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4"/>
  <workbookPr/>
  <mc:AlternateContent xmlns:mc="http://schemas.openxmlformats.org/markup-compatibility/2006">
    <mc:Choice Requires="x15">
      <x15ac:absPath xmlns:x15ac="http://schemas.microsoft.com/office/spreadsheetml/2010/11/ac" url="/var/mobile/Containers/Data/Application/61758A25-F613-4649-8688-628D9A34AD2E/Library/Caches/docmap/business/BE702F21-FC28-4786-98F9-2FF1C30086D4/"/>
    </mc:Choice>
  </mc:AlternateContent>
  <xr:revisionPtr revIDLastSave="351" documentId="11_5E689EFA020923F6D9A05EC9C88727BB12F48C0D" xr6:coauthVersionLast="47" xr6:coauthVersionMax="47" xr10:uidLastSave="{5AC18115-1684-D647-AAE1-E663B57BEF50}"/>
  <bookViews>
    <workbookView xWindow="-120" yWindow="-120" windowWidth="29040" windowHeight="16440" tabRatio="873" activeTab="6" xr2:uid="{00000000-000D-0000-FFFF-FFFF00000000}"/>
  </bookViews>
  <sheets>
    <sheet name="About" sheetId="1" r:id="rId1"/>
    <sheet name="Robots" sheetId="2" r:id="rId2"/>
    <sheet name="Robot Attributes" sheetId="3" r:id="rId3"/>
    <sheet name="Robot Abilities" sheetId="4" r:id="rId4"/>
    <sheet name="Shields" sheetId="5" r:id="rId5"/>
    <sheet name="Weapons" sheetId="6" r:id="rId6"/>
    <sheet name="Weapon Attributes" sheetId="7" r:id="rId7"/>
    <sheet name="Weapon by Pixonic" sheetId="8" r:id="rId8"/>
    <sheet name="Weapons OLD" sheetId="9" r:id="rId9"/>
    <sheet name="Modules" sheetId="10" r:id="rId10"/>
    <sheet name="Module Attributes" sheetId="11" r:id="rId11"/>
    <sheet name="Pilots" sheetId="12" r:id="rId12"/>
    <sheet name="Pilot Skills" sheetId="13" r:id="rId13"/>
    <sheet name="Pilot Skills by Robot" sheetId="14" r:id="rId14"/>
    <sheet name="Titans" sheetId="15" r:id="rId15"/>
    <sheet name="Titan Abilities" sheetId="16" r:id="rId16"/>
    <sheet name="Titan Weapons" sheetId="17" r:id="rId17"/>
    <sheet name="Titan Shields" sheetId="18" r:id="rId18"/>
    <sheet name="Titan Modules" sheetId="19" r:id="rId19"/>
    <sheet name="Drones" sheetId="20" r:id="rId20"/>
    <sheet name="Microchips" sheetId="21" r:id="rId21"/>
    <sheet name="Motherships" sheetId="22" r:id="rId22"/>
    <sheet name="Working Tab" sheetId="23" r:id="rId23"/>
  </sheets>
  <definedNames>
    <definedName name="_xlnm._FilterDatabase" localSheetId="1" hidden="1">Robots!$A$1:$H$2426</definedName>
    <definedName name="_xlnm._FilterDatabase" localSheetId="3" hidden="1">'Robot Abilities'!$A$1:$E$1151</definedName>
    <definedName name="_xlnm._FilterDatabase" localSheetId="4" hidden="1">Shields!$A$1:$F$1</definedName>
    <definedName name="_xlnm._FilterDatabase" localSheetId="7" hidden="1">'Weapon by Pixonic'!$A$1:$G$1930</definedName>
    <definedName name="_xlnm._FilterDatabase" localSheetId="14" hidden="1">Titans!$A$1:$G$1</definedName>
    <definedName name="_xlnm._FilterDatabase" localSheetId="15" hidden="1">'Titan Abilities'!$A$1:$I$1</definedName>
    <definedName name="_xlnm._FilterDatabase" localSheetId="16" hidden="1">'Titan Weapons'!$A$1:$AD$501</definedName>
    <definedName name="_xlnm._FilterDatabase" localSheetId="19" hidden="1">Drones!$A$5:$Q$5</definedName>
    <definedName name="_xlnm._FilterDatabase" localSheetId="21" hidden="1">Motherships!$A$1:$F$1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21" l="1"/>
  <c r="D4" i="20"/>
  <c r="S601" i="17"/>
  <c r="O601" i="17"/>
  <c r="P601" i="17"/>
  <c r="Q601" i="17"/>
  <c r="U601" i="17"/>
  <c r="R601" i="17"/>
  <c r="S600" i="17"/>
  <c r="O600" i="17"/>
  <c r="P600" i="17"/>
  <c r="Q600" i="17"/>
  <c r="U600" i="17"/>
  <c r="R600" i="17"/>
  <c r="S599" i="17"/>
  <c r="O599" i="17"/>
  <c r="P599" i="17"/>
  <c r="Q599" i="17"/>
  <c r="U599" i="17"/>
  <c r="R599" i="17"/>
  <c r="S598" i="17"/>
  <c r="O598" i="17"/>
  <c r="P598" i="17"/>
  <c r="Q598" i="17"/>
  <c r="U598" i="17"/>
  <c r="R598" i="17"/>
  <c r="S597" i="17"/>
  <c r="O597" i="17"/>
  <c r="P597" i="17"/>
  <c r="Q597" i="17"/>
  <c r="U597" i="17"/>
  <c r="R597" i="17"/>
  <c r="S596" i="17"/>
  <c r="O596" i="17"/>
  <c r="P596" i="17"/>
  <c r="Q596" i="17"/>
  <c r="U596" i="17"/>
  <c r="R596" i="17"/>
  <c r="S595" i="17"/>
  <c r="O595" i="17"/>
  <c r="P595" i="17"/>
  <c r="Q595" i="17"/>
  <c r="U595" i="17"/>
  <c r="R595" i="17"/>
  <c r="S594" i="17"/>
  <c r="O594" i="17"/>
  <c r="P594" i="17"/>
  <c r="Q594" i="17"/>
  <c r="U594" i="17"/>
  <c r="R594" i="17"/>
  <c r="S593" i="17"/>
  <c r="O593" i="17"/>
  <c r="P593" i="17"/>
  <c r="Q593" i="17"/>
  <c r="U593" i="17"/>
  <c r="R593" i="17"/>
  <c r="S592" i="17"/>
  <c r="O592" i="17"/>
  <c r="P592" i="17"/>
  <c r="Q592" i="17"/>
  <c r="U592" i="17"/>
  <c r="R592" i="17"/>
  <c r="S591" i="17"/>
  <c r="O591" i="17"/>
  <c r="P591" i="17"/>
  <c r="Q591" i="17"/>
  <c r="U591" i="17"/>
  <c r="R591" i="17"/>
  <c r="S590" i="17"/>
  <c r="O590" i="17"/>
  <c r="P590" i="17"/>
  <c r="Q590" i="17"/>
  <c r="U590" i="17"/>
  <c r="R590" i="17"/>
  <c r="S589" i="17"/>
  <c r="O589" i="17"/>
  <c r="P589" i="17"/>
  <c r="Q589" i="17"/>
  <c r="U589" i="17"/>
  <c r="R589" i="17"/>
  <c r="S588" i="17"/>
  <c r="O588" i="17"/>
  <c r="P588" i="17"/>
  <c r="Q588" i="17"/>
  <c r="U588" i="17"/>
  <c r="R588" i="17"/>
  <c r="S587" i="17"/>
  <c r="O587" i="17"/>
  <c r="P587" i="17"/>
  <c r="Q587" i="17"/>
  <c r="U587" i="17"/>
  <c r="R587" i="17"/>
  <c r="S586" i="17"/>
  <c r="O586" i="17"/>
  <c r="P586" i="17"/>
  <c r="Q586" i="17"/>
  <c r="U586" i="17"/>
  <c r="R586" i="17"/>
  <c r="S585" i="17"/>
  <c r="O585" i="17"/>
  <c r="P585" i="17"/>
  <c r="Q585" i="17"/>
  <c r="U585" i="17"/>
  <c r="R585" i="17"/>
  <c r="S584" i="17"/>
  <c r="O584" i="17"/>
  <c r="P584" i="17"/>
  <c r="Q584" i="17"/>
  <c r="U584" i="17"/>
  <c r="R584" i="17"/>
  <c r="S583" i="17"/>
  <c r="O583" i="17"/>
  <c r="P583" i="17"/>
  <c r="Q583" i="17"/>
  <c r="U583" i="17"/>
  <c r="R583" i="17"/>
  <c r="S582" i="17"/>
  <c r="O582" i="17"/>
  <c r="P582" i="17"/>
  <c r="Q582" i="17"/>
  <c r="U582" i="17"/>
  <c r="R582" i="17"/>
  <c r="S581" i="17"/>
  <c r="O581" i="17"/>
  <c r="P581" i="17"/>
  <c r="Q581" i="17"/>
  <c r="U581" i="17"/>
  <c r="R581" i="17"/>
  <c r="S580" i="17"/>
  <c r="O580" i="17"/>
  <c r="P580" i="17"/>
  <c r="Q580" i="17"/>
  <c r="U580" i="17"/>
  <c r="R580" i="17"/>
  <c r="S579" i="17"/>
  <c r="O579" i="17"/>
  <c r="P579" i="17"/>
  <c r="Q579" i="17"/>
  <c r="U579" i="17"/>
  <c r="R579" i="17"/>
  <c r="S578" i="17"/>
  <c r="O578" i="17"/>
  <c r="P578" i="17"/>
  <c r="Q578" i="17"/>
  <c r="U578" i="17"/>
  <c r="R578" i="17"/>
  <c r="S577" i="17"/>
  <c r="O577" i="17"/>
  <c r="P577" i="17"/>
  <c r="Q577" i="17"/>
  <c r="U577" i="17"/>
  <c r="R577" i="17"/>
  <c r="S576" i="17"/>
  <c r="O576" i="17"/>
  <c r="P576" i="17"/>
  <c r="Q576" i="17"/>
  <c r="U576" i="17"/>
  <c r="R576" i="17"/>
  <c r="S575" i="17"/>
  <c r="O575" i="17"/>
  <c r="P575" i="17"/>
  <c r="Q575" i="17"/>
  <c r="U575" i="17"/>
  <c r="R575" i="17"/>
  <c r="S574" i="17"/>
  <c r="O574" i="17"/>
  <c r="P574" i="17"/>
  <c r="Q574" i="17"/>
  <c r="U574" i="17"/>
  <c r="R574" i="17"/>
  <c r="S573" i="17"/>
  <c r="O573" i="17"/>
  <c r="P573" i="17"/>
  <c r="Q573" i="17"/>
  <c r="U573" i="17"/>
  <c r="R573" i="17"/>
  <c r="S572" i="17"/>
  <c r="O572" i="17"/>
  <c r="P572" i="17"/>
  <c r="Q572" i="17"/>
  <c r="U572" i="17"/>
  <c r="R572" i="17"/>
  <c r="S571" i="17"/>
  <c r="O571" i="17"/>
  <c r="P571" i="17"/>
  <c r="Q571" i="17"/>
  <c r="U571" i="17"/>
  <c r="R571" i="17"/>
  <c r="S570" i="17"/>
  <c r="O570" i="17"/>
  <c r="P570" i="17"/>
  <c r="Q570" i="17"/>
  <c r="U570" i="17"/>
  <c r="R570" i="17"/>
  <c r="S569" i="17"/>
  <c r="O569" i="17"/>
  <c r="P569" i="17"/>
  <c r="Q569" i="17"/>
  <c r="U569" i="17"/>
  <c r="R569" i="17"/>
  <c r="S568" i="17"/>
  <c r="O568" i="17"/>
  <c r="P568" i="17"/>
  <c r="Q568" i="17"/>
  <c r="U568" i="17"/>
  <c r="R568" i="17"/>
  <c r="S567" i="17"/>
  <c r="O567" i="17"/>
  <c r="P567" i="17"/>
  <c r="Q567" i="17"/>
  <c r="U567" i="17"/>
  <c r="R567" i="17"/>
  <c r="S566" i="17"/>
  <c r="O566" i="17"/>
  <c r="P566" i="17"/>
  <c r="Q566" i="17"/>
  <c r="U566" i="17"/>
  <c r="R566" i="17"/>
  <c r="S565" i="17"/>
  <c r="O565" i="17"/>
  <c r="P565" i="17"/>
  <c r="Q565" i="17"/>
  <c r="U565" i="17"/>
  <c r="R565" i="17"/>
  <c r="S564" i="17"/>
  <c r="O564" i="17"/>
  <c r="P564" i="17"/>
  <c r="Q564" i="17"/>
  <c r="U564" i="17"/>
  <c r="R564" i="17"/>
  <c r="S563" i="17"/>
  <c r="O563" i="17"/>
  <c r="P563" i="17"/>
  <c r="Q563" i="17"/>
  <c r="U563" i="17"/>
  <c r="R563" i="17"/>
  <c r="S562" i="17"/>
  <c r="O562" i="17"/>
  <c r="P562" i="17"/>
  <c r="Q562" i="17"/>
  <c r="U562" i="17"/>
  <c r="R562" i="17"/>
  <c r="S561" i="17"/>
  <c r="O561" i="17"/>
  <c r="P561" i="17"/>
  <c r="Q561" i="17"/>
  <c r="U561" i="17"/>
  <c r="R561" i="17"/>
  <c r="S560" i="17"/>
  <c r="O560" i="17"/>
  <c r="P560" i="17"/>
  <c r="Q560" i="17"/>
  <c r="U560" i="17"/>
  <c r="R560" i="17"/>
  <c r="S559" i="17"/>
  <c r="O559" i="17"/>
  <c r="P559" i="17"/>
  <c r="Q559" i="17"/>
  <c r="U559" i="17"/>
  <c r="R559" i="17"/>
  <c r="S558" i="17"/>
  <c r="O558" i="17"/>
  <c r="P558" i="17"/>
  <c r="Q558" i="17"/>
  <c r="U558" i="17"/>
  <c r="R558" i="17"/>
  <c r="S557" i="17"/>
  <c r="O557" i="17"/>
  <c r="P557" i="17"/>
  <c r="Q557" i="17"/>
  <c r="U557" i="17"/>
  <c r="R557" i="17"/>
  <c r="S556" i="17"/>
  <c r="O556" i="17"/>
  <c r="P556" i="17"/>
  <c r="Q556" i="17"/>
  <c r="U556" i="17"/>
  <c r="R556" i="17"/>
  <c r="S555" i="17"/>
  <c r="O555" i="17"/>
  <c r="P555" i="17"/>
  <c r="Q555" i="17"/>
  <c r="U555" i="17"/>
  <c r="R555" i="17"/>
  <c r="S554" i="17"/>
  <c r="O554" i="17"/>
  <c r="P554" i="17"/>
  <c r="Q554" i="17"/>
  <c r="U554" i="17"/>
  <c r="R554" i="17"/>
  <c r="S553" i="17"/>
  <c r="O553" i="17"/>
  <c r="P553" i="17"/>
  <c r="Q553" i="17"/>
  <c r="U553" i="17"/>
  <c r="R553" i="17"/>
  <c r="S552" i="17"/>
  <c r="O552" i="17"/>
  <c r="P552" i="17"/>
  <c r="Q552" i="17"/>
  <c r="U552" i="17"/>
  <c r="R552" i="17"/>
  <c r="X551" i="17"/>
  <c r="S551" i="17"/>
  <c r="O551" i="17"/>
  <c r="P551" i="17"/>
  <c r="Q551" i="17"/>
  <c r="U551" i="17"/>
  <c r="T551" i="17"/>
  <c r="R551" i="17"/>
  <c r="X550" i="17"/>
  <c r="S550" i="17"/>
  <c r="O550" i="17"/>
  <c r="P550" i="17"/>
  <c r="Q550" i="17"/>
  <c r="U550" i="17"/>
  <c r="T550" i="17"/>
  <c r="R550" i="17"/>
  <c r="X549" i="17"/>
  <c r="S549" i="17"/>
  <c r="O549" i="17"/>
  <c r="P549" i="17"/>
  <c r="Q549" i="17"/>
  <c r="U549" i="17"/>
  <c r="T549" i="17"/>
  <c r="R549" i="17"/>
  <c r="X548" i="17"/>
  <c r="S548" i="17"/>
  <c r="O548" i="17"/>
  <c r="P548" i="17"/>
  <c r="Q548" i="17"/>
  <c r="U548" i="17"/>
  <c r="T548" i="17"/>
  <c r="R548" i="17"/>
  <c r="X547" i="17"/>
  <c r="S547" i="17"/>
  <c r="O547" i="17"/>
  <c r="P547" i="17"/>
  <c r="Q547" i="17"/>
  <c r="U547" i="17"/>
  <c r="T547" i="17"/>
  <c r="R547" i="17"/>
  <c r="X546" i="17"/>
  <c r="S546" i="17"/>
  <c r="O546" i="17"/>
  <c r="P546" i="17"/>
  <c r="Q546" i="17"/>
  <c r="U546" i="17"/>
  <c r="T546" i="17"/>
  <c r="R546" i="17"/>
  <c r="X545" i="17"/>
  <c r="S545" i="17"/>
  <c r="O545" i="17"/>
  <c r="P545" i="17"/>
  <c r="Q545" i="17"/>
  <c r="U545" i="17"/>
  <c r="T545" i="17"/>
  <c r="R545" i="17"/>
  <c r="X544" i="17"/>
  <c r="S544" i="17"/>
  <c r="O544" i="17"/>
  <c r="P544" i="17"/>
  <c r="Q544" i="17"/>
  <c r="U544" i="17"/>
  <c r="T544" i="17"/>
  <c r="R544" i="17"/>
  <c r="X543" i="17"/>
  <c r="S543" i="17"/>
  <c r="O543" i="17"/>
  <c r="P543" i="17"/>
  <c r="Q543" i="17"/>
  <c r="U543" i="17"/>
  <c r="T543" i="17"/>
  <c r="R543" i="17"/>
  <c r="X542" i="17"/>
  <c r="S542" i="17"/>
  <c r="O542" i="17"/>
  <c r="P542" i="17"/>
  <c r="Q542" i="17"/>
  <c r="U542" i="17"/>
  <c r="T542" i="17"/>
  <c r="R542" i="17"/>
  <c r="X541" i="17"/>
  <c r="S541" i="17"/>
  <c r="O541" i="17"/>
  <c r="P541" i="17"/>
  <c r="Q541" i="17"/>
  <c r="U541" i="17"/>
  <c r="T541" i="17"/>
  <c r="R541" i="17"/>
  <c r="X540" i="17"/>
  <c r="S540" i="17"/>
  <c r="O540" i="17"/>
  <c r="P540" i="17"/>
  <c r="Q540" i="17"/>
  <c r="U540" i="17"/>
  <c r="T540" i="17"/>
  <c r="R540" i="17"/>
  <c r="X539" i="17"/>
  <c r="S539" i="17"/>
  <c r="O539" i="17"/>
  <c r="P539" i="17"/>
  <c r="Q539" i="17"/>
  <c r="U539" i="17"/>
  <c r="T539" i="17"/>
  <c r="R539" i="17"/>
  <c r="X538" i="17"/>
  <c r="S538" i="17"/>
  <c r="O538" i="17"/>
  <c r="P538" i="17"/>
  <c r="Q538" i="17"/>
  <c r="U538" i="17"/>
  <c r="T538" i="17"/>
  <c r="R538" i="17"/>
  <c r="X537" i="17"/>
  <c r="S537" i="17"/>
  <c r="O537" i="17"/>
  <c r="P537" i="17"/>
  <c r="Q537" i="17"/>
  <c r="U537" i="17"/>
  <c r="T537" i="17"/>
  <c r="R537" i="17"/>
  <c r="X536" i="17"/>
  <c r="S536" i="17"/>
  <c r="O536" i="17"/>
  <c r="P536" i="17"/>
  <c r="Q536" i="17"/>
  <c r="U536" i="17"/>
  <c r="T536" i="17"/>
  <c r="R536" i="17"/>
  <c r="X535" i="17"/>
  <c r="S535" i="17"/>
  <c r="O535" i="17"/>
  <c r="P535" i="17"/>
  <c r="Q535" i="17"/>
  <c r="U535" i="17"/>
  <c r="T535" i="17"/>
  <c r="R535" i="17"/>
  <c r="X534" i="17"/>
  <c r="S534" i="17"/>
  <c r="O534" i="17"/>
  <c r="P534" i="17"/>
  <c r="Q534" i="17"/>
  <c r="U534" i="17"/>
  <c r="T534" i="17"/>
  <c r="R534" i="17"/>
  <c r="X533" i="17"/>
  <c r="S533" i="17"/>
  <c r="O533" i="17"/>
  <c r="P533" i="17"/>
  <c r="Q533" i="17"/>
  <c r="U533" i="17"/>
  <c r="T533" i="17"/>
  <c r="R533" i="17"/>
  <c r="X532" i="17"/>
  <c r="S532" i="17"/>
  <c r="O532" i="17"/>
  <c r="P532" i="17"/>
  <c r="Q532" i="17"/>
  <c r="U532" i="17"/>
  <c r="T532" i="17"/>
  <c r="R532" i="17"/>
  <c r="X531" i="17"/>
  <c r="S531" i="17"/>
  <c r="O531" i="17"/>
  <c r="P531" i="17"/>
  <c r="Q531" i="17"/>
  <c r="U531" i="17"/>
  <c r="T531" i="17"/>
  <c r="R531" i="17"/>
  <c r="X530" i="17"/>
  <c r="S530" i="17"/>
  <c r="O530" i="17"/>
  <c r="P530" i="17"/>
  <c r="Q530" i="17"/>
  <c r="U530" i="17"/>
  <c r="T530" i="17"/>
  <c r="R530" i="17"/>
  <c r="X529" i="17"/>
  <c r="S529" i="17"/>
  <c r="O529" i="17"/>
  <c r="P529" i="17"/>
  <c r="Q529" i="17"/>
  <c r="U529" i="17"/>
  <c r="T529" i="17"/>
  <c r="R529" i="17"/>
  <c r="X528" i="17"/>
  <c r="S528" i="17"/>
  <c r="O528" i="17"/>
  <c r="P528" i="17"/>
  <c r="Q528" i="17"/>
  <c r="U528" i="17"/>
  <c r="T528" i="17"/>
  <c r="R528" i="17"/>
  <c r="X527" i="17"/>
  <c r="S527" i="17"/>
  <c r="O527" i="17"/>
  <c r="P527" i="17"/>
  <c r="Q527" i="17"/>
  <c r="U527" i="17"/>
  <c r="T527" i="17"/>
  <c r="R527" i="17"/>
  <c r="S526" i="17"/>
  <c r="O526" i="17"/>
  <c r="P526" i="17"/>
  <c r="Q526" i="17"/>
  <c r="U526" i="17"/>
  <c r="T526" i="17"/>
  <c r="R526" i="17"/>
  <c r="S525" i="17"/>
  <c r="O525" i="17"/>
  <c r="P525" i="17"/>
  <c r="Q525" i="17"/>
  <c r="U525" i="17"/>
  <c r="T525" i="17"/>
  <c r="R525" i="17"/>
  <c r="S524" i="17"/>
  <c r="O524" i="17"/>
  <c r="P524" i="17"/>
  <c r="Q524" i="17"/>
  <c r="U524" i="17"/>
  <c r="T524" i="17"/>
  <c r="R524" i="17"/>
  <c r="S523" i="17"/>
  <c r="O523" i="17"/>
  <c r="P523" i="17"/>
  <c r="Q523" i="17"/>
  <c r="U523" i="17"/>
  <c r="T523" i="17"/>
  <c r="R523" i="17"/>
  <c r="S522" i="17"/>
  <c r="O522" i="17"/>
  <c r="P522" i="17"/>
  <c r="Q522" i="17"/>
  <c r="U522" i="17"/>
  <c r="T522" i="17"/>
  <c r="R522" i="17"/>
  <c r="S521" i="17"/>
  <c r="O521" i="17"/>
  <c r="P521" i="17"/>
  <c r="Q521" i="17"/>
  <c r="U521" i="17"/>
  <c r="T521" i="17"/>
  <c r="R521" i="17"/>
  <c r="S520" i="17"/>
  <c r="O520" i="17"/>
  <c r="P520" i="17"/>
  <c r="Q520" i="17"/>
  <c r="U520" i="17"/>
  <c r="T520" i="17"/>
  <c r="R520" i="17"/>
  <c r="S519" i="17"/>
  <c r="O519" i="17"/>
  <c r="P519" i="17"/>
  <c r="Q519" i="17"/>
  <c r="U519" i="17"/>
  <c r="T519" i="17"/>
  <c r="R519" i="17"/>
  <c r="S518" i="17"/>
  <c r="O518" i="17"/>
  <c r="P518" i="17"/>
  <c r="Q518" i="17"/>
  <c r="U518" i="17"/>
  <c r="T518" i="17"/>
  <c r="R518" i="17"/>
  <c r="S517" i="17"/>
  <c r="O517" i="17"/>
  <c r="P517" i="17"/>
  <c r="Q517" i="17"/>
  <c r="U517" i="17"/>
  <c r="T517" i="17"/>
  <c r="R517" i="17"/>
  <c r="S516" i="17"/>
  <c r="O516" i="17"/>
  <c r="P516" i="17"/>
  <c r="Q516" i="17"/>
  <c r="U516" i="17"/>
  <c r="T516" i="17"/>
  <c r="R516" i="17"/>
  <c r="S515" i="17"/>
  <c r="O515" i="17"/>
  <c r="P515" i="17"/>
  <c r="Q515" i="17"/>
  <c r="U515" i="17"/>
  <c r="T515" i="17"/>
  <c r="R515" i="17"/>
  <c r="S514" i="17"/>
  <c r="O514" i="17"/>
  <c r="P514" i="17"/>
  <c r="Q514" i="17"/>
  <c r="U514" i="17"/>
  <c r="T514" i="17"/>
  <c r="R514" i="17"/>
  <c r="S513" i="17"/>
  <c r="O513" i="17"/>
  <c r="P513" i="17"/>
  <c r="Q513" i="17"/>
  <c r="U513" i="17"/>
  <c r="T513" i="17"/>
  <c r="R513" i="17"/>
  <c r="S512" i="17"/>
  <c r="O512" i="17"/>
  <c r="P512" i="17"/>
  <c r="Q512" i="17"/>
  <c r="U512" i="17"/>
  <c r="T512" i="17"/>
  <c r="R512" i="17"/>
  <c r="S511" i="17"/>
  <c r="O511" i="17"/>
  <c r="P511" i="17"/>
  <c r="Q511" i="17"/>
  <c r="U511" i="17"/>
  <c r="T511" i="17"/>
  <c r="R511" i="17"/>
  <c r="S510" i="17"/>
  <c r="O510" i="17"/>
  <c r="P510" i="17"/>
  <c r="Q510" i="17"/>
  <c r="U510" i="17"/>
  <c r="T510" i="17"/>
  <c r="R510" i="17"/>
  <c r="S509" i="17"/>
  <c r="O509" i="17"/>
  <c r="P509" i="17"/>
  <c r="Q509" i="17"/>
  <c r="U509" i="17"/>
  <c r="T509" i="17"/>
  <c r="R509" i="17"/>
  <c r="S508" i="17"/>
  <c r="O508" i="17"/>
  <c r="P508" i="17"/>
  <c r="Q508" i="17"/>
  <c r="U508" i="17"/>
  <c r="T508" i="17"/>
  <c r="R508" i="17"/>
  <c r="S507" i="17"/>
  <c r="O507" i="17"/>
  <c r="P507" i="17"/>
  <c r="Q507" i="17"/>
  <c r="U507" i="17"/>
  <c r="T507" i="17"/>
  <c r="R507" i="17"/>
  <c r="S506" i="17"/>
  <c r="O506" i="17"/>
  <c r="P506" i="17"/>
  <c r="Q506" i="17"/>
  <c r="U506" i="17"/>
  <c r="T506" i="17"/>
  <c r="R506" i="17"/>
  <c r="S505" i="17"/>
  <c r="O505" i="17"/>
  <c r="P505" i="17"/>
  <c r="Q505" i="17"/>
  <c r="U505" i="17"/>
  <c r="T505" i="17"/>
  <c r="R505" i="17"/>
  <c r="S504" i="17"/>
  <c r="O504" i="17"/>
  <c r="P504" i="17"/>
  <c r="Q504" i="17"/>
  <c r="U504" i="17"/>
  <c r="T504" i="17"/>
  <c r="R504" i="17"/>
  <c r="S503" i="17"/>
  <c r="O503" i="17"/>
  <c r="P503" i="17"/>
  <c r="Q503" i="17"/>
  <c r="U503" i="17"/>
  <c r="T503" i="17"/>
  <c r="R503" i="17"/>
  <c r="S502" i="17"/>
  <c r="O502" i="17"/>
  <c r="P502" i="17"/>
  <c r="Q502" i="17"/>
  <c r="U502" i="17"/>
  <c r="T502" i="17"/>
  <c r="R502" i="17"/>
  <c r="S501" i="17"/>
  <c r="O501" i="17"/>
  <c r="P501" i="17"/>
  <c r="Q501" i="17"/>
  <c r="U501" i="17"/>
  <c r="R501" i="17"/>
  <c r="S500" i="17"/>
  <c r="O500" i="17"/>
  <c r="P500" i="17"/>
  <c r="Q500" i="17"/>
  <c r="U500" i="17"/>
  <c r="R500" i="17"/>
  <c r="S499" i="17"/>
  <c r="O499" i="17"/>
  <c r="P499" i="17"/>
  <c r="Q499" i="17"/>
  <c r="U499" i="17"/>
  <c r="R499" i="17"/>
  <c r="S498" i="17"/>
  <c r="O498" i="17"/>
  <c r="P498" i="17"/>
  <c r="Q498" i="17"/>
  <c r="U498" i="17"/>
  <c r="R498" i="17"/>
  <c r="S497" i="17"/>
  <c r="O497" i="17"/>
  <c r="P497" i="17"/>
  <c r="Q497" i="17"/>
  <c r="U497" i="17"/>
  <c r="R497" i="17"/>
  <c r="S496" i="17"/>
  <c r="O496" i="17"/>
  <c r="P496" i="17"/>
  <c r="Q496" i="17"/>
  <c r="U496" i="17"/>
  <c r="R496" i="17"/>
  <c r="S495" i="17"/>
  <c r="O495" i="17"/>
  <c r="P495" i="17"/>
  <c r="Q495" i="17"/>
  <c r="U495" i="17"/>
  <c r="R495" i="17"/>
  <c r="S494" i="17"/>
  <c r="O494" i="17"/>
  <c r="P494" i="17"/>
  <c r="Q494" i="17"/>
  <c r="U494" i="17"/>
  <c r="R494" i="17"/>
  <c r="S493" i="17"/>
  <c r="O493" i="17"/>
  <c r="P493" i="17"/>
  <c r="Q493" i="17"/>
  <c r="U493" i="17"/>
  <c r="R493" i="17"/>
  <c r="S492" i="17"/>
  <c r="O492" i="17"/>
  <c r="P492" i="17"/>
  <c r="Q492" i="17"/>
  <c r="U492" i="17"/>
  <c r="R492" i="17"/>
  <c r="S491" i="17"/>
  <c r="O491" i="17"/>
  <c r="P491" i="17"/>
  <c r="Q491" i="17"/>
  <c r="U491" i="17"/>
  <c r="R491" i="17"/>
  <c r="S490" i="17"/>
  <c r="O490" i="17"/>
  <c r="P490" i="17"/>
  <c r="Q490" i="17"/>
  <c r="U490" i="17"/>
  <c r="R490" i="17"/>
  <c r="S489" i="17"/>
  <c r="O489" i="17"/>
  <c r="P489" i="17"/>
  <c r="Q489" i="17"/>
  <c r="U489" i="17"/>
  <c r="R489" i="17"/>
  <c r="S488" i="17"/>
  <c r="O488" i="17"/>
  <c r="P488" i="17"/>
  <c r="Q488" i="17"/>
  <c r="U488" i="17"/>
  <c r="R488" i="17"/>
  <c r="S487" i="17"/>
  <c r="O487" i="17"/>
  <c r="P487" i="17"/>
  <c r="Q487" i="17"/>
  <c r="U487" i="17"/>
  <c r="R487" i="17"/>
  <c r="S486" i="17"/>
  <c r="O486" i="17"/>
  <c r="P486" i="17"/>
  <c r="Q486" i="17"/>
  <c r="U486" i="17"/>
  <c r="R486" i="17"/>
  <c r="S485" i="17"/>
  <c r="O485" i="17"/>
  <c r="P485" i="17"/>
  <c r="Q485" i="17"/>
  <c r="U485" i="17"/>
  <c r="R485" i="17"/>
  <c r="S484" i="17"/>
  <c r="O484" i="17"/>
  <c r="P484" i="17"/>
  <c r="Q484" i="17"/>
  <c r="U484" i="17"/>
  <c r="R484" i="17"/>
  <c r="S483" i="17"/>
  <c r="O483" i="17"/>
  <c r="P483" i="17"/>
  <c r="Q483" i="17"/>
  <c r="U483" i="17"/>
  <c r="R483" i="17"/>
  <c r="S482" i="17"/>
  <c r="O482" i="17"/>
  <c r="P482" i="17"/>
  <c r="Q482" i="17"/>
  <c r="U482" i="17"/>
  <c r="R482" i="17"/>
  <c r="S481" i="17"/>
  <c r="O481" i="17"/>
  <c r="P481" i="17"/>
  <c r="Q481" i="17"/>
  <c r="U481" i="17"/>
  <c r="R481" i="17"/>
  <c r="S480" i="17"/>
  <c r="O480" i="17"/>
  <c r="P480" i="17"/>
  <c r="Q480" i="17"/>
  <c r="U480" i="17"/>
  <c r="R480" i="17"/>
  <c r="S479" i="17"/>
  <c r="O479" i="17"/>
  <c r="P479" i="17"/>
  <c r="Q479" i="17"/>
  <c r="U479" i="17"/>
  <c r="R479" i="17"/>
  <c r="S478" i="17"/>
  <c r="O478" i="17"/>
  <c r="P478" i="17"/>
  <c r="Q478" i="17"/>
  <c r="U478" i="17"/>
  <c r="R478" i="17"/>
  <c r="S477" i="17"/>
  <c r="O477" i="17"/>
  <c r="P477" i="17"/>
  <c r="Q477" i="17"/>
  <c r="U477" i="17"/>
  <c r="R477" i="17"/>
  <c r="S476" i="17"/>
  <c r="O476" i="17"/>
  <c r="P476" i="17"/>
  <c r="Q476" i="17"/>
  <c r="U476" i="17"/>
  <c r="T476" i="17"/>
  <c r="R476" i="17"/>
  <c r="S475" i="17"/>
  <c r="O475" i="17"/>
  <c r="P475" i="17"/>
  <c r="Q475" i="17"/>
  <c r="U475" i="17"/>
  <c r="T475" i="17"/>
  <c r="R475" i="17"/>
  <c r="S474" i="17"/>
  <c r="O474" i="17"/>
  <c r="P474" i="17"/>
  <c r="Q474" i="17"/>
  <c r="U474" i="17"/>
  <c r="T474" i="17"/>
  <c r="R474" i="17"/>
  <c r="S473" i="17"/>
  <c r="O473" i="17"/>
  <c r="P473" i="17"/>
  <c r="Q473" i="17"/>
  <c r="U473" i="17"/>
  <c r="T473" i="17"/>
  <c r="R473" i="17"/>
  <c r="S472" i="17"/>
  <c r="O472" i="17"/>
  <c r="P472" i="17"/>
  <c r="Q472" i="17"/>
  <c r="U472" i="17"/>
  <c r="T472" i="17"/>
  <c r="R472" i="17"/>
  <c r="S471" i="17"/>
  <c r="O471" i="17"/>
  <c r="P471" i="17"/>
  <c r="Q471" i="17"/>
  <c r="U471" i="17"/>
  <c r="T471" i="17"/>
  <c r="R471" i="17"/>
  <c r="S470" i="17"/>
  <c r="O470" i="17"/>
  <c r="P470" i="17"/>
  <c r="Q470" i="17"/>
  <c r="U470" i="17"/>
  <c r="T470" i="17"/>
  <c r="R470" i="17"/>
  <c r="S469" i="17"/>
  <c r="O469" i="17"/>
  <c r="P469" i="17"/>
  <c r="Q469" i="17"/>
  <c r="U469" i="17"/>
  <c r="T469" i="17"/>
  <c r="R469" i="17"/>
  <c r="S468" i="17"/>
  <c r="O468" i="17"/>
  <c r="P468" i="17"/>
  <c r="Q468" i="17"/>
  <c r="U468" i="17"/>
  <c r="T468" i="17"/>
  <c r="R468" i="17"/>
  <c r="S467" i="17"/>
  <c r="O467" i="17"/>
  <c r="P467" i="17"/>
  <c r="Q467" i="17"/>
  <c r="U467" i="17"/>
  <c r="T467" i="17"/>
  <c r="R467" i="17"/>
  <c r="S466" i="17"/>
  <c r="O466" i="17"/>
  <c r="P466" i="17"/>
  <c r="Q466" i="17"/>
  <c r="U466" i="17"/>
  <c r="T466" i="17"/>
  <c r="R466" i="17"/>
  <c r="S465" i="17"/>
  <c r="O465" i="17"/>
  <c r="P465" i="17"/>
  <c r="Q465" i="17"/>
  <c r="U465" i="17"/>
  <c r="T465" i="17"/>
  <c r="R465" i="17"/>
  <c r="S464" i="17"/>
  <c r="O464" i="17"/>
  <c r="P464" i="17"/>
  <c r="Q464" i="17"/>
  <c r="U464" i="17"/>
  <c r="T464" i="17"/>
  <c r="R464" i="17"/>
  <c r="S463" i="17"/>
  <c r="O463" i="17"/>
  <c r="P463" i="17"/>
  <c r="Q463" i="17"/>
  <c r="U463" i="17"/>
  <c r="T463" i="17"/>
  <c r="R463" i="17"/>
  <c r="S462" i="17"/>
  <c r="O462" i="17"/>
  <c r="P462" i="17"/>
  <c r="Q462" i="17"/>
  <c r="U462" i="17"/>
  <c r="T462" i="17"/>
  <c r="R462" i="17"/>
  <c r="S461" i="17"/>
  <c r="O461" i="17"/>
  <c r="P461" i="17"/>
  <c r="Q461" i="17"/>
  <c r="U461" i="17"/>
  <c r="T461" i="17"/>
  <c r="R461" i="17"/>
  <c r="S460" i="17"/>
  <c r="O460" i="17"/>
  <c r="P460" i="17"/>
  <c r="Q460" i="17"/>
  <c r="U460" i="17"/>
  <c r="T460" i="17"/>
  <c r="R460" i="17"/>
  <c r="S459" i="17"/>
  <c r="O459" i="17"/>
  <c r="P459" i="17"/>
  <c r="Q459" i="17"/>
  <c r="U459" i="17"/>
  <c r="T459" i="17"/>
  <c r="R459" i="17"/>
  <c r="S458" i="17"/>
  <c r="O458" i="17"/>
  <c r="P458" i="17"/>
  <c r="Q458" i="17"/>
  <c r="U458" i="17"/>
  <c r="T458" i="17"/>
  <c r="R458" i="17"/>
  <c r="S457" i="17"/>
  <c r="O457" i="17"/>
  <c r="P457" i="17"/>
  <c r="Q457" i="17"/>
  <c r="U457" i="17"/>
  <c r="T457" i="17"/>
  <c r="R457" i="17"/>
  <c r="S456" i="17"/>
  <c r="O456" i="17"/>
  <c r="P456" i="17"/>
  <c r="Q456" i="17"/>
  <c r="U456" i="17"/>
  <c r="T456" i="17"/>
  <c r="R456" i="17"/>
  <c r="S455" i="17"/>
  <c r="O455" i="17"/>
  <c r="P455" i="17"/>
  <c r="Q455" i="17"/>
  <c r="U455" i="17"/>
  <c r="T455" i="17"/>
  <c r="R455" i="17"/>
  <c r="S454" i="17"/>
  <c r="O454" i="17"/>
  <c r="P454" i="17"/>
  <c r="Q454" i="17"/>
  <c r="U454" i="17"/>
  <c r="T454" i="17"/>
  <c r="R454" i="17"/>
  <c r="S453" i="17"/>
  <c r="O453" i="17"/>
  <c r="P453" i="17"/>
  <c r="Q453" i="17"/>
  <c r="U453" i="17"/>
  <c r="T453" i="17"/>
  <c r="R453" i="17"/>
  <c r="S452" i="17"/>
  <c r="O452" i="17"/>
  <c r="P452" i="17"/>
  <c r="Q452" i="17"/>
  <c r="U452" i="17"/>
  <c r="T452" i="17"/>
  <c r="R452" i="17"/>
  <c r="S451" i="17"/>
  <c r="O451" i="17"/>
  <c r="P451" i="17"/>
  <c r="Q451" i="17"/>
  <c r="U451" i="17"/>
  <c r="T451" i="17"/>
  <c r="R451" i="17"/>
  <c r="S450" i="17"/>
  <c r="O450" i="17"/>
  <c r="P450" i="17"/>
  <c r="Q450" i="17"/>
  <c r="U450" i="17"/>
  <c r="T450" i="17"/>
  <c r="R450" i="17"/>
  <c r="S449" i="17"/>
  <c r="O449" i="17"/>
  <c r="P449" i="17"/>
  <c r="Q449" i="17"/>
  <c r="U449" i="17"/>
  <c r="T449" i="17"/>
  <c r="R449" i="17"/>
  <c r="S448" i="17"/>
  <c r="O448" i="17"/>
  <c r="P448" i="17"/>
  <c r="Q448" i="17"/>
  <c r="U448" i="17"/>
  <c r="T448" i="17"/>
  <c r="R448" i="17"/>
  <c r="S447" i="17"/>
  <c r="O447" i="17"/>
  <c r="P447" i="17"/>
  <c r="Q447" i="17"/>
  <c r="U447" i="17"/>
  <c r="T447" i="17"/>
  <c r="R447" i="17"/>
  <c r="S446" i="17"/>
  <c r="O446" i="17"/>
  <c r="P446" i="17"/>
  <c r="Q446" i="17"/>
  <c r="U446" i="17"/>
  <c r="T446" i="17"/>
  <c r="R446" i="17"/>
  <c r="S445" i="17"/>
  <c r="O445" i="17"/>
  <c r="P445" i="17"/>
  <c r="Q445" i="17"/>
  <c r="U445" i="17"/>
  <c r="T445" i="17"/>
  <c r="R445" i="17"/>
  <c r="S444" i="17"/>
  <c r="O444" i="17"/>
  <c r="P444" i="17"/>
  <c r="Q444" i="17"/>
  <c r="U444" i="17"/>
  <c r="T444" i="17"/>
  <c r="R444" i="17"/>
  <c r="S443" i="17"/>
  <c r="O443" i="17"/>
  <c r="P443" i="17"/>
  <c r="Q443" i="17"/>
  <c r="U443" i="17"/>
  <c r="T443" i="17"/>
  <c r="R443" i="17"/>
  <c r="S442" i="17"/>
  <c r="O442" i="17"/>
  <c r="P442" i="17"/>
  <c r="Q442" i="17"/>
  <c r="U442" i="17"/>
  <c r="T442" i="17"/>
  <c r="R442" i="17"/>
  <c r="S441" i="17"/>
  <c r="O441" i="17"/>
  <c r="P441" i="17"/>
  <c r="Q441" i="17"/>
  <c r="U441" i="17"/>
  <c r="T441" i="17"/>
  <c r="R441" i="17"/>
  <c r="S440" i="17"/>
  <c r="O440" i="17"/>
  <c r="P440" i="17"/>
  <c r="Q440" i="17"/>
  <c r="U440" i="17"/>
  <c r="T440" i="17"/>
  <c r="R440" i="17"/>
  <c r="S439" i="17"/>
  <c r="O439" i="17"/>
  <c r="P439" i="17"/>
  <c r="Q439" i="17"/>
  <c r="U439" i="17"/>
  <c r="T439" i="17"/>
  <c r="R439" i="17"/>
  <c r="S438" i="17"/>
  <c r="O438" i="17"/>
  <c r="P438" i="17"/>
  <c r="Q438" i="17"/>
  <c r="U438" i="17"/>
  <c r="T438" i="17"/>
  <c r="R438" i="17"/>
  <c r="S437" i="17"/>
  <c r="O437" i="17"/>
  <c r="P437" i="17"/>
  <c r="Q437" i="17"/>
  <c r="U437" i="17"/>
  <c r="T437" i="17"/>
  <c r="R437" i="17"/>
  <c r="S436" i="17"/>
  <c r="O436" i="17"/>
  <c r="P436" i="17"/>
  <c r="Q436" i="17"/>
  <c r="U436" i="17"/>
  <c r="T436" i="17"/>
  <c r="R436" i="17"/>
  <c r="S435" i="17"/>
  <c r="O435" i="17"/>
  <c r="P435" i="17"/>
  <c r="Q435" i="17"/>
  <c r="U435" i="17"/>
  <c r="T435" i="17"/>
  <c r="R435" i="17"/>
  <c r="S434" i="17"/>
  <c r="O434" i="17"/>
  <c r="P434" i="17"/>
  <c r="Q434" i="17"/>
  <c r="U434" i="17"/>
  <c r="T434" i="17"/>
  <c r="R434" i="17"/>
  <c r="S433" i="17"/>
  <c r="O433" i="17"/>
  <c r="P433" i="17"/>
  <c r="Q433" i="17"/>
  <c r="U433" i="17"/>
  <c r="T433" i="17"/>
  <c r="R433" i="17"/>
  <c r="S432" i="17"/>
  <c r="O432" i="17"/>
  <c r="P432" i="17"/>
  <c r="Q432" i="17"/>
  <c r="U432" i="17"/>
  <c r="T432" i="17"/>
  <c r="R432" i="17"/>
  <c r="S431" i="17"/>
  <c r="O431" i="17"/>
  <c r="P431" i="17"/>
  <c r="Q431" i="17"/>
  <c r="U431" i="17"/>
  <c r="T431" i="17"/>
  <c r="R431" i="17"/>
  <c r="S430" i="17"/>
  <c r="O430" i="17"/>
  <c r="P430" i="17"/>
  <c r="Q430" i="17"/>
  <c r="U430" i="17"/>
  <c r="T430" i="17"/>
  <c r="R430" i="17"/>
  <c r="S429" i="17"/>
  <c r="O429" i="17"/>
  <c r="P429" i="17"/>
  <c r="Q429" i="17"/>
  <c r="U429" i="17"/>
  <c r="T429" i="17"/>
  <c r="R429" i="17"/>
  <c r="S428" i="17"/>
  <c r="O428" i="17"/>
  <c r="P428" i="17"/>
  <c r="Q428" i="17"/>
  <c r="U428" i="17"/>
  <c r="T428" i="17"/>
  <c r="R428" i="17"/>
  <c r="S427" i="17"/>
  <c r="O427" i="17"/>
  <c r="P427" i="17"/>
  <c r="Q427" i="17"/>
  <c r="U427" i="17"/>
  <c r="T427" i="17"/>
  <c r="R427" i="17"/>
  <c r="X426" i="17"/>
  <c r="S426" i="17"/>
  <c r="O426" i="17"/>
  <c r="P426" i="17"/>
  <c r="Q426" i="17"/>
  <c r="U426" i="17"/>
  <c r="T426" i="17"/>
  <c r="R426" i="17"/>
  <c r="X425" i="17"/>
  <c r="S425" i="17"/>
  <c r="O425" i="17"/>
  <c r="P425" i="17"/>
  <c r="Q425" i="17"/>
  <c r="U425" i="17"/>
  <c r="T425" i="17"/>
  <c r="R425" i="17"/>
  <c r="X424" i="17"/>
  <c r="S424" i="17"/>
  <c r="O424" i="17"/>
  <c r="P424" i="17"/>
  <c r="Q424" i="17"/>
  <c r="U424" i="17"/>
  <c r="T424" i="17"/>
  <c r="R424" i="17"/>
  <c r="X423" i="17"/>
  <c r="S423" i="17"/>
  <c r="O423" i="17"/>
  <c r="P423" i="17"/>
  <c r="Q423" i="17"/>
  <c r="U423" i="17"/>
  <c r="T423" i="17"/>
  <c r="R423" i="17"/>
  <c r="X422" i="17"/>
  <c r="S422" i="17"/>
  <c r="O422" i="17"/>
  <c r="P422" i="17"/>
  <c r="Q422" i="17"/>
  <c r="U422" i="17"/>
  <c r="T422" i="17"/>
  <c r="R422" i="17"/>
  <c r="X421" i="17"/>
  <c r="S421" i="17"/>
  <c r="O421" i="17"/>
  <c r="P421" i="17"/>
  <c r="Q421" i="17"/>
  <c r="U421" i="17"/>
  <c r="T421" i="17"/>
  <c r="R421" i="17"/>
  <c r="X420" i="17"/>
  <c r="S420" i="17"/>
  <c r="O420" i="17"/>
  <c r="P420" i="17"/>
  <c r="Q420" i="17"/>
  <c r="U420" i="17"/>
  <c r="T420" i="17"/>
  <c r="R420" i="17"/>
  <c r="X419" i="17"/>
  <c r="S419" i="17"/>
  <c r="O419" i="17"/>
  <c r="P419" i="17"/>
  <c r="Q419" i="17"/>
  <c r="U419" i="17"/>
  <c r="T419" i="17"/>
  <c r="R419" i="17"/>
  <c r="X418" i="17"/>
  <c r="S418" i="17"/>
  <c r="O418" i="17"/>
  <c r="P418" i="17"/>
  <c r="Q418" i="17"/>
  <c r="U418" i="17"/>
  <c r="T418" i="17"/>
  <c r="R418" i="17"/>
  <c r="X417" i="17"/>
  <c r="S417" i="17"/>
  <c r="O417" i="17"/>
  <c r="P417" i="17"/>
  <c r="Q417" i="17"/>
  <c r="U417" i="17"/>
  <c r="T417" i="17"/>
  <c r="R417" i="17"/>
  <c r="X416" i="17"/>
  <c r="S416" i="17"/>
  <c r="O416" i="17"/>
  <c r="P416" i="17"/>
  <c r="Q416" i="17"/>
  <c r="U416" i="17"/>
  <c r="T416" i="17"/>
  <c r="R416" i="17"/>
  <c r="X415" i="17"/>
  <c r="S415" i="17"/>
  <c r="O415" i="17"/>
  <c r="P415" i="17"/>
  <c r="Q415" i="17"/>
  <c r="U415" i="17"/>
  <c r="T415" i="17"/>
  <c r="R415" i="17"/>
  <c r="X414" i="17"/>
  <c r="S414" i="17"/>
  <c r="O414" i="17"/>
  <c r="P414" i="17"/>
  <c r="Q414" i="17"/>
  <c r="U414" i="17"/>
  <c r="T414" i="17"/>
  <c r="R414" i="17"/>
  <c r="X413" i="17"/>
  <c r="S413" i="17"/>
  <c r="O413" i="17"/>
  <c r="P413" i="17"/>
  <c r="Q413" i="17"/>
  <c r="U413" i="17"/>
  <c r="T413" i="17"/>
  <c r="R413" i="17"/>
  <c r="X412" i="17"/>
  <c r="S412" i="17"/>
  <c r="O412" i="17"/>
  <c r="P412" i="17"/>
  <c r="Q412" i="17"/>
  <c r="U412" i="17"/>
  <c r="T412" i="17"/>
  <c r="R412" i="17"/>
  <c r="X411" i="17"/>
  <c r="S411" i="17"/>
  <c r="O411" i="17"/>
  <c r="P411" i="17"/>
  <c r="Q411" i="17"/>
  <c r="U411" i="17"/>
  <c r="T411" i="17"/>
  <c r="R411" i="17"/>
  <c r="X410" i="17"/>
  <c r="S410" i="17"/>
  <c r="O410" i="17"/>
  <c r="P410" i="17"/>
  <c r="Q410" i="17"/>
  <c r="U410" i="17"/>
  <c r="T410" i="17"/>
  <c r="R410" i="17"/>
  <c r="X409" i="17"/>
  <c r="S409" i="17"/>
  <c r="O409" i="17"/>
  <c r="P409" i="17"/>
  <c r="Q409" i="17"/>
  <c r="U409" i="17"/>
  <c r="T409" i="17"/>
  <c r="R409" i="17"/>
  <c r="X408" i="17"/>
  <c r="S408" i="17"/>
  <c r="O408" i="17"/>
  <c r="P408" i="17"/>
  <c r="Q408" i="17"/>
  <c r="U408" i="17"/>
  <c r="T408" i="17"/>
  <c r="R408" i="17"/>
  <c r="X407" i="17"/>
  <c r="S407" i="17"/>
  <c r="O407" i="17"/>
  <c r="P407" i="17"/>
  <c r="Q407" i="17"/>
  <c r="U407" i="17"/>
  <c r="T407" i="17"/>
  <c r="R407" i="17"/>
  <c r="X406" i="17"/>
  <c r="S406" i="17"/>
  <c r="O406" i="17"/>
  <c r="P406" i="17"/>
  <c r="Q406" i="17"/>
  <c r="U406" i="17"/>
  <c r="T406" i="17"/>
  <c r="R406" i="17"/>
  <c r="X405" i="17"/>
  <c r="S405" i="17"/>
  <c r="O405" i="17"/>
  <c r="P405" i="17"/>
  <c r="Q405" i="17"/>
  <c r="U405" i="17"/>
  <c r="T405" i="17"/>
  <c r="R405" i="17"/>
  <c r="X404" i="17"/>
  <c r="S404" i="17"/>
  <c r="O404" i="17"/>
  <c r="P404" i="17"/>
  <c r="Q404" i="17"/>
  <c r="U404" i="17"/>
  <c r="T404" i="17"/>
  <c r="R404" i="17"/>
  <c r="X403" i="17"/>
  <c r="S403" i="17"/>
  <c r="O403" i="17"/>
  <c r="P403" i="17"/>
  <c r="Q403" i="17"/>
  <c r="U403" i="17"/>
  <c r="T403" i="17"/>
  <c r="R403" i="17"/>
  <c r="X402" i="17"/>
  <c r="S402" i="17"/>
  <c r="O402" i="17"/>
  <c r="P402" i="17"/>
  <c r="Q402" i="17"/>
  <c r="U402" i="17"/>
  <c r="T402" i="17"/>
  <c r="R402" i="17"/>
  <c r="S401" i="17"/>
  <c r="O401" i="17"/>
  <c r="P401" i="17"/>
  <c r="Q401" i="17"/>
  <c r="U401" i="17"/>
  <c r="T401" i="17"/>
  <c r="R401" i="17"/>
  <c r="S400" i="17"/>
  <c r="O400" i="17"/>
  <c r="P400" i="17"/>
  <c r="Q400" i="17"/>
  <c r="U400" i="17"/>
  <c r="T400" i="17"/>
  <c r="R400" i="17"/>
  <c r="S399" i="17"/>
  <c r="O399" i="17"/>
  <c r="P399" i="17"/>
  <c r="Q399" i="17"/>
  <c r="U399" i="17"/>
  <c r="T399" i="17"/>
  <c r="R399" i="17"/>
  <c r="S398" i="17"/>
  <c r="O398" i="17"/>
  <c r="P398" i="17"/>
  <c r="Q398" i="17"/>
  <c r="U398" i="17"/>
  <c r="T398" i="17"/>
  <c r="R398" i="17"/>
  <c r="S397" i="17"/>
  <c r="O397" i="17"/>
  <c r="P397" i="17"/>
  <c r="Q397" i="17"/>
  <c r="U397" i="17"/>
  <c r="T397" i="17"/>
  <c r="R397" i="17"/>
  <c r="S396" i="17"/>
  <c r="O396" i="17"/>
  <c r="P396" i="17"/>
  <c r="Q396" i="17"/>
  <c r="U396" i="17"/>
  <c r="T396" i="17"/>
  <c r="R396" i="17"/>
  <c r="S395" i="17"/>
  <c r="O395" i="17"/>
  <c r="P395" i="17"/>
  <c r="Q395" i="17"/>
  <c r="U395" i="17"/>
  <c r="T395" i="17"/>
  <c r="R395" i="17"/>
  <c r="S394" i="17"/>
  <c r="O394" i="17"/>
  <c r="P394" i="17"/>
  <c r="Q394" i="17"/>
  <c r="U394" i="17"/>
  <c r="T394" i="17"/>
  <c r="R394" i="17"/>
  <c r="S393" i="17"/>
  <c r="O393" i="17"/>
  <c r="P393" i="17"/>
  <c r="Q393" i="17"/>
  <c r="U393" i="17"/>
  <c r="T393" i="17"/>
  <c r="R393" i="17"/>
  <c r="S392" i="17"/>
  <c r="O392" i="17"/>
  <c r="P392" i="17"/>
  <c r="Q392" i="17"/>
  <c r="U392" i="17"/>
  <c r="T392" i="17"/>
  <c r="R392" i="17"/>
  <c r="S391" i="17"/>
  <c r="O391" i="17"/>
  <c r="P391" i="17"/>
  <c r="Q391" i="17"/>
  <c r="U391" i="17"/>
  <c r="T391" i="17"/>
  <c r="R391" i="17"/>
  <c r="S390" i="17"/>
  <c r="O390" i="17"/>
  <c r="P390" i="17"/>
  <c r="Q390" i="17"/>
  <c r="U390" i="17"/>
  <c r="T390" i="17"/>
  <c r="R390" i="17"/>
  <c r="S389" i="17"/>
  <c r="O389" i="17"/>
  <c r="P389" i="17"/>
  <c r="Q389" i="17"/>
  <c r="U389" i="17"/>
  <c r="T389" i="17"/>
  <c r="R389" i="17"/>
  <c r="S388" i="17"/>
  <c r="O388" i="17"/>
  <c r="P388" i="17"/>
  <c r="Q388" i="17"/>
  <c r="U388" i="17"/>
  <c r="T388" i="17"/>
  <c r="R388" i="17"/>
  <c r="S387" i="17"/>
  <c r="O387" i="17"/>
  <c r="P387" i="17"/>
  <c r="Q387" i="17"/>
  <c r="U387" i="17"/>
  <c r="T387" i="17"/>
  <c r="R387" i="17"/>
  <c r="S386" i="17"/>
  <c r="O386" i="17"/>
  <c r="P386" i="17"/>
  <c r="Q386" i="17"/>
  <c r="U386" i="17"/>
  <c r="T386" i="17"/>
  <c r="R386" i="17"/>
  <c r="S385" i="17"/>
  <c r="O385" i="17"/>
  <c r="P385" i="17"/>
  <c r="Q385" i="17"/>
  <c r="U385" i="17"/>
  <c r="T385" i="17"/>
  <c r="R385" i="17"/>
  <c r="S384" i="17"/>
  <c r="O384" i="17"/>
  <c r="P384" i="17"/>
  <c r="Q384" i="17"/>
  <c r="U384" i="17"/>
  <c r="T384" i="17"/>
  <c r="R384" i="17"/>
  <c r="S383" i="17"/>
  <c r="O383" i="17"/>
  <c r="P383" i="17"/>
  <c r="Q383" i="17"/>
  <c r="U383" i="17"/>
  <c r="T383" i="17"/>
  <c r="R383" i="17"/>
  <c r="S382" i="17"/>
  <c r="O382" i="17"/>
  <c r="P382" i="17"/>
  <c r="Q382" i="17"/>
  <c r="U382" i="17"/>
  <c r="T382" i="17"/>
  <c r="R382" i="17"/>
  <c r="S381" i="17"/>
  <c r="O381" i="17"/>
  <c r="P381" i="17"/>
  <c r="Q381" i="17"/>
  <c r="U381" i="17"/>
  <c r="T381" i="17"/>
  <c r="R381" i="17"/>
  <c r="S380" i="17"/>
  <c r="O380" i="17"/>
  <c r="P380" i="17"/>
  <c r="Q380" i="17"/>
  <c r="U380" i="17"/>
  <c r="T380" i="17"/>
  <c r="R380" i="17"/>
  <c r="S379" i="17"/>
  <c r="O379" i="17"/>
  <c r="P379" i="17"/>
  <c r="Q379" i="17"/>
  <c r="U379" i="17"/>
  <c r="T379" i="17"/>
  <c r="R379" i="17"/>
  <c r="S378" i="17"/>
  <c r="O378" i="17"/>
  <c r="P378" i="17"/>
  <c r="Q378" i="17"/>
  <c r="U378" i="17"/>
  <c r="T378" i="17"/>
  <c r="R378" i="17"/>
  <c r="S377" i="17"/>
  <c r="O377" i="17"/>
  <c r="P377" i="17"/>
  <c r="Q377" i="17"/>
  <c r="U377" i="17"/>
  <c r="T377" i="17"/>
  <c r="R377" i="17"/>
  <c r="S376" i="17"/>
  <c r="O376" i="17"/>
  <c r="P376" i="17"/>
  <c r="Q376" i="17"/>
  <c r="U376" i="17"/>
  <c r="T376" i="17"/>
  <c r="R376" i="17"/>
  <c r="S375" i="17"/>
  <c r="O375" i="17"/>
  <c r="P375" i="17"/>
  <c r="Q375" i="17"/>
  <c r="U375" i="17"/>
  <c r="T375" i="17"/>
  <c r="R375" i="17"/>
  <c r="S374" i="17"/>
  <c r="O374" i="17"/>
  <c r="P374" i="17"/>
  <c r="Q374" i="17"/>
  <c r="U374" i="17"/>
  <c r="T374" i="17"/>
  <c r="R374" i="17"/>
  <c r="S373" i="17"/>
  <c r="O373" i="17"/>
  <c r="P373" i="17"/>
  <c r="Q373" i="17"/>
  <c r="U373" i="17"/>
  <c r="T373" i="17"/>
  <c r="R373" i="17"/>
  <c r="S372" i="17"/>
  <c r="O372" i="17"/>
  <c r="P372" i="17"/>
  <c r="Q372" i="17"/>
  <c r="U372" i="17"/>
  <c r="T372" i="17"/>
  <c r="R372" i="17"/>
  <c r="S371" i="17"/>
  <c r="O371" i="17"/>
  <c r="P371" i="17"/>
  <c r="Q371" i="17"/>
  <c r="U371" i="17"/>
  <c r="T371" i="17"/>
  <c r="R371" i="17"/>
  <c r="S370" i="17"/>
  <c r="O370" i="17"/>
  <c r="P370" i="17"/>
  <c r="Q370" i="17"/>
  <c r="U370" i="17"/>
  <c r="T370" i="17"/>
  <c r="R370" i="17"/>
  <c r="S369" i="17"/>
  <c r="O369" i="17"/>
  <c r="P369" i="17"/>
  <c r="Q369" i="17"/>
  <c r="U369" i="17"/>
  <c r="T369" i="17"/>
  <c r="R369" i="17"/>
  <c r="S368" i="17"/>
  <c r="O368" i="17"/>
  <c r="P368" i="17"/>
  <c r="Q368" i="17"/>
  <c r="U368" i="17"/>
  <c r="T368" i="17"/>
  <c r="R368" i="17"/>
  <c r="S367" i="17"/>
  <c r="O367" i="17"/>
  <c r="P367" i="17"/>
  <c r="Q367" i="17"/>
  <c r="U367" i="17"/>
  <c r="T367" i="17"/>
  <c r="R367" i="17"/>
  <c r="S366" i="17"/>
  <c r="O366" i="17"/>
  <c r="P366" i="17"/>
  <c r="Q366" i="17"/>
  <c r="U366" i="17"/>
  <c r="T366" i="17"/>
  <c r="R366" i="17"/>
  <c r="S365" i="17"/>
  <c r="O365" i="17"/>
  <c r="P365" i="17"/>
  <c r="Q365" i="17"/>
  <c r="U365" i="17"/>
  <c r="T365" i="17"/>
  <c r="R365" i="17"/>
  <c r="S364" i="17"/>
  <c r="O364" i="17"/>
  <c r="P364" i="17"/>
  <c r="Q364" i="17"/>
  <c r="U364" i="17"/>
  <c r="T364" i="17"/>
  <c r="R364" i="17"/>
  <c r="S363" i="17"/>
  <c r="O363" i="17"/>
  <c r="P363" i="17"/>
  <c r="Q363" i="17"/>
  <c r="U363" i="17"/>
  <c r="T363" i="17"/>
  <c r="R363" i="17"/>
  <c r="S362" i="17"/>
  <c r="O362" i="17"/>
  <c r="P362" i="17"/>
  <c r="Q362" i="17"/>
  <c r="U362" i="17"/>
  <c r="T362" i="17"/>
  <c r="R362" i="17"/>
  <c r="S361" i="17"/>
  <c r="O361" i="17"/>
  <c r="P361" i="17"/>
  <c r="Q361" i="17"/>
  <c r="U361" i="17"/>
  <c r="T361" i="17"/>
  <c r="R361" i="17"/>
  <c r="S360" i="17"/>
  <c r="O360" i="17"/>
  <c r="P360" i="17"/>
  <c r="Q360" i="17"/>
  <c r="U360" i="17"/>
  <c r="T360" i="17"/>
  <c r="R360" i="17"/>
  <c r="S359" i="17"/>
  <c r="O359" i="17"/>
  <c r="P359" i="17"/>
  <c r="Q359" i="17"/>
  <c r="U359" i="17"/>
  <c r="T359" i="17"/>
  <c r="R359" i="17"/>
  <c r="S358" i="17"/>
  <c r="O358" i="17"/>
  <c r="P358" i="17"/>
  <c r="Q358" i="17"/>
  <c r="U358" i="17"/>
  <c r="T358" i="17"/>
  <c r="R358" i="17"/>
  <c r="S357" i="17"/>
  <c r="O357" i="17"/>
  <c r="P357" i="17"/>
  <c r="Q357" i="17"/>
  <c r="U357" i="17"/>
  <c r="T357" i="17"/>
  <c r="R357" i="17"/>
  <c r="S356" i="17"/>
  <c r="O356" i="17"/>
  <c r="P356" i="17"/>
  <c r="Q356" i="17"/>
  <c r="U356" i="17"/>
  <c r="T356" i="17"/>
  <c r="R356" i="17"/>
  <c r="S355" i="17"/>
  <c r="O355" i="17"/>
  <c r="P355" i="17"/>
  <c r="Q355" i="17"/>
  <c r="U355" i="17"/>
  <c r="T355" i="17"/>
  <c r="R355" i="17"/>
  <c r="S354" i="17"/>
  <c r="O354" i="17"/>
  <c r="P354" i="17"/>
  <c r="Q354" i="17"/>
  <c r="U354" i="17"/>
  <c r="T354" i="17"/>
  <c r="R354" i="17"/>
  <c r="S353" i="17"/>
  <c r="O353" i="17"/>
  <c r="P353" i="17"/>
  <c r="Q353" i="17"/>
  <c r="U353" i="17"/>
  <c r="T353" i="17"/>
  <c r="R353" i="17"/>
  <c r="S352" i="17"/>
  <c r="O352" i="17"/>
  <c r="P352" i="17"/>
  <c r="Q352" i="17"/>
  <c r="U352" i="17"/>
  <c r="T352" i="17"/>
  <c r="R352" i="17"/>
  <c r="S351" i="17"/>
  <c r="O351" i="17"/>
  <c r="P351" i="17"/>
  <c r="Q351" i="17"/>
  <c r="U351" i="17"/>
  <c r="T351" i="17"/>
  <c r="R351" i="17"/>
  <c r="S350" i="17"/>
  <c r="O350" i="17"/>
  <c r="P350" i="17"/>
  <c r="Q350" i="17"/>
  <c r="U350" i="17"/>
  <c r="T350" i="17"/>
  <c r="R350" i="17"/>
  <c r="S349" i="17"/>
  <c r="O349" i="17"/>
  <c r="P349" i="17"/>
  <c r="Q349" i="17"/>
  <c r="U349" i="17"/>
  <c r="T349" i="17"/>
  <c r="R349" i="17"/>
  <c r="S348" i="17"/>
  <c r="O348" i="17"/>
  <c r="P348" i="17"/>
  <c r="Q348" i="17"/>
  <c r="U348" i="17"/>
  <c r="T348" i="17"/>
  <c r="R348" i="17"/>
  <c r="S347" i="17"/>
  <c r="O347" i="17"/>
  <c r="P347" i="17"/>
  <c r="Q347" i="17"/>
  <c r="U347" i="17"/>
  <c r="T347" i="17"/>
  <c r="R347" i="17"/>
  <c r="S346" i="17"/>
  <c r="O346" i="17"/>
  <c r="P346" i="17"/>
  <c r="Q346" i="17"/>
  <c r="U346" i="17"/>
  <c r="T346" i="17"/>
  <c r="R346" i="17"/>
  <c r="S345" i="17"/>
  <c r="O345" i="17"/>
  <c r="P345" i="17"/>
  <c r="Q345" i="17"/>
  <c r="U345" i="17"/>
  <c r="T345" i="17"/>
  <c r="R345" i="17"/>
  <c r="S344" i="17"/>
  <c r="O344" i="17"/>
  <c r="P344" i="17"/>
  <c r="Q344" i="17"/>
  <c r="U344" i="17"/>
  <c r="T344" i="17"/>
  <c r="R344" i="17"/>
  <c r="S343" i="17"/>
  <c r="O343" i="17"/>
  <c r="P343" i="17"/>
  <c r="Q343" i="17"/>
  <c r="U343" i="17"/>
  <c r="T343" i="17"/>
  <c r="R343" i="17"/>
  <c r="S342" i="17"/>
  <c r="O342" i="17"/>
  <c r="P342" i="17"/>
  <c r="Q342" i="17"/>
  <c r="U342" i="17"/>
  <c r="T342" i="17"/>
  <c r="R342" i="17"/>
  <c r="S341" i="17"/>
  <c r="O341" i="17"/>
  <c r="P341" i="17"/>
  <c r="Q341" i="17"/>
  <c r="U341" i="17"/>
  <c r="T341" i="17"/>
  <c r="R341" i="17"/>
  <c r="S340" i="17"/>
  <c r="O340" i="17"/>
  <c r="P340" i="17"/>
  <c r="Q340" i="17"/>
  <c r="U340" i="17"/>
  <c r="T340" i="17"/>
  <c r="R340" i="17"/>
  <c r="S339" i="17"/>
  <c r="O339" i="17"/>
  <c r="P339" i="17"/>
  <c r="Q339" i="17"/>
  <c r="U339" i="17"/>
  <c r="T339" i="17"/>
  <c r="R339" i="17"/>
  <c r="S338" i="17"/>
  <c r="O338" i="17"/>
  <c r="P338" i="17"/>
  <c r="Q338" i="17"/>
  <c r="U338" i="17"/>
  <c r="T338" i="17"/>
  <c r="R338" i="17"/>
  <c r="S337" i="17"/>
  <c r="O337" i="17"/>
  <c r="P337" i="17"/>
  <c r="Q337" i="17"/>
  <c r="U337" i="17"/>
  <c r="T337" i="17"/>
  <c r="R337" i="17"/>
  <c r="S336" i="17"/>
  <c r="O336" i="17"/>
  <c r="P336" i="17"/>
  <c r="Q336" i="17"/>
  <c r="U336" i="17"/>
  <c r="T336" i="17"/>
  <c r="R336" i="17"/>
  <c r="S335" i="17"/>
  <c r="O335" i="17"/>
  <c r="P335" i="17"/>
  <c r="Q335" i="17"/>
  <c r="U335" i="17"/>
  <c r="T335" i="17"/>
  <c r="R335" i="17"/>
  <c r="S334" i="17"/>
  <c r="O334" i="17"/>
  <c r="P334" i="17"/>
  <c r="Q334" i="17"/>
  <c r="U334" i="17"/>
  <c r="T334" i="17"/>
  <c r="R334" i="17"/>
  <c r="S333" i="17"/>
  <c r="O333" i="17"/>
  <c r="P333" i="17"/>
  <c r="Q333" i="17"/>
  <c r="U333" i="17"/>
  <c r="T333" i="17"/>
  <c r="R333" i="17"/>
  <c r="S332" i="17"/>
  <c r="O332" i="17"/>
  <c r="P332" i="17"/>
  <c r="Q332" i="17"/>
  <c r="U332" i="17"/>
  <c r="T332" i="17"/>
  <c r="R332" i="17"/>
  <c r="S331" i="17"/>
  <c r="O331" i="17"/>
  <c r="P331" i="17"/>
  <c r="Q331" i="17"/>
  <c r="U331" i="17"/>
  <c r="T331" i="17"/>
  <c r="R331" i="17"/>
  <c r="S330" i="17"/>
  <c r="O330" i="17"/>
  <c r="P330" i="17"/>
  <c r="Q330" i="17"/>
  <c r="U330" i="17"/>
  <c r="T330" i="17"/>
  <c r="R330" i="17"/>
  <c r="S329" i="17"/>
  <c r="O329" i="17"/>
  <c r="P329" i="17"/>
  <c r="Q329" i="17"/>
  <c r="U329" i="17"/>
  <c r="T329" i="17"/>
  <c r="R329" i="17"/>
  <c r="S328" i="17"/>
  <c r="O328" i="17"/>
  <c r="P328" i="17"/>
  <c r="Q328" i="17"/>
  <c r="U328" i="17"/>
  <c r="T328" i="17"/>
  <c r="R328" i="17"/>
  <c r="S327" i="17"/>
  <c r="O327" i="17"/>
  <c r="P327" i="17"/>
  <c r="Q327" i="17"/>
  <c r="U327" i="17"/>
  <c r="T327" i="17"/>
  <c r="R327" i="17"/>
  <c r="S326" i="17"/>
  <c r="O326" i="17"/>
  <c r="P326" i="17"/>
  <c r="Q326" i="17"/>
  <c r="U326" i="17"/>
  <c r="T326" i="17"/>
  <c r="R326" i="17"/>
  <c r="S325" i="17"/>
  <c r="O325" i="17"/>
  <c r="P325" i="17"/>
  <c r="Q325" i="17"/>
  <c r="U325" i="17"/>
  <c r="T325" i="17"/>
  <c r="R325" i="17"/>
  <c r="S324" i="17"/>
  <c r="O324" i="17"/>
  <c r="P324" i="17"/>
  <c r="Q324" i="17"/>
  <c r="U324" i="17"/>
  <c r="T324" i="17"/>
  <c r="R324" i="17"/>
  <c r="S323" i="17"/>
  <c r="O323" i="17"/>
  <c r="P323" i="17"/>
  <c r="Q323" i="17"/>
  <c r="U323" i="17"/>
  <c r="T323" i="17"/>
  <c r="R323" i="17"/>
  <c r="S322" i="17"/>
  <c r="O322" i="17"/>
  <c r="P322" i="17"/>
  <c r="Q322" i="17"/>
  <c r="U322" i="17"/>
  <c r="T322" i="17"/>
  <c r="R322" i="17"/>
  <c r="S321" i="17"/>
  <c r="O321" i="17"/>
  <c r="P321" i="17"/>
  <c r="Q321" i="17"/>
  <c r="U321" i="17"/>
  <c r="T321" i="17"/>
  <c r="R321" i="17"/>
  <c r="S320" i="17"/>
  <c r="O320" i="17"/>
  <c r="P320" i="17"/>
  <c r="Q320" i="17"/>
  <c r="U320" i="17"/>
  <c r="T320" i="17"/>
  <c r="R320" i="17"/>
  <c r="S319" i="17"/>
  <c r="O319" i="17"/>
  <c r="P319" i="17"/>
  <c r="Q319" i="17"/>
  <c r="U319" i="17"/>
  <c r="T319" i="17"/>
  <c r="R319" i="17"/>
  <c r="S318" i="17"/>
  <c r="O318" i="17"/>
  <c r="P318" i="17"/>
  <c r="Q318" i="17"/>
  <c r="U318" i="17"/>
  <c r="T318" i="17"/>
  <c r="R318" i="17"/>
  <c r="S317" i="17"/>
  <c r="O317" i="17"/>
  <c r="P317" i="17"/>
  <c r="Q317" i="17"/>
  <c r="U317" i="17"/>
  <c r="T317" i="17"/>
  <c r="R317" i="17"/>
  <c r="S316" i="17"/>
  <c r="O316" i="17"/>
  <c r="P316" i="17"/>
  <c r="Q316" i="17"/>
  <c r="U316" i="17"/>
  <c r="T316" i="17"/>
  <c r="R316" i="17"/>
  <c r="S315" i="17"/>
  <c r="O315" i="17"/>
  <c r="P315" i="17"/>
  <c r="Q315" i="17"/>
  <c r="U315" i="17"/>
  <c r="T315" i="17"/>
  <c r="R315" i="17"/>
  <c r="S314" i="17"/>
  <c r="O314" i="17"/>
  <c r="P314" i="17"/>
  <c r="Q314" i="17"/>
  <c r="U314" i="17"/>
  <c r="T314" i="17"/>
  <c r="R314" i="17"/>
  <c r="S313" i="17"/>
  <c r="O313" i="17"/>
  <c r="P313" i="17"/>
  <c r="Q313" i="17"/>
  <c r="U313" i="17"/>
  <c r="T313" i="17"/>
  <c r="R313" i="17"/>
  <c r="S312" i="17"/>
  <c r="O312" i="17"/>
  <c r="P312" i="17"/>
  <c r="Q312" i="17"/>
  <c r="U312" i="17"/>
  <c r="T312" i="17"/>
  <c r="R312" i="17"/>
  <c r="S311" i="17"/>
  <c r="O311" i="17"/>
  <c r="P311" i="17"/>
  <c r="Q311" i="17"/>
  <c r="U311" i="17"/>
  <c r="T311" i="17"/>
  <c r="R311" i="17"/>
  <c r="S310" i="17"/>
  <c r="O310" i="17"/>
  <c r="P310" i="17"/>
  <c r="Q310" i="17"/>
  <c r="U310" i="17"/>
  <c r="T310" i="17"/>
  <c r="R310" i="17"/>
  <c r="S309" i="17"/>
  <c r="O309" i="17"/>
  <c r="P309" i="17"/>
  <c r="Q309" i="17"/>
  <c r="U309" i="17"/>
  <c r="T309" i="17"/>
  <c r="R309" i="17"/>
  <c r="S308" i="17"/>
  <c r="O308" i="17"/>
  <c r="P308" i="17"/>
  <c r="Q308" i="17"/>
  <c r="U308" i="17"/>
  <c r="T308" i="17"/>
  <c r="R308" i="17"/>
  <c r="S307" i="17"/>
  <c r="O307" i="17"/>
  <c r="P307" i="17"/>
  <c r="Q307" i="17"/>
  <c r="U307" i="17"/>
  <c r="T307" i="17"/>
  <c r="R307" i="17"/>
  <c r="S306" i="17"/>
  <c r="O306" i="17"/>
  <c r="P306" i="17"/>
  <c r="Q306" i="17"/>
  <c r="U306" i="17"/>
  <c r="T306" i="17"/>
  <c r="R306" i="17"/>
  <c r="S305" i="17"/>
  <c r="O305" i="17"/>
  <c r="P305" i="17"/>
  <c r="Q305" i="17"/>
  <c r="U305" i="17"/>
  <c r="T305" i="17"/>
  <c r="R305" i="17"/>
  <c r="S304" i="17"/>
  <c r="O304" i="17"/>
  <c r="P304" i="17"/>
  <c r="Q304" i="17"/>
  <c r="U304" i="17"/>
  <c r="T304" i="17"/>
  <c r="R304" i="17"/>
  <c r="S303" i="17"/>
  <c r="O303" i="17"/>
  <c r="P303" i="17"/>
  <c r="Q303" i="17"/>
  <c r="U303" i="17"/>
  <c r="T303" i="17"/>
  <c r="R303" i="17"/>
  <c r="S302" i="17"/>
  <c r="O302" i="17"/>
  <c r="P302" i="17"/>
  <c r="Q302" i="17"/>
  <c r="U302" i="17"/>
  <c r="T302" i="17"/>
  <c r="R302" i="17"/>
  <c r="W301" i="17"/>
  <c r="S301" i="17"/>
  <c r="O301" i="17"/>
  <c r="P301" i="17"/>
  <c r="Q301" i="17"/>
  <c r="U301" i="17"/>
  <c r="T301" i="17"/>
  <c r="R301" i="17"/>
  <c r="W300" i="17"/>
  <c r="S300" i="17"/>
  <c r="O300" i="17"/>
  <c r="P300" i="17"/>
  <c r="Q300" i="17"/>
  <c r="U300" i="17"/>
  <c r="T300" i="17"/>
  <c r="R300" i="17"/>
  <c r="W299" i="17"/>
  <c r="S299" i="17"/>
  <c r="O299" i="17"/>
  <c r="P299" i="17"/>
  <c r="Q299" i="17"/>
  <c r="U299" i="17"/>
  <c r="T299" i="17"/>
  <c r="R299" i="17"/>
  <c r="W298" i="17"/>
  <c r="S298" i="17"/>
  <c r="O298" i="17"/>
  <c r="P298" i="17"/>
  <c r="Q298" i="17"/>
  <c r="U298" i="17"/>
  <c r="T298" i="17"/>
  <c r="R298" i="17"/>
  <c r="W297" i="17"/>
  <c r="S297" i="17"/>
  <c r="O297" i="17"/>
  <c r="P297" i="17"/>
  <c r="Q297" i="17"/>
  <c r="U297" i="17"/>
  <c r="T297" i="17"/>
  <c r="R297" i="17"/>
  <c r="W296" i="17"/>
  <c r="S296" i="17"/>
  <c r="O296" i="17"/>
  <c r="P296" i="17"/>
  <c r="Q296" i="17"/>
  <c r="U296" i="17"/>
  <c r="T296" i="17"/>
  <c r="R296" i="17"/>
  <c r="W295" i="17"/>
  <c r="S295" i="17"/>
  <c r="O295" i="17"/>
  <c r="P295" i="17"/>
  <c r="Q295" i="17"/>
  <c r="U295" i="17"/>
  <c r="T295" i="17"/>
  <c r="R295" i="17"/>
  <c r="W294" i="17"/>
  <c r="S294" i="17"/>
  <c r="O294" i="17"/>
  <c r="P294" i="17"/>
  <c r="Q294" i="17"/>
  <c r="U294" i="17"/>
  <c r="T294" i="17"/>
  <c r="R294" i="17"/>
  <c r="W293" i="17"/>
  <c r="S293" i="17"/>
  <c r="O293" i="17"/>
  <c r="P293" i="17"/>
  <c r="Q293" i="17"/>
  <c r="U293" i="17"/>
  <c r="T293" i="17"/>
  <c r="R293" i="17"/>
  <c r="W292" i="17"/>
  <c r="S292" i="17"/>
  <c r="O292" i="17"/>
  <c r="P292" i="17"/>
  <c r="Q292" i="17"/>
  <c r="U292" i="17"/>
  <c r="T292" i="17"/>
  <c r="R292" i="17"/>
  <c r="W291" i="17"/>
  <c r="S291" i="17"/>
  <c r="O291" i="17"/>
  <c r="P291" i="17"/>
  <c r="Q291" i="17"/>
  <c r="U291" i="17"/>
  <c r="T291" i="17"/>
  <c r="R291" i="17"/>
  <c r="W290" i="17"/>
  <c r="S290" i="17"/>
  <c r="O290" i="17"/>
  <c r="P290" i="17"/>
  <c r="Q290" i="17"/>
  <c r="U290" i="17"/>
  <c r="T290" i="17"/>
  <c r="R290" i="17"/>
  <c r="W289" i="17"/>
  <c r="S289" i="17"/>
  <c r="O289" i="17"/>
  <c r="P289" i="17"/>
  <c r="Q289" i="17"/>
  <c r="U289" i="17"/>
  <c r="T289" i="17"/>
  <c r="R289" i="17"/>
  <c r="W288" i="17"/>
  <c r="S288" i="17"/>
  <c r="O288" i="17"/>
  <c r="P288" i="17"/>
  <c r="Q288" i="17"/>
  <c r="U288" i="17"/>
  <c r="T288" i="17"/>
  <c r="R288" i="17"/>
  <c r="W287" i="17"/>
  <c r="S287" i="17"/>
  <c r="O287" i="17"/>
  <c r="P287" i="17"/>
  <c r="Q287" i="17"/>
  <c r="U287" i="17"/>
  <c r="T287" i="17"/>
  <c r="R287" i="17"/>
  <c r="W286" i="17"/>
  <c r="S286" i="17"/>
  <c r="O286" i="17"/>
  <c r="P286" i="17"/>
  <c r="Q286" i="17"/>
  <c r="U286" i="17"/>
  <c r="T286" i="17"/>
  <c r="R286" i="17"/>
  <c r="W285" i="17"/>
  <c r="S285" i="17"/>
  <c r="O285" i="17"/>
  <c r="P285" i="17"/>
  <c r="Q285" i="17"/>
  <c r="U285" i="17"/>
  <c r="T285" i="17"/>
  <c r="R285" i="17"/>
  <c r="W284" i="17"/>
  <c r="S284" i="17"/>
  <c r="O284" i="17"/>
  <c r="P284" i="17"/>
  <c r="Q284" i="17"/>
  <c r="U284" i="17"/>
  <c r="T284" i="17"/>
  <c r="R284" i="17"/>
  <c r="W283" i="17"/>
  <c r="S283" i="17"/>
  <c r="O283" i="17"/>
  <c r="P283" i="17"/>
  <c r="Q283" i="17"/>
  <c r="U283" i="17"/>
  <c r="T283" i="17"/>
  <c r="R283" i="17"/>
  <c r="W282" i="17"/>
  <c r="S282" i="17"/>
  <c r="O282" i="17"/>
  <c r="P282" i="17"/>
  <c r="Q282" i="17"/>
  <c r="U282" i="17"/>
  <c r="T282" i="17"/>
  <c r="R282" i="17"/>
  <c r="W281" i="17"/>
  <c r="S281" i="17"/>
  <c r="O281" i="17"/>
  <c r="P281" i="17"/>
  <c r="Q281" i="17"/>
  <c r="U281" i="17"/>
  <c r="T281" i="17"/>
  <c r="R281" i="17"/>
  <c r="W280" i="17"/>
  <c r="S280" i="17"/>
  <c r="O280" i="17"/>
  <c r="P280" i="17"/>
  <c r="Q280" i="17"/>
  <c r="U280" i="17"/>
  <c r="T280" i="17"/>
  <c r="R280" i="17"/>
  <c r="W279" i="17"/>
  <c r="S279" i="17"/>
  <c r="O279" i="17"/>
  <c r="P279" i="17"/>
  <c r="Q279" i="17"/>
  <c r="U279" i="17"/>
  <c r="T279" i="17"/>
  <c r="R279" i="17"/>
  <c r="W278" i="17"/>
  <c r="S278" i="17"/>
  <c r="O278" i="17"/>
  <c r="P278" i="17"/>
  <c r="Q278" i="17"/>
  <c r="U278" i="17"/>
  <c r="T278" i="17"/>
  <c r="R278" i="17"/>
  <c r="W277" i="17"/>
  <c r="S277" i="17"/>
  <c r="O277" i="17"/>
  <c r="P277" i="17"/>
  <c r="Q277" i="17"/>
  <c r="U277" i="17"/>
  <c r="T277" i="17"/>
  <c r="R277" i="17"/>
  <c r="S276" i="17"/>
  <c r="O276" i="17"/>
  <c r="P276" i="17"/>
  <c r="Q276" i="17"/>
  <c r="U276" i="17"/>
  <c r="R276" i="17"/>
  <c r="S275" i="17"/>
  <c r="O275" i="17"/>
  <c r="P275" i="17"/>
  <c r="Q275" i="17"/>
  <c r="U275" i="17"/>
  <c r="R275" i="17"/>
  <c r="S274" i="17"/>
  <c r="O274" i="17"/>
  <c r="P274" i="17"/>
  <c r="Q274" i="17"/>
  <c r="U274" i="17"/>
  <c r="R274" i="17"/>
  <c r="S273" i="17"/>
  <c r="O273" i="17"/>
  <c r="P273" i="17"/>
  <c r="Q273" i="17"/>
  <c r="U273" i="17"/>
  <c r="R273" i="17"/>
  <c r="S272" i="17"/>
  <c r="O272" i="17"/>
  <c r="P272" i="17"/>
  <c r="Q272" i="17"/>
  <c r="U272" i="17"/>
  <c r="R272" i="17"/>
  <c r="S271" i="17"/>
  <c r="O271" i="17"/>
  <c r="P271" i="17"/>
  <c r="Q271" i="17"/>
  <c r="U271" i="17"/>
  <c r="R271" i="17"/>
  <c r="S270" i="17"/>
  <c r="O270" i="17"/>
  <c r="P270" i="17"/>
  <c r="Q270" i="17"/>
  <c r="U270" i="17"/>
  <c r="R270" i="17"/>
  <c r="S269" i="17"/>
  <c r="O269" i="17"/>
  <c r="P269" i="17"/>
  <c r="Q269" i="17"/>
  <c r="U269" i="17"/>
  <c r="R269" i="17"/>
  <c r="S268" i="17"/>
  <c r="O268" i="17"/>
  <c r="P268" i="17"/>
  <c r="Q268" i="17"/>
  <c r="U268" i="17"/>
  <c r="R268" i="17"/>
  <c r="S267" i="17"/>
  <c r="O267" i="17"/>
  <c r="P267" i="17"/>
  <c r="Q267" i="17"/>
  <c r="U267" i="17"/>
  <c r="R267" i="17"/>
  <c r="S266" i="17"/>
  <c r="O266" i="17"/>
  <c r="P266" i="17"/>
  <c r="Q266" i="17"/>
  <c r="U266" i="17"/>
  <c r="R266" i="17"/>
  <c r="S265" i="17"/>
  <c r="O265" i="17"/>
  <c r="P265" i="17"/>
  <c r="Q265" i="17"/>
  <c r="U265" i="17"/>
  <c r="R265" i="17"/>
  <c r="S264" i="17"/>
  <c r="O264" i="17"/>
  <c r="P264" i="17"/>
  <c r="Q264" i="17"/>
  <c r="U264" i="17"/>
  <c r="R264" i="17"/>
  <c r="S263" i="17"/>
  <c r="O263" i="17"/>
  <c r="P263" i="17"/>
  <c r="Q263" i="17"/>
  <c r="U263" i="17"/>
  <c r="R263" i="17"/>
  <c r="S262" i="17"/>
  <c r="O262" i="17"/>
  <c r="P262" i="17"/>
  <c r="Q262" i="17"/>
  <c r="U262" i="17"/>
  <c r="R262" i="17"/>
  <c r="S261" i="17"/>
  <c r="O261" i="17"/>
  <c r="P261" i="17"/>
  <c r="Q261" i="17"/>
  <c r="U261" i="17"/>
  <c r="R261" i="17"/>
  <c r="S260" i="17"/>
  <c r="O260" i="17"/>
  <c r="P260" i="17"/>
  <c r="Q260" i="17"/>
  <c r="U260" i="17"/>
  <c r="R260" i="17"/>
  <c r="S259" i="17"/>
  <c r="O259" i="17"/>
  <c r="P259" i="17"/>
  <c r="Q259" i="17"/>
  <c r="U259" i="17"/>
  <c r="R259" i="17"/>
  <c r="S258" i="17"/>
  <c r="O258" i="17"/>
  <c r="P258" i="17"/>
  <c r="Q258" i="17"/>
  <c r="U258" i="17"/>
  <c r="R258" i="17"/>
  <c r="S257" i="17"/>
  <c r="O257" i="17"/>
  <c r="P257" i="17"/>
  <c r="Q257" i="17"/>
  <c r="U257" i="17"/>
  <c r="R257" i="17"/>
  <c r="S256" i="17"/>
  <c r="O256" i="17"/>
  <c r="P256" i="17"/>
  <c r="Q256" i="17"/>
  <c r="U256" i="17"/>
  <c r="R256" i="17"/>
  <c r="S255" i="17"/>
  <c r="O255" i="17"/>
  <c r="P255" i="17"/>
  <c r="Q255" i="17"/>
  <c r="U255" i="17"/>
  <c r="R255" i="17"/>
  <c r="S254" i="17"/>
  <c r="O254" i="17"/>
  <c r="P254" i="17"/>
  <c r="Q254" i="17"/>
  <c r="U254" i="17"/>
  <c r="R254" i="17"/>
  <c r="S253" i="17"/>
  <c r="O253" i="17"/>
  <c r="P253" i="17"/>
  <c r="Q253" i="17"/>
  <c r="U253" i="17"/>
  <c r="R253" i="17"/>
  <c r="S252" i="17"/>
  <c r="O252" i="17"/>
  <c r="P252" i="17"/>
  <c r="Q252" i="17"/>
  <c r="U252" i="17"/>
  <c r="R252" i="17"/>
  <c r="S251" i="17"/>
  <c r="O251" i="17"/>
  <c r="P251" i="17"/>
  <c r="Q251" i="17"/>
  <c r="U251" i="17"/>
  <c r="T251" i="17"/>
  <c r="R251" i="17"/>
  <c r="S250" i="17"/>
  <c r="O250" i="17"/>
  <c r="P250" i="17"/>
  <c r="Q250" i="17"/>
  <c r="U250" i="17"/>
  <c r="T250" i="17"/>
  <c r="R250" i="17"/>
  <c r="S249" i="17"/>
  <c r="O249" i="17"/>
  <c r="P249" i="17"/>
  <c r="Q249" i="17"/>
  <c r="U249" i="17"/>
  <c r="T249" i="17"/>
  <c r="R249" i="17"/>
  <c r="S248" i="17"/>
  <c r="O248" i="17"/>
  <c r="P248" i="17"/>
  <c r="Q248" i="17"/>
  <c r="U248" i="17"/>
  <c r="T248" i="17"/>
  <c r="R248" i="17"/>
  <c r="S247" i="17"/>
  <c r="O247" i="17"/>
  <c r="P247" i="17"/>
  <c r="Q247" i="17"/>
  <c r="U247" i="17"/>
  <c r="T247" i="17"/>
  <c r="R247" i="17"/>
  <c r="S246" i="17"/>
  <c r="O246" i="17"/>
  <c r="P246" i="17"/>
  <c r="Q246" i="17"/>
  <c r="U246" i="17"/>
  <c r="T246" i="17"/>
  <c r="R246" i="17"/>
  <c r="S245" i="17"/>
  <c r="O245" i="17"/>
  <c r="P245" i="17"/>
  <c r="Q245" i="17"/>
  <c r="U245" i="17"/>
  <c r="T245" i="17"/>
  <c r="R245" i="17"/>
  <c r="S244" i="17"/>
  <c r="O244" i="17"/>
  <c r="P244" i="17"/>
  <c r="Q244" i="17"/>
  <c r="U244" i="17"/>
  <c r="T244" i="17"/>
  <c r="R244" i="17"/>
  <c r="S243" i="17"/>
  <c r="O243" i="17"/>
  <c r="P243" i="17"/>
  <c r="Q243" i="17"/>
  <c r="U243" i="17"/>
  <c r="T243" i="17"/>
  <c r="R243" i="17"/>
  <c r="S242" i="17"/>
  <c r="O242" i="17"/>
  <c r="P242" i="17"/>
  <c r="Q242" i="17"/>
  <c r="U242" i="17"/>
  <c r="T242" i="17"/>
  <c r="R242" i="17"/>
  <c r="S241" i="17"/>
  <c r="O241" i="17"/>
  <c r="P241" i="17"/>
  <c r="Q241" i="17"/>
  <c r="U241" i="17"/>
  <c r="T241" i="17"/>
  <c r="R241" i="17"/>
  <c r="S240" i="17"/>
  <c r="O240" i="17"/>
  <c r="P240" i="17"/>
  <c r="Q240" i="17"/>
  <c r="U240" i="17"/>
  <c r="T240" i="17"/>
  <c r="R240" i="17"/>
  <c r="S239" i="17"/>
  <c r="O239" i="17"/>
  <c r="P239" i="17"/>
  <c r="Q239" i="17"/>
  <c r="U239" i="17"/>
  <c r="T239" i="17"/>
  <c r="R239" i="17"/>
  <c r="S238" i="17"/>
  <c r="O238" i="17"/>
  <c r="P238" i="17"/>
  <c r="Q238" i="17"/>
  <c r="U238" i="17"/>
  <c r="T238" i="17"/>
  <c r="R238" i="17"/>
  <c r="S237" i="17"/>
  <c r="O237" i="17"/>
  <c r="P237" i="17"/>
  <c r="Q237" i="17"/>
  <c r="U237" i="17"/>
  <c r="T237" i="17"/>
  <c r="R237" i="17"/>
  <c r="S236" i="17"/>
  <c r="O236" i="17"/>
  <c r="P236" i="17"/>
  <c r="Q236" i="17"/>
  <c r="U236" i="17"/>
  <c r="T236" i="17"/>
  <c r="R236" i="17"/>
  <c r="S235" i="17"/>
  <c r="O235" i="17"/>
  <c r="P235" i="17"/>
  <c r="Q235" i="17"/>
  <c r="U235" i="17"/>
  <c r="T235" i="17"/>
  <c r="R235" i="17"/>
  <c r="S234" i="17"/>
  <c r="O234" i="17"/>
  <c r="P234" i="17"/>
  <c r="Q234" i="17"/>
  <c r="U234" i="17"/>
  <c r="T234" i="17"/>
  <c r="R234" i="17"/>
  <c r="S233" i="17"/>
  <c r="O233" i="17"/>
  <c r="P233" i="17"/>
  <c r="Q233" i="17"/>
  <c r="U233" i="17"/>
  <c r="T233" i="17"/>
  <c r="R233" i="17"/>
  <c r="S232" i="17"/>
  <c r="O232" i="17"/>
  <c r="P232" i="17"/>
  <c r="Q232" i="17"/>
  <c r="U232" i="17"/>
  <c r="T232" i="17"/>
  <c r="R232" i="17"/>
  <c r="S231" i="17"/>
  <c r="O231" i="17"/>
  <c r="P231" i="17"/>
  <c r="Q231" i="17"/>
  <c r="U231" i="17"/>
  <c r="T231" i="17"/>
  <c r="R231" i="17"/>
  <c r="S230" i="17"/>
  <c r="O230" i="17"/>
  <c r="P230" i="17"/>
  <c r="Q230" i="17"/>
  <c r="U230" i="17"/>
  <c r="T230" i="17"/>
  <c r="R230" i="17"/>
  <c r="S229" i="17"/>
  <c r="O229" i="17"/>
  <c r="P229" i="17"/>
  <c r="Q229" i="17"/>
  <c r="U229" i="17"/>
  <c r="T229" i="17"/>
  <c r="R229" i="17"/>
  <c r="S228" i="17"/>
  <c r="O228" i="17"/>
  <c r="P228" i="17"/>
  <c r="Q228" i="17"/>
  <c r="U228" i="17"/>
  <c r="T228" i="17"/>
  <c r="R228" i="17"/>
  <c r="S227" i="17"/>
  <c r="O227" i="17"/>
  <c r="P227" i="17"/>
  <c r="Q227" i="17"/>
  <c r="U227" i="17"/>
  <c r="T227" i="17"/>
  <c r="R227" i="17"/>
  <c r="S226" i="17"/>
  <c r="O226" i="17"/>
  <c r="P226" i="17"/>
  <c r="Q226" i="17"/>
  <c r="U226" i="17"/>
  <c r="T226" i="17"/>
  <c r="R226" i="17"/>
  <c r="S225" i="17"/>
  <c r="O225" i="17"/>
  <c r="P225" i="17"/>
  <c r="Q225" i="17"/>
  <c r="U225" i="17"/>
  <c r="T225" i="17"/>
  <c r="R225" i="17"/>
  <c r="S224" i="17"/>
  <c r="O224" i="17"/>
  <c r="P224" i="17"/>
  <c r="Q224" i="17"/>
  <c r="U224" i="17"/>
  <c r="T224" i="17"/>
  <c r="R224" i="17"/>
  <c r="S223" i="17"/>
  <c r="O223" i="17"/>
  <c r="P223" i="17"/>
  <c r="Q223" i="17"/>
  <c r="U223" i="17"/>
  <c r="T223" i="17"/>
  <c r="R223" i="17"/>
  <c r="S222" i="17"/>
  <c r="O222" i="17"/>
  <c r="P222" i="17"/>
  <c r="Q222" i="17"/>
  <c r="U222" i="17"/>
  <c r="T222" i="17"/>
  <c r="R222" i="17"/>
  <c r="S221" i="17"/>
  <c r="O221" i="17"/>
  <c r="P221" i="17"/>
  <c r="Q221" i="17"/>
  <c r="U221" i="17"/>
  <c r="T221" i="17"/>
  <c r="R221" i="17"/>
  <c r="S220" i="17"/>
  <c r="O220" i="17"/>
  <c r="P220" i="17"/>
  <c r="Q220" i="17"/>
  <c r="U220" i="17"/>
  <c r="T220" i="17"/>
  <c r="R220" i="17"/>
  <c r="S219" i="17"/>
  <c r="O219" i="17"/>
  <c r="P219" i="17"/>
  <c r="Q219" i="17"/>
  <c r="U219" i="17"/>
  <c r="T219" i="17"/>
  <c r="R219" i="17"/>
  <c r="S218" i="17"/>
  <c r="O218" i="17"/>
  <c r="P218" i="17"/>
  <c r="Q218" i="17"/>
  <c r="U218" i="17"/>
  <c r="T218" i="17"/>
  <c r="R218" i="17"/>
  <c r="S217" i="17"/>
  <c r="O217" i="17"/>
  <c r="P217" i="17"/>
  <c r="Q217" i="17"/>
  <c r="U217" i="17"/>
  <c r="T217" i="17"/>
  <c r="R217" i="17"/>
  <c r="S216" i="17"/>
  <c r="O216" i="17"/>
  <c r="P216" i="17"/>
  <c r="Q216" i="17"/>
  <c r="U216" i="17"/>
  <c r="T216" i="17"/>
  <c r="R216" i="17"/>
  <c r="S215" i="17"/>
  <c r="O215" i="17"/>
  <c r="P215" i="17"/>
  <c r="Q215" i="17"/>
  <c r="U215" i="17"/>
  <c r="T215" i="17"/>
  <c r="R215" i="17"/>
  <c r="S214" i="17"/>
  <c r="O214" i="17"/>
  <c r="P214" i="17"/>
  <c r="Q214" i="17"/>
  <c r="U214" i="17"/>
  <c r="T214" i="17"/>
  <c r="R214" i="17"/>
  <c r="S213" i="17"/>
  <c r="O213" i="17"/>
  <c r="P213" i="17"/>
  <c r="Q213" i="17"/>
  <c r="U213" i="17"/>
  <c r="T213" i="17"/>
  <c r="R213" i="17"/>
  <c r="S212" i="17"/>
  <c r="O212" i="17"/>
  <c r="P212" i="17"/>
  <c r="Q212" i="17"/>
  <c r="U212" i="17"/>
  <c r="T212" i="17"/>
  <c r="R212" i="17"/>
  <c r="S211" i="17"/>
  <c r="O211" i="17"/>
  <c r="P211" i="17"/>
  <c r="Q211" i="17"/>
  <c r="U211" i="17"/>
  <c r="T211" i="17"/>
  <c r="R211" i="17"/>
  <c r="S210" i="17"/>
  <c r="O210" i="17"/>
  <c r="P210" i="17"/>
  <c r="Q210" i="17"/>
  <c r="U210" i="17"/>
  <c r="T210" i="17"/>
  <c r="R210" i="17"/>
  <c r="S209" i="17"/>
  <c r="O209" i="17"/>
  <c r="P209" i="17"/>
  <c r="Q209" i="17"/>
  <c r="U209" i="17"/>
  <c r="T209" i="17"/>
  <c r="R209" i="17"/>
  <c r="S208" i="17"/>
  <c r="O208" i="17"/>
  <c r="P208" i="17"/>
  <c r="Q208" i="17"/>
  <c r="U208" i="17"/>
  <c r="T208" i="17"/>
  <c r="R208" i="17"/>
  <c r="S207" i="17"/>
  <c r="O207" i="17"/>
  <c r="P207" i="17"/>
  <c r="Q207" i="17"/>
  <c r="U207" i="17"/>
  <c r="T207" i="17"/>
  <c r="R207" i="17"/>
  <c r="S206" i="17"/>
  <c r="O206" i="17"/>
  <c r="P206" i="17"/>
  <c r="Q206" i="17"/>
  <c r="U206" i="17"/>
  <c r="T206" i="17"/>
  <c r="R206" i="17"/>
  <c r="S205" i="17"/>
  <c r="O205" i="17"/>
  <c r="P205" i="17"/>
  <c r="Q205" i="17"/>
  <c r="U205" i="17"/>
  <c r="T205" i="17"/>
  <c r="R205" i="17"/>
  <c r="S204" i="17"/>
  <c r="O204" i="17"/>
  <c r="P204" i="17"/>
  <c r="Q204" i="17"/>
  <c r="U204" i="17"/>
  <c r="T204" i="17"/>
  <c r="R204" i="17"/>
  <c r="S203" i="17"/>
  <c r="O203" i="17"/>
  <c r="P203" i="17"/>
  <c r="Q203" i="17"/>
  <c r="U203" i="17"/>
  <c r="T203" i="17"/>
  <c r="R203" i="17"/>
  <c r="S202" i="17"/>
  <c r="O202" i="17"/>
  <c r="P202" i="17"/>
  <c r="Q202" i="17"/>
  <c r="U202" i="17"/>
  <c r="T202" i="17"/>
  <c r="R202" i="17"/>
  <c r="S201" i="17"/>
  <c r="O201" i="17"/>
  <c r="P201" i="17"/>
  <c r="Q201" i="17"/>
  <c r="U201" i="17"/>
  <c r="T201" i="17"/>
  <c r="R201" i="17"/>
  <c r="S200" i="17"/>
  <c r="O200" i="17"/>
  <c r="P200" i="17"/>
  <c r="Q200" i="17"/>
  <c r="U200" i="17"/>
  <c r="T200" i="17"/>
  <c r="R200" i="17"/>
  <c r="S199" i="17"/>
  <c r="O199" i="17"/>
  <c r="P199" i="17"/>
  <c r="Q199" i="17"/>
  <c r="U199" i="17"/>
  <c r="T199" i="17"/>
  <c r="R199" i="17"/>
  <c r="S198" i="17"/>
  <c r="O198" i="17"/>
  <c r="P198" i="17"/>
  <c r="Q198" i="17"/>
  <c r="U198" i="17"/>
  <c r="T198" i="17"/>
  <c r="R198" i="17"/>
  <c r="S197" i="17"/>
  <c r="O197" i="17"/>
  <c r="P197" i="17"/>
  <c r="Q197" i="17"/>
  <c r="U197" i="17"/>
  <c r="T197" i="17"/>
  <c r="R197" i="17"/>
  <c r="S196" i="17"/>
  <c r="O196" i="17"/>
  <c r="P196" i="17"/>
  <c r="Q196" i="17"/>
  <c r="U196" i="17"/>
  <c r="T196" i="17"/>
  <c r="R196" i="17"/>
  <c r="S195" i="17"/>
  <c r="O195" i="17"/>
  <c r="P195" i="17"/>
  <c r="Q195" i="17"/>
  <c r="U195" i="17"/>
  <c r="T195" i="17"/>
  <c r="R195" i="17"/>
  <c r="S194" i="17"/>
  <c r="O194" i="17"/>
  <c r="P194" i="17"/>
  <c r="Q194" i="17"/>
  <c r="U194" i="17"/>
  <c r="T194" i="17"/>
  <c r="R194" i="17"/>
  <c r="S193" i="17"/>
  <c r="O193" i="17"/>
  <c r="P193" i="17"/>
  <c r="Q193" i="17"/>
  <c r="U193" i="17"/>
  <c r="T193" i="17"/>
  <c r="R193" i="17"/>
  <c r="S192" i="17"/>
  <c r="O192" i="17"/>
  <c r="P192" i="17"/>
  <c r="Q192" i="17"/>
  <c r="U192" i="17"/>
  <c r="T192" i="17"/>
  <c r="R192" i="17"/>
  <c r="S191" i="17"/>
  <c r="O191" i="17"/>
  <c r="P191" i="17"/>
  <c r="Q191" i="17"/>
  <c r="U191" i="17"/>
  <c r="T191" i="17"/>
  <c r="R191" i="17"/>
  <c r="S190" i="17"/>
  <c r="O190" i="17"/>
  <c r="P190" i="17"/>
  <c r="Q190" i="17"/>
  <c r="U190" i="17"/>
  <c r="T190" i="17"/>
  <c r="R190" i="17"/>
  <c r="S189" i="17"/>
  <c r="O189" i="17"/>
  <c r="P189" i="17"/>
  <c r="Q189" i="17"/>
  <c r="U189" i="17"/>
  <c r="T189" i="17"/>
  <c r="R189" i="17"/>
  <c r="S188" i="17"/>
  <c r="O188" i="17"/>
  <c r="P188" i="17"/>
  <c r="Q188" i="17"/>
  <c r="U188" i="17"/>
  <c r="T188" i="17"/>
  <c r="R188" i="17"/>
  <c r="S187" i="17"/>
  <c r="O187" i="17"/>
  <c r="P187" i="17"/>
  <c r="Q187" i="17"/>
  <c r="U187" i="17"/>
  <c r="T187" i="17"/>
  <c r="R187" i="17"/>
  <c r="S186" i="17"/>
  <c r="O186" i="17"/>
  <c r="P186" i="17"/>
  <c r="Q186" i="17"/>
  <c r="U186" i="17"/>
  <c r="T186" i="17"/>
  <c r="R186" i="17"/>
  <c r="S185" i="17"/>
  <c r="O185" i="17"/>
  <c r="P185" i="17"/>
  <c r="Q185" i="17"/>
  <c r="U185" i="17"/>
  <c r="T185" i="17"/>
  <c r="R185" i="17"/>
  <c r="S184" i="17"/>
  <c r="O184" i="17"/>
  <c r="P184" i="17"/>
  <c r="Q184" i="17"/>
  <c r="U184" i="17"/>
  <c r="T184" i="17"/>
  <c r="R184" i="17"/>
  <c r="S183" i="17"/>
  <c r="O183" i="17"/>
  <c r="P183" i="17"/>
  <c r="Q183" i="17"/>
  <c r="U183" i="17"/>
  <c r="T183" i="17"/>
  <c r="R183" i="17"/>
  <c r="S182" i="17"/>
  <c r="O182" i="17"/>
  <c r="P182" i="17"/>
  <c r="Q182" i="17"/>
  <c r="U182" i="17"/>
  <c r="T182" i="17"/>
  <c r="R182" i="17"/>
  <c r="S181" i="17"/>
  <c r="O181" i="17"/>
  <c r="P181" i="17"/>
  <c r="Q181" i="17"/>
  <c r="U181" i="17"/>
  <c r="T181" i="17"/>
  <c r="R181" i="17"/>
  <c r="S180" i="17"/>
  <c r="O180" i="17"/>
  <c r="P180" i="17"/>
  <c r="Q180" i="17"/>
  <c r="U180" i="17"/>
  <c r="T180" i="17"/>
  <c r="R180" i="17"/>
  <c r="S179" i="17"/>
  <c r="O179" i="17"/>
  <c r="P179" i="17"/>
  <c r="Q179" i="17"/>
  <c r="U179" i="17"/>
  <c r="T179" i="17"/>
  <c r="R179" i="17"/>
  <c r="S178" i="17"/>
  <c r="O178" i="17"/>
  <c r="P178" i="17"/>
  <c r="Q178" i="17"/>
  <c r="U178" i="17"/>
  <c r="T178" i="17"/>
  <c r="R178" i="17"/>
  <c r="S177" i="17"/>
  <c r="O177" i="17"/>
  <c r="P177" i="17"/>
  <c r="Q177" i="17"/>
  <c r="U177" i="17"/>
  <c r="T177" i="17"/>
  <c r="R177" i="17"/>
  <c r="S176" i="17"/>
  <c r="O176" i="17"/>
  <c r="P176" i="17"/>
  <c r="Q176" i="17"/>
  <c r="U176" i="17"/>
  <c r="T176" i="17"/>
  <c r="R176" i="17"/>
  <c r="S175" i="17"/>
  <c r="O175" i="17"/>
  <c r="P175" i="17"/>
  <c r="Q175" i="17"/>
  <c r="U175" i="17"/>
  <c r="T175" i="17"/>
  <c r="R175" i="17"/>
  <c r="S174" i="17"/>
  <c r="O174" i="17"/>
  <c r="P174" i="17"/>
  <c r="Q174" i="17"/>
  <c r="U174" i="17"/>
  <c r="T174" i="17"/>
  <c r="R174" i="17"/>
  <c r="S173" i="17"/>
  <c r="O173" i="17"/>
  <c r="P173" i="17"/>
  <c r="Q173" i="17"/>
  <c r="U173" i="17"/>
  <c r="T173" i="17"/>
  <c r="R173" i="17"/>
  <c r="S172" i="17"/>
  <c r="O172" i="17"/>
  <c r="P172" i="17"/>
  <c r="Q172" i="17"/>
  <c r="U172" i="17"/>
  <c r="T172" i="17"/>
  <c r="R172" i="17"/>
  <c r="S171" i="17"/>
  <c r="O171" i="17"/>
  <c r="P171" i="17"/>
  <c r="Q171" i="17"/>
  <c r="U171" i="17"/>
  <c r="T171" i="17"/>
  <c r="R171" i="17"/>
  <c r="S170" i="17"/>
  <c r="O170" i="17"/>
  <c r="P170" i="17"/>
  <c r="Q170" i="17"/>
  <c r="U170" i="17"/>
  <c r="T170" i="17"/>
  <c r="R170" i="17"/>
  <c r="S169" i="17"/>
  <c r="O169" i="17"/>
  <c r="P169" i="17"/>
  <c r="Q169" i="17"/>
  <c r="U169" i="17"/>
  <c r="T169" i="17"/>
  <c r="R169" i="17"/>
  <c r="S168" i="17"/>
  <c r="O168" i="17"/>
  <c r="P168" i="17"/>
  <c r="Q168" i="17"/>
  <c r="U168" i="17"/>
  <c r="T168" i="17"/>
  <c r="R168" i="17"/>
  <c r="S167" i="17"/>
  <c r="O167" i="17"/>
  <c r="P167" i="17"/>
  <c r="Q167" i="17"/>
  <c r="U167" i="17"/>
  <c r="T167" i="17"/>
  <c r="R167" i="17"/>
  <c r="S166" i="17"/>
  <c r="O166" i="17"/>
  <c r="P166" i="17"/>
  <c r="Q166" i="17"/>
  <c r="U166" i="17"/>
  <c r="T166" i="17"/>
  <c r="R166" i="17"/>
  <c r="S165" i="17"/>
  <c r="O165" i="17"/>
  <c r="P165" i="17"/>
  <c r="Q165" i="17"/>
  <c r="U165" i="17"/>
  <c r="T165" i="17"/>
  <c r="R165" i="17"/>
  <c r="S164" i="17"/>
  <c r="O164" i="17"/>
  <c r="P164" i="17"/>
  <c r="Q164" i="17"/>
  <c r="U164" i="17"/>
  <c r="T164" i="17"/>
  <c r="R164" i="17"/>
  <c r="S163" i="17"/>
  <c r="O163" i="17"/>
  <c r="P163" i="17"/>
  <c r="Q163" i="17"/>
  <c r="U163" i="17"/>
  <c r="T163" i="17"/>
  <c r="R163" i="17"/>
  <c r="S162" i="17"/>
  <c r="O162" i="17"/>
  <c r="P162" i="17"/>
  <c r="Q162" i="17"/>
  <c r="U162" i="17"/>
  <c r="T162" i="17"/>
  <c r="R162" i="17"/>
  <c r="S161" i="17"/>
  <c r="O161" i="17"/>
  <c r="P161" i="17"/>
  <c r="Q161" i="17"/>
  <c r="U161" i="17"/>
  <c r="T161" i="17"/>
  <c r="R161" i="17"/>
  <c r="S160" i="17"/>
  <c r="O160" i="17"/>
  <c r="P160" i="17"/>
  <c r="Q160" i="17"/>
  <c r="U160" i="17"/>
  <c r="T160" i="17"/>
  <c r="R160" i="17"/>
  <c r="S159" i="17"/>
  <c r="O159" i="17"/>
  <c r="P159" i="17"/>
  <c r="Q159" i="17"/>
  <c r="U159" i="17"/>
  <c r="T159" i="17"/>
  <c r="R159" i="17"/>
  <c r="S158" i="17"/>
  <c r="O158" i="17"/>
  <c r="P158" i="17"/>
  <c r="Q158" i="17"/>
  <c r="U158" i="17"/>
  <c r="T158" i="17"/>
  <c r="R158" i="17"/>
  <c r="S157" i="17"/>
  <c r="O157" i="17"/>
  <c r="P157" i="17"/>
  <c r="Q157" i="17"/>
  <c r="U157" i="17"/>
  <c r="T157" i="17"/>
  <c r="R157" i="17"/>
  <c r="S156" i="17"/>
  <c r="O156" i="17"/>
  <c r="P156" i="17"/>
  <c r="Q156" i="17"/>
  <c r="U156" i="17"/>
  <c r="T156" i="17"/>
  <c r="R156" i="17"/>
  <c r="S155" i="17"/>
  <c r="O155" i="17"/>
  <c r="P155" i="17"/>
  <c r="Q155" i="17"/>
  <c r="U155" i="17"/>
  <c r="T155" i="17"/>
  <c r="R155" i="17"/>
  <c r="S154" i="17"/>
  <c r="O154" i="17"/>
  <c r="P154" i="17"/>
  <c r="Q154" i="17"/>
  <c r="U154" i="17"/>
  <c r="T154" i="17"/>
  <c r="R154" i="17"/>
  <c r="S153" i="17"/>
  <c r="O153" i="17"/>
  <c r="P153" i="17"/>
  <c r="Q153" i="17"/>
  <c r="U153" i="17"/>
  <c r="T153" i="17"/>
  <c r="R153" i="17"/>
  <c r="S152" i="17"/>
  <c r="O152" i="17"/>
  <c r="P152" i="17"/>
  <c r="Q152" i="17"/>
  <c r="U152" i="17"/>
  <c r="T152" i="17"/>
  <c r="R152" i="17"/>
  <c r="S151" i="17"/>
  <c r="O151" i="17"/>
  <c r="P151" i="17"/>
  <c r="Q151" i="17"/>
  <c r="U151" i="17"/>
  <c r="T151" i="17"/>
  <c r="R151" i="17"/>
  <c r="S150" i="17"/>
  <c r="O150" i="17"/>
  <c r="P150" i="17"/>
  <c r="Q150" i="17"/>
  <c r="U150" i="17"/>
  <c r="T150" i="17"/>
  <c r="R150" i="17"/>
  <c r="S149" i="17"/>
  <c r="O149" i="17"/>
  <c r="P149" i="17"/>
  <c r="Q149" i="17"/>
  <c r="U149" i="17"/>
  <c r="T149" i="17"/>
  <c r="R149" i="17"/>
  <c r="S148" i="17"/>
  <c r="O148" i="17"/>
  <c r="P148" i="17"/>
  <c r="Q148" i="17"/>
  <c r="U148" i="17"/>
  <c r="T148" i="17"/>
  <c r="R148" i="17"/>
  <c r="S147" i="17"/>
  <c r="O147" i="17"/>
  <c r="P147" i="17"/>
  <c r="Q147" i="17"/>
  <c r="U147" i="17"/>
  <c r="T147" i="17"/>
  <c r="R147" i="17"/>
  <c r="S146" i="17"/>
  <c r="O146" i="17"/>
  <c r="P146" i="17"/>
  <c r="Q146" i="17"/>
  <c r="U146" i="17"/>
  <c r="T146" i="17"/>
  <c r="R146" i="17"/>
  <c r="S145" i="17"/>
  <c r="O145" i="17"/>
  <c r="P145" i="17"/>
  <c r="Q145" i="17"/>
  <c r="U145" i="17"/>
  <c r="T145" i="17"/>
  <c r="R145" i="17"/>
  <c r="S144" i="17"/>
  <c r="O144" i="17"/>
  <c r="P144" i="17"/>
  <c r="Q144" i="17"/>
  <c r="U144" i="17"/>
  <c r="T144" i="17"/>
  <c r="R144" i="17"/>
  <c r="S143" i="17"/>
  <c r="O143" i="17"/>
  <c r="P143" i="17"/>
  <c r="Q143" i="17"/>
  <c r="U143" i="17"/>
  <c r="T143" i="17"/>
  <c r="R143" i="17"/>
  <c r="S142" i="17"/>
  <c r="O142" i="17"/>
  <c r="P142" i="17"/>
  <c r="Q142" i="17"/>
  <c r="U142" i="17"/>
  <c r="T142" i="17"/>
  <c r="R142" i="17"/>
  <c r="S141" i="17"/>
  <c r="O141" i="17"/>
  <c r="P141" i="17"/>
  <c r="Q141" i="17"/>
  <c r="U141" i="17"/>
  <c r="T141" i="17"/>
  <c r="R141" i="17"/>
  <c r="S140" i="17"/>
  <c r="O140" i="17"/>
  <c r="P140" i="17"/>
  <c r="Q140" i="17"/>
  <c r="U140" i="17"/>
  <c r="T140" i="17"/>
  <c r="R140" i="17"/>
  <c r="S139" i="17"/>
  <c r="O139" i="17"/>
  <c r="P139" i="17"/>
  <c r="Q139" i="17"/>
  <c r="U139" i="17"/>
  <c r="T139" i="17"/>
  <c r="R139" i="17"/>
  <c r="S138" i="17"/>
  <c r="O138" i="17"/>
  <c r="P138" i="17"/>
  <c r="Q138" i="17"/>
  <c r="U138" i="17"/>
  <c r="T138" i="17"/>
  <c r="R138" i="17"/>
  <c r="S137" i="17"/>
  <c r="O137" i="17"/>
  <c r="P137" i="17"/>
  <c r="Q137" i="17"/>
  <c r="U137" i="17"/>
  <c r="T137" i="17"/>
  <c r="R137" i="17"/>
  <c r="S136" i="17"/>
  <c r="O136" i="17"/>
  <c r="P136" i="17"/>
  <c r="Q136" i="17"/>
  <c r="U136" i="17"/>
  <c r="T136" i="17"/>
  <c r="R136" i="17"/>
  <c r="S135" i="17"/>
  <c r="O135" i="17"/>
  <c r="P135" i="17"/>
  <c r="Q135" i="17"/>
  <c r="U135" i="17"/>
  <c r="T135" i="17"/>
  <c r="R135" i="17"/>
  <c r="S134" i="17"/>
  <c r="O134" i="17"/>
  <c r="P134" i="17"/>
  <c r="Q134" i="17"/>
  <c r="U134" i="17"/>
  <c r="T134" i="17"/>
  <c r="R134" i="17"/>
  <c r="S133" i="17"/>
  <c r="O133" i="17"/>
  <c r="P133" i="17"/>
  <c r="Q133" i="17"/>
  <c r="U133" i="17"/>
  <c r="T133" i="17"/>
  <c r="R133" i="17"/>
  <c r="S132" i="17"/>
  <c r="O132" i="17"/>
  <c r="P132" i="17"/>
  <c r="Q132" i="17"/>
  <c r="U132" i="17"/>
  <c r="T132" i="17"/>
  <c r="R132" i="17"/>
  <c r="S131" i="17"/>
  <c r="O131" i="17"/>
  <c r="P131" i="17"/>
  <c r="Q131" i="17"/>
  <c r="U131" i="17"/>
  <c r="T131" i="17"/>
  <c r="R131" i="17"/>
  <c r="S130" i="17"/>
  <c r="O130" i="17"/>
  <c r="P130" i="17"/>
  <c r="Q130" i="17"/>
  <c r="U130" i="17"/>
  <c r="T130" i="17"/>
  <c r="R130" i="17"/>
  <c r="S129" i="17"/>
  <c r="O129" i="17"/>
  <c r="P129" i="17"/>
  <c r="Q129" i="17"/>
  <c r="U129" i="17"/>
  <c r="T129" i="17"/>
  <c r="R129" i="17"/>
  <c r="S128" i="17"/>
  <c r="O128" i="17"/>
  <c r="P128" i="17"/>
  <c r="Q128" i="17"/>
  <c r="U128" i="17"/>
  <c r="T128" i="17"/>
  <c r="R128" i="17"/>
  <c r="S127" i="17"/>
  <c r="O127" i="17"/>
  <c r="P127" i="17"/>
  <c r="Q127" i="17"/>
  <c r="U127" i="17"/>
  <c r="T127" i="17"/>
  <c r="R127" i="17"/>
  <c r="S126" i="17"/>
  <c r="O126" i="17"/>
  <c r="P126" i="17"/>
  <c r="Q126" i="17"/>
  <c r="U126" i="17"/>
  <c r="T126" i="17"/>
  <c r="R126" i="17"/>
  <c r="S125" i="17"/>
  <c r="O125" i="17"/>
  <c r="P125" i="17"/>
  <c r="Q125" i="17"/>
  <c r="U125" i="17"/>
  <c r="T125" i="17"/>
  <c r="R125" i="17"/>
  <c r="S124" i="17"/>
  <c r="O124" i="17"/>
  <c r="P124" i="17"/>
  <c r="Q124" i="17"/>
  <c r="U124" i="17"/>
  <c r="T124" i="17"/>
  <c r="R124" i="17"/>
  <c r="S123" i="17"/>
  <c r="O123" i="17"/>
  <c r="P123" i="17"/>
  <c r="Q123" i="17"/>
  <c r="U123" i="17"/>
  <c r="T123" i="17"/>
  <c r="R123" i="17"/>
  <c r="S122" i="17"/>
  <c r="O122" i="17"/>
  <c r="P122" i="17"/>
  <c r="Q122" i="17"/>
  <c r="U122" i="17"/>
  <c r="T122" i="17"/>
  <c r="R122" i="17"/>
  <c r="S121" i="17"/>
  <c r="O121" i="17"/>
  <c r="P121" i="17"/>
  <c r="Q121" i="17"/>
  <c r="U121" i="17"/>
  <c r="T121" i="17"/>
  <c r="R121" i="17"/>
  <c r="S120" i="17"/>
  <c r="O120" i="17"/>
  <c r="P120" i="17"/>
  <c r="Q120" i="17"/>
  <c r="U120" i="17"/>
  <c r="T120" i="17"/>
  <c r="R120" i="17"/>
  <c r="S119" i="17"/>
  <c r="O119" i="17"/>
  <c r="P119" i="17"/>
  <c r="Q119" i="17"/>
  <c r="U119" i="17"/>
  <c r="T119" i="17"/>
  <c r="R119" i="17"/>
  <c r="S118" i="17"/>
  <c r="O118" i="17"/>
  <c r="P118" i="17"/>
  <c r="Q118" i="17"/>
  <c r="U118" i="17"/>
  <c r="T118" i="17"/>
  <c r="R118" i="17"/>
  <c r="S117" i="17"/>
  <c r="O117" i="17"/>
  <c r="P117" i="17"/>
  <c r="Q117" i="17"/>
  <c r="U117" i="17"/>
  <c r="T117" i="17"/>
  <c r="R117" i="17"/>
  <c r="S116" i="17"/>
  <c r="O116" i="17"/>
  <c r="P116" i="17"/>
  <c r="Q116" i="17"/>
  <c r="U116" i="17"/>
  <c r="T116" i="17"/>
  <c r="R116" i="17"/>
  <c r="S115" i="17"/>
  <c r="O115" i="17"/>
  <c r="P115" i="17"/>
  <c r="Q115" i="17"/>
  <c r="U115" i="17"/>
  <c r="T115" i="17"/>
  <c r="R115" i="17"/>
  <c r="S114" i="17"/>
  <c r="O114" i="17"/>
  <c r="P114" i="17"/>
  <c r="Q114" i="17"/>
  <c r="U114" i="17"/>
  <c r="T114" i="17"/>
  <c r="R114" i="17"/>
  <c r="S113" i="17"/>
  <c r="O113" i="17"/>
  <c r="P113" i="17"/>
  <c r="Q113" i="17"/>
  <c r="U113" i="17"/>
  <c r="T113" i="17"/>
  <c r="R113" i="17"/>
  <c r="S112" i="17"/>
  <c r="O112" i="17"/>
  <c r="P112" i="17"/>
  <c r="Q112" i="17"/>
  <c r="U112" i="17"/>
  <c r="T112" i="17"/>
  <c r="R112" i="17"/>
  <c r="S111" i="17"/>
  <c r="O111" i="17"/>
  <c r="P111" i="17"/>
  <c r="Q111" i="17"/>
  <c r="U111" i="17"/>
  <c r="T111" i="17"/>
  <c r="R111" i="17"/>
  <c r="S110" i="17"/>
  <c r="O110" i="17"/>
  <c r="P110" i="17"/>
  <c r="Q110" i="17"/>
  <c r="U110" i="17"/>
  <c r="T110" i="17"/>
  <c r="R110" i="17"/>
  <c r="S109" i="17"/>
  <c r="O109" i="17"/>
  <c r="P109" i="17"/>
  <c r="Q109" i="17"/>
  <c r="U109" i="17"/>
  <c r="T109" i="17"/>
  <c r="R109" i="17"/>
  <c r="S108" i="17"/>
  <c r="O108" i="17"/>
  <c r="P108" i="17"/>
  <c r="Q108" i="17"/>
  <c r="U108" i="17"/>
  <c r="T108" i="17"/>
  <c r="R108" i="17"/>
  <c r="S107" i="17"/>
  <c r="O107" i="17"/>
  <c r="P107" i="17"/>
  <c r="Q107" i="17"/>
  <c r="U107" i="17"/>
  <c r="T107" i="17"/>
  <c r="R107" i="17"/>
  <c r="S106" i="17"/>
  <c r="O106" i="17"/>
  <c r="P106" i="17"/>
  <c r="Q106" i="17"/>
  <c r="U106" i="17"/>
  <c r="T106" i="17"/>
  <c r="R106" i="17"/>
  <c r="S105" i="17"/>
  <c r="O105" i="17"/>
  <c r="P105" i="17"/>
  <c r="Q105" i="17"/>
  <c r="U105" i="17"/>
  <c r="T105" i="17"/>
  <c r="R105" i="17"/>
  <c r="S104" i="17"/>
  <c r="O104" i="17"/>
  <c r="P104" i="17"/>
  <c r="Q104" i="17"/>
  <c r="U104" i="17"/>
  <c r="T104" i="17"/>
  <c r="R104" i="17"/>
  <c r="S103" i="17"/>
  <c r="O103" i="17"/>
  <c r="P103" i="17"/>
  <c r="Q103" i="17"/>
  <c r="U103" i="17"/>
  <c r="T103" i="17"/>
  <c r="R103" i="17"/>
  <c r="S102" i="17"/>
  <c r="O102" i="17"/>
  <c r="P102" i="17"/>
  <c r="Q102" i="17"/>
  <c r="U102" i="17"/>
  <c r="T102" i="17"/>
  <c r="R102" i="17"/>
  <c r="S101" i="17"/>
  <c r="O101" i="17"/>
  <c r="P101" i="17"/>
  <c r="Q101" i="17"/>
  <c r="U101" i="17"/>
  <c r="T101" i="17"/>
  <c r="R101" i="17"/>
  <c r="S100" i="17"/>
  <c r="O100" i="17"/>
  <c r="P100" i="17"/>
  <c r="Q100" i="17"/>
  <c r="U100" i="17"/>
  <c r="T100" i="17"/>
  <c r="R100" i="17"/>
  <c r="S99" i="17"/>
  <c r="O99" i="17"/>
  <c r="P99" i="17"/>
  <c r="Q99" i="17"/>
  <c r="U99" i="17"/>
  <c r="T99" i="17"/>
  <c r="R99" i="17"/>
  <c r="S98" i="17"/>
  <c r="O98" i="17"/>
  <c r="P98" i="17"/>
  <c r="Q98" i="17"/>
  <c r="U98" i="17"/>
  <c r="T98" i="17"/>
  <c r="R98" i="17"/>
  <c r="S97" i="17"/>
  <c r="O97" i="17"/>
  <c r="P97" i="17"/>
  <c r="Q97" i="17"/>
  <c r="U97" i="17"/>
  <c r="T97" i="17"/>
  <c r="R97" i="17"/>
  <c r="S96" i="17"/>
  <c r="O96" i="17"/>
  <c r="P96" i="17"/>
  <c r="Q96" i="17"/>
  <c r="U96" i="17"/>
  <c r="T96" i="17"/>
  <c r="R96" i="17"/>
  <c r="S95" i="17"/>
  <c r="O95" i="17"/>
  <c r="P95" i="17"/>
  <c r="Q95" i="17"/>
  <c r="U95" i="17"/>
  <c r="T95" i="17"/>
  <c r="R95" i="17"/>
  <c r="S94" i="17"/>
  <c r="O94" i="17"/>
  <c r="P94" i="17"/>
  <c r="Q94" i="17"/>
  <c r="U94" i="17"/>
  <c r="T94" i="17"/>
  <c r="R94" i="17"/>
  <c r="S93" i="17"/>
  <c r="O93" i="17"/>
  <c r="P93" i="17"/>
  <c r="Q93" i="17"/>
  <c r="U93" i="17"/>
  <c r="T93" i="17"/>
  <c r="R93" i="17"/>
  <c r="S92" i="17"/>
  <c r="O92" i="17"/>
  <c r="P92" i="17"/>
  <c r="Q92" i="17"/>
  <c r="U92" i="17"/>
  <c r="T92" i="17"/>
  <c r="R92" i="17"/>
  <c r="S91" i="17"/>
  <c r="O91" i="17"/>
  <c r="P91" i="17"/>
  <c r="Q91" i="17"/>
  <c r="U91" i="17"/>
  <c r="T91" i="17"/>
  <c r="R91" i="17"/>
  <c r="S90" i="17"/>
  <c r="O90" i="17"/>
  <c r="P90" i="17"/>
  <c r="Q90" i="17"/>
  <c r="U90" i="17"/>
  <c r="T90" i="17"/>
  <c r="R90" i="17"/>
  <c r="S89" i="17"/>
  <c r="O89" i="17"/>
  <c r="P89" i="17"/>
  <c r="Q89" i="17"/>
  <c r="U89" i="17"/>
  <c r="T89" i="17"/>
  <c r="R89" i="17"/>
  <c r="S88" i="17"/>
  <c r="O88" i="17"/>
  <c r="P88" i="17"/>
  <c r="Q88" i="17"/>
  <c r="U88" i="17"/>
  <c r="T88" i="17"/>
  <c r="R88" i="17"/>
  <c r="S87" i="17"/>
  <c r="O87" i="17"/>
  <c r="P87" i="17"/>
  <c r="Q87" i="17"/>
  <c r="U87" i="17"/>
  <c r="T87" i="17"/>
  <c r="R87" i="17"/>
  <c r="S86" i="17"/>
  <c r="O86" i="17"/>
  <c r="P86" i="17"/>
  <c r="Q86" i="17"/>
  <c r="U86" i="17"/>
  <c r="T86" i="17"/>
  <c r="R86" i="17"/>
  <c r="S85" i="17"/>
  <c r="O85" i="17"/>
  <c r="P85" i="17"/>
  <c r="Q85" i="17"/>
  <c r="U85" i="17"/>
  <c r="T85" i="17"/>
  <c r="R85" i="17"/>
  <c r="S84" i="17"/>
  <c r="O84" i="17"/>
  <c r="P84" i="17"/>
  <c r="Q84" i="17"/>
  <c r="U84" i="17"/>
  <c r="T84" i="17"/>
  <c r="R84" i="17"/>
  <c r="S83" i="17"/>
  <c r="O83" i="17"/>
  <c r="P83" i="17"/>
  <c r="Q83" i="17"/>
  <c r="U83" i="17"/>
  <c r="T83" i="17"/>
  <c r="R83" i="17"/>
  <c r="S82" i="17"/>
  <c r="O82" i="17"/>
  <c r="P82" i="17"/>
  <c r="Q82" i="17"/>
  <c r="U82" i="17"/>
  <c r="T82" i="17"/>
  <c r="R82" i="17"/>
  <c r="S81" i="17"/>
  <c r="O81" i="17"/>
  <c r="P81" i="17"/>
  <c r="Q81" i="17"/>
  <c r="U81" i="17"/>
  <c r="T81" i="17"/>
  <c r="R81" i="17"/>
  <c r="S80" i="17"/>
  <c r="O80" i="17"/>
  <c r="P80" i="17"/>
  <c r="Q80" i="17"/>
  <c r="U80" i="17"/>
  <c r="T80" i="17"/>
  <c r="R80" i="17"/>
  <c r="S79" i="17"/>
  <c r="O79" i="17"/>
  <c r="P79" i="17"/>
  <c r="Q79" i="17"/>
  <c r="U79" i="17"/>
  <c r="T79" i="17"/>
  <c r="R79" i="17"/>
  <c r="S78" i="17"/>
  <c r="O78" i="17"/>
  <c r="P78" i="17"/>
  <c r="Q78" i="17"/>
  <c r="U78" i="17"/>
  <c r="T78" i="17"/>
  <c r="R78" i="17"/>
  <c r="S77" i="17"/>
  <c r="O77" i="17"/>
  <c r="P77" i="17"/>
  <c r="Q77" i="17"/>
  <c r="U77" i="17"/>
  <c r="T77" i="17"/>
  <c r="R77" i="17"/>
  <c r="S76" i="17"/>
  <c r="O76" i="17"/>
  <c r="P76" i="17"/>
  <c r="Q76" i="17"/>
  <c r="U76" i="17"/>
  <c r="R76" i="17"/>
  <c r="S75" i="17"/>
  <c r="O75" i="17"/>
  <c r="P75" i="17"/>
  <c r="Q75" i="17"/>
  <c r="U75" i="17"/>
  <c r="R75" i="17"/>
  <c r="S74" i="17"/>
  <c r="O74" i="17"/>
  <c r="P74" i="17"/>
  <c r="Q74" i="17"/>
  <c r="U74" i="17"/>
  <c r="R74" i="17"/>
  <c r="S73" i="17"/>
  <c r="O73" i="17"/>
  <c r="P73" i="17"/>
  <c r="Q73" i="17"/>
  <c r="U73" i="17"/>
  <c r="R73" i="17"/>
  <c r="S72" i="17"/>
  <c r="O72" i="17"/>
  <c r="P72" i="17"/>
  <c r="Q72" i="17"/>
  <c r="U72" i="17"/>
  <c r="R72" i="17"/>
  <c r="S71" i="17"/>
  <c r="O71" i="17"/>
  <c r="P71" i="17"/>
  <c r="Q71" i="17"/>
  <c r="U71" i="17"/>
  <c r="R71" i="17"/>
  <c r="S70" i="17"/>
  <c r="O70" i="17"/>
  <c r="P70" i="17"/>
  <c r="Q70" i="17"/>
  <c r="U70" i="17"/>
  <c r="R70" i="17"/>
  <c r="S69" i="17"/>
  <c r="O69" i="17"/>
  <c r="P69" i="17"/>
  <c r="Q69" i="17"/>
  <c r="U69" i="17"/>
  <c r="R69" i="17"/>
  <c r="S68" i="17"/>
  <c r="O68" i="17"/>
  <c r="P68" i="17"/>
  <c r="Q68" i="17"/>
  <c r="U68" i="17"/>
  <c r="R68" i="17"/>
  <c r="S67" i="17"/>
  <c r="O67" i="17"/>
  <c r="P67" i="17"/>
  <c r="Q67" i="17"/>
  <c r="U67" i="17"/>
  <c r="R67" i="17"/>
  <c r="S66" i="17"/>
  <c r="O66" i="17"/>
  <c r="P66" i="17"/>
  <c r="Q66" i="17"/>
  <c r="U66" i="17"/>
  <c r="R66" i="17"/>
  <c r="S65" i="17"/>
  <c r="O65" i="17"/>
  <c r="P65" i="17"/>
  <c r="Q65" i="17"/>
  <c r="U65" i="17"/>
  <c r="R65" i="17"/>
  <c r="S64" i="17"/>
  <c r="O64" i="17"/>
  <c r="P64" i="17"/>
  <c r="Q64" i="17"/>
  <c r="U64" i="17"/>
  <c r="R64" i="17"/>
  <c r="S63" i="17"/>
  <c r="O63" i="17"/>
  <c r="P63" i="17"/>
  <c r="Q63" i="17"/>
  <c r="U63" i="17"/>
  <c r="R63" i="17"/>
  <c r="S62" i="17"/>
  <c r="O62" i="17"/>
  <c r="P62" i="17"/>
  <c r="Q62" i="17"/>
  <c r="U62" i="17"/>
  <c r="R62" i="17"/>
  <c r="S61" i="17"/>
  <c r="O61" i="17"/>
  <c r="P61" i="17"/>
  <c r="Q61" i="17"/>
  <c r="U61" i="17"/>
  <c r="R61" i="17"/>
  <c r="S60" i="17"/>
  <c r="O60" i="17"/>
  <c r="P60" i="17"/>
  <c r="Q60" i="17"/>
  <c r="U60" i="17"/>
  <c r="R60" i="17"/>
  <c r="S59" i="17"/>
  <c r="O59" i="17"/>
  <c r="P59" i="17"/>
  <c r="Q59" i="17"/>
  <c r="U59" i="17"/>
  <c r="R59" i="17"/>
  <c r="S58" i="17"/>
  <c r="O58" i="17"/>
  <c r="P58" i="17"/>
  <c r="Q58" i="17"/>
  <c r="U58" i="17"/>
  <c r="R58" i="17"/>
  <c r="S57" i="17"/>
  <c r="O57" i="17"/>
  <c r="P57" i="17"/>
  <c r="Q57" i="17"/>
  <c r="U57" i="17"/>
  <c r="R57" i="17"/>
  <c r="S56" i="17"/>
  <c r="O56" i="17"/>
  <c r="P56" i="17"/>
  <c r="Q56" i="17"/>
  <c r="U56" i="17"/>
  <c r="R56" i="17"/>
  <c r="S55" i="17"/>
  <c r="O55" i="17"/>
  <c r="P55" i="17"/>
  <c r="Q55" i="17"/>
  <c r="U55" i="17"/>
  <c r="R55" i="17"/>
  <c r="S54" i="17"/>
  <c r="O54" i="17"/>
  <c r="P54" i="17"/>
  <c r="Q54" i="17"/>
  <c r="U54" i="17"/>
  <c r="R54" i="17"/>
  <c r="S53" i="17"/>
  <c r="O53" i="17"/>
  <c r="P53" i="17"/>
  <c r="Q53" i="17"/>
  <c r="U53" i="17"/>
  <c r="R53" i="17"/>
  <c r="S52" i="17"/>
  <c r="O52" i="17"/>
  <c r="P52" i="17"/>
  <c r="Q52" i="17"/>
  <c r="U52" i="17"/>
  <c r="R52" i="17"/>
  <c r="W51" i="17"/>
  <c r="S51" i="17"/>
  <c r="O51" i="17"/>
  <c r="P51" i="17"/>
  <c r="Q51" i="17"/>
  <c r="U51" i="17"/>
  <c r="T51" i="17"/>
  <c r="R51" i="17"/>
  <c r="W50" i="17"/>
  <c r="S50" i="17"/>
  <c r="O50" i="17"/>
  <c r="P50" i="17"/>
  <c r="Q50" i="17"/>
  <c r="U50" i="17"/>
  <c r="T50" i="17"/>
  <c r="R50" i="17"/>
  <c r="W49" i="17"/>
  <c r="S49" i="17"/>
  <c r="O49" i="17"/>
  <c r="P49" i="17"/>
  <c r="Q49" i="17"/>
  <c r="U49" i="17"/>
  <c r="T49" i="17"/>
  <c r="R49" i="17"/>
  <c r="W48" i="17"/>
  <c r="S48" i="17"/>
  <c r="O48" i="17"/>
  <c r="P48" i="17"/>
  <c r="Q48" i="17"/>
  <c r="U48" i="17"/>
  <c r="T48" i="17"/>
  <c r="R48" i="17"/>
  <c r="W47" i="17"/>
  <c r="S47" i="17"/>
  <c r="O47" i="17"/>
  <c r="P47" i="17"/>
  <c r="Q47" i="17"/>
  <c r="U47" i="17"/>
  <c r="T47" i="17"/>
  <c r="R47" i="17"/>
  <c r="W46" i="17"/>
  <c r="S46" i="17"/>
  <c r="O46" i="17"/>
  <c r="P46" i="17"/>
  <c r="Q46" i="17"/>
  <c r="U46" i="17"/>
  <c r="T46" i="17"/>
  <c r="R46" i="17"/>
  <c r="W45" i="17"/>
  <c r="S45" i="17"/>
  <c r="O45" i="17"/>
  <c r="P45" i="17"/>
  <c r="Q45" i="17"/>
  <c r="U45" i="17"/>
  <c r="T45" i="17"/>
  <c r="R45" i="17"/>
  <c r="W44" i="17"/>
  <c r="S44" i="17"/>
  <c r="O44" i="17"/>
  <c r="P44" i="17"/>
  <c r="Q44" i="17"/>
  <c r="U44" i="17"/>
  <c r="T44" i="17"/>
  <c r="R44" i="17"/>
  <c r="W43" i="17"/>
  <c r="S43" i="17"/>
  <c r="O43" i="17"/>
  <c r="P43" i="17"/>
  <c r="Q43" i="17"/>
  <c r="U43" i="17"/>
  <c r="T43" i="17"/>
  <c r="R43" i="17"/>
  <c r="W42" i="17"/>
  <c r="S42" i="17"/>
  <c r="O42" i="17"/>
  <c r="P42" i="17"/>
  <c r="Q42" i="17"/>
  <c r="U42" i="17"/>
  <c r="T42" i="17"/>
  <c r="R42" i="17"/>
  <c r="W41" i="17"/>
  <c r="S41" i="17"/>
  <c r="O41" i="17"/>
  <c r="P41" i="17"/>
  <c r="Q41" i="17"/>
  <c r="U41" i="17"/>
  <c r="T41" i="17"/>
  <c r="R41" i="17"/>
  <c r="W40" i="17"/>
  <c r="S40" i="17"/>
  <c r="O40" i="17"/>
  <c r="P40" i="17"/>
  <c r="Q40" i="17"/>
  <c r="U40" i="17"/>
  <c r="T40" i="17"/>
  <c r="R40" i="17"/>
  <c r="W39" i="17"/>
  <c r="S39" i="17"/>
  <c r="O39" i="17"/>
  <c r="P39" i="17"/>
  <c r="Q39" i="17"/>
  <c r="U39" i="17"/>
  <c r="T39" i="17"/>
  <c r="R39" i="17"/>
  <c r="W38" i="17"/>
  <c r="S38" i="17"/>
  <c r="O38" i="17"/>
  <c r="P38" i="17"/>
  <c r="Q38" i="17"/>
  <c r="U38" i="17"/>
  <c r="T38" i="17"/>
  <c r="R38" i="17"/>
  <c r="W37" i="17"/>
  <c r="S37" i="17"/>
  <c r="O37" i="17"/>
  <c r="P37" i="17"/>
  <c r="Q37" i="17"/>
  <c r="U37" i="17"/>
  <c r="T37" i="17"/>
  <c r="R37" i="17"/>
  <c r="W36" i="17"/>
  <c r="S36" i="17"/>
  <c r="O36" i="17"/>
  <c r="P36" i="17"/>
  <c r="Q36" i="17"/>
  <c r="U36" i="17"/>
  <c r="T36" i="17"/>
  <c r="R36" i="17"/>
  <c r="W35" i="17"/>
  <c r="S35" i="17"/>
  <c r="O35" i="17"/>
  <c r="P35" i="17"/>
  <c r="Q35" i="17"/>
  <c r="U35" i="17"/>
  <c r="T35" i="17"/>
  <c r="R35" i="17"/>
  <c r="W34" i="17"/>
  <c r="S34" i="17"/>
  <c r="O34" i="17"/>
  <c r="P34" i="17"/>
  <c r="Q34" i="17"/>
  <c r="U34" i="17"/>
  <c r="T34" i="17"/>
  <c r="R34" i="17"/>
  <c r="W33" i="17"/>
  <c r="S33" i="17"/>
  <c r="O33" i="17"/>
  <c r="P33" i="17"/>
  <c r="Q33" i="17"/>
  <c r="U33" i="17"/>
  <c r="T33" i="17"/>
  <c r="R33" i="17"/>
  <c r="W32" i="17"/>
  <c r="S32" i="17"/>
  <c r="O32" i="17"/>
  <c r="P32" i="17"/>
  <c r="Q32" i="17"/>
  <c r="U32" i="17"/>
  <c r="T32" i="17"/>
  <c r="R32" i="17"/>
  <c r="W31" i="17"/>
  <c r="S31" i="17"/>
  <c r="O31" i="17"/>
  <c r="P31" i="17"/>
  <c r="Q31" i="17"/>
  <c r="U31" i="17"/>
  <c r="T31" i="17"/>
  <c r="R31" i="17"/>
  <c r="W30" i="17"/>
  <c r="S30" i="17"/>
  <c r="O30" i="17"/>
  <c r="P30" i="17"/>
  <c r="Q30" i="17"/>
  <c r="U30" i="17"/>
  <c r="T30" i="17"/>
  <c r="R30" i="17"/>
  <c r="W29" i="17"/>
  <c r="S29" i="17"/>
  <c r="O29" i="17"/>
  <c r="P29" i="17"/>
  <c r="Q29" i="17"/>
  <c r="U29" i="17"/>
  <c r="T29" i="17"/>
  <c r="R29" i="17"/>
  <c r="W28" i="17"/>
  <c r="S28" i="17"/>
  <c r="O28" i="17"/>
  <c r="P28" i="17"/>
  <c r="Q28" i="17"/>
  <c r="U28" i="17"/>
  <c r="T28" i="17"/>
  <c r="R28" i="17"/>
  <c r="W27" i="17"/>
  <c r="S27" i="17"/>
  <c r="O27" i="17"/>
  <c r="P27" i="17"/>
  <c r="Q27" i="17"/>
  <c r="U27" i="17"/>
  <c r="T27" i="17"/>
  <c r="R27" i="17"/>
  <c r="W26" i="17"/>
  <c r="S26" i="17"/>
  <c r="O26" i="17"/>
  <c r="P26" i="17"/>
  <c r="Q26" i="17"/>
  <c r="U26" i="17"/>
  <c r="T26" i="17"/>
  <c r="R26" i="17"/>
  <c r="W25" i="17"/>
  <c r="S25" i="17"/>
  <c r="O25" i="17"/>
  <c r="P25" i="17"/>
  <c r="Q25" i="17"/>
  <c r="U25" i="17"/>
  <c r="T25" i="17"/>
  <c r="R25" i="17"/>
  <c r="W24" i="17"/>
  <c r="S24" i="17"/>
  <c r="O24" i="17"/>
  <c r="P24" i="17"/>
  <c r="Q24" i="17"/>
  <c r="U24" i="17"/>
  <c r="T24" i="17"/>
  <c r="R24" i="17"/>
  <c r="W23" i="17"/>
  <c r="S23" i="17"/>
  <c r="O23" i="17"/>
  <c r="P23" i="17"/>
  <c r="Q23" i="17"/>
  <c r="U23" i="17"/>
  <c r="T23" i="17"/>
  <c r="R23" i="17"/>
  <c r="W22" i="17"/>
  <c r="S22" i="17"/>
  <c r="O22" i="17"/>
  <c r="P22" i="17"/>
  <c r="Q22" i="17"/>
  <c r="U22" i="17"/>
  <c r="T22" i="17"/>
  <c r="R22" i="17"/>
  <c r="W21" i="17"/>
  <c r="S21" i="17"/>
  <c r="O21" i="17"/>
  <c r="P21" i="17"/>
  <c r="Q21" i="17"/>
  <c r="U21" i="17"/>
  <c r="T21" i="17"/>
  <c r="R21" i="17"/>
  <c r="W20" i="17"/>
  <c r="S20" i="17"/>
  <c r="O20" i="17"/>
  <c r="P20" i="17"/>
  <c r="Q20" i="17"/>
  <c r="U20" i="17"/>
  <c r="T20" i="17"/>
  <c r="R20" i="17"/>
  <c r="W19" i="17"/>
  <c r="S19" i="17"/>
  <c r="O19" i="17"/>
  <c r="P19" i="17"/>
  <c r="Q19" i="17"/>
  <c r="U19" i="17"/>
  <c r="T19" i="17"/>
  <c r="R19" i="17"/>
  <c r="W18" i="17"/>
  <c r="S18" i="17"/>
  <c r="O18" i="17"/>
  <c r="P18" i="17"/>
  <c r="Q18" i="17"/>
  <c r="U18" i="17"/>
  <c r="T18" i="17"/>
  <c r="R18" i="17"/>
  <c r="W17" i="17"/>
  <c r="S17" i="17"/>
  <c r="O17" i="17"/>
  <c r="P17" i="17"/>
  <c r="Q17" i="17"/>
  <c r="U17" i="17"/>
  <c r="T17" i="17"/>
  <c r="R17" i="17"/>
  <c r="W16" i="17"/>
  <c r="S16" i="17"/>
  <c r="O16" i="17"/>
  <c r="P16" i="17"/>
  <c r="Q16" i="17"/>
  <c r="U16" i="17"/>
  <c r="T16" i="17"/>
  <c r="R16" i="17"/>
  <c r="W15" i="17"/>
  <c r="S15" i="17"/>
  <c r="O15" i="17"/>
  <c r="P15" i="17"/>
  <c r="Q15" i="17"/>
  <c r="U15" i="17"/>
  <c r="T15" i="17"/>
  <c r="R15" i="17"/>
  <c r="W14" i="17"/>
  <c r="S14" i="17"/>
  <c r="O14" i="17"/>
  <c r="P14" i="17"/>
  <c r="Q14" i="17"/>
  <c r="U14" i="17"/>
  <c r="T14" i="17"/>
  <c r="R14" i="17"/>
  <c r="W13" i="17"/>
  <c r="S13" i="17"/>
  <c r="O13" i="17"/>
  <c r="P13" i="17"/>
  <c r="Q13" i="17"/>
  <c r="U13" i="17"/>
  <c r="T13" i="17"/>
  <c r="R13" i="17"/>
  <c r="W12" i="17"/>
  <c r="S12" i="17"/>
  <c r="O12" i="17"/>
  <c r="P12" i="17"/>
  <c r="Q12" i="17"/>
  <c r="U12" i="17"/>
  <c r="T12" i="17"/>
  <c r="R12" i="17"/>
  <c r="W11" i="17"/>
  <c r="S11" i="17"/>
  <c r="O11" i="17"/>
  <c r="P11" i="17"/>
  <c r="Q11" i="17"/>
  <c r="U11" i="17"/>
  <c r="T11" i="17"/>
  <c r="R11" i="17"/>
  <c r="W10" i="17"/>
  <c r="S10" i="17"/>
  <c r="O10" i="17"/>
  <c r="P10" i="17"/>
  <c r="Q10" i="17"/>
  <c r="U10" i="17"/>
  <c r="T10" i="17"/>
  <c r="R10" i="17"/>
  <c r="W9" i="17"/>
  <c r="S9" i="17"/>
  <c r="O9" i="17"/>
  <c r="P9" i="17"/>
  <c r="Q9" i="17"/>
  <c r="U9" i="17"/>
  <c r="T9" i="17"/>
  <c r="R9" i="17"/>
  <c r="W8" i="17"/>
  <c r="S8" i="17"/>
  <c r="O8" i="17"/>
  <c r="P8" i="17"/>
  <c r="Q8" i="17"/>
  <c r="U8" i="17"/>
  <c r="T8" i="17"/>
  <c r="R8" i="17"/>
  <c r="W7" i="17"/>
  <c r="S7" i="17"/>
  <c r="O7" i="17"/>
  <c r="P7" i="17"/>
  <c r="Q7" i="17"/>
  <c r="U7" i="17"/>
  <c r="T7" i="17"/>
  <c r="R7" i="17"/>
  <c r="W6" i="17"/>
  <c r="S6" i="17"/>
  <c r="O6" i="17"/>
  <c r="P6" i="17"/>
  <c r="Q6" i="17"/>
  <c r="U6" i="17"/>
  <c r="T6" i="17"/>
  <c r="R6" i="17"/>
  <c r="W5" i="17"/>
  <c r="S5" i="17"/>
  <c r="O5" i="17"/>
  <c r="P5" i="17"/>
  <c r="Q5" i="17"/>
  <c r="U5" i="17"/>
  <c r="T5" i="17"/>
  <c r="R5" i="17"/>
  <c r="W4" i="17"/>
  <c r="S4" i="17"/>
  <c r="O4" i="17"/>
  <c r="P4" i="17"/>
  <c r="Q4" i="17"/>
  <c r="U4" i="17"/>
  <c r="T4" i="17"/>
  <c r="R4" i="17"/>
  <c r="W3" i="17"/>
  <c r="S3" i="17"/>
  <c r="O3" i="17"/>
  <c r="P3" i="17"/>
  <c r="Q3" i="17"/>
  <c r="U3" i="17"/>
  <c r="T3" i="17"/>
  <c r="R3" i="17"/>
  <c r="W2" i="17"/>
  <c r="S2" i="17"/>
  <c r="O2" i="17"/>
  <c r="P2" i="17"/>
  <c r="Q2" i="17"/>
  <c r="U2" i="17"/>
  <c r="T2" i="17"/>
  <c r="R2" i="17"/>
  <c r="V2127" i="9"/>
  <c r="S2127" i="9"/>
  <c r="U2127" i="9"/>
  <c r="X2127" i="9"/>
  <c r="Y2127" i="9"/>
  <c r="W2127" i="9"/>
  <c r="T2127" i="9"/>
  <c r="V2126" i="9"/>
  <c r="S2126" i="9"/>
  <c r="U2126" i="9"/>
  <c r="X2126" i="9"/>
  <c r="Y2126" i="9"/>
  <c r="W2126" i="9"/>
  <c r="T2126" i="9"/>
  <c r="V2125" i="9"/>
  <c r="S2125" i="9"/>
  <c r="U2125" i="9"/>
  <c r="X2125" i="9"/>
  <c r="Y2125" i="9"/>
  <c r="W2125" i="9"/>
  <c r="T2125" i="9"/>
  <c r="V2124" i="9"/>
  <c r="S2124" i="9"/>
  <c r="U2124" i="9"/>
  <c r="X2124" i="9"/>
  <c r="Y2124" i="9"/>
  <c r="W2124" i="9"/>
  <c r="T2124" i="9"/>
  <c r="V2123" i="9"/>
  <c r="S2123" i="9"/>
  <c r="U2123" i="9"/>
  <c r="X2123" i="9"/>
  <c r="Y2123" i="9"/>
  <c r="W2123" i="9"/>
  <c r="T2123" i="9"/>
  <c r="V2122" i="9"/>
  <c r="S2122" i="9"/>
  <c r="U2122" i="9"/>
  <c r="X2122" i="9"/>
  <c r="Y2122" i="9"/>
  <c r="W2122" i="9"/>
  <c r="T2122" i="9"/>
  <c r="V2121" i="9"/>
  <c r="S2121" i="9"/>
  <c r="U2121" i="9"/>
  <c r="X2121" i="9"/>
  <c r="Y2121" i="9"/>
  <c r="W2121" i="9"/>
  <c r="T2121" i="9"/>
  <c r="V2120" i="9"/>
  <c r="S2120" i="9"/>
  <c r="U2120" i="9"/>
  <c r="X2120" i="9"/>
  <c r="Y2120" i="9"/>
  <c r="W2120" i="9"/>
  <c r="T2120" i="9"/>
  <c r="V2119" i="9"/>
  <c r="S2119" i="9"/>
  <c r="U2119" i="9"/>
  <c r="X2119" i="9"/>
  <c r="Y2119" i="9"/>
  <c r="W2119" i="9"/>
  <c r="T2119" i="9"/>
  <c r="V2118" i="9"/>
  <c r="S2118" i="9"/>
  <c r="U2118" i="9"/>
  <c r="X2118" i="9"/>
  <c r="Y2118" i="9"/>
  <c r="W2118" i="9"/>
  <c r="T2118" i="9"/>
  <c r="V2117" i="9"/>
  <c r="S2117" i="9"/>
  <c r="U2117" i="9"/>
  <c r="X2117" i="9"/>
  <c r="Y2117" i="9"/>
  <c r="W2117" i="9"/>
  <c r="T2117" i="9"/>
  <c r="V2116" i="9"/>
  <c r="S2116" i="9"/>
  <c r="U2116" i="9"/>
  <c r="X2116" i="9"/>
  <c r="Y2116" i="9"/>
  <c r="W2116" i="9"/>
  <c r="T2116" i="9"/>
  <c r="V2115" i="9"/>
  <c r="S2115" i="9"/>
  <c r="U2115" i="9"/>
  <c r="X2115" i="9"/>
  <c r="Y2115" i="9"/>
  <c r="W2115" i="9"/>
  <c r="T2115" i="9"/>
  <c r="V2114" i="9"/>
  <c r="S2114" i="9"/>
  <c r="U2114" i="9"/>
  <c r="X2114" i="9"/>
  <c r="Y2114" i="9"/>
  <c r="W2114" i="9"/>
  <c r="T2114" i="9"/>
  <c r="V2113" i="9"/>
  <c r="S2113" i="9"/>
  <c r="U2113" i="9"/>
  <c r="X2113" i="9"/>
  <c r="Y2113" i="9"/>
  <c r="W2113" i="9"/>
  <c r="T2113" i="9"/>
  <c r="V2112" i="9"/>
  <c r="S2112" i="9"/>
  <c r="U2112" i="9"/>
  <c r="X2112" i="9"/>
  <c r="Y2112" i="9"/>
  <c r="W2112" i="9"/>
  <c r="T2112" i="9"/>
  <c r="V2111" i="9"/>
  <c r="S2111" i="9"/>
  <c r="U2111" i="9"/>
  <c r="X2111" i="9"/>
  <c r="Y2111" i="9"/>
  <c r="W2111" i="9"/>
  <c r="T2111" i="9"/>
  <c r="V2110" i="9"/>
  <c r="S2110" i="9"/>
  <c r="U2110" i="9"/>
  <c r="X2110" i="9"/>
  <c r="Y2110" i="9"/>
  <c r="W2110" i="9"/>
  <c r="T2110" i="9"/>
  <c r="V2109" i="9"/>
  <c r="S2109" i="9"/>
  <c r="U2109" i="9"/>
  <c r="X2109" i="9"/>
  <c r="Y2109" i="9"/>
  <c r="W2109" i="9"/>
  <c r="T2109" i="9"/>
  <c r="V2108" i="9"/>
  <c r="S2108" i="9"/>
  <c r="U2108" i="9"/>
  <c r="X2108" i="9"/>
  <c r="Y2108" i="9"/>
  <c r="W2108" i="9"/>
  <c r="T2108" i="9"/>
  <c r="V2107" i="9"/>
  <c r="S2107" i="9"/>
  <c r="U2107" i="9"/>
  <c r="X2107" i="9"/>
  <c r="Y2107" i="9"/>
  <c r="W2107" i="9"/>
  <c r="T2107" i="9"/>
  <c r="V2106" i="9"/>
  <c r="S2106" i="9"/>
  <c r="U2106" i="9"/>
  <c r="X2106" i="9"/>
  <c r="Y2106" i="9"/>
  <c r="W2106" i="9"/>
  <c r="T2106" i="9"/>
  <c r="V2105" i="9"/>
  <c r="S2105" i="9"/>
  <c r="U2105" i="9"/>
  <c r="X2105" i="9"/>
  <c r="Y2105" i="9"/>
  <c r="W2105" i="9"/>
  <c r="T2105" i="9"/>
  <c r="V2104" i="9"/>
  <c r="S2104" i="9"/>
  <c r="U2104" i="9"/>
  <c r="X2104" i="9"/>
  <c r="Y2104" i="9"/>
  <c r="W2104" i="9"/>
  <c r="T2104" i="9"/>
  <c r="V2103" i="9"/>
  <c r="S2103" i="9"/>
  <c r="U2103" i="9"/>
  <c r="X2103" i="9"/>
  <c r="Y2103" i="9"/>
  <c r="W2103" i="9"/>
  <c r="T2103" i="9"/>
  <c r="V2102" i="9"/>
  <c r="S2102" i="9"/>
  <c r="U2102" i="9"/>
  <c r="X2102" i="9"/>
  <c r="Y2102" i="9"/>
  <c r="W2102" i="9"/>
  <c r="T2102" i="9"/>
  <c r="V2101" i="9"/>
  <c r="S2101" i="9"/>
  <c r="U2101" i="9"/>
  <c r="X2101" i="9"/>
  <c r="Y2101" i="9"/>
  <c r="W2101" i="9"/>
  <c r="T2101" i="9"/>
  <c r="V2100" i="9"/>
  <c r="S2100" i="9"/>
  <c r="U2100" i="9"/>
  <c r="X2100" i="9"/>
  <c r="Y2100" i="9"/>
  <c r="W2100" i="9"/>
  <c r="T2100" i="9"/>
  <c r="V2099" i="9"/>
  <c r="S2099" i="9"/>
  <c r="U2099" i="9"/>
  <c r="X2099" i="9"/>
  <c r="Y2099" i="9"/>
  <c r="W2099" i="9"/>
  <c r="T2099" i="9"/>
  <c r="V2098" i="9"/>
  <c r="S2098" i="9"/>
  <c r="U2098" i="9"/>
  <c r="X2098" i="9"/>
  <c r="Y2098" i="9"/>
  <c r="W2098" i="9"/>
  <c r="T2098" i="9"/>
  <c r="V2097" i="9"/>
  <c r="S2097" i="9"/>
  <c r="U2097" i="9"/>
  <c r="X2097" i="9"/>
  <c r="Y2097" i="9"/>
  <c r="W2097" i="9"/>
  <c r="T2097" i="9"/>
  <c r="V2096" i="9"/>
  <c r="S2096" i="9"/>
  <c r="U2096" i="9"/>
  <c r="X2096" i="9"/>
  <c r="Y2096" i="9"/>
  <c r="W2096" i="9"/>
  <c r="T2096" i="9"/>
  <c r="V2095" i="9"/>
  <c r="S2095" i="9"/>
  <c r="U2095" i="9"/>
  <c r="X2095" i="9"/>
  <c r="Y2095" i="9"/>
  <c r="W2095" i="9"/>
  <c r="T2095" i="9"/>
  <c r="V2094" i="9"/>
  <c r="S2094" i="9"/>
  <c r="U2094" i="9"/>
  <c r="X2094" i="9"/>
  <c r="Y2094" i="9"/>
  <c r="W2094" i="9"/>
  <c r="T2094" i="9"/>
  <c r="V2093" i="9"/>
  <c r="S2093" i="9"/>
  <c r="U2093" i="9"/>
  <c r="X2093" i="9"/>
  <c r="Y2093" i="9"/>
  <c r="W2093" i="9"/>
  <c r="T2093" i="9"/>
  <c r="V2092" i="9"/>
  <c r="S2092" i="9"/>
  <c r="U2092" i="9"/>
  <c r="X2092" i="9"/>
  <c r="Y2092" i="9"/>
  <c r="W2092" i="9"/>
  <c r="T2092" i="9"/>
  <c r="V2091" i="9"/>
  <c r="S2091" i="9"/>
  <c r="U2091" i="9"/>
  <c r="X2091" i="9"/>
  <c r="Y2091" i="9"/>
  <c r="W2091" i="9"/>
  <c r="T2091" i="9"/>
  <c r="V2090" i="9"/>
  <c r="S2090" i="9"/>
  <c r="U2090" i="9"/>
  <c r="X2090" i="9"/>
  <c r="Y2090" i="9"/>
  <c r="W2090" i="9"/>
  <c r="T2090" i="9"/>
  <c r="V2089" i="9"/>
  <c r="S2089" i="9"/>
  <c r="U2089" i="9"/>
  <c r="X2089" i="9"/>
  <c r="Y2089" i="9"/>
  <c r="W2089" i="9"/>
  <c r="T2089" i="9"/>
  <c r="V2088" i="9"/>
  <c r="S2088" i="9"/>
  <c r="U2088" i="9"/>
  <c r="X2088" i="9"/>
  <c r="Y2088" i="9"/>
  <c r="W2088" i="9"/>
  <c r="T2088" i="9"/>
  <c r="V2087" i="9"/>
  <c r="S2087" i="9"/>
  <c r="U2087" i="9"/>
  <c r="X2087" i="9"/>
  <c r="Y2087" i="9"/>
  <c r="W2087" i="9"/>
  <c r="T2087" i="9"/>
  <c r="V2086" i="9"/>
  <c r="S2086" i="9"/>
  <c r="U2086" i="9"/>
  <c r="X2086" i="9"/>
  <c r="Y2086" i="9"/>
  <c r="W2086" i="9"/>
  <c r="T2086" i="9"/>
  <c r="V2085" i="9"/>
  <c r="S2085" i="9"/>
  <c r="U2085" i="9"/>
  <c r="X2085" i="9"/>
  <c r="Y2085" i="9"/>
  <c r="W2085" i="9"/>
  <c r="T2085" i="9"/>
  <c r="V2084" i="9"/>
  <c r="S2084" i="9"/>
  <c r="U2084" i="9"/>
  <c r="X2084" i="9"/>
  <c r="Y2084" i="9"/>
  <c r="W2084" i="9"/>
  <c r="T2084" i="9"/>
  <c r="V2083" i="9"/>
  <c r="S2083" i="9"/>
  <c r="U2083" i="9"/>
  <c r="X2083" i="9"/>
  <c r="Y2083" i="9"/>
  <c r="W2083" i="9"/>
  <c r="T2083" i="9"/>
  <c r="V2082" i="9"/>
  <c r="S2082" i="9"/>
  <c r="U2082" i="9"/>
  <c r="X2082" i="9"/>
  <c r="Y2082" i="9"/>
  <c r="W2082" i="9"/>
  <c r="T2082" i="9"/>
  <c r="V2081" i="9"/>
  <c r="S2081" i="9"/>
  <c r="U2081" i="9"/>
  <c r="X2081" i="9"/>
  <c r="Y2081" i="9"/>
  <c r="W2081" i="9"/>
  <c r="T2081" i="9"/>
  <c r="V2080" i="9"/>
  <c r="S2080" i="9"/>
  <c r="U2080" i="9"/>
  <c r="X2080" i="9"/>
  <c r="Y2080" i="9"/>
  <c r="W2080" i="9"/>
  <c r="T2080" i="9"/>
  <c r="V2079" i="9"/>
  <c r="S2079" i="9"/>
  <c r="U2079" i="9"/>
  <c r="X2079" i="9"/>
  <c r="Y2079" i="9"/>
  <c r="W2079" i="9"/>
  <c r="T2079" i="9"/>
  <c r="V2078" i="9"/>
  <c r="S2078" i="9"/>
  <c r="U2078" i="9"/>
  <c r="X2078" i="9"/>
  <c r="Y2078" i="9"/>
  <c r="W2078" i="9"/>
  <c r="T2078" i="9"/>
  <c r="V2077" i="9"/>
  <c r="S2077" i="9"/>
  <c r="U2077" i="9"/>
  <c r="X2077" i="9"/>
  <c r="Y2077" i="9"/>
  <c r="W2077" i="9"/>
  <c r="T2077" i="9"/>
  <c r="V2076" i="9"/>
  <c r="S2076" i="9"/>
  <c r="U2076" i="9"/>
  <c r="X2076" i="9"/>
  <c r="Y2076" i="9"/>
  <c r="W2076" i="9"/>
  <c r="T2076" i="9"/>
  <c r="V2075" i="9"/>
  <c r="S2075" i="9"/>
  <c r="U2075" i="9"/>
  <c r="X2075" i="9"/>
  <c r="Y2075" i="9"/>
  <c r="W2075" i="9"/>
  <c r="T2075" i="9"/>
  <c r="V2074" i="9"/>
  <c r="S2074" i="9"/>
  <c r="U2074" i="9"/>
  <c r="X2074" i="9"/>
  <c r="Y2074" i="9"/>
  <c r="W2074" i="9"/>
  <c r="T2074" i="9"/>
  <c r="V2073" i="9"/>
  <c r="S2073" i="9"/>
  <c r="U2073" i="9"/>
  <c r="X2073" i="9"/>
  <c r="Y2073" i="9"/>
  <c r="W2073" i="9"/>
  <c r="T2073" i="9"/>
  <c r="V2072" i="9"/>
  <c r="S2072" i="9"/>
  <c r="U2072" i="9"/>
  <c r="X2072" i="9"/>
  <c r="Y2072" i="9"/>
  <c r="W2072" i="9"/>
  <c r="T2072" i="9"/>
  <c r="V2071" i="9"/>
  <c r="S2071" i="9"/>
  <c r="U2071" i="9"/>
  <c r="X2071" i="9"/>
  <c r="Y2071" i="9"/>
  <c r="W2071" i="9"/>
  <c r="T2071" i="9"/>
  <c r="V2070" i="9"/>
  <c r="S2070" i="9"/>
  <c r="U2070" i="9"/>
  <c r="X2070" i="9"/>
  <c r="Y2070" i="9"/>
  <c r="W2070" i="9"/>
  <c r="T2070" i="9"/>
  <c r="V2069" i="9"/>
  <c r="S2069" i="9"/>
  <c r="U2069" i="9"/>
  <c r="X2069" i="9"/>
  <c r="Y2069" i="9"/>
  <c r="W2069" i="9"/>
  <c r="T2069" i="9"/>
  <c r="V2068" i="9"/>
  <c r="S2068" i="9"/>
  <c r="U2068" i="9"/>
  <c r="X2068" i="9"/>
  <c r="Y2068" i="9"/>
  <c r="W2068" i="9"/>
  <c r="T2068" i="9"/>
  <c r="V2067" i="9"/>
  <c r="S2067" i="9"/>
  <c r="U2067" i="9"/>
  <c r="X2067" i="9"/>
  <c r="Y2067" i="9"/>
  <c r="W2067" i="9"/>
  <c r="T2067" i="9"/>
  <c r="V2066" i="9"/>
  <c r="S2066" i="9"/>
  <c r="U2066" i="9"/>
  <c r="X2066" i="9"/>
  <c r="Y2066" i="9"/>
  <c r="W2066" i="9"/>
  <c r="T2066" i="9"/>
  <c r="V2065" i="9"/>
  <c r="S2065" i="9"/>
  <c r="U2065" i="9"/>
  <c r="X2065" i="9"/>
  <c r="Y2065" i="9"/>
  <c r="W2065" i="9"/>
  <c r="T2065" i="9"/>
  <c r="V2064" i="9"/>
  <c r="S2064" i="9"/>
  <c r="U2064" i="9"/>
  <c r="X2064" i="9"/>
  <c r="Y2064" i="9"/>
  <c r="W2064" i="9"/>
  <c r="T2064" i="9"/>
  <c r="V2063" i="9"/>
  <c r="S2063" i="9"/>
  <c r="U2063" i="9"/>
  <c r="X2063" i="9"/>
  <c r="Y2063" i="9"/>
  <c r="W2063" i="9"/>
  <c r="T2063" i="9"/>
  <c r="V2062" i="9"/>
  <c r="S2062" i="9"/>
  <c r="U2062" i="9"/>
  <c r="X2062" i="9"/>
  <c r="Y2062" i="9"/>
  <c r="W2062" i="9"/>
  <c r="T2062" i="9"/>
  <c r="V2061" i="9"/>
  <c r="S2061" i="9"/>
  <c r="U2061" i="9"/>
  <c r="X2061" i="9"/>
  <c r="Y2061" i="9"/>
  <c r="W2061" i="9"/>
  <c r="T2061" i="9"/>
  <c r="V2060" i="9"/>
  <c r="S2060" i="9"/>
  <c r="U2060" i="9"/>
  <c r="X2060" i="9"/>
  <c r="Y2060" i="9"/>
  <c r="W2060" i="9"/>
  <c r="T2060" i="9"/>
  <c r="V2059" i="9"/>
  <c r="S2059" i="9"/>
  <c r="U2059" i="9"/>
  <c r="X2059" i="9"/>
  <c r="Y2059" i="9"/>
  <c r="W2059" i="9"/>
  <c r="T2059" i="9"/>
  <c r="V2058" i="9"/>
  <c r="S2058" i="9"/>
  <c r="U2058" i="9"/>
  <c r="X2058" i="9"/>
  <c r="Y2058" i="9"/>
  <c r="W2058" i="9"/>
  <c r="T2058" i="9"/>
  <c r="V2057" i="9"/>
  <c r="S2057" i="9"/>
  <c r="U2057" i="9"/>
  <c r="X2057" i="9"/>
  <c r="Y2057" i="9"/>
  <c r="W2057" i="9"/>
  <c r="T2057" i="9"/>
  <c r="V2056" i="9"/>
  <c r="S2056" i="9"/>
  <c r="U2056" i="9"/>
  <c r="X2056" i="9"/>
  <c r="Y2056" i="9"/>
  <c r="W2056" i="9"/>
  <c r="T2056" i="9"/>
  <c r="V2055" i="9"/>
  <c r="S2055" i="9"/>
  <c r="U2055" i="9"/>
  <c r="X2055" i="9"/>
  <c r="Y2055" i="9"/>
  <c r="W2055" i="9"/>
  <c r="T2055" i="9"/>
  <c r="V2054" i="9"/>
  <c r="S2054" i="9"/>
  <c r="U2054" i="9"/>
  <c r="X2054" i="9"/>
  <c r="Y2054" i="9"/>
  <c r="W2054" i="9"/>
  <c r="T2054" i="9"/>
  <c r="V2053" i="9"/>
  <c r="S2053" i="9"/>
  <c r="U2053" i="9"/>
  <c r="X2053" i="9"/>
  <c r="Y2053" i="9"/>
  <c r="W2053" i="9"/>
  <c r="T2053" i="9"/>
  <c r="V2052" i="9"/>
  <c r="S2052" i="9"/>
  <c r="U2052" i="9"/>
  <c r="X2052" i="9"/>
  <c r="Y2052" i="9"/>
  <c r="W2052" i="9"/>
  <c r="T2052" i="9"/>
  <c r="V2051" i="9"/>
  <c r="S2051" i="9"/>
  <c r="U2051" i="9"/>
  <c r="X2051" i="9"/>
  <c r="Y2051" i="9"/>
  <c r="W2051" i="9"/>
  <c r="T2051" i="9"/>
  <c r="V2050" i="9"/>
  <c r="S2050" i="9"/>
  <c r="U2050" i="9"/>
  <c r="X2050" i="9"/>
  <c r="Y2050" i="9"/>
  <c r="W2050" i="9"/>
  <c r="T2050" i="9"/>
  <c r="V2049" i="9"/>
  <c r="S2049" i="9"/>
  <c r="U2049" i="9"/>
  <c r="X2049" i="9"/>
  <c r="Y2049" i="9"/>
  <c r="W2049" i="9"/>
  <c r="T2049" i="9"/>
  <c r="V2048" i="9"/>
  <c r="S2048" i="9"/>
  <c r="U2048" i="9"/>
  <c r="X2048" i="9"/>
  <c r="Y2048" i="9"/>
  <c r="W2048" i="9"/>
  <c r="T2048" i="9"/>
  <c r="V2047" i="9"/>
  <c r="S2047" i="9"/>
  <c r="U2047" i="9"/>
  <c r="X2047" i="9"/>
  <c r="Y2047" i="9"/>
  <c r="W2047" i="9"/>
  <c r="T2047" i="9"/>
  <c r="V2046" i="9"/>
  <c r="S2046" i="9"/>
  <c r="U2046" i="9"/>
  <c r="X2046" i="9"/>
  <c r="Y2046" i="9"/>
  <c r="W2046" i="9"/>
  <c r="T2046" i="9"/>
  <c r="V2045" i="9"/>
  <c r="S2045" i="9"/>
  <c r="U2045" i="9"/>
  <c r="X2045" i="9"/>
  <c r="Y2045" i="9"/>
  <c r="W2045" i="9"/>
  <c r="T2045" i="9"/>
  <c r="V2044" i="9"/>
  <c r="S2044" i="9"/>
  <c r="U2044" i="9"/>
  <c r="X2044" i="9"/>
  <c r="Y2044" i="9"/>
  <c r="W2044" i="9"/>
  <c r="T2044" i="9"/>
  <c r="V2043" i="9"/>
  <c r="S2043" i="9"/>
  <c r="U2043" i="9"/>
  <c r="X2043" i="9"/>
  <c r="Y2043" i="9"/>
  <c r="W2043" i="9"/>
  <c r="T2043" i="9"/>
  <c r="V2042" i="9"/>
  <c r="S2042" i="9"/>
  <c r="U2042" i="9"/>
  <c r="X2042" i="9"/>
  <c r="Y2042" i="9"/>
  <c r="W2042" i="9"/>
  <c r="T2042" i="9"/>
  <c r="V2041" i="9"/>
  <c r="S2041" i="9"/>
  <c r="U2041" i="9"/>
  <c r="X2041" i="9"/>
  <c r="Y2041" i="9"/>
  <c r="W2041" i="9"/>
  <c r="T2041" i="9"/>
  <c r="V2040" i="9"/>
  <c r="S2040" i="9"/>
  <c r="U2040" i="9"/>
  <c r="X2040" i="9"/>
  <c r="Y2040" i="9"/>
  <c r="W2040" i="9"/>
  <c r="T2040" i="9"/>
  <c r="V2039" i="9"/>
  <c r="S2039" i="9"/>
  <c r="U2039" i="9"/>
  <c r="X2039" i="9"/>
  <c r="Y2039" i="9"/>
  <c r="W2039" i="9"/>
  <c r="T2039" i="9"/>
  <c r="V2038" i="9"/>
  <c r="S2038" i="9"/>
  <c r="U2038" i="9"/>
  <c r="X2038" i="9"/>
  <c r="Y2038" i="9"/>
  <c r="W2038" i="9"/>
  <c r="T2038" i="9"/>
  <c r="V2037" i="9"/>
  <c r="S2037" i="9"/>
  <c r="U2037" i="9"/>
  <c r="X2037" i="9"/>
  <c r="Y2037" i="9"/>
  <c r="W2037" i="9"/>
  <c r="T2037" i="9"/>
  <c r="V2036" i="9"/>
  <c r="S2036" i="9"/>
  <c r="U2036" i="9"/>
  <c r="X2036" i="9"/>
  <c r="Y2036" i="9"/>
  <c r="W2036" i="9"/>
  <c r="T2036" i="9"/>
  <c r="V2035" i="9"/>
  <c r="S2035" i="9"/>
  <c r="U2035" i="9"/>
  <c r="X2035" i="9"/>
  <c r="Y2035" i="9"/>
  <c r="W2035" i="9"/>
  <c r="T2035" i="9"/>
  <c r="V2034" i="9"/>
  <c r="S2034" i="9"/>
  <c r="U2034" i="9"/>
  <c r="X2034" i="9"/>
  <c r="Y2034" i="9"/>
  <c r="W2034" i="9"/>
  <c r="T2034" i="9"/>
  <c r="V2033" i="9"/>
  <c r="S2033" i="9"/>
  <c r="U2033" i="9"/>
  <c r="X2033" i="9"/>
  <c r="Y2033" i="9"/>
  <c r="W2033" i="9"/>
  <c r="T2033" i="9"/>
  <c r="V2032" i="9"/>
  <c r="S2032" i="9"/>
  <c r="U2032" i="9"/>
  <c r="X2032" i="9"/>
  <c r="Y2032" i="9"/>
  <c r="W2032" i="9"/>
  <c r="T2032" i="9"/>
  <c r="V2031" i="9"/>
  <c r="S2031" i="9"/>
  <c r="U2031" i="9"/>
  <c r="X2031" i="9"/>
  <c r="Y2031" i="9"/>
  <c r="W2031" i="9"/>
  <c r="T2031" i="9"/>
  <c r="V2030" i="9"/>
  <c r="S2030" i="9"/>
  <c r="U2030" i="9"/>
  <c r="X2030" i="9"/>
  <c r="Y2030" i="9"/>
  <c r="W2030" i="9"/>
  <c r="T2030" i="9"/>
  <c r="V2029" i="9"/>
  <c r="S2029" i="9"/>
  <c r="U2029" i="9"/>
  <c r="X2029" i="9"/>
  <c r="Y2029" i="9"/>
  <c r="W2029" i="9"/>
  <c r="T2029" i="9"/>
  <c r="V2028" i="9"/>
  <c r="S2028" i="9"/>
  <c r="U2028" i="9"/>
  <c r="X2028" i="9"/>
  <c r="Y2028" i="9"/>
  <c r="W2028" i="9"/>
  <c r="T2028" i="9"/>
  <c r="V2027" i="9"/>
  <c r="S2027" i="9"/>
  <c r="U2027" i="9"/>
  <c r="X2027" i="9"/>
  <c r="Y2027" i="9"/>
  <c r="W2027" i="9"/>
  <c r="T2027" i="9"/>
  <c r="V2026" i="9"/>
  <c r="S2026" i="9"/>
  <c r="U2026" i="9"/>
  <c r="X2026" i="9"/>
  <c r="Y2026" i="9"/>
  <c r="W2026" i="9"/>
  <c r="T2026" i="9"/>
  <c r="V2025" i="9"/>
  <c r="S2025" i="9"/>
  <c r="U2025" i="9"/>
  <c r="X2025" i="9"/>
  <c r="Y2025" i="9"/>
  <c r="W2025" i="9"/>
  <c r="T2025" i="9"/>
  <c r="V2024" i="9"/>
  <c r="S2024" i="9"/>
  <c r="U2024" i="9"/>
  <c r="X2024" i="9"/>
  <c r="Y2024" i="9"/>
  <c r="W2024" i="9"/>
  <c r="T2024" i="9"/>
  <c r="V2023" i="9"/>
  <c r="S2023" i="9"/>
  <c r="U2023" i="9"/>
  <c r="X2023" i="9"/>
  <c r="Y2023" i="9"/>
  <c r="W2023" i="9"/>
  <c r="T2023" i="9"/>
  <c r="V2022" i="9"/>
  <c r="S2022" i="9"/>
  <c r="U2022" i="9"/>
  <c r="X2022" i="9"/>
  <c r="Y2022" i="9"/>
  <c r="W2022" i="9"/>
  <c r="T2022" i="9"/>
  <c r="V2021" i="9"/>
  <c r="S2021" i="9"/>
  <c r="U2021" i="9"/>
  <c r="X2021" i="9"/>
  <c r="Y2021" i="9"/>
  <c r="W2021" i="9"/>
  <c r="T2021" i="9"/>
  <c r="V2020" i="9"/>
  <c r="S2020" i="9"/>
  <c r="U2020" i="9"/>
  <c r="X2020" i="9"/>
  <c r="Y2020" i="9"/>
  <c r="W2020" i="9"/>
  <c r="T2020" i="9"/>
  <c r="V2019" i="9"/>
  <c r="S2019" i="9"/>
  <c r="U2019" i="9"/>
  <c r="X2019" i="9"/>
  <c r="Y2019" i="9"/>
  <c r="W2019" i="9"/>
  <c r="T2019" i="9"/>
  <c r="V2018" i="9"/>
  <c r="S2018" i="9"/>
  <c r="U2018" i="9"/>
  <c r="X2018" i="9"/>
  <c r="Y2018" i="9"/>
  <c r="W2018" i="9"/>
  <c r="T2018" i="9"/>
  <c r="V2017" i="9"/>
  <c r="S2017" i="9"/>
  <c r="U2017" i="9"/>
  <c r="X2017" i="9"/>
  <c r="Y2017" i="9"/>
  <c r="W2017" i="9"/>
  <c r="T2017" i="9"/>
  <c r="V2016" i="9"/>
  <c r="S2016" i="9"/>
  <c r="U2016" i="9"/>
  <c r="X2016" i="9"/>
  <c r="Y2016" i="9"/>
  <c r="W2016" i="9"/>
  <c r="T2016" i="9"/>
  <c r="V2015" i="9"/>
  <c r="S2015" i="9"/>
  <c r="U2015" i="9"/>
  <c r="X2015" i="9"/>
  <c r="Y2015" i="9"/>
  <c r="W2015" i="9"/>
  <c r="T2015" i="9"/>
  <c r="V2014" i="9"/>
  <c r="S2014" i="9"/>
  <c r="U2014" i="9"/>
  <c r="X2014" i="9"/>
  <c r="Y2014" i="9"/>
  <c r="W2014" i="9"/>
  <c r="T2014" i="9"/>
  <c r="V2013" i="9"/>
  <c r="S2013" i="9"/>
  <c r="U2013" i="9"/>
  <c r="X2013" i="9"/>
  <c r="Y2013" i="9"/>
  <c r="W2013" i="9"/>
  <c r="T2013" i="9"/>
  <c r="V2012" i="9"/>
  <c r="S2012" i="9"/>
  <c r="U2012" i="9"/>
  <c r="X2012" i="9"/>
  <c r="Y2012" i="9"/>
  <c r="W2012" i="9"/>
  <c r="T2012" i="9"/>
  <c r="V2011" i="9"/>
  <c r="S2011" i="9"/>
  <c r="U2011" i="9"/>
  <c r="X2011" i="9"/>
  <c r="Y2011" i="9"/>
  <c r="W2011" i="9"/>
  <c r="T2011" i="9"/>
  <c r="V2010" i="9"/>
  <c r="S2010" i="9"/>
  <c r="U2010" i="9"/>
  <c r="X2010" i="9"/>
  <c r="Y2010" i="9"/>
  <c r="W2010" i="9"/>
  <c r="T2010" i="9"/>
  <c r="V2009" i="9"/>
  <c r="S2009" i="9"/>
  <c r="U2009" i="9"/>
  <c r="X2009" i="9"/>
  <c r="Y2009" i="9"/>
  <c r="W2009" i="9"/>
  <c r="T2009" i="9"/>
  <c r="V2008" i="9"/>
  <c r="S2008" i="9"/>
  <c r="U2008" i="9"/>
  <c r="X2008" i="9"/>
  <c r="Y2008" i="9"/>
  <c r="W2008" i="9"/>
  <c r="T2008" i="9"/>
  <c r="V2007" i="9"/>
  <c r="S2007" i="9"/>
  <c r="U2007" i="9"/>
  <c r="X2007" i="9"/>
  <c r="Y2007" i="9"/>
  <c r="W2007" i="9"/>
  <c r="T2007" i="9"/>
  <c r="V2006" i="9"/>
  <c r="S2006" i="9"/>
  <c r="U2006" i="9"/>
  <c r="X2006" i="9"/>
  <c r="Y2006" i="9"/>
  <c r="W2006" i="9"/>
  <c r="T2006" i="9"/>
  <c r="V2005" i="9"/>
  <c r="S2005" i="9"/>
  <c r="U2005" i="9"/>
  <c r="X2005" i="9"/>
  <c r="Y2005" i="9"/>
  <c r="W2005" i="9"/>
  <c r="T2005" i="9"/>
  <c r="V2004" i="9"/>
  <c r="S2004" i="9"/>
  <c r="U2004" i="9"/>
  <c r="X2004" i="9"/>
  <c r="Y2004" i="9"/>
  <c r="W2004" i="9"/>
  <c r="T2004" i="9"/>
  <c r="V2003" i="9"/>
  <c r="S2003" i="9"/>
  <c r="U2003" i="9"/>
  <c r="X2003" i="9"/>
  <c r="Y2003" i="9"/>
  <c r="W2003" i="9"/>
  <c r="T2003" i="9"/>
  <c r="V2002" i="9"/>
  <c r="S2002" i="9"/>
  <c r="U2002" i="9"/>
  <c r="X2002" i="9"/>
  <c r="Y2002" i="9"/>
  <c r="W2002" i="9"/>
  <c r="T2002" i="9"/>
  <c r="V2001" i="9"/>
  <c r="S2001" i="9"/>
  <c r="U2001" i="9"/>
  <c r="X2001" i="9"/>
  <c r="Y2001" i="9"/>
  <c r="W2001" i="9"/>
  <c r="T2001" i="9"/>
  <c r="V2000" i="9"/>
  <c r="S2000" i="9"/>
  <c r="U2000" i="9"/>
  <c r="X2000" i="9"/>
  <c r="Y2000" i="9"/>
  <c r="W2000" i="9"/>
  <c r="T2000" i="9"/>
  <c r="V1999" i="9"/>
  <c r="S1999" i="9"/>
  <c r="U1999" i="9"/>
  <c r="X1999" i="9"/>
  <c r="Y1999" i="9"/>
  <c r="W1999" i="9"/>
  <c r="T1999" i="9"/>
  <c r="V1998" i="9"/>
  <c r="S1998" i="9"/>
  <c r="U1998" i="9"/>
  <c r="X1998" i="9"/>
  <c r="Y1998" i="9"/>
  <c r="W1998" i="9"/>
  <c r="T1998" i="9"/>
  <c r="V1997" i="9"/>
  <c r="S1997" i="9"/>
  <c r="U1997" i="9"/>
  <c r="X1997" i="9"/>
  <c r="Y1997" i="9"/>
  <c r="W1997" i="9"/>
  <c r="T1997" i="9"/>
  <c r="V1996" i="9"/>
  <c r="S1996" i="9"/>
  <c r="U1996" i="9"/>
  <c r="X1996" i="9"/>
  <c r="Y1996" i="9"/>
  <c r="W1996" i="9"/>
  <c r="T1996" i="9"/>
  <c r="V1995" i="9"/>
  <c r="S1995" i="9"/>
  <c r="U1995" i="9"/>
  <c r="X1995" i="9"/>
  <c r="Y1995" i="9"/>
  <c r="W1995" i="9"/>
  <c r="T1995" i="9"/>
  <c r="V1994" i="9"/>
  <c r="S1994" i="9"/>
  <c r="U1994" i="9"/>
  <c r="X1994" i="9"/>
  <c r="Y1994" i="9"/>
  <c r="W1994" i="9"/>
  <c r="T1994" i="9"/>
  <c r="V1993" i="9"/>
  <c r="S1993" i="9"/>
  <c r="U1993" i="9"/>
  <c r="X1993" i="9"/>
  <c r="Y1993" i="9"/>
  <c r="W1993" i="9"/>
  <c r="T1993" i="9"/>
  <c r="V1992" i="9"/>
  <c r="S1992" i="9"/>
  <c r="U1992" i="9"/>
  <c r="X1992" i="9"/>
  <c r="Y1992" i="9"/>
  <c r="W1992" i="9"/>
  <c r="T1992" i="9"/>
  <c r="V1991" i="9"/>
  <c r="S1991" i="9"/>
  <c r="U1991" i="9"/>
  <c r="X1991" i="9"/>
  <c r="Y1991" i="9"/>
  <c r="W1991" i="9"/>
  <c r="T1991" i="9"/>
  <c r="V1990" i="9"/>
  <c r="S1990" i="9"/>
  <c r="U1990" i="9"/>
  <c r="X1990" i="9"/>
  <c r="Y1990" i="9"/>
  <c r="W1990" i="9"/>
  <c r="T1990" i="9"/>
  <c r="V1989" i="9"/>
  <c r="S1989" i="9"/>
  <c r="U1989" i="9"/>
  <c r="X1989" i="9"/>
  <c r="Y1989" i="9"/>
  <c r="W1989" i="9"/>
  <c r="T1989" i="9"/>
  <c r="V1988" i="9"/>
  <c r="S1988" i="9"/>
  <c r="U1988" i="9"/>
  <c r="X1988" i="9"/>
  <c r="Y1988" i="9"/>
  <c r="W1988" i="9"/>
  <c r="T1988" i="9"/>
  <c r="V1987" i="9"/>
  <c r="S1987" i="9"/>
  <c r="U1987" i="9"/>
  <c r="X1987" i="9"/>
  <c r="Y1987" i="9"/>
  <c r="W1987" i="9"/>
  <c r="T1987" i="9"/>
  <c r="V1986" i="9"/>
  <c r="S1986" i="9"/>
  <c r="U1986" i="9"/>
  <c r="X1986" i="9"/>
  <c r="Y1986" i="9"/>
  <c r="W1986" i="9"/>
  <c r="T1986" i="9"/>
  <c r="V1985" i="9"/>
  <c r="S1985" i="9"/>
  <c r="U1985" i="9"/>
  <c r="X1985" i="9"/>
  <c r="Y1985" i="9"/>
  <c r="W1985" i="9"/>
  <c r="T1985" i="9"/>
  <c r="V1984" i="9"/>
  <c r="S1984" i="9"/>
  <c r="U1984" i="9"/>
  <c r="X1984" i="9"/>
  <c r="Y1984" i="9"/>
  <c r="W1984" i="9"/>
  <c r="T1984" i="9"/>
  <c r="V1983" i="9"/>
  <c r="S1983" i="9"/>
  <c r="U1983" i="9"/>
  <c r="X1983" i="9"/>
  <c r="Y1983" i="9"/>
  <c r="W1983" i="9"/>
  <c r="T1983" i="9"/>
  <c r="V1982" i="9"/>
  <c r="S1982" i="9"/>
  <c r="U1982" i="9"/>
  <c r="X1982" i="9"/>
  <c r="Y1982" i="9"/>
  <c r="W1982" i="9"/>
  <c r="T1982" i="9"/>
  <c r="V1981" i="9"/>
  <c r="S1981" i="9"/>
  <c r="U1981" i="9"/>
  <c r="X1981" i="9"/>
  <c r="Y1981" i="9"/>
  <c r="W1981" i="9"/>
  <c r="T1981" i="9"/>
  <c r="V1980" i="9"/>
  <c r="S1980" i="9"/>
  <c r="U1980" i="9"/>
  <c r="X1980" i="9"/>
  <c r="Y1980" i="9"/>
  <c r="W1980" i="9"/>
  <c r="T1980" i="9"/>
  <c r="V1979" i="9"/>
  <c r="S1979" i="9"/>
  <c r="U1979" i="9"/>
  <c r="X1979" i="9"/>
  <c r="Y1979" i="9"/>
  <c r="W1979" i="9"/>
  <c r="T1979" i="9"/>
  <c r="V1978" i="9"/>
  <c r="S1978" i="9"/>
  <c r="U1978" i="9"/>
  <c r="X1978" i="9"/>
  <c r="Y1978" i="9"/>
  <c r="W1978" i="9"/>
  <c r="T1978" i="9"/>
  <c r="V1977" i="9"/>
  <c r="S1977" i="9"/>
  <c r="U1977" i="9"/>
  <c r="X1977" i="9"/>
  <c r="Y1977" i="9"/>
  <c r="W1977" i="9"/>
  <c r="T1977" i="9"/>
  <c r="V1976" i="9"/>
  <c r="S1976" i="9"/>
  <c r="U1976" i="9"/>
  <c r="X1976" i="9"/>
  <c r="Y1976" i="9"/>
  <c r="W1976" i="9"/>
  <c r="T1976" i="9"/>
  <c r="V1975" i="9"/>
  <c r="S1975" i="9"/>
  <c r="U1975" i="9"/>
  <c r="X1975" i="9"/>
  <c r="Y1975" i="9"/>
  <c r="W1975" i="9"/>
  <c r="T1975" i="9"/>
  <c r="V1974" i="9"/>
  <c r="S1974" i="9"/>
  <c r="U1974" i="9"/>
  <c r="X1974" i="9"/>
  <c r="Y1974" i="9"/>
  <c r="W1974" i="9"/>
  <c r="T1974" i="9"/>
  <c r="V1973" i="9"/>
  <c r="S1973" i="9"/>
  <c r="U1973" i="9"/>
  <c r="X1973" i="9"/>
  <c r="Y1973" i="9"/>
  <c r="W1973" i="9"/>
  <c r="T1973" i="9"/>
  <c r="V1972" i="9"/>
  <c r="S1972" i="9"/>
  <c r="U1972" i="9"/>
  <c r="X1972" i="9"/>
  <c r="Y1972" i="9"/>
  <c r="W1972" i="9"/>
  <c r="T1972" i="9"/>
  <c r="V1971" i="9"/>
  <c r="S1971" i="9"/>
  <c r="U1971" i="9"/>
  <c r="X1971" i="9"/>
  <c r="Y1971" i="9"/>
  <c r="W1971" i="9"/>
  <c r="T1971" i="9"/>
  <c r="V1970" i="9"/>
  <c r="S1970" i="9"/>
  <c r="U1970" i="9"/>
  <c r="X1970" i="9"/>
  <c r="Y1970" i="9"/>
  <c r="W1970" i="9"/>
  <c r="T1970" i="9"/>
  <c r="V1969" i="9"/>
  <c r="S1969" i="9"/>
  <c r="U1969" i="9"/>
  <c r="X1969" i="9"/>
  <c r="Y1969" i="9"/>
  <c r="W1969" i="9"/>
  <c r="T1969" i="9"/>
  <c r="V1968" i="9"/>
  <c r="S1968" i="9"/>
  <c r="U1968" i="9"/>
  <c r="X1968" i="9"/>
  <c r="Y1968" i="9"/>
  <c r="W1968" i="9"/>
  <c r="T1968" i="9"/>
  <c r="V1967" i="9"/>
  <c r="S1967" i="9"/>
  <c r="U1967" i="9"/>
  <c r="X1967" i="9"/>
  <c r="Y1967" i="9"/>
  <c r="W1967" i="9"/>
  <c r="T1967" i="9"/>
  <c r="V1966" i="9"/>
  <c r="S1966" i="9"/>
  <c r="U1966" i="9"/>
  <c r="X1966" i="9"/>
  <c r="Y1966" i="9"/>
  <c r="W1966" i="9"/>
  <c r="T1966" i="9"/>
  <c r="V1965" i="9"/>
  <c r="S1965" i="9"/>
  <c r="U1965" i="9"/>
  <c r="X1965" i="9"/>
  <c r="Y1965" i="9"/>
  <c r="W1965" i="9"/>
  <c r="T1965" i="9"/>
  <c r="V1964" i="9"/>
  <c r="S1964" i="9"/>
  <c r="U1964" i="9"/>
  <c r="X1964" i="9"/>
  <c r="Y1964" i="9"/>
  <c r="W1964" i="9"/>
  <c r="T1964" i="9"/>
  <c r="V1963" i="9"/>
  <c r="S1963" i="9"/>
  <c r="U1963" i="9"/>
  <c r="X1963" i="9"/>
  <c r="Y1963" i="9"/>
  <c r="W1963" i="9"/>
  <c r="T1963" i="9"/>
  <c r="V1962" i="9"/>
  <c r="S1962" i="9"/>
  <c r="U1962" i="9"/>
  <c r="X1962" i="9"/>
  <c r="Y1962" i="9"/>
  <c r="W1962" i="9"/>
  <c r="T1962" i="9"/>
  <c r="V1961" i="9"/>
  <c r="S1961" i="9"/>
  <c r="U1961" i="9"/>
  <c r="X1961" i="9"/>
  <c r="Y1961" i="9"/>
  <c r="W1961" i="9"/>
  <c r="T1961" i="9"/>
  <c r="V1960" i="9"/>
  <c r="S1960" i="9"/>
  <c r="U1960" i="9"/>
  <c r="X1960" i="9"/>
  <c r="Y1960" i="9"/>
  <c r="W1960" i="9"/>
  <c r="T1960" i="9"/>
  <c r="V1959" i="9"/>
  <c r="S1959" i="9"/>
  <c r="U1959" i="9"/>
  <c r="X1959" i="9"/>
  <c r="Y1959" i="9"/>
  <c r="W1959" i="9"/>
  <c r="T1959" i="9"/>
  <c r="V1958" i="9"/>
  <c r="S1958" i="9"/>
  <c r="U1958" i="9"/>
  <c r="X1958" i="9"/>
  <c r="Y1958" i="9"/>
  <c r="W1958" i="9"/>
  <c r="T1958" i="9"/>
  <c r="V1957" i="9"/>
  <c r="S1957" i="9"/>
  <c r="U1957" i="9"/>
  <c r="X1957" i="9"/>
  <c r="Y1957" i="9"/>
  <c r="W1957" i="9"/>
  <c r="T1957" i="9"/>
  <c r="V1956" i="9"/>
  <c r="S1956" i="9"/>
  <c r="U1956" i="9"/>
  <c r="X1956" i="9"/>
  <c r="Y1956" i="9"/>
  <c r="W1956" i="9"/>
  <c r="T1956" i="9"/>
  <c r="V1955" i="9"/>
  <c r="S1955" i="9"/>
  <c r="U1955" i="9"/>
  <c r="X1955" i="9"/>
  <c r="Y1955" i="9"/>
  <c r="W1955" i="9"/>
  <c r="T1955" i="9"/>
  <c r="V1954" i="9"/>
  <c r="S1954" i="9"/>
  <c r="U1954" i="9"/>
  <c r="X1954" i="9"/>
  <c r="Y1954" i="9"/>
  <c r="W1954" i="9"/>
  <c r="T1954" i="9"/>
  <c r="V1953" i="9"/>
  <c r="S1953" i="9"/>
  <c r="U1953" i="9"/>
  <c r="X1953" i="9"/>
  <c r="Y1953" i="9"/>
  <c r="W1953" i="9"/>
  <c r="T1953" i="9"/>
  <c r="V1952" i="9"/>
  <c r="S1952" i="9"/>
  <c r="U1952" i="9"/>
  <c r="X1952" i="9"/>
  <c r="Y1952" i="9"/>
  <c r="W1952" i="9"/>
  <c r="T1952" i="9"/>
  <c r="V1951" i="9"/>
  <c r="S1951" i="9"/>
  <c r="U1951" i="9"/>
  <c r="X1951" i="9"/>
  <c r="Y1951" i="9"/>
  <c r="W1951" i="9"/>
  <c r="T1951" i="9"/>
  <c r="V1950" i="9"/>
  <c r="S1950" i="9"/>
  <c r="U1950" i="9"/>
  <c r="X1950" i="9"/>
  <c r="Y1950" i="9"/>
  <c r="W1950" i="9"/>
  <c r="T1950" i="9"/>
  <c r="V1949" i="9"/>
  <c r="S1949" i="9"/>
  <c r="U1949" i="9"/>
  <c r="X1949" i="9"/>
  <c r="Y1949" i="9"/>
  <c r="W1949" i="9"/>
  <c r="T1949" i="9"/>
  <c r="V1948" i="9"/>
  <c r="S1948" i="9"/>
  <c r="U1948" i="9"/>
  <c r="X1948" i="9"/>
  <c r="Y1948" i="9"/>
  <c r="W1948" i="9"/>
  <c r="T1948" i="9"/>
  <c r="V1947" i="9"/>
  <c r="S1947" i="9"/>
  <c r="U1947" i="9"/>
  <c r="X1947" i="9"/>
  <c r="Y1947" i="9"/>
  <c r="W1947" i="9"/>
  <c r="T1947" i="9"/>
  <c r="V1946" i="9"/>
  <c r="S1946" i="9"/>
  <c r="U1946" i="9"/>
  <c r="X1946" i="9"/>
  <c r="Y1946" i="9"/>
  <c r="W1946" i="9"/>
  <c r="T1946" i="9"/>
  <c r="V1945" i="9"/>
  <c r="S1945" i="9"/>
  <c r="U1945" i="9"/>
  <c r="X1945" i="9"/>
  <c r="Y1945" i="9"/>
  <c r="W1945" i="9"/>
  <c r="T1945" i="9"/>
  <c r="V1944" i="9"/>
  <c r="S1944" i="9"/>
  <c r="U1944" i="9"/>
  <c r="X1944" i="9"/>
  <c r="Y1944" i="9"/>
  <c r="W1944" i="9"/>
  <c r="T1944" i="9"/>
  <c r="V1943" i="9"/>
  <c r="S1943" i="9"/>
  <c r="U1943" i="9"/>
  <c r="X1943" i="9"/>
  <c r="Y1943" i="9"/>
  <c r="W1943" i="9"/>
  <c r="T1943" i="9"/>
  <c r="V1942" i="9"/>
  <c r="S1942" i="9"/>
  <c r="U1942" i="9"/>
  <c r="X1942" i="9"/>
  <c r="Y1942" i="9"/>
  <c r="W1942" i="9"/>
  <c r="T1942" i="9"/>
  <c r="V1941" i="9"/>
  <c r="S1941" i="9"/>
  <c r="U1941" i="9"/>
  <c r="X1941" i="9"/>
  <c r="Y1941" i="9"/>
  <c r="W1941" i="9"/>
  <c r="T1941" i="9"/>
  <c r="V1940" i="9"/>
  <c r="S1940" i="9"/>
  <c r="U1940" i="9"/>
  <c r="X1940" i="9"/>
  <c r="Y1940" i="9"/>
  <c r="W1940" i="9"/>
  <c r="T1940" i="9"/>
  <c r="V1939" i="9"/>
  <c r="S1939" i="9"/>
  <c r="U1939" i="9"/>
  <c r="X1939" i="9"/>
  <c r="Y1939" i="9"/>
  <c r="W1939" i="9"/>
  <c r="T1939" i="9"/>
  <c r="V1938" i="9"/>
  <c r="S1938" i="9"/>
  <c r="U1938" i="9"/>
  <c r="X1938" i="9"/>
  <c r="Y1938" i="9"/>
  <c r="W1938" i="9"/>
  <c r="T1938" i="9"/>
  <c r="V1937" i="9"/>
  <c r="S1937" i="9"/>
  <c r="U1937" i="9"/>
  <c r="X1937" i="9"/>
  <c r="Y1937" i="9"/>
  <c r="W1937" i="9"/>
  <c r="T1937" i="9"/>
  <c r="V1936" i="9"/>
  <c r="S1936" i="9"/>
  <c r="U1936" i="9"/>
  <c r="X1936" i="9"/>
  <c r="Y1936" i="9"/>
  <c r="W1936" i="9"/>
  <c r="T1936" i="9"/>
  <c r="V1935" i="9"/>
  <c r="S1935" i="9"/>
  <c r="U1935" i="9"/>
  <c r="X1935" i="9"/>
  <c r="Y1935" i="9"/>
  <c r="W1935" i="9"/>
  <c r="T1935" i="9"/>
  <c r="V1934" i="9"/>
  <c r="S1934" i="9"/>
  <c r="U1934" i="9"/>
  <c r="X1934" i="9"/>
  <c r="Y1934" i="9"/>
  <c r="W1934" i="9"/>
  <c r="T1934" i="9"/>
  <c r="V1933" i="9"/>
  <c r="S1933" i="9"/>
  <c r="U1933" i="9"/>
  <c r="X1933" i="9"/>
  <c r="Y1933" i="9"/>
  <c r="W1933" i="9"/>
  <c r="T1933" i="9"/>
  <c r="V1932" i="9"/>
  <c r="S1932" i="9"/>
  <c r="U1932" i="9"/>
  <c r="X1932" i="9"/>
  <c r="Y1932" i="9"/>
  <c r="W1932" i="9"/>
  <c r="T1932" i="9"/>
  <c r="V1931" i="9"/>
  <c r="S1931" i="9"/>
  <c r="U1931" i="9"/>
  <c r="X1931" i="9"/>
  <c r="Y1931" i="9"/>
  <c r="W1931" i="9"/>
  <c r="T1931" i="9"/>
  <c r="V1930" i="9"/>
  <c r="S1930" i="9"/>
  <c r="U1930" i="9"/>
  <c r="X1930" i="9"/>
  <c r="Y1930" i="9"/>
  <c r="W1930" i="9"/>
  <c r="T1930" i="9"/>
  <c r="V1929" i="9"/>
  <c r="S1929" i="9"/>
  <c r="U1929" i="9"/>
  <c r="X1929" i="9"/>
  <c r="Y1929" i="9"/>
  <c r="W1929" i="9"/>
  <c r="T1929" i="9"/>
  <c r="V1928" i="9"/>
  <c r="S1928" i="9"/>
  <c r="U1928" i="9"/>
  <c r="X1928" i="9"/>
  <c r="Y1928" i="9"/>
  <c r="W1928" i="9"/>
  <c r="T1928" i="9"/>
  <c r="V1927" i="9"/>
  <c r="S1927" i="9"/>
  <c r="U1927" i="9"/>
  <c r="X1927" i="9"/>
  <c r="Y1927" i="9"/>
  <c r="W1927" i="9"/>
  <c r="T1927" i="9"/>
  <c r="V1926" i="9"/>
  <c r="S1926" i="9"/>
  <c r="U1926" i="9"/>
  <c r="X1926" i="9"/>
  <c r="Y1926" i="9"/>
  <c r="W1926" i="9"/>
  <c r="T1926" i="9"/>
  <c r="V1925" i="9"/>
  <c r="S1925" i="9"/>
  <c r="U1925" i="9"/>
  <c r="X1925" i="9"/>
  <c r="Y1925" i="9"/>
  <c r="W1925" i="9"/>
  <c r="T1925" i="9"/>
  <c r="V1924" i="9"/>
  <c r="S1924" i="9"/>
  <c r="U1924" i="9"/>
  <c r="X1924" i="9"/>
  <c r="Y1924" i="9"/>
  <c r="W1924" i="9"/>
  <c r="T1924" i="9"/>
  <c r="V1923" i="9"/>
  <c r="S1923" i="9"/>
  <c r="U1923" i="9"/>
  <c r="X1923" i="9"/>
  <c r="Y1923" i="9"/>
  <c r="W1923" i="9"/>
  <c r="T1923" i="9"/>
  <c r="V1922" i="9"/>
  <c r="S1922" i="9"/>
  <c r="U1922" i="9"/>
  <c r="X1922" i="9"/>
  <c r="Y1922" i="9"/>
  <c r="W1922" i="9"/>
  <c r="T1922" i="9"/>
  <c r="V1921" i="9"/>
  <c r="S1921" i="9"/>
  <c r="U1921" i="9"/>
  <c r="X1921" i="9"/>
  <c r="Y1921" i="9"/>
  <c r="W1921" i="9"/>
  <c r="T1921" i="9"/>
  <c r="V1920" i="9"/>
  <c r="S1920" i="9"/>
  <c r="U1920" i="9"/>
  <c r="X1920" i="9"/>
  <c r="Y1920" i="9"/>
  <c r="W1920" i="9"/>
  <c r="T1920" i="9"/>
  <c r="V1919" i="9"/>
  <c r="S1919" i="9"/>
  <c r="U1919" i="9"/>
  <c r="X1919" i="9"/>
  <c r="Y1919" i="9"/>
  <c r="W1919" i="9"/>
  <c r="T1919" i="9"/>
  <c r="V1918" i="9"/>
  <c r="S1918" i="9"/>
  <c r="U1918" i="9"/>
  <c r="X1918" i="9"/>
  <c r="Y1918" i="9"/>
  <c r="W1918" i="9"/>
  <c r="T1918" i="9"/>
  <c r="V1917" i="9"/>
  <c r="S1917" i="9"/>
  <c r="U1917" i="9"/>
  <c r="X1917" i="9"/>
  <c r="Y1917" i="9"/>
  <c r="W1917" i="9"/>
  <c r="T1917" i="9"/>
  <c r="V1916" i="9"/>
  <c r="S1916" i="9"/>
  <c r="U1916" i="9"/>
  <c r="X1916" i="9"/>
  <c r="Y1916" i="9"/>
  <c r="W1916" i="9"/>
  <c r="T1916" i="9"/>
  <c r="V1915" i="9"/>
  <c r="S1915" i="9"/>
  <c r="U1915" i="9"/>
  <c r="X1915" i="9"/>
  <c r="Y1915" i="9"/>
  <c r="W1915" i="9"/>
  <c r="T1915" i="9"/>
  <c r="V1914" i="9"/>
  <c r="S1914" i="9"/>
  <c r="U1914" i="9"/>
  <c r="X1914" i="9"/>
  <c r="Y1914" i="9"/>
  <c r="W1914" i="9"/>
  <c r="T1914" i="9"/>
  <c r="V1913" i="9"/>
  <c r="S1913" i="9"/>
  <c r="U1913" i="9"/>
  <c r="X1913" i="9"/>
  <c r="Y1913" i="9"/>
  <c r="W1913" i="9"/>
  <c r="T1913" i="9"/>
  <c r="V1912" i="9"/>
  <c r="S1912" i="9"/>
  <c r="U1912" i="9"/>
  <c r="X1912" i="9"/>
  <c r="Y1912" i="9"/>
  <c r="W1912" i="9"/>
  <c r="T1912" i="9"/>
  <c r="V1911" i="9"/>
  <c r="S1911" i="9"/>
  <c r="U1911" i="9"/>
  <c r="X1911" i="9"/>
  <c r="Y1911" i="9"/>
  <c r="W1911" i="9"/>
  <c r="T1911" i="9"/>
  <c r="V1910" i="9"/>
  <c r="S1910" i="9"/>
  <c r="U1910" i="9"/>
  <c r="X1910" i="9"/>
  <c r="Y1910" i="9"/>
  <c r="W1910" i="9"/>
  <c r="T1910" i="9"/>
  <c r="V1909" i="9"/>
  <c r="S1909" i="9"/>
  <c r="U1909" i="9"/>
  <c r="X1909" i="9"/>
  <c r="Y1909" i="9"/>
  <c r="W1909" i="9"/>
  <c r="T1909" i="9"/>
  <c r="V1908" i="9"/>
  <c r="S1908" i="9"/>
  <c r="U1908" i="9"/>
  <c r="X1908" i="9"/>
  <c r="Y1908" i="9"/>
  <c r="W1908" i="9"/>
  <c r="T1908" i="9"/>
  <c r="V1907" i="9"/>
  <c r="S1907" i="9"/>
  <c r="U1907" i="9"/>
  <c r="X1907" i="9"/>
  <c r="Y1907" i="9"/>
  <c r="W1907" i="9"/>
  <c r="T1907" i="9"/>
  <c r="V1906" i="9"/>
  <c r="S1906" i="9"/>
  <c r="U1906" i="9"/>
  <c r="X1906" i="9"/>
  <c r="Y1906" i="9"/>
  <c r="W1906" i="9"/>
  <c r="T1906" i="9"/>
  <c r="V1905" i="9"/>
  <c r="S1905" i="9"/>
  <c r="U1905" i="9"/>
  <c r="X1905" i="9"/>
  <c r="Y1905" i="9"/>
  <c r="W1905" i="9"/>
  <c r="T1905" i="9"/>
  <c r="V1904" i="9"/>
  <c r="S1904" i="9"/>
  <c r="U1904" i="9"/>
  <c r="X1904" i="9"/>
  <c r="Y1904" i="9"/>
  <c r="W1904" i="9"/>
  <c r="T1904" i="9"/>
  <c r="V1903" i="9"/>
  <c r="S1903" i="9"/>
  <c r="U1903" i="9"/>
  <c r="X1903" i="9"/>
  <c r="Y1903" i="9"/>
  <c r="W1903" i="9"/>
  <c r="T1903" i="9"/>
  <c r="V1902" i="9"/>
  <c r="S1902" i="9"/>
  <c r="U1902" i="9"/>
  <c r="X1902" i="9"/>
  <c r="Y1902" i="9"/>
  <c r="W1902" i="9"/>
  <c r="T1902" i="9"/>
  <c r="V1901" i="9"/>
  <c r="S1901" i="9"/>
  <c r="U1901" i="9"/>
  <c r="X1901" i="9"/>
  <c r="Y1901" i="9"/>
  <c r="W1901" i="9"/>
  <c r="T1901" i="9"/>
  <c r="V1900" i="9"/>
  <c r="S1900" i="9"/>
  <c r="U1900" i="9"/>
  <c r="X1900" i="9"/>
  <c r="Y1900" i="9"/>
  <c r="W1900" i="9"/>
  <c r="T1900" i="9"/>
  <c r="V1899" i="9"/>
  <c r="S1899" i="9"/>
  <c r="U1899" i="9"/>
  <c r="X1899" i="9"/>
  <c r="Y1899" i="9"/>
  <c r="W1899" i="9"/>
  <c r="T1899" i="9"/>
  <c r="V1898" i="9"/>
  <c r="S1898" i="9"/>
  <c r="U1898" i="9"/>
  <c r="X1898" i="9"/>
  <c r="Y1898" i="9"/>
  <c r="W1898" i="9"/>
  <c r="T1898" i="9"/>
  <c r="V1897" i="9"/>
  <c r="S1897" i="9"/>
  <c r="U1897" i="9"/>
  <c r="X1897" i="9"/>
  <c r="Y1897" i="9"/>
  <c r="W1897" i="9"/>
  <c r="T1897" i="9"/>
  <c r="V1896" i="9"/>
  <c r="S1896" i="9"/>
  <c r="U1896" i="9"/>
  <c r="X1896" i="9"/>
  <c r="Y1896" i="9"/>
  <c r="W1896" i="9"/>
  <c r="T1896" i="9"/>
  <c r="V1895" i="9"/>
  <c r="S1895" i="9"/>
  <c r="U1895" i="9"/>
  <c r="X1895" i="9"/>
  <c r="Y1895" i="9"/>
  <c r="W1895" i="9"/>
  <c r="T1895" i="9"/>
  <c r="V1894" i="9"/>
  <c r="S1894" i="9"/>
  <c r="U1894" i="9"/>
  <c r="X1894" i="9"/>
  <c r="Y1894" i="9"/>
  <c r="W1894" i="9"/>
  <c r="T1894" i="9"/>
  <c r="V1893" i="9"/>
  <c r="S1893" i="9"/>
  <c r="U1893" i="9"/>
  <c r="X1893" i="9"/>
  <c r="Y1893" i="9"/>
  <c r="W1893" i="9"/>
  <c r="T1893" i="9"/>
  <c r="V1892" i="9"/>
  <c r="S1892" i="9"/>
  <c r="U1892" i="9"/>
  <c r="X1892" i="9"/>
  <c r="Y1892" i="9"/>
  <c r="W1892" i="9"/>
  <c r="T1892" i="9"/>
  <c r="V1891" i="9"/>
  <c r="S1891" i="9"/>
  <c r="U1891" i="9"/>
  <c r="X1891" i="9"/>
  <c r="Y1891" i="9"/>
  <c r="W1891" i="9"/>
  <c r="T1891" i="9"/>
  <c r="V1890" i="9"/>
  <c r="S1890" i="9"/>
  <c r="U1890" i="9"/>
  <c r="X1890" i="9"/>
  <c r="Y1890" i="9"/>
  <c r="W1890" i="9"/>
  <c r="T1890" i="9"/>
  <c r="V1889" i="9"/>
  <c r="S1889" i="9"/>
  <c r="U1889" i="9"/>
  <c r="X1889" i="9"/>
  <c r="Y1889" i="9"/>
  <c r="W1889" i="9"/>
  <c r="T1889" i="9"/>
  <c r="V1888" i="9"/>
  <c r="S1888" i="9"/>
  <c r="U1888" i="9"/>
  <c r="X1888" i="9"/>
  <c r="Y1888" i="9"/>
  <c r="W1888" i="9"/>
  <c r="T1888" i="9"/>
  <c r="V1887" i="9"/>
  <c r="S1887" i="9"/>
  <c r="U1887" i="9"/>
  <c r="X1887" i="9"/>
  <c r="Y1887" i="9"/>
  <c r="W1887" i="9"/>
  <c r="T1887" i="9"/>
  <c r="V1886" i="9"/>
  <c r="S1886" i="9"/>
  <c r="U1886" i="9"/>
  <c r="X1886" i="9"/>
  <c r="Y1886" i="9"/>
  <c r="W1886" i="9"/>
  <c r="T1886" i="9"/>
  <c r="V1885" i="9"/>
  <c r="S1885" i="9"/>
  <c r="U1885" i="9"/>
  <c r="X1885" i="9"/>
  <c r="Y1885" i="9"/>
  <c r="W1885" i="9"/>
  <c r="T1885" i="9"/>
  <c r="V1884" i="9"/>
  <c r="S1884" i="9"/>
  <c r="U1884" i="9"/>
  <c r="X1884" i="9"/>
  <c r="Y1884" i="9"/>
  <c r="W1884" i="9"/>
  <c r="T1884" i="9"/>
  <c r="V1883" i="9"/>
  <c r="S1883" i="9"/>
  <c r="U1883" i="9"/>
  <c r="X1883" i="9"/>
  <c r="Y1883" i="9"/>
  <c r="W1883" i="9"/>
  <c r="T1883" i="9"/>
  <c r="V1882" i="9"/>
  <c r="S1882" i="9"/>
  <c r="U1882" i="9"/>
  <c r="X1882" i="9"/>
  <c r="Y1882" i="9"/>
  <c r="W1882" i="9"/>
  <c r="T1882" i="9"/>
  <c r="V1881" i="9"/>
  <c r="S1881" i="9"/>
  <c r="U1881" i="9"/>
  <c r="X1881" i="9"/>
  <c r="Y1881" i="9"/>
  <c r="W1881" i="9"/>
  <c r="T1881" i="9"/>
  <c r="V1880" i="9"/>
  <c r="S1880" i="9"/>
  <c r="U1880" i="9"/>
  <c r="X1880" i="9"/>
  <c r="Y1880" i="9"/>
  <c r="W1880" i="9"/>
  <c r="T1880" i="9"/>
  <c r="V1879" i="9"/>
  <c r="S1879" i="9"/>
  <c r="U1879" i="9"/>
  <c r="X1879" i="9"/>
  <c r="Y1879" i="9"/>
  <c r="W1879" i="9"/>
  <c r="T1879" i="9"/>
  <c r="V1878" i="9"/>
  <c r="S1878" i="9"/>
  <c r="U1878" i="9"/>
  <c r="X1878" i="9"/>
  <c r="Y1878" i="9"/>
  <c r="W1878" i="9"/>
  <c r="T1878" i="9"/>
  <c r="V1877" i="9"/>
  <c r="S1877" i="9"/>
  <c r="U1877" i="9"/>
  <c r="X1877" i="9"/>
  <c r="Y1877" i="9"/>
  <c r="W1877" i="9"/>
  <c r="T1877" i="9"/>
  <c r="V1876" i="9"/>
  <c r="S1876" i="9"/>
  <c r="U1876" i="9"/>
  <c r="X1876" i="9"/>
  <c r="Y1876" i="9"/>
  <c r="W1876" i="9"/>
  <c r="T1876" i="9"/>
  <c r="V1875" i="9"/>
  <c r="S1875" i="9"/>
  <c r="U1875" i="9"/>
  <c r="X1875" i="9"/>
  <c r="Y1875" i="9"/>
  <c r="W1875" i="9"/>
  <c r="T1875" i="9"/>
  <c r="V1874" i="9"/>
  <c r="S1874" i="9"/>
  <c r="U1874" i="9"/>
  <c r="X1874" i="9"/>
  <c r="Y1874" i="9"/>
  <c r="W1874" i="9"/>
  <c r="T1874" i="9"/>
  <c r="V1873" i="9"/>
  <c r="S1873" i="9"/>
  <c r="U1873" i="9"/>
  <c r="X1873" i="9"/>
  <c r="Y1873" i="9"/>
  <c r="W1873" i="9"/>
  <c r="T1873" i="9"/>
  <c r="V1872" i="9"/>
  <c r="S1872" i="9"/>
  <c r="U1872" i="9"/>
  <c r="X1872" i="9"/>
  <c r="Y1872" i="9"/>
  <c r="W1872" i="9"/>
  <c r="T1872" i="9"/>
  <c r="V1871" i="9"/>
  <c r="S1871" i="9"/>
  <c r="U1871" i="9"/>
  <c r="X1871" i="9"/>
  <c r="Y1871" i="9"/>
  <c r="W1871" i="9"/>
  <c r="T1871" i="9"/>
  <c r="V1870" i="9"/>
  <c r="S1870" i="9"/>
  <c r="U1870" i="9"/>
  <c r="X1870" i="9"/>
  <c r="Y1870" i="9"/>
  <c r="W1870" i="9"/>
  <c r="T1870" i="9"/>
  <c r="V1869" i="9"/>
  <c r="S1869" i="9"/>
  <c r="U1869" i="9"/>
  <c r="X1869" i="9"/>
  <c r="Y1869" i="9"/>
  <c r="W1869" i="9"/>
  <c r="T1869" i="9"/>
  <c r="V1868" i="9"/>
  <c r="S1868" i="9"/>
  <c r="U1868" i="9"/>
  <c r="X1868" i="9"/>
  <c r="Y1868" i="9"/>
  <c r="W1868" i="9"/>
  <c r="T1868" i="9"/>
  <c r="V1867" i="9"/>
  <c r="S1867" i="9"/>
  <c r="U1867" i="9"/>
  <c r="X1867" i="9"/>
  <c r="Y1867" i="9"/>
  <c r="W1867" i="9"/>
  <c r="T1867" i="9"/>
  <c r="V1866" i="9"/>
  <c r="S1866" i="9"/>
  <c r="U1866" i="9"/>
  <c r="X1866" i="9"/>
  <c r="Y1866" i="9"/>
  <c r="W1866" i="9"/>
  <c r="T1866" i="9"/>
  <c r="V1865" i="9"/>
  <c r="S1865" i="9"/>
  <c r="U1865" i="9"/>
  <c r="X1865" i="9"/>
  <c r="Y1865" i="9"/>
  <c r="W1865" i="9"/>
  <c r="T1865" i="9"/>
  <c r="V1864" i="9"/>
  <c r="S1864" i="9"/>
  <c r="U1864" i="9"/>
  <c r="X1864" i="9"/>
  <c r="Y1864" i="9"/>
  <c r="W1864" i="9"/>
  <c r="T1864" i="9"/>
  <c r="V1863" i="9"/>
  <c r="S1863" i="9"/>
  <c r="U1863" i="9"/>
  <c r="X1863" i="9"/>
  <c r="Y1863" i="9"/>
  <c r="W1863" i="9"/>
  <c r="T1863" i="9"/>
  <c r="V1862" i="9"/>
  <c r="S1862" i="9"/>
  <c r="U1862" i="9"/>
  <c r="X1862" i="9"/>
  <c r="Y1862" i="9"/>
  <c r="W1862" i="9"/>
  <c r="T1862" i="9"/>
  <c r="V1861" i="9"/>
  <c r="S1861" i="9"/>
  <c r="U1861" i="9"/>
  <c r="X1861" i="9"/>
  <c r="Y1861" i="9"/>
  <c r="W1861" i="9"/>
  <c r="T1861" i="9"/>
  <c r="V1860" i="9"/>
  <c r="S1860" i="9"/>
  <c r="U1860" i="9"/>
  <c r="X1860" i="9"/>
  <c r="Y1860" i="9"/>
  <c r="W1860" i="9"/>
  <c r="T1860" i="9"/>
  <c r="V1859" i="9"/>
  <c r="S1859" i="9"/>
  <c r="U1859" i="9"/>
  <c r="X1859" i="9"/>
  <c r="Y1859" i="9"/>
  <c r="W1859" i="9"/>
  <c r="T1859" i="9"/>
  <c r="V1858" i="9"/>
  <c r="S1858" i="9"/>
  <c r="U1858" i="9"/>
  <c r="X1858" i="9"/>
  <c r="Y1858" i="9"/>
  <c r="W1858" i="9"/>
  <c r="T1858" i="9"/>
  <c r="V1857" i="9"/>
  <c r="S1857" i="9"/>
  <c r="U1857" i="9"/>
  <c r="X1857" i="9"/>
  <c r="Y1857" i="9"/>
  <c r="W1857" i="9"/>
  <c r="T1857" i="9"/>
  <c r="V1856" i="9"/>
  <c r="S1856" i="9"/>
  <c r="U1856" i="9"/>
  <c r="X1856" i="9"/>
  <c r="Y1856" i="9"/>
  <c r="W1856" i="9"/>
  <c r="T1856" i="9"/>
  <c r="V1855" i="9"/>
  <c r="S1855" i="9"/>
  <c r="U1855" i="9"/>
  <c r="X1855" i="9"/>
  <c r="Y1855" i="9"/>
  <c r="W1855" i="9"/>
  <c r="T1855" i="9"/>
  <c r="V1854" i="9"/>
  <c r="S1854" i="9"/>
  <c r="U1854" i="9"/>
  <c r="X1854" i="9"/>
  <c r="Y1854" i="9"/>
  <c r="W1854" i="9"/>
  <c r="T1854" i="9"/>
  <c r="V1853" i="9"/>
  <c r="S1853" i="9"/>
  <c r="U1853" i="9"/>
  <c r="X1853" i="9"/>
  <c r="R1853" i="9"/>
  <c r="Y1853" i="9"/>
  <c r="W1853" i="9"/>
  <c r="T1853" i="9"/>
  <c r="V1852" i="9"/>
  <c r="S1852" i="9"/>
  <c r="U1852" i="9"/>
  <c r="X1852" i="9"/>
  <c r="Y1852" i="9"/>
  <c r="W1852" i="9"/>
  <c r="T1852" i="9"/>
  <c r="V1851" i="9"/>
  <c r="S1851" i="9"/>
  <c r="U1851" i="9"/>
  <c r="X1851" i="9"/>
  <c r="Y1851" i="9"/>
  <c r="W1851" i="9"/>
  <c r="T1851" i="9"/>
  <c r="V1850" i="9"/>
  <c r="S1850" i="9"/>
  <c r="U1850" i="9"/>
  <c r="X1850" i="9"/>
  <c r="Y1850" i="9"/>
  <c r="W1850" i="9"/>
  <c r="T1850" i="9"/>
  <c r="V1849" i="9"/>
  <c r="S1849" i="9"/>
  <c r="U1849" i="9"/>
  <c r="X1849" i="9"/>
  <c r="Y1849" i="9"/>
  <c r="W1849" i="9"/>
  <c r="T1849" i="9"/>
  <c r="V1848" i="9"/>
  <c r="S1848" i="9"/>
  <c r="U1848" i="9"/>
  <c r="X1848" i="9"/>
  <c r="Y1848" i="9"/>
  <c r="W1848" i="9"/>
  <c r="T1848" i="9"/>
  <c r="V1847" i="9"/>
  <c r="S1847" i="9"/>
  <c r="U1847" i="9"/>
  <c r="X1847" i="9"/>
  <c r="Y1847" i="9"/>
  <c r="W1847" i="9"/>
  <c r="T1847" i="9"/>
  <c r="V1846" i="9"/>
  <c r="S1846" i="9"/>
  <c r="U1846" i="9"/>
  <c r="X1846" i="9"/>
  <c r="Y1846" i="9"/>
  <c r="W1846" i="9"/>
  <c r="T1846" i="9"/>
  <c r="V1845" i="9"/>
  <c r="S1845" i="9"/>
  <c r="U1845" i="9"/>
  <c r="X1845" i="9"/>
  <c r="Y1845" i="9"/>
  <c r="W1845" i="9"/>
  <c r="T1845" i="9"/>
  <c r="V1844" i="9"/>
  <c r="S1844" i="9"/>
  <c r="U1844" i="9"/>
  <c r="X1844" i="9"/>
  <c r="Y1844" i="9"/>
  <c r="W1844" i="9"/>
  <c r="T1844" i="9"/>
  <c r="V1843" i="9"/>
  <c r="S1843" i="9"/>
  <c r="U1843" i="9"/>
  <c r="X1843" i="9"/>
  <c r="Y1843" i="9"/>
  <c r="W1843" i="9"/>
  <c r="T1843" i="9"/>
  <c r="V1842" i="9"/>
  <c r="S1842" i="9"/>
  <c r="U1842" i="9"/>
  <c r="X1842" i="9"/>
  <c r="Y1842" i="9"/>
  <c r="W1842" i="9"/>
  <c r="T1842" i="9"/>
  <c r="V1841" i="9"/>
  <c r="S1841" i="9"/>
  <c r="U1841" i="9"/>
  <c r="X1841" i="9"/>
  <c r="Y1841" i="9"/>
  <c r="W1841" i="9"/>
  <c r="T1841" i="9"/>
  <c r="V1840" i="9"/>
  <c r="S1840" i="9"/>
  <c r="U1840" i="9"/>
  <c r="X1840" i="9"/>
  <c r="Y1840" i="9"/>
  <c r="W1840" i="9"/>
  <c r="T1840" i="9"/>
  <c r="V1839" i="9"/>
  <c r="S1839" i="9"/>
  <c r="U1839" i="9"/>
  <c r="X1839" i="9"/>
  <c r="Y1839" i="9"/>
  <c r="W1839" i="9"/>
  <c r="T1839" i="9"/>
  <c r="V1838" i="9"/>
  <c r="S1838" i="9"/>
  <c r="U1838" i="9"/>
  <c r="X1838" i="9"/>
  <c r="Y1838" i="9"/>
  <c r="W1838" i="9"/>
  <c r="T1838" i="9"/>
  <c r="V1837" i="9"/>
  <c r="S1837" i="9"/>
  <c r="U1837" i="9"/>
  <c r="X1837" i="9"/>
  <c r="Y1837" i="9"/>
  <c r="W1837" i="9"/>
  <c r="T1837" i="9"/>
  <c r="V1836" i="9"/>
  <c r="S1836" i="9"/>
  <c r="U1836" i="9"/>
  <c r="X1836" i="9"/>
  <c r="Y1836" i="9"/>
  <c r="W1836" i="9"/>
  <c r="T1836" i="9"/>
  <c r="V1835" i="9"/>
  <c r="S1835" i="9"/>
  <c r="U1835" i="9"/>
  <c r="X1835" i="9"/>
  <c r="Y1835" i="9"/>
  <c r="W1835" i="9"/>
  <c r="T1835" i="9"/>
  <c r="V1834" i="9"/>
  <c r="S1834" i="9"/>
  <c r="U1834" i="9"/>
  <c r="X1834" i="9"/>
  <c r="Y1834" i="9"/>
  <c r="W1834" i="9"/>
  <c r="T1834" i="9"/>
  <c r="V1833" i="9"/>
  <c r="S1833" i="9"/>
  <c r="U1833" i="9"/>
  <c r="X1833" i="9"/>
  <c r="Y1833" i="9"/>
  <c r="W1833" i="9"/>
  <c r="T1833" i="9"/>
  <c r="V1832" i="9"/>
  <c r="S1832" i="9"/>
  <c r="U1832" i="9"/>
  <c r="X1832" i="9"/>
  <c r="Y1832" i="9"/>
  <c r="W1832" i="9"/>
  <c r="T1832" i="9"/>
  <c r="V1831" i="9"/>
  <c r="S1831" i="9"/>
  <c r="U1831" i="9"/>
  <c r="X1831" i="9"/>
  <c r="Y1831" i="9"/>
  <c r="W1831" i="9"/>
  <c r="T1831" i="9"/>
  <c r="V1830" i="9"/>
  <c r="S1830" i="9"/>
  <c r="U1830" i="9"/>
  <c r="X1830" i="9"/>
  <c r="Y1830" i="9"/>
  <c r="W1830" i="9"/>
  <c r="T1830" i="9"/>
  <c r="V1829" i="9"/>
  <c r="S1829" i="9"/>
  <c r="U1829" i="9"/>
  <c r="X1829" i="9"/>
  <c r="Y1829" i="9"/>
  <c r="W1829" i="9"/>
  <c r="T1829" i="9"/>
  <c r="V1828" i="9"/>
  <c r="S1828" i="9"/>
  <c r="U1828" i="9"/>
  <c r="X1828" i="9"/>
  <c r="Y1828" i="9"/>
  <c r="W1828" i="9"/>
  <c r="T1828" i="9"/>
  <c r="V1827" i="9"/>
  <c r="S1827" i="9"/>
  <c r="U1827" i="9"/>
  <c r="X1827" i="9"/>
  <c r="Y1827" i="9"/>
  <c r="W1827" i="9"/>
  <c r="T1827" i="9"/>
  <c r="V1826" i="9"/>
  <c r="S1826" i="9"/>
  <c r="U1826" i="9"/>
  <c r="X1826" i="9"/>
  <c r="Y1826" i="9"/>
  <c r="W1826" i="9"/>
  <c r="T1826" i="9"/>
  <c r="V1825" i="9"/>
  <c r="S1825" i="9"/>
  <c r="U1825" i="9"/>
  <c r="X1825" i="9"/>
  <c r="Y1825" i="9"/>
  <c r="W1825" i="9"/>
  <c r="T1825" i="9"/>
  <c r="V1824" i="9"/>
  <c r="S1824" i="9"/>
  <c r="U1824" i="9"/>
  <c r="X1824" i="9"/>
  <c r="Y1824" i="9"/>
  <c r="W1824" i="9"/>
  <c r="T1824" i="9"/>
  <c r="V1823" i="9"/>
  <c r="S1823" i="9"/>
  <c r="U1823" i="9"/>
  <c r="X1823" i="9"/>
  <c r="Y1823" i="9"/>
  <c r="W1823" i="9"/>
  <c r="T1823" i="9"/>
  <c r="V1822" i="9"/>
  <c r="S1822" i="9"/>
  <c r="U1822" i="9"/>
  <c r="X1822" i="9"/>
  <c r="Y1822" i="9"/>
  <c r="W1822" i="9"/>
  <c r="T1822" i="9"/>
  <c r="V1821" i="9"/>
  <c r="S1821" i="9"/>
  <c r="U1821" i="9"/>
  <c r="X1821" i="9"/>
  <c r="Y1821" i="9"/>
  <c r="W1821" i="9"/>
  <c r="T1821" i="9"/>
  <c r="V1820" i="9"/>
  <c r="S1820" i="9"/>
  <c r="U1820" i="9"/>
  <c r="X1820" i="9"/>
  <c r="Y1820" i="9"/>
  <c r="W1820" i="9"/>
  <c r="T1820" i="9"/>
  <c r="V1819" i="9"/>
  <c r="S1819" i="9"/>
  <c r="U1819" i="9"/>
  <c r="X1819" i="9"/>
  <c r="Y1819" i="9"/>
  <c r="W1819" i="9"/>
  <c r="T1819" i="9"/>
  <c r="V1818" i="9"/>
  <c r="S1818" i="9"/>
  <c r="U1818" i="9"/>
  <c r="X1818" i="9"/>
  <c r="Y1818" i="9"/>
  <c r="W1818" i="9"/>
  <c r="T1818" i="9"/>
  <c r="V1817" i="9"/>
  <c r="S1817" i="9"/>
  <c r="U1817" i="9"/>
  <c r="X1817" i="9"/>
  <c r="Y1817" i="9"/>
  <c r="W1817" i="9"/>
  <c r="T1817" i="9"/>
  <c r="V1816" i="9"/>
  <c r="S1816" i="9"/>
  <c r="U1816" i="9"/>
  <c r="X1816" i="9"/>
  <c r="Y1816" i="9"/>
  <c r="W1816" i="9"/>
  <c r="T1816" i="9"/>
  <c r="V1815" i="9"/>
  <c r="S1815" i="9"/>
  <c r="U1815" i="9"/>
  <c r="X1815" i="9"/>
  <c r="Y1815" i="9"/>
  <c r="W1815" i="9"/>
  <c r="T1815" i="9"/>
  <c r="V1814" i="9"/>
  <c r="S1814" i="9"/>
  <c r="U1814" i="9"/>
  <c r="X1814" i="9"/>
  <c r="Y1814" i="9"/>
  <c r="W1814" i="9"/>
  <c r="T1814" i="9"/>
  <c r="V1813" i="9"/>
  <c r="S1813" i="9"/>
  <c r="U1813" i="9"/>
  <c r="X1813" i="9"/>
  <c r="Y1813" i="9"/>
  <c r="W1813" i="9"/>
  <c r="T1813" i="9"/>
  <c r="V1812" i="9"/>
  <c r="S1812" i="9"/>
  <c r="U1812" i="9"/>
  <c r="X1812" i="9"/>
  <c r="Y1812" i="9"/>
  <c r="W1812" i="9"/>
  <c r="T1812" i="9"/>
  <c r="V1811" i="9"/>
  <c r="S1811" i="9"/>
  <c r="U1811" i="9"/>
  <c r="X1811" i="9"/>
  <c r="Y1811" i="9"/>
  <c r="W1811" i="9"/>
  <c r="T1811" i="9"/>
  <c r="V1810" i="9"/>
  <c r="S1810" i="9"/>
  <c r="U1810" i="9"/>
  <c r="X1810" i="9"/>
  <c r="Y1810" i="9"/>
  <c r="W1810" i="9"/>
  <c r="T1810" i="9"/>
  <c r="V1809" i="9"/>
  <c r="S1809" i="9"/>
  <c r="U1809" i="9"/>
  <c r="X1809" i="9"/>
  <c r="Y1809" i="9"/>
  <c r="W1809" i="9"/>
  <c r="T1809" i="9"/>
  <c r="V1808" i="9"/>
  <c r="S1808" i="9"/>
  <c r="U1808" i="9"/>
  <c r="X1808" i="9"/>
  <c r="Y1808" i="9"/>
  <c r="W1808" i="9"/>
  <c r="T1808" i="9"/>
  <c r="V1807" i="9"/>
  <c r="S1807" i="9"/>
  <c r="U1807" i="9"/>
  <c r="X1807" i="9"/>
  <c r="Y1807" i="9"/>
  <c r="W1807" i="9"/>
  <c r="T1807" i="9"/>
  <c r="V1806" i="9"/>
  <c r="S1806" i="9"/>
  <c r="U1806" i="9"/>
  <c r="X1806" i="9"/>
  <c r="Y1806" i="9"/>
  <c r="W1806" i="9"/>
  <c r="T1806" i="9"/>
  <c r="V1805" i="9"/>
  <c r="S1805" i="9"/>
  <c r="U1805" i="9"/>
  <c r="X1805" i="9"/>
  <c r="Y1805" i="9"/>
  <c r="W1805" i="9"/>
  <c r="T1805" i="9"/>
  <c r="V1804" i="9"/>
  <c r="S1804" i="9"/>
  <c r="U1804" i="9"/>
  <c r="X1804" i="9"/>
  <c r="Y1804" i="9"/>
  <c r="W1804" i="9"/>
  <c r="T1804" i="9"/>
  <c r="V1803" i="9"/>
  <c r="S1803" i="9"/>
  <c r="U1803" i="9"/>
  <c r="X1803" i="9"/>
  <c r="Y1803" i="9"/>
  <c r="W1803" i="9"/>
  <c r="T1803" i="9"/>
  <c r="V1802" i="9"/>
  <c r="S1802" i="9"/>
  <c r="U1802" i="9"/>
  <c r="X1802" i="9"/>
  <c r="Y1802" i="9"/>
  <c r="W1802" i="9"/>
  <c r="T1802" i="9"/>
  <c r="V1801" i="9"/>
  <c r="S1801" i="9"/>
  <c r="U1801" i="9"/>
  <c r="X1801" i="9"/>
  <c r="Y1801" i="9"/>
  <c r="W1801" i="9"/>
  <c r="T1801" i="9"/>
  <c r="V1800" i="9"/>
  <c r="S1800" i="9"/>
  <c r="U1800" i="9"/>
  <c r="X1800" i="9"/>
  <c r="Y1800" i="9"/>
  <c r="W1800" i="9"/>
  <c r="T1800" i="9"/>
  <c r="V1799" i="9"/>
  <c r="S1799" i="9"/>
  <c r="U1799" i="9"/>
  <c r="X1799" i="9"/>
  <c r="Y1799" i="9"/>
  <c r="W1799" i="9"/>
  <c r="T1799" i="9"/>
  <c r="V1798" i="9"/>
  <c r="S1798" i="9"/>
  <c r="U1798" i="9"/>
  <c r="X1798" i="9"/>
  <c r="Y1798" i="9"/>
  <c r="W1798" i="9"/>
  <c r="T1798" i="9"/>
  <c r="V1797" i="9"/>
  <c r="S1797" i="9"/>
  <c r="U1797" i="9"/>
  <c r="X1797" i="9"/>
  <c r="Y1797" i="9"/>
  <c r="W1797" i="9"/>
  <c r="T1797" i="9"/>
  <c r="V1796" i="9"/>
  <c r="S1796" i="9"/>
  <c r="U1796" i="9"/>
  <c r="X1796" i="9"/>
  <c r="Y1796" i="9"/>
  <c r="W1796" i="9"/>
  <c r="T1796" i="9"/>
  <c r="V1795" i="9"/>
  <c r="S1795" i="9"/>
  <c r="U1795" i="9"/>
  <c r="X1795" i="9"/>
  <c r="Y1795" i="9"/>
  <c r="W1795" i="9"/>
  <c r="T1795" i="9"/>
  <c r="V1794" i="9"/>
  <c r="S1794" i="9"/>
  <c r="U1794" i="9"/>
  <c r="X1794" i="9"/>
  <c r="Y1794" i="9"/>
  <c r="W1794" i="9"/>
  <c r="T1794" i="9"/>
  <c r="V1793" i="9"/>
  <c r="S1793" i="9"/>
  <c r="U1793" i="9"/>
  <c r="X1793" i="9"/>
  <c r="Y1793" i="9"/>
  <c r="W1793" i="9"/>
  <c r="T1793" i="9"/>
  <c r="V1792" i="9"/>
  <c r="S1792" i="9"/>
  <c r="U1792" i="9"/>
  <c r="X1792" i="9"/>
  <c r="Y1792" i="9"/>
  <c r="W1792" i="9"/>
  <c r="T1792" i="9"/>
  <c r="V1791" i="9"/>
  <c r="S1791" i="9"/>
  <c r="U1791" i="9"/>
  <c r="X1791" i="9"/>
  <c r="Y1791" i="9"/>
  <c r="W1791" i="9"/>
  <c r="T1791" i="9"/>
  <c r="V1790" i="9"/>
  <c r="S1790" i="9"/>
  <c r="U1790" i="9"/>
  <c r="X1790" i="9"/>
  <c r="Y1790" i="9"/>
  <c r="W1790" i="9"/>
  <c r="T1790" i="9"/>
  <c r="V1789" i="9"/>
  <c r="S1789" i="9"/>
  <c r="U1789" i="9"/>
  <c r="X1789" i="9"/>
  <c r="Y1789" i="9"/>
  <c r="W1789" i="9"/>
  <c r="T1789" i="9"/>
  <c r="V1788" i="9"/>
  <c r="S1788" i="9"/>
  <c r="U1788" i="9"/>
  <c r="X1788" i="9"/>
  <c r="Y1788" i="9"/>
  <c r="W1788" i="9"/>
  <c r="T1788" i="9"/>
  <c r="V1787" i="9"/>
  <c r="S1787" i="9"/>
  <c r="U1787" i="9"/>
  <c r="X1787" i="9"/>
  <c r="Y1787" i="9"/>
  <c r="W1787" i="9"/>
  <c r="T1787" i="9"/>
  <c r="V1786" i="9"/>
  <c r="S1786" i="9"/>
  <c r="U1786" i="9"/>
  <c r="X1786" i="9"/>
  <c r="Y1786" i="9"/>
  <c r="W1786" i="9"/>
  <c r="T1786" i="9"/>
  <c r="V1785" i="9"/>
  <c r="S1785" i="9"/>
  <c r="U1785" i="9"/>
  <c r="X1785" i="9"/>
  <c r="Y1785" i="9"/>
  <c r="W1785" i="9"/>
  <c r="T1785" i="9"/>
  <c r="V1784" i="9"/>
  <c r="S1784" i="9"/>
  <c r="U1784" i="9"/>
  <c r="X1784" i="9"/>
  <c r="Y1784" i="9"/>
  <c r="W1784" i="9"/>
  <c r="T1784" i="9"/>
  <c r="V1783" i="9"/>
  <c r="S1783" i="9"/>
  <c r="U1783" i="9"/>
  <c r="X1783" i="9"/>
  <c r="Y1783" i="9"/>
  <c r="W1783" i="9"/>
  <c r="T1783" i="9"/>
  <c r="V1782" i="9"/>
  <c r="S1782" i="9"/>
  <c r="U1782" i="9"/>
  <c r="X1782" i="9"/>
  <c r="Y1782" i="9"/>
  <c r="W1782" i="9"/>
  <c r="T1782" i="9"/>
  <c r="V1781" i="9"/>
  <c r="S1781" i="9"/>
  <c r="U1781" i="9"/>
  <c r="X1781" i="9"/>
  <c r="Y1781" i="9"/>
  <c r="W1781" i="9"/>
  <c r="T1781" i="9"/>
  <c r="V1780" i="9"/>
  <c r="S1780" i="9"/>
  <c r="U1780" i="9"/>
  <c r="X1780" i="9"/>
  <c r="Y1780" i="9"/>
  <c r="W1780" i="9"/>
  <c r="T1780" i="9"/>
  <c r="V1779" i="9"/>
  <c r="S1779" i="9"/>
  <c r="U1779" i="9"/>
  <c r="X1779" i="9"/>
  <c r="Y1779" i="9"/>
  <c r="W1779" i="9"/>
  <c r="T1779" i="9"/>
  <c r="V1778" i="9"/>
  <c r="S1778" i="9"/>
  <c r="U1778" i="9"/>
  <c r="X1778" i="9"/>
  <c r="Y1778" i="9"/>
  <c r="W1778" i="9"/>
  <c r="T1778" i="9"/>
  <c r="V1777" i="9"/>
  <c r="S1777" i="9"/>
  <c r="U1777" i="9"/>
  <c r="X1777" i="9"/>
  <c r="Y1777" i="9"/>
  <c r="W1777" i="9"/>
  <c r="T1777" i="9"/>
  <c r="V1776" i="9"/>
  <c r="S1776" i="9"/>
  <c r="U1776" i="9"/>
  <c r="X1776" i="9"/>
  <c r="Y1776" i="9"/>
  <c r="W1776" i="9"/>
  <c r="T1776" i="9"/>
  <c r="V1775" i="9"/>
  <c r="S1775" i="9"/>
  <c r="U1775" i="9"/>
  <c r="X1775" i="9"/>
  <c r="Y1775" i="9"/>
  <c r="W1775" i="9"/>
  <c r="T1775" i="9"/>
  <c r="V1774" i="9"/>
  <c r="S1774" i="9"/>
  <c r="U1774" i="9"/>
  <c r="X1774" i="9"/>
  <c r="Y1774" i="9"/>
  <c r="W1774" i="9"/>
  <c r="T1774" i="9"/>
  <c r="V1773" i="9"/>
  <c r="S1773" i="9"/>
  <c r="U1773" i="9"/>
  <c r="X1773" i="9"/>
  <c r="Y1773" i="9"/>
  <c r="W1773" i="9"/>
  <c r="T1773" i="9"/>
  <c r="V1772" i="9"/>
  <c r="S1772" i="9"/>
  <c r="U1772" i="9"/>
  <c r="X1772" i="9"/>
  <c r="Y1772" i="9"/>
  <c r="W1772" i="9"/>
  <c r="T1772" i="9"/>
  <c r="V1771" i="9"/>
  <c r="S1771" i="9"/>
  <c r="U1771" i="9"/>
  <c r="X1771" i="9"/>
  <c r="Y1771" i="9"/>
  <c r="W1771" i="9"/>
  <c r="T1771" i="9"/>
  <c r="V1770" i="9"/>
  <c r="S1770" i="9"/>
  <c r="U1770" i="9"/>
  <c r="X1770" i="9"/>
  <c r="Y1770" i="9"/>
  <c r="W1770" i="9"/>
  <c r="T1770" i="9"/>
  <c r="V1769" i="9"/>
  <c r="S1769" i="9"/>
  <c r="U1769" i="9"/>
  <c r="X1769" i="9"/>
  <c r="Y1769" i="9"/>
  <c r="W1769" i="9"/>
  <c r="T1769" i="9"/>
  <c r="V1768" i="9"/>
  <c r="S1768" i="9"/>
  <c r="U1768" i="9"/>
  <c r="X1768" i="9"/>
  <c r="Y1768" i="9"/>
  <c r="W1768" i="9"/>
  <c r="T1768" i="9"/>
  <c r="V1767" i="9"/>
  <c r="S1767" i="9"/>
  <c r="U1767" i="9"/>
  <c r="X1767" i="9"/>
  <c r="Y1767" i="9"/>
  <c r="W1767" i="9"/>
  <c r="T1767" i="9"/>
  <c r="V1766" i="9"/>
  <c r="S1766" i="9"/>
  <c r="U1766" i="9"/>
  <c r="X1766" i="9"/>
  <c r="Y1766" i="9"/>
  <c r="W1766" i="9"/>
  <c r="T1766" i="9"/>
  <c r="V1765" i="9"/>
  <c r="S1765" i="9"/>
  <c r="U1765" i="9"/>
  <c r="X1765" i="9"/>
  <c r="Y1765" i="9"/>
  <c r="W1765" i="9"/>
  <c r="T1765" i="9"/>
  <c r="V1764" i="9"/>
  <c r="S1764" i="9"/>
  <c r="U1764" i="9"/>
  <c r="X1764" i="9"/>
  <c r="Y1764" i="9"/>
  <c r="W1764" i="9"/>
  <c r="T1764" i="9"/>
  <c r="V1763" i="9"/>
  <c r="S1763" i="9"/>
  <c r="U1763" i="9"/>
  <c r="X1763" i="9"/>
  <c r="Y1763" i="9"/>
  <c r="W1763" i="9"/>
  <c r="T1763" i="9"/>
  <c r="V1762" i="9"/>
  <c r="S1762" i="9"/>
  <c r="U1762" i="9"/>
  <c r="X1762" i="9"/>
  <c r="Y1762" i="9"/>
  <c r="W1762" i="9"/>
  <c r="T1762" i="9"/>
  <c r="V1761" i="9"/>
  <c r="S1761" i="9"/>
  <c r="U1761" i="9"/>
  <c r="X1761" i="9"/>
  <c r="Y1761" i="9"/>
  <c r="W1761" i="9"/>
  <c r="T1761" i="9"/>
  <c r="V1760" i="9"/>
  <c r="S1760" i="9"/>
  <c r="U1760" i="9"/>
  <c r="X1760" i="9"/>
  <c r="Y1760" i="9"/>
  <c r="W1760" i="9"/>
  <c r="T1760" i="9"/>
  <c r="V1759" i="9"/>
  <c r="S1759" i="9"/>
  <c r="U1759" i="9"/>
  <c r="X1759" i="9"/>
  <c r="Y1759" i="9"/>
  <c r="W1759" i="9"/>
  <c r="T1759" i="9"/>
  <c r="V1758" i="9"/>
  <c r="S1758" i="9"/>
  <c r="U1758" i="9"/>
  <c r="X1758" i="9"/>
  <c r="Y1758" i="9"/>
  <c r="W1758" i="9"/>
  <c r="T1758" i="9"/>
  <c r="V1757" i="9"/>
  <c r="S1757" i="9"/>
  <c r="U1757" i="9"/>
  <c r="X1757" i="9"/>
  <c r="Y1757" i="9"/>
  <c r="W1757" i="9"/>
  <c r="T1757" i="9"/>
  <c r="V1756" i="9"/>
  <c r="S1756" i="9"/>
  <c r="U1756" i="9"/>
  <c r="X1756" i="9"/>
  <c r="Y1756" i="9"/>
  <c r="W1756" i="9"/>
  <c r="T1756" i="9"/>
  <c r="V1755" i="9"/>
  <c r="S1755" i="9"/>
  <c r="U1755" i="9"/>
  <c r="X1755" i="9"/>
  <c r="Y1755" i="9"/>
  <c r="W1755" i="9"/>
  <c r="T1755" i="9"/>
  <c r="V1754" i="9"/>
  <c r="S1754" i="9"/>
  <c r="U1754" i="9"/>
  <c r="X1754" i="9"/>
  <c r="Y1754" i="9"/>
  <c r="W1754" i="9"/>
  <c r="T1754" i="9"/>
  <c r="V1753" i="9"/>
  <c r="S1753" i="9"/>
  <c r="U1753" i="9"/>
  <c r="X1753" i="9"/>
  <c r="Y1753" i="9"/>
  <c r="W1753" i="9"/>
  <c r="T1753" i="9"/>
  <c r="V1752" i="9"/>
  <c r="S1752" i="9"/>
  <c r="U1752" i="9"/>
  <c r="X1752" i="9"/>
  <c r="Y1752" i="9"/>
  <c r="W1752" i="9"/>
  <c r="T1752" i="9"/>
  <c r="V1751" i="9"/>
  <c r="S1751" i="9"/>
  <c r="U1751" i="9"/>
  <c r="X1751" i="9"/>
  <c r="Y1751" i="9"/>
  <c r="W1751" i="9"/>
  <c r="T1751" i="9"/>
  <c r="V1750" i="9"/>
  <c r="S1750" i="9"/>
  <c r="U1750" i="9"/>
  <c r="X1750" i="9"/>
  <c r="Y1750" i="9"/>
  <c r="W1750" i="9"/>
  <c r="T1750" i="9"/>
  <c r="V1749" i="9"/>
  <c r="S1749" i="9"/>
  <c r="U1749" i="9"/>
  <c r="X1749" i="9"/>
  <c r="Y1749" i="9"/>
  <c r="W1749" i="9"/>
  <c r="T1749" i="9"/>
  <c r="V1748" i="9"/>
  <c r="S1748" i="9"/>
  <c r="U1748" i="9"/>
  <c r="X1748" i="9"/>
  <c r="Y1748" i="9"/>
  <c r="W1748" i="9"/>
  <c r="T1748" i="9"/>
  <c r="V1747" i="9"/>
  <c r="S1747" i="9"/>
  <c r="U1747" i="9"/>
  <c r="X1747" i="9"/>
  <c r="Y1747" i="9"/>
  <c r="W1747" i="9"/>
  <c r="T1747" i="9"/>
  <c r="V1746" i="9"/>
  <c r="S1746" i="9"/>
  <c r="U1746" i="9"/>
  <c r="X1746" i="9"/>
  <c r="Y1746" i="9"/>
  <c r="W1746" i="9"/>
  <c r="T1746" i="9"/>
  <c r="V1745" i="9"/>
  <c r="S1745" i="9"/>
  <c r="U1745" i="9"/>
  <c r="X1745" i="9"/>
  <c r="Y1745" i="9"/>
  <c r="W1745" i="9"/>
  <c r="T1745" i="9"/>
  <c r="V1744" i="9"/>
  <c r="S1744" i="9"/>
  <c r="U1744" i="9"/>
  <c r="X1744" i="9"/>
  <c r="Y1744" i="9"/>
  <c r="W1744" i="9"/>
  <c r="T1744" i="9"/>
  <c r="V1743" i="9"/>
  <c r="S1743" i="9"/>
  <c r="U1743" i="9"/>
  <c r="X1743" i="9"/>
  <c r="Y1743" i="9"/>
  <c r="W1743" i="9"/>
  <c r="T1743" i="9"/>
  <c r="V1742" i="9"/>
  <c r="S1742" i="9"/>
  <c r="U1742" i="9"/>
  <c r="X1742" i="9"/>
  <c r="Y1742" i="9"/>
  <c r="W1742" i="9"/>
  <c r="T1742" i="9"/>
  <c r="V1741" i="9"/>
  <c r="S1741" i="9"/>
  <c r="U1741" i="9"/>
  <c r="X1741" i="9"/>
  <c r="Y1741" i="9"/>
  <c r="W1741" i="9"/>
  <c r="T1741" i="9"/>
  <c r="V1740" i="9"/>
  <c r="S1740" i="9"/>
  <c r="U1740" i="9"/>
  <c r="X1740" i="9"/>
  <c r="Y1740" i="9"/>
  <c r="W1740" i="9"/>
  <c r="T1740" i="9"/>
  <c r="V1739" i="9"/>
  <c r="S1739" i="9"/>
  <c r="U1739" i="9"/>
  <c r="X1739" i="9"/>
  <c r="Y1739" i="9"/>
  <c r="W1739" i="9"/>
  <c r="T1739" i="9"/>
  <c r="V1738" i="9"/>
  <c r="S1738" i="9"/>
  <c r="U1738" i="9"/>
  <c r="X1738" i="9"/>
  <c r="Y1738" i="9"/>
  <c r="W1738" i="9"/>
  <c r="T1738" i="9"/>
  <c r="V1737" i="9"/>
  <c r="S1737" i="9"/>
  <c r="U1737" i="9"/>
  <c r="X1737" i="9"/>
  <c r="Y1737" i="9"/>
  <c r="W1737" i="9"/>
  <c r="T1737" i="9"/>
  <c r="V1736" i="9"/>
  <c r="S1736" i="9"/>
  <c r="U1736" i="9"/>
  <c r="X1736" i="9"/>
  <c r="Y1736" i="9"/>
  <c r="W1736" i="9"/>
  <c r="T1736" i="9"/>
  <c r="V1735" i="9"/>
  <c r="S1735" i="9"/>
  <c r="U1735" i="9"/>
  <c r="X1735" i="9"/>
  <c r="Y1735" i="9"/>
  <c r="W1735" i="9"/>
  <c r="T1735" i="9"/>
  <c r="V1734" i="9"/>
  <c r="S1734" i="9"/>
  <c r="U1734" i="9"/>
  <c r="X1734" i="9"/>
  <c r="Y1734" i="9"/>
  <c r="W1734" i="9"/>
  <c r="T1734" i="9"/>
  <c r="V1733" i="9"/>
  <c r="S1733" i="9"/>
  <c r="U1733" i="9"/>
  <c r="X1733" i="9"/>
  <c r="Y1733" i="9"/>
  <c r="W1733" i="9"/>
  <c r="T1733" i="9"/>
  <c r="V1732" i="9"/>
  <c r="S1732" i="9"/>
  <c r="U1732" i="9"/>
  <c r="X1732" i="9"/>
  <c r="Y1732" i="9"/>
  <c r="W1732" i="9"/>
  <c r="T1732" i="9"/>
  <c r="V1731" i="9"/>
  <c r="S1731" i="9"/>
  <c r="U1731" i="9"/>
  <c r="X1731" i="9"/>
  <c r="Y1731" i="9"/>
  <c r="W1731" i="9"/>
  <c r="T1731" i="9"/>
  <c r="V1730" i="9"/>
  <c r="S1730" i="9"/>
  <c r="U1730" i="9"/>
  <c r="X1730" i="9"/>
  <c r="Y1730" i="9"/>
  <c r="W1730" i="9"/>
  <c r="T1730" i="9"/>
  <c r="V1729" i="9"/>
  <c r="S1729" i="9"/>
  <c r="U1729" i="9"/>
  <c r="X1729" i="9"/>
  <c r="Y1729" i="9"/>
  <c r="W1729" i="9"/>
  <c r="T1729" i="9"/>
  <c r="V1728" i="9"/>
  <c r="S1728" i="9"/>
  <c r="U1728" i="9"/>
  <c r="X1728" i="9"/>
  <c r="Y1728" i="9"/>
  <c r="W1728" i="9"/>
  <c r="T1728" i="9"/>
  <c r="V1727" i="9"/>
  <c r="S1727" i="9"/>
  <c r="U1727" i="9"/>
  <c r="X1727" i="9"/>
  <c r="Y1727" i="9"/>
  <c r="W1727" i="9"/>
  <c r="T1727" i="9"/>
  <c r="V1726" i="9"/>
  <c r="S1726" i="9"/>
  <c r="U1726" i="9"/>
  <c r="X1726" i="9"/>
  <c r="Y1726" i="9"/>
  <c r="W1726" i="9"/>
  <c r="T1726" i="9"/>
  <c r="V1725" i="9"/>
  <c r="S1725" i="9"/>
  <c r="U1725" i="9"/>
  <c r="X1725" i="9"/>
  <c r="Y1725" i="9"/>
  <c r="W1725" i="9"/>
  <c r="T1725" i="9"/>
  <c r="V1724" i="9"/>
  <c r="S1724" i="9"/>
  <c r="U1724" i="9"/>
  <c r="X1724" i="9"/>
  <c r="Y1724" i="9"/>
  <c r="W1724" i="9"/>
  <c r="T1724" i="9"/>
  <c r="V1723" i="9"/>
  <c r="S1723" i="9"/>
  <c r="U1723" i="9"/>
  <c r="X1723" i="9"/>
  <c r="Y1723" i="9"/>
  <c r="W1723" i="9"/>
  <c r="T1723" i="9"/>
  <c r="V1722" i="9"/>
  <c r="S1722" i="9"/>
  <c r="U1722" i="9"/>
  <c r="X1722" i="9"/>
  <c r="Y1722" i="9"/>
  <c r="W1722" i="9"/>
  <c r="T1722" i="9"/>
  <c r="V1721" i="9"/>
  <c r="S1721" i="9"/>
  <c r="U1721" i="9"/>
  <c r="X1721" i="9"/>
  <c r="Y1721" i="9"/>
  <c r="W1721" i="9"/>
  <c r="T1721" i="9"/>
  <c r="V1720" i="9"/>
  <c r="S1720" i="9"/>
  <c r="U1720" i="9"/>
  <c r="X1720" i="9"/>
  <c r="Y1720" i="9"/>
  <c r="W1720" i="9"/>
  <c r="T1720" i="9"/>
  <c r="V1719" i="9"/>
  <c r="S1719" i="9"/>
  <c r="U1719" i="9"/>
  <c r="X1719" i="9"/>
  <c r="Y1719" i="9"/>
  <c r="W1719" i="9"/>
  <c r="T1719" i="9"/>
  <c r="V1718" i="9"/>
  <c r="S1718" i="9"/>
  <c r="U1718" i="9"/>
  <c r="X1718" i="9"/>
  <c r="Y1718" i="9"/>
  <c r="W1718" i="9"/>
  <c r="T1718" i="9"/>
  <c r="V1717" i="9"/>
  <c r="S1717" i="9"/>
  <c r="U1717" i="9"/>
  <c r="X1717" i="9"/>
  <c r="Y1717" i="9"/>
  <c r="W1717" i="9"/>
  <c r="T1717" i="9"/>
  <c r="V1716" i="9"/>
  <c r="S1716" i="9"/>
  <c r="U1716" i="9"/>
  <c r="X1716" i="9"/>
  <c r="Y1716" i="9"/>
  <c r="W1716" i="9"/>
  <c r="T1716" i="9"/>
  <c r="V1715" i="9"/>
  <c r="S1715" i="9"/>
  <c r="U1715" i="9"/>
  <c r="X1715" i="9"/>
  <c r="Y1715" i="9"/>
  <c r="W1715" i="9"/>
  <c r="T1715" i="9"/>
  <c r="V1714" i="9"/>
  <c r="S1714" i="9"/>
  <c r="U1714" i="9"/>
  <c r="X1714" i="9"/>
  <c r="Y1714" i="9"/>
  <c r="W1714" i="9"/>
  <c r="T1714" i="9"/>
  <c r="V1713" i="9"/>
  <c r="S1713" i="9"/>
  <c r="U1713" i="9"/>
  <c r="X1713" i="9"/>
  <c r="Y1713" i="9"/>
  <c r="W1713" i="9"/>
  <c r="T1713" i="9"/>
  <c r="V1712" i="9"/>
  <c r="S1712" i="9"/>
  <c r="U1712" i="9"/>
  <c r="X1712" i="9"/>
  <c r="Y1712" i="9"/>
  <c r="W1712" i="9"/>
  <c r="T1712" i="9"/>
  <c r="V1711" i="9"/>
  <c r="S1711" i="9"/>
  <c r="U1711" i="9"/>
  <c r="X1711" i="9"/>
  <c r="Y1711" i="9"/>
  <c r="W1711" i="9"/>
  <c r="T1711" i="9"/>
  <c r="V1710" i="9"/>
  <c r="S1710" i="9"/>
  <c r="U1710" i="9"/>
  <c r="X1710" i="9"/>
  <c r="Y1710" i="9"/>
  <c r="W1710" i="9"/>
  <c r="T1710" i="9"/>
  <c r="V1709" i="9"/>
  <c r="S1709" i="9"/>
  <c r="U1709" i="9"/>
  <c r="X1709" i="9"/>
  <c r="Y1709" i="9"/>
  <c r="W1709" i="9"/>
  <c r="T1709" i="9"/>
  <c r="V1708" i="9"/>
  <c r="S1708" i="9"/>
  <c r="U1708" i="9"/>
  <c r="X1708" i="9"/>
  <c r="Y1708" i="9"/>
  <c r="W1708" i="9"/>
  <c r="T1708" i="9"/>
  <c r="V1707" i="9"/>
  <c r="S1707" i="9"/>
  <c r="U1707" i="9"/>
  <c r="X1707" i="9"/>
  <c r="Y1707" i="9"/>
  <c r="W1707" i="9"/>
  <c r="T1707" i="9"/>
  <c r="V1706" i="9"/>
  <c r="S1706" i="9"/>
  <c r="U1706" i="9"/>
  <c r="X1706" i="9"/>
  <c r="Y1706" i="9"/>
  <c r="W1706" i="9"/>
  <c r="T1706" i="9"/>
  <c r="V1705" i="9"/>
  <c r="S1705" i="9"/>
  <c r="U1705" i="9"/>
  <c r="X1705" i="9"/>
  <c r="Y1705" i="9"/>
  <c r="W1705" i="9"/>
  <c r="T1705" i="9"/>
  <c r="V1704" i="9"/>
  <c r="S1704" i="9"/>
  <c r="U1704" i="9"/>
  <c r="X1704" i="9"/>
  <c r="Y1704" i="9"/>
  <c r="W1704" i="9"/>
  <c r="T1704" i="9"/>
  <c r="V1703" i="9"/>
  <c r="S1703" i="9"/>
  <c r="U1703" i="9"/>
  <c r="X1703" i="9"/>
  <c r="Y1703" i="9"/>
  <c r="W1703" i="9"/>
  <c r="T1703" i="9"/>
  <c r="V1702" i="9"/>
  <c r="S1702" i="9"/>
  <c r="U1702" i="9"/>
  <c r="X1702" i="9"/>
  <c r="Y1702" i="9"/>
  <c r="W1702" i="9"/>
  <c r="T1702" i="9"/>
  <c r="V1701" i="9"/>
  <c r="S1701" i="9"/>
  <c r="U1701" i="9"/>
  <c r="X1701" i="9"/>
  <c r="Y1701" i="9"/>
  <c r="W1701" i="9"/>
  <c r="T1701" i="9"/>
  <c r="V1700" i="9"/>
  <c r="S1700" i="9"/>
  <c r="U1700" i="9"/>
  <c r="X1700" i="9"/>
  <c r="Y1700" i="9"/>
  <c r="W1700" i="9"/>
  <c r="T1700" i="9"/>
  <c r="V1699" i="9"/>
  <c r="S1699" i="9"/>
  <c r="U1699" i="9"/>
  <c r="X1699" i="9"/>
  <c r="Y1699" i="9"/>
  <c r="W1699" i="9"/>
  <c r="T1699" i="9"/>
  <c r="V1698" i="9"/>
  <c r="S1698" i="9"/>
  <c r="U1698" i="9"/>
  <c r="X1698" i="9"/>
  <c r="Y1698" i="9"/>
  <c r="W1698" i="9"/>
  <c r="T1698" i="9"/>
  <c r="V1697" i="9"/>
  <c r="S1697" i="9"/>
  <c r="U1697" i="9"/>
  <c r="X1697" i="9"/>
  <c r="Y1697" i="9"/>
  <c r="W1697" i="9"/>
  <c r="T1697" i="9"/>
  <c r="V1696" i="9"/>
  <c r="S1696" i="9"/>
  <c r="U1696" i="9"/>
  <c r="X1696" i="9"/>
  <c r="Y1696" i="9"/>
  <c r="W1696" i="9"/>
  <c r="T1696" i="9"/>
  <c r="V1695" i="9"/>
  <c r="S1695" i="9"/>
  <c r="U1695" i="9"/>
  <c r="X1695" i="9"/>
  <c r="Y1695" i="9"/>
  <c r="W1695" i="9"/>
  <c r="T1695" i="9"/>
  <c r="V1694" i="9"/>
  <c r="S1694" i="9"/>
  <c r="U1694" i="9"/>
  <c r="X1694" i="9"/>
  <c r="Y1694" i="9"/>
  <c r="W1694" i="9"/>
  <c r="T1694" i="9"/>
  <c r="V1693" i="9"/>
  <c r="S1693" i="9"/>
  <c r="U1693" i="9"/>
  <c r="X1693" i="9"/>
  <c r="Y1693" i="9"/>
  <c r="W1693" i="9"/>
  <c r="T1693" i="9"/>
  <c r="V1692" i="9"/>
  <c r="S1692" i="9"/>
  <c r="U1692" i="9"/>
  <c r="X1692" i="9"/>
  <c r="Y1692" i="9"/>
  <c r="W1692" i="9"/>
  <c r="T1692" i="9"/>
  <c r="V1691" i="9"/>
  <c r="S1691" i="9"/>
  <c r="U1691" i="9"/>
  <c r="X1691" i="9"/>
  <c r="Y1691" i="9"/>
  <c r="W1691" i="9"/>
  <c r="T1691" i="9"/>
  <c r="V1690" i="9"/>
  <c r="S1690" i="9"/>
  <c r="U1690" i="9"/>
  <c r="X1690" i="9"/>
  <c r="Y1690" i="9"/>
  <c r="W1690" i="9"/>
  <c r="T1690" i="9"/>
  <c r="V1689" i="9"/>
  <c r="S1689" i="9"/>
  <c r="U1689" i="9"/>
  <c r="X1689" i="9"/>
  <c r="Y1689" i="9"/>
  <c r="W1689" i="9"/>
  <c r="T1689" i="9"/>
  <c r="V1688" i="9"/>
  <c r="S1688" i="9"/>
  <c r="U1688" i="9"/>
  <c r="X1688" i="9"/>
  <c r="Y1688" i="9"/>
  <c r="W1688" i="9"/>
  <c r="T1688" i="9"/>
  <c r="V1687" i="9"/>
  <c r="S1687" i="9"/>
  <c r="U1687" i="9"/>
  <c r="X1687" i="9"/>
  <c r="Y1687" i="9"/>
  <c r="W1687" i="9"/>
  <c r="T1687" i="9"/>
  <c r="V1686" i="9"/>
  <c r="S1686" i="9"/>
  <c r="U1686" i="9"/>
  <c r="X1686" i="9"/>
  <c r="Y1686" i="9"/>
  <c r="W1686" i="9"/>
  <c r="T1686" i="9"/>
  <c r="V1685" i="9"/>
  <c r="S1685" i="9"/>
  <c r="U1685" i="9"/>
  <c r="X1685" i="9"/>
  <c r="Y1685" i="9"/>
  <c r="W1685" i="9"/>
  <c r="T1685" i="9"/>
  <c r="V1684" i="9"/>
  <c r="S1684" i="9"/>
  <c r="U1684" i="9"/>
  <c r="X1684" i="9"/>
  <c r="Y1684" i="9"/>
  <c r="W1684" i="9"/>
  <c r="T1684" i="9"/>
  <c r="V1683" i="9"/>
  <c r="S1683" i="9"/>
  <c r="U1683" i="9"/>
  <c r="X1683" i="9"/>
  <c r="Y1683" i="9"/>
  <c r="W1683" i="9"/>
  <c r="T1683" i="9"/>
  <c r="V1682" i="9"/>
  <c r="S1682" i="9"/>
  <c r="U1682" i="9"/>
  <c r="X1682" i="9"/>
  <c r="Y1682" i="9"/>
  <c r="W1682" i="9"/>
  <c r="T1682" i="9"/>
  <c r="V1681" i="9"/>
  <c r="S1681" i="9"/>
  <c r="U1681" i="9"/>
  <c r="X1681" i="9"/>
  <c r="Y1681" i="9"/>
  <c r="W1681" i="9"/>
  <c r="T1681" i="9"/>
  <c r="V1680" i="9"/>
  <c r="S1680" i="9"/>
  <c r="U1680" i="9"/>
  <c r="X1680" i="9"/>
  <c r="Y1680" i="9"/>
  <c r="W1680" i="9"/>
  <c r="T1680" i="9"/>
  <c r="V1679" i="9"/>
  <c r="S1679" i="9"/>
  <c r="U1679" i="9"/>
  <c r="X1679" i="9"/>
  <c r="Y1679" i="9"/>
  <c r="W1679" i="9"/>
  <c r="T1679" i="9"/>
  <c r="V1678" i="9"/>
  <c r="S1678" i="9"/>
  <c r="U1678" i="9"/>
  <c r="X1678" i="9"/>
  <c r="Y1678" i="9"/>
  <c r="W1678" i="9"/>
  <c r="T1678" i="9"/>
  <c r="V1677" i="9"/>
  <c r="S1677" i="9"/>
  <c r="U1677" i="9"/>
  <c r="X1677" i="9"/>
  <c r="Y1677" i="9"/>
  <c r="W1677" i="9"/>
  <c r="T1677" i="9"/>
  <c r="V1676" i="9"/>
  <c r="S1676" i="9"/>
  <c r="U1676" i="9"/>
  <c r="X1676" i="9"/>
  <c r="Y1676" i="9"/>
  <c r="W1676" i="9"/>
  <c r="T1676" i="9"/>
  <c r="V1675" i="9"/>
  <c r="S1675" i="9"/>
  <c r="U1675" i="9"/>
  <c r="X1675" i="9"/>
  <c r="Y1675" i="9"/>
  <c r="W1675" i="9"/>
  <c r="T1675" i="9"/>
  <c r="V1674" i="9"/>
  <c r="S1674" i="9"/>
  <c r="U1674" i="9"/>
  <c r="X1674" i="9"/>
  <c r="Y1674" i="9"/>
  <c r="W1674" i="9"/>
  <c r="T1674" i="9"/>
  <c r="V1673" i="9"/>
  <c r="S1673" i="9"/>
  <c r="U1673" i="9"/>
  <c r="X1673" i="9"/>
  <c r="Y1673" i="9"/>
  <c r="W1673" i="9"/>
  <c r="T1673" i="9"/>
  <c r="V1672" i="9"/>
  <c r="S1672" i="9"/>
  <c r="U1672" i="9"/>
  <c r="X1672" i="9"/>
  <c r="Y1672" i="9"/>
  <c r="W1672" i="9"/>
  <c r="T1672" i="9"/>
  <c r="V1671" i="9"/>
  <c r="S1671" i="9"/>
  <c r="U1671" i="9"/>
  <c r="X1671" i="9"/>
  <c r="Y1671" i="9"/>
  <c r="W1671" i="9"/>
  <c r="T1671" i="9"/>
  <c r="V1670" i="9"/>
  <c r="S1670" i="9"/>
  <c r="U1670" i="9"/>
  <c r="X1670" i="9"/>
  <c r="Y1670" i="9"/>
  <c r="W1670" i="9"/>
  <c r="T1670" i="9"/>
  <c r="V1669" i="9"/>
  <c r="S1669" i="9"/>
  <c r="U1669" i="9"/>
  <c r="X1669" i="9"/>
  <c r="Y1669" i="9"/>
  <c r="W1669" i="9"/>
  <c r="T1669" i="9"/>
  <c r="V1668" i="9"/>
  <c r="S1668" i="9"/>
  <c r="U1668" i="9"/>
  <c r="X1668" i="9"/>
  <c r="Y1668" i="9"/>
  <c r="W1668" i="9"/>
  <c r="T1668" i="9"/>
  <c r="V1667" i="9"/>
  <c r="S1667" i="9"/>
  <c r="U1667" i="9"/>
  <c r="X1667" i="9"/>
  <c r="Y1667" i="9"/>
  <c r="W1667" i="9"/>
  <c r="T1667" i="9"/>
  <c r="V1666" i="9"/>
  <c r="S1666" i="9"/>
  <c r="U1666" i="9"/>
  <c r="X1666" i="9"/>
  <c r="Y1666" i="9"/>
  <c r="W1666" i="9"/>
  <c r="T1666" i="9"/>
  <c r="V1665" i="9"/>
  <c r="S1665" i="9"/>
  <c r="U1665" i="9"/>
  <c r="X1665" i="9"/>
  <c r="Y1665" i="9"/>
  <c r="W1665" i="9"/>
  <c r="T1665" i="9"/>
  <c r="V1664" i="9"/>
  <c r="S1664" i="9"/>
  <c r="U1664" i="9"/>
  <c r="X1664" i="9"/>
  <c r="Y1664" i="9"/>
  <c r="W1664" i="9"/>
  <c r="T1664" i="9"/>
  <c r="V1663" i="9"/>
  <c r="S1663" i="9"/>
  <c r="U1663" i="9"/>
  <c r="X1663" i="9"/>
  <c r="Y1663" i="9"/>
  <c r="W1663" i="9"/>
  <c r="T1663" i="9"/>
  <c r="V1662" i="9"/>
  <c r="S1662" i="9"/>
  <c r="U1662" i="9"/>
  <c r="X1662" i="9"/>
  <c r="Y1662" i="9"/>
  <c r="W1662" i="9"/>
  <c r="T1662" i="9"/>
  <c r="V1661" i="9"/>
  <c r="S1661" i="9"/>
  <c r="U1661" i="9"/>
  <c r="X1661" i="9"/>
  <c r="Y1661" i="9"/>
  <c r="W1661" i="9"/>
  <c r="T1661" i="9"/>
  <c r="V1660" i="9"/>
  <c r="S1660" i="9"/>
  <c r="U1660" i="9"/>
  <c r="X1660" i="9"/>
  <c r="Y1660" i="9"/>
  <c r="W1660" i="9"/>
  <c r="T1660" i="9"/>
  <c r="V1659" i="9"/>
  <c r="S1659" i="9"/>
  <c r="U1659" i="9"/>
  <c r="X1659" i="9"/>
  <c r="Y1659" i="9"/>
  <c r="W1659" i="9"/>
  <c r="T1659" i="9"/>
  <c r="V1658" i="9"/>
  <c r="S1658" i="9"/>
  <c r="U1658" i="9"/>
  <c r="X1658" i="9"/>
  <c r="Y1658" i="9"/>
  <c r="W1658" i="9"/>
  <c r="T1658" i="9"/>
  <c r="V1657" i="9"/>
  <c r="S1657" i="9"/>
  <c r="U1657" i="9"/>
  <c r="X1657" i="9"/>
  <c r="Y1657" i="9"/>
  <c r="W1657" i="9"/>
  <c r="T1657" i="9"/>
  <c r="V1656" i="9"/>
  <c r="S1656" i="9"/>
  <c r="U1656" i="9"/>
  <c r="X1656" i="9"/>
  <c r="Y1656" i="9"/>
  <c r="W1656" i="9"/>
  <c r="T1656" i="9"/>
  <c r="V1655" i="9"/>
  <c r="S1655" i="9"/>
  <c r="U1655" i="9"/>
  <c r="X1655" i="9"/>
  <c r="Y1655" i="9"/>
  <c r="W1655" i="9"/>
  <c r="T1655" i="9"/>
  <c r="V1654" i="9"/>
  <c r="S1654" i="9"/>
  <c r="U1654" i="9"/>
  <c r="X1654" i="9"/>
  <c r="Y1654" i="9"/>
  <c r="W1654" i="9"/>
  <c r="T1654" i="9"/>
  <c r="V1653" i="9"/>
  <c r="S1653" i="9"/>
  <c r="U1653" i="9"/>
  <c r="X1653" i="9"/>
  <c r="Y1653" i="9"/>
  <c r="W1653" i="9"/>
  <c r="T1653" i="9"/>
  <c r="V1652" i="9"/>
  <c r="S1652" i="9"/>
  <c r="U1652" i="9"/>
  <c r="X1652" i="9"/>
  <c r="Y1652" i="9"/>
  <c r="W1652" i="9"/>
  <c r="T1652" i="9"/>
  <c r="V1651" i="9"/>
  <c r="S1651" i="9"/>
  <c r="U1651" i="9"/>
  <c r="X1651" i="9"/>
  <c r="Y1651" i="9"/>
  <c r="W1651" i="9"/>
  <c r="T1651" i="9"/>
  <c r="V1650" i="9"/>
  <c r="S1650" i="9"/>
  <c r="U1650" i="9"/>
  <c r="X1650" i="9"/>
  <c r="Y1650" i="9"/>
  <c r="W1650" i="9"/>
  <c r="T1650" i="9"/>
  <c r="V1649" i="9"/>
  <c r="S1649" i="9"/>
  <c r="U1649" i="9"/>
  <c r="X1649" i="9"/>
  <c r="Y1649" i="9"/>
  <c r="W1649" i="9"/>
  <c r="T1649" i="9"/>
  <c r="V1648" i="9"/>
  <c r="S1648" i="9"/>
  <c r="U1648" i="9"/>
  <c r="X1648" i="9"/>
  <c r="Y1648" i="9"/>
  <c r="W1648" i="9"/>
  <c r="T1648" i="9"/>
  <c r="V1647" i="9"/>
  <c r="S1647" i="9"/>
  <c r="U1647" i="9"/>
  <c r="X1647" i="9"/>
  <c r="Y1647" i="9"/>
  <c r="W1647" i="9"/>
  <c r="T1647" i="9"/>
  <c r="V1646" i="9"/>
  <c r="S1646" i="9"/>
  <c r="U1646" i="9"/>
  <c r="X1646" i="9"/>
  <c r="Y1646" i="9"/>
  <c r="W1646" i="9"/>
  <c r="T1646" i="9"/>
  <c r="V1645" i="9"/>
  <c r="S1645" i="9"/>
  <c r="U1645" i="9"/>
  <c r="X1645" i="9"/>
  <c r="Y1645" i="9"/>
  <c r="W1645" i="9"/>
  <c r="T1645" i="9"/>
  <c r="V1644" i="9"/>
  <c r="S1644" i="9"/>
  <c r="U1644" i="9"/>
  <c r="X1644" i="9"/>
  <c r="Y1644" i="9"/>
  <c r="W1644" i="9"/>
  <c r="T1644" i="9"/>
  <c r="V1643" i="9"/>
  <c r="S1643" i="9"/>
  <c r="U1643" i="9"/>
  <c r="X1643" i="9"/>
  <c r="Y1643" i="9"/>
  <c r="W1643" i="9"/>
  <c r="T1643" i="9"/>
  <c r="V1642" i="9"/>
  <c r="S1642" i="9"/>
  <c r="U1642" i="9"/>
  <c r="X1642" i="9"/>
  <c r="Y1642" i="9"/>
  <c r="W1642" i="9"/>
  <c r="T1642" i="9"/>
  <c r="V1641" i="9"/>
  <c r="S1641" i="9"/>
  <c r="U1641" i="9"/>
  <c r="X1641" i="9"/>
  <c r="Y1641" i="9"/>
  <c r="W1641" i="9"/>
  <c r="T1641" i="9"/>
  <c r="V1640" i="9"/>
  <c r="S1640" i="9"/>
  <c r="U1640" i="9"/>
  <c r="X1640" i="9"/>
  <c r="Y1640" i="9"/>
  <c r="W1640" i="9"/>
  <c r="T1640" i="9"/>
  <c r="V1639" i="9"/>
  <c r="S1639" i="9"/>
  <c r="U1639" i="9"/>
  <c r="X1639" i="9"/>
  <c r="Y1639" i="9"/>
  <c r="W1639" i="9"/>
  <c r="T1639" i="9"/>
  <c r="V1638" i="9"/>
  <c r="S1638" i="9"/>
  <c r="U1638" i="9"/>
  <c r="X1638" i="9"/>
  <c r="Y1638" i="9"/>
  <c r="W1638" i="9"/>
  <c r="T1638" i="9"/>
  <c r="V1637" i="9"/>
  <c r="S1637" i="9"/>
  <c r="U1637" i="9"/>
  <c r="X1637" i="9"/>
  <c r="Y1637" i="9"/>
  <c r="W1637" i="9"/>
  <c r="T1637" i="9"/>
  <c r="V1636" i="9"/>
  <c r="S1636" i="9"/>
  <c r="U1636" i="9"/>
  <c r="X1636" i="9"/>
  <c r="Y1636" i="9"/>
  <c r="W1636" i="9"/>
  <c r="T1636" i="9"/>
  <c r="V1635" i="9"/>
  <c r="S1635" i="9"/>
  <c r="U1635" i="9"/>
  <c r="X1635" i="9"/>
  <c r="Y1635" i="9"/>
  <c r="W1635" i="9"/>
  <c r="T1635" i="9"/>
  <c r="V1634" i="9"/>
  <c r="S1634" i="9"/>
  <c r="U1634" i="9"/>
  <c r="X1634" i="9"/>
  <c r="Y1634" i="9"/>
  <c r="W1634" i="9"/>
  <c r="T1634" i="9"/>
  <c r="V1633" i="9"/>
  <c r="S1633" i="9"/>
  <c r="U1633" i="9"/>
  <c r="X1633" i="9"/>
  <c r="Y1633" i="9"/>
  <c r="W1633" i="9"/>
  <c r="T1633" i="9"/>
  <c r="V1632" i="9"/>
  <c r="S1632" i="9"/>
  <c r="U1632" i="9"/>
  <c r="X1632" i="9"/>
  <c r="Y1632" i="9"/>
  <c r="W1632" i="9"/>
  <c r="T1632" i="9"/>
  <c r="V1631" i="9"/>
  <c r="S1631" i="9"/>
  <c r="U1631" i="9"/>
  <c r="X1631" i="9"/>
  <c r="Y1631" i="9"/>
  <c r="W1631" i="9"/>
  <c r="T1631" i="9"/>
  <c r="V1630" i="9"/>
  <c r="S1630" i="9"/>
  <c r="U1630" i="9"/>
  <c r="X1630" i="9"/>
  <c r="Y1630" i="9"/>
  <c r="W1630" i="9"/>
  <c r="T1630" i="9"/>
  <c r="V1629" i="9"/>
  <c r="S1629" i="9"/>
  <c r="U1629" i="9"/>
  <c r="X1629" i="9"/>
  <c r="Y1629" i="9"/>
  <c r="W1629" i="9"/>
  <c r="T1629" i="9"/>
  <c r="V1628" i="9"/>
  <c r="S1628" i="9"/>
  <c r="U1628" i="9"/>
  <c r="X1628" i="9"/>
  <c r="Y1628" i="9"/>
  <c r="W1628" i="9"/>
  <c r="T1628" i="9"/>
  <c r="V1627" i="9"/>
  <c r="S1627" i="9"/>
  <c r="U1627" i="9"/>
  <c r="X1627" i="9"/>
  <c r="Y1627" i="9"/>
  <c r="W1627" i="9"/>
  <c r="T1627" i="9"/>
  <c r="V1626" i="9"/>
  <c r="S1626" i="9"/>
  <c r="U1626" i="9"/>
  <c r="X1626" i="9"/>
  <c r="Y1626" i="9"/>
  <c r="W1626" i="9"/>
  <c r="T1626" i="9"/>
  <c r="V1625" i="9"/>
  <c r="S1625" i="9"/>
  <c r="U1625" i="9"/>
  <c r="X1625" i="9"/>
  <c r="Y1625" i="9"/>
  <c r="W1625" i="9"/>
  <c r="T1625" i="9"/>
  <c r="V1624" i="9"/>
  <c r="S1624" i="9"/>
  <c r="U1624" i="9"/>
  <c r="X1624" i="9"/>
  <c r="Y1624" i="9"/>
  <c r="W1624" i="9"/>
  <c r="T1624" i="9"/>
  <c r="V1623" i="9"/>
  <c r="S1623" i="9"/>
  <c r="U1623" i="9"/>
  <c r="X1623" i="9"/>
  <c r="Y1623" i="9"/>
  <c r="W1623" i="9"/>
  <c r="T1623" i="9"/>
  <c r="V1622" i="9"/>
  <c r="S1622" i="9"/>
  <c r="U1622" i="9"/>
  <c r="X1622" i="9"/>
  <c r="Y1622" i="9"/>
  <c r="W1622" i="9"/>
  <c r="T1622" i="9"/>
  <c r="V1621" i="9"/>
  <c r="S1621" i="9"/>
  <c r="U1621" i="9"/>
  <c r="X1621" i="9"/>
  <c r="Y1621" i="9"/>
  <c r="W1621" i="9"/>
  <c r="T1621" i="9"/>
  <c r="V1620" i="9"/>
  <c r="S1620" i="9"/>
  <c r="U1620" i="9"/>
  <c r="X1620" i="9"/>
  <c r="Y1620" i="9"/>
  <c r="W1620" i="9"/>
  <c r="T1620" i="9"/>
  <c r="V1619" i="9"/>
  <c r="S1619" i="9"/>
  <c r="U1619" i="9"/>
  <c r="X1619" i="9"/>
  <c r="Y1619" i="9"/>
  <c r="W1619" i="9"/>
  <c r="T1619" i="9"/>
  <c r="V1618" i="9"/>
  <c r="S1618" i="9"/>
  <c r="U1618" i="9"/>
  <c r="X1618" i="9"/>
  <c r="Y1618" i="9"/>
  <c r="W1618" i="9"/>
  <c r="T1618" i="9"/>
  <c r="V1617" i="9"/>
  <c r="S1617" i="9"/>
  <c r="U1617" i="9"/>
  <c r="X1617" i="9"/>
  <c r="Y1617" i="9"/>
  <c r="W1617" i="9"/>
  <c r="T1617" i="9"/>
  <c r="V1616" i="9"/>
  <c r="S1616" i="9"/>
  <c r="U1616" i="9"/>
  <c r="X1616" i="9"/>
  <c r="Y1616" i="9"/>
  <c r="W1616" i="9"/>
  <c r="T1616" i="9"/>
  <c r="V1615" i="9"/>
  <c r="S1615" i="9"/>
  <c r="U1615" i="9"/>
  <c r="X1615" i="9"/>
  <c r="Y1615" i="9"/>
  <c r="W1615" i="9"/>
  <c r="T1615" i="9"/>
  <c r="V1614" i="9"/>
  <c r="S1614" i="9"/>
  <c r="U1614" i="9"/>
  <c r="X1614" i="9"/>
  <c r="Y1614" i="9"/>
  <c r="W1614" i="9"/>
  <c r="T1614" i="9"/>
  <c r="V1613" i="9"/>
  <c r="S1613" i="9"/>
  <c r="U1613" i="9"/>
  <c r="X1613" i="9"/>
  <c r="Y1613" i="9"/>
  <c r="W1613" i="9"/>
  <c r="T1613" i="9"/>
  <c r="V1612" i="9"/>
  <c r="S1612" i="9"/>
  <c r="U1612" i="9"/>
  <c r="X1612" i="9"/>
  <c r="Y1612" i="9"/>
  <c r="W1612" i="9"/>
  <c r="T1612" i="9"/>
  <c r="V1611" i="9"/>
  <c r="S1611" i="9"/>
  <c r="U1611" i="9"/>
  <c r="X1611" i="9"/>
  <c r="Y1611" i="9"/>
  <c r="W1611" i="9"/>
  <c r="T1611" i="9"/>
  <c r="V1610" i="9"/>
  <c r="S1610" i="9"/>
  <c r="U1610" i="9"/>
  <c r="X1610" i="9"/>
  <c r="Y1610" i="9"/>
  <c r="W1610" i="9"/>
  <c r="T1610" i="9"/>
  <c r="V1609" i="9"/>
  <c r="S1609" i="9"/>
  <c r="U1609" i="9"/>
  <c r="X1609" i="9"/>
  <c r="Y1609" i="9"/>
  <c r="W1609" i="9"/>
  <c r="T1609" i="9"/>
  <c r="V1608" i="9"/>
  <c r="S1608" i="9"/>
  <c r="U1608" i="9"/>
  <c r="X1608" i="9"/>
  <c r="Y1608" i="9"/>
  <c r="W1608" i="9"/>
  <c r="T1608" i="9"/>
  <c r="V1607" i="9"/>
  <c r="S1607" i="9"/>
  <c r="U1607" i="9"/>
  <c r="X1607" i="9"/>
  <c r="Y1607" i="9"/>
  <c r="W1607" i="9"/>
  <c r="T1607" i="9"/>
  <c r="V1606" i="9"/>
  <c r="S1606" i="9"/>
  <c r="U1606" i="9"/>
  <c r="X1606" i="9"/>
  <c r="Y1606" i="9"/>
  <c r="W1606" i="9"/>
  <c r="T1606" i="9"/>
  <c r="V1605" i="9"/>
  <c r="S1605" i="9"/>
  <c r="U1605" i="9"/>
  <c r="X1605" i="9"/>
  <c r="Y1605" i="9"/>
  <c r="W1605" i="9"/>
  <c r="T1605" i="9"/>
  <c r="V1604" i="9"/>
  <c r="S1604" i="9"/>
  <c r="U1604" i="9"/>
  <c r="X1604" i="9"/>
  <c r="Y1604" i="9"/>
  <c r="W1604" i="9"/>
  <c r="T1604" i="9"/>
  <c r="V1603" i="9"/>
  <c r="S1603" i="9"/>
  <c r="U1603" i="9"/>
  <c r="X1603" i="9"/>
  <c r="Y1603" i="9"/>
  <c r="W1603" i="9"/>
  <c r="T1603" i="9"/>
  <c r="V1602" i="9"/>
  <c r="S1602" i="9"/>
  <c r="U1602" i="9"/>
  <c r="X1602" i="9"/>
  <c r="Y1602" i="9"/>
  <c r="W1602" i="9"/>
  <c r="T1602" i="9"/>
  <c r="V1601" i="9"/>
  <c r="S1601" i="9"/>
  <c r="U1601" i="9"/>
  <c r="X1601" i="9"/>
  <c r="Y1601" i="9"/>
  <c r="W1601" i="9"/>
  <c r="T1601" i="9"/>
  <c r="V1600" i="9"/>
  <c r="S1600" i="9"/>
  <c r="U1600" i="9"/>
  <c r="X1600" i="9"/>
  <c r="Y1600" i="9"/>
  <c r="W1600" i="9"/>
  <c r="T1600" i="9"/>
  <c r="V1599" i="9"/>
  <c r="S1599" i="9"/>
  <c r="U1599" i="9"/>
  <c r="X1599" i="9"/>
  <c r="Y1599" i="9"/>
  <c r="W1599" i="9"/>
  <c r="T1599" i="9"/>
  <c r="V1598" i="9"/>
  <c r="S1598" i="9"/>
  <c r="U1598" i="9"/>
  <c r="X1598" i="9"/>
  <c r="Y1598" i="9"/>
  <c r="W1598" i="9"/>
  <c r="T1598" i="9"/>
  <c r="V1597" i="9"/>
  <c r="S1597" i="9"/>
  <c r="U1597" i="9"/>
  <c r="X1597" i="9"/>
  <c r="Y1597" i="9"/>
  <c r="W1597" i="9"/>
  <c r="T1597" i="9"/>
  <c r="V1596" i="9"/>
  <c r="S1596" i="9"/>
  <c r="U1596" i="9"/>
  <c r="X1596" i="9"/>
  <c r="Y1596" i="9"/>
  <c r="W1596" i="9"/>
  <c r="T1596" i="9"/>
  <c r="V1595" i="9"/>
  <c r="S1595" i="9"/>
  <c r="U1595" i="9"/>
  <c r="X1595" i="9"/>
  <c r="Y1595" i="9"/>
  <c r="W1595" i="9"/>
  <c r="T1595" i="9"/>
  <c r="V1594" i="9"/>
  <c r="S1594" i="9"/>
  <c r="U1594" i="9"/>
  <c r="X1594" i="9"/>
  <c r="Y1594" i="9"/>
  <c r="W1594" i="9"/>
  <c r="T1594" i="9"/>
  <c r="V1593" i="9"/>
  <c r="S1593" i="9"/>
  <c r="U1593" i="9"/>
  <c r="X1593" i="9"/>
  <c r="Y1593" i="9"/>
  <c r="W1593" i="9"/>
  <c r="T1593" i="9"/>
  <c r="V1592" i="9"/>
  <c r="S1592" i="9"/>
  <c r="U1592" i="9"/>
  <c r="X1592" i="9"/>
  <c r="Y1592" i="9"/>
  <c r="W1592" i="9"/>
  <c r="T1592" i="9"/>
  <c r="V1591" i="9"/>
  <c r="S1591" i="9"/>
  <c r="U1591" i="9"/>
  <c r="X1591" i="9"/>
  <c r="Y1591" i="9"/>
  <c r="W1591" i="9"/>
  <c r="T1591" i="9"/>
  <c r="V1590" i="9"/>
  <c r="S1590" i="9"/>
  <c r="U1590" i="9"/>
  <c r="X1590" i="9"/>
  <c r="Y1590" i="9"/>
  <c r="W1590" i="9"/>
  <c r="T1590" i="9"/>
  <c r="V1589" i="9"/>
  <c r="S1589" i="9"/>
  <c r="U1589" i="9"/>
  <c r="X1589" i="9"/>
  <c r="Y1589" i="9"/>
  <c r="W1589" i="9"/>
  <c r="T1589" i="9"/>
  <c r="V1588" i="9"/>
  <c r="S1588" i="9"/>
  <c r="U1588" i="9"/>
  <c r="X1588" i="9"/>
  <c r="Y1588" i="9"/>
  <c r="W1588" i="9"/>
  <c r="T1588" i="9"/>
  <c r="V1587" i="9"/>
  <c r="S1587" i="9"/>
  <c r="U1587" i="9"/>
  <c r="X1587" i="9"/>
  <c r="Y1587" i="9"/>
  <c r="W1587" i="9"/>
  <c r="T1587" i="9"/>
  <c r="V1586" i="9"/>
  <c r="S1586" i="9"/>
  <c r="U1586" i="9"/>
  <c r="X1586" i="9"/>
  <c r="Y1586" i="9"/>
  <c r="W1586" i="9"/>
  <c r="T1586" i="9"/>
  <c r="V1585" i="9"/>
  <c r="S1585" i="9"/>
  <c r="U1585" i="9"/>
  <c r="X1585" i="9"/>
  <c r="Y1585" i="9"/>
  <c r="W1585" i="9"/>
  <c r="T1585" i="9"/>
  <c r="V1584" i="9"/>
  <c r="S1584" i="9"/>
  <c r="U1584" i="9"/>
  <c r="X1584" i="9"/>
  <c r="Y1584" i="9"/>
  <c r="W1584" i="9"/>
  <c r="T1584" i="9"/>
  <c r="V1583" i="9"/>
  <c r="S1583" i="9"/>
  <c r="U1583" i="9"/>
  <c r="X1583" i="9"/>
  <c r="Y1583" i="9"/>
  <c r="W1583" i="9"/>
  <c r="T1583" i="9"/>
  <c r="V1582" i="9"/>
  <c r="S1582" i="9"/>
  <c r="U1582" i="9"/>
  <c r="X1582" i="9"/>
  <c r="Y1582" i="9"/>
  <c r="W1582" i="9"/>
  <c r="T1582" i="9"/>
  <c r="V1581" i="9"/>
  <c r="S1581" i="9"/>
  <c r="U1581" i="9"/>
  <c r="X1581" i="9"/>
  <c r="Y1581" i="9"/>
  <c r="W1581" i="9"/>
  <c r="T1581" i="9"/>
  <c r="V1580" i="9"/>
  <c r="S1580" i="9"/>
  <c r="U1580" i="9"/>
  <c r="X1580" i="9"/>
  <c r="Y1580" i="9"/>
  <c r="W1580" i="9"/>
  <c r="T1580" i="9"/>
  <c r="V1579" i="9"/>
  <c r="S1579" i="9"/>
  <c r="U1579" i="9"/>
  <c r="X1579" i="9"/>
  <c r="Y1579" i="9"/>
  <c r="W1579" i="9"/>
  <c r="T1579" i="9"/>
  <c r="V1578" i="9"/>
  <c r="S1578" i="9"/>
  <c r="U1578" i="9"/>
  <c r="X1578" i="9"/>
  <c r="Y1578" i="9"/>
  <c r="W1578" i="9"/>
  <c r="T1578" i="9"/>
  <c r="V1577" i="9"/>
  <c r="S1577" i="9"/>
  <c r="U1577" i="9"/>
  <c r="X1577" i="9"/>
  <c r="Y1577" i="9"/>
  <c r="V1576" i="9"/>
  <c r="S1576" i="9"/>
  <c r="U1576" i="9"/>
  <c r="X1576" i="9"/>
  <c r="Y1576" i="9"/>
  <c r="V1575" i="9"/>
  <c r="S1575" i="9"/>
  <c r="U1575" i="9"/>
  <c r="X1575" i="9"/>
  <c r="Y1575" i="9"/>
  <c r="V1574" i="9"/>
  <c r="S1574" i="9"/>
  <c r="U1574" i="9"/>
  <c r="X1574" i="9"/>
  <c r="Y1574" i="9"/>
  <c r="V1573" i="9"/>
  <c r="S1573" i="9"/>
  <c r="U1573" i="9"/>
  <c r="X1573" i="9"/>
  <c r="Y1573" i="9"/>
  <c r="V1572" i="9"/>
  <c r="S1572" i="9"/>
  <c r="U1572" i="9"/>
  <c r="X1572" i="9"/>
  <c r="Y1572" i="9"/>
  <c r="V1571" i="9"/>
  <c r="S1571" i="9"/>
  <c r="U1571" i="9"/>
  <c r="X1571" i="9"/>
  <c r="Y1571" i="9"/>
  <c r="V1570" i="9"/>
  <c r="S1570" i="9"/>
  <c r="U1570" i="9"/>
  <c r="X1570" i="9"/>
  <c r="Y1570" i="9"/>
  <c r="V1569" i="9"/>
  <c r="S1569" i="9"/>
  <c r="U1569" i="9"/>
  <c r="X1569" i="9"/>
  <c r="Y1569" i="9"/>
  <c r="V1568" i="9"/>
  <c r="S1568" i="9"/>
  <c r="U1568" i="9"/>
  <c r="X1568" i="9"/>
  <c r="Y1568" i="9"/>
  <c r="V1567" i="9"/>
  <c r="S1567" i="9"/>
  <c r="U1567" i="9"/>
  <c r="X1567" i="9"/>
  <c r="Y1567" i="9"/>
  <c r="V1566" i="9"/>
  <c r="S1566" i="9"/>
  <c r="U1566" i="9"/>
  <c r="X1566" i="9"/>
  <c r="Y1566" i="9"/>
  <c r="V1565" i="9"/>
  <c r="S1565" i="9"/>
  <c r="U1565" i="9"/>
  <c r="X1565" i="9"/>
  <c r="Y1565" i="9"/>
  <c r="V1564" i="9"/>
  <c r="S1564" i="9"/>
  <c r="U1564" i="9"/>
  <c r="X1564" i="9"/>
  <c r="Y1564" i="9"/>
  <c r="V1563" i="9"/>
  <c r="S1563" i="9"/>
  <c r="U1563" i="9"/>
  <c r="X1563" i="9"/>
  <c r="Y1563" i="9"/>
  <c r="V1562" i="9"/>
  <c r="S1562" i="9"/>
  <c r="U1562" i="9"/>
  <c r="X1562" i="9"/>
  <c r="Y1562" i="9"/>
  <c r="V1561" i="9"/>
  <c r="S1561" i="9"/>
  <c r="U1561" i="9"/>
  <c r="X1561" i="9"/>
  <c r="Y1561" i="9"/>
  <c r="V1560" i="9"/>
  <c r="S1560" i="9"/>
  <c r="U1560" i="9"/>
  <c r="X1560" i="9"/>
  <c r="Y1560" i="9"/>
  <c r="V1559" i="9"/>
  <c r="S1559" i="9"/>
  <c r="U1559" i="9"/>
  <c r="X1559" i="9"/>
  <c r="Y1559" i="9"/>
  <c r="V1558" i="9"/>
  <c r="S1558" i="9"/>
  <c r="U1558" i="9"/>
  <c r="X1558" i="9"/>
  <c r="Y1558" i="9"/>
  <c r="V1557" i="9"/>
  <c r="S1557" i="9"/>
  <c r="U1557" i="9"/>
  <c r="X1557" i="9"/>
  <c r="Y1557" i="9"/>
  <c r="V1556" i="9"/>
  <c r="S1556" i="9"/>
  <c r="U1556" i="9"/>
  <c r="X1556" i="9"/>
  <c r="Y1556" i="9"/>
  <c r="V1555" i="9"/>
  <c r="S1555" i="9"/>
  <c r="U1555" i="9"/>
  <c r="X1555" i="9"/>
  <c r="Y1555" i="9"/>
  <c r="V1554" i="9"/>
  <c r="S1554" i="9"/>
  <c r="U1554" i="9"/>
  <c r="X1554" i="9"/>
  <c r="Y1554" i="9"/>
  <c r="V1553" i="9"/>
  <c r="S1553" i="9"/>
  <c r="U1553" i="9"/>
  <c r="X1553" i="9"/>
  <c r="Y1553" i="9"/>
  <c r="V1552" i="9"/>
  <c r="S1552" i="9"/>
  <c r="U1552" i="9"/>
  <c r="X1552" i="9"/>
  <c r="Y1552" i="9"/>
  <c r="V1551" i="9"/>
  <c r="S1551" i="9"/>
  <c r="U1551" i="9"/>
  <c r="X1551" i="9"/>
  <c r="Y1551" i="9"/>
  <c r="V1550" i="9"/>
  <c r="S1550" i="9"/>
  <c r="U1550" i="9"/>
  <c r="X1550" i="9"/>
  <c r="Y1550" i="9"/>
  <c r="V1549" i="9"/>
  <c r="S1549" i="9"/>
  <c r="U1549" i="9"/>
  <c r="X1549" i="9"/>
  <c r="Y1549" i="9"/>
  <c r="V1548" i="9"/>
  <c r="S1548" i="9"/>
  <c r="U1548" i="9"/>
  <c r="X1548" i="9"/>
  <c r="Y1548" i="9"/>
  <c r="V1547" i="9"/>
  <c r="S1547" i="9"/>
  <c r="U1547" i="9"/>
  <c r="X1547" i="9"/>
  <c r="Y1547" i="9"/>
  <c r="V1546" i="9"/>
  <c r="S1546" i="9"/>
  <c r="U1546" i="9"/>
  <c r="X1546" i="9"/>
  <c r="Y1546" i="9"/>
  <c r="V1545" i="9"/>
  <c r="S1545" i="9"/>
  <c r="U1545" i="9"/>
  <c r="X1545" i="9"/>
  <c r="Y1545" i="9"/>
  <c r="V1544" i="9"/>
  <c r="S1544" i="9"/>
  <c r="U1544" i="9"/>
  <c r="X1544" i="9"/>
  <c r="Y1544" i="9"/>
  <c r="V1543" i="9"/>
  <c r="S1543" i="9"/>
  <c r="U1543" i="9"/>
  <c r="X1543" i="9"/>
  <c r="Y1543" i="9"/>
  <c r="V1542" i="9"/>
  <c r="S1542" i="9"/>
  <c r="U1542" i="9"/>
  <c r="X1542" i="9"/>
  <c r="Y1542" i="9"/>
  <c r="V1541" i="9"/>
  <c r="S1541" i="9"/>
  <c r="U1541" i="9"/>
  <c r="X1541" i="9"/>
  <c r="Y1541" i="9"/>
  <c r="V1540" i="9"/>
  <c r="S1540" i="9"/>
  <c r="U1540" i="9"/>
  <c r="X1540" i="9"/>
  <c r="Y1540" i="9"/>
  <c r="V1539" i="9"/>
  <c r="S1539" i="9"/>
  <c r="U1539" i="9"/>
  <c r="X1539" i="9"/>
  <c r="Y1539" i="9"/>
  <c r="V1538" i="9"/>
  <c r="S1538" i="9"/>
  <c r="U1538" i="9"/>
  <c r="X1538" i="9"/>
  <c r="Y1538" i="9"/>
  <c r="V1537" i="9"/>
  <c r="S1537" i="9"/>
  <c r="U1537" i="9"/>
  <c r="X1537" i="9"/>
  <c r="Y1537" i="9"/>
  <c r="V1536" i="9"/>
  <c r="S1536" i="9"/>
  <c r="U1536" i="9"/>
  <c r="X1536" i="9"/>
  <c r="Y1536" i="9"/>
  <c r="V1535" i="9"/>
  <c r="S1535" i="9"/>
  <c r="U1535" i="9"/>
  <c r="X1535" i="9"/>
  <c r="Y1535" i="9"/>
  <c r="V1534" i="9"/>
  <c r="S1534" i="9"/>
  <c r="U1534" i="9"/>
  <c r="X1534" i="9"/>
  <c r="Y1534" i="9"/>
  <c r="V1533" i="9"/>
  <c r="S1533" i="9"/>
  <c r="U1533" i="9"/>
  <c r="X1533" i="9"/>
  <c r="Y1533" i="9"/>
  <c r="V1532" i="9"/>
  <c r="S1532" i="9"/>
  <c r="U1532" i="9"/>
  <c r="X1532" i="9"/>
  <c r="Y1532" i="9"/>
  <c r="V1531" i="9"/>
  <c r="S1531" i="9"/>
  <c r="U1531" i="9"/>
  <c r="X1531" i="9"/>
  <c r="Y1531" i="9"/>
  <c r="V1530" i="9"/>
  <c r="S1530" i="9"/>
  <c r="U1530" i="9"/>
  <c r="X1530" i="9"/>
  <c r="Y1530" i="9"/>
  <c r="V1529" i="9"/>
  <c r="S1529" i="9"/>
  <c r="U1529" i="9"/>
  <c r="X1529" i="9"/>
  <c r="Y1529" i="9"/>
  <c r="V1528" i="9"/>
  <c r="S1528" i="9"/>
  <c r="U1528" i="9"/>
  <c r="X1528" i="9"/>
  <c r="Y1528" i="9"/>
  <c r="V1527" i="9"/>
  <c r="S1527" i="9"/>
  <c r="U1527" i="9"/>
  <c r="X1527" i="9"/>
  <c r="Y1527" i="9"/>
  <c r="V1526" i="9"/>
  <c r="S1526" i="9"/>
  <c r="U1526" i="9"/>
  <c r="X1526" i="9"/>
  <c r="Y1526" i="9"/>
  <c r="V1525" i="9"/>
  <c r="S1525" i="9"/>
  <c r="U1525" i="9"/>
  <c r="X1525" i="9"/>
  <c r="Y1525" i="9"/>
  <c r="V1524" i="9"/>
  <c r="S1524" i="9"/>
  <c r="U1524" i="9"/>
  <c r="X1524" i="9"/>
  <c r="Y1524" i="9"/>
  <c r="V1523" i="9"/>
  <c r="S1523" i="9"/>
  <c r="U1523" i="9"/>
  <c r="X1523" i="9"/>
  <c r="Y1523" i="9"/>
  <c r="V1522" i="9"/>
  <c r="S1522" i="9"/>
  <c r="U1522" i="9"/>
  <c r="X1522" i="9"/>
  <c r="Y1522" i="9"/>
  <c r="V1521" i="9"/>
  <c r="S1521" i="9"/>
  <c r="U1521" i="9"/>
  <c r="X1521" i="9"/>
  <c r="Y1521" i="9"/>
  <c r="V1520" i="9"/>
  <c r="S1520" i="9"/>
  <c r="U1520" i="9"/>
  <c r="X1520" i="9"/>
  <c r="Y1520" i="9"/>
  <c r="V1519" i="9"/>
  <c r="S1519" i="9"/>
  <c r="U1519" i="9"/>
  <c r="X1519" i="9"/>
  <c r="Y1519" i="9"/>
  <c r="V1518" i="9"/>
  <c r="S1518" i="9"/>
  <c r="U1518" i="9"/>
  <c r="X1518" i="9"/>
  <c r="Y1518" i="9"/>
  <c r="V1517" i="9"/>
  <c r="S1517" i="9"/>
  <c r="U1517" i="9"/>
  <c r="X1517" i="9"/>
  <c r="Y1517" i="9"/>
  <c r="V1516" i="9"/>
  <c r="S1516" i="9"/>
  <c r="U1516" i="9"/>
  <c r="X1516" i="9"/>
  <c r="Y1516" i="9"/>
  <c r="V1515" i="9"/>
  <c r="S1515" i="9"/>
  <c r="U1515" i="9"/>
  <c r="X1515" i="9"/>
  <c r="Y1515" i="9"/>
  <c r="V1514" i="9"/>
  <c r="S1514" i="9"/>
  <c r="U1514" i="9"/>
  <c r="X1514" i="9"/>
  <c r="Y1514" i="9"/>
  <c r="V1513" i="9"/>
  <c r="S1513" i="9"/>
  <c r="U1513" i="9"/>
  <c r="X1513" i="9"/>
  <c r="Y1513" i="9"/>
  <c r="V1512" i="9"/>
  <c r="S1512" i="9"/>
  <c r="U1512" i="9"/>
  <c r="X1512" i="9"/>
  <c r="Y1512" i="9"/>
  <c r="V1511" i="9"/>
  <c r="S1511" i="9"/>
  <c r="U1511" i="9"/>
  <c r="X1511" i="9"/>
  <c r="Y1511" i="9"/>
  <c r="V1510" i="9"/>
  <c r="S1510" i="9"/>
  <c r="U1510" i="9"/>
  <c r="X1510" i="9"/>
  <c r="Y1510" i="9"/>
  <c r="V1509" i="9"/>
  <c r="S1509" i="9"/>
  <c r="U1509" i="9"/>
  <c r="X1509" i="9"/>
  <c r="Y1509" i="9"/>
  <c r="V1508" i="9"/>
  <c r="S1508" i="9"/>
  <c r="U1508" i="9"/>
  <c r="X1508" i="9"/>
  <c r="Y1508" i="9"/>
  <c r="V1507" i="9"/>
  <c r="S1507" i="9"/>
  <c r="U1507" i="9"/>
  <c r="X1507" i="9"/>
  <c r="Y1507" i="9"/>
  <c r="V1506" i="9"/>
  <c r="S1506" i="9"/>
  <c r="U1506" i="9"/>
  <c r="X1506" i="9"/>
  <c r="Y1506" i="9"/>
  <c r="V1505" i="9"/>
  <c r="S1505" i="9"/>
  <c r="U1505" i="9"/>
  <c r="X1505" i="9"/>
  <c r="Y1505" i="9"/>
  <c r="V1504" i="9"/>
  <c r="S1504" i="9"/>
  <c r="U1504" i="9"/>
  <c r="X1504" i="9"/>
  <c r="Y1504" i="9"/>
  <c r="V1503" i="9"/>
  <c r="S1503" i="9"/>
  <c r="U1503" i="9"/>
  <c r="X1503" i="9"/>
  <c r="Y1503" i="9"/>
  <c r="W1502" i="9"/>
  <c r="S1502" i="9"/>
  <c r="T1502" i="9"/>
  <c r="W1501" i="9"/>
  <c r="S1501" i="9"/>
  <c r="T1501" i="9"/>
  <c r="W1500" i="9"/>
  <c r="S1500" i="9"/>
  <c r="T1500" i="9"/>
  <c r="W1499" i="9"/>
  <c r="S1499" i="9"/>
  <c r="T1499" i="9"/>
  <c r="W1498" i="9"/>
  <c r="S1498" i="9"/>
  <c r="T1498" i="9"/>
  <c r="W1497" i="9"/>
  <c r="S1497" i="9"/>
  <c r="T1497" i="9"/>
  <c r="W1496" i="9"/>
  <c r="S1496" i="9"/>
  <c r="T1496" i="9"/>
  <c r="W1495" i="9"/>
  <c r="S1495" i="9"/>
  <c r="T1495" i="9"/>
  <c r="W1494" i="9"/>
  <c r="S1494" i="9"/>
  <c r="T1494" i="9"/>
  <c r="W1493" i="9"/>
  <c r="S1493" i="9"/>
  <c r="T1493" i="9"/>
  <c r="W1492" i="9"/>
  <c r="S1492" i="9"/>
  <c r="T1492" i="9"/>
  <c r="W1491" i="9"/>
  <c r="S1491" i="9"/>
  <c r="T1491" i="9"/>
  <c r="W1490" i="9"/>
  <c r="S1490" i="9"/>
  <c r="T1490" i="9"/>
  <c r="W1489" i="9"/>
  <c r="S1489" i="9"/>
  <c r="T1489" i="9"/>
  <c r="W1488" i="9"/>
  <c r="S1488" i="9"/>
  <c r="T1488" i="9"/>
  <c r="W1487" i="9"/>
  <c r="S1487" i="9"/>
  <c r="T1487" i="9"/>
  <c r="W1486" i="9"/>
  <c r="S1486" i="9"/>
  <c r="T1486" i="9"/>
  <c r="W1485" i="9"/>
  <c r="S1485" i="9"/>
  <c r="T1485" i="9"/>
  <c r="W1484" i="9"/>
  <c r="S1484" i="9"/>
  <c r="T1484" i="9"/>
  <c r="W1483" i="9"/>
  <c r="S1483" i="9"/>
  <c r="T1483" i="9"/>
  <c r="W1482" i="9"/>
  <c r="S1482" i="9"/>
  <c r="T1482" i="9"/>
  <c r="W1481" i="9"/>
  <c r="S1481" i="9"/>
  <c r="T1481" i="9"/>
  <c r="W1480" i="9"/>
  <c r="S1480" i="9"/>
  <c r="T1480" i="9"/>
  <c r="W1479" i="9"/>
  <c r="S1479" i="9"/>
  <c r="T1479" i="9"/>
  <c r="W1478" i="9"/>
  <c r="S1478" i="9"/>
  <c r="T1478" i="9"/>
  <c r="W1477" i="9"/>
  <c r="S1477" i="9"/>
  <c r="T1477" i="9"/>
  <c r="W1476" i="9"/>
  <c r="S1476" i="9"/>
  <c r="T1476" i="9"/>
  <c r="W1475" i="9"/>
  <c r="S1475" i="9"/>
  <c r="T1475" i="9"/>
  <c r="W1474" i="9"/>
  <c r="S1474" i="9"/>
  <c r="T1474" i="9"/>
  <c r="W1473" i="9"/>
  <c r="S1473" i="9"/>
  <c r="T1473" i="9"/>
  <c r="W1472" i="9"/>
  <c r="S1472" i="9"/>
  <c r="T1472" i="9"/>
  <c r="W1471" i="9"/>
  <c r="S1471" i="9"/>
  <c r="T1471" i="9"/>
  <c r="W1470" i="9"/>
  <c r="S1470" i="9"/>
  <c r="T1470" i="9"/>
  <c r="W1469" i="9"/>
  <c r="S1469" i="9"/>
  <c r="T1469" i="9"/>
  <c r="W1468" i="9"/>
  <c r="S1468" i="9"/>
  <c r="T1468" i="9"/>
  <c r="W1467" i="9"/>
  <c r="S1467" i="9"/>
  <c r="T1467" i="9"/>
  <c r="W1466" i="9"/>
  <c r="S1466" i="9"/>
  <c r="T1466" i="9"/>
  <c r="W1465" i="9"/>
  <c r="S1465" i="9"/>
  <c r="T1465" i="9"/>
  <c r="W1464" i="9"/>
  <c r="S1464" i="9"/>
  <c r="T1464" i="9"/>
  <c r="W1463" i="9"/>
  <c r="S1463" i="9"/>
  <c r="T1463" i="9"/>
  <c r="W1462" i="9"/>
  <c r="S1462" i="9"/>
  <c r="T1462" i="9"/>
  <c r="W1461" i="9"/>
  <c r="S1461" i="9"/>
  <c r="T1461" i="9"/>
  <c r="W1460" i="9"/>
  <c r="S1460" i="9"/>
  <c r="T1460" i="9"/>
  <c r="W1459" i="9"/>
  <c r="S1459" i="9"/>
  <c r="T1459" i="9"/>
  <c r="W1458" i="9"/>
  <c r="S1458" i="9"/>
  <c r="T1458" i="9"/>
  <c r="W1457" i="9"/>
  <c r="S1457" i="9"/>
  <c r="T1457" i="9"/>
  <c r="W1456" i="9"/>
  <c r="S1456" i="9"/>
  <c r="T1456" i="9"/>
  <c r="W1455" i="9"/>
  <c r="S1455" i="9"/>
  <c r="T1455" i="9"/>
  <c r="W1454" i="9"/>
  <c r="S1454" i="9"/>
  <c r="T1454" i="9"/>
  <c r="W1453" i="9"/>
  <c r="S1453" i="9"/>
  <c r="T1453" i="9"/>
  <c r="W1452" i="9"/>
  <c r="S1452" i="9"/>
  <c r="T1452" i="9"/>
  <c r="W1451" i="9"/>
  <c r="S1451" i="9"/>
  <c r="T1451" i="9"/>
  <c r="W1450" i="9"/>
  <c r="S1450" i="9"/>
  <c r="T1450" i="9"/>
  <c r="W1449" i="9"/>
  <c r="S1449" i="9"/>
  <c r="T1449" i="9"/>
  <c r="W1448" i="9"/>
  <c r="S1448" i="9"/>
  <c r="T1448" i="9"/>
  <c r="W1447" i="9"/>
  <c r="S1447" i="9"/>
  <c r="T1447" i="9"/>
  <c r="W1446" i="9"/>
  <c r="S1446" i="9"/>
  <c r="T1446" i="9"/>
  <c r="W1445" i="9"/>
  <c r="S1445" i="9"/>
  <c r="T1445" i="9"/>
  <c r="W1444" i="9"/>
  <c r="S1444" i="9"/>
  <c r="T1444" i="9"/>
  <c r="W1443" i="9"/>
  <c r="S1443" i="9"/>
  <c r="T1443" i="9"/>
  <c r="W1442" i="9"/>
  <c r="S1442" i="9"/>
  <c r="T1442" i="9"/>
  <c r="W1441" i="9"/>
  <c r="S1441" i="9"/>
  <c r="T1441" i="9"/>
  <c r="W1440" i="9"/>
  <c r="S1440" i="9"/>
  <c r="T1440" i="9"/>
  <c r="W1439" i="9"/>
  <c r="S1439" i="9"/>
  <c r="T1439" i="9"/>
  <c r="W1438" i="9"/>
  <c r="S1438" i="9"/>
  <c r="T1438" i="9"/>
  <c r="W1437" i="9"/>
  <c r="S1437" i="9"/>
  <c r="T1437" i="9"/>
  <c r="W1436" i="9"/>
  <c r="S1436" i="9"/>
  <c r="T1436" i="9"/>
  <c r="W1435" i="9"/>
  <c r="S1435" i="9"/>
  <c r="T1435" i="9"/>
  <c r="W1434" i="9"/>
  <c r="S1434" i="9"/>
  <c r="T1434" i="9"/>
  <c r="W1433" i="9"/>
  <c r="S1433" i="9"/>
  <c r="T1433" i="9"/>
  <c r="W1432" i="9"/>
  <c r="S1432" i="9"/>
  <c r="T1432" i="9"/>
  <c r="W1431" i="9"/>
  <c r="S1431" i="9"/>
  <c r="T1431" i="9"/>
  <c r="W1430" i="9"/>
  <c r="S1430" i="9"/>
  <c r="T1430" i="9"/>
  <c r="W1429" i="9"/>
  <c r="S1429" i="9"/>
  <c r="T1429" i="9"/>
  <c r="W1428" i="9"/>
  <c r="S1428" i="9"/>
  <c r="T1428" i="9"/>
  <c r="V1427" i="9"/>
  <c r="S1427" i="9"/>
  <c r="U1427" i="9"/>
  <c r="X1427" i="9"/>
  <c r="Y1427" i="9"/>
  <c r="W1427" i="9"/>
  <c r="T1427" i="9"/>
  <c r="V1426" i="9"/>
  <c r="S1426" i="9"/>
  <c r="U1426" i="9"/>
  <c r="X1426" i="9"/>
  <c r="Y1426" i="9"/>
  <c r="W1426" i="9"/>
  <c r="T1426" i="9"/>
  <c r="V1425" i="9"/>
  <c r="S1425" i="9"/>
  <c r="U1425" i="9"/>
  <c r="X1425" i="9"/>
  <c r="Y1425" i="9"/>
  <c r="W1425" i="9"/>
  <c r="T1425" i="9"/>
  <c r="V1424" i="9"/>
  <c r="S1424" i="9"/>
  <c r="U1424" i="9"/>
  <c r="X1424" i="9"/>
  <c r="Y1424" i="9"/>
  <c r="W1424" i="9"/>
  <c r="T1424" i="9"/>
  <c r="V1423" i="9"/>
  <c r="S1423" i="9"/>
  <c r="U1423" i="9"/>
  <c r="X1423" i="9"/>
  <c r="Y1423" i="9"/>
  <c r="W1423" i="9"/>
  <c r="T1423" i="9"/>
  <c r="V1422" i="9"/>
  <c r="S1422" i="9"/>
  <c r="U1422" i="9"/>
  <c r="X1422" i="9"/>
  <c r="Y1422" i="9"/>
  <c r="W1422" i="9"/>
  <c r="T1422" i="9"/>
  <c r="V1421" i="9"/>
  <c r="S1421" i="9"/>
  <c r="U1421" i="9"/>
  <c r="X1421" i="9"/>
  <c r="Y1421" i="9"/>
  <c r="W1421" i="9"/>
  <c r="T1421" i="9"/>
  <c r="V1420" i="9"/>
  <c r="S1420" i="9"/>
  <c r="U1420" i="9"/>
  <c r="X1420" i="9"/>
  <c r="Y1420" i="9"/>
  <c r="W1420" i="9"/>
  <c r="T1420" i="9"/>
  <c r="V1419" i="9"/>
  <c r="S1419" i="9"/>
  <c r="U1419" i="9"/>
  <c r="X1419" i="9"/>
  <c r="Y1419" i="9"/>
  <c r="W1419" i="9"/>
  <c r="T1419" i="9"/>
  <c r="V1418" i="9"/>
  <c r="S1418" i="9"/>
  <c r="U1418" i="9"/>
  <c r="X1418" i="9"/>
  <c r="Y1418" i="9"/>
  <c r="W1418" i="9"/>
  <c r="T1418" i="9"/>
  <c r="V1417" i="9"/>
  <c r="S1417" i="9"/>
  <c r="U1417" i="9"/>
  <c r="X1417" i="9"/>
  <c r="Y1417" i="9"/>
  <c r="W1417" i="9"/>
  <c r="T1417" i="9"/>
  <c r="V1416" i="9"/>
  <c r="S1416" i="9"/>
  <c r="U1416" i="9"/>
  <c r="X1416" i="9"/>
  <c r="Y1416" i="9"/>
  <c r="W1416" i="9"/>
  <c r="T1416" i="9"/>
  <c r="V1415" i="9"/>
  <c r="S1415" i="9"/>
  <c r="U1415" i="9"/>
  <c r="X1415" i="9"/>
  <c r="Y1415" i="9"/>
  <c r="W1415" i="9"/>
  <c r="T1415" i="9"/>
  <c r="V1414" i="9"/>
  <c r="S1414" i="9"/>
  <c r="U1414" i="9"/>
  <c r="X1414" i="9"/>
  <c r="Y1414" i="9"/>
  <c r="W1414" i="9"/>
  <c r="T1414" i="9"/>
  <c r="V1413" i="9"/>
  <c r="S1413" i="9"/>
  <c r="U1413" i="9"/>
  <c r="X1413" i="9"/>
  <c r="Y1413" i="9"/>
  <c r="W1413" i="9"/>
  <c r="T1413" i="9"/>
  <c r="V1412" i="9"/>
  <c r="S1412" i="9"/>
  <c r="U1412" i="9"/>
  <c r="X1412" i="9"/>
  <c r="Y1412" i="9"/>
  <c r="W1412" i="9"/>
  <c r="T1412" i="9"/>
  <c r="V1411" i="9"/>
  <c r="S1411" i="9"/>
  <c r="U1411" i="9"/>
  <c r="X1411" i="9"/>
  <c r="Y1411" i="9"/>
  <c r="W1411" i="9"/>
  <c r="T1411" i="9"/>
  <c r="V1410" i="9"/>
  <c r="S1410" i="9"/>
  <c r="U1410" i="9"/>
  <c r="X1410" i="9"/>
  <c r="Y1410" i="9"/>
  <c r="W1410" i="9"/>
  <c r="T1410" i="9"/>
  <c r="V1409" i="9"/>
  <c r="S1409" i="9"/>
  <c r="U1409" i="9"/>
  <c r="X1409" i="9"/>
  <c r="Y1409" i="9"/>
  <c r="W1409" i="9"/>
  <c r="T1409" i="9"/>
  <c r="V1408" i="9"/>
  <c r="S1408" i="9"/>
  <c r="U1408" i="9"/>
  <c r="X1408" i="9"/>
  <c r="Y1408" i="9"/>
  <c r="W1408" i="9"/>
  <c r="T1408" i="9"/>
  <c r="V1407" i="9"/>
  <c r="S1407" i="9"/>
  <c r="U1407" i="9"/>
  <c r="X1407" i="9"/>
  <c r="Y1407" i="9"/>
  <c r="W1407" i="9"/>
  <c r="T1407" i="9"/>
  <c r="V1406" i="9"/>
  <c r="S1406" i="9"/>
  <c r="U1406" i="9"/>
  <c r="X1406" i="9"/>
  <c r="Y1406" i="9"/>
  <c r="W1406" i="9"/>
  <c r="T1406" i="9"/>
  <c r="V1405" i="9"/>
  <c r="S1405" i="9"/>
  <c r="U1405" i="9"/>
  <c r="X1405" i="9"/>
  <c r="Y1405" i="9"/>
  <c r="W1405" i="9"/>
  <c r="T1405" i="9"/>
  <c r="V1404" i="9"/>
  <c r="S1404" i="9"/>
  <c r="U1404" i="9"/>
  <c r="X1404" i="9"/>
  <c r="Y1404" i="9"/>
  <c r="W1404" i="9"/>
  <c r="T1404" i="9"/>
  <c r="V1403" i="9"/>
  <c r="S1403" i="9"/>
  <c r="U1403" i="9"/>
  <c r="X1403" i="9"/>
  <c r="Y1403" i="9"/>
  <c r="W1403" i="9"/>
  <c r="T1403" i="9"/>
  <c r="V1402" i="9"/>
  <c r="S1402" i="9"/>
  <c r="U1402" i="9"/>
  <c r="X1402" i="9"/>
  <c r="Y1402" i="9"/>
  <c r="W1402" i="9"/>
  <c r="T1402" i="9"/>
  <c r="V1401" i="9"/>
  <c r="S1401" i="9"/>
  <c r="U1401" i="9"/>
  <c r="X1401" i="9"/>
  <c r="Y1401" i="9"/>
  <c r="W1401" i="9"/>
  <c r="T1401" i="9"/>
  <c r="V1400" i="9"/>
  <c r="S1400" i="9"/>
  <c r="U1400" i="9"/>
  <c r="X1400" i="9"/>
  <c r="Y1400" i="9"/>
  <c r="W1400" i="9"/>
  <c r="T1400" i="9"/>
  <c r="V1399" i="9"/>
  <c r="S1399" i="9"/>
  <c r="U1399" i="9"/>
  <c r="X1399" i="9"/>
  <c r="Y1399" i="9"/>
  <c r="W1399" i="9"/>
  <c r="T1399" i="9"/>
  <c r="V1398" i="9"/>
  <c r="S1398" i="9"/>
  <c r="U1398" i="9"/>
  <c r="X1398" i="9"/>
  <c r="Y1398" i="9"/>
  <c r="W1398" i="9"/>
  <c r="T1398" i="9"/>
  <c r="V1397" i="9"/>
  <c r="S1397" i="9"/>
  <c r="U1397" i="9"/>
  <c r="X1397" i="9"/>
  <c r="Y1397" i="9"/>
  <c r="W1397" i="9"/>
  <c r="T1397" i="9"/>
  <c r="V1396" i="9"/>
  <c r="S1396" i="9"/>
  <c r="U1396" i="9"/>
  <c r="X1396" i="9"/>
  <c r="Y1396" i="9"/>
  <c r="W1396" i="9"/>
  <c r="T1396" i="9"/>
  <c r="V1395" i="9"/>
  <c r="S1395" i="9"/>
  <c r="U1395" i="9"/>
  <c r="X1395" i="9"/>
  <c r="Y1395" i="9"/>
  <c r="W1395" i="9"/>
  <c r="T1395" i="9"/>
  <c r="V1394" i="9"/>
  <c r="S1394" i="9"/>
  <c r="U1394" i="9"/>
  <c r="X1394" i="9"/>
  <c r="Y1394" i="9"/>
  <c r="W1394" i="9"/>
  <c r="T1394" i="9"/>
  <c r="V1393" i="9"/>
  <c r="S1393" i="9"/>
  <c r="U1393" i="9"/>
  <c r="X1393" i="9"/>
  <c r="Y1393" i="9"/>
  <c r="W1393" i="9"/>
  <c r="T1393" i="9"/>
  <c r="V1392" i="9"/>
  <c r="S1392" i="9"/>
  <c r="U1392" i="9"/>
  <c r="X1392" i="9"/>
  <c r="Y1392" i="9"/>
  <c r="W1392" i="9"/>
  <c r="T1392" i="9"/>
  <c r="V1391" i="9"/>
  <c r="S1391" i="9"/>
  <c r="U1391" i="9"/>
  <c r="X1391" i="9"/>
  <c r="Y1391" i="9"/>
  <c r="W1391" i="9"/>
  <c r="T1391" i="9"/>
  <c r="V1390" i="9"/>
  <c r="S1390" i="9"/>
  <c r="U1390" i="9"/>
  <c r="X1390" i="9"/>
  <c r="Y1390" i="9"/>
  <c r="W1390" i="9"/>
  <c r="T1390" i="9"/>
  <c r="V1389" i="9"/>
  <c r="S1389" i="9"/>
  <c r="U1389" i="9"/>
  <c r="X1389" i="9"/>
  <c r="Y1389" i="9"/>
  <c r="W1389" i="9"/>
  <c r="T1389" i="9"/>
  <c r="V1388" i="9"/>
  <c r="S1388" i="9"/>
  <c r="U1388" i="9"/>
  <c r="X1388" i="9"/>
  <c r="Y1388" i="9"/>
  <c r="W1388" i="9"/>
  <c r="T1388" i="9"/>
  <c r="V1387" i="9"/>
  <c r="S1387" i="9"/>
  <c r="U1387" i="9"/>
  <c r="X1387" i="9"/>
  <c r="Y1387" i="9"/>
  <c r="W1387" i="9"/>
  <c r="T1387" i="9"/>
  <c r="V1386" i="9"/>
  <c r="S1386" i="9"/>
  <c r="U1386" i="9"/>
  <c r="X1386" i="9"/>
  <c r="Y1386" i="9"/>
  <c r="W1386" i="9"/>
  <c r="T1386" i="9"/>
  <c r="V1385" i="9"/>
  <c r="S1385" i="9"/>
  <c r="U1385" i="9"/>
  <c r="X1385" i="9"/>
  <c r="Y1385" i="9"/>
  <c r="W1385" i="9"/>
  <c r="T1385" i="9"/>
  <c r="V1384" i="9"/>
  <c r="S1384" i="9"/>
  <c r="U1384" i="9"/>
  <c r="X1384" i="9"/>
  <c r="Y1384" i="9"/>
  <c r="W1384" i="9"/>
  <c r="T1384" i="9"/>
  <c r="V1383" i="9"/>
  <c r="S1383" i="9"/>
  <c r="U1383" i="9"/>
  <c r="X1383" i="9"/>
  <c r="Y1383" i="9"/>
  <c r="W1383" i="9"/>
  <c r="T1383" i="9"/>
  <c r="V1382" i="9"/>
  <c r="S1382" i="9"/>
  <c r="U1382" i="9"/>
  <c r="X1382" i="9"/>
  <c r="Y1382" i="9"/>
  <c r="W1382" i="9"/>
  <c r="T1382" i="9"/>
  <c r="V1381" i="9"/>
  <c r="S1381" i="9"/>
  <c r="U1381" i="9"/>
  <c r="X1381" i="9"/>
  <c r="Y1381" i="9"/>
  <c r="W1381" i="9"/>
  <c r="T1381" i="9"/>
  <c r="V1380" i="9"/>
  <c r="S1380" i="9"/>
  <c r="U1380" i="9"/>
  <c r="X1380" i="9"/>
  <c r="Y1380" i="9"/>
  <c r="W1380" i="9"/>
  <c r="T1380" i="9"/>
  <c r="V1379" i="9"/>
  <c r="S1379" i="9"/>
  <c r="U1379" i="9"/>
  <c r="X1379" i="9"/>
  <c r="Y1379" i="9"/>
  <c r="W1379" i="9"/>
  <c r="T1379" i="9"/>
  <c r="V1378" i="9"/>
  <c r="S1378" i="9"/>
  <c r="U1378" i="9"/>
  <c r="X1378" i="9"/>
  <c r="Y1378" i="9"/>
  <c r="W1378" i="9"/>
  <c r="T1378" i="9"/>
  <c r="V1377" i="9"/>
  <c r="S1377" i="9"/>
  <c r="U1377" i="9"/>
  <c r="X1377" i="9"/>
  <c r="Y1377" i="9"/>
  <c r="W1377" i="9"/>
  <c r="T1377" i="9"/>
  <c r="V1376" i="9"/>
  <c r="S1376" i="9"/>
  <c r="U1376" i="9"/>
  <c r="X1376" i="9"/>
  <c r="Y1376" i="9"/>
  <c r="W1376" i="9"/>
  <c r="T1376" i="9"/>
  <c r="V1375" i="9"/>
  <c r="S1375" i="9"/>
  <c r="U1375" i="9"/>
  <c r="X1375" i="9"/>
  <c r="Y1375" i="9"/>
  <c r="W1375" i="9"/>
  <c r="T1375" i="9"/>
  <c r="V1374" i="9"/>
  <c r="S1374" i="9"/>
  <c r="U1374" i="9"/>
  <c r="X1374" i="9"/>
  <c r="Y1374" i="9"/>
  <c r="W1374" i="9"/>
  <c r="T1374" i="9"/>
  <c r="V1373" i="9"/>
  <c r="S1373" i="9"/>
  <c r="U1373" i="9"/>
  <c r="X1373" i="9"/>
  <c r="Y1373" i="9"/>
  <c r="W1373" i="9"/>
  <c r="T1373" i="9"/>
  <c r="V1372" i="9"/>
  <c r="S1372" i="9"/>
  <c r="U1372" i="9"/>
  <c r="X1372" i="9"/>
  <c r="Y1372" i="9"/>
  <c r="W1372" i="9"/>
  <c r="T1372" i="9"/>
  <c r="V1371" i="9"/>
  <c r="S1371" i="9"/>
  <c r="U1371" i="9"/>
  <c r="X1371" i="9"/>
  <c r="Y1371" i="9"/>
  <c r="W1371" i="9"/>
  <c r="T1371" i="9"/>
  <c r="V1370" i="9"/>
  <c r="S1370" i="9"/>
  <c r="U1370" i="9"/>
  <c r="X1370" i="9"/>
  <c r="Y1370" i="9"/>
  <c r="W1370" i="9"/>
  <c r="T1370" i="9"/>
  <c r="V1369" i="9"/>
  <c r="S1369" i="9"/>
  <c r="U1369" i="9"/>
  <c r="X1369" i="9"/>
  <c r="Y1369" i="9"/>
  <c r="W1369" i="9"/>
  <c r="T1369" i="9"/>
  <c r="V1368" i="9"/>
  <c r="S1368" i="9"/>
  <c r="U1368" i="9"/>
  <c r="X1368" i="9"/>
  <c r="Y1368" i="9"/>
  <c r="W1368" i="9"/>
  <c r="T1368" i="9"/>
  <c r="V1367" i="9"/>
  <c r="S1367" i="9"/>
  <c r="U1367" i="9"/>
  <c r="X1367" i="9"/>
  <c r="Y1367" i="9"/>
  <c r="W1367" i="9"/>
  <c r="T1367" i="9"/>
  <c r="V1366" i="9"/>
  <c r="S1366" i="9"/>
  <c r="U1366" i="9"/>
  <c r="X1366" i="9"/>
  <c r="Y1366" i="9"/>
  <c r="W1366" i="9"/>
  <c r="T1366" i="9"/>
  <c r="V1365" i="9"/>
  <c r="S1365" i="9"/>
  <c r="U1365" i="9"/>
  <c r="X1365" i="9"/>
  <c r="Y1365" i="9"/>
  <c r="W1365" i="9"/>
  <c r="T1365" i="9"/>
  <c r="V1364" i="9"/>
  <c r="S1364" i="9"/>
  <c r="U1364" i="9"/>
  <c r="X1364" i="9"/>
  <c r="Y1364" i="9"/>
  <c r="W1364" i="9"/>
  <c r="T1364" i="9"/>
  <c r="V1363" i="9"/>
  <c r="S1363" i="9"/>
  <c r="U1363" i="9"/>
  <c r="X1363" i="9"/>
  <c r="Y1363" i="9"/>
  <c r="W1363" i="9"/>
  <c r="T1363" i="9"/>
  <c r="V1362" i="9"/>
  <c r="S1362" i="9"/>
  <c r="U1362" i="9"/>
  <c r="X1362" i="9"/>
  <c r="Y1362" i="9"/>
  <c r="W1362" i="9"/>
  <c r="T1362" i="9"/>
  <c r="V1361" i="9"/>
  <c r="S1361" i="9"/>
  <c r="U1361" i="9"/>
  <c r="X1361" i="9"/>
  <c r="Y1361" i="9"/>
  <c r="W1361" i="9"/>
  <c r="T1361" i="9"/>
  <c r="V1360" i="9"/>
  <c r="S1360" i="9"/>
  <c r="U1360" i="9"/>
  <c r="X1360" i="9"/>
  <c r="Y1360" i="9"/>
  <c r="W1360" i="9"/>
  <c r="T1360" i="9"/>
  <c r="V1359" i="9"/>
  <c r="S1359" i="9"/>
  <c r="U1359" i="9"/>
  <c r="X1359" i="9"/>
  <c r="Y1359" i="9"/>
  <c r="W1359" i="9"/>
  <c r="T1359" i="9"/>
  <c r="V1358" i="9"/>
  <c r="S1358" i="9"/>
  <c r="U1358" i="9"/>
  <c r="X1358" i="9"/>
  <c r="Y1358" i="9"/>
  <c r="W1358" i="9"/>
  <c r="T1358" i="9"/>
  <c r="V1357" i="9"/>
  <c r="S1357" i="9"/>
  <c r="U1357" i="9"/>
  <c r="X1357" i="9"/>
  <c r="Y1357" i="9"/>
  <c r="W1357" i="9"/>
  <c r="T1357" i="9"/>
  <c r="V1356" i="9"/>
  <c r="S1356" i="9"/>
  <c r="U1356" i="9"/>
  <c r="X1356" i="9"/>
  <c r="Y1356" i="9"/>
  <c r="W1356" i="9"/>
  <c r="T1356" i="9"/>
  <c r="V1355" i="9"/>
  <c r="S1355" i="9"/>
  <c r="U1355" i="9"/>
  <c r="X1355" i="9"/>
  <c r="Y1355" i="9"/>
  <c r="W1355" i="9"/>
  <c r="T1355" i="9"/>
  <c r="V1354" i="9"/>
  <c r="S1354" i="9"/>
  <c r="U1354" i="9"/>
  <c r="X1354" i="9"/>
  <c r="Y1354" i="9"/>
  <c r="W1354" i="9"/>
  <c r="T1354" i="9"/>
  <c r="V1353" i="9"/>
  <c r="S1353" i="9"/>
  <c r="U1353" i="9"/>
  <c r="X1353" i="9"/>
  <c r="Y1353" i="9"/>
  <c r="W1353" i="9"/>
  <c r="T1353" i="9"/>
  <c r="V1352" i="9"/>
  <c r="S1352" i="9"/>
  <c r="U1352" i="9"/>
  <c r="X1352" i="9"/>
  <c r="Y1352" i="9"/>
  <c r="W1352" i="9"/>
  <c r="T1352" i="9"/>
  <c r="V1351" i="9"/>
  <c r="S1351" i="9"/>
  <c r="U1351" i="9"/>
  <c r="X1351" i="9"/>
  <c r="Y1351" i="9"/>
  <c r="W1351" i="9"/>
  <c r="T1351" i="9"/>
  <c r="V1350" i="9"/>
  <c r="S1350" i="9"/>
  <c r="U1350" i="9"/>
  <c r="X1350" i="9"/>
  <c r="Y1350" i="9"/>
  <c r="W1350" i="9"/>
  <c r="T1350" i="9"/>
  <c r="V1349" i="9"/>
  <c r="S1349" i="9"/>
  <c r="U1349" i="9"/>
  <c r="X1349" i="9"/>
  <c r="Y1349" i="9"/>
  <c r="W1349" i="9"/>
  <c r="T1349" i="9"/>
  <c r="V1348" i="9"/>
  <c r="S1348" i="9"/>
  <c r="U1348" i="9"/>
  <c r="X1348" i="9"/>
  <c r="Y1348" i="9"/>
  <c r="W1348" i="9"/>
  <c r="T1348" i="9"/>
  <c r="V1347" i="9"/>
  <c r="S1347" i="9"/>
  <c r="U1347" i="9"/>
  <c r="X1347" i="9"/>
  <c r="Y1347" i="9"/>
  <c r="W1347" i="9"/>
  <c r="T1347" i="9"/>
  <c r="V1346" i="9"/>
  <c r="S1346" i="9"/>
  <c r="U1346" i="9"/>
  <c r="X1346" i="9"/>
  <c r="Y1346" i="9"/>
  <c r="W1346" i="9"/>
  <c r="T1346" i="9"/>
  <c r="V1345" i="9"/>
  <c r="S1345" i="9"/>
  <c r="U1345" i="9"/>
  <c r="X1345" i="9"/>
  <c r="Y1345" i="9"/>
  <c r="W1345" i="9"/>
  <c r="T1345" i="9"/>
  <c r="V1344" i="9"/>
  <c r="S1344" i="9"/>
  <c r="U1344" i="9"/>
  <c r="X1344" i="9"/>
  <c r="Y1344" i="9"/>
  <c r="W1344" i="9"/>
  <c r="T1344" i="9"/>
  <c r="V1343" i="9"/>
  <c r="S1343" i="9"/>
  <c r="U1343" i="9"/>
  <c r="X1343" i="9"/>
  <c r="Y1343" i="9"/>
  <c r="W1343" i="9"/>
  <c r="T1343" i="9"/>
  <c r="V1342" i="9"/>
  <c r="S1342" i="9"/>
  <c r="U1342" i="9"/>
  <c r="X1342" i="9"/>
  <c r="Y1342" i="9"/>
  <c r="W1342" i="9"/>
  <c r="T1342" i="9"/>
  <c r="V1341" i="9"/>
  <c r="S1341" i="9"/>
  <c r="U1341" i="9"/>
  <c r="X1341" i="9"/>
  <c r="Y1341" i="9"/>
  <c r="W1341" i="9"/>
  <c r="T1341" i="9"/>
  <c r="V1340" i="9"/>
  <c r="S1340" i="9"/>
  <c r="U1340" i="9"/>
  <c r="X1340" i="9"/>
  <c r="Y1340" i="9"/>
  <c r="W1340" i="9"/>
  <c r="T1340" i="9"/>
  <c r="V1339" i="9"/>
  <c r="S1339" i="9"/>
  <c r="U1339" i="9"/>
  <c r="X1339" i="9"/>
  <c r="Y1339" i="9"/>
  <c r="W1339" i="9"/>
  <c r="T1339" i="9"/>
  <c r="V1338" i="9"/>
  <c r="S1338" i="9"/>
  <c r="U1338" i="9"/>
  <c r="X1338" i="9"/>
  <c r="Y1338" i="9"/>
  <c r="W1338" i="9"/>
  <c r="T1338" i="9"/>
  <c r="V1337" i="9"/>
  <c r="S1337" i="9"/>
  <c r="U1337" i="9"/>
  <c r="X1337" i="9"/>
  <c r="Y1337" i="9"/>
  <c r="W1337" i="9"/>
  <c r="T1337" i="9"/>
  <c r="V1336" i="9"/>
  <c r="S1336" i="9"/>
  <c r="U1336" i="9"/>
  <c r="X1336" i="9"/>
  <c r="Y1336" i="9"/>
  <c r="W1336" i="9"/>
  <c r="T1336" i="9"/>
  <c r="V1335" i="9"/>
  <c r="S1335" i="9"/>
  <c r="U1335" i="9"/>
  <c r="X1335" i="9"/>
  <c r="Y1335" i="9"/>
  <c r="W1335" i="9"/>
  <c r="T1335" i="9"/>
  <c r="V1334" i="9"/>
  <c r="S1334" i="9"/>
  <c r="U1334" i="9"/>
  <c r="X1334" i="9"/>
  <c r="Y1334" i="9"/>
  <c r="W1334" i="9"/>
  <c r="T1334" i="9"/>
  <c r="V1333" i="9"/>
  <c r="S1333" i="9"/>
  <c r="U1333" i="9"/>
  <c r="X1333" i="9"/>
  <c r="Y1333" i="9"/>
  <c r="W1333" i="9"/>
  <c r="T1333" i="9"/>
  <c r="V1332" i="9"/>
  <c r="S1332" i="9"/>
  <c r="U1332" i="9"/>
  <c r="X1332" i="9"/>
  <c r="Y1332" i="9"/>
  <c r="W1332" i="9"/>
  <c r="T1332" i="9"/>
  <c r="V1331" i="9"/>
  <c r="S1331" i="9"/>
  <c r="U1331" i="9"/>
  <c r="X1331" i="9"/>
  <c r="Y1331" i="9"/>
  <c r="W1331" i="9"/>
  <c r="T1331" i="9"/>
  <c r="V1330" i="9"/>
  <c r="S1330" i="9"/>
  <c r="U1330" i="9"/>
  <c r="X1330" i="9"/>
  <c r="Y1330" i="9"/>
  <c r="W1330" i="9"/>
  <c r="T1330" i="9"/>
  <c r="V1329" i="9"/>
  <c r="S1329" i="9"/>
  <c r="U1329" i="9"/>
  <c r="X1329" i="9"/>
  <c r="Y1329" i="9"/>
  <c r="W1329" i="9"/>
  <c r="T1329" i="9"/>
  <c r="V1328" i="9"/>
  <c r="S1328" i="9"/>
  <c r="U1328" i="9"/>
  <c r="X1328" i="9"/>
  <c r="Y1328" i="9"/>
  <c r="W1328" i="9"/>
  <c r="T1328" i="9"/>
  <c r="V1327" i="9"/>
  <c r="S1327" i="9"/>
  <c r="U1327" i="9"/>
  <c r="X1327" i="9"/>
  <c r="Y1327" i="9"/>
  <c r="W1327" i="9"/>
  <c r="T1327" i="9"/>
  <c r="V1326" i="9"/>
  <c r="S1326" i="9"/>
  <c r="U1326" i="9"/>
  <c r="X1326" i="9"/>
  <c r="Y1326" i="9"/>
  <c r="W1326" i="9"/>
  <c r="T1326" i="9"/>
  <c r="V1325" i="9"/>
  <c r="S1325" i="9"/>
  <c r="U1325" i="9"/>
  <c r="X1325" i="9"/>
  <c r="Y1325" i="9"/>
  <c r="W1325" i="9"/>
  <c r="T1325" i="9"/>
  <c r="V1324" i="9"/>
  <c r="S1324" i="9"/>
  <c r="U1324" i="9"/>
  <c r="X1324" i="9"/>
  <c r="Y1324" i="9"/>
  <c r="W1324" i="9"/>
  <c r="T1324" i="9"/>
  <c r="V1323" i="9"/>
  <c r="S1323" i="9"/>
  <c r="U1323" i="9"/>
  <c r="X1323" i="9"/>
  <c r="Y1323" i="9"/>
  <c r="W1323" i="9"/>
  <c r="T1323" i="9"/>
  <c r="V1322" i="9"/>
  <c r="S1322" i="9"/>
  <c r="U1322" i="9"/>
  <c r="X1322" i="9"/>
  <c r="Y1322" i="9"/>
  <c r="W1322" i="9"/>
  <c r="T1322" i="9"/>
  <c r="V1321" i="9"/>
  <c r="S1321" i="9"/>
  <c r="U1321" i="9"/>
  <c r="X1321" i="9"/>
  <c r="Y1321" i="9"/>
  <c r="W1321" i="9"/>
  <c r="T1321" i="9"/>
  <c r="V1320" i="9"/>
  <c r="S1320" i="9"/>
  <c r="U1320" i="9"/>
  <c r="X1320" i="9"/>
  <c r="Y1320" i="9"/>
  <c r="W1320" i="9"/>
  <c r="T1320" i="9"/>
  <c r="V1319" i="9"/>
  <c r="S1319" i="9"/>
  <c r="U1319" i="9"/>
  <c r="X1319" i="9"/>
  <c r="Y1319" i="9"/>
  <c r="W1319" i="9"/>
  <c r="T1319" i="9"/>
  <c r="V1318" i="9"/>
  <c r="S1318" i="9"/>
  <c r="U1318" i="9"/>
  <c r="X1318" i="9"/>
  <c r="Y1318" i="9"/>
  <c r="W1318" i="9"/>
  <c r="T1318" i="9"/>
  <c r="V1317" i="9"/>
  <c r="S1317" i="9"/>
  <c r="U1317" i="9"/>
  <c r="X1317" i="9"/>
  <c r="Y1317" i="9"/>
  <c r="W1317" i="9"/>
  <c r="T1317" i="9"/>
  <c r="V1316" i="9"/>
  <c r="S1316" i="9"/>
  <c r="U1316" i="9"/>
  <c r="X1316" i="9"/>
  <c r="Y1316" i="9"/>
  <c r="W1316" i="9"/>
  <c r="T1316" i="9"/>
  <c r="V1315" i="9"/>
  <c r="S1315" i="9"/>
  <c r="U1315" i="9"/>
  <c r="X1315" i="9"/>
  <c r="Y1315" i="9"/>
  <c r="W1315" i="9"/>
  <c r="T1315" i="9"/>
  <c r="V1314" i="9"/>
  <c r="S1314" i="9"/>
  <c r="U1314" i="9"/>
  <c r="X1314" i="9"/>
  <c r="Y1314" i="9"/>
  <c r="W1314" i="9"/>
  <c r="T1314" i="9"/>
  <c r="V1313" i="9"/>
  <c r="S1313" i="9"/>
  <c r="U1313" i="9"/>
  <c r="X1313" i="9"/>
  <c r="Y1313" i="9"/>
  <c r="W1313" i="9"/>
  <c r="T1313" i="9"/>
  <c r="V1312" i="9"/>
  <c r="S1312" i="9"/>
  <c r="U1312" i="9"/>
  <c r="X1312" i="9"/>
  <c r="Y1312" i="9"/>
  <c r="W1312" i="9"/>
  <c r="T1312" i="9"/>
  <c r="V1311" i="9"/>
  <c r="S1311" i="9"/>
  <c r="U1311" i="9"/>
  <c r="X1311" i="9"/>
  <c r="Y1311" i="9"/>
  <c r="W1311" i="9"/>
  <c r="T1311" i="9"/>
  <c r="V1310" i="9"/>
  <c r="S1310" i="9"/>
  <c r="U1310" i="9"/>
  <c r="X1310" i="9"/>
  <c r="Y1310" i="9"/>
  <c r="W1310" i="9"/>
  <c r="T1310" i="9"/>
  <c r="V1309" i="9"/>
  <c r="S1309" i="9"/>
  <c r="U1309" i="9"/>
  <c r="X1309" i="9"/>
  <c r="Y1309" i="9"/>
  <c r="W1309" i="9"/>
  <c r="T1309" i="9"/>
  <c r="V1308" i="9"/>
  <c r="S1308" i="9"/>
  <c r="U1308" i="9"/>
  <c r="X1308" i="9"/>
  <c r="Y1308" i="9"/>
  <c r="W1308" i="9"/>
  <c r="T1308" i="9"/>
  <c r="V1307" i="9"/>
  <c r="S1307" i="9"/>
  <c r="U1307" i="9"/>
  <c r="X1307" i="9"/>
  <c r="Y1307" i="9"/>
  <c r="W1307" i="9"/>
  <c r="T1307" i="9"/>
  <c r="V1306" i="9"/>
  <c r="S1306" i="9"/>
  <c r="U1306" i="9"/>
  <c r="X1306" i="9"/>
  <c r="Y1306" i="9"/>
  <c r="W1306" i="9"/>
  <c r="T1306" i="9"/>
  <c r="V1305" i="9"/>
  <c r="S1305" i="9"/>
  <c r="U1305" i="9"/>
  <c r="X1305" i="9"/>
  <c r="Y1305" i="9"/>
  <c r="W1305" i="9"/>
  <c r="T1305" i="9"/>
  <c r="V1304" i="9"/>
  <c r="S1304" i="9"/>
  <c r="U1304" i="9"/>
  <c r="X1304" i="9"/>
  <c r="Y1304" i="9"/>
  <c r="W1304" i="9"/>
  <c r="T1304" i="9"/>
  <c r="V1303" i="9"/>
  <c r="S1303" i="9"/>
  <c r="U1303" i="9"/>
  <c r="X1303" i="9"/>
  <c r="Y1303" i="9"/>
  <c r="W1303" i="9"/>
  <c r="T1303" i="9"/>
  <c r="V1302" i="9"/>
  <c r="S1302" i="9"/>
  <c r="U1302" i="9"/>
  <c r="X1302" i="9"/>
  <c r="Y1302" i="9"/>
  <c r="W1302" i="9"/>
  <c r="T1302" i="9"/>
  <c r="V1301" i="9"/>
  <c r="S1301" i="9"/>
  <c r="U1301" i="9"/>
  <c r="X1301" i="9"/>
  <c r="Y1301" i="9"/>
  <c r="W1301" i="9"/>
  <c r="T1301" i="9"/>
  <c r="V1300" i="9"/>
  <c r="S1300" i="9"/>
  <c r="U1300" i="9"/>
  <c r="X1300" i="9"/>
  <c r="Y1300" i="9"/>
  <c r="W1300" i="9"/>
  <c r="T1300" i="9"/>
  <c r="V1299" i="9"/>
  <c r="S1299" i="9"/>
  <c r="U1299" i="9"/>
  <c r="X1299" i="9"/>
  <c r="Y1299" i="9"/>
  <c r="W1299" i="9"/>
  <c r="T1299" i="9"/>
  <c r="V1298" i="9"/>
  <c r="S1298" i="9"/>
  <c r="U1298" i="9"/>
  <c r="X1298" i="9"/>
  <c r="Y1298" i="9"/>
  <c r="W1298" i="9"/>
  <c r="T1298" i="9"/>
  <c r="V1297" i="9"/>
  <c r="S1297" i="9"/>
  <c r="U1297" i="9"/>
  <c r="X1297" i="9"/>
  <c r="Y1297" i="9"/>
  <c r="W1297" i="9"/>
  <c r="T1297" i="9"/>
  <c r="V1296" i="9"/>
  <c r="S1296" i="9"/>
  <c r="U1296" i="9"/>
  <c r="X1296" i="9"/>
  <c r="Y1296" i="9"/>
  <c r="W1296" i="9"/>
  <c r="T1296" i="9"/>
  <c r="V1295" i="9"/>
  <c r="S1295" i="9"/>
  <c r="U1295" i="9"/>
  <c r="X1295" i="9"/>
  <c r="Y1295" i="9"/>
  <c r="W1295" i="9"/>
  <c r="T1295" i="9"/>
  <c r="V1294" i="9"/>
  <c r="S1294" i="9"/>
  <c r="U1294" i="9"/>
  <c r="X1294" i="9"/>
  <c r="Y1294" i="9"/>
  <c r="W1294" i="9"/>
  <c r="T1294" i="9"/>
  <c r="V1293" i="9"/>
  <c r="S1293" i="9"/>
  <c r="U1293" i="9"/>
  <c r="X1293" i="9"/>
  <c r="Y1293" i="9"/>
  <c r="W1293" i="9"/>
  <c r="T1293" i="9"/>
  <c r="V1292" i="9"/>
  <c r="S1292" i="9"/>
  <c r="U1292" i="9"/>
  <c r="X1292" i="9"/>
  <c r="Y1292" i="9"/>
  <c r="W1292" i="9"/>
  <c r="T1292" i="9"/>
  <c r="V1291" i="9"/>
  <c r="S1291" i="9"/>
  <c r="U1291" i="9"/>
  <c r="X1291" i="9"/>
  <c r="Y1291" i="9"/>
  <c r="W1291" i="9"/>
  <c r="T1291" i="9"/>
  <c r="V1290" i="9"/>
  <c r="S1290" i="9"/>
  <c r="U1290" i="9"/>
  <c r="X1290" i="9"/>
  <c r="Y1290" i="9"/>
  <c r="W1290" i="9"/>
  <c r="T1290" i="9"/>
  <c r="V1289" i="9"/>
  <c r="S1289" i="9"/>
  <c r="U1289" i="9"/>
  <c r="X1289" i="9"/>
  <c r="Y1289" i="9"/>
  <c r="W1289" i="9"/>
  <c r="T1289" i="9"/>
  <c r="V1288" i="9"/>
  <c r="S1288" i="9"/>
  <c r="U1288" i="9"/>
  <c r="X1288" i="9"/>
  <c r="Y1288" i="9"/>
  <c r="W1288" i="9"/>
  <c r="T1288" i="9"/>
  <c r="V1287" i="9"/>
  <c r="S1287" i="9"/>
  <c r="U1287" i="9"/>
  <c r="X1287" i="9"/>
  <c r="Y1287" i="9"/>
  <c r="W1287" i="9"/>
  <c r="T1287" i="9"/>
  <c r="V1286" i="9"/>
  <c r="S1286" i="9"/>
  <c r="U1286" i="9"/>
  <c r="X1286" i="9"/>
  <c r="Y1286" i="9"/>
  <c r="W1286" i="9"/>
  <c r="T1286" i="9"/>
  <c r="V1285" i="9"/>
  <c r="S1285" i="9"/>
  <c r="U1285" i="9"/>
  <c r="X1285" i="9"/>
  <c r="Y1285" i="9"/>
  <c r="W1285" i="9"/>
  <c r="T1285" i="9"/>
  <c r="V1284" i="9"/>
  <c r="S1284" i="9"/>
  <c r="U1284" i="9"/>
  <c r="X1284" i="9"/>
  <c r="Y1284" i="9"/>
  <c r="W1284" i="9"/>
  <c r="T1284" i="9"/>
  <c r="V1283" i="9"/>
  <c r="S1283" i="9"/>
  <c r="U1283" i="9"/>
  <c r="X1283" i="9"/>
  <c r="Y1283" i="9"/>
  <c r="W1283" i="9"/>
  <c r="T1283" i="9"/>
  <c r="V1282" i="9"/>
  <c r="S1282" i="9"/>
  <c r="U1282" i="9"/>
  <c r="X1282" i="9"/>
  <c r="Y1282" i="9"/>
  <c r="W1282" i="9"/>
  <c r="T1282" i="9"/>
  <c r="V1281" i="9"/>
  <c r="S1281" i="9"/>
  <c r="U1281" i="9"/>
  <c r="X1281" i="9"/>
  <c r="Y1281" i="9"/>
  <c r="W1281" i="9"/>
  <c r="T1281" i="9"/>
  <c r="V1280" i="9"/>
  <c r="S1280" i="9"/>
  <c r="U1280" i="9"/>
  <c r="X1280" i="9"/>
  <c r="Y1280" i="9"/>
  <c r="W1280" i="9"/>
  <c r="T1280" i="9"/>
  <c r="V1279" i="9"/>
  <c r="S1279" i="9"/>
  <c r="U1279" i="9"/>
  <c r="X1279" i="9"/>
  <c r="Y1279" i="9"/>
  <c r="W1279" i="9"/>
  <c r="T1279" i="9"/>
  <c r="V1278" i="9"/>
  <c r="S1278" i="9"/>
  <c r="U1278" i="9"/>
  <c r="X1278" i="9"/>
  <c r="Y1278" i="9"/>
  <c r="W1278" i="9"/>
  <c r="T1278" i="9"/>
  <c r="V1277" i="9"/>
  <c r="S1277" i="9"/>
  <c r="U1277" i="9"/>
  <c r="X1277" i="9"/>
  <c r="Y1277" i="9"/>
  <c r="W1277" i="9"/>
  <c r="T1277" i="9"/>
  <c r="V1276" i="9"/>
  <c r="S1276" i="9"/>
  <c r="U1276" i="9"/>
  <c r="X1276" i="9"/>
  <c r="Y1276" i="9"/>
  <c r="W1276" i="9"/>
  <c r="T1276" i="9"/>
  <c r="V1275" i="9"/>
  <c r="S1275" i="9"/>
  <c r="U1275" i="9"/>
  <c r="X1275" i="9"/>
  <c r="Y1275" i="9"/>
  <c r="W1275" i="9"/>
  <c r="T1275" i="9"/>
  <c r="V1274" i="9"/>
  <c r="S1274" i="9"/>
  <c r="U1274" i="9"/>
  <c r="X1274" i="9"/>
  <c r="Y1274" i="9"/>
  <c r="W1274" i="9"/>
  <c r="T1274" i="9"/>
  <c r="V1273" i="9"/>
  <c r="S1273" i="9"/>
  <c r="U1273" i="9"/>
  <c r="X1273" i="9"/>
  <c r="Y1273" i="9"/>
  <c r="W1273" i="9"/>
  <c r="T1273" i="9"/>
  <c r="V1272" i="9"/>
  <c r="S1272" i="9"/>
  <c r="U1272" i="9"/>
  <c r="X1272" i="9"/>
  <c r="Y1272" i="9"/>
  <c r="W1272" i="9"/>
  <c r="T1272" i="9"/>
  <c r="V1271" i="9"/>
  <c r="S1271" i="9"/>
  <c r="U1271" i="9"/>
  <c r="X1271" i="9"/>
  <c r="Y1271" i="9"/>
  <c r="W1271" i="9"/>
  <c r="T1271" i="9"/>
  <c r="V1270" i="9"/>
  <c r="S1270" i="9"/>
  <c r="U1270" i="9"/>
  <c r="X1270" i="9"/>
  <c r="Y1270" i="9"/>
  <c r="W1270" i="9"/>
  <c r="T1270" i="9"/>
  <c r="V1269" i="9"/>
  <c r="S1269" i="9"/>
  <c r="U1269" i="9"/>
  <c r="X1269" i="9"/>
  <c r="Y1269" i="9"/>
  <c r="W1269" i="9"/>
  <c r="T1269" i="9"/>
  <c r="V1268" i="9"/>
  <c r="S1268" i="9"/>
  <c r="U1268" i="9"/>
  <c r="X1268" i="9"/>
  <c r="Y1268" i="9"/>
  <c r="W1268" i="9"/>
  <c r="T1268" i="9"/>
  <c r="V1267" i="9"/>
  <c r="S1267" i="9"/>
  <c r="U1267" i="9"/>
  <c r="X1267" i="9"/>
  <c r="Y1267" i="9"/>
  <c r="W1267" i="9"/>
  <c r="T1267" i="9"/>
  <c r="V1266" i="9"/>
  <c r="S1266" i="9"/>
  <c r="U1266" i="9"/>
  <c r="X1266" i="9"/>
  <c r="Y1266" i="9"/>
  <c r="W1266" i="9"/>
  <c r="T1266" i="9"/>
  <c r="V1265" i="9"/>
  <c r="S1265" i="9"/>
  <c r="U1265" i="9"/>
  <c r="X1265" i="9"/>
  <c r="Y1265" i="9"/>
  <c r="W1265" i="9"/>
  <c r="T1265" i="9"/>
  <c r="V1264" i="9"/>
  <c r="S1264" i="9"/>
  <c r="U1264" i="9"/>
  <c r="X1264" i="9"/>
  <c r="Y1264" i="9"/>
  <c r="W1264" i="9"/>
  <c r="T1264" i="9"/>
  <c r="V1263" i="9"/>
  <c r="S1263" i="9"/>
  <c r="U1263" i="9"/>
  <c r="X1263" i="9"/>
  <c r="Y1263" i="9"/>
  <c r="W1263" i="9"/>
  <c r="T1263" i="9"/>
  <c r="V1262" i="9"/>
  <c r="S1262" i="9"/>
  <c r="U1262" i="9"/>
  <c r="X1262" i="9"/>
  <c r="Y1262" i="9"/>
  <c r="W1262" i="9"/>
  <c r="T1262" i="9"/>
  <c r="V1261" i="9"/>
  <c r="S1261" i="9"/>
  <c r="U1261" i="9"/>
  <c r="X1261" i="9"/>
  <c r="Y1261" i="9"/>
  <c r="W1261" i="9"/>
  <c r="T1261" i="9"/>
  <c r="V1260" i="9"/>
  <c r="S1260" i="9"/>
  <c r="U1260" i="9"/>
  <c r="X1260" i="9"/>
  <c r="Y1260" i="9"/>
  <c r="W1260" i="9"/>
  <c r="T1260" i="9"/>
  <c r="V1259" i="9"/>
  <c r="S1259" i="9"/>
  <c r="U1259" i="9"/>
  <c r="X1259" i="9"/>
  <c r="Y1259" i="9"/>
  <c r="W1259" i="9"/>
  <c r="T1259" i="9"/>
  <c r="V1258" i="9"/>
  <c r="S1258" i="9"/>
  <c r="U1258" i="9"/>
  <c r="X1258" i="9"/>
  <c r="Y1258" i="9"/>
  <c r="W1258" i="9"/>
  <c r="T1258" i="9"/>
  <c r="V1257" i="9"/>
  <c r="S1257" i="9"/>
  <c r="U1257" i="9"/>
  <c r="X1257" i="9"/>
  <c r="Y1257" i="9"/>
  <c r="W1257" i="9"/>
  <c r="T1257" i="9"/>
  <c r="V1256" i="9"/>
  <c r="S1256" i="9"/>
  <c r="U1256" i="9"/>
  <c r="X1256" i="9"/>
  <c r="Y1256" i="9"/>
  <c r="W1256" i="9"/>
  <c r="T1256" i="9"/>
  <c r="V1255" i="9"/>
  <c r="S1255" i="9"/>
  <c r="U1255" i="9"/>
  <c r="X1255" i="9"/>
  <c r="Y1255" i="9"/>
  <c r="W1255" i="9"/>
  <c r="T1255" i="9"/>
  <c r="V1254" i="9"/>
  <c r="S1254" i="9"/>
  <c r="U1254" i="9"/>
  <c r="X1254" i="9"/>
  <c r="Y1254" i="9"/>
  <c r="W1254" i="9"/>
  <c r="T1254" i="9"/>
  <c r="V1253" i="9"/>
  <c r="S1253" i="9"/>
  <c r="U1253" i="9"/>
  <c r="X1253" i="9"/>
  <c r="Y1253" i="9"/>
  <c r="W1253" i="9"/>
  <c r="T1253" i="9"/>
  <c r="V1252" i="9"/>
  <c r="S1252" i="9"/>
  <c r="U1252" i="9"/>
  <c r="X1252" i="9"/>
  <c r="Y1252" i="9"/>
  <c r="W1252" i="9"/>
  <c r="T1252" i="9"/>
  <c r="V1251" i="9"/>
  <c r="S1251" i="9"/>
  <c r="U1251" i="9"/>
  <c r="X1251" i="9"/>
  <c r="Y1251" i="9"/>
  <c r="W1251" i="9"/>
  <c r="T1251" i="9"/>
  <c r="V1250" i="9"/>
  <c r="S1250" i="9"/>
  <c r="U1250" i="9"/>
  <c r="X1250" i="9"/>
  <c r="Y1250" i="9"/>
  <c r="W1250" i="9"/>
  <c r="T1250" i="9"/>
  <c r="V1249" i="9"/>
  <c r="S1249" i="9"/>
  <c r="U1249" i="9"/>
  <c r="X1249" i="9"/>
  <c r="Y1249" i="9"/>
  <c r="W1249" i="9"/>
  <c r="T1249" i="9"/>
  <c r="V1248" i="9"/>
  <c r="S1248" i="9"/>
  <c r="U1248" i="9"/>
  <c r="X1248" i="9"/>
  <c r="Y1248" i="9"/>
  <c r="W1248" i="9"/>
  <c r="T1248" i="9"/>
  <c r="V1247" i="9"/>
  <c r="S1247" i="9"/>
  <c r="U1247" i="9"/>
  <c r="X1247" i="9"/>
  <c r="Y1247" i="9"/>
  <c r="W1247" i="9"/>
  <c r="T1247" i="9"/>
  <c r="V1246" i="9"/>
  <c r="S1246" i="9"/>
  <c r="U1246" i="9"/>
  <c r="X1246" i="9"/>
  <c r="Y1246" i="9"/>
  <c r="W1246" i="9"/>
  <c r="T1246" i="9"/>
  <c r="V1245" i="9"/>
  <c r="S1245" i="9"/>
  <c r="U1245" i="9"/>
  <c r="X1245" i="9"/>
  <c r="Y1245" i="9"/>
  <c r="W1245" i="9"/>
  <c r="T1245" i="9"/>
  <c r="V1244" i="9"/>
  <c r="S1244" i="9"/>
  <c r="U1244" i="9"/>
  <c r="X1244" i="9"/>
  <c r="Y1244" i="9"/>
  <c r="W1244" i="9"/>
  <c r="T1244" i="9"/>
  <c r="V1243" i="9"/>
  <c r="S1243" i="9"/>
  <c r="U1243" i="9"/>
  <c r="X1243" i="9"/>
  <c r="Y1243" i="9"/>
  <c r="W1243" i="9"/>
  <c r="T1243" i="9"/>
  <c r="V1242" i="9"/>
  <c r="S1242" i="9"/>
  <c r="U1242" i="9"/>
  <c r="X1242" i="9"/>
  <c r="Y1242" i="9"/>
  <c r="W1242" i="9"/>
  <c r="T1242" i="9"/>
  <c r="V1241" i="9"/>
  <c r="S1241" i="9"/>
  <c r="U1241" i="9"/>
  <c r="X1241" i="9"/>
  <c r="Y1241" i="9"/>
  <c r="W1241" i="9"/>
  <c r="T1241" i="9"/>
  <c r="V1240" i="9"/>
  <c r="S1240" i="9"/>
  <c r="U1240" i="9"/>
  <c r="X1240" i="9"/>
  <c r="Y1240" i="9"/>
  <c r="W1240" i="9"/>
  <c r="T1240" i="9"/>
  <c r="V1239" i="9"/>
  <c r="S1239" i="9"/>
  <c r="U1239" i="9"/>
  <c r="X1239" i="9"/>
  <c r="Y1239" i="9"/>
  <c r="W1239" i="9"/>
  <c r="T1239" i="9"/>
  <c r="V1238" i="9"/>
  <c r="S1238" i="9"/>
  <c r="U1238" i="9"/>
  <c r="X1238" i="9"/>
  <c r="Y1238" i="9"/>
  <c r="W1238" i="9"/>
  <c r="T1238" i="9"/>
  <c r="V1237" i="9"/>
  <c r="S1237" i="9"/>
  <c r="U1237" i="9"/>
  <c r="X1237" i="9"/>
  <c r="Y1237" i="9"/>
  <c r="W1237" i="9"/>
  <c r="T1237" i="9"/>
  <c r="V1236" i="9"/>
  <c r="S1236" i="9"/>
  <c r="U1236" i="9"/>
  <c r="X1236" i="9"/>
  <c r="Y1236" i="9"/>
  <c r="W1236" i="9"/>
  <c r="T1236" i="9"/>
  <c r="V1235" i="9"/>
  <c r="S1235" i="9"/>
  <c r="U1235" i="9"/>
  <c r="X1235" i="9"/>
  <c r="Y1235" i="9"/>
  <c r="W1235" i="9"/>
  <c r="T1235" i="9"/>
  <c r="V1234" i="9"/>
  <c r="S1234" i="9"/>
  <c r="U1234" i="9"/>
  <c r="X1234" i="9"/>
  <c r="Y1234" i="9"/>
  <c r="W1234" i="9"/>
  <c r="T1234" i="9"/>
  <c r="V1233" i="9"/>
  <c r="S1233" i="9"/>
  <c r="U1233" i="9"/>
  <c r="X1233" i="9"/>
  <c r="Y1233" i="9"/>
  <c r="W1233" i="9"/>
  <c r="T1233" i="9"/>
  <c r="V1232" i="9"/>
  <c r="S1232" i="9"/>
  <c r="U1232" i="9"/>
  <c r="X1232" i="9"/>
  <c r="Y1232" i="9"/>
  <c r="W1232" i="9"/>
  <c r="T1232" i="9"/>
  <c r="V1231" i="9"/>
  <c r="S1231" i="9"/>
  <c r="U1231" i="9"/>
  <c r="X1231" i="9"/>
  <c r="Y1231" i="9"/>
  <c r="W1231" i="9"/>
  <c r="T1231" i="9"/>
  <c r="V1230" i="9"/>
  <c r="S1230" i="9"/>
  <c r="U1230" i="9"/>
  <c r="X1230" i="9"/>
  <c r="Y1230" i="9"/>
  <c r="W1230" i="9"/>
  <c r="T1230" i="9"/>
  <c r="V1229" i="9"/>
  <c r="S1229" i="9"/>
  <c r="U1229" i="9"/>
  <c r="X1229" i="9"/>
  <c r="Y1229" i="9"/>
  <c r="W1229" i="9"/>
  <c r="T1229" i="9"/>
  <c r="V1228" i="9"/>
  <c r="S1228" i="9"/>
  <c r="U1228" i="9"/>
  <c r="X1228" i="9"/>
  <c r="Y1228" i="9"/>
  <c r="W1228" i="9"/>
  <c r="T1228" i="9"/>
  <c r="V1227" i="9"/>
  <c r="S1227" i="9"/>
  <c r="U1227" i="9"/>
  <c r="X1227" i="9"/>
  <c r="Y1227" i="9"/>
  <c r="W1227" i="9"/>
  <c r="T1227" i="9"/>
  <c r="V1226" i="9"/>
  <c r="S1226" i="9"/>
  <c r="U1226" i="9"/>
  <c r="X1226" i="9"/>
  <c r="Y1226" i="9"/>
  <c r="W1226" i="9"/>
  <c r="T1226" i="9"/>
  <c r="V1225" i="9"/>
  <c r="S1225" i="9"/>
  <c r="U1225" i="9"/>
  <c r="X1225" i="9"/>
  <c r="Y1225" i="9"/>
  <c r="W1225" i="9"/>
  <c r="T1225" i="9"/>
  <c r="V1224" i="9"/>
  <c r="S1224" i="9"/>
  <c r="U1224" i="9"/>
  <c r="X1224" i="9"/>
  <c r="Y1224" i="9"/>
  <c r="W1224" i="9"/>
  <c r="T1224" i="9"/>
  <c r="V1223" i="9"/>
  <c r="S1223" i="9"/>
  <c r="U1223" i="9"/>
  <c r="X1223" i="9"/>
  <c r="Y1223" i="9"/>
  <c r="W1223" i="9"/>
  <c r="T1223" i="9"/>
  <c r="V1222" i="9"/>
  <c r="S1222" i="9"/>
  <c r="U1222" i="9"/>
  <c r="X1222" i="9"/>
  <c r="Y1222" i="9"/>
  <c r="W1222" i="9"/>
  <c r="T1222" i="9"/>
  <c r="V1221" i="9"/>
  <c r="S1221" i="9"/>
  <c r="U1221" i="9"/>
  <c r="X1221" i="9"/>
  <c r="Y1221" i="9"/>
  <c r="W1221" i="9"/>
  <c r="T1221" i="9"/>
  <c r="V1220" i="9"/>
  <c r="S1220" i="9"/>
  <c r="U1220" i="9"/>
  <c r="X1220" i="9"/>
  <c r="Y1220" i="9"/>
  <c r="W1220" i="9"/>
  <c r="T1220" i="9"/>
  <c r="V1219" i="9"/>
  <c r="S1219" i="9"/>
  <c r="U1219" i="9"/>
  <c r="X1219" i="9"/>
  <c r="Y1219" i="9"/>
  <c r="W1219" i="9"/>
  <c r="T1219" i="9"/>
  <c r="V1218" i="9"/>
  <c r="S1218" i="9"/>
  <c r="U1218" i="9"/>
  <c r="X1218" i="9"/>
  <c r="Y1218" i="9"/>
  <c r="W1218" i="9"/>
  <c r="T1218" i="9"/>
  <c r="V1217" i="9"/>
  <c r="S1217" i="9"/>
  <c r="U1217" i="9"/>
  <c r="X1217" i="9"/>
  <c r="Y1217" i="9"/>
  <c r="W1217" i="9"/>
  <c r="T1217" i="9"/>
  <c r="V1216" i="9"/>
  <c r="S1216" i="9"/>
  <c r="U1216" i="9"/>
  <c r="X1216" i="9"/>
  <c r="Y1216" i="9"/>
  <c r="W1216" i="9"/>
  <c r="T1216" i="9"/>
  <c r="V1215" i="9"/>
  <c r="S1215" i="9"/>
  <c r="U1215" i="9"/>
  <c r="X1215" i="9"/>
  <c r="Y1215" i="9"/>
  <c r="W1215" i="9"/>
  <c r="T1215" i="9"/>
  <c r="V1214" i="9"/>
  <c r="S1214" i="9"/>
  <c r="U1214" i="9"/>
  <c r="X1214" i="9"/>
  <c r="Y1214" i="9"/>
  <c r="W1214" i="9"/>
  <c r="T1214" i="9"/>
  <c r="V1213" i="9"/>
  <c r="S1213" i="9"/>
  <c r="U1213" i="9"/>
  <c r="X1213" i="9"/>
  <c r="Y1213" i="9"/>
  <c r="W1213" i="9"/>
  <c r="T1213" i="9"/>
  <c r="V1212" i="9"/>
  <c r="S1212" i="9"/>
  <c r="U1212" i="9"/>
  <c r="X1212" i="9"/>
  <c r="Y1212" i="9"/>
  <c r="W1212" i="9"/>
  <c r="T1212" i="9"/>
  <c r="V1211" i="9"/>
  <c r="S1211" i="9"/>
  <c r="U1211" i="9"/>
  <c r="X1211" i="9"/>
  <c r="Y1211" i="9"/>
  <c r="W1211" i="9"/>
  <c r="T1211" i="9"/>
  <c r="V1210" i="9"/>
  <c r="S1210" i="9"/>
  <c r="U1210" i="9"/>
  <c r="X1210" i="9"/>
  <c r="Y1210" i="9"/>
  <c r="W1210" i="9"/>
  <c r="T1210" i="9"/>
  <c r="V1209" i="9"/>
  <c r="S1209" i="9"/>
  <c r="U1209" i="9"/>
  <c r="X1209" i="9"/>
  <c r="Y1209" i="9"/>
  <c r="W1209" i="9"/>
  <c r="T1209" i="9"/>
  <c r="V1208" i="9"/>
  <c r="S1208" i="9"/>
  <c r="U1208" i="9"/>
  <c r="X1208" i="9"/>
  <c r="Y1208" i="9"/>
  <c r="W1208" i="9"/>
  <c r="T1208" i="9"/>
  <c r="V1207" i="9"/>
  <c r="S1207" i="9"/>
  <c r="U1207" i="9"/>
  <c r="X1207" i="9"/>
  <c r="Y1207" i="9"/>
  <c r="W1207" i="9"/>
  <c r="T1207" i="9"/>
  <c r="V1206" i="9"/>
  <c r="S1206" i="9"/>
  <c r="U1206" i="9"/>
  <c r="X1206" i="9"/>
  <c r="Y1206" i="9"/>
  <c r="W1206" i="9"/>
  <c r="T1206" i="9"/>
  <c r="V1205" i="9"/>
  <c r="S1205" i="9"/>
  <c r="U1205" i="9"/>
  <c r="X1205" i="9"/>
  <c r="Y1205" i="9"/>
  <c r="W1205" i="9"/>
  <c r="T1205" i="9"/>
  <c r="V1204" i="9"/>
  <c r="S1204" i="9"/>
  <c r="U1204" i="9"/>
  <c r="X1204" i="9"/>
  <c r="Y1204" i="9"/>
  <c r="W1204" i="9"/>
  <c r="T1204" i="9"/>
  <c r="V1203" i="9"/>
  <c r="S1203" i="9"/>
  <c r="U1203" i="9"/>
  <c r="X1203" i="9"/>
  <c r="Y1203" i="9"/>
  <c r="W1203" i="9"/>
  <c r="T1203" i="9"/>
  <c r="V1202" i="9"/>
  <c r="S1202" i="9"/>
  <c r="U1202" i="9"/>
  <c r="X1202" i="9"/>
  <c r="Y1202" i="9"/>
  <c r="W1202" i="9"/>
  <c r="T1202" i="9"/>
  <c r="V1201" i="9"/>
  <c r="S1201" i="9"/>
  <c r="U1201" i="9"/>
  <c r="X1201" i="9"/>
  <c r="Y1201" i="9"/>
  <c r="W1201" i="9"/>
  <c r="T1201" i="9"/>
  <c r="V1200" i="9"/>
  <c r="S1200" i="9"/>
  <c r="U1200" i="9"/>
  <c r="X1200" i="9"/>
  <c r="Y1200" i="9"/>
  <c r="W1200" i="9"/>
  <c r="T1200" i="9"/>
  <c r="V1199" i="9"/>
  <c r="S1199" i="9"/>
  <c r="U1199" i="9"/>
  <c r="X1199" i="9"/>
  <c r="Y1199" i="9"/>
  <c r="W1199" i="9"/>
  <c r="T1199" i="9"/>
  <c r="V1198" i="9"/>
  <c r="S1198" i="9"/>
  <c r="U1198" i="9"/>
  <c r="X1198" i="9"/>
  <c r="Y1198" i="9"/>
  <c r="W1198" i="9"/>
  <c r="T1198" i="9"/>
  <c r="V1197" i="9"/>
  <c r="S1197" i="9"/>
  <c r="U1197" i="9"/>
  <c r="X1197" i="9"/>
  <c r="Y1197" i="9"/>
  <c r="W1197" i="9"/>
  <c r="T1197" i="9"/>
  <c r="V1196" i="9"/>
  <c r="S1196" i="9"/>
  <c r="U1196" i="9"/>
  <c r="X1196" i="9"/>
  <c r="Y1196" i="9"/>
  <c r="W1196" i="9"/>
  <c r="T1196" i="9"/>
  <c r="V1195" i="9"/>
  <c r="S1195" i="9"/>
  <c r="U1195" i="9"/>
  <c r="X1195" i="9"/>
  <c r="Y1195" i="9"/>
  <c r="W1195" i="9"/>
  <c r="T1195" i="9"/>
  <c r="V1194" i="9"/>
  <c r="S1194" i="9"/>
  <c r="U1194" i="9"/>
  <c r="X1194" i="9"/>
  <c r="Y1194" i="9"/>
  <c r="W1194" i="9"/>
  <c r="T1194" i="9"/>
  <c r="V1193" i="9"/>
  <c r="S1193" i="9"/>
  <c r="U1193" i="9"/>
  <c r="X1193" i="9"/>
  <c r="Y1193" i="9"/>
  <c r="W1193" i="9"/>
  <c r="T1193" i="9"/>
  <c r="V1192" i="9"/>
  <c r="S1192" i="9"/>
  <c r="U1192" i="9"/>
  <c r="X1192" i="9"/>
  <c r="Y1192" i="9"/>
  <c r="W1192" i="9"/>
  <c r="T1192" i="9"/>
  <c r="V1191" i="9"/>
  <c r="S1191" i="9"/>
  <c r="U1191" i="9"/>
  <c r="X1191" i="9"/>
  <c r="Y1191" i="9"/>
  <c r="W1191" i="9"/>
  <c r="T1191" i="9"/>
  <c r="V1190" i="9"/>
  <c r="S1190" i="9"/>
  <c r="U1190" i="9"/>
  <c r="X1190" i="9"/>
  <c r="Y1190" i="9"/>
  <c r="W1190" i="9"/>
  <c r="T1190" i="9"/>
  <c r="V1189" i="9"/>
  <c r="S1189" i="9"/>
  <c r="U1189" i="9"/>
  <c r="X1189" i="9"/>
  <c r="Y1189" i="9"/>
  <c r="W1189" i="9"/>
  <c r="T1189" i="9"/>
  <c r="V1188" i="9"/>
  <c r="S1188" i="9"/>
  <c r="U1188" i="9"/>
  <c r="X1188" i="9"/>
  <c r="Y1188" i="9"/>
  <c r="W1188" i="9"/>
  <c r="T1188" i="9"/>
  <c r="V1187" i="9"/>
  <c r="S1187" i="9"/>
  <c r="U1187" i="9"/>
  <c r="X1187" i="9"/>
  <c r="Y1187" i="9"/>
  <c r="W1187" i="9"/>
  <c r="T1187" i="9"/>
  <c r="V1186" i="9"/>
  <c r="S1186" i="9"/>
  <c r="U1186" i="9"/>
  <c r="X1186" i="9"/>
  <c r="Y1186" i="9"/>
  <c r="W1186" i="9"/>
  <c r="T1186" i="9"/>
  <c r="V1185" i="9"/>
  <c r="S1185" i="9"/>
  <c r="U1185" i="9"/>
  <c r="X1185" i="9"/>
  <c r="Y1185" i="9"/>
  <c r="W1185" i="9"/>
  <c r="T1185" i="9"/>
  <c r="V1184" i="9"/>
  <c r="S1184" i="9"/>
  <c r="U1184" i="9"/>
  <c r="X1184" i="9"/>
  <c r="Y1184" i="9"/>
  <c r="W1184" i="9"/>
  <c r="T1184" i="9"/>
  <c r="V1183" i="9"/>
  <c r="S1183" i="9"/>
  <c r="U1183" i="9"/>
  <c r="X1183" i="9"/>
  <c r="Y1183" i="9"/>
  <c r="W1183" i="9"/>
  <c r="T1183" i="9"/>
  <c r="V1182" i="9"/>
  <c r="S1182" i="9"/>
  <c r="U1182" i="9"/>
  <c r="X1182" i="9"/>
  <c r="Y1182" i="9"/>
  <c r="W1182" i="9"/>
  <c r="T1182" i="9"/>
  <c r="V1181" i="9"/>
  <c r="S1181" i="9"/>
  <c r="U1181" i="9"/>
  <c r="X1181" i="9"/>
  <c r="Y1181" i="9"/>
  <c r="W1181" i="9"/>
  <c r="T1181" i="9"/>
  <c r="V1180" i="9"/>
  <c r="S1180" i="9"/>
  <c r="U1180" i="9"/>
  <c r="X1180" i="9"/>
  <c r="Y1180" i="9"/>
  <c r="W1180" i="9"/>
  <c r="T1180" i="9"/>
  <c r="V1179" i="9"/>
  <c r="S1179" i="9"/>
  <c r="U1179" i="9"/>
  <c r="X1179" i="9"/>
  <c r="Y1179" i="9"/>
  <c r="W1179" i="9"/>
  <c r="T1179" i="9"/>
  <c r="V1178" i="9"/>
  <c r="S1178" i="9"/>
  <c r="U1178" i="9"/>
  <c r="X1178" i="9"/>
  <c r="Y1178" i="9"/>
  <c r="W1178" i="9"/>
  <c r="T1178" i="9"/>
  <c r="V1177" i="9"/>
  <c r="S1177" i="9"/>
  <c r="U1177" i="9"/>
  <c r="X1177" i="9"/>
  <c r="Y1177" i="9"/>
  <c r="W1177" i="9"/>
  <c r="T1177" i="9"/>
  <c r="V1176" i="9"/>
  <c r="S1176" i="9"/>
  <c r="U1176" i="9"/>
  <c r="X1176" i="9"/>
  <c r="Y1176" i="9"/>
  <c r="W1176" i="9"/>
  <c r="T1176" i="9"/>
  <c r="V1175" i="9"/>
  <c r="S1175" i="9"/>
  <c r="U1175" i="9"/>
  <c r="X1175" i="9"/>
  <c r="Y1175" i="9"/>
  <c r="W1175" i="9"/>
  <c r="T1175" i="9"/>
  <c r="V1174" i="9"/>
  <c r="S1174" i="9"/>
  <c r="U1174" i="9"/>
  <c r="X1174" i="9"/>
  <c r="Y1174" i="9"/>
  <c r="W1174" i="9"/>
  <c r="T1174" i="9"/>
  <c r="V1173" i="9"/>
  <c r="S1173" i="9"/>
  <c r="U1173" i="9"/>
  <c r="X1173" i="9"/>
  <c r="Y1173" i="9"/>
  <c r="W1173" i="9"/>
  <c r="T1173" i="9"/>
  <c r="V1172" i="9"/>
  <c r="S1172" i="9"/>
  <c r="U1172" i="9"/>
  <c r="X1172" i="9"/>
  <c r="Y1172" i="9"/>
  <c r="W1172" i="9"/>
  <c r="T1172" i="9"/>
  <c r="V1171" i="9"/>
  <c r="S1171" i="9"/>
  <c r="U1171" i="9"/>
  <c r="X1171" i="9"/>
  <c r="Y1171" i="9"/>
  <c r="W1171" i="9"/>
  <c r="T1171" i="9"/>
  <c r="V1170" i="9"/>
  <c r="S1170" i="9"/>
  <c r="U1170" i="9"/>
  <c r="X1170" i="9"/>
  <c r="Y1170" i="9"/>
  <c r="W1170" i="9"/>
  <c r="T1170" i="9"/>
  <c r="V1169" i="9"/>
  <c r="S1169" i="9"/>
  <c r="U1169" i="9"/>
  <c r="X1169" i="9"/>
  <c r="Y1169" i="9"/>
  <c r="W1169" i="9"/>
  <c r="T1169" i="9"/>
  <c r="V1168" i="9"/>
  <c r="S1168" i="9"/>
  <c r="U1168" i="9"/>
  <c r="X1168" i="9"/>
  <c r="Y1168" i="9"/>
  <c r="W1168" i="9"/>
  <c r="T1168" i="9"/>
  <c r="V1167" i="9"/>
  <c r="S1167" i="9"/>
  <c r="U1167" i="9"/>
  <c r="X1167" i="9"/>
  <c r="Y1167" i="9"/>
  <c r="W1167" i="9"/>
  <c r="T1167" i="9"/>
  <c r="V1166" i="9"/>
  <c r="S1166" i="9"/>
  <c r="U1166" i="9"/>
  <c r="X1166" i="9"/>
  <c r="Y1166" i="9"/>
  <c r="W1166" i="9"/>
  <c r="T1166" i="9"/>
  <c r="V1165" i="9"/>
  <c r="S1165" i="9"/>
  <c r="U1165" i="9"/>
  <c r="X1165" i="9"/>
  <c r="Y1165" i="9"/>
  <c r="W1165" i="9"/>
  <c r="T1165" i="9"/>
  <c r="V1164" i="9"/>
  <c r="S1164" i="9"/>
  <c r="U1164" i="9"/>
  <c r="X1164" i="9"/>
  <c r="Y1164" i="9"/>
  <c r="W1164" i="9"/>
  <c r="T1164" i="9"/>
  <c r="V1163" i="9"/>
  <c r="S1163" i="9"/>
  <c r="U1163" i="9"/>
  <c r="X1163" i="9"/>
  <c r="Y1163" i="9"/>
  <c r="W1163" i="9"/>
  <c r="T1163" i="9"/>
  <c r="V1162" i="9"/>
  <c r="S1162" i="9"/>
  <c r="U1162" i="9"/>
  <c r="X1162" i="9"/>
  <c r="Y1162" i="9"/>
  <c r="W1162" i="9"/>
  <c r="T1162" i="9"/>
  <c r="V1161" i="9"/>
  <c r="S1161" i="9"/>
  <c r="U1161" i="9"/>
  <c r="X1161" i="9"/>
  <c r="Y1161" i="9"/>
  <c r="W1161" i="9"/>
  <c r="T1161" i="9"/>
  <c r="V1160" i="9"/>
  <c r="S1160" i="9"/>
  <c r="U1160" i="9"/>
  <c r="X1160" i="9"/>
  <c r="Y1160" i="9"/>
  <c r="W1160" i="9"/>
  <c r="T1160" i="9"/>
  <c r="V1159" i="9"/>
  <c r="S1159" i="9"/>
  <c r="U1159" i="9"/>
  <c r="X1159" i="9"/>
  <c r="Y1159" i="9"/>
  <c r="W1159" i="9"/>
  <c r="T1159" i="9"/>
  <c r="V1158" i="9"/>
  <c r="S1158" i="9"/>
  <c r="U1158" i="9"/>
  <c r="X1158" i="9"/>
  <c r="Y1158" i="9"/>
  <c r="W1158" i="9"/>
  <c r="T1158" i="9"/>
  <c r="V1157" i="9"/>
  <c r="S1157" i="9"/>
  <c r="U1157" i="9"/>
  <c r="X1157" i="9"/>
  <c r="Y1157" i="9"/>
  <c r="W1157" i="9"/>
  <c r="T1157" i="9"/>
  <c r="V1156" i="9"/>
  <c r="S1156" i="9"/>
  <c r="U1156" i="9"/>
  <c r="X1156" i="9"/>
  <c r="Y1156" i="9"/>
  <c r="W1156" i="9"/>
  <c r="T1156" i="9"/>
  <c r="V1155" i="9"/>
  <c r="S1155" i="9"/>
  <c r="U1155" i="9"/>
  <c r="X1155" i="9"/>
  <c r="Y1155" i="9"/>
  <c r="W1155" i="9"/>
  <c r="T1155" i="9"/>
  <c r="V1154" i="9"/>
  <c r="S1154" i="9"/>
  <c r="U1154" i="9"/>
  <c r="X1154" i="9"/>
  <c r="Y1154" i="9"/>
  <c r="W1154" i="9"/>
  <c r="T1154" i="9"/>
  <c r="V1153" i="9"/>
  <c r="S1153" i="9"/>
  <c r="U1153" i="9"/>
  <c r="X1153" i="9"/>
  <c r="Y1153" i="9"/>
  <c r="W1153" i="9"/>
  <c r="T1153" i="9"/>
  <c r="V1152" i="9"/>
  <c r="S1152" i="9"/>
  <c r="U1152" i="9"/>
  <c r="X1152" i="9"/>
  <c r="Y1152" i="9"/>
  <c r="V1151" i="9"/>
  <c r="S1151" i="9"/>
  <c r="U1151" i="9"/>
  <c r="X1151" i="9"/>
  <c r="Y1151" i="9"/>
  <c r="V1150" i="9"/>
  <c r="S1150" i="9"/>
  <c r="U1150" i="9"/>
  <c r="X1150" i="9"/>
  <c r="Y1150" i="9"/>
  <c r="V1149" i="9"/>
  <c r="S1149" i="9"/>
  <c r="U1149" i="9"/>
  <c r="X1149" i="9"/>
  <c r="Y1149" i="9"/>
  <c r="V1148" i="9"/>
  <c r="S1148" i="9"/>
  <c r="U1148" i="9"/>
  <c r="X1148" i="9"/>
  <c r="Y1148" i="9"/>
  <c r="V1147" i="9"/>
  <c r="S1147" i="9"/>
  <c r="U1147" i="9"/>
  <c r="X1147" i="9"/>
  <c r="Y1147" i="9"/>
  <c r="V1146" i="9"/>
  <c r="S1146" i="9"/>
  <c r="U1146" i="9"/>
  <c r="X1146" i="9"/>
  <c r="Y1146" i="9"/>
  <c r="V1145" i="9"/>
  <c r="S1145" i="9"/>
  <c r="U1145" i="9"/>
  <c r="X1145" i="9"/>
  <c r="Y1145" i="9"/>
  <c r="V1144" i="9"/>
  <c r="S1144" i="9"/>
  <c r="U1144" i="9"/>
  <c r="X1144" i="9"/>
  <c r="Y1144" i="9"/>
  <c r="V1143" i="9"/>
  <c r="S1143" i="9"/>
  <c r="U1143" i="9"/>
  <c r="X1143" i="9"/>
  <c r="Y1143" i="9"/>
  <c r="V1142" i="9"/>
  <c r="S1142" i="9"/>
  <c r="U1142" i="9"/>
  <c r="X1142" i="9"/>
  <c r="Y1142" i="9"/>
  <c r="V1141" i="9"/>
  <c r="S1141" i="9"/>
  <c r="U1141" i="9"/>
  <c r="X1141" i="9"/>
  <c r="Y1141" i="9"/>
  <c r="V1140" i="9"/>
  <c r="S1140" i="9"/>
  <c r="U1140" i="9"/>
  <c r="X1140" i="9"/>
  <c r="Y1140" i="9"/>
  <c r="V1139" i="9"/>
  <c r="S1139" i="9"/>
  <c r="U1139" i="9"/>
  <c r="X1139" i="9"/>
  <c r="Y1139" i="9"/>
  <c r="V1138" i="9"/>
  <c r="S1138" i="9"/>
  <c r="U1138" i="9"/>
  <c r="X1138" i="9"/>
  <c r="Y1138" i="9"/>
  <c r="V1137" i="9"/>
  <c r="S1137" i="9"/>
  <c r="U1137" i="9"/>
  <c r="X1137" i="9"/>
  <c r="Y1137" i="9"/>
  <c r="V1136" i="9"/>
  <c r="S1136" i="9"/>
  <c r="U1136" i="9"/>
  <c r="X1136" i="9"/>
  <c r="Y1136" i="9"/>
  <c r="V1135" i="9"/>
  <c r="S1135" i="9"/>
  <c r="U1135" i="9"/>
  <c r="X1135" i="9"/>
  <c r="Y1135" i="9"/>
  <c r="V1134" i="9"/>
  <c r="S1134" i="9"/>
  <c r="U1134" i="9"/>
  <c r="X1134" i="9"/>
  <c r="Y1134" i="9"/>
  <c r="V1133" i="9"/>
  <c r="S1133" i="9"/>
  <c r="U1133" i="9"/>
  <c r="X1133" i="9"/>
  <c r="Y1133" i="9"/>
  <c r="V1132" i="9"/>
  <c r="S1132" i="9"/>
  <c r="U1132" i="9"/>
  <c r="X1132" i="9"/>
  <c r="Y1132" i="9"/>
  <c r="V1131" i="9"/>
  <c r="S1131" i="9"/>
  <c r="U1131" i="9"/>
  <c r="X1131" i="9"/>
  <c r="Y1131" i="9"/>
  <c r="V1130" i="9"/>
  <c r="S1130" i="9"/>
  <c r="U1130" i="9"/>
  <c r="X1130" i="9"/>
  <c r="Y1130" i="9"/>
  <c r="V1129" i="9"/>
  <c r="S1129" i="9"/>
  <c r="U1129" i="9"/>
  <c r="X1129" i="9"/>
  <c r="Y1129" i="9"/>
  <c r="V1128" i="9"/>
  <c r="S1128" i="9"/>
  <c r="U1128" i="9"/>
  <c r="X1128" i="9"/>
  <c r="Y1128" i="9"/>
  <c r="V1127" i="9"/>
  <c r="S1127" i="9"/>
  <c r="U1127" i="9"/>
  <c r="X1127" i="9"/>
  <c r="Y1127" i="9"/>
  <c r="W1127" i="9"/>
  <c r="T1127" i="9"/>
  <c r="V1126" i="9"/>
  <c r="S1126" i="9"/>
  <c r="U1126" i="9"/>
  <c r="X1126" i="9"/>
  <c r="Y1126" i="9"/>
  <c r="W1126" i="9"/>
  <c r="T1126" i="9"/>
  <c r="V1125" i="9"/>
  <c r="S1125" i="9"/>
  <c r="U1125" i="9"/>
  <c r="X1125" i="9"/>
  <c r="Y1125" i="9"/>
  <c r="W1125" i="9"/>
  <c r="T1125" i="9"/>
  <c r="V1124" i="9"/>
  <c r="S1124" i="9"/>
  <c r="U1124" i="9"/>
  <c r="X1124" i="9"/>
  <c r="Y1124" i="9"/>
  <c r="W1124" i="9"/>
  <c r="T1124" i="9"/>
  <c r="V1123" i="9"/>
  <c r="S1123" i="9"/>
  <c r="U1123" i="9"/>
  <c r="X1123" i="9"/>
  <c r="Y1123" i="9"/>
  <c r="W1123" i="9"/>
  <c r="T1123" i="9"/>
  <c r="V1122" i="9"/>
  <c r="S1122" i="9"/>
  <c r="U1122" i="9"/>
  <c r="X1122" i="9"/>
  <c r="Y1122" i="9"/>
  <c r="W1122" i="9"/>
  <c r="T1122" i="9"/>
  <c r="V1121" i="9"/>
  <c r="S1121" i="9"/>
  <c r="U1121" i="9"/>
  <c r="X1121" i="9"/>
  <c r="Y1121" i="9"/>
  <c r="W1121" i="9"/>
  <c r="T1121" i="9"/>
  <c r="V1120" i="9"/>
  <c r="S1120" i="9"/>
  <c r="U1120" i="9"/>
  <c r="X1120" i="9"/>
  <c r="Y1120" i="9"/>
  <c r="W1120" i="9"/>
  <c r="T1120" i="9"/>
  <c r="V1119" i="9"/>
  <c r="S1119" i="9"/>
  <c r="U1119" i="9"/>
  <c r="X1119" i="9"/>
  <c r="Y1119" i="9"/>
  <c r="W1119" i="9"/>
  <c r="T1119" i="9"/>
  <c r="V1118" i="9"/>
  <c r="S1118" i="9"/>
  <c r="U1118" i="9"/>
  <c r="X1118" i="9"/>
  <c r="Y1118" i="9"/>
  <c r="W1118" i="9"/>
  <c r="T1118" i="9"/>
  <c r="V1117" i="9"/>
  <c r="S1117" i="9"/>
  <c r="U1117" i="9"/>
  <c r="X1117" i="9"/>
  <c r="Y1117" i="9"/>
  <c r="W1117" i="9"/>
  <c r="T1117" i="9"/>
  <c r="V1116" i="9"/>
  <c r="S1116" i="9"/>
  <c r="U1116" i="9"/>
  <c r="X1116" i="9"/>
  <c r="Y1116" i="9"/>
  <c r="W1116" i="9"/>
  <c r="T1116" i="9"/>
  <c r="V1115" i="9"/>
  <c r="S1115" i="9"/>
  <c r="U1115" i="9"/>
  <c r="X1115" i="9"/>
  <c r="Y1115" i="9"/>
  <c r="W1115" i="9"/>
  <c r="T1115" i="9"/>
  <c r="V1114" i="9"/>
  <c r="S1114" i="9"/>
  <c r="U1114" i="9"/>
  <c r="X1114" i="9"/>
  <c r="Y1114" i="9"/>
  <c r="W1114" i="9"/>
  <c r="T1114" i="9"/>
  <c r="V1113" i="9"/>
  <c r="S1113" i="9"/>
  <c r="U1113" i="9"/>
  <c r="X1113" i="9"/>
  <c r="Y1113" i="9"/>
  <c r="W1113" i="9"/>
  <c r="T1113" i="9"/>
  <c r="V1112" i="9"/>
  <c r="S1112" i="9"/>
  <c r="U1112" i="9"/>
  <c r="X1112" i="9"/>
  <c r="Y1112" i="9"/>
  <c r="W1112" i="9"/>
  <c r="T1112" i="9"/>
  <c r="V1111" i="9"/>
  <c r="S1111" i="9"/>
  <c r="U1111" i="9"/>
  <c r="X1111" i="9"/>
  <c r="Y1111" i="9"/>
  <c r="W1111" i="9"/>
  <c r="T1111" i="9"/>
  <c r="V1110" i="9"/>
  <c r="S1110" i="9"/>
  <c r="U1110" i="9"/>
  <c r="X1110" i="9"/>
  <c r="Y1110" i="9"/>
  <c r="W1110" i="9"/>
  <c r="T1110" i="9"/>
  <c r="V1109" i="9"/>
  <c r="S1109" i="9"/>
  <c r="U1109" i="9"/>
  <c r="X1109" i="9"/>
  <c r="Y1109" i="9"/>
  <c r="W1109" i="9"/>
  <c r="T1109" i="9"/>
  <c r="V1108" i="9"/>
  <c r="S1108" i="9"/>
  <c r="U1108" i="9"/>
  <c r="X1108" i="9"/>
  <c r="Y1108" i="9"/>
  <c r="W1108" i="9"/>
  <c r="T1108" i="9"/>
  <c r="V1107" i="9"/>
  <c r="S1107" i="9"/>
  <c r="U1107" i="9"/>
  <c r="X1107" i="9"/>
  <c r="Y1107" i="9"/>
  <c r="W1107" i="9"/>
  <c r="T1107" i="9"/>
  <c r="V1106" i="9"/>
  <c r="S1106" i="9"/>
  <c r="U1106" i="9"/>
  <c r="X1106" i="9"/>
  <c r="Y1106" i="9"/>
  <c r="W1106" i="9"/>
  <c r="T1106" i="9"/>
  <c r="V1105" i="9"/>
  <c r="S1105" i="9"/>
  <c r="U1105" i="9"/>
  <c r="X1105" i="9"/>
  <c r="Y1105" i="9"/>
  <c r="W1105" i="9"/>
  <c r="T1105" i="9"/>
  <c r="V1104" i="9"/>
  <c r="S1104" i="9"/>
  <c r="U1104" i="9"/>
  <c r="X1104" i="9"/>
  <c r="Y1104" i="9"/>
  <c r="W1104" i="9"/>
  <c r="T1104" i="9"/>
  <c r="V1103" i="9"/>
  <c r="S1103" i="9"/>
  <c r="U1103" i="9"/>
  <c r="X1103" i="9"/>
  <c r="Y1103" i="9"/>
  <c r="W1103" i="9"/>
  <c r="T1103" i="9"/>
  <c r="V1102" i="9"/>
  <c r="S1102" i="9"/>
  <c r="U1102" i="9"/>
  <c r="X1102" i="9"/>
  <c r="Y1102" i="9"/>
  <c r="W1102" i="9"/>
  <c r="T1102" i="9"/>
  <c r="V1101" i="9"/>
  <c r="S1101" i="9"/>
  <c r="U1101" i="9"/>
  <c r="X1101" i="9"/>
  <c r="Y1101" i="9"/>
  <c r="W1101" i="9"/>
  <c r="T1101" i="9"/>
  <c r="V1100" i="9"/>
  <c r="S1100" i="9"/>
  <c r="U1100" i="9"/>
  <c r="X1100" i="9"/>
  <c r="Y1100" i="9"/>
  <c r="W1100" i="9"/>
  <c r="T1100" i="9"/>
  <c r="V1099" i="9"/>
  <c r="S1099" i="9"/>
  <c r="U1099" i="9"/>
  <c r="X1099" i="9"/>
  <c r="Y1099" i="9"/>
  <c r="W1099" i="9"/>
  <c r="T1099" i="9"/>
  <c r="V1098" i="9"/>
  <c r="S1098" i="9"/>
  <c r="U1098" i="9"/>
  <c r="X1098" i="9"/>
  <c r="Y1098" i="9"/>
  <c r="W1098" i="9"/>
  <c r="T1098" i="9"/>
  <c r="V1097" i="9"/>
  <c r="S1097" i="9"/>
  <c r="U1097" i="9"/>
  <c r="X1097" i="9"/>
  <c r="Y1097" i="9"/>
  <c r="W1097" i="9"/>
  <c r="T1097" i="9"/>
  <c r="V1096" i="9"/>
  <c r="S1096" i="9"/>
  <c r="U1096" i="9"/>
  <c r="X1096" i="9"/>
  <c r="Y1096" i="9"/>
  <c r="W1096" i="9"/>
  <c r="T1096" i="9"/>
  <c r="V1095" i="9"/>
  <c r="S1095" i="9"/>
  <c r="U1095" i="9"/>
  <c r="X1095" i="9"/>
  <c r="Y1095" i="9"/>
  <c r="W1095" i="9"/>
  <c r="T1095" i="9"/>
  <c r="V1094" i="9"/>
  <c r="S1094" i="9"/>
  <c r="U1094" i="9"/>
  <c r="X1094" i="9"/>
  <c r="Y1094" i="9"/>
  <c r="W1094" i="9"/>
  <c r="T1094" i="9"/>
  <c r="V1093" i="9"/>
  <c r="S1093" i="9"/>
  <c r="U1093" i="9"/>
  <c r="X1093" i="9"/>
  <c r="Y1093" i="9"/>
  <c r="W1093" i="9"/>
  <c r="T1093" i="9"/>
  <c r="V1092" i="9"/>
  <c r="S1092" i="9"/>
  <c r="U1092" i="9"/>
  <c r="X1092" i="9"/>
  <c r="Y1092" i="9"/>
  <c r="W1092" i="9"/>
  <c r="T1092" i="9"/>
  <c r="V1091" i="9"/>
  <c r="S1091" i="9"/>
  <c r="U1091" i="9"/>
  <c r="X1091" i="9"/>
  <c r="Y1091" i="9"/>
  <c r="W1091" i="9"/>
  <c r="T1091" i="9"/>
  <c r="V1090" i="9"/>
  <c r="S1090" i="9"/>
  <c r="U1090" i="9"/>
  <c r="X1090" i="9"/>
  <c r="Y1090" i="9"/>
  <c r="W1090" i="9"/>
  <c r="T1090" i="9"/>
  <c r="V1089" i="9"/>
  <c r="S1089" i="9"/>
  <c r="U1089" i="9"/>
  <c r="X1089" i="9"/>
  <c r="Y1089" i="9"/>
  <c r="W1089" i="9"/>
  <c r="T1089" i="9"/>
  <c r="V1088" i="9"/>
  <c r="S1088" i="9"/>
  <c r="U1088" i="9"/>
  <c r="X1088" i="9"/>
  <c r="Y1088" i="9"/>
  <c r="W1088" i="9"/>
  <c r="T1088" i="9"/>
  <c r="V1087" i="9"/>
  <c r="S1087" i="9"/>
  <c r="U1087" i="9"/>
  <c r="X1087" i="9"/>
  <c r="Y1087" i="9"/>
  <c r="W1087" i="9"/>
  <c r="T1087" i="9"/>
  <c r="V1086" i="9"/>
  <c r="S1086" i="9"/>
  <c r="U1086" i="9"/>
  <c r="X1086" i="9"/>
  <c r="Y1086" i="9"/>
  <c r="W1086" i="9"/>
  <c r="T1086" i="9"/>
  <c r="V1085" i="9"/>
  <c r="S1085" i="9"/>
  <c r="U1085" i="9"/>
  <c r="X1085" i="9"/>
  <c r="Y1085" i="9"/>
  <c r="W1085" i="9"/>
  <c r="T1085" i="9"/>
  <c r="V1084" i="9"/>
  <c r="S1084" i="9"/>
  <c r="U1084" i="9"/>
  <c r="X1084" i="9"/>
  <c r="Y1084" i="9"/>
  <c r="W1084" i="9"/>
  <c r="T1084" i="9"/>
  <c r="V1083" i="9"/>
  <c r="S1083" i="9"/>
  <c r="U1083" i="9"/>
  <c r="X1083" i="9"/>
  <c r="Y1083" i="9"/>
  <c r="W1083" i="9"/>
  <c r="T1083" i="9"/>
  <c r="V1082" i="9"/>
  <c r="S1082" i="9"/>
  <c r="U1082" i="9"/>
  <c r="X1082" i="9"/>
  <c r="Y1082" i="9"/>
  <c r="W1082" i="9"/>
  <c r="T1082" i="9"/>
  <c r="V1081" i="9"/>
  <c r="S1081" i="9"/>
  <c r="U1081" i="9"/>
  <c r="X1081" i="9"/>
  <c r="Y1081" i="9"/>
  <c r="W1081" i="9"/>
  <c r="T1081" i="9"/>
  <c r="V1080" i="9"/>
  <c r="S1080" i="9"/>
  <c r="U1080" i="9"/>
  <c r="X1080" i="9"/>
  <c r="Y1080" i="9"/>
  <c r="W1080" i="9"/>
  <c r="T1080" i="9"/>
  <c r="V1079" i="9"/>
  <c r="S1079" i="9"/>
  <c r="U1079" i="9"/>
  <c r="X1079" i="9"/>
  <c r="Y1079" i="9"/>
  <c r="W1079" i="9"/>
  <c r="T1079" i="9"/>
  <c r="V1078" i="9"/>
  <c r="S1078" i="9"/>
  <c r="U1078" i="9"/>
  <c r="X1078" i="9"/>
  <c r="Y1078" i="9"/>
  <c r="W1078" i="9"/>
  <c r="T1078" i="9"/>
  <c r="V1077" i="9"/>
  <c r="S1077" i="9"/>
  <c r="U1077" i="9"/>
  <c r="X1077" i="9"/>
  <c r="Y1077" i="9"/>
  <c r="W1077" i="9"/>
  <c r="T1077" i="9"/>
  <c r="V1076" i="9"/>
  <c r="S1076" i="9"/>
  <c r="U1076" i="9"/>
  <c r="X1076" i="9"/>
  <c r="Y1076" i="9"/>
  <c r="W1076" i="9"/>
  <c r="T1076" i="9"/>
  <c r="V1075" i="9"/>
  <c r="S1075" i="9"/>
  <c r="U1075" i="9"/>
  <c r="X1075" i="9"/>
  <c r="Y1075" i="9"/>
  <c r="W1075" i="9"/>
  <c r="T1075" i="9"/>
  <c r="V1074" i="9"/>
  <c r="S1074" i="9"/>
  <c r="U1074" i="9"/>
  <c r="X1074" i="9"/>
  <c r="Y1074" i="9"/>
  <c r="W1074" i="9"/>
  <c r="T1074" i="9"/>
  <c r="V1073" i="9"/>
  <c r="S1073" i="9"/>
  <c r="U1073" i="9"/>
  <c r="X1073" i="9"/>
  <c r="Y1073" i="9"/>
  <c r="W1073" i="9"/>
  <c r="T1073" i="9"/>
  <c r="V1072" i="9"/>
  <c r="S1072" i="9"/>
  <c r="U1072" i="9"/>
  <c r="X1072" i="9"/>
  <c r="Y1072" i="9"/>
  <c r="W1072" i="9"/>
  <c r="T1072" i="9"/>
  <c r="V1071" i="9"/>
  <c r="S1071" i="9"/>
  <c r="U1071" i="9"/>
  <c r="X1071" i="9"/>
  <c r="Y1071" i="9"/>
  <c r="W1071" i="9"/>
  <c r="T1071" i="9"/>
  <c r="V1070" i="9"/>
  <c r="S1070" i="9"/>
  <c r="U1070" i="9"/>
  <c r="X1070" i="9"/>
  <c r="Y1070" i="9"/>
  <c r="W1070" i="9"/>
  <c r="T1070" i="9"/>
  <c r="V1069" i="9"/>
  <c r="S1069" i="9"/>
  <c r="U1069" i="9"/>
  <c r="X1069" i="9"/>
  <c r="Y1069" i="9"/>
  <c r="W1069" i="9"/>
  <c r="T1069" i="9"/>
  <c r="V1068" i="9"/>
  <c r="S1068" i="9"/>
  <c r="U1068" i="9"/>
  <c r="X1068" i="9"/>
  <c r="Y1068" i="9"/>
  <c r="W1068" i="9"/>
  <c r="T1068" i="9"/>
  <c r="V1067" i="9"/>
  <c r="S1067" i="9"/>
  <c r="U1067" i="9"/>
  <c r="X1067" i="9"/>
  <c r="Y1067" i="9"/>
  <c r="W1067" i="9"/>
  <c r="T1067" i="9"/>
  <c r="V1066" i="9"/>
  <c r="S1066" i="9"/>
  <c r="U1066" i="9"/>
  <c r="X1066" i="9"/>
  <c r="Y1066" i="9"/>
  <c r="W1066" i="9"/>
  <c r="T1066" i="9"/>
  <c r="V1065" i="9"/>
  <c r="S1065" i="9"/>
  <c r="U1065" i="9"/>
  <c r="X1065" i="9"/>
  <c r="Y1065" i="9"/>
  <c r="W1065" i="9"/>
  <c r="T1065" i="9"/>
  <c r="V1064" i="9"/>
  <c r="S1064" i="9"/>
  <c r="U1064" i="9"/>
  <c r="X1064" i="9"/>
  <c r="Y1064" i="9"/>
  <c r="W1064" i="9"/>
  <c r="T1064" i="9"/>
  <c r="V1063" i="9"/>
  <c r="S1063" i="9"/>
  <c r="U1063" i="9"/>
  <c r="X1063" i="9"/>
  <c r="Y1063" i="9"/>
  <c r="W1063" i="9"/>
  <c r="T1063" i="9"/>
  <c r="V1062" i="9"/>
  <c r="S1062" i="9"/>
  <c r="U1062" i="9"/>
  <c r="X1062" i="9"/>
  <c r="Y1062" i="9"/>
  <c r="W1062" i="9"/>
  <c r="T1062" i="9"/>
  <c r="V1061" i="9"/>
  <c r="S1061" i="9"/>
  <c r="U1061" i="9"/>
  <c r="X1061" i="9"/>
  <c r="Y1061" i="9"/>
  <c r="W1061" i="9"/>
  <c r="T1061" i="9"/>
  <c r="V1060" i="9"/>
  <c r="S1060" i="9"/>
  <c r="U1060" i="9"/>
  <c r="X1060" i="9"/>
  <c r="Y1060" i="9"/>
  <c r="W1060" i="9"/>
  <c r="T1060" i="9"/>
  <c r="V1059" i="9"/>
  <c r="S1059" i="9"/>
  <c r="U1059" i="9"/>
  <c r="X1059" i="9"/>
  <c r="Y1059" i="9"/>
  <c r="W1059" i="9"/>
  <c r="T1059" i="9"/>
  <c r="V1058" i="9"/>
  <c r="S1058" i="9"/>
  <c r="U1058" i="9"/>
  <c r="X1058" i="9"/>
  <c r="Y1058" i="9"/>
  <c r="W1058" i="9"/>
  <c r="T1058" i="9"/>
  <c r="V1057" i="9"/>
  <c r="S1057" i="9"/>
  <c r="U1057" i="9"/>
  <c r="X1057" i="9"/>
  <c r="Y1057" i="9"/>
  <c r="W1057" i="9"/>
  <c r="T1057" i="9"/>
  <c r="V1056" i="9"/>
  <c r="S1056" i="9"/>
  <c r="U1056" i="9"/>
  <c r="X1056" i="9"/>
  <c r="Y1056" i="9"/>
  <c r="W1056" i="9"/>
  <c r="T1056" i="9"/>
  <c r="V1055" i="9"/>
  <c r="S1055" i="9"/>
  <c r="U1055" i="9"/>
  <c r="X1055" i="9"/>
  <c r="Y1055" i="9"/>
  <c r="W1055" i="9"/>
  <c r="T1055" i="9"/>
  <c r="V1054" i="9"/>
  <c r="S1054" i="9"/>
  <c r="U1054" i="9"/>
  <c r="X1054" i="9"/>
  <c r="Y1054" i="9"/>
  <c r="W1054" i="9"/>
  <c r="T1054" i="9"/>
  <c r="V1053" i="9"/>
  <c r="S1053" i="9"/>
  <c r="U1053" i="9"/>
  <c r="X1053" i="9"/>
  <c r="Y1053" i="9"/>
  <c r="W1053" i="9"/>
  <c r="T1053" i="9"/>
  <c r="V1052" i="9"/>
  <c r="S1052" i="9"/>
  <c r="U1052" i="9"/>
  <c r="X1052" i="9"/>
  <c r="Y1052" i="9"/>
  <c r="W1052" i="9"/>
  <c r="T1052" i="9"/>
  <c r="V1051" i="9"/>
  <c r="S1051" i="9"/>
  <c r="U1051" i="9"/>
  <c r="X1051" i="9"/>
  <c r="Y1051" i="9"/>
  <c r="W1051" i="9"/>
  <c r="T1051" i="9"/>
  <c r="V1050" i="9"/>
  <c r="S1050" i="9"/>
  <c r="U1050" i="9"/>
  <c r="X1050" i="9"/>
  <c r="Y1050" i="9"/>
  <c r="W1050" i="9"/>
  <c r="T1050" i="9"/>
  <c r="V1049" i="9"/>
  <c r="S1049" i="9"/>
  <c r="U1049" i="9"/>
  <c r="X1049" i="9"/>
  <c r="Y1049" i="9"/>
  <c r="W1049" i="9"/>
  <c r="T1049" i="9"/>
  <c r="V1048" i="9"/>
  <c r="S1048" i="9"/>
  <c r="U1048" i="9"/>
  <c r="X1048" i="9"/>
  <c r="Y1048" i="9"/>
  <c r="W1048" i="9"/>
  <c r="T1048" i="9"/>
  <c r="V1047" i="9"/>
  <c r="S1047" i="9"/>
  <c r="U1047" i="9"/>
  <c r="X1047" i="9"/>
  <c r="Y1047" i="9"/>
  <c r="W1047" i="9"/>
  <c r="T1047" i="9"/>
  <c r="V1046" i="9"/>
  <c r="S1046" i="9"/>
  <c r="U1046" i="9"/>
  <c r="X1046" i="9"/>
  <c r="Y1046" i="9"/>
  <c r="W1046" i="9"/>
  <c r="T1046" i="9"/>
  <c r="V1045" i="9"/>
  <c r="S1045" i="9"/>
  <c r="U1045" i="9"/>
  <c r="X1045" i="9"/>
  <c r="Y1045" i="9"/>
  <c r="W1045" i="9"/>
  <c r="T1045" i="9"/>
  <c r="V1044" i="9"/>
  <c r="S1044" i="9"/>
  <c r="U1044" i="9"/>
  <c r="X1044" i="9"/>
  <c r="Y1044" i="9"/>
  <c r="W1044" i="9"/>
  <c r="T1044" i="9"/>
  <c r="V1043" i="9"/>
  <c r="S1043" i="9"/>
  <c r="U1043" i="9"/>
  <c r="X1043" i="9"/>
  <c r="Y1043" i="9"/>
  <c r="W1043" i="9"/>
  <c r="T1043" i="9"/>
  <c r="V1042" i="9"/>
  <c r="S1042" i="9"/>
  <c r="U1042" i="9"/>
  <c r="X1042" i="9"/>
  <c r="Y1042" i="9"/>
  <c r="W1042" i="9"/>
  <c r="T1042" i="9"/>
  <c r="V1041" i="9"/>
  <c r="S1041" i="9"/>
  <c r="U1041" i="9"/>
  <c r="X1041" i="9"/>
  <c r="Y1041" i="9"/>
  <c r="W1041" i="9"/>
  <c r="T1041" i="9"/>
  <c r="V1040" i="9"/>
  <c r="S1040" i="9"/>
  <c r="U1040" i="9"/>
  <c r="X1040" i="9"/>
  <c r="Y1040" i="9"/>
  <c r="W1040" i="9"/>
  <c r="T1040" i="9"/>
  <c r="V1039" i="9"/>
  <c r="S1039" i="9"/>
  <c r="U1039" i="9"/>
  <c r="X1039" i="9"/>
  <c r="Y1039" i="9"/>
  <c r="W1039" i="9"/>
  <c r="T1039" i="9"/>
  <c r="V1038" i="9"/>
  <c r="S1038" i="9"/>
  <c r="U1038" i="9"/>
  <c r="X1038" i="9"/>
  <c r="Y1038" i="9"/>
  <c r="W1038" i="9"/>
  <c r="T1038" i="9"/>
  <c r="V1037" i="9"/>
  <c r="S1037" i="9"/>
  <c r="U1037" i="9"/>
  <c r="X1037" i="9"/>
  <c r="Y1037" i="9"/>
  <c r="W1037" i="9"/>
  <c r="T1037" i="9"/>
  <c r="V1036" i="9"/>
  <c r="S1036" i="9"/>
  <c r="U1036" i="9"/>
  <c r="X1036" i="9"/>
  <c r="Y1036" i="9"/>
  <c r="W1036" i="9"/>
  <c r="T1036" i="9"/>
  <c r="V1035" i="9"/>
  <c r="S1035" i="9"/>
  <c r="U1035" i="9"/>
  <c r="X1035" i="9"/>
  <c r="Y1035" i="9"/>
  <c r="W1035" i="9"/>
  <c r="T1035" i="9"/>
  <c r="V1034" i="9"/>
  <c r="S1034" i="9"/>
  <c r="U1034" i="9"/>
  <c r="X1034" i="9"/>
  <c r="Y1034" i="9"/>
  <c r="W1034" i="9"/>
  <c r="T1034" i="9"/>
  <c r="V1033" i="9"/>
  <c r="S1033" i="9"/>
  <c r="U1033" i="9"/>
  <c r="X1033" i="9"/>
  <c r="Y1033" i="9"/>
  <c r="W1033" i="9"/>
  <c r="T1033" i="9"/>
  <c r="V1032" i="9"/>
  <c r="S1032" i="9"/>
  <c r="U1032" i="9"/>
  <c r="X1032" i="9"/>
  <c r="Y1032" i="9"/>
  <c r="W1032" i="9"/>
  <c r="T1032" i="9"/>
  <c r="V1031" i="9"/>
  <c r="S1031" i="9"/>
  <c r="U1031" i="9"/>
  <c r="X1031" i="9"/>
  <c r="Y1031" i="9"/>
  <c r="W1031" i="9"/>
  <c r="T1031" i="9"/>
  <c r="V1030" i="9"/>
  <c r="S1030" i="9"/>
  <c r="U1030" i="9"/>
  <c r="X1030" i="9"/>
  <c r="Y1030" i="9"/>
  <c r="W1030" i="9"/>
  <c r="T1030" i="9"/>
  <c r="V1029" i="9"/>
  <c r="S1029" i="9"/>
  <c r="U1029" i="9"/>
  <c r="X1029" i="9"/>
  <c r="Y1029" i="9"/>
  <c r="W1029" i="9"/>
  <c r="T1029" i="9"/>
  <c r="V1028" i="9"/>
  <c r="S1028" i="9"/>
  <c r="U1028" i="9"/>
  <c r="X1028" i="9"/>
  <c r="Y1028" i="9"/>
  <c r="W1028" i="9"/>
  <c r="T1028" i="9"/>
  <c r="V1027" i="9"/>
  <c r="S1027" i="9"/>
  <c r="U1027" i="9"/>
  <c r="X1027" i="9"/>
  <c r="Y1027" i="9"/>
  <c r="W1027" i="9"/>
  <c r="T1027" i="9"/>
  <c r="V1026" i="9"/>
  <c r="S1026" i="9"/>
  <c r="U1026" i="9"/>
  <c r="X1026" i="9"/>
  <c r="Y1026" i="9"/>
  <c r="W1026" i="9"/>
  <c r="T1026" i="9"/>
  <c r="V1025" i="9"/>
  <c r="S1025" i="9"/>
  <c r="U1025" i="9"/>
  <c r="X1025" i="9"/>
  <c r="Y1025" i="9"/>
  <c r="W1025" i="9"/>
  <c r="T1025" i="9"/>
  <c r="V1024" i="9"/>
  <c r="S1024" i="9"/>
  <c r="U1024" i="9"/>
  <c r="X1024" i="9"/>
  <c r="Y1024" i="9"/>
  <c r="W1024" i="9"/>
  <c r="T1024" i="9"/>
  <c r="V1023" i="9"/>
  <c r="S1023" i="9"/>
  <c r="U1023" i="9"/>
  <c r="X1023" i="9"/>
  <c r="Y1023" i="9"/>
  <c r="W1023" i="9"/>
  <c r="T1023" i="9"/>
  <c r="V1022" i="9"/>
  <c r="S1022" i="9"/>
  <c r="U1022" i="9"/>
  <c r="X1022" i="9"/>
  <c r="Y1022" i="9"/>
  <c r="W1022" i="9"/>
  <c r="T1022" i="9"/>
  <c r="V1021" i="9"/>
  <c r="S1021" i="9"/>
  <c r="U1021" i="9"/>
  <c r="X1021" i="9"/>
  <c r="Y1021" i="9"/>
  <c r="W1021" i="9"/>
  <c r="T1021" i="9"/>
  <c r="V1020" i="9"/>
  <c r="S1020" i="9"/>
  <c r="U1020" i="9"/>
  <c r="X1020" i="9"/>
  <c r="Y1020" i="9"/>
  <c r="W1020" i="9"/>
  <c r="T1020" i="9"/>
  <c r="V1019" i="9"/>
  <c r="S1019" i="9"/>
  <c r="U1019" i="9"/>
  <c r="X1019" i="9"/>
  <c r="Y1019" i="9"/>
  <c r="W1019" i="9"/>
  <c r="T1019" i="9"/>
  <c r="V1018" i="9"/>
  <c r="S1018" i="9"/>
  <c r="U1018" i="9"/>
  <c r="X1018" i="9"/>
  <c r="Y1018" i="9"/>
  <c r="W1018" i="9"/>
  <c r="T1018" i="9"/>
  <c r="V1017" i="9"/>
  <c r="S1017" i="9"/>
  <c r="U1017" i="9"/>
  <c r="X1017" i="9"/>
  <c r="Y1017" i="9"/>
  <c r="W1017" i="9"/>
  <c r="T1017" i="9"/>
  <c r="V1016" i="9"/>
  <c r="S1016" i="9"/>
  <c r="U1016" i="9"/>
  <c r="X1016" i="9"/>
  <c r="Y1016" i="9"/>
  <c r="W1016" i="9"/>
  <c r="T1016" i="9"/>
  <c r="V1015" i="9"/>
  <c r="S1015" i="9"/>
  <c r="U1015" i="9"/>
  <c r="X1015" i="9"/>
  <c r="Y1015" i="9"/>
  <c r="W1015" i="9"/>
  <c r="T1015" i="9"/>
  <c r="V1014" i="9"/>
  <c r="S1014" i="9"/>
  <c r="U1014" i="9"/>
  <c r="X1014" i="9"/>
  <c r="Y1014" i="9"/>
  <c r="W1014" i="9"/>
  <c r="T1014" i="9"/>
  <c r="V1013" i="9"/>
  <c r="S1013" i="9"/>
  <c r="U1013" i="9"/>
  <c r="X1013" i="9"/>
  <c r="Y1013" i="9"/>
  <c r="W1013" i="9"/>
  <c r="T1013" i="9"/>
  <c r="V1012" i="9"/>
  <c r="S1012" i="9"/>
  <c r="U1012" i="9"/>
  <c r="X1012" i="9"/>
  <c r="Y1012" i="9"/>
  <c r="W1012" i="9"/>
  <c r="T1012" i="9"/>
  <c r="V1011" i="9"/>
  <c r="S1011" i="9"/>
  <c r="U1011" i="9"/>
  <c r="X1011" i="9"/>
  <c r="Y1011" i="9"/>
  <c r="W1011" i="9"/>
  <c r="T1011" i="9"/>
  <c r="V1010" i="9"/>
  <c r="S1010" i="9"/>
  <c r="U1010" i="9"/>
  <c r="X1010" i="9"/>
  <c r="Y1010" i="9"/>
  <c r="W1010" i="9"/>
  <c r="T1010" i="9"/>
  <c r="V1009" i="9"/>
  <c r="S1009" i="9"/>
  <c r="U1009" i="9"/>
  <c r="X1009" i="9"/>
  <c r="Y1009" i="9"/>
  <c r="W1009" i="9"/>
  <c r="T1009" i="9"/>
  <c r="V1008" i="9"/>
  <c r="S1008" i="9"/>
  <c r="U1008" i="9"/>
  <c r="X1008" i="9"/>
  <c r="Y1008" i="9"/>
  <c r="W1008" i="9"/>
  <c r="T1008" i="9"/>
  <c r="V1007" i="9"/>
  <c r="S1007" i="9"/>
  <c r="U1007" i="9"/>
  <c r="X1007" i="9"/>
  <c r="Y1007" i="9"/>
  <c r="W1007" i="9"/>
  <c r="T1007" i="9"/>
  <c r="V1006" i="9"/>
  <c r="S1006" i="9"/>
  <c r="U1006" i="9"/>
  <c r="X1006" i="9"/>
  <c r="Y1006" i="9"/>
  <c r="W1006" i="9"/>
  <c r="T1006" i="9"/>
  <c r="V1005" i="9"/>
  <c r="S1005" i="9"/>
  <c r="U1005" i="9"/>
  <c r="X1005" i="9"/>
  <c r="Y1005" i="9"/>
  <c r="W1005" i="9"/>
  <c r="T1005" i="9"/>
  <c r="V1004" i="9"/>
  <c r="S1004" i="9"/>
  <c r="U1004" i="9"/>
  <c r="X1004" i="9"/>
  <c r="Y1004" i="9"/>
  <c r="W1004" i="9"/>
  <c r="T1004" i="9"/>
  <c r="V1003" i="9"/>
  <c r="S1003" i="9"/>
  <c r="U1003" i="9"/>
  <c r="X1003" i="9"/>
  <c r="Y1003" i="9"/>
  <c r="W1003" i="9"/>
  <c r="T1003" i="9"/>
  <c r="V1002" i="9"/>
  <c r="S1002" i="9"/>
  <c r="U1002" i="9"/>
  <c r="X1002" i="9"/>
  <c r="Y1002" i="9"/>
  <c r="W1002" i="9"/>
  <c r="T1002" i="9"/>
  <c r="V1001" i="9"/>
  <c r="S1001" i="9"/>
  <c r="U1001" i="9"/>
  <c r="X1001" i="9"/>
  <c r="Y1001" i="9"/>
  <c r="W1001" i="9"/>
  <c r="T1001" i="9"/>
  <c r="V1000" i="9"/>
  <c r="S1000" i="9"/>
  <c r="U1000" i="9"/>
  <c r="X1000" i="9"/>
  <c r="Y1000" i="9"/>
  <c r="W1000" i="9"/>
  <c r="T1000" i="9"/>
  <c r="V999" i="9"/>
  <c r="S999" i="9"/>
  <c r="U999" i="9"/>
  <c r="X999" i="9"/>
  <c r="Y999" i="9"/>
  <c r="W999" i="9"/>
  <c r="T999" i="9"/>
  <c r="V998" i="9"/>
  <c r="S998" i="9"/>
  <c r="U998" i="9"/>
  <c r="X998" i="9"/>
  <c r="Y998" i="9"/>
  <c r="W998" i="9"/>
  <c r="T998" i="9"/>
  <c r="V997" i="9"/>
  <c r="S997" i="9"/>
  <c r="U997" i="9"/>
  <c r="X997" i="9"/>
  <c r="Y997" i="9"/>
  <c r="W997" i="9"/>
  <c r="T997" i="9"/>
  <c r="V996" i="9"/>
  <c r="S996" i="9"/>
  <c r="U996" i="9"/>
  <c r="X996" i="9"/>
  <c r="Y996" i="9"/>
  <c r="W996" i="9"/>
  <c r="T996" i="9"/>
  <c r="V995" i="9"/>
  <c r="S995" i="9"/>
  <c r="U995" i="9"/>
  <c r="X995" i="9"/>
  <c r="Y995" i="9"/>
  <c r="W995" i="9"/>
  <c r="T995" i="9"/>
  <c r="V994" i="9"/>
  <c r="S994" i="9"/>
  <c r="U994" i="9"/>
  <c r="X994" i="9"/>
  <c r="Y994" i="9"/>
  <c r="W994" i="9"/>
  <c r="T994" i="9"/>
  <c r="V993" i="9"/>
  <c r="S993" i="9"/>
  <c r="U993" i="9"/>
  <c r="X993" i="9"/>
  <c r="Y993" i="9"/>
  <c r="W993" i="9"/>
  <c r="T993" i="9"/>
  <c r="V992" i="9"/>
  <c r="S992" i="9"/>
  <c r="U992" i="9"/>
  <c r="X992" i="9"/>
  <c r="Y992" i="9"/>
  <c r="W992" i="9"/>
  <c r="T992" i="9"/>
  <c r="V991" i="9"/>
  <c r="S991" i="9"/>
  <c r="U991" i="9"/>
  <c r="X991" i="9"/>
  <c r="Y991" i="9"/>
  <c r="W991" i="9"/>
  <c r="T991" i="9"/>
  <c r="V990" i="9"/>
  <c r="S990" i="9"/>
  <c r="U990" i="9"/>
  <c r="X990" i="9"/>
  <c r="Y990" i="9"/>
  <c r="W990" i="9"/>
  <c r="T990" i="9"/>
  <c r="V989" i="9"/>
  <c r="S989" i="9"/>
  <c r="U989" i="9"/>
  <c r="X989" i="9"/>
  <c r="Y989" i="9"/>
  <c r="W989" i="9"/>
  <c r="T989" i="9"/>
  <c r="V988" i="9"/>
  <c r="S988" i="9"/>
  <c r="U988" i="9"/>
  <c r="X988" i="9"/>
  <c r="Y988" i="9"/>
  <c r="W988" i="9"/>
  <c r="T988" i="9"/>
  <c r="V987" i="9"/>
  <c r="S987" i="9"/>
  <c r="U987" i="9"/>
  <c r="X987" i="9"/>
  <c r="Y987" i="9"/>
  <c r="W987" i="9"/>
  <c r="T987" i="9"/>
  <c r="V986" i="9"/>
  <c r="S986" i="9"/>
  <c r="U986" i="9"/>
  <c r="X986" i="9"/>
  <c r="Y986" i="9"/>
  <c r="W986" i="9"/>
  <c r="T986" i="9"/>
  <c r="V985" i="9"/>
  <c r="S985" i="9"/>
  <c r="U985" i="9"/>
  <c r="X985" i="9"/>
  <c r="Y985" i="9"/>
  <c r="W985" i="9"/>
  <c r="T985" i="9"/>
  <c r="V984" i="9"/>
  <c r="S984" i="9"/>
  <c r="U984" i="9"/>
  <c r="X984" i="9"/>
  <c r="Y984" i="9"/>
  <c r="W984" i="9"/>
  <c r="T984" i="9"/>
  <c r="V983" i="9"/>
  <c r="S983" i="9"/>
  <c r="U983" i="9"/>
  <c r="X983" i="9"/>
  <c r="Y983" i="9"/>
  <c r="W983" i="9"/>
  <c r="T983" i="9"/>
  <c r="V982" i="9"/>
  <c r="S982" i="9"/>
  <c r="U982" i="9"/>
  <c r="X982" i="9"/>
  <c r="Y982" i="9"/>
  <c r="W982" i="9"/>
  <c r="T982" i="9"/>
  <c r="V981" i="9"/>
  <c r="S981" i="9"/>
  <c r="U981" i="9"/>
  <c r="X981" i="9"/>
  <c r="Y981" i="9"/>
  <c r="W981" i="9"/>
  <c r="T981" i="9"/>
  <c r="V980" i="9"/>
  <c r="S980" i="9"/>
  <c r="U980" i="9"/>
  <c r="X980" i="9"/>
  <c r="Y980" i="9"/>
  <c r="W980" i="9"/>
  <c r="T980" i="9"/>
  <c r="V979" i="9"/>
  <c r="S979" i="9"/>
  <c r="U979" i="9"/>
  <c r="X979" i="9"/>
  <c r="Y979" i="9"/>
  <c r="W979" i="9"/>
  <c r="T979" i="9"/>
  <c r="V978" i="9"/>
  <c r="S978" i="9"/>
  <c r="U978" i="9"/>
  <c r="X978" i="9"/>
  <c r="Y978" i="9"/>
  <c r="W978" i="9"/>
  <c r="T978" i="9"/>
  <c r="V977" i="9"/>
  <c r="S977" i="9"/>
  <c r="U977" i="9"/>
  <c r="X977" i="9"/>
  <c r="Y977" i="9"/>
  <c r="W977" i="9"/>
  <c r="T977" i="9"/>
  <c r="V976" i="9"/>
  <c r="S976" i="9"/>
  <c r="U976" i="9"/>
  <c r="X976" i="9"/>
  <c r="Y976" i="9"/>
  <c r="W976" i="9"/>
  <c r="T976" i="9"/>
  <c r="V975" i="9"/>
  <c r="S975" i="9"/>
  <c r="U975" i="9"/>
  <c r="X975" i="9"/>
  <c r="Y975" i="9"/>
  <c r="W975" i="9"/>
  <c r="T975" i="9"/>
  <c r="V974" i="9"/>
  <c r="S974" i="9"/>
  <c r="U974" i="9"/>
  <c r="X974" i="9"/>
  <c r="Y974" i="9"/>
  <c r="W974" i="9"/>
  <c r="T974" i="9"/>
  <c r="V973" i="9"/>
  <c r="S973" i="9"/>
  <c r="U973" i="9"/>
  <c r="X973" i="9"/>
  <c r="Y973" i="9"/>
  <c r="W973" i="9"/>
  <c r="T973" i="9"/>
  <c r="V972" i="9"/>
  <c r="S972" i="9"/>
  <c r="U972" i="9"/>
  <c r="X972" i="9"/>
  <c r="Y972" i="9"/>
  <c r="W972" i="9"/>
  <c r="T972" i="9"/>
  <c r="V971" i="9"/>
  <c r="S971" i="9"/>
  <c r="U971" i="9"/>
  <c r="X971" i="9"/>
  <c r="Y971" i="9"/>
  <c r="W971" i="9"/>
  <c r="T971" i="9"/>
  <c r="V970" i="9"/>
  <c r="S970" i="9"/>
  <c r="U970" i="9"/>
  <c r="X970" i="9"/>
  <c r="Y970" i="9"/>
  <c r="W970" i="9"/>
  <c r="T970" i="9"/>
  <c r="V969" i="9"/>
  <c r="S969" i="9"/>
  <c r="U969" i="9"/>
  <c r="X969" i="9"/>
  <c r="Y969" i="9"/>
  <c r="W969" i="9"/>
  <c r="T969" i="9"/>
  <c r="V968" i="9"/>
  <c r="S968" i="9"/>
  <c r="U968" i="9"/>
  <c r="X968" i="9"/>
  <c r="Y968" i="9"/>
  <c r="W968" i="9"/>
  <c r="T968" i="9"/>
  <c r="V967" i="9"/>
  <c r="S967" i="9"/>
  <c r="U967" i="9"/>
  <c r="X967" i="9"/>
  <c r="Y967" i="9"/>
  <c r="W967" i="9"/>
  <c r="T967" i="9"/>
  <c r="V966" i="9"/>
  <c r="S966" i="9"/>
  <c r="U966" i="9"/>
  <c r="X966" i="9"/>
  <c r="Y966" i="9"/>
  <c r="W966" i="9"/>
  <c r="T966" i="9"/>
  <c r="V965" i="9"/>
  <c r="S965" i="9"/>
  <c r="U965" i="9"/>
  <c r="X965" i="9"/>
  <c r="Y965" i="9"/>
  <c r="W965" i="9"/>
  <c r="T965" i="9"/>
  <c r="V964" i="9"/>
  <c r="S964" i="9"/>
  <c r="U964" i="9"/>
  <c r="X964" i="9"/>
  <c r="Y964" i="9"/>
  <c r="W964" i="9"/>
  <c r="T964" i="9"/>
  <c r="V963" i="9"/>
  <c r="S963" i="9"/>
  <c r="U963" i="9"/>
  <c r="X963" i="9"/>
  <c r="Y963" i="9"/>
  <c r="W963" i="9"/>
  <c r="T963" i="9"/>
  <c r="V962" i="9"/>
  <c r="S962" i="9"/>
  <c r="U962" i="9"/>
  <c r="X962" i="9"/>
  <c r="Y962" i="9"/>
  <c r="W962" i="9"/>
  <c r="T962" i="9"/>
  <c r="V961" i="9"/>
  <c r="S961" i="9"/>
  <c r="U961" i="9"/>
  <c r="X961" i="9"/>
  <c r="Y961" i="9"/>
  <c r="W961" i="9"/>
  <c r="T961" i="9"/>
  <c r="V960" i="9"/>
  <c r="S960" i="9"/>
  <c r="U960" i="9"/>
  <c r="X960" i="9"/>
  <c r="Y960" i="9"/>
  <c r="W960" i="9"/>
  <c r="T960" i="9"/>
  <c r="V959" i="9"/>
  <c r="S959" i="9"/>
  <c r="U959" i="9"/>
  <c r="X959" i="9"/>
  <c r="Y959" i="9"/>
  <c r="W959" i="9"/>
  <c r="T959" i="9"/>
  <c r="V958" i="9"/>
  <c r="S958" i="9"/>
  <c r="U958" i="9"/>
  <c r="X958" i="9"/>
  <c r="Y958" i="9"/>
  <c r="W958" i="9"/>
  <c r="T958" i="9"/>
  <c r="V957" i="9"/>
  <c r="S957" i="9"/>
  <c r="U957" i="9"/>
  <c r="X957" i="9"/>
  <c r="Y957" i="9"/>
  <c r="W957" i="9"/>
  <c r="T957" i="9"/>
  <c r="V956" i="9"/>
  <c r="S956" i="9"/>
  <c r="U956" i="9"/>
  <c r="X956" i="9"/>
  <c r="Y956" i="9"/>
  <c r="W956" i="9"/>
  <c r="T956" i="9"/>
  <c r="V955" i="9"/>
  <c r="S955" i="9"/>
  <c r="U955" i="9"/>
  <c r="X955" i="9"/>
  <c r="Y955" i="9"/>
  <c r="W955" i="9"/>
  <c r="T955" i="9"/>
  <c r="V954" i="9"/>
  <c r="S954" i="9"/>
  <c r="U954" i="9"/>
  <c r="X954" i="9"/>
  <c r="Y954" i="9"/>
  <c r="W954" i="9"/>
  <c r="T954" i="9"/>
  <c r="V953" i="9"/>
  <c r="S953" i="9"/>
  <c r="U953" i="9"/>
  <c r="X953" i="9"/>
  <c r="Y953" i="9"/>
  <c r="W953" i="9"/>
  <c r="T953" i="9"/>
  <c r="V952" i="9"/>
  <c r="S952" i="9"/>
  <c r="U952" i="9"/>
  <c r="X952" i="9"/>
  <c r="Y952" i="9"/>
  <c r="W952" i="9"/>
  <c r="T952" i="9"/>
  <c r="V951" i="9"/>
  <c r="S951" i="9"/>
  <c r="U951" i="9"/>
  <c r="X951" i="9"/>
  <c r="Y951" i="9"/>
  <c r="W951" i="9"/>
  <c r="T951" i="9"/>
  <c r="V950" i="9"/>
  <c r="S950" i="9"/>
  <c r="U950" i="9"/>
  <c r="X950" i="9"/>
  <c r="Y950" i="9"/>
  <c r="W950" i="9"/>
  <c r="T950" i="9"/>
  <c r="V949" i="9"/>
  <c r="S949" i="9"/>
  <c r="U949" i="9"/>
  <c r="X949" i="9"/>
  <c r="Y949" i="9"/>
  <c r="W949" i="9"/>
  <c r="T949" i="9"/>
  <c r="V948" i="9"/>
  <c r="S948" i="9"/>
  <c r="U948" i="9"/>
  <c r="X948" i="9"/>
  <c r="Y948" i="9"/>
  <c r="W948" i="9"/>
  <c r="T948" i="9"/>
  <c r="V947" i="9"/>
  <c r="S947" i="9"/>
  <c r="U947" i="9"/>
  <c r="X947" i="9"/>
  <c r="Y947" i="9"/>
  <c r="W947" i="9"/>
  <c r="T947" i="9"/>
  <c r="V946" i="9"/>
  <c r="S946" i="9"/>
  <c r="U946" i="9"/>
  <c r="X946" i="9"/>
  <c r="Y946" i="9"/>
  <c r="W946" i="9"/>
  <c r="T946" i="9"/>
  <c r="V945" i="9"/>
  <c r="S945" i="9"/>
  <c r="U945" i="9"/>
  <c r="X945" i="9"/>
  <c r="Y945" i="9"/>
  <c r="W945" i="9"/>
  <c r="T945" i="9"/>
  <c r="V944" i="9"/>
  <c r="S944" i="9"/>
  <c r="U944" i="9"/>
  <c r="X944" i="9"/>
  <c r="Y944" i="9"/>
  <c r="W944" i="9"/>
  <c r="T944" i="9"/>
  <c r="V943" i="9"/>
  <c r="S943" i="9"/>
  <c r="U943" i="9"/>
  <c r="X943" i="9"/>
  <c r="Y943" i="9"/>
  <c r="W943" i="9"/>
  <c r="T943" i="9"/>
  <c r="V942" i="9"/>
  <c r="S942" i="9"/>
  <c r="U942" i="9"/>
  <c r="X942" i="9"/>
  <c r="Y942" i="9"/>
  <c r="W942" i="9"/>
  <c r="T942" i="9"/>
  <c r="V941" i="9"/>
  <c r="S941" i="9"/>
  <c r="U941" i="9"/>
  <c r="X941" i="9"/>
  <c r="Y941" i="9"/>
  <c r="W941" i="9"/>
  <c r="T941" i="9"/>
  <c r="V940" i="9"/>
  <c r="S940" i="9"/>
  <c r="U940" i="9"/>
  <c r="X940" i="9"/>
  <c r="Y940" i="9"/>
  <c r="W940" i="9"/>
  <c r="T940" i="9"/>
  <c r="V939" i="9"/>
  <c r="S939" i="9"/>
  <c r="U939" i="9"/>
  <c r="X939" i="9"/>
  <c r="Y939" i="9"/>
  <c r="W939" i="9"/>
  <c r="T939" i="9"/>
  <c r="V938" i="9"/>
  <c r="S938" i="9"/>
  <c r="U938" i="9"/>
  <c r="X938" i="9"/>
  <c r="Y938" i="9"/>
  <c r="W938" i="9"/>
  <c r="T938" i="9"/>
  <c r="V937" i="9"/>
  <c r="S937" i="9"/>
  <c r="U937" i="9"/>
  <c r="X937" i="9"/>
  <c r="Y937" i="9"/>
  <c r="W937" i="9"/>
  <c r="T937" i="9"/>
  <c r="V936" i="9"/>
  <c r="S936" i="9"/>
  <c r="U936" i="9"/>
  <c r="X936" i="9"/>
  <c r="Y936" i="9"/>
  <c r="W936" i="9"/>
  <c r="T936" i="9"/>
  <c r="V935" i="9"/>
  <c r="S935" i="9"/>
  <c r="U935" i="9"/>
  <c r="X935" i="9"/>
  <c r="Y935" i="9"/>
  <c r="W935" i="9"/>
  <c r="T935" i="9"/>
  <c r="V934" i="9"/>
  <c r="S934" i="9"/>
  <c r="U934" i="9"/>
  <c r="X934" i="9"/>
  <c r="Y934" i="9"/>
  <c r="W934" i="9"/>
  <c r="T934" i="9"/>
  <c r="V933" i="9"/>
  <c r="S933" i="9"/>
  <c r="U933" i="9"/>
  <c r="X933" i="9"/>
  <c r="Y933" i="9"/>
  <c r="W933" i="9"/>
  <c r="T933" i="9"/>
  <c r="V932" i="9"/>
  <c r="S932" i="9"/>
  <c r="U932" i="9"/>
  <c r="X932" i="9"/>
  <c r="Y932" i="9"/>
  <c r="W932" i="9"/>
  <c r="T932" i="9"/>
  <c r="V931" i="9"/>
  <c r="S931" i="9"/>
  <c r="U931" i="9"/>
  <c r="X931" i="9"/>
  <c r="Y931" i="9"/>
  <c r="W931" i="9"/>
  <c r="T931" i="9"/>
  <c r="V930" i="9"/>
  <c r="S930" i="9"/>
  <c r="U930" i="9"/>
  <c r="X930" i="9"/>
  <c r="Y930" i="9"/>
  <c r="W930" i="9"/>
  <c r="T930" i="9"/>
  <c r="V929" i="9"/>
  <c r="S929" i="9"/>
  <c r="U929" i="9"/>
  <c r="X929" i="9"/>
  <c r="Y929" i="9"/>
  <c r="W929" i="9"/>
  <c r="T929" i="9"/>
  <c r="V928" i="9"/>
  <c r="S928" i="9"/>
  <c r="U928" i="9"/>
  <c r="X928" i="9"/>
  <c r="Y928" i="9"/>
  <c r="W928" i="9"/>
  <c r="T928" i="9"/>
  <c r="V927" i="9"/>
  <c r="S927" i="9"/>
  <c r="U927" i="9"/>
  <c r="X927" i="9"/>
  <c r="Y927" i="9"/>
  <c r="W927" i="9"/>
  <c r="T927" i="9"/>
  <c r="V926" i="9"/>
  <c r="S926" i="9"/>
  <c r="U926" i="9"/>
  <c r="X926" i="9"/>
  <c r="Y926" i="9"/>
  <c r="W926" i="9"/>
  <c r="T926" i="9"/>
  <c r="V925" i="9"/>
  <c r="S925" i="9"/>
  <c r="U925" i="9"/>
  <c r="X925" i="9"/>
  <c r="Y925" i="9"/>
  <c r="W925" i="9"/>
  <c r="T925" i="9"/>
  <c r="V924" i="9"/>
  <c r="S924" i="9"/>
  <c r="U924" i="9"/>
  <c r="X924" i="9"/>
  <c r="Y924" i="9"/>
  <c r="W924" i="9"/>
  <c r="T924" i="9"/>
  <c r="V923" i="9"/>
  <c r="S923" i="9"/>
  <c r="U923" i="9"/>
  <c r="X923" i="9"/>
  <c r="Y923" i="9"/>
  <c r="W923" i="9"/>
  <c r="T923" i="9"/>
  <c r="V922" i="9"/>
  <c r="S922" i="9"/>
  <c r="U922" i="9"/>
  <c r="X922" i="9"/>
  <c r="Y922" i="9"/>
  <c r="W922" i="9"/>
  <c r="T922" i="9"/>
  <c r="V921" i="9"/>
  <c r="S921" i="9"/>
  <c r="U921" i="9"/>
  <c r="X921" i="9"/>
  <c r="Y921" i="9"/>
  <c r="W921" i="9"/>
  <c r="T921" i="9"/>
  <c r="V920" i="9"/>
  <c r="S920" i="9"/>
  <c r="U920" i="9"/>
  <c r="X920" i="9"/>
  <c r="Y920" i="9"/>
  <c r="W920" i="9"/>
  <c r="T920" i="9"/>
  <c r="V919" i="9"/>
  <c r="S919" i="9"/>
  <c r="U919" i="9"/>
  <c r="X919" i="9"/>
  <c r="Y919" i="9"/>
  <c r="W919" i="9"/>
  <c r="T919" i="9"/>
  <c r="V918" i="9"/>
  <c r="S918" i="9"/>
  <c r="U918" i="9"/>
  <c r="X918" i="9"/>
  <c r="Y918" i="9"/>
  <c r="W918" i="9"/>
  <c r="T918" i="9"/>
  <c r="V917" i="9"/>
  <c r="S917" i="9"/>
  <c r="U917" i="9"/>
  <c r="X917" i="9"/>
  <c r="Y917" i="9"/>
  <c r="W917" i="9"/>
  <c r="T917" i="9"/>
  <c r="V916" i="9"/>
  <c r="S916" i="9"/>
  <c r="U916" i="9"/>
  <c r="X916" i="9"/>
  <c r="Y916" i="9"/>
  <c r="W916" i="9"/>
  <c r="T916" i="9"/>
  <c r="V915" i="9"/>
  <c r="S915" i="9"/>
  <c r="U915" i="9"/>
  <c r="X915" i="9"/>
  <c r="Y915" i="9"/>
  <c r="W915" i="9"/>
  <c r="T915" i="9"/>
  <c r="V914" i="9"/>
  <c r="S914" i="9"/>
  <c r="U914" i="9"/>
  <c r="X914" i="9"/>
  <c r="Y914" i="9"/>
  <c r="W914" i="9"/>
  <c r="T914" i="9"/>
  <c r="V913" i="9"/>
  <c r="S913" i="9"/>
  <c r="U913" i="9"/>
  <c r="X913" i="9"/>
  <c r="Y913" i="9"/>
  <c r="W913" i="9"/>
  <c r="T913" i="9"/>
  <c r="V912" i="9"/>
  <c r="S912" i="9"/>
  <c r="U912" i="9"/>
  <c r="X912" i="9"/>
  <c r="Y912" i="9"/>
  <c r="W912" i="9"/>
  <c r="T912" i="9"/>
  <c r="V911" i="9"/>
  <c r="S911" i="9"/>
  <c r="U911" i="9"/>
  <c r="X911" i="9"/>
  <c r="Y911" i="9"/>
  <c r="W911" i="9"/>
  <c r="T911" i="9"/>
  <c r="V910" i="9"/>
  <c r="S910" i="9"/>
  <c r="U910" i="9"/>
  <c r="X910" i="9"/>
  <c r="Y910" i="9"/>
  <c r="W910" i="9"/>
  <c r="T910" i="9"/>
  <c r="V909" i="9"/>
  <c r="S909" i="9"/>
  <c r="U909" i="9"/>
  <c r="X909" i="9"/>
  <c r="Y909" i="9"/>
  <c r="W909" i="9"/>
  <c r="T909" i="9"/>
  <c r="V908" i="9"/>
  <c r="S908" i="9"/>
  <c r="U908" i="9"/>
  <c r="X908" i="9"/>
  <c r="Y908" i="9"/>
  <c r="W908" i="9"/>
  <c r="T908" i="9"/>
  <c r="V907" i="9"/>
  <c r="S907" i="9"/>
  <c r="U907" i="9"/>
  <c r="X907" i="9"/>
  <c r="Y907" i="9"/>
  <c r="W907" i="9"/>
  <c r="T907" i="9"/>
  <c r="V906" i="9"/>
  <c r="S906" i="9"/>
  <c r="U906" i="9"/>
  <c r="X906" i="9"/>
  <c r="Y906" i="9"/>
  <c r="W906" i="9"/>
  <c r="T906" i="9"/>
  <c r="V905" i="9"/>
  <c r="S905" i="9"/>
  <c r="U905" i="9"/>
  <c r="X905" i="9"/>
  <c r="Y905" i="9"/>
  <c r="W905" i="9"/>
  <c r="T905" i="9"/>
  <c r="V904" i="9"/>
  <c r="S904" i="9"/>
  <c r="U904" i="9"/>
  <c r="X904" i="9"/>
  <c r="Y904" i="9"/>
  <c r="W904" i="9"/>
  <c r="T904" i="9"/>
  <c r="V903" i="9"/>
  <c r="S903" i="9"/>
  <c r="U903" i="9"/>
  <c r="X903" i="9"/>
  <c r="Y903" i="9"/>
  <c r="W903" i="9"/>
  <c r="T903" i="9"/>
  <c r="V902" i="9"/>
  <c r="S902" i="9"/>
  <c r="U902" i="9"/>
  <c r="X902" i="9"/>
  <c r="Y902" i="9"/>
  <c r="V901" i="9"/>
  <c r="S901" i="9"/>
  <c r="U901" i="9"/>
  <c r="X901" i="9"/>
  <c r="Y901" i="9"/>
  <c r="V900" i="9"/>
  <c r="S900" i="9"/>
  <c r="U900" i="9"/>
  <c r="X900" i="9"/>
  <c r="Y900" i="9"/>
  <c r="V899" i="9"/>
  <c r="S899" i="9"/>
  <c r="U899" i="9"/>
  <c r="X899" i="9"/>
  <c r="Y899" i="9"/>
  <c r="V898" i="9"/>
  <c r="S898" i="9"/>
  <c r="U898" i="9"/>
  <c r="X898" i="9"/>
  <c r="Y898" i="9"/>
  <c r="V897" i="9"/>
  <c r="S897" i="9"/>
  <c r="U897" i="9"/>
  <c r="X897" i="9"/>
  <c r="Y897" i="9"/>
  <c r="V896" i="9"/>
  <c r="S896" i="9"/>
  <c r="U896" i="9"/>
  <c r="X896" i="9"/>
  <c r="Y896" i="9"/>
  <c r="V895" i="9"/>
  <c r="S895" i="9"/>
  <c r="U895" i="9"/>
  <c r="X895" i="9"/>
  <c r="Y895" i="9"/>
  <c r="V894" i="9"/>
  <c r="S894" i="9"/>
  <c r="U894" i="9"/>
  <c r="X894" i="9"/>
  <c r="Y894" i="9"/>
  <c r="V893" i="9"/>
  <c r="S893" i="9"/>
  <c r="U893" i="9"/>
  <c r="X893" i="9"/>
  <c r="Y893" i="9"/>
  <c r="V892" i="9"/>
  <c r="S892" i="9"/>
  <c r="U892" i="9"/>
  <c r="X892" i="9"/>
  <c r="Y892" i="9"/>
  <c r="V891" i="9"/>
  <c r="S891" i="9"/>
  <c r="U891" i="9"/>
  <c r="X891" i="9"/>
  <c r="Y891" i="9"/>
  <c r="V890" i="9"/>
  <c r="S890" i="9"/>
  <c r="U890" i="9"/>
  <c r="X890" i="9"/>
  <c r="Y890" i="9"/>
  <c r="V889" i="9"/>
  <c r="S889" i="9"/>
  <c r="U889" i="9"/>
  <c r="X889" i="9"/>
  <c r="Y889" i="9"/>
  <c r="V888" i="9"/>
  <c r="S888" i="9"/>
  <c r="U888" i="9"/>
  <c r="X888" i="9"/>
  <c r="Y888" i="9"/>
  <c r="V887" i="9"/>
  <c r="S887" i="9"/>
  <c r="U887" i="9"/>
  <c r="X887" i="9"/>
  <c r="Y887" i="9"/>
  <c r="V886" i="9"/>
  <c r="S886" i="9"/>
  <c r="U886" i="9"/>
  <c r="X886" i="9"/>
  <c r="Y886" i="9"/>
  <c r="V885" i="9"/>
  <c r="S885" i="9"/>
  <c r="U885" i="9"/>
  <c r="X885" i="9"/>
  <c r="Y885" i="9"/>
  <c r="V884" i="9"/>
  <c r="S884" i="9"/>
  <c r="U884" i="9"/>
  <c r="X884" i="9"/>
  <c r="Y884" i="9"/>
  <c r="V883" i="9"/>
  <c r="S883" i="9"/>
  <c r="U883" i="9"/>
  <c r="X883" i="9"/>
  <c r="Y883" i="9"/>
  <c r="V882" i="9"/>
  <c r="S882" i="9"/>
  <c r="U882" i="9"/>
  <c r="X882" i="9"/>
  <c r="Y882" i="9"/>
  <c r="V881" i="9"/>
  <c r="S881" i="9"/>
  <c r="U881" i="9"/>
  <c r="X881" i="9"/>
  <c r="Y881" i="9"/>
  <c r="V880" i="9"/>
  <c r="S880" i="9"/>
  <c r="U880" i="9"/>
  <c r="X880" i="9"/>
  <c r="Y880" i="9"/>
  <c r="V879" i="9"/>
  <c r="S879" i="9"/>
  <c r="U879" i="9"/>
  <c r="X879" i="9"/>
  <c r="Y879" i="9"/>
  <c r="V878" i="9"/>
  <c r="S878" i="9"/>
  <c r="U878" i="9"/>
  <c r="X878" i="9"/>
  <c r="Y878" i="9"/>
  <c r="V877" i="9"/>
  <c r="S877" i="9"/>
  <c r="U877" i="9"/>
  <c r="X877" i="9"/>
  <c r="Y877" i="9"/>
  <c r="W877" i="9"/>
  <c r="T877" i="9"/>
  <c r="V876" i="9"/>
  <c r="S876" i="9"/>
  <c r="U876" i="9"/>
  <c r="X876" i="9"/>
  <c r="Y876" i="9"/>
  <c r="W876" i="9"/>
  <c r="T876" i="9"/>
  <c r="V875" i="9"/>
  <c r="S875" i="9"/>
  <c r="U875" i="9"/>
  <c r="X875" i="9"/>
  <c r="Y875" i="9"/>
  <c r="W875" i="9"/>
  <c r="T875" i="9"/>
  <c r="V874" i="9"/>
  <c r="S874" i="9"/>
  <c r="U874" i="9"/>
  <c r="X874" i="9"/>
  <c r="Y874" i="9"/>
  <c r="W874" i="9"/>
  <c r="T874" i="9"/>
  <c r="V873" i="9"/>
  <c r="S873" i="9"/>
  <c r="U873" i="9"/>
  <c r="X873" i="9"/>
  <c r="Y873" i="9"/>
  <c r="W873" i="9"/>
  <c r="T873" i="9"/>
  <c r="V872" i="9"/>
  <c r="S872" i="9"/>
  <c r="U872" i="9"/>
  <c r="X872" i="9"/>
  <c r="Y872" i="9"/>
  <c r="W872" i="9"/>
  <c r="T872" i="9"/>
  <c r="V871" i="9"/>
  <c r="S871" i="9"/>
  <c r="U871" i="9"/>
  <c r="X871" i="9"/>
  <c r="Y871" i="9"/>
  <c r="W871" i="9"/>
  <c r="T871" i="9"/>
  <c r="V870" i="9"/>
  <c r="S870" i="9"/>
  <c r="U870" i="9"/>
  <c r="X870" i="9"/>
  <c r="Y870" i="9"/>
  <c r="W870" i="9"/>
  <c r="T870" i="9"/>
  <c r="V869" i="9"/>
  <c r="S869" i="9"/>
  <c r="U869" i="9"/>
  <c r="X869" i="9"/>
  <c r="Y869" i="9"/>
  <c r="W869" i="9"/>
  <c r="T869" i="9"/>
  <c r="V868" i="9"/>
  <c r="S868" i="9"/>
  <c r="U868" i="9"/>
  <c r="X868" i="9"/>
  <c r="Y868" i="9"/>
  <c r="W868" i="9"/>
  <c r="T868" i="9"/>
  <c r="V867" i="9"/>
  <c r="S867" i="9"/>
  <c r="U867" i="9"/>
  <c r="X867" i="9"/>
  <c r="Y867" i="9"/>
  <c r="W867" i="9"/>
  <c r="T867" i="9"/>
  <c r="V866" i="9"/>
  <c r="S866" i="9"/>
  <c r="U866" i="9"/>
  <c r="X866" i="9"/>
  <c r="Y866" i="9"/>
  <c r="W866" i="9"/>
  <c r="T866" i="9"/>
  <c r="V865" i="9"/>
  <c r="S865" i="9"/>
  <c r="U865" i="9"/>
  <c r="X865" i="9"/>
  <c r="Y865" i="9"/>
  <c r="W865" i="9"/>
  <c r="T865" i="9"/>
  <c r="V864" i="9"/>
  <c r="S864" i="9"/>
  <c r="U864" i="9"/>
  <c r="X864" i="9"/>
  <c r="Y864" i="9"/>
  <c r="W864" i="9"/>
  <c r="T864" i="9"/>
  <c r="V863" i="9"/>
  <c r="S863" i="9"/>
  <c r="U863" i="9"/>
  <c r="X863" i="9"/>
  <c r="Y863" i="9"/>
  <c r="W863" i="9"/>
  <c r="T863" i="9"/>
  <c r="V862" i="9"/>
  <c r="S862" i="9"/>
  <c r="U862" i="9"/>
  <c r="X862" i="9"/>
  <c r="Y862" i="9"/>
  <c r="W862" i="9"/>
  <c r="T862" i="9"/>
  <c r="V861" i="9"/>
  <c r="S861" i="9"/>
  <c r="U861" i="9"/>
  <c r="X861" i="9"/>
  <c r="Y861" i="9"/>
  <c r="W861" i="9"/>
  <c r="T861" i="9"/>
  <c r="V860" i="9"/>
  <c r="S860" i="9"/>
  <c r="U860" i="9"/>
  <c r="X860" i="9"/>
  <c r="Y860" i="9"/>
  <c r="W860" i="9"/>
  <c r="T860" i="9"/>
  <c r="V859" i="9"/>
  <c r="S859" i="9"/>
  <c r="U859" i="9"/>
  <c r="X859" i="9"/>
  <c r="Y859" i="9"/>
  <c r="W859" i="9"/>
  <c r="T859" i="9"/>
  <c r="V858" i="9"/>
  <c r="S858" i="9"/>
  <c r="U858" i="9"/>
  <c r="X858" i="9"/>
  <c r="Y858" i="9"/>
  <c r="W858" i="9"/>
  <c r="T858" i="9"/>
  <c r="V857" i="9"/>
  <c r="S857" i="9"/>
  <c r="U857" i="9"/>
  <c r="X857" i="9"/>
  <c r="Y857" i="9"/>
  <c r="W857" i="9"/>
  <c r="T857" i="9"/>
  <c r="V856" i="9"/>
  <c r="S856" i="9"/>
  <c r="U856" i="9"/>
  <c r="X856" i="9"/>
  <c r="Y856" i="9"/>
  <c r="W856" i="9"/>
  <c r="T856" i="9"/>
  <c r="V855" i="9"/>
  <c r="S855" i="9"/>
  <c r="U855" i="9"/>
  <c r="X855" i="9"/>
  <c r="Y855" i="9"/>
  <c r="W855" i="9"/>
  <c r="T855" i="9"/>
  <c r="V854" i="9"/>
  <c r="S854" i="9"/>
  <c r="U854" i="9"/>
  <c r="X854" i="9"/>
  <c r="Y854" i="9"/>
  <c r="W854" i="9"/>
  <c r="T854" i="9"/>
  <c r="V853" i="9"/>
  <c r="S853" i="9"/>
  <c r="U853" i="9"/>
  <c r="X853" i="9"/>
  <c r="Y853" i="9"/>
  <c r="W853" i="9"/>
  <c r="T853" i="9"/>
  <c r="V852" i="9"/>
  <c r="S852" i="9"/>
  <c r="U852" i="9"/>
  <c r="X852" i="9"/>
  <c r="Y852" i="9"/>
  <c r="V851" i="9"/>
  <c r="S851" i="9"/>
  <c r="U851" i="9"/>
  <c r="X851" i="9"/>
  <c r="Y851" i="9"/>
  <c r="V850" i="9"/>
  <c r="S850" i="9"/>
  <c r="U850" i="9"/>
  <c r="X850" i="9"/>
  <c r="Y850" i="9"/>
  <c r="V849" i="9"/>
  <c r="S849" i="9"/>
  <c r="U849" i="9"/>
  <c r="X849" i="9"/>
  <c r="Y849" i="9"/>
  <c r="V848" i="9"/>
  <c r="S848" i="9"/>
  <c r="U848" i="9"/>
  <c r="X848" i="9"/>
  <c r="Y848" i="9"/>
  <c r="V847" i="9"/>
  <c r="S847" i="9"/>
  <c r="U847" i="9"/>
  <c r="X847" i="9"/>
  <c r="Y847" i="9"/>
  <c r="V846" i="9"/>
  <c r="S846" i="9"/>
  <c r="U846" i="9"/>
  <c r="X846" i="9"/>
  <c r="Y846" i="9"/>
  <c r="V845" i="9"/>
  <c r="S845" i="9"/>
  <c r="U845" i="9"/>
  <c r="X845" i="9"/>
  <c r="Y845" i="9"/>
  <c r="V844" i="9"/>
  <c r="S844" i="9"/>
  <c r="U844" i="9"/>
  <c r="X844" i="9"/>
  <c r="Y844" i="9"/>
  <c r="V843" i="9"/>
  <c r="S843" i="9"/>
  <c r="U843" i="9"/>
  <c r="X843" i="9"/>
  <c r="Y843" i="9"/>
  <c r="V842" i="9"/>
  <c r="S842" i="9"/>
  <c r="U842" i="9"/>
  <c r="X842" i="9"/>
  <c r="Y842" i="9"/>
  <c r="V841" i="9"/>
  <c r="S841" i="9"/>
  <c r="U841" i="9"/>
  <c r="X841" i="9"/>
  <c r="Y841" i="9"/>
  <c r="V840" i="9"/>
  <c r="S840" i="9"/>
  <c r="U840" i="9"/>
  <c r="X840" i="9"/>
  <c r="Y840" i="9"/>
  <c r="V839" i="9"/>
  <c r="S839" i="9"/>
  <c r="U839" i="9"/>
  <c r="X839" i="9"/>
  <c r="Y839" i="9"/>
  <c r="V838" i="9"/>
  <c r="S838" i="9"/>
  <c r="U838" i="9"/>
  <c r="X838" i="9"/>
  <c r="Y838" i="9"/>
  <c r="V837" i="9"/>
  <c r="S837" i="9"/>
  <c r="U837" i="9"/>
  <c r="X837" i="9"/>
  <c r="Y837" i="9"/>
  <c r="V836" i="9"/>
  <c r="S836" i="9"/>
  <c r="U836" i="9"/>
  <c r="X836" i="9"/>
  <c r="Y836" i="9"/>
  <c r="V835" i="9"/>
  <c r="S835" i="9"/>
  <c r="U835" i="9"/>
  <c r="X835" i="9"/>
  <c r="Y835" i="9"/>
  <c r="V834" i="9"/>
  <c r="S834" i="9"/>
  <c r="U834" i="9"/>
  <c r="X834" i="9"/>
  <c r="Y834" i="9"/>
  <c r="V833" i="9"/>
  <c r="S833" i="9"/>
  <c r="U833" i="9"/>
  <c r="X833" i="9"/>
  <c r="Y833" i="9"/>
  <c r="V832" i="9"/>
  <c r="S832" i="9"/>
  <c r="U832" i="9"/>
  <c r="X832" i="9"/>
  <c r="Y832" i="9"/>
  <c r="V831" i="9"/>
  <c r="S831" i="9"/>
  <c r="U831" i="9"/>
  <c r="X831" i="9"/>
  <c r="Y831" i="9"/>
  <c r="V830" i="9"/>
  <c r="S830" i="9"/>
  <c r="U830" i="9"/>
  <c r="X830" i="9"/>
  <c r="Y830" i="9"/>
  <c r="V829" i="9"/>
  <c r="S829" i="9"/>
  <c r="U829" i="9"/>
  <c r="X829" i="9"/>
  <c r="Y829" i="9"/>
  <c r="V828" i="9"/>
  <c r="S828" i="9"/>
  <c r="U828" i="9"/>
  <c r="X828" i="9"/>
  <c r="Y828" i="9"/>
  <c r="V827" i="9"/>
  <c r="S827" i="9"/>
  <c r="U827" i="9"/>
  <c r="X827" i="9"/>
  <c r="Y827" i="9"/>
  <c r="V826" i="9"/>
  <c r="S826" i="9"/>
  <c r="U826" i="9"/>
  <c r="X826" i="9"/>
  <c r="Y826" i="9"/>
  <c r="V825" i="9"/>
  <c r="S825" i="9"/>
  <c r="U825" i="9"/>
  <c r="X825" i="9"/>
  <c r="Y825" i="9"/>
  <c r="V824" i="9"/>
  <c r="S824" i="9"/>
  <c r="U824" i="9"/>
  <c r="X824" i="9"/>
  <c r="Y824" i="9"/>
  <c r="V823" i="9"/>
  <c r="S823" i="9"/>
  <c r="U823" i="9"/>
  <c r="X823" i="9"/>
  <c r="Y823" i="9"/>
  <c r="V822" i="9"/>
  <c r="S822" i="9"/>
  <c r="U822" i="9"/>
  <c r="X822" i="9"/>
  <c r="Y822" i="9"/>
  <c r="V821" i="9"/>
  <c r="S821" i="9"/>
  <c r="U821" i="9"/>
  <c r="X821" i="9"/>
  <c r="Y821" i="9"/>
  <c r="V820" i="9"/>
  <c r="S820" i="9"/>
  <c r="U820" i="9"/>
  <c r="X820" i="9"/>
  <c r="Y820" i="9"/>
  <c r="V819" i="9"/>
  <c r="S819" i="9"/>
  <c r="U819" i="9"/>
  <c r="X819" i="9"/>
  <c r="Y819" i="9"/>
  <c r="V818" i="9"/>
  <c r="S818" i="9"/>
  <c r="U818" i="9"/>
  <c r="X818" i="9"/>
  <c r="Y818" i="9"/>
  <c r="V817" i="9"/>
  <c r="S817" i="9"/>
  <c r="U817" i="9"/>
  <c r="X817" i="9"/>
  <c r="Y817" i="9"/>
  <c r="V816" i="9"/>
  <c r="S816" i="9"/>
  <c r="U816" i="9"/>
  <c r="X816" i="9"/>
  <c r="Y816" i="9"/>
  <c r="V815" i="9"/>
  <c r="S815" i="9"/>
  <c r="U815" i="9"/>
  <c r="X815" i="9"/>
  <c r="Y815" i="9"/>
  <c r="V814" i="9"/>
  <c r="S814" i="9"/>
  <c r="U814" i="9"/>
  <c r="X814" i="9"/>
  <c r="Y814" i="9"/>
  <c r="V813" i="9"/>
  <c r="S813" i="9"/>
  <c r="U813" i="9"/>
  <c r="X813" i="9"/>
  <c r="Y813" i="9"/>
  <c r="V812" i="9"/>
  <c r="S812" i="9"/>
  <c r="U812" i="9"/>
  <c r="X812" i="9"/>
  <c r="Y812" i="9"/>
  <c r="V811" i="9"/>
  <c r="S811" i="9"/>
  <c r="U811" i="9"/>
  <c r="X811" i="9"/>
  <c r="Y811" i="9"/>
  <c r="V810" i="9"/>
  <c r="S810" i="9"/>
  <c r="U810" i="9"/>
  <c r="X810" i="9"/>
  <c r="Y810" i="9"/>
  <c r="V809" i="9"/>
  <c r="S809" i="9"/>
  <c r="U809" i="9"/>
  <c r="X809" i="9"/>
  <c r="Y809" i="9"/>
  <c r="V808" i="9"/>
  <c r="S808" i="9"/>
  <c r="U808" i="9"/>
  <c r="X808" i="9"/>
  <c r="Y808" i="9"/>
  <c r="V807" i="9"/>
  <c r="S807" i="9"/>
  <c r="U807" i="9"/>
  <c r="X807" i="9"/>
  <c r="Y807" i="9"/>
  <c r="V806" i="9"/>
  <c r="S806" i="9"/>
  <c r="U806" i="9"/>
  <c r="X806" i="9"/>
  <c r="Y806" i="9"/>
  <c r="V805" i="9"/>
  <c r="S805" i="9"/>
  <c r="U805" i="9"/>
  <c r="X805" i="9"/>
  <c r="Y805" i="9"/>
  <c r="V804" i="9"/>
  <c r="S804" i="9"/>
  <c r="U804" i="9"/>
  <c r="X804" i="9"/>
  <c r="Y804" i="9"/>
  <c r="V803" i="9"/>
  <c r="S803" i="9"/>
  <c r="U803" i="9"/>
  <c r="X803" i="9"/>
  <c r="Y803" i="9"/>
  <c r="V802" i="9"/>
  <c r="S802" i="9"/>
  <c r="U802" i="9"/>
  <c r="X802" i="9"/>
  <c r="Y802" i="9"/>
  <c r="V801" i="9"/>
  <c r="S801" i="9"/>
  <c r="U801" i="9"/>
  <c r="X801" i="9"/>
  <c r="Y801" i="9"/>
  <c r="V800" i="9"/>
  <c r="S800" i="9"/>
  <c r="U800" i="9"/>
  <c r="X800" i="9"/>
  <c r="Y800" i="9"/>
  <c r="V799" i="9"/>
  <c r="S799" i="9"/>
  <c r="U799" i="9"/>
  <c r="X799" i="9"/>
  <c r="Y799" i="9"/>
  <c r="V798" i="9"/>
  <c r="S798" i="9"/>
  <c r="U798" i="9"/>
  <c r="X798" i="9"/>
  <c r="Y798" i="9"/>
  <c r="V797" i="9"/>
  <c r="S797" i="9"/>
  <c r="U797" i="9"/>
  <c r="X797" i="9"/>
  <c r="Y797" i="9"/>
  <c r="V796" i="9"/>
  <c r="S796" i="9"/>
  <c r="U796" i="9"/>
  <c r="X796" i="9"/>
  <c r="Y796" i="9"/>
  <c r="V795" i="9"/>
  <c r="S795" i="9"/>
  <c r="U795" i="9"/>
  <c r="X795" i="9"/>
  <c r="Y795" i="9"/>
  <c r="V794" i="9"/>
  <c r="S794" i="9"/>
  <c r="U794" i="9"/>
  <c r="X794" i="9"/>
  <c r="Y794" i="9"/>
  <c r="V793" i="9"/>
  <c r="S793" i="9"/>
  <c r="U793" i="9"/>
  <c r="X793" i="9"/>
  <c r="Y793" i="9"/>
  <c r="V792" i="9"/>
  <c r="S792" i="9"/>
  <c r="U792" i="9"/>
  <c r="X792" i="9"/>
  <c r="Y792" i="9"/>
  <c r="V791" i="9"/>
  <c r="S791" i="9"/>
  <c r="U791" i="9"/>
  <c r="X791" i="9"/>
  <c r="Y791" i="9"/>
  <c r="V790" i="9"/>
  <c r="S790" i="9"/>
  <c r="U790" i="9"/>
  <c r="X790" i="9"/>
  <c r="Y790" i="9"/>
  <c r="V789" i="9"/>
  <c r="S789" i="9"/>
  <c r="U789" i="9"/>
  <c r="X789" i="9"/>
  <c r="Y789" i="9"/>
  <c r="V788" i="9"/>
  <c r="S788" i="9"/>
  <c r="U788" i="9"/>
  <c r="X788" i="9"/>
  <c r="Y788" i="9"/>
  <c r="V787" i="9"/>
  <c r="S787" i="9"/>
  <c r="U787" i="9"/>
  <c r="X787" i="9"/>
  <c r="Y787" i="9"/>
  <c r="V786" i="9"/>
  <c r="S786" i="9"/>
  <c r="U786" i="9"/>
  <c r="X786" i="9"/>
  <c r="Y786" i="9"/>
  <c r="V785" i="9"/>
  <c r="S785" i="9"/>
  <c r="U785" i="9"/>
  <c r="X785" i="9"/>
  <c r="Y785" i="9"/>
  <c r="V784" i="9"/>
  <c r="S784" i="9"/>
  <c r="U784" i="9"/>
  <c r="X784" i="9"/>
  <c r="Y784" i="9"/>
  <c r="V783" i="9"/>
  <c r="S783" i="9"/>
  <c r="U783" i="9"/>
  <c r="X783" i="9"/>
  <c r="Y783" i="9"/>
  <c r="V782" i="9"/>
  <c r="S782" i="9"/>
  <c r="U782" i="9"/>
  <c r="X782" i="9"/>
  <c r="Y782" i="9"/>
  <c r="V781" i="9"/>
  <c r="S781" i="9"/>
  <c r="U781" i="9"/>
  <c r="X781" i="9"/>
  <c r="Y781" i="9"/>
  <c r="V780" i="9"/>
  <c r="S780" i="9"/>
  <c r="U780" i="9"/>
  <c r="X780" i="9"/>
  <c r="Y780" i="9"/>
  <c r="V779" i="9"/>
  <c r="S779" i="9"/>
  <c r="U779" i="9"/>
  <c r="X779" i="9"/>
  <c r="Y779" i="9"/>
  <c r="V778" i="9"/>
  <c r="S778" i="9"/>
  <c r="U778" i="9"/>
  <c r="X778" i="9"/>
  <c r="Y778" i="9"/>
  <c r="V777" i="9"/>
  <c r="S777" i="9"/>
  <c r="U777" i="9"/>
  <c r="X777" i="9"/>
  <c r="Y777" i="9"/>
  <c r="W777" i="9"/>
  <c r="T777" i="9"/>
  <c r="V776" i="9"/>
  <c r="S776" i="9"/>
  <c r="U776" i="9"/>
  <c r="X776" i="9"/>
  <c r="Y776" i="9"/>
  <c r="W776" i="9"/>
  <c r="T776" i="9"/>
  <c r="V775" i="9"/>
  <c r="S775" i="9"/>
  <c r="U775" i="9"/>
  <c r="X775" i="9"/>
  <c r="Y775" i="9"/>
  <c r="W775" i="9"/>
  <c r="T775" i="9"/>
  <c r="V774" i="9"/>
  <c r="S774" i="9"/>
  <c r="U774" i="9"/>
  <c r="X774" i="9"/>
  <c r="Y774" i="9"/>
  <c r="W774" i="9"/>
  <c r="T774" i="9"/>
  <c r="V773" i="9"/>
  <c r="S773" i="9"/>
  <c r="U773" i="9"/>
  <c r="X773" i="9"/>
  <c r="Y773" i="9"/>
  <c r="W773" i="9"/>
  <c r="T773" i="9"/>
  <c r="V772" i="9"/>
  <c r="S772" i="9"/>
  <c r="U772" i="9"/>
  <c r="X772" i="9"/>
  <c r="Y772" i="9"/>
  <c r="W772" i="9"/>
  <c r="T772" i="9"/>
  <c r="V771" i="9"/>
  <c r="S771" i="9"/>
  <c r="U771" i="9"/>
  <c r="X771" i="9"/>
  <c r="Y771" i="9"/>
  <c r="W771" i="9"/>
  <c r="T771" i="9"/>
  <c r="V770" i="9"/>
  <c r="S770" i="9"/>
  <c r="U770" i="9"/>
  <c r="X770" i="9"/>
  <c r="Y770" i="9"/>
  <c r="W770" i="9"/>
  <c r="T770" i="9"/>
  <c r="V769" i="9"/>
  <c r="S769" i="9"/>
  <c r="U769" i="9"/>
  <c r="X769" i="9"/>
  <c r="Y769" i="9"/>
  <c r="W769" i="9"/>
  <c r="T769" i="9"/>
  <c r="V768" i="9"/>
  <c r="S768" i="9"/>
  <c r="U768" i="9"/>
  <c r="X768" i="9"/>
  <c r="Y768" i="9"/>
  <c r="W768" i="9"/>
  <c r="T768" i="9"/>
  <c r="V767" i="9"/>
  <c r="S767" i="9"/>
  <c r="U767" i="9"/>
  <c r="X767" i="9"/>
  <c r="Y767" i="9"/>
  <c r="W767" i="9"/>
  <c r="T767" i="9"/>
  <c r="V766" i="9"/>
  <c r="S766" i="9"/>
  <c r="U766" i="9"/>
  <c r="X766" i="9"/>
  <c r="Y766" i="9"/>
  <c r="W766" i="9"/>
  <c r="T766" i="9"/>
  <c r="V765" i="9"/>
  <c r="S765" i="9"/>
  <c r="U765" i="9"/>
  <c r="X765" i="9"/>
  <c r="Y765" i="9"/>
  <c r="W765" i="9"/>
  <c r="T765" i="9"/>
  <c r="V764" i="9"/>
  <c r="S764" i="9"/>
  <c r="U764" i="9"/>
  <c r="X764" i="9"/>
  <c r="Y764" i="9"/>
  <c r="W764" i="9"/>
  <c r="T764" i="9"/>
  <c r="V763" i="9"/>
  <c r="S763" i="9"/>
  <c r="U763" i="9"/>
  <c r="X763" i="9"/>
  <c r="Y763" i="9"/>
  <c r="W763" i="9"/>
  <c r="T763" i="9"/>
  <c r="V762" i="9"/>
  <c r="S762" i="9"/>
  <c r="U762" i="9"/>
  <c r="X762" i="9"/>
  <c r="Y762" i="9"/>
  <c r="W762" i="9"/>
  <c r="T762" i="9"/>
  <c r="V761" i="9"/>
  <c r="S761" i="9"/>
  <c r="U761" i="9"/>
  <c r="X761" i="9"/>
  <c r="Y761" i="9"/>
  <c r="W761" i="9"/>
  <c r="T761" i="9"/>
  <c r="V760" i="9"/>
  <c r="S760" i="9"/>
  <c r="U760" i="9"/>
  <c r="X760" i="9"/>
  <c r="Y760" i="9"/>
  <c r="W760" i="9"/>
  <c r="T760" i="9"/>
  <c r="V759" i="9"/>
  <c r="S759" i="9"/>
  <c r="U759" i="9"/>
  <c r="X759" i="9"/>
  <c r="Y759" i="9"/>
  <c r="W759" i="9"/>
  <c r="T759" i="9"/>
  <c r="V758" i="9"/>
  <c r="S758" i="9"/>
  <c r="U758" i="9"/>
  <c r="X758" i="9"/>
  <c r="Y758" i="9"/>
  <c r="W758" i="9"/>
  <c r="T758" i="9"/>
  <c r="V757" i="9"/>
  <c r="S757" i="9"/>
  <c r="U757" i="9"/>
  <c r="X757" i="9"/>
  <c r="Y757" i="9"/>
  <c r="W757" i="9"/>
  <c r="T757" i="9"/>
  <c r="V756" i="9"/>
  <c r="S756" i="9"/>
  <c r="U756" i="9"/>
  <c r="X756" i="9"/>
  <c r="Y756" i="9"/>
  <c r="W756" i="9"/>
  <c r="T756" i="9"/>
  <c r="V755" i="9"/>
  <c r="S755" i="9"/>
  <c r="U755" i="9"/>
  <c r="X755" i="9"/>
  <c r="Y755" i="9"/>
  <c r="W755" i="9"/>
  <c r="T755" i="9"/>
  <c r="V754" i="9"/>
  <c r="S754" i="9"/>
  <c r="U754" i="9"/>
  <c r="X754" i="9"/>
  <c r="Y754" i="9"/>
  <c r="W754" i="9"/>
  <c r="T754" i="9"/>
  <c r="V753" i="9"/>
  <c r="S753" i="9"/>
  <c r="U753" i="9"/>
  <c r="X753" i="9"/>
  <c r="Y753" i="9"/>
  <c r="W753" i="9"/>
  <c r="T753" i="9"/>
  <c r="V752" i="9"/>
  <c r="S752" i="9"/>
  <c r="U752" i="9"/>
  <c r="X752" i="9"/>
  <c r="Y752" i="9"/>
  <c r="V751" i="9"/>
  <c r="S751" i="9"/>
  <c r="U751" i="9"/>
  <c r="X751" i="9"/>
  <c r="Y751" i="9"/>
  <c r="V750" i="9"/>
  <c r="S750" i="9"/>
  <c r="U750" i="9"/>
  <c r="X750" i="9"/>
  <c r="Y750" i="9"/>
  <c r="V749" i="9"/>
  <c r="S749" i="9"/>
  <c r="U749" i="9"/>
  <c r="X749" i="9"/>
  <c r="Y749" i="9"/>
  <c r="V748" i="9"/>
  <c r="S748" i="9"/>
  <c r="U748" i="9"/>
  <c r="X748" i="9"/>
  <c r="Y748" i="9"/>
  <c r="V747" i="9"/>
  <c r="S747" i="9"/>
  <c r="U747" i="9"/>
  <c r="X747" i="9"/>
  <c r="Y747" i="9"/>
  <c r="V746" i="9"/>
  <c r="S746" i="9"/>
  <c r="U746" i="9"/>
  <c r="X746" i="9"/>
  <c r="Y746" i="9"/>
  <c r="V745" i="9"/>
  <c r="S745" i="9"/>
  <c r="U745" i="9"/>
  <c r="X745" i="9"/>
  <c r="Y745" i="9"/>
  <c r="V744" i="9"/>
  <c r="S744" i="9"/>
  <c r="U744" i="9"/>
  <c r="X744" i="9"/>
  <c r="Y744" i="9"/>
  <c r="V743" i="9"/>
  <c r="S743" i="9"/>
  <c r="U743" i="9"/>
  <c r="X743" i="9"/>
  <c r="Y743" i="9"/>
  <c r="V742" i="9"/>
  <c r="S742" i="9"/>
  <c r="U742" i="9"/>
  <c r="X742" i="9"/>
  <c r="Y742" i="9"/>
  <c r="V741" i="9"/>
  <c r="S741" i="9"/>
  <c r="U741" i="9"/>
  <c r="X741" i="9"/>
  <c r="Y741" i="9"/>
  <c r="V740" i="9"/>
  <c r="S740" i="9"/>
  <c r="U740" i="9"/>
  <c r="X740" i="9"/>
  <c r="Y740" i="9"/>
  <c r="V739" i="9"/>
  <c r="S739" i="9"/>
  <c r="U739" i="9"/>
  <c r="X739" i="9"/>
  <c r="Y739" i="9"/>
  <c r="V738" i="9"/>
  <c r="S738" i="9"/>
  <c r="U738" i="9"/>
  <c r="X738" i="9"/>
  <c r="Y738" i="9"/>
  <c r="V737" i="9"/>
  <c r="S737" i="9"/>
  <c r="U737" i="9"/>
  <c r="X737" i="9"/>
  <c r="Y737" i="9"/>
  <c r="V736" i="9"/>
  <c r="S736" i="9"/>
  <c r="U736" i="9"/>
  <c r="X736" i="9"/>
  <c r="Y736" i="9"/>
  <c r="V735" i="9"/>
  <c r="S735" i="9"/>
  <c r="U735" i="9"/>
  <c r="X735" i="9"/>
  <c r="Y735" i="9"/>
  <c r="V734" i="9"/>
  <c r="S734" i="9"/>
  <c r="U734" i="9"/>
  <c r="X734" i="9"/>
  <c r="Y734" i="9"/>
  <c r="V733" i="9"/>
  <c r="S733" i="9"/>
  <c r="U733" i="9"/>
  <c r="X733" i="9"/>
  <c r="Y733" i="9"/>
  <c r="V732" i="9"/>
  <c r="S732" i="9"/>
  <c r="U732" i="9"/>
  <c r="X732" i="9"/>
  <c r="Y732" i="9"/>
  <c r="V731" i="9"/>
  <c r="S731" i="9"/>
  <c r="U731" i="9"/>
  <c r="X731" i="9"/>
  <c r="Y731" i="9"/>
  <c r="V730" i="9"/>
  <c r="S730" i="9"/>
  <c r="U730" i="9"/>
  <c r="X730" i="9"/>
  <c r="Y730" i="9"/>
  <c r="V729" i="9"/>
  <c r="S729" i="9"/>
  <c r="U729" i="9"/>
  <c r="X729" i="9"/>
  <c r="Y729" i="9"/>
  <c r="V728" i="9"/>
  <c r="S728" i="9"/>
  <c r="U728" i="9"/>
  <c r="X728" i="9"/>
  <c r="Y728" i="9"/>
  <c r="V727" i="9"/>
  <c r="S727" i="9"/>
  <c r="U727" i="9"/>
  <c r="X727" i="9"/>
  <c r="Y727" i="9"/>
  <c r="W727" i="9"/>
  <c r="T727" i="9"/>
  <c r="V726" i="9"/>
  <c r="S726" i="9"/>
  <c r="U726" i="9"/>
  <c r="X726" i="9"/>
  <c r="Y726" i="9"/>
  <c r="W726" i="9"/>
  <c r="T726" i="9"/>
  <c r="V725" i="9"/>
  <c r="S725" i="9"/>
  <c r="U725" i="9"/>
  <c r="X725" i="9"/>
  <c r="Y725" i="9"/>
  <c r="W725" i="9"/>
  <c r="T725" i="9"/>
  <c r="V724" i="9"/>
  <c r="S724" i="9"/>
  <c r="U724" i="9"/>
  <c r="X724" i="9"/>
  <c r="Y724" i="9"/>
  <c r="W724" i="9"/>
  <c r="T724" i="9"/>
  <c r="V723" i="9"/>
  <c r="S723" i="9"/>
  <c r="U723" i="9"/>
  <c r="X723" i="9"/>
  <c r="Y723" i="9"/>
  <c r="W723" i="9"/>
  <c r="T723" i="9"/>
  <c r="V722" i="9"/>
  <c r="S722" i="9"/>
  <c r="U722" i="9"/>
  <c r="X722" i="9"/>
  <c r="Y722" i="9"/>
  <c r="W722" i="9"/>
  <c r="T722" i="9"/>
  <c r="V721" i="9"/>
  <c r="S721" i="9"/>
  <c r="U721" i="9"/>
  <c r="X721" i="9"/>
  <c r="Y721" i="9"/>
  <c r="W721" i="9"/>
  <c r="T721" i="9"/>
  <c r="V720" i="9"/>
  <c r="S720" i="9"/>
  <c r="U720" i="9"/>
  <c r="X720" i="9"/>
  <c r="Y720" i="9"/>
  <c r="W720" i="9"/>
  <c r="T720" i="9"/>
  <c r="V719" i="9"/>
  <c r="S719" i="9"/>
  <c r="U719" i="9"/>
  <c r="X719" i="9"/>
  <c r="Y719" i="9"/>
  <c r="W719" i="9"/>
  <c r="T719" i="9"/>
  <c r="V718" i="9"/>
  <c r="S718" i="9"/>
  <c r="U718" i="9"/>
  <c r="X718" i="9"/>
  <c r="Y718" i="9"/>
  <c r="W718" i="9"/>
  <c r="T718" i="9"/>
  <c r="V717" i="9"/>
  <c r="S717" i="9"/>
  <c r="U717" i="9"/>
  <c r="X717" i="9"/>
  <c r="Y717" i="9"/>
  <c r="W717" i="9"/>
  <c r="T717" i="9"/>
  <c r="V716" i="9"/>
  <c r="S716" i="9"/>
  <c r="U716" i="9"/>
  <c r="X716" i="9"/>
  <c r="Y716" i="9"/>
  <c r="W716" i="9"/>
  <c r="T716" i="9"/>
  <c r="V715" i="9"/>
  <c r="S715" i="9"/>
  <c r="U715" i="9"/>
  <c r="X715" i="9"/>
  <c r="Y715" i="9"/>
  <c r="W715" i="9"/>
  <c r="T715" i="9"/>
  <c r="V714" i="9"/>
  <c r="S714" i="9"/>
  <c r="U714" i="9"/>
  <c r="X714" i="9"/>
  <c r="Y714" i="9"/>
  <c r="W714" i="9"/>
  <c r="T714" i="9"/>
  <c r="V713" i="9"/>
  <c r="S713" i="9"/>
  <c r="U713" i="9"/>
  <c r="X713" i="9"/>
  <c r="Y713" i="9"/>
  <c r="W713" i="9"/>
  <c r="T713" i="9"/>
  <c r="V712" i="9"/>
  <c r="S712" i="9"/>
  <c r="U712" i="9"/>
  <c r="X712" i="9"/>
  <c r="Y712" i="9"/>
  <c r="W712" i="9"/>
  <c r="T712" i="9"/>
  <c r="V711" i="9"/>
  <c r="S711" i="9"/>
  <c r="U711" i="9"/>
  <c r="X711" i="9"/>
  <c r="Y711" i="9"/>
  <c r="W711" i="9"/>
  <c r="T711" i="9"/>
  <c r="V710" i="9"/>
  <c r="S710" i="9"/>
  <c r="U710" i="9"/>
  <c r="X710" i="9"/>
  <c r="Y710" i="9"/>
  <c r="W710" i="9"/>
  <c r="T710" i="9"/>
  <c r="V709" i="9"/>
  <c r="S709" i="9"/>
  <c r="U709" i="9"/>
  <c r="X709" i="9"/>
  <c r="Y709" i="9"/>
  <c r="W709" i="9"/>
  <c r="T709" i="9"/>
  <c r="V708" i="9"/>
  <c r="S708" i="9"/>
  <c r="U708" i="9"/>
  <c r="X708" i="9"/>
  <c r="Y708" i="9"/>
  <c r="W708" i="9"/>
  <c r="T708" i="9"/>
  <c r="V707" i="9"/>
  <c r="S707" i="9"/>
  <c r="U707" i="9"/>
  <c r="X707" i="9"/>
  <c r="Y707" i="9"/>
  <c r="W707" i="9"/>
  <c r="T707" i="9"/>
  <c r="V706" i="9"/>
  <c r="S706" i="9"/>
  <c r="U706" i="9"/>
  <c r="X706" i="9"/>
  <c r="Y706" i="9"/>
  <c r="W706" i="9"/>
  <c r="T706" i="9"/>
  <c r="V705" i="9"/>
  <c r="S705" i="9"/>
  <c r="U705" i="9"/>
  <c r="X705" i="9"/>
  <c r="Y705" i="9"/>
  <c r="W705" i="9"/>
  <c r="T705" i="9"/>
  <c r="V704" i="9"/>
  <c r="S704" i="9"/>
  <c r="U704" i="9"/>
  <c r="X704" i="9"/>
  <c r="Y704" i="9"/>
  <c r="W704" i="9"/>
  <c r="T704" i="9"/>
  <c r="V703" i="9"/>
  <c r="S703" i="9"/>
  <c r="U703" i="9"/>
  <c r="X703" i="9"/>
  <c r="Y703" i="9"/>
  <c r="W703" i="9"/>
  <c r="T703" i="9"/>
  <c r="V702" i="9"/>
  <c r="S702" i="9"/>
  <c r="U702" i="9"/>
  <c r="X702" i="9"/>
  <c r="Y702" i="9"/>
  <c r="W702" i="9"/>
  <c r="T702" i="9"/>
  <c r="V701" i="9"/>
  <c r="S701" i="9"/>
  <c r="U701" i="9"/>
  <c r="X701" i="9"/>
  <c r="Y701" i="9"/>
  <c r="W701" i="9"/>
  <c r="T701" i="9"/>
  <c r="V700" i="9"/>
  <c r="S700" i="9"/>
  <c r="U700" i="9"/>
  <c r="X700" i="9"/>
  <c r="Y700" i="9"/>
  <c r="W700" i="9"/>
  <c r="T700" i="9"/>
  <c r="V699" i="9"/>
  <c r="S699" i="9"/>
  <c r="U699" i="9"/>
  <c r="X699" i="9"/>
  <c r="Y699" i="9"/>
  <c r="W699" i="9"/>
  <c r="T699" i="9"/>
  <c r="V698" i="9"/>
  <c r="S698" i="9"/>
  <c r="U698" i="9"/>
  <c r="X698" i="9"/>
  <c r="Y698" i="9"/>
  <c r="W698" i="9"/>
  <c r="T698" i="9"/>
  <c r="V697" i="9"/>
  <c r="S697" i="9"/>
  <c r="U697" i="9"/>
  <c r="X697" i="9"/>
  <c r="Y697" i="9"/>
  <c r="W697" i="9"/>
  <c r="T697" i="9"/>
  <c r="V696" i="9"/>
  <c r="S696" i="9"/>
  <c r="U696" i="9"/>
  <c r="X696" i="9"/>
  <c r="Y696" i="9"/>
  <c r="W696" i="9"/>
  <c r="T696" i="9"/>
  <c r="V695" i="9"/>
  <c r="S695" i="9"/>
  <c r="U695" i="9"/>
  <c r="X695" i="9"/>
  <c r="Y695" i="9"/>
  <c r="W695" i="9"/>
  <c r="T695" i="9"/>
  <c r="V694" i="9"/>
  <c r="S694" i="9"/>
  <c r="U694" i="9"/>
  <c r="X694" i="9"/>
  <c r="Y694" i="9"/>
  <c r="W694" i="9"/>
  <c r="T694" i="9"/>
  <c r="V693" i="9"/>
  <c r="S693" i="9"/>
  <c r="U693" i="9"/>
  <c r="X693" i="9"/>
  <c r="Y693" i="9"/>
  <c r="W693" i="9"/>
  <c r="T693" i="9"/>
  <c r="V692" i="9"/>
  <c r="S692" i="9"/>
  <c r="U692" i="9"/>
  <c r="X692" i="9"/>
  <c r="Y692" i="9"/>
  <c r="W692" i="9"/>
  <c r="T692" i="9"/>
  <c r="V691" i="9"/>
  <c r="S691" i="9"/>
  <c r="U691" i="9"/>
  <c r="X691" i="9"/>
  <c r="Y691" i="9"/>
  <c r="W691" i="9"/>
  <c r="T691" i="9"/>
  <c r="V690" i="9"/>
  <c r="S690" i="9"/>
  <c r="U690" i="9"/>
  <c r="X690" i="9"/>
  <c r="Y690" i="9"/>
  <c r="W690" i="9"/>
  <c r="T690" i="9"/>
  <c r="V689" i="9"/>
  <c r="S689" i="9"/>
  <c r="U689" i="9"/>
  <c r="X689" i="9"/>
  <c r="Y689" i="9"/>
  <c r="W689" i="9"/>
  <c r="T689" i="9"/>
  <c r="V688" i="9"/>
  <c r="S688" i="9"/>
  <c r="U688" i="9"/>
  <c r="X688" i="9"/>
  <c r="Y688" i="9"/>
  <c r="W688" i="9"/>
  <c r="T688" i="9"/>
  <c r="V687" i="9"/>
  <c r="S687" i="9"/>
  <c r="U687" i="9"/>
  <c r="X687" i="9"/>
  <c r="Y687" i="9"/>
  <c r="W687" i="9"/>
  <c r="T687" i="9"/>
  <c r="V686" i="9"/>
  <c r="S686" i="9"/>
  <c r="U686" i="9"/>
  <c r="X686" i="9"/>
  <c r="Y686" i="9"/>
  <c r="W686" i="9"/>
  <c r="T686" i="9"/>
  <c r="V685" i="9"/>
  <c r="S685" i="9"/>
  <c r="U685" i="9"/>
  <c r="X685" i="9"/>
  <c r="Y685" i="9"/>
  <c r="W685" i="9"/>
  <c r="T685" i="9"/>
  <c r="V684" i="9"/>
  <c r="S684" i="9"/>
  <c r="U684" i="9"/>
  <c r="X684" i="9"/>
  <c r="Y684" i="9"/>
  <c r="W684" i="9"/>
  <c r="T684" i="9"/>
  <c r="V683" i="9"/>
  <c r="S683" i="9"/>
  <c r="U683" i="9"/>
  <c r="X683" i="9"/>
  <c r="Y683" i="9"/>
  <c r="W683" i="9"/>
  <c r="T683" i="9"/>
  <c r="V682" i="9"/>
  <c r="S682" i="9"/>
  <c r="U682" i="9"/>
  <c r="X682" i="9"/>
  <c r="Y682" i="9"/>
  <c r="W682" i="9"/>
  <c r="T682" i="9"/>
  <c r="V681" i="9"/>
  <c r="S681" i="9"/>
  <c r="U681" i="9"/>
  <c r="X681" i="9"/>
  <c r="Y681" i="9"/>
  <c r="W681" i="9"/>
  <c r="T681" i="9"/>
  <c r="V680" i="9"/>
  <c r="S680" i="9"/>
  <c r="U680" i="9"/>
  <c r="X680" i="9"/>
  <c r="Y680" i="9"/>
  <c r="W680" i="9"/>
  <c r="T680" i="9"/>
  <c r="V679" i="9"/>
  <c r="S679" i="9"/>
  <c r="U679" i="9"/>
  <c r="X679" i="9"/>
  <c r="Y679" i="9"/>
  <c r="W679" i="9"/>
  <c r="T679" i="9"/>
  <c r="V678" i="9"/>
  <c r="S678" i="9"/>
  <c r="U678" i="9"/>
  <c r="X678" i="9"/>
  <c r="Y678" i="9"/>
  <c r="W678" i="9"/>
  <c r="T678" i="9"/>
  <c r="V677" i="9"/>
  <c r="S677" i="9"/>
  <c r="U677" i="9"/>
  <c r="X677" i="9"/>
  <c r="Y677" i="9"/>
  <c r="W677" i="9"/>
  <c r="T677" i="9"/>
  <c r="V676" i="9"/>
  <c r="S676" i="9"/>
  <c r="U676" i="9"/>
  <c r="X676" i="9"/>
  <c r="Y676" i="9"/>
  <c r="W676" i="9"/>
  <c r="T676" i="9"/>
  <c r="V675" i="9"/>
  <c r="S675" i="9"/>
  <c r="U675" i="9"/>
  <c r="X675" i="9"/>
  <c r="Y675" i="9"/>
  <c r="W675" i="9"/>
  <c r="T675" i="9"/>
  <c r="V674" i="9"/>
  <c r="S674" i="9"/>
  <c r="U674" i="9"/>
  <c r="X674" i="9"/>
  <c r="Y674" i="9"/>
  <c r="W674" i="9"/>
  <c r="T674" i="9"/>
  <c r="V673" i="9"/>
  <c r="S673" i="9"/>
  <c r="U673" i="9"/>
  <c r="X673" i="9"/>
  <c r="Y673" i="9"/>
  <c r="W673" i="9"/>
  <c r="T673" i="9"/>
  <c r="V672" i="9"/>
  <c r="S672" i="9"/>
  <c r="U672" i="9"/>
  <c r="X672" i="9"/>
  <c r="Y672" i="9"/>
  <c r="W672" i="9"/>
  <c r="T672" i="9"/>
  <c r="V671" i="9"/>
  <c r="S671" i="9"/>
  <c r="U671" i="9"/>
  <c r="X671" i="9"/>
  <c r="Y671" i="9"/>
  <c r="W671" i="9"/>
  <c r="T671" i="9"/>
  <c r="V670" i="9"/>
  <c r="S670" i="9"/>
  <c r="U670" i="9"/>
  <c r="X670" i="9"/>
  <c r="Y670" i="9"/>
  <c r="W670" i="9"/>
  <c r="T670" i="9"/>
  <c r="V669" i="9"/>
  <c r="S669" i="9"/>
  <c r="U669" i="9"/>
  <c r="X669" i="9"/>
  <c r="Y669" i="9"/>
  <c r="W669" i="9"/>
  <c r="T669" i="9"/>
  <c r="V668" i="9"/>
  <c r="S668" i="9"/>
  <c r="U668" i="9"/>
  <c r="X668" i="9"/>
  <c r="Y668" i="9"/>
  <c r="W668" i="9"/>
  <c r="T668" i="9"/>
  <c r="V667" i="9"/>
  <c r="S667" i="9"/>
  <c r="U667" i="9"/>
  <c r="X667" i="9"/>
  <c r="Y667" i="9"/>
  <c r="W667" i="9"/>
  <c r="T667" i="9"/>
  <c r="V666" i="9"/>
  <c r="S666" i="9"/>
  <c r="U666" i="9"/>
  <c r="X666" i="9"/>
  <c r="Y666" i="9"/>
  <c r="W666" i="9"/>
  <c r="T666" i="9"/>
  <c r="V665" i="9"/>
  <c r="S665" i="9"/>
  <c r="U665" i="9"/>
  <c r="X665" i="9"/>
  <c r="Y665" i="9"/>
  <c r="W665" i="9"/>
  <c r="T665" i="9"/>
  <c r="V664" i="9"/>
  <c r="S664" i="9"/>
  <c r="U664" i="9"/>
  <c r="X664" i="9"/>
  <c r="Y664" i="9"/>
  <c r="W664" i="9"/>
  <c r="T664" i="9"/>
  <c r="V663" i="9"/>
  <c r="S663" i="9"/>
  <c r="U663" i="9"/>
  <c r="X663" i="9"/>
  <c r="Y663" i="9"/>
  <c r="W663" i="9"/>
  <c r="T663" i="9"/>
  <c r="V662" i="9"/>
  <c r="S662" i="9"/>
  <c r="U662" i="9"/>
  <c r="X662" i="9"/>
  <c r="Y662" i="9"/>
  <c r="W662" i="9"/>
  <c r="T662" i="9"/>
  <c r="V661" i="9"/>
  <c r="S661" i="9"/>
  <c r="U661" i="9"/>
  <c r="X661" i="9"/>
  <c r="Y661" i="9"/>
  <c r="W661" i="9"/>
  <c r="T661" i="9"/>
  <c r="V660" i="9"/>
  <c r="S660" i="9"/>
  <c r="U660" i="9"/>
  <c r="X660" i="9"/>
  <c r="Y660" i="9"/>
  <c r="W660" i="9"/>
  <c r="T660" i="9"/>
  <c r="V659" i="9"/>
  <c r="S659" i="9"/>
  <c r="U659" i="9"/>
  <c r="X659" i="9"/>
  <c r="Y659" i="9"/>
  <c r="W659" i="9"/>
  <c r="T659" i="9"/>
  <c r="V658" i="9"/>
  <c r="S658" i="9"/>
  <c r="U658" i="9"/>
  <c r="X658" i="9"/>
  <c r="Y658" i="9"/>
  <c r="W658" i="9"/>
  <c r="T658" i="9"/>
  <c r="V657" i="9"/>
  <c r="S657" i="9"/>
  <c r="U657" i="9"/>
  <c r="X657" i="9"/>
  <c r="Y657" i="9"/>
  <c r="W657" i="9"/>
  <c r="T657" i="9"/>
  <c r="V656" i="9"/>
  <c r="S656" i="9"/>
  <c r="U656" i="9"/>
  <c r="X656" i="9"/>
  <c r="Y656" i="9"/>
  <c r="W656" i="9"/>
  <c r="T656" i="9"/>
  <c r="V655" i="9"/>
  <c r="S655" i="9"/>
  <c r="U655" i="9"/>
  <c r="X655" i="9"/>
  <c r="Y655" i="9"/>
  <c r="W655" i="9"/>
  <c r="T655" i="9"/>
  <c r="V654" i="9"/>
  <c r="S654" i="9"/>
  <c r="U654" i="9"/>
  <c r="X654" i="9"/>
  <c r="Y654" i="9"/>
  <c r="W654" i="9"/>
  <c r="T654" i="9"/>
  <c r="V653" i="9"/>
  <c r="S653" i="9"/>
  <c r="U653" i="9"/>
  <c r="X653" i="9"/>
  <c r="Y653" i="9"/>
  <c r="W653" i="9"/>
  <c r="T653" i="9"/>
  <c r="V652" i="9"/>
  <c r="S652" i="9"/>
  <c r="U652" i="9"/>
  <c r="X652" i="9"/>
  <c r="Y652" i="9"/>
  <c r="V651" i="9"/>
  <c r="S651" i="9"/>
  <c r="U651" i="9"/>
  <c r="X651" i="9"/>
  <c r="Y651" i="9"/>
  <c r="V650" i="9"/>
  <c r="S650" i="9"/>
  <c r="U650" i="9"/>
  <c r="X650" i="9"/>
  <c r="Y650" i="9"/>
  <c r="V649" i="9"/>
  <c r="S649" i="9"/>
  <c r="U649" i="9"/>
  <c r="X649" i="9"/>
  <c r="Y649" i="9"/>
  <c r="V648" i="9"/>
  <c r="S648" i="9"/>
  <c r="U648" i="9"/>
  <c r="X648" i="9"/>
  <c r="Y648" i="9"/>
  <c r="V647" i="9"/>
  <c r="S647" i="9"/>
  <c r="U647" i="9"/>
  <c r="X647" i="9"/>
  <c r="Y647" i="9"/>
  <c r="V646" i="9"/>
  <c r="S646" i="9"/>
  <c r="U646" i="9"/>
  <c r="X646" i="9"/>
  <c r="Y646" i="9"/>
  <c r="V645" i="9"/>
  <c r="S645" i="9"/>
  <c r="U645" i="9"/>
  <c r="X645" i="9"/>
  <c r="Y645" i="9"/>
  <c r="V644" i="9"/>
  <c r="S644" i="9"/>
  <c r="U644" i="9"/>
  <c r="X644" i="9"/>
  <c r="Y644" i="9"/>
  <c r="V643" i="9"/>
  <c r="S643" i="9"/>
  <c r="U643" i="9"/>
  <c r="X643" i="9"/>
  <c r="Y643" i="9"/>
  <c r="V642" i="9"/>
  <c r="S642" i="9"/>
  <c r="U642" i="9"/>
  <c r="X642" i="9"/>
  <c r="Y642" i="9"/>
  <c r="V641" i="9"/>
  <c r="S641" i="9"/>
  <c r="U641" i="9"/>
  <c r="X641" i="9"/>
  <c r="Y641" i="9"/>
  <c r="V640" i="9"/>
  <c r="S640" i="9"/>
  <c r="U640" i="9"/>
  <c r="X640" i="9"/>
  <c r="Y640" i="9"/>
  <c r="V639" i="9"/>
  <c r="S639" i="9"/>
  <c r="U639" i="9"/>
  <c r="X639" i="9"/>
  <c r="Y639" i="9"/>
  <c r="V638" i="9"/>
  <c r="S638" i="9"/>
  <c r="U638" i="9"/>
  <c r="X638" i="9"/>
  <c r="Y638" i="9"/>
  <c r="V637" i="9"/>
  <c r="S637" i="9"/>
  <c r="U637" i="9"/>
  <c r="X637" i="9"/>
  <c r="Y637" i="9"/>
  <c r="V636" i="9"/>
  <c r="S636" i="9"/>
  <c r="U636" i="9"/>
  <c r="X636" i="9"/>
  <c r="Y636" i="9"/>
  <c r="V635" i="9"/>
  <c r="S635" i="9"/>
  <c r="U635" i="9"/>
  <c r="X635" i="9"/>
  <c r="Y635" i="9"/>
  <c r="V634" i="9"/>
  <c r="S634" i="9"/>
  <c r="U634" i="9"/>
  <c r="X634" i="9"/>
  <c r="Y634" i="9"/>
  <c r="V633" i="9"/>
  <c r="S633" i="9"/>
  <c r="U633" i="9"/>
  <c r="X633" i="9"/>
  <c r="Y633" i="9"/>
  <c r="V632" i="9"/>
  <c r="S632" i="9"/>
  <c r="U632" i="9"/>
  <c r="X632" i="9"/>
  <c r="Y632" i="9"/>
  <c r="V631" i="9"/>
  <c r="S631" i="9"/>
  <c r="U631" i="9"/>
  <c r="X631" i="9"/>
  <c r="Y631" i="9"/>
  <c r="V630" i="9"/>
  <c r="S630" i="9"/>
  <c r="U630" i="9"/>
  <c r="X630" i="9"/>
  <c r="Y630" i="9"/>
  <c r="V629" i="9"/>
  <c r="S629" i="9"/>
  <c r="U629" i="9"/>
  <c r="X629" i="9"/>
  <c r="Y629" i="9"/>
  <c r="V628" i="9"/>
  <c r="S628" i="9"/>
  <c r="U628" i="9"/>
  <c r="X628" i="9"/>
  <c r="Y628" i="9"/>
  <c r="V627" i="9"/>
  <c r="S627" i="9"/>
  <c r="U627" i="9"/>
  <c r="X627" i="9"/>
  <c r="Y627" i="9"/>
  <c r="V626" i="9"/>
  <c r="S626" i="9"/>
  <c r="U626" i="9"/>
  <c r="X626" i="9"/>
  <c r="Y626" i="9"/>
  <c r="V625" i="9"/>
  <c r="S625" i="9"/>
  <c r="U625" i="9"/>
  <c r="X625" i="9"/>
  <c r="Y625" i="9"/>
  <c r="V624" i="9"/>
  <c r="S624" i="9"/>
  <c r="U624" i="9"/>
  <c r="X624" i="9"/>
  <c r="Y624" i="9"/>
  <c r="V623" i="9"/>
  <c r="S623" i="9"/>
  <c r="U623" i="9"/>
  <c r="X623" i="9"/>
  <c r="Y623" i="9"/>
  <c r="V622" i="9"/>
  <c r="S622" i="9"/>
  <c r="U622" i="9"/>
  <c r="X622" i="9"/>
  <c r="Y622" i="9"/>
  <c r="V621" i="9"/>
  <c r="S621" i="9"/>
  <c r="U621" i="9"/>
  <c r="X621" i="9"/>
  <c r="Y621" i="9"/>
  <c r="V620" i="9"/>
  <c r="S620" i="9"/>
  <c r="U620" i="9"/>
  <c r="X620" i="9"/>
  <c r="Y620" i="9"/>
  <c r="V619" i="9"/>
  <c r="S619" i="9"/>
  <c r="U619" i="9"/>
  <c r="X619" i="9"/>
  <c r="Y619" i="9"/>
  <c r="V618" i="9"/>
  <c r="S618" i="9"/>
  <c r="U618" i="9"/>
  <c r="X618" i="9"/>
  <c r="Y618" i="9"/>
  <c r="V617" i="9"/>
  <c r="S617" i="9"/>
  <c r="U617" i="9"/>
  <c r="X617" i="9"/>
  <c r="Y617" i="9"/>
  <c r="V616" i="9"/>
  <c r="S616" i="9"/>
  <c r="U616" i="9"/>
  <c r="X616" i="9"/>
  <c r="Y616" i="9"/>
  <c r="V615" i="9"/>
  <c r="S615" i="9"/>
  <c r="U615" i="9"/>
  <c r="X615" i="9"/>
  <c r="Y615" i="9"/>
  <c r="V614" i="9"/>
  <c r="S614" i="9"/>
  <c r="U614" i="9"/>
  <c r="X614" i="9"/>
  <c r="Y614" i="9"/>
  <c r="V613" i="9"/>
  <c r="S613" i="9"/>
  <c r="U613" i="9"/>
  <c r="X613" i="9"/>
  <c r="Y613" i="9"/>
  <c r="V612" i="9"/>
  <c r="S612" i="9"/>
  <c r="U612" i="9"/>
  <c r="X612" i="9"/>
  <c r="Y612" i="9"/>
  <c r="V611" i="9"/>
  <c r="S611" i="9"/>
  <c r="U611" i="9"/>
  <c r="X611" i="9"/>
  <c r="Y611" i="9"/>
  <c r="V610" i="9"/>
  <c r="S610" i="9"/>
  <c r="U610" i="9"/>
  <c r="X610" i="9"/>
  <c r="Y610" i="9"/>
  <c r="V609" i="9"/>
  <c r="S609" i="9"/>
  <c r="U609" i="9"/>
  <c r="X609" i="9"/>
  <c r="Y609" i="9"/>
  <c r="V608" i="9"/>
  <c r="S608" i="9"/>
  <c r="U608" i="9"/>
  <c r="X608" i="9"/>
  <c r="Y608" i="9"/>
  <c r="V607" i="9"/>
  <c r="S607" i="9"/>
  <c r="U607" i="9"/>
  <c r="X607" i="9"/>
  <c r="Y607" i="9"/>
  <c r="V606" i="9"/>
  <c r="X606" i="9"/>
  <c r="V605" i="9"/>
  <c r="X605" i="9"/>
  <c r="V604" i="9"/>
  <c r="X604" i="9"/>
  <c r="V603" i="9"/>
  <c r="X603" i="9"/>
  <c r="V602" i="9"/>
  <c r="S602" i="9"/>
  <c r="U602" i="9"/>
  <c r="X602" i="9"/>
  <c r="Y602" i="9"/>
  <c r="W602" i="9"/>
  <c r="T602" i="9"/>
  <c r="V601" i="9"/>
  <c r="S601" i="9"/>
  <c r="U601" i="9"/>
  <c r="X601" i="9"/>
  <c r="Y601" i="9"/>
  <c r="W601" i="9"/>
  <c r="T601" i="9"/>
  <c r="V600" i="9"/>
  <c r="S600" i="9"/>
  <c r="U600" i="9"/>
  <c r="X600" i="9"/>
  <c r="Y600" i="9"/>
  <c r="W600" i="9"/>
  <c r="T600" i="9"/>
  <c r="V599" i="9"/>
  <c r="S599" i="9"/>
  <c r="U599" i="9"/>
  <c r="X599" i="9"/>
  <c r="Y599" i="9"/>
  <c r="W599" i="9"/>
  <c r="T599" i="9"/>
  <c r="V598" i="9"/>
  <c r="S598" i="9"/>
  <c r="U598" i="9"/>
  <c r="X598" i="9"/>
  <c r="Y598" i="9"/>
  <c r="W598" i="9"/>
  <c r="T598" i="9"/>
  <c r="V597" i="9"/>
  <c r="S597" i="9"/>
  <c r="U597" i="9"/>
  <c r="X597" i="9"/>
  <c r="Y597" i="9"/>
  <c r="W597" i="9"/>
  <c r="T597" i="9"/>
  <c r="V596" i="9"/>
  <c r="S596" i="9"/>
  <c r="U596" i="9"/>
  <c r="X596" i="9"/>
  <c r="Y596" i="9"/>
  <c r="W596" i="9"/>
  <c r="T596" i="9"/>
  <c r="V595" i="9"/>
  <c r="S595" i="9"/>
  <c r="U595" i="9"/>
  <c r="X595" i="9"/>
  <c r="Y595" i="9"/>
  <c r="W595" i="9"/>
  <c r="T595" i="9"/>
  <c r="V594" i="9"/>
  <c r="S594" i="9"/>
  <c r="U594" i="9"/>
  <c r="X594" i="9"/>
  <c r="Y594" i="9"/>
  <c r="W594" i="9"/>
  <c r="T594" i="9"/>
  <c r="V593" i="9"/>
  <c r="S593" i="9"/>
  <c r="U593" i="9"/>
  <c r="X593" i="9"/>
  <c r="Y593" i="9"/>
  <c r="W593" i="9"/>
  <c r="T593" i="9"/>
  <c r="V592" i="9"/>
  <c r="S592" i="9"/>
  <c r="U592" i="9"/>
  <c r="X592" i="9"/>
  <c r="Y592" i="9"/>
  <c r="W592" i="9"/>
  <c r="T592" i="9"/>
  <c r="V591" i="9"/>
  <c r="S591" i="9"/>
  <c r="U591" i="9"/>
  <c r="X591" i="9"/>
  <c r="Y591" i="9"/>
  <c r="W591" i="9"/>
  <c r="T591" i="9"/>
  <c r="V590" i="9"/>
  <c r="S590" i="9"/>
  <c r="U590" i="9"/>
  <c r="X590" i="9"/>
  <c r="Y590" i="9"/>
  <c r="W590" i="9"/>
  <c r="T590" i="9"/>
  <c r="V589" i="9"/>
  <c r="S589" i="9"/>
  <c r="U589" i="9"/>
  <c r="X589" i="9"/>
  <c r="Y589" i="9"/>
  <c r="W589" i="9"/>
  <c r="T589" i="9"/>
  <c r="V588" i="9"/>
  <c r="S588" i="9"/>
  <c r="U588" i="9"/>
  <c r="X588" i="9"/>
  <c r="Y588" i="9"/>
  <c r="W588" i="9"/>
  <c r="T588" i="9"/>
  <c r="V587" i="9"/>
  <c r="S587" i="9"/>
  <c r="U587" i="9"/>
  <c r="X587" i="9"/>
  <c r="Y587" i="9"/>
  <c r="W587" i="9"/>
  <c r="T587" i="9"/>
  <c r="V586" i="9"/>
  <c r="S586" i="9"/>
  <c r="U586" i="9"/>
  <c r="X586" i="9"/>
  <c r="Y586" i="9"/>
  <c r="W586" i="9"/>
  <c r="T586" i="9"/>
  <c r="V585" i="9"/>
  <c r="S585" i="9"/>
  <c r="U585" i="9"/>
  <c r="X585" i="9"/>
  <c r="Y585" i="9"/>
  <c r="W585" i="9"/>
  <c r="T585" i="9"/>
  <c r="V584" i="9"/>
  <c r="S584" i="9"/>
  <c r="U584" i="9"/>
  <c r="X584" i="9"/>
  <c r="Y584" i="9"/>
  <c r="W584" i="9"/>
  <c r="T584" i="9"/>
  <c r="V583" i="9"/>
  <c r="S583" i="9"/>
  <c r="U583" i="9"/>
  <c r="X583" i="9"/>
  <c r="Y583" i="9"/>
  <c r="W583" i="9"/>
  <c r="T583" i="9"/>
  <c r="V582" i="9"/>
  <c r="S582" i="9"/>
  <c r="U582" i="9"/>
  <c r="X582" i="9"/>
  <c r="Y582" i="9"/>
  <c r="W582" i="9"/>
  <c r="T582" i="9"/>
  <c r="V581" i="9"/>
  <c r="S581" i="9"/>
  <c r="U581" i="9"/>
  <c r="X581" i="9"/>
  <c r="Y581" i="9"/>
  <c r="W581" i="9"/>
  <c r="T581" i="9"/>
  <c r="V580" i="9"/>
  <c r="S580" i="9"/>
  <c r="U580" i="9"/>
  <c r="X580" i="9"/>
  <c r="Y580" i="9"/>
  <c r="W580" i="9"/>
  <c r="T580" i="9"/>
  <c r="V579" i="9"/>
  <c r="S579" i="9"/>
  <c r="U579" i="9"/>
  <c r="X579" i="9"/>
  <c r="Y579" i="9"/>
  <c r="W579" i="9"/>
  <c r="T579" i="9"/>
  <c r="V578" i="9"/>
  <c r="S578" i="9"/>
  <c r="U578" i="9"/>
  <c r="X578" i="9"/>
  <c r="Y578" i="9"/>
  <c r="W578" i="9"/>
  <c r="T578" i="9"/>
  <c r="V577" i="9"/>
  <c r="S577" i="9"/>
  <c r="U577" i="9"/>
  <c r="X577" i="9"/>
  <c r="Y577" i="9"/>
  <c r="W577" i="9"/>
  <c r="T577" i="9"/>
  <c r="V576" i="9"/>
  <c r="S576" i="9"/>
  <c r="U576" i="9"/>
  <c r="X576" i="9"/>
  <c r="Y576" i="9"/>
  <c r="W576" i="9"/>
  <c r="T576" i="9"/>
  <c r="V575" i="9"/>
  <c r="S575" i="9"/>
  <c r="U575" i="9"/>
  <c r="X575" i="9"/>
  <c r="Y575" i="9"/>
  <c r="W575" i="9"/>
  <c r="T575" i="9"/>
  <c r="V574" i="9"/>
  <c r="S574" i="9"/>
  <c r="U574" i="9"/>
  <c r="X574" i="9"/>
  <c r="Y574" i="9"/>
  <c r="W574" i="9"/>
  <c r="T574" i="9"/>
  <c r="V573" i="9"/>
  <c r="S573" i="9"/>
  <c r="U573" i="9"/>
  <c r="X573" i="9"/>
  <c r="Y573" i="9"/>
  <c r="W573" i="9"/>
  <c r="T573" i="9"/>
  <c r="V572" i="9"/>
  <c r="S572" i="9"/>
  <c r="U572" i="9"/>
  <c r="X572" i="9"/>
  <c r="Y572" i="9"/>
  <c r="W572" i="9"/>
  <c r="T572" i="9"/>
  <c r="V571" i="9"/>
  <c r="S571" i="9"/>
  <c r="U571" i="9"/>
  <c r="X571" i="9"/>
  <c r="Y571" i="9"/>
  <c r="W571" i="9"/>
  <c r="T571" i="9"/>
  <c r="V570" i="9"/>
  <c r="S570" i="9"/>
  <c r="U570" i="9"/>
  <c r="X570" i="9"/>
  <c r="Y570" i="9"/>
  <c r="W570" i="9"/>
  <c r="T570" i="9"/>
  <c r="V569" i="9"/>
  <c r="S569" i="9"/>
  <c r="U569" i="9"/>
  <c r="X569" i="9"/>
  <c r="Y569" i="9"/>
  <c r="W569" i="9"/>
  <c r="T569" i="9"/>
  <c r="V568" i="9"/>
  <c r="S568" i="9"/>
  <c r="U568" i="9"/>
  <c r="X568" i="9"/>
  <c r="Y568" i="9"/>
  <c r="W568" i="9"/>
  <c r="T568" i="9"/>
  <c r="V567" i="9"/>
  <c r="S567" i="9"/>
  <c r="U567" i="9"/>
  <c r="X567" i="9"/>
  <c r="Y567" i="9"/>
  <c r="W567" i="9"/>
  <c r="T567" i="9"/>
  <c r="V566" i="9"/>
  <c r="S566" i="9"/>
  <c r="U566" i="9"/>
  <c r="X566" i="9"/>
  <c r="Y566" i="9"/>
  <c r="W566" i="9"/>
  <c r="T566" i="9"/>
  <c r="V565" i="9"/>
  <c r="S565" i="9"/>
  <c r="U565" i="9"/>
  <c r="X565" i="9"/>
  <c r="Y565" i="9"/>
  <c r="W565" i="9"/>
  <c r="T565" i="9"/>
  <c r="V564" i="9"/>
  <c r="S564" i="9"/>
  <c r="U564" i="9"/>
  <c r="X564" i="9"/>
  <c r="Y564" i="9"/>
  <c r="W564" i="9"/>
  <c r="T564" i="9"/>
  <c r="V563" i="9"/>
  <c r="S563" i="9"/>
  <c r="U563" i="9"/>
  <c r="X563" i="9"/>
  <c r="Y563" i="9"/>
  <c r="W563" i="9"/>
  <c r="T563" i="9"/>
  <c r="V562" i="9"/>
  <c r="S562" i="9"/>
  <c r="U562" i="9"/>
  <c r="X562" i="9"/>
  <c r="Y562" i="9"/>
  <c r="W562" i="9"/>
  <c r="T562" i="9"/>
  <c r="V561" i="9"/>
  <c r="S561" i="9"/>
  <c r="U561" i="9"/>
  <c r="X561" i="9"/>
  <c r="Y561" i="9"/>
  <c r="W561" i="9"/>
  <c r="T561" i="9"/>
  <c r="V560" i="9"/>
  <c r="S560" i="9"/>
  <c r="U560" i="9"/>
  <c r="X560" i="9"/>
  <c r="Y560" i="9"/>
  <c r="W560" i="9"/>
  <c r="T560" i="9"/>
  <c r="V559" i="9"/>
  <c r="S559" i="9"/>
  <c r="U559" i="9"/>
  <c r="X559" i="9"/>
  <c r="Y559" i="9"/>
  <c r="W559" i="9"/>
  <c r="T559" i="9"/>
  <c r="V558" i="9"/>
  <c r="S558" i="9"/>
  <c r="U558" i="9"/>
  <c r="X558" i="9"/>
  <c r="Y558" i="9"/>
  <c r="W558" i="9"/>
  <c r="T558" i="9"/>
  <c r="V557" i="9"/>
  <c r="S557" i="9"/>
  <c r="U557" i="9"/>
  <c r="X557" i="9"/>
  <c r="Y557" i="9"/>
  <c r="W557" i="9"/>
  <c r="T557" i="9"/>
  <c r="V556" i="9"/>
  <c r="S556" i="9"/>
  <c r="U556" i="9"/>
  <c r="X556" i="9"/>
  <c r="Y556" i="9"/>
  <c r="W556" i="9"/>
  <c r="T556" i="9"/>
  <c r="V555" i="9"/>
  <c r="S555" i="9"/>
  <c r="U555" i="9"/>
  <c r="X555" i="9"/>
  <c r="Y555" i="9"/>
  <c r="W555" i="9"/>
  <c r="T555" i="9"/>
  <c r="V554" i="9"/>
  <c r="S554" i="9"/>
  <c r="U554" i="9"/>
  <c r="X554" i="9"/>
  <c r="Y554" i="9"/>
  <c r="W554" i="9"/>
  <c r="T554" i="9"/>
  <c r="V553" i="9"/>
  <c r="S553" i="9"/>
  <c r="U553" i="9"/>
  <c r="X553" i="9"/>
  <c r="Y553" i="9"/>
  <c r="W553" i="9"/>
  <c r="T553" i="9"/>
  <c r="V552" i="9"/>
  <c r="S552" i="9"/>
  <c r="U552" i="9"/>
  <c r="X552" i="9"/>
  <c r="Y552" i="9"/>
  <c r="W552" i="9"/>
  <c r="T552" i="9"/>
  <c r="V551" i="9"/>
  <c r="S551" i="9"/>
  <c r="U551" i="9"/>
  <c r="X551" i="9"/>
  <c r="Y551" i="9"/>
  <c r="W551" i="9"/>
  <c r="T551" i="9"/>
  <c r="V550" i="9"/>
  <c r="S550" i="9"/>
  <c r="U550" i="9"/>
  <c r="X550" i="9"/>
  <c r="Y550" i="9"/>
  <c r="W550" i="9"/>
  <c r="T550" i="9"/>
  <c r="V549" i="9"/>
  <c r="S549" i="9"/>
  <c r="U549" i="9"/>
  <c r="X549" i="9"/>
  <c r="Y549" i="9"/>
  <c r="W549" i="9"/>
  <c r="T549" i="9"/>
  <c r="V548" i="9"/>
  <c r="S548" i="9"/>
  <c r="U548" i="9"/>
  <c r="X548" i="9"/>
  <c r="Y548" i="9"/>
  <c r="W548" i="9"/>
  <c r="T548" i="9"/>
  <c r="V547" i="9"/>
  <c r="S547" i="9"/>
  <c r="U547" i="9"/>
  <c r="X547" i="9"/>
  <c r="Y547" i="9"/>
  <c r="W547" i="9"/>
  <c r="T547" i="9"/>
  <c r="V546" i="9"/>
  <c r="S546" i="9"/>
  <c r="U546" i="9"/>
  <c r="X546" i="9"/>
  <c r="Y546" i="9"/>
  <c r="W546" i="9"/>
  <c r="T546" i="9"/>
  <c r="V545" i="9"/>
  <c r="S545" i="9"/>
  <c r="U545" i="9"/>
  <c r="X545" i="9"/>
  <c r="Y545" i="9"/>
  <c r="W545" i="9"/>
  <c r="T545" i="9"/>
  <c r="V544" i="9"/>
  <c r="S544" i="9"/>
  <c r="U544" i="9"/>
  <c r="X544" i="9"/>
  <c r="Y544" i="9"/>
  <c r="W544" i="9"/>
  <c r="T544" i="9"/>
  <c r="V543" i="9"/>
  <c r="S543" i="9"/>
  <c r="U543" i="9"/>
  <c r="X543" i="9"/>
  <c r="Y543" i="9"/>
  <c r="W543" i="9"/>
  <c r="T543" i="9"/>
  <c r="V542" i="9"/>
  <c r="S542" i="9"/>
  <c r="U542" i="9"/>
  <c r="X542" i="9"/>
  <c r="Y542" i="9"/>
  <c r="W542" i="9"/>
  <c r="T542" i="9"/>
  <c r="V541" i="9"/>
  <c r="S541" i="9"/>
  <c r="U541" i="9"/>
  <c r="X541" i="9"/>
  <c r="Y541" i="9"/>
  <c r="W541" i="9"/>
  <c r="T541" i="9"/>
  <c r="V540" i="9"/>
  <c r="S540" i="9"/>
  <c r="U540" i="9"/>
  <c r="X540" i="9"/>
  <c r="Y540" i="9"/>
  <c r="W540" i="9"/>
  <c r="T540" i="9"/>
  <c r="V539" i="9"/>
  <c r="S539" i="9"/>
  <c r="U539" i="9"/>
  <c r="X539" i="9"/>
  <c r="Y539" i="9"/>
  <c r="W539" i="9"/>
  <c r="T539" i="9"/>
  <c r="V538" i="9"/>
  <c r="S538" i="9"/>
  <c r="U538" i="9"/>
  <c r="X538" i="9"/>
  <c r="Y538" i="9"/>
  <c r="W538" i="9"/>
  <c r="T538" i="9"/>
  <c r="V537" i="9"/>
  <c r="S537" i="9"/>
  <c r="U537" i="9"/>
  <c r="X537" i="9"/>
  <c r="Y537" i="9"/>
  <c r="W537" i="9"/>
  <c r="T537" i="9"/>
  <c r="V536" i="9"/>
  <c r="S536" i="9"/>
  <c r="U536" i="9"/>
  <c r="X536" i="9"/>
  <c r="Y536" i="9"/>
  <c r="W536" i="9"/>
  <c r="T536" i="9"/>
  <c r="V535" i="9"/>
  <c r="S535" i="9"/>
  <c r="U535" i="9"/>
  <c r="X535" i="9"/>
  <c r="Y535" i="9"/>
  <c r="W535" i="9"/>
  <c r="T535" i="9"/>
  <c r="V534" i="9"/>
  <c r="S534" i="9"/>
  <c r="U534" i="9"/>
  <c r="X534" i="9"/>
  <c r="Y534" i="9"/>
  <c r="W534" i="9"/>
  <c r="T534" i="9"/>
  <c r="V533" i="9"/>
  <c r="S533" i="9"/>
  <c r="U533" i="9"/>
  <c r="X533" i="9"/>
  <c r="Y533" i="9"/>
  <c r="W533" i="9"/>
  <c r="T533" i="9"/>
  <c r="V532" i="9"/>
  <c r="S532" i="9"/>
  <c r="U532" i="9"/>
  <c r="X532" i="9"/>
  <c r="Y532" i="9"/>
  <c r="W532" i="9"/>
  <c r="T532" i="9"/>
  <c r="V531" i="9"/>
  <c r="S531" i="9"/>
  <c r="U531" i="9"/>
  <c r="X531" i="9"/>
  <c r="Y531" i="9"/>
  <c r="W531" i="9"/>
  <c r="T531" i="9"/>
  <c r="V530" i="9"/>
  <c r="S530" i="9"/>
  <c r="U530" i="9"/>
  <c r="X530" i="9"/>
  <c r="Y530" i="9"/>
  <c r="W530" i="9"/>
  <c r="T530" i="9"/>
  <c r="V529" i="9"/>
  <c r="S529" i="9"/>
  <c r="U529" i="9"/>
  <c r="X529" i="9"/>
  <c r="Y529" i="9"/>
  <c r="W529" i="9"/>
  <c r="T529" i="9"/>
  <c r="V528" i="9"/>
  <c r="S528" i="9"/>
  <c r="U528" i="9"/>
  <c r="X528" i="9"/>
  <c r="Y528" i="9"/>
  <c r="W528" i="9"/>
  <c r="T528" i="9"/>
  <c r="V527" i="9"/>
  <c r="S527" i="9"/>
  <c r="U527" i="9"/>
  <c r="X527" i="9"/>
  <c r="Y527" i="9"/>
  <c r="W527" i="9"/>
  <c r="T527" i="9"/>
  <c r="V526" i="9"/>
  <c r="S526" i="9"/>
  <c r="U526" i="9"/>
  <c r="X526" i="9"/>
  <c r="Y526" i="9"/>
  <c r="W526" i="9"/>
  <c r="T526" i="9"/>
  <c r="V525" i="9"/>
  <c r="S525" i="9"/>
  <c r="U525" i="9"/>
  <c r="X525" i="9"/>
  <c r="Y525" i="9"/>
  <c r="W525" i="9"/>
  <c r="T525" i="9"/>
  <c r="V524" i="9"/>
  <c r="S524" i="9"/>
  <c r="U524" i="9"/>
  <c r="X524" i="9"/>
  <c r="Y524" i="9"/>
  <c r="W524" i="9"/>
  <c r="T524" i="9"/>
  <c r="V523" i="9"/>
  <c r="S523" i="9"/>
  <c r="U523" i="9"/>
  <c r="X523" i="9"/>
  <c r="Y523" i="9"/>
  <c r="W523" i="9"/>
  <c r="T523" i="9"/>
  <c r="V522" i="9"/>
  <c r="S522" i="9"/>
  <c r="U522" i="9"/>
  <c r="X522" i="9"/>
  <c r="Y522" i="9"/>
  <c r="W522" i="9"/>
  <c r="T522" i="9"/>
  <c r="V521" i="9"/>
  <c r="S521" i="9"/>
  <c r="U521" i="9"/>
  <c r="X521" i="9"/>
  <c r="Y521" i="9"/>
  <c r="W521" i="9"/>
  <c r="T521" i="9"/>
  <c r="V520" i="9"/>
  <c r="S520" i="9"/>
  <c r="U520" i="9"/>
  <c r="X520" i="9"/>
  <c r="Y520" i="9"/>
  <c r="W520" i="9"/>
  <c r="T520" i="9"/>
  <c r="V519" i="9"/>
  <c r="S519" i="9"/>
  <c r="U519" i="9"/>
  <c r="X519" i="9"/>
  <c r="Y519" i="9"/>
  <c r="W519" i="9"/>
  <c r="T519" i="9"/>
  <c r="V518" i="9"/>
  <c r="S518" i="9"/>
  <c r="U518" i="9"/>
  <c r="X518" i="9"/>
  <c r="Y518" i="9"/>
  <c r="W518" i="9"/>
  <c r="T518" i="9"/>
  <c r="V517" i="9"/>
  <c r="S517" i="9"/>
  <c r="U517" i="9"/>
  <c r="X517" i="9"/>
  <c r="Y517" i="9"/>
  <c r="W517" i="9"/>
  <c r="T517" i="9"/>
  <c r="V516" i="9"/>
  <c r="S516" i="9"/>
  <c r="U516" i="9"/>
  <c r="X516" i="9"/>
  <c r="Y516" i="9"/>
  <c r="W516" i="9"/>
  <c r="T516" i="9"/>
  <c r="V515" i="9"/>
  <c r="S515" i="9"/>
  <c r="U515" i="9"/>
  <c r="X515" i="9"/>
  <c r="Y515" i="9"/>
  <c r="W515" i="9"/>
  <c r="T515" i="9"/>
  <c r="V514" i="9"/>
  <c r="S514" i="9"/>
  <c r="U514" i="9"/>
  <c r="X514" i="9"/>
  <c r="Y514" i="9"/>
  <c r="W514" i="9"/>
  <c r="T514" i="9"/>
  <c r="V513" i="9"/>
  <c r="S513" i="9"/>
  <c r="U513" i="9"/>
  <c r="X513" i="9"/>
  <c r="Y513" i="9"/>
  <c r="W513" i="9"/>
  <c r="T513" i="9"/>
  <c r="V512" i="9"/>
  <c r="S512" i="9"/>
  <c r="U512" i="9"/>
  <c r="X512" i="9"/>
  <c r="Y512" i="9"/>
  <c r="W512" i="9"/>
  <c r="T512" i="9"/>
  <c r="V511" i="9"/>
  <c r="S511" i="9"/>
  <c r="U511" i="9"/>
  <c r="X511" i="9"/>
  <c r="Y511" i="9"/>
  <c r="W511" i="9"/>
  <c r="T511" i="9"/>
  <c r="V510" i="9"/>
  <c r="S510" i="9"/>
  <c r="U510" i="9"/>
  <c r="X510" i="9"/>
  <c r="Y510" i="9"/>
  <c r="W510" i="9"/>
  <c r="T510" i="9"/>
  <c r="V509" i="9"/>
  <c r="S509" i="9"/>
  <c r="U509" i="9"/>
  <c r="X509" i="9"/>
  <c r="Y509" i="9"/>
  <c r="W509" i="9"/>
  <c r="T509" i="9"/>
  <c r="V508" i="9"/>
  <c r="S508" i="9"/>
  <c r="U508" i="9"/>
  <c r="X508" i="9"/>
  <c r="Y508" i="9"/>
  <c r="W508" i="9"/>
  <c r="T508" i="9"/>
  <c r="V507" i="9"/>
  <c r="S507" i="9"/>
  <c r="U507" i="9"/>
  <c r="X507" i="9"/>
  <c r="Y507" i="9"/>
  <c r="W507" i="9"/>
  <c r="T507" i="9"/>
  <c r="V506" i="9"/>
  <c r="S506" i="9"/>
  <c r="U506" i="9"/>
  <c r="X506" i="9"/>
  <c r="Y506" i="9"/>
  <c r="W506" i="9"/>
  <c r="T506" i="9"/>
  <c r="V505" i="9"/>
  <c r="S505" i="9"/>
  <c r="U505" i="9"/>
  <c r="X505" i="9"/>
  <c r="Y505" i="9"/>
  <c r="W505" i="9"/>
  <c r="T505" i="9"/>
  <c r="V504" i="9"/>
  <c r="S504" i="9"/>
  <c r="U504" i="9"/>
  <c r="X504" i="9"/>
  <c r="Y504" i="9"/>
  <c r="W504" i="9"/>
  <c r="T504" i="9"/>
  <c r="V503" i="9"/>
  <c r="S503" i="9"/>
  <c r="U503" i="9"/>
  <c r="X503" i="9"/>
  <c r="Y503" i="9"/>
  <c r="W503" i="9"/>
  <c r="T503" i="9"/>
  <c r="V502" i="9"/>
  <c r="S502" i="9"/>
  <c r="U502" i="9"/>
  <c r="X502" i="9"/>
  <c r="Y502" i="9"/>
  <c r="W502" i="9"/>
  <c r="T502" i="9"/>
  <c r="V501" i="9"/>
  <c r="S501" i="9"/>
  <c r="U501" i="9"/>
  <c r="X501" i="9"/>
  <c r="Y501" i="9"/>
  <c r="W501" i="9"/>
  <c r="T501" i="9"/>
  <c r="V500" i="9"/>
  <c r="S500" i="9"/>
  <c r="U500" i="9"/>
  <c r="X500" i="9"/>
  <c r="Y500" i="9"/>
  <c r="W500" i="9"/>
  <c r="T500" i="9"/>
  <c r="V499" i="9"/>
  <c r="S499" i="9"/>
  <c r="U499" i="9"/>
  <c r="X499" i="9"/>
  <c r="Y499" i="9"/>
  <c r="W499" i="9"/>
  <c r="T499" i="9"/>
  <c r="V498" i="9"/>
  <c r="S498" i="9"/>
  <c r="U498" i="9"/>
  <c r="X498" i="9"/>
  <c r="Y498" i="9"/>
  <c r="W498" i="9"/>
  <c r="T498" i="9"/>
  <c r="V497" i="9"/>
  <c r="S497" i="9"/>
  <c r="U497" i="9"/>
  <c r="X497" i="9"/>
  <c r="Y497" i="9"/>
  <c r="W497" i="9"/>
  <c r="T497" i="9"/>
  <c r="V496" i="9"/>
  <c r="S496" i="9"/>
  <c r="U496" i="9"/>
  <c r="X496" i="9"/>
  <c r="Y496" i="9"/>
  <c r="W496" i="9"/>
  <c r="T496" i="9"/>
  <c r="V495" i="9"/>
  <c r="S495" i="9"/>
  <c r="U495" i="9"/>
  <c r="X495" i="9"/>
  <c r="Y495" i="9"/>
  <c r="W495" i="9"/>
  <c r="T495" i="9"/>
  <c r="V494" i="9"/>
  <c r="S494" i="9"/>
  <c r="U494" i="9"/>
  <c r="X494" i="9"/>
  <c r="Y494" i="9"/>
  <c r="W494" i="9"/>
  <c r="T494" i="9"/>
  <c r="V493" i="9"/>
  <c r="S493" i="9"/>
  <c r="U493" i="9"/>
  <c r="X493" i="9"/>
  <c r="Y493" i="9"/>
  <c r="W493" i="9"/>
  <c r="T493" i="9"/>
  <c r="V492" i="9"/>
  <c r="S492" i="9"/>
  <c r="U492" i="9"/>
  <c r="X492" i="9"/>
  <c r="Y492" i="9"/>
  <c r="W492" i="9"/>
  <c r="T492" i="9"/>
  <c r="V491" i="9"/>
  <c r="S491" i="9"/>
  <c r="U491" i="9"/>
  <c r="X491" i="9"/>
  <c r="Y491" i="9"/>
  <c r="W491" i="9"/>
  <c r="T491" i="9"/>
  <c r="V490" i="9"/>
  <c r="S490" i="9"/>
  <c r="U490" i="9"/>
  <c r="X490" i="9"/>
  <c r="Y490" i="9"/>
  <c r="W490" i="9"/>
  <c r="T490" i="9"/>
  <c r="V489" i="9"/>
  <c r="S489" i="9"/>
  <c r="U489" i="9"/>
  <c r="X489" i="9"/>
  <c r="Y489" i="9"/>
  <c r="W489" i="9"/>
  <c r="T489" i="9"/>
  <c r="V488" i="9"/>
  <c r="S488" i="9"/>
  <c r="U488" i="9"/>
  <c r="X488" i="9"/>
  <c r="Y488" i="9"/>
  <c r="W488" i="9"/>
  <c r="T488" i="9"/>
  <c r="V487" i="9"/>
  <c r="S487" i="9"/>
  <c r="U487" i="9"/>
  <c r="X487" i="9"/>
  <c r="Y487" i="9"/>
  <c r="W487" i="9"/>
  <c r="T487" i="9"/>
  <c r="V486" i="9"/>
  <c r="S486" i="9"/>
  <c r="U486" i="9"/>
  <c r="X486" i="9"/>
  <c r="Y486" i="9"/>
  <c r="W486" i="9"/>
  <c r="T486" i="9"/>
  <c r="V485" i="9"/>
  <c r="S485" i="9"/>
  <c r="U485" i="9"/>
  <c r="X485" i="9"/>
  <c r="Y485" i="9"/>
  <c r="W485" i="9"/>
  <c r="T485" i="9"/>
  <c r="V484" i="9"/>
  <c r="S484" i="9"/>
  <c r="U484" i="9"/>
  <c r="X484" i="9"/>
  <c r="Y484" i="9"/>
  <c r="W484" i="9"/>
  <c r="T484" i="9"/>
  <c r="V483" i="9"/>
  <c r="S483" i="9"/>
  <c r="U483" i="9"/>
  <c r="X483" i="9"/>
  <c r="Y483" i="9"/>
  <c r="W483" i="9"/>
  <c r="T483" i="9"/>
  <c r="V482" i="9"/>
  <c r="S482" i="9"/>
  <c r="U482" i="9"/>
  <c r="X482" i="9"/>
  <c r="Y482" i="9"/>
  <c r="W482" i="9"/>
  <c r="T482" i="9"/>
  <c r="V481" i="9"/>
  <c r="X481" i="9"/>
  <c r="W481" i="9"/>
  <c r="V480" i="9"/>
  <c r="X480" i="9"/>
  <c r="W480" i="9"/>
  <c r="V479" i="9"/>
  <c r="X479" i="9"/>
  <c r="W479" i="9"/>
  <c r="V478" i="9"/>
  <c r="X478" i="9"/>
  <c r="W478" i="9"/>
  <c r="V477" i="9"/>
  <c r="S477" i="9"/>
  <c r="U477" i="9"/>
  <c r="X477" i="9"/>
  <c r="Y477" i="9"/>
  <c r="W477" i="9"/>
  <c r="T477" i="9"/>
  <c r="V476" i="9"/>
  <c r="S476" i="9"/>
  <c r="U476" i="9"/>
  <c r="X476" i="9"/>
  <c r="Y476" i="9"/>
  <c r="W476" i="9"/>
  <c r="T476" i="9"/>
  <c r="V475" i="9"/>
  <c r="S475" i="9"/>
  <c r="U475" i="9"/>
  <c r="X475" i="9"/>
  <c r="Y475" i="9"/>
  <c r="W475" i="9"/>
  <c r="T475" i="9"/>
  <c r="V474" i="9"/>
  <c r="S474" i="9"/>
  <c r="U474" i="9"/>
  <c r="X474" i="9"/>
  <c r="Y474" i="9"/>
  <c r="W474" i="9"/>
  <c r="T474" i="9"/>
  <c r="V473" i="9"/>
  <c r="S473" i="9"/>
  <c r="U473" i="9"/>
  <c r="X473" i="9"/>
  <c r="Y473" i="9"/>
  <c r="W473" i="9"/>
  <c r="T473" i="9"/>
  <c r="V472" i="9"/>
  <c r="S472" i="9"/>
  <c r="U472" i="9"/>
  <c r="X472" i="9"/>
  <c r="Y472" i="9"/>
  <c r="W472" i="9"/>
  <c r="T472" i="9"/>
  <c r="V471" i="9"/>
  <c r="S471" i="9"/>
  <c r="U471" i="9"/>
  <c r="X471" i="9"/>
  <c r="Y471" i="9"/>
  <c r="W471" i="9"/>
  <c r="T471" i="9"/>
  <c r="V470" i="9"/>
  <c r="S470" i="9"/>
  <c r="U470" i="9"/>
  <c r="X470" i="9"/>
  <c r="Y470" i="9"/>
  <c r="W470" i="9"/>
  <c r="T470" i="9"/>
  <c r="V469" i="9"/>
  <c r="S469" i="9"/>
  <c r="U469" i="9"/>
  <c r="X469" i="9"/>
  <c r="Y469" i="9"/>
  <c r="W469" i="9"/>
  <c r="T469" i="9"/>
  <c r="V468" i="9"/>
  <c r="S468" i="9"/>
  <c r="U468" i="9"/>
  <c r="X468" i="9"/>
  <c r="Y468" i="9"/>
  <c r="W468" i="9"/>
  <c r="T468" i="9"/>
  <c r="V467" i="9"/>
  <c r="S467" i="9"/>
  <c r="U467" i="9"/>
  <c r="X467" i="9"/>
  <c r="Y467" i="9"/>
  <c r="W467" i="9"/>
  <c r="T467" i="9"/>
  <c r="V466" i="9"/>
  <c r="S466" i="9"/>
  <c r="U466" i="9"/>
  <c r="X466" i="9"/>
  <c r="Y466" i="9"/>
  <c r="W466" i="9"/>
  <c r="T466" i="9"/>
  <c r="V465" i="9"/>
  <c r="S465" i="9"/>
  <c r="U465" i="9"/>
  <c r="X465" i="9"/>
  <c r="Y465" i="9"/>
  <c r="W465" i="9"/>
  <c r="T465" i="9"/>
  <c r="V464" i="9"/>
  <c r="S464" i="9"/>
  <c r="U464" i="9"/>
  <c r="X464" i="9"/>
  <c r="Y464" i="9"/>
  <c r="W464" i="9"/>
  <c r="T464" i="9"/>
  <c r="V463" i="9"/>
  <c r="S463" i="9"/>
  <c r="U463" i="9"/>
  <c r="X463" i="9"/>
  <c r="Y463" i="9"/>
  <c r="W463" i="9"/>
  <c r="T463" i="9"/>
  <c r="V462" i="9"/>
  <c r="S462" i="9"/>
  <c r="U462" i="9"/>
  <c r="X462" i="9"/>
  <c r="Y462" i="9"/>
  <c r="W462" i="9"/>
  <c r="T462" i="9"/>
  <c r="V461" i="9"/>
  <c r="S461" i="9"/>
  <c r="U461" i="9"/>
  <c r="X461" i="9"/>
  <c r="Y461" i="9"/>
  <c r="W461" i="9"/>
  <c r="T461" i="9"/>
  <c r="V460" i="9"/>
  <c r="S460" i="9"/>
  <c r="U460" i="9"/>
  <c r="X460" i="9"/>
  <c r="Y460" i="9"/>
  <c r="W460" i="9"/>
  <c r="T460" i="9"/>
  <c r="V459" i="9"/>
  <c r="S459" i="9"/>
  <c r="U459" i="9"/>
  <c r="X459" i="9"/>
  <c r="Y459" i="9"/>
  <c r="W459" i="9"/>
  <c r="T459" i="9"/>
  <c r="V458" i="9"/>
  <c r="S458" i="9"/>
  <c r="U458" i="9"/>
  <c r="X458" i="9"/>
  <c r="Y458" i="9"/>
  <c r="W458" i="9"/>
  <c r="T458" i="9"/>
  <c r="V457" i="9"/>
  <c r="S457" i="9"/>
  <c r="U457" i="9"/>
  <c r="X457" i="9"/>
  <c r="Y457" i="9"/>
  <c r="W457" i="9"/>
  <c r="T457" i="9"/>
  <c r="V456" i="9"/>
  <c r="X456" i="9"/>
  <c r="W456" i="9"/>
  <c r="V455" i="9"/>
  <c r="X455" i="9"/>
  <c r="W455" i="9"/>
  <c r="V454" i="9"/>
  <c r="X454" i="9"/>
  <c r="W454" i="9"/>
  <c r="V453" i="9"/>
  <c r="X453" i="9"/>
  <c r="W453" i="9"/>
  <c r="V452" i="9"/>
  <c r="S452" i="9"/>
  <c r="U452" i="9"/>
  <c r="X452" i="9"/>
  <c r="Y452" i="9"/>
  <c r="W452" i="9"/>
  <c r="T452" i="9"/>
  <c r="V451" i="9"/>
  <c r="S451" i="9"/>
  <c r="U451" i="9"/>
  <c r="X451" i="9"/>
  <c r="Y451" i="9"/>
  <c r="W451" i="9"/>
  <c r="T451" i="9"/>
  <c r="V450" i="9"/>
  <c r="S450" i="9"/>
  <c r="U450" i="9"/>
  <c r="X450" i="9"/>
  <c r="Y450" i="9"/>
  <c r="W450" i="9"/>
  <c r="T450" i="9"/>
  <c r="V449" i="9"/>
  <c r="S449" i="9"/>
  <c r="U449" i="9"/>
  <c r="X449" i="9"/>
  <c r="Y449" i="9"/>
  <c r="W449" i="9"/>
  <c r="T449" i="9"/>
  <c r="V448" i="9"/>
  <c r="S448" i="9"/>
  <c r="U448" i="9"/>
  <c r="X448" i="9"/>
  <c r="Y448" i="9"/>
  <c r="W448" i="9"/>
  <c r="T448" i="9"/>
  <c r="V447" i="9"/>
  <c r="S447" i="9"/>
  <c r="U447" i="9"/>
  <c r="X447" i="9"/>
  <c r="Y447" i="9"/>
  <c r="W447" i="9"/>
  <c r="T447" i="9"/>
  <c r="V446" i="9"/>
  <c r="S446" i="9"/>
  <c r="U446" i="9"/>
  <c r="X446" i="9"/>
  <c r="Y446" i="9"/>
  <c r="W446" i="9"/>
  <c r="T446" i="9"/>
  <c r="V445" i="9"/>
  <c r="S445" i="9"/>
  <c r="U445" i="9"/>
  <c r="X445" i="9"/>
  <c r="Y445" i="9"/>
  <c r="W445" i="9"/>
  <c r="T445" i="9"/>
  <c r="V444" i="9"/>
  <c r="S444" i="9"/>
  <c r="U444" i="9"/>
  <c r="X444" i="9"/>
  <c r="Y444" i="9"/>
  <c r="W444" i="9"/>
  <c r="T444" i="9"/>
  <c r="V443" i="9"/>
  <c r="S443" i="9"/>
  <c r="U443" i="9"/>
  <c r="X443" i="9"/>
  <c r="Y443" i="9"/>
  <c r="W443" i="9"/>
  <c r="T443" i="9"/>
  <c r="V442" i="9"/>
  <c r="S442" i="9"/>
  <c r="U442" i="9"/>
  <c r="X442" i="9"/>
  <c r="Y442" i="9"/>
  <c r="W442" i="9"/>
  <c r="T442" i="9"/>
  <c r="V441" i="9"/>
  <c r="S441" i="9"/>
  <c r="U441" i="9"/>
  <c r="X441" i="9"/>
  <c r="Y441" i="9"/>
  <c r="W441" i="9"/>
  <c r="T441" i="9"/>
  <c r="V440" i="9"/>
  <c r="S440" i="9"/>
  <c r="U440" i="9"/>
  <c r="X440" i="9"/>
  <c r="Y440" i="9"/>
  <c r="W440" i="9"/>
  <c r="T440" i="9"/>
  <c r="V439" i="9"/>
  <c r="S439" i="9"/>
  <c r="U439" i="9"/>
  <c r="X439" i="9"/>
  <c r="Y439" i="9"/>
  <c r="W439" i="9"/>
  <c r="T439" i="9"/>
  <c r="V438" i="9"/>
  <c r="S438" i="9"/>
  <c r="U438" i="9"/>
  <c r="X438" i="9"/>
  <c r="Y438" i="9"/>
  <c r="W438" i="9"/>
  <c r="T438" i="9"/>
  <c r="V437" i="9"/>
  <c r="S437" i="9"/>
  <c r="U437" i="9"/>
  <c r="X437" i="9"/>
  <c r="Y437" i="9"/>
  <c r="W437" i="9"/>
  <c r="T437" i="9"/>
  <c r="V436" i="9"/>
  <c r="S436" i="9"/>
  <c r="U436" i="9"/>
  <c r="X436" i="9"/>
  <c r="Y436" i="9"/>
  <c r="W436" i="9"/>
  <c r="T436" i="9"/>
  <c r="V435" i="9"/>
  <c r="S435" i="9"/>
  <c r="U435" i="9"/>
  <c r="X435" i="9"/>
  <c r="Y435" i="9"/>
  <c r="W435" i="9"/>
  <c r="T435" i="9"/>
  <c r="V434" i="9"/>
  <c r="S434" i="9"/>
  <c r="U434" i="9"/>
  <c r="X434" i="9"/>
  <c r="Y434" i="9"/>
  <c r="W434" i="9"/>
  <c r="T434" i="9"/>
  <c r="V433" i="9"/>
  <c r="S433" i="9"/>
  <c r="U433" i="9"/>
  <c r="X433" i="9"/>
  <c r="Y433" i="9"/>
  <c r="W433" i="9"/>
  <c r="T433" i="9"/>
  <c r="V432" i="9"/>
  <c r="S432" i="9"/>
  <c r="U432" i="9"/>
  <c r="X432" i="9"/>
  <c r="Y432" i="9"/>
  <c r="W432" i="9"/>
  <c r="T432" i="9"/>
  <c r="V431" i="9"/>
  <c r="S431" i="9"/>
  <c r="U431" i="9"/>
  <c r="X431" i="9"/>
  <c r="Y431" i="9"/>
  <c r="W431" i="9"/>
  <c r="T431" i="9"/>
  <c r="V430" i="9"/>
  <c r="S430" i="9"/>
  <c r="U430" i="9"/>
  <c r="X430" i="9"/>
  <c r="Y430" i="9"/>
  <c r="W430" i="9"/>
  <c r="T430" i="9"/>
  <c r="V429" i="9"/>
  <c r="S429" i="9"/>
  <c r="U429" i="9"/>
  <c r="X429" i="9"/>
  <c r="Y429" i="9"/>
  <c r="W429" i="9"/>
  <c r="T429" i="9"/>
  <c r="V428" i="9"/>
  <c r="S428" i="9"/>
  <c r="U428" i="9"/>
  <c r="X428" i="9"/>
  <c r="Y428" i="9"/>
  <c r="W428" i="9"/>
  <c r="T428" i="9"/>
  <c r="V427" i="9"/>
  <c r="S427" i="9"/>
  <c r="U427" i="9"/>
  <c r="X427" i="9"/>
  <c r="Y427" i="9"/>
  <c r="W427" i="9"/>
  <c r="T427" i="9"/>
  <c r="V426" i="9"/>
  <c r="S426" i="9"/>
  <c r="U426" i="9"/>
  <c r="X426" i="9"/>
  <c r="Y426" i="9"/>
  <c r="W426" i="9"/>
  <c r="T426" i="9"/>
  <c r="V425" i="9"/>
  <c r="S425" i="9"/>
  <c r="U425" i="9"/>
  <c r="X425" i="9"/>
  <c r="Y425" i="9"/>
  <c r="W425" i="9"/>
  <c r="T425" i="9"/>
  <c r="V424" i="9"/>
  <c r="S424" i="9"/>
  <c r="U424" i="9"/>
  <c r="X424" i="9"/>
  <c r="Y424" i="9"/>
  <c r="W424" i="9"/>
  <c r="T424" i="9"/>
  <c r="V423" i="9"/>
  <c r="S423" i="9"/>
  <c r="U423" i="9"/>
  <c r="X423" i="9"/>
  <c r="Y423" i="9"/>
  <c r="W423" i="9"/>
  <c r="T423" i="9"/>
  <c r="V422" i="9"/>
  <c r="S422" i="9"/>
  <c r="U422" i="9"/>
  <c r="X422" i="9"/>
  <c r="Y422" i="9"/>
  <c r="W422" i="9"/>
  <c r="T422" i="9"/>
  <c r="V421" i="9"/>
  <c r="S421" i="9"/>
  <c r="U421" i="9"/>
  <c r="X421" i="9"/>
  <c r="Y421" i="9"/>
  <c r="W421" i="9"/>
  <c r="T421" i="9"/>
  <c r="V420" i="9"/>
  <c r="S420" i="9"/>
  <c r="U420" i="9"/>
  <c r="X420" i="9"/>
  <c r="Y420" i="9"/>
  <c r="W420" i="9"/>
  <c r="T420" i="9"/>
  <c r="V419" i="9"/>
  <c r="S419" i="9"/>
  <c r="U419" i="9"/>
  <c r="X419" i="9"/>
  <c r="Y419" i="9"/>
  <c r="W419" i="9"/>
  <c r="T419" i="9"/>
  <c r="V418" i="9"/>
  <c r="S418" i="9"/>
  <c r="U418" i="9"/>
  <c r="X418" i="9"/>
  <c r="Y418" i="9"/>
  <c r="W418" i="9"/>
  <c r="T418" i="9"/>
  <c r="V417" i="9"/>
  <c r="S417" i="9"/>
  <c r="U417" i="9"/>
  <c r="X417" i="9"/>
  <c r="Y417" i="9"/>
  <c r="W417" i="9"/>
  <c r="T417" i="9"/>
  <c r="V416" i="9"/>
  <c r="S416" i="9"/>
  <c r="U416" i="9"/>
  <c r="X416" i="9"/>
  <c r="Y416" i="9"/>
  <c r="W416" i="9"/>
  <c r="T416" i="9"/>
  <c r="V415" i="9"/>
  <c r="S415" i="9"/>
  <c r="U415" i="9"/>
  <c r="X415" i="9"/>
  <c r="Y415" i="9"/>
  <c r="W415" i="9"/>
  <c r="T415" i="9"/>
  <c r="V414" i="9"/>
  <c r="S414" i="9"/>
  <c r="U414" i="9"/>
  <c r="X414" i="9"/>
  <c r="Y414" i="9"/>
  <c r="W414" i="9"/>
  <c r="T414" i="9"/>
  <c r="V413" i="9"/>
  <c r="S413" i="9"/>
  <c r="U413" i="9"/>
  <c r="X413" i="9"/>
  <c r="Y413" i="9"/>
  <c r="W413" i="9"/>
  <c r="T413" i="9"/>
  <c r="V412" i="9"/>
  <c r="S412" i="9"/>
  <c r="U412" i="9"/>
  <c r="X412" i="9"/>
  <c r="Y412" i="9"/>
  <c r="W412" i="9"/>
  <c r="T412" i="9"/>
  <c r="V411" i="9"/>
  <c r="S411" i="9"/>
  <c r="U411" i="9"/>
  <c r="X411" i="9"/>
  <c r="Y411" i="9"/>
  <c r="W411" i="9"/>
  <c r="T411" i="9"/>
  <c r="V410" i="9"/>
  <c r="S410" i="9"/>
  <c r="U410" i="9"/>
  <c r="X410" i="9"/>
  <c r="Y410" i="9"/>
  <c r="W410" i="9"/>
  <c r="T410" i="9"/>
  <c r="V409" i="9"/>
  <c r="S409" i="9"/>
  <c r="U409" i="9"/>
  <c r="X409" i="9"/>
  <c r="Y409" i="9"/>
  <c r="W409" i="9"/>
  <c r="T409" i="9"/>
  <c r="V408" i="9"/>
  <c r="S408" i="9"/>
  <c r="U408" i="9"/>
  <c r="X408" i="9"/>
  <c r="Y408" i="9"/>
  <c r="W408" i="9"/>
  <c r="T408" i="9"/>
  <c r="V407" i="9"/>
  <c r="S407" i="9"/>
  <c r="U407" i="9"/>
  <c r="X407" i="9"/>
  <c r="Y407" i="9"/>
  <c r="W407" i="9"/>
  <c r="T407" i="9"/>
  <c r="V406" i="9"/>
  <c r="S406" i="9"/>
  <c r="U406" i="9"/>
  <c r="X406" i="9"/>
  <c r="Y406" i="9"/>
  <c r="W406" i="9"/>
  <c r="T406" i="9"/>
  <c r="V405" i="9"/>
  <c r="S405" i="9"/>
  <c r="U405" i="9"/>
  <c r="X405" i="9"/>
  <c r="Y405" i="9"/>
  <c r="W405" i="9"/>
  <c r="T405" i="9"/>
  <c r="V404" i="9"/>
  <c r="S404" i="9"/>
  <c r="U404" i="9"/>
  <c r="X404" i="9"/>
  <c r="Y404" i="9"/>
  <c r="W404" i="9"/>
  <c r="T404" i="9"/>
  <c r="V403" i="9"/>
  <c r="S403" i="9"/>
  <c r="U403" i="9"/>
  <c r="X403" i="9"/>
  <c r="Y403" i="9"/>
  <c r="W403" i="9"/>
  <c r="T403" i="9"/>
  <c r="V402" i="9"/>
  <c r="S402" i="9"/>
  <c r="U402" i="9"/>
  <c r="X402" i="9"/>
  <c r="Y402" i="9"/>
  <c r="W402" i="9"/>
  <c r="T402" i="9"/>
  <c r="V401" i="9"/>
  <c r="S401" i="9"/>
  <c r="U401" i="9"/>
  <c r="X401" i="9"/>
  <c r="Y401" i="9"/>
  <c r="W401" i="9"/>
  <c r="T401" i="9"/>
  <c r="V400" i="9"/>
  <c r="S400" i="9"/>
  <c r="U400" i="9"/>
  <c r="X400" i="9"/>
  <c r="Y400" i="9"/>
  <c r="W400" i="9"/>
  <c r="T400" i="9"/>
  <c r="V399" i="9"/>
  <c r="S399" i="9"/>
  <c r="U399" i="9"/>
  <c r="X399" i="9"/>
  <c r="Y399" i="9"/>
  <c r="W399" i="9"/>
  <c r="T399" i="9"/>
  <c r="V398" i="9"/>
  <c r="S398" i="9"/>
  <c r="U398" i="9"/>
  <c r="X398" i="9"/>
  <c r="Y398" i="9"/>
  <c r="W398" i="9"/>
  <c r="T398" i="9"/>
  <c r="V397" i="9"/>
  <c r="S397" i="9"/>
  <c r="U397" i="9"/>
  <c r="X397" i="9"/>
  <c r="Y397" i="9"/>
  <c r="W397" i="9"/>
  <c r="T397" i="9"/>
  <c r="V396" i="9"/>
  <c r="S396" i="9"/>
  <c r="U396" i="9"/>
  <c r="X396" i="9"/>
  <c r="Y396" i="9"/>
  <c r="W396" i="9"/>
  <c r="T396" i="9"/>
  <c r="V395" i="9"/>
  <c r="S395" i="9"/>
  <c r="U395" i="9"/>
  <c r="X395" i="9"/>
  <c r="Y395" i="9"/>
  <c r="W395" i="9"/>
  <c r="T395" i="9"/>
  <c r="V394" i="9"/>
  <c r="S394" i="9"/>
  <c r="U394" i="9"/>
  <c r="X394" i="9"/>
  <c r="Y394" i="9"/>
  <c r="W394" i="9"/>
  <c r="T394" i="9"/>
  <c r="V393" i="9"/>
  <c r="S393" i="9"/>
  <c r="U393" i="9"/>
  <c r="X393" i="9"/>
  <c r="Y393" i="9"/>
  <c r="W393" i="9"/>
  <c r="T393" i="9"/>
  <c r="V392" i="9"/>
  <c r="S392" i="9"/>
  <c r="U392" i="9"/>
  <c r="X392" i="9"/>
  <c r="Y392" i="9"/>
  <c r="W392" i="9"/>
  <c r="T392" i="9"/>
  <c r="V391" i="9"/>
  <c r="S391" i="9"/>
  <c r="U391" i="9"/>
  <c r="X391" i="9"/>
  <c r="Y391" i="9"/>
  <c r="W391" i="9"/>
  <c r="T391" i="9"/>
  <c r="V390" i="9"/>
  <c r="S390" i="9"/>
  <c r="U390" i="9"/>
  <c r="X390" i="9"/>
  <c r="Y390" i="9"/>
  <c r="W390" i="9"/>
  <c r="T390" i="9"/>
  <c r="V389" i="9"/>
  <c r="S389" i="9"/>
  <c r="U389" i="9"/>
  <c r="X389" i="9"/>
  <c r="Y389" i="9"/>
  <c r="W389" i="9"/>
  <c r="T389" i="9"/>
  <c r="V388" i="9"/>
  <c r="S388" i="9"/>
  <c r="U388" i="9"/>
  <c r="X388" i="9"/>
  <c r="Y388" i="9"/>
  <c r="W388" i="9"/>
  <c r="T388" i="9"/>
  <c r="V387" i="9"/>
  <c r="S387" i="9"/>
  <c r="U387" i="9"/>
  <c r="X387" i="9"/>
  <c r="Y387" i="9"/>
  <c r="W387" i="9"/>
  <c r="T387" i="9"/>
  <c r="V386" i="9"/>
  <c r="S386" i="9"/>
  <c r="U386" i="9"/>
  <c r="X386" i="9"/>
  <c r="Y386" i="9"/>
  <c r="W386" i="9"/>
  <c r="T386" i="9"/>
  <c r="V385" i="9"/>
  <c r="S385" i="9"/>
  <c r="U385" i="9"/>
  <c r="X385" i="9"/>
  <c r="Y385" i="9"/>
  <c r="W385" i="9"/>
  <c r="T385" i="9"/>
  <c r="V384" i="9"/>
  <c r="S384" i="9"/>
  <c r="U384" i="9"/>
  <c r="X384" i="9"/>
  <c r="Y384" i="9"/>
  <c r="W384" i="9"/>
  <c r="T384" i="9"/>
  <c r="V383" i="9"/>
  <c r="S383" i="9"/>
  <c r="U383" i="9"/>
  <c r="X383" i="9"/>
  <c r="Y383" i="9"/>
  <c r="W383" i="9"/>
  <c r="T383" i="9"/>
  <c r="V382" i="9"/>
  <c r="S382" i="9"/>
  <c r="U382" i="9"/>
  <c r="X382" i="9"/>
  <c r="Y382" i="9"/>
  <c r="W382" i="9"/>
  <c r="T382" i="9"/>
  <c r="V381" i="9"/>
  <c r="S381" i="9"/>
  <c r="U381" i="9"/>
  <c r="X381" i="9"/>
  <c r="Y381" i="9"/>
  <c r="W381" i="9"/>
  <c r="T381" i="9"/>
  <c r="V380" i="9"/>
  <c r="S380" i="9"/>
  <c r="U380" i="9"/>
  <c r="X380" i="9"/>
  <c r="Y380" i="9"/>
  <c r="W380" i="9"/>
  <c r="T380" i="9"/>
  <c r="V379" i="9"/>
  <c r="S379" i="9"/>
  <c r="U379" i="9"/>
  <c r="X379" i="9"/>
  <c r="Y379" i="9"/>
  <c r="W379" i="9"/>
  <c r="T379" i="9"/>
  <c r="V378" i="9"/>
  <c r="S378" i="9"/>
  <c r="U378" i="9"/>
  <c r="X378" i="9"/>
  <c r="Y378" i="9"/>
  <c r="W378" i="9"/>
  <c r="T378" i="9"/>
  <c r="V377" i="9"/>
  <c r="S377" i="9"/>
  <c r="U377" i="9"/>
  <c r="X377" i="9"/>
  <c r="Y377" i="9"/>
  <c r="W377" i="9"/>
  <c r="T377" i="9"/>
  <c r="V376" i="9"/>
  <c r="S376" i="9"/>
  <c r="U376" i="9"/>
  <c r="X376" i="9"/>
  <c r="Y376" i="9"/>
  <c r="W376" i="9"/>
  <c r="T376" i="9"/>
  <c r="V375" i="9"/>
  <c r="S375" i="9"/>
  <c r="U375" i="9"/>
  <c r="X375" i="9"/>
  <c r="Y375" i="9"/>
  <c r="W375" i="9"/>
  <c r="T375" i="9"/>
  <c r="V374" i="9"/>
  <c r="S374" i="9"/>
  <c r="U374" i="9"/>
  <c r="X374" i="9"/>
  <c r="Y374" i="9"/>
  <c r="W374" i="9"/>
  <c r="T374" i="9"/>
  <c r="V373" i="9"/>
  <c r="S373" i="9"/>
  <c r="U373" i="9"/>
  <c r="X373" i="9"/>
  <c r="Y373" i="9"/>
  <c r="W373" i="9"/>
  <c r="T373" i="9"/>
  <c r="V372" i="9"/>
  <c r="S372" i="9"/>
  <c r="U372" i="9"/>
  <c r="X372" i="9"/>
  <c r="Y372" i="9"/>
  <c r="W372" i="9"/>
  <c r="T372" i="9"/>
  <c r="V371" i="9"/>
  <c r="S371" i="9"/>
  <c r="U371" i="9"/>
  <c r="X371" i="9"/>
  <c r="Y371" i="9"/>
  <c r="W371" i="9"/>
  <c r="T371" i="9"/>
  <c r="V370" i="9"/>
  <c r="S370" i="9"/>
  <c r="U370" i="9"/>
  <c r="X370" i="9"/>
  <c r="Y370" i="9"/>
  <c r="W370" i="9"/>
  <c r="T370" i="9"/>
  <c r="V369" i="9"/>
  <c r="S369" i="9"/>
  <c r="U369" i="9"/>
  <c r="X369" i="9"/>
  <c r="Y369" i="9"/>
  <c r="W369" i="9"/>
  <c r="T369" i="9"/>
  <c r="V368" i="9"/>
  <c r="S368" i="9"/>
  <c r="U368" i="9"/>
  <c r="X368" i="9"/>
  <c r="Y368" i="9"/>
  <c r="W368" i="9"/>
  <c r="T368" i="9"/>
  <c r="V367" i="9"/>
  <c r="S367" i="9"/>
  <c r="U367" i="9"/>
  <c r="X367" i="9"/>
  <c r="Y367" i="9"/>
  <c r="W367" i="9"/>
  <c r="T367" i="9"/>
  <c r="V366" i="9"/>
  <c r="S366" i="9"/>
  <c r="U366" i="9"/>
  <c r="X366" i="9"/>
  <c r="Y366" i="9"/>
  <c r="W366" i="9"/>
  <c r="T366" i="9"/>
  <c r="V365" i="9"/>
  <c r="S365" i="9"/>
  <c r="U365" i="9"/>
  <c r="X365" i="9"/>
  <c r="Y365" i="9"/>
  <c r="W365" i="9"/>
  <c r="T365" i="9"/>
  <c r="V364" i="9"/>
  <c r="S364" i="9"/>
  <c r="U364" i="9"/>
  <c r="X364" i="9"/>
  <c r="Y364" i="9"/>
  <c r="W364" i="9"/>
  <c r="T364" i="9"/>
  <c r="V363" i="9"/>
  <c r="S363" i="9"/>
  <c r="U363" i="9"/>
  <c r="X363" i="9"/>
  <c r="Y363" i="9"/>
  <c r="W363" i="9"/>
  <c r="T363" i="9"/>
  <c r="V362" i="9"/>
  <c r="S362" i="9"/>
  <c r="U362" i="9"/>
  <c r="X362" i="9"/>
  <c r="Y362" i="9"/>
  <c r="W362" i="9"/>
  <c r="T362" i="9"/>
  <c r="V361" i="9"/>
  <c r="S361" i="9"/>
  <c r="U361" i="9"/>
  <c r="X361" i="9"/>
  <c r="Y361" i="9"/>
  <c r="W361" i="9"/>
  <c r="T361" i="9"/>
  <c r="V360" i="9"/>
  <c r="S360" i="9"/>
  <c r="U360" i="9"/>
  <c r="X360" i="9"/>
  <c r="Y360" i="9"/>
  <c r="W360" i="9"/>
  <c r="T360" i="9"/>
  <c r="V359" i="9"/>
  <c r="S359" i="9"/>
  <c r="U359" i="9"/>
  <c r="X359" i="9"/>
  <c r="Y359" i="9"/>
  <c r="W359" i="9"/>
  <c r="T359" i="9"/>
  <c r="V358" i="9"/>
  <c r="S358" i="9"/>
  <c r="U358" i="9"/>
  <c r="X358" i="9"/>
  <c r="Y358" i="9"/>
  <c r="W358" i="9"/>
  <c r="T358" i="9"/>
  <c r="V357" i="9"/>
  <c r="S357" i="9"/>
  <c r="U357" i="9"/>
  <c r="X357" i="9"/>
  <c r="Y357" i="9"/>
  <c r="W357" i="9"/>
  <c r="T357" i="9"/>
  <c r="V356" i="9"/>
  <c r="S356" i="9"/>
  <c r="U356" i="9"/>
  <c r="X356" i="9"/>
  <c r="Y356" i="9"/>
  <c r="W356" i="9"/>
  <c r="T356" i="9"/>
  <c r="V355" i="9"/>
  <c r="S355" i="9"/>
  <c r="U355" i="9"/>
  <c r="X355" i="9"/>
  <c r="Y355" i="9"/>
  <c r="W355" i="9"/>
  <c r="T355" i="9"/>
  <c r="V354" i="9"/>
  <c r="S354" i="9"/>
  <c r="U354" i="9"/>
  <c r="X354" i="9"/>
  <c r="Y354" i="9"/>
  <c r="W354" i="9"/>
  <c r="T354" i="9"/>
  <c r="V353" i="9"/>
  <c r="S353" i="9"/>
  <c r="U353" i="9"/>
  <c r="X353" i="9"/>
  <c r="Y353" i="9"/>
  <c r="W353" i="9"/>
  <c r="T353" i="9"/>
  <c r="V352" i="9"/>
  <c r="S352" i="9"/>
  <c r="U352" i="9"/>
  <c r="X352" i="9"/>
  <c r="Y352" i="9"/>
  <c r="V351" i="9"/>
  <c r="S351" i="9"/>
  <c r="U351" i="9"/>
  <c r="X351" i="9"/>
  <c r="Y351" i="9"/>
  <c r="V350" i="9"/>
  <c r="S350" i="9"/>
  <c r="U350" i="9"/>
  <c r="X350" i="9"/>
  <c r="Y350" i="9"/>
  <c r="V349" i="9"/>
  <c r="S349" i="9"/>
  <c r="U349" i="9"/>
  <c r="X349" i="9"/>
  <c r="Y349" i="9"/>
  <c r="V348" i="9"/>
  <c r="S348" i="9"/>
  <c r="U348" i="9"/>
  <c r="X348" i="9"/>
  <c r="Y348" i="9"/>
  <c r="V347" i="9"/>
  <c r="S347" i="9"/>
  <c r="U347" i="9"/>
  <c r="X347" i="9"/>
  <c r="Y347" i="9"/>
  <c r="V346" i="9"/>
  <c r="S346" i="9"/>
  <c r="U346" i="9"/>
  <c r="X346" i="9"/>
  <c r="Y346" i="9"/>
  <c r="V345" i="9"/>
  <c r="S345" i="9"/>
  <c r="U345" i="9"/>
  <c r="X345" i="9"/>
  <c r="Y345" i="9"/>
  <c r="V344" i="9"/>
  <c r="S344" i="9"/>
  <c r="U344" i="9"/>
  <c r="X344" i="9"/>
  <c r="Y344" i="9"/>
  <c r="V343" i="9"/>
  <c r="S343" i="9"/>
  <c r="U343" i="9"/>
  <c r="X343" i="9"/>
  <c r="Y343" i="9"/>
  <c r="V342" i="9"/>
  <c r="S342" i="9"/>
  <c r="U342" i="9"/>
  <c r="X342" i="9"/>
  <c r="Y342" i="9"/>
  <c r="V341" i="9"/>
  <c r="S341" i="9"/>
  <c r="U341" i="9"/>
  <c r="X341" i="9"/>
  <c r="Y341" i="9"/>
  <c r="V340" i="9"/>
  <c r="S340" i="9"/>
  <c r="U340" i="9"/>
  <c r="X340" i="9"/>
  <c r="Y340" i="9"/>
  <c r="V339" i="9"/>
  <c r="S339" i="9"/>
  <c r="U339" i="9"/>
  <c r="X339" i="9"/>
  <c r="Y339" i="9"/>
  <c r="V338" i="9"/>
  <c r="S338" i="9"/>
  <c r="U338" i="9"/>
  <c r="X338" i="9"/>
  <c r="Y338" i="9"/>
  <c r="V337" i="9"/>
  <c r="S337" i="9"/>
  <c r="U337" i="9"/>
  <c r="X337" i="9"/>
  <c r="Y337" i="9"/>
  <c r="V336" i="9"/>
  <c r="S336" i="9"/>
  <c r="U336" i="9"/>
  <c r="X336" i="9"/>
  <c r="Y336" i="9"/>
  <c r="V335" i="9"/>
  <c r="S335" i="9"/>
  <c r="U335" i="9"/>
  <c r="X335" i="9"/>
  <c r="Y335" i="9"/>
  <c r="V334" i="9"/>
  <c r="S334" i="9"/>
  <c r="U334" i="9"/>
  <c r="X334" i="9"/>
  <c r="Y334" i="9"/>
  <c r="V333" i="9"/>
  <c r="S333" i="9"/>
  <c r="U333" i="9"/>
  <c r="X333" i="9"/>
  <c r="Y333" i="9"/>
  <c r="V332" i="9"/>
  <c r="S332" i="9"/>
  <c r="U332" i="9"/>
  <c r="X332" i="9"/>
  <c r="Y332" i="9"/>
  <c r="V331" i="9"/>
  <c r="S331" i="9"/>
  <c r="U331" i="9"/>
  <c r="X331" i="9"/>
  <c r="Y331" i="9"/>
  <c r="V330" i="9"/>
  <c r="S330" i="9"/>
  <c r="U330" i="9"/>
  <c r="X330" i="9"/>
  <c r="Y330" i="9"/>
  <c r="V329" i="9"/>
  <c r="S329" i="9"/>
  <c r="U329" i="9"/>
  <c r="X329" i="9"/>
  <c r="Y329" i="9"/>
  <c r="V328" i="9"/>
  <c r="S328" i="9"/>
  <c r="U328" i="9"/>
  <c r="X328" i="9"/>
  <c r="Y328" i="9"/>
  <c r="V327" i="9"/>
  <c r="S327" i="9"/>
  <c r="U327" i="9"/>
  <c r="X327" i="9"/>
  <c r="Y327" i="9"/>
  <c r="V326" i="9"/>
  <c r="S326" i="9"/>
  <c r="U326" i="9"/>
  <c r="X326" i="9"/>
  <c r="Y326" i="9"/>
  <c r="V325" i="9"/>
  <c r="S325" i="9"/>
  <c r="U325" i="9"/>
  <c r="X325" i="9"/>
  <c r="Y325" i="9"/>
  <c r="V324" i="9"/>
  <c r="S324" i="9"/>
  <c r="U324" i="9"/>
  <c r="X324" i="9"/>
  <c r="Y324" i="9"/>
  <c r="V323" i="9"/>
  <c r="S323" i="9"/>
  <c r="U323" i="9"/>
  <c r="X323" i="9"/>
  <c r="Y323" i="9"/>
  <c r="V322" i="9"/>
  <c r="S322" i="9"/>
  <c r="U322" i="9"/>
  <c r="X322" i="9"/>
  <c r="Y322" i="9"/>
  <c r="V321" i="9"/>
  <c r="S321" i="9"/>
  <c r="U321" i="9"/>
  <c r="X321" i="9"/>
  <c r="Y321" i="9"/>
  <c r="V320" i="9"/>
  <c r="S320" i="9"/>
  <c r="U320" i="9"/>
  <c r="X320" i="9"/>
  <c r="Y320" i="9"/>
  <c r="V319" i="9"/>
  <c r="S319" i="9"/>
  <c r="U319" i="9"/>
  <c r="X319" i="9"/>
  <c r="Y319" i="9"/>
  <c r="V318" i="9"/>
  <c r="S318" i="9"/>
  <c r="U318" i="9"/>
  <c r="X318" i="9"/>
  <c r="Y318" i="9"/>
  <c r="V317" i="9"/>
  <c r="S317" i="9"/>
  <c r="U317" i="9"/>
  <c r="X317" i="9"/>
  <c r="Y317" i="9"/>
  <c r="V316" i="9"/>
  <c r="S316" i="9"/>
  <c r="U316" i="9"/>
  <c r="X316" i="9"/>
  <c r="Y316" i="9"/>
  <c r="V315" i="9"/>
  <c r="S315" i="9"/>
  <c r="U315" i="9"/>
  <c r="X315" i="9"/>
  <c r="Y315" i="9"/>
  <c r="V314" i="9"/>
  <c r="S314" i="9"/>
  <c r="U314" i="9"/>
  <c r="X314" i="9"/>
  <c r="Y314" i="9"/>
  <c r="V313" i="9"/>
  <c r="S313" i="9"/>
  <c r="U313" i="9"/>
  <c r="X313" i="9"/>
  <c r="Y313" i="9"/>
  <c r="V312" i="9"/>
  <c r="S312" i="9"/>
  <c r="U312" i="9"/>
  <c r="X312" i="9"/>
  <c r="Y312" i="9"/>
  <c r="V311" i="9"/>
  <c r="S311" i="9"/>
  <c r="U311" i="9"/>
  <c r="X311" i="9"/>
  <c r="Y311" i="9"/>
  <c r="V310" i="9"/>
  <c r="S310" i="9"/>
  <c r="U310" i="9"/>
  <c r="X310" i="9"/>
  <c r="Y310" i="9"/>
  <c r="V309" i="9"/>
  <c r="S309" i="9"/>
  <c r="U309" i="9"/>
  <c r="X309" i="9"/>
  <c r="Y309" i="9"/>
  <c r="V308" i="9"/>
  <c r="S308" i="9"/>
  <c r="U308" i="9"/>
  <c r="X308" i="9"/>
  <c r="Y308" i="9"/>
  <c r="V307" i="9"/>
  <c r="S307" i="9"/>
  <c r="U307" i="9"/>
  <c r="X307" i="9"/>
  <c r="Y307" i="9"/>
  <c r="V306" i="9"/>
  <c r="X306" i="9"/>
  <c r="V305" i="9"/>
  <c r="X305" i="9"/>
  <c r="V304" i="9"/>
  <c r="X304" i="9"/>
  <c r="V303" i="9"/>
  <c r="X303" i="9"/>
  <c r="V302" i="9"/>
  <c r="S302" i="9"/>
  <c r="U302" i="9"/>
  <c r="X302" i="9"/>
  <c r="Y302" i="9"/>
  <c r="W302" i="9"/>
  <c r="T302" i="9"/>
  <c r="V301" i="9"/>
  <c r="S301" i="9"/>
  <c r="U301" i="9"/>
  <c r="X301" i="9"/>
  <c r="Y301" i="9"/>
  <c r="W301" i="9"/>
  <c r="T301" i="9"/>
  <c r="V300" i="9"/>
  <c r="S300" i="9"/>
  <c r="U300" i="9"/>
  <c r="X300" i="9"/>
  <c r="Y300" i="9"/>
  <c r="W300" i="9"/>
  <c r="T300" i="9"/>
  <c r="V299" i="9"/>
  <c r="S299" i="9"/>
  <c r="U299" i="9"/>
  <c r="X299" i="9"/>
  <c r="Y299" i="9"/>
  <c r="W299" i="9"/>
  <c r="T299" i="9"/>
  <c r="V298" i="9"/>
  <c r="S298" i="9"/>
  <c r="U298" i="9"/>
  <c r="X298" i="9"/>
  <c r="Y298" i="9"/>
  <c r="W298" i="9"/>
  <c r="T298" i="9"/>
  <c r="V297" i="9"/>
  <c r="S297" i="9"/>
  <c r="U297" i="9"/>
  <c r="X297" i="9"/>
  <c r="Y297" i="9"/>
  <c r="W297" i="9"/>
  <c r="T297" i="9"/>
  <c r="V296" i="9"/>
  <c r="S296" i="9"/>
  <c r="U296" i="9"/>
  <c r="X296" i="9"/>
  <c r="Y296" i="9"/>
  <c r="W296" i="9"/>
  <c r="T296" i="9"/>
  <c r="V295" i="9"/>
  <c r="S295" i="9"/>
  <c r="U295" i="9"/>
  <c r="X295" i="9"/>
  <c r="Y295" i="9"/>
  <c r="W295" i="9"/>
  <c r="T295" i="9"/>
  <c r="V294" i="9"/>
  <c r="S294" i="9"/>
  <c r="U294" i="9"/>
  <c r="X294" i="9"/>
  <c r="Y294" i="9"/>
  <c r="W294" i="9"/>
  <c r="T294" i="9"/>
  <c r="V293" i="9"/>
  <c r="S293" i="9"/>
  <c r="U293" i="9"/>
  <c r="X293" i="9"/>
  <c r="Y293" i="9"/>
  <c r="W293" i="9"/>
  <c r="T293" i="9"/>
  <c r="V292" i="9"/>
  <c r="S292" i="9"/>
  <c r="U292" i="9"/>
  <c r="X292" i="9"/>
  <c r="Y292" i="9"/>
  <c r="W292" i="9"/>
  <c r="T292" i="9"/>
  <c r="V291" i="9"/>
  <c r="S291" i="9"/>
  <c r="U291" i="9"/>
  <c r="X291" i="9"/>
  <c r="Y291" i="9"/>
  <c r="W291" i="9"/>
  <c r="T291" i="9"/>
  <c r="V290" i="9"/>
  <c r="S290" i="9"/>
  <c r="U290" i="9"/>
  <c r="X290" i="9"/>
  <c r="Y290" i="9"/>
  <c r="W290" i="9"/>
  <c r="T290" i="9"/>
  <c r="V289" i="9"/>
  <c r="S289" i="9"/>
  <c r="U289" i="9"/>
  <c r="X289" i="9"/>
  <c r="Y289" i="9"/>
  <c r="W289" i="9"/>
  <c r="T289" i="9"/>
  <c r="V288" i="9"/>
  <c r="S288" i="9"/>
  <c r="U288" i="9"/>
  <c r="X288" i="9"/>
  <c r="Y288" i="9"/>
  <c r="W288" i="9"/>
  <c r="T288" i="9"/>
  <c r="V287" i="9"/>
  <c r="S287" i="9"/>
  <c r="U287" i="9"/>
  <c r="X287" i="9"/>
  <c r="Y287" i="9"/>
  <c r="W287" i="9"/>
  <c r="T287" i="9"/>
  <c r="V286" i="9"/>
  <c r="S286" i="9"/>
  <c r="U286" i="9"/>
  <c r="X286" i="9"/>
  <c r="Y286" i="9"/>
  <c r="W286" i="9"/>
  <c r="T286" i="9"/>
  <c r="V285" i="9"/>
  <c r="S285" i="9"/>
  <c r="U285" i="9"/>
  <c r="X285" i="9"/>
  <c r="Y285" i="9"/>
  <c r="W285" i="9"/>
  <c r="T285" i="9"/>
  <c r="V284" i="9"/>
  <c r="S284" i="9"/>
  <c r="U284" i="9"/>
  <c r="X284" i="9"/>
  <c r="Y284" i="9"/>
  <c r="W284" i="9"/>
  <c r="T284" i="9"/>
  <c r="V283" i="9"/>
  <c r="S283" i="9"/>
  <c r="U283" i="9"/>
  <c r="X283" i="9"/>
  <c r="Y283" i="9"/>
  <c r="W283" i="9"/>
  <c r="T283" i="9"/>
  <c r="V282" i="9"/>
  <c r="S282" i="9"/>
  <c r="U282" i="9"/>
  <c r="X282" i="9"/>
  <c r="Y282" i="9"/>
  <c r="W282" i="9"/>
  <c r="T282" i="9"/>
  <c r="V281" i="9"/>
  <c r="X281" i="9"/>
  <c r="W281" i="9"/>
  <c r="V280" i="9"/>
  <c r="X280" i="9"/>
  <c r="W280" i="9"/>
  <c r="V279" i="9"/>
  <c r="X279" i="9"/>
  <c r="W279" i="9"/>
  <c r="V278" i="9"/>
  <c r="X278" i="9"/>
  <c r="W278" i="9"/>
  <c r="V277" i="9"/>
  <c r="S277" i="9"/>
  <c r="U277" i="9"/>
  <c r="X277" i="9"/>
  <c r="Y277" i="9"/>
  <c r="V276" i="9"/>
  <c r="S276" i="9"/>
  <c r="U276" i="9"/>
  <c r="X276" i="9"/>
  <c r="Y276" i="9"/>
  <c r="V275" i="9"/>
  <c r="S275" i="9"/>
  <c r="U275" i="9"/>
  <c r="X275" i="9"/>
  <c r="Y275" i="9"/>
  <c r="V274" i="9"/>
  <c r="S274" i="9"/>
  <c r="U274" i="9"/>
  <c r="X274" i="9"/>
  <c r="Y274" i="9"/>
  <c r="V273" i="9"/>
  <c r="S273" i="9"/>
  <c r="U273" i="9"/>
  <c r="X273" i="9"/>
  <c r="Y273" i="9"/>
  <c r="V272" i="9"/>
  <c r="S272" i="9"/>
  <c r="U272" i="9"/>
  <c r="X272" i="9"/>
  <c r="Y272" i="9"/>
  <c r="V271" i="9"/>
  <c r="S271" i="9"/>
  <c r="U271" i="9"/>
  <c r="X271" i="9"/>
  <c r="Y271" i="9"/>
  <c r="V270" i="9"/>
  <c r="S270" i="9"/>
  <c r="U270" i="9"/>
  <c r="X270" i="9"/>
  <c r="Y270" i="9"/>
  <c r="V269" i="9"/>
  <c r="S269" i="9"/>
  <c r="U269" i="9"/>
  <c r="X269" i="9"/>
  <c r="Y269" i="9"/>
  <c r="V268" i="9"/>
  <c r="S268" i="9"/>
  <c r="U268" i="9"/>
  <c r="X268" i="9"/>
  <c r="Y268" i="9"/>
  <c r="V267" i="9"/>
  <c r="S267" i="9"/>
  <c r="U267" i="9"/>
  <c r="X267" i="9"/>
  <c r="Y267" i="9"/>
  <c r="V266" i="9"/>
  <c r="S266" i="9"/>
  <c r="U266" i="9"/>
  <c r="X266" i="9"/>
  <c r="Y266" i="9"/>
  <c r="V265" i="9"/>
  <c r="S265" i="9"/>
  <c r="U265" i="9"/>
  <c r="X265" i="9"/>
  <c r="Y265" i="9"/>
  <c r="V264" i="9"/>
  <c r="S264" i="9"/>
  <c r="U264" i="9"/>
  <c r="X264" i="9"/>
  <c r="Y264" i="9"/>
  <c r="V263" i="9"/>
  <c r="S263" i="9"/>
  <c r="U263" i="9"/>
  <c r="X263" i="9"/>
  <c r="Y263" i="9"/>
  <c r="V262" i="9"/>
  <c r="S262" i="9"/>
  <c r="U262" i="9"/>
  <c r="X262" i="9"/>
  <c r="Y262" i="9"/>
  <c r="V261" i="9"/>
  <c r="S261" i="9"/>
  <c r="U261" i="9"/>
  <c r="X261" i="9"/>
  <c r="Y261" i="9"/>
  <c r="V260" i="9"/>
  <c r="S260" i="9"/>
  <c r="U260" i="9"/>
  <c r="X260" i="9"/>
  <c r="Y260" i="9"/>
  <c r="V259" i="9"/>
  <c r="S259" i="9"/>
  <c r="U259" i="9"/>
  <c r="X259" i="9"/>
  <c r="Y259" i="9"/>
  <c r="V258" i="9"/>
  <c r="S258" i="9"/>
  <c r="U258" i="9"/>
  <c r="X258" i="9"/>
  <c r="Y258" i="9"/>
  <c r="V257" i="9"/>
  <c r="S257" i="9"/>
  <c r="U257" i="9"/>
  <c r="X257" i="9"/>
  <c r="Y257" i="9"/>
  <c r="V256" i="9"/>
  <c r="X256" i="9"/>
  <c r="V255" i="9"/>
  <c r="X255" i="9"/>
  <c r="V254" i="9"/>
  <c r="X254" i="9"/>
  <c r="V253" i="9"/>
  <c r="X253" i="9"/>
  <c r="V252" i="9"/>
  <c r="S252" i="9"/>
  <c r="U252" i="9"/>
  <c r="X252" i="9"/>
  <c r="Y252" i="9"/>
  <c r="W252" i="9"/>
  <c r="T252" i="9"/>
  <c r="V251" i="9"/>
  <c r="S251" i="9"/>
  <c r="U251" i="9"/>
  <c r="X251" i="9"/>
  <c r="Y251" i="9"/>
  <c r="W251" i="9"/>
  <c r="T251" i="9"/>
  <c r="V250" i="9"/>
  <c r="S250" i="9"/>
  <c r="U250" i="9"/>
  <c r="X250" i="9"/>
  <c r="Y250" i="9"/>
  <c r="W250" i="9"/>
  <c r="T250" i="9"/>
  <c r="V249" i="9"/>
  <c r="S249" i="9"/>
  <c r="U249" i="9"/>
  <c r="X249" i="9"/>
  <c r="Y249" i="9"/>
  <c r="W249" i="9"/>
  <c r="T249" i="9"/>
  <c r="V248" i="9"/>
  <c r="S248" i="9"/>
  <c r="U248" i="9"/>
  <c r="X248" i="9"/>
  <c r="Y248" i="9"/>
  <c r="W248" i="9"/>
  <c r="T248" i="9"/>
  <c r="V247" i="9"/>
  <c r="S247" i="9"/>
  <c r="U247" i="9"/>
  <c r="X247" i="9"/>
  <c r="Y247" i="9"/>
  <c r="W247" i="9"/>
  <c r="T247" i="9"/>
  <c r="V246" i="9"/>
  <c r="S246" i="9"/>
  <c r="U246" i="9"/>
  <c r="X246" i="9"/>
  <c r="Y246" i="9"/>
  <c r="W246" i="9"/>
  <c r="T246" i="9"/>
  <c r="V245" i="9"/>
  <c r="S245" i="9"/>
  <c r="U245" i="9"/>
  <c r="X245" i="9"/>
  <c r="Y245" i="9"/>
  <c r="W245" i="9"/>
  <c r="T245" i="9"/>
  <c r="V244" i="9"/>
  <c r="S244" i="9"/>
  <c r="U244" i="9"/>
  <c r="X244" i="9"/>
  <c r="Y244" i="9"/>
  <c r="W244" i="9"/>
  <c r="T244" i="9"/>
  <c r="V243" i="9"/>
  <c r="S243" i="9"/>
  <c r="U243" i="9"/>
  <c r="X243" i="9"/>
  <c r="Y243" i="9"/>
  <c r="W243" i="9"/>
  <c r="T243" i="9"/>
  <c r="V242" i="9"/>
  <c r="S242" i="9"/>
  <c r="U242" i="9"/>
  <c r="X242" i="9"/>
  <c r="Y242" i="9"/>
  <c r="W242" i="9"/>
  <c r="T242" i="9"/>
  <c r="V241" i="9"/>
  <c r="S241" i="9"/>
  <c r="U241" i="9"/>
  <c r="X241" i="9"/>
  <c r="Y241" i="9"/>
  <c r="W241" i="9"/>
  <c r="T241" i="9"/>
  <c r="V240" i="9"/>
  <c r="S240" i="9"/>
  <c r="U240" i="9"/>
  <c r="X240" i="9"/>
  <c r="Y240" i="9"/>
  <c r="W240" i="9"/>
  <c r="T240" i="9"/>
  <c r="V239" i="9"/>
  <c r="S239" i="9"/>
  <c r="U239" i="9"/>
  <c r="X239" i="9"/>
  <c r="Y239" i="9"/>
  <c r="W239" i="9"/>
  <c r="T239" i="9"/>
  <c r="V238" i="9"/>
  <c r="S238" i="9"/>
  <c r="U238" i="9"/>
  <c r="X238" i="9"/>
  <c r="Y238" i="9"/>
  <c r="W238" i="9"/>
  <c r="T238" i="9"/>
  <c r="V237" i="9"/>
  <c r="S237" i="9"/>
  <c r="U237" i="9"/>
  <c r="X237" i="9"/>
  <c r="Y237" i="9"/>
  <c r="W237" i="9"/>
  <c r="T237" i="9"/>
  <c r="V236" i="9"/>
  <c r="S236" i="9"/>
  <c r="U236" i="9"/>
  <c r="X236" i="9"/>
  <c r="Y236" i="9"/>
  <c r="W236" i="9"/>
  <c r="T236" i="9"/>
  <c r="V235" i="9"/>
  <c r="S235" i="9"/>
  <c r="U235" i="9"/>
  <c r="X235" i="9"/>
  <c r="Y235" i="9"/>
  <c r="W235" i="9"/>
  <c r="T235" i="9"/>
  <c r="V234" i="9"/>
  <c r="S234" i="9"/>
  <c r="U234" i="9"/>
  <c r="X234" i="9"/>
  <c r="Y234" i="9"/>
  <c r="W234" i="9"/>
  <c r="T234" i="9"/>
  <c r="V233" i="9"/>
  <c r="S233" i="9"/>
  <c r="U233" i="9"/>
  <c r="X233" i="9"/>
  <c r="Y233" i="9"/>
  <c r="W233" i="9"/>
  <c r="T233" i="9"/>
  <c r="V232" i="9"/>
  <c r="S232" i="9"/>
  <c r="U232" i="9"/>
  <c r="X232" i="9"/>
  <c r="Y232" i="9"/>
  <c r="W232" i="9"/>
  <c r="T232" i="9"/>
  <c r="V231" i="9"/>
  <c r="X231" i="9"/>
  <c r="W231" i="9"/>
  <c r="V230" i="9"/>
  <c r="X230" i="9"/>
  <c r="W230" i="9"/>
  <c r="V229" i="9"/>
  <c r="X229" i="9"/>
  <c r="W229" i="9"/>
  <c r="V228" i="9"/>
  <c r="X228" i="9"/>
  <c r="W228" i="9"/>
  <c r="V227" i="9"/>
  <c r="S227" i="9"/>
  <c r="U227" i="9"/>
  <c r="X227" i="9"/>
  <c r="Y227" i="9"/>
  <c r="V226" i="9"/>
  <c r="S226" i="9"/>
  <c r="U226" i="9"/>
  <c r="X226" i="9"/>
  <c r="Y226" i="9"/>
  <c r="V225" i="9"/>
  <c r="S225" i="9"/>
  <c r="U225" i="9"/>
  <c r="X225" i="9"/>
  <c r="Y225" i="9"/>
  <c r="V224" i="9"/>
  <c r="S224" i="9"/>
  <c r="U224" i="9"/>
  <c r="X224" i="9"/>
  <c r="Y224" i="9"/>
  <c r="V223" i="9"/>
  <c r="S223" i="9"/>
  <c r="U223" i="9"/>
  <c r="X223" i="9"/>
  <c r="Y223" i="9"/>
  <c r="V222" i="9"/>
  <c r="S222" i="9"/>
  <c r="U222" i="9"/>
  <c r="X222" i="9"/>
  <c r="Y222" i="9"/>
  <c r="V221" i="9"/>
  <c r="S221" i="9"/>
  <c r="U221" i="9"/>
  <c r="X221" i="9"/>
  <c r="Y221" i="9"/>
  <c r="V220" i="9"/>
  <c r="S220" i="9"/>
  <c r="U220" i="9"/>
  <c r="X220" i="9"/>
  <c r="Y220" i="9"/>
  <c r="V219" i="9"/>
  <c r="S219" i="9"/>
  <c r="U219" i="9"/>
  <c r="X219" i="9"/>
  <c r="Y219" i="9"/>
  <c r="V218" i="9"/>
  <c r="S218" i="9"/>
  <c r="U218" i="9"/>
  <c r="X218" i="9"/>
  <c r="Y218" i="9"/>
  <c r="V217" i="9"/>
  <c r="S217" i="9"/>
  <c r="U217" i="9"/>
  <c r="X217" i="9"/>
  <c r="Y217" i="9"/>
  <c r="V216" i="9"/>
  <c r="S216" i="9"/>
  <c r="U216" i="9"/>
  <c r="X216" i="9"/>
  <c r="Y216" i="9"/>
  <c r="V215" i="9"/>
  <c r="S215" i="9"/>
  <c r="U215" i="9"/>
  <c r="X215" i="9"/>
  <c r="Y215" i="9"/>
  <c r="V214" i="9"/>
  <c r="S214" i="9"/>
  <c r="U214" i="9"/>
  <c r="X214" i="9"/>
  <c r="Y214" i="9"/>
  <c r="V213" i="9"/>
  <c r="S213" i="9"/>
  <c r="U213" i="9"/>
  <c r="X213" i="9"/>
  <c r="Y213" i="9"/>
  <c r="V212" i="9"/>
  <c r="S212" i="9"/>
  <c r="U212" i="9"/>
  <c r="X212" i="9"/>
  <c r="Y212" i="9"/>
  <c r="V211" i="9"/>
  <c r="S211" i="9"/>
  <c r="U211" i="9"/>
  <c r="X211" i="9"/>
  <c r="Y211" i="9"/>
  <c r="V210" i="9"/>
  <c r="S210" i="9"/>
  <c r="U210" i="9"/>
  <c r="X210" i="9"/>
  <c r="Y210" i="9"/>
  <c r="V209" i="9"/>
  <c r="S209" i="9"/>
  <c r="U209" i="9"/>
  <c r="X209" i="9"/>
  <c r="Y209" i="9"/>
  <c r="V208" i="9"/>
  <c r="S208" i="9"/>
  <c r="U208" i="9"/>
  <c r="X208" i="9"/>
  <c r="Y208" i="9"/>
  <c r="V207" i="9"/>
  <c r="S207" i="9"/>
  <c r="U207" i="9"/>
  <c r="X207" i="9"/>
  <c r="Y207" i="9"/>
  <c r="V206" i="9"/>
  <c r="S206" i="9"/>
  <c r="U206" i="9"/>
  <c r="X206" i="9"/>
  <c r="Y206" i="9"/>
  <c r="V205" i="9"/>
  <c r="S205" i="9"/>
  <c r="U205" i="9"/>
  <c r="X205" i="9"/>
  <c r="Y205" i="9"/>
  <c r="V204" i="9"/>
  <c r="X204" i="9"/>
  <c r="V203" i="9"/>
  <c r="X203" i="9"/>
  <c r="V202" i="9"/>
  <c r="S202" i="9"/>
  <c r="U202" i="9"/>
  <c r="X202" i="9"/>
  <c r="Y202" i="9"/>
  <c r="W202" i="9"/>
  <c r="T202" i="9"/>
  <c r="V201" i="9"/>
  <c r="S201" i="9"/>
  <c r="U201" i="9"/>
  <c r="X201" i="9"/>
  <c r="Y201" i="9"/>
  <c r="W201" i="9"/>
  <c r="T201" i="9"/>
  <c r="V200" i="9"/>
  <c r="S200" i="9"/>
  <c r="U200" i="9"/>
  <c r="X200" i="9"/>
  <c r="Y200" i="9"/>
  <c r="W200" i="9"/>
  <c r="T200" i="9"/>
  <c r="V199" i="9"/>
  <c r="S199" i="9"/>
  <c r="U199" i="9"/>
  <c r="X199" i="9"/>
  <c r="Y199" i="9"/>
  <c r="W199" i="9"/>
  <c r="T199" i="9"/>
  <c r="V198" i="9"/>
  <c r="S198" i="9"/>
  <c r="U198" i="9"/>
  <c r="X198" i="9"/>
  <c r="Y198" i="9"/>
  <c r="W198" i="9"/>
  <c r="T198" i="9"/>
  <c r="V197" i="9"/>
  <c r="S197" i="9"/>
  <c r="U197" i="9"/>
  <c r="X197" i="9"/>
  <c r="Y197" i="9"/>
  <c r="W197" i="9"/>
  <c r="T197" i="9"/>
  <c r="V196" i="9"/>
  <c r="S196" i="9"/>
  <c r="U196" i="9"/>
  <c r="X196" i="9"/>
  <c r="Y196" i="9"/>
  <c r="W196" i="9"/>
  <c r="T196" i="9"/>
  <c r="V195" i="9"/>
  <c r="S195" i="9"/>
  <c r="U195" i="9"/>
  <c r="X195" i="9"/>
  <c r="Y195" i="9"/>
  <c r="W195" i="9"/>
  <c r="T195" i="9"/>
  <c r="V194" i="9"/>
  <c r="S194" i="9"/>
  <c r="U194" i="9"/>
  <c r="X194" i="9"/>
  <c r="Y194" i="9"/>
  <c r="W194" i="9"/>
  <c r="T194" i="9"/>
  <c r="V193" i="9"/>
  <c r="S193" i="9"/>
  <c r="U193" i="9"/>
  <c r="X193" i="9"/>
  <c r="Y193" i="9"/>
  <c r="W193" i="9"/>
  <c r="T193" i="9"/>
  <c r="V192" i="9"/>
  <c r="S192" i="9"/>
  <c r="U192" i="9"/>
  <c r="X192" i="9"/>
  <c r="Y192" i="9"/>
  <c r="W192" i="9"/>
  <c r="T192" i="9"/>
  <c r="V191" i="9"/>
  <c r="S191" i="9"/>
  <c r="U191" i="9"/>
  <c r="X191" i="9"/>
  <c r="Y191" i="9"/>
  <c r="W191" i="9"/>
  <c r="T191" i="9"/>
  <c r="V190" i="9"/>
  <c r="S190" i="9"/>
  <c r="U190" i="9"/>
  <c r="X190" i="9"/>
  <c r="Y190" i="9"/>
  <c r="W190" i="9"/>
  <c r="T190" i="9"/>
  <c r="V189" i="9"/>
  <c r="S189" i="9"/>
  <c r="U189" i="9"/>
  <c r="X189" i="9"/>
  <c r="Y189" i="9"/>
  <c r="W189" i="9"/>
  <c r="T189" i="9"/>
  <c r="V188" i="9"/>
  <c r="S188" i="9"/>
  <c r="U188" i="9"/>
  <c r="X188" i="9"/>
  <c r="Y188" i="9"/>
  <c r="W188" i="9"/>
  <c r="T188" i="9"/>
  <c r="V187" i="9"/>
  <c r="S187" i="9"/>
  <c r="U187" i="9"/>
  <c r="X187" i="9"/>
  <c r="Y187" i="9"/>
  <c r="W187" i="9"/>
  <c r="T187" i="9"/>
  <c r="V186" i="9"/>
  <c r="S186" i="9"/>
  <c r="U186" i="9"/>
  <c r="X186" i="9"/>
  <c r="Y186" i="9"/>
  <c r="W186" i="9"/>
  <c r="T186" i="9"/>
  <c r="V185" i="9"/>
  <c r="S185" i="9"/>
  <c r="U185" i="9"/>
  <c r="X185" i="9"/>
  <c r="Y185" i="9"/>
  <c r="W185" i="9"/>
  <c r="T185" i="9"/>
  <c r="V184" i="9"/>
  <c r="S184" i="9"/>
  <c r="U184" i="9"/>
  <c r="X184" i="9"/>
  <c r="Y184" i="9"/>
  <c r="W184" i="9"/>
  <c r="T184" i="9"/>
  <c r="V183" i="9"/>
  <c r="S183" i="9"/>
  <c r="U183" i="9"/>
  <c r="X183" i="9"/>
  <c r="Y183" i="9"/>
  <c r="W183" i="9"/>
  <c r="T183" i="9"/>
  <c r="V182" i="9"/>
  <c r="S182" i="9"/>
  <c r="U182" i="9"/>
  <c r="X182" i="9"/>
  <c r="Y182" i="9"/>
  <c r="W182" i="9"/>
  <c r="T182" i="9"/>
  <c r="V181" i="9"/>
  <c r="S181" i="9"/>
  <c r="U181" i="9"/>
  <c r="X181" i="9"/>
  <c r="Y181" i="9"/>
  <c r="W181" i="9"/>
  <c r="T181" i="9"/>
  <c r="V180" i="9"/>
  <c r="S180" i="9"/>
  <c r="U180" i="9"/>
  <c r="X180" i="9"/>
  <c r="Y180" i="9"/>
  <c r="W180" i="9"/>
  <c r="T180" i="9"/>
  <c r="V179" i="9"/>
  <c r="S179" i="9"/>
  <c r="U179" i="9"/>
  <c r="X179" i="9"/>
  <c r="Y179" i="9"/>
  <c r="W179" i="9"/>
  <c r="T179" i="9"/>
  <c r="V178" i="9"/>
  <c r="S178" i="9"/>
  <c r="U178" i="9"/>
  <c r="X178" i="9"/>
  <c r="Y178" i="9"/>
  <c r="W178" i="9"/>
  <c r="T178" i="9"/>
  <c r="V177" i="9"/>
  <c r="S177" i="9"/>
  <c r="U177" i="9"/>
  <c r="X177" i="9"/>
  <c r="Y177" i="9"/>
  <c r="W177" i="9"/>
  <c r="T177" i="9"/>
  <c r="V176" i="9"/>
  <c r="S176" i="9"/>
  <c r="U176" i="9"/>
  <c r="X176" i="9"/>
  <c r="Y176" i="9"/>
  <c r="W176" i="9"/>
  <c r="T176" i="9"/>
  <c r="V175" i="9"/>
  <c r="S175" i="9"/>
  <c r="U175" i="9"/>
  <c r="X175" i="9"/>
  <c r="Y175" i="9"/>
  <c r="W175" i="9"/>
  <c r="T175" i="9"/>
  <c r="V174" i="9"/>
  <c r="S174" i="9"/>
  <c r="U174" i="9"/>
  <c r="X174" i="9"/>
  <c r="Y174" i="9"/>
  <c r="W174" i="9"/>
  <c r="T174" i="9"/>
  <c r="V173" i="9"/>
  <c r="S173" i="9"/>
  <c r="U173" i="9"/>
  <c r="X173" i="9"/>
  <c r="Y173" i="9"/>
  <c r="W173" i="9"/>
  <c r="T173" i="9"/>
  <c r="V172" i="9"/>
  <c r="S172" i="9"/>
  <c r="U172" i="9"/>
  <c r="X172" i="9"/>
  <c r="Y172" i="9"/>
  <c r="W172" i="9"/>
  <c r="T172" i="9"/>
  <c r="V171" i="9"/>
  <c r="S171" i="9"/>
  <c r="U171" i="9"/>
  <c r="X171" i="9"/>
  <c r="Y171" i="9"/>
  <c r="W171" i="9"/>
  <c r="T171" i="9"/>
  <c r="V170" i="9"/>
  <c r="S170" i="9"/>
  <c r="U170" i="9"/>
  <c r="X170" i="9"/>
  <c r="Y170" i="9"/>
  <c r="W170" i="9"/>
  <c r="T170" i="9"/>
  <c r="V169" i="9"/>
  <c r="S169" i="9"/>
  <c r="U169" i="9"/>
  <c r="X169" i="9"/>
  <c r="Y169" i="9"/>
  <c r="W169" i="9"/>
  <c r="T169" i="9"/>
  <c r="V168" i="9"/>
  <c r="S168" i="9"/>
  <c r="U168" i="9"/>
  <c r="X168" i="9"/>
  <c r="Y168" i="9"/>
  <c r="W168" i="9"/>
  <c r="T168" i="9"/>
  <c r="V167" i="9"/>
  <c r="S167" i="9"/>
  <c r="U167" i="9"/>
  <c r="X167" i="9"/>
  <c r="Y167" i="9"/>
  <c r="W167" i="9"/>
  <c r="T167" i="9"/>
  <c r="V166" i="9"/>
  <c r="S166" i="9"/>
  <c r="U166" i="9"/>
  <c r="X166" i="9"/>
  <c r="Y166" i="9"/>
  <c r="W166" i="9"/>
  <c r="T166" i="9"/>
  <c r="V165" i="9"/>
  <c r="S165" i="9"/>
  <c r="U165" i="9"/>
  <c r="X165" i="9"/>
  <c r="Y165" i="9"/>
  <c r="W165" i="9"/>
  <c r="T165" i="9"/>
  <c r="V164" i="9"/>
  <c r="S164" i="9"/>
  <c r="U164" i="9"/>
  <c r="X164" i="9"/>
  <c r="Y164" i="9"/>
  <c r="W164" i="9"/>
  <c r="T164" i="9"/>
  <c r="V163" i="9"/>
  <c r="S163" i="9"/>
  <c r="U163" i="9"/>
  <c r="X163" i="9"/>
  <c r="Y163" i="9"/>
  <c r="W163" i="9"/>
  <c r="T163" i="9"/>
  <c r="V162" i="9"/>
  <c r="S162" i="9"/>
  <c r="U162" i="9"/>
  <c r="X162" i="9"/>
  <c r="Y162" i="9"/>
  <c r="W162" i="9"/>
  <c r="T162" i="9"/>
  <c r="V161" i="9"/>
  <c r="S161" i="9"/>
  <c r="U161" i="9"/>
  <c r="X161" i="9"/>
  <c r="Y161" i="9"/>
  <c r="W161" i="9"/>
  <c r="T161" i="9"/>
  <c r="V160" i="9"/>
  <c r="S160" i="9"/>
  <c r="U160" i="9"/>
  <c r="X160" i="9"/>
  <c r="Y160" i="9"/>
  <c r="W160" i="9"/>
  <c r="T160" i="9"/>
  <c r="V159" i="9"/>
  <c r="S159" i="9"/>
  <c r="U159" i="9"/>
  <c r="X159" i="9"/>
  <c r="Y159" i="9"/>
  <c r="W159" i="9"/>
  <c r="T159" i="9"/>
  <c r="V158" i="9"/>
  <c r="S158" i="9"/>
  <c r="U158" i="9"/>
  <c r="X158" i="9"/>
  <c r="Y158" i="9"/>
  <c r="W158" i="9"/>
  <c r="T158" i="9"/>
  <c r="V157" i="9"/>
  <c r="S157" i="9"/>
  <c r="U157" i="9"/>
  <c r="X157" i="9"/>
  <c r="Y157" i="9"/>
  <c r="W157" i="9"/>
  <c r="T157" i="9"/>
  <c r="V156" i="9"/>
  <c r="X156" i="9"/>
  <c r="W156" i="9"/>
  <c r="V155" i="9"/>
  <c r="X155" i="9"/>
  <c r="W155" i="9"/>
  <c r="V154" i="9"/>
  <c r="X154" i="9"/>
  <c r="W154" i="9"/>
  <c r="V153" i="9"/>
  <c r="X153" i="9"/>
  <c r="W153" i="9"/>
  <c r="V152" i="9"/>
  <c r="S152" i="9"/>
  <c r="U152" i="9"/>
  <c r="X152" i="9"/>
  <c r="Y152" i="9"/>
  <c r="W152" i="9"/>
  <c r="T152" i="9"/>
  <c r="V151" i="9"/>
  <c r="S151" i="9"/>
  <c r="U151" i="9"/>
  <c r="X151" i="9"/>
  <c r="Y151" i="9"/>
  <c r="W151" i="9"/>
  <c r="T151" i="9"/>
  <c r="V150" i="9"/>
  <c r="S150" i="9"/>
  <c r="U150" i="9"/>
  <c r="X150" i="9"/>
  <c r="Y150" i="9"/>
  <c r="W150" i="9"/>
  <c r="T150" i="9"/>
  <c r="V149" i="9"/>
  <c r="S149" i="9"/>
  <c r="U149" i="9"/>
  <c r="X149" i="9"/>
  <c r="Y149" i="9"/>
  <c r="W149" i="9"/>
  <c r="T149" i="9"/>
  <c r="V148" i="9"/>
  <c r="S148" i="9"/>
  <c r="U148" i="9"/>
  <c r="X148" i="9"/>
  <c r="Y148" i="9"/>
  <c r="W148" i="9"/>
  <c r="T148" i="9"/>
  <c r="V147" i="9"/>
  <c r="S147" i="9"/>
  <c r="U147" i="9"/>
  <c r="X147" i="9"/>
  <c r="Y147" i="9"/>
  <c r="W147" i="9"/>
  <c r="T147" i="9"/>
  <c r="V146" i="9"/>
  <c r="S146" i="9"/>
  <c r="U146" i="9"/>
  <c r="X146" i="9"/>
  <c r="Y146" i="9"/>
  <c r="W146" i="9"/>
  <c r="T146" i="9"/>
  <c r="V145" i="9"/>
  <c r="S145" i="9"/>
  <c r="U145" i="9"/>
  <c r="X145" i="9"/>
  <c r="Y145" i="9"/>
  <c r="W145" i="9"/>
  <c r="T145" i="9"/>
  <c r="V144" i="9"/>
  <c r="S144" i="9"/>
  <c r="U144" i="9"/>
  <c r="X144" i="9"/>
  <c r="Y144" i="9"/>
  <c r="W144" i="9"/>
  <c r="T144" i="9"/>
  <c r="V143" i="9"/>
  <c r="S143" i="9"/>
  <c r="U143" i="9"/>
  <c r="X143" i="9"/>
  <c r="Y143" i="9"/>
  <c r="W143" i="9"/>
  <c r="T143" i="9"/>
  <c r="V142" i="9"/>
  <c r="S142" i="9"/>
  <c r="U142" i="9"/>
  <c r="X142" i="9"/>
  <c r="Y142" i="9"/>
  <c r="W142" i="9"/>
  <c r="T142" i="9"/>
  <c r="V141" i="9"/>
  <c r="S141" i="9"/>
  <c r="U141" i="9"/>
  <c r="X141" i="9"/>
  <c r="Y141" i="9"/>
  <c r="W141" i="9"/>
  <c r="T141" i="9"/>
  <c r="V140" i="9"/>
  <c r="S140" i="9"/>
  <c r="U140" i="9"/>
  <c r="X140" i="9"/>
  <c r="Y140" i="9"/>
  <c r="W140" i="9"/>
  <c r="T140" i="9"/>
  <c r="V139" i="9"/>
  <c r="S139" i="9"/>
  <c r="U139" i="9"/>
  <c r="X139" i="9"/>
  <c r="Y139" i="9"/>
  <c r="W139" i="9"/>
  <c r="T139" i="9"/>
  <c r="V138" i="9"/>
  <c r="S138" i="9"/>
  <c r="U138" i="9"/>
  <c r="X138" i="9"/>
  <c r="Y138" i="9"/>
  <c r="W138" i="9"/>
  <c r="T138" i="9"/>
  <c r="V137" i="9"/>
  <c r="S137" i="9"/>
  <c r="U137" i="9"/>
  <c r="X137" i="9"/>
  <c r="Y137" i="9"/>
  <c r="W137" i="9"/>
  <c r="T137" i="9"/>
  <c r="V136" i="9"/>
  <c r="S136" i="9"/>
  <c r="U136" i="9"/>
  <c r="X136" i="9"/>
  <c r="Y136" i="9"/>
  <c r="W136" i="9"/>
  <c r="T136" i="9"/>
  <c r="V135" i="9"/>
  <c r="S135" i="9"/>
  <c r="U135" i="9"/>
  <c r="X135" i="9"/>
  <c r="Y135" i="9"/>
  <c r="W135" i="9"/>
  <c r="T135" i="9"/>
  <c r="V134" i="9"/>
  <c r="S134" i="9"/>
  <c r="U134" i="9"/>
  <c r="X134" i="9"/>
  <c r="Y134" i="9"/>
  <c r="W134" i="9"/>
  <c r="T134" i="9"/>
  <c r="V133" i="9"/>
  <c r="S133" i="9"/>
  <c r="U133" i="9"/>
  <c r="X133" i="9"/>
  <c r="Y133" i="9"/>
  <c r="W133" i="9"/>
  <c r="T133" i="9"/>
  <c r="V132" i="9"/>
  <c r="S132" i="9"/>
  <c r="U132" i="9"/>
  <c r="X132" i="9"/>
  <c r="Y132" i="9"/>
  <c r="W132" i="9"/>
  <c r="T132" i="9"/>
  <c r="V131" i="9"/>
  <c r="X131" i="9"/>
  <c r="W131" i="9"/>
  <c r="V130" i="9"/>
  <c r="X130" i="9"/>
  <c r="W130" i="9"/>
  <c r="V129" i="9"/>
  <c r="X129" i="9"/>
  <c r="W129" i="9"/>
  <c r="V128" i="9"/>
  <c r="X128" i="9"/>
  <c r="W128" i="9"/>
  <c r="V127" i="9"/>
  <c r="S127" i="9"/>
  <c r="U127" i="9"/>
  <c r="X127" i="9"/>
  <c r="Y127" i="9"/>
  <c r="W127" i="9"/>
  <c r="T127" i="9"/>
  <c r="V126" i="9"/>
  <c r="S126" i="9"/>
  <c r="U126" i="9"/>
  <c r="X126" i="9"/>
  <c r="Y126" i="9"/>
  <c r="W126" i="9"/>
  <c r="T126" i="9"/>
  <c r="V125" i="9"/>
  <c r="S125" i="9"/>
  <c r="U125" i="9"/>
  <c r="X125" i="9"/>
  <c r="Y125" i="9"/>
  <c r="W125" i="9"/>
  <c r="T125" i="9"/>
  <c r="V124" i="9"/>
  <c r="S124" i="9"/>
  <c r="U124" i="9"/>
  <c r="X124" i="9"/>
  <c r="Y124" i="9"/>
  <c r="W124" i="9"/>
  <c r="T124" i="9"/>
  <c r="V123" i="9"/>
  <c r="S123" i="9"/>
  <c r="U123" i="9"/>
  <c r="X123" i="9"/>
  <c r="Y123" i="9"/>
  <c r="W123" i="9"/>
  <c r="T123" i="9"/>
  <c r="V122" i="9"/>
  <c r="S122" i="9"/>
  <c r="U122" i="9"/>
  <c r="X122" i="9"/>
  <c r="Y122" i="9"/>
  <c r="W122" i="9"/>
  <c r="T122" i="9"/>
  <c r="V121" i="9"/>
  <c r="S121" i="9"/>
  <c r="U121" i="9"/>
  <c r="X121" i="9"/>
  <c r="Y121" i="9"/>
  <c r="W121" i="9"/>
  <c r="T121" i="9"/>
  <c r="V120" i="9"/>
  <c r="S120" i="9"/>
  <c r="U120" i="9"/>
  <c r="X120" i="9"/>
  <c r="Y120" i="9"/>
  <c r="W120" i="9"/>
  <c r="T120" i="9"/>
  <c r="V119" i="9"/>
  <c r="S119" i="9"/>
  <c r="U119" i="9"/>
  <c r="X119" i="9"/>
  <c r="Y119" i="9"/>
  <c r="W119" i="9"/>
  <c r="T119" i="9"/>
  <c r="V118" i="9"/>
  <c r="S118" i="9"/>
  <c r="U118" i="9"/>
  <c r="X118" i="9"/>
  <c r="Y118" i="9"/>
  <c r="W118" i="9"/>
  <c r="T118" i="9"/>
  <c r="V117" i="9"/>
  <c r="S117" i="9"/>
  <c r="U117" i="9"/>
  <c r="X117" i="9"/>
  <c r="Y117" i="9"/>
  <c r="W117" i="9"/>
  <c r="T117" i="9"/>
  <c r="V116" i="9"/>
  <c r="S116" i="9"/>
  <c r="U116" i="9"/>
  <c r="X116" i="9"/>
  <c r="Y116" i="9"/>
  <c r="W116" i="9"/>
  <c r="T116" i="9"/>
  <c r="V115" i="9"/>
  <c r="S115" i="9"/>
  <c r="U115" i="9"/>
  <c r="X115" i="9"/>
  <c r="Y115" i="9"/>
  <c r="W115" i="9"/>
  <c r="T115" i="9"/>
  <c r="V114" i="9"/>
  <c r="S114" i="9"/>
  <c r="U114" i="9"/>
  <c r="X114" i="9"/>
  <c r="Y114" i="9"/>
  <c r="W114" i="9"/>
  <c r="T114" i="9"/>
  <c r="V113" i="9"/>
  <c r="S113" i="9"/>
  <c r="U113" i="9"/>
  <c r="X113" i="9"/>
  <c r="Y113" i="9"/>
  <c r="W113" i="9"/>
  <c r="T113" i="9"/>
  <c r="V112" i="9"/>
  <c r="S112" i="9"/>
  <c r="U112" i="9"/>
  <c r="X112" i="9"/>
  <c r="Y112" i="9"/>
  <c r="W112" i="9"/>
  <c r="T112" i="9"/>
  <c r="V111" i="9"/>
  <c r="S111" i="9"/>
  <c r="U111" i="9"/>
  <c r="X111" i="9"/>
  <c r="Y111" i="9"/>
  <c r="W111" i="9"/>
  <c r="T111" i="9"/>
  <c r="V110" i="9"/>
  <c r="S110" i="9"/>
  <c r="U110" i="9"/>
  <c r="X110" i="9"/>
  <c r="Y110" i="9"/>
  <c r="W110" i="9"/>
  <c r="T110" i="9"/>
  <c r="V109" i="9"/>
  <c r="S109" i="9"/>
  <c r="U109" i="9"/>
  <c r="X109" i="9"/>
  <c r="Y109" i="9"/>
  <c r="W109" i="9"/>
  <c r="T109" i="9"/>
  <c r="V108" i="9"/>
  <c r="S108" i="9"/>
  <c r="U108" i="9"/>
  <c r="X108" i="9"/>
  <c r="Y108" i="9"/>
  <c r="W108" i="9"/>
  <c r="T108" i="9"/>
  <c r="V107" i="9"/>
  <c r="S107" i="9"/>
  <c r="U107" i="9"/>
  <c r="X107" i="9"/>
  <c r="Y107" i="9"/>
  <c r="W107" i="9"/>
  <c r="T107" i="9"/>
  <c r="V106" i="9"/>
  <c r="X106" i="9"/>
  <c r="W106" i="9"/>
  <c r="V105" i="9"/>
  <c r="X105" i="9"/>
  <c r="W105" i="9"/>
  <c r="V104" i="9"/>
  <c r="X104" i="9"/>
  <c r="W104" i="9"/>
  <c r="V103" i="9"/>
  <c r="X103" i="9"/>
  <c r="W103" i="9"/>
  <c r="V102" i="9"/>
  <c r="S102" i="9"/>
  <c r="U102" i="9"/>
  <c r="X102" i="9"/>
  <c r="Y102" i="9"/>
  <c r="V101" i="9"/>
  <c r="S101" i="9"/>
  <c r="U101" i="9"/>
  <c r="X101" i="9"/>
  <c r="Y101" i="9"/>
  <c r="V100" i="9"/>
  <c r="S100" i="9"/>
  <c r="U100" i="9"/>
  <c r="X100" i="9"/>
  <c r="Y100" i="9"/>
  <c r="V99" i="9"/>
  <c r="S99" i="9"/>
  <c r="U99" i="9"/>
  <c r="X99" i="9"/>
  <c r="Y99" i="9"/>
  <c r="V98" i="9"/>
  <c r="S98" i="9"/>
  <c r="U98" i="9"/>
  <c r="X98" i="9"/>
  <c r="Y98" i="9"/>
  <c r="V97" i="9"/>
  <c r="S97" i="9"/>
  <c r="U97" i="9"/>
  <c r="X97" i="9"/>
  <c r="Y97" i="9"/>
  <c r="V96" i="9"/>
  <c r="S96" i="9"/>
  <c r="U96" i="9"/>
  <c r="X96" i="9"/>
  <c r="Y96" i="9"/>
  <c r="V95" i="9"/>
  <c r="S95" i="9"/>
  <c r="U95" i="9"/>
  <c r="X95" i="9"/>
  <c r="Y95" i="9"/>
  <c r="V94" i="9"/>
  <c r="S94" i="9"/>
  <c r="U94" i="9"/>
  <c r="X94" i="9"/>
  <c r="Y94" i="9"/>
  <c r="V93" i="9"/>
  <c r="S93" i="9"/>
  <c r="U93" i="9"/>
  <c r="X93" i="9"/>
  <c r="Y93" i="9"/>
  <c r="V92" i="9"/>
  <c r="S92" i="9"/>
  <c r="U92" i="9"/>
  <c r="X92" i="9"/>
  <c r="Y92" i="9"/>
  <c r="V91" i="9"/>
  <c r="S91" i="9"/>
  <c r="U91" i="9"/>
  <c r="X91" i="9"/>
  <c r="Y91" i="9"/>
  <c r="V90" i="9"/>
  <c r="S90" i="9"/>
  <c r="U90" i="9"/>
  <c r="X90" i="9"/>
  <c r="Y90" i="9"/>
  <c r="V89" i="9"/>
  <c r="S89" i="9"/>
  <c r="U89" i="9"/>
  <c r="X89" i="9"/>
  <c r="Y89" i="9"/>
  <c r="V88" i="9"/>
  <c r="S88" i="9"/>
  <c r="U88" i="9"/>
  <c r="X88" i="9"/>
  <c r="Y88" i="9"/>
  <c r="V87" i="9"/>
  <c r="S87" i="9"/>
  <c r="U87" i="9"/>
  <c r="X87" i="9"/>
  <c r="Y87" i="9"/>
  <c r="V86" i="9"/>
  <c r="S86" i="9"/>
  <c r="U86" i="9"/>
  <c r="X86" i="9"/>
  <c r="Y86" i="9"/>
  <c r="V85" i="9"/>
  <c r="S85" i="9"/>
  <c r="U85" i="9"/>
  <c r="X85" i="9"/>
  <c r="Y85" i="9"/>
  <c r="V84" i="9"/>
  <c r="S84" i="9"/>
  <c r="U84" i="9"/>
  <c r="X84" i="9"/>
  <c r="Y84" i="9"/>
  <c r="V83" i="9"/>
  <c r="S83" i="9"/>
  <c r="U83" i="9"/>
  <c r="X83" i="9"/>
  <c r="Y83" i="9"/>
  <c r="V82" i="9"/>
  <c r="S82" i="9"/>
  <c r="U82" i="9"/>
  <c r="X82" i="9"/>
  <c r="Y82" i="9"/>
  <c r="V81" i="9"/>
  <c r="S81" i="9"/>
  <c r="U81" i="9"/>
  <c r="X81" i="9"/>
  <c r="Y81" i="9"/>
  <c r="V80" i="9"/>
  <c r="S80" i="9"/>
  <c r="U80" i="9"/>
  <c r="X80" i="9"/>
  <c r="Y80" i="9"/>
  <c r="V79" i="9"/>
  <c r="S79" i="9"/>
  <c r="U79" i="9"/>
  <c r="X79" i="9"/>
  <c r="Y79" i="9"/>
  <c r="V78" i="9"/>
  <c r="S78" i="9"/>
  <c r="U78" i="9"/>
  <c r="X78" i="9"/>
  <c r="Y78" i="9"/>
  <c r="V77" i="9"/>
  <c r="S77" i="9"/>
  <c r="U77" i="9"/>
  <c r="X77" i="9"/>
  <c r="Y77" i="9"/>
  <c r="V76" i="9"/>
  <c r="S76" i="9"/>
  <c r="U76" i="9"/>
  <c r="X76" i="9"/>
  <c r="Y76" i="9"/>
  <c r="V75" i="9"/>
  <c r="S75" i="9"/>
  <c r="U75" i="9"/>
  <c r="X75" i="9"/>
  <c r="Y75" i="9"/>
  <c r="V74" i="9"/>
  <c r="S74" i="9"/>
  <c r="U74" i="9"/>
  <c r="X74" i="9"/>
  <c r="Y74" i="9"/>
  <c r="V73" i="9"/>
  <c r="S73" i="9"/>
  <c r="U73" i="9"/>
  <c r="X73" i="9"/>
  <c r="Y73" i="9"/>
  <c r="V72" i="9"/>
  <c r="S72" i="9"/>
  <c r="U72" i="9"/>
  <c r="X72" i="9"/>
  <c r="Y72" i="9"/>
  <c r="V71" i="9"/>
  <c r="S71" i="9"/>
  <c r="U71" i="9"/>
  <c r="X71" i="9"/>
  <c r="Y71" i="9"/>
  <c r="V70" i="9"/>
  <c r="S70" i="9"/>
  <c r="U70" i="9"/>
  <c r="X70" i="9"/>
  <c r="Y70" i="9"/>
  <c r="V69" i="9"/>
  <c r="S69" i="9"/>
  <c r="U69" i="9"/>
  <c r="X69" i="9"/>
  <c r="Y69" i="9"/>
  <c r="V68" i="9"/>
  <c r="S68" i="9"/>
  <c r="U68" i="9"/>
  <c r="X68" i="9"/>
  <c r="Y68" i="9"/>
  <c r="V67" i="9"/>
  <c r="S67" i="9"/>
  <c r="U67" i="9"/>
  <c r="X67" i="9"/>
  <c r="Y67" i="9"/>
  <c r="V66" i="9"/>
  <c r="S66" i="9"/>
  <c r="U66" i="9"/>
  <c r="X66" i="9"/>
  <c r="Y66" i="9"/>
  <c r="V65" i="9"/>
  <c r="S65" i="9"/>
  <c r="U65" i="9"/>
  <c r="X65" i="9"/>
  <c r="Y65" i="9"/>
  <c r="V64" i="9"/>
  <c r="S64" i="9"/>
  <c r="U64" i="9"/>
  <c r="X64" i="9"/>
  <c r="Y64" i="9"/>
  <c r="V63" i="9"/>
  <c r="S63" i="9"/>
  <c r="U63" i="9"/>
  <c r="X63" i="9"/>
  <c r="Y63" i="9"/>
  <c r="V62" i="9"/>
  <c r="S62" i="9"/>
  <c r="U62" i="9"/>
  <c r="X62" i="9"/>
  <c r="Y62" i="9"/>
  <c r="V61" i="9"/>
  <c r="S61" i="9"/>
  <c r="U61" i="9"/>
  <c r="X61" i="9"/>
  <c r="Y61" i="9"/>
  <c r="V60" i="9"/>
  <c r="S60" i="9"/>
  <c r="U60" i="9"/>
  <c r="X60" i="9"/>
  <c r="Y60" i="9"/>
  <c r="V59" i="9"/>
  <c r="S59" i="9"/>
  <c r="U59" i="9"/>
  <c r="X59" i="9"/>
  <c r="Y59" i="9"/>
  <c r="V58" i="9"/>
  <c r="S58" i="9"/>
  <c r="U58" i="9"/>
  <c r="X58" i="9"/>
  <c r="Y58" i="9"/>
  <c r="V57" i="9"/>
  <c r="S57" i="9"/>
  <c r="U57" i="9"/>
  <c r="X57" i="9"/>
  <c r="Y57" i="9"/>
  <c r="V56" i="9"/>
  <c r="X56" i="9"/>
  <c r="V55" i="9"/>
  <c r="X55" i="9"/>
  <c r="V54" i="9"/>
  <c r="X54" i="9"/>
  <c r="V53" i="9"/>
  <c r="X53" i="9"/>
  <c r="V52" i="9"/>
  <c r="S52" i="9"/>
  <c r="U52" i="9"/>
  <c r="X52" i="9"/>
  <c r="Y52" i="9"/>
  <c r="W52" i="9"/>
  <c r="T52" i="9"/>
  <c r="V51" i="9"/>
  <c r="S51" i="9"/>
  <c r="U51" i="9"/>
  <c r="X51" i="9"/>
  <c r="Y51" i="9"/>
  <c r="W51" i="9"/>
  <c r="T51" i="9"/>
  <c r="V50" i="9"/>
  <c r="S50" i="9"/>
  <c r="U50" i="9"/>
  <c r="X50" i="9"/>
  <c r="Y50" i="9"/>
  <c r="W50" i="9"/>
  <c r="T50" i="9"/>
  <c r="V49" i="9"/>
  <c r="S49" i="9"/>
  <c r="U49" i="9"/>
  <c r="X49" i="9"/>
  <c r="Y49" i="9"/>
  <c r="W49" i="9"/>
  <c r="T49" i="9"/>
  <c r="V48" i="9"/>
  <c r="S48" i="9"/>
  <c r="U48" i="9"/>
  <c r="X48" i="9"/>
  <c r="Y48" i="9"/>
  <c r="W48" i="9"/>
  <c r="T48" i="9"/>
  <c r="V47" i="9"/>
  <c r="S47" i="9"/>
  <c r="U47" i="9"/>
  <c r="X47" i="9"/>
  <c r="Y47" i="9"/>
  <c r="W47" i="9"/>
  <c r="T47" i="9"/>
  <c r="V46" i="9"/>
  <c r="S46" i="9"/>
  <c r="U46" i="9"/>
  <c r="X46" i="9"/>
  <c r="Y46" i="9"/>
  <c r="W46" i="9"/>
  <c r="T46" i="9"/>
  <c r="V45" i="9"/>
  <c r="S45" i="9"/>
  <c r="U45" i="9"/>
  <c r="X45" i="9"/>
  <c r="Y45" i="9"/>
  <c r="W45" i="9"/>
  <c r="T45" i="9"/>
  <c r="V44" i="9"/>
  <c r="S44" i="9"/>
  <c r="U44" i="9"/>
  <c r="X44" i="9"/>
  <c r="Y44" i="9"/>
  <c r="W44" i="9"/>
  <c r="T44" i="9"/>
  <c r="V43" i="9"/>
  <c r="S43" i="9"/>
  <c r="U43" i="9"/>
  <c r="X43" i="9"/>
  <c r="Y43" i="9"/>
  <c r="W43" i="9"/>
  <c r="T43" i="9"/>
  <c r="V42" i="9"/>
  <c r="S42" i="9"/>
  <c r="U42" i="9"/>
  <c r="X42" i="9"/>
  <c r="Y42" i="9"/>
  <c r="W42" i="9"/>
  <c r="T42" i="9"/>
  <c r="V41" i="9"/>
  <c r="S41" i="9"/>
  <c r="U41" i="9"/>
  <c r="X41" i="9"/>
  <c r="Y41" i="9"/>
  <c r="W41" i="9"/>
  <c r="T41" i="9"/>
  <c r="V40" i="9"/>
  <c r="S40" i="9"/>
  <c r="U40" i="9"/>
  <c r="X40" i="9"/>
  <c r="Y40" i="9"/>
  <c r="W40" i="9"/>
  <c r="T40" i="9"/>
  <c r="V39" i="9"/>
  <c r="S39" i="9"/>
  <c r="U39" i="9"/>
  <c r="X39" i="9"/>
  <c r="Y39" i="9"/>
  <c r="W39" i="9"/>
  <c r="T39" i="9"/>
  <c r="V38" i="9"/>
  <c r="S38" i="9"/>
  <c r="U38" i="9"/>
  <c r="X38" i="9"/>
  <c r="Y38" i="9"/>
  <c r="W38" i="9"/>
  <c r="T38" i="9"/>
  <c r="V37" i="9"/>
  <c r="S37" i="9"/>
  <c r="U37" i="9"/>
  <c r="X37" i="9"/>
  <c r="Y37" i="9"/>
  <c r="W37" i="9"/>
  <c r="T37" i="9"/>
  <c r="V36" i="9"/>
  <c r="S36" i="9"/>
  <c r="U36" i="9"/>
  <c r="X36" i="9"/>
  <c r="Y36" i="9"/>
  <c r="W36" i="9"/>
  <c r="T36" i="9"/>
  <c r="V35" i="9"/>
  <c r="S35" i="9"/>
  <c r="U35" i="9"/>
  <c r="X35" i="9"/>
  <c r="Y35" i="9"/>
  <c r="W35" i="9"/>
  <c r="T35" i="9"/>
  <c r="V34" i="9"/>
  <c r="S34" i="9"/>
  <c r="U34" i="9"/>
  <c r="X34" i="9"/>
  <c r="Y34" i="9"/>
  <c r="W34" i="9"/>
  <c r="T34" i="9"/>
  <c r="V33" i="9"/>
  <c r="S33" i="9"/>
  <c r="U33" i="9"/>
  <c r="X33" i="9"/>
  <c r="Y33" i="9"/>
  <c r="W33" i="9"/>
  <c r="T33" i="9"/>
  <c r="V32" i="9"/>
  <c r="S32" i="9"/>
  <c r="U32" i="9"/>
  <c r="X32" i="9"/>
  <c r="Y32" i="9"/>
  <c r="W32" i="9"/>
  <c r="T32" i="9"/>
  <c r="V31" i="9"/>
  <c r="S31" i="9"/>
  <c r="U31" i="9"/>
  <c r="X31" i="9"/>
  <c r="Y31" i="9"/>
  <c r="W31" i="9"/>
  <c r="T31" i="9"/>
  <c r="V30" i="9"/>
  <c r="S30" i="9"/>
  <c r="U30" i="9"/>
  <c r="X30" i="9"/>
  <c r="Y30" i="9"/>
  <c r="W30" i="9"/>
  <c r="T30" i="9"/>
  <c r="V29" i="9"/>
  <c r="S29" i="9"/>
  <c r="U29" i="9"/>
  <c r="X29" i="9"/>
  <c r="Y29" i="9"/>
  <c r="W29" i="9"/>
  <c r="T29" i="9"/>
  <c r="V28" i="9"/>
  <c r="S28" i="9"/>
  <c r="U28" i="9"/>
  <c r="X28" i="9"/>
  <c r="Y28" i="9"/>
  <c r="W28" i="9"/>
  <c r="T28" i="9"/>
  <c r="V27" i="9"/>
  <c r="S27" i="9"/>
  <c r="U27" i="9"/>
  <c r="X27" i="9"/>
  <c r="Y27" i="9"/>
  <c r="W27" i="9"/>
  <c r="T27" i="9"/>
  <c r="V26" i="9"/>
  <c r="S26" i="9"/>
  <c r="U26" i="9"/>
  <c r="X26" i="9"/>
  <c r="Y26" i="9"/>
  <c r="W26" i="9"/>
  <c r="T26" i="9"/>
  <c r="V25" i="9"/>
  <c r="S25" i="9"/>
  <c r="U25" i="9"/>
  <c r="X25" i="9"/>
  <c r="Y25" i="9"/>
  <c r="W25" i="9"/>
  <c r="T25" i="9"/>
  <c r="V24" i="9"/>
  <c r="S24" i="9"/>
  <c r="U24" i="9"/>
  <c r="X24" i="9"/>
  <c r="Y24" i="9"/>
  <c r="W24" i="9"/>
  <c r="T24" i="9"/>
  <c r="V23" i="9"/>
  <c r="S23" i="9"/>
  <c r="U23" i="9"/>
  <c r="X23" i="9"/>
  <c r="Y23" i="9"/>
  <c r="W23" i="9"/>
  <c r="T23" i="9"/>
  <c r="V22" i="9"/>
  <c r="S22" i="9"/>
  <c r="U22" i="9"/>
  <c r="X22" i="9"/>
  <c r="Y22" i="9"/>
  <c r="W22" i="9"/>
  <c r="T22" i="9"/>
  <c r="V21" i="9"/>
  <c r="S21" i="9"/>
  <c r="U21" i="9"/>
  <c r="X21" i="9"/>
  <c r="Y21" i="9"/>
  <c r="W21" i="9"/>
  <c r="T21" i="9"/>
  <c r="V20" i="9"/>
  <c r="S20" i="9"/>
  <c r="U20" i="9"/>
  <c r="X20" i="9"/>
  <c r="Y20" i="9"/>
  <c r="W20" i="9"/>
  <c r="T20" i="9"/>
  <c r="V19" i="9"/>
  <c r="S19" i="9"/>
  <c r="U19" i="9"/>
  <c r="X19" i="9"/>
  <c r="Y19" i="9"/>
  <c r="W19" i="9"/>
  <c r="T19" i="9"/>
  <c r="V18" i="9"/>
  <c r="S18" i="9"/>
  <c r="U18" i="9"/>
  <c r="X18" i="9"/>
  <c r="Y18" i="9"/>
  <c r="W18" i="9"/>
  <c r="T18" i="9"/>
  <c r="V17" i="9"/>
  <c r="S17" i="9"/>
  <c r="U17" i="9"/>
  <c r="X17" i="9"/>
  <c r="Y17" i="9"/>
  <c r="W17" i="9"/>
  <c r="T17" i="9"/>
  <c r="V16" i="9"/>
  <c r="S16" i="9"/>
  <c r="U16" i="9"/>
  <c r="X16" i="9"/>
  <c r="Y16" i="9"/>
  <c r="W16" i="9"/>
  <c r="T16" i="9"/>
  <c r="V15" i="9"/>
  <c r="S15" i="9"/>
  <c r="U15" i="9"/>
  <c r="X15" i="9"/>
  <c r="Y15" i="9"/>
  <c r="W15" i="9"/>
  <c r="T15" i="9"/>
  <c r="V14" i="9"/>
  <c r="S14" i="9"/>
  <c r="U14" i="9"/>
  <c r="X14" i="9"/>
  <c r="Y14" i="9"/>
  <c r="W14" i="9"/>
  <c r="T14" i="9"/>
  <c r="V13" i="9"/>
  <c r="S13" i="9"/>
  <c r="U13" i="9"/>
  <c r="X13" i="9"/>
  <c r="Y13" i="9"/>
  <c r="W13" i="9"/>
  <c r="T13" i="9"/>
  <c r="V12" i="9"/>
  <c r="S12" i="9"/>
  <c r="U12" i="9"/>
  <c r="X12" i="9"/>
  <c r="Y12" i="9"/>
  <c r="W12" i="9"/>
  <c r="T12" i="9"/>
  <c r="V11" i="9"/>
  <c r="S11" i="9"/>
  <c r="U11" i="9"/>
  <c r="X11" i="9"/>
  <c r="Y11" i="9"/>
  <c r="W11" i="9"/>
  <c r="T11" i="9"/>
  <c r="V10" i="9"/>
  <c r="S10" i="9"/>
  <c r="U10" i="9"/>
  <c r="X10" i="9"/>
  <c r="Y10" i="9"/>
  <c r="W10" i="9"/>
  <c r="T10" i="9"/>
  <c r="V9" i="9"/>
  <c r="S9" i="9"/>
  <c r="U9" i="9"/>
  <c r="X9" i="9"/>
  <c r="Y9" i="9"/>
  <c r="W9" i="9"/>
  <c r="T9" i="9"/>
  <c r="V8" i="9"/>
  <c r="S8" i="9"/>
  <c r="U8" i="9"/>
  <c r="X8" i="9"/>
  <c r="Y8" i="9"/>
  <c r="W8" i="9"/>
  <c r="T8" i="9"/>
  <c r="V7" i="9"/>
  <c r="S7" i="9"/>
  <c r="U7" i="9"/>
  <c r="X7" i="9"/>
  <c r="Y7" i="9"/>
  <c r="W7" i="9"/>
  <c r="T7" i="9"/>
  <c r="V6" i="9"/>
  <c r="S6" i="9"/>
  <c r="U6" i="9"/>
  <c r="X6" i="9"/>
  <c r="Y6" i="9"/>
  <c r="W6" i="9"/>
  <c r="T6" i="9"/>
  <c r="V5" i="9"/>
  <c r="S5" i="9"/>
  <c r="U5" i="9"/>
  <c r="X5" i="9"/>
  <c r="Y5" i="9"/>
  <c r="W5" i="9"/>
  <c r="T5" i="9"/>
  <c r="V4" i="9"/>
  <c r="S4" i="9"/>
  <c r="U4" i="9"/>
  <c r="X4" i="9"/>
  <c r="Y4" i="9"/>
  <c r="W4" i="9"/>
  <c r="T4" i="9"/>
  <c r="V3" i="9"/>
  <c r="S3" i="9"/>
  <c r="U3" i="9"/>
  <c r="X3" i="9"/>
  <c r="Y3" i="9"/>
  <c r="W3" i="9"/>
  <c r="T3" i="9"/>
</calcChain>
</file>

<file path=xl/sharedStrings.xml><?xml version="1.0" encoding="utf-8"?>
<sst xmlns="http://schemas.openxmlformats.org/spreadsheetml/2006/main" count="34129" uniqueCount="1580">
  <si>
    <t>Version Status</t>
  </si>
  <si>
    <t>About this database</t>
  </si>
  <si>
    <t>Game</t>
  </si>
  <si>
    <t>8.0</t>
  </si>
  <si>
    <t xml:space="preserve">This is the official datasbase of the War Robots Wiki at warrobots.fandom.com. Consisting of multiple worksheets, this database includes highly detailed and increasingly diverse data and stats of the items in the game. This database can make data displayed on the wiki be updated quickly, accurately, and in a organized fashion; also data analysis will be much easier and powerful. Combined with automation programs, extremely efficient and simple updating will also be made available. This database is updated and improved by all experienced wiki members :D
Note: For all unspecified values in the datasheet, use one tilde ("~") as a marker. </t>
  </si>
  <si>
    <t>Datasheet</t>
  </si>
  <si>
    <t>Revision</t>
  </si>
  <si>
    <t>Sheet Information</t>
  </si>
  <si>
    <t>Name</t>
  </si>
  <si>
    <t>Version</t>
  </si>
  <si>
    <t>Description</t>
  </si>
  <si>
    <t>Notes</t>
  </si>
  <si>
    <t>Automation</t>
  </si>
  <si>
    <t>About</t>
  </si>
  <si>
    <t>About page of the datasheet, includes general information of each sheet</t>
  </si>
  <si>
    <t>Please update this page when changes are made</t>
  </si>
  <si>
    <t>(Not needed)</t>
  </si>
  <si>
    <t>Robots</t>
  </si>
  <si>
    <t>8.0
(with 7.9 flaws)</t>
  </si>
  <si>
    <t>1. Level-wise information of robots in-game, including speed, hp, upgrade info 
2. Organized with ID, corresponding to the webpage under warrobots.com/en/base
3. Includes special editions
4. Can be collapsed/expanded</t>
  </si>
  <si>
    <t>1. Due to automation reasons, do not change the sequence of the columns
2. Cells marked yellow are guessed data from update 7.9, may have a very small ±1 inaccuracy</t>
  </si>
  <si>
    <t>Complete: MasterRobot</t>
  </si>
  <si>
    <t>Robot Attributes</t>
  </si>
  <si>
    <t>1. Level-independent information of robots in-game, color-coded
2. Organized with ID, corresponding to the webpage under warrobots.com/en/base
3. Also organized with Seq#, referring to the sequence the robots appear in the shop; this is for faster data updates but may be outdated once a new robot is added
4. Includes special editions</t>
  </si>
  <si>
    <t>1. Due to automation reasons, do not change the sequence of the columns
2. Unlock level of some robots are still missing</t>
  </si>
  <si>
    <t>Robot Abilities</t>
  </si>
  <si>
    <t>8.0, missing effect data
(with 7.9 flaws)</t>
  </si>
  <si>
    <t xml:space="preserve">1. Level-wise information of robots' abilities, implemented like weapons; colored by MK
2. Only organized by robot addition sequence
3. Includes special editions
4. Can be collapsed/expanded </t>
  </si>
  <si>
    <t>1. Cells marked yellow are guessed data from update 7.9, may have a very small ±1 inaccuracy</t>
  </si>
  <si>
    <t>Pending: template planned</t>
  </si>
  <si>
    <t>Shields</t>
  </si>
  <si>
    <t>1. Level-wise information of robots' built-in shields and shield equipment, includes hp, regen, threshold
2. Only organized by addition sequence
3. Includes special editions, excludes Titans (since max level is different)
4. Can be collapsed/expanded</t>
  </si>
  <si>
    <t>Weapons</t>
  </si>
  <si>
    <t>1. Level-wise information of robot weapons in-game, includes two sections of data: black indicates normal data displayed in-game; yellow indicates special data which is derived from normal data via automation, avoid changing this manually
2. Organized with ID, corresponding to the webpage under warrobots.com/en/base
3. Excludes special editions, since the stats are consistent
4. Can be collapsed/expanded</t>
  </si>
  <si>
    <t>1. Due to automation reasons, do not change the sequence of the columns
2. Please avoid editing the special data directly (discuss with Bok before doing so), since they are usually extremely accurate and not calculated using simple methods (but there can be bugs :/)
3. Particle damage data colored green or red are guessed data from update 7.9, may have a very small ±1 inaccuracy; green is buff, red is nerf
4. For the old (deprecated) version, see "Weapons OLD"</t>
  </si>
  <si>
    <t>Weapon Attributes</t>
  </si>
  <si>
    <t>1. Level-independent information of robot weapons in-game, color-coded
2. Organized with ID, corresponding to the webpage under warrobots.com/en/base
3. Excludes special editions
4. Italic data is derived data, generated via automation, avoid changing manually</t>
  </si>
  <si>
    <t>1. Due to automation reasons, do not change the sequence of the columns
2. Some data may be different from Pixonic datasheets, but they describe the mechanics finely (eg. EMG's data)
3. This sheet is very large due to the number of possible data, and since some data from "Weapons" are put here</t>
  </si>
  <si>
    <t>Weapon by Pixonic</t>
  </si>
  <si>
    <t>8.0, missing 7.9 rebalance</t>
  </si>
  <si>
    <t>1. Level-wise information of robot weapons in-game for Pixonic, includes UI displayed damage (important), particle damage, upgrade stats; no derived stats; colored by MK
2. Not organized with ID, organized alphabetically 
3. Excludes special editions, since the stats are consistent
4. Can be collapsed/expanded, but cannot be sorted, since sorting will break this</t>
  </si>
  <si>
    <t>Original data from Pixonic, for reference
Attention, DOES NOT include 7.9 rebalance data!</t>
  </si>
  <si>
    <t>Weapons OLD</t>
  </si>
  <si>
    <t>8.0,  flawed derived data
(with 7.9 flaws)</t>
  </si>
  <si>
    <t>(Deprecated)
1. Information of robot weapons put in one sheet, includes large amounts of repetitive data
2. Organized with ID, corresponding to the webpage under warrobots.com/en/base
3. Excludes special editions
4. Can be collapsed/expanded</t>
  </si>
  <si>
    <t>This sheet has significantly more columns than the current version, all level-independent data in this sheet have been moved to the sheet "Weapon Attributes"</t>
  </si>
  <si>
    <t>Modules</t>
  </si>
  <si>
    <t>Unfinished</t>
  </si>
  <si>
    <t xml:space="preserve">1. Level-wise information of robot modules
2. Organized with ID, corresponding to the sequence the items appear in the shop
3. Can be collapsed/expanded </t>
  </si>
  <si>
    <t>Unfinished, more data needed</t>
  </si>
  <si>
    <t>Module Attributes</t>
  </si>
  <si>
    <t>1. Level-independent information of robot modules in-game, color-coded
2. Organized with ID, corresponding to the sequence the items appear in the shop</t>
  </si>
  <si>
    <t>Pilots</t>
  </si>
  <si>
    <t>1. Information of legendary pilots, including name, robot, ability name, description, ability value, cost
2. Organized with ID, corresponding to the sequence the items appear in the shop
3. Excludes normal pilots</t>
  </si>
  <si>
    <t>1. Some descriptions were improved in terms of grammar and meaning, not the exact wording in-game</t>
  </si>
  <si>
    <t>Planned: MasterPilot</t>
  </si>
  <si>
    <t>Pilot Skills</t>
  </si>
  <si>
    <t>1. Infomation of pilots skills, including name, description, value by tier; excludes the criteria for robots, this is stored in the next sheet; excludes by-level values, only max values
2. Organized by type, color-coded</t>
  </si>
  <si>
    <t>1. For tradeoff skills, two values are put into one cell, the latter is the tradeoff value
2. Sequence is not the in-game one, should be fixed?</t>
  </si>
  <si>
    <t>Pilot Skills by Robot</t>
  </si>
  <si>
    <t>1. Large table of non-universal skills a robot can have, groups of skills are color-coded
2. Robots organized by ID</t>
  </si>
  <si>
    <t>Titans</t>
  </si>
  <si>
    <t>1. Information of titans, split into hull, core, engine, Pixonic original data
2. Roughly organized with ID, corresponding to the webpage under warrobots.com/en/base
3. Excludes special editions
4. Can be collapsed/expanded</t>
  </si>
  <si>
    <t>Raw data, some values are vaguely named</t>
  </si>
  <si>
    <t>Planned: MasterTitan</t>
  </si>
  <si>
    <t>Titan Abilities</t>
  </si>
  <si>
    <t>1. Information of titan abilities, implemented like weapons
2. Roughly organized with ID, corresponding to the webpage under warrobots.com/en/base
3. Excludes special editions</t>
  </si>
  <si>
    <t>Old data form, needs to be refined</t>
  </si>
  <si>
    <t>Titan Weapons</t>
  </si>
  <si>
    <t>8.0,  flawed derived data</t>
  </si>
  <si>
    <t>1. Information of titan weapons put in one sheet, includes large amounts of repetitive data
2. Not organized with ID corresponding to the webpage under warrobots.com/en/base
3. Includes special editions
4. Can be collapsed/expanded</t>
  </si>
  <si>
    <t>Data inaccurate, needs to be refined into the same format as "Weapons"
Also an attributes sheet can be made</t>
  </si>
  <si>
    <t>Planned: MasterTEquipment</t>
  </si>
  <si>
    <t>Titan Shields</t>
  </si>
  <si>
    <t>1. Level-wise information of titans' built-in (physical) shields, includes hp
2. Only organized by addition sequence
3. Can be collapsed/expanded</t>
  </si>
  <si>
    <t>Shields have 26 levels instead of 25, perhaps intentional by Pixonic? Level 26 is exactly 2% higher than 25, this could be a mechanic similar to MK3</t>
  </si>
  <si>
    <t>Titan Modules</t>
  </si>
  <si>
    <t xml:space="preserve">1. Level-wise information of titan modules
2. Organized with ID, corresponding to the sequence the items appear in the shop
3. Can be collapsed/expanded </t>
  </si>
  <si>
    <t>Drones</t>
  </si>
  <si>
    <t>7.0?</t>
  </si>
  <si>
    <t>1. Information of drones, including name, tier, version added, description, ability, etc.</t>
  </si>
  <si>
    <t>Data might be outdated, used since 7.0</t>
  </si>
  <si>
    <t>Microchips</t>
  </si>
  <si>
    <t>7.1.1?</t>
  </si>
  <si>
    <t>1. Information of microchips, including name, version added, description, value by tier, etc.</t>
  </si>
  <si>
    <t>Data might be outdated, used since 7.1.1</t>
  </si>
  <si>
    <t>Motherships</t>
  </si>
  <si>
    <t xml:space="preserve">1. Level-wise information of motherships, including traits, values, upgrade cost </t>
  </si>
  <si>
    <t xml:space="preserve">A separate sheet for turret data could be made, but since turret data has a fixed level currently, it is not a priority. </t>
  </si>
  <si>
    <t>Working Tab</t>
  </si>
  <si>
    <t>/</t>
  </si>
  <si>
    <t>Temporary tab for working and experimenting</t>
  </si>
  <si>
    <t>NAME</t>
  </si>
  <si>
    <t>LVL</t>
  </si>
  <si>
    <t>MK</t>
  </si>
  <si>
    <t>SPEED</t>
  </si>
  <si>
    <t>HP</t>
  </si>
  <si>
    <t>UPGR COST</t>
  </si>
  <si>
    <t>UPGR TIME</t>
  </si>
  <si>
    <t>ID</t>
  </si>
  <si>
    <t>Jesse</t>
  </si>
  <si>
    <t>I</t>
  </si>
  <si>
    <t>II</t>
  </si>
  <si>
    <t>III</t>
  </si>
  <si>
    <t>Butch</t>
  </si>
  <si>
    <t>Doc</t>
  </si>
  <si>
    <t>Kumiho</t>
  </si>
  <si>
    <t>Destrier</t>
  </si>
  <si>
    <t>Cossack</t>
  </si>
  <si>
    <t>Gepard</t>
  </si>
  <si>
    <t>Schutze</t>
  </si>
  <si>
    <t>Vityaz</t>
  </si>
  <si>
    <t>Golem</t>
  </si>
  <si>
    <t>Inquisitor</t>
  </si>
  <si>
    <t>Haechi</t>
  </si>
  <si>
    <t>Bulgasari</t>
  </si>
  <si>
    <t>Gl. Patton</t>
  </si>
  <si>
    <t>Rogatka</t>
  </si>
  <si>
    <t>Boa</t>
  </si>
  <si>
    <t>Gareth</t>
  </si>
  <si>
    <t>Galahad</t>
  </si>
  <si>
    <t>Lancelot</t>
  </si>
  <si>
    <t>Leo</t>
  </si>
  <si>
    <t>~</t>
  </si>
  <si>
    <t>Fury</t>
  </si>
  <si>
    <t>Griffin</t>
  </si>
  <si>
    <t>Natasha</t>
  </si>
  <si>
    <t>Stalker</t>
  </si>
  <si>
    <t>Carnage</t>
  </si>
  <si>
    <t>Rhino</t>
  </si>
  <si>
    <t>Fujin</t>
  </si>
  <si>
    <t>Raijin</t>
  </si>
  <si>
    <t>Hover</t>
  </si>
  <si>
    <t>Strider</t>
  </si>
  <si>
    <t>Spectre</t>
  </si>
  <si>
    <t>Hellburner</t>
  </si>
  <si>
    <t>Mercury</t>
  </si>
  <si>
    <t>Pursuer</t>
  </si>
  <si>
    <t>Raven</t>
  </si>
  <si>
    <t>Bulwark</t>
  </si>
  <si>
    <t>Falcon</t>
  </si>
  <si>
    <t>Mender</t>
  </si>
  <si>
    <t>Weyland</t>
  </si>
  <si>
    <t>Blitz</t>
  </si>
  <si>
    <t>Rayker</t>
  </si>
  <si>
    <t>Invader</t>
  </si>
  <si>
    <t>Ares</t>
  </si>
  <si>
    <t>Hades</t>
  </si>
  <si>
    <t>Nemesis</t>
  </si>
  <si>
    <t>Ao Qin</t>
  </si>
  <si>
    <t>Ao Guang</t>
  </si>
  <si>
    <t>Ao Jun</t>
  </si>
  <si>
    <t>Bolt</t>
  </si>
  <si>
    <t>Loki</t>
  </si>
  <si>
    <t>Tyr</t>
  </si>
  <si>
    <t>Fenrir</t>
  </si>
  <si>
    <t>Behemoth</t>
  </si>
  <si>
    <t>Phantom</t>
  </si>
  <si>
    <t>Leech</t>
  </si>
  <si>
    <t>Cerberus</t>
  </si>
  <si>
    <t>Nightingale</t>
  </si>
  <si>
    <t>Ravana</t>
  </si>
  <si>
    <t>Scorpion</t>
  </si>
  <si>
    <t>Hawk</t>
  </si>
  <si>
    <t>Jaeger</t>
  </si>
  <si>
    <t>Typhon</t>
  </si>
  <si>
    <t>Shell</t>
  </si>
  <si>
    <t>Demeter</t>
  </si>
  <si>
    <t>Orochi</t>
  </si>
  <si>
    <t>Fafnir</t>
  </si>
  <si>
    <t>Revenant</t>
  </si>
  <si>
    <t>Erebus</t>
  </si>
  <si>
    <t>Harpy</t>
  </si>
  <si>
    <t>Siren</t>
  </si>
  <si>
    <t>Khepri</t>
  </si>
  <si>
    <t>Skyros</t>
  </si>
  <si>
    <t>Ancient Tyr</t>
  </si>
  <si>
    <t>Arachnid Invader</t>
  </si>
  <si>
    <t>Ardent Behemoth</t>
  </si>
  <si>
    <t>Ardent Blitz</t>
  </si>
  <si>
    <t>Composite Hades</t>
  </si>
  <si>
    <t>Corrupted Fafnir</t>
  </si>
  <si>
    <t>Crimson Hawk</t>
  </si>
  <si>
    <t>Cruel Orochi</t>
  </si>
  <si>
    <t>Cryptic Fenrir</t>
  </si>
  <si>
    <t>Deathwing Ao Jun</t>
  </si>
  <si>
    <t>Dread Shell</t>
  </si>
  <si>
    <t>Eldritch Ares</t>
  </si>
  <si>
    <t>Eldritch Khepri</t>
  </si>
  <si>
    <t>Experimental Loki</t>
  </si>
  <si>
    <t>Freedom Fafnir</t>
  </si>
  <si>
    <t>Frozen Leech</t>
  </si>
  <si>
    <t>Giftbringer Fenrir</t>
  </si>
  <si>
    <t>Imperial Hades</t>
  </si>
  <si>
    <t>Ivory Ravana</t>
  </si>
  <si>
    <t>Kitsune Harpy</t>
  </si>
  <si>
    <t>Megalodon Orochi</t>
  </si>
  <si>
    <t>Papamobile Hawk</t>
  </si>
  <si>
    <t>Reaver Bolt</t>
  </si>
  <si>
    <t>Retro Revenant</t>
  </si>
  <si>
    <t>Scarab Leech</t>
  </si>
  <si>
    <t>Scavenger Griffin</t>
  </si>
  <si>
    <t>Scavenger Shell</t>
  </si>
  <si>
    <t>Sheriff Demeter</t>
  </si>
  <si>
    <t>Skydriver Nightingale</t>
  </si>
  <si>
    <t>Solid Jaeger</t>
  </si>
  <si>
    <t>Stellar Cerberus</t>
  </si>
  <si>
    <t>Stellar Phantom</t>
  </si>
  <si>
    <t>Techno Scorpion</t>
  </si>
  <si>
    <t>Warrior Typhon</t>
  </si>
  <si>
    <t>Tier</t>
  </si>
  <si>
    <t>Class</t>
  </si>
  <si>
    <t>Wiki Class</t>
  </si>
  <si>
    <t>Ability</t>
  </si>
  <si>
    <t>Faction</t>
  </si>
  <si>
    <t>Availability</t>
  </si>
  <si>
    <t>Cost</t>
  </si>
  <si>
    <t>Level</t>
  </si>
  <si>
    <t>Seq#</t>
  </si>
  <si>
    <t>Light</t>
  </si>
  <si>
    <t>Quick Draw</t>
  </si>
  <si>
    <t>DSC</t>
  </si>
  <si>
    <t>Silver</t>
  </si>
  <si>
    <t>Heavy</t>
  </si>
  <si>
    <t>Medium</t>
  </si>
  <si>
    <t>Dash</t>
  </si>
  <si>
    <t>Icarus</t>
  </si>
  <si>
    <t>Gold</t>
  </si>
  <si>
    <t>Jump</t>
  </si>
  <si>
    <t>SpaceTech</t>
  </si>
  <si>
    <t>Legacy</t>
  </si>
  <si>
    <t>Yan-di</t>
  </si>
  <si>
    <t>Descend</t>
  </si>
  <si>
    <t>Workshop/Gold</t>
  </si>
  <si>
    <t>Phalanx Mode</t>
  </si>
  <si>
    <t>Rush</t>
  </si>
  <si>
    <t>Stealth</t>
  </si>
  <si>
    <t>Assault Mode</t>
  </si>
  <si>
    <t>Sentry Mode</t>
  </si>
  <si>
    <t>Evolife</t>
  </si>
  <si>
    <t>Bastion Mode</t>
  </si>
  <si>
    <t>Glide</t>
  </si>
  <si>
    <t>Overload</t>
  </si>
  <si>
    <t>Helldive</t>
  </si>
  <si>
    <t>Hunt</t>
  </si>
  <si>
    <t>Double Jump</t>
  </si>
  <si>
    <t>Protection</t>
  </si>
  <si>
    <t>Fangs Out</t>
  </si>
  <si>
    <t>Support</t>
  </si>
  <si>
    <t>Support Mode</t>
  </si>
  <si>
    <t>Break-in</t>
  </si>
  <si>
    <t>Glance</t>
  </si>
  <si>
    <t>Incursion</t>
  </si>
  <si>
    <t>Retribution</t>
  </si>
  <si>
    <t>Dragon Strike</t>
  </si>
  <si>
    <t>Dragon Fangs</t>
  </si>
  <si>
    <t>Dragon Breath</t>
  </si>
  <si>
    <t>Shapeshift</t>
  </si>
  <si>
    <t>Siege Mode</t>
  </si>
  <si>
    <t>Blink</t>
  </si>
  <si>
    <t>Blackout</t>
  </si>
  <si>
    <t>Air Support</t>
  </si>
  <si>
    <t>Workshop</t>
  </si>
  <si>
    <t>Transcendence</t>
  </si>
  <si>
    <t>Backstab</t>
  </si>
  <si>
    <t>Transform</t>
  </si>
  <si>
    <t>Sniper Mode</t>
  </si>
  <si>
    <t>Blackout V2.0</t>
  </si>
  <si>
    <t>Atom</t>
  </si>
  <si>
    <t>Repairing Cover</t>
  </si>
  <si>
    <t>Viper Strike</t>
  </si>
  <si>
    <t>Aggressive Blink</t>
  </si>
  <si>
    <t>Exclusive</t>
  </si>
  <si>
    <t>Homing Blackout</t>
  </si>
  <si>
    <t>Firestorm</t>
  </si>
  <si>
    <t>Snowstorm</t>
  </si>
  <si>
    <t>Bond</t>
  </si>
  <si>
    <t>Metamorphosis</t>
  </si>
  <si>
    <t>Special Edition</t>
  </si>
  <si>
    <t>Break-In</t>
  </si>
  <si>
    <t>DMG (UI)</t>
  </si>
  <si>
    <t>DMG (PARTICLE)</t>
  </si>
  <si>
    <t>Prior 7.9</t>
  </si>
  <si>
    <t xml:space="preserve">Hellburner BombAbility </t>
  </si>
  <si>
    <t xml:space="preserve">Hellburner DestroyDamage </t>
  </si>
  <si>
    <t xml:space="preserve">Mercury BombAbility </t>
  </si>
  <si>
    <t xml:space="preserve">Mender HealAbility </t>
  </si>
  <si>
    <t xml:space="preserve">Weyland HealthAbility </t>
  </si>
  <si>
    <t xml:space="preserve">Invader BombAbility </t>
  </si>
  <si>
    <t xml:space="preserve">Blitz Damage Ability </t>
  </si>
  <si>
    <t xml:space="preserve">Rayker Damage ability </t>
  </si>
  <si>
    <t xml:space="preserve">Ares WeaponAbility </t>
  </si>
  <si>
    <t xml:space="preserve">Hades WeaponAbility </t>
  </si>
  <si>
    <t xml:space="preserve">Nemesis DamageAbility </t>
  </si>
  <si>
    <t xml:space="preserve">Ao Guang Ability </t>
  </si>
  <si>
    <t xml:space="preserve">Ao Qin Ability </t>
  </si>
  <si>
    <t xml:space="preserve">Ao Jun Ability </t>
  </si>
  <si>
    <t xml:space="preserve">Tyr HealthAbility </t>
  </si>
  <si>
    <t xml:space="preserve">Eldritch Ares WeaponAbility </t>
  </si>
  <si>
    <t xml:space="preserve">Imperial Hades WeaponAbility </t>
  </si>
  <si>
    <t xml:space="preserve">Deathwing Ao Jun Ability </t>
  </si>
  <si>
    <t xml:space="preserve">Tyr Health Once Ability </t>
  </si>
  <si>
    <t xml:space="preserve">Nightingale Heal Ability </t>
  </si>
  <si>
    <t xml:space="preserve">Nightingale Damage Ability </t>
  </si>
  <si>
    <t xml:space="preserve">Cerberus SupressAbility </t>
  </si>
  <si>
    <t xml:space="preserve">Cerberus DotAbility </t>
  </si>
  <si>
    <t xml:space="preserve">Cerberus RootAbility </t>
  </si>
  <si>
    <t xml:space="preserve">Scorpion Damage Ability </t>
  </si>
  <si>
    <t xml:space="preserve">Hawk Weapon </t>
  </si>
  <si>
    <t xml:space="preserve">Techno Scorpion Damage Ability </t>
  </si>
  <si>
    <t xml:space="preserve">Jaeger Weapon </t>
  </si>
  <si>
    <t xml:space="preserve">Crimson Hawk Weapon </t>
  </si>
  <si>
    <t xml:space="preserve">Typhon SupressAbility </t>
  </si>
  <si>
    <t xml:space="preserve">Typhon EMPAbility </t>
  </si>
  <si>
    <t xml:space="preserve">Typhon RootAbility </t>
  </si>
  <si>
    <t xml:space="preserve">Shell WeaponAbility </t>
  </si>
  <si>
    <t xml:space="preserve">Papamobile Hawk Weapon </t>
  </si>
  <si>
    <t xml:space="preserve">Solid Jaeger Weapon </t>
  </si>
  <si>
    <t xml:space="preserve">Demeter HealthAbility </t>
  </si>
  <si>
    <t xml:space="preserve">Demeter Health Once Ability </t>
  </si>
  <si>
    <t xml:space="preserve">Orochi Ability </t>
  </si>
  <si>
    <t xml:space="preserve">Fafnir Weapon </t>
  </si>
  <si>
    <t xml:space="preserve">Composite Hades WeaponAbility </t>
  </si>
  <si>
    <t xml:space="preserve">Erebus Supress Ability </t>
  </si>
  <si>
    <t xml:space="preserve">Erebus Emp Ability </t>
  </si>
  <si>
    <t xml:space="preserve">Erebus Root Ability </t>
  </si>
  <si>
    <t xml:space="preserve">Erebus Dot Ability </t>
  </si>
  <si>
    <t xml:space="preserve">Harpy Weapon </t>
  </si>
  <si>
    <t xml:space="preserve">Siren Weapon </t>
  </si>
  <si>
    <t>Kitsune Harpy Weapon</t>
  </si>
  <si>
    <t>REGEN</t>
  </si>
  <si>
    <t>THRESHOLD</t>
  </si>
  <si>
    <t xml:space="preserve">Ecu Left </t>
  </si>
  <si>
    <t xml:space="preserve">Ecu Right </t>
  </si>
  <si>
    <t xml:space="preserve">Ancil </t>
  </si>
  <si>
    <t xml:space="preserve">RhinoShield </t>
  </si>
  <si>
    <t xml:space="preserve">RaijinShieldLeft </t>
  </si>
  <si>
    <t xml:space="preserve">RaijinShieldRight </t>
  </si>
  <si>
    <t xml:space="preserve">FujinShield </t>
  </si>
  <si>
    <t>CarnageShield</t>
  </si>
  <si>
    <t xml:space="preserve">GarethShield </t>
  </si>
  <si>
    <t xml:space="preserve">GalahadShield </t>
  </si>
  <si>
    <t xml:space="preserve">LancelotShieldLeft </t>
  </si>
  <si>
    <t xml:space="preserve">LancelotShieldMiddle </t>
  </si>
  <si>
    <t xml:space="preserve">LancelotShieldRight </t>
  </si>
  <si>
    <t xml:space="preserve">Haechi Shield </t>
  </si>
  <si>
    <t xml:space="preserve">Bulgasari Shield </t>
  </si>
  <si>
    <t xml:space="preserve">Bulgasari Wings </t>
  </si>
  <si>
    <t xml:space="preserve">Bulwark PhysicalShield </t>
  </si>
  <si>
    <t xml:space="preserve">Bulwark EnergyShield </t>
  </si>
  <si>
    <t xml:space="preserve">Bulwark EnergyShieldRegenerator </t>
  </si>
  <si>
    <t xml:space="preserve">Blitz Shield </t>
  </si>
  <si>
    <t xml:space="preserve">Fenrir EnergyShield </t>
  </si>
  <si>
    <t xml:space="preserve">Fenrir EnergyShieldRegenerator </t>
  </si>
  <si>
    <t xml:space="preserve">Tyr Shield </t>
  </si>
  <si>
    <t xml:space="preserve">Ancient Tyr Shield </t>
  </si>
  <si>
    <t xml:space="preserve">Cerberus EnergyShield </t>
  </si>
  <si>
    <t xml:space="preserve">Jaeger EnergyShield </t>
  </si>
  <si>
    <t xml:space="preserve">Jaeger EnergyShieldRegeneratorBlocker </t>
  </si>
  <si>
    <t xml:space="preserve">Jaeger EnergyShieldRegenerator </t>
  </si>
  <si>
    <t xml:space="preserve">Typhon EnergyShield </t>
  </si>
  <si>
    <t xml:space="preserve">Shell Shield SS1 </t>
  </si>
  <si>
    <t xml:space="preserve">Shell Shield SS2 </t>
  </si>
  <si>
    <t xml:space="preserve">Shell Shield SS3 </t>
  </si>
  <si>
    <t xml:space="preserve">Shell Shield SS4 </t>
  </si>
  <si>
    <t xml:space="preserve">Shell Shield SS5 </t>
  </si>
  <si>
    <t xml:space="preserve">Shell Shield SS6 </t>
  </si>
  <si>
    <t xml:space="preserve">Shell Shield SS7 </t>
  </si>
  <si>
    <t xml:space="preserve">Shell Shield SS8 </t>
  </si>
  <si>
    <t xml:space="preserve">Dread Shell Shield SS1 </t>
  </si>
  <si>
    <t xml:space="preserve">Dread Shell Shield SS2 </t>
  </si>
  <si>
    <t xml:space="preserve">Dread Shell Shield SS3 </t>
  </si>
  <si>
    <t xml:space="preserve">Dread Shell Shield SS4 </t>
  </si>
  <si>
    <t xml:space="preserve">Dread Shell Shield SS5 </t>
  </si>
  <si>
    <t xml:space="preserve">Dread Shell Shield SS6 </t>
  </si>
  <si>
    <t xml:space="preserve">Dread Shell Shield SS7 </t>
  </si>
  <si>
    <t xml:space="preserve">Dread Shell Shield SS8 </t>
  </si>
  <si>
    <t xml:space="preserve">Revenant Shield L </t>
  </si>
  <si>
    <t xml:space="preserve">Revenant Shield R </t>
  </si>
  <si>
    <t xml:space="preserve">Erebus EnergyShield </t>
  </si>
  <si>
    <t xml:space="preserve">Retro Revenant Shield L </t>
  </si>
  <si>
    <t xml:space="preserve">Retro Revenant Shield R </t>
  </si>
  <si>
    <t xml:space="preserve">Scavenger Shell Shield SS1 </t>
  </si>
  <si>
    <t xml:space="preserve">Scavenger Shell Shield SS2 </t>
  </si>
  <si>
    <t xml:space="preserve">Scavenger Shell Shield SS3 </t>
  </si>
  <si>
    <t xml:space="preserve">Scavenger Shell Shield SS4 </t>
  </si>
  <si>
    <t xml:space="preserve">Scavenger Shell Shield SS5 </t>
  </si>
  <si>
    <t xml:space="preserve">Scavenger Shell Shield SS6 </t>
  </si>
  <si>
    <t xml:space="preserve">Scavenger Shell Shield SS7 </t>
  </si>
  <si>
    <t xml:space="preserve">Scavenger Shell Shield SS8 </t>
  </si>
  <si>
    <t>Skyros EnergyShield</t>
  </si>
  <si>
    <t>Skyros EnergyShieldRegenerator</t>
  </si>
  <si>
    <t>Smallest unit of damage</t>
  </si>
  <si>
    <t>DOT damage per particle per second</t>
  </si>
  <si>
    <t>Effect accumulation % shown in-game</t>
  </si>
  <si>
    <t>Damage per particle * particles per ammo * ammo per shot</t>
  </si>
  <si>
    <t>Damage in a continuous burst, excluding reload time and cycle damage</t>
  </si>
  <si>
    <t>Burst damage / Burst unload time</t>
  </si>
  <si>
    <t xml:space="preserve">For magazine, cycle is unload + reload; For RWF, cycle is slow firing after the burst </t>
  </si>
  <si>
    <t xml:space="preserve">Accumulation time for  100% in a burst </t>
  </si>
  <si>
    <t>Extra damage done in a burst by DOT, Freeze, or BLASTCHARGE</t>
  </si>
  <si>
    <t>DMG PER PARTICLE</t>
  </si>
  <si>
    <t>UNIT DOT DMG</t>
  </si>
  <si>
    <t>EFFECT ACCUMLATION</t>
  </si>
  <si>
    <t>DAMAGE PER SHOT</t>
  </si>
  <si>
    <t>BURST DAMAGE</t>
  </si>
  <si>
    <t>BURST DPS</t>
  </si>
  <si>
    <t>CYCLE DPS</t>
  </si>
  <si>
    <t>BURST ACCUMULATION TIME</t>
  </si>
  <si>
    <t>ABILITY DAMAGE</t>
  </si>
  <si>
    <t>Punisher</t>
  </si>
  <si>
    <t>Molot</t>
  </si>
  <si>
    <t>Aphid</t>
  </si>
  <si>
    <t>Spiral</t>
  </si>
  <si>
    <t>Gekko</t>
  </si>
  <si>
    <t>Pinata</t>
  </si>
  <si>
    <t>Pin</t>
  </si>
  <si>
    <t>Punisher T</t>
  </si>
  <si>
    <t>Nashorn</t>
  </si>
  <si>
    <t>Thunder</t>
  </si>
  <si>
    <t>Kang Dae</t>
  </si>
  <si>
    <t>Zenit</t>
  </si>
  <si>
    <t>Zeus</t>
  </si>
  <si>
    <t>Trebuchet</t>
  </si>
  <si>
    <t>Trident</t>
  </si>
  <si>
    <t>Tempest</t>
  </si>
  <si>
    <t>Ember</t>
  </si>
  <si>
    <t>Molot T</t>
  </si>
  <si>
    <t>Orkan</t>
  </si>
  <si>
    <t>Tulumbas</t>
  </si>
  <si>
    <t>Taran</t>
  </si>
  <si>
    <t>Hydra</t>
  </si>
  <si>
    <t>Scourge</t>
  </si>
  <si>
    <t>Magnum</t>
  </si>
  <si>
    <t>Noricum</t>
  </si>
  <si>
    <t>Shocktrain</t>
  </si>
  <si>
    <t>Storm</t>
  </si>
  <si>
    <t>Gust</t>
  </si>
  <si>
    <t>Redeemer</t>
  </si>
  <si>
    <t>Arbalest</t>
  </si>
  <si>
    <t>Dragoon</t>
  </si>
  <si>
    <t>Vortex</t>
  </si>
  <si>
    <t>Ion</t>
  </si>
  <si>
    <t>Thermite</t>
  </si>
  <si>
    <t>Flux</t>
  </si>
  <si>
    <t>Ballista</t>
  </si>
  <si>
    <t>Spark</t>
  </si>
  <si>
    <t>Exodus</t>
  </si>
  <si>
    <t>Avenger</t>
  </si>
  <si>
    <t>Chimera</t>
  </si>
  <si>
    <t>Pulsar</t>
  </si>
  <si>
    <t>Shredder</t>
  </si>
  <si>
    <t>Halo</t>
  </si>
  <si>
    <t>Corona</t>
  </si>
  <si>
    <t>Glory</t>
  </si>
  <si>
    <t>Sting</t>
  </si>
  <si>
    <t>Wasp</t>
  </si>
  <si>
    <t>Viper</t>
  </si>
  <si>
    <t>Blaze</t>
  </si>
  <si>
    <t>Marquess</t>
  </si>
  <si>
    <t>Calamity</t>
  </si>
  <si>
    <t>Avalanche</t>
  </si>
  <si>
    <t>Igniter</t>
  </si>
  <si>
    <t>Hussar</t>
  </si>
  <si>
    <t>Cryo</t>
  </si>
  <si>
    <t>Glacier</t>
  </si>
  <si>
    <t>Rime</t>
  </si>
  <si>
    <t>Atomizer</t>
  </si>
  <si>
    <t>Nucleon</t>
  </si>
  <si>
    <t>Quarker</t>
  </si>
  <si>
    <t>Volt</t>
  </si>
  <si>
    <t>Weber</t>
  </si>
  <si>
    <t>Gauss</t>
  </si>
  <si>
    <t>Scatter</t>
  </si>
  <si>
    <t>Havoc</t>
  </si>
  <si>
    <t>Devastator</t>
  </si>
  <si>
    <t>Hornet</t>
  </si>
  <si>
    <t>Magnetar</t>
  </si>
  <si>
    <t>Scald</t>
  </si>
  <si>
    <t>Scorcher</t>
  </si>
  <si>
    <t>Incinerator</t>
  </si>
  <si>
    <t>Hel</t>
  </si>
  <si>
    <t>Skadi</t>
  </si>
  <si>
    <t>Snaer</t>
  </si>
  <si>
    <t>Bane</t>
  </si>
  <si>
    <t>Toxin</t>
  </si>
  <si>
    <t>Prisma</t>
  </si>
  <si>
    <t>Venom</t>
  </si>
  <si>
    <t>Puncher</t>
  </si>
  <si>
    <t>Kramola</t>
  </si>
  <si>
    <t>Razdor</t>
  </si>
  <si>
    <t>Smuta</t>
  </si>
  <si>
    <t>Cudgel</t>
  </si>
  <si>
    <t>Mace</t>
  </si>
  <si>
    <t>Hammer</t>
  </si>
  <si>
    <t>Slot</t>
  </si>
  <si>
    <t>Range</t>
  </si>
  <si>
    <t>AOE</t>
  </si>
  <si>
    <t>Ammo</t>
  </si>
  <si>
    <t>Ammo Per Shot</t>
  </si>
  <si>
    <t>Particles Per Ammo</t>
  </si>
  <si>
    <t>Shot Interval</t>
  </si>
  <si>
    <t>Shot Sub-Interval</t>
  </si>
  <si>
    <t>Burst Unload Time</t>
  </si>
  <si>
    <t>Particles Per Burst</t>
  </si>
  <si>
    <t>Ammo per Reload</t>
  </si>
  <si>
    <t>Reload Interval</t>
  </si>
  <si>
    <t>Cooldown Time</t>
  </si>
  <si>
    <t>Reload Threshold</t>
  </si>
  <si>
    <t>Reload Time</t>
  </si>
  <si>
    <t>Reload Time (UI)</t>
  </si>
  <si>
    <t>Damage Type</t>
  </si>
  <si>
    <t>Aiming Type</t>
  </si>
  <si>
    <t>Discharge Type</t>
  </si>
  <si>
    <t>Reload Type</t>
  </si>
  <si>
    <t>Damage Effects</t>
  </si>
  <si>
    <t>Special Trajectory</t>
  </si>
  <si>
    <t>Status Effects</t>
  </si>
  <si>
    <t>Damage Type (UI)</t>
  </si>
  <si>
    <t>Aiming Type (UI)</t>
  </si>
  <si>
    <t>Discharge Type (UI)</t>
  </si>
  <si>
    <t>Reload Type (UI)</t>
  </si>
  <si>
    <t>Damage Effects (UI)</t>
  </si>
  <si>
    <t>Special Trajectory (UI)</t>
  </si>
  <si>
    <t>Status Effects (UI)</t>
  </si>
  <si>
    <t>Kinetic</t>
  </si>
  <si>
    <t>Manual</t>
  </si>
  <si>
    <t>Automatic</t>
  </si>
  <si>
    <t>Magazine</t>
  </si>
  <si>
    <t>Acceleration</t>
  </si>
  <si>
    <t>Explosive</t>
  </si>
  <si>
    <t>Target lock-on</t>
  </si>
  <si>
    <t>Volley</t>
  </si>
  <si>
    <t>Homing</t>
  </si>
  <si>
    <t>Energy</t>
  </si>
  <si>
    <t>Reloads while firing</t>
  </si>
  <si>
    <t>Area damage</t>
  </si>
  <si>
    <t>Single</t>
  </si>
  <si>
    <t>Artillery</t>
  </si>
  <si>
    <t>Accumulates charges</t>
  </si>
  <si>
    <t>Close combat</t>
  </si>
  <si>
    <t>Chain damage</t>
  </si>
  <si>
    <t>Lock-down</t>
  </si>
  <si>
    <t>DOT</t>
  </si>
  <si>
    <t>Freeze</t>
  </si>
  <si>
    <t>Unlimited ammo</t>
  </si>
  <si>
    <t>Instability</t>
  </si>
  <si>
    <t>Ignores defence systems</t>
  </si>
  <si>
    <t>Sonic</t>
  </si>
  <si>
    <t>Durability damage</t>
  </si>
  <si>
    <t>BLASTCHARGE</t>
  </si>
  <si>
    <t>Distanced Combat</t>
  </si>
  <si>
    <t>DOT damage duration per particle</t>
  </si>
  <si>
    <t>Max ammo</t>
  </si>
  <si>
    <t>Ammo deducted in one tap</t>
  </si>
  <si>
    <t>Particles created in one tap</t>
  </si>
  <si>
    <t>Time between particles of a shot</t>
  </si>
  <si>
    <t>Min time between shots in a magazine</t>
  </si>
  <si>
    <t>Ammo added in one reload interval</t>
  </si>
  <si>
    <t>Base time for charging one charge</t>
  </si>
  <si>
    <t>Min time between addition of ammo</t>
  </si>
  <si>
    <t>Max ammo when reloading starts</t>
  </si>
  <si>
    <t>UI total reload time (sometimes inexact)</t>
  </si>
  <si>
    <t>Damage Per Particle * Particles Per Shot</t>
  </si>
  <si>
    <t>Damage Per Shot / Shot Interval</t>
  </si>
  <si>
    <t>Shots Per Magazine * Damage Per Shot</t>
  </si>
  <si>
    <t>Magazine Ammo / Ammo Per Shot</t>
  </si>
  <si>
    <t>1 / Shot Interval</t>
  </si>
  <si>
    <t>(Shots Per Magazine -1)* Shot Interval + (Particles Per Shot -1)* Particle Interval</t>
  </si>
  <si>
    <t>Damage Per Magazine /(Reload Time+Unload Time)</t>
  </si>
  <si>
    <t>DOT DURATION</t>
  </si>
  <si>
    <t>MAGAZINE AMMO</t>
  </si>
  <si>
    <t>AMMO PER SHOT</t>
  </si>
  <si>
    <t>PARTICLES 
PER SHOT</t>
  </si>
  <si>
    <t>BURST INTERVAL</t>
  </si>
  <si>
    <t>SHOT 
INTERVAL</t>
  </si>
  <si>
    <t>RELOAD AMOUNT</t>
  </si>
  <si>
    <t>CHARGE RATE</t>
  </si>
  <si>
    <t>RELOAD
INTERVAL</t>
  </si>
  <si>
    <t>RELOAD THRESHOLD</t>
  </si>
  <si>
    <t>RELOAD TIME</t>
  </si>
  <si>
    <t>DAMAGE PER SECOND</t>
  </si>
  <si>
    <t>DAMAGE PER MAGAZINE</t>
  </si>
  <si>
    <t>SHOTS PER MAGAZINE</t>
  </si>
  <si>
    <t>RATE OF FIRE</t>
  </si>
  <si>
    <t>UNLOAD TIME</t>
  </si>
  <si>
    <t>CYCLE DAMAGE PER SECOND</t>
  </si>
  <si>
    <t>NAME 1</t>
  </si>
  <si>
    <t>VALUE 1</t>
  </si>
  <si>
    <t>NAME 2</t>
  </si>
  <si>
    <t>VALUE 2</t>
  </si>
  <si>
    <t>NAME 3</t>
  </si>
  <si>
    <t>VALUE 3</t>
  </si>
  <si>
    <t>Nuclear Reactor</t>
  </si>
  <si>
    <t>Damage Increase</t>
  </si>
  <si>
    <t>1%</t>
  </si>
  <si>
    <t>2%</t>
  </si>
  <si>
    <t>3%</t>
  </si>
  <si>
    <t>4%</t>
  </si>
  <si>
    <t>Armor Kit</t>
  </si>
  <si>
    <t>Durability Increase</t>
  </si>
  <si>
    <t>5%</t>
  </si>
  <si>
    <t>Property 1</t>
  </si>
  <si>
    <t>Property 2</t>
  </si>
  <si>
    <t>Property 3</t>
  </si>
  <si>
    <t>Property 4</t>
  </si>
  <si>
    <t>Property 5</t>
  </si>
  <si>
    <t>Property 6</t>
  </si>
  <si>
    <t>ROBOT</t>
  </si>
  <si>
    <t>ABILITY</t>
  </si>
  <si>
    <t>VALUE</t>
  </si>
  <si>
    <t>COST</t>
  </si>
  <si>
    <t>DESCRIPTION</t>
  </si>
  <si>
    <t>Tobias Mwangi</t>
  </si>
  <si>
    <t>Tobias' Live Feed</t>
  </si>
  <si>
    <t>40%</t>
  </si>
  <si>
    <t>2500</t>
  </si>
  <si>
    <t>All active modules on Bulwark recharge faster.</t>
  </si>
  <si>
    <t>Alika Renner</t>
  </si>
  <si>
    <t>Alika's Temper</t>
  </si>
  <si>
    <t>15%</t>
  </si>
  <si>
    <t>Ao Jun deals increased ability damage.</t>
  </si>
  <si>
    <t>Stanislav Chen</t>
  </si>
  <si>
    <t>Stanislav's Know-How</t>
  </si>
  <si>
    <t>20%</t>
  </si>
  <si>
    <t>Invader has increased Suppression effect.</t>
  </si>
  <si>
    <t>Kyle Rogers (Inquisitor)</t>
  </si>
  <si>
    <t>Kyle's Gizmo</t>
  </si>
  <si>
    <t>0.75%</t>
  </si>
  <si>
    <t>Inquisitor repairs a portion of its maximum durability each second.</t>
  </si>
  <si>
    <t>Min-ji Novak</t>
  </si>
  <si>
    <t>Min-ji's Courage</t>
  </si>
  <si>
    <t>10%</t>
  </si>
  <si>
    <t>After Ares' durability drops to 50%, it deals more weapon damage for 30 seconds. Triggers once per battle.</t>
  </si>
  <si>
    <t>Adrian Chong</t>
  </si>
  <si>
    <t>Any</t>
  </si>
  <si>
    <t>Adrian's Mastery</t>
  </si>
  <si>
    <t>All weapons deal increased damage.</t>
  </si>
  <si>
    <t>Linda Cano (Fenrir)</t>
  </si>
  <si>
    <t>Linda's Spirit</t>
  </si>
  <si>
    <t>Fenrir's energy shield recharges faster.</t>
  </si>
  <si>
    <t>Jad Parkes (Mercury)</t>
  </si>
  <si>
    <t>Jad's Glee</t>
  </si>
  <si>
    <t>Mercury deals increased ability damage.</t>
  </si>
  <si>
    <t>Adam O'Leary</t>
  </si>
  <si>
    <t>Adam's Edge</t>
  </si>
  <si>
    <t>1000</t>
  </si>
  <si>
    <t>Griffin's ability recharges faster.</t>
  </si>
  <si>
    <t>Sigrun Valka</t>
  </si>
  <si>
    <t>Sigrun's Support</t>
  </si>
  <si>
    <t>Tyr repairs a larger amount of durability with its ability. The durability of its physical shields also increases.</t>
  </si>
  <si>
    <t>Tal Mokri</t>
  </si>
  <si>
    <t>Tal's Neuroenhancements</t>
  </si>
  <si>
    <t>7.5%</t>
  </si>
  <si>
    <t>Spectre deals increased weapon damage while its ability is active.</t>
  </si>
  <si>
    <t>Cormac de Vos</t>
  </si>
  <si>
    <t>Cormac's Ambition</t>
  </si>
  <si>
    <t>The weapon in slot 2 of Falcon deals more damage.</t>
  </si>
  <si>
    <t>Olga Minina</t>
  </si>
  <si>
    <t>Iskra's Devotion</t>
  </si>
  <si>
    <t>Phantom's ability lasts longer.</t>
  </si>
  <si>
    <t>Soren de Vos</t>
  </si>
  <si>
    <t>Soren's Tenacity</t>
  </si>
  <si>
    <t>25%</t>
  </si>
  <si>
    <t>Nemesis' ability lasts longer.</t>
  </si>
  <si>
    <t>Thomas Mindread</t>
  </si>
  <si>
    <t>Thomas' Guile</t>
  </si>
  <si>
    <t>30%</t>
  </si>
  <si>
    <t>Leech has increased speed while its ability is active.</t>
  </si>
  <si>
    <t>Ariadne Shaw</t>
  </si>
  <si>
    <t>Ariadne's Thread</t>
  </si>
  <si>
    <t>Pursuer's ability lasts longer.</t>
  </si>
  <si>
    <t>Basil Lapatte</t>
  </si>
  <si>
    <t>Basil's Eye</t>
  </si>
  <si>
    <t>Weapons with a range of 800+ meters deal increased damage.</t>
  </si>
  <si>
    <t>Amalia Itegumo</t>
  </si>
  <si>
    <t>Amalia's Resilience</t>
  </si>
  <si>
    <t>Haechi gets Defense Points.</t>
  </si>
  <si>
    <t>Nicolas Wodanson</t>
  </si>
  <si>
    <t>Nicolas' Miracles</t>
  </si>
  <si>
    <t>Fenrir has increased Defence Points while its ability is active.</t>
  </si>
  <si>
    <t>Kang Strong</t>
  </si>
  <si>
    <t>Kang's Wrath</t>
  </si>
  <si>
    <t>Ao Guang deals increased ability damage.</t>
  </si>
  <si>
    <t>Michelle Dubois</t>
  </si>
  <si>
    <t>Michelle's Mischief</t>
  </si>
  <si>
    <t>15</t>
  </si>
  <si>
    <t>Raven has increased Defence Points for 8 seconds after ability activation.</t>
  </si>
  <si>
    <t>Yang Lee (Ao Jun)</t>
  </si>
  <si>
    <t>Yang's Discipline</t>
  </si>
  <si>
    <t>1</t>
  </si>
  <si>
    <t>While its ability is active, Ao Jun activates a Quantum Radar.</t>
  </si>
  <si>
    <t>Lilian Statera</t>
  </si>
  <si>
    <t>Statera's Synergy</t>
  </si>
  <si>
    <t>600</t>
  </si>
  <si>
    <t>The firing range of Hades' built-in weapon is increased.</t>
  </si>
  <si>
    <t>Clive Vicious</t>
  </si>
  <si>
    <t>Clive's Trick</t>
  </si>
  <si>
    <t>100</t>
  </si>
  <si>
    <t>Upon ability activation, Blitz deploys a defence system, instead of Aegis shield, that decreases all incoming damage.</t>
  </si>
  <si>
    <t>Virginia Walker</t>
  </si>
  <si>
    <t>Virginia's Mercy</t>
  </si>
  <si>
    <t>Nightingale's ability recharges faster.</t>
  </si>
  <si>
    <t>Arnav Poe</t>
  </si>
  <si>
    <t>Arnav's Arms</t>
  </si>
  <si>
    <t>Ravana's ability gets an additional charge.</t>
  </si>
  <si>
    <t>Iskra</t>
  </si>
  <si>
    <t>Iskra's Persistence</t>
  </si>
  <si>
    <t>Scorpion restores part of its durability every second for 3 seconds after the ability's effect ends.</t>
  </si>
  <si>
    <t>Alexander Frost</t>
  </si>
  <si>
    <t>Alexander's Foresight</t>
  </si>
  <si>
    <t>500</t>
  </si>
  <si>
    <t>The firing range of Cerberus' built-in weapons is increased.</t>
  </si>
  <si>
    <t>Chester Cohen</t>
  </si>
  <si>
    <t>Chester's Cunning</t>
  </si>
  <si>
    <t>Loki repairs a portion of its durability when entering Recon mode. When exiting Recon mode, stealth deactivates later than usual.</t>
  </si>
  <si>
    <t>Isabella Porter</t>
  </si>
  <si>
    <t>Isabella's Devices</t>
  </si>
  <si>
    <t>Damage redirected by the Leech's ability is increased, while the incoming damge is reduced by only 70%.</t>
  </si>
  <si>
    <t>Maya Patel</t>
  </si>
  <si>
    <t>Maya's Bravery</t>
  </si>
  <si>
    <t>50%</t>
  </si>
  <si>
    <t>Nightingale's built-in weapon has an increased fire rate while its ability is active.</t>
  </si>
  <si>
    <t>Bernadette Wolff</t>
  </si>
  <si>
    <t>Bernadette's Stamina</t>
  </si>
  <si>
    <t>60%</t>
  </si>
  <si>
    <t>Fenrir has increased durability, but its Aegis shield is deactivated.</t>
  </si>
  <si>
    <t>Ash Skarsgard</t>
  </si>
  <si>
    <t>Ash's Stealth</t>
  </si>
  <si>
    <t>After activating the ability, Scorpion becomes invisible to enemy targeting systems for 5 seconds.</t>
  </si>
  <si>
    <t>Kyle Rogers (Hawk)</t>
  </si>
  <si>
    <t>10</t>
  </si>
  <si>
    <t>If Hawk is hit by Lock-down or Suppression while its ability is active, the effect is lifted and effect immunity is activated instead.</t>
  </si>
  <si>
    <t>Alex Werner</t>
  </si>
  <si>
    <t>Alex's Training</t>
  </si>
  <si>
    <t>100%</t>
  </si>
  <si>
    <t>Jaeger's built-in weapon ignores enemy defence systems.</t>
  </si>
  <si>
    <t>Damned Johnny</t>
  </si>
  <si>
    <t>Johnny's Wound</t>
  </si>
  <si>
    <t>5</t>
  </si>
  <si>
    <t>Hawk's built-in weapon applies Lock-down to enemies.</t>
  </si>
  <si>
    <t>Louis Duncan</t>
  </si>
  <si>
    <t>Louis' Precaution</t>
  </si>
  <si>
    <t>900</t>
  </si>
  <si>
    <t>After losing 20% of durability over 3 seconds. Typhon activates a defense system, which reduces all incoming damage for 3 seconds. Can be triggered 1 time per battle.</t>
  </si>
  <si>
    <t>Linda Cano (Shell)</t>
  </si>
  <si>
    <t>Linda's Passion</t>
  </si>
  <si>
    <t>Shell gets an additional speed boost when the ability is active and its ability damage is increased by 10%.</t>
  </si>
  <si>
    <t>Sam Stone</t>
  </si>
  <si>
    <t>Sam's Badassness</t>
  </si>
  <si>
    <t>3 sec</t>
  </si>
  <si>
    <t>Nucleon, Atomizer, and Quarker take longer to overheat.</t>
  </si>
  <si>
    <t>Jerry Fortune</t>
  </si>
  <si>
    <t>Jerry's Instruction</t>
  </si>
  <si>
    <t>After teleportation Demeter and all allies in range deal increased damage.</t>
  </si>
  <si>
    <t>Boris Crow</t>
  </si>
  <si>
    <t>Boris' Disorder</t>
  </si>
  <si>
    <t>After activating its ability, Cerberus' damage is increased for 5 seconds.</t>
  </si>
  <si>
    <t>Rose Lin</t>
  </si>
  <si>
    <t>Rose's Determination</t>
  </si>
  <si>
    <t>After activating its ability, Typhon's speed is increased for 7 seconds.</t>
  </si>
  <si>
    <t>APPM-3TR</t>
  </si>
  <si>
    <t>Android Synergy</t>
  </si>
  <si>
    <t>Demeter's ability restores an amount of grey damage based on the power of the repair.</t>
  </si>
  <si>
    <t>Andrey Kvasov</t>
  </si>
  <si>
    <t>Seasoned Warrior</t>
  </si>
  <si>
    <t>Behemoth's speed is increased by 22% in mobile mode. A defense system (+55 dp) is activated in stationary mode.</t>
  </si>
  <si>
    <t>"Ghost"</t>
  </si>
  <si>
    <t>Ghostly Swiftness</t>
  </si>
  <si>
    <t>Orochi's built-in weapon has an increased fire rate while its ability is active.</t>
  </si>
  <si>
    <t>Midea Nerium</t>
  </si>
  <si>
    <t>Midea's Knowledge</t>
  </si>
  <si>
    <t>All weapons and robots' built-in weapons with DoT effects deal increased direct damage.</t>
  </si>
  <si>
    <t>Johanna Flynn</t>
  </si>
  <si>
    <t>Johanna's Conviction</t>
  </si>
  <si>
    <t>A certain amount of Fafnir's durability is repaired every time it lands.</t>
  </si>
  <si>
    <t>Jack Moore</t>
  </si>
  <si>
    <t>Jack's Inspiration</t>
  </si>
  <si>
    <t>Each time Strider's ability is activated, it deals increased damage for 8 seconds. The increase stacks up to 5 times.</t>
  </si>
  <si>
    <t>Drew Thompkins</t>
  </si>
  <si>
    <t>Drew's Deception</t>
  </si>
  <si>
    <t>Shell's ability applies a Suppression effect to enemy robots which it can effect.</t>
  </si>
  <si>
    <t>Manni</t>
  </si>
  <si>
    <t>Manni's Tactics</t>
  </si>
  <si>
    <t>1.5%</t>
  </si>
  <si>
    <t>The robot receives a damage bonus. The robot also gets bonus damage for every 10% durability that it loses.</t>
  </si>
  <si>
    <t>Raphael Petit</t>
  </si>
  <si>
    <t xml:space="preserve">Petit's Wit </t>
  </si>
  <si>
    <t>Flamethrowers' area of effect radius is increased.</t>
  </si>
  <si>
    <t>Vasilisa Maximova</t>
  </si>
  <si>
    <t>Vasilisa's Wisdom</t>
  </si>
  <si>
    <t>12%</t>
  </si>
  <si>
    <t>Revenant repairs some of its durability at the end of its ability. The extent of the repair depends on the damage dealt in the ability.</t>
  </si>
  <si>
    <t>Svyatogor Belov</t>
  </si>
  <si>
    <t>Svyatogor's Breach</t>
  </si>
  <si>
    <t>Fafnir ignores energy shields while flying.</t>
  </si>
  <si>
    <t>Jad Parkes (Erebus)</t>
  </si>
  <si>
    <t>Jad's Competitiveness</t>
  </si>
  <si>
    <t>5000</t>
  </si>
  <si>
    <t>All of Erebus' built-in cannon missiles now deal damage.</t>
  </si>
  <si>
    <t>Ricardo Gonzales</t>
  </si>
  <si>
    <t>Ricardo's Enthusiasm</t>
  </si>
  <si>
    <t>Revenant gains additional move speed while the ability is active.</t>
  </si>
  <si>
    <t>Samael Johansen</t>
  </si>
  <si>
    <t>Samael's System</t>
  </si>
  <si>
    <t>Every time Erebus' ability is activated, it deals increased damage for 7 seconds.</t>
  </si>
  <si>
    <t>M. Brijit</t>
  </si>
  <si>
    <t>Brijit's Encounter</t>
  </si>
  <si>
    <t>Orochi's ability gets an additional charge, but its duration is decreased.</t>
  </si>
  <si>
    <t>Marie Leclair</t>
  </si>
  <si>
    <t>Repair that!</t>
  </si>
  <si>
    <t>Mender's ability restores an amount of grey damage based on the power of the repair.</t>
  </si>
  <si>
    <t>[REDACTED] Twins</t>
  </si>
  <si>
    <t>Siren and Harpy</t>
  </si>
  <si>
    <t>Sisterhood</t>
  </si>
  <si>
    <t>8%</t>
  </si>
  <si>
    <t>Siren and Harpy activate stealth upon landing and restore durability when they return to a translocator beacon.</t>
  </si>
  <si>
    <t>Nian</t>
  </si>
  <si>
    <t>Nian's Will</t>
  </si>
  <si>
    <t>While the ability is active, Khepri receives a bonus to its outcoming damage and movement speed. If the robot is bonded to an ally, these bonuses are doubled.</t>
  </si>
  <si>
    <t>Yang Lee (Siren and Harpy)</t>
  </si>
  <si>
    <t>Yang's Breakthrough</t>
  </si>
  <si>
    <t>Siren and Harpy's shots ignore energy shields while the ability is active.</t>
  </si>
  <si>
    <t>River Chase</t>
  </si>
  <si>
    <t>River's Trance</t>
  </si>
  <si>
    <t>When Typhon's ability is activated, the damage of its weapons is increased for 5 seconds.</t>
  </si>
  <si>
    <t>Misaki and Ponchy</t>
  </si>
  <si>
    <t>Ponchy's Devotion</t>
  </si>
  <si>
    <t>While its ability is active, Khepri is immune to Freeze, Suppression, and Lock-down.</t>
  </si>
  <si>
    <t>Eddie Noll</t>
  </si>
  <si>
    <t>Ride the Wave</t>
  </si>
  <si>
    <t>The fire rates of all equipped weapons with shotgun-like mechanics are increased.</t>
  </si>
  <si>
    <t>Theseus</t>
  </si>
  <si>
    <t>Reborn in Combat</t>
  </si>
  <si>
    <t xml:space="preserve">The defenses of Skyros in ball form are immune to Defense Mitigation. </t>
  </si>
  <si>
    <t>CRITERIA</t>
  </si>
  <si>
    <t>T1</t>
  </si>
  <si>
    <t>T2</t>
  </si>
  <si>
    <t>T3</t>
  </si>
  <si>
    <t>T4</t>
  </si>
  <si>
    <t>Master Gunsmith</t>
  </si>
  <si>
    <t>Medium+ firepower</t>
  </si>
  <si>
    <t>1.25%</t>
  </si>
  <si>
    <t>1.9%</t>
  </si>
  <si>
    <t>2.5%</t>
  </si>
  <si>
    <t>3.2%</t>
  </si>
  <si>
    <t>The robot deals increased weapon damage.</t>
  </si>
  <si>
    <t>Weak firepower</t>
  </si>
  <si>
    <t>3.75%</t>
  </si>
  <si>
    <t>6.25%</t>
  </si>
  <si>
    <t>Adamant Gunsmith</t>
  </si>
  <si>
    <t>Universal</t>
  </si>
  <si>
    <t>If the enemy team controls 3 or more beacons, the robot deals increased weapon damage.</t>
  </si>
  <si>
    <t>Raider Gunsmith</t>
  </si>
  <si>
    <t>5.7%</t>
  </si>
  <si>
    <t>9.5%</t>
  </si>
  <si>
    <t>After capturing a beacon, the robot deals increase weapon damage for 30 seconds.</t>
  </si>
  <si>
    <t>Bounty Hunter</t>
  </si>
  <si>
    <t>4.5%</t>
  </si>
  <si>
    <t>6%</t>
  </si>
  <si>
    <t>Destroying an enemy robot increases the robot's weapon damage for 5 seconds.</t>
  </si>
  <si>
    <t>Armor Expert</t>
  </si>
  <si>
    <t>High durability</t>
  </si>
  <si>
    <t>12.5%</t>
  </si>
  <si>
    <t>The robot has increased durability.</t>
  </si>
  <si>
    <t>Low durability</t>
  </si>
  <si>
    <t>11.25%</t>
  </si>
  <si>
    <t>18.75%</t>
  </si>
  <si>
    <t>Mechanic</t>
  </si>
  <si>
    <t>0.25%</t>
  </si>
  <si>
    <t>0.4%</t>
  </si>
  <si>
    <t>0.5%</t>
  </si>
  <si>
    <t>0.7%</t>
  </si>
  <si>
    <t>The robot repairs a portion of its maximum durability each second.</t>
  </si>
  <si>
    <t>Adamant Mechanic</t>
  </si>
  <si>
    <t>If the enemy team controls 3 or more beacons, the robot repairs a portion of its maximum durability each second.</t>
  </si>
  <si>
    <t>Raider Mechanic</t>
  </si>
  <si>
    <t>After capturing a beacon, the robot repairs a portion of its maximum durability.</t>
  </si>
  <si>
    <t>Adamant Guardian</t>
  </si>
  <si>
    <t>12.5</t>
  </si>
  <si>
    <t>18.75</t>
  </si>
  <si>
    <t>25</t>
  </si>
  <si>
    <t>31.25</t>
  </si>
  <si>
    <t>If the enemy team controls 3 or more beacons, the robot gets increased damage resistance.</t>
  </si>
  <si>
    <t>Invulnerable Raider</t>
  </si>
  <si>
    <t>Road Hog</t>
  </si>
  <si>
    <t>Fast speed</t>
  </si>
  <si>
    <t>4.9%</t>
  </si>
  <si>
    <t>7.4%</t>
  </si>
  <si>
    <t>12.3%</t>
  </si>
  <si>
    <t>Robot has increased speed.</t>
  </si>
  <si>
    <t>Slow speed</t>
  </si>
  <si>
    <t>Adamant Road Hog</t>
  </si>
  <si>
    <t>13%</t>
  </si>
  <si>
    <t>19.5%</t>
  </si>
  <si>
    <t>26%</t>
  </si>
  <si>
    <t>32.5%</t>
  </si>
  <si>
    <t>If the enemy team controls 3 or more beacons, the robot gets increased speed.</t>
  </si>
  <si>
    <t>Quartermaster</t>
  </si>
  <si>
    <t>Has active module</t>
  </si>
  <si>
    <t>31.25%</t>
  </si>
  <si>
    <t>All active modules on robot cost less power cells to activate.</t>
  </si>
  <si>
    <t>Modules Expert</t>
  </si>
  <si>
    <t>All effects on active modules on robot last longer.</t>
  </si>
  <si>
    <t>Dodger</t>
  </si>
  <si>
    <t>All active modules on robot recharge faster.</t>
  </si>
  <si>
    <t>Foolhardy Quartermaster</t>
  </si>
  <si>
    <t>Upon reaching a certain durability level, instantly recharges any equipped active module.</t>
  </si>
  <si>
    <t>Guidance Operator</t>
  </si>
  <si>
    <t>37.5%</t>
  </si>
  <si>
    <t>65%</t>
  </si>
  <si>
    <t>The robot locks onto targets faster.</t>
  </si>
  <si>
    <t>Survivor</t>
  </si>
  <si>
    <t>How</t>
  </si>
  <si>
    <t>2.5% 3.75%</t>
  </si>
  <si>
    <t>3.75% 5.6%</t>
  </si>
  <si>
    <t>5% 7.5%</t>
  </si>
  <si>
    <t>6.25% 9.3%</t>
  </si>
  <si>
    <t>The robot deals increased weapon damage, but its speed is lowered by x%.</t>
  </si>
  <si>
    <t>Thrill Seeker</t>
  </si>
  <si>
    <t>Are</t>
  </si>
  <si>
    <t>2.5% 2.5%</t>
  </si>
  <si>
    <t>3.75% 3.75%</t>
  </si>
  <si>
    <t>5% 5%</t>
  </si>
  <si>
    <t>6.25% 6.25%</t>
  </si>
  <si>
    <t>The robot deals increased weapon damage, but its durability is lowered by x%.</t>
  </si>
  <si>
    <t>Scout</t>
  </si>
  <si>
    <t>We</t>
  </si>
  <si>
    <t>3.75% 2.5%</t>
  </si>
  <si>
    <t>5.7% 3.75%</t>
  </si>
  <si>
    <t>7.5% 5%</t>
  </si>
  <si>
    <t>9.4% 6.25%</t>
  </si>
  <si>
    <t>The robot has increased speed, but its durability is lowered by x%</t>
  </si>
  <si>
    <t>Spy</t>
  </si>
  <si>
    <t>Supposed</t>
  </si>
  <si>
    <t>3.75% 1.25%</t>
  </si>
  <si>
    <t>5.7% 1.9%</t>
  </si>
  <si>
    <t>7.5% 2.5%</t>
  </si>
  <si>
    <t>9.4% 3.1%</t>
  </si>
  <si>
    <t>The robot has increased speed, but its weapon damage is lowered by x%.</t>
  </si>
  <si>
    <t>Cautious Pilot</t>
  </si>
  <si>
    <t>To</t>
  </si>
  <si>
    <t>7.5% 3.75%</t>
  </si>
  <si>
    <t>11.25% 5.6%</t>
  </si>
  <si>
    <t>15% 7.5%</t>
  </si>
  <si>
    <t>18.75% 9.3%</t>
  </si>
  <si>
    <t>The robot has increased durability, buts its speed is lowered by x%</t>
  </si>
  <si>
    <t>Tough Guy</t>
  </si>
  <si>
    <t>Know</t>
  </si>
  <si>
    <t>7.5% 1.3%</t>
  </si>
  <si>
    <t>11.25% 1.9%</t>
  </si>
  <si>
    <t>15% 2.5%</t>
  </si>
  <si>
    <t>18.75% 3.1%</t>
  </si>
  <si>
    <t>The robot has increased durability, but its weapon damage is lowered by x%.</t>
  </si>
  <si>
    <t>Wonderworker</t>
  </si>
  <si>
    <t>1 long ability charge</t>
  </si>
  <si>
    <t>After activating its ability, the robot repairs a portion of its maximum durability.</t>
  </si>
  <si>
    <t>Destroyer</t>
  </si>
  <si>
    <t>Built-in weapon</t>
  </si>
  <si>
    <t>The robot deals increased ability damage.</t>
  </si>
  <si>
    <t>True Ace</t>
  </si>
  <si>
    <t>Mender, Tyr, Demeter</t>
  </si>
  <si>
    <t>The robot repairs more durability with its ability.</t>
  </si>
  <si>
    <t>Suppressor</t>
  </si>
  <si>
    <t>Suppression ability</t>
  </si>
  <si>
    <t>The robot has increased suppression effect.</t>
  </si>
  <si>
    <t>Ferocious Guardian</t>
  </si>
  <si>
    <t>Fujin, Raijin, Weyland</t>
  </si>
  <si>
    <t>2.25%</t>
  </si>
  <si>
    <t>The robot deals increased weapon damage while its ability is active.</t>
  </si>
  <si>
    <t>Defense Expert</t>
  </si>
  <si>
    <t>22.5</t>
  </si>
  <si>
    <t>30</t>
  </si>
  <si>
    <t>37.5</t>
  </si>
  <si>
    <t>The robot has increased Defence points while its ability is active.</t>
  </si>
  <si>
    <t>Raijin, Weyland</t>
  </si>
  <si>
    <t>20</t>
  </si>
  <si>
    <t>True Cowboy</t>
  </si>
  <si>
    <t xml:space="preserve">Jesse, Doc, Butch </t>
  </si>
  <si>
    <t>The robot deals increased weapon damage for 10 seconds after mode change.</t>
  </si>
  <si>
    <t>Deft Survivor</t>
  </si>
  <si>
    <t>Upon reaching a certain durability level, instantly recharges robot's ability.</t>
  </si>
  <si>
    <t>Clever Survivor</t>
  </si>
  <si>
    <t>2+ ability charges</t>
  </si>
  <si>
    <t>Upon reaching a certain durability level, instantly adds an ability charge.</t>
  </si>
  <si>
    <t>Daredevil</t>
  </si>
  <si>
    <t>Carnage, Galahad, Erebus</t>
  </si>
  <si>
    <t>The robot's damage increases but its active ability becomes unavailable.</t>
  </si>
  <si>
    <t>Ghost</t>
  </si>
  <si>
    <t>Cossack, Rogatka, Lancelot</t>
  </si>
  <si>
    <t>27.5%</t>
  </si>
  <si>
    <t>41.25%</t>
  </si>
  <si>
    <t>55%</t>
  </si>
  <si>
    <t>68.75%</t>
  </si>
  <si>
    <t>The robot's speed increases but its active ability becomes unavailable.</t>
  </si>
  <si>
    <t>Traditionalist</t>
  </si>
  <si>
    <t>Falcon, Revenant</t>
  </si>
  <si>
    <t>62.5%</t>
  </si>
  <si>
    <t>The robot's durability increases but its active ability becomes unavailable.</t>
  </si>
  <si>
    <t>Physical Shield Expert</t>
  </si>
  <si>
    <t>Physical shield</t>
  </si>
  <si>
    <t>The robot's physical shield has increased durability.</t>
  </si>
  <si>
    <t>Energy Shield Expert</t>
  </si>
  <si>
    <t>Strong energy shield</t>
  </si>
  <si>
    <t>The robot's energy shield has increased capacity.</t>
  </si>
  <si>
    <t>Weak energy shield</t>
  </si>
  <si>
    <t>Crazy Electrician</t>
  </si>
  <si>
    <t>Regen energy shield</t>
  </si>
  <si>
    <t>The robot's energy shield recharges faster.</t>
  </si>
  <si>
    <t>Gunsmith</t>
  </si>
  <si>
    <t>Weapons only</t>
  </si>
  <si>
    <t>The weapon deals increased damage.</t>
  </si>
  <si>
    <t>Sharpshooter</t>
  </si>
  <si>
    <t>Spread weapons</t>
  </si>
  <si>
    <t>The weapon has increased shot grouping.</t>
  </si>
  <si>
    <t>Speed Shooter</t>
  </si>
  <si>
    <t>Acceleration weapons</t>
  </si>
  <si>
    <t>33%</t>
  </si>
  <si>
    <t>49.5%</t>
  </si>
  <si>
    <t>66%</t>
  </si>
  <si>
    <t>82.5%</t>
  </si>
  <si>
    <t>The weapon's acceleration mode activates faster.</t>
  </si>
  <si>
    <t>Powerman</t>
  </si>
  <si>
    <t>Charge-up weapons</t>
  </si>
  <si>
    <t>The weapon accumulates charges faster.</t>
  </si>
  <si>
    <t>Knight Errant</t>
  </si>
  <si>
    <t>Ecu</t>
  </si>
  <si>
    <t>22.5%</t>
  </si>
  <si>
    <t>The shield has increased durability.</t>
  </si>
  <si>
    <t>Ancile</t>
  </si>
  <si>
    <t>The shield has increased capacity.</t>
  </si>
  <si>
    <t>For details see other sheets</t>
  </si>
  <si>
    <t>Legend</t>
  </si>
  <si>
    <t xml:space="preserve"> </t>
  </si>
  <si>
    <t>Damage</t>
  </si>
  <si>
    <t>Damage Tradeoff</t>
  </si>
  <si>
    <t>Durability</t>
  </si>
  <si>
    <t>Durability Tradeoff</t>
  </si>
  <si>
    <t>Speed</t>
  </si>
  <si>
    <t>Speed Tradeoff</t>
  </si>
  <si>
    <t>Healing</t>
  </si>
  <si>
    <t>Shielding</t>
  </si>
  <si>
    <t>Active Module</t>
  </si>
  <si>
    <t>Active Module Emergency</t>
  </si>
  <si>
    <t>Ability Emergency</t>
  </si>
  <si>
    <t>Robot</t>
  </si>
  <si>
    <t>Basics</t>
  </si>
  <si>
    <t>Tradeoffs</t>
  </si>
  <si>
    <t>Ability Enhance</t>
  </si>
  <si>
    <t>Recharge</t>
  </si>
  <si>
    <t>Exclusive Ability</t>
  </si>
  <si>
    <t>Module Access</t>
  </si>
  <si>
    <t>Completed?</t>
  </si>
  <si>
    <t>MGun</t>
  </si>
  <si>
    <t>ArmE</t>
  </si>
  <si>
    <t>RHog</t>
  </si>
  <si>
    <t>Surv</t>
  </si>
  <si>
    <t>ThrS</t>
  </si>
  <si>
    <t>Sco</t>
  </si>
  <si>
    <t>CauP</t>
  </si>
  <si>
    <t>TGuy</t>
  </si>
  <si>
    <t>Ww</t>
  </si>
  <si>
    <t>Dest</t>
  </si>
  <si>
    <t>Supp</t>
  </si>
  <si>
    <t>DSur</t>
  </si>
  <si>
    <t>CSur</t>
  </si>
  <si>
    <t>PSE</t>
  </si>
  <si>
    <t>ESE</t>
  </si>
  <si>
    <t>CraE</t>
  </si>
  <si>
    <t>TAce</t>
  </si>
  <si>
    <t>FGd</t>
  </si>
  <si>
    <t>DefE</t>
  </si>
  <si>
    <t>TCb</t>
  </si>
  <si>
    <t>Dare</t>
  </si>
  <si>
    <t>Gho</t>
  </si>
  <si>
    <t>Trad</t>
  </si>
  <si>
    <t>Qm</t>
  </si>
  <si>
    <t>ME</t>
  </si>
  <si>
    <t>Dodg</t>
  </si>
  <si>
    <t>FQm</t>
  </si>
  <si>
    <t>Note: The skills unmentioned in this list are universal for all robots</t>
  </si>
  <si>
    <t>Strong</t>
  </si>
  <si>
    <t>(For skills in bold)</t>
  </si>
  <si>
    <t>Normal</t>
  </si>
  <si>
    <t>Unavailable</t>
  </si>
  <si>
    <t>BRANCH</t>
  </si>
  <si>
    <t>PARAMETER</t>
  </si>
  <si>
    <t>UPGRADE TYPE</t>
  </si>
  <si>
    <t xml:space="preserve">Arthur </t>
  </si>
  <si>
    <t>Defense</t>
  </si>
  <si>
    <t>Hp</t>
  </si>
  <si>
    <t>Armor</t>
  </si>
  <si>
    <t>Avalon</t>
  </si>
  <si>
    <t>arthur-physical-shield</t>
  </si>
  <si>
    <t>Titans_module_Arthur_V1</t>
  </si>
  <si>
    <t>Utility</t>
  </si>
  <si>
    <t>SpeedScale</t>
  </si>
  <si>
    <t>MoveSpeed</t>
  </si>
  <si>
    <t>ShieldBash</t>
  </si>
  <si>
    <t>arthur-ability-damage</t>
  </si>
  <si>
    <t xml:space="preserve">Kid </t>
  </si>
  <si>
    <t>AllOut</t>
  </si>
  <si>
    <t>kid-ability1-resist</t>
  </si>
  <si>
    <t>Titans_module_Kid_V1</t>
  </si>
  <si>
    <t>Stove</t>
  </si>
  <si>
    <t>kid-ability2-damage</t>
  </si>
  <si>
    <t xml:space="preserve">Ao Ming </t>
  </si>
  <si>
    <t>Flight</t>
  </si>
  <si>
    <t>ming-flght-resist</t>
  </si>
  <si>
    <t>Titans_module_Ao_Ming_V1</t>
  </si>
  <si>
    <t>SelfHeal</t>
  </si>
  <si>
    <t>ming-heal-ability</t>
  </si>
  <si>
    <t xml:space="preserve">Nodens </t>
  </si>
  <si>
    <t>HealStrength</t>
  </si>
  <si>
    <t>nodens-heal-ability</t>
  </si>
  <si>
    <t>Titans_module_Nodens_V1</t>
  </si>
  <si>
    <t>Disposal</t>
  </si>
  <si>
    <t>nodens-aoe-ability</t>
  </si>
  <si>
    <t xml:space="preserve">Minos </t>
  </si>
  <si>
    <t>Reflector</t>
  </si>
  <si>
    <t>minos-ability-shield</t>
  </si>
  <si>
    <t>Charge</t>
  </si>
  <si>
    <t>minos-ability-damage</t>
  </si>
  <si>
    <t xml:space="preserve">Ox Minos </t>
  </si>
  <si>
    <t xml:space="preserve">Sharanga </t>
  </si>
  <si>
    <t>FullPower</t>
  </si>
  <si>
    <t>sharanga-better-guns</t>
  </si>
  <si>
    <t>Titans_module_Sharanga_V1</t>
  </si>
  <si>
    <t>PhaseExile</t>
  </si>
  <si>
    <t>sharanga-phase-exile</t>
  </si>
  <si>
    <t xml:space="preserve">Murometz </t>
  </si>
  <si>
    <t>HardRain</t>
  </si>
  <si>
    <t>hard-rain-penetration</t>
  </si>
  <si>
    <t>Titans_module_Murometz_V1</t>
  </si>
  <si>
    <t>EMPblast</t>
  </si>
  <si>
    <t>emp-blast-duration</t>
  </si>
  <si>
    <t xml:space="preserve">Luchador </t>
  </si>
  <si>
    <t>DeadlyJump</t>
  </si>
  <si>
    <t>luchador-upgrade-ability-damage</t>
  </si>
  <si>
    <t>Titans_module_Luchador_V1</t>
  </si>
  <si>
    <t>UltimateDefense</t>
  </si>
  <si>
    <t>status-effect-CountershieldLuchador2resist</t>
  </si>
  <si>
    <t>Heimdall</t>
  </si>
  <si>
    <t>defence</t>
  </si>
  <si>
    <t>class</t>
  </si>
  <si>
    <t>heimdall-upgrade-heal</t>
  </si>
  <si>
    <t>Titans_module_Heimdall_V1</t>
  </si>
  <si>
    <t>utility</t>
  </si>
  <si>
    <t>GoldenHorn</t>
  </si>
  <si>
    <t>heimdall-upgrade-gun2</t>
  </si>
  <si>
    <t>DMG 
PER PARTICLE</t>
  </si>
  <si>
    <t>AMMO</t>
  </si>
  <si>
    <t>AMMO 
PER SHOT</t>
  </si>
  <si>
    <t>RELOAD 
AMOUNT</t>
  </si>
  <si>
    <t>RELOAD 
INTERVAL</t>
  </si>
  <si>
    <t xml:space="preserve">Arthur BWaveAbility </t>
  </si>
  <si>
    <t xml:space="preserve">Kid DamageAbility </t>
  </si>
  <si>
    <t xml:space="preserve">Ao Ming HealAbility </t>
  </si>
  <si>
    <t xml:space="preserve">Nodens WeaponAbility </t>
  </si>
  <si>
    <t xml:space="preserve">Nodens SupportAbility </t>
  </si>
  <si>
    <t xml:space="preserve">Minos BWaveAbility </t>
  </si>
  <si>
    <t xml:space="preserve">Murometz Gun L </t>
  </si>
  <si>
    <t xml:space="preserve">Murometz Gun R </t>
  </si>
  <si>
    <t xml:space="preserve">Murometz EMPAbility </t>
  </si>
  <si>
    <t xml:space="preserve">Luchador Gun SmallRadius </t>
  </si>
  <si>
    <t xml:space="preserve">Luchador Gun BigRadius </t>
  </si>
  <si>
    <t>Heimdall HealGun</t>
  </si>
  <si>
    <t>Heimdall HealGun2Burst</t>
  </si>
  <si>
    <t>Heimdall Gun</t>
  </si>
  <si>
    <t>Heimdall Gun2</t>
  </si>
  <si>
    <t>SLOT</t>
  </si>
  <si>
    <t>EFFECT ACCUMULATION</t>
  </si>
  <si>
    <t>RELOAD TYPE</t>
  </si>
  <si>
    <t>RELOAD TIME
MAG Weapons: (=Reload Interval)
-or-
RWF Weapons: (Ammo/((1/Reload Interval)*Reload Amount)</t>
  </si>
  <si>
    <t>RATE OF FIRE
(1 /Shot Interval)</t>
  </si>
  <si>
    <t>UNLOAD TIME
Ammo/
(Ammo per Shot*
Rate of Fire)</t>
  </si>
  <si>
    <t>DAMAGE PER SHOT
(Dmg per Particle *Ammo per Shot *Particles per Shot)</t>
  </si>
  <si>
    <t>DAMAGE PER MAGAZINE
(Magazine Ammo *Dmg per Shot)</t>
  </si>
  <si>
    <t>DAMAGE PER SECOND
(Shot Interval *Dmg per Shot)</t>
  </si>
  <si>
    <t>CYCLE DAMAGE
PER SECOND
Damage per Magazine/(Reload Time+Unload Time)</t>
  </si>
  <si>
    <t>DOT DAMAGE
(per sec)</t>
  </si>
  <si>
    <t>MAX DOT DAMAGE
(per sec * 5)</t>
  </si>
  <si>
    <t>ACCELERATED DAMAGE PER SECOND
(DPS*1.5)</t>
  </si>
  <si>
    <t>DAMAGE PER SHOT
(LVL 25)</t>
  </si>
  <si>
    <t>DAMAGE PER SECOND
(LVL 25)</t>
  </si>
  <si>
    <t>DAMAGE PER MAGAZINE
(LVL 25)</t>
  </si>
  <si>
    <t>CYCLE DAMAGE
PER SECOND
(LVL 25)</t>
  </si>
  <si>
    <t>DOT DAMAGE
LVL 25</t>
  </si>
  <si>
    <t>MAX DOT DAMAGE
LVL 25</t>
  </si>
  <si>
    <t xml:space="preserve">Baihu Basilisk  </t>
  </si>
  <si>
    <t>Alpha</t>
  </si>
  <si>
    <t>MAG</t>
  </si>
  <si>
    <t xml:space="preserve">Basilisk  </t>
  </si>
  <si>
    <t xml:space="preserve">Bulava  </t>
  </si>
  <si>
    <t xml:space="preserve">Cataclysm  </t>
  </si>
  <si>
    <t xml:space="preserve">Cinder  </t>
  </si>
  <si>
    <t>Beta</t>
  </si>
  <si>
    <t>RW Not Firing</t>
  </si>
  <si>
    <t xml:space="preserve">Cuirassier  </t>
  </si>
  <si>
    <t>RWF</t>
  </si>
  <si>
    <t xml:space="preserve">Cyclone  </t>
  </si>
  <si>
    <t>Dazzler</t>
  </si>
  <si>
    <t xml:space="preserve">Gendarme  </t>
  </si>
  <si>
    <t xml:space="preserve">Grom  </t>
  </si>
  <si>
    <t xml:space="preserve">Kisten  </t>
  </si>
  <si>
    <t xml:space="preserve">Krait  </t>
  </si>
  <si>
    <t>Lantern</t>
  </si>
  <si>
    <t xml:space="preserve">Lunar Grom  </t>
  </si>
  <si>
    <t xml:space="preserve">Lunar Squall  </t>
  </si>
  <si>
    <t>Oolong Cinder</t>
  </si>
  <si>
    <t xml:space="preserve">Retaliator  </t>
  </si>
  <si>
    <t xml:space="preserve">Rupture  </t>
  </si>
  <si>
    <t xml:space="preserve">Squall  </t>
  </si>
  <si>
    <t xml:space="preserve">Striker  </t>
  </si>
  <si>
    <t xml:space="preserve">Tsar  </t>
  </si>
  <si>
    <t xml:space="preserve">Vengeance  </t>
  </si>
  <si>
    <t xml:space="preserve">Zmej Bulava  </t>
  </si>
  <si>
    <t xml:space="preserve">Zmej Kisten  </t>
  </si>
  <si>
    <t xml:space="preserve">Arthur LShield </t>
  </si>
  <si>
    <t xml:space="preserve">Arthur RShield </t>
  </si>
  <si>
    <t xml:space="preserve">Minos Shield </t>
  </si>
  <si>
    <t>Heimdall Shields</t>
  </si>
  <si>
    <t>Singular Reactor</t>
  </si>
  <si>
    <t>Assault</t>
  </si>
  <si>
    <t>Drone List</t>
  </si>
  <si>
    <t>Update 7.0 - current</t>
  </si>
  <si>
    <t>https://warrobots.com/en/posts/331</t>
  </si>
  <si>
    <t xml:space="preserve">Last Update: </t>
  </si>
  <si>
    <t>Drone Name</t>
  </si>
  <si>
    <t>First Appeared</t>
  </si>
  <si>
    <t>Tiers</t>
  </si>
  <si>
    <t>Built-in Weapons</t>
  </si>
  <si>
    <t>Drone Ability</t>
  </si>
  <si>
    <t>Ability Function</t>
  </si>
  <si>
    <t>Characteristics</t>
  </si>
  <si>
    <t>Properties</t>
  </si>
  <si>
    <t>Affects</t>
  </si>
  <si>
    <t>A: Effects</t>
  </si>
  <si>
    <t>B: Attack</t>
  </si>
  <si>
    <t>C: Defence</t>
  </si>
  <si>
    <t>D: Repair</t>
  </si>
  <si>
    <t>E: Arms Controller</t>
  </si>
  <si>
    <t>F: Shields</t>
  </si>
  <si>
    <t>Starter</t>
  </si>
  <si>
    <t>The first drone ever made. It may be small, but it still has potential.</t>
  </si>
  <si>
    <t>Ag 50000</t>
  </si>
  <si>
    <t>-</t>
  </si>
  <si>
    <t>Sidekick</t>
  </si>
  <si>
    <t>Have you been dreaming of a trusted sidekick in battle? Then this one's for you! The affordable yet powerful drone will always be by your side!</t>
  </si>
  <si>
    <t>Ag 500000</t>
  </si>
  <si>
    <t>On Low Durabilty: Fix%</t>
  </si>
  <si>
    <t>When the robot's durability falls below 35%, repairs a portion of it immediately.</t>
  </si>
  <si>
    <t>3% Repairable durability
20 sec Cooldown time</t>
  </si>
  <si>
    <t>Temporary</t>
  </si>
  <si>
    <t>Defender</t>
  </si>
  <si>
    <t>You like your gadgets big and powerful? Then it's Defender you want. It's huge (well, for a drone) and a trusted ally that always has your back.</t>
  </si>
  <si>
    <t>Ag 5000000</t>
  </si>
  <si>
    <t>On Mild Damage: Fix%</t>
  </si>
  <si>
    <t>If the robot receives more than 70,000 damage within 5 seconds, repairs a portion of its durability immediately.</t>
  </si>
  <si>
    <t>6% Repairable durability
5 sec Cooldown time</t>
  </si>
  <si>
    <t>Fly</t>
  </si>
  <si>
    <t>Do you want an affordable yet stylish drone with notable power? Meet Fly! With enough sockets and battery capacity to install multiple microchips, it will come in handy in any situation. Pretty fly, huh?</t>
  </si>
  <si>
    <t>On Module Use: Damage</t>
  </si>
  <si>
    <t>After an active module is used, increases the robot's damage output for 7 seconds.</t>
  </si>
  <si>
    <t>6% Additional damage
7 sec Effect duration</t>
  </si>
  <si>
    <t>Discus</t>
  </si>
  <si>
    <t>Discus may look soft and round, but there is enough power under its hull to make it indispensable in battle. It'll definitely help you steamroll your enemies!</t>
  </si>
  <si>
    <t>Au 2400</t>
  </si>
  <si>
    <t>Control Resistor</t>
  </si>
  <si>
    <t>Slows down the accumulation of effects on the robot.</t>
  </si>
  <si>
    <t>-35% Effect accumulation</t>
  </si>
  <si>
    <t>Permanent</t>
  </si>
  <si>
    <t>Good Guy</t>
  </si>
  <si>
    <t>This good guy is very bad news for your enemies: in addition to its powerful double-barrel gun, this drone also comes with other handy functions. You just have to install the right microchips!</t>
  </si>
  <si>
    <t>x1 Kinetic
Shooting with kinetic shells</t>
  </si>
  <si>
    <t>On Low Durability: Defense</t>
  </si>
  <si>
    <t>When the robot's durability falls below 35%, increases the power of the robot's Defence system.</t>
  </si>
  <si>
    <t>40 Defence points
20 sec Effect duration
15 sec Cooldown time</t>
  </si>
  <si>
    <t>Do you sometimes feel overwhelmed by the enemy and in need of an ally? Then bring Sharpshooter into battle with you. It can shoot and look good while doing it!</t>
  </si>
  <si>
    <t>x1 Energy
Shooting with energy shells</t>
  </si>
  <si>
    <t>On Last Stand: Damage</t>
  </si>
  <si>
    <t>As long as Last Stand is active, increases the robot's damage output.</t>
  </si>
  <si>
    <t>25% Additional damage</t>
  </si>
  <si>
    <t>Glider</t>
  </si>
  <si>
    <t>For fans of the classics, Space Tech developed Glider: the ultimate support drone! Use its impressively powerful batteries to install lots of high-tier microchips. Wreak havoc, stand your ground and control - you can count on Glider!</t>
  </si>
  <si>
    <t>Au 6000</t>
  </si>
  <si>
    <t>After PhaseShift: Fix</t>
  </si>
  <si>
    <t>When the robot emerges from Phase Shift, repairs a portion of its durability immediately.</t>
  </si>
  <si>
    <t>22% Repairable durability</t>
  </si>
  <si>
    <t>Nebula</t>
  </si>
  <si>
    <t>Do you deserve better than an ordinary drone? Then try Nebula! This drone is the pinnacle of EvoLife drone engineering and its batteries and numerous microchip sockets can help you become the top dog on the battlefield.</t>
  </si>
  <si>
    <t>On High Damage: Fix%</t>
  </si>
  <si>
    <t>If the robot receives more than 100,000 damage within 3 seconds, repairs a portion of its durability immediately.</t>
  </si>
  <si>
    <t>58% Repairable durability
5 sec Cooldown time</t>
  </si>
  <si>
    <t>The Eye</t>
  </si>
  <si>
    <t>Do you think The Eye looks cute? Don't be fooled! It's a powerful machine capable of wasting your enemies with its double gun, and has enough energy to support lots of other functions at the same time!</t>
  </si>
  <si>
    <t>22% Additional damage
7 sec Effect duration</t>
  </si>
  <si>
    <t>What better way to intimidate your enemies than with a giant wasp by your side?! And one that can shoot at that. With this larger than life drone, you will dominate on the battlefield in any situation!</t>
  </si>
  <si>
    <t>x1 Explosive
Shooting with explosive shells</t>
  </si>
  <si>
    <t>Acid Sprayer</t>
  </si>
  <si>
    <t>Adds a damage over time effect to the drone's weapon.</t>
  </si>
  <si>
    <t>145 Damage each second
5 sec Effect duration</t>
  </si>
  <si>
    <t>Drone</t>
  </si>
  <si>
    <t>Octanian</t>
  </si>
  <si>
    <t>Special edition drone. WR x SERIOUS SAM 4: AVAILABLE ONLY DURING SERIOUS CHRISTMAS EVENT The Octanian Drone is a combat drone equipped with a laser turret, used in Mental's Horde to support Octanian forces. Its Morphological Identification of Friend or Foe system has been hacked, so now anyone can use it against their enemies. And what luck! Our microchips are a perfect fit.</t>
  </si>
  <si>
    <t>N/A</t>
  </si>
  <si>
    <t>Target-seeking Minigun</t>
  </si>
  <si>
    <t>With this chip and thanks to its large ammo capacity and high rate of fire, your drone can use suppressive fire. The drone can shoot independently of the robot.</t>
  </si>
  <si>
    <t>865 Damage
500 m Range
10 sec Reload time</t>
  </si>
  <si>
    <t>Paralysis</t>
  </si>
  <si>
    <t>This baby is a real technological marvel. Its gorgeous segmented tail isn't the only thing going for it, there's also its powerful built-in generator that allows it to lock-down your enemies!</t>
  </si>
  <si>
    <t>Lockdowner</t>
  </si>
  <si>
    <t>Enables all the robot's weapons to apply Lock-down.</t>
  </si>
  <si>
    <t>1.6% Effect accumulation per shot</t>
  </si>
  <si>
    <t>Enemies</t>
  </si>
  <si>
    <t>Persephone</t>
  </si>
  <si>
    <t>Drawing inspiration from Demeter, Persephone is a compact version of the design created by Icarus Technologies which can repair you and your allies in battle. A great choice for someone who enjoys piloting Hades.</t>
  </si>
  <si>
    <t>x1</t>
  </si>
  <si>
    <t>Persephone's Repairer</t>
  </si>
  <si>
    <t>This drone shoots energy particles at your allies to repair them. It also constantly repairs a portion of your durability.</t>
  </si>
  <si>
    <t>800 Repairable durability
800 Damage
500 m Range
5 sec Reload time</t>
  </si>
  <si>
    <t>Beak</t>
  </si>
  <si>
    <t>Beak is your winged support at the forefront of the attack. At the first sign of danger, this drone is capable of using its built-in stealth system to defend your robot from direct enemy attacks.</t>
  </si>
  <si>
    <t>On First Hit: Stealth</t>
  </si>
  <si>
    <t>After taking the first hit on the battlefield, the robot gets the Stealth effect. This prevents enemies from targeting the robot for a while.</t>
  </si>
  <si>
    <t>5 sec Effect duration</t>
  </si>
  <si>
    <t>Barrel</t>
  </si>
  <si>
    <t>7.4.1</t>
  </si>
  <si>
    <t>Despite its unwieldy name, this little guy is actually pretty aerodynamic! Great company on any battlefield, this fella will literally explode with rage if someone dares to destroy your robot. This damages any enemies that get caught in the blast, of course!</t>
  </si>
  <si>
    <t>Barrel's Explosion</t>
  </si>
  <si>
    <t>This drone explodes when your robot is destroyed, damaging any enemies caught in the blast.</t>
  </si>
  <si>
    <t>50 000 Damage
75 m Range</t>
  </si>
  <si>
    <t>Reviver</t>
  </si>
  <si>
    <t>"Medic!" is a shout that is heard on the battlefield so often. But now, a medic will always be at hand! Reviver is an indispensable companion for those who like having a second chance in battle.</t>
  </si>
  <si>
    <t>Revive</t>
  </si>
  <si>
    <t>When the Robot's durability reaches zero, the drone instantly restores part of it.</t>
  </si>
  <si>
    <t>50%
Repairable durability</t>
  </si>
  <si>
    <t>Ironhearth</t>
  </si>
  <si>
    <t>7.7.7</t>
  </si>
  <si>
    <t>Ironhearth has a frozen heart. Beautiful, powerful, dangerous, cold and hot. It can both cool and warm your robot when nesessary. Ironhearth is made of iron and looks like an iron. How ironic.</t>
  </si>
  <si>
    <t>Frozen Heart of Ironhearth</t>
  </si>
  <si>
    <t>When your robot is affected by FREEZE or BLAST effects, the effect is removed and the robot gains temporary immunity to the corresponding effect.</t>
  </si>
  <si>
    <t>Microchip List</t>
  </si>
  <si>
    <t>Tier Level / Functions</t>
  </si>
  <si>
    <t>Socket</t>
  </si>
  <si>
    <t>Name (Since 7.1.1)</t>
  </si>
  <si>
    <t>A: Effects (Circle)</t>
  </si>
  <si>
    <t>1-4</t>
  </si>
  <si>
    <t>20 Damage each second
5 sec Effect duration</t>
  </si>
  <si>
    <t>35 Damage each second
5 sec Effect duration</t>
  </si>
  <si>
    <t>65 Damage each second
5 sec Effect duration</t>
  </si>
  <si>
    <t>120 Damage each second
5 sec Effect duration</t>
  </si>
  <si>
    <t>Anti-Acid</t>
  </si>
  <si>
    <t>3-4</t>
  </si>
  <si>
    <t>Reduces the damage received from DoT effects.</t>
  </si>
  <si>
    <t>-12% Damage over time</t>
  </si>
  <si>
    <t>-30% Damage over time</t>
  </si>
  <si>
    <t>-7% Effect accumulation</t>
  </si>
  <si>
    <t>-12% Effect accumulation</t>
  </si>
  <si>
    <t>-30% Effect accumulation</t>
  </si>
  <si>
    <t>-60% Effect accumulation</t>
  </si>
  <si>
    <t>Defence Mitigator</t>
  </si>
  <si>
    <t>Adds Defence Mitigation effect to the drone's weapon.</t>
  </si>
  <si>
    <t>15% Defence Mitigation</t>
  </si>
  <si>
    <t>20% Defence Mitigation</t>
  </si>
  <si>
    <t>70% Defence Mitigation</t>
  </si>
  <si>
    <t>120% Defence Mitigation</t>
  </si>
  <si>
    <t>Freezer</t>
  </si>
  <si>
    <t>2-4</t>
  </si>
  <si>
    <t>Enables all the robot's weapons to apply Freeze.</t>
  </si>
  <si>
    <t>0.1% Effect accumulation per shot
-40% Enemy robots's speed
20% Extra damage taken by enemy</t>
  </si>
  <si>
    <t>0.2% Effect accumulation per shot
-40% Enemy robots's speed
20% Extra damage taken by enemy</t>
  </si>
  <si>
    <t>0.6% Effect accumulation per shot
-40% Enemy robots's speed
20% Extra damage taken by enemy</t>
  </si>
  <si>
    <t>0.1% Effect accumulation per shot</t>
  </si>
  <si>
    <t>0.2% Effect accumulation per shot</t>
  </si>
  <si>
    <t>0.6% Effect accumulation per shot</t>
  </si>
  <si>
    <t>Enables all the robot's weapons to apply Suppression.</t>
  </si>
  <si>
    <t>0.1% Effect accumulation per shot
-75% Enemy's damage output</t>
  </si>
  <si>
    <t>0.2% Effect accumulation per shot
-75% Enemy's damage output</t>
  </si>
  <si>
    <t>0.6% Effect accumulation per shot
-75% Enemy's damage output</t>
  </si>
  <si>
    <t>B: Attack (Triangle)</t>
  </si>
  <si>
    <t>After Suppression: Damage</t>
  </si>
  <si>
    <t>After the Suppression effect expires, increases the robot's damage output for 7 seconds.</t>
  </si>
  <si>
    <t>3% Additional damage
7 sec Effect duration</t>
  </si>
  <si>
    <t>5% Additional damage
7 sec Effect duration</t>
  </si>
  <si>
    <t>20% Additional damage
7 sec Effect duration</t>
  </si>
  <si>
    <t>35% Additional damage
7 sec Effect duration</t>
  </si>
  <si>
    <t>On Battleborn: Damage</t>
  </si>
  <si>
    <t>As long as Battle Born is active, increases the robot's damage output.</t>
  </si>
  <si>
    <t>3% Additional damage</t>
  </si>
  <si>
    <t>5% Additional damage</t>
  </si>
  <si>
    <t>20% Additional damage</t>
  </si>
  <si>
    <t>35% Additional damage</t>
  </si>
  <si>
    <t>On Damage Dealt: Damage</t>
  </si>
  <si>
    <t>For every 150000 damage dealt to the enemy, your robot gains a temporary damage bonus.</t>
  </si>
  <si>
    <t>5% Additional damage
5 sec Effect duration</t>
  </si>
  <si>
    <t>10% Additional damage
5 sec Effect duration</t>
  </si>
  <si>
    <t>20% Additional damage
5 sec Effect duration</t>
  </si>
  <si>
    <t>35% Additional damage
5 sec Effect duration</t>
  </si>
  <si>
    <t>On Freeze Immune: Damage</t>
  </si>
  <si>
    <t>As long as the robot is immune to Freeze effect, increases its damage output.</t>
  </si>
  <si>
    <t>On Lock-Down Immune: Damage</t>
  </si>
  <si>
    <t>As long as the robot is immune to Lock-down effect, increases its damage output.</t>
  </si>
  <si>
    <t>2% Additional damage
7 sec Effect duration</t>
  </si>
  <si>
    <t>10% Additional damage
7 sec Effect duration</t>
  </si>
  <si>
    <t>18% Additional damage
7 sec Effect duration</t>
  </si>
  <si>
    <t>On Repair Unit: Damage</t>
  </si>
  <si>
    <t>After the robot uses Repair Unit or Advanced Repair Unit, increases the robot's damage output for 7 seconds.</t>
  </si>
  <si>
    <t>On Suppression Immune: Damage</t>
  </si>
  <si>
    <t>As long as the robot is immune to Suppression effect, increases its damage output.</t>
  </si>
  <si>
    <t>While Lock-down: Damage</t>
  </si>
  <si>
    <t>As long as the Lock-down effect is active on the robot, increases the robot's damage output.</t>
  </si>
  <si>
    <t>C: Defence (Square)</t>
  </si>
  <si>
    <t>On Half Durability: Defense</t>
  </si>
  <si>
    <t>When the robot's durability falls below 50%, increases the power of the robot's Defence system.</t>
  </si>
  <si>
    <t>5 Defence points
10 sec Effect duration
15 sec Cooldown time</t>
  </si>
  <si>
    <t>10 Defence points
10 sec Effect duration
15 sec Cooldown time</t>
  </si>
  <si>
    <t>35 Defence points
10 sec Effect duration
15 sec Cooldown time</t>
  </si>
  <si>
    <t>60 Defence points
10 sec Effect duration
15 sec Cooldown time</t>
  </si>
  <si>
    <t>On Half Freeze: Defense</t>
  </si>
  <si>
    <t>If the Freeze charge on the robot reaches 50%, increases the power of the robot's Defence system.</t>
  </si>
  <si>
    <t>10 Defence points
10 sec Effect duration
5 sec Cooldown time</t>
  </si>
  <si>
    <t>20 Defence points
10 sec Effect duration
5 sec Cooldown time</t>
  </si>
  <si>
    <t>45 Defence points
10 sec Effect duration
5 sec Cooldown time</t>
  </si>
  <si>
    <t>80 Defence points
10 sec Effect duration
5 sec Cooldown time</t>
  </si>
  <si>
    <t>On Half Lock-down: Defense</t>
  </si>
  <si>
    <t>If the Lock-down charge on the robot reaches 50%, increases the power of the robot's Defence system.</t>
  </si>
  <si>
    <t>When the robot's durability falls below 35%, increases the power of the robot’s Defence system.</t>
  </si>
  <si>
    <t>5 Defence points
20 sec Effect duration
15 sec Cooldown time</t>
  </si>
  <si>
    <t>10 Defence points
20 sec Effect duration
15 sec Cooldown time</t>
  </si>
  <si>
    <t>35 Defence points
20 sec Effect duration
15 sec Cooldown time</t>
  </si>
  <si>
    <t>60 Defence points
20 sec Effect duration
15 sec Cooldown time</t>
  </si>
  <si>
    <t>On Repair Unit: Defense</t>
  </si>
  <si>
    <t>After the robot uses Repair Unit or Advanced Repair Unit, increases the power of the robot's Defence System for 10 seconds.</t>
  </si>
  <si>
    <t>10 Defence points
10 sec Effect duration</t>
  </si>
  <si>
    <t>20 Defence points
10 sec Effect duration</t>
  </si>
  <si>
    <t>45 Defence points
10 sec Effect duration</t>
  </si>
  <si>
    <t>80 Defence points
10 sec Effect duration</t>
  </si>
  <si>
    <t>While Lock-down: Defense</t>
  </si>
  <si>
    <t>As long as the Lock-down effect is active on the robot, increases the power of the robot’s Defence system.</t>
  </si>
  <si>
    <t>10 Defence points</t>
  </si>
  <si>
    <t>20 Defence points</t>
  </si>
  <si>
    <t>45 Defence points</t>
  </si>
  <si>
    <t>80 Defence points</t>
  </si>
  <si>
    <t>While Suppression: Defense</t>
  </si>
  <si>
    <t>As long as the Suppression effect is active on the robot, increases the power of the robot's Defence system.</t>
  </si>
  <si>
    <t>D: Repair (Diamond)</t>
  </si>
  <si>
    <t>After Phase Shift: Fix</t>
  </si>
  <si>
    <t>2% Repairable durability</t>
  </si>
  <si>
    <t>5% Repairable durability</t>
  </si>
  <si>
    <t>10% Repairable durability</t>
  </si>
  <si>
    <t>18% Repairable durability</t>
  </si>
  <si>
    <t>On High Damage: Fix</t>
  </si>
  <si>
    <t>10K Repairable durability
5 sec Cooldown time</t>
  </si>
  <si>
    <t>20K Repairable durability
5 sec Cooldown time</t>
  </si>
  <si>
    <t>50K Repairable durability
5 sec Cooldown time</t>
  </si>
  <si>
    <t>95K Repairable durability
5 sec Cooldown time</t>
  </si>
  <si>
    <t>5% Repairable durability
5 sec Cooldown time</t>
  </si>
  <si>
    <t>10% Repairable durability
5 sec Cooldown time</t>
  </si>
  <si>
    <t>25% Repairable durability
5 sec Cooldown time</t>
  </si>
  <si>
    <t>48% Repairable durability
5 sec Cooldown time</t>
  </si>
  <si>
    <t>On Kill: Fix%</t>
  </si>
  <si>
    <t>When the robot destroys an enemy robot, it repairs a portion of its own durability immediately.</t>
  </si>
  <si>
    <t>On Low Durability: Fix</t>
  </si>
  <si>
    <t>10K Repairable durability
20 sec Cooldown time</t>
  </si>
  <si>
    <t>20K Repairable durability
20 sec Cooldown time</t>
  </si>
  <si>
    <t>35K Repairable durability
20 sec Cooldown time</t>
  </si>
  <si>
    <t>On Low Durability: Fix%</t>
  </si>
  <si>
    <t>2% Repairable durability
20 sec Cooldown time</t>
  </si>
  <si>
    <t>5% Repairable durability
20 sec Cooldown time</t>
  </si>
  <si>
    <t>10% Repairable durability
20 sec Cooldown time</t>
  </si>
  <si>
    <t>18% Repairable durability
20 sec Cooldown time</t>
  </si>
  <si>
    <t>On Mild Damage: Fix</t>
  </si>
  <si>
    <t>7K Repairable durability
5 sec Cooldown time</t>
  </si>
  <si>
    <t>15K Repairable durability
5 sec Cooldown time</t>
  </si>
  <si>
    <t>30K Repairable durability
5 sec Cooldown time</t>
  </si>
  <si>
    <t>2% Repairable durability
5 sec Cooldown time</t>
  </si>
  <si>
    <t>18% Repairable durability
5 sec Cooldown time</t>
  </si>
  <si>
    <t>On Repair: Fix</t>
  </si>
  <si>
    <t>If more than 40,000 durability has been repaired over 5 seconds, the robot repairs an additional part of their durability.</t>
  </si>
  <si>
    <t>7K Repairable durability
10 sec Cooldown time</t>
  </si>
  <si>
    <t>10K Repairable durability
10 sec Cooldown time</t>
  </si>
  <si>
    <t>30K Repairable durability
10 sec Cooldown time</t>
  </si>
  <si>
    <t>60K Repairable durability
10 sec Cooldown time</t>
  </si>
  <si>
    <t>On Repair: Fix%</t>
  </si>
  <si>
    <t>3% Repairable durability
10 sec Cooldown time</t>
  </si>
  <si>
    <t>8% Repairable durability
10 sec Cooldown time</t>
  </si>
  <si>
    <t>20% Repairable durability
10 sec Cooldown time</t>
  </si>
  <si>
    <t>35% Repairable durability
10 sec Cooldown time</t>
  </si>
  <si>
    <t>AC: Arms Controller (Spikey Circle)</t>
  </si>
  <si>
    <t>Imitating Rifle</t>
  </si>
  <si>
    <t>With this chip, your drone can deal high damage at long range. A drone equipped with such a chip acts as support by shooting simultaneously with the robot.</t>
  </si>
  <si>
    <t>2800 Damage
800 m Range
10 sec Reload time</t>
  </si>
  <si>
    <t>4200 Damage
800 m Range
10 sec Reload time</t>
  </si>
  <si>
    <t>Imitating Rocket</t>
  </si>
  <si>
    <t>With this chip, your drone can deal explosive damage. A drone equipped with such a chip acts as support by shooting simultaneously with the robot.</t>
  </si>
  <si>
    <t>450 Damage
350 m Range
10 sec Reload time</t>
  </si>
  <si>
    <t>780 Damage
350 m Range
8 sec Reload time</t>
  </si>
  <si>
    <t>Target-seeking Cannon</t>
  </si>
  <si>
    <t>With this chip, your drone can deal high damage at long range. The drone can shoot independently of the robot.</t>
  </si>
  <si>
    <t xml:space="preserve">900 Damage
500 m Range
6 sec Reload time </t>
  </si>
  <si>
    <t>1440 Damage
500 m Range
5 sec Reload time</t>
  </si>
  <si>
    <t>1200dmg
5s reload
15 ammo
0.5 intv</t>
  </si>
  <si>
    <t>2021.1.1</t>
  </si>
  <si>
    <t>450 Damage
500 m Range
20 sec Reload time</t>
  </si>
  <si>
    <t>720 Damage
500 m Range
10 sec Reload time</t>
  </si>
  <si>
    <t>600dmg
10 reload
50 ammo
0.2 intv</t>
  </si>
  <si>
    <t>Target-seeking Freezer</t>
  </si>
  <si>
    <t>With this chip, your drone can shoot your enemies and apply a Freeze effect on them. The drone can shoot independently of the robot.</t>
  </si>
  <si>
    <t>300 Damage
600 m Range
15 sec Reload time</t>
  </si>
  <si>
    <t>480 Damage
600 m Range
15 sec Reload time</t>
  </si>
  <si>
    <t>F: Shields
(Sideways Mini-Four Box)</t>
  </si>
  <si>
    <t>On First Hit: Aegis</t>
  </si>
  <si>
    <t>After your robot receives damage for the first time, activates Aegis.</t>
  </si>
  <si>
    <t>12K Shield</t>
  </si>
  <si>
    <t>20K Shield</t>
  </si>
  <si>
    <t>40K Shield</t>
  </si>
  <si>
    <t>60K Shield</t>
  </si>
  <si>
    <t>On First Hit: Ancile</t>
  </si>
  <si>
    <t>After your robot receives damage for the first time, activates Ancile.</t>
  </si>
  <si>
    <t>90K Shield</t>
  </si>
  <si>
    <t>On High Damage: Absorber</t>
  </si>
  <si>
    <t>If the robot receives over 150,000 damage within 5 seconds, activates Absorber.</t>
  </si>
  <si>
    <t>5 sec Cooldown time</t>
  </si>
  <si>
    <t>On High Damage: Aegis</t>
  </si>
  <si>
    <t>If the robot receives over 150,000 damage within 5 seconds, activates Aegis.</t>
  </si>
  <si>
    <t>20K Shield
5 sec Cooldown time</t>
  </si>
  <si>
    <t>40K Shield
5 sec Cooldown time</t>
  </si>
  <si>
    <t>75K Shield
5 sec Cooldown time</t>
  </si>
  <si>
    <t>140K Shield
5 sec Cooldown time</t>
  </si>
  <si>
    <t>On High Damage: Ancile</t>
  </si>
  <si>
    <t>If the robot receives over 150,000 damage within 5 seconds, activates Ancile.</t>
  </si>
  <si>
    <t>90K Shield
5 sec Cooldown time</t>
  </si>
  <si>
    <t>130K Shield
5 sec Cooldown time</t>
  </si>
  <si>
    <t>210K Shield
5 sec Cooldown time</t>
  </si>
  <si>
    <t>On Low Durability: Absorber</t>
  </si>
  <si>
    <t>When the robot's durability falls below 30%, activates Absorber.</t>
  </si>
  <si>
    <t>20 sec Cooldown time</t>
  </si>
  <si>
    <t>On Low Durability: Aegis</t>
  </si>
  <si>
    <t>When the robot's durability falls below 30%, activates Aegis.</t>
  </si>
  <si>
    <t>20K Shield
20 sec Cooldown time</t>
  </si>
  <si>
    <t>35K Shield
20 sec Cooldown time</t>
  </si>
  <si>
    <t>On Low Durability: Ancile</t>
  </si>
  <si>
    <t>When the robot's durability falls below 30%, activates Ancile.</t>
  </si>
  <si>
    <t>16K Shield
20 sec Cooldown time</t>
  </si>
  <si>
    <t>25K Shield
20 sec Cooldown time</t>
  </si>
  <si>
    <t>60K Shield
20 sec Cooldown time</t>
  </si>
  <si>
    <t>On Mild Damage: Absorber</t>
  </si>
  <si>
    <t>If the robot receives over 70,000 damage within 5 seconds, activates Absorber.</t>
  </si>
  <si>
    <t>On Mild Damage: Aegis</t>
  </si>
  <si>
    <t>If the robot receives over 70,000 damage within 5 seconds, activates Aegis.</t>
  </si>
  <si>
    <t>15K Shield
5 sec Cooldown time</t>
  </si>
  <si>
    <t>30K Shield
5 sec Cooldown time</t>
  </si>
  <si>
    <t>45K Shield
5 sec Cooldown time</t>
  </si>
  <si>
    <t>On Mild Damage: Ancile</t>
  </si>
  <si>
    <t>If the robot receives over 70,000 damage within 5 seconds, activates Ancile.</t>
  </si>
  <si>
    <t>8K Shield
5 sec Cooldown time</t>
  </si>
  <si>
    <t>60K Shield
5 sec Cooldown time</t>
  </si>
  <si>
    <t>DMG</t>
  </si>
  <si>
    <t>SHIELD HP</t>
  </si>
  <si>
    <t>Dreadnought (Damage)</t>
  </si>
  <si>
    <t>Dreadnought (Charge)</t>
  </si>
  <si>
    <t>Mantis (Repair)</t>
  </si>
  <si>
    <t>Mantis (Aegis)</t>
  </si>
  <si>
    <t>Mantis (Charge)</t>
  </si>
  <si>
    <t>Monarch (Damage)</t>
  </si>
  <si>
    <t>Monarch (Charge)</t>
  </si>
  <si>
    <t>Monarch (DoT)</t>
  </si>
  <si>
    <t>Orion (Damage)</t>
  </si>
  <si>
    <t>Orion (Charge)</t>
  </si>
  <si>
    <t>Orion (vs Titans)</t>
  </si>
  <si>
    <t>Complete: (special data calc)
Complete: MasterEquipment</t>
  </si>
  <si>
    <t>Complete: (special data calc)
Complete: MasterEquipment
Planned: Weapon Page Top</t>
  </si>
  <si>
    <t>Complete: MasterRobot
Planned: Unit Page Top</t>
  </si>
  <si>
    <t>4.1</t>
  </si>
  <si>
    <t>Yes</t>
  </si>
  <si>
    <t>1+2</t>
  </si>
  <si>
    <t>9.75%</t>
  </si>
  <si>
    <t>Unfinished, more data needed
Robot names in bold are completed</t>
  </si>
  <si>
    <t>20220526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</si>
</sst>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0.0"/>
    <numFmt numFmtId="165" formatCode="0.000"/>
    <numFmt numFmtId="166" formatCode="#,##0.0"/>
    <numFmt numFmtId="167" formatCode="#,##0.000"/>
    <numFmt numFmtId="168" formatCode="_(* #,##0_);_(* \(#,##0\);_(* &quot;-&quot;??_);_(@_)"/>
    <numFmt numFmtId="169" formatCode="#,##0.0_);\(#,##0.0\)"/>
  </numFmts>
  <fonts count="48" x14ac:knownFonts="1">
    <font>
      <sz val="10"/>
      <color rgb="FF000000"/>
      <name val="Arial"/>
    </font>
    <font>
      <sz val="11"/>
      <color theme="1"/>
      <name val="Arial"/>
      <family val="2"/>
      <scheme val="minor"/>
    </font>
    <font>
      <sz val="10"/>
      <color theme="1"/>
      <name val="Arial"/>
      <family val="2"/>
    </font>
    <font>
      <sz val="11"/>
      <color rgb="FF9C0006"/>
      <name val="Arial"/>
      <family val="2"/>
      <scheme val="minor"/>
    </font>
    <font>
      <sz val="11"/>
      <color theme="1"/>
      <name val="Arial"/>
      <family val="2"/>
    </font>
    <font>
      <sz val="11"/>
      <color theme="1"/>
      <name val="Calibri"/>
      <family val="2"/>
    </font>
    <font>
      <sz val="12"/>
      <color theme="1"/>
      <name val="Arial"/>
      <family val="2"/>
    </font>
    <font>
      <sz val="12"/>
      <color theme="1"/>
      <name val="Calibri"/>
      <family val="2"/>
    </font>
    <font>
      <b/>
      <sz val="12"/>
      <color theme="1"/>
      <name val="Calibri"/>
      <family val="2"/>
    </font>
    <font>
      <b/>
      <sz val="28"/>
      <color theme="1"/>
      <name val="Calibri"/>
      <family val="2"/>
    </font>
    <font>
      <sz val="11"/>
      <color theme="1"/>
      <name val="Calibri"/>
      <family val="2"/>
    </font>
    <font>
      <b/>
      <sz val="10"/>
      <color theme="1"/>
      <name val="Calibri"/>
      <family val="2"/>
    </font>
    <font>
      <sz val="10"/>
      <color theme="1"/>
      <name val="Calibri"/>
      <family val="2"/>
    </font>
    <font>
      <sz val="10"/>
      <color rgb="FF000000"/>
      <name val="Calibri"/>
      <family val="2"/>
    </font>
    <font>
      <b/>
      <sz val="10"/>
      <color rgb="FF000000"/>
      <name val="Calibri"/>
      <family val="2"/>
    </font>
    <font>
      <sz val="10"/>
      <color rgb="FFFF0000"/>
      <name val="Calibri"/>
      <family val="2"/>
    </font>
    <font>
      <b/>
      <sz val="11"/>
      <color theme="1"/>
      <name val="Calibri"/>
      <family val="2"/>
    </font>
    <font>
      <sz val="10"/>
      <color rgb="FF9C0006"/>
      <name val="Calibri"/>
      <family val="2"/>
    </font>
    <font>
      <sz val="10"/>
      <color rgb="FF00B050"/>
      <name val="Calibri"/>
      <family val="2"/>
    </font>
    <font>
      <sz val="10"/>
      <name val="Calibri"/>
      <family val="2"/>
    </font>
    <font>
      <sz val="10"/>
      <color rgb="FF000000"/>
      <name val="Arial"/>
      <family val="2"/>
    </font>
    <font>
      <sz val="10"/>
      <color rgb="FF92D050"/>
      <name val="Calibri"/>
      <family val="2"/>
    </font>
    <font>
      <sz val="10"/>
      <color rgb="FFFF6600"/>
      <name val="Calibri"/>
      <family val="2"/>
    </font>
    <font>
      <sz val="10"/>
      <color theme="6" tint="-0.249977111117893"/>
      <name val="Calibri"/>
      <family val="2"/>
    </font>
    <font>
      <sz val="10"/>
      <color theme="2" tint="-0.499984740745262"/>
      <name val="Calibri"/>
      <family val="2"/>
    </font>
    <font>
      <sz val="10"/>
      <color theme="2" tint="-0.34998626667073579"/>
      <name val="Calibri"/>
      <family val="2"/>
    </font>
    <font>
      <b/>
      <sz val="10"/>
      <name val="Calibri"/>
      <family val="2"/>
    </font>
    <font>
      <sz val="10"/>
      <color rgb="FF000000"/>
      <name val="Arial"/>
      <family val="2"/>
    </font>
    <font>
      <b/>
      <i/>
      <sz val="11"/>
      <color rgb="FF000000"/>
      <name val="Calibri"/>
      <family val="2"/>
    </font>
    <font>
      <b/>
      <i/>
      <sz val="11"/>
      <color theme="0"/>
      <name val="Calibri"/>
      <family val="2"/>
    </font>
    <font>
      <b/>
      <sz val="10"/>
      <color theme="0"/>
      <name val="Calibri"/>
      <family val="2"/>
    </font>
    <font>
      <sz val="10"/>
      <color rgb="FF000000"/>
      <name val="Arial"/>
    </font>
    <font>
      <sz val="11"/>
      <color rgb="FF9C5700"/>
      <name val="Arial"/>
      <family val="2"/>
      <scheme val="minor"/>
    </font>
    <font>
      <sz val="10"/>
      <color rgb="FF000000"/>
      <name val="Arial"/>
      <family val="2"/>
      <scheme val="minor"/>
    </font>
    <font>
      <sz val="10"/>
      <name val="Arial"/>
      <charset val="1"/>
    </font>
    <font>
      <b/>
      <i/>
      <sz val="11"/>
      <color theme="6"/>
      <name val="Calibri"/>
      <family val="2"/>
    </font>
    <font>
      <b/>
      <sz val="11"/>
      <color rgb="FF9C5700"/>
      <name val="Arial"/>
      <family val="2"/>
      <scheme val="minor"/>
    </font>
    <font>
      <sz val="10"/>
      <color theme="7" tint="-0.249977111117893"/>
      <name val="Calibri"/>
      <family val="2"/>
    </font>
    <font>
      <sz val="10"/>
      <color theme="5"/>
      <name val="Calibri"/>
      <family val="2"/>
    </font>
    <font>
      <sz val="11"/>
      <color theme="7" tint="-0.249977111117893"/>
      <name val="Arial"/>
      <family val="2"/>
      <scheme val="minor"/>
    </font>
    <font>
      <sz val="10"/>
      <color theme="1"/>
      <name val="Arial"/>
      <scheme val="minor"/>
    </font>
    <font>
      <b/>
      <sz val="10"/>
      <name val="Calibri"/>
    </font>
    <font>
      <u/>
      <sz val="10"/>
      <color theme="10"/>
      <name val="Arial"/>
    </font>
    <font>
      <b/>
      <sz val="10"/>
      <color rgb="FF000000"/>
      <name val="Arial"/>
    </font>
    <font>
      <b/>
      <i/>
      <sz val="10"/>
      <color rgb="FF000000"/>
      <name val="Calibri"/>
      <family val="2"/>
    </font>
    <font>
      <sz val="11"/>
      <color rgb="FF9C5700"/>
      <name val="Calibri"/>
      <family val="2"/>
    </font>
    <font>
      <sz val="11"/>
      <color rgb="FF9C0006"/>
      <name val="Calibri"/>
      <family val="2"/>
    </font>
    <font>
      <u/>
      <sz val="10"/>
      <color theme="10"/>
      <name val="Calibri"/>
      <family val="2"/>
    </font>
  </fonts>
  <fills count="49">
    <fill>
      <patternFill patternType="none"/>
    </fill>
    <fill>
      <patternFill patternType="gray125"/>
    </fill>
    <fill>
      <patternFill patternType="solid">
        <fgColor rgb="FFEFEFEF"/>
        <bgColor rgb="FFEFEFEF"/>
      </patternFill>
    </fill>
    <fill>
      <patternFill patternType="solid">
        <fgColor rgb="FFD9EAD3"/>
        <bgColor rgb="FFD9EAD3"/>
      </patternFill>
    </fill>
    <fill>
      <patternFill patternType="solid">
        <fgColor rgb="FFFFD966"/>
        <bgColor rgb="FFFFD966"/>
      </patternFill>
    </fill>
    <fill>
      <patternFill patternType="solid">
        <fgColor rgb="FFC9DAF8"/>
        <bgColor rgb="FFC9DAF8"/>
      </patternFill>
    </fill>
    <fill>
      <patternFill patternType="solid">
        <fgColor rgb="FFFFF2CC"/>
        <bgColor rgb="FFFFF2CC"/>
      </patternFill>
    </fill>
    <fill>
      <patternFill patternType="solid">
        <fgColor rgb="FFFFC7CE"/>
      </patternFill>
    </fill>
    <fill>
      <patternFill patternType="solid">
        <fgColor rgb="FFFEA800"/>
        <bgColor rgb="FFFEA800"/>
      </patternFill>
    </fill>
    <fill>
      <patternFill patternType="solid">
        <fgColor rgb="FFDC28F1"/>
        <bgColor rgb="FFDC28F1"/>
      </patternFill>
    </fill>
    <fill>
      <patternFill patternType="solid">
        <fgColor rgb="FF2FB7FE"/>
        <bgColor rgb="FF2FB7FE"/>
      </patternFill>
    </fill>
    <fill>
      <patternFill patternType="solid">
        <fgColor rgb="FF93B3C0"/>
        <bgColor rgb="FF93B3C0"/>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14999847407452621"/>
        <bgColor rgb="FFC9DAF8"/>
      </patternFill>
    </fill>
    <fill>
      <patternFill patternType="solid">
        <fgColor theme="4" tint="0.39997558519241921"/>
        <bgColor rgb="FFC9DAF8"/>
      </patternFill>
    </fill>
    <fill>
      <patternFill patternType="solid">
        <fgColor rgb="FFBF95DF"/>
        <bgColor rgb="FFC9DAF8"/>
      </patternFill>
    </fill>
    <fill>
      <patternFill patternType="solid">
        <fgColor rgb="FFFCCB42"/>
        <bgColor indexed="64"/>
      </patternFill>
    </fill>
    <fill>
      <patternFill patternType="solid">
        <fgColor theme="1"/>
        <bgColor indexed="64"/>
      </patternFill>
    </fill>
    <fill>
      <patternFill patternType="solid">
        <fgColor theme="6" tint="0.79998168889431442"/>
        <bgColor indexed="64"/>
      </patternFill>
    </fill>
    <fill>
      <patternFill patternType="solid">
        <fgColor rgb="FFFFEB9C"/>
      </patternFill>
    </fill>
    <fill>
      <patternFill patternType="solid">
        <fgColor rgb="FF93B3C0"/>
        <bgColor rgb="FF000000"/>
      </patternFill>
    </fill>
    <fill>
      <patternFill patternType="solid">
        <fgColor rgb="FF2FB7FE"/>
        <bgColor rgb="FF000000"/>
      </patternFill>
    </fill>
    <fill>
      <patternFill patternType="solid">
        <fgColor rgb="FFDC28F1"/>
        <bgColor rgb="FF000000"/>
      </patternFill>
    </fill>
    <fill>
      <patternFill patternType="solid">
        <fgColor rgb="FFFEA800"/>
        <bgColor rgb="FF000000"/>
      </patternFill>
    </fill>
    <fill>
      <patternFill patternType="solid">
        <fgColor theme="4" tint="0.39997558519241921"/>
        <bgColor indexed="64"/>
      </patternFill>
    </fill>
    <fill>
      <patternFill patternType="solid">
        <fgColor theme="7"/>
        <bgColor indexed="64"/>
      </patternFill>
    </fill>
    <fill>
      <patternFill patternType="solid">
        <fgColor rgb="FFA061CF"/>
        <bgColor indexed="64"/>
      </patternFill>
    </fill>
    <fill>
      <patternFill patternType="solid">
        <fgColor rgb="FFF96A6A"/>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EE072"/>
        <bgColor indexed="64"/>
      </patternFill>
    </fill>
    <fill>
      <patternFill patternType="solid">
        <fgColor theme="1"/>
        <bgColor theme="1"/>
      </patternFill>
    </fill>
    <fill>
      <patternFill patternType="solid">
        <fgColor theme="6"/>
        <bgColor indexed="64"/>
      </patternFill>
    </fill>
    <fill>
      <patternFill patternType="solid">
        <fgColor theme="7" tint="0.79998168889431442"/>
        <bgColor indexed="64"/>
      </patternFill>
    </fill>
    <fill>
      <patternFill patternType="solid">
        <fgColor rgb="FFCFAFE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3" tint="0.89999084444715716"/>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3" tint="0.749992370372631"/>
        <bgColor indexed="64"/>
      </patternFill>
    </fill>
  </fills>
  <borders count="22">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ck">
        <color rgb="FF0070C0"/>
      </top>
      <bottom/>
      <diagonal/>
    </border>
    <border>
      <left style="thin">
        <color indexed="64"/>
      </left>
      <right/>
      <top style="thick">
        <color rgb="FF0070C0"/>
      </top>
      <bottom/>
      <diagonal/>
    </border>
    <border>
      <left style="medium">
        <color rgb="FF000000"/>
      </left>
      <right style="thin">
        <color rgb="FF000000"/>
      </right>
      <top style="medium">
        <color rgb="FF000000"/>
      </top>
      <bottom style="medium">
        <color rgb="FF000000"/>
      </bottom>
      <diagonal/>
    </border>
    <border>
      <left style="thin">
        <color rgb="FF505050"/>
      </left>
      <right style="thin">
        <color rgb="FF505050"/>
      </right>
      <top style="thin">
        <color rgb="FF505050"/>
      </top>
      <bottom style="thin">
        <color rgb="FF505050"/>
      </bottom>
      <diagonal/>
    </border>
  </borders>
  <cellStyleXfs count="10">
    <xf numFmtId="0" fontId="0" fillId="0" borderId="0"/>
    <xf numFmtId="0" fontId="3" fillId="7" borderId="0"/>
    <xf numFmtId="0" fontId="4" fillId="0" borderId="0"/>
    <xf numFmtId="0" fontId="27" fillId="0" borderId="0"/>
    <xf numFmtId="43" fontId="1" fillId="0" borderId="0"/>
    <xf numFmtId="0" fontId="27" fillId="0" borderId="0"/>
    <xf numFmtId="43" fontId="27" fillId="0" borderId="0"/>
    <xf numFmtId="43" fontId="27" fillId="0" borderId="0"/>
    <xf numFmtId="0" fontId="32" fillId="21" borderId="0"/>
    <xf numFmtId="0" fontId="42" fillId="0" borderId="0"/>
  </cellStyleXfs>
  <cellXfs count="350">
    <xf numFmtId="0" fontId="0" fillId="0" borderId="0" xfId="0"/>
    <xf numFmtId="0" fontId="5" fillId="0" borderId="0" xfId="2" applyFont="1" applyAlignment="1">
      <alignment horizontal="center" vertical="top"/>
    </xf>
    <xf numFmtId="0" fontId="5" fillId="0" borderId="0" xfId="2" applyFont="1" applyAlignment="1">
      <alignment horizontal="center" vertical="top" wrapText="1"/>
    </xf>
    <xf numFmtId="0" fontId="5" fillId="0" borderId="0" xfId="2" applyFont="1" applyAlignment="1">
      <alignment vertical="top" wrapText="1"/>
    </xf>
    <xf numFmtId="0" fontId="5" fillId="0" borderId="0" xfId="2" applyFont="1" applyAlignment="1">
      <alignment vertical="top"/>
    </xf>
    <xf numFmtId="0" fontId="6" fillId="0" borderId="0" xfId="2" applyFont="1" applyAlignment="1">
      <alignment wrapText="1"/>
    </xf>
    <xf numFmtId="0" fontId="7" fillId="0" borderId="0" xfId="2" applyFont="1" applyAlignment="1">
      <alignment wrapText="1"/>
    </xf>
    <xf numFmtId="0" fontId="8" fillId="0" borderId="2" xfId="2" applyFont="1" applyBorder="1" applyAlignment="1">
      <alignment horizontal="center" vertical="center" wrapText="1"/>
    </xf>
    <xf numFmtId="0" fontId="5" fillId="0" borderId="0" xfId="2" applyFont="1" applyAlignment="1">
      <alignment vertical="center" wrapText="1"/>
    </xf>
    <xf numFmtId="49" fontId="5" fillId="0" borderId="0" xfId="2" applyNumberFormat="1" applyFont="1" applyAlignment="1">
      <alignment horizontal="center" vertical="center" wrapText="1"/>
    </xf>
    <xf numFmtId="164" fontId="5" fillId="0" borderId="0" xfId="2" applyNumberFormat="1" applyFont="1" applyAlignment="1">
      <alignment horizontal="center" vertical="center" wrapText="1"/>
    </xf>
    <xf numFmtId="0" fontId="8" fillId="8" borderId="13" xfId="2" applyFont="1" applyFill="1" applyBorder="1" applyAlignment="1">
      <alignment horizontal="center" vertical="center" wrapText="1"/>
    </xf>
    <xf numFmtId="0" fontId="8" fillId="9" borderId="13" xfId="2" applyFont="1" applyFill="1" applyBorder="1" applyAlignment="1">
      <alignment horizontal="center" vertical="center" wrapText="1"/>
    </xf>
    <xf numFmtId="0" fontId="8" fillId="10" borderId="13" xfId="2" applyFont="1" applyFill="1" applyBorder="1" applyAlignment="1">
      <alignment horizontal="center" vertical="center" wrapText="1"/>
    </xf>
    <xf numFmtId="0" fontId="8" fillId="11" borderId="13" xfId="2" applyFont="1" applyFill="1" applyBorder="1" applyAlignment="1">
      <alignment horizontal="center" vertical="center" wrapText="1"/>
    </xf>
    <xf numFmtId="0" fontId="8" fillId="0" borderId="13" xfId="2" applyFont="1" applyBorder="1" applyAlignment="1">
      <alignment horizontal="center" vertical="center" wrapText="1"/>
    </xf>
    <xf numFmtId="49" fontId="8" fillId="0" borderId="13" xfId="2" applyNumberFormat="1" applyFont="1" applyBorder="1" applyAlignment="1">
      <alignment horizontal="center" vertical="center" wrapText="1"/>
    </xf>
    <xf numFmtId="164" fontId="8" fillId="0" borderId="13" xfId="2" applyNumberFormat="1" applyFont="1" applyBorder="1" applyAlignment="1">
      <alignment horizontal="center" vertical="center" wrapText="1"/>
    </xf>
    <xf numFmtId="0" fontId="5" fillId="0" borderId="0" xfId="2" applyFont="1" applyAlignment="1">
      <alignment horizontal="right" vertical="center" wrapText="1"/>
    </xf>
    <xf numFmtId="0" fontId="12" fillId="2" borderId="0" xfId="0" applyFont="1" applyFill="1" applyAlignment="1">
      <alignment horizontal="center"/>
    </xf>
    <xf numFmtId="3" fontId="12" fillId="2" borderId="0" xfId="0" applyNumberFormat="1" applyFont="1" applyFill="1" applyAlignment="1">
      <alignment horizontal="center"/>
    </xf>
    <xf numFmtId="2" fontId="12" fillId="2" borderId="0" xfId="0" applyNumberFormat="1" applyFont="1" applyFill="1" applyAlignment="1">
      <alignment horizontal="center"/>
    </xf>
    <xf numFmtId="0" fontId="12" fillId="3" borderId="0" xfId="0" applyFont="1" applyFill="1" applyAlignment="1">
      <alignment horizontal="center"/>
    </xf>
    <xf numFmtId="3" fontId="12" fillId="3" borderId="0" xfId="0" applyNumberFormat="1" applyFont="1" applyFill="1" applyAlignment="1">
      <alignment horizontal="center"/>
    </xf>
    <xf numFmtId="2" fontId="12" fillId="3" borderId="0" xfId="0" applyNumberFormat="1" applyFont="1" applyFill="1" applyAlignment="1">
      <alignment horizontal="center"/>
    </xf>
    <xf numFmtId="0" fontId="11" fillId="4" borderId="0" xfId="0" applyFont="1" applyFill="1" applyAlignment="1">
      <alignment horizontal="center"/>
    </xf>
    <xf numFmtId="3" fontId="11" fillId="4" borderId="0" xfId="0" applyNumberFormat="1" applyFont="1" applyFill="1" applyAlignment="1">
      <alignment horizontal="center"/>
    </xf>
    <xf numFmtId="2" fontId="11" fillId="4" borderId="0" xfId="0" applyNumberFormat="1" applyFont="1" applyFill="1" applyAlignment="1">
      <alignment horizontal="center"/>
    </xf>
    <xf numFmtId="0" fontId="12" fillId="5" borderId="0" xfId="0" applyFont="1" applyFill="1" applyAlignment="1">
      <alignment horizontal="center"/>
    </xf>
    <xf numFmtId="3" fontId="12" fillId="5" borderId="0" xfId="0" applyNumberFormat="1" applyFont="1" applyFill="1" applyAlignment="1">
      <alignment horizontal="center"/>
    </xf>
    <xf numFmtId="0" fontId="12" fillId="6" borderId="0" xfId="0" applyFont="1" applyFill="1" applyAlignment="1">
      <alignment horizontal="center"/>
    </xf>
    <xf numFmtId="3" fontId="12" fillId="6" borderId="0" xfId="0" applyNumberFormat="1" applyFont="1" applyFill="1" applyAlignment="1">
      <alignment horizontal="center"/>
    </xf>
    <xf numFmtId="165" fontId="12" fillId="5" borderId="0" xfId="0" applyNumberFormat="1" applyFont="1" applyFill="1" applyAlignment="1">
      <alignment horizontal="center"/>
    </xf>
    <xf numFmtId="165" fontId="12" fillId="0" borderId="0" xfId="0" applyNumberFormat="1" applyFont="1" applyAlignment="1">
      <alignment horizontal="center"/>
    </xf>
    <xf numFmtId="165" fontId="12" fillId="3" borderId="0" xfId="0" applyNumberFormat="1" applyFont="1" applyFill="1" applyAlignment="1">
      <alignment horizontal="center"/>
    </xf>
    <xf numFmtId="165" fontId="12" fillId="6" borderId="0" xfId="0" applyNumberFormat="1" applyFont="1" applyFill="1" applyAlignment="1">
      <alignment horizontal="center"/>
    </xf>
    <xf numFmtId="0" fontId="12" fillId="0" borderId="2" xfId="2" applyFont="1" applyBorder="1" applyAlignment="1">
      <alignment vertical="center" wrapText="1"/>
    </xf>
    <xf numFmtId="0" fontId="12" fillId="0" borderId="2" xfId="2" applyFont="1" applyBorder="1" applyAlignment="1">
      <alignment horizontal="center" vertical="center" wrapText="1"/>
    </xf>
    <xf numFmtId="0" fontId="12" fillId="11" borderId="2" xfId="2" applyFont="1" applyFill="1" applyBorder="1" applyAlignment="1">
      <alignment horizontal="center" vertical="center" wrapText="1"/>
    </xf>
    <xf numFmtId="0" fontId="2" fillId="0" borderId="0" xfId="2" applyFont="1" applyAlignment="1">
      <alignment wrapText="1"/>
    </xf>
    <xf numFmtId="0" fontId="12" fillId="10" borderId="2" xfId="2" applyFont="1" applyFill="1" applyBorder="1" applyAlignment="1">
      <alignment horizontal="center" vertical="center" wrapText="1"/>
    </xf>
    <xf numFmtId="0" fontId="12" fillId="9" borderId="2" xfId="2" applyFont="1" applyFill="1" applyBorder="1" applyAlignment="1">
      <alignment horizontal="center" vertical="center" wrapText="1"/>
    </xf>
    <xf numFmtId="0" fontId="12" fillId="0" borderId="2" xfId="2" quotePrefix="1" applyFont="1" applyBorder="1" applyAlignment="1">
      <alignment vertical="center" wrapText="1"/>
    </xf>
    <xf numFmtId="0" fontId="12" fillId="8" borderId="2" xfId="2" applyFont="1" applyFill="1" applyBorder="1" applyAlignment="1">
      <alignment horizontal="center" vertical="center" wrapText="1"/>
    </xf>
    <xf numFmtId="0" fontId="13" fillId="0" borderId="2" xfId="2" applyFont="1" applyBorder="1" applyAlignment="1">
      <alignment horizontal="left" vertical="center" wrapText="1"/>
    </xf>
    <xf numFmtId="0" fontId="13" fillId="0" borderId="1" xfId="2" applyFont="1" applyBorder="1" applyAlignment="1">
      <alignment horizontal="center" vertical="center" wrapText="1"/>
    </xf>
    <xf numFmtId="0" fontId="13" fillId="8" borderId="1" xfId="2" applyFont="1" applyFill="1" applyBorder="1" applyAlignment="1">
      <alignment horizontal="center" vertical="center" wrapText="1"/>
    </xf>
    <xf numFmtId="0" fontId="13" fillId="0" borderId="1" xfId="2" applyFont="1" applyBorder="1" applyAlignment="1">
      <alignment vertical="center" wrapText="1"/>
    </xf>
    <xf numFmtId="0" fontId="12" fillId="0" borderId="0" xfId="2" applyFont="1" applyAlignment="1">
      <alignment vertical="top" wrapText="1"/>
    </xf>
    <xf numFmtId="22" fontId="10" fillId="0" borderId="0" xfId="2" applyNumberFormat="1" applyFont="1"/>
    <xf numFmtId="0" fontId="12" fillId="0" borderId="10" xfId="2" applyFont="1" applyBorder="1" applyAlignment="1">
      <alignment vertical="center" wrapText="1"/>
    </xf>
    <xf numFmtId="164" fontId="12" fillId="0" borderId="10" xfId="2" applyNumberFormat="1" applyFont="1" applyBorder="1" applyAlignment="1">
      <alignment horizontal="center" vertical="center" wrapText="1"/>
    </xf>
    <xf numFmtId="49" fontId="12" fillId="0" borderId="10" xfId="2" applyNumberFormat="1" applyFont="1" applyBorder="1" applyAlignment="1">
      <alignment horizontal="center" vertical="center" wrapText="1"/>
    </xf>
    <xf numFmtId="0" fontId="12" fillId="0" borderId="10" xfId="2" applyFont="1" applyBorder="1" applyAlignment="1">
      <alignment horizontal="center" vertical="center" wrapText="1"/>
    </xf>
    <xf numFmtId="0" fontId="12" fillId="0" borderId="9" xfId="2" applyFont="1" applyBorder="1" applyAlignment="1">
      <alignment vertical="center" wrapText="1"/>
    </xf>
    <xf numFmtId="164" fontId="12" fillId="0" borderId="2" xfId="2" applyNumberFormat="1" applyFont="1" applyBorder="1" applyAlignment="1">
      <alignment horizontal="center" vertical="center" wrapText="1"/>
    </xf>
    <xf numFmtId="49" fontId="12" fillId="0" borderId="2" xfId="2" applyNumberFormat="1" applyFont="1" applyBorder="1" applyAlignment="1">
      <alignment horizontal="center" vertical="center" wrapText="1"/>
    </xf>
    <xf numFmtId="0" fontId="12" fillId="0" borderId="7" xfId="2" quotePrefix="1" applyFont="1" applyBorder="1" applyAlignment="1">
      <alignment vertical="center" wrapText="1"/>
    </xf>
    <xf numFmtId="0" fontId="12" fillId="0" borderId="7" xfId="2" applyFont="1" applyBorder="1" applyAlignment="1">
      <alignment vertical="center" wrapText="1"/>
    </xf>
    <xf numFmtId="0" fontId="12" fillId="0" borderId="5" xfId="2" applyFont="1" applyBorder="1" applyAlignment="1">
      <alignment vertical="center" wrapText="1"/>
    </xf>
    <xf numFmtId="164" fontId="12" fillId="0" borderId="5" xfId="2" applyNumberFormat="1" applyFont="1" applyBorder="1" applyAlignment="1">
      <alignment horizontal="center" vertical="center" wrapText="1"/>
    </xf>
    <xf numFmtId="49" fontId="12" fillId="0" borderId="5" xfId="2" applyNumberFormat="1" applyFont="1" applyBorder="1" applyAlignment="1">
      <alignment horizontal="center" vertical="center" wrapText="1"/>
    </xf>
    <xf numFmtId="0" fontId="12" fillId="0" borderId="5" xfId="2" applyFont="1" applyBorder="1" applyAlignment="1">
      <alignment horizontal="center" vertical="center" wrapText="1"/>
    </xf>
    <xf numFmtId="0" fontId="12" fillId="0" borderId="4" xfId="2" applyFont="1" applyBorder="1" applyAlignment="1">
      <alignment vertical="center" wrapText="1"/>
    </xf>
    <xf numFmtId="0" fontId="15" fillId="0" borderId="9" xfId="2" applyFont="1" applyBorder="1" applyAlignment="1">
      <alignment vertical="center" wrapText="1"/>
    </xf>
    <xf numFmtId="0" fontId="12" fillId="0" borderId="2" xfId="2" applyFont="1" applyBorder="1" applyAlignment="1">
      <alignment horizontal="left" vertical="center" wrapText="1"/>
    </xf>
    <xf numFmtId="0" fontId="12" fillId="0" borderId="7" xfId="2" applyFont="1" applyBorder="1" applyAlignment="1">
      <alignment horizontal="left" vertical="center" wrapText="1"/>
    </xf>
    <xf numFmtId="0" fontId="15" fillId="0" borderId="7" xfId="2" applyFont="1" applyBorder="1" applyAlignment="1">
      <alignment vertical="center" wrapText="1"/>
    </xf>
    <xf numFmtId="164" fontId="12" fillId="0" borderId="13" xfId="2" applyNumberFormat="1" applyFont="1" applyBorder="1" applyAlignment="1">
      <alignment horizontal="center" vertical="center" wrapText="1"/>
    </xf>
    <xf numFmtId="0" fontId="12" fillId="0" borderId="13" xfId="2" applyFont="1" applyBorder="1" applyAlignment="1">
      <alignment vertical="center" wrapText="1"/>
    </xf>
    <xf numFmtId="0" fontId="15" fillId="0" borderId="12" xfId="2" applyFont="1" applyBorder="1" applyAlignment="1">
      <alignment vertical="center" wrapText="1"/>
    </xf>
    <xf numFmtId="164" fontId="12" fillId="0" borderId="15" xfId="2" applyNumberFormat="1" applyFont="1" applyBorder="1" applyAlignment="1">
      <alignment horizontal="center" vertical="center" wrapText="1"/>
    </xf>
    <xf numFmtId="49" fontId="12" fillId="0" borderId="15" xfId="2" applyNumberFormat="1" applyFont="1" applyBorder="1" applyAlignment="1">
      <alignment horizontal="center" vertical="center" wrapText="1"/>
    </xf>
    <xf numFmtId="0" fontId="12" fillId="0" borderId="15" xfId="2" applyFont="1" applyBorder="1" applyAlignment="1">
      <alignment vertical="center" wrapText="1"/>
    </xf>
    <xf numFmtId="0" fontId="12" fillId="0" borderId="15" xfId="2" applyFont="1" applyBorder="1" applyAlignment="1">
      <alignment horizontal="center" vertical="center" wrapText="1"/>
    </xf>
    <xf numFmtId="0" fontId="12" fillId="0" borderId="14" xfId="2" applyFont="1" applyBorder="1" applyAlignment="1">
      <alignment vertical="center" wrapText="1"/>
    </xf>
    <xf numFmtId="0" fontId="15" fillId="0" borderId="2" xfId="2" applyFont="1" applyBorder="1" applyAlignment="1">
      <alignment horizontal="center" vertical="center" wrapText="1"/>
    </xf>
    <xf numFmtId="49" fontId="12" fillId="0" borderId="13" xfId="2" applyNumberFormat="1" applyFont="1" applyBorder="1" applyAlignment="1">
      <alignment horizontal="center" vertical="center" wrapText="1"/>
    </xf>
    <xf numFmtId="0" fontId="12" fillId="0" borderId="13" xfId="2" applyFont="1" applyBorder="1" applyAlignment="1">
      <alignment horizontal="center" vertical="center" wrapText="1"/>
    </xf>
    <xf numFmtId="0" fontId="12" fillId="0" borderId="12" xfId="2" applyFont="1" applyBorder="1" applyAlignment="1">
      <alignment vertical="center" wrapText="1"/>
    </xf>
    <xf numFmtId="49" fontId="15" fillId="0" borderId="13" xfId="2" applyNumberFormat="1" applyFont="1" applyBorder="1" applyAlignment="1">
      <alignment horizontal="center" vertical="center" wrapText="1"/>
    </xf>
    <xf numFmtId="0" fontId="15" fillId="0" borderId="13" xfId="2" applyFont="1" applyBorder="1" applyAlignment="1">
      <alignment vertical="center" wrapText="1"/>
    </xf>
    <xf numFmtId="3" fontId="16" fillId="12" borderId="0" xfId="0" applyNumberFormat="1" applyFont="1" applyFill="1" applyAlignment="1">
      <alignment horizontal="center" vertical="center"/>
    </xf>
    <xf numFmtId="2" fontId="16" fillId="12" borderId="0" xfId="0" applyNumberFormat="1" applyFont="1" applyFill="1" applyAlignment="1">
      <alignment horizontal="center" vertical="center"/>
    </xf>
    <xf numFmtId="0" fontId="21" fillId="0" borderId="2" xfId="2" applyFont="1" applyBorder="1" applyAlignment="1">
      <alignment vertical="center" wrapText="1"/>
    </xf>
    <xf numFmtId="0" fontId="21" fillId="0" borderId="5" xfId="2" applyFont="1" applyBorder="1" applyAlignment="1">
      <alignment vertical="center" wrapText="1"/>
    </xf>
    <xf numFmtId="0" fontId="22" fillId="0" borderId="2" xfId="2" applyFont="1" applyBorder="1" applyAlignment="1">
      <alignment vertical="center" wrapText="1"/>
    </xf>
    <xf numFmtId="0" fontId="23" fillId="0" borderId="10" xfId="2" applyFont="1" applyBorder="1" applyAlignment="1">
      <alignment vertical="center" wrapText="1"/>
    </xf>
    <xf numFmtId="0" fontId="23" fillId="0" borderId="2" xfId="2" applyFont="1" applyBorder="1" applyAlignment="1">
      <alignment vertical="center" wrapText="1"/>
    </xf>
    <xf numFmtId="0" fontId="24" fillId="0" borderId="2" xfId="2" applyFont="1" applyBorder="1" applyAlignment="1">
      <alignment vertical="center" wrapText="1"/>
    </xf>
    <xf numFmtId="0" fontId="18" fillId="0" borderId="2" xfId="2" applyFont="1" applyBorder="1" applyAlignment="1">
      <alignment vertical="center" wrapText="1"/>
    </xf>
    <xf numFmtId="0" fontId="18" fillId="0" borderId="5" xfId="2" applyFont="1" applyBorder="1" applyAlignment="1">
      <alignment vertical="center" wrapText="1"/>
    </xf>
    <xf numFmtId="0" fontId="25" fillId="0" borderId="2" xfId="2" applyFont="1" applyBorder="1" applyAlignment="1">
      <alignment vertical="center" wrapText="1"/>
    </xf>
    <xf numFmtId="0" fontId="15" fillId="0" borderId="2" xfId="2" applyFont="1" applyBorder="1" applyAlignment="1">
      <alignment vertical="center" wrapText="1"/>
    </xf>
    <xf numFmtId="0" fontId="14" fillId="13" borderId="17" xfId="5" applyFont="1" applyFill="1" applyBorder="1" applyAlignment="1">
      <alignment horizontal="center" vertical="center" wrapText="1"/>
    </xf>
    <xf numFmtId="0" fontId="11" fillId="14" borderId="0" xfId="0" applyFont="1" applyFill="1" applyAlignment="1">
      <alignment horizontal="center" vertical="center" wrapText="1"/>
    </xf>
    <xf numFmtId="3" fontId="11" fillId="14" borderId="0" xfId="0" applyNumberFormat="1" applyFont="1" applyFill="1" applyAlignment="1">
      <alignment horizontal="center" vertical="center" wrapText="1"/>
    </xf>
    <xf numFmtId="0" fontId="11" fillId="0" borderId="0" xfId="0" applyFont="1" applyAlignment="1">
      <alignment horizontal="center"/>
    </xf>
    <xf numFmtId="3" fontId="11" fillId="0" borderId="0" xfId="0" applyNumberFormat="1" applyFont="1" applyAlignment="1">
      <alignment horizontal="center"/>
    </xf>
    <xf numFmtId="2" fontId="11" fillId="0" borderId="0" xfId="0" applyNumberFormat="1" applyFont="1" applyAlignment="1">
      <alignment horizontal="center"/>
    </xf>
    <xf numFmtId="0" fontId="12" fillId="0" borderId="0" xfId="0" applyFont="1" applyAlignment="1">
      <alignment horizontal="center"/>
    </xf>
    <xf numFmtId="3" fontId="12" fillId="0" borderId="0" xfId="0" applyNumberFormat="1" applyFont="1" applyAlignment="1">
      <alignment horizontal="center"/>
    </xf>
    <xf numFmtId="2" fontId="12" fillId="0" borderId="0" xfId="0" applyNumberFormat="1" applyFont="1" applyAlignment="1">
      <alignment horizontal="center"/>
    </xf>
    <xf numFmtId="0" fontId="12" fillId="0" borderId="0" xfId="0" applyFont="1" applyAlignment="1">
      <alignment horizontal="center" vertical="center"/>
    </xf>
    <xf numFmtId="0" fontId="13" fillId="0" borderId="0" xfId="0" applyFont="1" applyAlignment="1">
      <alignment horizontal="center" vertical="center"/>
    </xf>
    <xf numFmtId="3" fontId="12" fillId="0" borderId="0" xfId="0" applyNumberFormat="1" applyFont="1" applyAlignment="1">
      <alignment horizontal="center" vertical="center"/>
    </xf>
    <xf numFmtId="0" fontId="12" fillId="0" borderId="0" xfId="0" applyFont="1" applyAlignment="1">
      <alignment horizontal="center" wrapText="1"/>
    </xf>
    <xf numFmtId="3" fontId="12" fillId="0" borderId="0" xfId="0" applyNumberFormat="1" applyFont="1"/>
    <xf numFmtId="3" fontId="12" fillId="0" borderId="0" xfId="0" applyNumberFormat="1" applyFont="1" applyAlignment="1">
      <alignment horizontal="center" wrapText="1"/>
    </xf>
    <xf numFmtId="0" fontId="12" fillId="0" borderId="0" xfId="0" applyFont="1"/>
    <xf numFmtId="0" fontId="12" fillId="15" borderId="0" xfId="0" applyFont="1" applyFill="1" applyAlignment="1">
      <alignment horizontal="center"/>
    </xf>
    <xf numFmtId="3" fontId="12" fillId="15" borderId="0" xfId="0" applyNumberFormat="1" applyFont="1" applyFill="1" applyAlignment="1">
      <alignment horizontal="center"/>
    </xf>
    <xf numFmtId="0" fontId="12" fillId="15" borderId="0" xfId="0" applyFont="1" applyFill="1"/>
    <xf numFmtId="0" fontId="12" fillId="16" borderId="0" xfId="0" applyFont="1" applyFill="1" applyAlignment="1">
      <alignment horizontal="center"/>
    </xf>
    <xf numFmtId="0" fontId="12" fillId="16" borderId="0" xfId="0" applyFont="1" applyFill="1"/>
    <xf numFmtId="3" fontId="12" fillId="16" borderId="0" xfId="0" applyNumberFormat="1" applyFont="1" applyFill="1" applyAlignment="1">
      <alignment horizontal="center"/>
    </xf>
    <xf numFmtId="0" fontId="12" fillId="17" borderId="0" xfId="0" applyFont="1" applyFill="1" applyAlignment="1">
      <alignment horizontal="center"/>
    </xf>
    <xf numFmtId="3" fontId="12" fillId="17" borderId="0" xfId="0" applyNumberFormat="1" applyFont="1" applyFill="1" applyAlignment="1">
      <alignment horizontal="center"/>
    </xf>
    <xf numFmtId="0" fontId="12" fillId="17" borderId="0" xfId="0" applyFont="1" applyFill="1"/>
    <xf numFmtId="0" fontId="16" fillId="12" borderId="17" xfId="0" applyFont="1" applyFill="1" applyBorder="1" applyAlignment="1">
      <alignment horizontal="center" vertical="center" wrapText="1"/>
    </xf>
    <xf numFmtId="3" fontId="16" fillId="12" borderId="17" xfId="0" applyNumberFormat="1" applyFont="1" applyFill="1" applyBorder="1" applyAlignment="1">
      <alignment horizontal="center" vertical="center" wrapText="1"/>
    </xf>
    <xf numFmtId="0" fontId="13" fillId="0" borderId="0" xfId="0" applyFont="1" applyAlignment="1">
      <alignment vertical="center" wrapText="1"/>
    </xf>
    <xf numFmtId="0" fontId="13" fillId="0" borderId="0" xfId="0" applyFont="1" applyAlignment="1">
      <alignment horizontal="center" vertical="center" wrapText="1"/>
    </xf>
    <xf numFmtId="37" fontId="12" fillId="0" borderId="0" xfId="7" applyNumberFormat="1" applyFont="1" applyAlignment="1">
      <alignment horizontal="center" vertical="center" wrapText="1"/>
    </xf>
    <xf numFmtId="37" fontId="13" fillId="0" borderId="0" xfId="7" applyNumberFormat="1" applyFont="1" applyAlignment="1">
      <alignment horizontal="center" vertical="center" wrapText="1"/>
    </xf>
    <xf numFmtId="0" fontId="17" fillId="0" borderId="0" xfId="1" applyFont="1" applyFill="1" applyAlignment="1">
      <alignment horizontal="center" vertical="center" wrapText="1"/>
    </xf>
    <xf numFmtId="0" fontId="19" fillId="0" borderId="0" xfId="1" applyFont="1" applyFill="1" applyAlignment="1">
      <alignment horizontal="center" vertical="center" wrapText="1"/>
    </xf>
    <xf numFmtId="3" fontId="14" fillId="0" borderId="0" xfId="0" applyNumberFormat="1" applyFont="1" applyAlignment="1">
      <alignment horizontal="center" vertical="center" wrapText="1"/>
    </xf>
    <xf numFmtId="3" fontId="13" fillId="20" borderId="0" xfId="0" applyNumberFormat="1" applyFont="1" applyFill="1" applyAlignment="1">
      <alignment horizontal="center" vertical="center" wrapText="1"/>
    </xf>
    <xf numFmtId="3" fontId="26" fillId="18" borderId="0" xfId="0" applyNumberFormat="1" applyFont="1" applyFill="1" applyAlignment="1">
      <alignment horizontal="center" vertical="center" wrapText="1"/>
    </xf>
    <xf numFmtId="3" fontId="13" fillId="0" borderId="0" xfId="0" applyNumberFormat="1" applyFont="1" applyAlignment="1">
      <alignment horizontal="center" vertical="center" wrapText="1"/>
    </xf>
    <xf numFmtId="0" fontId="31" fillId="0" borderId="0" xfId="0" applyFont="1" applyAlignment="1">
      <alignment wrapText="1"/>
    </xf>
    <xf numFmtId="0" fontId="33" fillId="0" borderId="0" xfId="0" applyFont="1" applyAlignment="1">
      <alignment wrapText="1"/>
    </xf>
    <xf numFmtId="0" fontId="32" fillId="0" borderId="0" xfId="8" applyFill="1" applyAlignment="1">
      <alignment wrapText="1"/>
    </xf>
    <xf numFmtId="0" fontId="3" fillId="0" borderId="0" xfId="1" applyFill="1" applyAlignment="1">
      <alignment wrapText="1"/>
    </xf>
    <xf numFmtId="0" fontId="34" fillId="0" borderId="0" xfId="0" applyFont="1"/>
    <xf numFmtId="3" fontId="32" fillId="21" borderId="0" xfId="8" applyNumberFormat="1" applyAlignment="1">
      <alignment horizontal="center" vertical="center" wrapText="1"/>
    </xf>
    <xf numFmtId="4" fontId="13" fillId="20" borderId="0" xfId="0" applyNumberFormat="1" applyFont="1" applyFill="1" applyAlignment="1">
      <alignment horizontal="center" vertical="center" wrapText="1"/>
    </xf>
    <xf numFmtId="4" fontId="13" fillId="0" borderId="0" xfId="0" applyNumberFormat="1" applyFont="1" applyAlignment="1">
      <alignment horizontal="center" vertical="center" wrapText="1"/>
    </xf>
    <xf numFmtId="4" fontId="29" fillId="19" borderId="0" xfId="0" applyNumberFormat="1" applyFont="1" applyFill="1" applyAlignment="1">
      <alignment horizontal="center" vertical="center" wrapText="1"/>
    </xf>
    <xf numFmtId="4" fontId="14" fillId="0" borderId="0" xfId="0" applyNumberFormat="1" applyFont="1" applyAlignment="1">
      <alignment horizontal="center" vertical="center" wrapText="1"/>
    </xf>
    <xf numFmtId="4" fontId="32" fillId="21" borderId="0" xfId="8" applyNumberFormat="1" applyAlignment="1">
      <alignment horizontal="center" vertical="center" wrapText="1"/>
    </xf>
    <xf numFmtId="0" fontId="32" fillId="21" borderId="0" xfId="8"/>
    <xf numFmtId="0" fontId="13" fillId="32" borderId="0" xfId="0" applyFont="1" applyFill="1" applyAlignment="1">
      <alignment horizontal="center" vertical="center"/>
    </xf>
    <xf numFmtId="0" fontId="12" fillId="0" borderId="0" xfId="0" applyFont="1" applyAlignment="1">
      <alignment horizontal="center" vertical="center" wrapText="1"/>
    </xf>
    <xf numFmtId="0" fontId="32" fillId="21" borderId="0" xfId="8" applyAlignment="1">
      <alignment horizontal="center" vertical="center" wrapText="1"/>
    </xf>
    <xf numFmtId="0" fontId="32" fillId="21" borderId="0" xfId="8" applyAlignment="1">
      <alignment horizontal="center"/>
    </xf>
    <xf numFmtId="0" fontId="36" fillId="21" borderId="0" xfId="8" applyFont="1" applyAlignment="1">
      <alignment horizontal="center"/>
    </xf>
    <xf numFmtId="3" fontId="37" fillId="20" borderId="0" xfId="0" applyNumberFormat="1" applyFont="1" applyFill="1" applyAlignment="1">
      <alignment horizontal="center" vertical="center" wrapText="1"/>
    </xf>
    <xf numFmtId="3" fontId="37" fillId="0" borderId="0" xfId="0" applyNumberFormat="1" applyFont="1" applyAlignment="1">
      <alignment horizontal="center" vertical="center" wrapText="1"/>
    </xf>
    <xf numFmtId="3" fontId="38" fillId="20" borderId="0" xfId="0" applyNumberFormat="1" applyFont="1" applyFill="1" applyAlignment="1">
      <alignment horizontal="center" vertical="center" wrapText="1"/>
    </xf>
    <xf numFmtId="3" fontId="38" fillId="0" borderId="0" xfId="0" applyNumberFormat="1" applyFont="1" applyAlignment="1">
      <alignment horizontal="center" vertical="center" wrapText="1"/>
    </xf>
    <xf numFmtId="4" fontId="38" fillId="20" borderId="0" xfId="0" applyNumberFormat="1" applyFont="1" applyFill="1" applyAlignment="1">
      <alignment horizontal="center" vertical="center" wrapText="1"/>
    </xf>
    <xf numFmtId="4" fontId="38" fillId="0" borderId="0" xfId="0" applyNumberFormat="1" applyFont="1" applyAlignment="1">
      <alignment horizontal="center" vertical="center" wrapText="1"/>
    </xf>
    <xf numFmtId="4" fontId="37" fillId="20" borderId="0" xfId="0" applyNumberFormat="1" applyFont="1" applyFill="1" applyAlignment="1">
      <alignment horizontal="center" vertical="center" wrapText="1"/>
    </xf>
    <xf numFmtId="4" fontId="37" fillId="0" borderId="0" xfId="0" applyNumberFormat="1" applyFont="1" applyAlignment="1">
      <alignment horizontal="center" vertical="center" wrapText="1"/>
    </xf>
    <xf numFmtId="4" fontId="39" fillId="21" borderId="0" xfId="8" applyNumberFormat="1" applyFont="1" applyAlignment="1">
      <alignment horizontal="center" vertical="center" wrapText="1"/>
    </xf>
    <xf numFmtId="3" fontId="12" fillId="20" borderId="0" xfId="0" applyNumberFormat="1" applyFont="1" applyFill="1" applyAlignment="1">
      <alignment horizontal="center" vertical="center" wrapText="1"/>
    </xf>
    <xf numFmtId="3" fontId="12" fillId="0" borderId="0" xfId="0" applyNumberFormat="1" applyFont="1" applyAlignment="1">
      <alignment horizontal="center" vertical="center" wrapText="1"/>
    </xf>
    <xf numFmtId="0" fontId="40" fillId="3" borderId="0" xfId="0" applyFont="1" applyFill="1" applyAlignment="1">
      <alignment horizontal="center"/>
    </xf>
    <xf numFmtId="3" fontId="40" fillId="3" borderId="0" xfId="0" applyNumberFormat="1" applyFont="1" applyFill="1" applyAlignment="1">
      <alignment horizontal="center"/>
    </xf>
    <xf numFmtId="0" fontId="40" fillId="0" borderId="0" xfId="0" applyFont="1" applyAlignment="1">
      <alignment horizontal="center"/>
    </xf>
    <xf numFmtId="3" fontId="40" fillId="0" borderId="0" xfId="0" applyNumberFormat="1" applyFont="1" applyAlignment="1">
      <alignment horizontal="center"/>
    </xf>
    <xf numFmtId="0" fontId="11" fillId="0" borderId="0" xfId="0" applyFont="1" applyAlignment="1">
      <alignment horizontal="center" wrapText="1"/>
    </xf>
    <xf numFmtId="3" fontId="11" fillId="0" borderId="0" xfId="0" applyNumberFormat="1" applyFont="1" applyAlignment="1">
      <alignment horizontal="center" wrapText="1"/>
    </xf>
    <xf numFmtId="0" fontId="11" fillId="0" borderId="0" xfId="0" applyFont="1"/>
    <xf numFmtId="0" fontId="14" fillId="0" borderId="0" xfId="0" applyFont="1"/>
    <xf numFmtId="3" fontId="11" fillId="0" borderId="0" xfId="0" applyNumberFormat="1" applyFont="1"/>
    <xf numFmtId="0" fontId="16" fillId="12" borderId="0" xfId="0" applyFont="1" applyFill="1" applyAlignment="1">
      <alignment horizontal="center"/>
    </xf>
    <xf numFmtId="3" fontId="16" fillId="12" borderId="0" xfId="0" applyNumberFormat="1" applyFont="1" applyFill="1" applyAlignment="1">
      <alignment horizontal="center"/>
    </xf>
    <xf numFmtId="0" fontId="14" fillId="0" borderId="0" xfId="0" applyFont="1" applyAlignment="1">
      <alignment horizontal="center"/>
    </xf>
    <xf numFmtId="0" fontId="13" fillId="0" borderId="0" xfId="0" applyFont="1" applyAlignment="1">
      <alignment horizontal="center"/>
    </xf>
    <xf numFmtId="0" fontId="40" fillId="6" borderId="0" xfId="0" applyFont="1" applyFill="1" applyAlignment="1">
      <alignment horizontal="center"/>
    </xf>
    <xf numFmtId="0" fontId="40" fillId="5" borderId="0" xfId="0" applyFont="1" applyFill="1" applyAlignment="1">
      <alignment horizontal="center"/>
    </xf>
    <xf numFmtId="3" fontId="40" fillId="5" borderId="0" xfId="0" applyNumberFormat="1" applyFont="1" applyFill="1" applyAlignment="1">
      <alignment horizontal="center"/>
    </xf>
    <xf numFmtId="165" fontId="40" fillId="5" borderId="0" xfId="0" applyNumberFormat="1" applyFont="1" applyFill="1" applyAlignment="1">
      <alignment horizontal="center"/>
    </xf>
    <xf numFmtId="165" fontId="40" fillId="0" borderId="0" xfId="0" applyNumberFormat="1" applyFont="1" applyAlignment="1">
      <alignment horizontal="center"/>
    </xf>
    <xf numFmtId="165" fontId="40" fillId="3" borderId="0" xfId="0" applyNumberFormat="1" applyFont="1" applyFill="1" applyAlignment="1">
      <alignment horizontal="center"/>
    </xf>
    <xf numFmtId="3" fontId="40" fillId="6" borderId="0" xfId="0" applyNumberFormat="1" applyFont="1" applyFill="1" applyAlignment="1">
      <alignment horizontal="center"/>
    </xf>
    <xf numFmtId="165" fontId="40" fillId="6" borderId="0" xfId="0" applyNumberFormat="1" applyFont="1" applyFill="1" applyAlignment="1">
      <alignment horizontal="center"/>
    </xf>
    <xf numFmtId="166" fontId="35" fillId="19" borderId="0" xfId="0" applyNumberFormat="1" applyFont="1" applyFill="1" applyAlignment="1">
      <alignment horizontal="center" vertical="center" wrapText="1"/>
    </xf>
    <xf numFmtId="166" fontId="20" fillId="0" borderId="0" xfId="0" applyNumberFormat="1" applyFont="1" applyAlignment="1">
      <alignment horizontal="center" vertical="center" wrapText="1"/>
    </xf>
    <xf numFmtId="166" fontId="14" fillId="0" borderId="0" xfId="0" applyNumberFormat="1" applyFont="1" applyAlignment="1">
      <alignment horizontal="center" vertical="center" wrapText="1"/>
    </xf>
    <xf numFmtId="166" fontId="30" fillId="19" borderId="0" xfId="0" applyNumberFormat="1" applyFont="1" applyFill="1" applyAlignment="1">
      <alignment horizontal="center" vertical="center" wrapText="1"/>
    </xf>
    <xf numFmtId="166" fontId="26" fillId="18" borderId="0" xfId="0" applyNumberFormat="1" applyFont="1" applyFill="1" applyAlignment="1">
      <alignment horizontal="center" vertical="center" wrapText="1"/>
    </xf>
    <xf numFmtId="166" fontId="13" fillId="20" borderId="0" xfId="0" applyNumberFormat="1" applyFont="1" applyFill="1" applyAlignment="1">
      <alignment horizontal="center" vertical="center" wrapText="1"/>
    </xf>
    <xf numFmtId="166" fontId="13" fillId="0" borderId="0" xfId="0" applyNumberFormat="1" applyFont="1" applyAlignment="1">
      <alignment horizontal="center" vertical="center" wrapText="1"/>
    </xf>
    <xf numFmtId="166" fontId="32" fillId="21" borderId="0" xfId="8" applyNumberFormat="1" applyAlignment="1">
      <alignment horizontal="center" vertical="center" wrapText="1"/>
    </xf>
    <xf numFmtId="167" fontId="13" fillId="0" borderId="0" xfId="0" applyNumberFormat="1" applyFont="1" applyAlignment="1">
      <alignment vertical="center" wrapText="1"/>
    </xf>
    <xf numFmtId="168" fontId="13" fillId="0" borderId="0" xfId="7" applyNumberFormat="1" applyFont="1" applyAlignment="1">
      <alignment vertical="center" wrapText="1"/>
    </xf>
    <xf numFmtId="168" fontId="13" fillId="0" borderId="0" xfId="7" applyNumberFormat="1" applyFont="1" applyAlignment="1">
      <alignment horizontal="center" vertical="center" wrapText="1"/>
    </xf>
    <xf numFmtId="167" fontId="11" fillId="14" borderId="0" xfId="0" applyNumberFormat="1" applyFont="1" applyFill="1" applyAlignment="1">
      <alignment horizontal="center" vertical="center" wrapText="1"/>
    </xf>
    <xf numFmtId="167" fontId="12" fillId="0" borderId="0" xfId="0" applyNumberFormat="1" applyFont="1" applyAlignment="1">
      <alignment horizontal="center" vertical="center" wrapText="1"/>
    </xf>
    <xf numFmtId="169" fontId="12" fillId="0" borderId="0" xfId="7" applyNumberFormat="1" applyFont="1" applyAlignment="1">
      <alignment horizontal="center" vertical="center" wrapText="1"/>
    </xf>
    <xf numFmtId="169" fontId="13" fillId="0" borderId="0" xfId="7" applyNumberFormat="1" applyFont="1" applyAlignment="1">
      <alignment horizontal="center" vertical="center" wrapText="1"/>
    </xf>
    <xf numFmtId="167" fontId="32" fillId="21" borderId="0" xfId="8" applyNumberFormat="1" applyAlignment="1">
      <alignment horizontal="center" vertical="center" wrapText="1"/>
    </xf>
    <xf numFmtId="0" fontId="19" fillId="0" borderId="0" xfId="0" applyFont="1" applyAlignment="1">
      <alignment horizontal="center"/>
    </xf>
    <xf numFmtId="166" fontId="29" fillId="19" borderId="0" xfId="0" applyNumberFormat="1" applyFont="1" applyFill="1" applyAlignment="1">
      <alignment horizontal="center" vertical="center" wrapText="1"/>
    </xf>
    <xf numFmtId="4" fontId="0" fillId="0" borderId="0" xfId="0" applyNumberFormat="1" applyAlignment="1">
      <alignment horizontal="center" vertical="center" wrapText="1"/>
    </xf>
    <xf numFmtId="166" fontId="28" fillId="18" borderId="0" xfId="0" applyNumberFormat="1" applyFont="1" applyFill="1" applyAlignment="1">
      <alignment horizontal="center" vertical="center" wrapText="1"/>
    </xf>
    <xf numFmtId="0" fontId="41" fillId="12" borderId="0" xfId="0" applyFont="1" applyFill="1" applyAlignment="1">
      <alignment horizontal="center" vertical="center"/>
    </xf>
    <xf numFmtId="0" fontId="41" fillId="0" borderId="0" xfId="0" applyFont="1" applyAlignment="1">
      <alignment horizontal="center"/>
    </xf>
    <xf numFmtId="166" fontId="0" fillId="0" borderId="0" xfId="0" applyNumberFormat="1" applyAlignment="1">
      <alignment horizontal="center" vertical="center" wrapText="1"/>
    </xf>
    <xf numFmtId="3" fontId="0" fillId="0" borderId="0" xfId="0" applyNumberFormat="1" applyAlignment="1">
      <alignment horizontal="center" vertical="center" wrapText="1"/>
    </xf>
    <xf numFmtId="166" fontId="30" fillId="33" borderId="0" xfId="0" applyNumberFormat="1" applyFont="1" applyFill="1" applyAlignment="1">
      <alignment horizontal="center" vertical="center" wrapText="1"/>
    </xf>
    <xf numFmtId="0" fontId="16" fillId="12" borderId="0" xfId="0" applyFont="1" applyFill="1" applyAlignment="1">
      <alignment horizontal="center" vertical="center" wrapText="1"/>
    </xf>
    <xf numFmtId="0" fontId="0" fillId="0" borderId="0" xfId="0" applyAlignment="1">
      <alignment wrapText="1"/>
    </xf>
    <xf numFmtId="49" fontId="16" fillId="12" borderId="0" xfId="0" applyNumberFormat="1" applyFont="1" applyFill="1" applyAlignment="1">
      <alignment horizontal="center" vertical="center"/>
    </xf>
    <xf numFmtId="49" fontId="0" fillId="0" borderId="0" xfId="0" applyNumberFormat="1"/>
    <xf numFmtId="49" fontId="8" fillId="11" borderId="13" xfId="2" applyNumberFormat="1" applyFont="1" applyFill="1" applyBorder="1" applyAlignment="1">
      <alignment horizontal="center" vertical="center"/>
    </xf>
    <xf numFmtId="49" fontId="8" fillId="10" borderId="13" xfId="2" applyNumberFormat="1" applyFont="1" applyFill="1" applyBorder="1" applyAlignment="1">
      <alignment horizontal="center" vertical="center"/>
    </xf>
    <xf numFmtId="49" fontId="8" fillId="9" borderId="13" xfId="2" applyNumberFormat="1" applyFont="1" applyFill="1" applyBorder="1" applyAlignment="1">
      <alignment horizontal="center" vertical="center"/>
    </xf>
    <xf numFmtId="49" fontId="8" fillId="8" borderId="13" xfId="2" applyNumberFormat="1" applyFont="1" applyFill="1" applyBorder="1" applyAlignment="1">
      <alignment horizontal="center" vertical="center"/>
    </xf>
    <xf numFmtId="0" fontId="0" fillId="37" borderId="0" xfId="0" applyFill="1"/>
    <xf numFmtId="0" fontId="0" fillId="35" borderId="0" xfId="0" applyFill="1"/>
    <xf numFmtId="0" fontId="0" fillId="31" borderId="0" xfId="0" applyFill="1"/>
    <xf numFmtId="0" fontId="0" fillId="38" borderId="0" xfId="0" applyFill="1"/>
    <xf numFmtId="0" fontId="0" fillId="20" borderId="0" xfId="0" applyFill="1"/>
    <xf numFmtId="0" fontId="0" fillId="40" borderId="0" xfId="0" applyFill="1"/>
    <xf numFmtId="0" fontId="0" fillId="41" borderId="0" xfId="0" applyFill="1"/>
    <xf numFmtId="0" fontId="0" fillId="42" borderId="0" xfId="0" applyFill="1"/>
    <xf numFmtId="0" fontId="0" fillId="43" borderId="0" xfId="0" applyFill="1"/>
    <xf numFmtId="0" fontId="0" fillId="44" borderId="0" xfId="0" applyFill="1"/>
    <xf numFmtId="0" fontId="0" fillId="45" borderId="0" xfId="0" applyFill="1"/>
    <xf numFmtId="0" fontId="0" fillId="46" borderId="0" xfId="0" applyFill="1"/>
    <xf numFmtId="0" fontId="0" fillId="47" borderId="0" xfId="0" applyFill="1"/>
    <xf numFmtId="0" fontId="43" fillId="0" borderId="0" xfId="0" applyFont="1"/>
    <xf numFmtId="0" fontId="0" fillId="0" borderId="0" xfId="0" applyAlignment="1">
      <alignment horizontal="center"/>
    </xf>
    <xf numFmtId="0" fontId="0" fillId="48" borderId="0" xfId="0" applyFill="1"/>
    <xf numFmtId="49" fontId="11" fillId="14" borderId="0" xfId="0" applyNumberFormat="1" applyFont="1" applyFill="1" applyAlignment="1">
      <alignment horizontal="center" vertical="center" wrapText="1"/>
    </xf>
    <xf numFmtId="49" fontId="12" fillId="0" borderId="0" xfId="7" applyNumberFormat="1" applyFont="1" applyAlignment="1">
      <alignment horizontal="center" vertical="center" wrapText="1"/>
    </xf>
    <xf numFmtId="49" fontId="13" fillId="0" borderId="0" xfId="7" applyNumberFormat="1" applyFont="1"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xf>
    <xf numFmtId="0" fontId="0" fillId="0" borderId="0" xfId="0"/>
    <xf numFmtId="0" fontId="26" fillId="26" borderId="18" xfId="0" applyFont="1" applyFill="1" applyBorder="1" applyAlignment="1">
      <alignment wrapText="1"/>
    </xf>
    <xf numFmtId="0" fontId="14" fillId="27" borderId="18" xfId="0" applyFont="1" applyFill="1" applyBorder="1" applyAlignment="1">
      <alignment wrapText="1"/>
    </xf>
    <xf numFmtId="0" fontId="14" fillId="34" borderId="0" xfId="0" applyFont="1" applyFill="1" applyAlignment="1">
      <alignment horizontal="center"/>
    </xf>
    <xf numFmtId="0" fontId="14" fillId="34" borderId="18" xfId="0" applyFont="1" applyFill="1" applyBorder="1" applyAlignment="1">
      <alignment wrapText="1"/>
    </xf>
    <xf numFmtId="0" fontId="14" fillId="28" borderId="18" xfId="0" applyFont="1" applyFill="1" applyBorder="1" applyAlignment="1">
      <alignment wrapText="1"/>
    </xf>
    <xf numFmtId="0" fontId="14" fillId="29" borderId="18" xfId="0" applyFont="1" applyFill="1" applyBorder="1" applyAlignment="1">
      <alignment wrapText="1"/>
    </xf>
    <xf numFmtId="0" fontId="44" fillId="29" borderId="18" xfId="0" applyFont="1" applyFill="1" applyBorder="1" applyAlignment="1">
      <alignment wrapText="1"/>
    </xf>
    <xf numFmtId="0" fontId="14" fillId="30" borderId="18" xfId="0" applyFont="1" applyFill="1" applyBorder="1" applyAlignment="1">
      <alignment wrapText="1"/>
    </xf>
    <xf numFmtId="0" fontId="44" fillId="30" borderId="18" xfId="0" applyFont="1" applyFill="1" applyBorder="1" applyAlignment="1">
      <alignment wrapText="1"/>
    </xf>
    <xf numFmtId="0" fontId="14" fillId="39" borderId="18" xfId="0" applyFont="1" applyFill="1" applyBorder="1" applyAlignment="1">
      <alignment wrapText="1"/>
    </xf>
    <xf numFmtId="0" fontId="14" fillId="39" borderId="19" xfId="0" applyFont="1" applyFill="1" applyBorder="1" applyAlignment="1">
      <alignment wrapText="1"/>
    </xf>
    <xf numFmtId="0" fontId="14" fillId="48" borderId="18" xfId="0" applyFont="1" applyFill="1" applyBorder="1" applyAlignment="1">
      <alignment wrapText="1"/>
    </xf>
    <xf numFmtId="0" fontId="14" fillId="48" borderId="19" xfId="0" applyFont="1" applyFill="1" applyBorder="1" applyAlignment="1">
      <alignment wrapText="1"/>
    </xf>
    <xf numFmtId="0" fontId="12" fillId="31" borderId="0" xfId="0" applyFont="1" applyFill="1" applyAlignment="1">
      <alignment wrapText="1"/>
    </xf>
    <xf numFmtId="0" fontId="19" fillId="31" borderId="0" xfId="0" applyFont="1" applyFill="1" applyAlignment="1">
      <alignment wrapText="1"/>
    </xf>
    <xf numFmtId="0" fontId="13" fillId="22" borderId="0" xfId="0" applyFont="1" applyFill="1" applyAlignment="1">
      <alignment wrapText="1" readingOrder="1"/>
    </xf>
    <xf numFmtId="0" fontId="13" fillId="35" borderId="0" xfId="0" applyFont="1" applyFill="1" applyAlignment="1">
      <alignment wrapText="1"/>
    </xf>
    <xf numFmtId="0" fontId="13" fillId="20" borderId="0" xfId="0" applyFont="1" applyFill="1" applyAlignment="1">
      <alignment wrapText="1"/>
    </xf>
    <xf numFmtId="0" fontId="13" fillId="36" borderId="0" xfId="0" applyFont="1" applyFill="1" applyAlignment="1">
      <alignment wrapText="1"/>
    </xf>
    <xf numFmtId="0" fontId="13" fillId="37" borderId="0" xfId="0" applyFont="1" applyFill="1" applyAlignment="1">
      <alignment wrapText="1"/>
    </xf>
    <xf numFmtId="0" fontId="13" fillId="38" borderId="0" xfId="0" applyFont="1" applyFill="1" applyAlignment="1">
      <alignment wrapText="1"/>
    </xf>
    <xf numFmtId="0" fontId="13" fillId="45" borderId="0" xfId="0" applyFont="1" applyFill="1" applyAlignment="1">
      <alignment wrapText="1"/>
    </xf>
    <xf numFmtId="0" fontId="13" fillId="23" borderId="0" xfId="0" applyFont="1" applyFill="1" applyAlignment="1">
      <alignment wrapText="1" readingOrder="1"/>
    </xf>
    <xf numFmtId="0" fontId="13" fillId="24" borderId="0" xfId="0" applyFont="1" applyFill="1" applyAlignment="1">
      <alignment wrapText="1" readingOrder="1"/>
    </xf>
    <xf numFmtId="0" fontId="45" fillId="38" borderId="0" xfId="8" applyFont="1" applyFill="1" applyAlignment="1">
      <alignment wrapText="1"/>
    </xf>
    <xf numFmtId="0" fontId="45" fillId="45" borderId="0" xfId="8" applyFont="1" applyFill="1" applyAlignment="1">
      <alignment wrapText="1"/>
    </xf>
    <xf numFmtId="0" fontId="13" fillId="25" borderId="0" xfId="0" applyFont="1" applyFill="1" applyAlignment="1">
      <alignment wrapText="1" readingOrder="1"/>
    </xf>
    <xf numFmtId="0" fontId="13" fillId="38" borderId="0" xfId="0" applyFont="1" applyFill="1"/>
    <xf numFmtId="0" fontId="13" fillId="45" borderId="0" xfId="0" applyFont="1" applyFill="1"/>
    <xf numFmtId="0" fontId="46" fillId="38" borderId="0" xfId="1" applyFont="1" applyFill="1" applyAlignment="1">
      <alignment wrapText="1"/>
    </xf>
    <xf numFmtId="0" fontId="46" fillId="45" borderId="0" xfId="1" applyFont="1" applyFill="1" applyAlignment="1">
      <alignment wrapText="1"/>
    </xf>
    <xf numFmtId="0" fontId="13" fillId="31" borderId="0" xfId="0" applyFont="1" applyFill="1"/>
    <xf numFmtId="0" fontId="13" fillId="31" borderId="0" xfId="0" applyFont="1" applyFill="1" applyAlignment="1">
      <alignment wrapText="1"/>
    </xf>
    <xf numFmtId="49" fontId="13" fillId="0" borderId="0" xfId="0" applyNumberFormat="1" applyFont="1"/>
    <xf numFmtId="10" fontId="13" fillId="0" borderId="0" xfId="0" applyNumberFormat="1" applyFont="1"/>
    <xf numFmtId="0" fontId="13" fillId="37" borderId="0" xfId="0" applyFont="1" applyFill="1"/>
    <xf numFmtId="0" fontId="13" fillId="35" borderId="0" xfId="0" applyFont="1" applyFill="1"/>
    <xf numFmtId="0" fontId="13" fillId="20" borderId="0" xfId="0" applyFont="1" applyFill="1"/>
    <xf numFmtId="0" fontId="13" fillId="46" borderId="0" xfId="0" applyFont="1" applyFill="1"/>
    <xf numFmtId="0" fontId="13" fillId="40" borderId="0" xfId="0" applyFont="1" applyFill="1"/>
    <xf numFmtId="0" fontId="13" fillId="42" borderId="0" xfId="0" applyFont="1" applyFill="1"/>
    <xf numFmtId="0" fontId="13" fillId="41" borderId="0" xfId="0" applyFont="1" applyFill="1"/>
    <xf numFmtId="0" fontId="13" fillId="43" borderId="0" xfId="0" applyFont="1" applyFill="1"/>
    <xf numFmtId="0" fontId="13" fillId="47" borderId="0" xfId="0" applyFont="1" applyFill="1"/>
    <xf numFmtId="0" fontId="13" fillId="44" borderId="0" xfId="0" applyFont="1" applyFill="1"/>
    <xf numFmtId="0" fontId="13" fillId="48" borderId="0" xfId="0" applyFont="1" applyFill="1"/>
    <xf numFmtId="0" fontId="14" fillId="40" borderId="0" xfId="0" applyFont="1" applyFill="1" applyAlignment="1">
      <alignment wrapText="1"/>
    </xf>
    <xf numFmtId="0" fontId="13" fillId="47" borderId="0" xfId="0" applyFont="1" applyFill="1" applyAlignment="1">
      <alignment wrapText="1"/>
    </xf>
    <xf numFmtId="0" fontId="13" fillId="46" borderId="0" xfId="0" applyFont="1" applyFill="1" applyAlignment="1">
      <alignment wrapText="1"/>
    </xf>
    <xf numFmtId="0" fontId="13" fillId="44" borderId="0" xfId="0" applyFont="1" applyFill="1" applyAlignment="1">
      <alignment wrapText="1"/>
    </xf>
    <xf numFmtId="0" fontId="13" fillId="42" borderId="0" xfId="0" applyFont="1" applyFill="1" applyAlignment="1">
      <alignment wrapText="1"/>
    </xf>
    <xf numFmtId="0" fontId="14" fillId="42" borderId="0" xfId="0" applyFont="1" applyFill="1" applyAlignment="1">
      <alignment wrapText="1"/>
    </xf>
    <xf numFmtId="0" fontId="14" fillId="41" borderId="0" xfId="0" applyFont="1" applyFill="1" applyAlignment="1">
      <alignment wrapText="1"/>
    </xf>
    <xf numFmtId="0" fontId="13" fillId="41" borderId="0" xfId="0" applyFont="1" applyFill="1" applyAlignment="1">
      <alignment wrapText="1"/>
    </xf>
    <xf numFmtId="0" fontId="13" fillId="48" borderId="0" xfId="0" applyFont="1" applyFill="1" applyAlignment="1">
      <alignment wrapText="1"/>
    </xf>
    <xf numFmtId="0" fontId="13" fillId="37" borderId="21" xfId="0" applyFont="1" applyFill="1" applyBorder="1"/>
    <xf numFmtId="0" fontId="13" fillId="43" borderId="21" xfId="0" applyFont="1" applyFill="1" applyBorder="1"/>
    <xf numFmtId="0" fontId="13" fillId="20" borderId="21" xfId="0" applyFont="1" applyFill="1" applyBorder="1"/>
    <xf numFmtId="0" fontId="13" fillId="35" borderId="21" xfId="0" applyFont="1" applyFill="1" applyBorder="1"/>
    <xf numFmtId="0" fontId="13" fillId="38" borderId="21" xfId="0" applyFont="1" applyFill="1" applyBorder="1"/>
    <xf numFmtId="0" fontId="13" fillId="31" borderId="21" xfId="0" applyFont="1" applyFill="1" applyBorder="1"/>
    <xf numFmtId="0" fontId="13" fillId="45" borderId="21" xfId="0" applyFont="1" applyFill="1" applyBorder="1"/>
    <xf numFmtId="0" fontId="12" fillId="0" borderId="0" xfId="2" applyFont="1" applyAlignment="1">
      <alignment wrapText="1"/>
    </xf>
    <xf numFmtId="0" fontId="47" fillId="0" borderId="0" xfId="9" applyFont="1"/>
    <xf numFmtId="0" fontId="13" fillId="31" borderId="0" xfId="0" applyFont="1" applyFill="1" applyAlignment="1">
      <alignment horizontal="center"/>
    </xf>
    <xf numFmtId="0" fontId="19" fillId="31" borderId="0" xfId="0" applyFont="1" applyFill="1" applyAlignment="1">
      <alignment horizontal="center"/>
    </xf>
    <xf numFmtId="0" fontId="13" fillId="35" borderId="0" xfId="0" applyFont="1" applyFill="1" applyAlignment="1">
      <alignment horizontal="center"/>
    </xf>
    <xf numFmtId="0" fontId="13" fillId="37" borderId="0" xfId="0" applyFont="1" applyFill="1" applyAlignment="1">
      <alignment horizontal="center"/>
    </xf>
    <xf numFmtId="0" fontId="13" fillId="20" borderId="0" xfId="0" applyFont="1" applyFill="1" applyAlignment="1">
      <alignment horizontal="center"/>
    </xf>
    <xf numFmtId="3" fontId="13" fillId="20" borderId="0" xfId="0" applyNumberFormat="1" applyFont="1" applyFill="1" applyAlignment="1">
      <alignment horizontal="center"/>
    </xf>
    <xf numFmtId="0" fontId="14" fillId="26" borderId="21" xfId="0" applyFont="1" applyFill="1" applyBorder="1" applyAlignment="1">
      <alignment horizontal="center"/>
    </xf>
    <xf numFmtId="0" fontId="14" fillId="27" borderId="21" xfId="0" applyFont="1" applyFill="1" applyBorder="1" applyAlignment="1">
      <alignment horizontal="center"/>
    </xf>
    <xf numFmtId="0" fontId="14" fillId="29" borderId="21" xfId="0" applyFont="1" applyFill="1" applyBorder="1" applyAlignment="1">
      <alignment horizontal="center" wrapText="1"/>
    </xf>
    <xf numFmtId="0" fontId="14" fillId="34" borderId="21" xfId="0" applyFont="1" applyFill="1" applyBorder="1" applyAlignment="1">
      <alignment horizontal="center"/>
    </xf>
    <xf numFmtId="49" fontId="13" fillId="35" borderId="0" xfId="0" applyNumberFormat="1" applyFont="1" applyFill="1" applyAlignment="1">
      <alignment wrapText="1"/>
    </xf>
    <xf numFmtId="49" fontId="13" fillId="44" borderId="0" xfId="0" applyNumberFormat="1" applyFont="1" applyFill="1" applyAlignment="1">
      <alignment wrapText="1"/>
    </xf>
    <xf numFmtId="0" fontId="14" fillId="0" borderId="0" xfId="0" applyFont="1" applyAlignment="1">
      <alignment wrapText="1"/>
    </xf>
    <xf numFmtId="49" fontId="14" fillId="0" borderId="0" xfId="0" applyNumberFormat="1" applyFont="1" applyAlignment="1">
      <alignment wrapText="1"/>
    </xf>
    <xf numFmtId="49" fontId="13" fillId="20" borderId="0" xfId="0" applyNumberFormat="1" applyFont="1" applyFill="1" applyAlignment="1">
      <alignment wrapText="1"/>
    </xf>
    <xf numFmtId="49" fontId="13" fillId="37" borderId="0" xfId="0" applyNumberFormat="1" applyFont="1" applyFill="1" applyAlignment="1">
      <alignment wrapText="1"/>
    </xf>
    <xf numFmtId="49" fontId="13" fillId="45" borderId="0" xfId="0" applyNumberFormat="1" applyFont="1" applyFill="1" applyAlignment="1">
      <alignment wrapText="1"/>
    </xf>
    <xf numFmtId="0" fontId="5" fillId="0" borderId="0" xfId="2" applyFont="1" applyAlignment="1">
      <alignment horizontal="center" vertical="center"/>
    </xf>
    <xf numFmtId="49" fontId="13" fillId="0" borderId="0" xfId="0" applyNumberFormat="1" applyFont="1" applyAlignment="1">
      <alignment wrapText="1"/>
    </xf>
    <xf numFmtId="0" fontId="13" fillId="0" borderId="0" xfId="0" applyFont="1" applyAlignment="1">
      <alignment wrapText="1"/>
    </xf>
    <xf numFmtId="0" fontId="16" fillId="12" borderId="0" xfId="0" applyFont="1" applyFill="1" applyAlignment="1">
      <alignment horizontal="center" vertical="center"/>
    </xf>
    <xf numFmtId="0" fontId="13" fillId="0" borderId="0" xfId="0" applyFont="1"/>
    <xf numFmtId="0" fontId="4" fillId="0" borderId="0" xfId="2"/>
    <xf numFmtId="0" fontId="0" fillId="0" borderId="3" xfId="0" applyBorder="1"/>
    <xf numFmtId="0" fontId="5" fillId="0" borderId="0" xfId="2" applyFont="1" applyAlignment="1">
      <alignment horizontal="center" vertical="center" wrapText="1"/>
    </xf>
    <xf numFmtId="0" fontId="4" fillId="0" borderId="0" xfId="2" applyAlignment="1">
      <alignment wrapText="1"/>
    </xf>
    <xf numFmtId="0" fontId="13" fillId="0" borderId="0" xfId="0" applyFont="1"/>
    <xf numFmtId="0" fontId="14" fillId="37" borderId="21" xfId="0" applyFont="1" applyFill="1" applyBorder="1"/>
    <xf numFmtId="0" fontId="26" fillId="0" borderId="0" xfId="0" applyFont="1" applyAlignment="1">
      <alignment horizontal="center"/>
    </xf>
    <xf numFmtId="0" fontId="14" fillId="0" borderId="0" xfId="0" applyFont="1" applyAlignment="1">
      <alignment horizontal="center" wrapText="1"/>
    </xf>
    <xf numFmtId="49" fontId="13" fillId="0" borderId="0" xfId="0" applyNumberFormat="1" applyFont="1" applyAlignment="1">
      <alignment wrapText="1"/>
    </xf>
    <xf numFmtId="0" fontId="13" fillId="0" borderId="0" xfId="0" applyFont="1" applyAlignment="1">
      <alignment wrapText="1"/>
    </xf>
    <xf numFmtId="0" fontId="13" fillId="0" borderId="0" xfId="0" applyFont="1" applyAlignment="1">
      <alignment horizontal="center" wrapText="1"/>
    </xf>
    <xf numFmtId="0" fontId="16" fillId="12" borderId="0" xfId="0" applyFont="1" applyFill="1" applyAlignment="1">
      <alignment horizontal="center" vertical="center"/>
    </xf>
    <xf numFmtId="0" fontId="13" fillId="0" borderId="0" xfId="0" applyFont="1"/>
    <xf numFmtId="0" fontId="9" fillId="0" borderId="3" xfId="2" applyFont="1" applyBorder="1" applyAlignment="1">
      <alignment horizontal="center" vertical="center"/>
    </xf>
    <xf numFmtId="0" fontId="4" fillId="0" borderId="0" xfId="2"/>
    <xf numFmtId="0" fontId="0" fillId="0" borderId="3" xfId="0" applyBorder="1"/>
    <xf numFmtId="0" fontId="5" fillId="0" borderId="3" xfId="2" applyFont="1" applyBorder="1" applyAlignment="1">
      <alignment horizontal="center" vertical="center"/>
    </xf>
    <xf numFmtId="0" fontId="12" fillId="0" borderId="20" xfId="2" applyFont="1" applyBorder="1" applyAlignment="1">
      <alignment horizontal="center" vertical="center" wrapText="1"/>
    </xf>
    <xf numFmtId="0" fontId="0" fillId="0" borderId="8" xfId="0" applyBorder="1"/>
    <xf numFmtId="0" fontId="0" fillId="0" borderId="6" xfId="0" applyBorder="1"/>
    <xf numFmtId="0" fontId="12" fillId="0" borderId="11" xfId="2" applyFont="1" applyBorder="1" applyAlignment="1">
      <alignment horizontal="center" vertical="center" wrapText="1"/>
    </xf>
    <xf numFmtId="0" fontId="5" fillId="0" borderId="0" xfId="2" applyFont="1" applyAlignment="1">
      <alignment horizontal="center" vertical="center" wrapText="1"/>
    </xf>
    <xf numFmtId="0" fontId="4" fillId="0" borderId="0" xfId="2" applyAlignment="1">
      <alignment wrapText="1"/>
    </xf>
    <xf numFmtId="0" fontId="8" fillId="12" borderId="2" xfId="2" applyFont="1" applyFill="1" applyBorder="1" applyAlignment="1">
      <alignment horizontal="center" vertical="center" wrapText="1"/>
    </xf>
    <xf numFmtId="0" fontId="0" fillId="0" borderId="16" xfId="0" applyBorder="1"/>
    <xf numFmtId="0" fontId="0" fillId="0" borderId="1" xfId="0" applyBorder="1"/>
    <xf numFmtId="0" fontId="12" fillId="0" borderId="0" xfId="2" applyFont="1" applyAlignment="1">
      <alignment horizontal="left" vertical="center" wrapText="1"/>
    </xf>
    <xf numFmtId="22" fontId="12" fillId="0" borderId="3" xfId="2" applyNumberFormat="1" applyFont="1" applyBorder="1" applyAlignment="1">
      <alignment horizontal="left" vertical="center"/>
    </xf>
    <xf numFmtId="0" fontId="9" fillId="0" borderId="3" xfId="2" applyFont="1" applyBorder="1" applyAlignment="1">
      <alignment horizontal="center" vertical="center" wrapText="1"/>
    </xf>
  </cellXfs>
  <cellStyles count="10">
    <cellStyle name="Bad" xfId="1" builtinId="27"/>
    <cellStyle name="Comma" xfId="7" builtinId="3"/>
    <cellStyle name="Comma 2" xfId="4" xr:uid="{00000000-0005-0000-0000-000004000000}"/>
    <cellStyle name="Comma 2 2" xfId="6" xr:uid="{00000000-0005-0000-0000-000006000000}"/>
    <cellStyle name="Hyperlink" xfId="9" builtinId="8"/>
    <cellStyle name="Neutral" xfId="8" builtinId="28"/>
    <cellStyle name="Normal" xfId="0" builtinId="0"/>
    <cellStyle name="Normal 2" xfId="3" xr:uid="{00000000-0005-0000-0000-000003000000}"/>
    <cellStyle name="Normal 2 2" xfId="5" xr:uid="{00000000-0005-0000-0000-000005000000}"/>
    <cellStyle name="Normal 3" xfId="2" xr:uid="{00000000-0005-0000-0000-000002000000}"/>
  </cellStyles>
  <dxfs count="50">
    <dxf>
      <font>
        <strike val="0"/>
        <outline val="0"/>
        <shadow val="0"/>
        <vertAlign val="baseline"/>
        <sz val="10"/>
        <color rgb="FF000000"/>
        <name val="Calibri"/>
        <family val="2"/>
      </font>
      <numFmt numFmtId="166" formatCode="#,##0.0"/>
      <fill>
        <patternFill>
          <fgColor indexed="64"/>
          <bgColor indexed="65"/>
        </patternFill>
      </fill>
      <alignment horizontal="center" vertical="center" wrapText="1"/>
    </dxf>
    <dxf>
      <font>
        <strike val="0"/>
        <outline val="0"/>
        <shadow val="0"/>
        <vertAlign val="baseline"/>
        <sz val="10"/>
        <color rgb="FF000000"/>
        <name val="Calibri"/>
        <family val="2"/>
      </font>
      <numFmt numFmtId="4" formatCode="#,##0.00"/>
      <fill>
        <patternFill>
          <fgColor indexed="64"/>
          <bgColor indexed="65"/>
        </patternFill>
      </fill>
      <alignment horizontal="center" vertical="center" wrapText="1"/>
    </dxf>
    <dxf>
      <font>
        <strike val="0"/>
        <outline val="0"/>
        <shadow val="0"/>
        <vertAlign val="baseline"/>
        <sz val="10"/>
        <color rgb="FF000000"/>
        <name val="Calibri"/>
        <family val="2"/>
      </font>
      <numFmt numFmtId="4" formatCode="#,##0.00"/>
      <fill>
        <patternFill>
          <fgColor indexed="64"/>
          <bgColor indexed="65"/>
        </patternFill>
      </fill>
      <alignment horizontal="center" vertical="center" wrapText="1"/>
    </dxf>
    <dxf>
      <font>
        <strike val="0"/>
        <condense val="0"/>
        <extend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outline val="0"/>
        <shadow val="0"/>
        <vertAlign val="baseline"/>
        <sz val="10"/>
        <color rgb="FF000000"/>
        <name val="Calibri"/>
        <family val="2"/>
      </font>
      <numFmt numFmtId="166" formatCode="#,##0.0"/>
      <fill>
        <patternFill>
          <fgColor indexed="64"/>
          <bgColor indexed="65"/>
        </patternFill>
      </fill>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4" formatCode="#,##0.00"/>
      <fill>
        <patternFill>
          <fgColor indexed="64"/>
          <bgColor indexed="65"/>
        </patternFill>
      </fill>
      <alignment horizontal="center" vertical="center" wrapText="1"/>
    </dxf>
    <dxf>
      <font>
        <strike val="0"/>
        <condense val="0"/>
        <extend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outline val="0"/>
        <shadow val="0"/>
        <vertAlign val="baseline"/>
        <sz val="10"/>
        <color rgb="FF000000"/>
        <name val="Calibri"/>
        <family val="2"/>
      </font>
      <numFmt numFmtId="4" formatCode="#,##0.00"/>
      <fill>
        <patternFill>
          <fgColor indexed="64"/>
          <bgColor auto="1"/>
        </patternFill>
      </fill>
      <alignment horizontal="center" vertical="center" wrapText="1"/>
    </dxf>
    <dxf>
      <font>
        <strike val="0"/>
        <condense val="0"/>
        <extend val="0"/>
        <outline val="0"/>
        <shadow val="0"/>
        <vertAlign val="baseline"/>
        <sz val="10"/>
        <color rgb="FF000000"/>
        <name val="Calibri"/>
        <family val="2"/>
      </font>
      <numFmt numFmtId="4" formatCode="#,##0.00"/>
      <fill>
        <patternFill>
          <fgColor indexed="64"/>
          <bgColor indexed="65"/>
        </patternFill>
      </fill>
      <alignment horizontal="center" vertical="center" wrapText="1"/>
    </dxf>
    <dxf>
      <font>
        <strike val="0"/>
        <condense val="0"/>
        <extend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4" formatCode="#,##0.00"/>
      <alignment horizontal="center" vertical="center" wrapText="1"/>
    </dxf>
    <dxf>
      <font>
        <strike val="0"/>
        <condense val="0"/>
        <extend val="0"/>
        <outline val="0"/>
        <shadow val="0"/>
        <vertAlign val="baseline"/>
        <sz val="10"/>
        <color rgb="FF000000"/>
        <name val="Calibri"/>
        <family val="2"/>
      </font>
      <numFmt numFmtId="4" formatCode="#,##0.00"/>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condense val="0"/>
        <extend val="0"/>
        <outline val="0"/>
        <shadow val="0"/>
        <vertAlign val="baseline"/>
        <sz val="10"/>
        <color rgb="FF000000"/>
        <name val="Calibri"/>
        <family val="2"/>
      </font>
      <numFmt numFmtId="3" formatCode="#,##0"/>
      <alignment horizontal="center" vertical="center" wrapText="1"/>
    </dxf>
    <dxf>
      <font>
        <strike val="0"/>
        <condense val="0"/>
        <extend val="0"/>
        <outline val="0"/>
        <shadow val="0"/>
        <vertAlign val="baseline"/>
        <sz val="10"/>
        <color rgb="FF000000"/>
        <name val="Calibri"/>
        <family val="2"/>
      </font>
      <numFmt numFmtId="3" formatCode="#,##0"/>
      <alignment horizontal="center" vertical="center" wrapText="1"/>
    </dxf>
    <dxf>
      <font>
        <strike val="0"/>
        <condense val="0"/>
        <extend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166" formatCode="#,##0.0"/>
      <alignment horizontal="center" vertical="center" wrapText="1"/>
    </dxf>
    <dxf>
      <font>
        <strike val="0"/>
        <condense val="0"/>
        <extend val="0"/>
        <outline val="0"/>
        <shadow val="0"/>
        <vertAlign val="baseline"/>
        <sz val="10"/>
        <color rgb="FF000000"/>
        <name val="Calibri"/>
        <family val="2"/>
      </font>
      <numFmt numFmtId="166" formatCode="#,##0.0"/>
      <fill>
        <patternFill patternType="solid">
          <fgColor indexed="64"/>
          <bgColor theme="6" tint="0.79998168889431442"/>
        </patternFill>
      </fill>
      <alignment horizontal="center" vertical="center" wrapText="1"/>
    </dxf>
    <dxf>
      <font>
        <strike val="0"/>
        <condense val="0"/>
        <extend val="0"/>
        <outline val="0"/>
        <shadow val="0"/>
        <vertAlign val="baseline"/>
        <sz val="10"/>
        <color rgb="FF000000"/>
        <name val="Calibri"/>
        <family val="2"/>
      </font>
      <numFmt numFmtId="3" formatCode="#,##0"/>
      <fill>
        <patternFill patternType="solid">
          <fgColor indexed="64"/>
          <bgColor theme="6" tint="0.79998168889431442"/>
        </patternFill>
      </fill>
      <alignment horizontal="center" vertical="center" wrapText="1"/>
    </dxf>
    <dxf>
      <font>
        <strike val="0"/>
        <outline val="0"/>
        <shadow val="0"/>
        <vertAlign val="baseline"/>
        <sz val="10"/>
        <color rgb="FF000000"/>
        <name val="Calibri"/>
        <family val="2"/>
      </font>
      <numFmt numFmtId="166" formatCode="#,##0.0"/>
      <alignment horizontal="center" vertical="center" wrapText="1"/>
    </dxf>
    <dxf>
      <font>
        <b/>
        <strike val="0"/>
        <outline val="0"/>
        <shadow val="0"/>
        <vertAlign val="baseline"/>
        <sz val="10"/>
        <color rgb="FF000000"/>
        <name val="Calibri"/>
        <family val="2"/>
      </font>
      <numFmt numFmtId="166" formatCode="#,##0.0"/>
      <alignment horizontal="center" vertical="center" wrapText="1"/>
    </dxf>
    <dxf>
      <font>
        <strike val="0"/>
        <condense val="0"/>
        <extend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condense val="0"/>
        <extend val="0"/>
        <outline val="0"/>
        <shadow val="0"/>
        <vertAlign val="baseline"/>
        <sz val="10"/>
        <color rgb="FF000000"/>
        <name val="Calibri"/>
        <family val="2"/>
      </font>
      <numFmt numFmtId="4" formatCode="#,##0.00"/>
      <alignment horizontal="center" vertical="center" wrapText="1"/>
    </dxf>
    <dxf>
      <font>
        <strike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outline val="0"/>
        <shadow val="0"/>
        <vertAlign val="baseline"/>
        <sz val="10"/>
        <color rgb="FF000000"/>
        <name val="Calibri"/>
        <family val="2"/>
      </font>
      <numFmt numFmtId="3" formatCode="#,##0"/>
      <fill>
        <patternFill>
          <fgColor indexed="64"/>
          <bgColor indexed="65"/>
        </patternFill>
      </fill>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condense val="0"/>
        <extend val="0"/>
        <outline val="0"/>
        <shadow val="0"/>
        <vertAlign val="baseline"/>
        <sz val="10"/>
        <color rgb="FF000000"/>
        <name val="Calibri"/>
        <family val="2"/>
      </font>
      <numFmt numFmtId="4" formatCode="#,##0.00"/>
      <alignment horizontal="center" vertical="center" wrapText="1"/>
    </dxf>
    <dxf>
      <font>
        <strike val="0"/>
        <condense val="0"/>
        <extend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theme="1"/>
        <name val="Calibri"/>
        <family val="2"/>
      </font>
      <numFmt numFmtId="3" formatCode="#,##0"/>
      <alignment horizontal="center" vertical="center" wrapText="1"/>
    </dxf>
    <dxf>
      <font>
        <strike val="0"/>
        <outline val="0"/>
        <shadow val="0"/>
        <vertAlign val="baseline"/>
        <sz val="10"/>
        <color rgb="FF000000"/>
        <name val="Calibri"/>
        <family val="2"/>
      </font>
      <numFmt numFmtId="3" formatCode="#,##0"/>
      <alignment horizontal="center" vertical="center" wrapText="1"/>
    </dxf>
    <dxf>
      <font>
        <strike val="0"/>
        <outline val="0"/>
        <shadow val="0"/>
        <vertAlign val="baseline"/>
        <sz val="10"/>
        <color rgb="FF000000"/>
        <name val="Calibri"/>
        <family val="2"/>
      </font>
      <numFmt numFmtId="166" formatCode="#,##0.0"/>
      <alignment horizontal="center" vertical="center" wrapText="1"/>
    </dxf>
    <dxf>
      <font>
        <strike val="0"/>
        <condense val="0"/>
        <extend val="0"/>
        <outline val="0"/>
        <shadow val="0"/>
        <vertAlign val="baseline"/>
        <sz val="10"/>
        <color rgb="FF000000"/>
        <name val="Calibri"/>
        <family val="2"/>
      </font>
      <numFmt numFmtId="166" formatCode="#,##0.0"/>
      <fill>
        <patternFill patternType="solid">
          <fgColor indexed="64"/>
          <bgColor theme="6" tint="0.79998168889431442"/>
        </patternFill>
      </fill>
      <alignment horizontal="center" vertical="center" wrapText="1"/>
    </dxf>
    <dxf>
      <font>
        <strike val="0"/>
        <condense val="0"/>
        <extend val="0"/>
        <outline val="0"/>
        <shadow val="0"/>
        <vertAlign val="baseline"/>
        <sz val="10"/>
        <color rgb="FF000000"/>
        <name val="Calibri"/>
        <family val="2"/>
      </font>
      <numFmt numFmtId="3" formatCode="#,##0"/>
      <fill>
        <patternFill patternType="solid">
          <fgColor indexed="64"/>
          <bgColor theme="6" tint="0.79998168889431442"/>
        </patternFill>
      </fill>
      <alignment horizontal="center" vertical="center" wrapText="1"/>
    </dxf>
    <dxf>
      <font>
        <strike val="0"/>
        <outline val="0"/>
        <shadow val="0"/>
        <vertAlign val="baseline"/>
        <sz val="10"/>
        <color rgb="FF000000"/>
        <name val="Calibri"/>
        <family val="2"/>
      </font>
      <numFmt numFmtId="166" formatCode="#,##0.0"/>
      <alignment horizontal="center" vertical="center" wrapText="1"/>
    </dxf>
    <dxf>
      <font>
        <b/>
        <strike val="0"/>
        <outline val="0"/>
        <shadow val="0"/>
        <vertAlign val="baseline"/>
        <sz val="10"/>
        <color rgb="FF000000"/>
        <name val="Calibri"/>
        <family val="2"/>
      </font>
      <numFmt numFmtId="166" formatCode="#,##0.0"/>
      <alignment horizontal="center" vertical="center" wrapText="1"/>
    </dxf>
    <dxf>
      <fill>
        <patternFill>
          <bgColor theme="0" tint="-0.1498764000366222"/>
        </patternFill>
      </fill>
    </dxf>
    <dxf>
      <fill>
        <patternFill>
          <bgColor theme="9" tint="0.59996337778862885"/>
        </patternFill>
      </fill>
    </dxf>
    <dxf>
      <fill>
        <patternFill>
          <bgColor theme="2" tint="-0.1498764000366222"/>
        </patternFill>
      </fill>
    </dxf>
    <dxf>
      <fill>
        <patternFill>
          <bgColor theme="0"/>
        </patternFill>
      </fill>
    </dxf>
    <dxf>
      <fill>
        <patternFill>
          <bgColor theme="0" tint="-0.1498764000366222"/>
        </patternFill>
      </fill>
    </dxf>
    <dxf>
      <fill>
        <patternFill>
          <bgColor theme="0" tint="-0.1498764000366222"/>
        </patternFill>
      </fill>
    </dxf>
    <dxf>
      <fill>
        <patternFill patternType="solid">
          <fgColor rgb="FFEFEFEF"/>
          <bgColor rgb="FFEFEFEF"/>
        </patternFill>
      </fill>
    </dxf>
    <dxf>
      <fill>
        <patternFill patternType="solid">
          <fgColor rgb="FFFFFFFF"/>
          <bgColor rgb="FFFFFFFF"/>
        </patternFill>
      </fill>
    </dxf>
  </dxfs>
  <tableStyles count="5" defaultTableStyle="TableStyleMedium2" defaultPivotStyle="PivotStyleLight16">
    <tableStyle name="Equipment REF-style" pivot="0" count="2" xr9:uid="{00000000-0011-0000-FFFF-FFFF00000000}">
      <tableStyleElement type="firstRowStripe" dxfId="49"/>
      <tableStyleElement type="secondRowStripe" dxfId="48"/>
    </tableStyle>
    <tableStyle name="Table Style 1" pivot="0" count="1" xr9:uid="{00000000-0011-0000-FFFF-FFFF01000000}">
      <tableStyleElement type="firstRowStripe" dxfId="47"/>
    </tableStyle>
    <tableStyle name="Table Style 2" pivot="0" count="2" xr9:uid="{00000000-0011-0000-FFFF-FFFF02000000}">
      <tableStyleElement type="firstColumnStripe" dxfId="46"/>
      <tableStyleElement type="secondColumnStripe" dxfId="45"/>
    </tableStyle>
    <tableStyle name="Table Style 3" pivot="0" count="1" xr9:uid="{00000000-0011-0000-FFFF-FFFF03000000}">
      <tableStyleElement type="firstRowStripe" dxfId="44"/>
    </tableStyle>
    <tableStyle name="Table Style 4" pivot="0" count="2" xr9:uid="{00000000-0011-0000-FFFF-FFFF04000000}">
      <tableStyleElement type="firstColumn" dxfId="43"/>
      <tableStyleElement type="secondRowStripe" dxfId="4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2211</xdr:row>
      <xdr:rowOff>120182</xdr:rowOff>
    </xdr:from>
    <xdr:to>
      <xdr:col>38</xdr:col>
      <xdr:colOff>458415</xdr:colOff>
      <xdr:row>2241</xdr:row>
      <xdr:rowOff>25400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392671" y="406355082"/>
          <a:ext cx="8827069" cy="4858218"/>
        </a:xfrm>
        <a:prstGeom prst="rect">
          <a:avLst/>
        </a:prstGeom>
        <a:ln>
          <a:prstDash val="solid"/>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44" displayName="Table44" ref="A2:M2127" totalsRowShown="0" headerRowDxfId="41" dataDxfId="40">
  <autoFilter ref="A2:M2127" xr:uid="{00000000-0009-0000-0100-000001000000}"/>
  <sortState xmlns:xlrd2="http://schemas.microsoft.com/office/spreadsheetml/2017/richdata2" ref="A3:M2127">
    <sortCondition ref="A2:A2127"/>
  </sortState>
  <tableColumns count="13">
    <tableColumn id="17" xr3:uid="{00000000-0010-0000-0000-000011000000}" name="ID" dataDxfId="39"/>
    <tableColumn id="18" xr3:uid="{00000000-0010-0000-0000-000012000000}" name="NAME" dataDxfId="38"/>
    <tableColumn id="2" xr3:uid="{00000000-0010-0000-0000-000002000000}" name="MK" dataDxfId="37"/>
    <tableColumn id="3" xr3:uid="{00000000-0010-0000-0000-000003000000}" name="LVL" dataDxfId="36"/>
    <tableColumn id="4" xr3:uid="{00000000-0010-0000-0000-000004000000}" name="DMG PER PARTICLE" dataDxfId="35"/>
    <tableColumn id="33" xr3:uid="{00000000-0010-0000-0000-000021000000}" name="UNIT DOT DMG" dataDxfId="34"/>
    <tableColumn id="44" xr3:uid="{00000000-0010-0000-0000-00002C000000}" name="EFFECT ACCUMLATION" dataDxfId="33"/>
    <tableColumn id="11" xr3:uid="{00000000-0010-0000-0000-00000B000000}" name="DAMAGE PER SHOT" dataDxfId="32"/>
    <tableColumn id="13" xr3:uid="{00000000-0010-0000-0000-00000D000000}" name="BURST DAMAGE" dataDxfId="31"/>
    <tableColumn id="12" xr3:uid="{00000000-0010-0000-0000-00000C000000}" name="BURST DPS" dataDxfId="30"/>
    <tableColumn id="16" xr3:uid="{00000000-0010-0000-0000-000010000000}" name="CYCLE DPS" dataDxfId="29"/>
    <tableColumn id="1" xr3:uid="{00000000-0010-0000-0000-000001000000}" name="BURST ACCUMULATION TIME" dataDxfId="28"/>
    <tableColumn id="26" xr3:uid="{00000000-0010-0000-0000-00001A000000}" name="ABILITY DAMAGE" dataDxfId="27">
      <calculatedColumnFormula>#REF!/#REF!</calculatedColumnFormula>
    </tableColumn>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4" displayName="Table4" ref="A2:Y2127" totalsRowShown="0" headerRowDxfId="26" dataDxfId="25">
  <autoFilter ref="A2:Y2127" xr:uid="{00000000-0009-0000-0100-000002000000}"/>
  <sortState xmlns:xlrd2="http://schemas.microsoft.com/office/spreadsheetml/2017/richdata2" ref="A3:Y2127">
    <sortCondition ref="A2:A2127"/>
  </sortState>
  <tableColumns count="25">
    <tableColumn id="17" xr3:uid="{00000000-0010-0000-0100-000011000000}" name="ID" dataDxfId="24"/>
    <tableColumn id="18" xr3:uid="{00000000-0010-0000-0100-000012000000}" name="NAME" dataDxfId="23"/>
    <tableColumn id="2" xr3:uid="{00000000-0010-0000-0100-000002000000}" name="MK" dataDxfId="22"/>
    <tableColumn id="3" xr3:uid="{00000000-0010-0000-0100-000003000000}" name="LVL" dataDxfId="21"/>
    <tableColumn id="4" xr3:uid="{00000000-0010-0000-0100-000004000000}" name="DMG PER PARTICLE" dataDxfId="20"/>
    <tableColumn id="33" xr3:uid="{00000000-0010-0000-0100-000021000000}" name="UNIT DOT DMG" dataDxfId="19"/>
    <tableColumn id="34" xr3:uid="{00000000-0010-0000-0100-000022000000}" name="DOT DURATION" dataDxfId="18"/>
    <tableColumn id="44" xr3:uid="{00000000-0010-0000-0100-00002C000000}" name="EFFECT ACCUMLATION" dataDxfId="17"/>
    <tableColumn id="5" xr3:uid="{00000000-0010-0000-0100-000005000000}" name="MAGAZINE AMMO" dataDxfId="16"/>
    <tableColumn id="6" xr3:uid="{00000000-0010-0000-0100-000006000000}" name="AMMO PER SHOT" dataDxfId="15"/>
    <tableColumn id="7" xr3:uid="{00000000-0010-0000-0100-000007000000}" name="PARTICLES _x000a_PER SHOT" dataDxfId="14"/>
    <tableColumn id="31" xr3:uid="{00000000-0010-0000-0100-00001F000000}" name="BURST INTERVAL" dataDxfId="13"/>
    <tableColumn id="8" xr3:uid="{00000000-0010-0000-0100-000008000000}" name="SHOT _x000a_INTERVAL" dataDxfId="12"/>
    <tableColumn id="29" xr3:uid="{00000000-0010-0000-0100-00001D000000}" name="RELOAD AMOUNT" dataDxfId="11"/>
    <tableColumn id="27" xr3:uid="{00000000-0010-0000-0100-00001B000000}" name="CHARGE RATE" dataDxfId="10"/>
    <tableColumn id="9" xr3:uid="{00000000-0010-0000-0100-000009000000}" name="RELOAD_x000a_INTERVAL" dataDxfId="9"/>
    <tableColumn id="30" xr3:uid="{00000000-0010-0000-0100-00001E000000}" name="RELOAD THRESHOLD" dataDxfId="8"/>
    <tableColumn id="10" xr3:uid="{00000000-0010-0000-0100-00000A000000}" name="RELOAD TIME" dataDxfId="7"/>
    <tableColumn id="11" xr3:uid="{00000000-0010-0000-0100-00000B000000}" name="DAMAGE PER SHOT" dataDxfId="6"/>
    <tableColumn id="12" xr3:uid="{00000000-0010-0000-0100-00000C000000}" name="DAMAGE PER SECOND" dataDxfId="5"/>
    <tableColumn id="13" xr3:uid="{00000000-0010-0000-0100-00000D000000}" name="DAMAGE PER MAGAZINE" dataDxfId="4"/>
    <tableColumn id="26" xr3:uid="{00000000-0010-0000-0100-00001A000000}" name="SHOTS PER MAGAZINE" dataDxfId="3">
      <calculatedColumnFormula>Table4[[#This Row],[MAGAZINE AMMO]]/Table4[[#This Row],[AMMO PER SHOT]]</calculatedColumnFormula>
    </tableColumn>
    <tableColumn id="14" xr3:uid="{00000000-0010-0000-0100-00000E000000}" name="RATE OF FIRE" dataDxfId="2">
      <calculatedColumnFormula>1/Table4[[#This Row],[SHOT 
INTERVAL]]</calculatedColumnFormula>
    </tableColumn>
    <tableColumn id="15" xr3:uid="{00000000-0010-0000-0100-00000F000000}" name="UNLOAD TIME" dataDxfId="1">
      <calculatedColumnFormula>(Table4[[#This Row],[SHOTS PER MAGAZINE]]-1)*Table4[[#This Row],[SHOT 
INTERVAL]]</calculatedColumnFormula>
    </tableColumn>
    <tableColumn id="16" xr3:uid="{00000000-0010-0000-0100-000010000000}" name="CYCLE DAMAGE PER SECOND" dataDxfId="0"/>
  </tableColumns>
  <tableStyleInfo name="TableStyleDark8"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9"/>
  <sheetViews>
    <sheetView topLeftCell="E1" zoomScaleNormal="150" zoomScaleSheetLayoutView="100" workbookViewId="0">
      <selection activeCell="F9" sqref="F9"/>
    </sheetView>
  </sheetViews>
  <sheetFormatPr defaultRowHeight="14.25" x14ac:dyDescent="0.2"/>
  <cols>
    <col min="1" max="1" width="15.1015625" style="318" bestFit="1" customWidth="1"/>
    <col min="2" max="2" width="12.13671875" style="317" customWidth="1"/>
    <col min="3" max="3" width="68.234375" style="318" customWidth="1"/>
    <col min="4" max="4" width="54.34375" style="318" customWidth="1"/>
    <col min="5" max="5" width="23.19140625" style="318" customWidth="1"/>
    <col min="6" max="7" width="8.62890625" style="318" customWidth="1"/>
    <col min="8" max="16384" width="8.62890625" style="318"/>
  </cols>
  <sheetData>
    <row r="1" spans="1:5" x14ac:dyDescent="0.2">
      <c r="A1" s="328" t="s">
        <v>0</v>
      </c>
      <c r="B1" s="329"/>
      <c r="C1" s="328" t="s">
        <v>1</v>
      </c>
      <c r="D1" s="330"/>
      <c r="E1" s="330"/>
    </row>
    <row r="2" spans="1:5" ht="14.25" customHeight="1" x14ac:dyDescent="0.2">
      <c r="A2" s="318" t="s">
        <v>2</v>
      </c>
      <c r="B2" s="317" t="s">
        <v>3</v>
      </c>
      <c r="C2" s="331" t="s">
        <v>4</v>
      </c>
      <c r="D2" s="330"/>
      <c r="E2" s="330"/>
    </row>
    <row r="3" spans="1:5" x14ac:dyDescent="0.2">
      <c r="A3" s="318" t="s">
        <v>5</v>
      </c>
      <c r="B3" s="317" t="s">
        <v>1574</v>
      </c>
      <c r="C3" s="330"/>
      <c r="D3" s="330"/>
      <c r="E3" s="330"/>
    </row>
    <row r="4" spans="1:5" x14ac:dyDescent="0.2">
      <c r="A4" s="318" t="s">
        <v>6</v>
      </c>
      <c r="B4" s="317" t="s">
        <v>1579</v>
      </c>
      <c r="C4" s="330"/>
      <c r="D4" s="330"/>
      <c r="E4" s="330"/>
    </row>
    <row r="5" spans="1:5" x14ac:dyDescent="0.2">
      <c r="A5" s="328" t="s">
        <v>7</v>
      </c>
      <c r="B5" s="329"/>
      <c r="C5" s="330"/>
      <c r="D5" s="330"/>
      <c r="E5" s="330"/>
    </row>
    <row r="6" spans="1:5" x14ac:dyDescent="0.2">
      <c r="A6" s="311" t="s">
        <v>8</v>
      </c>
      <c r="B6" s="312" t="s">
        <v>9</v>
      </c>
      <c r="C6" s="311" t="s">
        <v>10</v>
      </c>
      <c r="D6" s="311" t="s">
        <v>11</v>
      </c>
      <c r="E6" s="311" t="s">
        <v>12</v>
      </c>
    </row>
    <row r="7" spans="1:5" x14ac:dyDescent="0.2">
      <c r="A7" s="318" t="s">
        <v>13</v>
      </c>
      <c r="B7" s="310" t="s">
        <v>3</v>
      </c>
      <c r="C7" s="318" t="s">
        <v>14</v>
      </c>
      <c r="D7" s="318" t="s">
        <v>15</v>
      </c>
      <c r="E7" s="256" t="s">
        <v>16</v>
      </c>
    </row>
    <row r="8" spans="1:5" ht="49.5" customHeight="1" x14ac:dyDescent="0.2">
      <c r="A8" s="318" t="s">
        <v>17</v>
      </c>
      <c r="B8" s="309" t="s">
        <v>18</v>
      </c>
      <c r="C8" s="318" t="s">
        <v>19</v>
      </c>
      <c r="D8" s="318" t="s">
        <v>20</v>
      </c>
      <c r="E8" s="251" t="s">
        <v>21</v>
      </c>
    </row>
    <row r="9" spans="1:5" ht="61.5" customHeight="1" x14ac:dyDescent="0.2">
      <c r="A9" s="318" t="s">
        <v>22</v>
      </c>
      <c r="B9" s="310" t="s">
        <v>3</v>
      </c>
      <c r="C9" s="318" t="s">
        <v>23</v>
      </c>
      <c r="D9" s="318" t="s">
        <v>24</v>
      </c>
      <c r="E9" s="252" t="s">
        <v>1573</v>
      </c>
    </row>
    <row r="10" spans="1:5" ht="49.5" customHeight="1" x14ac:dyDescent="0.2">
      <c r="A10" s="318" t="s">
        <v>25</v>
      </c>
      <c r="B10" s="309" t="s">
        <v>26</v>
      </c>
      <c r="C10" s="318" t="s">
        <v>27</v>
      </c>
      <c r="D10" s="318" t="s">
        <v>28</v>
      </c>
      <c r="E10" s="254" t="s">
        <v>29</v>
      </c>
    </row>
    <row r="11" spans="1:5" ht="61.5" customHeight="1" x14ac:dyDescent="0.2">
      <c r="A11" s="318" t="s">
        <v>30</v>
      </c>
      <c r="B11" s="309" t="s">
        <v>18</v>
      </c>
      <c r="C11" s="318" t="s">
        <v>31</v>
      </c>
      <c r="D11" s="318" t="s">
        <v>28</v>
      </c>
      <c r="E11" s="254" t="s">
        <v>29</v>
      </c>
    </row>
    <row r="12" spans="1:5" ht="110.25" customHeight="1" x14ac:dyDescent="0.2">
      <c r="A12" s="318" t="s">
        <v>32</v>
      </c>
      <c r="B12" s="309" t="s">
        <v>26</v>
      </c>
      <c r="C12" s="318" t="s">
        <v>33</v>
      </c>
      <c r="D12" s="318" t="s">
        <v>34</v>
      </c>
      <c r="E12" s="251" t="s">
        <v>1571</v>
      </c>
    </row>
    <row r="13" spans="1:5" ht="74.25" customHeight="1" x14ac:dyDescent="0.2">
      <c r="A13" s="318" t="s">
        <v>35</v>
      </c>
      <c r="B13" s="310" t="s">
        <v>3</v>
      </c>
      <c r="C13" s="318" t="s">
        <v>36</v>
      </c>
      <c r="D13" s="318" t="s">
        <v>37</v>
      </c>
      <c r="E13" s="252" t="s">
        <v>1572</v>
      </c>
    </row>
    <row r="14" spans="1:5" ht="61.5" customHeight="1" x14ac:dyDescent="0.2">
      <c r="A14" s="318" t="s">
        <v>38</v>
      </c>
      <c r="B14" s="313" t="s">
        <v>39</v>
      </c>
      <c r="C14" s="318" t="s">
        <v>40</v>
      </c>
      <c r="D14" s="318" t="s">
        <v>41</v>
      </c>
      <c r="E14" s="256" t="s">
        <v>16</v>
      </c>
    </row>
    <row r="15" spans="1:5" ht="61.5" customHeight="1" x14ac:dyDescent="0.2">
      <c r="A15" s="318" t="s">
        <v>42</v>
      </c>
      <c r="B15" s="313" t="s">
        <v>43</v>
      </c>
      <c r="C15" s="318" t="s">
        <v>44</v>
      </c>
      <c r="D15" s="318" t="s">
        <v>45</v>
      </c>
      <c r="E15" s="256" t="s">
        <v>16</v>
      </c>
    </row>
    <row r="16" spans="1:5" ht="37.5" customHeight="1" x14ac:dyDescent="0.2">
      <c r="A16" s="318" t="s">
        <v>46</v>
      </c>
      <c r="B16" s="314" t="s">
        <v>47</v>
      </c>
      <c r="C16" s="318" t="s">
        <v>48</v>
      </c>
      <c r="D16" s="318" t="s">
        <v>49</v>
      </c>
      <c r="E16" s="254" t="s">
        <v>29</v>
      </c>
    </row>
    <row r="17" spans="1:5" ht="25.5" customHeight="1" x14ac:dyDescent="0.2">
      <c r="A17" s="318" t="s">
        <v>50</v>
      </c>
      <c r="B17" s="314" t="s">
        <v>47</v>
      </c>
      <c r="C17" s="318" t="s">
        <v>51</v>
      </c>
      <c r="D17" s="318" t="s">
        <v>49</v>
      </c>
      <c r="E17" s="254" t="s">
        <v>29</v>
      </c>
    </row>
    <row r="18" spans="1:5" ht="49.5" customHeight="1" x14ac:dyDescent="0.2">
      <c r="A18" s="318" t="s">
        <v>52</v>
      </c>
      <c r="B18" s="310" t="s">
        <v>3</v>
      </c>
      <c r="C18" s="318" t="s">
        <v>53</v>
      </c>
      <c r="D18" s="318" t="s">
        <v>54</v>
      </c>
      <c r="E18" s="252" t="s">
        <v>55</v>
      </c>
    </row>
    <row r="19" spans="1:5" ht="37.5" customHeight="1" x14ac:dyDescent="0.2">
      <c r="A19" s="318" t="s">
        <v>56</v>
      </c>
      <c r="B19" s="310" t="s">
        <v>3</v>
      </c>
      <c r="C19" s="318" t="s">
        <v>57</v>
      </c>
      <c r="D19" s="318" t="s">
        <v>58</v>
      </c>
      <c r="E19" s="254" t="s">
        <v>29</v>
      </c>
    </row>
    <row r="20" spans="1:5" ht="25.5" customHeight="1" x14ac:dyDescent="0.2">
      <c r="A20" s="318" t="s">
        <v>59</v>
      </c>
      <c r="B20" s="314" t="s">
        <v>47</v>
      </c>
      <c r="C20" s="318" t="s">
        <v>60</v>
      </c>
      <c r="D20" s="318" t="s">
        <v>1578</v>
      </c>
      <c r="E20" s="254" t="s">
        <v>29</v>
      </c>
    </row>
    <row r="21" spans="1:5" ht="49.5" customHeight="1" x14ac:dyDescent="0.2">
      <c r="A21" s="318" t="s">
        <v>61</v>
      </c>
      <c r="B21" s="310" t="s">
        <v>3</v>
      </c>
      <c r="C21" s="318" t="s">
        <v>62</v>
      </c>
      <c r="D21" s="318" t="s">
        <v>63</v>
      </c>
      <c r="E21" s="252" t="s">
        <v>64</v>
      </c>
    </row>
    <row r="22" spans="1:5" ht="37.5" customHeight="1" x14ac:dyDescent="0.2">
      <c r="A22" s="318" t="s">
        <v>65</v>
      </c>
      <c r="B22" s="310" t="s">
        <v>3</v>
      </c>
      <c r="C22" s="318" t="s">
        <v>66</v>
      </c>
      <c r="D22" s="318" t="s">
        <v>67</v>
      </c>
      <c r="E22" s="254" t="s">
        <v>29</v>
      </c>
    </row>
    <row r="23" spans="1:5" ht="49.5" customHeight="1" x14ac:dyDescent="0.2">
      <c r="A23" s="318" t="s">
        <v>68</v>
      </c>
      <c r="B23" s="313" t="s">
        <v>69</v>
      </c>
      <c r="C23" s="318" t="s">
        <v>70</v>
      </c>
      <c r="D23" s="318" t="s">
        <v>71</v>
      </c>
      <c r="E23" s="252" t="s">
        <v>72</v>
      </c>
    </row>
    <row r="24" spans="1:5" ht="37.5" customHeight="1" x14ac:dyDescent="0.2">
      <c r="A24" s="318" t="s">
        <v>73</v>
      </c>
      <c r="B24" s="310" t="s">
        <v>3</v>
      </c>
      <c r="C24" s="318" t="s">
        <v>74</v>
      </c>
      <c r="D24" s="318" t="s">
        <v>75</v>
      </c>
      <c r="E24" s="254" t="s">
        <v>29</v>
      </c>
    </row>
    <row r="25" spans="1:5" ht="37.5" customHeight="1" x14ac:dyDescent="0.2">
      <c r="A25" s="318" t="s">
        <v>76</v>
      </c>
      <c r="B25" s="314" t="s">
        <v>47</v>
      </c>
      <c r="C25" s="318" t="s">
        <v>77</v>
      </c>
      <c r="D25" s="318" t="s">
        <v>49</v>
      </c>
      <c r="E25" s="254" t="s">
        <v>29</v>
      </c>
    </row>
    <row r="26" spans="1:5" x14ac:dyDescent="0.2">
      <c r="A26" s="318" t="s">
        <v>78</v>
      </c>
      <c r="B26" s="313" t="s">
        <v>79</v>
      </c>
      <c r="C26" s="318" t="s">
        <v>80</v>
      </c>
      <c r="D26" s="318" t="s">
        <v>81</v>
      </c>
      <c r="E26" s="254" t="s">
        <v>29</v>
      </c>
    </row>
    <row r="27" spans="1:5" x14ac:dyDescent="0.2">
      <c r="A27" s="318" t="s">
        <v>82</v>
      </c>
      <c r="B27" s="313" t="s">
        <v>83</v>
      </c>
      <c r="C27" s="318" t="s">
        <v>84</v>
      </c>
      <c r="D27" s="318" t="s">
        <v>85</v>
      </c>
      <c r="E27" s="254" t="s">
        <v>29</v>
      </c>
    </row>
    <row r="28" spans="1:5" ht="25.5" customHeight="1" x14ac:dyDescent="0.2">
      <c r="A28" s="318" t="s">
        <v>86</v>
      </c>
      <c r="B28" s="310" t="s">
        <v>3</v>
      </c>
      <c r="C28" s="318" t="s">
        <v>87</v>
      </c>
      <c r="D28" s="318" t="s">
        <v>88</v>
      </c>
      <c r="E28" s="254" t="s">
        <v>29</v>
      </c>
    </row>
    <row r="29" spans="1:5" x14ac:dyDescent="0.2">
      <c r="A29" s="318" t="s">
        <v>89</v>
      </c>
      <c r="B29" s="315" t="s">
        <v>90</v>
      </c>
      <c r="C29" s="318" t="s">
        <v>91</v>
      </c>
      <c r="E29" s="256" t="s">
        <v>16</v>
      </c>
    </row>
  </sheetData>
  <mergeCells count="4">
    <mergeCell ref="A1:B1"/>
    <mergeCell ref="C1:E1"/>
    <mergeCell ref="C2:E5"/>
    <mergeCell ref="A5:B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outlinePr summaryBelow="0" summaryRight="0"/>
  </sheetPr>
  <dimension ref="A1:Z2651"/>
  <sheetViews>
    <sheetView workbookViewId="0">
      <pane xSplit="1" ySplit="1" topLeftCell="B2" activePane="bottomRight" state="frozen"/>
      <selection activeCell="E1" sqref="E1"/>
      <selection pane="bottomLeft" activeCell="H1" sqref="H1"/>
      <selection pane="topRight" activeCell="B1" sqref="B1"/>
      <selection pane="bottomRight" activeCell="A1777" sqref="A1777"/>
    </sheetView>
  </sheetViews>
  <sheetFormatPr defaultColWidth="14.42578125" defaultRowHeight="15.75" customHeight="1" outlineLevelRow="1" x14ac:dyDescent="0.2"/>
  <cols>
    <col min="1" max="1" width="16.31640625" style="320" customWidth="1"/>
    <col min="2" max="3" width="7.28125" style="320" customWidth="1"/>
    <col min="4" max="4" width="8.76171875" style="320" bestFit="1" customWidth="1"/>
    <col min="5" max="7" width="14.42578125" style="320" customWidth="1"/>
    <col min="8" max="8" width="5.12109375" style="320" customWidth="1"/>
    <col min="9" max="17" width="14.42578125" style="320" customWidth="1"/>
    <col min="18" max="16384" width="14.42578125" style="320"/>
  </cols>
  <sheetData>
    <row r="1" spans="1:26" ht="15.75" customHeight="1" x14ac:dyDescent="0.2">
      <c r="A1" s="200" t="s">
        <v>92</v>
      </c>
      <c r="B1" s="319" t="s">
        <v>93</v>
      </c>
      <c r="C1" s="319" t="s">
        <v>94</v>
      </c>
      <c r="D1" s="82" t="s">
        <v>95</v>
      </c>
      <c r="E1" s="82" t="s">
        <v>96</v>
      </c>
      <c r="F1" s="82" t="s">
        <v>97</v>
      </c>
      <c r="G1" s="83" t="s">
        <v>98</v>
      </c>
      <c r="H1" s="82" t="s">
        <v>99</v>
      </c>
      <c r="I1" s="100"/>
      <c r="J1" s="100"/>
      <c r="K1" s="100"/>
      <c r="L1" s="100"/>
      <c r="M1" s="100"/>
      <c r="N1" s="100"/>
      <c r="O1" s="100"/>
      <c r="P1" s="100"/>
      <c r="Q1" s="100"/>
      <c r="R1" s="100"/>
      <c r="S1" s="100"/>
      <c r="T1" s="100"/>
      <c r="U1" s="100"/>
      <c r="V1" s="100"/>
      <c r="W1" s="100"/>
      <c r="X1" s="100"/>
      <c r="Y1" s="100"/>
      <c r="Z1" s="100"/>
    </row>
    <row r="2" spans="1:26" ht="14.25" customHeight="1" collapsed="1" x14ac:dyDescent="0.2">
      <c r="A2" s="100" t="s">
        <v>100</v>
      </c>
      <c r="B2" s="100">
        <v>1</v>
      </c>
      <c r="C2" s="100" t="s">
        <v>101</v>
      </c>
      <c r="D2" s="100">
        <v>49</v>
      </c>
      <c r="E2" s="101">
        <v>48000</v>
      </c>
      <c r="F2" s="101">
        <v>10000</v>
      </c>
      <c r="G2" s="102">
        <v>8.3333333333333329E-2</v>
      </c>
      <c r="H2" s="101">
        <v>1</v>
      </c>
      <c r="I2" s="101"/>
      <c r="J2" s="100"/>
      <c r="K2" s="100"/>
      <c r="L2" s="100"/>
      <c r="M2" s="100"/>
      <c r="N2" s="100"/>
      <c r="O2" s="100"/>
      <c r="P2" s="100"/>
      <c r="Q2" s="100"/>
      <c r="R2" s="100"/>
      <c r="S2" s="100"/>
      <c r="T2" s="100"/>
      <c r="U2" s="100"/>
      <c r="V2" s="100"/>
      <c r="W2" s="100"/>
      <c r="X2" s="100"/>
      <c r="Y2" s="100"/>
      <c r="Z2" s="100"/>
    </row>
    <row r="3" spans="1:26" ht="14.25" hidden="1" customHeight="1" outlineLevel="1" x14ac:dyDescent="0.2">
      <c r="A3" s="100" t="s">
        <v>100</v>
      </c>
      <c r="B3" s="100">
        <v>2</v>
      </c>
      <c r="C3" s="100" t="s">
        <v>101</v>
      </c>
      <c r="D3" s="100">
        <v>51</v>
      </c>
      <c r="E3" s="101">
        <v>52000</v>
      </c>
      <c r="F3" s="101">
        <v>20000</v>
      </c>
      <c r="G3" s="102">
        <v>0.5</v>
      </c>
      <c r="H3" s="101">
        <v>1</v>
      </c>
      <c r="I3" s="101"/>
      <c r="J3" s="100"/>
      <c r="K3" s="100"/>
      <c r="L3" s="100"/>
      <c r="M3" s="100"/>
      <c r="N3" s="100"/>
      <c r="O3" s="100"/>
      <c r="P3" s="100"/>
      <c r="Q3" s="100"/>
      <c r="R3" s="100"/>
      <c r="S3" s="100"/>
      <c r="T3" s="100"/>
      <c r="U3" s="100"/>
      <c r="V3" s="100"/>
      <c r="W3" s="100"/>
      <c r="X3" s="100"/>
      <c r="Y3" s="100"/>
      <c r="Z3" s="100"/>
    </row>
    <row r="4" spans="1:26" ht="14.25" hidden="1" customHeight="1" outlineLevel="1" x14ac:dyDescent="0.2">
      <c r="A4" s="100" t="s">
        <v>100</v>
      </c>
      <c r="B4" s="100">
        <v>3</v>
      </c>
      <c r="C4" s="100" t="s">
        <v>101</v>
      </c>
      <c r="D4" s="100">
        <v>52</v>
      </c>
      <c r="E4" s="101">
        <v>56000</v>
      </c>
      <c r="F4" s="101">
        <v>40000</v>
      </c>
      <c r="G4" s="102">
        <v>1</v>
      </c>
      <c r="H4" s="101">
        <v>1</v>
      </c>
      <c r="I4" s="101"/>
      <c r="J4" s="100"/>
      <c r="K4" s="100"/>
      <c r="L4" s="100"/>
      <c r="M4" s="100"/>
      <c r="N4" s="100"/>
      <c r="O4" s="100"/>
      <c r="P4" s="100"/>
      <c r="Q4" s="100"/>
      <c r="R4" s="100"/>
      <c r="S4" s="100"/>
      <c r="T4" s="100"/>
      <c r="U4" s="100"/>
      <c r="V4" s="100"/>
      <c r="W4" s="100"/>
      <c r="X4" s="100"/>
      <c r="Y4" s="100"/>
      <c r="Z4" s="100"/>
    </row>
    <row r="5" spans="1:26" ht="14.25" hidden="1" customHeight="1" outlineLevel="1" x14ac:dyDescent="0.2">
      <c r="A5" s="100" t="s">
        <v>100</v>
      </c>
      <c r="B5" s="100">
        <v>4</v>
      </c>
      <c r="C5" s="100" t="s">
        <v>101</v>
      </c>
      <c r="D5" s="100">
        <v>54</v>
      </c>
      <c r="E5" s="101">
        <v>60000</v>
      </c>
      <c r="F5" s="101">
        <v>200000</v>
      </c>
      <c r="G5" s="102">
        <v>4</v>
      </c>
      <c r="H5" s="101">
        <v>1</v>
      </c>
      <c r="I5" s="101"/>
      <c r="J5" s="100"/>
      <c r="K5" s="100"/>
      <c r="L5" s="100"/>
      <c r="M5" s="100"/>
      <c r="N5" s="100"/>
      <c r="O5" s="100"/>
      <c r="P5" s="100"/>
      <c r="Q5" s="100"/>
      <c r="R5" s="100"/>
      <c r="S5" s="100"/>
      <c r="T5" s="100"/>
      <c r="U5" s="100"/>
      <c r="V5" s="100"/>
      <c r="W5" s="100"/>
      <c r="X5" s="100"/>
      <c r="Y5" s="100"/>
      <c r="Z5" s="100"/>
    </row>
    <row r="6" spans="1:26" ht="14.25" hidden="1" customHeight="1" outlineLevel="1" x14ac:dyDescent="0.2">
      <c r="A6" s="100" t="s">
        <v>100</v>
      </c>
      <c r="B6" s="100">
        <v>5</v>
      </c>
      <c r="C6" s="100" t="s">
        <v>101</v>
      </c>
      <c r="D6" s="100">
        <v>56</v>
      </c>
      <c r="E6" s="101">
        <v>65000</v>
      </c>
      <c r="F6" s="101">
        <v>400000</v>
      </c>
      <c r="G6" s="102">
        <v>8</v>
      </c>
      <c r="H6" s="101">
        <v>1</v>
      </c>
      <c r="I6" s="101"/>
      <c r="J6" s="100"/>
      <c r="K6" s="100"/>
      <c r="L6" s="100"/>
      <c r="M6" s="100"/>
      <c r="N6" s="100"/>
      <c r="O6" s="100"/>
      <c r="P6" s="100"/>
      <c r="Q6" s="100"/>
      <c r="R6" s="100"/>
      <c r="S6" s="100"/>
      <c r="T6" s="100"/>
      <c r="U6" s="100"/>
      <c r="V6" s="100"/>
      <c r="W6" s="100"/>
      <c r="X6" s="100"/>
      <c r="Y6" s="100"/>
      <c r="Z6" s="100"/>
    </row>
    <row r="7" spans="1:26" ht="14.25" hidden="1" customHeight="1" outlineLevel="1" x14ac:dyDescent="0.2">
      <c r="A7" s="100" t="s">
        <v>100</v>
      </c>
      <c r="B7" s="100">
        <v>6</v>
      </c>
      <c r="C7" s="100" t="s">
        <v>101</v>
      </c>
      <c r="D7" s="100">
        <v>58</v>
      </c>
      <c r="E7" s="101">
        <v>70000</v>
      </c>
      <c r="F7" s="101">
        <v>800000</v>
      </c>
      <c r="G7" s="102">
        <v>12</v>
      </c>
      <c r="H7" s="101">
        <v>1</v>
      </c>
      <c r="I7" s="101"/>
      <c r="J7" s="100"/>
      <c r="K7" s="100"/>
      <c r="L7" s="100"/>
      <c r="M7" s="100"/>
      <c r="N7" s="100"/>
      <c r="O7" s="100"/>
      <c r="P7" s="100"/>
      <c r="Q7" s="100"/>
      <c r="R7" s="100"/>
      <c r="S7" s="100"/>
      <c r="T7" s="100"/>
      <c r="U7" s="100"/>
      <c r="V7" s="100"/>
      <c r="W7" s="100"/>
      <c r="X7" s="100"/>
      <c r="Y7" s="100"/>
      <c r="Z7" s="100"/>
    </row>
    <row r="8" spans="1:26" ht="14.25" hidden="1" customHeight="1" outlineLevel="1" x14ac:dyDescent="0.2">
      <c r="A8" s="100" t="s">
        <v>100</v>
      </c>
      <c r="B8" s="100">
        <v>7</v>
      </c>
      <c r="C8" s="100" t="s">
        <v>101</v>
      </c>
      <c r="D8" s="100">
        <v>60</v>
      </c>
      <c r="E8" s="101">
        <v>76000</v>
      </c>
      <c r="F8" s="101">
        <v>1500000</v>
      </c>
      <c r="G8" s="102">
        <v>16</v>
      </c>
      <c r="H8" s="101">
        <v>1</v>
      </c>
      <c r="I8" s="101"/>
      <c r="J8" s="100"/>
      <c r="K8" s="100"/>
      <c r="L8" s="100"/>
      <c r="M8" s="100"/>
      <c r="N8" s="100"/>
      <c r="O8" s="100"/>
      <c r="P8" s="100"/>
      <c r="Q8" s="100"/>
      <c r="R8" s="100"/>
      <c r="S8" s="100"/>
      <c r="T8" s="100"/>
      <c r="U8" s="100"/>
      <c r="V8" s="100"/>
      <c r="W8" s="100"/>
      <c r="X8" s="100"/>
      <c r="Y8" s="100"/>
      <c r="Z8" s="100"/>
    </row>
    <row r="9" spans="1:26" ht="14.25" hidden="1" customHeight="1" outlineLevel="1" x14ac:dyDescent="0.2">
      <c r="A9" s="100" t="s">
        <v>100</v>
      </c>
      <c r="B9" s="100">
        <v>8</v>
      </c>
      <c r="C9" s="100" t="s">
        <v>101</v>
      </c>
      <c r="D9" s="100">
        <v>62</v>
      </c>
      <c r="E9" s="101">
        <v>82000</v>
      </c>
      <c r="F9" s="101">
        <v>3000000</v>
      </c>
      <c r="G9" s="102">
        <v>20</v>
      </c>
      <c r="H9" s="101">
        <v>1</v>
      </c>
      <c r="I9" s="101"/>
      <c r="J9" s="100"/>
      <c r="K9" s="100"/>
      <c r="L9" s="100"/>
      <c r="M9" s="100"/>
      <c r="N9" s="100"/>
      <c r="O9" s="100"/>
      <c r="P9" s="100"/>
      <c r="Q9" s="100"/>
      <c r="R9" s="100"/>
      <c r="S9" s="100"/>
      <c r="T9" s="100"/>
      <c r="U9" s="100"/>
      <c r="V9" s="100"/>
      <c r="W9" s="100"/>
      <c r="X9" s="100"/>
      <c r="Y9" s="100"/>
      <c r="Z9" s="100"/>
    </row>
    <row r="10" spans="1:26" ht="14.25" hidden="1" customHeight="1" outlineLevel="1" x14ac:dyDescent="0.2">
      <c r="A10" s="100" t="s">
        <v>100</v>
      </c>
      <c r="B10" s="100">
        <v>9</v>
      </c>
      <c r="C10" s="100" t="s">
        <v>101</v>
      </c>
      <c r="D10" s="100">
        <v>64</v>
      </c>
      <c r="E10" s="101">
        <v>89000</v>
      </c>
      <c r="F10" s="101">
        <v>5000000</v>
      </c>
      <c r="G10" s="102">
        <v>24</v>
      </c>
      <c r="H10" s="101">
        <v>1</v>
      </c>
      <c r="I10" s="101"/>
      <c r="J10" s="100"/>
      <c r="K10" s="100"/>
      <c r="L10" s="100"/>
      <c r="M10" s="100"/>
      <c r="N10" s="100"/>
      <c r="O10" s="100"/>
      <c r="P10" s="100"/>
      <c r="Q10" s="100"/>
      <c r="R10" s="100"/>
      <c r="S10" s="100"/>
      <c r="T10" s="100"/>
      <c r="U10" s="100"/>
      <c r="V10" s="100"/>
      <c r="W10" s="100"/>
      <c r="X10" s="100"/>
      <c r="Y10" s="100"/>
      <c r="Z10" s="100"/>
    </row>
    <row r="11" spans="1:26" ht="14.25" hidden="1" customHeight="1" outlineLevel="1" x14ac:dyDescent="0.2">
      <c r="A11" s="100" t="s">
        <v>100</v>
      </c>
      <c r="B11" s="100">
        <v>10</v>
      </c>
      <c r="C11" s="100" t="s">
        <v>101</v>
      </c>
      <c r="D11" s="100">
        <v>65</v>
      </c>
      <c r="E11" s="101">
        <v>96000</v>
      </c>
      <c r="F11" s="101">
        <v>8000000</v>
      </c>
      <c r="G11" s="102">
        <v>26</v>
      </c>
      <c r="H11" s="101">
        <v>1</v>
      </c>
      <c r="I11" s="101"/>
      <c r="J11" s="100"/>
      <c r="K11" s="100"/>
      <c r="L11" s="100"/>
      <c r="M11" s="100"/>
      <c r="N11" s="100"/>
      <c r="O11" s="100"/>
      <c r="P11" s="100"/>
      <c r="Q11" s="100"/>
      <c r="R11" s="100"/>
      <c r="S11" s="100"/>
      <c r="T11" s="100"/>
      <c r="U11" s="100"/>
      <c r="V11" s="100"/>
      <c r="W11" s="100"/>
      <c r="X11" s="100"/>
      <c r="Y11" s="100"/>
      <c r="Z11" s="100"/>
    </row>
    <row r="12" spans="1:26" ht="14.25" hidden="1" customHeight="1" outlineLevel="1" x14ac:dyDescent="0.2">
      <c r="A12" s="100" t="s">
        <v>100</v>
      </c>
      <c r="B12" s="100">
        <v>11</v>
      </c>
      <c r="C12" s="100" t="s">
        <v>101</v>
      </c>
      <c r="D12" s="100">
        <v>66</v>
      </c>
      <c r="E12" s="101">
        <v>104000</v>
      </c>
      <c r="F12" s="101">
        <v>13000000</v>
      </c>
      <c r="G12" s="102">
        <v>28</v>
      </c>
      <c r="H12" s="101">
        <v>1</v>
      </c>
      <c r="I12" s="101"/>
      <c r="J12" s="100"/>
      <c r="K12" s="100"/>
      <c r="L12" s="100"/>
      <c r="M12" s="100"/>
      <c r="N12" s="100"/>
      <c r="O12" s="100"/>
      <c r="P12" s="100"/>
      <c r="Q12" s="100"/>
      <c r="R12" s="100"/>
      <c r="S12" s="100"/>
      <c r="T12" s="100"/>
      <c r="U12" s="100"/>
      <c r="V12" s="100"/>
      <c r="W12" s="100"/>
      <c r="X12" s="100"/>
      <c r="Y12" s="100"/>
      <c r="Z12" s="100"/>
    </row>
    <row r="13" spans="1:26" ht="14.25" hidden="1" customHeight="1" outlineLevel="1" x14ac:dyDescent="0.2">
      <c r="A13" s="100" t="s">
        <v>100</v>
      </c>
      <c r="B13" s="100">
        <v>12</v>
      </c>
      <c r="C13" s="100" t="s">
        <v>101</v>
      </c>
      <c r="D13" s="100">
        <v>67</v>
      </c>
      <c r="E13" s="101">
        <v>112000</v>
      </c>
      <c r="F13" s="101">
        <v>0</v>
      </c>
      <c r="G13" s="102">
        <v>0</v>
      </c>
      <c r="H13" s="101">
        <v>1</v>
      </c>
      <c r="I13" s="101"/>
      <c r="J13" s="100"/>
      <c r="K13" s="100"/>
      <c r="L13" s="100"/>
      <c r="M13" s="100"/>
      <c r="N13" s="100"/>
      <c r="O13" s="100"/>
      <c r="P13" s="100"/>
      <c r="Q13" s="100"/>
      <c r="R13" s="100"/>
      <c r="S13" s="100"/>
      <c r="T13" s="100"/>
      <c r="U13" s="100"/>
      <c r="V13" s="100"/>
      <c r="W13" s="100"/>
      <c r="X13" s="100"/>
      <c r="Y13" s="100"/>
      <c r="Z13" s="100"/>
    </row>
    <row r="14" spans="1:26" ht="14.25" hidden="1" customHeight="1" outlineLevel="1" x14ac:dyDescent="0.2">
      <c r="A14" s="100" t="s">
        <v>100</v>
      </c>
      <c r="B14" s="100">
        <v>1</v>
      </c>
      <c r="C14" s="100" t="s">
        <v>102</v>
      </c>
      <c r="D14" s="100">
        <v>67</v>
      </c>
      <c r="E14" s="101">
        <v>112000</v>
      </c>
      <c r="F14" s="101">
        <v>250000</v>
      </c>
      <c r="G14" s="102">
        <v>1.5</v>
      </c>
      <c r="H14" s="101">
        <v>1</v>
      </c>
      <c r="I14" s="101"/>
      <c r="J14" s="100"/>
      <c r="K14" s="100"/>
      <c r="L14" s="100"/>
      <c r="M14" s="100"/>
      <c r="N14" s="100"/>
      <c r="O14" s="100"/>
      <c r="P14" s="100"/>
      <c r="Q14" s="100"/>
      <c r="R14" s="100"/>
      <c r="S14" s="100"/>
      <c r="T14" s="100"/>
      <c r="U14" s="100"/>
      <c r="V14" s="100"/>
      <c r="W14" s="100"/>
      <c r="X14" s="100"/>
      <c r="Y14" s="100"/>
      <c r="Z14" s="100"/>
    </row>
    <row r="15" spans="1:26" ht="14.25" hidden="1" customHeight="1" outlineLevel="1" x14ac:dyDescent="0.2">
      <c r="A15" s="100" t="s">
        <v>100</v>
      </c>
      <c r="B15" s="100">
        <v>2</v>
      </c>
      <c r="C15" s="100" t="s">
        <v>102</v>
      </c>
      <c r="D15" s="100">
        <v>67</v>
      </c>
      <c r="E15" s="101">
        <v>114100</v>
      </c>
      <c r="F15" s="101">
        <v>500000</v>
      </c>
      <c r="G15" s="102">
        <v>2.5</v>
      </c>
      <c r="H15" s="101">
        <v>1</v>
      </c>
      <c r="I15" s="101"/>
      <c r="J15" s="100"/>
      <c r="K15" s="100"/>
      <c r="L15" s="100"/>
      <c r="M15" s="100"/>
      <c r="N15" s="100"/>
      <c r="O15" s="100"/>
      <c r="P15" s="100"/>
      <c r="Q15" s="100"/>
      <c r="R15" s="100"/>
      <c r="S15" s="100"/>
      <c r="T15" s="100"/>
      <c r="U15" s="100"/>
      <c r="V15" s="100"/>
      <c r="W15" s="100"/>
      <c r="X15" s="100"/>
      <c r="Y15" s="100"/>
      <c r="Z15" s="100"/>
    </row>
    <row r="16" spans="1:26" ht="14.25" hidden="1" customHeight="1" outlineLevel="1" x14ac:dyDescent="0.2">
      <c r="A16" s="100" t="s">
        <v>100</v>
      </c>
      <c r="B16" s="100">
        <v>3</v>
      </c>
      <c r="C16" s="100" t="s">
        <v>102</v>
      </c>
      <c r="D16" s="100">
        <v>67</v>
      </c>
      <c r="E16" s="101">
        <v>116200</v>
      </c>
      <c r="F16" s="101">
        <v>1000000</v>
      </c>
      <c r="G16" s="102">
        <v>4</v>
      </c>
      <c r="H16" s="101">
        <v>1</v>
      </c>
      <c r="I16" s="101"/>
      <c r="J16" s="100"/>
      <c r="K16" s="100"/>
      <c r="L16" s="100"/>
      <c r="M16" s="100"/>
      <c r="N16" s="100"/>
      <c r="O16" s="100"/>
      <c r="P16" s="100"/>
      <c r="Q16" s="100"/>
      <c r="R16" s="100"/>
      <c r="S16" s="100"/>
      <c r="T16" s="100"/>
      <c r="U16" s="100"/>
      <c r="V16" s="100"/>
      <c r="W16" s="100"/>
      <c r="X16" s="100"/>
      <c r="Y16" s="100"/>
      <c r="Z16" s="100"/>
    </row>
    <row r="17" spans="1:26" ht="14.25" hidden="1" customHeight="1" outlineLevel="1" x14ac:dyDescent="0.2">
      <c r="A17" s="100" t="s">
        <v>100</v>
      </c>
      <c r="B17" s="100">
        <v>4</v>
      </c>
      <c r="C17" s="100" t="s">
        <v>102</v>
      </c>
      <c r="D17" s="100">
        <v>67</v>
      </c>
      <c r="E17" s="101">
        <v>118300</v>
      </c>
      <c r="F17" s="101">
        <v>3750000</v>
      </c>
      <c r="G17" s="102">
        <v>7.5</v>
      </c>
      <c r="H17" s="101">
        <v>1</v>
      </c>
      <c r="I17" s="101"/>
      <c r="J17" s="100"/>
      <c r="K17" s="100"/>
      <c r="L17" s="100"/>
      <c r="M17" s="100"/>
      <c r="N17" s="100"/>
      <c r="O17" s="100"/>
      <c r="P17" s="100"/>
      <c r="Q17" s="100"/>
      <c r="R17" s="100"/>
      <c r="S17" s="100"/>
      <c r="T17" s="100"/>
      <c r="U17" s="100"/>
      <c r="V17" s="100"/>
      <c r="W17" s="100"/>
      <c r="X17" s="100"/>
      <c r="Y17" s="100"/>
      <c r="Z17" s="100"/>
    </row>
    <row r="18" spans="1:26" ht="14.25" hidden="1" customHeight="1" outlineLevel="1" x14ac:dyDescent="0.2">
      <c r="A18" s="100" t="s">
        <v>100</v>
      </c>
      <c r="B18" s="100">
        <v>5</v>
      </c>
      <c r="C18" s="100" t="s">
        <v>102</v>
      </c>
      <c r="D18" s="100">
        <v>67</v>
      </c>
      <c r="E18" s="101">
        <v>120400</v>
      </c>
      <c r="F18" s="101">
        <v>3750000</v>
      </c>
      <c r="G18" s="102">
        <v>7.5</v>
      </c>
      <c r="H18" s="101">
        <v>1</v>
      </c>
      <c r="I18" s="101"/>
      <c r="J18" s="100"/>
      <c r="K18" s="100"/>
      <c r="L18" s="100"/>
      <c r="M18" s="100"/>
      <c r="N18" s="100"/>
      <c r="O18" s="100"/>
      <c r="P18" s="100"/>
      <c r="Q18" s="100"/>
      <c r="R18" s="100"/>
      <c r="S18" s="100"/>
      <c r="T18" s="100"/>
      <c r="U18" s="100"/>
      <c r="V18" s="100"/>
      <c r="W18" s="100"/>
      <c r="X18" s="100"/>
      <c r="Y18" s="100"/>
      <c r="Z18" s="100"/>
    </row>
    <row r="19" spans="1:26" ht="14.25" hidden="1" customHeight="1" outlineLevel="1" x14ac:dyDescent="0.2">
      <c r="A19" s="100" t="s">
        <v>100</v>
      </c>
      <c r="B19" s="100">
        <v>6</v>
      </c>
      <c r="C19" s="100" t="s">
        <v>102</v>
      </c>
      <c r="D19" s="100">
        <v>67</v>
      </c>
      <c r="E19" s="101">
        <v>122500</v>
      </c>
      <c r="F19" s="101">
        <v>3750000</v>
      </c>
      <c r="G19" s="102">
        <v>7.5</v>
      </c>
      <c r="H19" s="101">
        <v>1</v>
      </c>
      <c r="I19" s="101"/>
      <c r="J19" s="100"/>
      <c r="K19" s="100"/>
      <c r="L19" s="100"/>
      <c r="M19" s="100"/>
      <c r="N19" s="100"/>
      <c r="O19" s="100"/>
      <c r="P19" s="100"/>
      <c r="Q19" s="100"/>
      <c r="R19" s="100"/>
      <c r="S19" s="100"/>
      <c r="T19" s="100"/>
      <c r="U19" s="100"/>
      <c r="V19" s="100"/>
      <c r="W19" s="100"/>
      <c r="X19" s="100"/>
      <c r="Y19" s="100"/>
      <c r="Z19" s="100"/>
    </row>
    <row r="20" spans="1:26" ht="14.25" hidden="1" customHeight="1" outlineLevel="1" x14ac:dyDescent="0.2">
      <c r="A20" s="100" t="s">
        <v>100</v>
      </c>
      <c r="B20" s="100">
        <v>7</v>
      </c>
      <c r="C20" s="100" t="s">
        <v>102</v>
      </c>
      <c r="D20" s="100">
        <v>67</v>
      </c>
      <c r="E20" s="101">
        <v>124600</v>
      </c>
      <c r="F20" s="101">
        <v>3750000</v>
      </c>
      <c r="G20" s="102">
        <v>7.5</v>
      </c>
      <c r="H20" s="101">
        <v>1</v>
      </c>
      <c r="I20" s="101"/>
      <c r="J20" s="100"/>
      <c r="K20" s="100"/>
      <c r="L20" s="100"/>
      <c r="M20" s="100"/>
      <c r="N20" s="100"/>
      <c r="O20" s="100"/>
      <c r="P20" s="100"/>
      <c r="Q20" s="100"/>
      <c r="R20" s="100"/>
      <c r="S20" s="100"/>
      <c r="T20" s="100"/>
      <c r="U20" s="100"/>
      <c r="V20" s="100"/>
      <c r="W20" s="100"/>
      <c r="X20" s="100"/>
      <c r="Y20" s="100"/>
      <c r="Z20" s="100"/>
    </row>
    <row r="21" spans="1:26" ht="14.25" hidden="1" customHeight="1" outlineLevel="1" x14ac:dyDescent="0.2">
      <c r="A21" s="100" t="s">
        <v>100</v>
      </c>
      <c r="B21" s="100">
        <v>8</v>
      </c>
      <c r="C21" s="100" t="s">
        <v>102</v>
      </c>
      <c r="D21" s="100">
        <v>67</v>
      </c>
      <c r="E21" s="101">
        <v>126700</v>
      </c>
      <c r="F21" s="101">
        <v>3750000</v>
      </c>
      <c r="G21" s="102">
        <v>7.5</v>
      </c>
      <c r="H21" s="101">
        <v>1</v>
      </c>
      <c r="I21" s="101"/>
      <c r="J21" s="100"/>
      <c r="K21" s="100"/>
      <c r="L21" s="100"/>
      <c r="M21" s="100"/>
      <c r="N21" s="100"/>
      <c r="O21" s="100"/>
      <c r="P21" s="100"/>
      <c r="Q21" s="100"/>
      <c r="R21" s="100"/>
      <c r="S21" s="100"/>
      <c r="T21" s="100"/>
      <c r="U21" s="100"/>
      <c r="V21" s="100"/>
      <c r="W21" s="100"/>
      <c r="X21" s="100"/>
      <c r="Y21" s="100"/>
      <c r="Z21" s="100"/>
    </row>
    <row r="22" spans="1:26" ht="14.25" hidden="1" customHeight="1" outlineLevel="1" x14ac:dyDescent="0.2">
      <c r="A22" s="100" t="s">
        <v>100</v>
      </c>
      <c r="B22" s="100">
        <v>9</v>
      </c>
      <c r="C22" s="100" t="s">
        <v>102</v>
      </c>
      <c r="D22" s="100">
        <v>67</v>
      </c>
      <c r="E22" s="101">
        <v>128800</v>
      </c>
      <c r="F22" s="101">
        <v>3750000</v>
      </c>
      <c r="G22" s="102">
        <v>7.5</v>
      </c>
      <c r="H22" s="101">
        <v>1</v>
      </c>
      <c r="I22" s="101"/>
      <c r="J22" s="100"/>
      <c r="K22" s="100"/>
      <c r="L22" s="100"/>
      <c r="M22" s="100"/>
      <c r="N22" s="100"/>
      <c r="O22" s="100"/>
      <c r="P22" s="100"/>
      <c r="Q22" s="100"/>
      <c r="R22" s="100"/>
      <c r="S22" s="100"/>
      <c r="T22" s="100"/>
      <c r="U22" s="100"/>
      <c r="V22" s="100"/>
      <c r="W22" s="100"/>
      <c r="X22" s="100"/>
      <c r="Y22" s="100"/>
      <c r="Z22" s="100"/>
    </row>
    <row r="23" spans="1:26" ht="14.25" hidden="1" customHeight="1" outlineLevel="1" x14ac:dyDescent="0.2">
      <c r="A23" s="100" t="s">
        <v>100</v>
      </c>
      <c r="B23" s="100">
        <v>10</v>
      </c>
      <c r="C23" s="100" t="s">
        <v>102</v>
      </c>
      <c r="D23" s="100">
        <v>67</v>
      </c>
      <c r="E23" s="101">
        <v>130900</v>
      </c>
      <c r="F23" s="101">
        <v>3750000</v>
      </c>
      <c r="G23" s="102">
        <v>7.5</v>
      </c>
      <c r="H23" s="101">
        <v>1</v>
      </c>
      <c r="I23" s="101"/>
      <c r="J23" s="100"/>
      <c r="K23" s="100"/>
      <c r="L23" s="100"/>
      <c r="M23" s="100"/>
      <c r="N23" s="100"/>
      <c r="O23" s="100"/>
      <c r="P23" s="100"/>
      <c r="Q23" s="100"/>
      <c r="R23" s="100"/>
      <c r="S23" s="100"/>
      <c r="T23" s="100"/>
      <c r="U23" s="100"/>
      <c r="V23" s="100"/>
      <c r="W23" s="100"/>
      <c r="X23" s="100"/>
      <c r="Y23" s="100"/>
      <c r="Z23" s="100"/>
    </row>
    <row r="24" spans="1:26" ht="14.25" hidden="1" customHeight="1" outlineLevel="1" x14ac:dyDescent="0.2">
      <c r="A24" s="100" t="s">
        <v>100</v>
      </c>
      <c r="B24" s="100">
        <v>11</v>
      </c>
      <c r="C24" s="100" t="s">
        <v>102</v>
      </c>
      <c r="D24" s="100">
        <v>67</v>
      </c>
      <c r="E24" s="101">
        <v>133000</v>
      </c>
      <c r="F24" s="101">
        <v>3750000</v>
      </c>
      <c r="G24" s="102">
        <v>7.5</v>
      </c>
      <c r="H24" s="101">
        <v>1</v>
      </c>
      <c r="I24" s="101"/>
      <c r="J24" s="100"/>
      <c r="K24" s="100"/>
      <c r="L24" s="100"/>
      <c r="M24" s="100"/>
      <c r="N24" s="100"/>
      <c r="O24" s="100"/>
      <c r="P24" s="100"/>
      <c r="Q24" s="100"/>
      <c r="R24" s="100"/>
      <c r="S24" s="100"/>
      <c r="T24" s="100"/>
      <c r="U24" s="100"/>
      <c r="V24" s="100"/>
      <c r="W24" s="100"/>
      <c r="X24" s="100"/>
      <c r="Y24" s="100"/>
      <c r="Z24" s="100"/>
    </row>
    <row r="25" spans="1:26" ht="14.25" hidden="1" customHeight="1" outlineLevel="1" x14ac:dyDescent="0.2">
      <c r="A25" s="100" t="s">
        <v>100</v>
      </c>
      <c r="B25" s="100">
        <v>12</v>
      </c>
      <c r="C25" s="100" t="s">
        <v>102</v>
      </c>
      <c r="D25" s="100">
        <v>67</v>
      </c>
      <c r="E25" s="101">
        <v>135100</v>
      </c>
      <c r="F25" s="101">
        <v>0</v>
      </c>
      <c r="G25" s="102">
        <v>0</v>
      </c>
      <c r="H25" s="101">
        <v>1</v>
      </c>
      <c r="I25" s="101"/>
      <c r="J25" s="100"/>
      <c r="K25" s="100"/>
      <c r="L25" s="100"/>
      <c r="M25" s="100"/>
      <c r="N25" s="100"/>
      <c r="O25" s="100"/>
      <c r="P25" s="100"/>
      <c r="Q25" s="100"/>
      <c r="R25" s="100"/>
      <c r="S25" s="100"/>
      <c r="T25" s="100"/>
      <c r="U25" s="100"/>
      <c r="V25" s="100"/>
      <c r="W25" s="100"/>
      <c r="X25" s="100"/>
      <c r="Y25" s="100"/>
      <c r="Z25" s="100"/>
    </row>
    <row r="26" spans="1:26" ht="14.25" hidden="1" customHeight="1" outlineLevel="1" x14ac:dyDescent="0.2">
      <c r="A26" s="201" t="s">
        <v>100</v>
      </c>
      <c r="B26" s="97">
        <v>1</v>
      </c>
      <c r="C26" s="97" t="s">
        <v>103</v>
      </c>
      <c r="D26" s="97">
        <v>67</v>
      </c>
      <c r="E26" s="98">
        <v>141855</v>
      </c>
      <c r="F26" s="98">
        <v>0</v>
      </c>
      <c r="G26" s="99">
        <v>0</v>
      </c>
      <c r="H26" s="98">
        <v>1</v>
      </c>
      <c r="I26" s="101"/>
      <c r="J26" s="100"/>
      <c r="K26" s="100"/>
      <c r="L26" s="100"/>
      <c r="M26" s="100"/>
      <c r="N26" s="100"/>
      <c r="O26" s="100"/>
      <c r="P26" s="100"/>
      <c r="Q26" s="100"/>
      <c r="R26" s="100"/>
      <c r="S26" s="100"/>
      <c r="T26" s="100"/>
      <c r="U26" s="100"/>
      <c r="V26" s="100"/>
      <c r="W26" s="100"/>
      <c r="X26" s="100"/>
      <c r="Y26" s="100"/>
      <c r="Z26" s="100"/>
    </row>
    <row r="27" spans="1:26" ht="14.25" customHeight="1" collapsed="1" x14ac:dyDescent="0.2">
      <c r="A27" s="100" t="s">
        <v>104</v>
      </c>
      <c r="B27" s="100">
        <v>1</v>
      </c>
      <c r="C27" s="100" t="s">
        <v>101</v>
      </c>
      <c r="D27" s="100">
        <v>33</v>
      </c>
      <c r="E27" s="101">
        <v>86900</v>
      </c>
      <c r="F27" s="101">
        <v>20000</v>
      </c>
      <c r="G27" s="102">
        <v>0.16666666666666671</v>
      </c>
      <c r="H27" s="101">
        <v>2</v>
      </c>
      <c r="I27" s="101"/>
      <c r="J27" s="100"/>
      <c r="K27" s="100"/>
      <c r="L27" s="100"/>
      <c r="M27" s="100"/>
      <c r="N27" s="100"/>
      <c r="O27" s="100"/>
      <c r="P27" s="100"/>
      <c r="Q27" s="100"/>
      <c r="R27" s="100"/>
      <c r="S27" s="100"/>
      <c r="T27" s="100"/>
      <c r="U27" s="100"/>
      <c r="V27" s="100"/>
      <c r="W27" s="100"/>
      <c r="X27" s="100"/>
      <c r="Y27" s="100"/>
      <c r="Z27" s="100"/>
    </row>
    <row r="28" spans="1:26" ht="14.25" hidden="1" customHeight="1" outlineLevel="1" x14ac:dyDescent="0.2">
      <c r="A28" s="100" t="s">
        <v>104</v>
      </c>
      <c r="B28" s="100">
        <v>2</v>
      </c>
      <c r="C28" s="100" t="s">
        <v>101</v>
      </c>
      <c r="D28" s="100">
        <v>34</v>
      </c>
      <c r="E28" s="101">
        <v>93500</v>
      </c>
      <c r="F28" s="101">
        <v>40000</v>
      </c>
      <c r="G28" s="102">
        <v>1</v>
      </c>
      <c r="H28" s="101">
        <v>2</v>
      </c>
      <c r="I28" s="101"/>
      <c r="J28" s="100"/>
      <c r="K28" s="100"/>
      <c r="L28" s="100"/>
      <c r="M28" s="100"/>
      <c r="N28" s="100"/>
      <c r="O28" s="100"/>
      <c r="P28" s="100"/>
      <c r="Q28" s="100"/>
      <c r="R28" s="100"/>
      <c r="S28" s="100"/>
      <c r="T28" s="100"/>
      <c r="U28" s="100"/>
      <c r="V28" s="100"/>
      <c r="W28" s="100"/>
      <c r="X28" s="100"/>
      <c r="Y28" s="100"/>
      <c r="Z28" s="100"/>
    </row>
    <row r="29" spans="1:26" ht="14.25" hidden="1" customHeight="1" outlineLevel="1" x14ac:dyDescent="0.2">
      <c r="A29" s="100" t="s">
        <v>104</v>
      </c>
      <c r="B29" s="100">
        <v>3</v>
      </c>
      <c r="C29" s="100" t="s">
        <v>101</v>
      </c>
      <c r="D29" s="100">
        <v>36</v>
      </c>
      <c r="E29" s="101">
        <v>101200</v>
      </c>
      <c r="F29" s="101">
        <v>80000</v>
      </c>
      <c r="G29" s="102">
        <v>2</v>
      </c>
      <c r="H29" s="101">
        <v>2</v>
      </c>
      <c r="I29" s="101"/>
      <c r="J29" s="100"/>
      <c r="K29" s="100"/>
      <c r="L29" s="100"/>
      <c r="M29" s="100"/>
      <c r="N29" s="100"/>
      <c r="O29" s="100"/>
      <c r="P29" s="100"/>
      <c r="Q29" s="100"/>
      <c r="R29" s="100"/>
      <c r="S29" s="100"/>
      <c r="T29" s="100"/>
      <c r="U29" s="100"/>
      <c r="V29" s="100"/>
      <c r="W29" s="100"/>
      <c r="X29" s="100"/>
      <c r="Y29" s="100"/>
      <c r="Z29" s="100"/>
    </row>
    <row r="30" spans="1:26" ht="14.25" hidden="1" customHeight="1" outlineLevel="1" x14ac:dyDescent="0.2">
      <c r="A30" s="100" t="s">
        <v>104</v>
      </c>
      <c r="B30" s="100">
        <v>4</v>
      </c>
      <c r="C30" s="100" t="s">
        <v>101</v>
      </c>
      <c r="D30" s="100">
        <v>37</v>
      </c>
      <c r="E30" s="101">
        <v>108900</v>
      </c>
      <c r="F30" s="101">
        <v>400000</v>
      </c>
      <c r="G30" s="102">
        <v>8</v>
      </c>
      <c r="H30" s="101">
        <v>2</v>
      </c>
      <c r="I30" s="101"/>
      <c r="J30" s="100"/>
      <c r="K30" s="100"/>
      <c r="L30" s="100"/>
      <c r="M30" s="100"/>
      <c r="N30" s="100"/>
      <c r="O30" s="100"/>
      <c r="P30" s="100"/>
      <c r="Q30" s="100"/>
      <c r="R30" s="100"/>
      <c r="S30" s="100"/>
      <c r="T30" s="100"/>
      <c r="U30" s="100"/>
      <c r="V30" s="100"/>
      <c r="W30" s="100"/>
      <c r="X30" s="100"/>
      <c r="Y30" s="100"/>
      <c r="Z30" s="100"/>
    </row>
    <row r="31" spans="1:26" ht="14.25" hidden="1" customHeight="1" outlineLevel="1" x14ac:dyDescent="0.2">
      <c r="A31" s="100" t="s">
        <v>104</v>
      </c>
      <c r="B31" s="100">
        <v>5</v>
      </c>
      <c r="C31" s="100" t="s">
        <v>101</v>
      </c>
      <c r="D31" s="100">
        <v>38</v>
      </c>
      <c r="E31" s="101">
        <v>117700</v>
      </c>
      <c r="F31" s="101">
        <v>800000</v>
      </c>
      <c r="G31" s="102">
        <v>12</v>
      </c>
      <c r="H31" s="101">
        <v>2</v>
      </c>
      <c r="I31" s="101"/>
      <c r="J31" s="100"/>
      <c r="K31" s="100"/>
      <c r="L31" s="100"/>
      <c r="M31" s="100"/>
      <c r="N31" s="100"/>
      <c r="O31" s="100"/>
      <c r="P31" s="100"/>
      <c r="Q31" s="100"/>
      <c r="R31" s="100"/>
      <c r="S31" s="100"/>
      <c r="T31" s="100"/>
      <c r="U31" s="100"/>
      <c r="V31" s="100"/>
      <c r="W31" s="100"/>
      <c r="X31" s="100"/>
      <c r="Y31" s="100"/>
      <c r="Z31" s="100"/>
    </row>
    <row r="32" spans="1:26" ht="14.25" hidden="1" customHeight="1" outlineLevel="1" collapsed="1" x14ac:dyDescent="0.2">
      <c r="A32" s="100" t="s">
        <v>104</v>
      </c>
      <c r="B32" s="100">
        <v>6</v>
      </c>
      <c r="C32" s="100" t="s">
        <v>101</v>
      </c>
      <c r="D32" s="100">
        <v>39</v>
      </c>
      <c r="E32" s="101">
        <v>127600</v>
      </c>
      <c r="F32" s="101">
        <v>1600000</v>
      </c>
      <c r="G32" s="102">
        <v>24</v>
      </c>
      <c r="H32" s="101">
        <v>2</v>
      </c>
      <c r="I32" s="101"/>
      <c r="J32" s="100"/>
      <c r="K32" s="100"/>
      <c r="L32" s="100"/>
      <c r="M32" s="100"/>
      <c r="N32" s="100"/>
      <c r="O32" s="100"/>
      <c r="P32" s="100"/>
      <c r="Q32" s="100"/>
      <c r="R32" s="100"/>
      <c r="S32" s="100"/>
      <c r="T32" s="100"/>
      <c r="U32" s="100"/>
      <c r="V32" s="100"/>
      <c r="W32" s="100"/>
      <c r="X32" s="100"/>
      <c r="Y32" s="100"/>
      <c r="Z32" s="100"/>
    </row>
    <row r="33" spans="1:26" ht="14.25" hidden="1" customHeight="1" outlineLevel="1" x14ac:dyDescent="0.2">
      <c r="A33" s="100" t="s">
        <v>104</v>
      </c>
      <c r="B33" s="100">
        <v>7</v>
      </c>
      <c r="C33" s="100" t="s">
        <v>101</v>
      </c>
      <c r="D33" s="100">
        <v>40</v>
      </c>
      <c r="E33" s="101">
        <v>137500</v>
      </c>
      <c r="F33" s="101">
        <v>3000000</v>
      </c>
      <c r="G33" s="102">
        <v>32</v>
      </c>
      <c r="H33" s="101">
        <v>2</v>
      </c>
      <c r="I33" s="101"/>
      <c r="J33" s="100"/>
      <c r="K33" s="100"/>
      <c r="L33" s="100"/>
      <c r="M33" s="100"/>
      <c r="N33" s="100"/>
      <c r="O33" s="100"/>
      <c r="P33" s="100"/>
      <c r="Q33" s="100"/>
      <c r="R33" s="100"/>
      <c r="S33" s="100"/>
      <c r="T33" s="100"/>
      <c r="U33" s="100"/>
      <c r="V33" s="100"/>
      <c r="W33" s="100"/>
      <c r="X33" s="100"/>
      <c r="Y33" s="100"/>
      <c r="Z33" s="100"/>
    </row>
    <row r="34" spans="1:26" ht="14.25" hidden="1" customHeight="1" outlineLevel="1" x14ac:dyDescent="0.2">
      <c r="A34" s="100" t="s">
        <v>104</v>
      </c>
      <c r="B34" s="100">
        <v>8</v>
      </c>
      <c r="C34" s="100" t="s">
        <v>101</v>
      </c>
      <c r="D34" s="100">
        <v>41</v>
      </c>
      <c r="E34" s="101">
        <v>148500</v>
      </c>
      <c r="F34" s="101">
        <v>6000000</v>
      </c>
      <c r="G34" s="102">
        <v>40</v>
      </c>
      <c r="H34" s="101">
        <v>2</v>
      </c>
      <c r="I34" s="101"/>
      <c r="J34" s="100"/>
      <c r="K34" s="100"/>
      <c r="L34" s="100"/>
      <c r="M34" s="100"/>
      <c r="N34" s="100"/>
      <c r="O34" s="100"/>
      <c r="P34" s="100"/>
      <c r="Q34" s="100"/>
      <c r="R34" s="100"/>
      <c r="S34" s="100"/>
      <c r="T34" s="100"/>
      <c r="U34" s="100"/>
      <c r="V34" s="100"/>
      <c r="W34" s="100"/>
      <c r="X34" s="100"/>
      <c r="Y34" s="100"/>
      <c r="Z34" s="100"/>
    </row>
    <row r="35" spans="1:26" ht="14.25" hidden="1" customHeight="1" outlineLevel="1" x14ac:dyDescent="0.2">
      <c r="A35" s="100" t="s">
        <v>104</v>
      </c>
      <c r="B35" s="100">
        <v>9</v>
      </c>
      <c r="C35" s="100" t="s">
        <v>101</v>
      </c>
      <c r="D35" s="100">
        <v>43</v>
      </c>
      <c r="E35" s="101">
        <v>160600</v>
      </c>
      <c r="F35" s="101">
        <v>10000000</v>
      </c>
      <c r="G35" s="102">
        <v>44</v>
      </c>
      <c r="H35" s="101">
        <v>2</v>
      </c>
      <c r="I35" s="101"/>
      <c r="J35" s="100"/>
      <c r="K35" s="100"/>
      <c r="L35" s="100"/>
      <c r="M35" s="100"/>
      <c r="N35" s="100"/>
      <c r="O35" s="100"/>
      <c r="P35" s="100"/>
      <c r="Q35" s="100"/>
      <c r="R35" s="100"/>
      <c r="S35" s="100"/>
      <c r="T35" s="100"/>
      <c r="U35" s="100"/>
      <c r="V35" s="100"/>
      <c r="W35" s="100"/>
      <c r="X35" s="100"/>
      <c r="Y35" s="100"/>
      <c r="Z35" s="100"/>
    </row>
    <row r="36" spans="1:26" ht="14.25" hidden="1" customHeight="1" outlineLevel="1" x14ac:dyDescent="0.2">
      <c r="A36" s="100" t="s">
        <v>104</v>
      </c>
      <c r="B36" s="100">
        <v>10</v>
      </c>
      <c r="C36" s="100" t="s">
        <v>101</v>
      </c>
      <c r="D36" s="100">
        <v>44</v>
      </c>
      <c r="E36" s="101">
        <v>173800</v>
      </c>
      <c r="F36" s="101">
        <v>16000000</v>
      </c>
      <c r="G36" s="102">
        <v>52</v>
      </c>
      <c r="H36" s="101">
        <v>2</v>
      </c>
      <c r="I36" s="101"/>
      <c r="J36" s="100"/>
      <c r="K36" s="100"/>
      <c r="L36" s="100"/>
      <c r="M36" s="100"/>
      <c r="N36" s="100"/>
      <c r="O36" s="100"/>
      <c r="P36" s="100"/>
      <c r="Q36" s="100"/>
      <c r="R36" s="100"/>
      <c r="S36" s="100"/>
      <c r="T36" s="100"/>
      <c r="U36" s="100"/>
      <c r="V36" s="100"/>
      <c r="W36" s="100"/>
      <c r="X36" s="100"/>
      <c r="Y36" s="100"/>
      <c r="Z36" s="100"/>
    </row>
    <row r="37" spans="1:26" ht="14.25" hidden="1" customHeight="1" outlineLevel="1" x14ac:dyDescent="0.2">
      <c r="A37" s="100" t="s">
        <v>104</v>
      </c>
      <c r="B37" s="100">
        <v>11</v>
      </c>
      <c r="C37" s="100" t="s">
        <v>101</v>
      </c>
      <c r="D37" s="100">
        <v>45</v>
      </c>
      <c r="E37" s="101">
        <v>188100</v>
      </c>
      <c r="F37" s="101">
        <v>26000000</v>
      </c>
      <c r="G37" s="102">
        <v>60</v>
      </c>
      <c r="H37" s="101">
        <v>2</v>
      </c>
      <c r="I37" s="101"/>
      <c r="J37" s="100"/>
      <c r="K37" s="100"/>
      <c r="L37" s="100"/>
      <c r="M37" s="100"/>
      <c r="N37" s="100"/>
      <c r="O37" s="100"/>
      <c r="P37" s="100"/>
      <c r="Q37" s="100"/>
      <c r="R37" s="100"/>
      <c r="S37" s="100"/>
      <c r="T37" s="100"/>
      <c r="U37" s="100"/>
      <c r="V37" s="100"/>
      <c r="W37" s="100"/>
      <c r="X37" s="100"/>
      <c r="Y37" s="100"/>
      <c r="Z37" s="100"/>
    </row>
    <row r="38" spans="1:26" ht="14.25" hidden="1" customHeight="1" outlineLevel="1" x14ac:dyDescent="0.2">
      <c r="A38" s="100" t="s">
        <v>104</v>
      </c>
      <c r="B38" s="100">
        <v>12</v>
      </c>
      <c r="C38" s="100" t="s">
        <v>101</v>
      </c>
      <c r="D38" s="100">
        <v>46</v>
      </c>
      <c r="E38" s="101">
        <v>203500</v>
      </c>
      <c r="F38" s="101">
        <v>0</v>
      </c>
      <c r="G38" s="102">
        <v>0</v>
      </c>
      <c r="H38" s="101">
        <v>2</v>
      </c>
      <c r="I38" s="101"/>
      <c r="J38" s="100"/>
      <c r="K38" s="100"/>
      <c r="L38" s="100"/>
      <c r="M38" s="100"/>
      <c r="N38" s="100"/>
      <c r="O38" s="100"/>
      <c r="P38" s="100"/>
      <c r="Q38" s="100"/>
      <c r="R38" s="100"/>
      <c r="S38" s="100"/>
      <c r="T38" s="100"/>
      <c r="U38" s="100"/>
      <c r="V38" s="100"/>
      <c r="W38" s="100"/>
      <c r="X38" s="100"/>
      <c r="Y38" s="100"/>
      <c r="Z38" s="100"/>
    </row>
    <row r="39" spans="1:26" ht="14.25" hidden="1" customHeight="1" outlineLevel="1" x14ac:dyDescent="0.2">
      <c r="A39" s="100" t="s">
        <v>104</v>
      </c>
      <c r="B39" s="100">
        <v>1</v>
      </c>
      <c r="C39" s="100" t="s">
        <v>102</v>
      </c>
      <c r="D39" s="100">
        <v>46</v>
      </c>
      <c r="E39" s="101">
        <v>203500</v>
      </c>
      <c r="F39" s="101">
        <v>500000</v>
      </c>
      <c r="G39" s="102">
        <v>2.5</v>
      </c>
      <c r="H39" s="101">
        <v>2</v>
      </c>
      <c r="I39" s="101"/>
      <c r="J39" s="100"/>
      <c r="K39" s="100"/>
      <c r="L39" s="100"/>
      <c r="M39" s="100"/>
      <c r="N39" s="100"/>
      <c r="O39" s="100"/>
      <c r="P39" s="100"/>
      <c r="Q39" s="100"/>
      <c r="R39" s="100"/>
      <c r="S39" s="100"/>
      <c r="T39" s="100"/>
      <c r="U39" s="100"/>
      <c r="V39" s="100"/>
      <c r="W39" s="100"/>
      <c r="X39" s="100"/>
      <c r="Y39" s="100"/>
      <c r="Z39" s="100"/>
    </row>
    <row r="40" spans="1:26" ht="14.25" hidden="1" customHeight="1" outlineLevel="1" x14ac:dyDescent="0.2">
      <c r="A40" s="100" t="s">
        <v>104</v>
      </c>
      <c r="B40" s="100">
        <v>2</v>
      </c>
      <c r="C40" s="100" t="s">
        <v>102</v>
      </c>
      <c r="D40" s="100">
        <v>46</v>
      </c>
      <c r="E40" s="101">
        <v>207200</v>
      </c>
      <c r="F40" s="101">
        <v>1000000</v>
      </c>
      <c r="G40" s="102">
        <v>5</v>
      </c>
      <c r="H40" s="101">
        <v>2</v>
      </c>
      <c r="I40" s="101"/>
      <c r="J40" s="100"/>
      <c r="K40" s="100"/>
      <c r="L40" s="100"/>
      <c r="M40" s="100"/>
      <c r="N40" s="100"/>
      <c r="O40" s="100"/>
      <c r="P40" s="100"/>
      <c r="Q40" s="100"/>
      <c r="R40" s="100"/>
      <c r="S40" s="100"/>
      <c r="T40" s="100"/>
      <c r="U40" s="100"/>
      <c r="V40" s="100"/>
      <c r="W40" s="100"/>
      <c r="X40" s="100"/>
      <c r="Y40" s="100"/>
      <c r="Z40" s="100"/>
    </row>
    <row r="41" spans="1:26" ht="14.25" hidden="1" customHeight="1" outlineLevel="1" x14ac:dyDescent="0.2">
      <c r="A41" s="100" t="s">
        <v>104</v>
      </c>
      <c r="B41" s="100">
        <v>3</v>
      </c>
      <c r="C41" s="100" t="s">
        <v>102</v>
      </c>
      <c r="D41" s="100">
        <v>46</v>
      </c>
      <c r="E41" s="101">
        <v>210900</v>
      </c>
      <c r="F41" s="101">
        <v>2000000</v>
      </c>
      <c r="G41" s="102">
        <v>10</v>
      </c>
      <c r="H41" s="101">
        <v>2</v>
      </c>
      <c r="I41" s="101"/>
      <c r="J41" s="100"/>
      <c r="K41" s="100"/>
      <c r="L41" s="100"/>
      <c r="M41" s="100"/>
      <c r="N41" s="100"/>
      <c r="O41" s="100"/>
      <c r="P41" s="100"/>
      <c r="Q41" s="100"/>
      <c r="R41" s="100"/>
      <c r="S41" s="100"/>
      <c r="T41" s="100"/>
      <c r="U41" s="100"/>
      <c r="V41" s="100"/>
      <c r="W41" s="100"/>
      <c r="X41" s="100"/>
      <c r="Y41" s="100"/>
      <c r="Z41" s="100"/>
    </row>
    <row r="42" spans="1:26" ht="14.25" hidden="1" customHeight="1" outlineLevel="1" x14ac:dyDescent="0.2">
      <c r="A42" s="100" t="s">
        <v>104</v>
      </c>
      <c r="B42" s="100">
        <v>4</v>
      </c>
      <c r="C42" s="100" t="s">
        <v>102</v>
      </c>
      <c r="D42" s="100">
        <v>46</v>
      </c>
      <c r="E42" s="101">
        <v>214600</v>
      </c>
      <c r="F42" s="101">
        <v>7500000</v>
      </c>
      <c r="G42" s="102">
        <v>15</v>
      </c>
      <c r="H42" s="101">
        <v>2</v>
      </c>
      <c r="I42" s="101"/>
      <c r="J42" s="100"/>
      <c r="K42" s="100"/>
      <c r="L42" s="100"/>
      <c r="M42" s="100"/>
      <c r="N42" s="100"/>
      <c r="O42" s="100"/>
      <c r="P42" s="100"/>
      <c r="Q42" s="100"/>
      <c r="R42" s="100"/>
      <c r="S42" s="100"/>
      <c r="T42" s="100"/>
      <c r="U42" s="100"/>
      <c r="V42" s="100"/>
      <c r="W42" s="100"/>
      <c r="X42" s="100"/>
      <c r="Y42" s="100"/>
      <c r="Z42" s="100"/>
    </row>
    <row r="43" spans="1:26" ht="14.25" hidden="1" customHeight="1" outlineLevel="1" x14ac:dyDescent="0.2">
      <c r="A43" s="100" t="s">
        <v>104</v>
      </c>
      <c r="B43" s="100">
        <v>5</v>
      </c>
      <c r="C43" s="100" t="s">
        <v>102</v>
      </c>
      <c r="D43" s="100">
        <v>46</v>
      </c>
      <c r="E43" s="101">
        <v>218300</v>
      </c>
      <c r="F43" s="101">
        <v>7500000</v>
      </c>
      <c r="G43" s="102">
        <v>15</v>
      </c>
      <c r="H43" s="101">
        <v>2</v>
      </c>
      <c r="I43" s="101"/>
      <c r="J43" s="100"/>
      <c r="K43" s="100"/>
      <c r="L43" s="100"/>
      <c r="M43" s="100"/>
      <c r="N43" s="100"/>
      <c r="O43" s="100"/>
      <c r="P43" s="100"/>
      <c r="Q43" s="100"/>
      <c r="R43" s="100"/>
      <c r="S43" s="100"/>
      <c r="T43" s="100"/>
      <c r="U43" s="100"/>
      <c r="V43" s="100"/>
      <c r="W43" s="100"/>
      <c r="X43" s="100"/>
      <c r="Y43" s="100"/>
      <c r="Z43" s="100"/>
    </row>
    <row r="44" spans="1:26" ht="14.25" hidden="1" customHeight="1" outlineLevel="1" x14ac:dyDescent="0.2">
      <c r="A44" s="100" t="s">
        <v>104</v>
      </c>
      <c r="B44" s="100">
        <v>6</v>
      </c>
      <c r="C44" s="100" t="s">
        <v>102</v>
      </c>
      <c r="D44" s="100">
        <v>46</v>
      </c>
      <c r="E44" s="101">
        <v>222000</v>
      </c>
      <c r="F44" s="101">
        <v>7500000</v>
      </c>
      <c r="G44" s="102">
        <v>15</v>
      </c>
      <c r="H44" s="101">
        <v>2</v>
      </c>
      <c r="I44" s="101"/>
      <c r="J44" s="100"/>
      <c r="K44" s="100"/>
      <c r="L44" s="100"/>
      <c r="M44" s="100"/>
      <c r="N44" s="100"/>
      <c r="O44" s="100"/>
      <c r="P44" s="100"/>
      <c r="Q44" s="100"/>
      <c r="R44" s="100"/>
      <c r="S44" s="100"/>
      <c r="T44" s="100"/>
      <c r="U44" s="100"/>
      <c r="V44" s="100"/>
      <c r="W44" s="100"/>
      <c r="X44" s="100"/>
      <c r="Y44" s="100"/>
      <c r="Z44" s="100"/>
    </row>
    <row r="45" spans="1:26" ht="14.25" hidden="1" customHeight="1" outlineLevel="1" x14ac:dyDescent="0.2">
      <c r="A45" s="100" t="s">
        <v>104</v>
      </c>
      <c r="B45" s="100">
        <v>7</v>
      </c>
      <c r="C45" s="100" t="s">
        <v>102</v>
      </c>
      <c r="D45" s="100">
        <v>46</v>
      </c>
      <c r="E45" s="101">
        <v>225700</v>
      </c>
      <c r="F45" s="101">
        <v>7500000</v>
      </c>
      <c r="G45" s="102">
        <v>15</v>
      </c>
      <c r="H45" s="101">
        <v>2</v>
      </c>
      <c r="I45" s="101"/>
      <c r="J45" s="100"/>
      <c r="K45" s="100"/>
      <c r="L45" s="100"/>
      <c r="M45" s="100"/>
      <c r="N45" s="100"/>
      <c r="O45" s="100"/>
      <c r="P45" s="100"/>
      <c r="Q45" s="100"/>
      <c r="R45" s="100"/>
      <c r="S45" s="100"/>
      <c r="T45" s="100"/>
      <c r="U45" s="100"/>
      <c r="V45" s="100"/>
      <c r="W45" s="100"/>
      <c r="X45" s="100"/>
      <c r="Y45" s="100"/>
      <c r="Z45" s="100"/>
    </row>
    <row r="46" spans="1:26" ht="14.25" hidden="1" customHeight="1" outlineLevel="1" x14ac:dyDescent="0.2">
      <c r="A46" s="100" t="s">
        <v>104</v>
      </c>
      <c r="B46" s="100">
        <v>8</v>
      </c>
      <c r="C46" s="100" t="s">
        <v>102</v>
      </c>
      <c r="D46" s="100">
        <v>46</v>
      </c>
      <c r="E46" s="101">
        <v>229400</v>
      </c>
      <c r="F46" s="101">
        <v>7500000</v>
      </c>
      <c r="G46" s="102">
        <v>15</v>
      </c>
      <c r="H46" s="101">
        <v>2</v>
      </c>
      <c r="I46" s="101"/>
      <c r="J46" s="100"/>
      <c r="K46" s="100"/>
      <c r="L46" s="100"/>
      <c r="M46" s="100"/>
      <c r="N46" s="100"/>
      <c r="O46" s="100"/>
      <c r="P46" s="100"/>
      <c r="Q46" s="100"/>
      <c r="R46" s="100"/>
      <c r="S46" s="100"/>
      <c r="T46" s="100"/>
      <c r="U46" s="100"/>
      <c r="V46" s="100"/>
      <c r="W46" s="100"/>
      <c r="X46" s="100"/>
      <c r="Y46" s="100"/>
      <c r="Z46" s="100"/>
    </row>
    <row r="47" spans="1:26" ht="14.25" hidden="1" customHeight="1" outlineLevel="1" x14ac:dyDescent="0.2">
      <c r="A47" s="100" t="s">
        <v>104</v>
      </c>
      <c r="B47" s="100">
        <v>9</v>
      </c>
      <c r="C47" s="100" t="s">
        <v>102</v>
      </c>
      <c r="D47" s="100">
        <v>46</v>
      </c>
      <c r="E47" s="101">
        <v>233100</v>
      </c>
      <c r="F47" s="101">
        <v>7500000</v>
      </c>
      <c r="G47" s="102">
        <v>15</v>
      </c>
      <c r="H47" s="101">
        <v>2</v>
      </c>
      <c r="I47" s="101"/>
      <c r="J47" s="100"/>
      <c r="K47" s="100"/>
      <c r="L47" s="100"/>
      <c r="M47" s="100"/>
      <c r="N47" s="100"/>
      <c r="O47" s="100"/>
      <c r="P47" s="100"/>
      <c r="Q47" s="100"/>
      <c r="R47" s="100"/>
      <c r="S47" s="100"/>
      <c r="T47" s="100"/>
      <c r="U47" s="100"/>
      <c r="V47" s="100"/>
      <c r="W47" s="100"/>
      <c r="X47" s="100"/>
      <c r="Y47" s="100"/>
      <c r="Z47" s="100"/>
    </row>
    <row r="48" spans="1:26" ht="14.25" hidden="1" customHeight="1" outlineLevel="1" x14ac:dyDescent="0.2">
      <c r="A48" s="100" t="s">
        <v>104</v>
      </c>
      <c r="B48" s="100">
        <v>10</v>
      </c>
      <c r="C48" s="100" t="s">
        <v>102</v>
      </c>
      <c r="D48" s="100">
        <v>46</v>
      </c>
      <c r="E48" s="101">
        <v>236800</v>
      </c>
      <c r="F48" s="101">
        <v>7500000</v>
      </c>
      <c r="G48" s="102">
        <v>15</v>
      </c>
      <c r="H48" s="101">
        <v>2</v>
      </c>
      <c r="I48" s="101"/>
      <c r="J48" s="100"/>
      <c r="K48" s="100"/>
      <c r="L48" s="100"/>
      <c r="M48" s="100"/>
      <c r="N48" s="100"/>
      <c r="O48" s="100"/>
      <c r="P48" s="100"/>
      <c r="Q48" s="100"/>
      <c r="R48" s="100"/>
      <c r="S48" s="100"/>
      <c r="T48" s="100"/>
      <c r="U48" s="100"/>
      <c r="V48" s="100"/>
      <c r="W48" s="100"/>
      <c r="X48" s="100"/>
      <c r="Y48" s="100"/>
      <c r="Z48" s="100"/>
    </row>
    <row r="49" spans="1:26" ht="14.25" hidden="1" customHeight="1" outlineLevel="1" x14ac:dyDescent="0.2">
      <c r="A49" s="100" t="s">
        <v>104</v>
      </c>
      <c r="B49" s="100">
        <v>11</v>
      </c>
      <c r="C49" s="100" t="s">
        <v>102</v>
      </c>
      <c r="D49" s="100">
        <v>46</v>
      </c>
      <c r="E49" s="101">
        <v>240500</v>
      </c>
      <c r="F49" s="101">
        <v>7500000</v>
      </c>
      <c r="G49" s="102">
        <v>15</v>
      </c>
      <c r="H49" s="101">
        <v>2</v>
      </c>
      <c r="I49" s="101"/>
      <c r="J49" s="100"/>
      <c r="K49" s="100"/>
      <c r="L49" s="100"/>
      <c r="M49" s="100"/>
      <c r="N49" s="100"/>
      <c r="O49" s="100"/>
      <c r="P49" s="100"/>
      <c r="Q49" s="100"/>
      <c r="R49" s="100"/>
      <c r="S49" s="100"/>
      <c r="T49" s="100"/>
      <c r="U49" s="100"/>
      <c r="V49" s="100"/>
      <c r="W49" s="100"/>
      <c r="X49" s="100"/>
      <c r="Y49" s="100"/>
      <c r="Z49" s="100"/>
    </row>
    <row r="50" spans="1:26" ht="14.25" hidden="1" customHeight="1" outlineLevel="1" x14ac:dyDescent="0.2">
      <c r="A50" s="100" t="s">
        <v>104</v>
      </c>
      <c r="B50" s="100">
        <v>12</v>
      </c>
      <c r="C50" s="100" t="s">
        <v>102</v>
      </c>
      <c r="D50" s="100">
        <v>46</v>
      </c>
      <c r="E50" s="101">
        <v>244200</v>
      </c>
      <c r="F50" s="101">
        <v>0</v>
      </c>
      <c r="G50" s="102">
        <v>0</v>
      </c>
      <c r="H50" s="101">
        <v>2</v>
      </c>
      <c r="I50" s="101"/>
      <c r="J50" s="100"/>
      <c r="K50" s="100"/>
      <c r="L50" s="100"/>
      <c r="M50" s="100"/>
      <c r="N50" s="100"/>
      <c r="O50" s="100"/>
      <c r="P50" s="100"/>
      <c r="Q50" s="100"/>
      <c r="R50" s="100"/>
      <c r="S50" s="100"/>
      <c r="T50" s="100"/>
      <c r="U50" s="100"/>
      <c r="V50" s="100"/>
      <c r="W50" s="100"/>
      <c r="X50" s="100"/>
      <c r="Y50" s="100"/>
      <c r="Z50" s="100"/>
    </row>
    <row r="51" spans="1:26" ht="14.25" hidden="1" customHeight="1" outlineLevel="1" x14ac:dyDescent="0.2">
      <c r="A51" s="201" t="s">
        <v>104</v>
      </c>
      <c r="B51" s="97">
        <v>1</v>
      </c>
      <c r="C51" s="97" t="s">
        <v>103</v>
      </c>
      <c r="D51" s="97">
        <v>46</v>
      </c>
      <c r="E51" s="98">
        <v>256410</v>
      </c>
      <c r="F51" s="98">
        <v>0</v>
      </c>
      <c r="G51" s="99">
        <v>0</v>
      </c>
      <c r="H51" s="98">
        <v>2</v>
      </c>
      <c r="I51" s="101"/>
      <c r="J51" s="100"/>
      <c r="K51" s="100"/>
      <c r="L51" s="100"/>
      <c r="M51" s="100"/>
      <c r="N51" s="100"/>
      <c r="O51" s="100"/>
      <c r="P51" s="100"/>
      <c r="Q51" s="100"/>
      <c r="R51" s="100"/>
      <c r="S51" s="100"/>
      <c r="T51" s="100"/>
      <c r="U51" s="100"/>
      <c r="V51" s="100"/>
      <c r="W51" s="100"/>
      <c r="X51" s="100"/>
      <c r="Y51" s="100"/>
      <c r="Z51" s="100"/>
    </row>
    <row r="52" spans="1:26" ht="14.25" customHeight="1" collapsed="1" x14ac:dyDescent="0.2">
      <c r="A52" s="100" t="s">
        <v>105</v>
      </c>
      <c r="B52" s="100">
        <v>1</v>
      </c>
      <c r="C52" s="100" t="s">
        <v>101</v>
      </c>
      <c r="D52" s="100">
        <v>39</v>
      </c>
      <c r="E52" s="101">
        <v>73000</v>
      </c>
      <c r="F52" s="101">
        <v>20000</v>
      </c>
      <c r="G52" s="102">
        <v>0.16666666666666671</v>
      </c>
      <c r="H52" s="101">
        <v>3</v>
      </c>
      <c r="I52" s="101"/>
      <c r="J52" s="100"/>
      <c r="K52" s="100"/>
      <c r="L52" s="100"/>
      <c r="M52" s="100"/>
      <c r="N52" s="100"/>
      <c r="O52" s="100"/>
      <c r="P52" s="100"/>
      <c r="Q52" s="100"/>
      <c r="R52" s="100"/>
      <c r="S52" s="100"/>
      <c r="T52" s="100"/>
      <c r="U52" s="100"/>
      <c r="V52" s="100"/>
      <c r="W52" s="100"/>
      <c r="X52" s="100"/>
      <c r="Y52" s="100"/>
      <c r="Z52" s="100"/>
    </row>
    <row r="53" spans="1:26" ht="14.25" hidden="1" customHeight="1" outlineLevel="1" x14ac:dyDescent="0.2">
      <c r="A53" s="100" t="s">
        <v>105</v>
      </c>
      <c r="B53" s="100">
        <v>2</v>
      </c>
      <c r="C53" s="100" t="s">
        <v>101</v>
      </c>
      <c r="D53" s="100">
        <v>40</v>
      </c>
      <c r="E53" s="101">
        <v>79000</v>
      </c>
      <c r="F53" s="101">
        <v>40000</v>
      </c>
      <c r="G53" s="102">
        <v>1</v>
      </c>
      <c r="H53" s="101">
        <v>3</v>
      </c>
      <c r="I53" s="101"/>
      <c r="J53" s="100"/>
      <c r="K53" s="100"/>
      <c r="L53" s="100"/>
      <c r="M53" s="100"/>
      <c r="N53" s="100"/>
      <c r="O53" s="100"/>
      <c r="P53" s="100"/>
      <c r="Q53" s="100"/>
      <c r="R53" s="100"/>
      <c r="S53" s="100"/>
      <c r="T53" s="100"/>
      <c r="U53" s="100"/>
      <c r="V53" s="100"/>
      <c r="W53" s="100"/>
      <c r="X53" s="100"/>
      <c r="Y53" s="100"/>
      <c r="Z53" s="100"/>
    </row>
    <row r="54" spans="1:26" ht="14.25" hidden="1" customHeight="1" outlineLevel="1" x14ac:dyDescent="0.2">
      <c r="A54" s="100" t="s">
        <v>105</v>
      </c>
      <c r="B54" s="100">
        <v>3</v>
      </c>
      <c r="C54" s="100" t="s">
        <v>101</v>
      </c>
      <c r="D54" s="100">
        <v>42</v>
      </c>
      <c r="E54" s="101">
        <v>85000</v>
      </c>
      <c r="F54" s="101">
        <v>80000</v>
      </c>
      <c r="G54" s="102">
        <v>2</v>
      </c>
      <c r="H54" s="101">
        <v>3</v>
      </c>
      <c r="I54" s="101"/>
      <c r="J54" s="100"/>
      <c r="K54" s="100"/>
      <c r="L54" s="100"/>
      <c r="M54" s="100"/>
      <c r="N54" s="100"/>
      <c r="O54" s="100"/>
      <c r="P54" s="100"/>
      <c r="Q54" s="100"/>
      <c r="R54" s="100"/>
      <c r="S54" s="100"/>
      <c r="T54" s="100"/>
      <c r="U54" s="100"/>
      <c r="V54" s="100"/>
      <c r="W54" s="100"/>
      <c r="X54" s="100"/>
      <c r="Y54" s="100"/>
      <c r="Z54" s="100"/>
    </row>
    <row r="55" spans="1:26" ht="14.25" hidden="1" customHeight="1" outlineLevel="1" x14ac:dyDescent="0.2">
      <c r="A55" s="100" t="s">
        <v>105</v>
      </c>
      <c r="B55" s="100">
        <v>4</v>
      </c>
      <c r="C55" s="100" t="s">
        <v>101</v>
      </c>
      <c r="D55" s="100">
        <v>43</v>
      </c>
      <c r="E55" s="101">
        <v>92000</v>
      </c>
      <c r="F55" s="101">
        <v>400000</v>
      </c>
      <c r="G55" s="102">
        <v>8</v>
      </c>
      <c r="H55" s="101">
        <v>3</v>
      </c>
      <c r="I55" s="101"/>
      <c r="J55" s="100"/>
      <c r="K55" s="100"/>
      <c r="L55" s="100"/>
      <c r="M55" s="100"/>
      <c r="N55" s="100"/>
      <c r="O55" s="100"/>
      <c r="P55" s="100"/>
      <c r="Q55" s="100"/>
      <c r="R55" s="100"/>
      <c r="S55" s="100"/>
      <c r="T55" s="100"/>
      <c r="U55" s="100"/>
      <c r="V55" s="100"/>
      <c r="W55" s="100"/>
      <c r="X55" s="100"/>
      <c r="Y55" s="100"/>
      <c r="Z55" s="100"/>
    </row>
    <row r="56" spans="1:26" ht="14.25" hidden="1" customHeight="1" outlineLevel="1" x14ac:dyDescent="0.2">
      <c r="A56" s="100" t="s">
        <v>105</v>
      </c>
      <c r="B56" s="100">
        <v>5</v>
      </c>
      <c r="C56" s="100" t="s">
        <v>101</v>
      </c>
      <c r="D56" s="100">
        <v>45</v>
      </c>
      <c r="E56" s="101">
        <v>99000</v>
      </c>
      <c r="F56" s="101">
        <v>800000</v>
      </c>
      <c r="G56" s="102">
        <v>12</v>
      </c>
      <c r="H56" s="101">
        <v>3</v>
      </c>
      <c r="I56" s="101"/>
      <c r="J56" s="100"/>
      <c r="K56" s="100"/>
      <c r="L56" s="100"/>
      <c r="M56" s="100"/>
      <c r="N56" s="100"/>
      <c r="O56" s="100"/>
      <c r="P56" s="100"/>
      <c r="Q56" s="100"/>
      <c r="R56" s="100"/>
      <c r="S56" s="100"/>
      <c r="T56" s="100"/>
      <c r="U56" s="100"/>
      <c r="V56" s="100"/>
      <c r="W56" s="100"/>
      <c r="X56" s="100"/>
      <c r="Y56" s="100"/>
      <c r="Z56" s="100"/>
    </row>
    <row r="57" spans="1:26" ht="14.25" hidden="1" customHeight="1" outlineLevel="1" collapsed="1" x14ac:dyDescent="0.2">
      <c r="A57" s="100" t="s">
        <v>105</v>
      </c>
      <c r="B57" s="100">
        <v>6</v>
      </c>
      <c r="C57" s="100" t="s">
        <v>101</v>
      </c>
      <c r="D57" s="100">
        <v>46</v>
      </c>
      <c r="E57" s="101">
        <v>107000</v>
      </c>
      <c r="F57" s="101">
        <v>1600000</v>
      </c>
      <c r="G57" s="102">
        <v>24</v>
      </c>
      <c r="H57" s="101">
        <v>3</v>
      </c>
      <c r="I57" s="101"/>
      <c r="J57" s="100"/>
      <c r="K57" s="100"/>
      <c r="L57" s="100"/>
      <c r="M57" s="100"/>
      <c r="N57" s="100"/>
      <c r="O57" s="100"/>
      <c r="P57" s="100"/>
      <c r="Q57" s="100"/>
      <c r="R57" s="100"/>
      <c r="S57" s="100"/>
      <c r="T57" s="100"/>
      <c r="U57" s="100"/>
      <c r="V57" s="100"/>
      <c r="W57" s="100"/>
      <c r="X57" s="100"/>
      <c r="Y57" s="100"/>
      <c r="Z57" s="100"/>
    </row>
    <row r="58" spans="1:26" ht="14.25" hidden="1" customHeight="1" outlineLevel="1" x14ac:dyDescent="0.2">
      <c r="A58" s="100" t="s">
        <v>105</v>
      </c>
      <c r="B58" s="100">
        <v>7</v>
      </c>
      <c r="C58" s="100" t="s">
        <v>101</v>
      </c>
      <c r="D58" s="100">
        <v>48</v>
      </c>
      <c r="E58" s="101">
        <v>116000</v>
      </c>
      <c r="F58" s="101">
        <v>3000000</v>
      </c>
      <c r="G58" s="102">
        <v>32</v>
      </c>
      <c r="H58" s="101">
        <v>3</v>
      </c>
      <c r="I58" s="101"/>
      <c r="J58" s="100"/>
      <c r="K58" s="100"/>
      <c r="L58" s="100"/>
      <c r="M58" s="100"/>
      <c r="N58" s="100"/>
      <c r="O58" s="100"/>
      <c r="P58" s="100"/>
      <c r="Q58" s="100"/>
      <c r="R58" s="100"/>
      <c r="S58" s="100"/>
      <c r="T58" s="100"/>
      <c r="U58" s="100"/>
      <c r="V58" s="100"/>
      <c r="W58" s="100"/>
      <c r="X58" s="100"/>
      <c r="Y58" s="100"/>
      <c r="Z58" s="100"/>
    </row>
    <row r="59" spans="1:26" ht="14.25" hidden="1" customHeight="1" outlineLevel="1" x14ac:dyDescent="0.2">
      <c r="A59" s="100" t="s">
        <v>105</v>
      </c>
      <c r="B59" s="100">
        <v>8</v>
      </c>
      <c r="C59" s="100" t="s">
        <v>101</v>
      </c>
      <c r="D59" s="100">
        <v>49</v>
      </c>
      <c r="E59" s="101">
        <v>125000</v>
      </c>
      <c r="F59" s="101">
        <v>6000000</v>
      </c>
      <c r="G59" s="102">
        <v>40</v>
      </c>
      <c r="H59" s="101">
        <v>3</v>
      </c>
      <c r="I59" s="101"/>
      <c r="J59" s="100"/>
      <c r="K59" s="100"/>
      <c r="L59" s="100"/>
      <c r="M59" s="100"/>
      <c r="N59" s="100"/>
      <c r="O59" s="100"/>
      <c r="P59" s="100"/>
      <c r="Q59" s="100"/>
      <c r="R59" s="100"/>
      <c r="S59" s="100"/>
      <c r="T59" s="100"/>
      <c r="U59" s="100"/>
      <c r="V59" s="100"/>
      <c r="W59" s="100"/>
      <c r="X59" s="100"/>
      <c r="Y59" s="100"/>
      <c r="Z59" s="100"/>
    </row>
    <row r="60" spans="1:26" ht="14.25" hidden="1" customHeight="1" outlineLevel="1" x14ac:dyDescent="0.2">
      <c r="A60" s="100" t="s">
        <v>105</v>
      </c>
      <c r="B60" s="100">
        <v>9</v>
      </c>
      <c r="C60" s="100" t="s">
        <v>101</v>
      </c>
      <c r="D60" s="100">
        <v>51</v>
      </c>
      <c r="E60" s="101">
        <v>135000</v>
      </c>
      <c r="F60" s="101">
        <v>10000000</v>
      </c>
      <c r="G60" s="102">
        <v>44</v>
      </c>
      <c r="H60" s="101">
        <v>3</v>
      </c>
      <c r="I60" s="101"/>
      <c r="J60" s="100"/>
      <c r="K60" s="100"/>
      <c r="L60" s="100"/>
      <c r="M60" s="100"/>
      <c r="N60" s="100"/>
      <c r="O60" s="100"/>
      <c r="P60" s="100"/>
      <c r="Q60" s="100"/>
      <c r="R60" s="100"/>
      <c r="S60" s="100"/>
      <c r="T60" s="100"/>
      <c r="U60" s="100"/>
      <c r="V60" s="100"/>
      <c r="W60" s="100"/>
      <c r="X60" s="100"/>
      <c r="Y60" s="100"/>
      <c r="Z60" s="100"/>
    </row>
    <row r="61" spans="1:26" ht="14.25" hidden="1" customHeight="1" outlineLevel="1" x14ac:dyDescent="0.2">
      <c r="A61" s="100" t="s">
        <v>105</v>
      </c>
      <c r="B61" s="100">
        <v>10</v>
      </c>
      <c r="C61" s="100" t="s">
        <v>101</v>
      </c>
      <c r="D61" s="100">
        <v>52</v>
      </c>
      <c r="E61" s="101">
        <v>146000</v>
      </c>
      <c r="F61" s="101">
        <v>16000000</v>
      </c>
      <c r="G61" s="102">
        <v>52</v>
      </c>
      <c r="H61" s="101">
        <v>3</v>
      </c>
      <c r="I61" s="101"/>
      <c r="J61" s="100"/>
      <c r="K61" s="100"/>
      <c r="L61" s="100"/>
      <c r="M61" s="100"/>
      <c r="N61" s="100"/>
      <c r="O61" s="100"/>
      <c r="P61" s="100"/>
      <c r="Q61" s="100"/>
      <c r="R61" s="100"/>
      <c r="S61" s="100"/>
      <c r="T61" s="100"/>
      <c r="U61" s="100"/>
      <c r="V61" s="100"/>
      <c r="W61" s="100"/>
      <c r="X61" s="100"/>
      <c r="Y61" s="100"/>
      <c r="Z61" s="100"/>
    </row>
    <row r="62" spans="1:26" ht="14.25" hidden="1" customHeight="1" outlineLevel="1" x14ac:dyDescent="0.2">
      <c r="A62" s="100" t="s">
        <v>105</v>
      </c>
      <c r="B62" s="100">
        <v>11</v>
      </c>
      <c r="C62" s="100" t="s">
        <v>101</v>
      </c>
      <c r="D62" s="100">
        <v>53</v>
      </c>
      <c r="E62" s="101">
        <v>158000</v>
      </c>
      <c r="F62" s="101">
        <v>26000000</v>
      </c>
      <c r="G62" s="102">
        <v>60</v>
      </c>
      <c r="H62" s="101">
        <v>3</v>
      </c>
      <c r="I62" s="101"/>
      <c r="J62" s="100"/>
      <c r="K62" s="100"/>
      <c r="L62" s="100"/>
      <c r="M62" s="100"/>
      <c r="N62" s="100"/>
      <c r="O62" s="100"/>
      <c r="P62" s="100"/>
      <c r="Q62" s="100"/>
      <c r="R62" s="100"/>
      <c r="S62" s="100"/>
      <c r="T62" s="100"/>
      <c r="U62" s="100"/>
      <c r="V62" s="100"/>
      <c r="W62" s="100"/>
      <c r="X62" s="100"/>
      <c r="Y62" s="100"/>
      <c r="Z62" s="100"/>
    </row>
    <row r="63" spans="1:26" ht="14.25" hidden="1" customHeight="1" outlineLevel="1" x14ac:dyDescent="0.2">
      <c r="A63" s="100" t="s">
        <v>105</v>
      </c>
      <c r="B63" s="100">
        <v>12</v>
      </c>
      <c r="C63" s="100" t="s">
        <v>101</v>
      </c>
      <c r="D63" s="100">
        <v>54</v>
      </c>
      <c r="E63" s="101">
        <v>171000</v>
      </c>
      <c r="F63" s="101">
        <v>0</v>
      </c>
      <c r="G63" s="102">
        <v>0</v>
      </c>
      <c r="H63" s="101">
        <v>3</v>
      </c>
      <c r="I63" s="101"/>
      <c r="J63" s="100"/>
      <c r="K63" s="100"/>
      <c r="L63" s="100"/>
      <c r="M63" s="100"/>
      <c r="N63" s="100"/>
      <c r="O63" s="100"/>
      <c r="P63" s="100"/>
      <c r="Q63" s="100"/>
      <c r="R63" s="100"/>
      <c r="S63" s="100"/>
      <c r="T63" s="100"/>
      <c r="U63" s="100"/>
      <c r="V63" s="100"/>
      <c r="W63" s="100"/>
      <c r="X63" s="100"/>
      <c r="Y63" s="100"/>
      <c r="Z63" s="100"/>
    </row>
    <row r="64" spans="1:26" ht="14.25" hidden="1" customHeight="1" outlineLevel="1" x14ac:dyDescent="0.2">
      <c r="A64" s="100" t="s">
        <v>105</v>
      </c>
      <c r="B64" s="100">
        <v>1</v>
      </c>
      <c r="C64" s="100" t="s">
        <v>102</v>
      </c>
      <c r="D64" s="100">
        <v>54</v>
      </c>
      <c r="E64" s="101">
        <v>171000</v>
      </c>
      <c r="F64" s="101">
        <v>500000</v>
      </c>
      <c r="G64" s="102">
        <v>2.5</v>
      </c>
      <c r="H64" s="101">
        <v>3</v>
      </c>
      <c r="I64" s="101"/>
      <c r="J64" s="100"/>
      <c r="K64" s="100"/>
      <c r="L64" s="100"/>
      <c r="M64" s="100"/>
      <c r="N64" s="100"/>
      <c r="O64" s="100"/>
      <c r="P64" s="100"/>
      <c r="Q64" s="100"/>
      <c r="R64" s="100"/>
      <c r="S64" s="100"/>
      <c r="T64" s="100"/>
      <c r="U64" s="100"/>
      <c r="V64" s="100"/>
      <c r="W64" s="100"/>
      <c r="X64" s="100"/>
      <c r="Y64" s="100"/>
      <c r="Z64" s="100"/>
    </row>
    <row r="65" spans="1:26" ht="14.25" hidden="1" customHeight="1" outlineLevel="1" x14ac:dyDescent="0.2">
      <c r="A65" s="100" t="s">
        <v>105</v>
      </c>
      <c r="B65" s="100">
        <v>2</v>
      </c>
      <c r="C65" s="100" t="s">
        <v>102</v>
      </c>
      <c r="D65" s="100">
        <v>54</v>
      </c>
      <c r="E65" s="101">
        <v>174200</v>
      </c>
      <c r="F65" s="101">
        <v>1000000</v>
      </c>
      <c r="G65" s="102">
        <v>5</v>
      </c>
      <c r="H65" s="101">
        <v>3</v>
      </c>
      <c r="I65" s="101"/>
      <c r="J65" s="100"/>
      <c r="K65" s="100"/>
      <c r="L65" s="100"/>
      <c r="M65" s="100"/>
      <c r="N65" s="100"/>
      <c r="O65" s="100"/>
      <c r="P65" s="100"/>
      <c r="Q65" s="100"/>
      <c r="R65" s="100"/>
      <c r="S65" s="100"/>
      <c r="T65" s="100"/>
      <c r="U65" s="100"/>
      <c r="V65" s="100"/>
      <c r="W65" s="100"/>
      <c r="X65" s="100"/>
      <c r="Y65" s="100"/>
      <c r="Z65" s="100"/>
    </row>
    <row r="66" spans="1:26" ht="14.25" hidden="1" customHeight="1" outlineLevel="1" x14ac:dyDescent="0.2">
      <c r="A66" s="100" t="s">
        <v>105</v>
      </c>
      <c r="B66" s="100">
        <v>3</v>
      </c>
      <c r="C66" s="100" t="s">
        <v>102</v>
      </c>
      <c r="D66" s="100">
        <v>54</v>
      </c>
      <c r="E66" s="101">
        <v>177400</v>
      </c>
      <c r="F66" s="101">
        <v>2000000</v>
      </c>
      <c r="G66" s="102">
        <v>10</v>
      </c>
      <c r="H66" s="101">
        <v>3</v>
      </c>
      <c r="I66" s="101"/>
      <c r="J66" s="100"/>
      <c r="K66" s="100"/>
      <c r="L66" s="100"/>
      <c r="M66" s="100"/>
      <c r="N66" s="100"/>
      <c r="O66" s="100"/>
      <c r="P66" s="100"/>
      <c r="Q66" s="100"/>
      <c r="R66" s="100"/>
      <c r="S66" s="100"/>
      <c r="T66" s="100"/>
      <c r="U66" s="100"/>
      <c r="V66" s="100"/>
      <c r="W66" s="100"/>
      <c r="X66" s="100"/>
      <c r="Y66" s="100"/>
      <c r="Z66" s="100"/>
    </row>
    <row r="67" spans="1:26" ht="14.25" hidden="1" customHeight="1" outlineLevel="1" x14ac:dyDescent="0.2">
      <c r="A67" s="100" t="s">
        <v>105</v>
      </c>
      <c r="B67" s="100">
        <v>4</v>
      </c>
      <c r="C67" s="100" t="s">
        <v>102</v>
      </c>
      <c r="D67" s="100">
        <v>54</v>
      </c>
      <c r="E67" s="101">
        <v>180600</v>
      </c>
      <c r="F67" s="101">
        <v>7500000</v>
      </c>
      <c r="G67" s="102">
        <v>15</v>
      </c>
      <c r="H67" s="101">
        <v>3</v>
      </c>
      <c r="I67" s="101"/>
      <c r="J67" s="100"/>
      <c r="K67" s="100"/>
      <c r="L67" s="100"/>
      <c r="M67" s="100"/>
      <c r="N67" s="100"/>
      <c r="O67" s="100"/>
      <c r="P67" s="100"/>
      <c r="Q67" s="100"/>
      <c r="R67" s="100"/>
      <c r="S67" s="100"/>
      <c r="T67" s="100"/>
      <c r="U67" s="100"/>
      <c r="V67" s="100"/>
      <c r="W67" s="100"/>
      <c r="X67" s="100"/>
      <c r="Y67" s="100"/>
      <c r="Z67" s="100"/>
    </row>
    <row r="68" spans="1:26" ht="14.25" hidden="1" customHeight="1" outlineLevel="1" x14ac:dyDescent="0.2">
      <c r="A68" s="100" t="s">
        <v>105</v>
      </c>
      <c r="B68" s="100">
        <v>5</v>
      </c>
      <c r="C68" s="100" t="s">
        <v>102</v>
      </c>
      <c r="D68" s="100">
        <v>54</v>
      </c>
      <c r="E68" s="101">
        <v>183800</v>
      </c>
      <c r="F68" s="101">
        <v>7500000</v>
      </c>
      <c r="G68" s="102">
        <v>15</v>
      </c>
      <c r="H68" s="101">
        <v>3</v>
      </c>
      <c r="I68" s="101"/>
      <c r="J68" s="100"/>
      <c r="K68" s="100"/>
      <c r="L68" s="100"/>
      <c r="M68" s="100"/>
      <c r="N68" s="100"/>
      <c r="O68" s="100"/>
      <c r="P68" s="100"/>
      <c r="Q68" s="100"/>
      <c r="R68" s="100"/>
      <c r="S68" s="100"/>
      <c r="T68" s="100"/>
      <c r="U68" s="100"/>
      <c r="V68" s="100"/>
      <c r="W68" s="100"/>
      <c r="X68" s="100"/>
      <c r="Y68" s="100"/>
      <c r="Z68" s="100"/>
    </row>
    <row r="69" spans="1:26" ht="14.25" hidden="1" customHeight="1" outlineLevel="1" x14ac:dyDescent="0.2">
      <c r="A69" s="100" t="s">
        <v>105</v>
      </c>
      <c r="B69" s="100">
        <v>6</v>
      </c>
      <c r="C69" s="100" t="s">
        <v>102</v>
      </c>
      <c r="D69" s="100">
        <v>54</v>
      </c>
      <c r="E69" s="101">
        <v>187000</v>
      </c>
      <c r="F69" s="101">
        <v>7500000</v>
      </c>
      <c r="G69" s="102">
        <v>15</v>
      </c>
      <c r="H69" s="101">
        <v>3</v>
      </c>
      <c r="I69" s="101"/>
      <c r="J69" s="100"/>
      <c r="K69" s="100"/>
      <c r="L69" s="100"/>
      <c r="M69" s="100"/>
      <c r="N69" s="100"/>
      <c r="O69" s="100"/>
      <c r="P69" s="100"/>
      <c r="Q69" s="100"/>
      <c r="R69" s="100"/>
      <c r="S69" s="100"/>
      <c r="T69" s="100"/>
      <c r="U69" s="100"/>
      <c r="V69" s="100"/>
      <c r="W69" s="100"/>
      <c r="X69" s="100"/>
      <c r="Y69" s="100"/>
      <c r="Z69" s="100"/>
    </row>
    <row r="70" spans="1:26" ht="14.25" hidden="1" customHeight="1" outlineLevel="1" x14ac:dyDescent="0.2">
      <c r="A70" s="100" t="s">
        <v>105</v>
      </c>
      <c r="B70" s="100">
        <v>7</v>
      </c>
      <c r="C70" s="100" t="s">
        <v>102</v>
      </c>
      <c r="D70" s="100">
        <v>54</v>
      </c>
      <c r="E70" s="101">
        <v>190200</v>
      </c>
      <c r="F70" s="101">
        <v>7500000</v>
      </c>
      <c r="G70" s="102">
        <v>15</v>
      </c>
      <c r="H70" s="101">
        <v>3</v>
      </c>
      <c r="I70" s="101"/>
      <c r="J70" s="100"/>
      <c r="K70" s="100"/>
      <c r="L70" s="100"/>
      <c r="M70" s="100"/>
      <c r="N70" s="100"/>
      <c r="O70" s="100"/>
      <c r="P70" s="100"/>
      <c r="Q70" s="100"/>
      <c r="R70" s="100"/>
      <c r="S70" s="100"/>
      <c r="T70" s="100"/>
      <c r="U70" s="100"/>
      <c r="V70" s="100"/>
      <c r="W70" s="100"/>
      <c r="X70" s="100"/>
      <c r="Y70" s="100"/>
      <c r="Z70" s="100"/>
    </row>
    <row r="71" spans="1:26" ht="14.25" hidden="1" customHeight="1" outlineLevel="1" x14ac:dyDescent="0.2">
      <c r="A71" s="100" t="s">
        <v>105</v>
      </c>
      <c r="B71" s="100">
        <v>8</v>
      </c>
      <c r="C71" s="100" t="s">
        <v>102</v>
      </c>
      <c r="D71" s="100">
        <v>54</v>
      </c>
      <c r="E71" s="101">
        <v>193400</v>
      </c>
      <c r="F71" s="101">
        <v>7500000</v>
      </c>
      <c r="G71" s="102">
        <v>15</v>
      </c>
      <c r="H71" s="101">
        <v>3</v>
      </c>
      <c r="I71" s="101"/>
      <c r="J71" s="100"/>
      <c r="K71" s="100"/>
      <c r="L71" s="100"/>
      <c r="M71" s="100"/>
      <c r="N71" s="100"/>
      <c r="O71" s="100"/>
      <c r="P71" s="100"/>
      <c r="Q71" s="100"/>
      <c r="R71" s="100"/>
      <c r="S71" s="100"/>
      <c r="T71" s="100"/>
      <c r="U71" s="100"/>
      <c r="V71" s="100"/>
      <c r="W71" s="100"/>
      <c r="X71" s="100"/>
      <c r="Y71" s="100"/>
      <c r="Z71" s="100"/>
    </row>
    <row r="72" spans="1:26" ht="14.25" hidden="1" customHeight="1" outlineLevel="1" x14ac:dyDescent="0.2">
      <c r="A72" s="100" t="s">
        <v>105</v>
      </c>
      <c r="B72" s="100">
        <v>9</v>
      </c>
      <c r="C72" s="100" t="s">
        <v>102</v>
      </c>
      <c r="D72" s="100">
        <v>54</v>
      </c>
      <c r="E72" s="101">
        <v>196600</v>
      </c>
      <c r="F72" s="101">
        <v>7500000</v>
      </c>
      <c r="G72" s="102">
        <v>15</v>
      </c>
      <c r="H72" s="101">
        <v>3</v>
      </c>
      <c r="I72" s="101"/>
      <c r="J72" s="100"/>
      <c r="K72" s="100"/>
      <c r="L72" s="100"/>
      <c r="M72" s="100"/>
      <c r="N72" s="100"/>
      <c r="O72" s="100"/>
      <c r="P72" s="100"/>
      <c r="Q72" s="100"/>
      <c r="R72" s="100"/>
      <c r="S72" s="100"/>
      <c r="T72" s="100"/>
      <c r="U72" s="100"/>
      <c r="V72" s="100"/>
      <c r="W72" s="100"/>
      <c r="X72" s="100"/>
      <c r="Y72" s="100"/>
      <c r="Z72" s="100"/>
    </row>
    <row r="73" spans="1:26" ht="14.25" hidden="1" customHeight="1" outlineLevel="1" x14ac:dyDescent="0.2">
      <c r="A73" s="100" t="s">
        <v>105</v>
      </c>
      <c r="B73" s="100">
        <v>10</v>
      </c>
      <c r="C73" s="100" t="s">
        <v>102</v>
      </c>
      <c r="D73" s="100">
        <v>54</v>
      </c>
      <c r="E73" s="101">
        <v>199800</v>
      </c>
      <c r="F73" s="101">
        <v>7500000</v>
      </c>
      <c r="G73" s="102">
        <v>15</v>
      </c>
      <c r="H73" s="101">
        <v>3</v>
      </c>
      <c r="I73" s="101"/>
      <c r="J73" s="100"/>
      <c r="K73" s="100"/>
      <c r="L73" s="100"/>
      <c r="M73" s="100"/>
      <c r="N73" s="100"/>
      <c r="O73" s="100"/>
      <c r="P73" s="100"/>
      <c r="Q73" s="100"/>
      <c r="R73" s="100"/>
      <c r="S73" s="100"/>
      <c r="T73" s="100"/>
      <c r="U73" s="100"/>
      <c r="V73" s="100"/>
      <c r="W73" s="100"/>
      <c r="X73" s="100"/>
      <c r="Y73" s="100"/>
      <c r="Z73" s="100"/>
    </row>
    <row r="74" spans="1:26" ht="14.25" hidden="1" customHeight="1" outlineLevel="1" x14ac:dyDescent="0.2">
      <c r="A74" s="100" t="s">
        <v>105</v>
      </c>
      <c r="B74" s="100">
        <v>11</v>
      </c>
      <c r="C74" s="100" t="s">
        <v>102</v>
      </c>
      <c r="D74" s="100">
        <v>54</v>
      </c>
      <c r="E74" s="101">
        <v>203000</v>
      </c>
      <c r="F74" s="101">
        <v>7500000</v>
      </c>
      <c r="G74" s="102">
        <v>15</v>
      </c>
      <c r="H74" s="101">
        <v>3</v>
      </c>
      <c r="I74" s="101"/>
      <c r="J74" s="100"/>
      <c r="K74" s="100"/>
      <c r="L74" s="100"/>
      <c r="M74" s="100"/>
      <c r="N74" s="100"/>
      <c r="O74" s="100"/>
      <c r="P74" s="100"/>
      <c r="Q74" s="100"/>
      <c r="R74" s="100"/>
      <c r="S74" s="100"/>
      <c r="T74" s="100"/>
      <c r="U74" s="100"/>
      <c r="V74" s="100"/>
      <c r="W74" s="100"/>
      <c r="X74" s="100"/>
      <c r="Y74" s="100"/>
      <c r="Z74" s="100"/>
    </row>
    <row r="75" spans="1:26" ht="14.25" hidden="1" customHeight="1" outlineLevel="1" x14ac:dyDescent="0.2">
      <c r="A75" s="100" t="s">
        <v>105</v>
      </c>
      <c r="B75" s="100">
        <v>12</v>
      </c>
      <c r="C75" s="100" t="s">
        <v>102</v>
      </c>
      <c r="D75" s="100">
        <v>54</v>
      </c>
      <c r="E75" s="101">
        <v>206200</v>
      </c>
      <c r="F75" s="101">
        <v>0</v>
      </c>
      <c r="G75" s="102">
        <v>0</v>
      </c>
      <c r="H75" s="101">
        <v>3</v>
      </c>
      <c r="I75" s="101"/>
      <c r="J75" s="100"/>
      <c r="K75" s="100"/>
      <c r="L75" s="100"/>
      <c r="M75" s="100"/>
      <c r="N75" s="100"/>
      <c r="O75" s="100"/>
      <c r="P75" s="100"/>
      <c r="Q75" s="100"/>
      <c r="R75" s="100"/>
      <c r="S75" s="100"/>
      <c r="T75" s="100"/>
      <c r="U75" s="100"/>
      <c r="V75" s="100"/>
      <c r="W75" s="100"/>
      <c r="X75" s="100"/>
      <c r="Y75" s="100"/>
      <c r="Z75" s="100"/>
    </row>
    <row r="76" spans="1:26" ht="14.25" hidden="1" customHeight="1" outlineLevel="1" x14ac:dyDescent="0.2">
      <c r="A76" s="201" t="s">
        <v>105</v>
      </c>
      <c r="B76" s="97">
        <v>1</v>
      </c>
      <c r="C76" s="97" t="s">
        <v>103</v>
      </c>
      <c r="D76" s="97">
        <v>54</v>
      </c>
      <c r="E76" s="98">
        <v>216510</v>
      </c>
      <c r="F76" s="98">
        <v>0</v>
      </c>
      <c r="G76" s="99">
        <v>0</v>
      </c>
      <c r="H76" s="98">
        <v>3</v>
      </c>
      <c r="I76" s="101"/>
      <c r="J76" s="100"/>
      <c r="K76" s="100"/>
      <c r="L76" s="100"/>
      <c r="M76" s="100"/>
      <c r="N76" s="100"/>
      <c r="O76" s="100"/>
      <c r="P76" s="100"/>
      <c r="Q76" s="100"/>
      <c r="R76" s="100"/>
      <c r="S76" s="100"/>
      <c r="T76" s="100"/>
      <c r="U76" s="100"/>
      <c r="V76" s="100"/>
      <c r="W76" s="100"/>
      <c r="X76" s="100"/>
      <c r="Y76" s="100"/>
      <c r="Z76" s="100"/>
    </row>
    <row r="77" spans="1:26" ht="14.25" customHeight="1" collapsed="1" x14ac:dyDescent="0.2">
      <c r="A77" s="100" t="s">
        <v>106</v>
      </c>
      <c r="B77" s="100">
        <v>1</v>
      </c>
      <c r="C77" s="100" t="s">
        <v>101</v>
      </c>
      <c r="D77" s="100">
        <v>46</v>
      </c>
      <c r="E77" s="101">
        <v>83600</v>
      </c>
      <c r="F77" s="101">
        <v>20000</v>
      </c>
      <c r="G77" s="102">
        <v>0.16666666666666671</v>
      </c>
      <c r="H77" s="101">
        <v>4</v>
      </c>
      <c r="I77" s="101"/>
      <c r="J77" s="100"/>
      <c r="K77" s="100"/>
      <c r="L77" s="100"/>
      <c r="M77" s="100"/>
      <c r="N77" s="100"/>
      <c r="O77" s="100"/>
      <c r="P77" s="100"/>
      <c r="Q77" s="100"/>
      <c r="R77" s="100"/>
      <c r="S77" s="100"/>
      <c r="T77" s="100"/>
      <c r="U77" s="100"/>
      <c r="V77" s="100"/>
      <c r="W77" s="100"/>
      <c r="X77" s="100"/>
      <c r="Y77" s="100"/>
      <c r="Z77" s="100"/>
    </row>
    <row r="78" spans="1:26" ht="14.25" hidden="1" customHeight="1" outlineLevel="1" x14ac:dyDescent="0.2">
      <c r="A78" s="100" t="s">
        <v>106</v>
      </c>
      <c r="B78" s="100">
        <v>2</v>
      </c>
      <c r="C78" s="100" t="s">
        <v>101</v>
      </c>
      <c r="D78" s="100">
        <v>47</v>
      </c>
      <c r="E78" s="101">
        <v>89100</v>
      </c>
      <c r="F78" s="101">
        <v>40000</v>
      </c>
      <c r="G78" s="102">
        <v>1</v>
      </c>
      <c r="H78" s="101">
        <v>4</v>
      </c>
      <c r="I78" s="101"/>
      <c r="J78" s="100"/>
      <c r="K78" s="100"/>
      <c r="L78" s="100"/>
      <c r="M78" s="100"/>
      <c r="N78" s="100"/>
      <c r="O78" s="100"/>
      <c r="P78" s="100"/>
      <c r="Q78" s="100"/>
      <c r="R78" s="100"/>
      <c r="S78" s="100"/>
      <c r="T78" s="100"/>
      <c r="U78" s="100"/>
      <c r="V78" s="100"/>
      <c r="W78" s="100"/>
      <c r="X78" s="100"/>
      <c r="Y78" s="100"/>
      <c r="Z78" s="100"/>
    </row>
    <row r="79" spans="1:26" ht="14.25" hidden="1" customHeight="1" outlineLevel="1" x14ac:dyDescent="0.2">
      <c r="A79" s="100" t="s">
        <v>106</v>
      </c>
      <c r="B79" s="100">
        <v>3</v>
      </c>
      <c r="C79" s="100" t="s">
        <v>101</v>
      </c>
      <c r="D79" s="100">
        <v>49</v>
      </c>
      <c r="E79" s="101">
        <v>94600</v>
      </c>
      <c r="F79" s="101">
        <v>80000</v>
      </c>
      <c r="G79" s="102">
        <v>2</v>
      </c>
      <c r="H79" s="101">
        <v>4</v>
      </c>
      <c r="I79" s="101"/>
      <c r="J79" s="100"/>
      <c r="K79" s="100"/>
      <c r="L79" s="100"/>
      <c r="M79" s="100"/>
      <c r="N79" s="100"/>
      <c r="O79" s="100"/>
      <c r="P79" s="100"/>
      <c r="Q79" s="100"/>
      <c r="R79" s="100"/>
      <c r="S79" s="100"/>
      <c r="T79" s="100"/>
      <c r="U79" s="100"/>
      <c r="V79" s="100"/>
      <c r="W79" s="100"/>
      <c r="X79" s="100"/>
      <c r="Y79" s="100"/>
      <c r="Z79" s="100"/>
    </row>
    <row r="80" spans="1:26" ht="14.25" hidden="1" customHeight="1" outlineLevel="1" x14ac:dyDescent="0.2">
      <c r="A80" s="100" t="s">
        <v>106</v>
      </c>
      <c r="B80" s="100">
        <v>4</v>
      </c>
      <c r="C80" s="100" t="s">
        <v>101</v>
      </c>
      <c r="D80" s="100">
        <v>51</v>
      </c>
      <c r="E80" s="101">
        <v>101200</v>
      </c>
      <c r="F80" s="101">
        <v>400000</v>
      </c>
      <c r="G80" s="102">
        <v>8</v>
      </c>
      <c r="H80" s="101">
        <v>4</v>
      </c>
      <c r="I80" s="101"/>
      <c r="J80" s="100"/>
      <c r="K80" s="100"/>
      <c r="L80" s="100"/>
      <c r="M80" s="100"/>
      <c r="N80" s="100"/>
      <c r="O80" s="100"/>
      <c r="P80" s="100"/>
      <c r="Q80" s="100"/>
      <c r="R80" s="100"/>
      <c r="S80" s="100"/>
      <c r="T80" s="100"/>
      <c r="U80" s="100"/>
      <c r="V80" s="100"/>
      <c r="W80" s="100"/>
      <c r="X80" s="100"/>
      <c r="Y80" s="100"/>
      <c r="Z80" s="100"/>
    </row>
    <row r="81" spans="1:26" ht="14.25" hidden="1" customHeight="1" outlineLevel="1" x14ac:dyDescent="0.2">
      <c r="A81" s="100" t="s">
        <v>106</v>
      </c>
      <c r="B81" s="100">
        <v>5</v>
      </c>
      <c r="C81" s="100" t="s">
        <v>101</v>
      </c>
      <c r="D81" s="100">
        <v>53</v>
      </c>
      <c r="E81" s="101">
        <v>107800</v>
      </c>
      <c r="F81" s="101">
        <v>800000</v>
      </c>
      <c r="G81" s="102">
        <v>12</v>
      </c>
      <c r="H81" s="101">
        <v>4</v>
      </c>
      <c r="I81" s="101"/>
      <c r="J81" s="100"/>
      <c r="K81" s="100"/>
      <c r="L81" s="100"/>
      <c r="M81" s="100"/>
      <c r="N81" s="100"/>
      <c r="O81" s="100"/>
      <c r="P81" s="100"/>
      <c r="Q81" s="100"/>
      <c r="R81" s="100"/>
      <c r="S81" s="100"/>
      <c r="T81" s="100"/>
      <c r="U81" s="100"/>
      <c r="V81" s="100"/>
      <c r="W81" s="100"/>
      <c r="X81" s="100"/>
      <c r="Y81" s="100"/>
      <c r="Z81" s="100"/>
    </row>
    <row r="82" spans="1:26" ht="14.25" hidden="1" customHeight="1" outlineLevel="1" collapsed="1" x14ac:dyDescent="0.2">
      <c r="A82" s="100" t="s">
        <v>106</v>
      </c>
      <c r="B82" s="100">
        <v>6</v>
      </c>
      <c r="C82" s="100" t="s">
        <v>101</v>
      </c>
      <c r="D82" s="100">
        <v>55</v>
      </c>
      <c r="E82" s="101">
        <v>114400</v>
      </c>
      <c r="F82" s="101">
        <v>1600000</v>
      </c>
      <c r="G82" s="102">
        <v>24</v>
      </c>
      <c r="H82" s="101">
        <v>4</v>
      </c>
      <c r="I82" s="101"/>
      <c r="J82" s="100"/>
      <c r="K82" s="100"/>
      <c r="L82" s="100"/>
      <c r="M82" s="100"/>
      <c r="N82" s="100"/>
      <c r="O82" s="100"/>
      <c r="P82" s="100"/>
      <c r="Q82" s="100"/>
      <c r="R82" s="100"/>
      <c r="S82" s="100"/>
      <c r="T82" s="100"/>
      <c r="U82" s="100"/>
      <c r="V82" s="100"/>
      <c r="W82" s="100"/>
      <c r="X82" s="100"/>
      <c r="Y82" s="100"/>
      <c r="Z82" s="100"/>
    </row>
    <row r="83" spans="1:26" ht="14.25" hidden="1" customHeight="1" outlineLevel="1" x14ac:dyDescent="0.2">
      <c r="A83" s="100" t="s">
        <v>106</v>
      </c>
      <c r="B83" s="100">
        <v>7</v>
      </c>
      <c r="C83" s="100" t="s">
        <v>101</v>
      </c>
      <c r="D83" s="100">
        <v>56</v>
      </c>
      <c r="E83" s="101">
        <v>122100</v>
      </c>
      <c r="F83" s="101">
        <v>3000000</v>
      </c>
      <c r="G83" s="102">
        <v>32</v>
      </c>
      <c r="H83" s="101">
        <v>4</v>
      </c>
      <c r="I83" s="101"/>
      <c r="J83" s="100"/>
      <c r="K83" s="100"/>
      <c r="L83" s="100"/>
      <c r="M83" s="100"/>
      <c r="N83" s="100"/>
      <c r="O83" s="100"/>
      <c r="P83" s="100"/>
      <c r="Q83" s="100"/>
      <c r="R83" s="100"/>
      <c r="S83" s="100"/>
      <c r="T83" s="100"/>
      <c r="U83" s="100"/>
      <c r="V83" s="100"/>
      <c r="W83" s="100"/>
      <c r="X83" s="100"/>
      <c r="Y83" s="100"/>
      <c r="Z83" s="100"/>
    </row>
    <row r="84" spans="1:26" ht="14.25" hidden="1" customHeight="1" outlineLevel="1" x14ac:dyDescent="0.2">
      <c r="A84" s="100" t="s">
        <v>106</v>
      </c>
      <c r="B84" s="100">
        <v>8</v>
      </c>
      <c r="C84" s="100" t="s">
        <v>101</v>
      </c>
      <c r="D84" s="100">
        <v>58</v>
      </c>
      <c r="E84" s="101">
        <v>129800</v>
      </c>
      <c r="F84" s="101">
        <v>6000000</v>
      </c>
      <c r="G84" s="102">
        <v>40</v>
      </c>
      <c r="H84" s="101">
        <v>4</v>
      </c>
      <c r="I84" s="101"/>
      <c r="J84" s="100"/>
      <c r="K84" s="100"/>
      <c r="L84" s="100"/>
      <c r="M84" s="100"/>
      <c r="N84" s="100"/>
      <c r="O84" s="100"/>
      <c r="P84" s="100"/>
      <c r="Q84" s="100"/>
      <c r="R84" s="100"/>
      <c r="S84" s="100"/>
      <c r="T84" s="100"/>
      <c r="U84" s="100"/>
      <c r="V84" s="100"/>
      <c r="W84" s="100"/>
      <c r="X84" s="100"/>
      <c r="Y84" s="100"/>
      <c r="Z84" s="100"/>
    </row>
    <row r="85" spans="1:26" ht="14.25" hidden="1" customHeight="1" outlineLevel="1" x14ac:dyDescent="0.2">
      <c r="A85" s="100" t="s">
        <v>106</v>
      </c>
      <c r="B85" s="100">
        <v>9</v>
      </c>
      <c r="C85" s="100" t="s">
        <v>101</v>
      </c>
      <c r="D85" s="100">
        <v>60</v>
      </c>
      <c r="E85" s="101">
        <v>137500</v>
      </c>
      <c r="F85" s="101">
        <v>10000000</v>
      </c>
      <c r="G85" s="102">
        <v>44</v>
      </c>
      <c r="H85" s="101">
        <v>4</v>
      </c>
      <c r="I85" s="101"/>
      <c r="J85" s="100"/>
      <c r="K85" s="100"/>
      <c r="L85" s="100"/>
      <c r="M85" s="100"/>
      <c r="N85" s="100"/>
      <c r="O85" s="100"/>
      <c r="P85" s="100"/>
      <c r="Q85" s="100"/>
      <c r="R85" s="100"/>
      <c r="S85" s="100"/>
      <c r="T85" s="100"/>
      <c r="U85" s="100"/>
      <c r="V85" s="100"/>
      <c r="W85" s="100"/>
      <c r="X85" s="100"/>
      <c r="Y85" s="100"/>
      <c r="Z85" s="100"/>
    </row>
    <row r="86" spans="1:26" ht="14.25" hidden="1" customHeight="1" outlineLevel="1" x14ac:dyDescent="0.2">
      <c r="A86" s="100" t="s">
        <v>106</v>
      </c>
      <c r="B86" s="100">
        <v>10</v>
      </c>
      <c r="C86" s="100" t="s">
        <v>101</v>
      </c>
      <c r="D86" s="100">
        <v>61</v>
      </c>
      <c r="E86" s="101">
        <v>146300</v>
      </c>
      <c r="F86" s="101">
        <v>16000000</v>
      </c>
      <c r="G86" s="102">
        <v>52</v>
      </c>
      <c r="H86" s="101">
        <v>4</v>
      </c>
      <c r="I86" s="101"/>
      <c r="J86" s="100"/>
      <c r="K86" s="100"/>
      <c r="L86" s="100"/>
      <c r="M86" s="100"/>
      <c r="N86" s="100"/>
      <c r="O86" s="100"/>
      <c r="P86" s="100"/>
      <c r="Q86" s="100"/>
      <c r="R86" s="100"/>
      <c r="S86" s="100"/>
      <c r="T86" s="100"/>
      <c r="U86" s="100"/>
      <c r="V86" s="100"/>
      <c r="W86" s="100"/>
      <c r="X86" s="100"/>
      <c r="Y86" s="100"/>
      <c r="Z86" s="100"/>
    </row>
    <row r="87" spans="1:26" ht="14.25" hidden="1" customHeight="1" outlineLevel="1" x14ac:dyDescent="0.2">
      <c r="A87" s="100" t="s">
        <v>106</v>
      </c>
      <c r="B87" s="100">
        <v>11</v>
      </c>
      <c r="C87" s="100" t="s">
        <v>101</v>
      </c>
      <c r="D87" s="100">
        <v>62</v>
      </c>
      <c r="E87" s="101">
        <v>155100</v>
      </c>
      <c r="F87" s="101">
        <v>26000000</v>
      </c>
      <c r="G87" s="102">
        <v>60</v>
      </c>
      <c r="H87" s="101">
        <v>4</v>
      </c>
      <c r="I87" s="101"/>
      <c r="J87" s="100"/>
      <c r="K87" s="100"/>
      <c r="L87" s="100"/>
      <c r="M87" s="100"/>
      <c r="N87" s="100"/>
      <c r="O87" s="100"/>
      <c r="P87" s="100"/>
      <c r="Q87" s="100"/>
      <c r="R87" s="100"/>
      <c r="S87" s="100"/>
      <c r="T87" s="100"/>
      <c r="U87" s="100"/>
      <c r="V87" s="100"/>
      <c r="W87" s="100"/>
      <c r="X87" s="100"/>
      <c r="Y87" s="100"/>
      <c r="Z87" s="100"/>
    </row>
    <row r="88" spans="1:26" ht="14.25" hidden="1" customHeight="1" outlineLevel="1" x14ac:dyDescent="0.2">
      <c r="A88" s="100" t="s">
        <v>106</v>
      </c>
      <c r="B88" s="100">
        <v>12</v>
      </c>
      <c r="C88" s="100" t="s">
        <v>101</v>
      </c>
      <c r="D88" s="100">
        <v>63</v>
      </c>
      <c r="E88" s="101">
        <v>165000</v>
      </c>
      <c r="F88" s="101">
        <v>0</v>
      </c>
      <c r="G88" s="102">
        <v>0</v>
      </c>
      <c r="H88" s="101">
        <v>4</v>
      </c>
      <c r="I88" s="101"/>
      <c r="J88" s="100"/>
      <c r="K88" s="100"/>
      <c r="L88" s="100"/>
      <c r="M88" s="100"/>
      <c r="N88" s="100"/>
      <c r="O88" s="100"/>
      <c r="P88" s="100"/>
      <c r="Q88" s="100"/>
      <c r="R88" s="100"/>
      <c r="S88" s="100"/>
      <c r="T88" s="100"/>
      <c r="U88" s="100"/>
      <c r="V88" s="100"/>
      <c r="W88" s="100"/>
      <c r="X88" s="100"/>
      <c r="Y88" s="100"/>
      <c r="Z88" s="100"/>
    </row>
    <row r="89" spans="1:26" ht="14.25" hidden="1" customHeight="1" outlineLevel="1" x14ac:dyDescent="0.2">
      <c r="A89" s="100" t="s">
        <v>106</v>
      </c>
      <c r="B89" s="100">
        <v>1</v>
      </c>
      <c r="C89" s="100" t="s">
        <v>102</v>
      </c>
      <c r="D89" s="100">
        <v>63</v>
      </c>
      <c r="E89" s="101">
        <v>165000</v>
      </c>
      <c r="F89" s="101">
        <v>500000</v>
      </c>
      <c r="G89" s="102">
        <v>2.5</v>
      </c>
      <c r="H89" s="101">
        <v>4</v>
      </c>
      <c r="I89" s="101"/>
      <c r="J89" s="100"/>
      <c r="K89" s="100"/>
      <c r="L89" s="100"/>
      <c r="M89" s="100"/>
      <c r="N89" s="100"/>
      <c r="O89" s="100"/>
      <c r="P89" s="100"/>
      <c r="Q89" s="100"/>
      <c r="R89" s="100"/>
      <c r="S89" s="100"/>
      <c r="T89" s="100"/>
      <c r="U89" s="100"/>
      <c r="V89" s="100"/>
      <c r="W89" s="100"/>
      <c r="X89" s="100"/>
      <c r="Y89" s="100"/>
      <c r="Z89" s="100"/>
    </row>
    <row r="90" spans="1:26" ht="14.25" hidden="1" customHeight="1" outlineLevel="1" x14ac:dyDescent="0.2">
      <c r="A90" s="100" t="s">
        <v>106</v>
      </c>
      <c r="B90" s="100">
        <v>2</v>
      </c>
      <c r="C90" s="100" t="s">
        <v>102</v>
      </c>
      <c r="D90" s="100">
        <v>63</v>
      </c>
      <c r="E90" s="101">
        <v>168100</v>
      </c>
      <c r="F90" s="101">
        <v>1000000</v>
      </c>
      <c r="G90" s="102">
        <v>5</v>
      </c>
      <c r="H90" s="101">
        <v>4</v>
      </c>
      <c r="I90" s="101"/>
      <c r="J90" s="100"/>
      <c r="K90" s="100"/>
      <c r="L90" s="100"/>
      <c r="M90" s="100"/>
      <c r="N90" s="100"/>
      <c r="O90" s="100"/>
      <c r="P90" s="100"/>
      <c r="Q90" s="100"/>
      <c r="R90" s="100"/>
      <c r="S90" s="100"/>
      <c r="T90" s="100"/>
      <c r="U90" s="100"/>
      <c r="V90" s="100"/>
      <c r="W90" s="100"/>
      <c r="X90" s="100"/>
      <c r="Y90" s="100"/>
      <c r="Z90" s="100"/>
    </row>
    <row r="91" spans="1:26" ht="14.25" hidden="1" customHeight="1" outlineLevel="1" x14ac:dyDescent="0.2">
      <c r="A91" s="100" t="s">
        <v>106</v>
      </c>
      <c r="B91" s="100">
        <v>3</v>
      </c>
      <c r="C91" s="100" t="s">
        <v>102</v>
      </c>
      <c r="D91" s="100">
        <v>63</v>
      </c>
      <c r="E91" s="101">
        <v>171200</v>
      </c>
      <c r="F91" s="101">
        <v>2000000</v>
      </c>
      <c r="G91" s="102">
        <v>10</v>
      </c>
      <c r="H91" s="101">
        <v>4</v>
      </c>
      <c r="I91" s="101"/>
      <c r="J91" s="100"/>
      <c r="K91" s="100"/>
      <c r="L91" s="100"/>
      <c r="M91" s="100"/>
      <c r="N91" s="100"/>
      <c r="O91" s="100"/>
      <c r="P91" s="100"/>
      <c r="Q91" s="100"/>
      <c r="R91" s="100"/>
      <c r="S91" s="100"/>
      <c r="T91" s="100"/>
      <c r="U91" s="100"/>
      <c r="V91" s="100"/>
      <c r="W91" s="100"/>
      <c r="X91" s="100"/>
      <c r="Y91" s="100"/>
      <c r="Z91" s="100"/>
    </row>
    <row r="92" spans="1:26" ht="14.25" hidden="1" customHeight="1" outlineLevel="1" x14ac:dyDescent="0.2">
      <c r="A92" s="100" t="s">
        <v>106</v>
      </c>
      <c r="B92" s="100">
        <v>4</v>
      </c>
      <c r="C92" s="100" t="s">
        <v>102</v>
      </c>
      <c r="D92" s="100">
        <v>63</v>
      </c>
      <c r="E92" s="101">
        <v>174200</v>
      </c>
      <c r="F92" s="101">
        <v>7500000</v>
      </c>
      <c r="G92" s="102">
        <v>15</v>
      </c>
      <c r="H92" s="101">
        <v>4</v>
      </c>
      <c r="I92" s="101"/>
      <c r="J92" s="100"/>
      <c r="K92" s="100"/>
      <c r="L92" s="100"/>
      <c r="M92" s="100"/>
      <c r="N92" s="100"/>
      <c r="O92" s="100"/>
      <c r="P92" s="100"/>
      <c r="Q92" s="100"/>
      <c r="R92" s="100"/>
      <c r="S92" s="100"/>
      <c r="T92" s="100"/>
      <c r="U92" s="100"/>
      <c r="V92" s="100"/>
      <c r="W92" s="100"/>
      <c r="X92" s="100"/>
      <c r="Y92" s="100"/>
      <c r="Z92" s="100"/>
    </row>
    <row r="93" spans="1:26" ht="14.25" hidden="1" customHeight="1" outlineLevel="1" x14ac:dyDescent="0.2">
      <c r="A93" s="100" t="s">
        <v>106</v>
      </c>
      <c r="B93" s="100">
        <v>5</v>
      </c>
      <c r="C93" s="100" t="s">
        <v>102</v>
      </c>
      <c r="D93" s="100">
        <v>63</v>
      </c>
      <c r="E93" s="101">
        <v>177300</v>
      </c>
      <c r="F93" s="101">
        <v>7500000</v>
      </c>
      <c r="G93" s="102">
        <v>15</v>
      </c>
      <c r="H93" s="101">
        <v>4</v>
      </c>
      <c r="I93" s="101"/>
      <c r="J93" s="100"/>
      <c r="K93" s="100"/>
      <c r="L93" s="100"/>
      <c r="M93" s="100"/>
      <c r="N93" s="100"/>
      <c r="O93" s="100"/>
      <c r="P93" s="100"/>
      <c r="Q93" s="100"/>
      <c r="R93" s="100"/>
      <c r="S93" s="100"/>
      <c r="T93" s="100"/>
      <c r="U93" s="100"/>
      <c r="V93" s="100"/>
      <c r="W93" s="100"/>
      <c r="X93" s="100"/>
      <c r="Y93" s="100"/>
      <c r="Z93" s="100"/>
    </row>
    <row r="94" spans="1:26" ht="14.25" hidden="1" customHeight="1" outlineLevel="1" x14ac:dyDescent="0.2">
      <c r="A94" s="100" t="s">
        <v>106</v>
      </c>
      <c r="B94" s="100">
        <v>6</v>
      </c>
      <c r="C94" s="100" t="s">
        <v>102</v>
      </c>
      <c r="D94" s="100">
        <v>63</v>
      </c>
      <c r="E94" s="101">
        <v>180400</v>
      </c>
      <c r="F94" s="101">
        <v>7500000</v>
      </c>
      <c r="G94" s="102">
        <v>15</v>
      </c>
      <c r="H94" s="101">
        <v>4</v>
      </c>
      <c r="I94" s="101"/>
      <c r="J94" s="100"/>
      <c r="K94" s="100"/>
      <c r="L94" s="100"/>
      <c r="M94" s="100"/>
      <c r="N94" s="100"/>
      <c r="O94" s="100"/>
      <c r="P94" s="100"/>
      <c r="Q94" s="100"/>
      <c r="R94" s="100"/>
      <c r="S94" s="100"/>
      <c r="T94" s="100"/>
      <c r="U94" s="100"/>
      <c r="V94" s="100"/>
      <c r="W94" s="100"/>
      <c r="X94" s="100"/>
      <c r="Y94" s="100"/>
      <c r="Z94" s="100"/>
    </row>
    <row r="95" spans="1:26" ht="14.25" hidden="1" customHeight="1" outlineLevel="1" x14ac:dyDescent="0.2">
      <c r="A95" s="100" t="s">
        <v>106</v>
      </c>
      <c r="B95" s="100">
        <v>7</v>
      </c>
      <c r="C95" s="100" t="s">
        <v>102</v>
      </c>
      <c r="D95" s="100">
        <v>63</v>
      </c>
      <c r="E95" s="101">
        <v>183500</v>
      </c>
      <c r="F95" s="101">
        <v>7500000</v>
      </c>
      <c r="G95" s="102">
        <v>15</v>
      </c>
      <c r="H95" s="101">
        <v>4</v>
      </c>
      <c r="I95" s="101"/>
      <c r="J95" s="100"/>
      <c r="K95" s="100"/>
      <c r="L95" s="100"/>
      <c r="M95" s="100"/>
      <c r="N95" s="100"/>
      <c r="O95" s="100"/>
      <c r="P95" s="100"/>
      <c r="Q95" s="100"/>
      <c r="R95" s="100"/>
      <c r="S95" s="100"/>
      <c r="T95" s="100"/>
      <c r="U95" s="100"/>
      <c r="V95" s="100"/>
      <c r="W95" s="100"/>
      <c r="X95" s="100"/>
      <c r="Y95" s="100"/>
      <c r="Z95" s="100"/>
    </row>
    <row r="96" spans="1:26" ht="14.25" hidden="1" customHeight="1" outlineLevel="1" x14ac:dyDescent="0.2">
      <c r="A96" s="100" t="s">
        <v>106</v>
      </c>
      <c r="B96" s="100">
        <v>8</v>
      </c>
      <c r="C96" s="100" t="s">
        <v>102</v>
      </c>
      <c r="D96" s="100">
        <v>63</v>
      </c>
      <c r="E96" s="101">
        <v>186600</v>
      </c>
      <c r="F96" s="101">
        <v>7500000</v>
      </c>
      <c r="G96" s="102">
        <v>15</v>
      </c>
      <c r="H96" s="101">
        <v>4</v>
      </c>
      <c r="I96" s="101"/>
      <c r="J96" s="100"/>
      <c r="K96" s="100"/>
      <c r="L96" s="100"/>
      <c r="M96" s="100"/>
      <c r="N96" s="100"/>
      <c r="O96" s="100"/>
      <c r="P96" s="100"/>
      <c r="Q96" s="100"/>
      <c r="R96" s="100"/>
      <c r="S96" s="100"/>
      <c r="T96" s="100"/>
      <c r="U96" s="100"/>
      <c r="V96" s="100"/>
      <c r="W96" s="100"/>
      <c r="X96" s="100"/>
      <c r="Y96" s="100"/>
      <c r="Z96" s="100"/>
    </row>
    <row r="97" spans="1:26" ht="14.25" hidden="1" customHeight="1" outlineLevel="1" x14ac:dyDescent="0.2">
      <c r="A97" s="100" t="s">
        <v>106</v>
      </c>
      <c r="B97" s="100">
        <v>9</v>
      </c>
      <c r="C97" s="100" t="s">
        <v>102</v>
      </c>
      <c r="D97" s="100">
        <v>63</v>
      </c>
      <c r="E97" s="101">
        <v>189600</v>
      </c>
      <c r="F97" s="101">
        <v>7500000</v>
      </c>
      <c r="G97" s="102">
        <v>15</v>
      </c>
      <c r="H97" s="101">
        <v>4</v>
      </c>
      <c r="I97" s="101"/>
      <c r="J97" s="100"/>
      <c r="K97" s="100"/>
      <c r="L97" s="100"/>
      <c r="M97" s="100"/>
      <c r="N97" s="100"/>
      <c r="O97" s="100"/>
      <c r="P97" s="100"/>
      <c r="Q97" s="100"/>
      <c r="R97" s="100"/>
      <c r="S97" s="100"/>
      <c r="T97" s="100"/>
      <c r="U97" s="100"/>
      <c r="V97" s="100"/>
      <c r="W97" s="100"/>
      <c r="X97" s="100"/>
      <c r="Y97" s="100"/>
      <c r="Z97" s="100"/>
    </row>
    <row r="98" spans="1:26" ht="14.25" hidden="1" customHeight="1" outlineLevel="1" x14ac:dyDescent="0.2">
      <c r="A98" s="100" t="s">
        <v>106</v>
      </c>
      <c r="B98" s="100">
        <v>10</v>
      </c>
      <c r="C98" s="100" t="s">
        <v>102</v>
      </c>
      <c r="D98" s="100">
        <v>63</v>
      </c>
      <c r="E98" s="101">
        <v>192700</v>
      </c>
      <c r="F98" s="101">
        <v>7500000</v>
      </c>
      <c r="G98" s="102">
        <v>15</v>
      </c>
      <c r="H98" s="101">
        <v>4</v>
      </c>
      <c r="I98" s="101"/>
      <c r="J98" s="100"/>
      <c r="K98" s="100"/>
      <c r="L98" s="100"/>
      <c r="M98" s="100"/>
      <c r="N98" s="100"/>
      <c r="O98" s="100"/>
      <c r="P98" s="100"/>
      <c r="Q98" s="100"/>
      <c r="R98" s="100"/>
      <c r="S98" s="100"/>
      <c r="T98" s="100"/>
      <c r="U98" s="100"/>
      <c r="V98" s="100"/>
      <c r="W98" s="100"/>
      <c r="X98" s="100"/>
      <c r="Y98" s="100"/>
      <c r="Z98" s="100"/>
    </row>
    <row r="99" spans="1:26" ht="14.25" hidden="1" customHeight="1" outlineLevel="1" x14ac:dyDescent="0.2">
      <c r="A99" s="100" t="s">
        <v>106</v>
      </c>
      <c r="B99" s="100">
        <v>11</v>
      </c>
      <c r="C99" s="100" t="s">
        <v>102</v>
      </c>
      <c r="D99" s="100">
        <v>63</v>
      </c>
      <c r="E99" s="101">
        <v>195800</v>
      </c>
      <c r="F99" s="101">
        <v>7500000</v>
      </c>
      <c r="G99" s="102">
        <v>15</v>
      </c>
      <c r="H99" s="101">
        <v>4</v>
      </c>
      <c r="I99" s="101"/>
      <c r="J99" s="100"/>
      <c r="K99" s="100"/>
      <c r="L99" s="100"/>
      <c r="M99" s="100"/>
      <c r="N99" s="100"/>
      <c r="O99" s="100"/>
      <c r="P99" s="100"/>
      <c r="Q99" s="100"/>
      <c r="R99" s="100"/>
      <c r="S99" s="100"/>
      <c r="T99" s="100"/>
      <c r="U99" s="100"/>
      <c r="V99" s="100"/>
      <c r="W99" s="100"/>
      <c r="X99" s="100"/>
      <c r="Y99" s="100"/>
      <c r="Z99" s="100"/>
    </row>
    <row r="100" spans="1:26" ht="14.25" hidden="1" customHeight="1" outlineLevel="1" x14ac:dyDescent="0.2">
      <c r="A100" s="100" t="s">
        <v>106</v>
      </c>
      <c r="B100" s="100">
        <v>12</v>
      </c>
      <c r="C100" s="100" t="s">
        <v>102</v>
      </c>
      <c r="D100" s="100">
        <v>63</v>
      </c>
      <c r="E100" s="101">
        <v>198900</v>
      </c>
      <c r="F100" s="101">
        <v>0</v>
      </c>
      <c r="G100" s="102">
        <v>0</v>
      </c>
      <c r="H100" s="101">
        <v>4</v>
      </c>
      <c r="I100" s="101"/>
      <c r="J100" s="100"/>
      <c r="K100" s="100"/>
      <c r="L100" s="100"/>
      <c r="M100" s="100"/>
      <c r="N100" s="100"/>
      <c r="O100" s="100"/>
      <c r="P100" s="100"/>
      <c r="Q100" s="100"/>
      <c r="R100" s="100"/>
      <c r="S100" s="100"/>
      <c r="T100" s="100"/>
      <c r="U100" s="100"/>
      <c r="V100" s="100"/>
      <c r="W100" s="100"/>
      <c r="X100" s="100"/>
      <c r="Y100" s="100"/>
      <c r="Z100" s="100"/>
    </row>
    <row r="101" spans="1:26" ht="14.25" hidden="1" customHeight="1" outlineLevel="1" x14ac:dyDescent="0.2">
      <c r="A101" s="201" t="s">
        <v>106</v>
      </c>
      <c r="B101" s="97">
        <v>1</v>
      </c>
      <c r="C101" s="97" t="s">
        <v>103</v>
      </c>
      <c r="D101" s="97">
        <v>63</v>
      </c>
      <c r="E101" s="98">
        <v>208845</v>
      </c>
      <c r="F101" s="98">
        <v>0</v>
      </c>
      <c r="G101" s="99">
        <v>0</v>
      </c>
      <c r="H101" s="98">
        <v>4</v>
      </c>
      <c r="I101" s="101"/>
      <c r="J101" s="100"/>
      <c r="K101" s="100"/>
      <c r="L101" s="100"/>
      <c r="M101" s="100"/>
      <c r="N101" s="100"/>
      <c r="O101" s="100"/>
      <c r="P101" s="100"/>
      <c r="Q101" s="100"/>
      <c r="R101" s="100"/>
      <c r="S101" s="100"/>
      <c r="T101" s="100"/>
      <c r="U101" s="100"/>
      <c r="V101" s="100"/>
      <c r="W101" s="100"/>
      <c r="X101" s="100"/>
      <c r="Y101" s="100"/>
      <c r="Z101" s="100"/>
    </row>
    <row r="102" spans="1:26" ht="14.25" customHeight="1" collapsed="1" x14ac:dyDescent="0.2">
      <c r="A102" s="100" t="s">
        <v>107</v>
      </c>
      <c r="B102" s="100">
        <v>1</v>
      </c>
      <c r="C102" s="100" t="s">
        <v>101</v>
      </c>
      <c r="D102" s="100">
        <v>42</v>
      </c>
      <c r="E102" s="101">
        <v>44000</v>
      </c>
      <c r="F102" s="101">
        <v>10000</v>
      </c>
      <c r="G102" s="102">
        <v>8.3333333333333329E-2</v>
      </c>
      <c r="H102" s="101">
        <v>6</v>
      </c>
      <c r="I102" s="101"/>
      <c r="J102" s="100"/>
      <c r="K102" s="100"/>
      <c r="L102" s="100"/>
      <c r="M102" s="100"/>
      <c r="N102" s="100"/>
      <c r="O102" s="100"/>
      <c r="P102" s="100"/>
      <c r="Q102" s="100"/>
      <c r="R102" s="100"/>
      <c r="S102" s="100"/>
      <c r="T102" s="100"/>
      <c r="U102" s="100"/>
      <c r="V102" s="100"/>
      <c r="W102" s="100"/>
      <c r="X102" s="100"/>
      <c r="Y102" s="100"/>
      <c r="Z102" s="100"/>
    </row>
    <row r="103" spans="1:26" ht="14.25" hidden="1" customHeight="1" outlineLevel="1" x14ac:dyDescent="0.2">
      <c r="A103" s="100" t="s">
        <v>107</v>
      </c>
      <c r="B103" s="100">
        <v>2</v>
      </c>
      <c r="C103" s="100" t="s">
        <v>101</v>
      </c>
      <c r="D103" s="100">
        <v>43</v>
      </c>
      <c r="E103" s="101">
        <v>47000</v>
      </c>
      <c r="F103" s="101">
        <v>20000</v>
      </c>
      <c r="G103" s="102">
        <v>0.5</v>
      </c>
      <c r="H103" s="101">
        <v>6</v>
      </c>
      <c r="I103" s="101"/>
      <c r="J103" s="100"/>
      <c r="K103" s="100"/>
      <c r="L103" s="100"/>
      <c r="M103" s="100"/>
      <c r="N103" s="100"/>
      <c r="O103" s="100"/>
      <c r="P103" s="100"/>
      <c r="Q103" s="100"/>
      <c r="R103" s="100"/>
      <c r="S103" s="100"/>
      <c r="T103" s="100"/>
      <c r="U103" s="100"/>
      <c r="V103" s="100"/>
      <c r="W103" s="100"/>
      <c r="X103" s="100"/>
      <c r="Y103" s="100"/>
      <c r="Z103" s="100"/>
    </row>
    <row r="104" spans="1:26" ht="14.25" hidden="1" customHeight="1" outlineLevel="1" x14ac:dyDescent="0.2">
      <c r="A104" s="100" t="s">
        <v>107</v>
      </c>
      <c r="B104" s="100">
        <v>3</v>
      </c>
      <c r="C104" s="100" t="s">
        <v>101</v>
      </c>
      <c r="D104" s="100">
        <v>45</v>
      </c>
      <c r="E104" s="101">
        <v>50000</v>
      </c>
      <c r="F104" s="101">
        <v>40000</v>
      </c>
      <c r="G104" s="102">
        <v>1</v>
      </c>
      <c r="H104" s="101">
        <v>6</v>
      </c>
      <c r="I104" s="101"/>
      <c r="J104" s="100"/>
      <c r="K104" s="100"/>
      <c r="L104" s="100"/>
      <c r="M104" s="100"/>
      <c r="N104" s="100"/>
      <c r="O104" s="100"/>
      <c r="P104" s="100"/>
      <c r="Q104" s="100"/>
      <c r="R104" s="100"/>
      <c r="S104" s="100"/>
      <c r="T104" s="100"/>
      <c r="U104" s="100"/>
      <c r="V104" s="100"/>
      <c r="W104" s="100"/>
      <c r="X104" s="100"/>
      <c r="Y104" s="100"/>
      <c r="Z104" s="100"/>
    </row>
    <row r="105" spans="1:26" ht="14.25" hidden="1" customHeight="1" outlineLevel="1" x14ac:dyDescent="0.2">
      <c r="A105" s="100" t="s">
        <v>107</v>
      </c>
      <c r="B105" s="100">
        <v>4</v>
      </c>
      <c r="C105" s="100" t="s">
        <v>101</v>
      </c>
      <c r="D105" s="100">
        <v>47</v>
      </c>
      <c r="E105" s="101">
        <v>53000</v>
      </c>
      <c r="F105" s="101">
        <v>200000</v>
      </c>
      <c r="G105" s="102">
        <v>4</v>
      </c>
      <c r="H105" s="101">
        <v>6</v>
      </c>
      <c r="I105" s="101"/>
      <c r="J105" s="100"/>
      <c r="K105" s="100"/>
      <c r="L105" s="100"/>
      <c r="M105" s="100"/>
      <c r="N105" s="100"/>
      <c r="O105" s="100"/>
      <c r="P105" s="100"/>
      <c r="Q105" s="100"/>
      <c r="R105" s="100"/>
      <c r="S105" s="100"/>
      <c r="T105" s="100"/>
      <c r="U105" s="100"/>
      <c r="V105" s="100"/>
      <c r="W105" s="100"/>
      <c r="X105" s="100"/>
      <c r="Y105" s="100"/>
      <c r="Z105" s="100"/>
    </row>
    <row r="106" spans="1:26" ht="14.25" hidden="1" customHeight="1" outlineLevel="1" x14ac:dyDescent="0.2">
      <c r="A106" s="100" t="s">
        <v>107</v>
      </c>
      <c r="B106" s="100">
        <v>5</v>
      </c>
      <c r="C106" s="100" t="s">
        <v>101</v>
      </c>
      <c r="D106" s="100">
        <v>48</v>
      </c>
      <c r="E106" s="101">
        <v>56000</v>
      </c>
      <c r="F106" s="101">
        <v>400000</v>
      </c>
      <c r="G106" s="102">
        <v>8</v>
      </c>
      <c r="H106" s="101">
        <v>6</v>
      </c>
      <c r="I106" s="101"/>
      <c r="J106" s="100"/>
      <c r="K106" s="100"/>
      <c r="L106" s="100"/>
      <c r="M106" s="100"/>
      <c r="N106" s="100"/>
      <c r="O106" s="100"/>
      <c r="P106" s="100"/>
      <c r="Q106" s="100"/>
      <c r="R106" s="100"/>
      <c r="S106" s="100"/>
      <c r="T106" s="100"/>
      <c r="U106" s="100"/>
      <c r="V106" s="100"/>
      <c r="W106" s="100"/>
      <c r="X106" s="100"/>
      <c r="Y106" s="100"/>
      <c r="Z106" s="100"/>
    </row>
    <row r="107" spans="1:26" ht="14.25" hidden="1" customHeight="1" outlineLevel="1" collapsed="1" x14ac:dyDescent="0.2">
      <c r="A107" s="100" t="s">
        <v>107</v>
      </c>
      <c r="B107" s="100">
        <v>6</v>
      </c>
      <c r="C107" s="100" t="s">
        <v>101</v>
      </c>
      <c r="D107" s="100">
        <v>50</v>
      </c>
      <c r="E107" s="101">
        <v>60000</v>
      </c>
      <c r="F107" s="101">
        <v>800000</v>
      </c>
      <c r="G107" s="102">
        <v>12</v>
      </c>
      <c r="H107" s="101">
        <v>6</v>
      </c>
      <c r="I107" s="101"/>
      <c r="J107" s="100"/>
      <c r="K107" s="100"/>
      <c r="L107" s="100"/>
      <c r="M107" s="100"/>
      <c r="N107" s="100"/>
      <c r="O107" s="100"/>
      <c r="P107" s="100"/>
      <c r="Q107" s="100"/>
      <c r="R107" s="100"/>
      <c r="S107" s="100"/>
      <c r="T107" s="100"/>
      <c r="U107" s="100"/>
      <c r="V107" s="100"/>
      <c r="W107" s="100"/>
      <c r="X107" s="100"/>
      <c r="Y107" s="100"/>
      <c r="Z107" s="100"/>
    </row>
    <row r="108" spans="1:26" ht="14.25" hidden="1" customHeight="1" outlineLevel="1" x14ac:dyDescent="0.2">
      <c r="A108" s="100" t="s">
        <v>107</v>
      </c>
      <c r="B108" s="100">
        <v>7</v>
      </c>
      <c r="C108" s="100" t="s">
        <v>101</v>
      </c>
      <c r="D108" s="100">
        <v>52</v>
      </c>
      <c r="E108" s="101">
        <v>64000</v>
      </c>
      <c r="F108" s="101">
        <v>1500000</v>
      </c>
      <c r="G108" s="102">
        <v>16</v>
      </c>
      <c r="H108" s="101">
        <v>6</v>
      </c>
      <c r="I108" s="101"/>
      <c r="J108" s="100"/>
      <c r="K108" s="100"/>
      <c r="L108" s="100"/>
      <c r="M108" s="100"/>
      <c r="N108" s="100"/>
      <c r="O108" s="100"/>
      <c r="P108" s="100"/>
      <c r="Q108" s="100"/>
      <c r="R108" s="100"/>
      <c r="S108" s="100"/>
      <c r="T108" s="100"/>
      <c r="U108" s="100"/>
      <c r="V108" s="100"/>
      <c r="W108" s="100"/>
      <c r="X108" s="100"/>
      <c r="Y108" s="100"/>
      <c r="Z108" s="100"/>
    </row>
    <row r="109" spans="1:26" ht="14.25" hidden="1" customHeight="1" outlineLevel="1" x14ac:dyDescent="0.2">
      <c r="A109" s="100" t="s">
        <v>107</v>
      </c>
      <c r="B109" s="100">
        <v>8</v>
      </c>
      <c r="C109" s="100" t="s">
        <v>101</v>
      </c>
      <c r="D109" s="100">
        <v>53</v>
      </c>
      <c r="E109" s="101">
        <v>68000</v>
      </c>
      <c r="F109" s="101">
        <v>3000000</v>
      </c>
      <c r="G109" s="102">
        <v>20</v>
      </c>
      <c r="H109" s="101">
        <v>6</v>
      </c>
      <c r="I109" s="101"/>
      <c r="J109" s="100"/>
      <c r="K109" s="100"/>
      <c r="L109" s="100"/>
      <c r="M109" s="100"/>
      <c r="N109" s="100"/>
      <c r="O109" s="100"/>
      <c r="P109" s="100"/>
      <c r="Q109" s="100"/>
      <c r="R109" s="100"/>
      <c r="S109" s="100"/>
      <c r="T109" s="100"/>
      <c r="U109" s="100"/>
      <c r="V109" s="100"/>
      <c r="W109" s="100"/>
      <c r="X109" s="100"/>
      <c r="Y109" s="100"/>
      <c r="Z109" s="100"/>
    </row>
    <row r="110" spans="1:26" ht="14.25" hidden="1" customHeight="1" outlineLevel="1" x14ac:dyDescent="0.2">
      <c r="A110" s="100" t="s">
        <v>107</v>
      </c>
      <c r="B110" s="100">
        <v>9</v>
      </c>
      <c r="C110" s="100" t="s">
        <v>101</v>
      </c>
      <c r="D110" s="100">
        <v>55</v>
      </c>
      <c r="E110" s="101">
        <v>72000</v>
      </c>
      <c r="F110" s="101">
        <v>5000000</v>
      </c>
      <c r="G110" s="102">
        <v>24</v>
      </c>
      <c r="H110" s="101">
        <v>6</v>
      </c>
      <c r="I110" s="101"/>
      <c r="J110" s="100"/>
      <c r="K110" s="100"/>
      <c r="L110" s="100"/>
      <c r="M110" s="100"/>
      <c r="N110" s="100"/>
      <c r="O110" s="100"/>
      <c r="P110" s="100"/>
      <c r="Q110" s="100"/>
      <c r="R110" s="100"/>
      <c r="S110" s="100"/>
      <c r="T110" s="100"/>
      <c r="U110" s="100"/>
      <c r="V110" s="100"/>
      <c r="W110" s="100"/>
      <c r="X110" s="100"/>
      <c r="Y110" s="100"/>
      <c r="Z110" s="100"/>
    </row>
    <row r="111" spans="1:26" ht="14.25" hidden="1" customHeight="1" outlineLevel="1" x14ac:dyDescent="0.2">
      <c r="A111" s="100" t="s">
        <v>107</v>
      </c>
      <c r="B111" s="100">
        <v>10</v>
      </c>
      <c r="C111" s="100" t="s">
        <v>101</v>
      </c>
      <c r="D111" s="100">
        <v>56</v>
      </c>
      <c r="E111" s="101">
        <v>77000</v>
      </c>
      <c r="F111" s="101">
        <v>8000000</v>
      </c>
      <c r="G111" s="102">
        <v>26</v>
      </c>
      <c r="H111" s="101">
        <v>6</v>
      </c>
      <c r="I111" s="101"/>
      <c r="J111" s="100"/>
      <c r="K111" s="100"/>
      <c r="L111" s="100"/>
      <c r="M111" s="100"/>
      <c r="N111" s="100"/>
      <c r="O111" s="100"/>
      <c r="P111" s="100"/>
      <c r="Q111" s="100"/>
      <c r="R111" s="100"/>
      <c r="S111" s="100"/>
      <c r="T111" s="100"/>
      <c r="U111" s="100"/>
      <c r="V111" s="100"/>
      <c r="W111" s="100"/>
      <c r="X111" s="100"/>
      <c r="Y111" s="100"/>
      <c r="Z111" s="100"/>
    </row>
    <row r="112" spans="1:26" ht="14.25" hidden="1" customHeight="1" outlineLevel="1" x14ac:dyDescent="0.2">
      <c r="A112" s="100" t="s">
        <v>107</v>
      </c>
      <c r="B112" s="100">
        <v>11</v>
      </c>
      <c r="C112" s="100" t="s">
        <v>101</v>
      </c>
      <c r="D112" s="100">
        <v>57</v>
      </c>
      <c r="E112" s="101">
        <v>82000</v>
      </c>
      <c r="F112" s="101">
        <v>13000000</v>
      </c>
      <c r="G112" s="102">
        <v>28</v>
      </c>
      <c r="H112" s="101">
        <v>6</v>
      </c>
      <c r="I112" s="101"/>
      <c r="J112" s="100"/>
      <c r="K112" s="100"/>
      <c r="L112" s="100"/>
      <c r="M112" s="100"/>
      <c r="N112" s="100"/>
      <c r="O112" s="100"/>
      <c r="P112" s="100"/>
      <c r="Q112" s="100"/>
      <c r="R112" s="100"/>
      <c r="S112" s="100"/>
      <c r="T112" s="100"/>
      <c r="U112" s="100"/>
      <c r="V112" s="100"/>
      <c r="W112" s="100"/>
      <c r="X112" s="100"/>
      <c r="Y112" s="100"/>
      <c r="Z112" s="100"/>
    </row>
    <row r="113" spans="1:26" ht="14.25" hidden="1" customHeight="1" outlineLevel="1" x14ac:dyDescent="0.2">
      <c r="A113" s="100" t="s">
        <v>107</v>
      </c>
      <c r="B113" s="100">
        <v>12</v>
      </c>
      <c r="C113" s="100" t="s">
        <v>101</v>
      </c>
      <c r="D113" s="100">
        <v>58</v>
      </c>
      <c r="E113" s="101">
        <v>87000</v>
      </c>
      <c r="F113" s="101">
        <v>0</v>
      </c>
      <c r="G113" s="102">
        <v>0</v>
      </c>
      <c r="H113" s="101">
        <v>6</v>
      </c>
      <c r="I113" s="101"/>
      <c r="J113" s="100"/>
      <c r="K113" s="100"/>
      <c r="L113" s="100"/>
      <c r="M113" s="100"/>
      <c r="N113" s="100"/>
      <c r="O113" s="100"/>
      <c r="P113" s="100"/>
      <c r="Q113" s="100"/>
      <c r="R113" s="100"/>
      <c r="S113" s="100"/>
      <c r="T113" s="100"/>
      <c r="U113" s="100"/>
      <c r="V113" s="100"/>
      <c r="W113" s="100"/>
      <c r="X113" s="100"/>
      <c r="Y113" s="100"/>
      <c r="Z113" s="100"/>
    </row>
    <row r="114" spans="1:26" ht="14.25" hidden="1" customHeight="1" outlineLevel="1" x14ac:dyDescent="0.2">
      <c r="A114" s="100" t="s">
        <v>107</v>
      </c>
      <c r="B114" s="100">
        <v>1</v>
      </c>
      <c r="C114" s="100" t="s">
        <v>102</v>
      </c>
      <c r="D114" s="100">
        <v>58</v>
      </c>
      <c r="E114" s="101">
        <v>87000</v>
      </c>
      <c r="F114" s="101">
        <v>250000</v>
      </c>
      <c r="G114" s="102">
        <v>1.5</v>
      </c>
      <c r="H114" s="101">
        <v>6</v>
      </c>
      <c r="I114" s="101"/>
      <c r="J114" s="100"/>
      <c r="K114" s="100"/>
      <c r="L114" s="100"/>
      <c r="M114" s="100"/>
      <c r="N114" s="100"/>
      <c r="O114" s="100"/>
      <c r="P114" s="100"/>
      <c r="Q114" s="100"/>
      <c r="R114" s="100"/>
      <c r="S114" s="100"/>
      <c r="T114" s="100"/>
      <c r="U114" s="100"/>
      <c r="V114" s="100"/>
      <c r="W114" s="100"/>
      <c r="X114" s="100"/>
      <c r="Y114" s="100"/>
      <c r="Z114" s="100"/>
    </row>
    <row r="115" spans="1:26" ht="14.25" hidden="1" customHeight="1" outlineLevel="1" x14ac:dyDescent="0.2">
      <c r="A115" s="100" t="s">
        <v>107</v>
      </c>
      <c r="B115" s="100">
        <v>2</v>
      </c>
      <c r="C115" s="100" t="s">
        <v>102</v>
      </c>
      <c r="D115" s="100">
        <v>58</v>
      </c>
      <c r="E115" s="101">
        <v>88600</v>
      </c>
      <c r="F115" s="101">
        <v>500000</v>
      </c>
      <c r="G115" s="102">
        <v>2.5</v>
      </c>
      <c r="H115" s="101">
        <v>6</v>
      </c>
      <c r="I115" s="101"/>
      <c r="J115" s="100"/>
      <c r="K115" s="100"/>
      <c r="L115" s="100"/>
      <c r="M115" s="100"/>
      <c r="N115" s="100"/>
      <c r="O115" s="100"/>
      <c r="P115" s="100"/>
      <c r="Q115" s="100"/>
      <c r="R115" s="100"/>
      <c r="S115" s="100"/>
      <c r="T115" s="100"/>
      <c r="U115" s="100"/>
      <c r="V115" s="100"/>
      <c r="W115" s="100"/>
      <c r="X115" s="100"/>
      <c r="Y115" s="100"/>
      <c r="Z115" s="100"/>
    </row>
    <row r="116" spans="1:26" ht="14.25" hidden="1" customHeight="1" outlineLevel="1" x14ac:dyDescent="0.2">
      <c r="A116" s="100" t="s">
        <v>107</v>
      </c>
      <c r="B116" s="100">
        <v>3</v>
      </c>
      <c r="C116" s="100" t="s">
        <v>102</v>
      </c>
      <c r="D116" s="100">
        <v>58</v>
      </c>
      <c r="E116" s="101">
        <v>90200</v>
      </c>
      <c r="F116" s="101">
        <v>1000000</v>
      </c>
      <c r="G116" s="102">
        <v>4</v>
      </c>
      <c r="H116" s="101">
        <v>6</v>
      </c>
      <c r="I116" s="101"/>
      <c r="J116" s="100"/>
      <c r="K116" s="100"/>
      <c r="L116" s="100"/>
      <c r="M116" s="100"/>
      <c r="N116" s="100"/>
      <c r="O116" s="100"/>
      <c r="P116" s="100"/>
      <c r="Q116" s="100"/>
      <c r="R116" s="100"/>
      <c r="S116" s="100"/>
      <c r="T116" s="100"/>
      <c r="U116" s="100"/>
      <c r="V116" s="100"/>
      <c r="W116" s="100"/>
      <c r="X116" s="100"/>
      <c r="Y116" s="100"/>
      <c r="Z116" s="100"/>
    </row>
    <row r="117" spans="1:26" ht="14.25" hidden="1" customHeight="1" outlineLevel="1" x14ac:dyDescent="0.2">
      <c r="A117" s="100" t="s">
        <v>107</v>
      </c>
      <c r="B117" s="100">
        <v>4</v>
      </c>
      <c r="C117" s="100" t="s">
        <v>102</v>
      </c>
      <c r="D117" s="100">
        <v>58</v>
      </c>
      <c r="E117" s="101">
        <v>91800</v>
      </c>
      <c r="F117" s="101">
        <v>3750000</v>
      </c>
      <c r="G117" s="102">
        <v>7.5</v>
      </c>
      <c r="H117" s="101">
        <v>6</v>
      </c>
      <c r="I117" s="101"/>
      <c r="J117" s="100"/>
      <c r="K117" s="100"/>
      <c r="L117" s="100"/>
      <c r="M117" s="100"/>
      <c r="N117" s="100"/>
      <c r="O117" s="100"/>
      <c r="P117" s="100"/>
      <c r="Q117" s="100"/>
      <c r="R117" s="100"/>
      <c r="S117" s="100"/>
      <c r="T117" s="100"/>
      <c r="U117" s="100"/>
      <c r="V117" s="100"/>
      <c r="W117" s="100"/>
      <c r="X117" s="100"/>
      <c r="Y117" s="100"/>
      <c r="Z117" s="100"/>
    </row>
    <row r="118" spans="1:26" ht="14.25" hidden="1" customHeight="1" outlineLevel="1" x14ac:dyDescent="0.2">
      <c r="A118" s="100" t="s">
        <v>107</v>
      </c>
      <c r="B118" s="100">
        <v>5</v>
      </c>
      <c r="C118" s="100" t="s">
        <v>102</v>
      </c>
      <c r="D118" s="100">
        <v>58</v>
      </c>
      <c r="E118" s="101">
        <v>93400</v>
      </c>
      <c r="F118" s="101">
        <v>3750000</v>
      </c>
      <c r="G118" s="102">
        <v>7.5</v>
      </c>
      <c r="H118" s="101">
        <v>6</v>
      </c>
      <c r="I118" s="101"/>
      <c r="J118" s="100"/>
      <c r="K118" s="100"/>
      <c r="L118" s="100"/>
      <c r="M118" s="100"/>
      <c r="N118" s="100"/>
      <c r="O118" s="100"/>
      <c r="P118" s="100"/>
      <c r="Q118" s="100"/>
      <c r="R118" s="100"/>
      <c r="S118" s="100"/>
      <c r="T118" s="100"/>
      <c r="U118" s="100"/>
      <c r="V118" s="100"/>
      <c r="W118" s="100"/>
      <c r="X118" s="100"/>
      <c r="Y118" s="100"/>
      <c r="Z118" s="100"/>
    </row>
    <row r="119" spans="1:26" ht="14.25" hidden="1" customHeight="1" outlineLevel="1" x14ac:dyDescent="0.2">
      <c r="A119" s="100" t="s">
        <v>107</v>
      </c>
      <c r="B119" s="100">
        <v>6</v>
      </c>
      <c r="C119" s="100" t="s">
        <v>102</v>
      </c>
      <c r="D119" s="100">
        <v>58</v>
      </c>
      <c r="E119" s="101">
        <v>95000</v>
      </c>
      <c r="F119" s="101">
        <v>3750000</v>
      </c>
      <c r="G119" s="102">
        <v>7.5</v>
      </c>
      <c r="H119" s="101">
        <v>6</v>
      </c>
      <c r="I119" s="101"/>
      <c r="J119" s="100"/>
      <c r="K119" s="100"/>
      <c r="L119" s="100"/>
      <c r="M119" s="100"/>
      <c r="N119" s="100"/>
      <c r="O119" s="100"/>
      <c r="P119" s="100"/>
      <c r="Q119" s="100"/>
      <c r="R119" s="100"/>
      <c r="S119" s="100"/>
      <c r="T119" s="100"/>
      <c r="U119" s="100"/>
      <c r="V119" s="100"/>
      <c r="W119" s="100"/>
      <c r="X119" s="100"/>
      <c r="Y119" s="100"/>
      <c r="Z119" s="100"/>
    </row>
    <row r="120" spans="1:26" ht="14.25" hidden="1" customHeight="1" outlineLevel="1" x14ac:dyDescent="0.2">
      <c r="A120" s="100" t="s">
        <v>107</v>
      </c>
      <c r="B120" s="100">
        <v>7</v>
      </c>
      <c r="C120" s="100" t="s">
        <v>102</v>
      </c>
      <c r="D120" s="100">
        <v>58</v>
      </c>
      <c r="E120" s="101">
        <v>96600</v>
      </c>
      <c r="F120" s="101">
        <v>3750000</v>
      </c>
      <c r="G120" s="102">
        <v>7.5</v>
      </c>
      <c r="H120" s="101">
        <v>6</v>
      </c>
      <c r="I120" s="101"/>
      <c r="J120" s="100"/>
      <c r="K120" s="100"/>
      <c r="L120" s="100"/>
      <c r="M120" s="100"/>
      <c r="N120" s="100"/>
      <c r="O120" s="100"/>
      <c r="P120" s="100"/>
      <c r="Q120" s="100"/>
      <c r="R120" s="100"/>
      <c r="S120" s="100"/>
      <c r="T120" s="100"/>
      <c r="U120" s="100"/>
      <c r="V120" s="100"/>
      <c r="W120" s="100"/>
      <c r="X120" s="100"/>
      <c r="Y120" s="100"/>
      <c r="Z120" s="100"/>
    </row>
    <row r="121" spans="1:26" ht="14.25" hidden="1" customHeight="1" outlineLevel="1" x14ac:dyDescent="0.2">
      <c r="A121" s="100" t="s">
        <v>107</v>
      </c>
      <c r="B121" s="100">
        <v>8</v>
      </c>
      <c r="C121" s="100" t="s">
        <v>102</v>
      </c>
      <c r="D121" s="100">
        <v>58</v>
      </c>
      <c r="E121" s="101">
        <v>98200</v>
      </c>
      <c r="F121" s="101">
        <v>3750000</v>
      </c>
      <c r="G121" s="102">
        <v>7.5</v>
      </c>
      <c r="H121" s="101">
        <v>6</v>
      </c>
      <c r="I121" s="101"/>
      <c r="J121" s="100"/>
      <c r="K121" s="100"/>
      <c r="L121" s="100"/>
      <c r="M121" s="100"/>
      <c r="N121" s="100"/>
      <c r="O121" s="100"/>
      <c r="P121" s="100"/>
      <c r="Q121" s="100"/>
      <c r="R121" s="100"/>
      <c r="S121" s="100"/>
      <c r="T121" s="100"/>
      <c r="U121" s="100"/>
      <c r="V121" s="100"/>
      <c r="W121" s="100"/>
      <c r="X121" s="100"/>
      <c r="Y121" s="100"/>
      <c r="Z121" s="100"/>
    </row>
    <row r="122" spans="1:26" ht="14.25" hidden="1" customHeight="1" outlineLevel="1" x14ac:dyDescent="0.2">
      <c r="A122" s="100" t="s">
        <v>107</v>
      </c>
      <c r="B122" s="100">
        <v>9</v>
      </c>
      <c r="C122" s="100" t="s">
        <v>102</v>
      </c>
      <c r="D122" s="100">
        <v>58</v>
      </c>
      <c r="E122" s="101">
        <v>99800</v>
      </c>
      <c r="F122" s="101">
        <v>3750000</v>
      </c>
      <c r="G122" s="102">
        <v>7.5</v>
      </c>
      <c r="H122" s="101">
        <v>6</v>
      </c>
      <c r="I122" s="101"/>
      <c r="J122" s="100"/>
      <c r="K122" s="100"/>
      <c r="L122" s="100"/>
      <c r="M122" s="100"/>
      <c r="N122" s="100"/>
      <c r="O122" s="100"/>
      <c r="P122" s="100"/>
      <c r="Q122" s="100"/>
      <c r="R122" s="100"/>
      <c r="S122" s="100"/>
      <c r="T122" s="100"/>
      <c r="U122" s="100"/>
      <c r="V122" s="100"/>
      <c r="W122" s="100"/>
      <c r="X122" s="100"/>
      <c r="Y122" s="100"/>
      <c r="Z122" s="100"/>
    </row>
    <row r="123" spans="1:26" ht="14.25" hidden="1" customHeight="1" outlineLevel="1" x14ac:dyDescent="0.2">
      <c r="A123" s="100" t="s">
        <v>107</v>
      </c>
      <c r="B123" s="100">
        <v>10</v>
      </c>
      <c r="C123" s="100" t="s">
        <v>102</v>
      </c>
      <c r="D123" s="100">
        <v>58</v>
      </c>
      <c r="E123" s="101">
        <v>101400</v>
      </c>
      <c r="F123" s="101">
        <v>3750000</v>
      </c>
      <c r="G123" s="102">
        <v>7.5</v>
      </c>
      <c r="H123" s="101">
        <v>6</v>
      </c>
      <c r="I123" s="101"/>
      <c r="J123" s="100"/>
      <c r="K123" s="100"/>
      <c r="L123" s="100"/>
      <c r="M123" s="100"/>
      <c r="N123" s="100"/>
      <c r="O123" s="100"/>
      <c r="P123" s="100"/>
      <c r="Q123" s="100"/>
      <c r="R123" s="100"/>
      <c r="S123" s="100"/>
      <c r="T123" s="100"/>
      <c r="U123" s="100"/>
      <c r="V123" s="100"/>
      <c r="W123" s="100"/>
      <c r="X123" s="100"/>
      <c r="Y123" s="100"/>
      <c r="Z123" s="100"/>
    </row>
    <row r="124" spans="1:26" ht="14.25" hidden="1" customHeight="1" outlineLevel="1" x14ac:dyDescent="0.2">
      <c r="A124" s="100" t="s">
        <v>107</v>
      </c>
      <c r="B124" s="100">
        <v>11</v>
      </c>
      <c r="C124" s="100" t="s">
        <v>102</v>
      </c>
      <c r="D124" s="100">
        <v>58</v>
      </c>
      <c r="E124" s="101">
        <v>103000</v>
      </c>
      <c r="F124" s="101">
        <v>3750000</v>
      </c>
      <c r="G124" s="102">
        <v>7.5</v>
      </c>
      <c r="H124" s="101">
        <v>6</v>
      </c>
      <c r="I124" s="101"/>
      <c r="J124" s="100"/>
      <c r="K124" s="100"/>
      <c r="L124" s="100"/>
      <c r="M124" s="100"/>
      <c r="N124" s="100"/>
      <c r="O124" s="100"/>
      <c r="P124" s="100"/>
      <c r="Q124" s="100"/>
      <c r="R124" s="100"/>
      <c r="S124" s="100"/>
      <c r="T124" s="100"/>
      <c r="U124" s="100"/>
      <c r="V124" s="100"/>
      <c r="W124" s="100"/>
      <c r="X124" s="100"/>
      <c r="Y124" s="100"/>
      <c r="Z124" s="100"/>
    </row>
    <row r="125" spans="1:26" ht="14.25" hidden="1" customHeight="1" outlineLevel="1" x14ac:dyDescent="0.2">
      <c r="A125" s="100" t="s">
        <v>107</v>
      </c>
      <c r="B125" s="100">
        <v>12</v>
      </c>
      <c r="C125" s="100" t="s">
        <v>102</v>
      </c>
      <c r="D125" s="100">
        <v>58</v>
      </c>
      <c r="E125" s="101">
        <v>104600</v>
      </c>
      <c r="F125" s="101">
        <v>0</v>
      </c>
      <c r="G125" s="102">
        <v>0</v>
      </c>
      <c r="H125" s="101">
        <v>6</v>
      </c>
      <c r="I125" s="101"/>
      <c r="J125" s="100"/>
      <c r="K125" s="100"/>
      <c r="L125" s="100"/>
      <c r="M125" s="100"/>
      <c r="N125" s="100"/>
      <c r="O125" s="100"/>
      <c r="P125" s="100"/>
      <c r="Q125" s="100"/>
      <c r="R125" s="100"/>
      <c r="S125" s="100"/>
      <c r="T125" s="100"/>
      <c r="U125" s="100"/>
      <c r="V125" s="100"/>
      <c r="W125" s="100"/>
      <c r="X125" s="100"/>
      <c r="Y125" s="100"/>
      <c r="Z125" s="100"/>
    </row>
    <row r="126" spans="1:26" ht="14.25" hidden="1" customHeight="1" outlineLevel="1" x14ac:dyDescent="0.2">
      <c r="A126" s="201" t="s">
        <v>107</v>
      </c>
      <c r="B126" s="97">
        <v>1</v>
      </c>
      <c r="C126" s="97" t="s">
        <v>103</v>
      </c>
      <c r="D126" s="97">
        <v>58</v>
      </c>
      <c r="E126" s="98">
        <v>109830</v>
      </c>
      <c r="F126" s="98">
        <v>0</v>
      </c>
      <c r="G126" s="99">
        <v>0</v>
      </c>
      <c r="H126" s="98">
        <v>6</v>
      </c>
      <c r="I126" s="101"/>
      <c r="J126" s="100"/>
      <c r="K126" s="100"/>
      <c r="L126" s="100"/>
      <c r="M126" s="100"/>
      <c r="N126" s="100"/>
      <c r="O126" s="100"/>
      <c r="P126" s="100"/>
      <c r="Q126" s="100"/>
      <c r="R126" s="100"/>
      <c r="S126" s="100"/>
      <c r="T126" s="100"/>
      <c r="U126" s="100"/>
      <c r="V126" s="100"/>
      <c r="W126" s="100"/>
      <c r="X126" s="100"/>
      <c r="Y126" s="100"/>
      <c r="Z126" s="100"/>
    </row>
    <row r="127" spans="1:26" ht="14.25" customHeight="1" collapsed="1" x14ac:dyDescent="0.2">
      <c r="A127" s="100" t="s">
        <v>108</v>
      </c>
      <c r="B127" s="100">
        <v>1</v>
      </c>
      <c r="C127" s="100" t="s">
        <v>101</v>
      </c>
      <c r="D127" s="100">
        <v>44</v>
      </c>
      <c r="E127" s="101">
        <v>39000</v>
      </c>
      <c r="F127" s="101">
        <v>10000</v>
      </c>
      <c r="G127" s="102">
        <v>8.3333333333333329E-2</v>
      </c>
      <c r="H127" s="101">
        <v>7</v>
      </c>
      <c r="I127" s="101"/>
      <c r="J127" s="100"/>
      <c r="K127" s="100"/>
      <c r="L127" s="100"/>
      <c r="M127" s="100"/>
      <c r="N127" s="100"/>
      <c r="O127" s="100"/>
      <c r="P127" s="100"/>
      <c r="Q127" s="100"/>
      <c r="R127" s="100"/>
      <c r="S127" s="100"/>
      <c r="T127" s="100"/>
      <c r="U127" s="100"/>
      <c r="V127" s="100"/>
      <c r="W127" s="100"/>
      <c r="X127" s="100"/>
      <c r="Y127" s="100"/>
      <c r="Z127" s="100"/>
    </row>
    <row r="128" spans="1:26" ht="14.25" hidden="1" customHeight="1" outlineLevel="1" x14ac:dyDescent="0.2">
      <c r="A128" s="100" t="s">
        <v>108</v>
      </c>
      <c r="B128" s="100">
        <v>2</v>
      </c>
      <c r="C128" s="100" t="s">
        <v>101</v>
      </c>
      <c r="D128" s="100">
        <v>46</v>
      </c>
      <c r="E128" s="101">
        <v>42000</v>
      </c>
      <c r="F128" s="101">
        <v>20000</v>
      </c>
      <c r="G128" s="102">
        <v>0.5</v>
      </c>
      <c r="H128" s="101">
        <v>7</v>
      </c>
      <c r="I128" s="101"/>
      <c r="J128" s="100"/>
      <c r="K128" s="100"/>
      <c r="L128" s="100"/>
      <c r="M128" s="100"/>
      <c r="N128" s="100"/>
      <c r="O128" s="100"/>
      <c r="P128" s="100"/>
      <c r="Q128" s="100"/>
      <c r="R128" s="100"/>
      <c r="S128" s="100"/>
      <c r="T128" s="100"/>
      <c r="U128" s="100"/>
      <c r="V128" s="100"/>
      <c r="W128" s="100"/>
      <c r="X128" s="100"/>
      <c r="Y128" s="100"/>
      <c r="Z128" s="100"/>
    </row>
    <row r="129" spans="1:26" ht="14.25" hidden="1" customHeight="1" outlineLevel="1" x14ac:dyDescent="0.2">
      <c r="A129" s="100" t="s">
        <v>108</v>
      </c>
      <c r="B129" s="100">
        <v>3</v>
      </c>
      <c r="C129" s="100" t="s">
        <v>101</v>
      </c>
      <c r="D129" s="100">
        <v>48</v>
      </c>
      <c r="E129" s="101">
        <v>45000</v>
      </c>
      <c r="F129" s="101">
        <v>40000</v>
      </c>
      <c r="G129" s="102">
        <v>1</v>
      </c>
      <c r="H129" s="101">
        <v>7</v>
      </c>
      <c r="I129" s="101"/>
      <c r="J129" s="100"/>
      <c r="K129" s="100"/>
      <c r="L129" s="100"/>
      <c r="M129" s="100"/>
      <c r="N129" s="100"/>
      <c r="O129" s="100"/>
      <c r="P129" s="100"/>
      <c r="Q129" s="100"/>
      <c r="R129" s="100"/>
      <c r="S129" s="100"/>
      <c r="T129" s="100"/>
      <c r="U129" s="100"/>
      <c r="V129" s="100"/>
      <c r="W129" s="100"/>
      <c r="X129" s="100"/>
      <c r="Y129" s="100"/>
      <c r="Z129" s="100"/>
    </row>
    <row r="130" spans="1:26" ht="14.25" hidden="1" customHeight="1" outlineLevel="1" x14ac:dyDescent="0.2">
      <c r="A130" s="100" t="s">
        <v>108</v>
      </c>
      <c r="B130" s="100">
        <v>4</v>
      </c>
      <c r="C130" s="100" t="s">
        <v>101</v>
      </c>
      <c r="D130" s="100">
        <v>49</v>
      </c>
      <c r="E130" s="101">
        <v>48000</v>
      </c>
      <c r="F130" s="101">
        <v>200000</v>
      </c>
      <c r="G130" s="102">
        <v>4</v>
      </c>
      <c r="H130" s="101">
        <v>7</v>
      </c>
      <c r="I130" s="101"/>
      <c r="J130" s="100"/>
      <c r="K130" s="100"/>
      <c r="L130" s="100"/>
      <c r="M130" s="100"/>
      <c r="N130" s="100"/>
      <c r="O130" s="100"/>
      <c r="P130" s="100"/>
      <c r="Q130" s="100"/>
      <c r="R130" s="100"/>
      <c r="S130" s="100"/>
      <c r="T130" s="100"/>
      <c r="U130" s="100"/>
      <c r="V130" s="100"/>
      <c r="W130" s="100"/>
      <c r="X130" s="100"/>
      <c r="Y130" s="100"/>
      <c r="Z130" s="100"/>
    </row>
    <row r="131" spans="1:26" ht="14.25" hidden="1" customHeight="1" outlineLevel="1" x14ac:dyDescent="0.2">
      <c r="A131" s="100" t="s">
        <v>108</v>
      </c>
      <c r="B131" s="100">
        <v>5</v>
      </c>
      <c r="C131" s="100" t="s">
        <v>101</v>
      </c>
      <c r="D131" s="100">
        <v>51</v>
      </c>
      <c r="E131" s="101">
        <v>51000</v>
      </c>
      <c r="F131" s="101">
        <v>400000</v>
      </c>
      <c r="G131" s="102">
        <v>8</v>
      </c>
      <c r="H131" s="101">
        <v>7</v>
      </c>
      <c r="I131" s="101"/>
      <c r="J131" s="100"/>
      <c r="K131" s="100"/>
      <c r="L131" s="100"/>
      <c r="M131" s="100"/>
      <c r="N131" s="100"/>
      <c r="O131" s="100"/>
      <c r="P131" s="100"/>
      <c r="Q131" s="100"/>
      <c r="R131" s="100"/>
      <c r="S131" s="100"/>
      <c r="T131" s="100"/>
      <c r="U131" s="100"/>
      <c r="V131" s="100"/>
      <c r="W131" s="100"/>
      <c r="X131" s="100"/>
      <c r="Y131" s="100"/>
      <c r="Z131" s="100"/>
    </row>
    <row r="132" spans="1:26" ht="14.25" hidden="1" customHeight="1" outlineLevel="1" collapsed="1" x14ac:dyDescent="0.2">
      <c r="A132" s="100" t="s">
        <v>108</v>
      </c>
      <c r="B132" s="100">
        <v>6</v>
      </c>
      <c r="C132" s="100" t="s">
        <v>101</v>
      </c>
      <c r="D132" s="100">
        <v>53</v>
      </c>
      <c r="E132" s="101">
        <v>54000</v>
      </c>
      <c r="F132" s="101">
        <v>800000</v>
      </c>
      <c r="G132" s="102">
        <v>12</v>
      </c>
      <c r="H132" s="101">
        <v>7</v>
      </c>
      <c r="I132" s="101"/>
      <c r="J132" s="100"/>
      <c r="K132" s="100"/>
      <c r="L132" s="100"/>
      <c r="M132" s="100"/>
      <c r="N132" s="100"/>
      <c r="O132" s="100"/>
      <c r="P132" s="100"/>
      <c r="Q132" s="100"/>
      <c r="R132" s="100"/>
      <c r="S132" s="100"/>
      <c r="T132" s="100"/>
      <c r="U132" s="100"/>
      <c r="V132" s="100"/>
      <c r="W132" s="100"/>
      <c r="X132" s="100"/>
      <c r="Y132" s="100"/>
      <c r="Z132" s="100"/>
    </row>
    <row r="133" spans="1:26" ht="14.25" hidden="1" customHeight="1" outlineLevel="1" x14ac:dyDescent="0.2">
      <c r="A133" s="100" t="s">
        <v>108</v>
      </c>
      <c r="B133" s="100">
        <v>7</v>
      </c>
      <c r="C133" s="100" t="s">
        <v>101</v>
      </c>
      <c r="D133" s="100">
        <v>55</v>
      </c>
      <c r="E133" s="101">
        <v>57000</v>
      </c>
      <c r="F133" s="101">
        <v>1500000</v>
      </c>
      <c r="G133" s="102">
        <v>16</v>
      </c>
      <c r="H133" s="101">
        <v>7</v>
      </c>
      <c r="I133" s="101"/>
      <c r="J133" s="100"/>
      <c r="K133" s="100"/>
      <c r="L133" s="100"/>
      <c r="M133" s="100"/>
      <c r="N133" s="100"/>
      <c r="O133" s="100"/>
      <c r="P133" s="100"/>
      <c r="Q133" s="100"/>
      <c r="R133" s="100"/>
      <c r="S133" s="100"/>
      <c r="T133" s="100"/>
      <c r="U133" s="100"/>
      <c r="V133" s="100"/>
      <c r="W133" s="100"/>
      <c r="X133" s="100"/>
      <c r="Y133" s="100"/>
      <c r="Z133" s="100"/>
    </row>
    <row r="134" spans="1:26" ht="14.25" hidden="1" customHeight="1" outlineLevel="1" x14ac:dyDescent="0.2">
      <c r="A134" s="100" t="s">
        <v>108</v>
      </c>
      <c r="B134" s="100">
        <v>8</v>
      </c>
      <c r="C134" s="100" t="s">
        <v>101</v>
      </c>
      <c r="D134" s="100">
        <v>56</v>
      </c>
      <c r="E134" s="101">
        <v>61000</v>
      </c>
      <c r="F134" s="101">
        <v>3000000</v>
      </c>
      <c r="G134" s="102">
        <v>20</v>
      </c>
      <c r="H134" s="101">
        <v>7</v>
      </c>
      <c r="I134" s="101"/>
      <c r="J134" s="100"/>
      <c r="K134" s="100"/>
      <c r="L134" s="100"/>
      <c r="M134" s="100"/>
      <c r="N134" s="100"/>
      <c r="O134" s="100"/>
      <c r="P134" s="100"/>
      <c r="Q134" s="100"/>
      <c r="R134" s="100"/>
      <c r="S134" s="100"/>
      <c r="T134" s="100"/>
      <c r="U134" s="100"/>
      <c r="V134" s="100"/>
      <c r="W134" s="100"/>
      <c r="X134" s="100"/>
      <c r="Y134" s="100"/>
      <c r="Z134" s="100"/>
    </row>
    <row r="135" spans="1:26" ht="14.25" hidden="1" customHeight="1" outlineLevel="1" x14ac:dyDescent="0.2">
      <c r="A135" s="100" t="s">
        <v>108</v>
      </c>
      <c r="B135" s="100">
        <v>9</v>
      </c>
      <c r="C135" s="100" t="s">
        <v>101</v>
      </c>
      <c r="D135" s="100">
        <v>58</v>
      </c>
      <c r="E135" s="101">
        <v>65000</v>
      </c>
      <c r="F135" s="101">
        <v>5000000</v>
      </c>
      <c r="G135" s="102">
        <v>24</v>
      </c>
      <c r="H135" s="101">
        <v>7</v>
      </c>
      <c r="I135" s="101"/>
      <c r="J135" s="100"/>
      <c r="K135" s="100"/>
      <c r="L135" s="100"/>
      <c r="M135" s="100"/>
      <c r="N135" s="100"/>
      <c r="O135" s="100"/>
      <c r="P135" s="100"/>
      <c r="Q135" s="100"/>
      <c r="R135" s="100"/>
      <c r="S135" s="100"/>
      <c r="T135" s="100"/>
      <c r="U135" s="100"/>
      <c r="V135" s="100"/>
      <c r="W135" s="100"/>
      <c r="X135" s="100"/>
      <c r="Y135" s="100"/>
      <c r="Z135" s="100"/>
    </row>
    <row r="136" spans="1:26" ht="14.25" hidden="1" customHeight="1" outlineLevel="1" x14ac:dyDescent="0.2">
      <c r="A136" s="100" t="s">
        <v>108</v>
      </c>
      <c r="B136" s="100">
        <v>10</v>
      </c>
      <c r="C136" s="100" t="s">
        <v>101</v>
      </c>
      <c r="D136" s="100">
        <v>59</v>
      </c>
      <c r="E136" s="101">
        <v>69000</v>
      </c>
      <c r="F136" s="101">
        <v>8000000</v>
      </c>
      <c r="G136" s="102">
        <v>26</v>
      </c>
      <c r="H136" s="101">
        <v>7</v>
      </c>
      <c r="I136" s="101"/>
      <c r="J136" s="100"/>
      <c r="K136" s="100"/>
      <c r="L136" s="100"/>
      <c r="M136" s="100"/>
      <c r="N136" s="100"/>
      <c r="O136" s="100"/>
      <c r="P136" s="100"/>
      <c r="Q136" s="100"/>
      <c r="R136" s="100"/>
      <c r="S136" s="100"/>
      <c r="T136" s="100"/>
      <c r="U136" s="100"/>
      <c r="V136" s="100"/>
      <c r="W136" s="100"/>
      <c r="X136" s="100"/>
      <c r="Y136" s="100"/>
      <c r="Z136" s="100"/>
    </row>
    <row r="137" spans="1:26" ht="14.25" hidden="1" customHeight="1" outlineLevel="1" x14ac:dyDescent="0.2">
      <c r="A137" s="100" t="s">
        <v>108</v>
      </c>
      <c r="B137" s="100">
        <v>11</v>
      </c>
      <c r="C137" s="100" t="s">
        <v>101</v>
      </c>
      <c r="D137" s="100">
        <v>60</v>
      </c>
      <c r="E137" s="101">
        <v>73000</v>
      </c>
      <c r="F137" s="101">
        <v>13000000</v>
      </c>
      <c r="G137" s="102">
        <v>28</v>
      </c>
      <c r="H137" s="101">
        <v>7</v>
      </c>
      <c r="I137" s="101"/>
      <c r="J137" s="100"/>
      <c r="K137" s="100"/>
      <c r="L137" s="100"/>
      <c r="M137" s="100"/>
      <c r="N137" s="100"/>
      <c r="O137" s="100"/>
      <c r="P137" s="100"/>
      <c r="Q137" s="100"/>
      <c r="R137" s="100"/>
      <c r="S137" s="100"/>
      <c r="T137" s="100"/>
      <c r="U137" s="100"/>
      <c r="V137" s="100"/>
      <c r="W137" s="100"/>
      <c r="X137" s="100"/>
      <c r="Y137" s="100"/>
      <c r="Z137" s="100"/>
    </row>
    <row r="138" spans="1:26" ht="14.25" hidden="1" customHeight="1" outlineLevel="1" x14ac:dyDescent="0.2">
      <c r="A138" s="100" t="s">
        <v>108</v>
      </c>
      <c r="B138" s="100">
        <v>12</v>
      </c>
      <c r="C138" s="100" t="s">
        <v>101</v>
      </c>
      <c r="D138" s="100">
        <v>61</v>
      </c>
      <c r="E138" s="101">
        <v>78000</v>
      </c>
      <c r="F138" s="101">
        <v>0</v>
      </c>
      <c r="G138" s="102">
        <v>0</v>
      </c>
      <c r="H138" s="101">
        <v>7</v>
      </c>
      <c r="I138" s="101"/>
      <c r="J138" s="100"/>
      <c r="K138" s="100"/>
      <c r="L138" s="100"/>
      <c r="M138" s="100"/>
      <c r="N138" s="100"/>
      <c r="O138" s="100"/>
      <c r="P138" s="100"/>
      <c r="Q138" s="100"/>
      <c r="R138" s="100"/>
      <c r="S138" s="100"/>
      <c r="T138" s="100"/>
      <c r="U138" s="100"/>
      <c r="V138" s="100"/>
      <c r="W138" s="100"/>
      <c r="X138" s="100"/>
      <c r="Y138" s="100"/>
      <c r="Z138" s="100"/>
    </row>
    <row r="139" spans="1:26" ht="14.25" hidden="1" customHeight="1" outlineLevel="1" x14ac:dyDescent="0.2">
      <c r="A139" s="100" t="s">
        <v>108</v>
      </c>
      <c r="B139" s="100">
        <v>1</v>
      </c>
      <c r="C139" s="100" t="s">
        <v>102</v>
      </c>
      <c r="D139" s="100">
        <v>61</v>
      </c>
      <c r="E139" s="101">
        <v>78000</v>
      </c>
      <c r="F139" s="101">
        <v>250000</v>
      </c>
      <c r="G139" s="102">
        <v>1.5</v>
      </c>
      <c r="H139" s="101">
        <v>7</v>
      </c>
      <c r="I139" s="101"/>
      <c r="J139" s="100"/>
      <c r="K139" s="100"/>
      <c r="L139" s="100"/>
      <c r="M139" s="100"/>
      <c r="N139" s="100"/>
      <c r="O139" s="100"/>
      <c r="P139" s="100"/>
      <c r="Q139" s="100"/>
      <c r="R139" s="100"/>
      <c r="S139" s="100"/>
      <c r="T139" s="100"/>
      <c r="U139" s="100"/>
      <c r="V139" s="100"/>
      <c r="W139" s="100"/>
      <c r="X139" s="100"/>
      <c r="Y139" s="100"/>
      <c r="Z139" s="100"/>
    </row>
    <row r="140" spans="1:26" ht="14.25" hidden="1" customHeight="1" outlineLevel="1" x14ac:dyDescent="0.2">
      <c r="A140" s="100" t="s">
        <v>108</v>
      </c>
      <c r="B140" s="100">
        <v>2</v>
      </c>
      <c r="C140" s="100" t="s">
        <v>102</v>
      </c>
      <c r="D140" s="100">
        <v>61</v>
      </c>
      <c r="E140" s="101">
        <v>79500</v>
      </c>
      <c r="F140" s="101">
        <v>500000</v>
      </c>
      <c r="G140" s="102">
        <v>2.5</v>
      </c>
      <c r="H140" s="101">
        <v>7</v>
      </c>
      <c r="I140" s="101"/>
      <c r="J140" s="100"/>
      <c r="K140" s="100"/>
      <c r="L140" s="100"/>
      <c r="M140" s="100"/>
      <c r="N140" s="100"/>
      <c r="O140" s="100"/>
      <c r="P140" s="100"/>
      <c r="Q140" s="100"/>
      <c r="R140" s="100"/>
      <c r="S140" s="100"/>
      <c r="T140" s="100"/>
      <c r="U140" s="100"/>
      <c r="V140" s="100"/>
      <c r="W140" s="100"/>
      <c r="X140" s="100"/>
      <c r="Y140" s="100"/>
      <c r="Z140" s="100"/>
    </row>
    <row r="141" spans="1:26" ht="14.25" hidden="1" customHeight="1" outlineLevel="1" x14ac:dyDescent="0.2">
      <c r="A141" s="100" t="s">
        <v>108</v>
      </c>
      <c r="B141" s="100">
        <v>3</v>
      </c>
      <c r="C141" s="100" t="s">
        <v>102</v>
      </c>
      <c r="D141" s="100">
        <v>61</v>
      </c>
      <c r="E141" s="101">
        <v>81000</v>
      </c>
      <c r="F141" s="101">
        <v>1000000</v>
      </c>
      <c r="G141" s="102">
        <v>4</v>
      </c>
      <c r="H141" s="101">
        <v>7</v>
      </c>
      <c r="I141" s="101"/>
      <c r="J141" s="100"/>
      <c r="K141" s="100"/>
      <c r="L141" s="100"/>
      <c r="M141" s="100"/>
      <c r="N141" s="100"/>
      <c r="O141" s="100"/>
      <c r="P141" s="100"/>
      <c r="Q141" s="100"/>
      <c r="R141" s="100"/>
      <c r="S141" s="100"/>
      <c r="T141" s="100"/>
      <c r="U141" s="100"/>
      <c r="V141" s="100"/>
      <c r="W141" s="100"/>
      <c r="X141" s="100"/>
      <c r="Y141" s="100"/>
      <c r="Z141" s="100"/>
    </row>
    <row r="142" spans="1:26" ht="14.25" hidden="1" customHeight="1" outlineLevel="1" x14ac:dyDescent="0.2">
      <c r="A142" s="100" t="s">
        <v>108</v>
      </c>
      <c r="B142" s="100">
        <v>4</v>
      </c>
      <c r="C142" s="100" t="s">
        <v>102</v>
      </c>
      <c r="D142" s="100">
        <v>61</v>
      </c>
      <c r="E142" s="101">
        <v>82500</v>
      </c>
      <c r="F142" s="101">
        <v>3750000</v>
      </c>
      <c r="G142" s="102">
        <v>7.5</v>
      </c>
      <c r="H142" s="101">
        <v>7</v>
      </c>
      <c r="I142" s="101"/>
      <c r="J142" s="100"/>
      <c r="K142" s="100"/>
      <c r="L142" s="100"/>
      <c r="M142" s="100"/>
      <c r="N142" s="100"/>
      <c r="O142" s="100"/>
      <c r="P142" s="100"/>
      <c r="Q142" s="100"/>
      <c r="R142" s="100"/>
      <c r="S142" s="100"/>
      <c r="T142" s="100"/>
      <c r="U142" s="100"/>
      <c r="V142" s="100"/>
      <c r="W142" s="100"/>
      <c r="X142" s="100"/>
      <c r="Y142" s="100"/>
      <c r="Z142" s="100"/>
    </row>
    <row r="143" spans="1:26" ht="14.25" hidden="1" customHeight="1" outlineLevel="1" x14ac:dyDescent="0.2">
      <c r="A143" s="100" t="s">
        <v>108</v>
      </c>
      <c r="B143" s="100">
        <v>5</v>
      </c>
      <c r="C143" s="100" t="s">
        <v>102</v>
      </c>
      <c r="D143" s="100">
        <v>61</v>
      </c>
      <c r="E143" s="101">
        <v>84000</v>
      </c>
      <c r="F143" s="101">
        <v>3750000</v>
      </c>
      <c r="G143" s="102">
        <v>7.5</v>
      </c>
      <c r="H143" s="101">
        <v>7</v>
      </c>
      <c r="I143" s="101"/>
      <c r="J143" s="100"/>
      <c r="K143" s="100"/>
      <c r="L143" s="100"/>
      <c r="M143" s="100"/>
      <c r="N143" s="100"/>
      <c r="O143" s="100"/>
      <c r="P143" s="100"/>
      <c r="Q143" s="100"/>
      <c r="R143" s="100"/>
      <c r="S143" s="100"/>
      <c r="T143" s="100"/>
      <c r="U143" s="100"/>
      <c r="V143" s="100"/>
      <c r="W143" s="100"/>
      <c r="X143" s="100"/>
      <c r="Y143" s="100"/>
      <c r="Z143" s="100"/>
    </row>
    <row r="144" spans="1:26" ht="14.25" hidden="1" customHeight="1" outlineLevel="1" x14ac:dyDescent="0.2">
      <c r="A144" s="100" t="s">
        <v>108</v>
      </c>
      <c r="B144" s="100">
        <v>6</v>
      </c>
      <c r="C144" s="100" t="s">
        <v>102</v>
      </c>
      <c r="D144" s="100">
        <v>61</v>
      </c>
      <c r="E144" s="101">
        <v>85500</v>
      </c>
      <c r="F144" s="101">
        <v>3750000</v>
      </c>
      <c r="G144" s="102">
        <v>7.5</v>
      </c>
      <c r="H144" s="101">
        <v>7</v>
      </c>
      <c r="I144" s="101"/>
      <c r="J144" s="100"/>
      <c r="K144" s="100"/>
      <c r="L144" s="100"/>
      <c r="M144" s="100"/>
      <c r="N144" s="100"/>
      <c r="O144" s="100"/>
      <c r="P144" s="100"/>
      <c r="Q144" s="100"/>
      <c r="R144" s="100"/>
      <c r="S144" s="100"/>
      <c r="T144" s="100"/>
      <c r="U144" s="100"/>
      <c r="V144" s="100"/>
      <c r="W144" s="100"/>
      <c r="X144" s="100"/>
      <c r="Y144" s="100"/>
      <c r="Z144" s="100"/>
    </row>
    <row r="145" spans="1:26" ht="14.25" hidden="1" customHeight="1" outlineLevel="1" x14ac:dyDescent="0.2">
      <c r="A145" s="100" t="s">
        <v>108</v>
      </c>
      <c r="B145" s="100">
        <v>7</v>
      </c>
      <c r="C145" s="100" t="s">
        <v>102</v>
      </c>
      <c r="D145" s="100">
        <v>61</v>
      </c>
      <c r="E145" s="101">
        <v>87000</v>
      </c>
      <c r="F145" s="101">
        <v>3750000</v>
      </c>
      <c r="G145" s="102">
        <v>7.5</v>
      </c>
      <c r="H145" s="101">
        <v>7</v>
      </c>
      <c r="I145" s="101"/>
      <c r="J145" s="100"/>
      <c r="K145" s="100"/>
      <c r="L145" s="100"/>
      <c r="M145" s="100"/>
      <c r="N145" s="100"/>
      <c r="O145" s="100"/>
      <c r="P145" s="100"/>
      <c r="Q145" s="100"/>
      <c r="R145" s="100"/>
      <c r="S145" s="100"/>
      <c r="T145" s="100"/>
      <c r="U145" s="100"/>
      <c r="V145" s="100"/>
      <c r="W145" s="100"/>
      <c r="X145" s="100"/>
      <c r="Y145" s="100"/>
      <c r="Z145" s="100"/>
    </row>
    <row r="146" spans="1:26" ht="14.25" hidden="1" customHeight="1" outlineLevel="1" x14ac:dyDescent="0.2">
      <c r="A146" s="100" t="s">
        <v>108</v>
      </c>
      <c r="B146" s="100">
        <v>8</v>
      </c>
      <c r="C146" s="100" t="s">
        <v>102</v>
      </c>
      <c r="D146" s="100">
        <v>61</v>
      </c>
      <c r="E146" s="101">
        <v>88500</v>
      </c>
      <c r="F146" s="101">
        <v>3750000</v>
      </c>
      <c r="G146" s="102">
        <v>7.5</v>
      </c>
      <c r="H146" s="101">
        <v>7</v>
      </c>
      <c r="I146" s="101"/>
      <c r="J146" s="100"/>
      <c r="K146" s="100"/>
      <c r="L146" s="100"/>
      <c r="M146" s="100"/>
      <c r="N146" s="100"/>
      <c r="O146" s="100"/>
      <c r="P146" s="100"/>
      <c r="Q146" s="100"/>
      <c r="R146" s="100"/>
      <c r="S146" s="100"/>
      <c r="T146" s="100"/>
      <c r="U146" s="100"/>
      <c r="V146" s="100"/>
      <c r="W146" s="100"/>
      <c r="X146" s="100"/>
      <c r="Y146" s="100"/>
      <c r="Z146" s="100"/>
    </row>
    <row r="147" spans="1:26" ht="14.25" hidden="1" customHeight="1" outlineLevel="1" x14ac:dyDescent="0.2">
      <c r="A147" s="100" t="s">
        <v>108</v>
      </c>
      <c r="B147" s="100">
        <v>9</v>
      </c>
      <c r="C147" s="100" t="s">
        <v>102</v>
      </c>
      <c r="D147" s="100">
        <v>61</v>
      </c>
      <c r="E147" s="101">
        <v>90000</v>
      </c>
      <c r="F147" s="101">
        <v>3750000</v>
      </c>
      <c r="G147" s="102">
        <v>7.5</v>
      </c>
      <c r="H147" s="101">
        <v>7</v>
      </c>
      <c r="I147" s="101"/>
      <c r="J147" s="100"/>
      <c r="K147" s="100"/>
      <c r="L147" s="100"/>
      <c r="M147" s="100"/>
      <c r="N147" s="100"/>
      <c r="O147" s="100"/>
      <c r="P147" s="100"/>
      <c r="Q147" s="100"/>
      <c r="R147" s="100"/>
      <c r="S147" s="100"/>
      <c r="T147" s="100"/>
      <c r="U147" s="100"/>
      <c r="V147" s="100"/>
      <c r="W147" s="100"/>
      <c r="X147" s="100"/>
      <c r="Y147" s="100"/>
      <c r="Z147" s="100"/>
    </row>
    <row r="148" spans="1:26" ht="14.25" hidden="1" customHeight="1" outlineLevel="1" x14ac:dyDescent="0.2">
      <c r="A148" s="100" t="s">
        <v>108</v>
      </c>
      <c r="B148" s="100">
        <v>10</v>
      </c>
      <c r="C148" s="100" t="s">
        <v>102</v>
      </c>
      <c r="D148" s="100">
        <v>61</v>
      </c>
      <c r="E148" s="101">
        <v>91500</v>
      </c>
      <c r="F148" s="101">
        <v>3750000</v>
      </c>
      <c r="G148" s="102">
        <v>7.5</v>
      </c>
      <c r="H148" s="101">
        <v>7</v>
      </c>
      <c r="I148" s="101"/>
      <c r="J148" s="100"/>
      <c r="K148" s="100"/>
      <c r="L148" s="100"/>
      <c r="M148" s="100"/>
      <c r="N148" s="100"/>
      <c r="O148" s="100"/>
      <c r="P148" s="100"/>
      <c r="Q148" s="100"/>
      <c r="R148" s="100"/>
      <c r="S148" s="100"/>
      <c r="T148" s="100"/>
      <c r="U148" s="100"/>
      <c r="V148" s="100"/>
      <c r="W148" s="100"/>
      <c r="X148" s="100"/>
      <c r="Y148" s="100"/>
      <c r="Z148" s="100"/>
    </row>
    <row r="149" spans="1:26" ht="14.25" hidden="1" customHeight="1" outlineLevel="1" x14ac:dyDescent="0.2">
      <c r="A149" s="100" t="s">
        <v>108</v>
      </c>
      <c r="B149" s="100">
        <v>11</v>
      </c>
      <c r="C149" s="100" t="s">
        <v>102</v>
      </c>
      <c r="D149" s="100">
        <v>61</v>
      </c>
      <c r="E149" s="101">
        <v>93000</v>
      </c>
      <c r="F149" s="101">
        <v>3750000</v>
      </c>
      <c r="G149" s="102">
        <v>7.5</v>
      </c>
      <c r="H149" s="101">
        <v>7</v>
      </c>
      <c r="I149" s="101"/>
      <c r="J149" s="100"/>
      <c r="K149" s="100"/>
      <c r="L149" s="100"/>
      <c r="M149" s="100"/>
      <c r="N149" s="100"/>
      <c r="O149" s="100"/>
      <c r="P149" s="100"/>
      <c r="Q149" s="100"/>
      <c r="R149" s="100"/>
      <c r="S149" s="100"/>
      <c r="T149" s="100"/>
      <c r="U149" s="100"/>
      <c r="V149" s="100"/>
      <c r="W149" s="100"/>
      <c r="X149" s="100"/>
      <c r="Y149" s="100"/>
      <c r="Z149" s="100"/>
    </row>
    <row r="150" spans="1:26" ht="14.25" hidden="1" customHeight="1" outlineLevel="1" x14ac:dyDescent="0.2">
      <c r="A150" s="100" t="s">
        <v>108</v>
      </c>
      <c r="B150" s="100">
        <v>12</v>
      </c>
      <c r="C150" s="100" t="s">
        <v>102</v>
      </c>
      <c r="D150" s="100">
        <v>61</v>
      </c>
      <c r="E150" s="101">
        <v>94500</v>
      </c>
      <c r="F150" s="101">
        <v>0</v>
      </c>
      <c r="G150" s="102">
        <v>0</v>
      </c>
      <c r="H150" s="101">
        <v>7</v>
      </c>
      <c r="I150" s="101"/>
      <c r="J150" s="100"/>
      <c r="K150" s="100"/>
      <c r="L150" s="100"/>
      <c r="M150" s="100"/>
      <c r="N150" s="100"/>
      <c r="O150" s="100"/>
      <c r="P150" s="100"/>
      <c r="Q150" s="100"/>
      <c r="R150" s="100"/>
      <c r="S150" s="100"/>
      <c r="T150" s="100"/>
      <c r="U150" s="100"/>
      <c r="V150" s="100"/>
      <c r="W150" s="100"/>
      <c r="X150" s="100"/>
      <c r="Y150" s="100"/>
      <c r="Z150" s="100"/>
    </row>
    <row r="151" spans="1:26" ht="14.25" hidden="1" customHeight="1" outlineLevel="1" x14ac:dyDescent="0.2">
      <c r="A151" s="201" t="s">
        <v>108</v>
      </c>
      <c r="B151" s="97">
        <v>1</v>
      </c>
      <c r="C151" s="97" t="s">
        <v>103</v>
      </c>
      <c r="D151" s="97">
        <v>61</v>
      </c>
      <c r="E151" s="98">
        <v>99225</v>
      </c>
      <c r="F151" s="98">
        <v>0</v>
      </c>
      <c r="G151" s="99">
        <v>0</v>
      </c>
      <c r="H151" s="98">
        <v>7</v>
      </c>
      <c r="I151" s="101"/>
      <c r="J151" s="100"/>
      <c r="K151" s="100"/>
      <c r="L151" s="100"/>
      <c r="M151" s="100"/>
      <c r="N151" s="100"/>
      <c r="O151" s="100"/>
      <c r="P151" s="100"/>
      <c r="Q151" s="100"/>
      <c r="R151" s="100"/>
      <c r="S151" s="100"/>
      <c r="T151" s="100"/>
      <c r="U151" s="100"/>
      <c r="V151" s="100"/>
      <c r="W151" s="100"/>
      <c r="X151" s="100"/>
      <c r="Y151" s="100"/>
      <c r="Z151" s="100"/>
    </row>
    <row r="152" spans="1:26" ht="14.25" customHeight="1" collapsed="1" x14ac:dyDescent="0.2">
      <c r="A152" s="100" t="s">
        <v>109</v>
      </c>
      <c r="B152" s="100">
        <v>1</v>
      </c>
      <c r="C152" s="100" t="s">
        <v>101</v>
      </c>
      <c r="D152" s="100">
        <v>58</v>
      </c>
      <c r="E152" s="101">
        <v>48400</v>
      </c>
      <c r="F152" s="101">
        <v>10000</v>
      </c>
      <c r="G152" s="102">
        <v>8.3333333333333329E-2</v>
      </c>
      <c r="H152" s="101">
        <v>8</v>
      </c>
      <c r="I152" s="101"/>
      <c r="J152" s="100"/>
      <c r="K152" s="100"/>
      <c r="L152" s="100"/>
      <c r="M152" s="100"/>
      <c r="N152" s="100"/>
      <c r="O152" s="100"/>
      <c r="P152" s="100"/>
      <c r="Q152" s="100"/>
      <c r="R152" s="100"/>
      <c r="S152" s="100"/>
      <c r="T152" s="100"/>
      <c r="U152" s="100"/>
      <c r="V152" s="100"/>
      <c r="W152" s="100"/>
      <c r="X152" s="100"/>
      <c r="Y152" s="100"/>
      <c r="Z152" s="100"/>
    </row>
    <row r="153" spans="1:26" ht="14.25" hidden="1" customHeight="1" outlineLevel="1" x14ac:dyDescent="0.2">
      <c r="A153" s="100" t="s">
        <v>109</v>
      </c>
      <c r="B153" s="100">
        <v>2</v>
      </c>
      <c r="C153" s="100" t="s">
        <v>101</v>
      </c>
      <c r="D153" s="100">
        <v>58</v>
      </c>
      <c r="E153" s="101">
        <v>52800</v>
      </c>
      <c r="F153" s="101">
        <v>20000</v>
      </c>
      <c r="G153" s="102">
        <v>0.5</v>
      </c>
      <c r="H153" s="101">
        <v>8</v>
      </c>
      <c r="I153" s="101"/>
      <c r="J153" s="100"/>
      <c r="K153" s="100"/>
      <c r="L153" s="100"/>
      <c r="M153" s="100"/>
      <c r="N153" s="100"/>
      <c r="O153" s="100"/>
      <c r="P153" s="100"/>
      <c r="Q153" s="100"/>
      <c r="R153" s="100"/>
      <c r="S153" s="100"/>
      <c r="T153" s="100"/>
      <c r="U153" s="100"/>
      <c r="V153" s="100"/>
      <c r="W153" s="100"/>
      <c r="X153" s="100"/>
      <c r="Y153" s="100"/>
      <c r="Z153" s="100"/>
    </row>
    <row r="154" spans="1:26" ht="14.25" hidden="1" customHeight="1" outlineLevel="1" x14ac:dyDescent="0.2">
      <c r="A154" s="100" t="s">
        <v>109</v>
      </c>
      <c r="B154" s="100">
        <v>3</v>
      </c>
      <c r="C154" s="100" t="s">
        <v>101</v>
      </c>
      <c r="D154" s="100">
        <v>58</v>
      </c>
      <c r="E154" s="101">
        <v>57200</v>
      </c>
      <c r="F154" s="101">
        <v>40000</v>
      </c>
      <c r="G154" s="102">
        <v>1</v>
      </c>
      <c r="H154" s="101">
        <v>8</v>
      </c>
      <c r="I154" s="101"/>
      <c r="J154" s="100"/>
      <c r="K154" s="100"/>
      <c r="L154" s="100"/>
      <c r="M154" s="100"/>
      <c r="N154" s="100"/>
      <c r="O154" s="100"/>
      <c r="P154" s="100"/>
      <c r="Q154" s="100"/>
      <c r="R154" s="100"/>
      <c r="S154" s="100"/>
      <c r="T154" s="100"/>
      <c r="U154" s="100"/>
      <c r="V154" s="100"/>
      <c r="W154" s="100"/>
      <c r="X154" s="100"/>
      <c r="Y154" s="100"/>
      <c r="Z154" s="100"/>
    </row>
    <row r="155" spans="1:26" ht="14.25" hidden="1" customHeight="1" outlineLevel="1" x14ac:dyDescent="0.2">
      <c r="A155" s="100" t="s">
        <v>109</v>
      </c>
      <c r="B155" s="100">
        <v>4</v>
      </c>
      <c r="C155" s="100" t="s">
        <v>101</v>
      </c>
      <c r="D155" s="100">
        <v>58</v>
      </c>
      <c r="E155" s="101">
        <v>61600</v>
      </c>
      <c r="F155" s="101">
        <v>200000</v>
      </c>
      <c r="G155" s="102">
        <v>4</v>
      </c>
      <c r="H155" s="101">
        <v>8</v>
      </c>
      <c r="I155" s="101"/>
      <c r="J155" s="100"/>
      <c r="K155" s="100"/>
      <c r="L155" s="100"/>
      <c r="M155" s="100"/>
      <c r="N155" s="100"/>
      <c r="O155" s="100"/>
      <c r="P155" s="100"/>
      <c r="Q155" s="100"/>
      <c r="R155" s="100"/>
      <c r="S155" s="100"/>
      <c r="T155" s="100"/>
      <c r="U155" s="100"/>
      <c r="V155" s="100"/>
      <c r="W155" s="100"/>
      <c r="X155" s="100"/>
      <c r="Y155" s="100"/>
      <c r="Z155" s="100"/>
    </row>
    <row r="156" spans="1:26" ht="14.25" hidden="1" customHeight="1" outlineLevel="1" x14ac:dyDescent="0.2">
      <c r="A156" s="100" t="s">
        <v>109</v>
      </c>
      <c r="B156" s="100">
        <v>5</v>
      </c>
      <c r="C156" s="100" t="s">
        <v>101</v>
      </c>
      <c r="D156" s="100">
        <v>58</v>
      </c>
      <c r="E156" s="101">
        <v>66000</v>
      </c>
      <c r="F156" s="101">
        <v>400000</v>
      </c>
      <c r="G156" s="102">
        <v>8</v>
      </c>
      <c r="H156" s="101">
        <v>8</v>
      </c>
      <c r="I156" s="101"/>
      <c r="J156" s="100"/>
      <c r="K156" s="100"/>
      <c r="L156" s="100"/>
      <c r="M156" s="100"/>
      <c r="N156" s="100"/>
      <c r="O156" s="100"/>
      <c r="P156" s="100"/>
      <c r="Q156" s="100"/>
      <c r="R156" s="100"/>
      <c r="S156" s="100"/>
      <c r="T156" s="100"/>
      <c r="U156" s="100"/>
      <c r="V156" s="100"/>
      <c r="W156" s="100"/>
      <c r="X156" s="100"/>
      <c r="Y156" s="100"/>
      <c r="Z156" s="100"/>
    </row>
    <row r="157" spans="1:26" ht="14.25" hidden="1" customHeight="1" outlineLevel="1" collapsed="1" x14ac:dyDescent="0.2">
      <c r="A157" s="100" t="s">
        <v>109</v>
      </c>
      <c r="B157" s="100">
        <v>6</v>
      </c>
      <c r="C157" s="100" t="s">
        <v>101</v>
      </c>
      <c r="D157" s="100">
        <v>58</v>
      </c>
      <c r="E157" s="101">
        <v>71500</v>
      </c>
      <c r="F157" s="101">
        <v>800000</v>
      </c>
      <c r="G157" s="102">
        <v>12</v>
      </c>
      <c r="H157" s="101">
        <v>8</v>
      </c>
      <c r="I157" s="101"/>
      <c r="J157" s="100"/>
      <c r="K157" s="100"/>
      <c r="L157" s="100"/>
      <c r="M157" s="100"/>
      <c r="N157" s="100"/>
      <c r="O157" s="100"/>
      <c r="P157" s="100"/>
      <c r="Q157" s="100"/>
      <c r="R157" s="100"/>
      <c r="S157" s="100"/>
      <c r="T157" s="100"/>
      <c r="U157" s="100"/>
      <c r="V157" s="100"/>
      <c r="W157" s="100"/>
      <c r="X157" s="100"/>
      <c r="Y157" s="100"/>
      <c r="Z157" s="100"/>
    </row>
    <row r="158" spans="1:26" ht="14.25" hidden="1" customHeight="1" outlineLevel="1" x14ac:dyDescent="0.2">
      <c r="A158" s="100" t="s">
        <v>109</v>
      </c>
      <c r="B158" s="100">
        <v>7</v>
      </c>
      <c r="C158" s="100" t="s">
        <v>101</v>
      </c>
      <c r="D158" s="100">
        <v>58</v>
      </c>
      <c r="E158" s="101">
        <v>77000</v>
      </c>
      <c r="F158" s="101">
        <v>1500000</v>
      </c>
      <c r="G158" s="102">
        <v>16</v>
      </c>
      <c r="H158" s="101">
        <v>8</v>
      </c>
      <c r="I158" s="101"/>
      <c r="J158" s="100"/>
      <c r="K158" s="100"/>
      <c r="L158" s="100"/>
      <c r="M158" s="100"/>
      <c r="N158" s="100"/>
      <c r="O158" s="100"/>
      <c r="P158" s="100"/>
      <c r="Q158" s="100"/>
      <c r="R158" s="100"/>
      <c r="S158" s="100"/>
      <c r="T158" s="100"/>
      <c r="U158" s="100"/>
      <c r="V158" s="100"/>
      <c r="W158" s="100"/>
      <c r="X158" s="100"/>
      <c r="Y158" s="100"/>
      <c r="Z158" s="100"/>
    </row>
    <row r="159" spans="1:26" ht="14.25" hidden="1" customHeight="1" outlineLevel="1" x14ac:dyDescent="0.2">
      <c r="A159" s="100" t="s">
        <v>109</v>
      </c>
      <c r="B159" s="100">
        <v>8</v>
      </c>
      <c r="C159" s="100" t="s">
        <v>101</v>
      </c>
      <c r="D159" s="100">
        <v>58</v>
      </c>
      <c r="E159" s="101">
        <v>83600</v>
      </c>
      <c r="F159" s="101">
        <v>3000000</v>
      </c>
      <c r="G159" s="102">
        <v>20</v>
      </c>
      <c r="H159" s="101">
        <v>8</v>
      </c>
      <c r="I159" s="101"/>
      <c r="J159" s="100"/>
      <c r="K159" s="100"/>
      <c r="L159" s="100"/>
      <c r="M159" s="100"/>
      <c r="N159" s="100"/>
      <c r="O159" s="100"/>
      <c r="P159" s="100"/>
      <c r="Q159" s="100"/>
      <c r="R159" s="100"/>
      <c r="S159" s="100"/>
      <c r="T159" s="100"/>
      <c r="U159" s="100"/>
      <c r="V159" s="100"/>
      <c r="W159" s="100"/>
      <c r="X159" s="100"/>
      <c r="Y159" s="100"/>
      <c r="Z159" s="100"/>
    </row>
    <row r="160" spans="1:26" ht="14.25" hidden="1" customHeight="1" outlineLevel="1" x14ac:dyDescent="0.2">
      <c r="A160" s="100" t="s">
        <v>109</v>
      </c>
      <c r="B160" s="100">
        <v>9</v>
      </c>
      <c r="C160" s="100" t="s">
        <v>101</v>
      </c>
      <c r="D160" s="100">
        <v>58</v>
      </c>
      <c r="E160" s="101">
        <v>90200</v>
      </c>
      <c r="F160" s="101">
        <v>5000000</v>
      </c>
      <c r="G160" s="102">
        <v>24</v>
      </c>
      <c r="H160" s="101">
        <v>8</v>
      </c>
      <c r="I160" s="101"/>
      <c r="J160" s="100"/>
      <c r="K160" s="100"/>
      <c r="L160" s="100"/>
      <c r="M160" s="100"/>
      <c r="N160" s="100"/>
      <c r="O160" s="100"/>
      <c r="P160" s="100"/>
      <c r="Q160" s="100"/>
      <c r="R160" s="100"/>
      <c r="S160" s="100"/>
      <c r="T160" s="100"/>
      <c r="U160" s="100"/>
      <c r="V160" s="100"/>
      <c r="W160" s="100"/>
      <c r="X160" s="100"/>
      <c r="Y160" s="100"/>
      <c r="Z160" s="100"/>
    </row>
    <row r="161" spans="1:26" ht="14.25" hidden="1" customHeight="1" outlineLevel="1" x14ac:dyDescent="0.2">
      <c r="A161" s="100" t="s">
        <v>109</v>
      </c>
      <c r="B161" s="100">
        <v>10</v>
      </c>
      <c r="C161" s="100" t="s">
        <v>101</v>
      </c>
      <c r="D161" s="100">
        <v>58</v>
      </c>
      <c r="E161" s="101">
        <v>97900</v>
      </c>
      <c r="F161" s="101">
        <v>8000000</v>
      </c>
      <c r="G161" s="102">
        <v>26</v>
      </c>
      <c r="H161" s="101">
        <v>8</v>
      </c>
      <c r="I161" s="101"/>
      <c r="J161" s="100"/>
      <c r="K161" s="100"/>
      <c r="L161" s="100"/>
      <c r="M161" s="100"/>
      <c r="N161" s="100"/>
      <c r="O161" s="100"/>
      <c r="P161" s="100"/>
      <c r="Q161" s="100"/>
      <c r="R161" s="100"/>
      <c r="S161" s="100"/>
      <c r="T161" s="100"/>
      <c r="U161" s="100"/>
      <c r="V161" s="100"/>
      <c r="W161" s="100"/>
      <c r="X161" s="100"/>
      <c r="Y161" s="100"/>
      <c r="Z161" s="100"/>
    </row>
    <row r="162" spans="1:26" ht="14.25" hidden="1" customHeight="1" outlineLevel="1" x14ac:dyDescent="0.2">
      <c r="A162" s="100" t="s">
        <v>109</v>
      </c>
      <c r="B162" s="100">
        <v>11</v>
      </c>
      <c r="C162" s="100" t="s">
        <v>101</v>
      </c>
      <c r="D162" s="100">
        <v>58</v>
      </c>
      <c r="E162" s="101">
        <v>105600</v>
      </c>
      <c r="F162" s="101">
        <v>13000000</v>
      </c>
      <c r="G162" s="102">
        <v>28</v>
      </c>
      <c r="H162" s="101">
        <v>8</v>
      </c>
      <c r="I162" s="101"/>
      <c r="J162" s="100"/>
      <c r="K162" s="100"/>
      <c r="L162" s="100"/>
      <c r="M162" s="100"/>
      <c r="N162" s="100"/>
      <c r="O162" s="100"/>
      <c r="P162" s="100"/>
      <c r="Q162" s="100"/>
      <c r="R162" s="100"/>
      <c r="S162" s="100"/>
      <c r="T162" s="100"/>
      <c r="U162" s="100"/>
      <c r="V162" s="100"/>
      <c r="W162" s="100"/>
      <c r="X162" s="100"/>
      <c r="Y162" s="100"/>
      <c r="Z162" s="100"/>
    </row>
    <row r="163" spans="1:26" ht="14.25" hidden="1" customHeight="1" outlineLevel="1" x14ac:dyDescent="0.2">
      <c r="A163" s="100" t="s">
        <v>109</v>
      </c>
      <c r="B163" s="100">
        <v>12</v>
      </c>
      <c r="C163" s="100" t="s">
        <v>101</v>
      </c>
      <c r="D163" s="100">
        <v>58</v>
      </c>
      <c r="E163" s="101">
        <v>114400</v>
      </c>
      <c r="F163" s="101">
        <v>0</v>
      </c>
      <c r="G163" s="102">
        <v>0</v>
      </c>
      <c r="H163" s="101">
        <v>8</v>
      </c>
      <c r="I163" s="101"/>
      <c r="J163" s="100"/>
      <c r="K163" s="100"/>
      <c r="L163" s="100"/>
      <c r="M163" s="100"/>
      <c r="N163" s="100"/>
      <c r="O163" s="100"/>
      <c r="P163" s="100"/>
      <c r="Q163" s="100"/>
      <c r="R163" s="100"/>
      <c r="S163" s="100"/>
      <c r="T163" s="100"/>
      <c r="U163" s="100"/>
      <c r="V163" s="100"/>
      <c r="W163" s="100"/>
      <c r="X163" s="100"/>
      <c r="Y163" s="100"/>
      <c r="Z163" s="100"/>
    </row>
    <row r="164" spans="1:26" ht="14.25" hidden="1" customHeight="1" outlineLevel="1" x14ac:dyDescent="0.2">
      <c r="A164" s="100" t="s">
        <v>109</v>
      </c>
      <c r="B164" s="100">
        <v>1</v>
      </c>
      <c r="C164" s="100" t="s">
        <v>102</v>
      </c>
      <c r="D164" s="100">
        <v>58</v>
      </c>
      <c r="E164" s="101">
        <v>114400</v>
      </c>
      <c r="F164" s="101">
        <v>250000</v>
      </c>
      <c r="G164" s="102">
        <v>1.5</v>
      </c>
      <c r="H164" s="101">
        <v>8</v>
      </c>
      <c r="I164" s="101"/>
      <c r="J164" s="100"/>
      <c r="K164" s="100"/>
      <c r="L164" s="100"/>
      <c r="M164" s="100"/>
      <c r="N164" s="100"/>
      <c r="O164" s="100"/>
      <c r="P164" s="100"/>
      <c r="Q164" s="100"/>
      <c r="R164" s="100"/>
      <c r="S164" s="100"/>
      <c r="T164" s="100"/>
      <c r="U164" s="100"/>
      <c r="V164" s="100"/>
      <c r="W164" s="100"/>
      <c r="X164" s="100"/>
      <c r="Y164" s="100"/>
      <c r="Z164" s="100"/>
    </row>
    <row r="165" spans="1:26" ht="14.25" hidden="1" customHeight="1" outlineLevel="1" x14ac:dyDescent="0.2">
      <c r="A165" s="100" t="s">
        <v>109</v>
      </c>
      <c r="B165" s="100">
        <v>2</v>
      </c>
      <c r="C165" s="100" t="s">
        <v>102</v>
      </c>
      <c r="D165" s="100">
        <v>58</v>
      </c>
      <c r="E165" s="101">
        <v>116500</v>
      </c>
      <c r="F165" s="101">
        <v>500000</v>
      </c>
      <c r="G165" s="102">
        <v>2.5</v>
      </c>
      <c r="H165" s="101">
        <v>8</v>
      </c>
      <c r="I165" s="101"/>
      <c r="J165" s="100"/>
      <c r="K165" s="100"/>
      <c r="L165" s="100"/>
      <c r="M165" s="100"/>
      <c r="N165" s="100"/>
      <c r="O165" s="100"/>
      <c r="P165" s="100"/>
      <c r="Q165" s="100"/>
      <c r="R165" s="100"/>
      <c r="S165" s="100"/>
      <c r="T165" s="100"/>
      <c r="U165" s="100"/>
      <c r="V165" s="100"/>
      <c r="W165" s="100"/>
      <c r="X165" s="100"/>
      <c r="Y165" s="100"/>
      <c r="Z165" s="100"/>
    </row>
    <row r="166" spans="1:26" ht="14.25" hidden="1" customHeight="1" outlineLevel="1" x14ac:dyDescent="0.2">
      <c r="A166" s="100" t="s">
        <v>109</v>
      </c>
      <c r="B166" s="100">
        <v>3</v>
      </c>
      <c r="C166" s="100" t="s">
        <v>102</v>
      </c>
      <c r="D166" s="100">
        <v>58</v>
      </c>
      <c r="E166" s="101">
        <v>118600</v>
      </c>
      <c r="F166" s="101">
        <v>1000000</v>
      </c>
      <c r="G166" s="102">
        <v>4</v>
      </c>
      <c r="H166" s="101">
        <v>8</v>
      </c>
      <c r="I166" s="101"/>
      <c r="J166" s="100"/>
      <c r="K166" s="100"/>
      <c r="L166" s="100"/>
      <c r="M166" s="100"/>
      <c r="N166" s="100"/>
      <c r="O166" s="100"/>
      <c r="P166" s="100"/>
      <c r="Q166" s="100"/>
      <c r="R166" s="100"/>
      <c r="S166" s="100"/>
      <c r="T166" s="100"/>
      <c r="U166" s="100"/>
      <c r="V166" s="100"/>
      <c r="W166" s="100"/>
      <c r="X166" s="100"/>
      <c r="Y166" s="100"/>
      <c r="Z166" s="100"/>
    </row>
    <row r="167" spans="1:26" ht="14.25" hidden="1" customHeight="1" outlineLevel="1" x14ac:dyDescent="0.2">
      <c r="A167" s="100" t="s">
        <v>109</v>
      </c>
      <c r="B167" s="100">
        <v>4</v>
      </c>
      <c r="C167" s="100" t="s">
        <v>102</v>
      </c>
      <c r="D167" s="100">
        <v>58</v>
      </c>
      <c r="E167" s="101">
        <v>120700</v>
      </c>
      <c r="F167" s="101">
        <v>3750000</v>
      </c>
      <c r="G167" s="102">
        <v>7.5</v>
      </c>
      <c r="H167" s="101">
        <v>8</v>
      </c>
      <c r="I167" s="101"/>
      <c r="J167" s="100"/>
      <c r="K167" s="100"/>
      <c r="L167" s="100"/>
      <c r="M167" s="100"/>
      <c r="N167" s="100"/>
      <c r="O167" s="100"/>
      <c r="P167" s="100"/>
      <c r="Q167" s="100"/>
      <c r="R167" s="100"/>
      <c r="S167" s="100"/>
      <c r="T167" s="100"/>
      <c r="U167" s="100"/>
      <c r="V167" s="100"/>
      <c r="W167" s="100"/>
      <c r="X167" s="100"/>
      <c r="Y167" s="100"/>
      <c r="Z167" s="100"/>
    </row>
    <row r="168" spans="1:26" ht="14.25" hidden="1" customHeight="1" outlineLevel="1" x14ac:dyDescent="0.2">
      <c r="A168" s="100" t="s">
        <v>109</v>
      </c>
      <c r="B168" s="100">
        <v>5</v>
      </c>
      <c r="C168" s="100" t="s">
        <v>102</v>
      </c>
      <c r="D168" s="100">
        <v>58</v>
      </c>
      <c r="E168" s="101">
        <v>122800</v>
      </c>
      <c r="F168" s="101">
        <v>3750000</v>
      </c>
      <c r="G168" s="102">
        <v>7.5</v>
      </c>
      <c r="H168" s="101">
        <v>8</v>
      </c>
      <c r="I168" s="101"/>
      <c r="J168" s="100"/>
      <c r="K168" s="100"/>
      <c r="L168" s="100"/>
      <c r="M168" s="100"/>
      <c r="N168" s="100"/>
      <c r="O168" s="100"/>
      <c r="P168" s="100"/>
      <c r="Q168" s="100"/>
      <c r="R168" s="100"/>
      <c r="S168" s="100"/>
      <c r="T168" s="100"/>
      <c r="U168" s="100"/>
      <c r="V168" s="100"/>
      <c r="W168" s="100"/>
      <c r="X168" s="100"/>
      <c r="Y168" s="100"/>
      <c r="Z168" s="100"/>
    </row>
    <row r="169" spans="1:26" ht="14.25" hidden="1" customHeight="1" outlineLevel="1" x14ac:dyDescent="0.2">
      <c r="A169" s="100" t="s">
        <v>109</v>
      </c>
      <c r="B169" s="100">
        <v>6</v>
      </c>
      <c r="C169" s="100" t="s">
        <v>102</v>
      </c>
      <c r="D169" s="100">
        <v>58</v>
      </c>
      <c r="E169" s="101">
        <v>124900</v>
      </c>
      <c r="F169" s="101">
        <v>3750000</v>
      </c>
      <c r="G169" s="102">
        <v>7.5</v>
      </c>
      <c r="H169" s="101">
        <v>8</v>
      </c>
      <c r="I169" s="101"/>
      <c r="J169" s="100"/>
      <c r="K169" s="100"/>
      <c r="L169" s="100"/>
      <c r="M169" s="100"/>
      <c r="N169" s="100"/>
      <c r="O169" s="100"/>
      <c r="P169" s="100"/>
      <c r="Q169" s="100"/>
      <c r="R169" s="100"/>
      <c r="S169" s="100"/>
      <c r="T169" s="100"/>
      <c r="U169" s="100"/>
      <c r="V169" s="100"/>
      <c r="W169" s="100"/>
      <c r="X169" s="100"/>
      <c r="Y169" s="100"/>
      <c r="Z169" s="100"/>
    </row>
    <row r="170" spans="1:26" ht="14.25" hidden="1" customHeight="1" outlineLevel="1" x14ac:dyDescent="0.2">
      <c r="A170" s="100" t="s">
        <v>109</v>
      </c>
      <c r="B170" s="100">
        <v>7</v>
      </c>
      <c r="C170" s="100" t="s">
        <v>102</v>
      </c>
      <c r="D170" s="100">
        <v>58</v>
      </c>
      <c r="E170" s="101">
        <v>127000</v>
      </c>
      <c r="F170" s="101">
        <v>3750000</v>
      </c>
      <c r="G170" s="102">
        <v>7.5</v>
      </c>
      <c r="H170" s="101">
        <v>8</v>
      </c>
      <c r="I170" s="101"/>
      <c r="J170" s="100"/>
      <c r="K170" s="100"/>
      <c r="L170" s="100"/>
      <c r="M170" s="100"/>
      <c r="N170" s="100"/>
      <c r="O170" s="100"/>
      <c r="P170" s="100"/>
      <c r="Q170" s="100"/>
      <c r="R170" s="100"/>
      <c r="S170" s="100"/>
      <c r="T170" s="100"/>
      <c r="U170" s="100"/>
      <c r="V170" s="100"/>
      <c r="W170" s="100"/>
      <c r="X170" s="100"/>
      <c r="Y170" s="100"/>
      <c r="Z170" s="100"/>
    </row>
    <row r="171" spans="1:26" ht="14.25" hidden="1" customHeight="1" outlineLevel="1" x14ac:dyDescent="0.2">
      <c r="A171" s="100" t="s">
        <v>109</v>
      </c>
      <c r="B171" s="100">
        <v>8</v>
      </c>
      <c r="C171" s="100" t="s">
        <v>102</v>
      </c>
      <c r="D171" s="100">
        <v>58</v>
      </c>
      <c r="E171" s="101">
        <v>129100</v>
      </c>
      <c r="F171" s="101">
        <v>3750000</v>
      </c>
      <c r="G171" s="102">
        <v>7.5</v>
      </c>
      <c r="H171" s="101">
        <v>8</v>
      </c>
      <c r="I171" s="101"/>
      <c r="J171" s="100"/>
      <c r="K171" s="100"/>
      <c r="L171" s="100"/>
      <c r="M171" s="100"/>
      <c r="N171" s="100"/>
      <c r="O171" s="100"/>
      <c r="P171" s="100"/>
      <c r="Q171" s="100"/>
      <c r="R171" s="100"/>
      <c r="S171" s="100"/>
      <c r="T171" s="100"/>
      <c r="U171" s="100"/>
      <c r="V171" s="100"/>
      <c r="W171" s="100"/>
      <c r="X171" s="100"/>
      <c r="Y171" s="100"/>
      <c r="Z171" s="100"/>
    </row>
    <row r="172" spans="1:26" ht="14.25" hidden="1" customHeight="1" outlineLevel="1" x14ac:dyDescent="0.2">
      <c r="A172" s="100" t="s">
        <v>109</v>
      </c>
      <c r="B172" s="100">
        <v>9</v>
      </c>
      <c r="C172" s="100" t="s">
        <v>102</v>
      </c>
      <c r="D172" s="100">
        <v>58</v>
      </c>
      <c r="E172" s="101">
        <v>131200</v>
      </c>
      <c r="F172" s="101">
        <v>3750000</v>
      </c>
      <c r="G172" s="102">
        <v>7.5</v>
      </c>
      <c r="H172" s="101">
        <v>8</v>
      </c>
      <c r="I172" s="101"/>
      <c r="J172" s="100"/>
      <c r="K172" s="100"/>
      <c r="L172" s="100"/>
      <c r="M172" s="100"/>
      <c r="N172" s="100"/>
      <c r="O172" s="100"/>
      <c r="P172" s="100"/>
      <c r="Q172" s="100"/>
      <c r="R172" s="100"/>
      <c r="S172" s="100"/>
      <c r="T172" s="100"/>
      <c r="U172" s="100"/>
      <c r="V172" s="100"/>
      <c r="W172" s="100"/>
      <c r="X172" s="100"/>
      <c r="Y172" s="100"/>
      <c r="Z172" s="100"/>
    </row>
    <row r="173" spans="1:26" ht="14.25" hidden="1" customHeight="1" outlineLevel="1" x14ac:dyDescent="0.2">
      <c r="A173" s="100" t="s">
        <v>109</v>
      </c>
      <c r="B173" s="100">
        <v>10</v>
      </c>
      <c r="C173" s="100" t="s">
        <v>102</v>
      </c>
      <c r="D173" s="100">
        <v>58</v>
      </c>
      <c r="E173" s="101">
        <v>133300</v>
      </c>
      <c r="F173" s="101">
        <v>3750000</v>
      </c>
      <c r="G173" s="102">
        <v>7.5</v>
      </c>
      <c r="H173" s="101">
        <v>8</v>
      </c>
      <c r="I173" s="101"/>
      <c r="J173" s="100"/>
      <c r="K173" s="100"/>
      <c r="L173" s="100"/>
      <c r="M173" s="100"/>
      <c r="N173" s="100"/>
      <c r="O173" s="100"/>
      <c r="P173" s="100"/>
      <c r="Q173" s="100"/>
      <c r="R173" s="100"/>
      <c r="S173" s="100"/>
      <c r="T173" s="100"/>
      <c r="U173" s="100"/>
      <c r="V173" s="100"/>
      <c r="W173" s="100"/>
      <c r="X173" s="100"/>
      <c r="Y173" s="100"/>
      <c r="Z173" s="100"/>
    </row>
    <row r="174" spans="1:26" ht="14.25" hidden="1" customHeight="1" outlineLevel="1" x14ac:dyDescent="0.2">
      <c r="A174" s="100" t="s">
        <v>109</v>
      </c>
      <c r="B174" s="100">
        <v>11</v>
      </c>
      <c r="C174" s="100" t="s">
        <v>102</v>
      </c>
      <c r="D174" s="100">
        <v>58</v>
      </c>
      <c r="E174" s="101">
        <v>135400</v>
      </c>
      <c r="F174" s="101">
        <v>3750000</v>
      </c>
      <c r="G174" s="102">
        <v>7.5</v>
      </c>
      <c r="H174" s="101">
        <v>8</v>
      </c>
      <c r="I174" s="101"/>
      <c r="J174" s="100"/>
      <c r="K174" s="100"/>
      <c r="L174" s="100"/>
      <c r="M174" s="100"/>
      <c r="N174" s="100"/>
      <c r="O174" s="100"/>
      <c r="P174" s="100"/>
      <c r="Q174" s="100"/>
      <c r="R174" s="100"/>
      <c r="S174" s="100"/>
      <c r="T174" s="100"/>
      <c r="U174" s="100"/>
      <c r="V174" s="100"/>
      <c r="W174" s="100"/>
      <c r="X174" s="100"/>
      <c r="Y174" s="100"/>
      <c r="Z174" s="100"/>
    </row>
    <row r="175" spans="1:26" ht="14.25" hidden="1" customHeight="1" outlineLevel="1" x14ac:dyDescent="0.2">
      <c r="A175" s="100" t="s">
        <v>109</v>
      </c>
      <c r="B175" s="100">
        <v>12</v>
      </c>
      <c r="C175" s="100" t="s">
        <v>102</v>
      </c>
      <c r="D175" s="100">
        <v>58</v>
      </c>
      <c r="E175" s="101">
        <v>137500</v>
      </c>
      <c r="F175" s="101">
        <v>0</v>
      </c>
      <c r="G175" s="102">
        <v>0</v>
      </c>
      <c r="H175" s="101">
        <v>8</v>
      </c>
      <c r="I175" s="101"/>
      <c r="J175" s="100"/>
      <c r="K175" s="100"/>
      <c r="L175" s="100"/>
      <c r="M175" s="100"/>
      <c r="N175" s="100"/>
      <c r="O175" s="100"/>
      <c r="P175" s="100"/>
      <c r="Q175" s="100"/>
      <c r="R175" s="100"/>
      <c r="S175" s="100"/>
      <c r="T175" s="100"/>
      <c r="U175" s="100"/>
      <c r="V175" s="100"/>
      <c r="W175" s="100"/>
      <c r="X175" s="100"/>
      <c r="Y175" s="100"/>
      <c r="Z175" s="100"/>
    </row>
    <row r="176" spans="1:26" ht="14.25" hidden="1" customHeight="1" outlineLevel="1" x14ac:dyDescent="0.2">
      <c r="A176" s="201" t="s">
        <v>109</v>
      </c>
      <c r="B176" s="97">
        <v>1</v>
      </c>
      <c r="C176" s="97" t="s">
        <v>103</v>
      </c>
      <c r="D176" s="97">
        <v>58</v>
      </c>
      <c r="E176" s="98">
        <v>144375</v>
      </c>
      <c r="F176" s="98">
        <v>0</v>
      </c>
      <c r="G176" s="99">
        <v>0</v>
      </c>
      <c r="H176" s="98">
        <v>8</v>
      </c>
      <c r="I176" s="101"/>
      <c r="J176" s="100"/>
      <c r="K176" s="100"/>
      <c r="L176" s="100"/>
      <c r="M176" s="100"/>
      <c r="N176" s="100"/>
      <c r="O176" s="100"/>
      <c r="P176" s="100"/>
      <c r="Q176" s="100"/>
      <c r="R176" s="100"/>
      <c r="S176" s="100"/>
      <c r="T176" s="100"/>
      <c r="U176" s="100"/>
      <c r="V176" s="100"/>
      <c r="W176" s="100"/>
      <c r="X176" s="100"/>
      <c r="Y176" s="100"/>
      <c r="Z176" s="100"/>
    </row>
    <row r="177" spans="1:26" ht="14.25" customHeight="1" collapsed="1" x14ac:dyDescent="0.2">
      <c r="A177" s="100" t="s">
        <v>110</v>
      </c>
      <c r="B177" s="100">
        <v>1</v>
      </c>
      <c r="C177" s="100" t="s">
        <v>101</v>
      </c>
      <c r="D177" s="146">
        <v>47</v>
      </c>
      <c r="E177" s="101">
        <v>50290</v>
      </c>
      <c r="F177" s="101">
        <v>10000</v>
      </c>
      <c r="G177" s="102">
        <v>8.3333333333333329E-2</v>
      </c>
      <c r="H177" s="101">
        <v>9</v>
      </c>
      <c r="I177" s="101"/>
      <c r="J177" s="100"/>
      <c r="K177" s="100"/>
      <c r="L177" s="100"/>
      <c r="M177" s="100"/>
      <c r="N177" s="100"/>
      <c r="O177" s="100"/>
      <c r="P177" s="100"/>
      <c r="Q177" s="100"/>
      <c r="R177" s="100"/>
      <c r="S177" s="100"/>
      <c r="T177" s="100"/>
      <c r="U177" s="100"/>
      <c r="V177" s="100"/>
      <c r="W177" s="100"/>
      <c r="X177" s="100"/>
      <c r="Y177" s="100"/>
      <c r="Z177" s="100"/>
    </row>
    <row r="178" spans="1:26" ht="14.25" hidden="1" customHeight="1" outlineLevel="1" x14ac:dyDescent="0.2">
      <c r="A178" s="100" t="s">
        <v>110</v>
      </c>
      <c r="B178" s="100">
        <v>2</v>
      </c>
      <c r="C178" s="100" t="s">
        <v>101</v>
      </c>
      <c r="D178" s="146">
        <v>48</v>
      </c>
      <c r="E178" s="101">
        <v>53500</v>
      </c>
      <c r="F178" s="101">
        <v>20000</v>
      </c>
      <c r="G178" s="102">
        <v>0.5</v>
      </c>
      <c r="H178" s="101">
        <v>9</v>
      </c>
      <c r="I178" s="101"/>
      <c r="J178" s="100"/>
      <c r="K178" s="100"/>
      <c r="L178" s="100"/>
      <c r="M178" s="100"/>
      <c r="N178" s="100"/>
      <c r="O178" s="100"/>
      <c r="P178" s="100"/>
      <c r="Q178" s="100"/>
      <c r="R178" s="100"/>
      <c r="S178" s="100"/>
      <c r="T178" s="100"/>
      <c r="U178" s="100"/>
      <c r="V178" s="100"/>
      <c r="W178" s="100"/>
      <c r="X178" s="100"/>
      <c r="Y178" s="100"/>
      <c r="Z178" s="100"/>
    </row>
    <row r="179" spans="1:26" ht="14.25" hidden="1" customHeight="1" outlineLevel="1" x14ac:dyDescent="0.2">
      <c r="A179" s="100" t="s">
        <v>110</v>
      </c>
      <c r="B179" s="100">
        <v>3</v>
      </c>
      <c r="C179" s="100" t="s">
        <v>101</v>
      </c>
      <c r="D179" s="146">
        <v>50</v>
      </c>
      <c r="E179" s="101">
        <v>56710</v>
      </c>
      <c r="F179" s="101">
        <v>40000</v>
      </c>
      <c r="G179" s="102">
        <v>1</v>
      </c>
      <c r="H179" s="101">
        <v>9</v>
      </c>
      <c r="I179" s="101"/>
      <c r="J179" s="100"/>
      <c r="K179" s="100"/>
      <c r="L179" s="100"/>
      <c r="M179" s="100"/>
      <c r="N179" s="100"/>
      <c r="O179" s="100"/>
      <c r="P179" s="100"/>
      <c r="Q179" s="100"/>
      <c r="R179" s="100"/>
      <c r="S179" s="100"/>
      <c r="T179" s="100"/>
      <c r="U179" s="100"/>
      <c r="V179" s="100"/>
      <c r="W179" s="100"/>
      <c r="X179" s="100"/>
      <c r="Y179" s="100"/>
      <c r="Z179" s="100"/>
    </row>
    <row r="180" spans="1:26" ht="14.25" hidden="1" customHeight="1" outlineLevel="1" x14ac:dyDescent="0.2">
      <c r="A180" s="100" t="s">
        <v>110</v>
      </c>
      <c r="B180" s="100">
        <v>4</v>
      </c>
      <c r="C180" s="100" t="s">
        <v>101</v>
      </c>
      <c r="D180" s="146">
        <v>52</v>
      </c>
      <c r="E180" s="101">
        <v>59920</v>
      </c>
      <c r="F180" s="101">
        <v>200000</v>
      </c>
      <c r="G180" s="102">
        <v>4</v>
      </c>
      <c r="H180" s="101">
        <v>9</v>
      </c>
      <c r="I180" s="101"/>
      <c r="J180" s="100"/>
      <c r="K180" s="100"/>
      <c r="L180" s="100"/>
      <c r="M180" s="100"/>
      <c r="N180" s="100"/>
      <c r="O180" s="100"/>
      <c r="P180" s="100"/>
      <c r="Q180" s="100"/>
      <c r="R180" s="100"/>
      <c r="S180" s="100"/>
      <c r="T180" s="100"/>
      <c r="U180" s="100"/>
      <c r="V180" s="100"/>
      <c r="W180" s="100"/>
      <c r="X180" s="100"/>
      <c r="Y180" s="100"/>
      <c r="Z180" s="100"/>
    </row>
    <row r="181" spans="1:26" ht="14.25" hidden="1" customHeight="1" outlineLevel="1" x14ac:dyDescent="0.2">
      <c r="A181" s="100" t="s">
        <v>110</v>
      </c>
      <c r="B181" s="100">
        <v>5</v>
      </c>
      <c r="C181" s="100" t="s">
        <v>101</v>
      </c>
      <c r="D181" s="146">
        <v>53</v>
      </c>
      <c r="E181" s="101">
        <v>64200</v>
      </c>
      <c r="F181" s="101">
        <v>400000</v>
      </c>
      <c r="G181" s="102">
        <v>8</v>
      </c>
      <c r="H181" s="101">
        <v>9</v>
      </c>
      <c r="I181" s="101"/>
      <c r="J181" s="100"/>
      <c r="K181" s="100"/>
      <c r="L181" s="100"/>
      <c r="M181" s="100"/>
      <c r="N181" s="100"/>
      <c r="O181" s="100"/>
      <c r="P181" s="100"/>
      <c r="Q181" s="100"/>
      <c r="R181" s="100"/>
      <c r="S181" s="100"/>
      <c r="T181" s="100"/>
      <c r="U181" s="100"/>
      <c r="V181" s="100"/>
      <c r="W181" s="100"/>
      <c r="X181" s="100"/>
      <c r="Y181" s="100"/>
      <c r="Z181" s="100"/>
    </row>
    <row r="182" spans="1:26" ht="14.25" hidden="1" customHeight="1" outlineLevel="1" x14ac:dyDescent="0.2">
      <c r="A182" s="100" t="s">
        <v>110</v>
      </c>
      <c r="B182" s="100">
        <v>6</v>
      </c>
      <c r="C182" s="100" t="s">
        <v>101</v>
      </c>
      <c r="D182" s="146">
        <v>55</v>
      </c>
      <c r="E182" s="101">
        <v>68480</v>
      </c>
      <c r="F182" s="101">
        <v>800000</v>
      </c>
      <c r="G182" s="102">
        <v>12</v>
      </c>
      <c r="H182" s="101">
        <v>9</v>
      </c>
      <c r="I182" s="101"/>
      <c r="J182" s="100"/>
      <c r="K182" s="100"/>
      <c r="L182" s="100"/>
      <c r="M182" s="100"/>
      <c r="N182" s="100"/>
      <c r="O182" s="100"/>
      <c r="P182" s="100"/>
      <c r="Q182" s="100"/>
      <c r="R182" s="100"/>
      <c r="S182" s="100"/>
      <c r="T182" s="100"/>
      <c r="U182" s="100"/>
      <c r="V182" s="100"/>
      <c r="W182" s="100"/>
      <c r="X182" s="100"/>
      <c r="Y182" s="100"/>
      <c r="Z182" s="100"/>
    </row>
    <row r="183" spans="1:26" ht="14.25" hidden="1" customHeight="1" outlineLevel="1" x14ac:dyDescent="0.2">
      <c r="A183" s="100" t="s">
        <v>110</v>
      </c>
      <c r="B183" s="100">
        <v>7</v>
      </c>
      <c r="C183" s="100" t="s">
        <v>101</v>
      </c>
      <c r="D183" s="146">
        <v>57</v>
      </c>
      <c r="E183" s="101">
        <v>72760</v>
      </c>
      <c r="F183" s="101">
        <v>1500000</v>
      </c>
      <c r="G183" s="102">
        <v>16</v>
      </c>
      <c r="H183" s="101">
        <v>9</v>
      </c>
      <c r="I183" s="101"/>
      <c r="J183" s="100"/>
      <c r="K183" s="100"/>
      <c r="L183" s="100"/>
      <c r="M183" s="100"/>
      <c r="N183" s="100"/>
      <c r="O183" s="100"/>
      <c r="P183" s="100"/>
      <c r="Q183" s="100"/>
      <c r="R183" s="100"/>
      <c r="S183" s="100"/>
      <c r="T183" s="100"/>
      <c r="U183" s="100"/>
      <c r="V183" s="100"/>
      <c r="W183" s="100"/>
      <c r="X183" s="100"/>
      <c r="Y183" s="100"/>
      <c r="Z183" s="100"/>
    </row>
    <row r="184" spans="1:26" ht="14.25" hidden="1" customHeight="1" outlineLevel="1" x14ac:dyDescent="0.2">
      <c r="A184" s="100" t="s">
        <v>110</v>
      </c>
      <c r="B184" s="100">
        <v>8</v>
      </c>
      <c r="C184" s="100" t="s">
        <v>101</v>
      </c>
      <c r="D184" s="146">
        <v>58</v>
      </c>
      <c r="E184" s="101">
        <v>77040</v>
      </c>
      <c r="F184" s="101">
        <v>3000000</v>
      </c>
      <c r="G184" s="102">
        <v>20</v>
      </c>
      <c r="H184" s="101">
        <v>9</v>
      </c>
      <c r="I184" s="101"/>
      <c r="J184" s="100"/>
      <c r="K184" s="100"/>
      <c r="L184" s="100"/>
      <c r="M184" s="100"/>
      <c r="N184" s="100"/>
      <c r="O184" s="100"/>
      <c r="P184" s="100"/>
      <c r="Q184" s="100"/>
      <c r="R184" s="100"/>
      <c r="S184" s="100"/>
      <c r="T184" s="100"/>
      <c r="U184" s="100"/>
      <c r="V184" s="100"/>
      <c r="W184" s="100"/>
      <c r="X184" s="100"/>
      <c r="Y184" s="100"/>
      <c r="Z184" s="100"/>
    </row>
    <row r="185" spans="1:26" ht="14.25" hidden="1" customHeight="1" outlineLevel="1" x14ac:dyDescent="0.2">
      <c r="A185" s="100" t="s">
        <v>110</v>
      </c>
      <c r="B185" s="100">
        <v>9</v>
      </c>
      <c r="C185" s="100" t="s">
        <v>101</v>
      </c>
      <c r="D185" s="146">
        <v>60</v>
      </c>
      <c r="E185" s="101">
        <v>82390</v>
      </c>
      <c r="F185" s="101">
        <v>5000000</v>
      </c>
      <c r="G185" s="102">
        <v>24</v>
      </c>
      <c r="H185" s="101">
        <v>9</v>
      </c>
      <c r="I185" s="101"/>
      <c r="J185" s="100"/>
      <c r="K185" s="100"/>
      <c r="L185" s="100"/>
      <c r="M185" s="100"/>
      <c r="N185" s="100"/>
      <c r="O185" s="100"/>
      <c r="P185" s="100"/>
      <c r="Q185" s="100"/>
      <c r="R185" s="100"/>
      <c r="S185" s="100"/>
      <c r="T185" s="100"/>
      <c r="U185" s="100"/>
      <c r="V185" s="100"/>
      <c r="W185" s="100"/>
      <c r="X185" s="100"/>
      <c r="Y185" s="100"/>
      <c r="Z185" s="100"/>
    </row>
    <row r="186" spans="1:26" ht="14.25" hidden="1" customHeight="1" outlineLevel="1" x14ac:dyDescent="0.2">
      <c r="A186" s="100" t="s">
        <v>110</v>
      </c>
      <c r="B186" s="100">
        <v>10</v>
      </c>
      <c r="C186" s="100" t="s">
        <v>101</v>
      </c>
      <c r="D186" s="146">
        <v>61</v>
      </c>
      <c r="E186" s="101">
        <v>87740</v>
      </c>
      <c r="F186" s="101">
        <v>8000000</v>
      </c>
      <c r="G186" s="102">
        <v>26</v>
      </c>
      <c r="H186" s="101">
        <v>9</v>
      </c>
      <c r="I186" s="101"/>
      <c r="J186" s="100"/>
      <c r="K186" s="100"/>
      <c r="L186" s="100"/>
      <c r="M186" s="100"/>
      <c r="N186" s="100"/>
      <c r="O186" s="100"/>
      <c r="P186" s="100"/>
      <c r="Q186" s="100"/>
      <c r="R186" s="100"/>
      <c r="S186" s="100"/>
      <c r="T186" s="100"/>
      <c r="U186" s="100"/>
      <c r="V186" s="100"/>
      <c r="W186" s="100"/>
      <c r="X186" s="100"/>
      <c r="Y186" s="100"/>
      <c r="Z186" s="100"/>
    </row>
    <row r="187" spans="1:26" ht="14.25" hidden="1" customHeight="1" outlineLevel="1" collapsed="1" x14ac:dyDescent="0.2">
      <c r="A187" s="100" t="s">
        <v>110</v>
      </c>
      <c r="B187" s="100">
        <v>11</v>
      </c>
      <c r="C187" s="100" t="s">
        <v>101</v>
      </c>
      <c r="D187" s="146">
        <v>62</v>
      </c>
      <c r="E187" s="101">
        <v>93090</v>
      </c>
      <c r="F187" s="101">
        <v>13000000</v>
      </c>
      <c r="G187" s="102">
        <v>28</v>
      </c>
      <c r="H187" s="101">
        <v>9</v>
      </c>
      <c r="I187" s="101"/>
      <c r="J187" s="100"/>
      <c r="K187" s="100"/>
      <c r="L187" s="100"/>
      <c r="M187" s="100"/>
      <c r="N187" s="100"/>
      <c r="O187" s="100"/>
      <c r="P187" s="100"/>
      <c r="Q187" s="100"/>
      <c r="R187" s="100"/>
      <c r="S187" s="100"/>
      <c r="T187" s="100"/>
      <c r="U187" s="100"/>
      <c r="V187" s="100"/>
      <c r="W187" s="100"/>
      <c r="X187" s="100"/>
      <c r="Y187" s="100"/>
      <c r="Z187" s="100"/>
    </row>
    <row r="188" spans="1:26" ht="14.25" hidden="1" customHeight="1" outlineLevel="1" x14ac:dyDescent="0.2">
      <c r="A188" s="100" t="s">
        <v>110</v>
      </c>
      <c r="B188" s="100">
        <v>12</v>
      </c>
      <c r="C188" s="100" t="s">
        <v>101</v>
      </c>
      <c r="D188" s="146">
        <v>63</v>
      </c>
      <c r="E188" s="101">
        <v>99510</v>
      </c>
      <c r="F188" s="101">
        <v>0</v>
      </c>
      <c r="G188" s="102">
        <v>0</v>
      </c>
      <c r="H188" s="101">
        <v>9</v>
      </c>
      <c r="I188" s="101"/>
      <c r="J188" s="100"/>
      <c r="K188" s="100"/>
      <c r="L188" s="100"/>
      <c r="M188" s="100"/>
      <c r="N188" s="100"/>
      <c r="O188" s="100"/>
      <c r="P188" s="100"/>
      <c r="Q188" s="100"/>
      <c r="R188" s="100"/>
      <c r="S188" s="100"/>
      <c r="T188" s="100"/>
      <c r="U188" s="100"/>
      <c r="V188" s="100"/>
      <c r="W188" s="100"/>
      <c r="X188" s="100"/>
      <c r="Y188" s="100"/>
      <c r="Z188" s="100"/>
    </row>
    <row r="189" spans="1:26" ht="14.25" hidden="1" customHeight="1" outlineLevel="1" x14ac:dyDescent="0.2">
      <c r="A189" s="100" t="s">
        <v>110</v>
      </c>
      <c r="B189" s="100">
        <v>1</v>
      </c>
      <c r="C189" s="100" t="s">
        <v>102</v>
      </c>
      <c r="D189" s="146">
        <v>63</v>
      </c>
      <c r="E189" s="101">
        <v>99510</v>
      </c>
      <c r="F189" s="101">
        <v>250000</v>
      </c>
      <c r="G189" s="102">
        <v>1.5</v>
      </c>
      <c r="H189" s="101">
        <v>9</v>
      </c>
      <c r="I189" s="101"/>
      <c r="J189" s="100"/>
      <c r="K189" s="100"/>
      <c r="L189" s="100"/>
      <c r="M189" s="100"/>
      <c r="N189" s="100"/>
      <c r="O189" s="100"/>
      <c r="P189" s="100"/>
      <c r="Q189" s="100"/>
      <c r="R189" s="100"/>
      <c r="S189" s="100"/>
      <c r="T189" s="100"/>
      <c r="U189" s="100"/>
      <c r="V189" s="100"/>
      <c r="W189" s="100"/>
      <c r="X189" s="100"/>
      <c r="Y189" s="100"/>
      <c r="Z189" s="100"/>
    </row>
    <row r="190" spans="1:26" ht="14.25" hidden="1" customHeight="1" outlineLevel="1" x14ac:dyDescent="0.2">
      <c r="A190" s="100" t="s">
        <v>110</v>
      </c>
      <c r="B190" s="100">
        <v>2</v>
      </c>
      <c r="C190" s="100" t="s">
        <v>102</v>
      </c>
      <c r="D190" s="146">
        <v>63</v>
      </c>
      <c r="E190" s="101">
        <v>101330</v>
      </c>
      <c r="F190" s="101">
        <v>500000</v>
      </c>
      <c r="G190" s="102">
        <v>2.5</v>
      </c>
      <c r="H190" s="101">
        <v>9</v>
      </c>
      <c r="I190" s="101"/>
      <c r="J190" s="100"/>
      <c r="K190" s="100"/>
      <c r="L190" s="100"/>
      <c r="M190" s="100"/>
      <c r="N190" s="100"/>
      <c r="O190" s="100"/>
      <c r="P190" s="100"/>
      <c r="Q190" s="100"/>
      <c r="R190" s="100"/>
      <c r="S190" s="100"/>
      <c r="T190" s="100"/>
      <c r="U190" s="100"/>
      <c r="V190" s="100"/>
      <c r="W190" s="100"/>
      <c r="X190" s="100"/>
      <c r="Y190" s="100"/>
      <c r="Z190" s="100"/>
    </row>
    <row r="191" spans="1:26" ht="14.25" hidden="1" customHeight="1" outlineLevel="1" x14ac:dyDescent="0.2">
      <c r="A191" s="100" t="s">
        <v>110</v>
      </c>
      <c r="B191" s="100">
        <v>3</v>
      </c>
      <c r="C191" s="100" t="s">
        <v>102</v>
      </c>
      <c r="D191" s="146">
        <v>63</v>
      </c>
      <c r="E191" s="101">
        <v>103150</v>
      </c>
      <c r="F191" s="101">
        <v>1000000</v>
      </c>
      <c r="G191" s="102">
        <v>4</v>
      </c>
      <c r="H191" s="101">
        <v>9</v>
      </c>
      <c r="I191" s="101"/>
      <c r="J191" s="100"/>
      <c r="K191" s="100"/>
      <c r="L191" s="100"/>
      <c r="M191" s="100"/>
      <c r="N191" s="100"/>
      <c r="O191" s="100"/>
      <c r="P191" s="100"/>
      <c r="Q191" s="100"/>
      <c r="R191" s="100"/>
      <c r="S191" s="100"/>
      <c r="T191" s="100"/>
      <c r="U191" s="100"/>
      <c r="V191" s="100"/>
      <c r="W191" s="100"/>
      <c r="X191" s="100"/>
      <c r="Y191" s="100"/>
      <c r="Z191" s="100"/>
    </row>
    <row r="192" spans="1:26" ht="14.25" hidden="1" customHeight="1" outlineLevel="1" x14ac:dyDescent="0.2">
      <c r="A192" s="100" t="s">
        <v>110</v>
      </c>
      <c r="B192" s="100">
        <v>4</v>
      </c>
      <c r="C192" s="100" t="s">
        <v>102</v>
      </c>
      <c r="D192" s="146">
        <v>63</v>
      </c>
      <c r="E192" s="101">
        <v>104970</v>
      </c>
      <c r="F192" s="101">
        <v>3750000</v>
      </c>
      <c r="G192" s="102">
        <v>7.5</v>
      </c>
      <c r="H192" s="101">
        <v>9</v>
      </c>
      <c r="I192" s="101"/>
      <c r="J192" s="100"/>
      <c r="K192" s="100"/>
      <c r="L192" s="100"/>
      <c r="M192" s="100"/>
      <c r="N192" s="100"/>
      <c r="O192" s="100"/>
      <c r="P192" s="100"/>
      <c r="Q192" s="100"/>
      <c r="R192" s="100"/>
      <c r="S192" s="100"/>
      <c r="T192" s="100"/>
      <c r="U192" s="100"/>
      <c r="V192" s="100"/>
      <c r="W192" s="100"/>
      <c r="X192" s="100"/>
      <c r="Y192" s="100"/>
      <c r="Z192" s="100"/>
    </row>
    <row r="193" spans="1:26" ht="14.25" hidden="1" customHeight="1" outlineLevel="1" x14ac:dyDescent="0.2">
      <c r="A193" s="100" t="s">
        <v>110</v>
      </c>
      <c r="B193" s="100">
        <v>5</v>
      </c>
      <c r="C193" s="100" t="s">
        <v>102</v>
      </c>
      <c r="D193" s="146">
        <v>63</v>
      </c>
      <c r="E193" s="101">
        <v>106785</v>
      </c>
      <c r="F193" s="101">
        <v>3750000</v>
      </c>
      <c r="G193" s="102">
        <v>7.5</v>
      </c>
      <c r="H193" s="101">
        <v>9</v>
      </c>
      <c r="I193" s="101"/>
      <c r="J193" s="100"/>
      <c r="K193" s="100"/>
      <c r="L193" s="100"/>
      <c r="M193" s="100"/>
      <c r="N193" s="100"/>
      <c r="O193" s="100"/>
      <c r="P193" s="100"/>
      <c r="Q193" s="100"/>
      <c r="R193" s="100"/>
      <c r="S193" s="100"/>
      <c r="T193" s="100"/>
      <c r="U193" s="100"/>
      <c r="V193" s="100"/>
      <c r="W193" s="100"/>
      <c r="X193" s="100"/>
      <c r="Y193" s="100"/>
      <c r="Z193" s="100"/>
    </row>
    <row r="194" spans="1:26" ht="14.25" hidden="1" customHeight="1" outlineLevel="1" x14ac:dyDescent="0.2">
      <c r="A194" s="100" t="s">
        <v>110</v>
      </c>
      <c r="B194" s="100">
        <v>6</v>
      </c>
      <c r="C194" s="100" t="s">
        <v>102</v>
      </c>
      <c r="D194" s="146">
        <v>63</v>
      </c>
      <c r="E194" s="101">
        <v>108605</v>
      </c>
      <c r="F194" s="101">
        <v>3750000</v>
      </c>
      <c r="G194" s="102">
        <v>7.5</v>
      </c>
      <c r="H194" s="101">
        <v>9</v>
      </c>
      <c r="I194" s="101"/>
      <c r="J194" s="100"/>
      <c r="K194" s="100"/>
      <c r="L194" s="100"/>
      <c r="M194" s="100"/>
      <c r="N194" s="100"/>
      <c r="O194" s="100"/>
      <c r="P194" s="100"/>
      <c r="Q194" s="100"/>
      <c r="R194" s="100"/>
      <c r="S194" s="100"/>
      <c r="T194" s="100"/>
      <c r="U194" s="100"/>
      <c r="V194" s="100"/>
      <c r="W194" s="100"/>
      <c r="X194" s="100"/>
      <c r="Y194" s="100"/>
      <c r="Z194" s="100"/>
    </row>
    <row r="195" spans="1:26" ht="14.25" hidden="1" customHeight="1" outlineLevel="1" x14ac:dyDescent="0.2">
      <c r="A195" s="100" t="s">
        <v>110</v>
      </c>
      <c r="B195" s="100">
        <v>7</v>
      </c>
      <c r="C195" s="100" t="s">
        <v>102</v>
      </c>
      <c r="D195" s="146">
        <v>63</v>
      </c>
      <c r="E195" s="101">
        <v>110425</v>
      </c>
      <c r="F195" s="101">
        <v>3750000</v>
      </c>
      <c r="G195" s="102">
        <v>7.5</v>
      </c>
      <c r="H195" s="101">
        <v>9</v>
      </c>
      <c r="I195" s="101"/>
      <c r="J195" s="100"/>
      <c r="K195" s="100"/>
      <c r="L195" s="100"/>
      <c r="M195" s="100"/>
      <c r="N195" s="100"/>
      <c r="O195" s="100"/>
      <c r="P195" s="100"/>
      <c r="Q195" s="100"/>
      <c r="R195" s="100"/>
      <c r="S195" s="100"/>
      <c r="T195" s="100"/>
      <c r="U195" s="100"/>
      <c r="V195" s="100"/>
      <c r="W195" s="100"/>
      <c r="X195" s="100"/>
      <c r="Y195" s="100"/>
      <c r="Z195" s="100"/>
    </row>
    <row r="196" spans="1:26" ht="14.25" hidden="1" customHeight="1" outlineLevel="1" x14ac:dyDescent="0.2">
      <c r="A196" s="100" t="s">
        <v>110</v>
      </c>
      <c r="B196" s="100">
        <v>8</v>
      </c>
      <c r="C196" s="100" t="s">
        <v>102</v>
      </c>
      <c r="D196" s="146">
        <v>63</v>
      </c>
      <c r="E196" s="101">
        <v>112245</v>
      </c>
      <c r="F196" s="101">
        <v>3750000</v>
      </c>
      <c r="G196" s="102">
        <v>7.5</v>
      </c>
      <c r="H196" s="101">
        <v>9</v>
      </c>
      <c r="I196" s="101"/>
      <c r="J196" s="100"/>
      <c r="K196" s="100"/>
      <c r="L196" s="100"/>
      <c r="M196" s="100"/>
      <c r="N196" s="100"/>
      <c r="O196" s="100"/>
      <c r="P196" s="100"/>
      <c r="Q196" s="100"/>
      <c r="R196" s="100"/>
      <c r="S196" s="100"/>
      <c r="T196" s="100"/>
      <c r="U196" s="100"/>
      <c r="V196" s="100"/>
      <c r="W196" s="100"/>
      <c r="X196" s="100"/>
      <c r="Y196" s="100"/>
      <c r="Z196" s="100"/>
    </row>
    <row r="197" spans="1:26" ht="14.25" hidden="1" customHeight="1" outlineLevel="1" x14ac:dyDescent="0.2">
      <c r="A197" s="100" t="s">
        <v>110</v>
      </c>
      <c r="B197" s="100">
        <v>9</v>
      </c>
      <c r="C197" s="100" t="s">
        <v>102</v>
      </c>
      <c r="D197" s="146">
        <v>63</v>
      </c>
      <c r="E197" s="101">
        <v>114065</v>
      </c>
      <c r="F197" s="101">
        <v>3750000</v>
      </c>
      <c r="G197" s="102">
        <v>7.5</v>
      </c>
      <c r="H197" s="101">
        <v>9</v>
      </c>
      <c r="I197" s="101"/>
      <c r="J197" s="100"/>
      <c r="K197" s="100"/>
      <c r="L197" s="100"/>
      <c r="M197" s="100"/>
      <c r="N197" s="100"/>
      <c r="O197" s="100"/>
      <c r="P197" s="100"/>
      <c r="Q197" s="100"/>
      <c r="R197" s="100"/>
      <c r="S197" s="100"/>
      <c r="T197" s="100"/>
      <c r="U197" s="100"/>
      <c r="V197" s="100"/>
      <c r="W197" s="100"/>
      <c r="X197" s="100"/>
      <c r="Y197" s="100"/>
      <c r="Z197" s="100"/>
    </row>
    <row r="198" spans="1:26" ht="14.25" hidden="1" customHeight="1" outlineLevel="1" x14ac:dyDescent="0.2">
      <c r="A198" s="100" t="s">
        <v>110</v>
      </c>
      <c r="B198" s="100">
        <v>10</v>
      </c>
      <c r="C198" s="100" t="s">
        <v>102</v>
      </c>
      <c r="D198" s="146">
        <v>63</v>
      </c>
      <c r="E198" s="101">
        <v>115880</v>
      </c>
      <c r="F198" s="101">
        <v>3750000</v>
      </c>
      <c r="G198" s="102">
        <v>7.5</v>
      </c>
      <c r="H198" s="101">
        <v>9</v>
      </c>
      <c r="I198" s="101"/>
      <c r="J198" s="100"/>
      <c r="K198" s="100"/>
      <c r="L198" s="100"/>
      <c r="M198" s="100"/>
      <c r="N198" s="100"/>
      <c r="O198" s="100"/>
      <c r="P198" s="100"/>
      <c r="Q198" s="100"/>
      <c r="R198" s="100"/>
      <c r="S198" s="100"/>
      <c r="T198" s="100"/>
      <c r="U198" s="100"/>
      <c r="V198" s="100"/>
      <c r="W198" s="100"/>
      <c r="X198" s="100"/>
      <c r="Y198" s="100"/>
      <c r="Z198" s="100"/>
    </row>
    <row r="199" spans="1:26" ht="14.25" hidden="1" customHeight="1" outlineLevel="1" x14ac:dyDescent="0.2">
      <c r="A199" s="100" t="s">
        <v>110</v>
      </c>
      <c r="B199" s="100">
        <v>11</v>
      </c>
      <c r="C199" s="100" t="s">
        <v>102</v>
      </c>
      <c r="D199" s="146">
        <v>63</v>
      </c>
      <c r="E199" s="101">
        <v>117700</v>
      </c>
      <c r="F199" s="101">
        <v>3750000</v>
      </c>
      <c r="G199" s="102">
        <v>7.5</v>
      </c>
      <c r="H199" s="101">
        <v>9</v>
      </c>
      <c r="I199" s="101"/>
      <c r="J199" s="100"/>
      <c r="K199" s="100"/>
      <c r="L199" s="100"/>
      <c r="M199" s="100"/>
      <c r="N199" s="100"/>
      <c r="O199" s="100"/>
      <c r="P199" s="100"/>
      <c r="Q199" s="100"/>
      <c r="R199" s="100"/>
      <c r="S199" s="100"/>
      <c r="T199" s="100"/>
      <c r="U199" s="100"/>
      <c r="V199" s="100"/>
      <c r="W199" s="100"/>
      <c r="X199" s="100"/>
      <c r="Y199" s="100"/>
      <c r="Z199" s="100"/>
    </row>
    <row r="200" spans="1:26" ht="14.25" hidden="1" customHeight="1" outlineLevel="1" x14ac:dyDescent="0.2">
      <c r="A200" s="100" t="s">
        <v>110</v>
      </c>
      <c r="B200" s="100">
        <v>12</v>
      </c>
      <c r="C200" s="100" t="s">
        <v>102</v>
      </c>
      <c r="D200" s="146">
        <v>63</v>
      </c>
      <c r="E200" s="101">
        <v>119520</v>
      </c>
      <c r="F200" s="101">
        <v>0</v>
      </c>
      <c r="G200" s="102">
        <v>0</v>
      </c>
      <c r="H200" s="101">
        <v>9</v>
      </c>
      <c r="I200" s="101"/>
      <c r="J200" s="100"/>
      <c r="K200" s="100"/>
      <c r="L200" s="100"/>
      <c r="M200" s="100"/>
      <c r="N200" s="100"/>
      <c r="O200" s="100"/>
      <c r="P200" s="100"/>
      <c r="Q200" s="100"/>
      <c r="R200" s="100"/>
      <c r="S200" s="100"/>
      <c r="T200" s="100"/>
      <c r="U200" s="100"/>
      <c r="V200" s="100"/>
      <c r="W200" s="100"/>
      <c r="X200" s="100"/>
      <c r="Y200" s="100"/>
      <c r="Z200" s="100"/>
    </row>
    <row r="201" spans="1:26" ht="14.25" hidden="1" customHeight="1" outlineLevel="1" x14ac:dyDescent="0.2">
      <c r="A201" s="201" t="s">
        <v>110</v>
      </c>
      <c r="B201" s="97">
        <v>1</v>
      </c>
      <c r="C201" s="97" t="s">
        <v>103</v>
      </c>
      <c r="D201" s="147">
        <v>63</v>
      </c>
      <c r="E201" s="98">
        <v>125496</v>
      </c>
      <c r="F201" s="98">
        <v>0</v>
      </c>
      <c r="G201" s="99">
        <v>0</v>
      </c>
      <c r="H201" s="98">
        <v>9</v>
      </c>
      <c r="I201" s="101"/>
      <c r="J201" s="100"/>
      <c r="K201" s="100"/>
      <c r="L201" s="100"/>
      <c r="M201" s="100"/>
      <c r="N201" s="100"/>
      <c r="O201" s="100"/>
      <c r="P201" s="100"/>
      <c r="Q201" s="100"/>
      <c r="R201" s="100"/>
      <c r="S201" s="100"/>
      <c r="T201" s="100"/>
      <c r="U201" s="100"/>
      <c r="V201" s="100"/>
      <c r="W201" s="100"/>
      <c r="X201" s="100"/>
      <c r="Y201" s="100"/>
      <c r="Z201" s="100"/>
    </row>
    <row r="202" spans="1:26" ht="14.25" customHeight="1" collapsed="1" x14ac:dyDescent="0.2">
      <c r="A202" s="100" t="s">
        <v>111</v>
      </c>
      <c r="B202" s="100">
        <v>1</v>
      </c>
      <c r="C202" s="100" t="s">
        <v>101</v>
      </c>
      <c r="D202" s="100">
        <v>32</v>
      </c>
      <c r="E202" s="101">
        <v>93500</v>
      </c>
      <c r="F202" s="101">
        <v>10000</v>
      </c>
      <c r="G202" s="102">
        <v>8.3333333333333329E-2</v>
      </c>
      <c r="H202" s="101">
        <v>10</v>
      </c>
      <c r="I202" s="101"/>
      <c r="J202" s="100"/>
      <c r="K202" s="100"/>
      <c r="L202" s="100"/>
      <c r="M202" s="100"/>
      <c r="N202" s="100"/>
      <c r="O202" s="100"/>
      <c r="P202" s="100"/>
      <c r="Q202" s="100"/>
      <c r="R202" s="100"/>
      <c r="S202" s="100"/>
      <c r="T202" s="100"/>
      <c r="U202" s="100"/>
      <c r="V202" s="100"/>
      <c r="W202" s="100"/>
      <c r="X202" s="100"/>
      <c r="Y202" s="100"/>
      <c r="Z202" s="100"/>
    </row>
    <row r="203" spans="1:26" ht="14.25" hidden="1" customHeight="1" outlineLevel="1" x14ac:dyDescent="0.2">
      <c r="A203" s="100" t="s">
        <v>111</v>
      </c>
      <c r="B203" s="100">
        <v>2</v>
      </c>
      <c r="C203" s="100" t="s">
        <v>101</v>
      </c>
      <c r="D203" s="100">
        <v>33</v>
      </c>
      <c r="E203" s="101">
        <v>99000</v>
      </c>
      <c r="F203" s="101">
        <v>20000</v>
      </c>
      <c r="G203" s="102">
        <v>0.5</v>
      </c>
      <c r="H203" s="101">
        <v>10</v>
      </c>
      <c r="I203" s="101"/>
      <c r="J203" s="100"/>
      <c r="K203" s="100"/>
      <c r="L203" s="100"/>
      <c r="M203" s="100"/>
      <c r="N203" s="100"/>
      <c r="O203" s="100"/>
      <c r="P203" s="100"/>
      <c r="Q203" s="100"/>
      <c r="R203" s="100"/>
      <c r="S203" s="100"/>
      <c r="T203" s="100"/>
      <c r="U203" s="100"/>
      <c r="V203" s="100"/>
      <c r="W203" s="100"/>
      <c r="X203" s="100"/>
      <c r="Y203" s="100"/>
      <c r="Z203" s="100"/>
    </row>
    <row r="204" spans="1:26" ht="14.25" hidden="1" customHeight="1" outlineLevel="1" x14ac:dyDescent="0.2">
      <c r="A204" s="100" t="s">
        <v>111</v>
      </c>
      <c r="B204" s="100">
        <v>3</v>
      </c>
      <c r="C204" s="100" t="s">
        <v>101</v>
      </c>
      <c r="D204" s="100">
        <v>34</v>
      </c>
      <c r="E204" s="101">
        <v>105600</v>
      </c>
      <c r="F204" s="101">
        <v>40000</v>
      </c>
      <c r="G204" s="102">
        <v>1</v>
      </c>
      <c r="H204" s="101">
        <v>10</v>
      </c>
      <c r="I204" s="101"/>
      <c r="J204" s="100"/>
      <c r="K204" s="100"/>
      <c r="L204" s="100"/>
      <c r="M204" s="100"/>
      <c r="N204" s="100"/>
      <c r="O204" s="100"/>
      <c r="P204" s="100"/>
      <c r="Q204" s="100"/>
      <c r="R204" s="100"/>
      <c r="S204" s="100"/>
      <c r="T204" s="100"/>
      <c r="U204" s="100"/>
      <c r="V204" s="100"/>
      <c r="W204" s="100"/>
      <c r="X204" s="100"/>
      <c r="Y204" s="100"/>
      <c r="Z204" s="100"/>
    </row>
    <row r="205" spans="1:26" ht="14.25" hidden="1" customHeight="1" outlineLevel="1" x14ac:dyDescent="0.2">
      <c r="A205" s="100" t="s">
        <v>111</v>
      </c>
      <c r="B205" s="100">
        <v>4</v>
      </c>
      <c r="C205" s="100" t="s">
        <v>101</v>
      </c>
      <c r="D205" s="100">
        <v>36</v>
      </c>
      <c r="E205" s="101">
        <v>112200</v>
      </c>
      <c r="F205" s="101">
        <v>200000</v>
      </c>
      <c r="G205" s="102">
        <v>4</v>
      </c>
      <c r="H205" s="101">
        <v>10</v>
      </c>
      <c r="I205" s="101"/>
      <c r="J205" s="100"/>
      <c r="K205" s="100"/>
      <c r="L205" s="100"/>
      <c r="M205" s="100"/>
      <c r="N205" s="100"/>
      <c r="O205" s="100"/>
      <c r="P205" s="100"/>
      <c r="Q205" s="100"/>
      <c r="R205" s="100"/>
      <c r="S205" s="100"/>
      <c r="T205" s="100"/>
      <c r="U205" s="100"/>
      <c r="V205" s="100"/>
      <c r="W205" s="100"/>
      <c r="X205" s="100"/>
      <c r="Y205" s="100"/>
      <c r="Z205" s="100"/>
    </row>
    <row r="206" spans="1:26" ht="14.25" hidden="1" customHeight="1" outlineLevel="1" x14ac:dyDescent="0.2">
      <c r="A206" s="100" t="s">
        <v>111</v>
      </c>
      <c r="B206" s="100">
        <v>5</v>
      </c>
      <c r="C206" s="100" t="s">
        <v>101</v>
      </c>
      <c r="D206" s="100">
        <v>37</v>
      </c>
      <c r="E206" s="101">
        <v>119900</v>
      </c>
      <c r="F206" s="101">
        <v>400000</v>
      </c>
      <c r="G206" s="102">
        <v>8</v>
      </c>
      <c r="H206" s="101">
        <v>10</v>
      </c>
      <c r="I206" s="101"/>
      <c r="J206" s="100"/>
      <c r="K206" s="100"/>
      <c r="L206" s="100"/>
      <c r="M206" s="100"/>
      <c r="N206" s="100"/>
      <c r="O206" s="100"/>
      <c r="P206" s="100"/>
      <c r="Q206" s="100"/>
      <c r="R206" s="100"/>
      <c r="S206" s="100"/>
      <c r="T206" s="100"/>
      <c r="U206" s="100"/>
      <c r="V206" s="100"/>
      <c r="W206" s="100"/>
      <c r="X206" s="100"/>
      <c r="Y206" s="100"/>
      <c r="Z206" s="100"/>
    </row>
    <row r="207" spans="1:26" ht="14.25" hidden="1" customHeight="1" outlineLevel="1" x14ac:dyDescent="0.2">
      <c r="A207" s="100" t="s">
        <v>111</v>
      </c>
      <c r="B207" s="100">
        <v>6</v>
      </c>
      <c r="C207" s="100" t="s">
        <v>101</v>
      </c>
      <c r="D207" s="100">
        <v>38</v>
      </c>
      <c r="E207" s="101">
        <v>127600</v>
      </c>
      <c r="F207" s="101">
        <v>800000</v>
      </c>
      <c r="G207" s="102">
        <v>12</v>
      </c>
      <c r="H207" s="101">
        <v>10</v>
      </c>
      <c r="I207" s="101"/>
      <c r="J207" s="100"/>
      <c r="K207" s="100"/>
      <c r="L207" s="100"/>
      <c r="M207" s="100"/>
      <c r="N207" s="100"/>
      <c r="O207" s="100"/>
      <c r="P207" s="100"/>
      <c r="Q207" s="100"/>
      <c r="R207" s="100"/>
      <c r="S207" s="100"/>
      <c r="T207" s="100"/>
      <c r="U207" s="100"/>
      <c r="V207" s="100"/>
      <c r="W207" s="100"/>
      <c r="X207" s="100"/>
      <c r="Y207" s="100"/>
      <c r="Z207" s="100"/>
    </row>
    <row r="208" spans="1:26" ht="14.25" hidden="1" customHeight="1" outlineLevel="1" x14ac:dyDescent="0.2">
      <c r="A208" s="100" t="s">
        <v>111</v>
      </c>
      <c r="B208" s="100">
        <v>7</v>
      </c>
      <c r="C208" s="100" t="s">
        <v>101</v>
      </c>
      <c r="D208" s="100">
        <v>39</v>
      </c>
      <c r="E208" s="101">
        <v>135300</v>
      </c>
      <c r="F208" s="101">
        <v>1500000</v>
      </c>
      <c r="G208" s="102">
        <v>16</v>
      </c>
      <c r="H208" s="101">
        <v>10</v>
      </c>
      <c r="I208" s="101"/>
      <c r="J208" s="100"/>
      <c r="K208" s="100"/>
      <c r="L208" s="100"/>
      <c r="M208" s="100"/>
      <c r="N208" s="100"/>
      <c r="O208" s="100"/>
      <c r="P208" s="100"/>
      <c r="Q208" s="100"/>
      <c r="R208" s="100"/>
      <c r="S208" s="100"/>
      <c r="T208" s="100"/>
      <c r="U208" s="100"/>
      <c r="V208" s="100"/>
      <c r="W208" s="100"/>
      <c r="X208" s="100"/>
      <c r="Y208" s="100"/>
      <c r="Z208" s="100"/>
    </row>
    <row r="209" spans="1:26" ht="14.25" hidden="1" customHeight="1" outlineLevel="1" x14ac:dyDescent="0.2">
      <c r="A209" s="100" t="s">
        <v>111</v>
      </c>
      <c r="B209" s="100">
        <v>8</v>
      </c>
      <c r="C209" s="100" t="s">
        <v>101</v>
      </c>
      <c r="D209" s="100">
        <v>41</v>
      </c>
      <c r="E209" s="101">
        <v>144100</v>
      </c>
      <c r="F209" s="101">
        <v>3000000</v>
      </c>
      <c r="G209" s="102">
        <v>20</v>
      </c>
      <c r="H209" s="101">
        <v>10</v>
      </c>
      <c r="I209" s="101"/>
      <c r="J209" s="100"/>
      <c r="K209" s="100"/>
      <c r="L209" s="100"/>
      <c r="M209" s="100"/>
      <c r="N209" s="100"/>
      <c r="O209" s="100"/>
      <c r="P209" s="100"/>
      <c r="Q209" s="100"/>
      <c r="R209" s="100"/>
      <c r="S209" s="100"/>
      <c r="T209" s="100"/>
      <c r="U209" s="100"/>
      <c r="V209" s="100"/>
      <c r="W209" s="100"/>
      <c r="X209" s="100"/>
      <c r="Y209" s="100"/>
      <c r="Z209" s="100"/>
    </row>
    <row r="210" spans="1:26" ht="14.25" hidden="1" customHeight="1" outlineLevel="1" x14ac:dyDescent="0.2">
      <c r="A210" s="100" t="s">
        <v>111</v>
      </c>
      <c r="B210" s="100">
        <v>9</v>
      </c>
      <c r="C210" s="100" t="s">
        <v>101</v>
      </c>
      <c r="D210" s="100">
        <v>42</v>
      </c>
      <c r="E210" s="101">
        <v>152900</v>
      </c>
      <c r="F210" s="101">
        <v>5000000</v>
      </c>
      <c r="G210" s="102">
        <v>24</v>
      </c>
      <c r="H210" s="101">
        <v>10</v>
      </c>
      <c r="I210" s="101"/>
      <c r="J210" s="100"/>
      <c r="K210" s="100"/>
      <c r="L210" s="100"/>
      <c r="M210" s="100"/>
      <c r="N210" s="100"/>
      <c r="O210" s="100"/>
      <c r="P210" s="100"/>
      <c r="Q210" s="100"/>
      <c r="R210" s="100"/>
      <c r="S210" s="100"/>
      <c r="T210" s="100"/>
      <c r="U210" s="100"/>
      <c r="V210" s="100"/>
      <c r="W210" s="100"/>
      <c r="X210" s="100"/>
      <c r="Y210" s="100"/>
      <c r="Z210" s="100"/>
    </row>
    <row r="211" spans="1:26" ht="14.25" hidden="1" customHeight="1" outlineLevel="1" x14ac:dyDescent="0.2">
      <c r="A211" s="100" t="s">
        <v>111</v>
      </c>
      <c r="B211" s="100">
        <v>10</v>
      </c>
      <c r="C211" s="100" t="s">
        <v>101</v>
      </c>
      <c r="D211" s="100">
        <v>43</v>
      </c>
      <c r="E211" s="101">
        <v>162800</v>
      </c>
      <c r="F211" s="101">
        <v>8000000</v>
      </c>
      <c r="G211" s="102">
        <v>26</v>
      </c>
      <c r="H211" s="101">
        <v>10</v>
      </c>
      <c r="I211" s="101"/>
      <c r="J211" s="100"/>
      <c r="K211" s="100"/>
      <c r="L211" s="100"/>
      <c r="M211" s="100"/>
      <c r="N211" s="100"/>
      <c r="O211" s="100"/>
      <c r="P211" s="100"/>
      <c r="Q211" s="100"/>
      <c r="R211" s="100"/>
      <c r="S211" s="100"/>
      <c r="T211" s="100"/>
      <c r="U211" s="100"/>
      <c r="V211" s="100"/>
      <c r="W211" s="100"/>
      <c r="X211" s="100"/>
      <c r="Y211" s="100"/>
      <c r="Z211" s="100"/>
    </row>
    <row r="212" spans="1:26" ht="14.25" hidden="1" customHeight="1" outlineLevel="1" collapsed="1" x14ac:dyDescent="0.2">
      <c r="A212" s="100" t="s">
        <v>111</v>
      </c>
      <c r="B212" s="100">
        <v>11</v>
      </c>
      <c r="C212" s="100" t="s">
        <v>101</v>
      </c>
      <c r="D212" s="100">
        <v>44</v>
      </c>
      <c r="E212" s="101">
        <v>172700</v>
      </c>
      <c r="F212" s="101">
        <v>13000000</v>
      </c>
      <c r="G212" s="102">
        <v>28</v>
      </c>
      <c r="H212" s="101">
        <v>10</v>
      </c>
      <c r="I212" s="101"/>
      <c r="J212" s="100"/>
      <c r="K212" s="100"/>
      <c r="L212" s="100"/>
      <c r="M212" s="100"/>
      <c r="N212" s="100"/>
      <c r="O212" s="100"/>
      <c r="P212" s="100"/>
      <c r="Q212" s="100"/>
      <c r="R212" s="100"/>
      <c r="S212" s="100"/>
      <c r="T212" s="100"/>
      <c r="U212" s="100"/>
      <c r="V212" s="100"/>
      <c r="W212" s="100"/>
      <c r="X212" s="100"/>
      <c r="Y212" s="100"/>
      <c r="Z212" s="100"/>
    </row>
    <row r="213" spans="1:26" ht="14.25" hidden="1" customHeight="1" outlineLevel="1" x14ac:dyDescent="0.2">
      <c r="A213" s="100" t="s">
        <v>111</v>
      </c>
      <c r="B213" s="100">
        <v>12</v>
      </c>
      <c r="C213" s="100" t="s">
        <v>101</v>
      </c>
      <c r="D213" s="100">
        <v>45</v>
      </c>
      <c r="E213" s="101">
        <v>183700</v>
      </c>
      <c r="F213" s="101">
        <v>0</v>
      </c>
      <c r="G213" s="102">
        <v>0</v>
      </c>
      <c r="H213" s="101">
        <v>10</v>
      </c>
      <c r="I213" s="101"/>
      <c r="J213" s="100"/>
      <c r="K213" s="100"/>
      <c r="L213" s="100"/>
      <c r="M213" s="100"/>
      <c r="N213" s="100"/>
      <c r="O213" s="100"/>
      <c r="P213" s="100"/>
      <c r="Q213" s="100"/>
      <c r="R213" s="100"/>
      <c r="S213" s="100"/>
      <c r="T213" s="100"/>
      <c r="U213" s="100"/>
      <c r="V213" s="100"/>
      <c r="W213" s="100"/>
      <c r="X213" s="100"/>
      <c r="Y213" s="100"/>
      <c r="Z213" s="100"/>
    </row>
    <row r="214" spans="1:26" ht="14.25" hidden="1" customHeight="1" outlineLevel="1" x14ac:dyDescent="0.2">
      <c r="A214" s="100" t="s">
        <v>111</v>
      </c>
      <c r="B214" s="100">
        <v>1</v>
      </c>
      <c r="C214" s="100" t="s">
        <v>102</v>
      </c>
      <c r="D214" s="100">
        <v>45</v>
      </c>
      <c r="E214" s="101">
        <v>183700</v>
      </c>
      <c r="F214" s="101">
        <v>250000</v>
      </c>
      <c r="G214" s="102">
        <v>1.5</v>
      </c>
      <c r="H214" s="101">
        <v>10</v>
      </c>
      <c r="I214" s="101"/>
      <c r="J214" s="100"/>
      <c r="K214" s="100"/>
      <c r="L214" s="100"/>
      <c r="M214" s="100"/>
      <c r="N214" s="100"/>
      <c r="O214" s="100"/>
      <c r="P214" s="100"/>
      <c r="Q214" s="100"/>
      <c r="R214" s="100"/>
      <c r="S214" s="100"/>
      <c r="T214" s="100"/>
      <c r="U214" s="100"/>
      <c r="V214" s="100"/>
      <c r="W214" s="100"/>
      <c r="X214" s="100"/>
      <c r="Y214" s="100"/>
      <c r="Z214" s="100"/>
    </row>
    <row r="215" spans="1:26" ht="14.25" hidden="1" customHeight="1" outlineLevel="1" x14ac:dyDescent="0.2">
      <c r="A215" s="100" t="s">
        <v>111</v>
      </c>
      <c r="B215" s="100">
        <v>2</v>
      </c>
      <c r="C215" s="100" t="s">
        <v>102</v>
      </c>
      <c r="D215" s="100">
        <v>45</v>
      </c>
      <c r="E215" s="101">
        <v>187110</v>
      </c>
      <c r="F215" s="101">
        <v>500000</v>
      </c>
      <c r="G215" s="102">
        <v>2.5</v>
      </c>
      <c r="H215" s="101">
        <v>10</v>
      </c>
      <c r="I215" s="101"/>
      <c r="J215" s="100"/>
      <c r="K215" s="100"/>
      <c r="L215" s="100"/>
      <c r="M215" s="100"/>
      <c r="N215" s="100"/>
      <c r="O215" s="100"/>
      <c r="P215" s="100"/>
      <c r="Q215" s="100"/>
      <c r="R215" s="100"/>
      <c r="S215" s="100"/>
      <c r="T215" s="100"/>
      <c r="U215" s="100"/>
      <c r="V215" s="100"/>
      <c r="W215" s="100"/>
      <c r="X215" s="100"/>
      <c r="Y215" s="100"/>
      <c r="Z215" s="100"/>
    </row>
    <row r="216" spans="1:26" ht="14.25" hidden="1" customHeight="1" outlineLevel="1" x14ac:dyDescent="0.2">
      <c r="A216" s="100" t="s">
        <v>111</v>
      </c>
      <c r="B216" s="100">
        <v>3</v>
      </c>
      <c r="C216" s="100" t="s">
        <v>102</v>
      </c>
      <c r="D216" s="100">
        <v>45</v>
      </c>
      <c r="E216" s="101">
        <v>190520</v>
      </c>
      <c r="F216" s="101">
        <v>1000000</v>
      </c>
      <c r="G216" s="102">
        <v>4</v>
      </c>
      <c r="H216" s="101">
        <v>10</v>
      </c>
      <c r="I216" s="101"/>
      <c r="J216" s="100"/>
      <c r="K216" s="100"/>
      <c r="L216" s="100"/>
      <c r="M216" s="100"/>
      <c r="N216" s="100"/>
      <c r="O216" s="100"/>
      <c r="P216" s="100"/>
      <c r="Q216" s="100"/>
      <c r="R216" s="100"/>
      <c r="S216" s="100"/>
      <c r="T216" s="100"/>
      <c r="U216" s="100"/>
      <c r="V216" s="100"/>
      <c r="W216" s="100"/>
      <c r="X216" s="100"/>
      <c r="Y216" s="100"/>
      <c r="Z216" s="100"/>
    </row>
    <row r="217" spans="1:26" ht="14.25" hidden="1" customHeight="1" outlineLevel="1" x14ac:dyDescent="0.2">
      <c r="A217" s="100" t="s">
        <v>111</v>
      </c>
      <c r="B217" s="100">
        <v>4</v>
      </c>
      <c r="C217" s="100" t="s">
        <v>102</v>
      </c>
      <c r="D217" s="100">
        <v>45</v>
      </c>
      <c r="E217" s="101">
        <v>193930</v>
      </c>
      <c r="F217" s="101">
        <v>3750000</v>
      </c>
      <c r="G217" s="102">
        <v>7.5</v>
      </c>
      <c r="H217" s="101">
        <v>10</v>
      </c>
      <c r="I217" s="101"/>
      <c r="J217" s="100"/>
      <c r="K217" s="100"/>
      <c r="L217" s="100"/>
      <c r="M217" s="100"/>
      <c r="N217" s="100"/>
      <c r="O217" s="100"/>
      <c r="P217" s="100"/>
      <c r="Q217" s="100"/>
      <c r="R217" s="100"/>
      <c r="S217" s="100"/>
      <c r="T217" s="100"/>
      <c r="U217" s="100"/>
      <c r="V217" s="100"/>
      <c r="W217" s="100"/>
      <c r="X217" s="100"/>
      <c r="Y217" s="100"/>
      <c r="Z217" s="100"/>
    </row>
    <row r="218" spans="1:26" ht="14.25" hidden="1" customHeight="1" outlineLevel="1" x14ac:dyDescent="0.2">
      <c r="A218" s="100" t="s">
        <v>111</v>
      </c>
      <c r="B218" s="100">
        <v>5</v>
      </c>
      <c r="C218" s="100" t="s">
        <v>102</v>
      </c>
      <c r="D218" s="100">
        <v>45</v>
      </c>
      <c r="E218" s="101">
        <v>197340</v>
      </c>
      <c r="F218" s="101">
        <v>3750000</v>
      </c>
      <c r="G218" s="102">
        <v>7.5</v>
      </c>
      <c r="H218" s="101">
        <v>10</v>
      </c>
      <c r="I218" s="101"/>
      <c r="J218" s="100"/>
      <c r="K218" s="100"/>
      <c r="L218" s="100"/>
      <c r="M218" s="100"/>
      <c r="N218" s="100"/>
      <c r="O218" s="100"/>
      <c r="P218" s="100"/>
      <c r="Q218" s="100"/>
      <c r="R218" s="100"/>
      <c r="S218" s="100"/>
      <c r="T218" s="100"/>
      <c r="U218" s="100"/>
      <c r="V218" s="100"/>
      <c r="W218" s="100"/>
      <c r="X218" s="100"/>
      <c r="Y218" s="100"/>
      <c r="Z218" s="100"/>
    </row>
    <row r="219" spans="1:26" ht="14.25" hidden="1" customHeight="1" outlineLevel="1" x14ac:dyDescent="0.2">
      <c r="A219" s="100" t="s">
        <v>111</v>
      </c>
      <c r="B219" s="100">
        <v>6</v>
      </c>
      <c r="C219" s="100" t="s">
        <v>102</v>
      </c>
      <c r="D219" s="100">
        <v>45</v>
      </c>
      <c r="E219" s="101">
        <v>200750</v>
      </c>
      <c r="F219" s="101">
        <v>3750000</v>
      </c>
      <c r="G219" s="102">
        <v>7.5</v>
      </c>
      <c r="H219" s="101">
        <v>10</v>
      </c>
      <c r="I219" s="101"/>
      <c r="J219" s="100"/>
      <c r="K219" s="100"/>
      <c r="L219" s="100"/>
      <c r="M219" s="100"/>
      <c r="N219" s="100"/>
      <c r="O219" s="100"/>
      <c r="P219" s="100"/>
      <c r="Q219" s="100"/>
      <c r="R219" s="100"/>
      <c r="S219" s="100"/>
      <c r="T219" s="100"/>
      <c r="U219" s="100"/>
      <c r="V219" s="100"/>
      <c r="W219" s="100"/>
      <c r="X219" s="100"/>
      <c r="Y219" s="100"/>
      <c r="Z219" s="100"/>
    </row>
    <row r="220" spans="1:26" ht="14.25" hidden="1" customHeight="1" outlineLevel="1" x14ac:dyDescent="0.2">
      <c r="A220" s="100" t="s">
        <v>111</v>
      </c>
      <c r="B220" s="100">
        <v>7</v>
      </c>
      <c r="C220" s="100" t="s">
        <v>102</v>
      </c>
      <c r="D220" s="100">
        <v>45</v>
      </c>
      <c r="E220" s="101">
        <v>204160</v>
      </c>
      <c r="F220" s="101">
        <v>3750000</v>
      </c>
      <c r="G220" s="102">
        <v>7.5</v>
      </c>
      <c r="H220" s="101">
        <v>10</v>
      </c>
      <c r="I220" s="101"/>
      <c r="J220" s="100"/>
      <c r="K220" s="100"/>
      <c r="L220" s="100"/>
      <c r="M220" s="100"/>
      <c r="N220" s="100"/>
      <c r="O220" s="100"/>
      <c r="P220" s="100"/>
      <c r="Q220" s="100"/>
      <c r="R220" s="100"/>
      <c r="S220" s="100"/>
      <c r="T220" s="100"/>
      <c r="U220" s="100"/>
      <c r="V220" s="100"/>
      <c r="W220" s="100"/>
      <c r="X220" s="100"/>
      <c r="Y220" s="100"/>
      <c r="Z220" s="100"/>
    </row>
    <row r="221" spans="1:26" ht="14.25" hidden="1" customHeight="1" outlineLevel="1" x14ac:dyDescent="0.2">
      <c r="A221" s="100" t="s">
        <v>111</v>
      </c>
      <c r="B221" s="100">
        <v>8</v>
      </c>
      <c r="C221" s="100" t="s">
        <v>102</v>
      </c>
      <c r="D221" s="100">
        <v>45</v>
      </c>
      <c r="E221" s="101">
        <v>207570</v>
      </c>
      <c r="F221" s="101">
        <v>3750000</v>
      </c>
      <c r="G221" s="102">
        <v>7.5</v>
      </c>
      <c r="H221" s="101">
        <v>10</v>
      </c>
      <c r="I221" s="101"/>
      <c r="J221" s="100"/>
      <c r="K221" s="100"/>
      <c r="L221" s="100"/>
      <c r="M221" s="100"/>
      <c r="N221" s="100"/>
      <c r="O221" s="100"/>
      <c r="P221" s="100"/>
      <c r="Q221" s="100"/>
      <c r="R221" s="100"/>
      <c r="S221" s="100"/>
      <c r="T221" s="100"/>
      <c r="U221" s="100"/>
      <c r="V221" s="100"/>
      <c r="W221" s="100"/>
      <c r="X221" s="100"/>
      <c r="Y221" s="100"/>
      <c r="Z221" s="100"/>
    </row>
    <row r="222" spans="1:26" ht="14.25" hidden="1" customHeight="1" outlineLevel="1" x14ac:dyDescent="0.2">
      <c r="A222" s="100" t="s">
        <v>111</v>
      </c>
      <c r="B222" s="100">
        <v>9</v>
      </c>
      <c r="C222" s="100" t="s">
        <v>102</v>
      </c>
      <c r="D222" s="100">
        <v>45</v>
      </c>
      <c r="E222" s="101">
        <v>210980</v>
      </c>
      <c r="F222" s="101">
        <v>3750000</v>
      </c>
      <c r="G222" s="102">
        <v>7.5</v>
      </c>
      <c r="H222" s="101">
        <v>10</v>
      </c>
      <c r="I222" s="101"/>
      <c r="J222" s="100"/>
      <c r="K222" s="100"/>
      <c r="L222" s="100"/>
      <c r="M222" s="100"/>
      <c r="N222" s="100"/>
      <c r="O222" s="100"/>
      <c r="P222" s="100"/>
      <c r="Q222" s="100"/>
      <c r="R222" s="100"/>
      <c r="S222" s="100"/>
      <c r="T222" s="100"/>
      <c r="U222" s="100"/>
      <c r="V222" s="100"/>
      <c r="W222" s="100"/>
      <c r="X222" s="100"/>
      <c r="Y222" s="100"/>
      <c r="Z222" s="100"/>
    </row>
    <row r="223" spans="1:26" ht="14.25" hidden="1" customHeight="1" outlineLevel="1" x14ac:dyDescent="0.2">
      <c r="A223" s="100" t="s">
        <v>111</v>
      </c>
      <c r="B223" s="100">
        <v>10</v>
      </c>
      <c r="C223" s="100" t="s">
        <v>102</v>
      </c>
      <c r="D223" s="100">
        <v>45</v>
      </c>
      <c r="E223" s="101">
        <v>214390</v>
      </c>
      <c r="F223" s="101">
        <v>3750000</v>
      </c>
      <c r="G223" s="102">
        <v>7.5</v>
      </c>
      <c r="H223" s="101">
        <v>10</v>
      </c>
      <c r="I223" s="101"/>
      <c r="J223" s="100"/>
      <c r="K223" s="100"/>
      <c r="L223" s="100"/>
      <c r="M223" s="100"/>
      <c r="N223" s="100"/>
      <c r="O223" s="100"/>
      <c r="P223" s="100"/>
      <c r="Q223" s="100"/>
      <c r="R223" s="100"/>
      <c r="S223" s="100"/>
      <c r="T223" s="100"/>
      <c r="U223" s="100"/>
      <c r="V223" s="100"/>
      <c r="W223" s="100"/>
      <c r="X223" s="100"/>
      <c r="Y223" s="100"/>
      <c r="Z223" s="100"/>
    </row>
    <row r="224" spans="1:26" ht="14.25" hidden="1" customHeight="1" outlineLevel="1" x14ac:dyDescent="0.2">
      <c r="A224" s="100" t="s">
        <v>111</v>
      </c>
      <c r="B224" s="100">
        <v>11</v>
      </c>
      <c r="C224" s="100" t="s">
        <v>102</v>
      </c>
      <c r="D224" s="100">
        <v>45</v>
      </c>
      <c r="E224" s="101">
        <v>217800</v>
      </c>
      <c r="F224" s="101">
        <v>3750000</v>
      </c>
      <c r="G224" s="102">
        <v>7.5</v>
      </c>
      <c r="H224" s="101">
        <v>10</v>
      </c>
      <c r="I224" s="101"/>
      <c r="J224" s="100"/>
      <c r="K224" s="100"/>
      <c r="L224" s="100"/>
      <c r="M224" s="100"/>
      <c r="N224" s="100"/>
      <c r="O224" s="100"/>
      <c r="P224" s="100"/>
      <c r="Q224" s="100"/>
      <c r="R224" s="100"/>
      <c r="S224" s="100"/>
      <c r="T224" s="100"/>
      <c r="U224" s="100"/>
      <c r="V224" s="100"/>
      <c r="W224" s="100"/>
      <c r="X224" s="100"/>
      <c r="Y224" s="100"/>
      <c r="Z224" s="100"/>
    </row>
    <row r="225" spans="1:26" ht="14.25" hidden="1" customHeight="1" outlineLevel="1" x14ac:dyDescent="0.2">
      <c r="A225" s="100" t="s">
        <v>111</v>
      </c>
      <c r="B225" s="100">
        <v>12</v>
      </c>
      <c r="C225" s="100" t="s">
        <v>102</v>
      </c>
      <c r="D225" s="100">
        <v>45</v>
      </c>
      <c r="E225" s="101">
        <v>221210</v>
      </c>
      <c r="F225" s="101">
        <v>0</v>
      </c>
      <c r="G225" s="102">
        <v>0</v>
      </c>
      <c r="H225" s="101">
        <v>10</v>
      </c>
      <c r="I225" s="101"/>
      <c r="J225" s="100"/>
      <c r="K225" s="100"/>
      <c r="L225" s="100"/>
      <c r="M225" s="100"/>
      <c r="N225" s="100"/>
      <c r="O225" s="100"/>
      <c r="P225" s="100"/>
      <c r="Q225" s="100"/>
      <c r="R225" s="100"/>
      <c r="S225" s="100"/>
      <c r="T225" s="100"/>
      <c r="U225" s="100"/>
      <c r="V225" s="100"/>
      <c r="W225" s="100"/>
      <c r="X225" s="100"/>
      <c r="Y225" s="100"/>
      <c r="Z225" s="100"/>
    </row>
    <row r="226" spans="1:26" ht="14.25" hidden="1" customHeight="1" outlineLevel="1" x14ac:dyDescent="0.2">
      <c r="A226" s="201" t="s">
        <v>111</v>
      </c>
      <c r="B226" s="97">
        <v>1</v>
      </c>
      <c r="C226" s="97" t="s">
        <v>103</v>
      </c>
      <c r="D226" s="97">
        <v>45</v>
      </c>
      <c r="E226" s="98">
        <v>232270.5</v>
      </c>
      <c r="F226" s="98">
        <v>0</v>
      </c>
      <c r="G226" s="99">
        <v>0</v>
      </c>
      <c r="H226" s="98">
        <v>10</v>
      </c>
      <c r="I226" s="101"/>
      <c r="J226" s="100"/>
      <c r="K226" s="100"/>
      <c r="L226" s="100"/>
      <c r="M226" s="100"/>
      <c r="N226" s="100"/>
      <c r="O226" s="100"/>
      <c r="P226" s="100"/>
      <c r="Q226" s="100"/>
      <c r="R226" s="100"/>
      <c r="S226" s="100"/>
      <c r="T226" s="100"/>
      <c r="U226" s="100"/>
      <c r="V226" s="100"/>
      <c r="W226" s="100"/>
      <c r="X226" s="100"/>
      <c r="Y226" s="100"/>
      <c r="Z226" s="100"/>
    </row>
    <row r="227" spans="1:26" ht="14.25" customHeight="1" collapsed="1" x14ac:dyDescent="0.2">
      <c r="A227" s="100" t="s">
        <v>112</v>
      </c>
      <c r="B227" s="100">
        <v>1</v>
      </c>
      <c r="C227" s="100" t="s">
        <v>101</v>
      </c>
      <c r="D227" s="100">
        <v>32</v>
      </c>
      <c r="E227" s="101">
        <v>73000</v>
      </c>
      <c r="F227" s="101">
        <v>10000</v>
      </c>
      <c r="G227" s="102">
        <v>8.3333333333333329E-2</v>
      </c>
      <c r="H227" s="101">
        <v>11</v>
      </c>
      <c r="I227" s="101"/>
      <c r="J227" s="100"/>
      <c r="K227" s="100"/>
      <c r="L227" s="100"/>
      <c r="M227" s="100"/>
      <c r="N227" s="100"/>
      <c r="O227" s="100"/>
      <c r="P227" s="100"/>
      <c r="Q227" s="100"/>
      <c r="R227" s="100"/>
      <c r="S227" s="100"/>
      <c r="T227" s="100"/>
      <c r="U227" s="100"/>
      <c r="V227" s="100"/>
      <c r="W227" s="100"/>
      <c r="X227" s="100"/>
      <c r="Y227" s="100"/>
      <c r="Z227" s="100"/>
    </row>
    <row r="228" spans="1:26" ht="14.25" hidden="1" customHeight="1" outlineLevel="1" x14ac:dyDescent="0.2">
      <c r="A228" s="100" t="s">
        <v>112</v>
      </c>
      <c r="B228" s="100">
        <v>2</v>
      </c>
      <c r="C228" s="100" t="s">
        <v>101</v>
      </c>
      <c r="D228" s="100">
        <v>33</v>
      </c>
      <c r="E228" s="101">
        <v>79000</v>
      </c>
      <c r="F228" s="101">
        <v>20000</v>
      </c>
      <c r="G228" s="102">
        <v>0.5</v>
      </c>
      <c r="H228" s="101">
        <v>11</v>
      </c>
      <c r="I228" s="101"/>
      <c r="J228" s="100"/>
      <c r="K228" s="100"/>
      <c r="L228" s="100"/>
      <c r="M228" s="100"/>
      <c r="N228" s="100"/>
      <c r="O228" s="100"/>
      <c r="P228" s="100"/>
      <c r="Q228" s="100"/>
      <c r="R228" s="100"/>
      <c r="S228" s="100"/>
      <c r="T228" s="100"/>
      <c r="U228" s="100"/>
      <c r="V228" s="100"/>
      <c r="W228" s="100"/>
      <c r="X228" s="100"/>
      <c r="Y228" s="100"/>
      <c r="Z228" s="100"/>
    </row>
    <row r="229" spans="1:26" ht="14.25" hidden="1" customHeight="1" outlineLevel="1" x14ac:dyDescent="0.2">
      <c r="A229" s="100" t="s">
        <v>112</v>
      </c>
      <c r="B229" s="100">
        <v>3</v>
      </c>
      <c r="C229" s="100" t="s">
        <v>101</v>
      </c>
      <c r="D229" s="100">
        <v>34</v>
      </c>
      <c r="E229" s="101">
        <v>85000</v>
      </c>
      <c r="F229" s="101">
        <v>40000</v>
      </c>
      <c r="G229" s="102">
        <v>1</v>
      </c>
      <c r="H229" s="101">
        <v>11</v>
      </c>
      <c r="I229" s="101"/>
      <c r="J229" s="100"/>
      <c r="K229" s="100"/>
      <c r="L229" s="100"/>
      <c r="M229" s="100"/>
      <c r="N229" s="100"/>
      <c r="O229" s="100"/>
      <c r="P229" s="100"/>
      <c r="Q229" s="100"/>
      <c r="R229" s="100"/>
      <c r="S229" s="100"/>
      <c r="T229" s="100"/>
      <c r="U229" s="100"/>
      <c r="V229" s="100"/>
      <c r="W229" s="100"/>
      <c r="X229" s="100"/>
      <c r="Y229" s="100"/>
      <c r="Z229" s="100"/>
    </row>
    <row r="230" spans="1:26" ht="14.25" hidden="1" customHeight="1" outlineLevel="1" x14ac:dyDescent="0.2">
      <c r="A230" s="100" t="s">
        <v>112</v>
      </c>
      <c r="B230" s="100">
        <v>4</v>
      </c>
      <c r="C230" s="100" t="s">
        <v>101</v>
      </c>
      <c r="D230" s="100">
        <v>36</v>
      </c>
      <c r="E230" s="101">
        <v>92000</v>
      </c>
      <c r="F230" s="101">
        <v>200000</v>
      </c>
      <c r="G230" s="102">
        <v>4</v>
      </c>
      <c r="H230" s="101">
        <v>11</v>
      </c>
      <c r="I230" s="101"/>
      <c r="J230" s="100"/>
      <c r="K230" s="100"/>
      <c r="L230" s="100"/>
      <c r="M230" s="100"/>
      <c r="N230" s="100"/>
      <c r="O230" s="100"/>
      <c r="P230" s="100"/>
      <c r="Q230" s="100"/>
      <c r="R230" s="100"/>
      <c r="S230" s="100"/>
      <c r="T230" s="100"/>
      <c r="U230" s="100"/>
      <c r="V230" s="100"/>
      <c r="W230" s="100"/>
      <c r="X230" s="100"/>
      <c r="Y230" s="100"/>
      <c r="Z230" s="100"/>
    </row>
    <row r="231" spans="1:26" ht="14.25" hidden="1" customHeight="1" outlineLevel="1" x14ac:dyDescent="0.2">
      <c r="A231" s="100" t="s">
        <v>112</v>
      </c>
      <c r="B231" s="100">
        <v>5</v>
      </c>
      <c r="C231" s="100" t="s">
        <v>101</v>
      </c>
      <c r="D231" s="100">
        <v>37</v>
      </c>
      <c r="E231" s="101">
        <v>99000</v>
      </c>
      <c r="F231" s="101">
        <v>400000</v>
      </c>
      <c r="G231" s="102">
        <v>8</v>
      </c>
      <c r="H231" s="101">
        <v>11</v>
      </c>
      <c r="I231" s="101"/>
      <c r="J231" s="100"/>
      <c r="K231" s="100"/>
      <c r="L231" s="100"/>
      <c r="M231" s="100"/>
      <c r="N231" s="100"/>
      <c r="O231" s="100"/>
      <c r="P231" s="100"/>
      <c r="Q231" s="100"/>
      <c r="R231" s="100"/>
      <c r="S231" s="100"/>
      <c r="T231" s="100"/>
      <c r="U231" s="100"/>
      <c r="V231" s="100"/>
      <c r="W231" s="100"/>
      <c r="X231" s="100"/>
      <c r="Y231" s="100"/>
      <c r="Z231" s="100"/>
    </row>
    <row r="232" spans="1:26" ht="14.25" hidden="1" customHeight="1" outlineLevel="1" x14ac:dyDescent="0.2">
      <c r="A232" s="100" t="s">
        <v>112</v>
      </c>
      <c r="B232" s="100">
        <v>6</v>
      </c>
      <c r="C232" s="100" t="s">
        <v>101</v>
      </c>
      <c r="D232" s="100">
        <v>38</v>
      </c>
      <c r="E232" s="101">
        <v>107000</v>
      </c>
      <c r="F232" s="101">
        <v>800000</v>
      </c>
      <c r="G232" s="102">
        <v>12</v>
      </c>
      <c r="H232" s="101">
        <v>11</v>
      </c>
      <c r="I232" s="101"/>
      <c r="J232" s="100"/>
      <c r="K232" s="100"/>
      <c r="L232" s="100"/>
      <c r="M232" s="100"/>
      <c r="N232" s="100"/>
      <c r="O232" s="100"/>
      <c r="P232" s="100"/>
      <c r="Q232" s="100"/>
      <c r="R232" s="100"/>
      <c r="S232" s="100"/>
      <c r="T232" s="100"/>
      <c r="U232" s="100"/>
      <c r="V232" s="100"/>
      <c r="W232" s="100"/>
      <c r="X232" s="100"/>
      <c r="Y232" s="100"/>
      <c r="Z232" s="100"/>
    </row>
    <row r="233" spans="1:26" ht="14.25" hidden="1" customHeight="1" outlineLevel="1" x14ac:dyDescent="0.2">
      <c r="A233" s="100" t="s">
        <v>112</v>
      </c>
      <c r="B233" s="100">
        <v>7</v>
      </c>
      <c r="C233" s="100" t="s">
        <v>101</v>
      </c>
      <c r="D233" s="100">
        <v>39</v>
      </c>
      <c r="E233" s="101">
        <v>116000</v>
      </c>
      <c r="F233" s="101">
        <v>1500000</v>
      </c>
      <c r="G233" s="102">
        <v>16</v>
      </c>
      <c r="H233" s="101">
        <v>11</v>
      </c>
      <c r="I233" s="101"/>
      <c r="J233" s="100"/>
      <c r="K233" s="100"/>
      <c r="L233" s="100"/>
      <c r="M233" s="100"/>
      <c r="N233" s="100"/>
      <c r="O233" s="100"/>
      <c r="P233" s="100"/>
      <c r="Q233" s="100"/>
      <c r="R233" s="100"/>
      <c r="S233" s="100"/>
      <c r="T233" s="100"/>
      <c r="U233" s="100"/>
      <c r="V233" s="100"/>
      <c r="W233" s="100"/>
      <c r="X233" s="100"/>
      <c r="Y233" s="100"/>
      <c r="Z233" s="100"/>
    </row>
    <row r="234" spans="1:26" ht="14.25" hidden="1" customHeight="1" outlineLevel="1" x14ac:dyDescent="0.2">
      <c r="A234" s="100" t="s">
        <v>112</v>
      </c>
      <c r="B234" s="100">
        <v>8</v>
      </c>
      <c r="C234" s="100" t="s">
        <v>101</v>
      </c>
      <c r="D234" s="100">
        <v>41</v>
      </c>
      <c r="E234" s="101">
        <v>125000</v>
      </c>
      <c r="F234" s="101">
        <v>3000000</v>
      </c>
      <c r="G234" s="102">
        <v>20</v>
      </c>
      <c r="H234" s="101">
        <v>11</v>
      </c>
      <c r="I234" s="101"/>
      <c r="J234" s="100"/>
      <c r="K234" s="100"/>
      <c r="L234" s="100"/>
      <c r="M234" s="100"/>
      <c r="N234" s="100"/>
      <c r="O234" s="100"/>
      <c r="P234" s="100"/>
      <c r="Q234" s="100"/>
      <c r="R234" s="100"/>
      <c r="S234" s="100"/>
      <c r="T234" s="100"/>
      <c r="U234" s="100"/>
      <c r="V234" s="100"/>
      <c r="W234" s="100"/>
      <c r="X234" s="100"/>
      <c r="Y234" s="100"/>
      <c r="Z234" s="100"/>
    </row>
    <row r="235" spans="1:26" ht="14.25" hidden="1" customHeight="1" outlineLevel="1" x14ac:dyDescent="0.2">
      <c r="A235" s="100" t="s">
        <v>112</v>
      </c>
      <c r="B235" s="100">
        <v>9</v>
      </c>
      <c r="C235" s="100" t="s">
        <v>101</v>
      </c>
      <c r="D235" s="100">
        <v>42</v>
      </c>
      <c r="E235" s="101">
        <v>135000</v>
      </c>
      <c r="F235" s="101">
        <v>5000000</v>
      </c>
      <c r="G235" s="102">
        <v>24</v>
      </c>
      <c r="H235" s="101">
        <v>11</v>
      </c>
      <c r="I235" s="101"/>
      <c r="J235" s="100"/>
      <c r="K235" s="100"/>
      <c r="L235" s="100"/>
      <c r="M235" s="100"/>
      <c r="N235" s="100"/>
      <c r="O235" s="100"/>
      <c r="P235" s="100"/>
      <c r="Q235" s="100"/>
      <c r="R235" s="100"/>
      <c r="S235" s="100"/>
      <c r="T235" s="100"/>
      <c r="U235" s="100"/>
      <c r="V235" s="100"/>
      <c r="W235" s="100"/>
      <c r="X235" s="100"/>
      <c r="Y235" s="100"/>
      <c r="Z235" s="100"/>
    </row>
    <row r="236" spans="1:26" ht="14.25" hidden="1" customHeight="1" outlineLevel="1" x14ac:dyDescent="0.2">
      <c r="A236" s="100" t="s">
        <v>112</v>
      </c>
      <c r="B236" s="100">
        <v>10</v>
      </c>
      <c r="C236" s="100" t="s">
        <v>101</v>
      </c>
      <c r="D236" s="100">
        <v>43</v>
      </c>
      <c r="E236" s="101">
        <v>146000</v>
      </c>
      <c r="F236" s="101">
        <v>8000000</v>
      </c>
      <c r="G236" s="102">
        <v>26</v>
      </c>
      <c r="H236" s="101">
        <v>11</v>
      </c>
      <c r="I236" s="101"/>
      <c r="J236" s="100"/>
      <c r="K236" s="100"/>
      <c r="L236" s="100"/>
      <c r="M236" s="100"/>
      <c r="N236" s="100"/>
      <c r="O236" s="100"/>
      <c r="P236" s="100"/>
      <c r="Q236" s="100"/>
      <c r="R236" s="100"/>
      <c r="S236" s="100"/>
      <c r="T236" s="100"/>
      <c r="U236" s="100"/>
      <c r="V236" s="100"/>
      <c r="W236" s="100"/>
      <c r="X236" s="100"/>
      <c r="Y236" s="100"/>
      <c r="Z236" s="100"/>
    </row>
    <row r="237" spans="1:26" ht="14.25" hidden="1" customHeight="1" outlineLevel="1" collapsed="1" x14ac:dyDescent="0.2">
      <c r="A237" s="100" t="s">
        <v>112</v>
      </c>
      <c r="B237" s="100">
        <v>11</v>
      </c>
      <c r="C237" s="100" t="s">
        <v>101</v>
      </c>
      <c r="D237" s="100">
        <v>44</v>
      </c>
      <c r="E237" s="101">
        <v>158000</v>
      </c>
      <c r="F237" s="101">
        <v>13000000</v>
      </c>
      <c r="G237" s="102">
        <v>28</v>
      </c>
      <c r="H237" s="101">
        <v>11</v>
      </c>
      <c r="I237" s="101"/>
      <c r="J237" s="100"/>
      <c r="K237" s="100"/>
      <c r="L237" s="100"/>
      <c r="M237" s="100"/>
      <c r="N237" s="100"/>
      <c r="O237" s="100"/>
      <c r="P237" s="100"/>
      <c r="Q237" s="100"/>
      <c r="R237" s="100"/>
      <c r="S237" s="100"/>
      <c r="T237" s="100"/>
      <c r="U237" s="100"/>
      <c r="V237" s="100"/>
      <c r="W237" s="100"/>
      <c r="X237" s="100"/>
      <c r="Y237" s="100"/>
      <c r="Z237" s="100"/>
    </row>
    <row r="238" spans="1:26" ht="14.25" hidden="1" customHeight="1" outlineLevel="1" x14ac:dyDescent="0.2">
      <c r="A238" s="100" t="s">
        <v>112</v>
      </c>
      <c r="B238" s="100">
        <v>12</v>
      </c>
      <c r="C238" s="100" t="s">
        <v>101</v>
      </c>
      <c r="D238" s="100">
        <v>45</v>
      </c>
      <c r="E238" s="101">
        <v>171000</v>
      </c>
      <c r="F238" s="101">
        <v>0</v>
      </c>
      <c r="G238" s="102">
        <v>0</v>
      </c>
      <c r="H238" s="101">
        <v>11</v>
      </c>
      <c r="I238" s="101"/>
      <c r="J238" s="100"/>
      <c r="K238" s="100"/>
      <c r="L238" s="100"/>
      <c r="M238" s="100"/>
      <c r="N238" s="100"/>
      <c r="O238" s="100"/>
      <c r="P238" s="100"/>
      <c r="Q238" s="100"/>
      <c r="R238" s="100"/>
      <c r="S238" s="100"/>
      <c r="T238" s="100"/>
      <c r="U238" s="100"/>
      <c r="V238" s="100"/>
      <c r="W238" s="100"/>
      <c r="X238" s="100"/>
      <c r="Y238" s="100"/>
      <c r="Z238" s="100"/>
    </row>
    <row r="239" spans="1:26" ht="14.25" hidden="1" customHeight="1" outlineLevel="1" x14ac:dyDescent="0.2">
      <c r="A239" s="100" t="s">
        <v>112</v>
      </c>
      <c r="B239" s="100">
        <v>1</v>
      </c>
      <c r="C239" s="100" t="s">
        <v>102</v>
      </c>
      <c r="D239" s="100">
        <v>45</v>
      </c>
      <c r="E239" s="101">
        <v>171000</v>
      </c>
      <c r="F239" s="101">
        <v>250000</v>
      </c>
      <c r="G239" s="102">
        <v>1.5</v>
      </c>
      <c r="H239" s="101">
        <v>11</v>
      </c>
      <c r="I239" s="101"/>
      <c r="J239" s="100"/>
      <c r="K239" s="100"/>
      <c r="L239" s="100"/>
      <c r="M239" s="100"/>
      <c r="N239" s="100"/>
      <c r="O239" s="100"/>
      <c r="P239" s="100"/>
      <c r="Q239" s="100"/>
      <c r="R239" s="100"/>
      <c r="S239" s="100"/>
      <c r="T239" s="100"/>
      <c r="U239" s="100"/>
      <c r="V239" s="100"/>
      <c r="W239" s="100"/>
      <c r="X239" s="100"/>
      <c r="Y239" s="100"/>
      <c r="Z239" s="100"/>
    </row>
    <row r="240" spans="1:26" ht="14.25" hidden="1" customHeight="1" outlineLevel="1" x14ac:dyDescent="0.2">
      <c r="A240" s="100" t="s">
        <v>112</v>
      </c>
      <c r="B240" s="100">
        <v>2</v>
      </c>
      <c r="C240" s="100" t="s">
        <v>102</v>
      </c>
      <c r="D240" s="100">
        <v>45</v>
      </c>
      <c r="E240" s="101">
        <v>174100</v>
      </c>
      <c r="F240" s="101">
        <v>500000</v>
      </c>
      <c r="G240" s="102">
        <v>2.5</v>
      </c>
      <c r="H240" s="101">
        <v>11</v>
      </c>
      <c r="I240" s="101"/>
      <c r="J240" s="100"/>
      <c r="K240" s="100"/>
      <c r="L240" s="100"/>
      <c r="M240" s="100"/>
      <c r="N240" s="100"/>
      <c r="O240" s="100"/>
      <c r="P240" s="100"/>
      <c r="Q240" s="100"/>
      <c r="R240" s="100"/>
      <c r="S240" s="100"/>
      <c r="T240" s="100"/>
      <c r="U240" s="100"/>
      <c r="V240" s="100"/>
      <c r="W240" s="100"/>
      <c r="X240" s="100"/>
      <c r="Y240" s="100"/>
      <c r="Z240" s="100"/>
    </row>
    <row r="241" spans="1:26" ht="14.25" hidden="1" customHeight="1" outlineLevel="1" x14ac:dyDescent="0.2">
      <c r="A241" s="100" t="s">
        <v>112</v>
      </c>
      <c r="B241" s="100">
        <v>3</v>
      </c>
      <c r="C241" s="100" t="s">
        <v>102</v>
      </c>
      <c r="D241" s="100">
        <v>45</v>
      </c>
      <c r="E241" s="101">
        <v>177200</v>
      </c>
      <c r="F241" s="101">
        <v>1000000</v>
      </c>
      <c r="G241" s="102">
        <v>4</v>
      </c>
      <c r="H241" s="101">
        <v>11</v>
      </c>
      <c r="I241" s="101"/>
      <c r="J241" s="100"/>
      <c r="K241" s="100"/>
      <c r="L241" s="100"/>
      <c r="M241" s="100"/>
      <c r="N241" s="100"/>
      <c r="O241" s="100"/>
      <c r="P241" s="100"/>
      <c r="Q241" s="100"/>
      <c r="R241" s="100"/>
      <c r="S241" s="100"/>
      <c r="T241" s="100"/>
      <c r="U241" s="100"/>
      <c r="V241" s="100"/>
      <c r="W241" s="100"/>
      <c r="X241" s="100"/>
      <c r="Y241" s="100"/>
      <c r="Z241" s="100"/>
    </row>
    <row r="242" spans="1:26" ht="14.25" hidden="1" customHeight="1" outlineLevel="1" x14ac:dyDescent="0.2">
      <c r="A242" s="100" t="s">
        <v>112</v>
      </c>
      <c r="B242" s="100">
        <v>4</v>
      </c>
      <c r="C242" s="100" t="s">
        <v>102</v>
      </c>
      <c r="D242" s="100">
        <v>45</v>
      </c>
      <c r="E242" s="101">
        <v>180300</v>
      </c>
      <c r="F242" s="101">
        <v>3750000</v>
      </c>
      <c r="G242" s="102">
        <v>7.5</v>
      </c>
      <c r="H242" s="101">
        <v>11</v>
      </c>
      <c r="I242" s="101"/>
      <c r="J242" s="100"/>
      <c r="K242" s="100"/>
      <c r="L242" s="100"/>
      <c r="M242" s="100"/>
      <c r="N242" s="100"/>
      <c r="O242" s="100"/>
      <c r="P242" s="100"/>
      <c r="Q242" s="100"/>
      <c r="R242" s="100"/>
      <c r="S242" s="100"/>
      <c r="T242" s="100"/>
      <c r="U242" s="100"/>
      <c r="V242" s="100"/>
      <c r="W242" s="100"/>
      <c r="X242" s="100"/>
      <c r="Y242" s="100"/>
      <c r="Z242" s="100"/>
    </row>
    <row r="243" spans="1:26" ht="14.25" hidden="1" customHeight="1" outlineLevel="1" x14ac:dyDescent="0.2">
      <c r="A243" s="100" t="s">
        <v>112</v>
      </c>
      <c r="B243" s="100">
        <v>5</v>
      </c>
      <c r="C243" s="100" t="s">
        <v>102</v>
      </c>
      <c r="D243" s="100">
        <v>45</v>
      </c>
      <c r="E243" s="101">
        <v>183400</v>
      </c>
      <c r="F243" s="101">
        <v>3750000</v>
      </c>
      <c r="G243" s="102">
        <v>7.5</v>
      </c>
      <c r="H243" s="101">
        <v>11</v>
      </c>
      <c r="I243" s="101"/>
      <c r="J243" s="100"/>
      <c r="K243" s="100"/>
      <c r="L243" s="100"/>
      <c r="M243" s="100"/>
      <c r="N243" s="100"/>
      <c r="O243" s="100"/>
      <c r="P243" s="100"/>
      <c r="Q243" s="100"/>
      <c r="R243" s="100"/>
      <c r="S243" s="100"/>
      <c r="T243" s="100"/>
      <c r="U243" s="100"/>
      <c r="V243" s="100"/>
      <c r="W243" s="100"/>
      <c r="X243" s="100"/>
      <c r="Y243" s="100"/>
      <c r="Z243" s="100"/>
    </row>
    <row r="244" spans="1:26" ht="14.25" hidden="1" customHeight="1" outlineLevel="1" x14ac:dyDescent="0.2">
      <c r="A244" s="100" t="s">
        <v>112</v>
      </c>
      <c r="B244" s="100">
        <v>6</v>
      </c>
      <c r="C244" s="100" t="s">
        <v>102</v>
      </c>
      <c r="D244" s="100">
        <v>45</v>
      </c>
      <c r="E244" s="101">
        <v>186500</v>
      </c>
      <c r="F244" s="101">
        <v>3750000</v>
      </c>
      <c r="G244" s="102">
        <v>7.5</v>
      </c>
      <c r="H244" s="101">
        <v>11</v>
      </c>
      <c r="I244" s="101"/>
      <c r="J244" s="100"/>
      <c r="K244" s="100"/>
      <c r="L244" s="100"/>
      <c r="M244" s="100"/>
      <c r="N244" s="100"/>
      <c r="O244" s="100"/>
      <c r="P244" s="100"/>
      <c r="Q244" s="100"/>
      <c r="R244" s="100"/>
      <c r="S244" s="100"/>
      <c r="T244" s="100"/>
      <c r="U244" s="100"/>
      <c r="V244" s="100"/>
      <c r="W244" s="100"/>
      <c r="X244" s="100"/>
      <c r="Y244" s="100"/>
      <c r="Z244" s="100"/>
    </row>
    <row r="245" spans="1:26" ht="14.25" hidden="1" customHeight="1" outlineLevel="1" x14ac:dyDescent="0.2">
      <c r="A245" s="100" t="s">
        <v>112</v>
      </c>
      <c r="B245" s="100">
        <v>7</v>
      </c>
      <c r="C245" s="100" t="s">
        <v>102</v>
      </c>
      <c r="D245" s="100">
        <v>45</v>
      </c>
      <c r="E245" s="101">
        <v>189600</v>
      </c>
      <c r="F245" s="101">
        <v>3750000</v>
      </c>
      <c r="G245" s="102">
        <v>7.5</v>
      </c>
      <c r="H245" s="101">
        <v>11</v>
      </c>
      <c r="I245" s="101"/>
      <c r="J245" s="100"/>
      <c r="K245" s="100"/>
      <c r="L245" s="100"/>
      <c r="M245" s="100"/>
      <c r="N245" s="100"/>
      <c r="O245" s="100"/>
      <c r="P245" s="100"/>
      <c r="Q245" s="100"/>
      <c r="R245" s="100"/>
      <c r="S245" s="100"/>
      <c r="T245" s="100"/>
      <c r="U245" s="100"/>
      <c r="V245" s="100"/>
      <c r="W245" s="100"/>
      <c r="X245" s="100"/>
      <c r="Y245" s="100"/>
      <c r="Z245" s="100"/>
    </row>
    <row r="246" spans="1:26" ht="14.25" hidden="1" customHeight="1" outlineLevel="1" x14ac:dyDescent="0.2">
      <c r="A246" s="100" t="s">
        <v>112</v>
      </c>
      <c r="B246" s="100">
        <v>8</v>
      </c>
      <c r="C246" s="100" t="s">
        <v>102</v>
      </c>
      <c r="D246" s="100">
        <v>45</v>
      </c>
      <c r="E246" s="101">
        <v>192700</v>
      </c>
      <c r="F246" s="101">
        <v>3750000</v>
      </c>
      <c r="G246" s="102">
        <v>7.5</v>
      </c>
      <c r="H246" s="101">
        <v>11</v>
      </c>
      <c r="I246" s="101"/>
      <c r="J246" s="100"/>
      <c r="K246" s="100"/>
      <c r="L246" s="100"/>
      <c r="M246" s="100"/>
      <c r="N246" s="100"/>
      <c r="O246" s="100"/>
      <c r="P246" s="100"/>
      <c r="Q246" s="100"/>
      <c r="R246" s="100"/>
      <c r="S246" s="100"/>
      <c r="T246" s="100"/>
      <c r="U246" s="100"/>
      <c r="V246" s="100"/>
      <c r="W246" s="100"/>
      <c r="X246" s="100"/>
      <c r="Y246" s="100"/>
      <c r="Z246" s="100"/>
    </row>
    <row r="247" spans="1:26" ht="14.25" hidden="1" customHeight="1" outlineLevel="1" x14ac:dyDescent="0.2">
      <c r="A247" s="100" t="s">
        <v>112</v>
      </c>
      <c r="B247" s="100">
        <v>9</v>
      </c>
      <c r="C247" s="100" t="s">
        <v>102</v>
      </c>
      <c r="D247" s="100">
        <v>45</v>
      </c>
      <c r="E247" s="101">
        <v>195800</v>
      </c>
      <c r="F247" s="101">
        <v>3750000</v>
      </c>
      <c r="G247" s="102">
        <v>7.5</v>
      </c>
      <c r="H247" s="101">
        <v>11</v>
      </c>
      <c r="I247" s="101"/>
      <c r="J247" s="100"/>
      <c r="K247" s="100"/>
      <c r="L247" s="100"/>
      <c r="M247" s="100"/>
      <c r="N247" s="100"/>
      <c r="O247" s="100"/>
      <c r="P247" s="100"/>
      <c r="Q247" s="100"/>
      <c r="R247" s="100"/>
      <c r="S247" s="100"/>
      <c r="T247" s="100"/>
      <c r="U247" s="100"/>
      <c r="V247" s="100"/>
      <c r="W247" s="100"/>
      <c r="X247" s="100"/>
      <c r="Y247" s="100"/>
      <c r="Z247" s="100"/>
    </row>
    <row r="248" spans="1:26" ht="14.25" hidden="1" customHeight="1" outlineLevel="1" x14ac:dyDescent="0.2">
      <c r="A248" s="100" t="s">
        <v>112</v>
      </c>
      <c r="B248" s="100">
        <v>10</v>
      </c>
      <c r="C248" s="100" t="s">
        <v>102</v>
      </c>
      <c r="D248" s="100">
        <v>45</v>
      </c>
      <c r="E248" s="101">
        <v>198900</v>
      </c>
      <c r="F248" s="101">
        <v>3750000</v>
      </c>
      <c r="G248" s="102">
        <v>7.5</v>
      </c>
      <c r="H248" s="101">
        <v>11</v>
      </c>
      <c r="I248" s="101"/>
      <c r="J248" s="100"/>
      <c r="K248" s="100"/>
      <c r="L248" s="100"/>
      <c r="M248" s="100"/>
      <c r="N248" s="100"/>
      <c r="O248" s="100"/>
      <c r="P248" s="100"/>
      <c r="Q248" s="100"/>
      <c r="R248" s="100"/>
      <c r="S248" s="100"/>
      <c r="T248" s="100"/>
      <c r="U248" s="100"/>
      <c r="V248" s="100"/>
      <c r="W248" s="100"/>
      <c r="X248" s="100"/>
      <c r="Y248" s="100"/>
      <c r="Z248" s="100"/>
    </row>
    <row r="249" spans="1:26" ht="14.25" hidden="1" customHeight="1" outlineLevel="1" x14ac:dyDescent="0.2">
      <c r="A249" s="100" t="s">
        <v>112</v>
      </c>
      <c r="B249" s="100">
        <v>11</v>
      </c>
      <c r="C249" s="100" t="s">
        <v>102</v>
      </c>
      <c r="D249" s="100">
        <v>45</v>
      </c>
      <c r="E249" s="101">
        <v>202000</v>
      </c>
      <c r="F249" s="101">
        <v>3750000</v>
      </c>
      <c r="G249" s="102">
        <v>7.5</v>
      </c>
      <c r="H249" s="101">
        <v>11</v>
      </c>
      <c r="I249" s="101"/>
      <c r="J249" s="100"/>
      <c r="K249" s="100"/>
      <c r="L249" s="100"/>
      <c r="M249" s="100"/>
      <c r="N249" s="100"/>
      <c r="O249" s="100"/>
      <c r="P249" s="100"/>
      <c r="Q249" s="100"/>
      <c r="R249" s="100"/>
      <c r="S249" s="100"/>
      <c r="T249" s="100"/>
      <c r="U249" s="100"/>
      <c r="V249" s="100"/>
      <c r="W249" s="100"/>
      <c r="X249" s="100"/>
      <c r="Y249" s="100"/>
      <c r="Z249" s="100"/>
    </row>
    <row r="250" spans="1:26" ht="14.25" hidden="1" customHeight="1" outlineLevel="1" x14ac:dyDescent="0.2">
      <c r="A250" s="100" t="s">
        <v>112</v>
      </c>
      <c r="B250" s="100">
        <v>12</v>
      </c>
      <c r="C250" s="100" t="s">
        <v>102</v>
      </c>
      <c r="D250" s="100">
        <v>45</v>
      </c>
      <c r="E250" s="101">
        <v>205100</v>
      </c>
      <c r="F250" s="101">
        <v>0</v>
      </c>
      <c r="G250" s="102">
        <v>0</v>
      </c>
      <c r="H250" s="101">
        <v>11</v>
      </c>
      <c r="I250" s="101"/>
      <c r="J250" s="100"/>
      <c r="K250" s="100"/>
      <c r="L250" s="100"/>
      <c r="M250" s="100"/>
      <c r="N250" s="100"/>
      <c r="O250" s="100"/>
      <c r="P250" s="100"/>
      <c r="Q250" s="100"/>
      <c r="R250" s="100"/>
      <c r="S250" s="100"/>
      <c r="T250" s="100"/>
      <c r="U250" s="100"/>
      <c r="V250" s="100"/>
      <c r="W250" s="100"/>
      <c r="X250" s="100"/>
      <c r="Y250" s="100"/>
      <c r="Z250" s="100"/>
    </row>
    <row r="251" spans="1:26" ht="14.25" hidden="1" customHeight="1" outlineLevel="1" x14ac:dyDescent="0.2">
      <c r="A251" s="201" t="s">
        <v>112</v>
      </c>
      <c r="B251" s="97">
        <v>1</v>
      </c>
      <c r="C251" s="97" t="s">
        <v>103</v>
      </c>
      <c r="D251" s="97">
        <v>45</v>
      </c>
      <c r="E251" s="98">
        <v>215355</v>
      </c>
      <c r="F251" s="98">
        <v>0</v>
      </c>
      <c r="G251" s="99">
        <v>0</v>
      </c>
      <c r="H251" s="98">
        <v>11</v>
      </c>
      <c r="I251" s="101"/>
      <c r="J251" s="100"/>
      <c r="K251" s="100"/>
      <c r="L251" s="100"/>
      <c r="M251" s="100"/>
      <c r="N251" s="100"/>
      <c r="O251" s="100"/>
      <c r="P251" s="100"/>
      <c r="Q251" s="100"/>
      <c r="R251" s="100"/>
      <c r="S251" s="100"/>
      <c r="T251" s="100"/>
      <c r="U251" s="100"/>
      <c r="V251" s="100"/>
      <c r="W251" s="100"/>
      <c r="X251" s="100"/>
      <c r="Y251" s="100"/>
      <c r="Z251" s="100"/>
    </row>
    <row r="252" spans="1:26" ht="14.25" customHeight="1" collapsed="1" x14ac:dyDescent="0.2">
      <c r="A252" s="100" t="s">
        <v>113</v>
      </c>
      <c r="B252" s="100">
        <v>1</v>
      </c>
      <c r="C252" s="100" t="s">
        <v>101</v>
      </c>
      <c r="D252" s="100">
        <v>33</v>
      </c>
      <c r="E252" s="101">
        <v>84000</v>
      </c>
      <c r="F252" s="101">
        <v>100000</v>
      </c>
      <c r="G252" s="102">
        <v>2</v>
      </c>
      <c r="H252" s="101">
        <v>12</v>
      </c>
      <c r="I252" s="101"/>
      <c r="J252" s="100"/>
      <c r="K252" s="100"/>
      <c r="L252" s="100"/>
      <c r="M252" s="100"/>
      <c r="N252" s="100"/>
      <c r="O252" s="100"/>
      <c r="P252" s="100"/>
      <c r="Q252" s="100"/>
      <c r="R252" s="100"/>
      <c r="S252" s="100"/>
      <c r="T252" s="100"/>
      <c r="U252" s="100"/>
      <c r="V252" s="100"/>
      <c r="W252" s="100"/>
      <c r="X252" s="100"/>
      <c r="Y252" s="100"/>
      <c r="Z252" s="100"/>
    </row>
    <row r="253" spans="1:26" ht="14.25" hidden="1" customHeight="1" outlineLevel="1" x14ac:dyDescent="0.2">
      <c r="A253" s="100" t="s">
        <v>113</v>
      </c>
      <c r="B253" s="100">
        <v>2</v>
      </c>
      <c r="C253" s="100" t="s">
        <v>101</v>
      </c>
      <c r="D253" s="100">
        <v>35</v>
      </c>
      <c r="E253" s="101">
        <v>89000</v>
      </c>
      <c r="F253" s="101">
        <v>200000</v>
      </c>
      <c r="G253" s="102">
        <v>5</v>
      </c>
      <c r="H253" s="101">
        <v>12</v>
      </c>
      <c r="I253" s="101"/>
      <c r="J253" s="100"/>
      <c r="K253" s="100"/>
      <c r="L253" s="100"/>
      <c r="M253" s="100"/>
      <c r="N253" s="100"/>
      <c r="O253" s="100"/>
      <c r="P253" s="100"/>
      <c r="Q253" s="100"/>
      <c r="R253" s="100"/>
      <c r="S253" s="100"/>
      <c r="T253" s="100"/>
      <c r="U253" s="100"/>
      <c r="V253" s="100"/>
      <c r="W253" s="100"/>
      <c r="X253" s="100"/>
      <c r="Y253" s="100"/>
      <c r="Z253" s="100"/>
    </row>
    <row r="254" spans="1:26" ht="14.25" hidden="1" customHeight="1" outlineLevel="1" x14ac:dyDescent="0.2">
      <c r="A254" s="100" t="s">
        <v>113</v>
      </c>
      <c r="B254" s="100">
        <v>3</v>
      </c>
      <c r="C254" s="100" t="s">
        <v>101</v>
      </c>
      <c r="D254" s="100">
        <v>36</v>
      </c>
      <c r="E254" s="101">
        <v>95000</v>
      </c>
      <c r="F254" s="101">
        <v>400000</v>
      </c>
      <c r="G254" s="102">
        <v>14</v>
      </c>
      <c r="H254" s="101">
        <v>12</v>
      </c>
      <c r="I254" s="101"/>
      <c r="J254" s="100"/>
      <c r="K254" s="100"/>
      <c r="L254" s="100"/>
      <c r="M254" s="100"/>
      <c r="N254" s="100"/>
      <c r="O254" s="100"/>
      <c r="P254" s="100"/>
      <c r="Q254" s="100"/>
      <c r="R254" s="100"/>
      <c r="S254" s="100"/>
      <c r="T254" s="100"/>
      <c r="U254" s="100"/>
      <c r="V254" s="100"/>
      <c r="W254" s="100"/>
      <c r="X254" s="100"/>
      <c r="Y254" s="100"/>
      <c r="Z254" s="100"/>
    </row>
    <row r="255" spans="1:26" ht="14.25" hidden="1" customHeight="1" outlineLevel="1" x14ac:dyDescent="0.2">
      <c r="A255" s="100" t="s">
        <v>113</v>
      </c>
      <c r="B255" s="100">
        <v>4</v>
      </c>
      <c r="C255" s="100" t="s">
        <v>101</v>
      </c>
      <c r="D255" s="100">
        <v>37</v>
      </c>
      <c r="E255" s="101">
        <v>101000</v>
      </c>
      <c r="F255" s="101">
        <v>2000000</v>
      </c>
      <c r="G255" s="102">
        <v>28</v>
      </c>
      <c r="H255" s="101">
        <v>12</v>
      </c>
      <c r="I255" s="101"/>
      <c r="J255" s="100"/>
      <c r="K255" s="100"/>
      <c r="L255" s="100"/>
      <c r="M255" s="100"/>
      <c r="N255" s="100"/>
      <c r="O255" s="100"/>
      <c r="P255" s="100"/>
      <c r="Q255" s="100"/>
      <c r="R255" s="100"/>
      <c r="S255" s="100"/>
      <c r="T255" s="100"/>
      <c r="U255" s="100"/>
      <c r="V255" s="100"/>
      <c r="W255" s="100"/>
      <c r="X255" s="100"/>
      <c r="Y255" s="100"/>
      <c r="Z255" s="100"/>
    </row>
    <row r="256" spans="1:26" ht="14.25" hidden="1" customHeight="1" outlineLevel="1" x14ac:dyDescent="0.2">
      <c r="A256" s="100" t="s">
        <v>113</v>
      </c>
      <c r="B256" s="100">
        <v>5</v>
      </c>
      <c r="C256" s="100" t="s">
        <v>101</v>
      </c>
      <c r="D256" s="100">
        <v>38</v>
      </c>
      <c r="E256" s="101">
        <v>107000</v>
      </c>
      <c r="F256" s="101">
        <v>3000000</v>
      </c>
      <c r="G256" s="102">
        <v>48</v>
      </c>
      <c r="H256" s="101">
        <v>12</v>
      </c>
      <c r="I256" s="101"/>
      <c r="J256" s="100"/>
      <c r="K256" s="100"/>
      <c r="L256" s="100"/>
      <c r="M256" s="100"/>
      <c r="N256" s="100"/>
      <c r="O256" s="100"/>
      <c r="P256" s="100"/>
      <c r="Q256" s="100"/>
      <c r="R256" s="100"/>
      <c r="S256" s="100"/>
      <c r="T256" s="100"/>
      <c r="U256" s="100"/>
      <c r="V256" s="100"/>
      <c r="W256" s="100"/>
      <c r="X256" s="100"/>
      <c r="Y256" s="100"/>
      <c r="Z256" s="100"/>
    </row>
    <row r="257" spans="1:26" ht="14.25" hidden="1" customHeight="1" outlineLevel="1" x14ac:dyDescent="0.2">
      <c r="A257" s="100" t="s">
        <v>113</v>
      </c>
      <c r="B257" s="100">
        <v>6</v>
      </c>
      <c r="C257" s="100" t="s">
        <v>101</v>
      </c>
      <c r="D257" s="100">
        <v>39</v>
      </c>
      <c r="E257" s="101">
        <v>114000</v>
      </c>
      <c r="F257" s="101">
        <v>4000000</v>
      </c>
      <c r="G257" s="102">
        <v>66</v>
      </c>
      <c r="H257" s="101">
        <v>12</v>
      </c>
      <c r="I257" s="101"/>
      <c r="J257" s="100"/>
      <c r="K257" s="100"/>
      <c r="L257" s="100"/>
      <c r="M257" s="100"/>
      <c r="N257" s="100"/>
      <c r="O257" s="100"/>
      <c r="P257" s="100"/>
      <c r="Q257" s="100"/>
      <c r="R257" s="100"/>
      <c r="S257" s="100"/>
      <c r="T257" s="100"/>
      <c r="U257" s="100"/>
      <c r="V257" s="100"/>
      <c r="W257" s="100"/>
      <c r="X257" s="100"/>
      <c r="Y257" s="100"/>
      <c r="Z257" s="100"/>
    </row>
    <row r="258" spans="1:26" ht="14.25" hidden="1" customHeight="1" outlineLevel="1" x14ac:dyDescent="0.2">
      <c r="A258" s="100" t="s">
        <v>113</v>
      </c>
      <c r="B258" s="100">
        <v>7</v>
      </c>
      <c r="C258" s="100" t="s">
        <v>101</v>
      </c>
      <c r="D258" s="100">
        <v>41</v>
      </c>
      <c r="E258" s="101">
        <v>121000</v>
      </c>
      <c r="F258" s="101">
        <v>8000000</v>
      </c>
      <c r="G258" s="102">
        <v>90</v>
      </c>
      <c r="H258" s="101">
        <v>12</v>
      </c>
      <c r="I258" s="101"/>
      <c r="J258" s="100"/>
      <c r="K258" s="100"/>
      <c r="L258" s="100"/>
      <c r="M258" s="100"/>
      <c r="N258" s="100"/>
      <c r="O258" s="100"/>
      <c r="P258" s="100"/>
      <c r="Q258" s="100"/>
      <c r="R258" s="100"/>
      <c r="S258" s="100"/>
      <c r="T258" s="100"/>
      <c r="U258" s="100"/>
      <c r="V258" s="100"/>
      <c r="W258" s="100"/>
      <c r="X258" s="100"/>
      <c r="Y258" s="100"/>
      <c r="Z258" s="100"/>
    </row>
    <row r="259" spans="1:26" ht="14.25" hidden="1" customHeight="1" outlineLevel="1" x14ac:dyDescent="0.2">
      <c r="A259" s="100" t="s">
        <v>113</v>
      </c>
      <c r="B259" s="100">
        <v>8</v>
      </c>
      <c r="C259" s="100" t="s">
        <v>101</v>
      </c>
      <c r="D259" s="100">
        <v>42</v>
      </c>
      <c r="E259" s="101">
        <v>129000</v>
      </c>
      <c r="F259" s="101">
        <v>13000000</v>
      </c>
      <c r="G259" s="102">
        <v>106</v>
      </c>
      <c r="H259" s="101">
        <v>12</v>
      </c>
      <c r="I259" s="101"/>
      <c r="J259" s="100"/>
      <c r="K259" s="100"/>
      <c r="L259" s="100"/>
      <c r="M259" s="100"/>
      <c r="N259" s="100"/>
      <c r="O259" s="100"/>
      <c r="P259" s="100"/>
      <c r="Q259" s="100"/>
      <c r="R259" s="100"/>
      <c r="S259" s="100"/>
      <c r="T259" s="100"/>
      <c r="U259" s="100"/>
      <c r="V259" s="100"/>
      <c r="W259" s="100"/>
      <c r="X259" s="100"/>
      <c r="Y259" s="100"/>
      <c r="Z259" s="100"/>
    </row>
    <row r="260" spans="1:26" ht="14.25" hidden="1" customHeight="1" outlineLevel="1" x14ac:dyDescent="0.2">
      <c r="A260" s="100" t="s">
        <v>113</v>
      </c>
      <c r="B260" s="100">
        <v>9</v>
      </c>
      <c r="C260" s="100" t="s">
        <v>101</v>
      </c>
      <c r="D260" s="100">
        <v>43</v>
      </c>
      <c r="E260" s="101">
        <v>137000</v>
      </c>
      <c r="F260" s="101">
        <v>25000000</v>
      </c>
      <c r="G260" s="102">
        <v>116</v>
      </c>
      <c r="H260" s="101">
        <v>12</v>
      </c>
      <c r="I260" s="101"/>
      <c r="J260" s="100"/>
      <c r="K260" s="100"/>
      <c r="L260" s="100"/>
      <c r="M260" s="100"/>
      <c r="N260" s="100"/>
      <c r="O260" s="100"/>
      <c r="P260" s="100"/>
      <c r="Q260" s="100"/>
      <c r="R260" s="100"/>
      <c r="S260" s="100"/>
      <c r="T260" s="100"/>
      <c r="U260" s="100"/>
      <c r="V260" s="100"/>
      <c r="W260" s="100"/>
      <c r="X260" s="100"/>
      <c r="Y260" s="100"/>
      <c r="Z260" s="100"/>
    </row>
    <row r="261" spans="1:26" ht="14.25" hidden="1" customHeight="1" outlineLevel="1" x14ac:dyDescent="0.2">
      <c r="A261" s="100" t="s">
        <v>113</v>
      </c>
      <c r="B261" s="100">
        <v>10</v>
      </c>
      <c r="C261" s="100" t="s">
        <v>101</v>
      </c>
      <c r="D261" s="100">
        <v>44</v>
      </c>
      <c r="E261" s="101">
        <v>146000</v>
      </c>
      <c r="F261" s="101">
        <v>35000000</v>
      </c>
      <c r="G261" s="102">
        <v>124</v>
      </c>
      <c r="H261" s="101">
        <v>12</v>
      </c>
      <c r="I261" s="101"/>
      <c r="J261" s="100"/>
      <c r="K261" s="100"/>
      <c r="L261" s="100"/>
      <c r="M261" s="100"/>
      <c r="N261" s="100"/>
      <c r="O261" s="100"/>
      <c r="P261" s="100"/>
      <c r="Q261" s="100"/>
      <c r="R261" s="100"/>
      <c r="S261" s="100"/>
      <c r="T261" s="100"/>
      <c r="U261" s="100"/>
      <c r="V261" s="100"/>
      <c r="W261" s="100"/>
      <c r="X261" s="100"/>
      <c r="Y261" s="100"/>
      <c r="Z261" s="100"/>
    </row>
    <row r="262" spans="1:26" ht="14.25" hidden="1" customHeight="1" outlineLevel="1" collapsed="1" x14ac:dyDescent="0.2">
      <c r="A262" s="100" t="s">
        <v>113</v>
      </c>
      <c r="B262" s="100">
        <v>11</v>
      </c>
      <c r="C262" s="100" t="s">
        <v>101</v>
      </c>
      <c r="D262" s="100">
        <v>45</v>
      </c>
      <c r="E262" s="101">
        <v>155000</v>
      </c>
      <c r="F262" s="101">
        <v>45000000</v>
      </c>
      <c r="G262" s="102">
        <v>130</v>
      </c>
      <c r="H262" s="101">
        <v>12</v>
      </c>
      <c r="I262" s="101"/>
      <c r="J262" s="100"/>
      <c r="K262" s="100"/>
      <c r="L262" s="100"/>
      <c r="M262" s="100"/>
      <c r="N262" s="100"/>
      <c r="O262" s="100"/>
      <c r="P262" s="100"/>
      <c r="Q262" s="100"/>
      <c r="R262" s="100"/>
      <c r="S262" s="100"/>
      <c r="T262" s="100"/>
      <c r="U262" s="100"/>
      <c r="V262" s="100"/>
      <c r="W262" s="100"/>
      <c r="X262" s="100"/>
      <c r="Y262" s="100"/>
      <c r="Z262" s="100"/>
    </row>
    <row r="263" spans="1:26" ht="14.25" hidden="1" customHeight="1" outlineLevel="1" x14ac:dyDescent="0.2">
      <c r="A263" s="100" t="s">
        <v>113</v>
      </c>
      <c r="B263" s="100">
        <v>12</v>
      </c>
      <c r="C263" s="100" t="s">
        <v>101</v>
      </c>
      <c r="D263" s="100">
        <v>46</v>
      </c>
      <c r="E263" s="101">
        <v>165000</v>
      </c>
      <c r="F263" s="101">
        <v>0</v>
      </c>
      <c r="G263" s="102">
        <v>0</v>
      </c>
      <c r="H263" s="101">
        <v>12</v>
      </c>
      <c r="I263" s="101"/>
      <c r="J263" s="100"/>
      <c r="K263" s="100"/>
      <c r="L263" s="100"/>
      <c r="M263" s="100"/>
      <c r="N263" s="100"/>
      <c r="O263" s="100"/>
      <c r="P263" s="100"/>
      <c r="Q263" s="100"/>
      <c r="R263" s="100"/>
      <c r="S263" s="100"/>
      <c r="T263" s="100"/>
      <c r="U263" s="100"/>
      <c r="V263" s="100"/>
      <c r="W263" s="100"/>
      <c r="X263" s="100"/>
      <c r="Y263" s="100"/>
      <c r="Z263" s="100"/>
    </row>
    <row r="264" spans="1:26" ht="14.25" hidden="1" customHeight="1" outlineLevel="1" x14ac:dyDescent="0.2">
      <c r="A264" s="100" t="s">
        <v>113</v>
      </c>
      <c r="B264" s="100">
        <v>1</v>
      </c>
      <c r="C264" s="100" t="s">
        <v>102</v>
      </c>
      <c r="D264" s="100">
        <v>46</v>
      </c>
      <c r="E264" s="101">
        <v>165000</v>
      </c>
      <c r="F264" s="101">
        <v>1000000</v>
      </c>
      <c r="G264" s="102">
        <v>12</v>
      </c>
      <c r="H264" s="101">
        <v>12</v>
      </c>
      <c r="I264" s="101"/>
      <c r="J264" s="100"/>
      <c r="K264" s="100"/>
      <c r="L264" s="100"/>
      <c r="M264" s="100"/>
      <c r="N264" s="100"/>
      <c r="O264" s="100"/>
      <c r="P264" s="100"/>
      <c r="Q264" s="100"/>
      <c r="R264" s="100"/>
      <c r="S264" s="100"/>
      <c r="T264" s="100"/>
      <c r="U264" s="100"/>
      <c r="V264" s="100"/>
      <c r="W264" s="100"/>
      <c r="X264" s="100"/>
      <c r="Y264" s="100"/>
      <c r="Z264" s="100"/>
    </row>
    <row r="265" spans="1:26" ht="14.25" hidden="1" customHeight="1" outlineLevel="1" x14ac:dyDescent="0.2">
      <c r="A265" s="100" t="s">
        <v>113</v>
      </c>
      <c r="B265" s="100">
        <v>2</v>
      </c>
      <c r="C265" s="100" t="s">
        <v>102</v>
      </c>
      <c r="D265" s="100">
        <v>46</v>
      </c>
      <c r="E265" s="101">
        <v>168000</v>
      </c>
      <c r="F265" s="101">
        <v>2000000</v>
      </c>
      <c r="G265" s="102">
        <v>24</v>
      </c>
      <c r="H265" s="101">
        <v>12</v>
      </c>
      <c r="I265" s="101"/>
      <c r="J265" s="100"/>
      <c r="K265" s="100"/>
      <c r="L265" s="100"/>
      <c r="M265" s="100"/>
      <c r="N265" s="100"/>
      <c r="O265" s="100"/>
      <c r="P265" s="100"/>
      <c r="Q265" s="100"/>
      <c r="R265" s="100"/>
      <c r="S265" s="100"/>
      <c r="T265" s="100"/>
      <c r="U265" s="100"/>
      <c r="V265" s="100"/>
      <c r="W265" s="100"/>
      <c r="X265" s="100"/>
      <c r="Y265" s="100"/>
      <c r="Z265" s="100"/>
    </row>
    <row r="266" spans="1:26" ht="14.25" hidden="1" customHeight="1" outlineLevel="1" x14ac:dyDescent="0.2">
      <c r="A266" s="100" t="s">
        <v>113</v>
      </c>
      <c r="B266" s="100">
        <v>3</v>
      </c>
      <c r="C266" s="100" t="s">
        <v>102</v>
      </c>
      <c r="D266" s="100">
        <v>46</v>
      </c>
      <c r="E266" s="101">
        <v>171000</v>
      </c>
      <c r="F266" s="101">
        <v>4000000</v>
      </c>
      <c r="G266" s="102">
        <v>36</v>
      </c>
      <c r="H266" s="101">
        <v>12</v>
      </c>
      <c r="I266" s="101"/>
      <c r="J266" s="100"/>
      <c r="K266" s="100"/>
      <c r="L266" s="100"/>
      <c r="M266" s="100"/>
      <c r="N266" s="100"/>
      <c r="O266" s="100"/>
      <c r="P266" s="100"/>
      <c r="Q266" s="100"/>
      <c r="R266" s="100"/>
      <c r="S266" s="100"/>
      <c r="T266" s="100"/>
      <c r="U266" s="100"/>
      <c r="V266" s="100"/>
      <c r="W266" s="100"/>
      <c r="X266" s="100"/>
      <c r="Y266" s="100"/>
      <c r="Z266" s="100"/>
    </row>
    <row r="267" spans="1:26" ht="14.25" hidden="1" customHeight="1" outlineLevel="1" x14ac:dyDescent="0.2">
      <c r="A267" s="100" t="s">
        <v>113</v>
      </c>
      <c r="B267" s="100">
        <v>4</v>
      </c>
      <c r="C267" s="100" t="s">
        <v>102</v>
      </c>
      <c r="D267" s="100">
        <v>46</v>
      </c>
      <c r="E267" s="101">
        <v>174000</v>
      </c>
      <c r="F267" s="101">
        <v>16000000</v>
      </c>
      <c r="G267" s="102">
        <v>36</v>
      </c>
      <c r="H267" s="101">
        <v>12</v>
      </c>
      <c r="I267" s="101"/>
      <c r="J267" s="100"/>
      <c r="K267" s="100"/>
      <c r="L267" s="100"/>
      <c r="M267" s="100"/>
      <c r="N267" s="100"/>
      <c r="O267" s="100"/>
      <c r="P267" s="100"/>
      <c r="Q267" s="100"/>
      <c r="R267" s="100"/>
      <c r="S267" s="100"/>
      <c r="T267" s="100"/>
      <c r="U267" s="100"/>
      <c r="V267" s="100"/>
      <c r="W267" s="100"/>
      <c r="X267" s="100"/>
      <c r="Y267" s="100"/>
      <c r="Z267" s="100"/>
    </row>
    <row r="268" spans="1:26" ht="14.25" hidden="1" customHeight="1" outlineLevel="1" x14ac:dyDescent="0.2">
      <c r="A268" s="100" t="s">
        <v>113</v>
      </c>
      <c r="B268" s="100">
        <v>5</v>
      </c>
      <c r="C268" s="100" t="s">
        <v>102</v>
      </c>
      <c r="D268" s="100">
        <v>46</v>
      </c>
      <c r="E268" s="101">
        <v>177000</v>
      </c>
      <c r="F268" s="101">
        <v>16000000</v>
      </c>
      <c r="G268" s="102">
        <v>36</v>
      </c>
      <c r="H268" s="101">
        <v>12</v>
      </c>
      <c r="I268" s="101"/>
      <c r="J268" s="100"/>
      <c r="K268" s="100"/>
      <c r="L268" s="100"/>
      <c r="M268" s="100"/>
      <c r="N268" s="100"/>
      <c r="O268" s="100"/>
      <c r="P268" s="100"/>
      <c r="Q268" s="100"/>
      <c r="R268" s="100"/>
      <c r="S268" s="100"/>
      <c r="T268" s="100"/>
      <c r="U268" s="100"/>
      <c r="V268" s="100"/>
      <c r="W268" s="100"/>
      <c r="X268" s="100"/>
      <c r="Y268" s="100"/>
      <c r="Z268" s="100"/>
    </row>
    <row r="269" spans="1:26" ht="14.25" hidden="1" customHeight="1" outlineLevel="1" x14ac:dyDescent="0.2">
      <c r="A269" s="100" t="s">
        <v>113</v>
      </c>
      <c r="B269" s="100">
        <v>6</v>
      </c>
      <c r="C269" s="100" t="s">
        <v>102</v>
      </c>
      <c r="D269" s="100">
        <v>46</v>
      </c>
      <c r="E269" s="101">
        <v>180000</v>
      </c>
      <c r="F269" s="101">
        <v>16000000</v>
      </c>
      <c r="G269" s="102">
        <v>36</v>
      </c>
      <c r="H269" s="101">
        <v>12</v>
      </c>
      <c r="I269" s="101"/>
      <c r="J269" s="100"/>
      <c r="K269" s="100"/>
      <c r="L269" s="100"/>
      <c r="M269" s="100"/>
      <c r="N269" s="100"/>
      <c r="O269" s="100"/>
      <c r="P269" s="100"/>
      <c r="Q269" s="100"/>
      <c r="R269" s="100"/>
      <c r="S269" s="100"/>
      <c r="T269" s="100"/>
      <c r="U269" s="100"/>
      <c r="V269" s="100"/>
      <c r="W269" s="100"/>
      <c r="X269" s="100"/>
      <c r="Y269" s="100"/>
      <c r="Z269" s="100"/>
    </row>
    <row r="270" spans="1:26" ht="14.25" hidden="1" customHeight="1" outlineLevel="1" x14ac:dyDescent="0.2">
      <c r="A270" s="100" t="s">
        <v>113</v>
      </c>
      <c r="B270" s="100">
        <v>7</v>
      </c>
      <c r="C270" s="100" t="s">
        <v>102</v>
      </c>
      <c r="D270" s="100">
        <v>46</v>
      </c>
      <c r="E270" s="101">
        <v>183000</v>
      </c>
      <c r="F270" s="101">
        <v>16000000</v>
      </c>
      <c r="G270" s="102">
        <v>36</v>
      </c>
      <c r="H270" s="101">
        <v>12</v>
      </c>
      <c r="I270" s="101"/>
      <c r="J270" s="100"/>
      <c r="K270" s="100"/>
      <c r="L270" s="100"/>
      <c r="M270" s="100"/>
      <c r="N270" s="100"/>
      <c r="O270" s="100"/>
      <c r="P270" s="100"/>
      <c r="Q270" s="100"/>
      <c r="R270" s="100"/>
      <c r="S270" s="100"/>
      <c r="T270" s="100"/>
      <c r="U270" s="100"/>
      <c r="V270" s="100"/>
      <c r="W270" s="100"/>
      <c r="X270" s="100"/>
      <c r="Y270" s="100"/>
      <c r="Z270" s="100"/>
    </row>
    <row r="271" spans="1:26" ht="14.25" hidden="1" customHeight="1" outlineLevel="1" x14ac:dyDescent="0.2">
      <c r="A271" s="100" t="s">
        <v>113</v>
      </c>
      <c r="B271" s="100">
        <v>8</v>
      </c>
      <c r="C271" s="100" t="s">
        <v>102</v>
      </c>
      <c r="D271" s="100">
        <v>46</v>
      </c>
      <c r="E271" s="101">
        <v>186000</v>
      </c>
      <c r="F271" s="101">
        <v>16000000</v>
      </c>
      <c r="G271" s="102">
        <v>36</v>
      </c>
      <c r="H271" s="101">
        <v>12</v>
      </c>
      <c r="I271" s="101"/>
      <c r="J271" s="100"/>
      <c r="K271" s="100"/>
      <c r="L271" s="100"/>
      <c r="M271" s="100"/>
      <c r="N271" s="100"/>
      <c r="O271" s="100"/>
      <c r="P271" s="100"/>
      <c r="Q271" s="100"/>
      <c r="R271" s="100"/>
      <c r="S271" s="100"/>
      <c r="T271" s="100"/>
      <c r="U271" s="100"/>
      <c r="V271" s="100"/>
      <c r="W271" s="100"/>
      <c r="X271" s="100"/>
      <c r="Y271" s="100"/>
      <c r="Z271" s="100"/>
    </row>
    <row r="272" spans="1:26" ht="14.25" hidden="1" customHeight="1" outlineLevel="1" x14ac:dyDescent="0.2">
      <c r="A272" s="100" t="s">
        <v>113</v>
      </c>
      <c r="B272" s="100">
        <v>9</v>
      </c>
      <c r="C272" s="100" t="s">
        <v>102</v>
      </c>
      <c r="D272" s="100">
        <v>46</v>
      </c>
      <c r="E272" s="101">
        <v>189000</v>
      </c>
      <c r="F272" s="101">
        <v>16000000</v>
      </c>
      <c r="G272" s="102">
        <v>36</v>
      </c>
      <c r="H272" s="101">
        <v>12</v>
      </c>
      <c r="I272" s="101"/>
      <c r="J272" s="100"/>
      <c r="K272" s="100"/>
      <c r="L272" s="100"/>
      <c r="M272" s="100"/>
      <c r="N272" s="100"/>
      <c r="O272" s="100"/>
      <c r="P272" s="100"/>
      <c r="Q272" s="100"/>
      <c r="R272" s="100"/>
      <c r="S272" s="100"/>
      <c r="T272" s="100"/>
      <c r="U272" s="100"/>
      <c r="V272" s="100"/>
      <c r="W272" s="100"/>
      <c r="X272" s="100"/>
      <c r="Y272" s="100"/>
      <c r="Z272" s="100"/>
    </row>
    <row r="273" spans="1:26" ht="14.25" hidden="1" customHeight="1" outlineLevel="1" x14ac:dyDescent="0.2">
      <c r="A273" s="100" t="s">
        <v>113</v>
      </c>
      <c r="B273" s="100">
        <v>10</v>
      </c>
      <c r="C273" s="100" t="s">
        <v>102</v>
      </c>
      <c r="D273" s="100">
        <v>46</v>
      </c>
      <c r="E273" s="101">
        <v>192000</v>
      </c>
      <c r="F273" s="101">
        <v>16000000</v>
      </c>
      <c r="G273" s="102">
        <v>36</v>
      </c>
      <c r="H273" s="101">
        <v>12</v>
      </c>
      <c r="I273" s="101"/>
      <c r="J273" s="100"/>
      <c r="K273" s="100"/>
      <c r="L273" s="100"/>
      <c r="M273" s="100"/>
      <c r="N273" s="100"/>
      <c r="O273" s="100"/>
      <c r="P273" s="100"/>
      <c r="Q273" s="100"/>
      <c r="R273" s="100"/>
      <c r="S273" s="100"/>
      <c r="T273" s="100"/>
      <c r="U273" s="100"/>
      <c r="V273" s="100"/>
      <c r="W273" s="100"/>
      <c r="X273" s="100"/>
      <c r="Y273" s="100"/>
      <c r="Z273" s="100"/>
    </row>
    <row r="274" spans="1:26" ht="14.25" hidden="1" customHeight="1" outlineLevel="1" x14ac:dyDescent="0.2">
      <c r="A274" s="100" t="s">
        <v>113</v>
      </c>
      <c r="B274" s="100">
        <v>11</v>
      </c>
      <c r="C274" s="100" t="s">
        <v>102</v>
      </c>
      <c r="D274" s="100">
        <v>46</v>
      </c>
      <c r="E274" s="101">
        <v>195000</v>
      </c>
      <c r="F274" s="101">
        <v>16000000</v>
      </c>
      <c r="G274" s="102">
        <v>36</v>
      </c>
      <c r="H274" s="101">
        <v>12</v>
      </c>
      <c r="I274" s="101"/>
      <c r="J274" s="100"/>
      <c r="K274" s="100"/>
      <c r="L274" s="100"/>
      <c r="M274" s="100"/>
      <c r="N274" s="100"/>
      <c r="O274" s="100"/>
      <c r="P274" s="100"/>
      <c r="Q274" s="100"/>
      <c r="R274" s="100"/>
      <c r="S274" s="100"/>
      <c r="T274" s="100"/>
      <c r="U274" s="100"/>
      <c r="V274" s="100"/>
      <c r="W274" s="100"/>
      <c r="X274" s="100"/>
      <c r="Y274" s="100"/>
      <c r="Z274" s="100"/>
    </row>
    <row r="275" spans="1:26" ht="14.25" hidden="1" customHeight="1" outlineLevel="1" x14ac:dyDescent="0.2">
      <c r="A275" s="100" t="s">
        <v>113</v>
      </c>
      <c r="B275" s="100">
        <v>12</v>
      </c>
      <c r="C275" s="100" t="s">
        <v>102</v>
      </c>
      <c r="D275" s="100">
        <v>46</v>
      </c>
      <c r="E275" s="101">
        <v>198000</v>
      </c>
      <c r="F275" s="101">
        <v>0</v>
      </c>
      <c r="G275" s="102">
        <v>0</v>
      </c>
      <c r="H275" s="101">
        <v>12</v>
      </c>
      <c r="I275" s="101"/>
      <c r="J275" s="100"/>
      <c r="K275" s="100"/>
      <c r="L275" s="100"/>
      <c r="M275" s="100"/>
      <c r="N275" s="100"/>
      <c r="O275" s="100"/>
      <c r="P275" s="100"/>
      <c r="Q275" s="100"/>
      <c r="R275" s="100"/>
      <c r="S275" s="100"/>
      <c r="T275" s="100"/>
      <c r="U275" s="100"/>
      <c r="V275" s="100"/>
      <c r="W275" s="100"/>
      <c r="X275" s="100"/>
      <c r="Y275" s="100"/>
      <c r="Z275" s="100"/>
    </row>
    <row r="276" spans="1:26" ht="14.25" hidden="1" customHeight="1" outlineLevel="1" x14ac:dyDescent="0.2">
      <c r="A276" s="201" t="s">
        <v>113</v>
      </c>
      <c r="B276" s="97">
        <v>1</v>
      </c>
      <c r="C276" s="97" t="s">
        <v>103</v>
      </c>
      <c r="D276" s="97">
        <v>46</v>
      </c>
      <c r="E276" s="98">
        <v>207900</v>
      </c>
      <c r="F276" s="98">
        <v>0</v>
      </c>
      <c r="G276" s="99">
        <v>0</v>
      </c>
      <c r="H276" s="98">
        <v>12</v>
      </c>
      <c r="I276" s="101"/>
      <c r="J276" s="100"/>
      <c r="K276" s="100"/>
      <c r="L276" s="100"/>
      <c r="M276" s="100"/>
      <c r="N276" s="100"/>
      <c r="O276" s="100"/>
      <c r="P276" s="100"/>
      <c r="Q276" s="100"/>
      <c r="R276" s="100"/>
      <c r="S276" s="100"/>
      <c r="T276" s="100"/>
      <c r="U276" s="100"/>
      <c r="V276" s="100"/>
      <c r="W276" s="100"/>
      <c r="X276" s="100"/>
      <c r="Y276" s="100"/>
      <c r="Z276" s="100"/>
    </row>
    <row r="277" spans="1:26" ht="14.25" customHeight="1" collapsed="1" x14ac:dyDescent="0.2">
      <c r="A277" s="100" t="s">
        <v>114</v>
      </c>
      <c r="B277" s="100">
        <v>1</v>
      </c>
      <c r="C277" s="100" t="s">
        <v>101</v>
      </c>
      <c r="D277" s="100">
        <v>35</v>
      </c>
      <c r="E277" s="101">
        <v>71000</v>
      </c>
      <c r="F277" s="101">
        <v>100000</v>
      </c>
      <c r="G277" s="102">
        <v>2</v>
      </c>
      <c r="H277" s="101">
        <v>14</v>
      </c>
      <c r="I277" s="101"/>
      <c r="J277" s="100"/>
      <c r="K277" s="100"/>
      <c r="L277" s="100"/>
      <c r="M277" s="100"/>
      <c r="N277" s="100"/>
      <c r="O277" s="100"/>
      <c r="P277" s="100"/>
      <c r="Q277" s="100"/>
      <c r="R277" s="100"/>
      <c r="S277" s="100"/>
      <c r="T277" s="100"/>
      <c r="U277" s="100"/>
      <c r="V277" s="100"/>
      <c r="W277" s="100"/>
      <c r="X277" s="100"/>
      <c r="Y277" s="100"/>
      <c r="Z277" s="100"/>
    </row>
    <row r="278" spans="1:26" ht="14.25" hidden="1" customHeight="1" outlineLevel="1" x14ac:dyDescent="0.2">
      <c r="A278" s="100" t="s">
        <v>114</v>
      </c>
      <c r="B278" s="100">
        <v>2</v>
      </c>
      <c r="C278" s="100" t="s">
        <v>101</v>
      </c>
      <c r="D278" s="100">
        <v>36</v>
      </c>
      <c r="E278" s="101">
        <v>76000</v>
      </c>
      <c r="F278" s="101">
        <v>200000</v>
      </c>
      <c r="G278" s="102">
        <v>5</v>
      </c>
      <c r="H278" s="101">
        <v>14</v>
      </c>
      <c r="I278" s="101"/>
      <c r="J278" s="100"/>
      <c r="K278" s="100"/>
      <c r="L278" s="100"/>
      <c r="M278" s="100"/>
      <c r="N278" s="100"/>
      <c r="O278" s="100"/>
      <c r="P278" s="100"/>
      <c r="Q278" s="100"/>
      <c r="R278" s="100"/>
      <c r="S278" s="100"/>
      <c r="T278" s="100"/>
      <c r="U278" s="100"/>
      <c r="V278" s="100"/>
      <c r="W278" s="100"/>
      <c r="X278" s="100"/>
      <c r="Y278" s="100"/>
      <c r="Z278" s="100"/>
    </row>
    <row r="279" spans="1:26" ht="14.25" hidden="1" customHeight="1" outlineLevel="1" x14ac:dyDescent="0.2">
      <c r="A279" s="100" t="s">
        <v>114</v>
      </c>
      <c r="B279" s="100">
        <v>3</v>
      </c>
      <c r="C279" s="100" t="s">
        <v>101</v>
      </c>
      <c r="D279" s="100">
        <v>37</v>
      </c>
      <c r="E279" s="101">
        <v>81000</v>
      </c>
      <c r="F279" s="101">
        <v>400000</v>
      </c>
      <c r="G279" s="102">
        <v>14</v>
      </c>
      <c r="H279" s="101">
        <v>14</v>
      </c>
      <c r="I279" s="101"/>
      <c r="J279" s="100"/>
      <c r="K279" s="100"/>
      <c r="L279" s="100"/>
      <c r="M279" s="100"/>
      <c r="N279" s="100"/>
      <c r="O279" s="100"/>
      <c r="P279" s="100"/>
      <c r="Q279" s="100"/>
      <c r="R279" s="100"/>
      <c r="S279" s="100"/>
      <c r="T279" s="100"/>
      <c r="U279" s="100"/>
      <c r="V279" s="100"/>
      <c r="W279" s="100"/>
      <c r="X279" s="100"/>
      <c r="Y279" s="100"/>
      <c r="Z279" s="100"/>
    </row>
    <row r="280" spans="1:26" ht="14.25" hidden="1" customHeight="1" outlineLevel="1" x14ac:dyDescent="0.2">
      <c r="A280" s="100" t="s">
        <v>114</v>
      </c>
      <c r="B280" s="100">
        <v>4</v>
      </c>
      <c r="C280" s="100" t="s">
        <v>101</v>
      </c>
      <c r="D280" s="100">
        <v>39</v>
      </c>
      <c r="E280" s="101">
        <v>86000</v>
      </c>
      <c r="F280" s="101">
        <v>2000000</v>
      </c>
      <c r="G280" s="102">
        <v>28</v>
      </c>
      <c r="H280" s="101">
        <v>14</v>
      </c>
      <c r="I280" s="101"/>
      <c r="J280" s="100"/>
      <c r="K280" s="100"/>
      <c r="L280" s="100"/>
      <c r="M280" s="100"/>
      <c r="N280" s="100"/>
      <c r="O280" s="100"/>
      <c r="P280" s="100"/>
      <c r="Q280" s="100"/>
      <c r="R280" s="100"/>
      <c r="S280" s="100"/>
      <c r="T280" s="100"/>
      <c r="U280" s="100"/>
      <c r="V280" s="100"/>
      <c r="W280" s="100"/>
      <c r="X280" s="100"/>
      <c r="Y280" s="100"/>
      <c r="Z280" s="100"/>
    </row>
    <row r="281" spans="1:26" ht="14.25" hidden="1" customHeight="1" outlineLevel="1" x14ac:dyDescent="0.2">
      <c r="A281" s="100" t="s">
        <v>114</v>
      </c>
      <c r="B281" s="100">
        <v>5</v>
      </c>
      <c r="C281" s="100" t="s">
        <v>101</v>
      </c>
      <c r="D281" s="100">
        <v>40</v>
      </c>
      <c r="E281" s="101">
        <v>92000</v>
      </c>
      <c r="F281" s="101">
        <v>3000000</v>
      </c>
      <c r="G281" s="102">
        <v>48</v>
      </c>
      <c r="H281" s="101">
        <v>14</v>
      </c>
      <c r="I281" s="101"/>
      <c r="J281" s="100"/>
      <c r="K281" s="100"/>
      <c r="L281" s="100"/>
      <c r="M281" s="100"/>
      <c r="N281" s="100"/>
      <c r="O281" s="100"/>
      <c r="P281" s="100"/>
      <c r="Q281" s="100"/>
      <c r="R281" s="100"/>
      <c r="S281" s="100"/>
      <c r="T281" s="100"/>
      <c r="U281" s="100"/>
      <c r="V281" s="100"/>
      <c r="W281" s="100"/>
      <c r="X281" s="100"/>
      <c r="Y281" s="100"/>
      <c r="Z281" s="100"/>
    </row>
    <row r="282" spans="1:26" ht="14.25" hidden="1" customHeight="1" outlineLevel="1" x14ac:dyDescent="0.2">
      <c r="A282" s="100" t="s">
        <v>114</v>
      </c>
      <c r="B282" s="100">
        <v>6</v>
      </c>
      <c r="C282" s="100" t="s">
        <v>101</v>
      </c>
      <c r="D282" s="100">
        <v>41</v>
      </c>
      <c r="E282" s="101">
        <v>98000</v>
      </c>
      <c r="F282" s="101">
        <v>4000000</v>
      </c>
      <c r="G282" s="102">
        <v>66</v>
      </c>
      <c r="H282" s="101">
        <v>14</v>
      </c>
      <c r="I282" s="101"/>
      <c r="J282" s="100"/>
      <c r="K282" s="100"/>
      <c r="L282" s="100"/>
      <c r="M282" s="100"/>
      <c r="N282" s="100"/>
      <c r="O282" s="100"/>
      <c r="P282" s="100"/>
      <c r="Q282" s="100"/>
      <c r="R282" s="100"/>
      <c r="S282" s="100"/>
      <c r="T282" s="100"/>
      <c r="U282" s="100"/>
      <c r="V282" s="100"/>
      <c r="W282" s="100"/>
      <c r="X282" s="100"/>
      <c r="Y282" s="100"/>
      <c r="Z282" s="100"/>
    </row>
    <row r="283" spans="1:26" ht="14.25" hidden="1" customHeight="1" outlineLevel="1" x14ac:dyDescent="0.2">
      <c r="A283" s="100" t="s">
        <v>114</v>
      </c>
      <c r="B283" s="100">
        <v>7</v>
      </c>
      <c r="C283" s="100" t="s">
        <v>101</v>
      </c>
      <c r="D283" s="100">
        <v>42</v>
      </c>
      <c r="E283" s="101">
        <v>104000</v>
      </c>
      <c r="F283" s="101">
        <v>8000000</v>
      </c>
      <c r="G283" s="102">
        <v>90</v>
      </c>
      <c r="H283" s="101">
        <v>14</v>
      </c>
      <c r="I283" s="101"/>
      <c r="J283" s="100"/>
      <c r="K283" s="100"/>
      <c r="L283" s="100"/>
      <c r="M283" s="100"/>
      <c r="N283" s="100"/>
      <c r="O283" s="100"/>
      <c r="P283" s="100"/>
      <c r="Q283" s="100"/>
      <c r="R283" s="100"/>
      <c r="S283" s="100"/>
      <c r="T283" s="100"/>
      <c r="U283" s="100"/>
      <c r="V283" s="100"/>
      <c r="W283" s="100"/>
      <c r="X283" s="100"/>
      <c r="Y283" s="100"/>
      <c r="Z283" s="100"/>
    </row>
    <row r="284" spans="1:26" ht="14.25" hidden="1" customHeight="1" outlineLevel="1" x14ac:dyDescent="0.2">
      <c r="A284" s="100" t="s">
        <v>114</v>
      </c>
      <c r="B284" s="100">
        <v>8</v>
      </c>
      <c r="C284" s="100" t="s">
        <v>101</v>
      </c>
      <c r="D284" s="100">
        <v>44</v>
      </c>
      <c r="E284" s="101">
        <v>111000</v>
      </c>
      <c r="F284" s="101">
        <v>13000000</v>
      </c>
      <c r="G284" s="102">
        <v>106</v>
      </c>
      <c r="H284" s="101">
        <v>14</v>
      </c>
      <c r="I284" s="101"/>
      <c r="J284" s="100"/>
      <c r="K284" s="100"/>
      <c r="L284" s="100"/>
      <c r="M284" s="100"/>
      <c r="N284" s="100"/>
      <c r="O284" s="100"/>
      <c r="P284" s="100"/>
      <c r="Q284" s="100"/>
      <c r="R284" s="100"/>
      <c r="S284" s="100"/>
      <c r="T284" s="100"/>
      <c r="U284" s="100"/>
      <c r="V284" s="100"/>
      <c r="W284" s="100"/>
      <c r="X284" s="100"/>
      <c r="Y284" s="100"/>
      <c r="Z284" s="100"/>
    </row>
    <row r="285" spans="1:26" ht="14.25" hidden="1" customHeight="1" outlineLevel="1" x14ac:dyDescent="0.2">
      <c r="A285" s="100" t="s">
        <v>114</v>
      </c>
      <c r="B285" s="100">
        <v>9</v>
      </c>
      <c r="C285" s="100" t="s">
        <v>101</v>
      </c>
      <c r="D285" s="100">
        <v>45</v>
      </c>
      <c r="E285" s="101">
        <v>118000</v>
      </c>
      <c r="F285" s="101">
        <v>25000000</v>
      </c>
      <c r="G285" s="102">
        <v>116</v>
      </c>
      <c r="H285" s="101">
        <v>14</v>
      </c>
      <c r="I285" s="101"/>
      <c r="J285" s="100"/>
      <c r="K285" s="100"/>
      <c r="L285" s="100"/>
      <c r="M285" s="100"/>
      <c r="N285" s="100"/>
      <c r="O285" s="100"/>
      <c r="P285" s="100"/>
      <c r="Q285" s="100"/>
      <c r="R285" s="100"/>
      <c r="S285" s="100"/>
      <c r="T285" s="100"/>
      <c r="U285" s="100"/>
      <c r="V285" s="100"/>
      <c r="W285" s="100"/>
      <c r="X285" s="100"/>
      <c r="Y285" s="100"/>
      <c r="Z285" s="100"/>
    </row>
    <row r="286" spans="1:26" ht="14.25" hidden="1" customHeight="1" outlineLevel="1" x14ac:dyDescent="0.2">
      <c r="A286" s="100" t="s">
        <v>114</v>
      </c>
      <c r="B286" s="100">
        <v>10</v>
      </c>
      <c r="C286" s="100" t="s">
        <v>101</v>
      </c>
      <c r="D286" s="100">
        <v>46</v>
      </c>
      <c r="E286" s="101">
        <v>126000</v>
      </c>
      <c r="F286" s="101">
        <v>35000000</v>
      </c>
      <c r="G286" s="102">
        <v>124</v>
      </c>
      <c r="H286" s="101">
        <v>14</v>
      </c>
      <c r="I286" s="101"/>
      <c r="J286" s="100"/>
      <c r="K286" s="100"/>
      <c r="L286" s="100"/>
      <c r="M286" s="100"/>
      <c r="N286" s="100"/>
      <c r="O286" s="100"/>
      <c r="P286" s="100"/>
      <c r="Q286" s="100"/>
      <c r="R286" s="100"/>
      <c r="S286" s="100"/>
      <c r="T286" s="100"/>
      <c r="U286" s="100"/>
      <c r="V286" s="100"/>
      <c r="W286" s="100"/>
      <c r="X286" s="100"/>
      <c r="Y286" s="100"/>
      <c r="Z286" s="100"/>
    </row>
    <row r="287" spans="1:26" ht="14.25" hidden="1" customHeight="1" outlineLevel="1" x14ac:dyDescent="0.2">
      <c r="A287" s="100" t="s">
        <v>114</v>
      </c>
      <c r="B287" s="100">
        <v>11</v>
      </c>
      <c r="C287" s="100" t="s">
        <v>101</v>
      </c>
      <c r="D287" s="100">
        <v>47</v>
      </c>
      <c r="E287" s="101">
        <v>134000</v>
      </c>
      <c r="F287" s="101">
        <v>45000000</v>
      </c>
      <c r="G287" s="102">
        <v>130</v>
      </c>
      <c r="H287" s="101">
        <v>14</v>
      </c>
      <c r="I287" s="101"/>
      <c r="J287" s="100"/>
      <c r="K287" s="100"/>
      <c r="L287" s="100"/>
      <c r="M287" s="100"/>
      <c r="N287" s="100"/>
      <c r="O287" s="100"/>
      <c r="P287" s="100"/>
      <c r="Q287" s="100"/>
      <c r="R287" s="100"/>
      <c r="S287" s="100"/>
      <c r="T287" s="100"/>
      <c r="U287" s="100"/>
      <c r="V287" s="100"/>
      <c r="W287" s="100"/>
      <c r="X287" s="100"/>
      <c r="Y287" s="100"/>
      <c r="Z287" s="100"/>
    </row>
    <row r="288" spans="1:26" ht="14.25" hidden="1" customHeight="1" outlineLevel="1" x14ac:dyDescent="0.2">
      <c r="A288" s="100" t="s">
        <v>114</v>
      </c>
      <c r="B288" s="100">
        <v>12</v>
      </c>
      <c r="C288" s="100" t="s">
        <v>101</v>
      </c>
      <c r="D288" s="100">
        <v>48</v>
      </c>
      <c r="E288" s="101">
        <v>143000</v>
      </c>
      <c r="F288" s="101">
        <v>0</v>
      </c>
      <c r="G288" s="102">
        <v>0</v>
      </c>
      <c r="H288" s="101">
        <v>14</v>
      </c>
      <c r="I288" s="101"/>
      <c r="J288" s="100"/>
      <c r="K288" s="100"/>
      <c r="L288" s="100"/>
      <c r="M288" s="100"/>
      <c r="N288" s="100"/>
      <c r="O288" s="100"/>
      <c r="P288" s="100"/>
      <c r="Q288" s="100"/>
      <c r="R288" s="100"/>
      <c r="S288" s="100"/>
      <c r="T288" s="100"/>
      <c r="U288" s="100"/>
      <c r="V288" s="100"/>
      <c r="W288" s="100"/>
      <c r="X288" s="100"/>
      <c r="Y288" s="100"/>
      <c r="Z288" s="100"/>
    </row>
    <row r="289" spans="1:26" ht="14.25" hidden="1" customHeight="1" outlineLevel="1" x14ac:dyDescent="0.2">
      <c r="A289" s="100" t="s">
        <v>114</v>
      </c>
      <c r="B289" s="100">
        <v>1</v>
      </c>
      <c r="C289" s="100" t="s">
        <v>102</v>
      </c>
      <c r="D289" s="100">
        <v>48</v>
      </c>
      <c r="E289" s="101">
        <v>143000</v>
      </c>
      <c r="F289" s="101">
        <v>1000000</v>
      </c>
      <c r="G289" s="102">
        <v>12</v>
      </c>
      <c r="H289" s="101">
        <v>14</v>
      </c>
      <c r="I289" s="101"/>
      <c r="J289" s="100"/>
      <c r="K289" s="100"/>
      <c r="L289" s="100"/>
      <c r="M289" s="100"/>
      <c r="N289" s="100"/>
      <c r="O289" s="100"/>
      <c r="P289" s="100"/>
      <c r="Q289" s="100"/>
      <c r="R289" s="100"/>
      <c r="S289" s="100"/>
      <c r="T289" s="100"/>
      <c r="U289" s="100"/>
      <c r="V289" s="100"/>
      <c r="W289" s="100"/>
      <c r="X289" s="100"/>
      <c r="Y289" s="100"/>
      <c r="Z289" s="100"/>
    </row>
    <row r="290" spans="1:26" ht="14.25" hidden="1" customHeight="1" outlineLevel="1" x14ac:dyDescent="0.2">
      <c r="A290" s="100" t="s">
        <v>114</v>
      </c>
      <c r="B290" s="100">
        <v>2</v>
      </c>
      <c r="C290" s="100" t="s">
        <v>102</v>
      </c>
      <c r="D290" s="100">
        <v>48</v>
      </c>
      <c r="E290" s="101">
        <v>145600</v>
      </c>
      <c r="F290" s="101">
        <v>2000000</v>
      </c>
      <c r="G290" s="102">
        <v>24</v>
      </c>
      <c r="H290" s="101">
        <v>14</v>
      </c>
      <c r="I290" s="101"/>
      <c r="J290" s="100"/>
      <c r="K290" s="100"/>
      <c r="L290" s="100"/>
      <c r="M290" s="100"/>
      <c r="N290" s="100"/>
      <c r="O290" s="100"/>
      <c r="P290" s="100"/>
      <c r="Q290" s="100"/>
      <c r="R290" s="100"/>
      <c r="S290" s="100"/>
      <c r="T290" s="100"/>
      <c r="U290" s="100"/>
      <c r="V290" s="100"/>
      <c r="W290" s="100"/>
      <c r="X290" s="100"/>
      <c r="Y290" s="100"/>
      <c r="Z290" s="100"/>
    </row>
    <row r="291" spans="1:26" ht="14.25" hidden="1" customHeight="1" outlineLevel="1" x14ac:dyDescent="0.2">
      <c r="A291" s="100" t="s">
        <v>114</v>
      </c>
      <c r="B291" s="100">
        <v>3</v>
      </c>
      <c r="C291" s="100" t="s">
        <v>102</v>
      </c>
      <c r="D291" s="100">
        <v>48</v>
      </c>
      <c r="E291" s="101">
        <v>148200</v>
      </c>
      <c r="F291" s="101">
        <v>4000000</v>
      </c>
      <c r="G291" s="102">
        <v>36</v>
      </c>
      <c r="H291" s="101">
        <v>14</v>
      </c>
      <c r="I291" s="101"/>
      <c r="J291" s="100"/>
      <c r="K291" s="100"/>
      <c r="L291" s="100"/>
      <c r="M291" s="100"/>
      <c r="N291" s="100"/>
      <c r="O291" s="100"/>
      <c r="P291" s="100"/>
      <c r="Q291" s="100"/>
      <c r="R291" s="100"/>
      <c r="S291" s="100"/>
      <c r="T291" s="100"/>
      <c r="U291" s="100"/>
      <c r="V291" s="100"/>
      <c r="W291" s="100"/>
      <c r="X291" s="100"/>
      <c r="Y291" s="100"/>
      <c r="Z291" s="100"/>
    </row>
    <row r="292" spans="1:26" ht="14.25" hidden="1" customHeight="1" outlineLevel="1" x14ac:dyDescent="0.2">
      <c r="A292" s="100" t="s">
        <v>114</v>
      </c>
      <c r="B292" s="100">
        <v>4</v>
      </c>
      <c r="C292" s="100" t="s">
        <v>102</v>
      </c>
      <c r="D292" s="100">
        <v>48</v>
      </c>
      <c r="E292" s="101">
        <v>150800</v>
      </c>
      <c r="F292" s="101">
        <v>16000000</v>
      </c>
      <c r="G292" s="102">
        <v>36</v>
      </c>
      <c r="H292" s="101">
        <v>14</v>
      </c>
      <c r="I292" s="101"/>
      <c r="J292" s="100"/>
      <c r="K292" s="100"/>
      <c r="L292" s="100"/>
      <c r="M292" s="100"/>
      <c r="N292" s="100"/>
      <c r="O292" s="100"/>
      <c r="P292" s="100"/>
      <c r="Q292" s="100"/>
      <c r="R292" s="100"/>
      <c r="S292" s="100"/>
      <c r="T292" s="100"/>
      <c r="U292" s="100"/>
      <c r="V292" s="100"/>
      <c r="W292" s="100"/>
      <c r="X292" s="100"/>
      <c r="Y292" s="100"/>
      <c r="Z292" s="100"/>
    </row>
    <row r="293" spans="1:26" ht="14.25" hidden="1" customHeight="1" outlineLevel="1" x14ac:dyDescent="0.2">
      <c r="A293" s="100" t="s">
        <v>114</v>
      </c>
      <c r="B293" s="100">
        <v>5</v>
      </c>
      <c r="C293" s="100" t="s">
        <v>102</v>
      </c>
      <c r="D293" s="100">
        <v>48</v>
      </c>
      <c r="E293" s="101">
        <v>153400</v>
      </c>
      <c r="F293" s="101">
        <v>16000000</v>
      </c>
      <c r="G293" s="102">
        <v>36</v>
      </c>
      <c r="H293" s="101">
        <v>14</v>
      </c>
      <c r="I293" s="101"/>
      <c r="J293" s="100"/>
      <c r="K293" s="100"/>
      <c r="L293" s="100"/>
      <c r="M293" s="100"/>
      <c r="N293" s="100"/>
      <c r="O293" s="100"/>
      <c r="P293" s="100"/>
      <c r="Q293" s="100"/>
      <c r="R293" s="100"/>
      <c r="S293" s="100"/>
      <c r="T293" s="100"/>
      <c r="U293" s="100"/>
      <c r="V293" s="100"/>
      <c r="W293" s="100"/>
      <c r="X293" s="100"/>
      <c r="Y293" s="100"/>
      <c r="Z293" s="100"/>
    </row>
    <row r="294" spans="1:26" ht="14.25" hidden="1" customHeight="1" outlineLevel="1" x14ac:dyDescent="0.2">
      <c r="A294" s="100" t="s">
        <v>114</v>
      </c>
      <c r="B294" s="100">
        <v>6</v>
      </c>
      <c r="C294" s="100" t="s">
        <v>102</v>
      </c>
      <c r="D294" s="100">
        <v>48</v>
      </c>
      <c r="E294" s="101">
        <v>156000</v>
      </c>
      <c r="F294" s="101">
        <v>16000000</v>
      </c>
      <c r="G294" s="102">
        <v>36</v>
      </c>
      <c r="H294" s="101">
        <v>14</v>
      </c>
      <c r="I294" s="101"/>
      <c r="J294" s="100"/>
      <c r="K294" s="100"/>
      <c r="L294" s="100"/>
      <c r="M294" s="100"/>
      <c r="N294" s="100"/>
      <c r="O294" s="100"/>
      <c r="P294" s="100"/>
      <c r="Q294" s="100"/>
      <c r="R294" s="100"/>
      <c r="S294" s="100"/>
      <c r="T294" s="100"/>
      <c r="U294" s="100"/>
      <c r="V294" s="100"/>
      <c r="W294" s="100"/>
      <c r="X294" s="100"/>
      <c r="Y294" s="100"/>
      <c r="Z294" s="100"/>
    </row>
    <row r="295" spans="1:26" ht="14.25" hidden="1" customHeight="1" outlineLevel="1" x14ac:dyDescent="0.2">
      <c r="A295" s="100" t="s">
        <v>114</v>
      </c>
      <c r="B295" s="100">
        <v>7</v>
      </c>
      <c r="C295" s="100" t="s">
        <v>102</v>
      </c>
      <c r="D295" s="100">
        <v>48</v>
      </c>
      <c r="E295" s="101">
        <v>158600</v>
      </c>
      <c r="F295" s="101">
        <v>16000000</v>
      </c>
      <c r="G295" s="102">
        <v>36</v>
      </c>
      <c r="H295" s="101">
        <v>14</v>
      </c>
      <c r="I295" s="101"/>
      <c r="J295" s="100"/>
      <c r="K295" s="100"/>
      <c r="L295" s="100"/>
      <c r="M295" s="100"/>
      <c r="N295" s="100"/>
      <c r="O295" s="100"/>
      <c r="P295" s="100"/>
      <c r="Q295" s="100"/>
      <c r="R295" s="100"/>
      <c r="S295" s="100"/>
      <c r="T295" s="100"/>
      <c r="U295" s="100"/>
      <c r="V295" s="100"/>
      <c r="W295" s="100"/>
      <c r="X295" s="100"/>
      <c r="Y295" s="100"/>
      <c r="Z295" s="100"/>
    </row>
    <row r="296" spans="1:26" ht="14.25" hidden="1" customHeight="1" outlineLevel="1" x14ac:dyDescent="0.2">
      <c r="A296" s="100" t="s">
        <v>114</v>
      </c>
      <c r="B296" s="100">
        <v>8</v>
      </c>
      <c r="C296" s="100" t="s">
        <v>102</v>
      </c>
      <c r="D296" s="100">
        <v>48</v>
      </c>
      <c r="E296" s="101">
        <v>161200</v>
      </c>
      <c r="F296" s="101">
        <v>16000000</v>
      </c>
      <c r="G296" s="102">
        <v>36</v>
      </c>
      <c r="H296" s="101">
        <v>14</v>
      </c>
      <c r="I296" s="101"/>
      <c r="J296" s="100"/>
      <c r="K296" s="100"/>
      <c r="L296" s="100"/>
      <c r="M296" s="100"/>
      <c r="N296" s="100"/>
      <c r="O296" s="100"/>
      <c r="P296" s="100"/>
      <c r="Q296" s="100"/>
      <c r="R296" s="100"/>
      <c r="S296" s="100"/>
      <c r="T296" s="100"/>
      <c r="U296" s="100"/>
      <c r="V296" s="100"/>
      <c r="W296" s="100"/>
      <c r="X296" s="100"/>
      <c r="Y296" s="100"/>
      <c r="Z296" s="100"/>
    </row>
    <row r="297" spans="1:26" ht="14.25" hidden="1" customHeight="1" outlineLevel="1" collapsed="1" x14ac:dyDescent="0.2">
      <c r="A297" s="100" t="s">
        <v>114</v>
      </c>
      <c r="B297" s="100">
        <v>9</v>
      </c>
      <c r="C297" s="100" t="s">
        <v>102</v>
      </c>
      <c r="D297" s="100">
        <v>48</v>
      </c>
      <c r="E297" s="101">
        <v>163800</v>
      </c>
      <c r="F297" s="101">
        <v>16000000</v>
      </c>
      <c r="G297" s="102">
        <v>36</v>
      </c>
      <c r="H297" s="101">
        <v>14</v>
      </c>
      <c r="I297" s="101"/>
      <c r="J297" s="100"/>
      <c r="K297" s="100"/>
      <c r="L297" s="100"/>
      <c r="M297" s="100"/>
      <c r="N297" s="100"/>
      <c r="O297" s="100"/>
      <c r="P297" s="100"/>
      <c r="Q297" s="100"/>
      <c r="R297" s="100"/>
      <c r="S297" s="100"/>
      <c r="T297" s="100"/>
      <c r="U297" s="100"/>
      <c r="V297" s="100"/>
      <c r="W297" s="100"/>
      <c r="X297" s="100"/>
      <c r="Y297" s="100"/>
      <c r="Z297" s="100"/>
    </row>
    <row r="298" spans="1:26" ht="14.25" hidden="1" customHeight="1" outlineLevel="1" x14ac:dyDescent="0.2">
      <c r="A298" s="100" t="s">
        <v>114</v>
      </c>
      <c r="B298" s="100">
        <v>10</v>
      </c>
      <c r="C298" s="100" t="s">
        <v>102</v>
      </c>
      <c r="D298" s="100">
        <v>48</v>
      </c>
      <c r="E298" s="101">
        <v>166400</v>
      </c>
      <c r="F298" s="101">
        <v>16000000</v>
      </c>
      <c r="G298" s="102">
        <v>36</v>
      </c>
      <c r="H298" s="101">
        <v>14</v>
      </c>
      <c r="I298" s="101"/>
      <c r="J298" s="100"/>
      <c r="K298" s="100"/>
      <c r="L298" s="100"/>
      <c r="M298" s="100"/>
      <c r="N298" s="100"/>
      <c r="O298" s="100"/>
      <c r="P298" s="100"/>
      <c r="Q298" s="100"/>
      <c r="R298" s="100"/>
      <c r="S298" s="100"/>
      <c r="T298" s="100"/>
      <c r="U298" s="100"/>
      <c r="V298" s="100"/>
      <c r="W298" s="100"/>
      <c r="X298" s="100"/>
      <c r="Y298" s="100"/>
      <c r="Z298" s="100"/>
    </row>
    <row r="299" spans="1:26" ht="14.25" hidden="1" customHeight="1" outlineLevel="1" x14ac:dyDescent="0.2">
      <c r="A299" s="100" t="s">
        <v>114</v>
      </c>
      <c r="B299" s="100">
        <v>11</v>
      </c>
      <c r="C299" s="100" t="s">
        <v>102</v>
      </c>
      <c r="D299" s="100">
        <v>48</v>
      </c>
      <c r="E299" s="101">
        <v>169000</v>
      </c>
      <c r="F299" s="101">
        <v>16000000</v>
      </c>
      <c r="G299" s="102">
        <v>36</v>
      </c>
      <c r="H299" s="101">
        <v>14</v>
      </c>
      <c r="I299" s="101"/>
      <c r="J299" s="100"/>
      <c r="K299" s="100"/>
      <c r="L299" s="100"/>
      <c r="M299" s="100"/>
      <c r="N299" s="100"/>
      <c r="O299" s="100"/>
      <c r="P299" s="100"/>
      <c r="Q299" s="100"/>
      <c r="R299" s="100"/>
      <c r="S299" s="100"/>
      <c r="T299" s="100"/>
      <c r="U299" s="100"/>
      <c r="V299" s="100"/>
      <c r="W299" s="100"/>
      <c r="X299" s="100"/>
      <c r="Y299" s="100"/>
      <c r="Z299" s="100"/>
    </row>
    <row r="300" spans="1:26" ht="14.25" hidden="1" customHeight="1" outlineLevel="1" x14ac:dyDescent="0.2">
      <c r="A300" s="100" t="s">
        <v>114</v>
      </c>
      <c r="B300" s="100">
        <v>12</v>
      </c>
      <c r="C300" s="100" t="s">
        <v>102</v>
      </c>
      <c r="D300" s="100">
        <v>48</v>
      </c>
      <c r="E300" s="101">
        <v>171600</v>
      </c>
      <c r="F300" s="101">
        <v>0</v>
      </c>
      <c r="G300" s="102">
        <v>0</v>
      </c>
      <c r="H300" s="101">
        <v>14</v>
      </c>
      <c r="I300" s="101"/>
      <c r="J300" s="100"/>
      <c r="K300" s="100"/>
      <c r="L300" s="100"/>
      <c r="M300" s="100"/>
      <c r="N300" s="100"/>
      <c r="O300" s="100"/>
      <c r="P300" s="100"/>
      <c r="Q300" s="100"/>
      <c r="R300" s="100"/>
      <c r="S300" s="100"/>
      <c r="T300" s="100"/>
      <c r="U300" s="100"/>
      <c r="V300" s="100"/>
      <c r="W300" s="100"/>
      <c r="X300" s="100"/>
      <c r="Y300" s="100"/>
      <c r="Z300" s="100"/>
    </row>
    <row r="301" spans="1:26" ht="14.25" hidden="1" customHeight="1" outlineLevel="1" x14ac:dyDescent="0.2">
      <c r="A301" s="201" t="s">
        <v>114</v>
      </c>
      <c r="B301" s="97">
        <v>1</v>
      </c>
      <c r="C301" s="97" t="s">
        <v>103</v>
      </c>
      <c r="D301" s="97">
        <v>48</v>
      </c>
      <c r="E301" s="98">
        <v>180180</v>
      </c>
      <c r="F301" s="98">
        <v>0</v>
      </c>
      <c r="G301" s="99">
        <v>0</v>
      </c>
      <c r="H301" s="98">
        <v>14</v>
      </c>
      <c r="I301" s="101"/>
      <c r="J301" s="100"/>
      <c r="K301" s="100"/>
      <c r="L301" s="100"/>
      <c r="M301" s="100"/>
      <c r="N301" s="100"/>
      <c r="O301" s="100"/>
      <c r="P301" s="100"/>
      <c r="Q301" s="100"/>
      <c r="R301" s="100"/>
      <c r="S301" s="100"/>
      <c r="T301" s="100"/>
      <c r="U301" s="100"/>
      <c r="V301" s="100"/>
      <c r="W301" s="100"/>
      <c r="X301" s="100"/>
      <c r="Y301" s="100"/>
      <c r="Z301" s="100"/>
    </row>
    <row r="302" spans="1:26" ht="14.25" customHeight="1" collapsed="1" x14ac:dyDescent="0.2">
      <c r="A302" s="100" t="s">
        <v>115</v>
      </c>
      <c r="B302" s="100">
        <v>1</v>
      </c>
      <c r="C302" s="100" t="s">
        <v>101</v>
      </c>
      <c r="D302" s="100">
        <v>35</v>
      </c>
      <c r="E302" s="101">
        <v>97000</v>
      </c>
      <c r="F302" s="101">
        <v>100000</v>
      </c>
      <c r="G302" s="102">
        <v>2</v>
      </c>
      <c r="H302" s="101">
        <v>15</v>
      </c>
      <c r="I302" s="101"/>
      <c r="J302" s="100"/>
      <c r="K302" s="100"/>
      <c r="L302" s="100"/>
      <c r="M302" s="100"/>
      <c r="N302" s="100"/>
      <c r="O302" s="100"/>
      <c r="P302" s="100"/>
      <c r="Q302" s="100"/>
      <c r="R302" s="100"/>
      <c r="S302" s="100"/>
      <c r="T302" s="100"/>
      <c r="U302" s="100"/>
      <c r="V302" s="100"/>
      <c r="W302" s="100"/>
      <c r="X302" s="100"/>
      <c r="Y302" s="100"/>
      <c r="Z302" s="100"/>
    </row>
    <row r="303" spans="1:26" ht="14.25" hidden="1" customHeight="1" outlineLevel="1" x14ac:dyDescent="0.2">
      <c r="A303" s="100" t="s">
        <v>115</v>
      </c>
      <c r="B303" s="100">
        <v>2</v>
      </c>
      <c r="C303" s="100" t="s">
        <v>101</v>
      </c>
      <c r="D303" s="100">
        <v>37</v>
      </c>
      <c r="E303" s="101">
        <v>103000</v>
      </c>
      <c r="F303" s="101">
        <v>200000</v>
      </c>
      <c r="G303" s="102">
        <v>5</v>
      </c>
      <c r="H303" s="101">
        <v>15</v>
      </c>
      <c r="I303" s="101"/>
      <c r="J303" s="100"/>
      <c r="K303" s="100"/>
      <c r="L303" s="100"/>
      <c r="M303" s="100"/>
      <c r="N303" s="100"/>
      <c r="O303" s="100"/>
      <c r="P303" s="100"/>
      <c r="Q303" s="100"/>
      <c r="R303" s="100"/>
      <c r="S303" s="100"/>
      <c r="T303" s="100"/>
      <c r="U303" s="100"/>
      <c r="V303" s="100"/>
      <c r="W303" s="100"/>
      <c r="X303" s="100"/>
      <c r="Y303" s="100"/>
      <c r="Z303" s="100"/>
    </row>
    <row r="304" spans="1:26" ht="14.25" hidden="1" customHeight="1" outlineLevel="1" x14ac:dyDescent="0.2">
      <c r="A304" s="100" t="s">
        <v>115</v>
      </c>
      <c r="B304" s="100">
        <v>3</v>
      </c>
      <c r="C304" s="100" t="s">
        <v>101</v>
      </c>
      <c r="D304" s="100">
        <v>38</v>
      </c>
      <c r="E304" s="101">
        <v>110000</v>
      </c>
      <c r="F304" s="101">
        <v>400000</v>
      </c>
      <c r="G304" s="102">
        <v>14</v>
      </c>
      <c r="H304" s="101">
        <v>15</v>
      </c>
      <c r="I304" s="101"/>
      <c r="J304" s="100"/>
      <c r="K304" s="100"/>
      <c r="L304" s="100"/>
      <c r="M304" s="100"/>
      <c r="N304" s="100"/>
      <c r="O304" s="100"/>
      <c r="P304" s="100"/>
      <c r="Q304" s="100"/>
      <c r="R304" s="100"/>
      <c r="S304" s="100"/>
      <c r="T304" s="100"/>
      <c r="U304" s="100"/>
      <c r="V304" s="100"/>
      <c r="W304" s="100"/>
      <c r="X304" s="100"/>
      <c r="Y304" s="100"/>
      <c r="Z304" s="100"/>
    </row>
    <row r="305" spans="1:26" ht="14.25" hidden="1" customHeight="1" outlineLevel="1" x14ac:dyDescent="0.2">
      <c r="A305" s="100" t="s">
        <v>115</v>
      </c>
      <c r="B305" s="100">
        <v>4</v>
      </c>
      <c r="C305" s="100" t="s">
        <v>101</v>
      </c>
      <c r="D305" s="100">
        <v>39</v>
      </c>
      <c r="E305" s="101">
        <v>117000</v>
      </c>
      <c r="F305" s="101">
        <v>2000000</v>
      </c>
      <c r="G305" s="102">
        <v>28</v>
      </c>
      <c r="H305" s="101">
        <v>15</v>
      </c>
      <c r="I305" s="101"/>
      <c r="J305" s="100"/>
      <c r="K305" s="100"/>
      <c r="L305" s="100"/>
      <c r="M305" s="100"/>
      <c r="N305" s="100"/>
      <c r="O305" s="100"/>
      <c r="P305" s="100"/>
      <c r="Q305" s="100"/>
      <c r="R305" s="100"/>
      <c r="S305" s="100"/>
      <c r="T305" s="100"/>
      <c r="U305" s="100"/>
      <c r="V305" s="100"/>
      <c r="W305" s="100"/>
      <c r="X305" s="100"/>
      <c r="Y305" s="100"/>
      <c r="Z305" s="100"/>
    </row>
    <row r="306" spans="1:26" ht="14.25" hidden="1" customHeight="1" outlineLevel="1" x14ac:dyDescent="0.2">
      <c r="A306" s="100" t="s">
        <v>115</v>
      </c>
      <c r="B306" s="100">
        <v>5</v>
      </c>
      <c r="C306" s="100" t="s">
        <v>101</v>
      </c>
      <c r="D306" s="100">
        <v>40</v>
      </c>
      <c r="E306" s="101">
        <v>124000</v>
      </c>
      <c r="F306" s="101">
        <v>3000000</v>
      </c>
      <c r="G306" s="102">
        <v>48</v>
      </c>
      <c r="H306" s="101">
        <v>15</v>
      </c>
      <c r="I306" s="101"/>
      <c r="J306" s="100"/>
      <c r="K306" s="100"/>
      <c r="L306" s="100"/>
      <c r="M306" s="100"/>
      <c r="N306" s="100"/>
      <c r="O306" s="100"/>
      <c r="P306" s="100"/>
      <c r="Q306" s="100"/>
      <c r="R306" s="100"/>
      <c r="S306" s="100"/>
      <c r="T306" s="100"/>
      <c r="U306" s="100"/>
      <c r="V306" s="100"/>
      <c r="W306" s="100"/>
      <c r="X306" s="100"/>
      <c r="Y306" s="100"/>
      <c r="Z306" s="100"/>
    </row>
    <row r="307" spans="1:26" ht="14.25" hidden="1" customHeight="1" outlineLevel="1" x14ac:dyDescent="0.2">
      <c r="A307" s="100" t="s">
        <v>115</v>
      </c>
      <c r="B307" s="100">
        <v>6</v>
      </c>
      <c r="C307" s="100" t="s">
        <v>101</v>
      </c>
      <c r="D307" s="100">
        <v>42</v>
      </c>
      <c r="E307" s="101">
        <v>132000</v>
      </c>
      <c r="F307" s="101">
        <v>4000000</v>
      </c>
      <c r="G307" s="102">
        <v>66</v>
      </c>
      <c r="H307" s="101">
        <v>15</v>
      </c>
      <c r="I307" s="101"/>
      <c r="J307" s="100"/>
      <c r="K307" s="100"/>
      <c r="L307" s="100"/>
      <c r="M307" s="100"/>
      <c r="N307" s="100"/>
      <c r="O307" s="100"/>
      <c r="P307" s="100"/>
      <c r="Q307" s="100"/>
      <c r="R307" s="100"/>
      <c r="S307" s="100"/>
      <c r="T307" s="100"/>
      <c r="U307" s="100"/>
      <c r="V307" s="100"/>
      <c r="W307" s="100"/>
      <c r="X307" s="100"/>
      <c r="Y307" s="100"/>
      <c r="Z307" s="100"/>
    </row>
    <row r="308" spans="1:26" ht="14.25" hidden="1" customHeight="1" outlineLevel="1" x14ac:dyDescent="0.2">
      <c r="A308" s="100" t="s">
        <v>115</v>
      </c>
      <c r="B308" s="100">
        <v>7</v>
      </c>
      <c r="C308" s="100" t="s">
        <v>101</v>
      </c>
      <c r="D308" s="100">
        <v>43</v>
      </c>
      <c r="E308" s="101">
        <v>140000</v>
      </c>
      <c r="F308" s="101">
        <v>8000000</v>
      </c>
      <c r="G308" s="102">
        <v>90</v>
      </c>
      <c r="H308" s="101">
        <v>15</v>
      </c>
      <c r="I308" s="101"/>
      <c r="J308" s="100"/>
      <c r="K308" s="100"/>
      <c r="L308" s="100"/>
      <c r="M308" s="100"/>
      <c r="N308" s="100"/>
      <c r="O308" s="100"/>
      <c r="P308" s="100"/>
      <c r="Q308" s="100"/>
      <c r="R308" s="100"/>
      <c r="S308" s="100"/>
      <c r="T308" s="100"/>
      <c r="U308" s="100"/>
      <c r="V308" s="100"/>
      <c r="W308" s="100"/>
      <c r="X308" s="100"/>
      <c r="Y308" s="100"/>
      <c r="Z308" s="100"/>
    </row>
    <row r="309" spans="1:26" ht="14.25" hidden="1" customHeight="1" outlineLevel="1" x14ac:dyDescent="0.2">
      <c r="A309" s="100" t="s">
        <v>115</v>
      </c>
      <c r="B309" s="100">
        <v>8</v>
      </c>
      <c r="C309" s="100" t="s">
        <v>101</v>
      </c>
      <c r="D309" s="100">
        <v>45</v>
      </c>
      <c r="E309" s="101">
        <v>149000</v>
      </c>
      <c r="F309" s="101">
        <v>13000000</v>
      </c>
      <c r="G309" s="102">
        <v>106</v>
      </c>
      <c r="H309" s="101">
        <v>15</v>
      </c>
      <c r="I309" s="101"/>
      <c r="J309" s="100"/>
      <c r="K309" s="100"/>
      <c r="L309" s="100"/>
      <c r="M309" s="100"/>
      <c r="N309" s="100"/>
      <c r="O309" s="100"/>
      <c r="P309" s="100"/>
      <c r="Q309" s="100"/>
      <c r="R309" s="100"/>
      <c r="S309" s="100"/>
      <c r="T309" s="100"/>
      <c r="U309" s="100"/>
      <c r="V309" s="100"/>
      <c r="W309" s="100"/>
      <c r="X309" s="100"/>
      <c r="Y309" s="100"/>
      <c r="Z309" s="100"/>
    </row>
    <row r="310" spans="1:26" ht="14.25" hidden="1" customHeight="1" outlineLevel="1" x14ac:dyDescent="0.2">
      <c r="A310" s="100" t="s">
        <v>115</v>
      </c>
      <c r="B310" s="100">
        <v>9</v>
      </c>
      <c r="C310" s="100" t="s">
        <v>101</v>
      </c>
      <c r="D310" s="100">
        <v>45</v>
      </c>
      <c r="E310" s="101">
        <v>158000</v>
      </c>
      <c r="F310" s="101">
        <v>25000000</v>
      </c>
      <c r="G310" s="102">
        <v>116</v>
      </c>
      <c r="H310" s="101">
        <v>15</v>
      </c>
      <c r="I310" s="101"/>
      <c r="J310" s="100"/>
      <c r="K310" s="100"/>
      <c r="L310" s="100"/>
      <c r="M310" s="100"/>
      <c r="N310" s="100"/>
      <c r="O310" s="100"/>
      <c r="P310" s="100"/>
      <c r="Q310" s="100"/>
      <c r="R310" s="100"/>
      <c r="S310" s="100"/>
      <c r="T310" s="100"/>
      <c r="U310" s="100"/>
      <c r="V310" s="100"/>
      <c r="W310" s="100"/>
      <c r="X310" s="100"/>
      <c r="Y310" s="100"/>
      <c r="Z310" s="100"/>
    </row>
    <row r="311" spans="1:26" ht="14.25" hidden="1" customHeight="1" outlineLevel="1" x14ac:dyDescent="0.2">
      <c r="A311" s="100" t="s">
        <v>115</v>
      </c>
      <c r="B311" s="100">
        <v>10</v>
      </c>
      <c r="C311" s="100" t="s">
        <v>101</v>
      </c>
      <c r="D311" s="100">
        <v>46</v>
      </c>
      <c r="E311" s="101">
        <v>168000</v>
      </c>
      <c r="F311" s="101">
        <v>35000000</v>
      </c>
      <c r="G311" s="102">
        <v>124</v>
      </c>
      <c r="H311" s="101">
        <v>15</v>
      </c>
      <c r="I311" s="101"/>
      <c r="J311" s="100"/>
      <c r="K311" s="100"/>
      <c r="L311" s="100"/>
      <c r="M311" s="100"/>
      <c r="N311" s="100"/>
      <c r="O311" s="100"/>
      <c r="P311" s="100"/>
      <c r="Q311" s="100"/>
      <c r="R311" s="100"/>
      <c r="S311" s="100"/>
      <c r="T311" s="100"/>
      <c r="U311" s="100"/>
      <c r="V311" s="100"/>
      <c r="W311" s="100"/>
      <c r="X311" s="100"/>
      <c r="Y311" s="100"/>
      <c r="Z311" s="100"/>
    </row>
    <row r="312" spans="1:26" ht="14.25" hidden="1" customHeight="1" outlineLevel="1" x14ac:dyDescent="0.2">
      <c r="A312" s="100" t="s">
        <v>115</v>
      </c>
      <c r="B312" s="100">
        <v>11</v>
      </c>
      <c r="C312" s="100" t="s">
        <v>101</v>
      </c>
      <c r="D312" s="100">
        <v>47</v>
      </c>
      <c r="E312" s="101">
        <v>179000</v>
      </c>
      <c r="F312" s="101">
        <v>45000000</v>
      </c>
      <c r="G312" s="102">
        <v>130</v>
      </c>
      <c r="H312" s="101">
        <v>15</v>
      </c>
      <c r="I312" s="101"/>
      <c r="J312" s="100"/>
      <c r="K312" s="100"/>
      <c r="L312" s="100"/>
      <c r="M312" s="100"/>
      <c r="N312" s="100"/>
      <c r="O312" s="100"/>
      <c r="P312" s="100"/>
      <c r="Q312" s="100"/>
      <c r="R312" s="100"/>
      <c r="S312" s="100"/>
      <c r="T312" s="100"/>
      <c r="U312" s="100"/>
      <c r="V312" s="100"/>
      <c r="W312" s="100"/>
      <c r="X312" s="100"/>
      <c r="Y312" s="100"/>
      <c r="Z312" s="100"/>
    </row>
    <row r="313" spans="1:26" ht="14.25" hidden="1" customHeight="1" outlineLevel="1" x14ac:dyDescent="0.2">
      <c r="A313" s="100" t="s">
        <v>115</v>
      </c>
      <c r="B313" s="100">
        <v>12</v>
      </c>
      <c r="C313" s="100" t="s">
        <v>101</v>
      </c>
      <c r="D313" s="100">
        <v>48</v>
      </c>
      <c r="E313" s="101">
        <v>190000</v>
      </c>
      <c r="F313" s="101">
        <v>0</v>
      </c>
      <c r="G313" s="102">
        <v>0</v>
      </c>
      <c r="H313" s="101">
        <v>15</v>
      </c>
      <c r="I313" s="101"/>
      <c r="J313" s="100"/>
      <c r="K313" s="100"/>
      <c r="L313" s="100"/>
      <c r="M313" s="100"/>
      <c r="N313" s="100"/>
      <c r="O313" s="100"/>
      <c r="P313" s="100"/>
      <c r="Q313" s="100"/>
      <c r="R313" s="100"/>
      <c r="S313" s="100"/>
      <c r="T313" s="100"/>
      <c r="U313" s="100"/>
      <c r="V313" s="100"/>
      <c r="W313" s="100"/>
      <c r="X313" s="100"/>
      <c r="Y313" s="100"/>
      <c r="Z313" s="100"/>
    </row>
    <row r="314" spans="1:26" ht="14.25" hidden="1" customHeight="1" outlineLevel="1" x14ac:dyDescent="0.2">
      <c r="A314" s="100" t="s">
        <v>115</v>
      </c>
      <c r="B314" s="100">
        <v>1</v>
      </c>
      <c r="C314" s="100" t="s">
        <v>102</v>
      </c>
      <c r="D314" s="100">
        <v>48</v>
      </c>
      <c r="E314" s="101">
        <v>190000</v>
      </c>
      <c r="F314" s="101">
        <v>1000000</v>
      </c>
      <c r="G314" s="102">
        <v>12</v>
      </c>
      <c r="H314" s="101">
        <v>15</v>
      </c>
      <c r="I314" s="101"/>
      <c r="J314" s="100"/>
      <c r="K314" s="100"/>
      <c r="L314" s="100"/>
      <c r="M314" s="100"/>
      <c r="N314" s="100"/>
      <c r="O314" s="100"/>
      <c r="P314" s="100"/>
      <c r="Q314" s="100"/>
      <c r="R314" s="100"/>
      <c r="S314" s="100"/>
      <c r="T314" s="100"/>
      <c r="U314" s="100"/>
      <c r="V314" s="100"/>
      <c r="W314" s="100"/>
      <c r="X314" s="100"/>
      <c r="Y314" s="100"/>
      <c r="Z314" s="100"/>
    </row>
    <row r="315" spans="1:26" ht="14.25" hidden="1" customHeight="1" outlineLevel="1" x14ac:dyDescent="0.2">
      <c r="A315" s="100" t="s">
        <v>115</v>
      </c>
      <c r="B315" s="100">
        <v>2</v>
      </c>
      <c r="C315" s="100" t="s">
        <v>102</v>
      </c>
      <c r="D315" s="100">
        <v>48</v>
      </c>
      <c r="E315" s="101">
        <v>193500</v>
      </c>
      <c r="F315" s="101">
        <v>2000000</v>
      </c>
      <c r="G315" s="102">
        <v>24</v>
      </c>
      <c r="H315" s="101">
        <v>15</v>
      </c>
      <c r="I315" s="101"/>
      <c r="J315" s="100"/>
      <c r="K315" s="100"/>
      <c r="L315" s="100"/>
      <c r="M315" s="100"/>
      <c r="N315" s="100"/>
      <c r="O315" s="100"/>
      <c r="P315" s="100"/>
      <c r="Q315" s="100"/>
      <c r="R315" s="100"/>
      <c r="S315" s="100"/>
      <c r="T315" s="100"/>
      <c r="U315" s="100"/>
      <c r="V315" s="100"/>
      <c r="W315" s="100"/>
      <c r="X315" s="100"/>
      <c r="Y315" s="100"/>
      <c r="Z315" s="100"/>
    </row>
    <row r="316" spans="1:26" ht="14.25" hidden="1" customHeight="1" outlineLevel="1" x14ac:dyDescent="0.2">
      <c r="A316" s="100" t="s">
        <v>115</v>
      </c>
      <c r="B316" s="100">
        <v>3</v>
      </c>
      <c r="C316" s="100" t="s">
        <v>102</v>
      </c>
      <c r="D316" s="100">
        <v>48</v>
      </c>
      <c r="E316" s="101">
        <v>197000</v>
      </c>
      <c r="F316" s="101">
        <v>4000000</v>
      </c>
      <c r="G316" s="102">
        <v>36</v>
      </c>
      <c r="H316" s="101">
        <v>15</v>
      </c>
      <c r="I316" s="101"/>
      <c r="J316" s="100"/>
      <c r="K316" s="100"/>
      <c r="L316" s="100"/>
      <c r="M316" s="100"/>
      <c r="N316" s="100"/>
      <c r="O316" s="100"/>
      <c r="P316" s="100"/>
      <c r="Q316" s="100"/>
      <c r="R316" s="100"/>
      <c r="S316" s="100"/>
      <c r="T316" s="100"/>
      <c r="U316" s="100"/>
      <c r="V316" s="100"/>
      <c r="W316" s="100"/>
      <c r="X316" s="100"/>
      <c r="Y316" s="100"/>
      <c r="Z316" s="100"/>
    </row>
    <row r="317" spans="1:26" ht="14.25" hidden="1" customHeight="1" outlineLevel="1" x14ac:dyDescent="0.2">
      <c r="A317" s="100" t="s">
        <v>115</v>
      </c>
      <c r="B317" s="100">
        <v>4</v>
      </c>
      <c r="C317" s="100" t="s">
        <v>102</v>
      </c>
      <c r="D317" s="100">
        <v>48</v>
      </c>
      <c r="E317" s="101">
        <v>200500</v>
      </c>
      <c r="F317" s="101">
        <v>16000000</v>
      </c>
      <c r="G317" s="102">
        <v>36</v>
      </c>
      <c r="H317" s="101">
        <v>15</v>
      </c>
      <c r="I317" s="101"/>
      <c r="J317" s="100"/>
      <c r="K317" s="100"/>
      <c r="L317" s="100"/>
      <c r="M317" s="100"/>
      <c r="N317" s="100"/>
      <c r="O317" s="100"/>
      <c r="P317" s="100"/>
      <c r="Q317" s="100"/>
      <c r="R317" s="100"/>
      <c r="S317" s="100"/>
      <c r="T317" s="100"/>
      <c r="U317" s="100"/>
      <c r="V317" s="100"/>
      <c r="W317" s="100"/>
      <c r="X317" s="100"/>
      <c r="Y317" s="100"/>
      <c r="Z317" s="100"/>
    </row>
    <row r="318" spans="1:26" ht="14.25" hidden="1" customHeight="1" outlineLevel="1" x14ac:dyDescent="0.2">
      <c r="A318" s="100" t="s">
        <v>115</v>
      </c>
      <c r="B318" s="100">
        <v>5</v>
      </c>
      <c r="C318" s="100" t="s">
        <v>102</v>
      </c>
      <c r="D318" s="100">
        <v>48</v>
      </c>
      <c r="E318" s="101">
        <v>204000</v>
      </c>
      <c r="F318" s="101">
        <v>16000000</v>
      </c>
      <c r="G318" s="102">
        <v>36</v>
      </c>
      <c r="H318" s="101">
        <v>15</v>
      </c>
      <c r="I318" s="101"/>
      <c r="J318" s="100"/>
      <c r="K318" s="100"/>
      <c r="L318" s="100"/>
      <c r="M318" s="100"/>
      <c r="N318" s="100"/>
      <c r="O318" s="100"/>
      <c r="P318" s="100"/>
      <c r="Q318" s="100"/>
      <c r="R318" s="100"/>
      <c r="S318" s="100"/>
      <c r="T318" s="100"/>
      <c r="U318" s="100"/>
      <c r="V318" s="100"/>
      <c r="W318" s="100"/>
      <c r="X318" s="100"/>
      <c r="Y318" s="100"/>
      <c r="Z318" s="100"/>
    </row>
    <row r="319" spans="1:26" ht="14.25" hidden="1" customHeight="1" outlineLevel="1" x14ac:dyDescent="0.2">
      <c r="A319" s="100" t="s">
        <v>115</v>
      </c>
      <c r="B319" s="100">
        <v>6</v>
      </c>
      <c r="C319" s="100" t="s">
        <v>102</v>
      </c>
      <c r="D319" s="100">
        <v>48</v>
      </c>
      <c r="E319" s="101">
        <v>207500</v>
      </c>
      <c r="F319" s="101">
        <v>16000000</v>
      </c>
      <c r="G319" s="102">
        <v>36</v>
      </c>
      <c r="H319" s="101">
        <v>15</v>
      </c>
      <c r="I319" s="101"/>
      <c r="J319" s="100"/>
      <c r="K319" s="100"/>
      <c r="L319" s="100"/>
      <c r="M319" s="100"/>
      <c r="N319" s="100"/>
      <c r="O319" s="100"/>
      <c r="P319" s="100"/>
      <c r="Q319" s="100"/>
      <c r="R319" s="100"/>
      <c r="S319" s="100"/>
      <c r="T319" s="100"/>
      <c r="U319" s="100"/>
      <c r="V319" s="100"/>
      <c r="W319" s="100"/>
      <c r="X319" s="100"/>
      <c r="Y319" s="100"/>
      <c r="Z319" s="100"/>
    </row>
    <row r="320" spans="1:26" ht="14.25" hidden="1" customHeight="1" outlineLevel="1" x14ac:dyDescent="0.2">
      <c r="A320" s="100" t="s">
        <v>115</v>
      </c>
      <c r="B320" s="100">
        <v>7</v>
      </c>
      <c r="C320" s="100" t="s">
        <v>102</v>
      </c>
      <c r="D320" s="100">
        <v>48</v>
      </c>
      <c r="E320" s="101">
        <v>211000</v>
      </c>
      <c r="F320" s="101">
        <v>16000000</v>
      </c>
      <c r="G320" s="102">
        <v>36</v>
      </c>
      <c r="H320" s="101">
        <v>15</v>
      </c>
      <c r="I320" s="101"/>
      <c r="J320" s="100"/>
      <c r="K320" s="100"/>
      <c r="L320" s="100"/>
      <c r="M320" s="100"/>
      <c r="N320" s="100"/>
      <c r="O320" s="100"/>
      <c r="P320" s="100"/>
      <c r="Q320" s="100"/>
      <c r="R320" s="100"/>
      <c r="S320" s="100"/>
      <c r="T320" s="100"/>
      <c r="U320" s="100"/>
      <c r="V320" s="100"/>
      <c r="W320" s="100"/>
      <c r="X320" s="100"/>
      <c r="Y320" s="100"/>
      <c r="Z320" s="100"/>
    </row>
    <row r="321" spans="1:26" ht="14.25" hidden="1" customHeight="1" outlineLevel="1" x14ac:dyDescent="0.2">
      <c r="A321" s="100" t="s">
        <v>115</v>
      </c>
      <c r="B321" s="100">
        <v>8</v>
      </c>
      <c r="C321" s="100" t="s">
        <v>102</v>
      </c>
      <c r="D321" s="100">
        <v>48</v>
      </c>
      <c r="E321" s="101">
        <v>214500</v>
      </c>
      <c r="F321" s="101">
        <v>16000000</v>
      </c>
      <c r="G321" s="102">
        <v>36</v>
      </c>
      <c r="H321" s="101">
        <v>15</v>
      </c>
      <c r="I321" s="101"/>
      <c r="J321" s="100"/>
      <c r="K321" s="100"/>
      <c r="L321" s="100"/>
      <c r="M321" s="100"/>
      <c r="N321" s="100"/>
      <c r="O321" s="100"/>
      <c r="P321" s="100"/>
      <c r="Q321" s="100"/>
      <c r="R321" s="100"/>
      <c r="S321" s="100"/>
      <c r="T321" s="100"/>
      <c r="U321" s="100"/>
      <c r="V321" s="100"/>
      <c r="W321" s="100"/>
      <c r="X321" s="100"/>
      <c r="Y321" s="100"/>
      <c r="Z321" s="100"/>
    </row>
    <row r="322" spans="1:26" ht="14.25" hidden="1" customHeight="1" outlineLevel="1" x14ac:dyDescent="0.2">
      <c r="A322" s="100" t="s">
        <v>115</v>
      </c>
      <c r="B322" s="100">
        <v>9</v>
      </c>
      <c r="C322" s="100" t="s">
        <v>102</v>
      </c>
      <c r="D322" s="100">
        <v>48</v>
      </c>
      <c r="E322" s="101">
        <v>218000</v>
      </c>
      <c r="F322" s="101">
        <v>16000000</v>
      </c>
      <c r="G322" s="102">
        <v>36</v>
      </c>
      <c r="H322" s="101">
        <v>15</v>
      </c>
      <c r="I322" s="101"/>
      <c r="J322" s="100"/>
      <c r="K322" s="100"/>
      <c r="L322" s="100"/>
      <c r="M322" s="100"/>
      <c r="N322" s="100"/>
      <c r="O322" s="100"/>
      <c r="P322" s="100"/>
      <c r="Q322" s="100"/>
      <c r="R322" s="100"/>
      <c r="S322" s="100"/>
      <c r="T322" s="100"/>
      <c r="U322" s="100"/>
      <c r="V322" s="100"/>
      <c r="W322" s="100"/>
      <c r="X322" s="100"/>
      <c r="Y322" s="100"/>
      <c r="Z322" s="100"/>
    </row>
    <row r="323" spans="1:26" ht="14.25" hidden="1" customHeight="1" outlineLevel="1" x14ac:dyDescent="0.2">
      <c r="A323" s="100" t="s">
        <v>115</v>
      </c>
      <c r="B323" s="100">
        <v>10</v>
      </c>
      <c r="C323" s="100" t="s">
        <v>102</v>
      </c>
      <c r="D323" s="100">
        <v>48</v>
      </c>
      <c r="E323" s="101">
        <v>221500</v>
      </c>
      <c r="F323" s="101">
        <v>16000000</v>
      </c>
      <c r="G323" s="102">
        <v>36</v>
      </c>
      <c r="H323" s="101">
        <v>15</v>
      </c>
      <c r="I323" s="101"/>
      <c r="J323" s="100"/>
      <c r="K323" s="100"/>
      <c r="L323" s="100"/>
      <c r="M323" s="100"/>
      <c r="N323" s="100"/>
      <c r="O323" s="100"/>
      <c r="P323" s="100"/>
      <c r="Q323" s="100"/>
      <c r="R323" s="100"/>
      <c r="S323" s="100"/>
      <c r="T323" s="100"/>
      <c r="U323" s="100"/>
      <c r="V323" s="100"/>
      <c r="W323" s="100"/>
      <c r="X323" s="100"/>
      <c r="Y323" s="100"/>
      <c r="Z323" s="100"/>
    </row>
    <row r="324" spans="1:26" ht="14.25" hidden="1" customHeight="1" outlineLevel="1" x14ac:dyDescent="0.2">
      <c r="A324" s="100" t="s">
        <v>115</v>
      </c>
      <c r="B324" s="100">
        <v>11</v>
      </c>
      <c r="C324" s="100" t="s">
        <v>102</v>
      </c>
      <c r="D324" s="100">
        <v>48</v>
      </c>
      <c r="E324" s="101">
        <v>225000</v>
      </c>
      <c r="F324" s="101">
        <v>16000000</v>
      </c>
      <c r="G324" s="102">
        <v>36</v>
      </c>
      <c r="H324" s="101">
        <v>15</v>
      </c>
      <c r="I324" s="101"/>
      <c r="J324" s="100"/>
      <c r="K324" s="100"/>
      <c r="L324" s="100"/>
      <c r="M324" s="100"/>
      <c r="N324" s="100"/>
      <c r="O324" s="100"/>
      <c r="P324" s="100"/>
      <c r="Q324" s="100"/>
      <c r="R324" s="100"/>
      <c r="S324" s="100"/>
      <c r="T324" s="100"/>
      <c r="U324" s="100"/>
      <c r="V324" s="100"/>
      <c r="W324" s="100"/>
      <c r="X324" s="100"/>
      <c r="Y324" s="100"/>
      <c r="Z324" s="100"/>
    </row>
    <row r="325" spans="1:26" ht="14.25" hidden="1" customHeight="1" outlineLevel="1" x14ac:dyDescent="0.2">
      <c r="A325" s="100" t="s">
        <v>115</v>
      </c>
      <c r="B325" s="100">
        <v>12</v>
      </c>
      <c r="C325" s="100" t="s">
        <v>102</v>
      </c>
      <c r="D325" s="100">
        <v>48</v>
      </c>
      <c r="E325" s="101">
        <v>228500</v>
      </c>
      <c r="F325" s="101">
        <v>0</v>
      </c>
      <c r="G325" s="102">
        <v>0</v>
      </c>
      <c r="H325" s="101">
        <v>15</v>
      </c>
      <c r="I325" s="101"/>
      <c r="J325" s="100"/>
      <c r="K325" s="100"/>
      <c r="L325" s="100"/>
      <c r="M325" s="100"/>
      <c r="N325" s="100"/>
      <c r="O325" s="100"/>
      <c r="P325" s="100"/>
      <c r="Q325" s="100"/>
      <c r="R325" s="100"/>
      <c r="S325" s="100"/>
      <c r="T325" s="100"/>
      <c r="U325" s="100"/>
      <c r="V325" s="100"/>
      <c r="W325" s="100"/>
      <c r="X325" s="100"/>
      <c r="Y325" s="100"/>
      <c r="Z325" s="100"/>
    </row>
    <row r="326" spans="1:26" ht="14.25" hidden="1" customHeight="1" outlineLevel="1" x14ac:dyDescent="0.2">
      <c r="A326" s="201" t="s">
        <v>115</v>
      </c>
      <c r="B326" s="97">
        <v>1</v>
      </c>
      <c r="C326" s="97" t="s">
        <v>103</v>
      </c>
      <c r="D326" s="97">
        <v>48</v>
      </c>
      <c r="E326" s="98">
        <v>239925</v>
      </c>
      <c r="F326" s="98">
        <v>0</v>
      </c>
      <c r="G326" s="99">
        <v>0</v>
      </c>
      <c r="H326" s="98">
        <v>15</v>
      </c>
      <c r="I326" s="101"/>
      <c r="J326" s="100"/>
      <c r="K326" s="100"/>
      <c r="L326" s="100"/>
      <c r="M326" s="100"/>
      <c r="N326" s="100"/>
      <c r="O326" s="100"/>
      <c r="P326" s="100"/>
      <c r="Q326" s="100"/>
      <c r="R326" s="100"/>
      <c r="S326" s="100"/>
      <c r="T326" s="100"/>
      <c r="U326" s="100"/>
      <c r="V326" s="100"/>
      <c r="W326" s="100"/>
      <c r="X326" s="100"/>
      <c r="Y326" s="100"/>
      <c r="Z326" s="100"/>
    </row>
    <row r="327" spans="1:26" ht="14.25" customHeight="1" collapsed="1" x14ac:dyDescent="0.2">
      <c r="A327" s="100" t="s">
        <v>116</v>
      </c>
      <c r="B327" s="100">
        <v>1</v>
      </c>
      <c r="C327" s="100" t="s">
        <v>101</v>
      </c>
      <c r="D327" s="100">
        <v>30</v>
      </c>
      <c r="E327" s="101">
        <v>71000</v>
      </c>
      <c r="F327" s="101">
        <v>10000</v>
      </c>
      <c r="G327" s="102">
        <v>8.3333333333333329E-2</v>
      </c>
      <c r="H327" s="101">
        <v>16</v>
      </c>
      <c r="I327" s="101"/>
      <c r="J327" s="100"/>
      <c r="K327" s="100"/>
      <c r="L327" s="100"/>
      <c r="M327" s="100"/>
      <c r="N327" s="100"/>
      <c r="O327" s="100"/>
      <c r="P327" s="100"/>
      <c r="Q327" s="100"/>
      <c r="R327" s="100"/>
      <c r="S327" s="100"/>
      <c r="T327" s="100"/>
      <c r="U327" s="100"/>
      <c r="V327" s="100"/>
      <c r="W327" s="100"/>
      <c r="X327" s="100"/>
      <c r="Y327" s="100"/>
      <c r="Z327" s="100"/>
    </row>
    <row r="328" spans="1:26" ht="14.25" hidden="1" customHeight="1" outlineLevel="1" x14ac:dyDescent="0.2">
      <c r="A328" s="100" t="s">
        <v>116</v>
      </c>
      <c r="B328" s="100">
        <v>2</v>
      </c>
      <c r="C328" s="100" t="s">
        <v>101</v>
      </c>
      <c r="D328" s="100">
        <v>32</v>
      </c>
      <c r="E328" s="101">
        <v>77000</v>
      </c>
      <c r="F328" s="101">
        <v>20000</v>
      </c>
      <c r="G328" s="102">
        <v>0.5</v>
      </c>
      <c r="H328" s="101">
        <v>16</v>
      </c>
      <c r="I328" s="101"/>
      <c r="J328" s="100"/>
      <c r="K328" s="100"/>
      <c r="L328" s="100"/>
      <c r="M328" s="100"/>
      <c r="N328" s="100"/>
      <c r="O328" s="100"/>
      <c r="P328" s="100"/>
      <c r="Q328" s="100"/>
      <c r="R328" s="100"/>
      <c r="S328" s="100"/>
      <c r="T328" s="100"/>
      <c r="U328" s="100"/>
      <c r="V328" s="100"/>
      <c r="W328" s="100"/>
      <c r="X328" s="100"/>
      <c r="Y328" s="100"/>
      <c r="Z328" s="100"/>
    </row>
    <row r="329" spans="1:26" ht="14.25" hidden="1" customHeight="1" outlineLevel="1" x14ac:dyDescent="0.2">
      <c r="A329" s="100" t="s">
        <v>116</v>
      </c>
      <c r="B329" s="100">
        <v>3</v>
      </c>
      <c r="C329" s="100" t="s">
        <v>101</v>
      </c>
      <c r="D329" s="100">
        <v>33</v>
      </c>
      <c r="E329" s="101">
        <v>83000</v>
      </c>
      <c r="F329" s="101">
        <v>40000</v>
      </c>
      <c r="G329" s="102">
        <v>1</v>
      </c>
      <c r="H329" s="101">
        <v>16</v>
      </c>
      <c r="I329" s="101"/>
      <c r="J329" s="100"/>
      <c r="K329" s="100"/>
      <c r="L329" s="100"/>
      <c r="M329" s="100"/>
      <c r="N329" s="100"/>
      <c r="O329" s="100"/>
      <c r="P329" s="100"/>
      <c r="Q329" s="100"/>
      <c r="R329" s="100"/>
      <c r="S329" s="100"/>
      <c r="T329" s="100"/>
      <c r="U329" s="100"/>
      <c r="V329" s="100"/>
      <c r="W329" s="100"/>
      <c r="X329" s="100"/>
      <c r="Y329" s="100"/>
      <c r="Z329" s="100"/>
    </row>
    <row r="330" spans="1:26" ht="14.25" hidden="1" customHeight="1" outlineLevel="1" x14ac:dyDescent="0.2">
      <c r="A330" s="100" t="s">
        <v>116</v>
      </c>
      <c r="B330" s="100">
        <v>4</v>
      </c>
      <c r="C330" s="100" t="s">
        <v>101</v>
      </c>
      <c r="D330" s="100">
        <v>34</v>
      </c>
      <c r="E330" s="101">
        <v>90000</v>
      </c>
      <c r="F330" s="101">
        <v>200000</v>
      </c>
      <c r="G330" s="102">
        <v>4</v>
      </c>
      <c r="H330" s="101">
        <v>16</v>
      </c>
      <c r="I330" s="101"/>
      <c r="J330" s="100"/>
      <c r="K330" s="100"/>
      <c r="L330" s="100"/>
      <c r="M330" s="100"/>
      <c r="N330" s="100"/>
      <c r="O330" s="100"/>
      <c r="P330" s="100"/>
      <c r="Q330" s="100"/>
      <c r="R330" s="100"/>
      <c r="S330" s="100"/>
      <c r="T330" s="100"/>
      <c r="U330" s="100"/>
      <c r="V330" s="100"/>
      <c r="W330" s="100"/>
      <c r="X330" s="100"/>
      <c r="Y330" s="100"/>
      <c r="Z330" s="100"/>
    </row>
    <row r="331" spans="1:26" ht="14.25" hidden="1" customHeight="1" outlineLevel="1" x14ac:dyDescent="0.2">
      <c r="A331" s="100" t="s">
        <v>116</v>
      </c>
      <c r="B331" s="100">
        <v>5</v>
      </c>
      <c r="C331" s="100" t="s">
        <v>101</v>
      </c>
      <c r="D331" s="100">
        <v>35</v>
      </c>
      <c r="E331" s="101">
        <v>97000</v>
      </c>
      <c r="F331" s="101">
        <v>400000</v>
      </c>
      <c r="G331" s="102">
        <v>8</v>
      </c>
      <c r="H331" s="101">
        <v>16</v>
      </c>
      <c r="I331" s="101"/>
      <c r="J331" s="100"/>
      <c r="K331" s="100"/>
      <c r="L331" s="100"/>
      <c r="M331" s="100"/>
      <c r="N331" s="100"/>
      <c r="O331" s="100"/>
      <c r="P331" s="100"/>
      <c r="Q331" s="100"/>
      <c r="R331" s="100"/>
      <c r="S331" s="100"/>
      <c r="T331" s="100"/>
      <c r="U331" s="100"/>
      <c r="V331" s="100"/>
      <c r="W331" s="100"/>
      <c r="X331" s="100"/>
      <c r="Y331" s="100"/>
      <c r="Z331" s="100"/>
    </row>
    <row r="332" spans="1:26" ht="14.25" hidden="1" customHeight="1" outlineLevel="1" x14ac:dyDescent="0.2">
      <c r="A332" s="100" t="s">
        <v>116</v>
      </c>
      <c r="B332" s="100">
        <v>6</v>
      </c>
      <c r="C332" s="100" t="s">
        <v>101</v>
      </c>
      <c r="D332" s="100">
        <v>36</v>
      </c>
      <c r="E332" s="101">
        <v>105000</v>
      </c>
      <c r="F332" s="101">
        <v>800000</v>
      </c>
      <c r="G332" s="102">
        <v>12</v>
      </c>
      <c r="H332" s="101">
        <v>16</v>
      </c>
      <c r="I332" s="101"/>
      <c r="J332" s="100"/>
      <c r="K332" s="100"/>
      <c r="L332" s="100"/>
      <c r="M332" s="100"/>
      <c r="N332" s="100"/>
      <c r="O332" s="100"/>
      <c r="P332" s="100"/>
      <c r="Q332" s="100"/>
      <c r="R332" s="100"/>
      <c r="S332" s="100"/>
      <c r="T332" s="100"/>
      <c r="U332" s="100"/>
      <c r="V332" s="100"/>
      <c r="W332" s="100"/>
      <c r="X332" s="100"/>
      <c r="Y332" s="100"/>
      <c r="Z332" s="100"/>
    </row>
    <row r="333" spans="1:26" ht="14.25" hidden="1" customHeight="1" outlineLevel="1" x14ac:dyDescent="0.2">
      <c r="A333" s="100" t="s">
        <v>116</v>
      </c>
      <c r="B333" s="100">
        <v>7</v>
      </c>
      <c r="C333" s="100" t="s">
        <v>101</v>
      </c>
      <c r="D333" s="100">
        <v>38</v>
      </c>
      <c r="E333" s="101">
        <v>113000</v>
      </c>
      <c r="F333" s="101">
        <v>1500000</v>
      </c>
      <c r="G333" s="102">
        <v>16</v>
      </c>
      <c r="H333" s="101">
        <v>16</v>
      </c>
      <c r="I333" s="101"/>
      <c r="J333" s="100"/>
      <c r="K333" s="100"/>
      <c r="L333" s="100"/>
      <c r="M333" s="100"/>
      <c r="N333" s="100"/>
      <c r="O333" s="100"/>
      <c r="P333" s="100"/>
      <c r="Q333" s="100"/>
      <c r="R333" s="100"/>
      <c r="S333" s="100"/>
      <c r="T333" s="100"/>
      <c r="U333" s="100"/>
      <c r="V333" s="100"/>
      <c r="W333" s="100"/>
      <c r="X333" s="100"/>
      <c r="Y333" s="100"/>
      <c r="Z333" s="100"/>
    </row>
    <row r="334" spans="1:26" ht="14.25" hidden="1" customHeight="1" outlineLevel="1" x14ac:dyDescent="0.2">
      <c r="A334" s="100" t="s">
        <v>116</v>
      </c>
      <c r="B334" s="100">
        <v>8</v>
      </c>
      <c r="C334" s="100" t="s">
        <v>101</v>
      </c>
      <c r="D334" s="100">
        <v>39</v>
      </c>
      <c r="E334" s="101">
        <v>122000</v>
      </c>
      <c r="F334" s="101">
        <v>3000000</v>
      </c>
      <c r="G334" s="102">
        <v>20</v>
      </c>
      <c r="H334" s="101">
        <v>16</v>
      </c>
      <c r="I334" s="101"/>
      <c r="J334" s="100"/>
      <c r="K334" s="100"/>
      <c r="L334" s="100"/>
      <c r="M334" s="100"/>
      <c r="N334" s="100"/>
      <c r="O334" s="100"/>
      <c r="P334" s="100"/>
      <c r="Q334" s="100"/>
      <c r="R334" s="100"/>
      <c r="S334" s="100"/>
      <c r="T334" s="100"/>
      <c r="U334" s="100"/>
      <c r="V334" s="100"/>
      <c r="W334" s="100"/>
      <c r="X334" s="100"/>
      <c r="Y334" s="100"/>
      <c r="Z334" s="100"/>
    </row>
    <row r="335" spans="1:26" ht="14.25" hidden="1" customHeight="1" outlineLevel="1" x14ac:dyDescent="0.2">
      <c r="A335" s="100" t="s">
        <v>116</v>
      </c>
      <c r="B335" s="100">
        <v>9</v>
      </c>
      <c r="C335" s="100" t="s">
        <v>101</v>
      </c>
      <c r="D335" s="100">
        <v>40</v>
      </c>
      <c r="E335" s="101">
        <v>132000</v>
      </c>
      <c r="F335" s="101">
        <v>5000000</v>
      </c>
      <c r="G335" s="102">
        <v>24</v>
      </c>
      <c r="H335" s="101">
        <v>16</v>
      </c>
      <c r="I335" s="101"/>
      <c r="J335" s="100"/>
      <c r="K335" s="100"/>
      <c r="L335" s="100"/>
      <c r="M335" s="100"/>
      <c r="N335" s="100"/>
      <c r="O335" s="100"/>
      <c r="P335" s="100"/>
      <c r="Q335" s="100"/>
      <c r="R335" s="100"/>
      <c r="S335" s="100"/>
      <c r="T335" s="100"/>
      <c r="U335" s="100"/>
      <c r="V335" s="100"/>
      <c r="W335" s="100"/>
      <c r="X335" s="100"/>
      <c r="Y335" s="100"/>
      <c r="Z335" s="100"/>
    </row>
    <row r="336" spans="1:26" ht="14.25" hidden="1" customHeight="1" outlineLevel="1" x14ac:dyDescent="0.2">
      <c r="A336" s="100" t="s">
        <v>116</v>
      </c>
      <c r="B336" s="100">
        <v>10</v>
      </c>
      <c r="C336" s="100" t="s">
        <v>101</v>
      </c>
      <c r="D336" s="100">
        <v>41</v>
      </c>
      <c r="E336" s="101">
        <v>143000</v>
      </c>
      <c r="F336" s="101">
        <v>8000000</v>
      </c>
      <c r="G336" s="102">
        <v>26</v>
      </c>
      <c r="H336" s="101">
        <v>16</v>
      </c>
      <c r="I336" s="101"/>
      <c r="J336" s="100"/>
      <c r="K336" s="100"/>
      <c r="L336" s="100"/>
      <c r="M336" s="100"/>
      <c r="N336" s="100"/>
      <c r="O336" s="100"/>
      <c r="P336" s="100"/>
      <c r="Q336" s="100"/>
      <c r="R336" s="100"/>
      <c r="S336" s="100"/>
      <c r="T336" s="100"/>
      <c r="U336" s="100"/>
      <c r="V336" s="100"/>
      <c r="W336" s="100"/>
      <c r="X336" s="100"/>
      <c r="Y336" s="100"/>
      <c r="Z336" s="100"/>
    </row>
    <row r="337" spans="1:26" ht="14.25" hidden="1" customHeight="1" outlineLevel="1" x14ac:dyDescent="0.2">
      <c r="A337" s="100" t="s">
        <v>116</v>
      </c>
      <c r="B337" s="100">
        <v>11</v>
      </c>
      <c r="C337" s="100" t="s">
        <v>101</v>
      </c>
      <c r="D337" s="100">
        <v>42</v>
      </c>
      <c r="E337" s="101">
        <v>154000</v>
      </c>
      <c r="F337" s="101">
        <v>13000000</v>
      </c>
      <c r="G337" s="102">
        <v>28</v>
      </c>
      <c r="H337" s="101">
        <v>16</v>
      </c>
      <c r="I337" s="101"/>
      <c r="J337" s="100"/>
      <c r="K337" s="100"/>
      <c r="L337" s="100"/>
      <c r="M337" s="100"/>
      <c r="N337" s="100"/>
      <c r="O337" s="100"/>
      <c r="P337" s="100"/>
      <c r="Q337" s="100"/>
      <c r="R337" s="100"/>
      <c r="S337" s="100"/>
      <c r="T337" s="100"/>
      <c r="U337" s="100"/>
      <c r="V337" s="100"/>
      <c r="W337" s="100"/>
      <c r="X337" s="100"/>
      <c r="Y337" s="100"/>
      <c r="Z337" s="100"/>
    </row>
    <row r="338" spans="1:26" ht="14.25" hidden="1" customHeight="1" outlineLevel="1" x14ac:dyDescent="0.2">
      <c r="A338" s="100" t="s">
        <v>116</v>
      </c>
      <c r="B338" s="100">
        <v>12</v>
      </c>
      <c r="C338" s="100" t="s">
        <v>101</v>
      </c>
      <c r="D338" s="100">
        <v>43</v>
      </c>
      <c r="E338" s="101">
        <v>166000</v>
      </c>
      <c r="F338" s="101">
        <v>0</v>
      </c>
      <c r="G338" s="102">
        <v>0</v>
      </c>
      <c r="H338" s="101">
        <v>16</v>
      </c>
      <c r="I338" s="101"/>
      <c r="J338" s="100"/>
      <c r="K338" s="100"/>
      <c r="L338" s="100"/>
      <c r="M338" s="100"/>
      <c r="N338" s="100"/>
      <c r="O338" s="100"/>
      <c r="P338" s="100"/>
      <c r="Q338" s="100"/>
      <c r="R338" s="100"/>
      <c r="S338" s="100"/>
      <c r="T338" s="100"/>
      <c r="U338" s="100"/>
      <c r="V338" s="100"/>
      <c r="W338" s="100"/>
      <c r="X338" s="100"/>
      <c r="Y338" s="100"/>
      <c r="Z338" s="100"/>
    </row>
    <row r="339" spans="1:26" ht="14.25" hidden="1" customHeight="1" outlineLevel="1" x14ac:dyDescent="0.2">
      <c r="A339" s="100" t="s">
        <v>116</v>
      </c>
      <c r="B339" s="100">
        <v>1</v>
      </c>
      <c r="C339" s="100" t="s">
        <v>102</v>
      </c>
      <c r="D339" s="100">
        <v>43</v>
      </c>
      <c r="E339" s="101">
        <v>166000</v>
      </c>
      <c r="F339" s="101">
        <v>250000</v>
      </c>
      <c r="G339" s="102">
        <v>1.5</v>
      </c>
      <c r="H339" s="101">
        <v>16</v>
      </c>
      <c r="I339" s="101"/>
      <c r="J339" s="100"/>
      <c r="K339" s="100"/>
      <c r="L339" s="100"/>
      <c r="M339" s="100"/>
      <c r="N339" s="100"/>
      <c r="O339" s="100"/>
      <c r="P339" s="100"/>
      <c r="Q339" s="100"/>
      <c r="R339" s="100"/>
      <c r="S339" s="100"/>
      <c r="T339" s="100"/>
      <c r="U339" s="100"/>
      <c r="V339" s="100"/>
      <c r="W339" s="100"/>
      <c r="X339" s="100"/>
      <c r="Y339" s="100"/>
      <c r="Z339" s="100"/>
    </row>
    <row r="340" spans="1:26" ht="14.25" hidden="1" customHeight="1" outlineLevel="1" x14ac:dyDescent="0.2">
      <c r="A340" s="100" t="s">
        <v>116</v>
      </c>
      <c r="B340" s="100">
        <v>2</v>
      </c>
      <c r="C340" s="100" t="s">
        <v>102</v>
      </c>
      <c r="D340" s="100">
        <v>43</v>
      </c>
      <c r="E340" s="101">
        <v>169000</v>
      </c>
      <c r="F340" s="101">
        <v>500000</v>
      </c>
      <c r="G340" s="102">
        <v>2.5</v>
      </c>
      <c r="H340" s="101">
        <v>16</v>
      </c>
      <c r="I340" s="101"/>
      <c r="J340" s="100"/>
      <c r="K340" s="100"/>
      <c r="L340" s="100"/>
      <c r="M340" s="100"/>
      <c r="N340" s="100"/>
      <c r="O340" s="100"/>
      <c r="P340" s="100"/>
      <c r="Q340" s="100"/>
      <c r="R340" s="100"/>
      <c r="S340" s="100"/>
      <c r="T340" s="100"/>
      <c r="U340" s="100"/>
      <c r="V340" s="100"/>
      <c r="W340" s="100"/>
      <c r="X340" s="100"/>
      <c r="Y340" s="100"/>
      <c r="Z340" s="100"/>
    </row>
    <row r="341" spans="1:26" ht="14.25" hidden="1" customHeight="1" outlineLevel="1" x14ac:dyDescent="0.2">
      <c r="A341" s="100" t="s">
        <v>116</v>
      </c>
      <c r="B341" s="100">
        <v>3</v>
      </c>
      <c r="C341" s="100" t="s">
        <v>102</v>
      </c>
      <c r="D341" s="100">
        <v>43</v>
      </c>
      <c r="E341" s="101">
        <v>172000</v>
      </c>
      <c r="F341" s="101">
        <v>1000000</v>
      </c>
      <c r="G341" s="102">
        <v>4</v>
      </c>
      <c r="H341" s="101">
        <v>16</v>
      </c>
      <c r="I341" s="101"/>
      <c r="J341" s="100"/>
      <c r="K341" s="100"/>
      <c r="L341" s="100"/>
      <c r="M341" s="100"/>
      <c r="N341" s="100"/>
      <c r="O341" s="100"/>
      <c r="P341" s="100"/>
      <c r="Q341" s="100"/>
      <c r="R341" s="100"/>
      <c r="S341" s="100"/>
      <c r="T341" s="100"/>
      <c r="U341" s="100"/>
      <c r="V341" s="100"/>
      <c r="W341" s="100"/>
      <c r="X341" s="100"/>
      <c r="Y341" s="100"/>
      <c r="Z341" s="100"/>
    </row>
    <row r="342" spans="1:26" ht="14.25" hidden="1" customHeight="1" outlineLevel="1" x14ac:dyDescent="0.2">
      <c r="A342" s="100" t="s">
        <v>116</v>
      </c>
      <c r="B342" s="100">
        <v>4</v>
      </c>
      <c r="C342" s="100" t="s">
        <v>102</v>
      </c>
      <c r="D342" s="100">
        <v>43</v>
      </c>
      <c r="E342" s="101">
        <v>175000</v>
      </c>
      <c r="F342" s="101">
        <v>3750000</v>
      </c>
      <c r="G342" s="102">
        <v>7.5</v>
      </c>
      <c r="H342" s="101">
        <v>16</v>
      </c>
      <c r="I342" s="101"/>
      <c r="J342" s="100"/>
      <c r="K342" s="100"/>
      <c r="L342" s="100"/>
      <c r="M342" s="100"/>
      <c r="N342" s="100"/>
      <c r="O342" s="100"/>
      <c r="P342" s="100"/>
      <c r="Q342" s="100"/>
      <c r="R342" s="100"/>
      <c r="S342" s="100"/>
      <c r="T342" s="100"/>
      <c r="U342" s="100"/>
      <c r="V342" s="100"/>
      <c r="W342" s="100"/>
      <c r="X342" s="100"/>
      <c r="Y342" s="100"/>
      <c r="Z342" s="100"/>
    </row>
    <row r="343" spans="1:26" ht="14.25" hidden="1" customHeight="1" outlineLevel="1" x14ac:dyDescent="0.2">
      <c r="A343" s="100" t="s">
        <v>116</v>
      </c>
      <c r="B343" s="100">
        <v>5</v>
      </c>
      <c r="C343" s="100" t="s">
        <v>102</v>
      </c>
      <c r="D343" s="100">
        <v>43</v>
      </c>
      <c r="E343" s="101">
        <v>178000</v>
      </c>
      <c r="F343" s="101">
        <v>3750000</v>
      </c>
      <c r="G343" s="102">
        <v>7.5</v>
      </c>
      <c r="H343" s="101">
        <v>16</v>
      </c>
      <c r="I343" s="101"/>
      <c r="J343" s="100"/>
      <c r="K343" s="100"/>
      <c r="L343" s="100"/>
      <c r="M343" s="100"/>
      <c r="N343" s="100"/>
      <c r="O343" s="100"/>
      <c r="P343" s="100"/>
      <c r="Q343" s="100"/>
      <c r="R343" s="100"/>
      <c r="S343" s="100"/>
      <c r="T343" s="100"/>
      <c r="U343" s="100"/>
      <c r="V343" s="100"/>
      <c r="W343" s="100"/>
      <c r="X343" s="100"/>
      <c r="Y343" s="100"/>
      <c r="Z343" s="100"/>
    </row>
    <row r="344" spans="1:26" ht="14.25" hidden="1" customHeight="1" outlineLevel="1" x14ac:dyDescent="0.2">
      <c r="A344" s="100" t="s">
        <v>116</v>
      </c>
      <c r="B344" s="100">
        <v>6</v>
      </c>
      <c r="C344" s="100" t="s">
        <v>102</v>
      </c>
      <c r="D344" s="100">
        <v>43</v>
      </c>
      <c r="E344" s="101">
        <v>181000</v>
      </c>
      <c r="F344" s="101">
        <v>3750000</v>
      </c>
      <c r="G344" s="102">
        <v>7.5</v>
      </c>
      <c r="H344" s="101">
        <v>16</v>
      </c>
      <c r="I344" s="101"/>
      <c r="J344" s="100"/>
      <c r="K344" s="100"/>
      <c r="L344" s="100"/>
      <c r="M344" s="100"/>
      <c r="N344" s="100"/>
      <c r="O344" s="100"/>
      <c r="P344" s="100"/>
      <c r="Q344" s="100"/>
      <c r="R344" s="100"/>
      <c r="S344" s="100"/>
      <c r="T344" s="100"/>
      <c r="U344" s="100"/>
      <c r="V344" s="100"/>
      <c r="W344" s="100"/>
      <c r="X344" s="100"/>
      <c r="Y344" s="100"/>
      <c r="Z344" s="100"/>
    </row>
    <row r="345" spans="1:26" ht="14.25" hidden="1" customHeight="1" outlineLevel="1" x14ac:dyDescent="0.2">
      <c r="A345" s="100" t="s">
        <v>116</v>
      </c>
      <c r="B345" s="100">
        <v>7</v>
      </c>
      <c r="C345" s="100" t="s">
        <v>102</v>
      </c>
      <c r="D345" s="100">
        <v>43</v>
      </c>
      <c r="E345" s="101">
        <v>184000</v>
      </c>
      <c r="F345" s="101">
        <v>3750000</v>
      </c>
      <c r="G345" s="102">
        <v>7.5</v>
      </c>
      <c r="H345" s="101">
        <v>16</v>
      </c>
      <c r="I345" s="101"/>
      <c r="J345" s="100"/>
      <c r="K345" s="100"/>
      <c r="L345" s="100"/>
      <c r="M345" s="100"/>
      <c r="N345" s="100"/>
      <c r="O345" s="100"/>
      <c r="P345" s="100"/>
      <c r="Q345" s="100"/>
      <c r="R345" s="100"/>
      <c r="S345" s="100"/>
      <c r="T345" s="100"/>
      <c r="U345" s="100"/>
      <c r="V345" s="100"/>
      <c r="W345" s="100"/>
      <c r="X345" s="100"/>
      <c r="Y345" s="100"/>
      <c r="Z345" s="100"/>
    </row>
    <row r="346" spans="1:26" ht="14.25" hidden="1" customHeight="1" outlineLevel="1" x14ac:dyDescent="0.2">
      <c r="A346" s="100" t="s">
        <v>116</v>
      </c>
      <c r="B346" s="100">
        <v>8</v>
      </c>
      <c r="C346" s="100" t="s">
        <v>102</v>
      </c>
      <c r="D346" s="100">
        <v>43</v>
      </c>
      <c r="E346" s="101">
        <v>187000</v>
      </c>
      <c r="F346" s="101">
        <v>3750000</v>
      </c>
      <c r="G346" s="102">
        <v>7.5</v>
      </c>
      <c r="H346" s="101">
        <v>16</v>
      </c>
      <c r="I346" s="101"/>
      <c r="J346" s="100"/>
      <c r="K346" s="100"/>
      <c r="L346" s="100"/>
      <c r="M346" s="100"/>
      <c r="N346" s="100"/>
      <c r="O346" s="100"/>
      <c r="P346" s="100"/>
      <c r="Q346" s="100"/>
      <c r="R346" s="100"/>
      <c r="S346" s="100"/>
      <c r="T346" s="100"/>
      <c r="U346" s="100"/>
      <c r="V346" s="100"/>
      <c r="W346" s="100"/>
      <c r="X346" s="100"/>
      <c r="Y346" s="100"/>
      <c r="Z346" s="100"/>
    </row>
    <row r="347" spans="1:26" ht="14.25" hidden="1" customHeight="1" outlineLevel="1" x14ac:dyDescent="0.2">
      <c r="A347" s="100" t="s">
        <v>116</v>
      </c>
      <c r="B347" s="100">
        <v>9</v>
      </c>
      <c r="C347" s="100" t="s">
        <v>102</v>
      </c>
      <c r="D347" s="100">
        <v>43</v>
      </c>
      <c r="E347" s="101">
        <v>190000</v>
      </c>
      <c r="F347" s="101">
        <v>3750000</v>
      </c>
      <c r="G347" s="102">
        <v>7.5</v>
      </c>
      <c r="H347" s="101">
        <v>16</v>
      </c>
      <c r="I347" s="101"/>
      <c r="J347" s="100"/>
      <c r="K347" s="100"/>
      <c r="L347" s="100"/>
      <c r="M347" s="100"/>
      <c r="N347" s="100"/>
      <c r="O347" s="100"/>
      <c r="P347" s="100"/>
      <c r="Q347" s="100"/>
      <c r="R347" s="100"/>
      <c r="S347" s="100"/>
      <c r="T347" s="100"/>
      <c r="U347" s="100"/>
      <c r="V347" s="100"/>
      <c r="W347" s="100"/>
      <c r="X347" s="100"/>
      <c r="Y347" s="100"/>
      <c r="Z347" s="100"/>
    </row>
    <row r="348" spans="1:26" ht="14.25" hidden="1" customHeight="1" outlineLevel="1" x14ac:dyDescent="0.2">
      <c r="A348" s="100" t="s">
        <v>116</v>
      </c>
      <c r="B348" s="100">
        <v>10</v>
      </c>
      <c r="C348" s="100" t="s">
        <v>102</v>
      </c>
      <c r="D348" s="100">
        <v>43</v>
      </c>
      <c r="E348" s="101">
        <v>193000</v>
      </c>
      <c r="F348" s="101">
        <v>3750000</v>
      </c>
      <c r="G348" s="102">
        <v>7.5</v>
      </c>
      <c r="H348" s="101">
        <v>16</v>
      </c>
      <c r="I348" s="101"/>
      <c r="J348" s="100"/>
      <c r="K348" s="100"/>
      <c r="L348" s="100"/>
      <c r="M348" s="100"/>
      <c r="N348" s="100"/>
      <c r="O348" s="100"/>
      <c r="P348" s="100"/>
      <c r="Q348" s="100"/>
      <c r="R348" s="100"/>
      <c r="S348" s="100"/>
      <c r="T348" s="100"/>
      <c r="U348" s="100"/>
      <c r="V348" s="100"/>
      <c r="W348" s="100"/>
      <c r="X348" s="100"/>
      <c r="Y348" s="100"/>
      <c r="Z348" s="100"/>
    </row>
    <row r="349" spans="1:26" ht="14.25" hidden="1" customHeight="1" outlineLevel="1" x14ac:dyDescent="0.2">
      <c r="A349" s="100" t="s">
        <v>116</v>
      </c>
      <c r="B349" s="100">
        <v>11</v>
      </c>
      <c r="C349" s="100" t="s">
        <v>102</v>
      </c>
      <c r="D349" s="100">
        <v>43</v>
      </c>
      <c r="E349" s="101">
        <v>196000</v>
      </c>
      <c r="F349" s="101">
        <v>3750000</v>
      </c>
      <c r="G349" s="102">
        <v>7.5</v>
      </c>
      <c r="H349" s="101">
        <v>16</v>
      </c>
      <c r="I349" s="101"/>
      <c r="J349" s="100"/>
      <c r="K349" s="100"/>
      <c r="L349" s="100"/>
      <c r="M349" s="100"/>
      <c r="N349" s="100"/>
      <c r="O349" s="100"/>
      <c r="P349" s="100"/>
      <c r="Q349" s="100"/>
      <c r="R349" s="100"/>
      <c r="S349" s="100"/>
      <c r="T349" s="100"/>
      <c r="U349" s="100"/>
      <c r="V349" s="100"/>
      <c r="W349" s="100"/>
      <c r="X349" s="100"/>
      <c r="Y349" s="100"/>
      <c r="Z349" s="100"/>
    </row>
    <row r="350" spans="1:26" ht="14.25" hidden="1" customHeight="1" outlineLevel="1" x14ac:dyDescent="0.2">
      <c r="A350" s="100" t="s">
        <v>116</v>
      </c>
      <c r="B350" s="100">
        <v>12</v>
      </c>
      <c r="C350" s="100" t="s">
        <v>102</v>
      </c>
      <c r="D350" s="100">
        <v>43</v>
      </c>
      <c r="E350" s="101">
        <v>199000</v>
      </c>
      <c r="F350" s="101">
        <v>0</v>
      </c>
      <c r="G350" s="102">
        <v>0</v>
      </c>
      <c r="H350" s="101">
        <v>16</v>
      </c>
      <c r="I350" s="101"/>
      <c r="J350" s="100"/>
      <c r="K350" s="100"/>
      <c r="L350" s="100"/>
      <c r="M350" s="100"/>
      <c r="N350" s="100"/>
      <c r="O350" s="100"/>
      <c r="P350" s="100"/>
      <c r="Q350" s="100"/>
      <c r="R350" s="100"/>
      <c r="S350" s="100"/>
      <c r="T350" s="100"/>
      <c r="U350" s="100"/>
      <c r="V350" s="100"/>
      <c r="W350" s="100"/>
      <c r="X350" s="100"/>
      <c r="Y350" s="100"/>
      <c r="Z350" s="100"/>
    </row>
    <row r="351" spans="1:26" ht="14.25" hidden="1" customHeight="1" outlineLevel="1" x14ac:dyDescent="0.2">
      <c r="A351" s="201" t="s">
        <v>116</v>
      </c>
      <c r="B351" s="97">
        <v>1</v>
      </c>
      <c r="C351" s="97" t="s">
        <v>103</v>
      </c>
      <c r="D351" s="97">
        <v>43</v>
      </c>
      <c r="E351" s="98">
        <v>208950</v>
      </c>
      <c r="F351" s="98">
        <v>0</v>
      </c>
      <c r="G351" s="99">
        <v>0</v>
      </c>
      <c r="H351" s="98">
        <v>16</v>
      </c>
      <c r="I351" s="101"/>
      <c r="J351" s="100"/>
      <c r="K351" s="100"/>
      <c r="L351" s="100"/>
      <c r="M351" s="100"/>
      <c r="N351" s="100"/>
      <c r="O351" s="100"/>
      <c r="P351" s="100"/>
      <c r="Q351" s="100"/>
      <c r="R351" s="100"/>
      <c r="S351" s="100"/>
      <c r="T351" s="100"/>
      <c r="U351" s="100"/>
      <c r="V351" s="100"/>
      <c r="W351" s="100"/>
      <c r="X351" s="100"/>
      <c r="Y351" s="100"/>
      <c r="Z351" s="100"/>
    </row>
    <row r="352" spans="1:26" ht="14.25" customHeight="1" collapsed="1" x14ac:dyDescent="0.2">
      <c r="A352" s="100" t="s">
        <v>117</v>
      </c>
      <c r="B352" s="100">
        <v>1</v>
      </c>
      <c r="C352" s="100" t="s">
        <v>101</v>
      </c>
      <c r="D352" s="100">
        <v>46</v>
      </c>
      <c r="E352" s="101">
        <v>76000</v>
      </c>
      <c r="F352" s="101">
        <v>10000</v>
      </c>
      <c r="G352" s="102">
        <v>8.3333333333333329E-2</v>
      </c>
      <c r="H352" s="101">
        <v>17</v>
      </c>
      <c r="I352" s="101"/>
      <c r="J352" s="100"/>
      <c r="K352" s="100"/>
      <c r="L352" s="100"/>
      <c r="M352" s="100"/>
      <c r="N352" s="100"/>
      <c r="O352" s="100"/>
      <c r="P352" s="100"/>
      <c r="Q352" s="100"/>
      <c r="R352" s="100"/>
      <c r="S352" s="100"/>
      <c r="T352" s="100"/>
      <c r="U352" s="100"/>
      <c r="V352" s="100"/>
      <c r="W352" s="100"/>
      <c r="X352" s="100"/>
      <c r="Y352" s="100"/>
      <c r="Z352" s="100"/>
    </row>
    <row r="353" spans="1:26" ht="14.25" hidden="1" customHeight="1" outlineLevel="1" x14ac:dyDescent="0.2">
      <c r="A353" s="100" t="s">
        <v>117</v>
      </c>
      <c r="B353" s="100">
        <v>2</v>
      </c>
      <c r="C353" s="100" t="s">
        <v>101</v>
      </c>
      <c r="D353" s="100">
        <v>47</v>
      </c>
      <c r="E353" s="101">
        <v>81000</v>
      </c>
      <c r="F353" s="101">
        <v>20000</v>
      </c>
      <c r="G353" s="102">
        <v>0.5</v>
      </c>
      <c r="H353" s="101">
        <v>17</v>
      </c>
      <c r="I353" s="101"/>
      <c r="J353" s="100"/>
      <c r="K353" s="100"/>
      <c r="L353" s="100"/>
      <c r="M353" s="100"/>
      <c r="N353" s="100"/>
      <c r="O353" s="100"/>
      <c r="P353" s="100"/>
      <c r="Q353" s="100"/>
      <c r="R353" s="100"/>
      <c r="S353" s="100"/>
      <c r="T353" s="100"/>
      <c r="U353" s="100"/>
      <c r="V353" s="100"/>
      <c r="W353" s="100"/>
      <c r="X353" s="100"/>
      <c r="Y353" s="100"/>
      <c r="Z353" s="100"/>
    </row>
    <row r="354" spans="1:26" ht="14.25" hidden="1" customHeight="1" outlineLevel="1" x14ac:dyDescent="0.2">
      <c r="A354" s="100" t="s">
        <v>117</v>
      </c>
      <c r="B354" s="100">
        <v>3</v>
      </c>
      <c r="C354" s="100" t="s">
        <v>101</v>
      </c>
      <c r="D354" s="100">
        <v>49</v>
      </c>
      <c r="E354" s="101">
        <v>86000</v>
      </c>
      <c r="F354" s="101">
        <v>40000</v>
      </c>
      <c r="G354" s="102">
        <v>1</v>
      </c>
      <c r="H354" s="101">
        <v>17</v>
      </c>
      <c r="I354" s="101"/>
      <c r="J354" s="100"/>
      <c r="K354" s="100"/>
      <c r="L354" s="100"/>
      <c r="M354" s="100"/>
      <c r="N354" s="100"/>
      <c r="O354" s="100"/>
      <c r="P354" s="100"/>
      <c r="Q354" s="100"/>
      <c r="R354" s="100"/>
      <c r="S354" s="100"/>
      <c r="T354" s="100"/>
      <c r="U354" s="100"/>
      <c r="V354" s="100"/>
      <c r="W354" s="100"/>
      <c r="X354" s="100"/>
      <c r="Y354" s="100"/>
      <c r="Z354" s="100"/>
    </row>
    <row r="355" spans="1:26" ht="14.25" hidden="1" customHeight="1" outlineLevel="1" x14ac:dyDescent="0.2">
      <c r="A355" s="100" t="s">
        <v>117</v>
      </c>
      <c r="B355" s="100">
        <v>4</v>
      </c>
      <c r="C355" s="100" t="s">
        <v>101</v>
      </c>
      <c r="D355" s="100">
        <v>51</v>
      </c>
      <c r="E355" s="101">
        <v>92000</v>
      </c>
      <c r="F355" s="101">
        <v>200000</v>
      </c>
      <c r="G355" s="102">
        <v>4</v>
      </c>
      <c r="H355" s="101">
        <v>17</v>
      </c>
      <c r="I355" s="101"/>
      <c r="J355" s="100"/>
      <c r="K355" s="100"/>
      <c r="L355" s="100"/>
      <c r="M355" s="100"/>
      <c r="N355" s="100"/>
      <c r="O355" s="100"/>
      <c r="P355" s="100"/>
      <c r="Q355" s="100"/>
      <c r="R355" s="100"/>
      <c r="S355" s="100"/>
      <c r="T355" s="100"/>
      <c r="U355" s="100"/>
      <c r="V355" s="100"/>
      <c r="W355" s="100"/>
      <c r="X355" s="100"/>
      <c r="Y355" s="100"/>
      <c r="Z355" s="100"/>
    </row>
    <row r="356" spans="1:26" ht="14.25" hidden="1" customHeight="1" outlineLevel="1" x14ac:dyDescent="0.2">
      <c r="A356" s="100" t="s">
        <v>117</v>
      </c>
      <c r="B356" s="100">
        <v>5</v>
      </c>
      <c r="C356" s="100" t="s">
        <v>101</v>
      </c>
      <c r="D356" s="100">
        <v>53</v>
      </c>
      <c r="E356" s="101">
        <v>98000</v>
      </c>
      <c r="F356" s="101">
        <v>400000</v>
      </c>
      <c r="G356" s="102">
        <v>8</v>
      </c>
      <c r="H356" s="101">
        <v>17</v>
      </c>
      <c r="I356" s="101"/>
      <c r="J356" s="100"/>
      <c r="K356" s="100"/>
      <c r="L356" s="100"/>
      <c r="M356" s="100"/>
      <c r="N356" s="100"/>
      <c r="O356" s="100"/>
      <c r="P356" s="100"/>
      <c r="Q356" s="100"/>
      <c r="R356" s="100"/>
      <c r="S356" s="100"/>
      <c r="T356" s="100"/>
      <c r="U356" s="100"/>
      <c r="V356" s="100"/>
      <c r="W356" s="100"/>
      <c r="X356" s="100"/>
      <c r="Y356" s="100"/>
      <c r="Z356" s="100"/>
    </row>
    <row r="357" spans="1:26" ht="14.25" hidden="1" customHeight="1" outlineLevel="1" x14ac:dyDescent="0.2">
      <c r="A357" s="100" t="s">
        <v>117</v>
      </c>
      <c r="B357" s="100">
        <v>6</v>
      </c>
      <c r="C357" s="100" t="s">
        <v>101</v>
      </c>
      <c r="D357" s="100">
        <v>55</v>
      </c>
      <c r="E357" s="101">
        <v>104000</v>
      </c>
      <c r="F357" s="101">
        <v>800000</v>
      </c>
      <c r="G357" s="102">
        <v>12</v>
      </c>
      <c r="H357" s="101">
        <v>17</v>
      </c>
      <c r="I357" s="101"/>
      <c r="J357" s="100"/>
      <c r="K357" s="100"/>
      <c r="L357" s="100"/>
      <c r="M357" s="100"/>
      <c r="N357" s="100"/>
      <c r="O357" s="100"/>
      <c r="P357" s="100"/>
      <c r="Q357" s="100"/>
      <c r="R357" s="100"/>
      <c r="S357" s="100"/>
      <c r="T357" s="100"/>
      <c r="U357" s="100"/>
      <c r="V357" s="100"/>
      <c r="W357" s="100"/>
      <c r="X357" s="100"/>
      <c r="Y357" s="100"/>
      <c r="Z357" s="100"/>
    </row>
    <row r="358" spans="1:26" ht="14.25" hidden="1" customHeight="1" outlineLevel="1" x14ac:dyDescent="0.2">
      <c r="A358" s="100" t="s">
        <v>117</v>
      </c>
      <c r="B358" s="100">
        <v>7</v>
      </c>
      <c r="C358" s="100" t="s">
        <v>101</v>
      </c>
      <c r="D358" s="100">
        <v>56</v>
      </c>
      <c r="E358" s="101">
        <v>111000</v>
      </c>
      <c r="F358" s="101">
        <v>1500000</v>
      </c>
      <c r="G358" s="102">
        <v>16</v>
      </c>
      <c r="H358" s="101">
        <v>17</v>
      </c>
      <c r="I358" s="101"/>
      <c r="J358" s="100"/>
      <c r="K358" s="100"/>
      <c r="L358" s="100"/>
      <c r="M358" s="100"/>
      <c r="N358" s="100"/>
      <c r="O358" s="100"/>
      <c r="P358" s="100"/>
      <c r="Q358" s="100"/>
      <c r="R358" s="100"/>
      <c r="S358" s="100"/>
      <c r="T358" s="100"/>
      <c r="U358" s="100"/>
      <c r="V358" s="100"/>
      <c r="W358" s="100"/>
      <c r="X358" s="100"/>
      <c r="Y358" s="100"/>
      <c r="Z358" s="100"/>
    </row>
    <row r="359" spans="1:26" ht="14.25" hidden="1" customHeight="1" outlineLevel="1" x14ac:dyDescent="0.2">
      <c r="A359" s="100" t="s">
        <v>117</v>
      </c>
      <c r="B359" s="100">
        <v>8</v>
      </c>
      <c r="C359" s="100" t="s">
        <v>101</v>
      </c>
      <c r="D359" s="100">
        <v>58</v>
      </c>
      <c r="E359" s="101">
        <v>118000</v>
      </c>
      <c r="F359" s="101">
        <v>3000000</v>
      </c>
      <c r="G359" s="102">
        <v>20</v>
      </c>
      <c r="H359" s="101">
        <v>17</v>
      </c>
      <c r="I359" s="101"/>
      <c r="J359" s="100"/>
      <c r="K359" s="100"/>
      <c r="L359" s="100"/>
      <c r="M359" s="100"/>
      <c r="N359" s="100"/>
      <c r="O359" s="100"/>
      <c r="P359" s="100"/>
      <c r="Q359" s="100"/>
      <c r="R359" s="100"/>
      <c r="S359" s="100"/>
      <c r="T359" s="100"/>
      <c r="U359" s="100"/>
      <c r="V359" s="100"/>
      <c r="W359" s="100"/>
      <c r="X359" s="100"/>
      <c r="Y359" s="100"/>
      <c r="Z359" s="100"/>
    </row>
    <row r="360" spans="1:26" ht="14.25" hidden="1" customHeight="1" outlineLevel="1" x14ac:dyDescent="0.2">
      <c r="A360" s="100" t="s">
        <v>117</v>
      </c>
      <c r="B360" s="100">
        <v>9</v>
      </c>
      <c r="C360" s="100" t="s">
        <v>101</v>
      </c>
      <c r="D360" s="100">
        <v>60</v>
      </c>
      <c r="E360" s="101">
        <v>125000</v>
      </c>
      <c r="F360" s="101">
        <v>5000000</v>
      </c>
      <c r="G360" s="102">
        <v>24</v>
      </c>
      <c r="H360" s="101">
        <v>17</v>
      </c>
      <c r="I360" s="101"/>
      <c r="J360" s="100"/>
      <c r="K360" s="100"/>
      <c r="L360" s="100"/>
      <c r="M360" s="100"/>
      <c r="N360" s="100"/>
      <c r="O360" s="100"/>
      <c r="P360" s="100"/>
      <c r="Q360" s="100"/>
      <c r="R360" s="100"/>
      <c r="S360" s="100"/>
      <c r="T360" s="100"/>
      <c r="U360" s="100"/>
      <c r="V360" s="100"/>
      <c r="W360" s="100"/>
      <c r="X360" s="100"/>
      <c r="Y360" s="100"/>
      <c r="Z360" s="100"/>
    </row>
    <row r="361" spans="1:26" ht="14.25" hidden="1" customHeight="1" outlineLevel="1" x14ac:dyDescent="0.2">
      <c r="A361" s="100" t="s">
        <v>117</v>
      </c>
      <c r="B361" s="100">
        <v>10</v>
      </c>
      <c r="C361" s="100" t="s">
        <v>101</v>
      </c>
      <c r="D361" s="100">
        <v>61</v>
      </c>
      <c r="E361" s="101">
        <v>133000</v>
      </c>
      <c r="F361" s="101">
        <v>8000000</v>
      </c>
      <c r="G361" s="102">
        <v>26</v>
      </c>
      <c r="H361" s="101">
        <v>17</v>
      </c>
      <c r="I361" s="101"/>
      <c r="J361" s="100"/>
      <c r="K361" s="100"/>
      <c r="L361" s="100"/>
      <c r="M361" s="100"/>
      <c r="N361" s="100"/>
      <c r="O361" s="100"/>
      <c r="P361" s="100"/>
      <c r="Q361" s="100"/>
      <c r="R361" s="100"/>
      <c r="S361" s="100"/>
      <c r="T361" s="100"/>
      <c r="U361" s="100"/>
      <c r="V361" s="100"/>
      <c r="W361" s="100"/>
      <c r="X361" s="100"/>
      <c r="Y361" s="100"/>
      <c r="Z361" s="100"/>
    </row>
    <row r="362" spans="1:26" ht="14.25" hidden="1" customHeight="1" outlineLevel="1" x14ac:dyDescent="0.2">
      <c r="A362" s="100" t="s">
        <v>117</v>
      </c>
      <c r="B362" s="100">
        <v>11</v>
      </c>
      <c r="C362" s="100" t="s">
        <v>101</v>
      </c>
      <c r="D362" s="100">
        <v>62</v>
      </c>
      <c r="E362" s="101">
        <v>141000</v>
      </c>
      <c r="F362" s="101">
        <v>13000000</v>
      </c>
      <c r="G362" s="102">
        <v>28</v>
      </c>
      <c r="H362" s="101">
        <v>17</v>
      </c>
      <c r="I362" s="101"/>
      <c r="J362" s="100"/>
      <c r="K362" s="100"/>
      <c r="L362" s="100"/>
      <c r="M362" s="100"/>
      <c r="N362" s="100"/>
      <c r="O362" s="100"/>
      <c r="P362" s="100"/>
      <c r="Q362" s="100"/>
      <c r="R362" s="100"/>
      <c r="S362" s="100"/>
      <c r="T362" s="100"/>
      <c r="U362" s="100"/>
      <c r="V362" s="100"/>
      <c r="W362" s="100"/>
      <c r="X362" s="100"/>
      <c r="Y362" s="100"/>
      <c r="Z362" s="100"/>
    </row>
    <row r="363" spans="1:26" ht="14.25" hidden="1" customHeight="1" outlineLevel="1" x14ac:dyDescent="0.2">
      <c r="A363" s="100" t="s">
        <v>117</v>
      </c>
      <c r="B363" s="100">
        <v>12</v>
      </c>
      <c r="C363" s="100" t="s">
        <v>101</v>
      </c>
      <c r="D363" s="100">
        <v>63</v>
      </c>
      <c r="E363" s="101">
        <v>150000</v>
      </c>
      <c r="F363" s="101">
        <v>0</v>
      </c>
      <c r="G363" s="102">
        <v>0</v>
      </c>
      <c r="H363" s="101">
        <v>17</v>
      </c>
      <c r="I363" s="101"/>
      <c r="J363" s="100"/>
      <c r="K363" s="100"/>
      <c r="L363" s="100"/>
      <c r="M363" s="100"/>
      <c r="N363" s="100"/>
      <c r="O363" s="100"/>
      <c r="P363" s="100"/>
      <c r="Q363" s="100"/>
      <c r="R363" s="100"/>
      <c r="S363" s="100"/>
      <c r="T363" s="100"/>
      <c r="U363" s="100"/>
      <c r="V363" s="100"/>
      <c r="W363" s="100"/>
      <c r="X363" s="100"/>
      <c r="Y363" s="100"/>
      <c r="Z363" s="100"/>
    </row>
    <row r="364" spans="1:26" ht="14.25" hidden="1" customHeight="1" outlineLevel="1" x14ac:dyDescent="0.2">
      <c r="A364" s="100" t="s">
        <v>117</v>
      </c>
      <c r="B364" s="100">
        <v>1</v>
      </c>
      <c r="C364" s="100" t="s">
        <v>102</v>
      </c>
      <c r="D364" s="100">
        <v>63</v>
      </c>
      <c r="E364" s="101">
        <v>150000</v>
      </c>
      <c r="F364" s="101">
        <v>250000</v>
      </c>
      <c r="G364" s="102">
        <v>1.5</v>
      </c>
      <c r="H364" s="101">
        <v>17</v>
      </c>
      <c r="I364" s="101"/>
      <c r="J364" s="100"/>
      <c r="K364" s="100"/>
      <c r="L364" s="100"/>
      <c r="M364" s="100"/>
      <c r="N364" s="100"/>
      <c r="O364" s="100"/>
      <c r="P364" s="100"/>
      <c r="Q364" s="100"/>
      <c r="R364" s="100"/>
      <c r="S364" s="100"/>
      <c r="T364" s="100"/>
      <c r="U364" s="100"/>
      <c r="V364" s="100"/>
      <c r="W364" s="100"/>
      <c r="X364" s="100"/>
      <c r="Y364" s="100"/>
      <c r="Z364" s="100"/>
    </row>
    <row r="365" spans="1:26" ht="14.25" hidden="1" customHeight="1" outlineLevel="1" x14ac:dyDescent="0.2">
      <c r="A365" s="100" t="s">
        <v>117</v>
      </c>
      <c r="B365" s="100">
        <v>2</v>
      </c>
      <c r="C365" s="100" t="s">
        <v>102</v>
      </c>
      <c r="D365" s="100">
        <v>63</v>
      </c>
      <c r="E365" s="101">
        <v>152800</v>
      </c>
      <c r="F365" s="101">
        <v>500000</v>
      </c>
      <c r="G365" s="102">
        <v>2.5</v>
      </c>
      <c r="H365" s="101">
        <v>17</v>
      </c>
      <c r="I365" s="101"/>
      <c r="J365" s="100"/>
      <c r="K365" s="100"/>
      <c r="L365" s="100"/>
      <c r="M365" s="100"/>
      <c r="N365" s="100"/>
      <c r="O365" s="100"/>
      <c r="P365" s="100"/>
      <c r="Q365" s="100"/>
      <c r="R365" s="100"/>
      <c r="S365" s="100"/>
      <c r="T365" s="100"/>
      <c r="U365" s="100"/>
      <c r="V365" s="100"/>
      <c r="W365" s="100"/>
      <c r="X365" s="100"/>
      <c r="Y365" s="100"/>
      <c r="Z365" s="100"/>
    </row>
    <row r="366" spans="1:26" ht="14.25" hidden="1" customHeight="1" outlineLevel="1" x14ac:dyDescent="0.2">
      <c r="A366" s="100" t="s">
        <v>117</v>
      </c>
      <c r="B366" s="100">
        <v>3</v>
      </c>
      <c r="C366" s="100" t="s">
        <v>102</v>
      </c>
      <c r="D366" s="100">
        <v>63</v>
      </c>
      <c r="E366" s="101">
        <v>155600</v>
      </c>
      <c r="F366" s="101">
        <v>1000000</v>
      </c>
      <c r="G366" s="102">
        <v>4</v>
      </c>
      <c r="H366" s="101">
        <v>17</v>
      </c>
      <c r="I366" s="101"/>
      <c r="J366" s="100"/>
      <c r="K366" s="100"/>
      <c r="L366" s="100"/>
      <c r="M366" s="100"/>
      <c r="N366" s="100"/>
      <c r="O366" s="100"/>
      <c r="P366" s="100"/>
      <c r="Q366" s="100"/>
      <c r="R366" s="100"/>
      <c r="S366" s="100"/>
      <c r="T366" s="100"/>
      <c r="U366" s="100"/>
      <c r="V366" s="100"/>
      <c r="W366" s="100"/>
      <c r="X366" s="100"/>
      <c r="Y366" s="100"/>
      <c r="Z366" s="100"/>
    </row>
    <row r="367" spans="1:26" ht="14.25" hidden="1" customHeight="1" outlineLevel="1" x14ac:dyDescent="0.2">
      <c r="A367" s="100" t="s">
        <v>117</v>
      </c>
      <c r="B367" s="100">
        <v>4</v>
      </c>
      <c r="C367" s="100" t="s">
        <v>102</v>
      </c>
      <c r="D367" s="100">
        <v>63</v>
      </c>
      <c r="E367" s="101">
        <v>158400</v>
      </c>
      <c r="F367" s="101">
        <v>3750000</v>
      </c>
      <c r="G367" s="102">
        <v>7.5</v>
      </c>
      <c r="H367" s="101">
        <v>17</v>
      </c>
      <c r="I367" s="101"/>
      <c r="J367" s="100"/>
      <c r="K367" s="100"/>
      <c r="L367" s="100"/>
      <c r="M367" s="100"/>
      <c r="N367" s="100"/>
      <c r="O367" s="100"/>
      <c r="P367" s="100"/>
      <c r="Q367" s="100"/>
      <c r="R367" s="100"/>
      <c r="S367" s="100"/>
      <c r="T367" s="100"/>
      <c r="U367" s="100"/>
      <c r="V367" s="100"/>
      <c r="W367" s="100"/>
      <c r="X367" s="100"/>
      <c r="Y367" s="100"/>
      <c r="Z367" s="100"/>
    </row>
    <row r="368" spans="1:26" ht="14.25" hidden="1" customHeight="1" outlineLevel="1" x14ac:dyDescent="0.2">
      <c r="A368" s="100" t="s">
        <v>117</v>
      </c>
      <c r="B368" s="100">
        <v>5</v>
      </c>
      <c r="C368" s="100" t="s">
        <v>102</v>
      </c>
      <c r="D368" s="100">
        <v>63</v>
      </c>
      <c r="E368" s="101">
        <v>161200</v>
      </c>
      <c r="F368" s="101">
        <v>3750000</v>
      </c>
      <c r="G368" s="102">
        <v>7.5</v>
      </c>
      <c r="H368" s="101">
        <v>17</v>
      </c>
      <c r="I368" s="101"/>
      <c r="J368" s="100"/>
      <c r="K368" s="100"/>
      <c r="L368" s="100"/>
      <c r="M368" s="100"/>
      <c r="N368" s="100"/>
      <c r="O368" s="100"/>
      <c r="P368" s="100"/>
      <c r="Q368" s="100"/>
      <c r="R368" s="100"/>
      <c r="S368" s="100"/>
      <c r="T368" s="100"/>
      <c r="U368" s="100"/>
      <c r="V368" s="100"/>
      <c r="W368" s="100"/>
      <c r="X368" s="100"/>
      <c r="Y368" s="100"/>
      <c r="Z368" s="100"/>
    </row>
    <row r="369" spans="1:26" ht="14.25" hidden="1" customHeight="1" outlineLevel="1" x14ac:dyDescent="0.2">
      <c r="A369" s="100" t="s">
        <v>117</v>
      </c>
      <c r="B369" s="100">
        <v>6</v>
      </c>
      <c r="C369" s="100" t="s">
        <v>102</v>
      </c>
      <c r="D369" s="100">
        <v>63</v>
      </c>
      <c r="E369" s="101">
        <v>164000</v>
      </c>
      <c r="F369" s="101">
        <v>3750000</v>
      </c>
      <c r="G369" s="102">
        <v>7.5</v>
      </c>
      <c r="H369" s="101">
        <v>17</v>
      </c>
      <c r="I369" s="101"/>
      <c r="J369" s="100"/>
      <c r="K369" s="100"/>
      <c r="L369" s="100"/>
      <c r="M369" s="100"/>
      <c r="N369" s="100"/>
      <c r="O369" s="100"/>
      <c r="P369" s="100"/>
      <c r="Q369" s="100"/>
      <c r="R369" s="100"/>
      <c r="S369" s="100"/>
      <c r="T369" s="100"/>
      <c r="U369" s="100"/>
      <c r="V369" s="100"/>
      <c r="W369" s="100"/>
      <c r="X369" s="100"/>
      <c r="Y369" s="100"/>
      <c r="Z369" s="100"/>
    </row>
    <row r="370" spans="1:26" ht="14.25" hidden="1" customHeight="1" outlineLevel="1" x14ac:dyDescent="0.2">
      <c r="A370" s="100" t="s">
        <v>117</v>
      </c>
      <c r="B370" s="100">
        <v>7</v>
      </c>
      <c r="C370" s="100" t="s">
        <v>102</v>
      </c>
      <c r="D370" s="100">
        <v>63</v>
      </c>
      <c r="E370" s="101">
        <v>166800</v>
      </c>
      <c r="F370" s="101">
        <v>3750000</v>
      </c>
      <c r="G370" s="102">
        <v>7.5</v>
      </c>
      <c r="H370" s="101">
        <v>17</v>
      </c>
      <c r="I370" s="101"/>
      <c r="J370" s="100"/>
      <c r="K370" s="100"/>
      <c r="L370" s="100"/>
      <c r="M370" s="100"/>
      <c r="N370" s="100"/>
      <c r="O370" s="100"/>
      <c r="P370" s="100"/>
      <c r="Q370" s="100"/>
      <c r="R370" s="100"/>
      <c r="S370" s="100"/>
      <c r="T370" s="100"/>
      <c r="U370" s="100"/>
      <c r="V370" s="100"/>
      <c r="W370" s="100"/>
      <c r="X370" s="100"/>
      <c r="Y370" s="100"/>
      <c r="Z370" s="100"/>
    </row>
    <row r="371" spans="1:26" ht="14.25" hidden="1" customHeight="1" outlineLevel="1" x14ac:dyDescent="0.2">
      <c r="A371" s="100" t="s">
        <v>117</v>
      </c>
      <c r="B371" s="100">
        <v>8</v>
      </c>
      <c r="C371" s="100" t="s">
        <v>102</v>
      </c>
      <c r="D371" s="100">
        <v>63</v>
      </c>
      <c r="E371" s="101">
        <v>169600</v>
      </c>
      <c r="F371" s="101">
        <v>3750000</v>
      </c>
      <c r="G371" s="102">
        <v>7.5</v>
      </c>
      <c r="H371" s="101">
        <v>17</v>
      </c>
      <c r="I371" s="101"/>
      <c r="J371" s="100"/>
      <c r="K371" s="100"/>
      <c r="L371" s="100"/>
      <c r="M371" s="100"/>
      <c r="N371" s="100"/>
      <c r="O371" s="100"/>
      <c r="P371" s="100"/>
      <c r="Q371" s="100"/>
      <c r="R371" s="100"/>
      <c r="S371" s="100"/>
      <c r="T371" s="100"/>
      <c r="U371" s="100"/>
      <c r="V371" s="100"/>
      <c r="W371" s="100"/>
      <c r="X371" s="100"/>
      <c r="Y371" s="100"/>
      <c r="Z371" s="100"/>
    </row>
    <row r="372" spans="1:26" ht="14.25" hidden="1" customHeight="1" outlineLevel="1" x14ac:dyDescent="0.2">
      <c r="A372" s="100" t="s">
        <v>117</v>
      </c>
      <c r="B372" s="100">
        <v>9</v>
      </c>
      <c r="C372" s="100" t="s">
        <v>102</v>
      </c>
      <c r="D372" s="100">
        <v>63</v>
      </c>
      <c r="E372" s="101">
        <v>172400</v>
      </c>
      <c r="F372" s="101">
        <v>3750000</v>
      </c>
      <c r="G372" s="102">
        <v>7.5</v>
      </c>
      <c r="H372" s="101">
        <v>17</v>
      </c>
      <c r="I372" s="101"/>
      <c r="J372" s="100"/>
      <c r="K372" s="100"/>
      <c r="L372" s="100"/>
      <c r="M372" s="100"/>
      <c r="N372" s="100"/>
      <c r="O372" s="100"/>
      <c r="P372" s="100"/>
      <c r="Q372" s="100"/>
      <c r="R372" s="100"/>
      <c r="S372" s="100"/>
      <c r="T372" s="100"/>
      <c r="U372" s="100"/>
      <c r="V372" s="100"/>
      <c r="W372" s="100"/>
      <c r="X372" s="100"/>
      <c r="Y372" s="100"/>
      <c r="Z372" s="100"/>
    </row>
    <row r="373" spans="1:26" ht="14.25" hidden="1" customHeight="1" outlineLevel="1" x14ac:dyDescent="0.2">
      <c r="A373" s="100" t="s">
        <v>117</v>
      </c>
      <c r="B373" s="100">
        <v>10</v>
      </c>
      <c r="C373" s="100" t="s">
        <v>102</v>
      </c>
      <c r="D373" s="100">
        <v>63</v>
      </c>
      <c r="E373" s="101">
        <v>175200</v>
      </c>
      <c r="F373" s="101">
        <v>3750000</v>
      </c>
      <c r="G373" s="102">
        <v>7.5</v>
      </c>
      <c r="H373" s="101">
        <v>17</v>
      </c>
      <c r="I373" s="101"/>
      <c r="J373" s="100"/>
      <c r="K373" s="100"/>
      <c r="L373" s="100"/>
      <c r="M373" s="100"/>
      <c r="N373" s="100"/>
      <c r="O373" s="100"/>
      <c r="P373" s="100"/>
      <c r="Q373" s="100"/>
      <c r="R373" s="100"/>
      <c r="S373" s="100"/>
      <c r="T373" s="100"/>
      <c r="U373" s="100"/>
      <c r="V373" s="100"/>
      <c r="W373" s="100"/>
      <c r="X373" s="100"/>
      <c r="Y373" s="100"/>
      <c r="Z373" s="100"/>
    </row>
    <row r="374" spans="1:26" ht="14.25" hidden="1" customHeight="1" outlineLevel="1" x14ac:dyDescent="0.2">
      <c r="A374" s="100" t="s">
        <v>117</v>
      </c>
      <c r="B374" s="100">
        <v>11</v>
      </c>
      <c r="C374" s="100" t="s">
        <v>102</v>
      </c>
      <c r="D374" s="100">
        <v>63</v>
      </c>
      <c r="E374" s="101">
        <v>178000</v>
      </c>
      <c r="F374" s="101">
        <v>3750000</v>
      </c>
      <c r="G374" s="102">
        <v>7.5</v>
      </c>
      <c r="H374" s="101">
        <v>17</v>
      </c>
      <c r="I374" s="101"/>
      <c r="J374" s="100"/>
      <c r="K374" s="100"/>
      <c r="L374" s="100"/>
      <c r="M374" s="100"/>
      <c r="N374" s="100"/>
      <c r="O374" s="100"/>
      <c r="P374" s="100"/>
      <c r="Q374" s="100"/>
      <c r="R374" s="100"/>
      <c r="S374" s="100"/>
      <c r="T374" s="100"/>
      <c r="U374" s="100"/>
      <c r="V374" s="100"/>
      <c r="W374" s="100"/>
      <c r="X374" s="100"/>
      <c r="Y374" s="100"/>
      <c r="Z374" s="100"/>
    </row>
    <row r="375" spans="1:26" ht="14.25" hidden="1" customHeight="1" outlineLevel="1" x14ac:dyDescent="0.2">
      <c r="A375" s="100" t="s">
        <v>117</v>
      </c>
      <c r="B375" s="100">
        <v>12</v>
      </c>
      <c r="C375" s="100" t="s">
        <v>102</v>
      </c>
      <c r="D375" s="100">
        <v>63</v>
      </c>
      <c r="E375" s="101">
        <v>180800</v>
      </c>
      <c r="F375" s="101">
        <v>0</v>
      </c>
      <c r="G375" s="102">
        <v>0</v>
      </c>
      <c r="H375" s="101">
        <v>17</v>
      </c>
      <c r="I375" s="101"/>
      <c r="J375" s="100"/>
      <c r="K375" s="100"/>
      <c r="L375" s="100"/>
      <c r="M375" s="100"/>
      <c r="N375" s="100"/>
      <c r="O375" s="100"/>
      <c r="P375" s="100"/>
      <c r="Q375" s="100"/>
      <c r="R375" s="100"/>
      <c r="S375" s="100"/>
      <c r="T375" s="100"/>
      <c r="U375" s="100"/>
      <c r="V375" s="100"/>
      <c r="W375" s="100"/>
      <c r="X375" s="100"/>
      <c r="Y375" s="100"/>
      <c r="Z375" s="100"/>
    </row>
    <row r="376" spans="1:26" ht="14.25" hidden="1" customHeight="1" outlineLevel="1" x14ac:dyDescent="0.2">
      <c r="A376" s="201" t="s">
        <v>117</v>
      </c>
      <c r="B376" s="97">
        <v>1</v>
      </c>
      <c r="C376" s="97" t="s">
        <v>103</v>
      </c>
      <c r="D376" s="97">
        <v>63</v>
      </c>
      <c r="E376" s="98">
        <v>189840</v>
      </c>
      <c r="F376" s="98">
        <v>0</v>
      </c>
      <c r="G376" s="99">
        <v>0</v>
      </c>
      <c r="H376" s="98">
        <v>17</v>
      </c>
      <c r="I376" s="101"/>
      <c r="J376" s="100"/>
      <c r="K376" s="100"/>
      <c r="L376" s="100"/>
      <c r="M376" s="100"/>
      <c r="N376" s="100"/>
      <c r="O376" s="100"/>
      <c r="P376" s="100"/>
      <c r="Q376" s="100"/>
      <c r="R376" s="100"/>
      <c r="S376" s="100"/>
      <c r="T376" s="100"/>
      <c r="U376" s="100"/>
      <c r="V376" s="100"/>
      <c r="W376" s="100"/>
      <c r="X376" s="100"/>
      <c r="Y376" s="100"/>
      <c r="Z376" s="100"/>
    </row>
    <row r="377" spans="1:26" ht="14.25" customHeight="1" collapsed="1" x14ac:dyDescent="0.2">
      <c r="A377" s="100" t="s">
        <v>118</v>
      </c>
      <c r="B377" s="100">
        <v>1</v>
      </c>
      <c r="C377" s="100" t="s">
        <v>101</v>
      </c>
      <c r="D377" s="100">
        <v>32</v>
      </c>
      <c r="E377" s="101">
        <v>103000</v>
      </c>
      <c r="F377" s="101">
        <v>10000</v>
      </c>
      <c r="G377" s="102">
        <v>8.3333333333333329E-2</v>
      </c>
      <c r="H377" s="101">
        <v>18</v>
      </c>
      <c r="I377" s="101"/>
      <c r="J377" s="100"/>
      <c r="K377" s="100"/>
      <c r="L377" s="100"/>
      <c r="M377" s="100"/>
      <c r="N377" s="100"/>
      <c r="O377" s="100"/>
      <c r="P377" s="100"/>
      <c r="Q377" s="100"/>
      <c r="R377" s="100"/>
      <c r="S377" s="100"/>
      <c r="T377" s="100"/>
      <c r="U377" s="100"/>
      <c r="V377" s="100"/>
      <c r="W377" s="100"/>
      <c r="X377" s="100"/>
      <c r="Y377" s="100"/>
      <c r="Z377" s="100"/>
    </row>
    <row r="378" spans="1:26" ht="14.25" hidden="1" customHeight="1" outlineLevel="1" x14ac:dyDescent="0.2">
      <c r="A378" s="100" t="s">
        <v>118</v>
      </c>
      <c r="B378" s="100">
        <v>2</v>
      </c>
      <c r="C378" s="100" t="s">
        <v>101</v>
      </c>
      <c r="D378" s="100">
        <v>33</v>
      </c>
      <c r="E378" s="101">
        <v>110000</v>
      </c>
      <c r="F378" s="101">
        <v>20000</v>
      </c>
      <c r="G378" s="102">
        <v>0.5</v>
      </c>
      <c r="H378" s="101">
        <v>18</v>
      </c>
      <c r="I378" s="101"/>
      <c r="J378" s="100"/>
      <c r="K378" s="100"/>
      <c r="L378" s="100"/>
      <c r="M378" s="100"/>
      <c r="N378" s="100"/>
      <c r="O378" s="100"/>
      <c r="P378" s="100"/>
      <c r="Q378" s="100"/>
      <c r="R378" s="100"/>
      <c r="S378" s="100"/>
      <c r="T378" s="100"/>
      <c r="U378" s="100"/>
      <c r="V378" s="100"/>
      <c r="W378" s="100"/>
      <c r="X378" s="100"/>
      <c r="Y378" s="100"/>
      <c r="Z378" s="100"/>
    </row>
    <row r="379" spans="1:26" ht="14.25" hidden="1" customHeight="1" outlineLevel="1" x14ac:dyDescent="0.2">
      <c r="A379" s="100" t="s">
        <v>118</v>
      </c>
      <c r="B379" s="100">
        <v>3</v>
      </c>
      <c r="C379" s="100" t="s">
        <v>101</v>
      </c>
      <c r="D379" s="100">
        <v>34</v>
      </c>
      <c r="E379" s="101">
        <v>117000</v>
      </c>
      <c r="F379" s="101">
        <v>40000</v>
      </c>
      <c r="G379" s="102">
        <v>1</v>
      </c>
      <c r="H379" s="101">
        <v>18</v>
      </c>
      <c r="I379" s="101"/>
      <c r="J379" s="100"/>
      <c r="K379" s="100"/>
      <c r="L379" s="100"/>
      <c r="M379" s="100"/>
      <c r="N379" s="100"/>
      <c r="O379" s="100"/>
      <c r="P379" s="100"/>
      <c r="Q379" s="100"/>
      <c r="R379" s="100"/>
      <c r="S379" s="100"/>
      <c r="T379" s="100"/>
      <c r="U379" s="100"/>
      <c r="V379" s="100"/>
      <c r="W379" s="100"/>
      <c r="X379" s="100"/>
      <c r="Y379" s="100"/>
      <c r="Z379" s="100"/>
    </row>
    <row r="380" spans="1:26" ht="14.25" hidden="1" customHeight="1" outlineLevel="1" x14ac:dyDescent="0.2">
      <c r="A380" s="100" t="s">
        <v>118</v>
      </c>
      <c r="B380" s="100">
        <v>4</v>
      </c>
      <c r="C380" s="100" t="s">
        <v>101</v>
      </c>
      <c r="D380" s="100">
        <v>36</v>
      </c>
      <c r="E380" s="101">
        <v>124000</v>
      </c>
      <c r="F380" s="101">
        <v>200000</v>
      </c>
      <c r="G380" s="102">
        <v>4</v>
      </c>
      <c r="H380" s="101">
        <v>18</v>
      </c>
      <c r="I380" s="101"/>
      <c r="J380" s="100"/>
      <c r="K380" s="100"/>
      <c r="L380" s="100"/>
      <c r="M380" s="100"/>
      <c r="N380" s="100"/>
      <c r="O380" s="100"/>
      <c r="P380" s="100"/>
      <c r="Q380" s="100"/>
      <c r="R380" s="100"/>
      <c r="S380" s="100"/>
      <c r="T380" s="100"/>
      <c r="U380" s="100"/>
      <c r="V380" s="100"/>
      <c r="W380" s="100"/>
      <c r="X380" s="100"/>
      <c r="Y380" s="100"/>
      <c r="Z380" s="100"/>
    </row>
    <row r="381" spans="1:26" ht="14.25" hidden="1" customHeight="1" outlineLevel="1" x14ac:dyDescent="0.2">
      <c r="A381" s="100" t="s">
        <v>118</v>
      </c>
      <c r="B381" s="100">
        <v>5</v>
      </c>
      <c r="C381" s="100" t="s">
        <v>101</v>
      </c>
      <c r="D381" s="100">
        <v>37</v>
      </c>
      <c r="E381" s="101">
        <v>132000</v>
      </c>
      <c r="F381" s="101">
        <v>400000</v>
      </c>
      <c r="G381" s="102">
        <v>8</v>
      </c>
      <c r="H381" s="101">
        <v>18</v>
      </c>
      <c r="I381" s="101"/>
      <c r="J381" s="100"/>
      <c r="K381" s="100"/>
      <c r="L381" s="100"/>
      <c r="M381" s="100"/>
      <c r="N381" s="100"/>
      <c r="O381" s="100"/>
      <c r="P381" s="100"/>
      <c r="Q381" s="100"/>
      <c r="R381" s="100"/>
      <c r="S381" s="100"/>
      <c r="T381" s="100"/>
      <c r="U381" s="100"/>
      <c r="V381" s="100"/>
      <c r="W381" s="100"/>
      <c r="X381" s="100"/>
      <c r="Y381" s="100"/>
      <c r="Z381" s="100"/>
    </row>
    <row r="382" spans="1:26" ht="14.25" hidden="1" customHeight="1" outlineLevel="1" x14ac:dyDescent="0.2">
      <c r="A382" s="100" t="s">
        <v>118</v>
      </c>
      <c r="B382" s="100">
        <v>6</v>
      </c>
      <c r="C382" s="100" t="s">
        <v>101</v>
      </c>
      <c r="D382" s="100">
        <v>38</v>
      </c>
      <c r="E382" s="101">
        <v>140000</v>
      </c>
      <c r="F382" s="101">
        <v>800000</v>
      </c>
      <c r="G382" s="102">
        <v>12</v>
      </c>
      <c r="H382" s="101">
        <v>18</v>
      </c>
      <c r="I382" s="101"/>
      <c r="J382" s="100"/>
      <c r="K382" s="100"/>
      <c r="L382" s="100"/>
      <c r="M382" s="100"/>
      <c r="N382" s="100"/>
      <c r="O382" s="100"/>
      <c r="P382" s="100"/>
      <c r="Q382" s="100"/>
      <c r="R382" s="100"/>
      <c r="S382" s="100"/>
      <c r="T382" s="100"/>
      <c r="U382" s="100"/>
      <c r="V382" s="100"/>
      <c r="W382" s="100"/>
      <c r="X382" s="100"/>
      <c r="Y382" s="100"/>
      <c r="Z382" s="100"/>
    </row>
    <row r="383" spans="1:26" ht="14.25" hidden="1" customHeight="1" outlineLevel="1" x14ac:dyDescent="0.2">
      <c r="A383" s="100" t="s">
        <v>118</v>
      </c>
      <c r="B383" s="100">
        <v>7</v>
      </c>
      <c r="C383" s="100" t="s">
        <v>101</v>
      </c>
      <c r="D383" s="100">
        <v>39</v>
      </c>
      <c r="E383" s="101">
        <v>149000</v>
      </c>
      <c r="F383" s="101">
        <v>1500000</v>
      </c>
      <c r="G383" s="102">
        <v>16</v>
      </c>
      <c r="H383" s="101">
        <v>18</v>
      </c>
      <c r="I383" s="101"/>
      <c r="J383" s="100"/>
      <c r="K383" s="100"/>
      <c r="L383" s="100"/>
      <c r="M383" s="100"/>
      <c r="N383" s="100"/>
      <c r="O383" s="100"/>
      <c r="P383" s="100"/>
      <c r="Q383" s="100"/>
      <c r="R383" s="100"/>
      <c r="S383" s="100"/>
      <c r="T383" s="100"/>
      <c r="U383" s="100"/>
      <c r="V383" s="100"/>
      <c r="W383" s="100"/>
      <c r="X383" s="100"/>
      <c r="Y383" s="100"/>
      <c r="Z383" s="100"/>
    </row>
    <row r="384" spans="1:26" ht="14.25" hidden="1" customHeight="1" outlineLevel="1" x14ac:dyDescent="0.2">
      <c r="A384" s="100" t="s">
        <v>118</v>
      </c>
      <c r="B384" s="100">
        <v>8</v>
      </c>
      <c r="C384" s="100" t="s">
        <v>101</v>
      </c>
      <c r="D384" s="100">
        <v>41</v>
      </c>
      <c r="E384" s="101">
        <v>159000</v>
      </c>
      <c r="F384" s="101">
        <v>3000000</v>
      </c>
      <c r="G384" s="102">
        <v>20</v>
      </c>
      <c r="H384" s="101">
        <v>18</v>
      </c>
      <c r="I384" s="101"/>
      <c r="J384" s="100"/>
      <c r="K384" s="100"/>
      <c r="L384" s="100"/>
      <c r="M384" s="100"/>
      <c r="N384" s="100"/>
      <c r="O384" s="100"/>
      <c r="P384" s="100"/>
      <c r="Q384" s="100"/>
      <c r="R384" s="100"/>
      <c r="S384" s="100"/>
      <c r="T384" s="100"/>
      <c r="U384" s="100"/>
      <c r="V384" s="100"/>
      <c r="W384" s="100"/>
      <c r="X384" s="100"/>
      <c r="Y384" s="100"/>
      <c r="Z384" s="100"/>
    </row>
    <row r="385" spans="1:26" ht="14.25" hidden="1" customHeight="1" outlineLevel="1" x14ac:dyDescent="0.2">
      <c r="A385" s="100" t="s">
        <v>118</v>
      </c>
      <c r="B385" s="100">
        <v>9</v>
      </c>
      <c r="C385" s="100" t="s">
        <v>101</v>
      </c>
      <c r="D385" s="100">
        <v>42</v>
      </c>
      <c r="E385" s="101">
        <v>169000</v>
      </c>
      <c r="F385" s="101">
        <v>5000000</v>
      </c>
      <c r="G385" s="102">
        <v>24</v>
      </c>
      <c r="H385" s="101">
        <v>18</v>
      </c>
      <c r="I385" s="101"/>
      <c r="J385" s="100"/>
      <c r="K385" s="100"/>
      <c r="L385" s="100"/>
      <c r="M385" s="100"/>
      <c r="N385" s="100"/>
      <c r="O385" s="100"/>
      <c r="P385" s="100"/>
      <c r="Q385" s="100"/>
      <c r="R385" s="100"/>
      <c r="S385" s="100"/>
      <c r="T385" s="100"/>
      <c r="U385" s="100"/>
      <c r="V385" s="100"/>
      <c r="W385" s="100"/>
      <c r="X385" s="100"/>
      <c r="Y385" s="100"/>
      <c r="Z385" s="100"/>
    </row>
    <row r="386" spans="1:26" ht="14.25" hidden="1" customHeight="1" outlineLevel="1" x14ac:dyDescent="0.2">
      <c r="A386" s="100" t="s">
        <v>118</v>
      </c>
      <c r="B386" s="100">
        <v>10</v>
      </c>
      <c r="C386" s="100" t="s">
        <v>101</v>
      </c>
      <c r="D386" s="100">
        <v>43</v>
      </c>
      <c r="E386" s="101">
        <v>180000</v>
      </c>
      <c r="F386" s="101">
        <v>8000000</v>
      </c>
      <c r="G386" s="102">
        <v>26</v>
      </c>
      <c r="H386" s="101">
        <v>18</v>
      </c>
      <c r="I386" s="101"/>
      <c r="J386" s="100"/>
      <c r="K386" s="100"/>
      <c r="L386" s="100"/>
      <c r="M386" s="100"/>
      <c r="N386" s="100"/>
      <c r="O386" s="100"/>
      <c r="P386" s="100"/>
      <c r="Q386" s="100"/>
      <c r="R386" s="100"/>
      <c r="S386" s="100"/>
      <c r="T386" s="100"/>
      <c r="U386" s="100"/>
      <c r="V386" s="100"/>
      <c r="W386" s="100"/>
      <c r="X386" s="100"/>
      <c r="Y386" s="100"/>
      <c r="Z386" s="100"/>
    </row>
    <row r="387" spans="1:26" ht="14.25" hidden="1" customHeight="1" outlineLevel="1" x14ac:dyDescent="0.2">
      <c r="A387" s="100" t="s">
        <v>118</v>
      </c>
      <c r="B387" s="100">
        <v>11</v>
      </c>
      <c r="C387" s="100" t="s">
        <v>101</v>
      </c>
      <c r="D387" s="100">
        <v>44</v>
      </c>
      <c r="E387" s="101">
        <v>192000</v>
      </c>
      <c r="F387" s="101">
        <v>13000000</v>
      </c>
      <c r="G387" s="102">
        <v>28</v>
      </c>
      <c r="H387" s="101">
        <v>18</v>
      </c>
      <c r="I387" s="101"/>
      <c r="J387" s="100"/>
      <c r="K387" s="100"/>
      <c r="L387" s="100"/>
      <c r="M387" s="100"/>
      <c r="N387" s="100"/>
      <c r="O387" s="100"/>
      <c r="P387" s="100"/>
      <c r="Q387" s="100"/>
      <c r="R387" s="100"/>
      <c r="S387" s="100"/>
      <c r="T387" s="100"/>
      <c r="U387" s="100"/>
      <c r="V387" s="100"/>
      <c r="W387" s="100"/>
      <c r="X387" s="100"/>
      <c r="Y387" s="100"/>
      <c r="Z387" s="100"/>
    </row>
    <row r="388" spans="1:26" ht="14.25" hidden="1" customHeight="1" outlineLevel="1" x14ac:dyDescent="0.2">
      <c r="A388" s="100" t="s">
        <v>118</v>
      </c>
      <c r="B388" s="100">
        <v>12</v>
      </c>
      <c r="C388" s="100" t="s">
        <v>101</v>
      </c>
      <c r="D388" s="100">
        <v>45</v>
      </c>
      <c r="E388" s="101">
        <v>204000</v>
      </c>
      <c r="F388" s="101">
        <v>0</v>
      </c>
      <c r="G388" s="102">
        <v>0</v>
      </c>
      <c r="H388" s="101">
        <v>18</v>
      </c>
      <c r="I388" s="101"/>
      <c r="J388" s="100"/>
      <c r="K388" s="100"/>
      <c r="L388" s="100"/>
      <c r="M388" s="100"/>
      <c r="N388" s="100"/>
      <c r="O388" s="100"/>
      <c r="P388" s="100"/>
      <c r="Q388" s="100"/>
      <c r="R388" s="100"/>
      <c r="S388" s="100"/>
      <c r="T388" s="100"/>
      <c r="U388" s="100"/>
      <c r="V388" s="100"/>
      <c r="W388" s="100"/>
      <c r="X388" s="100"/>
      <c r="Y388" s="100"/>
      <c r="Z388" s="100"/>
    </row>
    <row r="389" spans="1:26" ht="14.25" hidden="1" customHeight="1" outlineLevel="1" x14ac:dyDescent="0.2">
      <c r="A389" s="100" t="s">
        <v>118</v>
      </c>
      <c r="B389" s="100">
        <v>1</v>
      </c>
      <c r="C389" s="100" t="s">
        <v>102</v>
      </c>
      <c r="D389" s="100">
        <v>45</v>
      </c>
      <c r="E389" s="101">
        <v>204000</v>
      </c>
      <c r="F389" s="101">
        <v>250000</v>
      </c>
      <c r="G389" s="102">
        <v>1.5</v>
      </c>
      <c r="H389" s="101">
        <v>18</v>
      </c>
      <c r="I389" s="101"/>
      <c r="J389" s="100"/>
      <c r="K389" s="100"/>
      <c r="L389" s="100"/>
      <c r="M389" s="100"/>
      <c r="N389" s="100"/>
      <c r="O389" s="100"/>
      <c r="P389" s="100"/>
      <c r="Q389" s="100"/>
      <c r="R389" s="100"/>
      <c r="S389" s="100"/>
      <c r="T389" s="100"/>
      <c r="U389" s="100"/>
      <c r="V389" s="100"/>
      <c r="W389" s="100"/>
      <c r="X389" s="100"/>
      <c r="Y389" s="100"/>
      <c r="Z389" s="100"/>
    </row>
    <row r="390" spans="1:26" ht="14.25" hidden="1" customHeight="1" outlineLevel="1" x14ac:dyDescent="0.2">
      <c r="A390" s="100" t="s">
        <v>118</v>
      </c>
      <c r="B390" s="100">
        <v>2</v>
      </c>
      <c r="C390" s="100" t="s">
        <v>102</v>
      </c>
      <c r="D390" s="100">
        <v>45</v>
      </c>
      <c r="E390" s="101">
        <v>207700</v>
      </c>
      <c r="F390" s="101">
        <v>500000</v>
      </c>
      <c r="G390" s="102">
        <v>2.5</v>
      </c>
      <c r="H390" s="101">
        <v>18</v>
      </c>
      <c r="I390" s="101"/>
      <c r="J390" s="100"/>
      <c r="K390" s="100"/>
      <c r="L390" s="100"/>
      <c r="M390" s="100"/>
      <c r="N390" s="100"/>
      <c r="O390" s="100"/>
      <c r="P390" s="100"/>
      <c r="Q390" s="100"/>
      <c r="R390" s="100"/>
      <c r="S390" s="100"/>
      <c r="T390" s="100"/>
      <c r="U390" s="100"/>
      <c r="V390" s="100"/>
      <c r="W390" s="100"/>
      <c r="X390" s="100"/>
      <c r="Y390" s="100"/>
      <c r="Z390" s="100"/>
    </row>
    <row r="391" spans="1:26" ht="14.25" hidden="1" customHeight="1" outlineLevel="1" x14ac:dyDescent="0.2">
      <c r="A391" s="100" t="s">
        <v>118</v>
      </c>
      <c r="B391" s="100">
        <v>3</v>
      </c>
      <c r="C391" s="100" t="s">
        <v>102</v>
      </c>
      <c r="D391" s="100">
        <v>45</v>
      </c>
      <c r="E391" s="101">
        <v>211400</v>
      </c>
      <c r="F391" s="101">
        <v>1000000</v>
      </c>
      <c r="G391" s="102">
        <v>4</v>
      </c>
      <c r="H391" s="101">
        <v>18</v>
      </c>
      <c r="I391" s="101"/>
      <c r="J391" s="100"/>
      <c r="K391" s="100"/>
      <c r="L391" s="100"/>
      <c r="M391" s="100"/>
      <c r="N391" s="100"/>
      <c r="O391" s="100"/>
      <c r="P391" s="100"/>
      <c r="Q391" s="100"/>
      <c r="R391" s="100"/>
      <c r="S391" s="100"/>
      <c r="T391" s="100"/>
      <c r="U391" s="100"/>
      <c r="V391" s="100"/>
      <c r="W391" s="100"/>
      <c r="X391" s="100"/>
      <c r="Y391" s="100"/>
      <c r="Z391" s="100"/>
    </row>
    <row r="392" spans="1:26" ht="14.25" hidden="1" customHeight="1" outlineLevel="1" x14ac:dyDescent="0.2">
      <c r="A392" s="100" t="s">
        <v>118</v>
      </c>
      <c r="B392" s="100">
        <v>4</v>
      </c>
      <c r="C392" s="100" t="s">
        <v>102</v>
      </c>
      <c r="D392" s="100">
        <v>45</v>
      </c>
      <c r="E392" s="101">
        <v>215100</v>
      </c>
      <c r="F392" s="101">
        <v>3750000</v>
      </c>
      <c r="G392" s="102">
        <v>7.5</v>
      </c>
      <c r="H392" s="101">
        <v>18</v>
      </c>
      <c r="I392" s="101"/>
      <c r="J392" s="100"/>
      <c r="K392" s="100"/>
      <c r="L392" s="100"/>
      <c r="M392" s="100"/>
      <c r="N392" s="100"/>
      <c r="O392" s="100"/>
      <c r="P392" s="100"/>
      <c r="Q392" s="100"/>
      <c r="R392" s="100"/>
      <c r="S392" s="100"/>
      <c r="T392" s="100"/>
      <c r="U392" s="100"/>
      <c r="V392" s="100"/>
      <c r="W392" s="100"/>
      <c r="X392" s="100"/>
      <c r="Y392" s="100"/>
      <c r="Z392" s="100"/>
    </row>
    <row r="393" spans="1:26" ht="14.25" hidden="1" customHeight="1" outlineLevel="1" x14ac:dyDescent="0.2">
      <c r="A393" s="100" t="s">
        <v>118</v>
      </c>
      <c r="B393" s="100">
        <v>5</v>
      </c>
      <c r="C393" s="100" t="s">
        <v>102</v>
      </c>
      <c r="D393" s="100">
        <v>45</v>
      </c>
      <c r="E393" s="101">
        <v>218800</v>
      </c>
      <c r="F393" s="101">
        <v>3750000</v>
      </c>
      <c r="G393" s="102">
        <v>7.5</v>
      </c>
      <c r="H393" s="101">
        <v>18</v>
      </c>
      <c r="I393" s="101"/>
      <c r="J393" s="100"/>
      <c r="K393" s="100"/>
      <c r="L393" s="100"/>
      <c r="M393" s="100"/>
      <c r="N393" s="100"/>
      <c r="O393" s="100"/>
      <c r="P393" s="100"/>
      <c r="Q393" s="100"/>
      <c r="R393" s="100"/>
      <c r="S393" s="100"/>
      <c r="T393" s="100"/>
      <c r="U393" s="100"/>
      <c r="V393" s="100"/>
      <c r="W393" s="100"/>
      <c r="X393" s="100"/>
      <c r="Y393" s="100"/>
      <c r="Z393" s="100"/>
    </row>
    <row r="394" spans="1:26" ht="14.25" hidden="1" customHeight="1" outlineLevel="1" x14ac:dyDescent="0.2">
      <c r="A394" s="100" t="s">
        <v>118</v>
      </c>
      <c r="B394" s="100">
        <v>6</v>
      </c>
      <c r="C394" s="100" t="s">
        <v>102</v>
      </c>
      <c r="D394" s="100">
        <v>45</v>
      </c>
      <c r="E394" s="101">
        <v>222500</v>
      </c>
      <c r="F394" s="101">
        <v>3750000</v>
      </c>
      <c r="G394" s="102">
        <v>7.5</v>
      </c>
      <c r="H394" s="101">
        <v>18</v>
      </c>
      <c r="I394" s="101"/>
      <c r="J394" s="100"/>
      <c r="K394" s="100"/>
      <c r="L394" s="100"/>
      <c r="M394" s="100"/>
      <c r="N394" s="100"/>
      <c r="O394" s="100"/>
      <c r="P394" s="100"/>
      <c r="Q394" s="100"/>
      <c r="R394" s="100"/>
      <c r="S394" s="100"/>
      <c r="T394" s="100"/>
      <c r="U394" s="100"/>
      <c r="V394" s="100"/>
      <c r="W394" s="100"/>
      <c r="X394" s="100"/>
      <c r="Y394" s="100"/>
      <c r="Z394" s="100"/>
    </row>
    <row r="395" spans="1:26" ht="14.25" hidden="1" customHeight="1" outlineLevel="1" x14ac:dyDescent="0.2">
      <c r="A395" s="100" t="s">
        <v>118</v>
      </c>
      <c r="B395" s="100">
        <v>7</v>
      </c>
      <c r="C395" s="100" t="s">
        <v>102</v>
      </c>
      <c r="D395" s="100">
        <v>45</v>
      </c>
      <c r="E395" s="101">
        <v>226200</v>
      </c>
      <c r="F395" s="101">
        <v>3750000</v>
      </c>
      <c r="G395" s="102">
        <v>7.5</v>
      </c>
      <c r="H395" s="101">
        <v>18</v>
      </c>
      <c r="I395" s="101"/>
      <c r="J395" s="100"/>
      <c r="K395" s="100"/>
      <c r="L395" s="100"/>
      <c r="M395" s="100"/>
      <c r="N395" s="100"/>
      <c r="O395" s="100"/>
      <c r="P395" s="100"/>
      <c r="Q395" s="100"/>
      <c r="R395" s="100"/>
      <c r="S395" s="100"/>
      <c r="T395" s="100"/>
      <c r="U395" s="100"/>
      <c r="V395" s="100"/>
      <c r="W395" s="100"/>
      <c r="X395" s="100"/>
      <c r="Y395" s="100"/>
      <c r="Z395" s="100"/>
    </row>
    <row r="396" spans="1:26" ht="14.25" hidden="1" customHeight="1" outlineLevel="1" x14ac:dyDescent="0.2">
      <c r="A396" s="100" t="s">
        <v>118</v>
      </c>
      <c r="B396" s="100">
        <v>8</v>
      </c>
      <c r="C396" s="100" t="s">
        <v>102</v>
      </c>
      <c r="D396" s="100">
        <v>45</v>
      </c>
      <c r="E396" s="101">
        <v>229900</v>
      </c>
      <c r="F396" s="101">
        <v>3750000</v>
      </c>
      <c r="G396" s="102">
        <v>7.5</v>
      </c>
      <c r="H396" s="101">
        <v>18</v>
      </c>
      <c r="I396" s="101"/>
      <c r="J396" s="100"/>
      <c r="K396" s="100"/>
      <c r="L396" s="100"/>
      <c r="M396" s="100"/>
      <c r="N396" s="100"/>
      <c r="O396" s="100"/>
      <c r="P396" s="100"/>
      <c r="Q396" s="100"/>
      <c r="R396" s="100"/>
      <c r="S396" s="100"/>
      <c r="T396" s="100"/>
      <c r="U396" s="100"/>
      <c r="V396" s="100"/>
      <c r="W396" s="100"/>
      <c r="X396" s="100"/>
      <c r="Y396" s="100"/>
      <c r="Z396" s="100"/>
    </row>
    <row r="397" spans="1:26" ht="14.25" hidden="1" customHeight="1" outlineLevel="1" x14ac:dyDescent="0.2">
      <c r="A397" s="100" t="s">
        <v>118</v>
      </c>
      <c r="B397" s="100">
        <v>9</v>
      </c>
      <c r="C397" s="100" t="s">
        <v>102</v>
      </c>
      <c r="D397" s="100">
        <v>45</v>
      </c>
      <c r="E397" s="101">
        <v>233600</v>
      </c>
      <c r="F397" s="101">
        <v>3750000</v>
      </c>
      <c r="G397" s="102">
        <v>7.5</v>
      </c>
      <c r="H397" s="101">
        <v>18</v>
      </c>
      <c r="I397" s="101"/>
      <c r="J397" s="100"/>
      <c r="K397" s="100"/>
      <c r="L397" s="100"/>
      <c r="M397" s="100"/>
      <c r="N397" s="100"/>
      <c r="O397" s="100"/>
      <c r="P397" s="100"/>
      <c r="Q397" s="100"/>
      <c r="R397" s="100"/>
      <c r="S397" s="100"/>
      <c r="T397" s="100"/>
      <c r="U397" s="100"/>
      <c r="V397" s="100"/>
      <c r="W397" s="100"/>
      <c r="X397" s="100"/>
      <c r="Y397" s="100"/>
      <c r="Z397" s="100"/>
    </row>
    <row r="398" spans="1:26" ht="14.25" hidden="1" customHeight="1" outlineLevel="1" x14ac:dyDescent="0.2">
      <c r="A398" s="100" t="s">
        <v>118</v>
      </c>
      <c r="B398" s="100">
        <v>10</v>
      </c>
      <c r="C398" s="100" t="s">
        <v>102</v>
      </c>
      <c r="D398" s="100">
        <v>45</v>
      </c>
      <c r="E398" s="101">
        <v>237300</v>
      </c>
      <c r="F398" s="101">
        <v>3750000</v>
      </c>
      <c r="G398" s="102">
        <v>7.5</v>
      </c>
      <c r="H398" s="101">
        <v>18</v>
      </c>
      <c r="I398" s="101"/>
      <c r="J398" s="100"/>
      <c r="K398" s="100"/>
      <c r="L398" s="100"/>
      <c r="M398" s="100"/>
      <c r="N398" s="100"/>
      <c r="O398" s="100"/>
      <c r="P398" s="100"/>
      <c r="Q398" s="100"/>
      <c r="R398" s="100"/>
      <c r="S398" s="100"/>
      <c r="T398" s="100"/>
      <c r="U398" s="100"/>
      <c r="V398" s="100"/>
      <c r="W398" s="100"/>
      <c r="X398" s="100"/>
      <c r="Y398" s="100"/>
      <c r="Z398" s="100"/>
    </row>
    <row r="399" spans="1:26" ht="14.25" hidden="1" customHeight="1" outlineLevel="1" x14ac:dyDescent="0.2">
      <c r="A399" s="100" t="s">
        <v>118</v>
      </c>
      <c r="B399" s="100">
        <v>11</v>
      </c>
      <c r="C399" s="100" t="s">
        <v>102</v>
      </c>
      <c r="D399" s="100">
        <v>45</v>
      </c>
      <c r="E399" s="101">
        <v>241000</v>
      </c>
      <c r="F399" s="101">
        <v>3750000</v>
      </c>
      <c r="G399" s="102">
        <v>7.5</v>
      </c>
      <c r="H399" s="101">
        <v>18</v>
      </c>
      <c r="I399" s="101"/>
      <c r="J399" s="100"/>
      <c r="K399" s="100"/>
      <c r="L399" s="100"/>
      <c r="M399" s="100"/>
      <c r="N399" s="100"/>
      <c r="O399" s="100"/>
      <c r="P399" s="100"/>
      <c r="Q399" s="100"/>
      <c r="R399" s="100"/>
      <c r="S399" s="100"/>
      <c r="T399" s="100"/>
      <c r="U399" s="100"/>
      <c r="V399" s="100"/>
      <c r="W399" s="100"/>
      <c r="X399" s="100"/>
      <c r="Y399" s="100"/>
      <c r="Z399" s="100"/>
    </row>
    <row r="400" spans="1:26" ht="14.25" hidden="1" customHeight="1" outlineLevel="1" x14ac:dyDescent="0.2">
      <c r="A400" s="100" t="s">
        <v>118</v>
      </c>
      <c r="B400" s="100">
        <v>12</v>
      </c>
      <c r="C400" s="100" t="s">
        <v>102</v>
      </c>
      <c r="D400" s="100">
        <v>45</v>
      </c>
      <c r="E400" s="101">
        <v>244700</v>
      </c>
      <c r="F400" s="101">
        <v>0</v>
      </c>
      <c r="G400" s="102">
        <v>0</v>
      </c>
      <c r="H400" s="101">
        <v>18</v>
      </c>
      <c r="I400" s="101"/>
      <c r="J400" s="100"/>
      <c r="K400" s="100"/>
      <c r="L400" s="100"/>
      <c r="M400" s="100"/>
      <c r="N400" s="100"/>
      <c r="O400" s="100"/>
      <c r="P400" s="100"/>
      <c r="Q400" s="100"/>
      <c r="R400" s="100"/>
      <c r="S400" s="100"/>
      <c r="T400" s="100"/>
      <c r="U400" s="100"/>
      <c r="V400" s="100"/>
      <c r="W400" s="100"/>
      <c r="X400" s="100"/>
      <c r="Y400" s="100"/>
      <c r="Z400" s="100"/>
    </row>
    <row r="401" spans="1:26" ht="14.25" hidden="1" customHeight="1" outlineLevel="1" x14ac:dyDescent="0.2">
      <c r="A401" s="201" t="s">
        <v>118</v>
      </c>
      <c r="B401" s="97">
        <v>1</v>
      </c>
      <c r="C401" s="97" t="s">
        <v>103</v>
      </c>
      <c r="D401" s="97">
        <v>45</v>
      </c>
      <c r="E401" s="98">
        <v>256935</v>
      </c>
      <c r="F401" s="98">
        <v>0</v>
      </c>
      <c r="G401" s="99">
        <v>0</v>
      </c>
      <c r="H401" s="98">
        <v>18</v>
      </c>
      <c r="I401" s="101"/>
      <c r="J401" s="100"/>
      <c r="K401" s="100"/>
      <c r="L401" s="100"/>
      <c r="M401" s="100"/>
      <c r="N401" s="100"/>
      <c r="O401" s="100"/>
      <c r="P401" s="100"/>
      <c r="Q401" s="100"/>
      <c r="R401" s="100"/>
      <c r="S401" s="100"/>
      <c r="T401" s="100"/>
      <c r="U401" s="100"/>
      <c r="V401" s="100"/>
      <c r="W401" s="100"/>
      <c r="X401" s="100"/>
      <c r="Y401" s="100"/>
      <c r="Z401" s="100"/>
    </row>
    <row r="402" spans="1:26" ht="14.25" customHeight="1" collapsed="1" x14ac:dyDescent="0.2">
      <c r="A402" s="100" t="s">
        <v>119</v>
      </c>
      <c r="B402" s="100">
        <v>1</v>
      </c>
      <c r="C402" s="100" t="s">
        <v>101</v>
      </c>
      <c r="D402" s="100">
        <v>49</v>
      </c>
      <c r="E402" s="101">
        <v>40000</v>
      </c>
      <c r="F402" s="101">
        <v>10000</v>
      </c>
      <c r="G402" s="102">
        <v>8.3333333333333329E-2</v>
      </c>
      <c r="H402" s="101">
        <v>19</v>
      </c>
      <c r="I402" s="101"/>
      <c r="J402" s="100"/>
      <c r="K402" s="100"/>
      <c r="L402" s="100"/>
      <c r="M402" s="100"/>
      <c r="N402" s="100"/>
      <c r="O402" s="100"/>
      <c r="P402" s="100"/>
      <c r="Q402" s="100"/>
      <c r="R402" s="100"/>
      <c r="S402" s="100"/>
      <c r="T402" s="100"/>
      <c r="U402" s="100"/>
      <c r="V402" s="100"/>
      <c r="W402" s="100"/>
      <c r="X402" s="100"/>
      <c r="Y402" s="100"/>
      <c r="Z402" s="100"/>
    </row>
    <row r="403" spans="1:26" ht="14.25" hidden="1" customHeight="1" outlineLevel="1" x14ac:dyDescent="0.2">
      <c r="A403" s="100" t="s">
        <v>119</v>
      </c>
      <c r="B403" s="100">
        <v>2</v>
      </c>
      <c r="C403" s="100" t="s">
        <v>101</v>
      </c>
      <c r="D403" s="100">
        <v>51</v>
      </c>
      <c r="E403" s="101">
        <v>43000</v>
      </c>
      <c r="F403" s="101">
        <v>20000</v>
      </c>
      <c r="G403" s="102">
        <v>0.5</v>
      </c>
      <c r="H403" s="101">
        <v>19</v>
      </c>
      <c r="I403" s="101"/>
      <c r="J403" s="100"/>
      <c r="K403" s="100"/>
      <c r="L403" s="100"/>
      <c r="M403" s="100"/>
      <c r="N403" s="100"/>
      <c r="O403" s="100"/>
      <c r="P403" s="100"/>
      <c r="Q403" s="100"/>
      <c r="R403" s="100"/>
      <c r="S403" s="100"/>
      <c r="T403" s="100"/>
      <c r="U403" s="100"/>
      <c r="V403" s="100"/>
      <c r="W403" s="100"/>
      <c r="X403" s="100"/>
      <c r="Y403" s="100"/>
      <c r="Z403" s="100"/>
    </row>
    <row r="404" spans="1:26" ht="14.25" hidden="1" customHeight="1" outlineLevel="1" x14ac:dyDescent="0.2">
      <c r="A404" s="100" t="s">
        <v>119</v>
      </c>
      <c r="B404" s="100">
        <v>3</v>
      </c>
      <c r="C404" s="100" t="s">
        <v>101</v>
      </c>
      <c r="D404" s="100">
        <v>52</v>
      </c>
      <c r="E404" s="101">
        <v>46000</v>
      </c>
      <c r="F404" s="101">
        <v>40000</v>
      </c>
      <c r="G404" s="102">
        <v>1</v>
      </c>
      <c r="H404" s="101">
        <v>19</v>
      </c>
      <c r="I404" s="101"/>
      <c r="J404" s="100"/>
      <c r="K404" s="100"/>
      <c r="L404" s="100"/>
      <c r="M404" s="100"/>
      <c r="N404" s="100"/>
      <c r="O404" s="100"/>
      <c r="P404" s="100"/>
      <c r="Q404" s="100"/>
      <c r="R404" s="100"/>
      <c r="S404" s="100"/>
      <c r="T404" s="100"/>
      <c r="U404" s="100"/>
      <c r="V404" s="100"/>
      <c r="W404" s="100"/>
      <c r="X404" s="100"/>
      <c r="Y404" s="100"/>
      <c r="Z404" s="100"/>
    </row>
    <row r="405" spans="1:26" ht="14.25" hidden="1" customHeight="1" outlineLevel="1" x14ac:dyDescent="0.2">
      <c r="A405" s="100" t="s">
        <v>119</v>
      </c>
      <c r="B405" s="100">
        <v>4</v>
      </c>
      <c r="C405" s="100" t="s">
        <v>101</v>
      </c>
      <c r="D405" s="100">
        <v>54</v>
      </c>
      <c r="E405" s="101">
        <v>49000</v>
      </c>
      <c r="F405" s="101">
        <v>200000</v>
      </c>
      <c r="G405" s="102">
        <v>4</v>
      </c>
      <c r="H405" s="101">
        <v>19</v>
      </c>
      <c r="I405" s="101"/>
      <c r="J405" s="100"/>
      <c r="K405" s="100"/>
      <c r="L405" s="100"/>
      <c r="M405" s="100"/>
      <c r="N405" s="100"/>
      <c r="O405" s="100"/>
      <c r="P405" s="100"/>
      <c r="Q405" s="100"/>
      <c r="R405" s="100"/>
      <c r="S405" s="100"/>
      <c r="T405" s="100"/>
      <c r="U405" s="100"/>
      <c r="V405" s="100"/>
      <c r="W405" s="100"/>
      <c r="X405" s="100"/>
      <c r="Y405" s="100"/>
      <c r="Z405" s="100"/>
    </row>
    <row r="406" spans="1:26" ht="14.25" hidden="1" customHeight="1" outlineLevel="1" x14ac:dyDescent="0.2">
      <c r="A406" s="100" t="s">
        <v>119</v>
      </c>
      <c r="B406" s="100">
        <v>5</v>
      </c>
      <c r="C406" s="100" t="s">
        <v>101</v>
      </c>
      <c r="D406" s="100">
        <v>56</v>
      </c>
      <c r="E406" s="101">
        <v>52000</v>
      </c>
      <c r="F406" s="101">
        <v>400000</v>
      </c>
      <c r="G406" s="102">
        <v>8</v>
      </c>
      <c r="H406" s="101">
        <v>19</v>
      </c>
      <c r="I406" s="101"/>
      <c r="J406" s="100"/>
      <c r="K406" s="100"/>
      <c r="L406" s="100"/>
      <c r="M406" s="100"/>
      <c r="N406" s="100"/>
      <c r="O406" s="100"/>
      <c r="P406" s="100"/>
      <c r="Q406" s="100"/>
      <c r="R406" s="100"/>
      <c r="S406" s="100"/>
      <c r="T406" s="100"/>
      <c r="U406" s="100"/>
      <c r="V406" s="100"/>
      <c r="W406" s="100"/>
      <c r="X406" s="100"/>
      <c r="Y406" s="100"/>
      <c r="Z406" s="100"/>
    </row>
    <row r="407" spans="1:26" ht="14.25" hidden="1" customHeight="1" outlineLevel="1" x14ac:dyDescent="0.2">
      <c r="A407" s="100" t="s">
        <v>119</v>
      </c>
      <c r="B407" s="100">
        <v>6</v>
      </c>
      <c r="C407" s="100" t="s">
        <v>101</v>
      </c>
      <c r="D407" s="100">
        <v>58</v>
      </c>
      <c r="E407" s="101">
        <v>55000</v>
      </c>
      <c r="F407" s="101">
        <v>800000</v>
      </c>
      <c r="G407" s="102">
        <v>12</v>
      </c>
      <c r="H407" s="101">
        <v>19</v>
      </c>
      <c r="I407" s="101"/>
      <c r="J407" s="100"/>
      <c r="K407" s="100"/>
      <c r="L407" s="100"/>
      <c r="M407" s="100"/>
      <c r="N407" s="100"/>
      <c r="O407" s="100"/>
      <c r="P407" s="100"/>
      <c r="Q407" s="100"/>
      <c r="R407" s="100"/>
      <c r="S407" s="100"/>
      <c r="T407" s="100"/>
      <c r="U407" s="100"/>
      <c r="V407" s="100"/>
      <c r="W407" s="100"/>
      <c r="X407" s="100"/>
      <c r="Y407" s="100"/>
      <c r="Z407" s="100"/>
    </row>
    <row r="408" spans="1:26" ht="14.25" hidden="1" customHeight="1" outlineLevel="1" x14ac:dyDescent="0.2">
      <c r="A408" s="100" t="s">
        <v>119</v>
      </c>
      <c r="B408" s="100">
        <v>7</v>
      </c>
      <c r="C408" s="100" t="s">
        <v>101</v>
      </c>
      <c r="D408" s="100">
        <v>60</v>
      </c>
      <c r="E408" s="101">
        <v>59000</v>
      </c>
      <c r="F408" s="101">
        <v>1500000</v>
      </c>
      <c r="G408" s="102">
        <v>16</v>
      </c>
      <c r="H408" s="101">
        <v>19</v>
      </c>
      <c r="I408" s="101"/>
      <c r="J408" s="100"/>
      <c r="K408" s="100"/>
      <c r="L408" s="100"/>
      <c r="M408" s="100"/>
      <c r="N408" s="100"/>
      <c r="O408" s="100"/>
      <c r="P408" s="100"/>
      <c r="Q408" s="100"/>
      <c r="R408" s="100"/>
      <c r="S408" s="100"/>
      <c r="T408" s="100"/>
      <c r="U408" s="100"/>
      <c r="V408" s="100"/>
      <c r="W408" s="100"/>
      <c r="X408" s="100"/>
      <c r="Y408" s="100"/>
      <c r="Z408" s="100"/>
    </row>
    <row r="409" spans="1:26" ht="14.25" hidden="1" customHeight="1" outlineLevel="1" x14ac:dyDescent="0.2">
      <c r="A409" s="100" t="s">
        <v>119</v>
      </c>
      <c r="B409" s="100">
        <v>8</v>
      </c>
      <c r="C409" s="100" t="s">
        <v>101</v>
      </c>
      <c r="D409" s="100">
        <v>62</v>
      </c>
      <c r="E409" s="101">
        <v>63000</v>
      </c>
      <c r="F409" s="101">
        <v>3000000</v>
      </c>
      <c r="G409" s="102">
        <v>20</v>
      </c>
      <c r="H409" s="101">
        <v>19</v>
      </c>
      <c r="I409" s="101"/>
      <c r="J409" s="100"/>
      <c r="K409" s="100"/>
      <c r="L409" s="100"/>
      <c r="M409" s="100"/>
      <c r="N409" s="100"/>
      <c r="O409" s="100"/>
      <c r="P409" s="100"/>
      <c r="Q409" s="100"/>
      <c r="R409" s="100"/>
      <c r="S409" s="100"/>
      <c r="T409" s="100"/>
      <c r="U409" s="100"/>
      <c r="V409" s="100"/>
      <c r="W409" s="100"/>
      <c r="X409" s="100"/>
      <c r="Y409" s="100"/>
      <c r="Z409" s="100"/>
    </row>
    <row r="410" spans="1:26" ht="14.25" hidden="1" customHeight="1" outlineLevel="1" x14ac:dyDescent="0.2">
      <c r="A410" s="100" t="s">
        <v>119</v>
      </c>
      <c r="B410" s="100">
        <v>9</v>
      </c>
      <c r="C410" s="100" t="s">
        <v>101</v>
      </c>
      <c r="D410" s="100">
        <v>64</v>
      </c>
      <c r="E410" s="101">
        <v>67000</v>
      </c>
      <c r="F410" s="101">
        <v>5000000</v>
      </c>
      <c r="G410" s="102">
        <v>24</v>
      </c>
      <c r="H410" s="101">
        <v>19</v>
      </c>
      <c r="I410" s="101"/>
      <c r="J410" s="100"/>
      <c r="K410" s="100"/>
      <c r="L410" s="100"/>
      <c r="M410" s="100"/>
      <c r="N410" s="100"/>
      <c r="O410" s="100"/>
      <c r="P410" s="100"/>
      <c r="Q410" s="100"/>
      <c r="R410" s="100"/>
      <c r="S410" s="100"/>
      <c r="T410" s="100"/>
      <c r="U410" s="100"/>
      <c r="V410" s="100"/>
      <c r="W410" s="100"/>
      <c r="X410" s="100"/>
      <c r="Y410" s="100"/>
      <c r="Z410" s="100"/>
    </row>
    <row r="411" spans="1:26" ht="14.25" hidden="1" customHeight="1" outlineLevel="1" x14ac:dyDescent="0.2">
      <c r="A411" s="100" t="s">
        <v>119</v>
      </c>
      <c r="B411" s="100">
        <v>10</v>
      </c>
      <c r="C411" s="100" t="s">
        <v>101</v>
      </c>
      <c r="D411" s="100">
        <v>65</v>
      </c>
      <c r="E411" s="101">
        <v>71000</v>
      </c>
      <c r="F411" s="101">
        <v>8000000</v>
      </c>
      <c r="G411" s="102">
        <v>26</v>
      </c>
      <c r="H411" s="101">
        <v>19</v>
      </c>
      <c r="I411" s="101"/>
      <c r="J411" s="100"/>
      <c r="K411" s="100"/>
      <c r="L411" s="100"/>
      <c r="M411" s="100"/>
      <c r="N411" s="100"/>
      <c r="O411" s="100"/>
      <c r="P411" s="100"/>
      <c r="Q411" s="100"/>
      <c r="R411" s="100"/>
      <c r="S411" s="100"/>
      <c r="T411" s="100"/>
      <c r="U411" s="100"/>
      <c r="V411" s="100"/>
      <c r="W411" s="100"/>
      <c r="X411" s="100"/>
      <c r="Y411" s="100"/>
      <c r="Z411" s="100"/>
    </row>
    <row r="412" spans="1:26" ht="14.25" hidden="1" customHeight="1" outlineLevel="1" x14ac:dyDescent="0.2">
      <c r="A412" s="100" t="s">
        <v>119</v>
      </c>
      <c r="B412" s="100">
        <v>11</v>
      </c>
      <c r="C412" s="100" t="s">
        <v>101</v>
      </c>
      <c r="D412" s="100">
        <v>66</v>
      </c>
      <c r="E412" s="101">
        <v>75000</v>
      </c>
      <c r="F412" s="101">
        <v>13000000</v>
      </c>
      <c r="G412" s="102">
        <v>28</v>
      </c>
      <c r="H412" s="101">
        <v>19</v>
      </c>
      <c r="I412" s="101"/>
      <c r="J412" s="100"/>
      <c r="K412" s="100"/>
      <c r="L412" s="100"/>
      <c r="M412" s="100"/>
      <c r="N412" s="100"/>
      <c r="O412" s="100"/>
      <c r="P412" s="100"/>
      <c r="Q412" s="100"/>
      <c r="R412" s="100"/>
      <c r="S412" s="100"/>
      <c r="T412" s="100"/>
      <c r="U412" s="100"/>
      <c r="V412" s="100"/>
      <c r="W412" s="100"/>
      <c r="X412" s="100"/>
      <c r="Y412" s="100"/>
      <c r="Z412" s="100"/>
    </row>
    <row r="413" spans="1:26" ht="14.25" hidden="1" customHeight="1" outlineLevel="1" x14ac:dyDescent="0.2">
      <c r="A413" s="100" t="s">
        <v>119</v>
      </c>
      <c r="B413" s="100">
        <v>12</v>
      </c>
      <c r="C413" s="100" t="s">
        <v>101</v>
      </c>
      <c r="D413" s="100">
        <v>67</v>
      </c>
      <c r="E413" s="101">
        <v>80000</v>
      </c>
      <c r="F413" s="101">
        <v>0</v>
      </c>
      <c r="G413" s="102">
        <v>0</v>
      </c>
      <c r="H413" s="101">
        <v>19</v>
      </c>
      <c r="I413" s="101"/>
      <c r="J413" s="100"/>
      <c r="K413" s="100"/>
      <c r="L413" s="100"/>
      <c r="M413" s="100"/>
      <c r="N413" s="100"/>
      <c r="O413" s="100"/>
      <c r="P413" s="100"/>
      <c r="Q413" s="100"/>
      <c r="R413" s="100"/>
      <c r="S413" s="100"/>
      <c r="T413" s="100"/>
      <c r="U413" s="100"/>
      <c r="V413" s="100"/>
      <c r="W413" s="100"/>
      <c r="X413" s="100"/>
      <c r="Y413" s="100"/>
      <c r="Z413" s="100"/>
    </row>
    <row r="414" spans="1:26" ht="14.25" hidden="1" customHeight="1" outlineLevel="1" x14ac:dyDescent="0.2">
      <c r="A414" s="100" t="s">
        <v>119</v>
      </c>
      <c r="B414" s="100">
        <v>1</v>
      </c>
      <c r="C414" s="100" t="s">
        <v>102</v>
      </c>
      <c r="D414" s="100">
        <v>67</v>
      </c>
      <c r="E414" s="101">
        <v>80000</v>
      </c>
      <c r="F414" s="101">
        <v>250000</v>
      </c>
      <c r="G414" s="102">
        <v>1.5</v>
      </c>
      <c r="H414" s="101">
        <v>19</v>
      </c>
      <c r="I414" s="101"/>
      <c r="J414" s="100"/>
      <c r="K414" s="100"/>
      <c r="L414" s="100"/>
      <c r="M414" s="100"/>
      <c r="N414" s="100"/>
      <c r="O414" s="100"/>
      <c r="P414" s="100"/>
      <c r="Q414" s="100"/>
      <c r="R414" s="100"/>
      <c r="S414" s="100"/>
      <c r="T414" s="100"/>
      <c r="U414" s="100"/>
      <c r="V414" s="100"/>
      <c r="W414" s="100"/>
      <c r="X414" s="100"/>
      <c r="Y414" s="100"/>
      <c r="Z414" s="100"/>
    </row>
    <row r="415" spans="1:26" ht="14.25" hidden="1" customHeight="1" outlineLevel="1" x14ac:dyDescent="0.2">
      <c r="A415" s="100" t="s">
        <v>119</v>
      </c>
      <c r="B415" s="100">
        <v>2</v>
      </c>
      <c r="C415" s="100" t="s">
        <v>102</v>
      </c>
      <c r="D415" s="100">
        <v>67</v>
      </c>
      <c r="E415" s="101">
        <v>81500</v>
      </c>
      <c r="F415" s="101">
        <v>500000</v>
      </c>
      <c r="G415" s="102">
        <v>2.5</v>
      </c>
      <c r="H415" s="101">
        <v>19</v>
      </c>
      <c r="I415" s="101"/>
      <c r="J415" s="100"/>
      <c r="K415" s="100"/>
      <c r="L415" s="100"/>
      <c r="M415" s="100"/>
      <c r="N415" s="100"/>
      <c r="O415" s="100"/>
      <c r="P415" s="100"/>
      <c r="Q415" s="100"/>
      <c r="R415" s="100"/>
      <c r="S415" s="100"/>
      <c r="T415" s="100"/>
      <c r="U415" s="100"/>
      <c r="V415" s="100"/>
      <c r="W415" s="100"/>
      <c r="X415" s="100"/>
      <c r="Y415" s="100"/>
      <c r="Z415" s="100"/>
    </row>
    <row r="416" spans="1:26" ht="14.25" hidden="1" customHeight="1" outlineLevel="1" x14ac:dyDescent="0.2">
      <c r="A416" s="100" t="s">
        <v>119</v>
      </c>
      <c r="B416" s="100">
        <v>3</v>
      </c>
      <c r="C416" s="100" t="s">
        <v>102</v>
      </c>
      <c r="D416" s="100">
        <v>67</v>
      </c>
      <c r="E416" s="101">
        <v>83000</v>
      </c>
      <c r="F416" s="101">
        <v>1000000</v>
      </c>
      <c r="G416" s="102">
        <v>4</v>
      </c>
      <c r="H416" s="101">
        <v>19</v>
      </c>
      <c r="I416" s="101"/>
      <c r="J416" s="100"/>
      <c r="K416" s="100"/>
      <c r="L416" s="100"/>
      <c r="M416" s="100"/>
      <c r="N416" s="100"/>
      <c r="O416" s="100"/>
      <c r="P416" s="100"/>
      <c r="Q416" s="100"/>
      <c r="R416" s="100"/>
      <c r="S416" s="100"/>
      <c r="T416" s="100"/>
      <c r="U416" s="100"/>
      <c r="V416" s="100"/>
      <c r="W416" s="100"/>
      <c r="X416" s="100"/>
      <c r="Y416" s="100"/>
      <c r="Z416" s="100"/>
    </row>
    <row r="417" spans="1:26" ht="14.25" hidden="1" customHeight="1" outlineLevel="1" x14ac:dyDescent="0.2">
      <c r="A417" s="100" t="s">
        <v>119</v>
      </c>
      <c r="B417" s="100">
        <v>4</v>
      </c>
      <c r="C417" s="100" t="s">
        <v>102</v>
      </c>
      <c r="D417" s="100">
        <v>67</v>
      </c>
      <c r="E417" s="101">
        <v>84500</v>
      </c>
      <c r="F417" s="101">
        <v>3750000</v>
      </c>
      <c r="G417" s="102">
        <v>7.5</v>
      </c>
      <c r="H417" s="101">
        <v>19</v>
      </c>
      <c r="I417" s="101"/>
      <c r="J417" s="100"/>
      <c r="K417" s="100"/>
      <c r="L417" s="100"/>
      <c r="M417" s="100"/>
      <c r="N417" s="100"/>
      <c r="O417" s="100"/>
      <c r="P417" s="100"/>
      <c r="Q417" s="100"/>
      <c r="R417" s="100"/>
      <c r="S417" s="100"/>
      <c r="T417" s="100"/>
      <c r="U417" s="100"/>
      <c r="V417" s="100"/>
      <c r="W417" s="100"/>
      <c r="X417" s="100"/>
      <c r="Y417" s="100"/>
      <c r="Z417" s="100"/>
    </row>
    <row r="418" spans="1:26" ht="14.25" hidden="1" customHeight="1" outlineLevel="1" x14ac:dyDescent="0.2">
      <c r="A418" s="100" t="s">
        <v>119</v>
      </c>
      <c r="B418" s="100">
        <v>5</v>
      </c>
      <c r="C418" s="100" t="s">
        <v>102</v>
      </c>
      <c r="D418" s="100">
        <v>67</v>
      </c>
      <c r="E418" s="101">
        <v>86000</v>
      </c>
      <c r="F418" s="101">
        <v>3750000</v>
      </c>
      <c r="G418" s="102">
        <v>7.5</v>
      </c>
      <c r="H418" s="101">
        <v>19</v>
      </c>
      <c r="I418" s="101"/>
      <c r="J418" s="100"/>
      <c r="K418" s="100"/>
      <c r="L418" s="100"/>
      <c r="M418" s="100"/>
      <c r="N418" s="100"/>
      <c r="O418" s="100"/>
      <c r="P418" s="100"/>
      <c r="Q418" s="100"/>
      <c r="R418" s="100"/>
      <c r="S418" s="100"/>
      <c r="T418" s="100"/>
      <c r="U418" s="100"/>
      <c r="V418" s="100"/>
      <c r="W418" s="100"/>
      <c r="X418" s="100"/>
      <c r="Y418" s="100"/>
      <c r="Z418" s="100"/>
    </row>
    <row r="419" spans="1:26" ht="14.25" hidden="1" customHeight="1" outlineLevel="1" x14ac:dyDescent="0.2">
      <c r="A419" s="100" t="s">
        <v>119</v>
      </c>
      <c r="B419" s="100">
        <v>6</v>
      </c>
      <c r="C419" s="100" t="s">
        <v>102</v>
      </c>
      <c r="D419" s="100">
        <v>67</v>
      </c>
      <c r="E419" s="101">
        <v>87500</v>
      </c>
      <c r="F419" s="101">
        <v>3750000</v>
      </c>
      <c r="G419" s="102">
        <v>7.5</v>
      </c>
      <c r="H419" s="101">
        <v>19</v>
      </c>
      <c r="I419" s="101"/>
      <c r="J419" s="100"/>
      <c r="K419" s="100"/>
      <c r="L419" s="100"/>
      <c r="M419" s="100"/>
      <c r="N419" s="100"/>
      <c r="O419" s="100"/>
      <c r="P419" s="100"/>
      <c r="Q419" s="100"/>
      <c r="R419" s="100"/>
      <c r="S419" s="100"/>
      <c r="T419" s="100"/>
      <c r="U419" s="100"/>
      <c r="V419" s="100"/>
      <c r="W419" s="100"/>
      <c r="X419" s="100"/>
      <c r="Y419" s="100"/>
      <c r="Z419" s="100"/>
    </row>
    <row r="420" spans="1:26" ht="14.25" hidden="1" customHeight="1" outlineLevel="1" x14ac:dyDescent="0.2">
      <c r="A420" s="100" t="s">
        <v>119</v>
      </c>
      <c r="B420" s="100">
        <v>7</v>
      </c>
      <c r="C420" s="100" t="s">
        <v>102</v>
      </c>
      <c r="D420" s="100">
        <v>67</v>
      </c>
      <c r="E420" s="101">
        <v>89000</v>
      </c>
      <c r="F420" s="101">
        <v>3750000</v>
      </c>
      <c r="G420" s="102">
        <v>7.5</v>
      </c>
      <c r="H420" s="101">
        <v>19</v>
      </c>
      <c r="I420" s="101"/>
      <c r="J420" s="100"/>
      <c r="K420" s="100"/>
      <c r="L420" s="100"/>
      <c r="M420" s="100"/>
      <c r="N420" s="100"/>
      <c r="O420" s="100"/>
      <c r="P420" s="100"/>
      <c r="Q420" s="100"/>
      <c r="R420" s="100"/>
      <c r="S420" s="100"/>
      <c r="T420" s="100"/>
      <c r="U420" s="100"/>
      <c r="V420" s="100"/>
      <c r="W420" s="100"/>
      <c r="X420" s="100"/>
      <c r="Y420" s="100"/>
      <c r="Z420" s="100"/>
    </row>
    <row r="421" spans="1:26" ht="14.25" hidden="1" customHeight="1" outlineLevel="1" x14ac:dyDescent="0.2">
      <c r="A421" s="100" t="s">
        <v>119</v>
      </c>
      <c r="B421" s="100">
        <v>8</v>
      </c>
      <c r="C421" s="100" t="s">
        <v>102</v>
      </c>
      <c r="D421" s="100">
        <v>67</v>
      </c>
      <c r="E421" s="101">
        <v>90500</v>
      </c>
      <c r="F421" s="101">
        <v>3750000</v>
      </c>
      <c r="G421" s="102">
        <v>7.5</v>
      </c>
      <c r="H421" s="101">
        <v>19</v>
      </c>
      <c r="I421" s="101"/>
      <c r="J421" s="100"/>
      <c r="K421" s="100"/>
      <c r="L421" s="100"/>
      <c r="M421" s="100"/>
      <c r="N421" s="100"/>
      <c r="O421" s="100"/>
      <c r="P421" s="100"/>
      <c r="Q421" s="100"/>
      <c r="R421" s="100"/>
      <c r="S421" s="100"/>
      <c r="T421" s="100"/>
      <c r="U421" s="100"/>
      <c r="V421" s="100"/>
      <c r="W421" s="100"/>
      <c r="X421" s="100"/>
      <c r="Y421" s="100"/>
      <c r="Z421" s="100"/>
    </row>
    <row r="422" spans="1:26" ht="14.25" hidden="1" customHeight="1" outlineLevel="1" x14ac:dyDescent="0.2">
      <c r="A422" s="100" t="s">
        <v>119</v>
      </c>
      <c r="B422" s="100">
        <v>9</v>
      </c>
      <c r="C422" s="100" t="s">
        <v>102</v>
      </c>
      <c r="D422" s="100">
        <v>67</v>
      </c>
      <c r="E422" s="101">
        <v>92000</v>
      </c>
      <c r="F422" s="101">
        <v>3750000</v>
      </c>
      <c r="G422" s="102">
        <v>7.5</v>
      </c>
      <c r="H422" s="101">
        <v>19</v>
      </c>
      <c r="I422" s="101"/>
      <c r="J422" s="100"/>
      <c r="K422" s="100"/>
      <c r="L422" s="100"/>
      <c r="M422" s="100"/>
      <c r="N422" s="100"/>
      <c r="O422" s="100"/>
      <c r="P422" s="100"/>
      <c r="Q422" s="100"/>
      <c r="R422" s="100"/>
      <c r="S422" s="100"/>
      <c r="T422" s="100"/>
      <c r="U422" s="100"/>
      <c r="V422" s="100"/>
      <c r="W422" s="100"/>
      <c r="X422" s="100"/>
      <c r="Y422" s="100"/>
      <c r="Z422" s="100"/>
    </row>
    <row r="423" spans="1:26" ht="14.25" hidden="1" customHeight="1" outlineLevel="1" x14ac:dyDescent="0.2">
      <c r="A423" s="100" t="s">
        <v>119</v>
      </c>
      <c r="B423" s="100">
        <v>10</v>
      </c>
      <c r="C423" s="100" t="s">
        <v>102</v>
      </c>
      <c r="D423" s="100">
        <v>67</v>
      </c>
      <c r="E423" s="101">
        <v>93500</v>
      </c>
      <c r="F423" s="101">
        <v>3750000</v>
      </c>
      <c r="G423" s="102">
        <v>7.5</v>
      </c>
      <c r="H423" s="101">
        <v>19</v>
      </c>
      <c r="I423" s="101"/>
      <c r="J423" s="100"/>
      <c r="K423" s="100"/>
      <c r="L423" s="100"/>
      <c r="M423" s="100"/>
      <c r="N423" s="100"/>
      <c r="O423" s="100"/>
      <c r="P423" s="100"/>
      <c r="Q423" s="100"/>
      <c r="R423" s="100"/>
      <c r="S423" s="100"/>
      <c r="T423" s="100"/>
      <c r="U423" s="100"/>
      <c r="V423" s="100"/>
      <c r="W423" s="100"/>
      <c r="X423" s="100"/>
      <c r="Y423" s="100"/>
      <c r="Z423" s="100"/>
    </row>
    <row r="424" spans="1:26" ht="14.25" hidden="1" customHeight="1" outlineLevel="1" x14ac:dyDescent="0.2">
      <c r="A424" s="100" t="s">
        <v>119</v>
      </c>
      <c r="B424" s="100">
        <v>11</v>
      </c>
      <c r="C424" s="100" t="s">
        <v>102</v>
      </c>
      <c r="D424" s="100">
        <v>67</v>
      </c>
      <c r="E424" s="101">
        <v>95000</v>
      </c>
      <c r="F424" s="101">
        <v>3750000</v>
      </c>
      <c r="G424" s="102">
        <v>7.5</v>
      </c>
      <c r="H424" s="101">
        <v>19</v>
      </c>
      <c r="I424" s="101"/>
      <c r="J424" s="100"/>
      <c r="K424" s="100"/>
      <c r="L424" s="100"/>
      <c r="M424" s="100"/>
      <c r="N424" s="100"/>
      <c r="O424" s="100"/>
      <c r="P424" s="100"/>
      <c r="Q424" s="100"/>
      <c r="R424" s="100"/>
      <c r="S424" s="100"/>
      <c r="T424" s="100"/>
      <c r="U424" s="100"/>
      <c r="V424" s="100"/>
      <c r="W424" s="100"/>
      <c r="X424" s="100"/>
      <c r="Y424" s="100"/>
      <c r="Z424" s="100"/>
    </row>
    <row r="425" spans="1:26" ht="14.25" hidden="1" customHeight="1" outlineLevel="1" x14ac:dyDescent="0.2">
      <c r="A425" s="100" t="s">
        <v>119</v>
      </c>
      <c r="B425" s="100">
        <v>12</v>
      </c>
      <c r="C425" s="100" t="s">
        <v>102</v>
      </c>
      <c r="D425" s="100">
        <v>67</v>
      </c>
      <c r="E425" s="101">
        <v>96500</v>
      </c>
      <c r="F425" s="101">
        <v>0</v>
      </c>
      <c r="G425" s="102">
        <v>0</v>
      </c>
      <c r="H425" s="101">
        <v>19</v>
      </c>
      <c r="I425" s="101"/>
      <c r="J425" s="100"/>
      <c r="K425" s="100"/>
      <c r="L425" s="100"/>
      <c r="M425" s="100"/>
      <c r="N425" s="100"/>
      <c r="O425" s="100"/>
      <c r="P425" s="100"/>
      <c r="Q425" s="100"/>
      <c r="R425" s="100"/>
      <c r="S425" s="100"/>
      <c r="T425" s="100"/>
      <c r="U425" s="100"/>
      <c r="V425" s="100"/>
      <c r="W425" s="100"/>
      <c r="X425" s="100"/>
      <c r="Y425" s="100"/>
      <c r="Z425" s="100"/>
    </row>
    <row r="426" spans="1:26" ht="14.25" hidden="1" customHeight="1" outlineLevel="1" x14ac:dyDescent="0.2">
      <c r="A426" s="201" t="s">
        <v>119</v>
      </c>
      <c r="B426" s="97">
        <v>1</v>
      </c>
      <c r="C426" s="97" t="s">
        <v>103</v>
      </c>
      <c r="D426" s="97">
        <v>67</v>
      </c>
      <c r="E426" s="98">
        <v>101325</v>
      </c>
      <c r="F426" s="98">
        <v>0</v>
      </c>
      <c r="G426" s="99">
        <v>0</v>
      </c>
      <c r="H426" s="98">
        <v>19</v>
      </c>
      <c r="I426" s="101"/>
      <c r="J426" s="100"/>
      <c r="K426" s="100"/>
      <c r="L426" s="100"/>
      <c r="M426" s="100"/>
      <c r="N426" s="100"/>
      <c r="O426" s="100"/>
      <c r="P426" s="100"/>
      <c r="Q426" s="100"/>
      <c r="R426" s="100"/>
      <c r="S426" s="100"/>
      <c r="T426" s="100"/>
      <c r="U426" s="100"/>
      <c r="V426" s="100"/>
      <c r="W426" s="100"/>
      <c r="X426" s="100"/>
      <c r="Y426" s="100"/>
      <c r="Z426" s="100"/>
    </row>
    <row r="427" spans="1:26" ht="14.25" customHeight="1" collapsed="1" x14ac:dyDescent="0.2">
      <c r="A427" s="100" t="s">
        <v>120</v>
      </c>
      <c r="B427" s="100">
        <v>1</v>
      </c>
      <c r="C427" s="100" t="s">
        <v>101</v>
      </c>
      <c r="D427" s="100">
        <v>38</v>
      </c>
      <c r="E427" s="101">
        <v>70840</v>
      </c>
      <c r="F427" s="101">
        <v>20000</v>
      </c>
      <c r="G427" s="102">
        <v>0.16666666666666671</v>
      </c>
      <c r="H427" s="101">
        <v>20</v>
      </c>
      <c r="I427" s="101"/>
      <c r="J427" s="100"/>
      <c r="K427" s="100"/>
      <c r="L427" s="100"/>
      <c r="M427" s="100"/>
      <c r="N427" s="100"/>
      <c r="O427" s="100"/>
      <c r="P427" s="100"/>
      <c r="Q427" s="100"/>
      <c r="R427" s="100"/>
      <c r="S427" s="100"/>
      <c r="T427" s="100"/>
      <c r="U427" s="100"/>
      <c r="V427" s="100"/>
      <c r="W427" s="100"/>
      <c r="X427" s="100"/>
      <c r="Y427" s="100"/>
      <c r="Z427" s="100"/>
    </row>
    <row r="428" spans="1:26" ht="14.25" hidden="1" customHeight="1" outlineLevel="1" x14ac:dyDescent="0.2">
      <c r="A428" s="100" t="s">
        <v>120</v>
      </c>
      <c r="B428" s="100">
        <v>2</v>
      </c>
      <c r="C428" s="100" t="s">
        <v>101</v>
      </c>
      <c r="D428" s="100">
        <v>40</v>
      </c>
      <c r="E428" s="101">
        <v>75370</v>
      </c>
      <c r="F428" s="101">
        <v>40000</v>
      </c>
      <c r="G428" s="102">
        <v>1</v>
      </c>
      <c r="H428" s="101">
        <v>20</v>
      </c>
      <c r="I428" s="101"/>
      <c r="J428" s="100"/>
      <c r="K428" s="100"/>
      <c r="L428" s="100"/>
      <c r="M428" s="100"/>
      <c r="N428" s="100"/>
      <c r="O428" s="100"/>
      <c r="P428" s="100"/>
      <c r="Q428" s="100"/>
      <c r="R428" s="100"/>
      <c r="S428" s="100"/>
      <c r="T428" s="100"/>
      <c r="U428" s="100"/>
      <c r="V428" s="100"/>
      <c r="W428" s="100"/>
      <c r="X428" s="100"/>
      <c r="Y428" s="100"/>
      <c r="Z428" s="100"/>
    </row>
    <row r="429" spans="1:26" ht="14.25" hidden="1" customHeight="1" outlineLevel="1" x14ac:dyDescent="0.2">
      <c r="A429" s="100" t="s">
        <v>120</v>
      </c>
      <c r="B429" s="100">
        <v>3</v>
      </c>
      <c r="C429" s="100" t="s">
        <v>101</v>
      </c>
      <c r="D429" s="100">
        <v>41</v>
      </c>
      <c r="E429" s="101">
        <v>80190</v>
      </c>
      <c r="F429" s="101">
        <v>80000</v>
      </c>
      <c r="G429" s="102">
        <v>2</v>
      </c>
      <c r="H429" s="101">
        <v>20</v>
      </c>
      <c r="I429" s="101"/>
      <c r="J429" s="100"/>
      <c r="K429" s="100"/>
      <c r="L429" s="100"/>
      <c r="M429" s="100"/>
      <c r="N429" s="100"/>
      <c r="O429" s="100"/>
      <c r="P429" s="100"/>
      <c r="Q429" s="100"/>
      <c r="R429" s="100"/>
      <c r="S429" s="100"/>
      <c r="T429" s="100"/>
      <c r="U429" s="100"/>
      <c r="V429" s="100"/>
      <c r="W429" s="100"/>
      <c r="X429" s="100"/>
      <c r="Y429" s="100"/>
      <c r="Z429" s="100"/>
    </row>
    <row r="430" spans="1:26" ht="14.25" hidden="1" customHeight="1" outlineLevel="1" x14ac:dyDescent="0.2">
      <c r="A430" s="100" t="s">
        <v>120</v>
      </c>
      <c r="B430" s="100">
        <v>4</v>
      </c>
      <c r="C430" s="100" t="s">
        <v>101</v>
      </c>
      <c r="D430" s="100">
        <v>43</v>
      </c>
      <c r="E430" s="101">
        <v>85310</v>
      </c>
      <c r="F430" s="101">
        <v>400000</v>
      </c>
      <c r="G430" s="102">
        <v>8</v>
      </c>
      <c r="H430" s="101">
        <v>20</v>
      </c>
      <c r="I430" s="101"/>
      <c r="J430" s="100"/>
      <c r="K430" s="100"/>
      <c r="L430" s="100"/>
      <c r="M430" s="100"/>
      <c r="N430" s="100"/>
      <c r="O430" s="100"/>
      <c r="P430" s="100"/>
      <c r="Q430" s="100"/>
      <c r="R430" s="100"/>
      <c r="S430" s="100"/>
      <c r="T430" s="100"/>
      <c r="U430" s="100"/>
      <c r="V430" s="100"/>
      <c r="W430" s="100"/>
      <c r="X430" s="100"/>
      <c r="Y430" s="100"/>
      <c r="Z430" s="100"/>
    </row>
    <row r="431" spans="1:26" ht="14.25" hidden="1" customHeight="1" outlineLevel="1" x14ac:dyDescent="0.2">
      <c r="A431" s="100" t="s">
        <v>120</v>
      </c>
      <c r="B431" s="100">
        <v>5</v>
      </c>
      <c r="C431" s="100" t="s">
        <v>101</v>
      </c>
      <c r="D431" s="100">
        <v>44</v>
      </c>
      <c r="E431" s="101">
        <v>90760</v>
      </c>
      <c r="F431" s="101">
        <v>800000</v>
      </c>
      <c r="G431" s="102">
        <v>12</v>
      </c>
      <c r="H431" s="101">
        <v>20</v>
      </c>
      <c r="I431" s="101"/>
      <c r="J431" s="100"/>
      <c r="K431" s="100"/>
      <c r="L431" s="100"/>
      <c r="M431" s="100"/>
      <c r="N431" s="100"/>
      <c r="O431" s="100"/>
      <c r="P431" s="100"/>
      <c r="Q431" s="100"/>
      <c r="R431" s="100"/>
      <c r="S431" s="100"/>
      <c r="T431" s="100"/>
      <c r="U431" s="100"/>
      <c r="V431" s="100"/>
      <c r="W431" s="100"/>
      <c r="X431" s="100"/>
      <c r="Y431" s="100"/>
      <c r="Z431" s="100"/>
    </row>
    <row r="432" spans="1:26" ht="14.25" hidden="1" customHeight="1" outlineLevel="1" x14ac:dyDescent="0.2">
      <c r="A432" s="100" t="s">
        <v>120</v>
      </c>
      <c r="B432" s="100">
        <v>6</v>
      </c>
      <c r="C432" s="100" t="s">
        <v>101</v>
      </c>
      <c r="D432" s="100">
        <v>46</v>
      </c>
      <c r="E432" s="101">
        <v>96560</v>
      </c>
      <c r="F432" s="101">
        <v>1600000</v>
      </c>
      <c r="G432" s="102">
        <v>24</v>
      </c>
      <c r="H432" s="101">
        <v>20</v>
      </c>
      <c r="I432" s="101"/>
      <c r="J432" s="100"/>
      <c r="K432" s="100"/>
      <c r="L432" s="100"/>
      <c r="M432" s="100"/>
      <c r="N432" s="100"/>
      <c r="O432" s="100"/>
      <c r="P432" s="100"/>
      <c r="Q432" s="100"/>
      <c r="R432" s="100"/>
      <c r="S432" s="100"/>
      <c r="T432" s="100"/>
      <c r="U432" s="100"/>
      <c r="V432" s="100"/>
      <c r="W432" s="100"/>
      <c r="X432" s="100"/>
      <c r="Y432" s="100"/>
      <c r="Z432" s="100"/>
    </row>
    <row r="433" spans="1:26" ht="14.25" hidden="1" customHeight="1" outlineLevel="1" x14ac:dyDescent="0.2">
      <c r="A433" s="100" t="s">
        <v>120</v>
      </c>
      <c r="B433" s="100">
        <v>7</v>
      </c>
      <c r="C433" s="100" t="s">
        <v>101</v>
      </c>
      <c r="D433" s="100">
        <v>47</v>
      </c>
      <c r="E433" s="101">
        <v>102730</v>
      </c>
      <c r="F433" s="101">
        <v>3000000</v>
      </c>
      <c r="G433" s="102">
        <v>32</v>
      </c>
      <c r="H433" s="101">
        <v>20</v>
      </c>
      <c r="I433" s="101"/>
      <c r="J433" s="100"/>
      <c r="K433" s="100"/>
      <c r="L433" s="100"/>
      <c r="M433" s="100"/>
      <c r="N433" s="100"/>
      <c r="O433" s="100"/>
      <c r="P433" s="100"/>
      <c r="Q433" s="100"/>
      <c r="R433" s="100"/>
      <c r="S433" s="100"/>
      <c r="T433" s="100"/>
      <c r="U433" s="100"/>
      <c r="V433" s="100"/>
      <c r="W433" s="100"/>
      <c r="X433" s="100"/>
      <c r="Y433" s="100"/>
      <c r="Z433" s="100"/>
    </row>
    <row r="434" spans="1:26" ht="14.25" hidden="1" customHeight="1" outlineLevel="1" x14ac:dyDescent="0.2">
      <c r="A434" s="100" t="s">
        <v>120</v>
      </c>
      <c r="B434" s="100">
        <v>8</v>
      </c>
      <c r="C434" s="100" t="s">
        <v>101</v>
      </c>
      <c r="D434" s="100">
        <v>49</v>
      </c>
      <c r="E434" s="101">
        <v>109290</v>
      </c>
      <c r="F434" s="101">
        <v>6000000</v>
      </c>
      <c r="G434" s="102">
        <v>40</v>
      </c>
      <c r="H434" s="101">
        <v>20</v>
      </c>
      <c r="I434" s="101"/>
      <c r="J434" s="100"/>
      <c r="K434" s="100"/>
      <c r="L434" s="100"/>
      <c r="M434" s="100"/>
      <c r="N434" s="100"/>
      <c r="O434" s="100"/>
      <c r="P434" s="100"/>
      <c r="Q434" s="100"/>
      <c r="R434" s="100"/>
      <c r="S434" s="100"/>
      <c r="T434" s="100"/>
      <c r="U434" s="100"/>
      <c r="V434" s="100"/>
      <c r="W434" s="100"/>
      <c r="X434" s="100"/>
      <c r="Y434" s="100"/>
      <c r="Z434" s="100"/>
    </row>
    <row r="435" spans="1:26" ht="14.25" hidden="1" customHeight="1" outlineLevel="1" x14ac:dyDescent="0.2">
      <c r="A435" s="100" t="s">
        <v>120</v>
      </c>
      <c r="B435" s="100">
        <v>9</v>
      </c>
      <c r="C435" s="100" t="s">
        <v>101</v>
      </c>
      <c r="D435" s="100">
        <v>50</v>
      </c>
      <c r="E435" s="101">
        <v>116270</v>
      </c>
      <c r="F435" s="101">
        <v>10000000</v>
      </c>
      <c r="G435" s="102">
        <v>44</v>
      </c>
      <c r="H435" s="101">
        <v>20</v>
      </c>
      <c r="I435" s="101"/>
      <c r="J435" s="100"/>
      <c r="K435" s="100"/>
      <c r="L435" s="100"/>
      <c r="M435" s="100"/>
      <c r="N435" s="100"/>
      <c r="O435" s="100"/>
      <c r="P435" s="100"/>
      <c r="Q435" s="100"/>
      <c r="R435" s="100"/>
      <c r="S435" s="100"/>
      <c r="T435" s="100"/>
      <c r="U435" s="100"/>
      <c r="V435" s="100"/>
      <c r="W435" s="100"/>
      <c r="X435" s="100"/>
      <c r="Y435" s="100"/>
      <c r="Z435" s="100"/>
    </row>
    <row r="436" spans="1:26" ht="14.25" hidden="1" customHeight="1" outlineLevel="1" x14ac:dyDescent="0.2">
      <c r="A436" s="100" t="s">
        <v>120</v>
      </c>
      <c r="B436" s="100">
        <v>10</v>
      </c>
      <c r="C436" s="100" t="s">
        <v>101</v>
      </c>
      <c r="D436" s="100">
        <v>51</v>
      </c>
      <c r="E436" s="101">
        <v>123700</v>
      </c>
      <c r="F436" s="101">
        <v>16000000</v>
      </c>
      <c r="G436" s="102">
        <v>52</v>
      </c>
      <c r="H436" s="101">
        <v>20</v>
      </c>
      <c r="I436" s="101"/>
      <c r="J436" s="100"/>
      <c r="K436" s="100"/>
      <c r="L436" s="100"/>
      <c r="M436" s="100"/>
      <c r="N436" s="100"/>
      <c r="O436" s="100"/>
      <c r="P436" s="100"/>
      <c r="Q436" s="100"/>
      <c r="R436" s="100"/>
      <c r="S436" s="100"/>
      <c r="T436" s="100"/>
      <c r="U436" s="100"/>
      <c r="V436" s="100"/>
      <c r="W436" s="100"/>
      <c r="X436" s="100"/>
      <c r="Y436" s="100"/>
      <c r="Z436" s="100"/>
    </row>
    <row r="437" spans="1:26" ht="14.25" hidden="1" customHeight="1" outlineLevel="1" x14ac:dyDescent="0.2">
      <c r="A437" s="100" t="s">
        <v>120</v>
      </c>
      <c r="B437" s="100">
        <v>11</v>
      </c>
      <c r="C437" s="100" t="s">
        <v>101</v>
      </c>
      <c r="D437" s="100">
        <v>52</v>
      </c>
      <c r="E437" s="101">
        <v>131600</v>
      </c>
      <c r="F437" s="101">
        <v>26000000</v>
      </c>
      <c r="G437" s="102">
        <v>60</v>
      </c>
      <c r="H437" s="101">
        <v>20</v>
      </c>
      <c r="I437" s="101"/>
      <c r="J437" s="100"/>
      <c r="K437" s="100"/>
      <c r="L437" s="100"/>
      <c r="M437" s="100"/>
      <c r="N437" s="100"/>
      <c r="O437" s="100"/>
      <c r="P437" s="100"/>
      <c r="Q437" s="100"/>
      <c r="R437" s="100"/>
      <c r="S437" s="100"/>
      <c r="T437" s="100"/>
      <c r="U437" s="100"/>
      <c r="V437" s="100"/>
      <c r="W437" s="100"/>
      <c r="X437" s="100"/>
      <c r="Y437" s="100"/>
      <c r="Z437" s="100"/>
    </row>
    <row r="438" spans="1:26" ht="14.25" hidden="1" customHeight="1" outlineLevel="1" x14ac:dyDescent="0.2">
      <c r="A438" s="100" t="s">
        <v>120</v>
      </c>
      <c r="B438" s="100">
        <v>12</v>
      </c>
      <c r="C438" s="100" t="s">
        <v>101</v>
      </c>
      <c r="D438" s="100">
        <v>53</v>
      </c>
      <c r="E438" s="101">
        <v>140000</v>
      </c>
      <c r="F438" s="101">
        <v>0</v>
      </c>
      <c r="G438" s="102">
        <v>0</v>
      </c>
      <c r="H438" s="101">
        <v>20</v>
      </c>
      <c r="I438" s="101"/>
      <c r="J438" s="100"/>
      <c r="K438" s="100"/>
      <c r="L438" s="100"/>
      <c r="M438" s="100"/>
      <c r="N438" s="100"/>
      <c r="O438" s="100"/>
      <c r="P438" s="100"/>
      <c r="Q438" s="100"/>
      <c r="R438" s="100"/>
      <c r="S438" s="100"/>
      <c r="T438" s="100"/>
      <c r="U438" s="100"/>
      <c r="V438" s="100"/>
      <c r="W438" s="100"/>
      <c r="X438" s="100"/>
      <c r="Y438" s="100"/>
      <c r="Z438" s="100"/>
    </row>
    <row r="439" spans="1:26" ht="14.25" hidden="1" customHeight="1" outlineLevel="1" x14ac:dyDescent="0.2">
      <c r="A439" s="100" t="s">
        <v>120</v>
      </c>
      <c r="B439" s="100">
        <v>1</v>
      </c>
      <c r="C439" s="100" t="s">
        <v>102</v>
      </c>
      <c r="D439" s="100">
        <v>53</v>
      </c>
      <c r="E439" s="101">
        <v>140000</v>
      </c>
      <c r="F439" s="101">
        <v>500000</v>
      </c>
      <c r="G439" s="102">
        <v>2.5</v>
      </c>
      <c r="H439" s="101">
        <v>20</v>
      </c>
      <c r="I439" s="101"/>
      <c r="J439" s="100"/>
      <c r="K439" s="100"/>
      <c r="L439" s="100"/>
      <c r="M439" s="100"/>
      <c r="N439" s="100"/>
      <c r="O439" s="100"/>
      <c r="P439" s="100"/>
      <c r="Q439" s="100"/>
      <c r="R439" s="100"/>
      <c r="S439" s="100"/>
      <c r="T439" s="100"/>
      <c r="U439" s="100"/>
      <c r="V439" s="100"/>
      <c r="W439" s="100"/>
      <c r="X439" s="100"/>
      <c r="Y439" s="100"/>
      <c r="Z439" s="100"/>
    </row>
    <row r="440" spans="1:26" ht="14.25" hidden="1" customHeight="1" outlineLevel="1" x14ac:dyDescent="0.2">
      <c r="A440" s="100" t="s">
        <v>120</v>
      </c>
      <c r="B440" s="100">
        <v>2</v>
      </c>
      <c r="C440" s="100" t="s">
        <v>102</v>
      </c>
      <c r="D440" s="100">
        <v>53</v>
      </c>
      <c r="E440" s="101">
        <v>142600</v>
      </c>
      <c r="F440" s="101">
        <v>1000000</v>
      </c>
      <c r="G440" s="102">
        <v>5</v>
      </c>
      <c r="H440" s="101">
        <v>20</v>
      </c>
      <c r="I440" s="101"/>
      <c r="J440" s="100"/>
      <c r="K440" s="100"/>
      <c r="L440" s="100"/>
      <c r="M440" s="100"/>
      <c r="N440" s="100"/>
      <c r="O440" s="100"/>
      <c r="P440" s="100"/>
      <c r="Q440" s="100"/>
      <c r="R440" s="100"/>
      <c r="S440" s="100"/>
      <c r="T440" s="100"/>
      <c r="U440" s="100"/>
      <c r="V440" s="100"/>
      <c r="W440" s="100"/>
      <c r="X440" s="100"/>
      <c r="Y440" s="100"/>
      <c r="Z440" s="100"/>
    </row>
    <row r="441" spans="1:26" ht="14.25" hidden="1" customHeight="1" outlineLevel="1" x14ac:dyDescent="0.2">
      <c r="A441" s="100" t="s">
        <v>120</v>
      </c>
      <c r="B441" s="100">
        <v>3</v>
      </c>
      <c r="C441" s="100" t="s">
        <v>102</v>
      </c>
      <c r="D441" s="100">
        <v>53</v>
      </c>
      <c r="E441" s="101">
        <v>145200</v>
      </c>
      <c r="F441" s="101">
        <v>2000000</v>
      </c>
      <c r="G441" s="102">
        <v>10</v>
      </c>
      <c r="H441" s="101">
        <v>20</v>
      </c>
      <c r="I441" s="101"/>
      <c r="J441" s="100"/>
      <c r="K441" s="100"/>
      <c r="L441" s="100"/>
      <c r="M441" s="100"/>
      <c r="N441" s="100"/>
      <c r="O441" s="100"/>
      <c r="P441" s="100"/>
      <c r="Q441" s="100"/>
      <c r="R441" s="100"/>
      <c r="S441" s="100"/>
      <c r="T441" s="100"/>
      <c r="U441" s="100"/>
      <c r="V441" s="100"/>
      <c r="W441" s="100"/>
      <c r="X441" s="100"/>
      <c r="Y441" s="100"/>
      <c r="Z441" s="100"/>
    </row>
    <row r="442" spans="1:26" ht="14.25" hidden="1" customHeight="1" outlineLevel="1" x14ac:dyDescent="0.2">
      <c r="A442" s="100" t="s">
        <v>120</v>
      </c>
      <c r="B442" s="100">
        <v>4</v>
      </c>
      <c r="C442" s="100" t="s">
        <v>102</v>
      </c>
      <c r="D442" s="100">
        <v>53</v>
      </c>
      <c r="E442" s="101">
        <v>147800</v>
      </c>
      <c r="F442" s="101">
        <v>7500000</v>
      </c>
      <c r="G442" s="102">
        <v>15</v>
      </c>
      <c r="H442" s="101">
        <v>20</v>
      </c>
      <c r="I442" s="101"/>
      <c r="J442" s="100"/>
      <c r="K442" s="100"/>
      <c r="L442" s="100"/>
      <c r="M442" s="100"/>
      <c r="N442" s="100"/>
      <c r="O442" s="100"/>
      <c r="P442" s="100"/>
      <c r="Q442" s="100"/>
      <c r="R442" s="100"/>
      <c r="S442" s="100"/>
      <c r="T442" s="100"/>
      <c r="U442" s="100"/>
      <c r="V442" s="100"/>
      <c r="W442" s="100"/>
      <c r="X442" s="100"/>
      <c r="Y442" s="100"/>
      <c r="Z442" s="100"/>
    </row>
    <row r="443" spans="1:26" ht="14.25" hidden="1" customHeight="1" outlineLevel="1" x14ac:dyDescent="0.2">
      <c r="A443" s="100" t="s">
        <v>120</v>
      </c>
      <c r="B443" s="100">
        <v>5</v>
      </c>
      <c r="C443" s="100" t="s">
        <v>102</v>
      </c>
      <c r="D443" s="100">
        <v>53</v>
      </c>
      <c r="E443" s="101">
        <v>150400</v>
      </c>
      <c r="F443" s="101">
        <v>7500000</v>
      </c>
      <c r="G443" s="102">
        <v>15</v>
      </c>
      <c r="H443" s="101">
        <v>20</v>
      </c>
      <c r="I443" s="101"/>
      <c r="J443" s="100"/>
      <c r="K443" s="100"/>
      <c r="L443" s="100"/>
      <c r="M443" s="100"/>
      <c r="N443" s="100"/>
      <c r="O443" s="100"/>
      <c r="P443" s="100"/>
      <c r="Q443" s="100"/>
      <c r="R443" s="100"/>
      <c r="S443" s="100"/>
      <c r="T443" s="100"/>
      <c r="U443" s="100"/>
      <c r="V443" s="100"/>
      <c r="W443" s="100"/>
      <c r="X443" s="100"/>
      <c r="Y443" s="100"/>
      <c r="Z443" s="100"/>
    </row>
    <row r="444" spans="1:26" ht="14.25" hidden="1" customHeight="1" outlineLevel="1" x14ac:dyDescent="0.2">
      <c r="A444" s="100" t="s">
        <v>120</v>
      </c>
      <c r="B444" s="100">
        <v>6</v>
      </c>
      <c r="C444" s="100" t="s">
        <v>102</v>
      </c>
      <c r="D444" s="100">
        <v>53</v>
      </c>
      <c r="E444" s="101">
        <v>153000</v>
      </c>
      <c r="F444" s="101">
        <v>7500000</v>
      </c>
      <c r="G444" s="102">
        <v>15</v>
      </c>
      <c r="H444" s="101">
        <v>20</v>
      </c>
      <c r="I444" s="101"/>
      <c r="J444" s="100"/>
      <c r="K444" s="100"/>
      <c r="L444" s="100"/>
      <c r="M444" s="100"/>
      <c r="N444" s="100"/>
      <c r="O444" s="100"/>
      <c r="P444" s="100"/>
      <c r="Q444" s="100"/>
      <c r="R444" s="100"/>
      <c r="S444" s="100"/>
      <c r="T444" s="100"/>
      <c r="U444" s="100"/>
      <c r="V444" s="100"/>
      <c r="W444" s="100"/>
      <c r="X444" s="100"/>
      <c r="Y444" s="100"/>
      <c r="Z444" s="100"/>
    </row>
    <row r="445" spans="1:26" ht="14.25" hidden="1" customHeight="1" outlineLevel="1" x14ac:dyDescent="0.2">
      <c r="A445" s="100" t="s">
        <v>120</v>
      </c>
      <c r="B445" s="100">
        <v>7</v>
      </c>
      <c r="C445" s="100" t="s">
        <v>102</v>
      </c>
      <c r="D445" s="100">
        <v>53</v>
      </c>
      <c r="E445" s="101">
        <v>155600</v>
      </c>
      <c r="F445" s="101">
        <v>7500000</v>
      </c>
      <c r="G445" s="102">
        <v>15</v>
      </c>
      <c r="H445" s="101">
        <v>20</v>
      </c>
      <c r="I445" s="101"/>
      <c r="J445" s="100"/>
      <c r="K445" s="100"/>
      <c r="L445" s="100"/>
      <c r="M445" s="100"/>
      <c r="N445" s="100"/>
      <c r="O445" s="100"/>
      <c r="P445" s="100"/>
      <c r="Q445" s="100"/>
      <c r="R445" s="100"/>
      <c r="S445" s="100"/>
      <c r="T445" s="100"/>
      <c r="U445" s="100"/>
      <c r="V445" s="100"/>
      <c r="W445" s="100"/>
      <c r="X445" s="100"/>
      <c r="Y445" s="100"/>
      <c r="Z445" s="100"/>
    </row>
    <row r="446" spans="1:26" ht="14.25" hidden="1" customHeight="1" outlineLevel="1" x14ac:dyDescent="0.2">
      <c r="A446" s="100" t="s">
        <v>120</v>
      </c>
      <c r="B446" s="100">
        <v>8</v>
      </c>
      <c r="C446" s="100" t="s">
        <v>102</v>
      </c>
      <c r="D446" s="100">
        <v>53</v>
      </c>
      <c r="E446" s="101">
        <v>158200</v>
      </c>
      <c r="F446" s="101">
        <v>7500000</v>
      </c>
      <c r="G446" s="102">
        <v>15</v>
      </c>
      <c r="H446" s="101">
        <v>20</v>
      </c>
      <c r="I446" s="101"/>
      <c r="J446" s="100"/>
      <c r="K446" s="100"/>
      <c r="L446" s="100"/>
      <c r="M446" s="100"/>
      <c r="N446" s="100"/>
      <c r="O446" s="100"/>
      <c r="P446" s="100"/>
      <c r="Q446" s="100"/>
      <c r="R446" s="100"/>
      <c r="S446" s="100"/>
      <c r="T446" s="100"/>
      <c r="U446" s="100"/>
      <c r="V446" s="100"/>
      <c r="W446" s="100"/>
      <c r="X446" s="100"/>
      <c r="Y446" s="100"/>
      <c r="Z446" s="100"/>
    </row>
    <row r="447" spans="1:26" ht="14.25" hidden="1" customHeight="1" outlineLevel="1" x14ac:dyDescent="0.2">
      <c r="A447" s="100" t="s">
        <v>120</v>
      </c>
      <c r="B447" s="100">
        <v>9</v>
      </c>
      <c r="C447" s="100" t="s">
        <v>102</v>
      </c>
      <c r="D447" s="100">
        <v>53</v>
      </c>
      <c r="E447" s="101">
        <v>160800</v>
      </c>
      <c r="F447" s="101">
        <v>7500000</v>
      </c>
      <c r="G447" s="102">
        <v>15</v>
      </c>
      <c r="H447" s="101">
        <v>20</v>
      </c>
      <c r="I447" s="101"/>
      <c r="J447" s="100"/>
      <c r="K447" s="100"/>
      <c r="L447" s="100"/>
      <c r="M447" s="100"/>
      <c r="N447" s="100"/>
      <c r="O447" s="100"/>
      <c r="P447" s="100"/>
      <c r="Q447" s="100"/>
      <c r="R447" s="100"/>
      <c r="S447" s="100"/>
      <c r="T447" s="100"/>
      <c r="U447" s="100"/>
      <c r="V447" s="100"/>
      <c r="W447" s="100"/>
      <c r="X447" s="100"/>
      <c r="Y447" s="100"/>
      <c r="Z447" s="100"/>
    </row>
    <row r="448" spans="1:26" ht="14.25" hidden="1" customHeight="1" outlineLevel="1" x14ac:dyDescent="0.2">
      <c r="A448" s="100" t="s">
        <v>120</v>
      </c>
      <c r="B448" s="100">
        <v>10</v>
      </c>
      <c r="C448" s="100" t="s">
        <v>102</v>
      </c>
      <c r="D448" s="100">
        <v>53</v>
      </c>
      <c r="E448" s="101">
        <v>163400</v>
      </c>
      <c r="F448" s="101">
        <v>7500000</v>
      </c>
      <c r="G448" s="102">
        <v>15</v>
      </c>
      <c r="H448" s="101">
        <v>20</v>
      </c>
      <c r="I448" s="101"/>
      <c r="J448" s="100"/>
      <c r="K448" s="100"/>
      <c r="L448" s="100"/>
      <c r="M448" s="100"/>
      <c r="N448" s="100"/>
      <c r="O448" s="100"/>
      <c r="P448" s="100"/>
      <c r="Q448" s="100"/>
      <c r="R448" s="100"/>
      <c r="S448" s="100"/>
      <c r="T448" s="100"/>
      <c r="U448" s="100"/>
      <c r="V448" s="100"/>
      <c r="W448" s="100"/>
      <c r="X448" s="100"/>
      <c r="Y448" s="100"/>
      <c r="Z448" s="100"/>
    </row>
    <row r="449" spans="1:26" ht="14.25" hidden="1" customHeight="1" outlineLevel="1" x14ac:dyDescent="0.2">
      <c r="A449" s="100" t="s">
        <v>120</v>
      </c>
      <c r="B449" s="100">
        <v>11</v>
      </c>
      <c r="C449" s="100" t="s">
        <v>102</v>
      </c>
      <c r="D449" s="100">
        <v>53</v>
      </c>
      <c r="E449" s="101">
        <v>166000</v>
      </c>
      <c r="F449" s="101">
        <v>7500000</v>
      </c>
      <c r="G449" s="102">
        <v>15</v>
      </c>
      <c r="H449" s="101">
        <v>20</v>
      </c>
      <c r="I449" s="101"/>
      <c r="J449" s="100"/>
      <c r="K449" s="100"/>
      <c r="L449" s="100"/>
      <c r="M449" s="100"/>
      <c r="N449" s="100"/>
      <c r="O449" s="100"/>
      <c r="P449" s="100"/>
      <c r="Q449" s="100"/>
      <c r="R449" s="100"/>
      <c r="S449" s="100"/>
      <c r="T449" s="100"/>
      <c r="U449" s="100"/>
      <c r="V449" s="100"/>
      <c r="W449" s="100"/>
      <c r="X449" s="100"/>
      <c r="Y449" s="100"/>
      <c r="Z449" s="100"/>
    </row>
    <row r="450" spans="1:26" ht="14.25" hidden="1" customHeight="1" outlineLevel="1" x14ac:dyDescent="0.2">
      <c r="A450" s="100" t="s">
        <v>120</v>
      </c>
      <c r="B450" s="100">
        <v>12</v>
      </c>
      <c r="C450" s="100" t="s">
        <v>102</v>
      </c>
      <c r="D450" s="100">
        <v>53</v>
      </c>
      <c r="E450" s="101">
        <v>168600</v>
      </c>
      <c r="F450" s="101">
        <v>0</v>
      </c>
      <c r="G450" s="102">
        <v>0</v>
      </c>
      <c r="H450" s="101">
        <v>20</v>
      </c>
      <c r="I450" s="101"/>
      <c r="J450" s="100"/>
      <c r="K450" s="100"/>
      <c r="L450" s="100"/>
      <c r="M450" s="100"/>
      <c r="N450" s="100"/>
      <c r="O450" s="100"/>
      <c r="P450" s="100"/>
      <c r="Q450" s="100"/>
      <c r="R450" s="100"/>
      <c r="S450" s="100"/>
      <c r="T450" s="100"/>
      <c r="U450" s="100"/>
      <c r="V450" s="100"/>
      <c r="W450" s="100"/>
      <c r="X450" s="100"/>
      <c r="Y450" s="100"/>
      <c r="Z450" s="100"/>
    </row>
    <row r="451" spans="1:26" ht="14.25" hidden="1" customHeight="1" outlineLevel="1" x14ac:dyDescent="0.2">
      <c r="A451" s="201" t="s">
        <v>120</v>
      </c>
      <c r="B451" s="97">
        <v>1</v>
      </c>
      <c r="C451" s="97" t="s">
        <v>103</v>
      </c>
      <c r="D451" s="97">
        <v>53</v>
      </c>
      <c r="E451" s="98">
        <v>177030</v>
      </c>
      <c r="F451" s="98">
        <v>0</v>
      </c>
      <c r="G451" s="99">
        <v>0</v>
      </c>
      <c r="H451" s="98">
        <v>20</v>
      </c>
      <c r="I451" s="101"/>
      <c r="J451" s="100"/>
      <c r="K451" s="100"/>
      <c r="L451" s="100"/>
      <c r="M451" s="100"/>
      <c r="N451" s="100"/>
      <c r="O451" s="100"/>
      <c r="P451" s="100"/>
      <c r="Q451" s="100"/>
      <c r="R451" s="100"/>
      <c r="S451" s="100"/>
      <c r="T451" s="100"/>
      <c r="U451" s="100"/>
      <c r="V451" s="100"/>
      <c r="W451" s="100"/>
      <c r="X451" s="100"/>
      <c r="Y451" s="100"/>
      <c r="Z451" s="100"/>
    </row>
    <row r="452" spans="1:26" ht="14.25" customHeight="1" collapsed="1" x14ac:dyDescent="0.2">
      <c r="A452" s="100" t="s">
        <v>121</v>
      </c>
      <c r="B452" s="100">
        <v>1</v>
      </c>
      <c r="C452" s="100" t="s">
        <v>101</v>
      </c>
      <c r="D452" s="146">
        <v>27</v>
      </c>
      <c r="E452" s="101">
        <v>92000</v>
      </c>
      <c r="F452" s="101">
        <v>20000</v>
      </c>
      <c r="G452" s="102">
        <v>0.16666666666666671</v>
      </c>
      <c r="H452" s="101">
        <v>21</v>
      </c>
      <c r="I452" s="101"/>
      <c r="J452" s="100"/>
      <c r="K452" s="100"/>
      <c r="L452" s="100"/>
      <c r="M452" s="100"/>
      <c r="N452" s="100"/>
      <c r="O452" s="100"/>
      <c r="P452" s="100"/>
      <c r="Q452" s="100"/>
      <c r="R452" s="100"/>
      <c r="S452" s="100"/>
      <c r="T452" s="100"/>
      <c r="U452" s="100"/>
      <c r="V452" s="100"/>
      <c r="W452" s="100"/>
      <c r="X452" s="100"/>
      <c r="Y452" s="100"/>
      <c r="Z452" s="100"/>
    </row>
    <row r="453" spans="1:26" ht="14.25" hidden="1" customHeight="1" outlineLevel="1" x14ac:dyDescent="0.2">
      <c r="A453" s="100" t="s">
        <v>121</v>
      </c>
      <c r="B453" s="100">
        <v>2</v>
      </c>
      <c r="C453" s="100" t="s">
        <v>101</v>
      </c>
      <c r="D453" s="146">
        <v>28</v>
      </c>
      <c r="E453" s="101">
        <v>98000</v>
      </c>
      <c r="F453" s="101">
        <v>40000</v>
      </c>
      <c r="G453" s="102">
        <v>1</v>
      </c>
      <c r="H453" s="101">
        <v>21</v>
      </c>
      <c r="I453" s="101"/>
      <c r="J453" s="100"/>
      <c r="K453" s="100"/>
      <c r="L453" s="100"/>
      <c r="M453" s="100"/>
      <c r="N453" s="100"/>
      <c r="O453" s="100"/>
      <c r="P453" s="100"/>
      <c r="Q453" s="100"/>
      <c r="R453" s="100"/>
      <c r="S453" s="100"/>
      <c r="T453" s="100"/>
      <c r="U453" s="100"/>
      <c r="V453" s="100"/>
      <c r="W453" s="100"/>
      <c r="X453" s="100"/>
      <c r="Y453" s="100"/>
      <c r="Z453" s="100"/>
    </row>
    <row r="454" spans="1:26" ht="14.25" hidden="1" customHeight="1" outlineLevel="1" x14ac:dyDescent="0.2">
      <c r="A454" s="100" t="s">
        <v>121</v>
      </c>
      <c r="B454" s="100">
        <v>3</v>
      </c>
      <c r="C454" s="100" t="s">
        <v>101</v>
      </c>
      <c r="D454" s="146">
        <v>29</v>
      </c>
      <c r="E454" s="101">
        <v>104000</v>
      </c>
      <c r="F454" s="101">
        <v>80000</v>
      </c>
      <c r="G454" s="102">
        <v>2</v>
      </c>
      <c r="H454" s="101">
        <v>21</v>
      </c>
      <c r="I454" s="101"/>
      <c r="J454" s="100"/>
      <c r="K454" s="100"/>
      <c r="L454" s="100"/>
      <c r="M454" s="100"/>
      <c r="N454" s="100"/>
      <c r="O454" s="100"/>
      <c r="P454" s="100"/>
      <c r="Q454" s="100"/>
      <c r="R454" s="100"/>
      <c r="S454" s="100"/>
      <c r="T454" s="100"/>
      <c r="U454" s="100"/>
      <c r="V454" s="100"/>
      <c r="W454" s="100"/>
      <c r="X454" s="100"/>
      <c r="Y454" s="100"/>
      <c r="Z454" s="100"/>
    </row>
    <row r="455" spans="1:26" ht="14.25" hidden="1" customHeight="1" outlineLevel="1" x14ac:dyDescent="0.2">
      <c r="A455" s="100" t="s">
        <v>121</v>
      </c>
      <c r="B455" s="100">
        <v>4</v>
      </c>
      <c r="C455" s="100" t="s">
        <v>101</v>
      </c>
      <c r="D455" s="146">
        <v>30</v>
      </c>
      <c r="E455" s="101">
        <v>111000</v>
      </c>
      <c r="F455" s="101">
        <v>400000</v>
      </c>
      <c r="G455" s="102">
        <v>8</v>
      </c>
      <c r="H455" s="101">
        <v>21</v>
      </c>
      <c r="I455" s="101"/>
      <c r="J455" s="100"/>
      <c r="K455" s="100"/>
      <c r="L455" s="100"/>
      <c r="M455" s="100"/>
      <c r="N455" s="100"/>
      <c r="O455" s="100"/>
      <c r="P455" s="100"/>
      <c r="Q455" s="100"/>
      <c r="R455" s="100"/>
      <c r="S455" s="100"/>
      <c r="T455" s="100"/>
      <c r="U455" s="100"/>
      <c r="V455" s="100"/>
      <c r="W455" s="100"/>
      <c r="X455" s="100"/>
      <c r="Y455" s="100"/>
      <c r="Z455" s="100"/>
    </row>
    <row r="456" spans="1:26" ht="14.25" hidden="1" customHeight="1" outlineLevel="1" x14ac:dyDescent="0.2">
      <c r="A456" s="100" t="s">
        <v>121</v>
      </c>
      <c r="B456" s="100">
        <v>5</v>
      </c>
      <c r="C456" s="100" t="s">
        <v>101</v>
      </c>
      <c r="D456" s="146">
        <v>31</v>
      </c>
      <c r="E456" s="101">
        <v>118000</v>
      </c>
      <c r="F456" s="101">
        <v>800000</v>
      </c>
      <c r="G456" s="102">
        <v>12</v>
      </c>
      <c r="H456" s="101">
        <v>21</v>
      </c>
      <c r="I456" s="101"/>
      <c r="J456" s="100"/>
      <c r="K456" s="100"/>
      <c r="L456" s="100"/>
      <c r="M456" s="100"/>
      <c r="N456" s="100"/>
      <c r="O456" s="100"/>
      <c r="P456" s="100"/>
      <c r="Q456" s="100"/>
      <c r="R456" s="100"/>
      <c r="S456" s="100"/>
      <c r="T456" s="100"/>
      <c r="U456" s="100"/>
      <c r="V456" s="100"/>
      <c r="W456" s="100"/>
      <c r="X456" s="100"/>
      <c r="Y456" s="100"/>
      <c r="Z456" s="100"/>
    </row>
    <row r="457" spans="1:26" ht="14.25" hidden="1" customHeight="1" outlineLevel="1" x14ac:dyDescent="0.2">
      <c r="A457" s="100" t="s">
        <v>121</v>
      </c>
      <c r="B457" s="100">
        <v>6</v>
      </c>
      <c r="C457" s="100" t="s">
        <v>101</v>
      </c>
      <c r="D457" s="146">
        <v>32</v>
      </c>
      <c r="E457" s="101">
        <v>125000</v>
      </c>
      <c r="F457" s="101">
        <v>1600000</v>
      </c>
      <c r="G457" s="102">
        <v>24</v>
      </c>
      <c r="H457" s="101">
        <v>21</v>
      </c>
      <c r="I457" s="101"/>
      <c r="J457" s="100"/>
      <c r="K457" s="100"/>
      <c r="L457" s="100"/>
      <c r="M457" s="100"/>
      <c r="N457" s="100"/>
      <c r="O457" s="100"/>
      <c r="P457" s="100"/>
      <c r="Q457" s="100"/>
      <c r="R457" s="100"/>
      <c r="S457" s="100"/>
      <c r="T457" s="100"/>
      <c r="U457" s="100"/>
      <c r="V457" s="100"/>
      <c r="W457" s="100"/>
      <c r="X457" s="100"/>
      <c r="Y457" s="100"/>
      <c r="Z457" s="100"/>
    </row>
    <row r="458" spans="1:26" ht="14.25" hidden="1" customHeight="1" outlineLevel="1" x14ac:dyDescent="0.2">
      <c r="A458" s="100" t="s">
        <v>121</v>
      </c>
      <c r="B458" s="100">
        <v>7</v>
      </c>
      <c r="C458" s="100" t="s">
        <v>101</v>
      </c>
      <c r="D458" s="146">
        <v>33</v>
      </c>
      <c r="E458" s="101">
        <v>133000</v>
      </c>
      <c r="F458" s="101">
        <v>3000000</v>
      </c>
      <c r="G458" s="102">
        <v>32</v>
      </c>
      <c r="H458" s="101">
        <v>21</v>
      </c>
      <c r="I458" s="101"/>
      <c r="J458" s="100"/>
      <c r="K458" s="100"/>
      <c r="L458" s="100"/>
      <c r="M458" s="100"/>
      <c r="N458" s="100"/>
      <c r="O458" s="100"/>
      <c r="P458" s="100"/>
      <c r="Q458" s="100"/>
      <c r="R458" s="100"/>
      <c r="S458" s="100"/>
      <c r="T458" s="100"/>
      <c r="U458" s="100"/>
      <c r="V458" s="100"/>
      <c r="W458" s="100"/>
      <c r="X458" s="100"/>
      <c r="Y458" s="100"/>
      <c r="Z458" s="100"/>
    </row>
    <row r="459" spans="1:26" ht="14.25" hidden="1" customHeight="1" outlineLevel="1" x14ac:dyDescent="0.2">
      <c r="A459" s="100" t="s">
        <v>121</v>
      </c>
      <c r="B459" s="100">
        <v>8</v>
      </c>
      <c r="C459" s="100" t="s">
        <v>101</v>
      </c>
      <c r="D459" s="146">
        <v>34</v>
      </c>
      <c r="E459" s="101">
        <v>142000</v>
      </c>
      <c r="F459" s="101">
        <v>6000000</v>
      </c>
      <c r="G459" s="102">
        <v>40</v>
      </c>
      <c r="H459" s="101">
        <v>21</v>
      </c>
      <c r="I459" s="101"/>
      <c r="J459" s="100"/>
      <c r="K459" s="100"/>
      <c r="L459" s="100"/>
      <c r="M459" s="100"/>
      <c r="N459" s="100"/>
      <c r="O459" s="100"/>
      <c r="P459" s="100"/>
      <c r="Q459" s="100"/>
      <c r="R459" s="100"/>
      <c r="S459" s="100"/>
      <c r="T459" s="100"/>
      <c r="U459" s="100"/>
      <c r="V459" s="100"/>
      <c r="W459" s="100"/>
      <c r="X459" s="100"/>
      <c r="Y459" s="100"/>
      <c r="Z459" s="100"/>
    </row>
    <row r="460" spans="1:26" ht="14.25" hidden="1" customHeight="1" outlineLevel="1" x14ac:dyDescent="0.2">
      <c r="A460" s="100" t="s">
        <v>121</v>
      </c>
      <c r="B460" s="100">
        <v>9</v>
      </c>
      <c r="C460" s="100" t="s">
        <v>101</v>
      </c>
      <c r="D460" s="146">
        <v>35</v>
      </c>
      <c r="E460" s="101">
        <v>151000</v>
      </c>
      <c r="F460" s="101">
        <v>10000000</v>
      </c>
      <c r="G460" s="102">
        <v>44</v>
      </c>
      <c r="H460" s="101">
        <v>21</v>
      </c>
      <c r="I460" s="101"/>
      <c r="J460" s="100"/>
      <c r="K460" s="100"/>
      <c r="L460" s="100"/>
      <c r="M460" s="100"/>
      <c r="N460" s="100"/>
      <c r="O460" s="100"/>
      <c r="P460" s="100"/>
      <c r="Q460" s="100"/>
      <c r="R460" s="100"/>
      <c r="S460" s="100"/>
      <c r="T460" s="100"/>
      <c r="U460" s="100"/>
      <c r="V460" s="100"/>
      <c r="W460" s="100"/>
      <c r="X460" s="100"/>
      <c r="Y460" s="100"/>
      <c r="Z460" s="100"/>
    </row>
    <row r="461" spans="1:26" ht="14.25" hidden="1" customHeight="1" outlineLevel="1" x14ac:dyDescent="0.2">
      <c r="A461" s="100" t="s">
        <v>121</v>
      </c>
      <c r="B461" s="100">
        <v>10</v>
      </c>
      <c r="C461" s="100" t="s">
        <v>101</v>
      </c>
      <c r="D461" s="146">
        <v>36</v>
      </c>
      <c r="E461" s="101">
        <v>161000</v>
      </c>
      <c r="F461" s="101">
        <v>16000000</v>
      </c>
      <c r="G461" s="102">
        <v>52</v>
      </c>
      <c r="H461" s="101">
        <v>21</v>
      </c>
      <c r="I461" s="101"/>
      <c r="J461" s="100"/>
      <c r="K461" s="100"/>
      <c r="L461" s="100"/>
      <c r="M461" s="100"/>
      <c r="N461" s="100"/>
      <c r="O461" s="100"/>
      <c r="P461" s="100"/>
      <c r="Q461" s="100"/>
      <c r="R461" s="100"/>
      <c r="S461" s="100"/>
      <c r="T461" s="100"/>
      <c r="U461" s="100"/>
      <c r="V461" s="100"/>
      <c r="W461" s="100"/>
      <c r="X461" s="100"/>
      <c r="Y461" s="100"/>
      <c r="Z461" s="100"/>
    </row>
    <row r="462" spans="1:26" ht="14.25" hidden="1" customHeight="1" outlineLevel="1" x14ac:dyDescent="0.2">
      <c r="A462" s="100" t="s">
        <v>121</v>
      </c>
      <c r="B462" s="100">
        <v>11</v>
      </c>
      <c r="C462" s="100" t="s">
        <v>101</v>
      </c>
      <c r="D462" s="146">
        <v>37</v>
      </c>
      <c r="E462" s="101">
        <v>171000</v>
      </c>
      <c r="F462" s="101">
        <v>26000000</v>
      </c>
      <c r="G462" s="102">
        <v>60</v>
      </c>
      <c r="H462" s="101">
        <v>21</v>
      </c>
      <c r="I462" s="101"/>
      <c r="J462" s="100"/>
      <c r="K462" s="100"/>
      <c r="L462" s="100"/>
      <c r="M462" s="100"/>
      <c r="N462" s="100"/>
      <c r="O462" s="100"/>
      <c r="P462" s="100"/>
      <c r="Q462" s="100"/>
      <c r="R462" s="100"/>
      <c r="S462" s="100"/>
      <c r="T462" s="100"/>
      <c r="U462" s="100"/>
      <c r="V462" s="100"/>
      <c r="W462" s="100"/>
      <c r="X462" s="100"/>
      <c r="Y462" s="100"/>
      <c r="Z462" s="100"/>
    </row>
    <row r="463" spans="1:26" ht="14.25" hidden="1" customHeight="1" outlineLevel="1" x14ac:dyDescent="0.2">
      <c r="A463" s="100" t="s">
        <v>121</v>
      </c>
      <c r="B463" s="100">
        <v>12</v>
      </c>
      <c r="C463" s="100" t="s">
        <v>101</v>
      </c>
      <c r="D463" s="146">
        <v>38</v>
      </c>
      <c r="E463" s="101">
        <v>182000</v>
      </c>
      <c r="F463" s="101">
        <v>0</v>
      </c>
      <c r="G463" s="102">
        <v>0</v>
      </c>
      <c r="H463" s="101">
        <v>21</v>
      </c>
      <c r="I463" s="101"/>
      <c r="J463" s="100"/>
      <c r="K463" s="100"/>
      <c r="L463" s="100"/>
      <c r="M463" s="100"/>
      <c r="N463" s="100"/>
      <c r="O463" s="100"/>
      <c r="P463" s="100"/>
      <c r="Q463" s="100"/>
      <c r="R463" s="100"/>
      <c r="S463" s="100"/>
      <c r="T463" s="100"/>
      <c r="U463" s="100"/>
      <c r="V463" s="100"/>
      <c r="W463" s="100"/>
      <c r="X463" s="100"/>
      <c r="Y463" s="100"/>
      <c r="Z463" s="100"/>
    </row>
    <row r="464" spans="1:26" ht="14.25" hidden="1" customHeight="1" outlineLevel="1" x14ac:dyDescent="0.2">
      <c r="A464" s="100" t="s">
        <v>121</v>
      </c>
      <c r="B464" s="100">
        <v>1</v>
      </c>
      <c r="C464" s="100" t="s">
        <v>102</v>
      </c>
      <c r="D464" s="146">
        <v>38</v>
      </c>
      <c r="E464" s="101">
        <v>182000</v>
      </c>
      <c r="F464" s="101">
        <v>500000</v>
      </c>
      <c r="G464" s="102">
        <v>2.5</v>
      </c>
      <c r="H464" s="101">
        <v>21</v>
      </c>
      <c r="I464" s="101"/>
      <c r="J464" s="100"/>
      <c r="K464" s="100"/>
      <c r="L464" s="100"/>
      <c r="M464" s="100"/>
      <c r="N464" s="100"/>
      <c r="O464" s="100"/>
      <c r="P464" s="100"/>
      <c r="Q464" s="100"/>
      <c r="R464" s="100"/>
      <c r="S464" s="100"/>
      <c r="T464" s="100"/>
      <c r="U464" s="100"/>
      <c r="V464" s="100"/>
      <c r="W464" s="100"/>
      <c r="X464" s="100"/>
      <c r="Y464" s="100"/>
      <c r="Z464" s="100"/>
    </row>
    <row r="465" spans="1:26" ht="14.25" hidden="1" customHeight="1" outlineLevel="1" x14ac:dyDescent="0.2">
      <c r="A465" s="100" t="s">
        <v>121</v>
      </c>
      <c r="B465" s="100">
        <v>2</v>
      </c>
      <c r="C465" s="100" t="s">
        <v>102</v>
      </c>
      <c r="D465" s="146">
        <v>38</v>
      </c>
      <c r="E465" s="101">
        <v>185400</v>
      </c>
      <c r="F465" s="101">
        <v>1000000</v>
      </c>
      <c r="G465" s="102">
        <v>5</v>
      </c>
      <c r="H465" s="101">
        <v>21</v>
      </c>
      <c r="I465" s="101"/>
      <c r="J465" s="100"/>
      <c r="K465" s="100"/>
      <c r="L465" s="100"/>
      <c r="M465" s="100"/>
      <c r="N465" s="100"/>
      <c r="O465" s="100"/>
      <c r="P465" s="100"/>
      <c r="Q465" s="100"/>
      <c r="R465" s="100"/>
      <c r="S465" s="100"/>
      <c r="T465" s="100"/>
      <c r="U465" s="100"/>
      <c r="V465" s="100"/>
      <c r="W465" s="100"/>
      <c r="X465" s="100"/>
      <c r="Y465" s="100"/>
      <c r="Z465" s="100"/>
    </row>
    <row r="466" spans="1:26" ht="14.25" hidden="1" customHeight="1" outlineLevel="1" x14ac:dyDescent="0.2">
      <c r="A466" s="100" t="s">
        <v>121</v>
      </c>
      <c r="B466" s="100">
        <v>3</v>
      </c>
      <c r="C466" s="100" t="s">
        <v>102</v>
      </c>
      <c r="D466" s="146">
        <v>38</v>
      </c>
      <c r="E466" s="101">
        <v>188800</v>
      </c>
      <c r="F466" s="101">
        <v>2000000</v>
      </c>
      <c r="G466" s="102">
        <v>10</v>
      </c>
      <c r="H466" s="101">
        <v>21</v>
      </c>
      <c r="I466" s="101"/>
      <c r="J466" s="100"/>
      <c r="K466" s="100"/>
      <c r="L466" s="100"/>
      <c r="M466" s="100"/>
      <c r="N466" s="100"/>
      <c r="O466" s="100"/>
      <c r="P466" s="100"/>
      <c r="Q466" s="100"/>
      <c r="R466" s="100"/>
      <c r="S466" s="100"/>
      <c r="T466" s="100"/>
      <c r="U466" s="100"/>
      <c r="V466" s="100"/>
      <c r="W466" s="100"/>
      <c r="X466" s="100"/>
      <c r="Y466" s="100"/>
      <c r="Z466" s="100"/>
    </row>
    <row r="467" spans="1:26" ht="14.25" hidden="1" customHeight="1" outlineLevel="1" x14ac:dyDescent="0.2">
      <c r="A467" s="100" t="s">
        <v>121</v>
      </c>
      <c r="B467" s="100">
        <v>4</v>
      </c>
      <c r="C467" s="100" t="s">
        <v>102</v>
      </c>
      <c r="D467" s="146">
        <v>38</v>
      </c>
      <c r="E467" s="101">
        <v>192200</v>
      </c>
      <c r="F467" s="101">
        <v>7500000</v>
      </c>
      <c r="G467" s="102">
        <v>15</v>
      </c>
      <c r="H467" s="101">
        <v>21</v>
      </c>
      <c r="I467" s="101"/>
      <c r="J467" s="100"/>
      <c r="K467" s="100"/>
      <c r="L467" s="100"/>
      <c r="M467" s="100"/>
      <c r="N467" s="100"/>
      <c r="O467" s="100"/>
      <c r="P467" s="100"/>
      <c r="Q467" s="100"/>
      <c r="R467" s="100"/>
      <c r="S467" s="100"/>
      <c r="T467" s="100"/>
      <c r="U467" s="100"/>
      <c r="V467" s="100"/>
      <c r="W467" s="100"/>
      <c r="X467" s="100"/>
      <c r="Y467" s="100"/>
      <c r="Z467" s="100"/>
    </row>
    <row r="468" spans="1:26" ht="14.25" hidden="1" customHeight="1" outlineLevel="1" x14ac:dyDescent="0.2">
      <c r="A468" s="100" t="s">
        <v>121</v>
      </c>
      <c r="B468" s="100">
        <v>5</v>
      </c>
      <c r="C468" s="100" t="s">
        <v>102</v>
      </c>
      <c r="D468" s="146">
        <v>38</v>
      </c>
      <c r="E468" s="101">
        <v>195600</v>
      </c>
      <c r="F468" s="101">
        <v>7500000</v>
      </c>
      <c r="G468" s="102">
        <v>15</v>
      </c>
      <c r="H468" s="101">
        <v>21</v>
      </c>
      <c r="I468" s="101"/>
      <c r="J468" s="100"/>
      <c r="K468" s="100"/>
      <c r="L468" s="100"/>
      <c r="M468" s="100"/>
      <c r="N468" s="100"/>
      <c r="O468" s="100"/>
      <c r="P468" s="100"/>
      <c r="Q468" s="100"/>
      <c r="R468" s="100"/>
      <c r="S468" s="100"/>
      <c r="T468" s="100"/>
      <c r="U468" s="100"/>
      <c r="V468" s="100"/>
      <c r="W468" s="100"/>
      <c r="X468" s="100"/>
      <c r="Y468" s="100"/>
      <c r="Z468" s="100"/>
    </row>
    <row r="469" spans="1:26" ht="14.25" hidden="1" customHeight="1" outlineLevel="1" x14ac:dyDescent="0.2">
      <c r="A469" s="100" t="s">
        <v>121</v>
      </c>
      <c r="B469" s="100">
        <v>6</v>
      </c>
      <c r="C469" s="100" t="s">
        <v>102</v>
      </c>
      <c r="D469" s="146">
        <v>38</v>
      </c>
      <c r="E469" s="101">
        <v>199000</v>
      </c>
      <c r="F469" s="101">
        <v>7500000</v>
      </c>
      <c r="G469" s="102">
        <v>15</v>
      </c>
      <c r="H469" s="101">
        <v>21</v>
      </c>
      <c r="I469" s="101"/>
      <c r="J469" s="100"/>
      <c r="K469" s="100"/>
      <c r="L469" s="100"/>
      <c r="M469" s="100"/>
      <c r="N469" s="100"/>
      <c r="O469" s="100"/>
      <c r="P469" s="100"/>
      <c r="Q469" s="100"/>
      <c r="R469" s="100"/>
      <c r="S469" s="100"/>
      <c r="T469" s="100"/>
      <c r="U469" s="100"/>
      <c r="V469" s="100"/>
      <c r="W469" s="100"/>
      <c r="X469" s="100"/>
      <c r="Y469" s="100"/>
      <c r="Z469" s="100"/>
    </row>
    <row r="470" spans="1:26" ht="14.25" hidden="1" customHeight="1" outlineLevel="1" x14ac:dyDescent="0.2">
      <c r="A470" s="100" t="s">
        <v>121</v>
      </c>
      <c r="B470" s="100">
        <v>7</v>
      </c>
      <c r="C470" s="100" t="s">
        <v>102</v>
      </c>
      <c r="D470" s="146">
        <v>38</v>
      </c>
      <c r="E470" s="101">
        <v>202400</v>
      </c>
      <c r="F470" s="101">
        <v>7500000</v>
      </c>
      <c r="G470" s="102">
        <v>15</v>
      </c>
      <c r="H470" s="101">
        <v>21</v>
      </c>
      <c r="I470" s="101"/>
      <c r="J470" s="100"/>
      <c r="K470" s="100"/>
      <c r="L470" s="100"/>
      <c r="M470" s="100"/>
      <c r="N470" s="100"/>
      <c r="O470" s="100"/>
      <c r="P470" s="100"/>
      <c r="Q470" s="100"/>
      <c r="R470" s="100"/>
      <c r="S470" s="100"/>
      <c r="T470" s="100"/>
      <c r="U470" s="100"/>
      <c r="V470" s="100"/>
      <c r="W470" s="100"/>
      <c r="X470" s="100"/>
      <c r="Y470" s="100"/>
      <c r="Z470" s="100"/>
    </row>
    <row r="471" spans="1:26" ht="14.25" hidden="1" customHeight="1" outlineLevel="1" x14ac:dyDescent="0.2">
      <c r="A471" s="100" t="s">
        <v>121</v>
      </c>
      <c r="B471" s="100">
        <v>8</v>
      </c>
      <c r="C471" s="100" t="s">
        <v>102</v>
      </c>
      <c r="D471" s="146">
        <v>38</v>
      </c>
      <c r="E471" s="101">
        <v>205800</v>
      </c>
      <c r="F471" s="101">
        <v>7500000</v>
      </c>
      <c r="G471" s="102">
        <v>15</v>
      </c>
      <c r="H471" s="101">
        <v>21</v>
      </c>
      <c r="I471" s="101"/>
      <c r="J471" s="100"/>
      <c r="K471" s="100"/>
      <c r="L471" s="100"/>
      <c r="M471" s="100"/>
      <c r="N471" s="100"/>
      <c r="O471" s="100"/>
      <c r="P471" s="100"/>
      <c r="Q471" s="100"/>
      <c r="R471" s="100"/>
      <c r="S471" s="100"/>
      <c r="T471" s="100"/>
      <c r="U471" s="100"/>
      <c r="V471" s="100"/>
      <c r="W471" s="100"/>
      <c r="X471" s="100"/>
      <c r="Y471" s="100"/>
      <c r="Z471" s="100"/>
    </row>
    <row r="472" spans="1:26" ht="14.25" hidden="1" customHeight="1" outlineLevel="1" x14ac:dyDescent="0.2">
      <c r="A472" s="100" t="s">
        <v>121</v>
      </c>
      <c r="B472" s="100">
        <v>9</v>
      </c>
      <c r="C472" s="100" t="s">
        <v>102</v>
      </c>
      <c r="D472" s="146">
        <v>38</v>
      </c>
      <c r="E472" s="101">
        <v>209200</v>
      </c>
      <c r="F472" s="101">
        <v>7500000</v>
      </c>
      <c r="G472" s="102">
        <v>15</v>
      </c>
      <c r="H472" s="101">
        <v>21</v>
      </c>
      <c r="I472" s="101"/>
      <c r="J472" s="100"/>
      <c r="K472" s="100"/>
      <c r="L472" s="100"/>
      <c r="M472" s="100"/>
      <c r="N472" s="100"/>
      <c r="O472" s="100"/>
      <c r="P472" s="100"/>
      <c r="Q472" s="100"/>
      <c r="R472" s="100"/>
      <c r="S472" s="100"/>
      <c r="T472" s="100"/>
      <c r="U472" s="100"/>
      <c r="V472" s="100"/>
      <c r="W472" s="100"/>
      <c r="X472" s="100"/>
      <c r="Y472" s="100"/>
      <c r="Z472" s="100"/>
    </row>
    <row r="473" spans="1:26" ht="14.25" hidden="1" customHeight="1" outlineLevel="1" x14ac:dyDescent="0.2">
      <c r="A473" s="100" t="s">
        <v>121</v>
      </c>
      <c r="B473" s="100">
        <v>10</v>
      </c>
      <c r="C473" s="100" t="s">
        <v>102</v>
      </c>
      <c r="D473" s="146">
        <v>38</v>
      </c>
      <c r="E473" s="101">
        <v>212600</v>
      </c>
      <c r="F473" s="101">
        <v>7500000</v>
      </c>
      <c r="G473" s="102">
        <v>15</v>
      </c>
      <c r="H473" s="101">
        <v>21</v>
      </c>
      <c r="I473" s="101"/>
      <c r="J473" s="100"/>
      <c r="K473" s="100"/>
      <c r="L473" s="100"/>
      <c r="M473" s="100"/>
      <c r="N473" s="100"/>
      <c r="O473" s="100"/>
      <c r="P473" s="100"/>
      <c r="Q473" s="100"/>
      <c r="R473" s="100"/>
      <c r="S473" s="100"/>
      <c r="T473" s="100"/>
      <c r="U473" s="100"/>
      <c r="V473" s="100"/>
      <c r="W473" s="100"/>
      <c r="X473" s="100"/>
      <c r="Y473" s="100"/>
      <c r="Z473" s="100"/>
    </row>
    <row r="474" spans="1:26" ht="14.25" hidden="1" customHeight="1" outlineLevel="1" x14ac:dyDescent="0.2">
      <c r="A474" s="100" t="s">
        <v>121</v>
      </c>
      <c r="B474" s="100">
        <v>11</v>
      </c>
      <c r="C474" s="100" t="s">
        <v>102</v>
      </c>
      <c r="D474" s="146">
        <v>38</v>
      </c>
      <c r="E474" s="101">
        <v>216000</v>
      </c>
      <c r="F474" s="101">
        <v>7500000</v>
      </c>
      <c r="G474" s="102">
        <v>15</v>
      </c>
      <c r="H474" s="101">
        <v>21</v>
      </c>
      <c r="I474" s="101"/>
      <c r="J474" s="100"/>
      <c r="K474" s="100"/>
      <c r="L474" s="100"/>
      <c r="M474" s="100"/>
      <c r="N474" s="100"/>
      <c r="O474" s="100"/>
      <c r="P474" s="100"/>
      <c r="Q474" s="100"/>
      <c r="R474" s="100"/>
      <c r="S474" s="100"/>
      <c r="T474" s="100"/>
      <c r="U474" s="100"/>
      <c r="V474" s="100"/>
      <c r="W474" s="100"/>
      <c r="X474" s="100"/>
      <c r="Y474" s="100"/>
      <c r="Z474" s="100"/>
    </row>
    <row r="475" spans="1:26" ht="14.25" hidden="1" customHeight="1" outlineLevel="1" x14ac:dyDescent="0.2">
      <c r="A475" s="100" t="s">
        <v>121</v>
      </c>
      <c r="B475" s="100">
        <v>12</v>
      </c>
      <c r="C475" s="100" t="s">
        <v>102</v>
      </c>
      <c r="D475" s="146">
        <v>38</v>
      </c>
      <c r="E475" s="101">
        <v>219400</v>
      </c>
      <c r="F475" s="101">
        <v>0</v>
      </c>
      <c r="G475" s="102">
        <v>0</v>
      </c>
      <c r="H475" s="101">
        <v>21</v>
      </c>
      <c r="I475" s="101"/>
      <c r="J475" s="100"/>
      <c r="K475" s="100"/>
      <c r="L475" s="100"/>
      <c r="M475" s="100"/>
      <c r="N475" s="100"/>
      <c r="O475" s="100"/>
      <c r="P475" s="100"/>
      <c r="Q475" s="100"/>
      <c r="R475" s="100"/>
      <c r="S475" s="100"/>
      <c r="T475" s="100"/>
      <c r="U475" s="100"/>
      <c r="V475" s="100"/>
      <c r="W475" s="100"/>
      <c r="X475" s="100"/>
      <c r="Y475" s="100"/>
      <c r="Z475" s="100"/>
    </row>
    <row r="476" spans="1:26" ht="14.25" hidden="1" customHeight="1" outlineLevel="1" x14ac:dyDescent="0.2">
      <c r="A476" s="201" t="s">
        <v>121</v>
      </c>
      <c r="B476" s="97">
        <v>1</v>
      </c>
      <c r="C476" s="97" t="s">
        <v>103</v>
      </c>
      <c r="D476" s="147">
        <v>38</v>
      </c>
      <c r="E476" s="98">
        <v>230370</v>
      </c>
      <c r="F476" s="98">
        <v>0</v>
      </c>
      <c r="G476" s="99">
        <v>0</v>
      </c>
      <c r="H476" s="98">
        <v>21</v>
      </c>
      <c r="I476" s="101"/>
      <c r="J476" s="100"/>
      <c r="K476" s="100"/>
      <c r="L476" s="100"/>
      <c r="M476" s="100"/>
      <c r="N476" s="100"/>
      <c r="O476" s="100"/>
      <c r="P476" s="100"/>
      <c r="Q476" s="100"/>
      <c r="R476" s="100"/>
      <c r="S476" s="100"/>
      <c r="T476" s="100"/>
      <c r="U476" s="100"/>
      <c r="V476" s="100"/>
      <c r="W476" s="100"/>
      <c r="X476" s="100"/>
      <c r="Y476" s="100"/>
      <c r="Z476" s="100"/>
    </row>
    <row r="477" spans="1:26" ht="14.25" customHeight="1" collapsed="1" x14ac:dyDescent="0.2">
      <c r="A477" s="100" t="s">
        <v>122</v>
      </c>
      <c r="B477" s="100">
        <v>1</v>
      </c>
      <c r="C477" s="100" t="s">
        <v>101</v>
      </c>
      <c r="D477" s="227" t="s">
        <v>123</v>
      </c>
      <c r="E477" s="227" t="s">
        <v>123</v>
      </c>
      <c r="F477" s="101">
        <v>20000</v>
      </c>
      <c r="G477" s="102">
        <v>0.16666666666666671</v>
      </c>
      <c r="H477" s="101">
        <v>22</v>
      </c>
      <c r="I477" s="101"/>
      <c r="J477" s="100"/>
      <c r="K477" s="100"/>
      <c r="L477" s="100"/>
      <c r="M477" s="100"/>
      <c r="N477" s="100"/>
      <c r="O477" s="100"/>
      <c r="P477" s="100"/>
      <c r="Q477" s="100"/>
      <c r="R477" s="100"/>
      <c r="S477" s="100"/>
      <c r="T477" s="100"/>
      <c r="U477" s="100"/>
      <c r="V477" s="100"/>
      <c r="W477" s="100"/>
      <c r="X477" s="100"/>
      <c r="Y477" s="100"/>
      <c r="Z477" s="100"/>
    </row>
    <row r="478" spans="1:26" ht="14.25" hidden="1" customHeight="1" outlineLevel="1" x14ac:dyDescent="0.2">
      <c r="A478" s="100" t="s">
        <v>122</v>
      </c>
      <c r="B478" s="100">
        <v>2</v>
      </c>
      <c r="C478" s="100" t="s">
        <v>101</v>
      </c>
      <c r="D478" s="227" t="s">
        <v>123</v>
      </c>
      <c r="E478" s="227" t="s">
        <v>123</v>
      </c>
      <c r="F478" s="101">
        <v>40000</v>
      </c>
      <c r="G478" s="102">
        <v>1</v>
      </c>
      <c r="H478" s="101">
        <v>22</v>
      </c>
      <c r="I478" s="101"/>
      <c r="J478" s="100"/>
      <c r="K478" s="100"/>
      <c r="L478" s="100"/>
      <c r="M478" s="100"/>
      <c r="N478" s="100"/>
      <c r="O478" s="100"/>
      <c r="P478" s="100"/>
      <c r="Q478" s="100"/>
      <c r="R478" s="100"/>
      <c r="S478" s="100"/>
      <c r="T478" s="100"/>
      <c r="U478" s="100"/>
      <c r="V478" s="100"/>
      <c r="W478" s="100"/>
      <c r="X478" s="100"/>
      <c r="Y478" s="100"/>
      <c r="Z478" s="100"/>
    </row>
    <row r="479" spans="1:26" ht="14.25" hidden="1" customHeight="1" outlineLevel="1" x14ac:dyDescent="0.2">
      <c r="A479" s="100" t="s">
        <v>122</v>
      </c>
      <c r="B479" s="100">
        <v>3</v>
      </c>
      <c r="C479" s="100" t="s">
        <v>101</v>
      </c>
      <c r="D479" s="227" t="s">
        <v>123</v>
      </c>
      <c r="E479" s="227" t="s">
        <v>123</v>
      </c>
      <c r="F479" s="101">
        <v>80000</v>
      </c>
      <c r="G479" s="102">
        <v>2</v>
      </c>
      <c r="H479" s="101">
        <v>22</v>
      </c>
      <c r="I479" s="101"/>
      <c r="J479" s="100"/>
      <c r="K479" s="100"/>
      <c r="L479" s="100"/>
      <c r="M479" s="100"/>
      <c r="N479" s="100"/>
      <c r="O479" s="100"/>
      <c r="P479" s="100"/>
      <c r="Q479" s="100"/>
      <c r="R479" s="100"/>
      <c r="S479" s="100"/>
      <c r="T479" s="100"/>
      <c r="U479" s="100"/>
      <c r="V479" s="100"/>
      <c r="W479" s="100"/>
      <c r="X479" s="100"/>
      <c r="Y479" s="100"/>
      <c r="Z479" s="100"/>
    </row>
    <row r="480" spans="1:26" ht="14.25" hidden="1" customHeight="1" outlineLevel="1" x14ac:dyDescent="0.2">
      <c r="A480" s="100" t="s">
        <v>122</v>
      </c>
      <c r="B480" s="100">
        <v>4</v>
      </c>
      <c r="C480" s="100" t="s">
        <v>101</v>
      </c>
      <c r="D480" s="227" t="s">
        <v>123</v>
      </c>
      <c r="E480" s="227" t="s">
        <v>123</v>
      </c>
      <c r="F480" s="101">
        <v>400000</v>
      </c>
      <c r="G480" s="102">
        <v>8</v>
      </c>
      <c r="H480" s="101">
        <v>22</v>
      </c>
      <c r="I480" s="101"/>
      <c r="J480" s="100"/>
      <c r="K480" s="100"/>
      <c r="L480" s="100"/>
      <c r="M480" s="100"/>
      <c r="N480" s="100"/>
      <c r="O480" s="100"/>
      <c r="P480" s="100"/>
      <c r="Q480" s="100"/>
      <c r="R480" s="100"/>
      <c r="S480" s="100"/>
      <c r="T480" s="100"/>
      <c r="U480" s="100"/>
      <c r="V480" s="100"/>
      <c r="W480" s="100"/>
      <c r="X480" s="100"/>
      <c r="Y480" s="100"/>
      <c r="Z480" s="100"/>
    </row>
    <row r="481" spans="1:26" ht="14.25" hidden="1" customHeight="1" outlineLevel="1" x14ac:dyDescent="0.2">
      <c r="A481" s="100" t="s">
        <v>122</v>
      </c>
      <c r="B481" s="100">
        <v>5</v>
      </c>
      <c r="C481" s="100" t="s">
        <v>101</v>
      </c>
      <c r="D481" s="227" t="s">
        <v>123</v>
      </c>
      <c r="E481" s="227" t="s">
        <v>123</v>
      </c>
      <c r="F481" s="101">
        <v>800000</v>
      </c>
      <c r="G481" s="102">
        <v>12</v>
      </c>
      <c r="H481" s="101">
        <v>22</v>
      </c>
      <c r="I481" s="101"/>
      <c r="J481" s="100"/>
      <c r="K481" s="100"/>
      <c r="L481" s="100"/>
      <c r="M481" s="100"/>
      <c r="N481" s="100"/>
      <c r="O481" s="100"/>
      <c r="P481" s="100"/>
      <c r="Q481" s="100"/>
      <c r="R481" s="100"/>
      <c r="S481" s="100"/>
      <c r="T481" s="100"/>
      <c r="U481" s="100"/>
      <c r="V481" s="100"/>
      <c r="W481" s="100"/>
      <c r="X481" s="100"/>
      <c r="Y481" s="100"/>
      <c r="Z481" s="100"/>
    </row>
    <row r="482" spans="1:26" ht="14.25" hidden="1" customHeight="1" outlineLevel="1" x14ac:dyDescent="0.2">
      <c r="A482" s="100" t="s">
        <v>122</v>
      </c>
      <c r="B482" s="100">
        <v>6</v>
      </c>
      <c r="C482" s="100" t="s">
        <v>101</v>
      </c>
      <c r="D482" s="100">
        <v>32</v>
      </c>
      <c r="E482" s="101">
        <v>168310</v>
      </c>
      <c r="F482" s="101">
        <v>1600000</v>
      </c>
      <c r="G482" s="102">
        <v>24</v>
      </c>
      <c r="H482" s="101">
        <v>22</v>
      </c>
      <c r="I482" s="101"/>
      <c r="J482" s="100"/>
      <c r="K482" s="100"/>
      <c r="L482" s="100"/>
      <c r="M482" s="100"/>
      <c r="N482" s="100"/>
      <c r="O482" s="100"/>
      <c r="P482" s="100"/>
      <c r="Q482" s="100"/>
      <c r="R482" s="100"/>
      <c r="S482" s="100"/>
      <c r="T482" s="100"/>
      <c r="U482" s="100"/>
      <c r="V482" s="100"/>
      <c r="W482" s="100"/>
      <c r="X482" s="100"/>
      <c r="Y482" s="100"/>
      <c r="Z482" s="100"/>
    </row>
    <row r="483" spans="1:26" ht="14.25" hidden="1" customHeight="1" outlineLevel="1" x14ac:dyDescent="0.2">
      <c r="A483" s="100" t="s">
        <v>122</v>
      </c>
      <c r="B483" s="100">
        <v>7</v>
      </c>
      <c r="C483" s="100" t="s">
        <v>101</v>
      </c>
      <c r="D483" s="100">
        <v>33</v>
      </c>
      <c r="E483" s="101">
        <v>179060</v>
      </c>
      <c r="F483" s="101">
        <v>3000000</v>
      </c>
      <c r="G483" s="102">
        <v>32</v>
      </c>
      <c r="H483" s="101">
        <v>22</v>
      </c>
      <c r="I483" s="101"/>
      <c r="J483" s="100"/>
      <c r="K483" s="100"/>
      <c r="L483" s="100"/>
      <c r="M483" s="100"/>
      <c r="N483" s="100"/>
      <c r="O483" s="100"/>
      <c r="P483" s="100"/>
      <c r="Q483" s="100"/>
      <c r="R483" s="100"/>
      <c r="S483" s="100"/>
      <c r="T483" s="100"/>
      <c r="U483" s="100"/>
      <c r="V483" s="100"/>
      <c r="W483" s="100"/>
      <c r="X483" s="100"/>
      <c r="Y483" s="100"/>
      <c r="Z483" s="100"/>
    </row>
    <row r="484" spans="1:26" ht="14.25" hidden="1" customHeight="1" outlineLevel="1" x14ac:dyDescent="0.2">
      <c r="A484" s="100" t="s">
        <v>122</v>
      </c>
      <c r="B484" s="100">
        <v>8</v>
      </c>
      <c r="C484" s="100" t="s">
        <v>101</v>
      </c>
      <c r="D484" s="100">
        <v>34</v>
      </c>
      <c r="E484" s="101">
        <v>190490</v>
      </c>
      <c r="F484" s="101">
        <v>6000000</v>
      </c>
      <c r="G484" s="102">
        <v>40</v>
      </c>
      <c r="H484" s="101">
        <v>22</v>
      </c>
      <c r="I484" s="101"/>
      <c r="J484" s="100"/>
      <c r="K484" s="100"/>
      <c r="L484" s="100"/>
      <c r="M484" s="100"/>
      <c r="N484" s="100"/>
      <c r="O484" s="100"/>
      <c r="P484" s="100"/>
      <c r="Q484" s="100"/>
      <c r="R484" s="100"/>
      <c r="S484" s="100"/>
      <c r="T484" s="100"/>
      <c r="U484" s="100"/>
      <c r="V484" s="100"/>
      <c r="W484" s="100"/>
      <c r="X484" s="100"/>
      <c r="Y484" s="100"/>
      <c r="Z484" s="100"/>
    </row>
    <row r="485" spans="1:26" ht="14.25" hidden="1" customHeight="1" outlineLevel="1" x14ac:dyDescent="0.2">
      <c r="A485" s="100" t="s">
        <v>122</v>
      </c>
      <c r="B485" s="100">
        <v>9</v>
      </c>
      <c r="C485" s="100" t="s">
        <v>101</v>
      </c>
      <c r="D485" s="100">
        <v>35</v>
      </c>
      <c r="E485" s="101">
        <v>202650</v>
      </c>
      <c r="F485" s="101">
        <v>10000000</v>
      </c>
      <c r="G485" s="102">
        <v>44</v>
      </c>
      <c r="H485" s="101">
        <v>22</v>
      </c>
      <c r="I485" s="101"/>
      <c r="J485" s="100"/>
      <c r="K485" s="100"/>
      <c r="L485" s="100"/>
      <c r="M485" s="100"/>
      <c r="N485" s="100"/>
      <c r="O485" s="100"/>
      <c r="P485" s="100"/>
      <c r="Q485" s="100"/>
      <c r="R485" s="100"/>
      <c r="S485" s="100"/>
      <c r="T485" s="100"/>
      <c r="U485" s="100"/>
      <c r="V485" s="100"/>
      <c r="W485" s="100"/>
      <c r="X485" s="100"/>
      <c r="Y485" s="100"/>
      <c r="Z485" s="100"/>
    </row>
    <row r="486" spans="1:26" ht="14.25" hidden="1" customHeight="1" outlineLevel="1" x14ac:dyDescent="0.2">
      <c r="A486" s="100" t="s">
        <v>122</v>
      </c>
      <c r="B486" s="100">
        <v>10</v>
      </c>
      <c r="C486" s="100" t="s">
        <v>101</v>
      </c>
      <c r="D486" s="100">
        <v>36</v>
      </c>
      <c r="E486" s="101">
        <v>215590</v>
      </c>
      <c r="F486" s="101">
        <v>16000000</v>
      </c>
      <c r="G486" s="102">
        <v>52</v>
      </c>
      <c r="H486" s="101">
        <v>22</v>
      </c>
      <c r="I486" s="101"/>
      <c r="J486" s="100"/>
      <c r="K486" s="100"/>
      <c r="L486" s="100"/>
      <c r="M486" s="100"/>
      <c r="N486" s="100"/>
      <c r="O486" s="100"/>
      <c r="P486" s="100"/>
      <c r="Q486" s="100"/>
      <c r="R486" s="100"/>
      <c r="S486" s="100"/>
      <c r="T486" s="100"/>
      <c r="U486" s="100"/>
      <c r="V486" s="100"/>
      <c r="W486" s="100"/>
      <c r="X486" s="100"/>
      <c r="Y486" s="100"/>
      <c r="Z486" s="100"/>
    </row>
    <row r="487" spans="1:26" ht="14.25" hidden="1" customHeight="1" outlineLevel="1" x14ac:dyDescent="0.2">
      <c r="A487" s="100" t="s">
        <v>122</v>
      </c>
      <c r="B487" s="100">
        <v>11</v>
      </c>
      <c r="C487" s="100" t="s">
        <v>101</v>
      </c>
      <c r="D487" s="100">
        <v>37</v>
      </c>
      <c r="E487" s="101">
        <v>229360</v>
      </c>
      <c r="F487" s="101">
        <v>26000000</v>
      </c>
      <c r="G487" s="102">
        <v>60</v>
      </c>
      <c r="H487" s="101">
        <v>22</v>
      </c>
      <c r="I487" s="101"/>
      <c r="J487" s="100"/>
      <c r="K487" s="100"/>
      <c r="L487" s="100"/>
      <c r="M487" s="100"/>
      <c r="N487" s="100"/>
      <c r="O487" s="100"/>
      <c r="P487" s="100"/>
      <c r="Q487" s="100"/>
      <c r="R487" s="100"/>
      <c r="S487" s="100"/>
      <c r="T487" s="100"/>
      <c r="U487" s="100"/>
      <c r="V487" s="100"/>
      <c r="W487" s="100"/>
      <c r="X487" s="100"/>
      <c r="Y487" s="100"/>
      <c r="Z487" s="100"/>
    </row>
    <row r="488" spans="1:26" ht="14.25" hidden="1" customHeight="1" outlineLevel="1" x14ac:dyDescent="0.2">
      <c r="A488" s="100" t="s">
        <v>122</v>
      </c>
      <c r="B488" s="100">
        <v>12</v>
      </c>
      <c r="C488" s="100" t="s">
        <v>101</v>
      </c>
      <c r="D488" s="100">
        <v>38</v>
      </c>
      <c r="E488" s="101">
        <v>244000</v>
      </c>
      <c r="F488" s="101">
        <v>0</v>
      </c>
      <c r="G488" s="102">
        <v>0</v>
      </c>
      <c r="H488" s="101">
        <v>22</v>
      </c>
      <c r="I488" s="101"/>
      <c r="J488" s="100"/>
      <c r="K488" s="100"/>
      <c r="L488" s="100"/>
      <c r="M488" s="100"/>
      <c r="N488" s="100"/>
      <c r="O488" s="100"/>
      <c r="P488" s="100"/>
      <c r="Q488" s="100"/>
      <c r="R488" s="100"/>
      <c r="S488" s="100"/>
      <c r="T488" s="100"/>
      <c r="U488" s="100"/>
      <c r="V488" s="100"/>
      <c r="W488" s="100"/>
      <c r="X488" s="100"/>
      <c r="Y488" s="100"/>
      <c r="Z488" s="100"/>
    </row>
    <row r="489" spans="1:26" ht="14.25" hidden="1" customHeight="1" outlineLevel="1" x14ac:dyDescent="0.2">
      <c r="A489" s="100" t="s">
        <v>122</v>
      </c>
      <c r="B489" s="100">
        <v>1</v>
      </c>
      <c r="C489" s="100" t="s">
        <v>102</v>
      </c>
      <c r="D489" s="100">
        <v>38</v>
      </c>
      <c r="E489" s="101">
        <v>244000</v>
      </c>
      <c r="F489" s="101">
        <v>500000</v>
      </c>
      <c r="G489" s="102">
        <v>2.5</v>
      </c>
      <c r="H489" s="101">
        <v>22</v>
      </c>
      <c r="I489" s="101"/>
      <c r="J489" s="100"/>
      <c r="K489" s="100"/>
      <c r="L489" s="100"/>
      <c r="M489" s="100"/>
      <c r="N489" s="100"/>
      <c r="O489" s="100"/>
      <c r="P489" s="100"/>
      <c r="Q489" s="100"/>
      <c r="R489" s="100"/>
      <c r="S489" s="100"/>
      <c r="T489" s="100"/>
      <c r="U489" s="100"/>
      <c r="V489" s="100"/>
      <c r="W489" s="100"/>
      <c r="X489" s="100"/>
      <c r="Y489" s="100"/>
      <c r="Z489" s="100"/>
    </row>
    <row r="490" spans="1:26" ht="14.25" hidden="1" customHeight="1" outlineLevel="1" x14ac:dyDescent="0.2">
      <c r="A490" s="100" t="s">
        <v>122</v>
      </c>
      <c r="B490" s="100">
        <v>2</v>
      </c>
      <c r="C490" s="100" t="s">
        <v>102</v>
      </c>
      <c r="D490" s="100">
        <v>38</v>
      </c>
      <c r="E490" s="101">
        <v>248500</v>
      </c>
      <c r="F490" s="101">
        <v>1000000</v>
      </c>
      <c r="G490" s="102">
        <v>5</v>
      </c>
      <c r="H490" s="101">
        <v>22</v>
      </c>
      <c r="I490" s="101"/>
      <c r="J490" s="100"/>
      <c r="K490" s="100"/>
      <c r="L490" s="100"/>
      <c r="M490" s="100"/>
      <c r="N490" s="100"/>
      <c r="O490" s="100"/>
      <c r="P490" s="100"/>
      <c r="Q490" s="100"/>
      <c r="R490" s="100"/>
      <c r="S490" s="100"/>
      <c r="T490" s="100"/>
      <c r="U490" s="100"/>
      <c r="V490" s="100"/>
      <c r="W490" s="100"/>
      <c r="X490" s="100"/>
      <c r="Y490" s="100"/>
      <c r="Z490" s="100"/>
    </row>
    <row r="491" spans="1:26" ht="14.25" hidden="1" customHeight="1" outlineLevel="1" x14ac:dyDescent="0.2">
      <c r="A491" s="100" t="s">
        <v>122</v>
      </c>
      <c r="B491" s="100">
        <v>3</v>
      </c>
      <c r="C491" s="100" t="s">
        <v>102</v>
      </c>
      <c r="D491" s="100">
        <v>38</v>
      </c>
      <c r="E491" s="101">
        <v>253000</v>
      </c>
      <c r="F491" s="101">
        <v>2000000</v>
      </c>
      <c r="G491" s="102">
        <v>10</v>
      </c>
      <c r="H491" s="101">
        <v>22</v>
      </c>
      <c r="I491" s="101"/>
      <c r="J491" s="100"/>
      <c r="K491" s="100"/>
      <c r="L491" s="100"/>
      <c r="M491" s="100"/>
      <c r="N491" s="100"/>
      <c r="O491" s="100"/>
      <c r="P491" s="100"/>
      <c r="Q491" s="100"/>
      <c r="R491" s="100"/>
      <c r="S491" s="100"/>
      <c r="T491" s="100"/>
      <c r="U491" s="100"/>
      <c r="V491" s="100"/>
      <c r="W491" s="100"/>
      <c r="X491" s="100"/>
      <c r="Y491" s="100"/>
      <c r="Z491" s="100"/>
    </row>
    <row r="492" spans="1:26" ht="14.25" hidden="1" customHeight="1" outlineLevel="1" x14ac:dyDescent="0.2">
      <c r="A492" s="100" t="s">
        <v>122</v>
      </c>
      <c r="B492" s="100">
        <v>4</v>
      </c>
      <c r="C492" s="100" t="s">
        <v>102</v>
      </c>
      <c r="D492" s="100">
        <v>38</v>
      </c>
      <c r="E492" s="101">
        <v>257500</v>
      </c>
      <c r="F492" s="101">
        <v>7500000</v>
      </c>
      <c r="G492" s="102">
        <v>15</v>
      </c>
      <c r="H492" s="101">
        <v>22</v>
      </c>
      <c r="I492" s="101"/>
      <c r="J492" s="100"/>
      <c r="K492" s="100"/>
      <c r="L492" s="100"/>
      <c r="M492" s="100"/>
      <c r="N492" s="100"/>
      <c r="O492" s="100"/>
      <c r="P492" s="100"/>
      <c r="Q492" s="100"/>
      <c r="R492" s="100"/>
      <c r="S492" s="100"/>
      <c r="T492" s="100"/>
      <c r="U492" s="100"/>
      <c r="V492" s="100"/>
      <c r="W492" s="100"/>
      <c r="X492" s="100"/>
      <c r="Y492" s="100"/>
      <c r="Z492" s="100"/>
    </row>
    <row r="493" spans="1:26" ht="14.25" hidden="1" customHeight="1" outlineLevel="1" x14ac:dyDescent="0.2">
      <c r="A493" s="100" t="s">
        <v>122</v>
      </c>
      <c r="B493" s="100">
        <v>5</v>
      </c>
      <c r="C493" s="100" t="s">
        <v>102</v>
      </c>
      <c r="D493" s="100">
        <v>38</v>
      </c>
      <c r="E493" s="101">
        <v>262000</v>
      </c>
      <c r="F493" s="101">
        <v>7500000</v>
      </c>
      <c r="G493" s="102">
        <v>15</v>
      </c>
      <c r="H493" s="101">
        <v>22</v>
      </c>
      <c r="I493" s="101"/>
      <c r="J493" s="100"/>
      <c r="K493" s="100"/>
      <c r="L493" s="100"/>
      <c r="M493" s="100"/>
      <c r="N493" s="100"/>
      <c r="O493" s="100"/>
      <c r="P493" s="100"/>
      <c r="Q493" s="100"/>
      <c r="R493" s="100"/>
      <c r="S493" s="100"/>
      <c r="T493" s="100"/>
      <c r="U493" s="100"/>
      <c r="V493" s="100"/>
      <c r="W493" s="100"/>
      <c r="X493" s="100"/>
      <c r="Y493" s="100"/>
      <c r="Z493" s="100"/>
    </row>
    <row r="494" spans="1:26" ht="14.25" hidden="1" customHeight="1" outlineLevel="1" x14ac:dyDescent="0.2">
      <c r="A494" s="100" t="s">
        <v>122</v>
      </c>
      <c r="B494" s="100">
        <v>6</v>
      </c>
      <c r="C494" s="100" t="s">
        <v>102</v>
      </c>
      <c r="D494" s="100">
        <v>38</v>
      </c>
      <c r="E494" s="101">
        <v>266500</v>
      </c>
      <c r="F494" s="101">
        <v>7500000</v>
      </c>
      <c r="G494" s="102">
        <v>15</v>
      </c>
      <c r="H494" s="101">
        <v>22</v>
      </c>
      <c r="I494" s="101"/>
      <c r="J494" s="100"/>
      <c r="K494" s="100"/>
      <c r="L494" s="100"/>
      <c r="M494" s="100"/>
      <c r="N494" s="100"/>
      <c r="O494" s="100"/>
      <c r="P494" s="100"/>
      <c r="Q494" s="100"/>
      <c r="R494" s="100"/>
      <c r="S494" s="100"/>
      <c r="T494" s="100"/>
      <c r="U494" s="100"/>
      <c r="V494" s="100"/>
      <c r="W494" s="100"/>
      <c r="X494" s="100"/>
      <c r="Y494" s="100"/>
      <c r="Z494" s="100"/>
    </row>
    <row r="495" spans="1:26" ht="14.25" hidden="1" customHeight="1" outlineLevel="1" x14ac:dyDescent="0.2">
      <c r="A495" s="100" t="s">
        <v>122</v>
      </c>
      <c r="B495" s="100">
        <v>7</v>
      </c>
      <c r="C495" s="100" t="s">
        <v>102</v>
      </c>
      <c r="D495" s="100">
        <v>38</v>
      </c>
      <c r="E495" s="101">
        <v>271000</v>
      </c>
      <c r="F495" s="101">
        <v>7500000</v>
      </c>
      <c r="G495" s="102">
        <v>15</v>
      </c>
      <c r="H495" s="101">
        <v>22</v>
      </c>
      <c r="I495" s="101"/>
      <c r="J495" s="100"/>
      <c r="K495" s="100"/>
      <c r="L495" s="100"/>
      <c r="M495" s="100"/>
      <c r="N495" s="100"/>
      <c r="O495" s="100"/>
      <c r="P495" s="100"/>
      <c r="Q495" s="100"/>
      <c r="R495" s="100"/>
      <c r="S495" s="100"/>
      <c r="T495" s="100"/>
      <c r="U495" s="100"/>
      <c r="V495" s="100"/>
      <c r="W495" s="100"/>
      <c r="X495" s="100"/>
      <c r="Y495" s="100"/>
      <c r="Z495" s="100"/>
    </row>
    <row r="496" spans="1:26" ht="14.25" hidden="1" customHeight="1" outlineLevel="1" x14ac:dyDescent="0.2">
      <c r="A496" s="100" t="s">
        <v>122</v>
      </c>
      <c r="B496" s="100">
        <v>8</v>
      </c>
      <c r="C496" s="100" t="s">
        <v>102</v>
      </c>
      <c r="D496" s="100">
        <v>38</v>
      </c>
      <c r="E496" s="101">
        <v>275500</v>
      </c>
      <c r="F496" s="101">
        <v>7500000</v>
      </c>
      <c r="G496" s="102">
        <v>15</v>
      </c>
      <c r="H496" s="101">
        <v>22</v>
      </c>
      <c r="I496" s="101"/>
      <c r="J496" s="100"/>
      <c r="K496" s="100"/>
      <c r="L496" s="100"/>
      <c r="M496" s="100"/>
      <c r="N496" s="100"/>
      <c r="O496" s="100"/>
      <c r="P496" s="100"/>
      <c r="Q496" s="100"/>
      <c r="R496" s="100"/>
      <c r="S496" s="100"/>
      <c r="T496" s="100"/>
      <c r="U496" s="100"/>
      <c r="V496" s="100"/>
      <c r="W496" s="100"/>
      <c r="X496" s="100"/>
      <c r="Y496" s="100"/>
      <c r="Z496" s="100"/>
    </row>
    <row r="497" spans="1:26" ht="14.25" hidden="1" customHeight="1" outlineLevel="1" x14ac:dyDescent="0.2">
      <c r="A497" s="100" t="s">
        <v>122</v>
      </c>
      <c r="B497" s="100">
        <v>9</v>
      </c>
      <c r="C497" s="100" t="s">
        <v>102</v>
      </c>
      <c r="D497" s="100">
        <v>38</v>
      </c>
      <c r="E497" s="101">
        <v>280000</v>
      </c>
      <c r="F497" s="101">
        <v>7500000</v>
      </c>
      <c r="G497" s="102">
        <v>15</v>
      </c>
      <c r="H497" s="101">
        <v>22</v>
      </c>
      <c r="I497" s="101"/>
      <c r="J497" s="100"/>
      <c r="K497" s="100"/>
      <c r="L497" s="100"/>
      <c r="M497" s="100"/>
      <c r="N497" s="100"/>
      <c r="O497" s="100"/>
      <c r="P497" s="100"/>
      <c r="Q497" s="100"/>
      <c r="R497" s="100"/>
      <c r="S497" s="100"/>
      <c r="T497" s="100"/>
      <c r="U497" s="100"/>
      <c r="V497" s="100"/>
      <c r="W497" s="100"/>
      <c r="X497" s="100"/>
      <c r="Y497" s="100"/>
      <c r="Z497" s="100"/>
    </row>
    <row r="498" spans="1:26" ht="14.25" hidden="1" customHeight="1" outlineLevel="1" x14ac:dyDescent="0.2">
      <c r="A498" s="100" t="s">
        <v>122</v>
      </c>
      <c r="B498" s="100">
        <v>10</v>
      </c>
      <c r="C498" s="100" t="s">
        <v>102</v>
      </c>
      <c r="D498" s="100">
        <v>38</v>
      </c>
      <c r="E498" s="101">
        <v>284500</v>
      </c>
      <c r="F498" s="101">
        <v>7500000</v>
      </c>
      <c r="G498" s="102">
        <v>15</v>
      </c>
      <c r="H498" s="101">
        <v>22</v>
      </c>
      <c r="I498" s="101"/>
      <c r="J498" s="100"/>
      <c r="K498" s="100"/>
      <c r="L498" s="100"/>
      <c r="M498" s="100"/>
      <c r="N498" s="100"/>
      <c r="O498" s="100"/>
      <c r="P498" s="100"/>
      <c r="Q498" s="100"/>
      <c r="R498" s="100"/>
      <c r="S498" s="100"/>
      <c r="T498" s="100"/>
      <c r="U498" s="100"/>
      <c r="V498" s="100"/>
      <c r="W498" s="100"/>
      <c r="X498" s="100"/>
      <c r="Y498" s="100"/>
      <c r="Z498" s="100"/>
    </row>
    <row r="499" spans="1:26" ht="14.25" hidden="1" customHeight="1" outlineLevel="1" x14ac:dyDescent="0.2">
      <c r="A499" s="100" t="s">
        <v>122</v>
      </c>
      <c r="B499" s="100">
        <v>11</v>
      </c>
      <c r="C499" s="100" t="s">
        <v>102</v>
      </c>
      <c r="D499" s="100">
        <v>38</v>
      </c>
      <c r="E499" s="101">
        <v>289000</v>
      </c>
      <c r="F499" s="101">
        <v>7500000</v>
      </c>
      <c r="G499" s="102">
        <v>15</v>
      </c>
      <c r="H499" s="101">
        <v>22</v>
      </c>
      <c r="I499" s="101"/>
      <c r="J499" s="100"/>
      <c r="K499" s="100"/>
      <c r="L499" s="100"/>
      <c r="M499" s="100"/>
      <c r="N499" s="100"/>
      <c r="O499" s="100"/>
      <c r="P499" s="100"/>
      <c r="Q499" s="100"/>
      <c r="R499" s="100"/>
      <c r="S499" s="100"/>
      <c r="T499" s="100"/>
      <c r="U499" s="100"/>
      <c r="V499" s="100"/>
      <c r="W499" s="100"/>
      <c r="X499" s="100"/>
      <c r="Y499" s="100"/>
      <c r="Z499" s="100"/>
    </row>
    <row r="500" spans="1:26" ht="14.25" hidden="1" customHeight="1" outlineLevel="1" x14ac:dyDescent="0.2">
      <c r="A500" s="100" t="s">
        <v>122</v>
      </c>
      <c r="B500" s="100">
        <v>12</v>
      </c>
      <c r="C500" s="100" t="s">
        <v>102</v>
      </c>
      <c r="D500" s="100">
        <v>38</v>
      </c>
      <c r="E500" s="101">
        <v>293500</v>
      </c>
      <c r="F500" s="101">
        <v>0</v>
      </c>
      <c r="G500" s="102">
        <v>0</v>
      </c>
      <c r="H500" s="101">
        <v>22</v>
      </c>
      <c r="I500" s="101"/>
      <c r="J500" s="100"/>
      <c r="K500" s="100"/>
      <c r="L500" s="100"/>
      <c r="M500" s="100"/>
      <c r="N500" s="100"/>
      <c r="O500" s="100"/>
      <c r="P500" s="100"/>
      <c r="Q500" s="100"/>
      <c r="R500" s="100"/>
      <c r="S500" s="100"/>
      <c r="T500" s="100"/>
      <c r="U500" s="100"/>
      <c r="V500" s="100"/>
      <c r="W500" s="100"/>
      <c r="X500" s="100"/>
      <c r="Y500" s="100"/>
      <c r="Z500" s="100"/>
    </row>
    <row r="501" spans="1:26" ht="14.25" hidden="1" customHeight="1" outlineLevel="1" x14ac:dyDescent="0.2">
      <c r="A501" s="201" t="s">
        <v>122</v>
      </c>
      <c r="B501" s="97">
        <v>1</v>
      </c>
      <c r="C501" s="97" t="s">
        <v>103</v>
      </c>
      <c r="D501" s="97">
        <v>38</v>
      </c>
      <c r="E501" s="98">
        <v>308175</v>
      </c>
      <c r="F501" s="98">
        <v>0</v>
      </c>
      <c r="G501" s="99">
        <v>0</v>
      </c>
      <c r="H501" s="98">
        <v>22</v>
      </c>
      <c r="I501" s="101"/>
      <c r="J501" s="100"/>
      <c r="K501" s="100"/>
      <c r="L501" s="100"/>
      <c r="M501" s="100"/>
      <c r="N501" s="100"/>
      <c r="O501" s="100"/>
      <c r="P501" s="100"/>
      <c r="Q501" s="100"/>
      <c r="R501" s="100"/>
      <c r="S501" s="100"/>
      <c r="T501" s="100"/>
      <c r="U501" s="100"/>
      <c r="V501" s="100"/>
      <c r="W501" s="100"/>
      <c r="X501" s="100"/>
      <c r="Y501" s="100"/>
      <c r="Z501" s="100"/>
    </row>
    <row r="502" spans="1:26" ht="14.25" customHeight="1" collapsed="1" x14ac:dyDescent="0.2">
      <c r="A502" s="100" t="s">
        <v>124</v>
      </c>
      <c r="B502" s="100">
        <v>1</v>
      </c>
      <c r="C502" s="100" t="s">
        <v>101</v>
      </c>
      <c r="D502" s="227" t="s">
        <v>123</v>
      </c>
      <c r="E502" s="227" t="s">
        <v>123</v>
      </c>
      <c r="F502" s="101">
        <v>100000</v>
      </c>
      <c r="G502" s="102">
        <v>2</v>
      </c>
      <c r="H502" s="101">
        <v>23</v>
      </c>
      <c r="I502" s="101"/>
      <c r="J502" s="100"/>
      <c r="K502" s="100"/>
      <c r="L502" s="100"/>
      <c r="M502" s="100"/>
      <c r="N502" s="100"/>
      <c r="O502" s="100"/>
      <c r="P502" s="100"/>
      <c r="Q502" s="100"/>
      <c r="R502" s="100"/>
      <c r="S502" s="100"/>
      <c r="T502" s="100"/>
      <c r="U502" s="100"/>
      <c r="V502" s="100"/>
      <c r="W502" s="100"/>
      <c r="X502" s="100"/>
      <c r="Y502" s="100"/>
      <c r="Z502" s="100"/>
    </row>
    <row r="503" spans="1:26" ht="14.25" hidden="1" customHeight="1" outlineLevel="1" x14ac:dyDescent="0.2">
      <c r="A503" s="100" t="s">
        <v>124</v>
      </c>
      <c r="B503" s="100">
        <v>2</v>
      </c>
      <c r="C503" s="100" t="s">
        <v>101</v>
      </c>
      <c r="D503" s="227" t="s">
        <v>123</v>
      </c>
      <c r="E503" s="227" t="s">
        <v>123</v>
      </c>
      <c r="F503" s="101">
        <v>200000</v>
      </c>
      <c r="G503" s="102">
        <v>5</v>
      </c>
      <c r="H503" s="101">
        <v>23</v>
      </c>
      <c r="I503" s="101"/>
      <c r="J503" s="100"/>
      <c r="K503" s="100"/>
      <c r="L503" s="100"/>
      <c r="M503" s="100"/>
      <c r="N503" s="100"/>
      <c r="O503" s="100"/>
      <c r="P503" s="100"/>
      <c r="Q503" s="100"/>
      <c r="R503" s="100"/>
      <c r="S503" s="100"/>
      <c r="T503" s="100"/>
      <c r="U503" s="100"/>
      <c r="V503" s="100"/>
      <c r="W503" s="100"/>
      <c r="X503" s="100"/>
      <c r="Y503" s="100"/>
      <c r="Z503" s="100"/>
    </row>
    <row r="504" spans="1:26" ht="14.25" hidden="1" customHeight="1" outlineLevel="1" x14ac:dyDescent="0.2">
      <c r="A504" s="100" t="s">
        <v>124</v>
      </c>
      <c r="B504" s="100">
        <v>3</v>
      </c>
      <c r="C504" s="100" t="s">
        <v>101</v>
      </c>
      <c r="D504" s="227" t="s">
        <v>123</v>
      </c>
      <c r="E504" s="227" t="s">
        <v>123</v>
      </c>
      <c r="F504" s="101">
        <v>400000</v>
      </c>
      <c r="G504" s="102">
        <v>14</v>
      </c>
      <c r="H504" s="101">
        <v>23</v>
      </c>
      <c r="I504" s="101"/>
      <c r="J504" s="100"/>
      <c r="K504" s="100"/>
      <c r="L504" s="100"/>
      <c r="M504" s="100"/>
      <c r="N504" s="100"/>
      <c r="O504" s="100"/>
      <c r="P504" s="100"/>
      <c r="Q504" s="100"/>
      <c r="R504" s="100"/>
      <c r="S504" s="100"/>
      <c r="T504" s="100"/>
      <c r="U504" s="100"/>
      <c r="V504" s="100"/>
      <c r="W504" s="100"/>
      <c r="X504" s="100"/>
      <c r="Y504" s="100"/>
      <c r="Z504" s="100"/>
    </row>
    <row r="505" spans="1:26" ht="14.25" hidden="1" customHeight="1" outlineLevel="1" x14ac:dyDescent="0.2">
      <c r="A505" s="100" t="s">
        <v>124</v>
      </c>
      <c r="B505" s="100">
        <v>4</v>
      </c>
      <c r="C505" s="100" t="s">
        <v>101</v>
      </c>
      <c r="D505" s="227" t="s">
        <v>123</v>
      </c>
      <c r="E505" s="227" t="s">
        <v>123</v>
      </c>
      <c r="F505" s="101">
        <v>2000000</v>
      </c>
      <c r="G505" s="102">
        <v>28</v>
      </c>
      <c r="H505" s="101">
        <v>23</v>
      </c>
      <c r="I505" s="101"/>
      <c r="J505" s="100"/>
      <c r="K505" s="100"/>
      <c r="L505" s="100"/>
      <c r="M505" s="100"/>
      <c r="N505" s="100"/>
      <c r="O505" s="100"/>
      <c r="P505" s="100"/>
      <c r="Q505" s="100"/>
      <c r="R505" s="100"/>
      <c r="S505" s="100"/>
      <c r="T505" s="100"/>
      <c r="U505" s="100"/>
      <c r="V505" s="100"/>
      <c r="W505" s="100"/>
      <c r="X505" s="100"/>
      <c r="Y505" s="100"/>
      <c r="Z505" s="100"/>
    </row>
    <row r="506" spans="1:26" ht="14.25" hidden="1" customHeight="1" outlineLevel="1" x14ac:dyDescent="0.2">
      <c r="A506" s="100" t="s">
        <v>124</v>
      </c>
      <c r="B506" s="100">
        <v>5</v>
      </c>
      <c r="C506" s="100" t="s">
        <v>101</v>
      </c>
      <c r="D506" s="227" t="s">
        <v>123</v>
      </c>
      <c r="E506" s="227" t="s">
        <v>123</v>
      </c>
      <c r="F506" s="101">
        <v>3000000</v>
      </c>
      <c r="G506" s="102">
        <v>48</v>
      </c>
      <c r="H506" s="101">
        <v>23</v>
      </c>
      <c r="I506" s="101"/>
      <c r="J506" s="100"/>
      <c r="K506" s="100"/>
      <c r="L506" s="100"/>
      <c r="M506" s="100"/>
      <c r="N506" s="100"/>
      <c r="O506" s="100"/>
      <c r="P506" s="100"/>
      <c r="Q506" s="100"/>
      <c r="R506" s="100"/>
      <c r="S506" s="100"/>
      <c r="T506" s="100"/>
      <c r="U506" s="100"/>
      <c r="V506" s="100"/>
      <c r="W506" s="100"/>
      <c r="X506" s="100"/>
      <c r="Y506" s="100"/>
      <c r="Z506" s="100"/>
    </row>
    <row r="507" spans="1:26" ht="14.25" hidden="1" customHeight="1" outlineLevel="1" x14ac:dyDescent="0.2">
      <c r="A507" s="100" t="s">
        <v>124</v>
      </c>
      <c r="B507" s="100">
        <v>6</v>
      </c>
      <c r="C507" s="100" t="s">
        <v>101</v>
      </c>
      <c r="D507" s="100">
        <v>35</v>
      </c>
      <c r="E507" s="101">
        <v>120000</v>
      </c>
      <c r="F507" s="101">
        <v>4000000</v>
      </c>
      <c r="G507" s="102">
        <v>66</v>
      </c>
      <c r="H507" s="101">
        <v>23</v>
      </c>
      <c r="I507" s="101"/>
      <c r="J507" s="100"/>
      <c r="K507" s="100"/>
      <c r="L507" s="100"/>
      <c r="M507" s="100"/>
      <c r="N507" s="100"/>
      <c r="O507" s="100"/>
      <c r="P507" s="100"/>
      <c r="Q507" s="100"/>
      <c r="R507" s="100"/>
      <c r="S507" s="100"/>
      <c r="T507" s="100"/>
      <c r="U507" s="100"/>
      <c r="V507" s="100"/>
      <c r="W507" s="100"/>
      <c r="X507" s="100"/>
      <c r="Y507" s="100"/>
      <c r="Z507" s="100"/>
    </row>
    <row r="508" spans="1:26" ht="14.25" hidden="1" customHeight="1" outlineLevel="1" x14ac:dyDescent="0.2">
      <c r="A508" s="100" t="s">
        <v>124</v>
      </c>
      <c r="B508" s="100">
        <v>7</v>
      </c>
      <c r="C508" s="100" t="s">
        <v>101</v>
      </c>
      <c r="D508" s="100">
        <v>36</v>
      </c>
      <c r="E508" s="101">
        <v>130000</v>
      </c>
      <c r="F508" s="101">
        <v>8000000</v>
      </c>
      <c r="G508" s="102">
        <v>90</v>
      </c>
      <c r="H508" s="101">
        <v>23</v>
      </c>
      <c r="I508" s="101"/>
      <c r="J508" s="100"/>
      <c r="K508" s="100"/>
      <c r="L508" s="100"/>
      <c r="M508" s="100"/>
      <c r="N508" s="100"/>
      <c r="O508" s="100"/>
      <c r="P508" s="100"/>
      <c r="Q508" s="100"/>
      <c r="R508" s="100"/>
      <c r="S508" s="100"/>
      <c r="T508" s="100"/>
      <c r="U508" s="100"/>
      <c r="V508" s="100"/>
      <c r="W508" s="100"/>
      <c r="X508" s="100"/>
      <c r="Y508" s="100"/>
      <c r="Z508" s="100"/>
    </row>
    <row r="509" spans="1:26" ht="14.25" hidden="1" customHeight="1" outlineLevel="1" x14ac:dyDescent="0.2">
      <c r="A509" s="100" t="s">
        <v>124</v>
      </c>
      <c r="B509" s="100">
        <v>8</v>
      </c>
      <c r="C509" s="100" t="s">
        <v>101</v>
      </c>
      <c r="D509" s="100">
        <v>37</v>
      </c>
      <c r="E509" s="101">
        <v>140000</v>
      </c>
      <c r="F509" s="101">
        <v>13000000</v>
      </c>
      <c r="G509" s="102">
        <v>106</v>
      </c>
      <c r="H509" s="101">
        <v>23</v>
      </c>
      <c r="I509" s="101"/>
      <c r="J509" s="100"/>
      <c r="K509" s="100"/>
      <c r="L509" s="100"/>
      <c r="M509" s="100"/>
      <c r="N509" s="100"/>
      <c r="O509" s="100"/>
      <c r="P509" s="100"/>
      <c r="Q509" s="100"/>
      <c r="R509" s="100"/>
      <c r="S509" s="100"/>
      <c r="T509" s="100"/>
      <c r="U509" s="100"/>
      <c r="V509" s="100"/>
      <c r="W509" s="100"/>
      <c r="X509" s="100"/>
      <c r="Y509" s="100"/>
      <c r="Z509" s="100"/>
    </row>
    <row r="510" spans="1:26" ht="14.25" hidden="1" customHeight="1" outlineLevel="1" x14ac:dyDescent="0.2">
      <c r="A510" s="100" t="s">
        <v>124</v>
      </c>
      <c r="B510" s="100">
        <v>9</v>
      </c>
      <c r="C510" s="100" t="s">
        <v>101</v>
      </c>
      <c r="D510" s="100">
        <v>38</v>
      </c>
      <c r="E510" s="101">
        <v>151000</v>
      </c>
      <c r="F510" s="101">
        <v>25000000</v>
      </c>
      <c r="G510" s="102">
        <v>116</v>
      </c>
      <c r="H510" s="101">
        <v>23</v>
      </c>
      <c r="I510" s="101"/>
      <c r="J510" s="100"/>
      <c r="K510" s="100"/>
      <c r="L510" s="100"/>
      <c r="M510" s="100"/>
      <c r="N510" s="100"/>
      <c r="O510" s="100"/>
      <c r="P510" s="100"/>
      <c r="Q510" s="100"/>
      <c r="R510" s="100"/>
      <c r="S510" s="100"/>
      <c r="T510" s="100"/>
      <c r="U510" s="100"/>
      <c r="V510" s="100"/>
      <c r="W510" s="100"/>
      <c r="X510" s="100"/>
      <c r="Y510" s="100"/>
      <c r="Z510" s="100"/>
    </row>
    <row r="511" spans="1:26" ht="14.25" hidden="1" customHeight="1" outlineLevel="1" x14ac:dyDescent="0.2">
      <c r="A511" s="100" t="s">
        <v>124</v>
      </c>
      <c r="B511" s="100">
        <v>10</v>
      </c>
      <c r="C511" s="100" t="s">
        <v>101</v>
      </c>
      <c r="D511" s="100">
        <v>39</v>
      </c>
      <c r="E511" s="101">
        <v>163000</v>
      </c>
      <c r="F511" s="101">
        <v>35000000</v>
      </c>
      <c r="G511" s="102">
        <v>124</v>
      </c>
      <c r="H511" s="101">
        <v>23</v>
      </c>
      <c r="I511" s="101"/>
      <c r="J511" s="100"/>
      <c r="K511" s="100"/>
      <c r="L511" s="100"/>
      <c r="M511" s="100"/>
      <c r="N511" s="100"/>
      <c r="O511" s="100"/>
      <c r="P511" s="100"/>
      <c r="Q511" s="100"/>
      <c r="R511" s="100"/>
      <c r="S511" s="100"/>
      <c r="T511" s="100"/>
      <c r="U511" s="100"/>
      <c r="V511" s="100"/>
      <c r="W511" s="100"/>
      <c r="X511" s="100"/>
      <c r="Y511" s="100"/>
      <c r="Z511" s="100"/>
    </row>
    <row r="512" spans="1:26" ht="14.25" hidden="1" customHeight="1" outlineLevel="1" x14ac:dyDescent="0.2">
      <c r="A512" s="100" t="s">
        <v>124</v>
      </c>
      <c r="B512" s="100">
        <v>11</v>
      </c>
      <c r="C512" s="100" t="s">
        <v>101</v>
      </c>
      <c r="D512" s="100">
        <v>40</v>
      </c>
      <c r="E512" s="101">
        <v>176000</v>
      </c>
      <c r="F512" s="101">
        <v>45000000</v>
      </c>
      <c r="G512" s="102">
        <v>130</v>
      </c>
      <c r="H512" s="101">
        <v>23</v>
      </c>
      <c r="I512" s="101"/>
      <c r="J512" s="100"/>
      <c r="K512" s="100"/>
      <c r="L512" s="100"/>
      <c r="M512" s="100"/>
      <c r="N512" s="100"/>
      <c r="O512" s="100"/>
      <c r="P512" s="100"/>
      <c r="Q512" s="100"/>
      <c r="R512" s="100"/>
      <c r="S512" s="100"/>
      <c r="T512" s="100"/>
      <c r="U512" s="100"/>
      <c r="V512" s="100"/>
      <c r="W512" s="100"/>
      <c r="X512" s="100"/>
      <c r="Y512" s="100"/>
      <c r="Z512" s="100"/>
    </row>
    <row r="513" spans="1:26" ht="14.25" hidden="1" customHeight="1" outlineLevel="1" x14ac:dyDescent="0.2">
      <c r="A513" s="100" t="s">
        <v>124</v>
      </c>
      <c r="B513" s="100">
        <v>12</v>
      </c>
      <c r="C513" s="100" t="s">
        <v>101</v>
      </c>
      <c r="D513" s="100">
        <v>41</v>
      </c>
      <c r="E513" s="101">
        <v>190000</v>
      </c>
      <c r="F513" s="101">
        <v>0</v>
      </c>
      <c r="G513" s="102">
        <v>0</v>
      </c>
      <c r="H513" s="101">
        <v>23</v>
      </c>
      <c r="I513" s="101"/>
      <c r="J513" s="100"/>
      <c r="K513" s="100"/>
      <c r="L513" s="100"/>
      <c r="M513" s="100"/>
      <c r="N513" s="100"/>
      <c r="O513" s="100"/>
      <c r="P513" s="100"/>
      <c r="Q513" s="100"/>
      <c r="R513" s="100"/>
      <c r="S513" s="100"/>
      <c r="T513" s="100"/>
      <c r="U513" s="100"/>
      <c r="V513" s="100"/>
      <c r="W513" s="100"/>
      <c r="X513" s="100"/>
      <c r="Y513" s="100"/>
      <c r="Z513" s="100"/>
    </row>
    <row r="514" spans="1:26" ht="14.25" hidden="1" customHeight="1" outlineLevel="1" x14ac:dyDescent="0.2">
      <c r="A514" s="100" t="s">
        <v>124</v>
      </c>
      <c r="B514" s="100">
        <v>1</v>
      </c>
      <c r="C514" s="100" t="s">
        <v>102</v>
      </c>
      <c r="D514" s="100">
        <v>41</v>
      </c>
      <c r="E514" s="101">
        <v>190000</v>
      </c>
      <c r="F514" s="101">
        <v>1000000</v>
      </c>
      <c r="G514" s="102">
        <v>12</v>
      </c>
      <c r="H514" s="101">
        <v>23</v>
      </c>
      <c r="I514" s="101"/>
      <c r="J514" s="100"/>
      <c r="K514" s="100"/>
      <c r="L514" s="100"/>
      <c r="M514" s="100"/>
      <c r="N514" s="100"/>
      <c r="O514" s="100"/>
      <c r="P514" s="100"/>
      <c r="Q514" s="100"/>
      <c r="R514" s="100"/>
      <c r="S514" s="100"/>
      <c r="T514" s="100"/>
      <c r="U514" s="100"/>
      <c r="V514" s="100"/>
      <c r="W514" s="100"/>
      <c r="X514" s="100"/>
      <c r="Y514" s="100"/>
      <c r="Z514" s="100"/>
    </row>
    <row r="515" spans="1:26" ht="14.25" hidden="1" customHeight="1" outlineLevel="1" x14ac:dyDescent="0.2">
      <c r="A515" s="100" t="s">
        <v>124</v>
      </c>
      <c r="B515" s="100">
        <v>2</v>
      </c>
      <c r="C515" s="100" t="s">
        <v>102</v>
      </c>
      <c r="D515" s="100">
        <v>41</v>
      </c>
      <c r="E515" s="101">
        <v>193500</v>
      </c>
      <c r="F515" s="101">
        <v>2000000</v>
      </c>
      <c r="G515" s="102">
        <v>24</v>
      </c>
      <c r="H515" s="101">
        <v>23</v>
      </c>
      <c r="I515" s="101"/>
      <c r="J515" s="100"/>
      <c r="K515" s="100"/>
      <c r="L515" s="100"/>
      <c r="M515" s="100"/>
      <c r="N515" s="100"/>
      <c r="O515" s="100"/>
      <c r="P515" s="100"/>
      <c r="Q515" s="100"/>
      <c r="R515" s="100"/>
      <c r="S515" s="100"/>
      <c r="T515" s="100"/>
      <c r="U515" s="100"/>
      <c r="V515" s="100"/>
      <c r="W515" s="100"/>
      <c r="X515" s="100"/>
      <c r="Y515" s="100"/>
      <c r="Z515" s="100"/>
    </row>
    <row r="516" spans="1:26" ht="14.25" hidden="1" customHeight="1" outlineLevel="1" x14ac:dyDescent="0.2">
      <c r="A516" s="100" t="s">
        <v>124</v>
      </c>
      <c r="B516" s="100">
        <v>3</v>
      </c>
      <c r="C516" s="100" t="s">
        <v>102</v>
      </c>
      <c r="D516" s="100">
        <v>41</v>
      </c>
      <c r="E516" s="101">
        <v>197000</v>
      </c>
      <c r="F516" s="101">
        <v>4000000</v>
      </c>
      <c r="G516" s="102">
        <v>36</v>
      </c>
      <c r="H516" s="101">
        <v>23</v>
      </c>
      <c r="I516" s="101"/>
      <c r="J516" s="100"/>
      <c r="K516" s="100"/>
      <c r="L516" s="100"/>
      <c r="M516" s="100"/>
      <c r="N516" s="100"/>
      <c r="O516" s="100"/>
      <c r="P516" s="100"/>
      <c r="Q516" s="100"/>
      <c r="R516" s="100"/>
      <c r="S516" s="100"/>
      <c r="T516" s="100"/>
      <c r="U516" s="100"/>
      <c r="V516" s="100"/>
      <c r="W516" s="100"/>
      <c r="X516" s="100"/>
      <c r="Y516" s="100"/>
      <c r="Z516" s="100"/>
    </row>
    <row r="517" spans="1:26" ht="14.25" hidden="1" customHeight="1" outlineLevel="1" x14ac:dyDescent="0.2">
      <c r="A517" s="100" t="s">
        <v>124</v>
      </c>
      <c r="B517" s="100">
        <v>4</v>
      </c>
      <c r="C517" s="100" t="s">
        <v>102</v>
      </c>
      <c r="D517" s="100">
        <v>41</v>
      </c>
      <c r="E517" s="101">
        <v>200500</v>
      </c>
      <c r="F517" s="101">
        <v>16000000</v>
      </c>
      <c r="G517" s="102">
        <v>36</v>
      </c>
      <c r="H517" s="101">
        <v>23</v>
      </c>
      <c r="I517" s="101"/>
      <c r="J517" s="100"/>
      <c r="K517" s="100"/>
      <c r="L517" s="100"/>
      <c r="M517" s="100"/>
      <c r="N517" s="100"/>
      <c r="O517" s="100"/>
      <c r="P517" s="100"/>
      <c r="Q517" s="100"/>
      <c r="R517" s="100"/>
      <c r="S517" s="100"/>
      <c r="T517" s="100"/>
      <c r="U517" s="100"/>
      <c r="V517" s="100"/>
      <c r="W517" s="100"/>
      <c r="X517" s="100"/>
      <c r="Y517" s="100"/>
      <c r="Z517" s="100"/>
    </row>
    <row r="518" spans="1:26" ht="14.25" hidden="1" customHeight="1" outlineLevel="1" x14ac:dyDescent="0.2">
      <c r="A518" s="100" t="s">
        <v>124</v>
      </c>
      <c r="B518" s="100">
        <v>5</v>
      </c>
      <c r="C518" s="100" t="s">
        <v>102</v>
      </c>
      <c r="D518" s="100">
        <v>41</v>
      </c>
      <c r="E518" s="101">
        <v>204000</v>
      </c>
      <c r="F518" s="101">
        <v>16000000</v>
      </c>
      <c r="G518" s="102">
        <v>36</v>
      </c>
      <c r="H518" s="101">
        <v>23</v>
      </c>
      <c r="I518" s="101"/>
      <c r="J518" s="100"/>
      <c r="K518" s="100"/>
      <c r="L518" s="100"/>
      <c r="M518" s="100"/>
      <c r="N518" s="100"/>
      <c r="O518" s="100"/>
      <c r="P518" s="100"/>
      <c r="Q518" s="100"/>
      <c r="R518" s="100"/>
      <c r="S518" s="100"/>
      <c r="T518" s="100"/>
      <c r="U518" s="100"/>
      <c r="V518" s="100"/>
      <c r="W518" s="100"/>
      <c r="X518" s="100"/>
      <c r="Y518" s="100"/>
      <c r="Z518" s="100"/>
    </row>
    <row r="519" spans="1:26" ht="14.25" hidden="1" customHeight="1" outlineLevel="1" x14ac:dyDescent="0.2">
      <c r="A519" s="100" t="s">
        <v>124</v>
      </c>
      <c r="B519" s="100">
        <v>6</v>
      </c>
      <c r="C519" s="100" t="s">
        <v>102</v>
      </c>
      <c r="D519" s="100">
        <v>41</v>
      </c>
      <c r="E519" s="101">
        <v>207500</v>
      </c>
      <c r="F519" s="101">
        <v>16000000</v>
      </c>
      <c r="G519" s="102">
        <v>36</v>
      </c>
      <c r="H519" s="101">
        <v>23</v>
      </c>
      <c r="I519" s="101"/>
      <c r="J519" s="100"/>
      <c r="K519" s="100"/>
      <c r="L519" s="100"/>
      <c r="M519" s="100"/>
      <c r="N519" s="100"/>
      <c r="O519" s="100"/>
      <c r="P519" s="100"/>
      <c r="Q519" s="100"/>
      <c r="R519" s="100"/>
      <c r="S519" s="100"/>
      <c r="T519" s="100"/>
      <c r="U519" s="100"/>
      <c r="V519" s="100"/>
      <c r="W519" s="100"/>
      <c r="X519" s="100"/>
      <c r="Y519" s="100"/>
      <c r="Z519" s="100"/>
    </row>
    <row r="520" spans="1:26" ht="14.25" hidden="1" customHeight="1" outlineLevel="1" x14ac:dyDescent="0.2">
      <c r="A520" s="100" t="s">
        <v>124</v>
      </c>
      <c r="B520" s="100">
        <v>7</v>
      </c>
      <c r="C520" s="100" t="s">
        <v>102</v>
      </c>
      <c r="D520" s="100">
        <v>41</v>
      </c>
      <c r="E520" s="101">
        <v>211000</v>
      </c>
      <c r="F520" s="101">
        <v>16000000</v>
      </c>
      <c r="G520" s="102">
        <v>36</v>
      </c>
      <c r="H520" s="101">
        <v>23</v>
      </c>
      <c r="I520" s="101"/>
      <c r="J520" s="100"/>
      <c r="K520" s="100"/>
      <c r="L520" s="100"/>
      <c r="M520" s="100"/>
      <c r="N520" s="100"/>
      <c r="O520" s="100"/>
      <c r="P520" s="100"/>
      <c r="Q520" s="100"/>
      <c r="R520" s="100"/>
      <c r="S520" s="100"/>
      <c r="T520" s="100"/>
      <c r="U520" s="100"/>
      <c r="V520" s="100"/>
      <c r="W520" s="100"/>
      <c r="X520" s="100"/>
      <c r="Y520" s="100"/>
      <c r="Z520" s="100"/>
    </row>
    <row r="521" spans="1:26" ht="14.25" hidden="1" customHeight="1" outlineLevel="1" x14ac:dyDescent="0.2">
      <c r="A521" s="100" t="s">
        <v>124</v>
      </c>
      <c r="B521" s="100">
        <v>8</v>
      </c>
      <c r="C521" s="100" t="s">
        <v>102</v>
      </c>
      <c r="D521" s="100">
        <v>41</v>
      </c>
      <c r="E521" s="101">
        <v>214500</v>
      </c>
      <c r="F521" s="101">
        <v>16000000</v>
      </c>
      <c r="G521" s="102">
        <v>36</v>
      </c>
      <c r="H521" s="101">
        <v>23</v>
      </c>
      <c r="I521" s="101"/>
      <c r="J521" s="100"/>
      <c r="K521" s="100"/>
      <c r="L521" s="100"/>
      <c r="M521" s="100"/>
      <c r="N521" s="100"/>
      <c r="O521" s="100"/>
      <c r="P521" s="100"/>
      <c r="Q521" s="100"/>
      <c r="R521" s="100"/>
      <c r="S521" s="100"/>
      <c r="T521" s="100"/>
      <c r="U521" s="100"/>
      <c r="V521" s="100"/>
      <c r="W521" s="100"/>
      <c r="X521" s="100"/>
      <c r="Y521" s="100"/>
      <c r="Z521" s="100"/>
    </row>
    <row r="522" spans="1:26" ht="14.25" hidden="1" customHeight="1" outlineLevel="1" x14ac:dyDescent="0.2">
      <c r="A522" s="100" t="s">
        <v>124</v>
      </c>
      <c r="B522" s="100">
        <v>9</v>
      </c>
      <c r="C522" s="100" t="s">
        <v>102</v>
      </c>
      <c r="D522" s="100">
        <v>41</v>
      </c>
      <c r="E522" s="101">
        <v>218000</v>
      </c>
      <c r="F522" s="101">
        <v>16000000</v>
      </c>
      <c r="G522" s="102">
        <v>36</v>
      </c>
      <c r="H522" s="101">
        <v>23</v>
      </c>
      <c r="I522" s="101"/>
      <c r="J522" s="100"/>
      <c r="K522" s="100"/>
      <c r="L522" s="100"/>
      <c r="M522" s="100"/>
      <c r="N522" s="100"/>
      <c r="O522" s="100"/>
      <c r="P522" s="100"/>
      <c r="Q522" s="100"/>
      <c r="R522" s="100"/>
      <c r="S522" s="100"/>
      <c r="T522" s="100"/>
      <c r="U522" s="100"/>
      <c r="V522" s="100"/>
      <c r="W522" s="100"/>
      <c r="X522" s="100"/>
      <c r="Y522" s="100"/>
      <c r="Z522" s="100"/>
    </row>
    <row r="523" spans="1:26" ht="14.25" hidden="1" customHeight="1" outlineLevel="1" x14ac:dyDescent="0.2">
      <c r="A523" s="100" t="s">
        <v>124</v>
      </c>
      <c r="B523" s="100">
        <v>10</v>
      </c>
      <c r="C523" s="100" t="s">
        <v>102</v>
      </c>
      <c r="D523" s="100">
        <v>41</v>
      </c>
      <c r="E523" s="101">
        <v>221500</v>
      </c>
      <c r="F523" s="101">
        <v>16000000</v>
      </c>
      <c r="G523" s="102">
        <v>36</v>
      </c>
      <c r="H523" s="101">
        <v>23</v>
      </c>
      <c r="I523" s="101"/>
      <c r="J523" s="100"/>
      <c r="K523" s="100"/>
      <c r="L523" s="100"/>
      <c r="M523" s="100"/>
      <c r="N523" s="100"/>
      <c r="O523" s="100"/>
      <c r="P523" s="100"/>
      <c r="Q523" s="100"/>
      <c r="R523" s="100"/>
      <c r="S523" s="100"/>
      <c r="T523" s="100"/>
      <c r="U523" s="100"/>
      <c r="V523" s="100"/>
      <c r="W523" s="100"/>
      <c r="X523" s="100"/>
      <c r="Y523" s="100"/>
      <c r="Z523" s="100"/>
    </row>
    <row r="524" spans="1:26" ht="14.25" hidden="1" customHeight="1" outlineLevel="1" x14ac:dyDescent="0.2">
      <c r="A524" s="100" t="s">
        <v>124</v>
      </c>
      <c r="B524" s="100">
        <v>11</v>
      </c>
      <c r="C524" s="100" t="s">
        <v>102</v>
      </c>
      <c r="D524" s="100">
        <v>41</v>
      </c>
      <c r="E524" s="101">
        <v>225000</v>
      </c>
      <c r="F524" s="101">
        <v>16000000</v>
      </c>
      <c r="G524" s="102">
        <v>36</v>
      </c>
      <c r="H524" s="101">
        <v>23</v>
      </c>
      <c r="I524" s="101"/>
      <c r="J524" s="100"/>
      <c r="K524" s="100"/>
      <c r="L524" s="100"/>
      <c r="M524" s="100"/>
      <c r="N524" s="100"/>
      <c r="O524" s="100"/>
      <c r="P524" s="100"/>
      <c r="Q524" s="100"/>
      <c r="R524" s="100"/>
      <c r="S524" s="100"/>
      <c r="T524" s="100"/>
      <c r="U524" s="100"/>
      <c r="V524" s="100"/>
      <c r="W524" s="100"/>
      <c r="X524" s="100"/>
      <c r="Y524" s="100"/>
      <c r="Z524" s="100"/>
    </row>
    <row r="525" spans="1:26" ht="14.25" hidden="1" customHeight="1" outlineLevel="1" x14ac:dyDescent="0.2">
      <c r="A525" s="100" t="s">
        <v>124</v>
      </c>
      <c r="B525" s="100">
        <v>12</v>
      </c>
      <c r="C525" s="100" t="s">
        <v>102</v>
      </c>
      <c r="D525" s="100">
        <v>41</v>
      </c>
      <c r="E525" s="101">
        <v>228500</v>
      </c>
      <c r="F525" s="101">
        <v>0</v>
      </c>
      <c r="G525" s="102">
        <v>0</v>
      </c>
      <c r="H525" s="101">
        <v>23</v>
      </c>
      <c r="I525" s="101"/>
      <c r="J525" s="100"/>
      <c r="K525" s="100"/>
      <c r="L525" s="100"/>
      <c r="M525" s="100"/>
      <c r="N525" s="100"/>
      <c r="O525" s="100"/>
      <c r="P525" s="100"/>
      <c r="Q525" s="100"/>
      <c r="R525" s="100"/>
      <c r="S525" s="100"/>
      <c r="T525" s="100"/>
      <c r="U525" s="100"/>
      <c r="V525" s="100"/>
      <c r="W525" s="100"/>
      <c r="X525" s="100"/>
      <c r="Y525" s="100"/>
      <c r="Z525" s="100"/>
    </row>
    <row r="526" spans="1:26" ht="14.25" hidden="1" customHeight="1" outlineLevel="1" x14ac:dyDescent="0.2">
      <c r="A526" s="201" t="s">
        <v>124</v>
      </c>
      <c r="B526" s="97">
        <v>1</v>
      </c>
      <c r="C526" s="97" t="s">
        <v>103</v>
      </c>
      <c r="D526" s="97">
        <v>41</v>
      </c>
      <c r="E526" s="98">
        <v>239925</v>
      </c>
      <c r="F526" s="98">
        <v>0</v>
      </c>
      <c r="G526" s="99">
        <v>0</v>
      </c>
      <c r="H526" s="98">
        <v>23</v>
      </c>
      <c r="I526" s="101"/>
      <c r="J526" s="100"/>
      <c r="K526" s="100"/>
      <c r="L526" s="100"/>
      <c r="M526" s="100"/>
      <c r="N526" s="100"/>
      <c r="O526" s="100"/>
      <c r="P526" s="100"/>
      <c r="Q526" s="100"/>
      <c r="R526" s="100"/>
      <c r="S526" s="100"/>
      <c r="T526" s="100"/>
      <c r="U526" s="100"/>
      <c r="V526" s="100"/>
      <c r="W526" s="100"/>
      <c r="X526" s="100"/>
      <c r="Y526" s="100"/>
      <c r="Z526" s="100"/>
    </row>
    <row r="527" spans="1:26" ht="14.25" customHeight="1" collapsed="1" x14ac:dyDescent="0.2">
      <c r="A527" s="100" t="s">
        <v>125</v>
      </c>
      <c r="B527" s="100">
        <v>1</v>
      </c>
      <c r="C527" s="100" t="s">
        <v>101</v>
      </c>
      <c r="D527" s="227" t="s">
        <v>123</v>
      </c>
      <c r="E527" s="227" t="s">
        <v>123</v>
      </c>
      <c r="F527" s="101">
        <v>20000</v>
      </c>
      <c r="G527" s="102">
        <v>0.16666666666666671</v>
      </c>
      <c r="H527" s="101">
        <v>24</v>
      </c>
      <c r="I527" s="101"/>
      <c r="J527" s="100"/>
      <c r="K527" s="100"/>
      <c r="L527" s="100"/>
      <c r="M527" s="100"/>
      <c r="N527" s="100"/>
      <c r="O527" s="100"/>
      <c r="P527" s="100"/>
      <c r="Q527" s="100"/>
      <c r="R527" s="100"/>
      <c r="S527" s="100"/>
      <c r="T527" s="100"/>
      <c r="U527" s="100"/>
      <c r="V527" s="100"/>
      <c r="W527" s="100"/>
      <c r="X527" s="100"/>
      <c r="Y527" s="100"/>
      <c r="Z527" s="100"/>
    </row>
    <row r="528" spans="1:26" ht="14.25" hidden="1" customHeight="1" outlineLevel="1" x14ac:dyDescent="0.2">
      <c r="A528" s="100" t="s">
        <v>125</v>
      </c>
      <c r="B528" s="100">
        <v>2</v>
      </c>
      <c r="C528" s="100" t="s">
        <v>101</v>
      </c>
      <c r="D528" s="227" t="s">
        <v>123</v>
      </c>
      <c r="E528" s="227" t="s">
        <v>123</v>
      </c>
      <c r="F528" s="101">
        <v>40000</v>
      </c>
      <c r="G528" s="102">
        <v>1</v>
      </c>
      <c r="H528" s="101">
        <v>24</v>
      </c>
      <c r="I528" s="101"/>
      <c r="J528" s="100"/>
      <c r="K528" s="100"/>
      <c r="L528" s="100"/>
      <c r="M528" s="100"/>
      <c r="N528" s="100"/>
      <c r="O528" s="100"/>
      <c r="P528" s="100"/>
      <c r="Q528" s="100"/>
      <c r="R528" s="100"/>
      <c r="S528" s="100"/>
      <c r="T528" s="100"/>
      <c r="U528" s="100"/>
      <c r="V528" s="100"/>
      <c r="W528" s="100"/>
      <c r="X528" s="100"/>
      <c r="Y528" s="100"/>
      <c r="Z528" s="100"/>
    </row>
    <row r="529" spans="1:26" ht="14.25" hidden="1" customHeight="1" outlineLevel="1" x14ac:dyDescent="0.2">
      <c r="A529" s="100" t="s">
        <v>125</v>
      </c>
      <c r="B529" s="100">
        <v>3</v>
      </c>
      <c r="C529" s="100" t="s">
        <v>101</v>
      </c>
      <c r="D529" s="227" t="s">
        <v>123</v>
      </c>
      <c r="E529" s="227" t="s">
        <v>123</v>
      </c>
      <c r="F529" s="101">
        <v>80000</v>
      </c>
      <c r="G529" s="102">
        <v>2</v>
      </c>
      <c r="H529" s="101">
        <v>24</v>
      </c>
      <c r="I529" s="101"/>
      <c r="J529" s="100"/>
      <c r="K529" s="100"/>
      <c r="L529" s="100"/>
      <c r="M529" s="100"/>
      <c r="N529" s="100"/>
      <c r="O529" s="100"/>
      <c r="P529" s="100"/>
      <c r="Q529" s="100"/>
      <c r="R529" s="100"/>
      <c r="S529" s="100"/>
      <c r="T529" s="100"/>
      <c r="U529" s="100"/>
      <c r="V529" s="100"/>
      <c r="W529" s="100"/>
      <c r="X529" s="100"/>
      <c r="Y529" s="100"/>
      <c r="Z529" s="100"/>
    </row>
    <row r="530" spans="1:26" ht="14.25" hidden="1" customHeight="1" outlineLevel="1" x14ac:dyDescent="0.2">
      <c r="A530" s="100" t="s">
        <v>125</v>
      </c>
      <c r="B530" s="100">
        <v>4</v>
      </c>
      <c r="C530" s="100" t="s">
        <v>101</v>
      </c>
      <c r="D530" s="227" t="s">
        <v>123</v>
      </c>
      <c r="E530" s="227" t="s">
        <v>123</v>
      </c>
      <c r="F530" s="101">
        <v>400000</v>
      </c>
      <c r="G530" s="102">
        <v>8</v>
      </c>
      <c r="H530" s="101">
        <v>24</v>
      </c>
      <c r="I530" s="101"/>
      <c r="J530" s="100"/>
      <c r="K530" s="100"/>
      <c r="L530" s="100"/>
      <c r="M530" s="100"/>
      <c r="N530" s="100"/>
      <c r="O530" s="100"/>
      <c r="P530" s="100"/>
      <c r="Q530" s="100"/>
      <c r="R530" s="100"/>
      <c r="S530" s="100"/>
      <c r="T530" s="100"/>
      <c r="U530" s="100"/>
      <c r="V530" s="100"/>
      <c r="W530" s="100"/>
      <c r="X530" s="100"/>
      <c r="Y530" s="100"/>
      <c r="Z530" s="100"/>
    </row>
    <row r="531" spans="1:26" ht="14.25" hidden="1" customHeight="1" outlineLevel="1" x14ac:dyDescent="0.2">
      <c r="A531" s="100" t="s">
        <v>125</v>
      </c>
      <c r="B531" s="100">
        <v>5</v>
      </c>
      <c r="C531" s="100" t="s">
        <v>101</v>
      </c>
      <c r="D531" s="227" t="s">
        <v>123</v>
      </c>
      <c r="E531" s="227" t="s">
        <v>123</v>
      </c>
      <c r="F531" s="101">
        <v>800000</v>
      </c>
      <c r="G531" s="102">
        <v>12</v>
      </c>
      <c r="H531" s="101">
        <v>24</v>
      </c>
      <c r="I531" s="101"/>
      <c r="J531" s="100"/>
      <c r="K531" s="100"/>
      <c r="L531" s="100"/>
      <c r="M531" s="100"/>
      <c r="N531" s="100"/>
      <c r="O531" s="100"/>
      <c r="P531" s="100"/>
      <c r="Q531" s="100"/>
      <c r="R531" s="100"/>
      <c r="S531" s="100"/>
      <c r="T531" s="100"/>
      <c r="U531" s="100"/>
      <c r="V531" s="100"/>
      <c r="W531" s="100"/>
      <c r="X531" s="100"/>
      <c r="Y531" s="100"/>
      <c r="Z531" s="100"/>
    </row>
    <row r="532" spans="1:26" ht="14.25" hidden="1" customHeight="1" outlineLevel="1" x14ac:dyDescent="0.2">
      <c r="A532" s="100" t="s">
        <v>125</v>
      </c>
      <c r="B532" s="100">
        <v>6</v>
      </c>
      <c r="C532" s="100" t="s">
        <v>101</v>
      </c>
      <c r="D532" s="100">
        <v>35</v>
      </c>
      <c r="E532" s="101">
        <v>116400</v>
      </c>
      <c r="F532" s="101">
        <v>1600000</v>
      </c>
      <c r="G532" s="102">
        <v>24</v>
      </c>
      <c r="H532" s="101">
        <v>24</v>
      </c>
      <c r="I532" s="101"/>
      <c r="J532" s="100"/>
      <c r="K532" s="100"/>
      <c r="L532" s="100"/>
      <c r="M532" s="100"/>
      <c r="N532" s="100"/>
      <c r="O532" s="100"/>
      <c r="P532" s="100"/>
      <c r="Q532" s="100"/>
      <c r="R532" s="100"/>
      <c r="S532" s="100"/>
      <c r="T532" s="100"/>
      <c r="U532" s="100"/>
      <c r="V532" s="100"/>
      <c r="W532" s="100"/>
      <c r="X532" s="100"/>
      <c r="Y532" s="100"/>
      <c r="Z532" s="100"/>
    </row>
    <row r="533" spans="1:26" ht="14.25" hidden="1" customHeight="1" outlineLevel="1" x14ac:dyDescent="0.2">
      <c r="A533" s="100" t="s">
        <v>125</v>
      </c>
      <c r="B533" s="100">
        <v>7</v>
      </c>
      <c r="C533" s="100" t="s">
        <v>101</v>
      </c>
      <c r="D533" s="100">
        <v>36</v>
      </c>
      <c r="E533" s="101">
        <v>123400</v>
      </c>
      <c r="F533" s="101">
        <v>3000000</v>
      </c>
      <c r="G533" s="102">
        <v>32</v>
      </c>
      <c r="H533" s="101">
        <v>24</v>
      </c>
      <c r="I533" s="101"/>
      <c r="J533" s="100"/>
      <c r="K533" s="100"/>
      <c r="L533" s="100"/>
      <c r="M533" s="100"/>
      <c r="N533" s="100"/>
      <c r="O533" s="100"/>
      <c r="P533" s="100"/>
      <c r="Q533" s="100"/>
      <c r="R533" s="100"/>
      <c r="S533" s="100"/>
      <c r="T533" s="100"/>
      <c r="U533" s="100"/>
      <c r="V533" s="100"/>
      <c r="W533" s="100"/>
      <c r="X533" s="100"/>
      <c r="Y533" s="100"/>
      <c r="Z533" s="100"/>
    </row>
    <row r="534" spans="1:26" ht="14.25" hidden="1" customHeight="1" outlineLevel="1" x14ac:dyDescent="0.2">
      <c r="A534" s="100" t="s">
        <v>125</v>
      </c>
      <c r="B534" s="100">
        <v>8</v>
      </c>
      <c r="C534" s="100" t="s">
        <v>101</v>
      </c>
      <c r="D534" s="100">
        <v>37</v>
      </c>
      <c r="E534" s="101">
        <v>130800</v>
      </c>
      <c r="F534" s="101">
        <v>6000000</v>
      </c>
      <c r="G534" s="102">
        <v>40</v>
      </c>
      <c r="H534" s="101">
        <v>24</v>
      </c>
      <c r="I534" s="101"/>
      <c r="J534" s="100"/>
      <c r="K534" s="100"/>
      <c r="L534" s="100"/>
      <c r="M534" s="100"/>
      <c r="N534" s="100"/>
      <c r="O534" s="100"/>
      <c r="P534" s="100"/>
      <c r="Q534" s="100"/>
      <c r="R534" s="100"/>
      <c r="S534" s="100"/>
      <c r="T534" s="100"/>
      <c r="U534" s="100"/>
      <c r="V534" s="100"/>
      <c r="W534" s="100"/>
      <c r="X534" s="100"/>
      <c r="Y534" s="100"/>
      <c r="Z534" s="100"/>
    </row>
    <row r="535" spans="1:26" ht="14.25" hidden="1" customHeight="1" outlineLevel="1" x14ac:dyDescent="0.2">
      <c r="A535" s="100" t="s">
        <v>125</v>
      </c>
      <c r="B535" s="100">
        <v>9</v>
      </c>
      <c r="C535" s="100" t="s">
        <v>101</v>
      </c>
      <c r="D535" s="100">
        <v>38</v>
      </c>
      <c r="E535" s="101">
        <v>138600</v>
      </c>
      <c r="F535" s="101">
        <v>10000000</v>
      </c>
      <c r="G535" s="102">
        <v>44</v>
      </c>
      <c r="H535" s="101">
        <v>24</v>
      </c>
      <c r="I535" s="101"/>
      <c r="J535" s="100"/>
      <c r="K535" s="100"/>
      <c r="L535" s="100"/>
      <c r="M535" s="100"/>
      <c r="N535" s="100"/>
      <c r="O535" s="100"/>
      <c r="P535" s="100"/>
      <c r="Q535" s="100"/>
      <c r="R535" s="100"/>
      <c r="S535" s="100"/>
      <c r="T535" s="100"/>
      <c r="U535" s="100"/>
      <c r="V535" s="100"/>
      <c r="W535" s="100"/>
      <c r="X535" s="100"/>
      <c r="Y535" s="100"/>
      <c r="Z535" s="100"/>
    </row>
    <row r="536" spans="1:26" ht="14.25" hidden="1" customHeight="1" outlineLevel="1" x14ac:dyDescent="0.2">
      <c r="A536" s="100" t="s">
        <v>125</v>
      </c>
      <c r="B536" s="100">
        <v>10</v>
      </c>
      <c r="C536" s="100" t="s">
        <v>101</v>
      </c>
      <c r="D536" s="100">
        <v>39</v>
      </c>
      <c r="E536" s="101">
        <v>146900</v>
      </c>
      <c r="F536" s="101">
        <v>16000000</v>
      </c>
      <c r="G536" s="102">
        <v>52</v>
      </c>
      <c r="H536" s="101">
        <v>24</v>
      </c>
      <c r="I536" s="101"/>
      <c r="J536" s="100"/>
      <c r="K536" s="100"/>
      <c r="L536" s="100"/>
      <c r="M536" s="100"/>
      <c r="N536" s="100"/>
      <c r="O536" s="100"/>
      <c r="P536" s="100"/>
      <c r="Q536" s="100"/>
      <c r="R536" s="100"/>
      <c r="S536" s="100"/>
      <c r="T536" s="100"/>
      <c r="U536" s="100"/>
      <c r="V536" s="100"/>
      <c r="W536" s="100"/>
      <c r="X536" s="100"/>
      <c r="Y536" s="100"/>
      <c r="Z536" s="100"/>
    </row>
    <row r="537" spans="1:26" ht="14.25" hidden="1" customHeight="1" outlineLevel="1" x14ac:dyDescent="0.2">
      <c r="A537" s="100" t="s">
        <v>125</v>
      </c>
      <c r="B537" s="100">
        <v>11</v>
      </c>
      <c r="C537" s="100" t="s">
        <v>101</v>
      </c>
      <c r="D537" s="100">
        <v>40</v>
      </c>
      <c r="E537" s="101">
        <v>155700</v>
      </c>
      <c r="F537" s="101">
        <v>26000000</v>
      </c>
      <c r="G537" s="102">
        <v>60</v>
      </c>
      <c r="H537" s="101">
        <v>24</v>
      </c>
      <c r="I537" s="101"/>
      <c r="J537" s="100"/>
      <c r="K537" s="100"/>
      <c r="L537" s="100"/>
      <c r="M537" s="100"/>
      <c r="N537" s="100"/>
      <c r="O537" s="100"/>
      <c r="P537" s="100"/>
      <c r="Q537" s="100"/>
      <c r="R537" s="100"/>
      <c r="S537" s="100"/>
      <c r="T537" s="100"/>
      <c r="U537" s="100"/>
      <c r="V537" s="100"/>
      <c r="W537" s="100"/>
      <c r="X537" s="100"/>
      <c r="Y537" s="100"/>
      <c r="Z537" s="100"/>
    </row>
    <row r="538" spans="1:26" ht="14.25" hidden="1" customHeight="1" outlineLevel="1" x14ac:dyDescent="0.2">
      <c r="A538" s="100" t="s">
        <v>125</v>
      </c>
      <c r="B538" s="100">
        <v>12</v>
      </c>
      <c r="C538" s="100" t="s">
        <v>101</v>
      </c>
      <c r="D538" s="100">
        <v>41</v>
      </c>
      <c r="E538" s="101">
        <v>165000</v>
      </c>
      <c r="F538" s="101">
        <v>0</v>
      </c>
      <c r="G538" s="102">
        <v>0</v>
      </c>
      <c r="H538" s="101">
        <v>24</v>
      </c>
      <c r="I538" s="101"/>
      <c r="J538" s="100"/>
      <c r="K538" s="100"/>
      <c r="L538" s="100"/>
      <c r="M538" s="100"/>
      <c r="N538" s="100"/>
      <c r="O538" s="100"/>
      <c r="P538" s="100"/>
      <c r="Q538" s="100"/>
      <c r="R538" s="100"/>
      <c r="S538" s="100"/>
      <c r="T538" s="100"/>
      <c r="U538" s="100"/>
      <c r="V538" s="100"/>
      <c r="W538" s="100"/>
      <c r="X538" s="100"/>
      <c r="Y538" s="100"/>
      <c r="Z538" s="100"/>
    </row>
    <row r="539" spans="1:26" ht="14.25" hidden="1" customHeight="1" outlineLevel="1" x14ac:dyDescent="0.2">
      <c r="A539" s="100" t="s">
        <v>125</v>
      </c>
      <c r="B539" s="100">
        <v>1</v>
      </c>
      <c r="C539" s="100" t="s">
        <v>102</v>
      </c>
      <c r="D539" s="100">
        <v>41</v>
      </c>
      <c r="E539" s="101">
        <v>165000</v>
      </c>
      <c r="F539" s="101">
        <v>500000</v>
      </c>
      <c r="G539" s="102">
        <v>2.5</v>
      </c>
      <c r="H539" s="101">
        <v>24</v>
      </c>
      <c r="I539" s="101"/>
      <c r="J539" s="100"/>
      <c r="K539" s="100"/>
      <c r="L539" s="100"/>
      <c r="M539" s="100"/>
      <c r="N539" s="100"/>
      <c r="O539" s="100"/>
      <c r="P539" s="100"/>
      <c r="Q539" s="100"/>
      <c r="R539" s="100"/>
      <c r="S539" s="100"/>
      <c r="T539" s="100"/>
      <c r="U539" s="100"/>
      <c r="V539" s="100"/>
      <c r="W539" s="100"/>
      <c r="X539" s="100"/>
      <c r="Y539" s="100"/>
      <c r="Z539" s="100"/>
    </row>
    <row r="540" spans="1:26" ht="14.25" hidden="1" customHeight="1" outlineLevel="1" x14ac:dyDescent="0.2">
      <c r="A540" s="100" t="s">
        <v>125</v>
      </c>
      <c r="B540" s="100">
        <v>2</v>
      </c>
      <c r="C540" s="100" t="s">
        <v>102</v>
      </c>
      <c r="D540" s="100">
        <v>41</v>
      </c>
      <c r="E540" s="101">
        <v>168000</v>
      </c>
      <c r="F540" s="101">
        <v>1000000</v>
      </c>
      <c r="G540" s="102">
        <v>5</v>
      </c>
      <c r="H540" s="101">
        <v>24</v>
      </c>
      <c r="I540" s="101"/>
      <c r="J540" s="100"/>
      <c r="K540" s="100"/>
      <c r="L540" s="100"/>
      <c r="M540" s="100"/>
      <c r="N540" s="100"/>
      <c r="O540" s="100"/>
      <c r="P540" s="100"/>
      <c r="Q540" s="100"/>
      <c r="R540" s="100"/>
      <c r="S540" s="100"/>
      <c r="T540" s="100"/>
      <c r="U540" s="100"/>
      <c r="V540" s="100"/>
      <c r="W540" s="100"/>
      <c r="X540" s="100"/>
      <c r="Y540" s="100"/>
      <c r="Z540" s="100"/>
    </row>
    <row r="541" spans="1:26" ht="14.25" hidden="1" customHeight="1" outlineLevel="1" x14ac:dyDescent="0.2">
      <c r="A541" s="100" t="s">
        <v>125</v>
      </c>
      <c r="B541" s="100">
        <v>3</v>
      </c>
      <c r="C541" s="100" t="s">
        <v>102</v>
      </c>
      <c r="D541" s="100">
        <v>41</v>
      </c>
      <c r="E541" s="101">
        <v>171000</v>
      </c>
      <c r="F541" s="101">
        <v>2000000</v>
      </c>
      <c r="G541" s="102">
        <v>10</v>
      </c>
      <c r="H541" s="101">
        <v>24</v>
      </c>
      <c r="I541" s="101"/>
      <c r="J541" s="100"/>
      <c r="K541" s="100"/>
      <c r="L541" s="100"/>
      <c r="M541" s="100"/>
      <c r="N541" s="100"/>
      <c r="O541" s="100"/>
      <c r="P541" s="100"/>
      <c r="Q541" s="100"/>
      <c r="R541" s="100"/>
      <c r="S541" s="100"/>
      <c r="T541" s="100"/>
      <c r="U541" s="100"/>
      <c r="V541" s="100"/>
      <c r="W541" s="100"/>
      <c r="X541" s="100"/>
      <c r="Y541" s="100"/>
      <c r="Z541" s="100"/>
    </row>
    <row r="542" spans="1:26" ht="14.25" hidden="1" customHeight="1" outlineLevel="1" x14ac:dyDescent="0.2">
      <c r="A542" s="100" t="s">
        <v>125</v>
      </c>
      <c r="B542" s="100">
        <v>4</v>
      </c>
      <c r="C542" s="100" t="s">
        <v>102</v>
      </c>
      <c r="D542" s="100">
        <v>41</v>
      </c>
      <c r="E542" s="101">
        <v>174000</v>
      </c>
      <c r="F542" s="101">
        <v>7500000</v>
      </c>
      <c r="G542" s="102">
        <v>15</v>
      </c>
      <c r="H542" s="101">
        <v>24</v>
      </c>
      <c r="I542" s="101"/>
      <c r="J542" s="100"/>
      <c r="K542" s="100"/>
      <c r="L542" s="100"/>
      <c r="M542" s="100"/>
      <c r="N542" s="100"/>
      <c r="O542" s="100"/>
      <c r="P542" s="100"/>
      <c r="Q542" s="100"/>
      <c r="R542" s="100"/>
      <c r="S542" s="100"/>
      <c r="T542" s="100"/>
      <c r="U542" s="100"/>
      <c r="V542" s="100"/>
      <c r="W542" s="100"/>
      <c r="X542" s="100"/>
      <c r="Y542" s="100"/>
      <c r="Z542" s="100"/>
    </row>
    <row r="543" spans="1:26" ht="14.25" hidden="1" customHeight="1" outlineLevel="1" x14ac:dyDescent="0.2">
      <c r="A543" s="100" t="s">
        <v>125</v>
      </c>
      <c r="B543" s="100">
        <v>5</v>
      </c>
      <c r="C543" s="100" t="s">
        <v>102</v>
      </c>
      <c r="D543" s="100">
        <v>41</v>
      </c>
      <c r="E543" s="101">
        <v>177000</v>
      </c>
      <c r="F543" s="101">
        <v>7500000</v>
      </c>
      <c r="G543" s="102">
        <v>15</v>
      </c>
      <c r="H543" s="101">
        <v>24</v>
      </c>
      <c r="I543" s="101"/>
      <c r="J543" s="100"/>
      <c r="K543" s="100"/>
      <c r="L543" s="100"/>
      <c r="M543" s="100"/>
      <c r="N543" s="100"/>
      <c r="O543" s="100"/>
      <c r="P543" s="100"/>
      <c r="Q543" s="100"/>
      <c r="R543" s="100"/>
      <c r="S543" s="100"/>
      <c r="T543" s="100"/>
      <c r="U543" s="100"/>
      <c r="V543" s="100"/>
      <c r="W543" s="100"/>
      <c r="X543" s="100"/>
      <c r="Y543" s="100"/>
      <c r="Z543" s="100"/>
    </row>
    <row r="544" spans="1:26" ht="14.25" hidden="1" customHeight="1" outlineLevel="1" x14ac:dyDescent="0.2">
      <c r="A544" s="100" t="s">
        <v>125</v>
      </c>
      <c r="B544" s="100">
        <v>6</v>
      </c>
      <c r="C544" s="100" t="s">
        <v>102</v>
      </c>
      <c r="D544" s="100">
        <v>41</v>
      </c>
      <c r="E544" s="101">
        <v>180000</v>
      </c>
      <c r="F544" s="101">
        <v>7500000</v>
      </c>
      <c r="G544" s="102">
        <v>15</v>
      </c>
      <c r="H544" s="101">
        <v>24</v>
      </c>
      <c r="I544" s="101"/>
      <c r="J544" s="100"/>
      <c r="K544" s="100"/>
      <c r="L544" s="100"/>
      <c r="M544" s="100"/>
      <c r="N544" s="100"/>
      <c r="O544" s="100"/>
      <c r="P544" s="100"/>
      <c r="Q544" s="100"/>
      <c r="R544" s="100"/>
      <c r="S544" s="100"/>
      <c r="T544" s="100"/>
      <c r="U544" s="100"/>
      <c r="V544" s="100"/>
      <c r="W544" s="100"/>
      <c r="X544" s="100"/>
      <c r="Y544" s="100"/>
      <c r="Z544" s="100"/>
    </row>
    <row r="545" spans="1:26" ht="14.25" hidden="1" customHeight="1" outlineLevel="1" x14ac:dyDescent="0.2">
      <c r="A545" s="100" t="s">
        <v>125</v>
      </c>
      <c r="B545" s="100">
        <v>7</v>
      </c>
      <c r="C545" s="100" t="s">
        <v>102</v>
      </c>
      <c r="D545" s="100">
        <v>41</v>
      </c>
      <c r="E545" s="101">
        <v>183000</v>
      </c>
      <c r="F545" s="101">
        <v>7500000</v>
      </c>
      <c r="G545" s="102">
        <v>15</v>
      </c>
      <c r="H545" s="101">
        <v>24</v>
      </c>
      <c r="I545" s="101"/>
      <c r="J545" s="100"/>
      <c r="K545" s="100"/>
      <c r="L545" s="100"/>
      <c r="M545" s="100"/>
      <c r="N545" s="100"/>
      <c r="O545" s="100"/>
      <c r="P545" s="100"/>
      <c r="Q545" s="100"/>
      <c r="R545" s="100"/>
      <c r="S545" s="100"/>
      <c r="T545" s="100"/>
      <c r="U545" s="100"/>
      <c r="V545" s="100"/>
      <c r="W545" s="100"/>
      <c r="X545" s="100"/>
      <c r="Y545" s="100"/>
      <c r="Z545" s="100"/>
    </row>
    <row r="546" spans="1:26" ht="14.25" hidden="1" customHeight="1" outlineLevel="1" x14ac:dyDescent="0.2">
      <c r="A546" s="100" t="s">
        <v>125</v>
      </c>
      <c r="B546" s="100">
        <v>8</v>
      </c>
      <c r="C546" s="100" t="s">
        <v>102</v>
      </c>
      <c r="D546" s="100">
        <v>41</v>
      </c>
      <c r="E546" s="101">
        <v>186000</v>
      </c>
      <c r="F546" s="101">
        <v>7500000</v>
      </c>
      <c r="G546" s="102">
        <v>15</v>
      </c>
      <c r="H546" s="101">
        <v>24</v>
      </c>
      <c r="I546" s="101"/>
      <c r="J546" s="100"/>
      <c r="K546" s="100"/>
      <c r="L546" s="100"/>
      <c r="M546" s="100"/>
      <c r="N546" s="100"/>
      <c r="O546" s="100"/>
      <c r="P546" s="100"/>
      <c r="Q546" s="100"/>
      <c r="R546" s="100"/>
      <c r="S546" s="100"/>
      <c r="T546" s="100"/>
      <c r="U546" s="100"/>
      <c r="V546" s="100"/>
      <c r="W546" s="100"/>
      <c r="X546" s="100"/>
      <c r="Y546" s="100"/>
      <c r="Z546" s="100"/>
    </row>
    <row r="547" spans="1:26" ht="14.25" hidden="1" customHeight="1" outlineLevel="1" x14ac:dyDescent="0.2">
      <c r="A547" s="100" t="s">
        <v>125</v>
      </c>
      <c r="B547" s="100">
        <v>9</v>
      </c>
      <c r="C547" s="100" t="s">
        <v>102</v>
      </c>
      <c r="D547" s="100">
        <v>41</v>
      </c>
      <c r="E547" s="101">
        <v>189000</v>
      </c>
      <c r="F547" s="101">
        <v>7500000</v>
      </c>
      <c r="G547" s="102">
        <v>15</v>
      </c>
      <c r="H547" s="101">
        <v>24</v>
      </c>
      <c r="I547" s="101"/>
      <c r="J547" s="100"/>
      <c r="K547" s="100"/>
      <c r="L547" s="100"/>
      <c r="M547" s="100"/>
      <c r="N547" s="100"/>
      <c r="O547" s="100"/>
      <c r="P547" s="100"/>
      <c r="Q547" s="100"/>
      <c r="R547" s="100"/>
      <c r="S547" s="100"/>
      <c r="T547" s="100"/>
      <c r="U547" s="100"/>
      <c r="V547" s="100"/>
      <c r="W547" s="100"/>
      <c r="X547" s="100"/>
      <c r="Y547" s="100"/>
      <c r="Z547" s="100"/>
    </row>
    <row r="548" spans="1:26" ht="14.25" hidden="1" customHeight="1" outlineLevel="1" x14ac:dyDescent="0.2">
      <c r="A548" s="100" t="s">
        <v>125</v>
      </c>
      <c r="B548" s="100">
        <v>10</v>
      </c>
      <c r="C548" s="100" t="s">
        <v>102</v>
      </c>
      <c r="D548" s="100">
        <v>41</v>
      </c>
      <c r="E548" s="101">
        <v>192000</v>
      </c>
      <c r="F548" s="101">
        <v>7500000</v>
      </c>
      <c r="G548" s="102">
        <v>15</v>
      </c>
      <c r="H548" s="101">
        <v>24</v>
      </c>
      <c r="I548" s="101"/>
      <c r="J548" s="100"/>
      <c r="K548" s="100"/>
      <c r="L548" s="100"/>
      <c r="M548" s="100"/>
      <c r="N548" s="100"/>
      <c r="O548" s="100"/>
      <c r="P548" s="100"/>
      <c r="Q548" s="100"/>
      <c r="R548" s="100"/>
      <c r="S548" s="100"/>
      <c r="T548" s="100"/>
      <c r="U548" s="100"/>
      <c r="V548" s="100"/>
      <c r="W548" s="100"/>
      <c r="X548" s="100"/>
      <c r="Y548" s="100"/>
      <c r="Z548" s="100"/>
    </row>
    <row r="549" spans="1:26" ht="14.25" hidden="1" customHeight="1" outlineLevel="1" x14ac:dyDescent="0.2">
      <c r="A549" s="100" t="s">
        <v>125</v>
      </c>
      <c r="B549" s="100">
        <v>11</v>
      </c>
      <c r="C549" s="100" t="s">
        <v>102</v>
      </c>
      <c r="D549" s="100">
        <v>41</v>
      </c>
      <c r="E549" s="101">
        <v>195000</v>
      </c>
      <c r="F549" s="101">
        <v>7500000</v>
      </c>
      <c r="G549" s="102">
        <v>15</v>
      </c>
      <c r="H549" s="101">
        <v>24</v>
      </c>
      <c r="I549" s="101"/>
      <c r="J549" s="100"/>
      <c r="K549" s="100"/>
      <c r="L549" s="100"/>
      <c r="M549" s="100"/>
      <c r="N549" s="100"/>
      <c r="O549" s="100"/>
      <c r="P549" s="100"/>
      <c r="Q549" s="100"/>
      <c r="R549" s="100"/>
      <c r="S549" s="100"/>
      <c r="T549" s="100"/>
      <c r="U549" s="100"/>
      <c r="V549" s="100"/>
      <c r="W549" s="100"/>
      <c r="X549" s="100"/>
      <c r="Y549" s="100"/>
      <c r="Z549" s="100"/>
    </row>
    <row r="550" spans="1:26" ht="14.25" hidden="1" customHeight="1" outlineLevel="1" x14ac:dyDescent="0.2">
      <c r="A550" s="100" t="s">
        <v>125</v>
      </c>
      <c r="B550" s="100">
        <v>12</v>
      </c>
      <c r="C550" s="100" t="s">
        <v>102</v>
      </c>
      <c r="D550" s="100">
        <v>41</v>
      </c>
      <c r="E550" s="101">
        <v>198000</v>
      </c>
      <c r="F550" s="101">
        <v>0</v>
      </c>
      <c r="G550" s="102">
        <v>0</v>
      </c>
      <c r="H550" s="101">
        <v>24</v>
      </c>
      <c r="I550" s="101"/>
      <c r="J550" s="100"/>
      <c r="K550" s="100"/>
      <c r="L550" s="100"/>
      <c r="M550" s="100"/>
      <c r="N550" s="100"/>
      <c r="O550" s="100"/>
      <c r="P550" s="100"/>
      <c r="Q550" s="100"/>
      <c r="R550" s="100"/>
      <c r="S550" s="100"/>
      <c r="T550" s="100"/>
      <c r="U550" s="100"/>
      <c r="V550" s="100"/>
      <c r="W550" s="100"/>
      <c r="X550" s="100"/>
      <c r="Y550" s="100"/>
      <c r="Z550" s="100"/>
    </row>
    <row r="551" spans="1:26" ht="14.25" hidden="1" customHeight="1" outlineLevel="1" x14ac:dyDescent="0.2">
      <c r="A551" s="201" t="s">
        <v>125</v>
      </c>
      <c r="B551" s="97">
        <v>1</v>
      </c>
      <c r="C551" s="97" t="s">
        <v>103</v>
      </c>
      <c r="D551" s="97">
        <v>41</v>
      </c>
      <c r="E551" s="98">
        <v>207900</v>
      </c>
      <c r="F551" s="98">
        <v>0</v>
      </c>
      <c r="G551" s="99">
        <v>0</v>
      </c>
      <c r="H551" s="98">
        <v>24</v>
      </c>
      <c r="I551" s="101"/>
      <c r="J551" s="100"/>
      <c r="K551" s="100"/>
      <c r="L551" s="100"/>
      <c r="M551" s="100"/>
      <c r="N551" s="100"/>
      <c r="O551" s="100"/>
      <c r="P551" s="100"/>
      <c r="Q551" s="100"/>
      <c r="R551" s="100"/>
      <c r="S551" s="100"/>
      <c r="T551" s="100"/>
      <c r="U551" s="100"/>
      <c r="V551" s="100"/>
      <c r="W551" s="100"/>
      <c r="X551" s="100"/>
      <c r="Y551" s="100"/>
      <c r="Z551" s="100"/>
    </row>
    <row r="552" spans="1:26" ht="14.25" customHeight="1" collapsed="1" x14ac:dyDescent="0.2">
      <c r="A552" s="100" t="s">
        <v>126</v>
      </c>
      <c r="B552" s="100">
        <v>1</v>
      </c>
      <c r="C552" s="100" t="s">
        <v>101</v>
      </c>
      <c r="D552" s="227" t="s">
        <v>123</v>
      </c>
      <c r="E552" s="227" t="s">
        <v>123</v>
      </c>
      <c r="F552" s="101">
        <v>20000</v>
      </c>
      <c r="G552" s="102">
        <v>0.16666666666666671</v>
      </c>
      <c r="H552" s="101">
        <v>25</v>
      </c>
      <c r="I552" s="101"/>
      <c r="J552" s="100"/>
      <c r="K552" s="100"/>
      <c r="L552" s="100"/>
      <c r="M552" s="100"/>
      <c r="N552" s="100"/>
      <c r="O552" s="100"/>
      <c r="P552" s="100"/>
      <c r="Q552" s="100"/>
      <c r="R552" s="100"/>
      <c r="S552" s="100"/>
      <c r="T552" s="100"/>
      <c r="U552" s="100"/>
      <c r="V552" s="100"/>
      <c r="W552" s="100"/>
      <c r="X552" s="100"/>
      <c r="Y552" s="100"/>
      <c r="Z552" s="100"/>
    </row>
    <row r="553" spans="1:26" ht="14.25" hidden="1" customHeight="1" outlineLevel="1" x14ac:dyDescent="0.2">
      <c r="A553" s="100" t="s">
        <v>126</v>
      </c>
      <c r="B553" s="100">
        <v>2</v>
      </c>
      <c r="C553" s="100" t="s">
        <v>101</v>
      </c>
      <c r="D553" s="227" t="s">
        <v>123</v>
      </c>
      <c r="E553" s="227" t="s">
        <v>123</v>
      </c>
      <c r="F553" s="101">
        <v>40000</v>
      </c>
      <c r="G553" s="102">
        <v>1</v>
      </c>
      <c r="H553" s="101">
        <v>25</v>
      </c>
      <c r="I553" s="101"/>
      <c r="J553" s="100"/>
      <c r="K553" s="100"/>
      <c r="L553" s="100"/>
      <c r="M553" s="100"/>
      <c r="N553" s="100"/>
      <c r="O553" s="100"/>
      <c r="P553" s="100"/>
      <c r="Q553" s="100"/>
      <c r="R553" s="100"/>
      <c r="S553" s="100"/>
      <c r="T553" s="100"/>
      <c r="U553" s="100"/>
      <c r="V553" s="100"/>
      <c r="W553" s="100"/>
      <c r="X553" s="100"/>
      <c r="Y553" s="100"/>
      <c r="Z553" s="100"/>
    </row>
    <row r="554" spans="1:26" ht="14.25" hidden="1" customHeight="1" outlineLevel="1" x14ac:dyDescent="0.2">
      <c r="A554" s="100" t="s">
        <v>126</v>
      </c>
      <c r="B554" s="100">
        <v>3</v>
      </c>
      <c r="C554" s="100" t="s">
        <v>101</v>
      </c>
      <c r="D554" s="227" t="s">
        <v>123</v>
      </c>
      <c r="E554" s="227" t="s">
        <v>123</v>
      </c>
      <c r="F554" s="101">
        <v>80000</v>
      </c>
      <c r="G554" s="102">
        <v>2</v>
      </c>
      <c r="H554" s="101">
        <v>25</v>
      </c>
      <c r="I554" s="101"/>
      <c r="J554" s="100"/>
      <c r="K554" s="100"/>
      <c r="L554" s="100"/>
      <c r="M554" s="100"/>
      <c r="N554" s="100"/>
      <c r="O554" s="100"/>
      <c r="P554" s="100"/>
      <c r="Q554" s="100"/>
      <c r="R554" s="100"/>
      <c r="S554" s="100"/>
      <c r="T554" s="100"/>
      <c r="U554" s="100"/>
      <c r="V554" s="100"/>
      <c r="W554" s="100"/>
      <c r="X554" s="100"/>
      <c r="Y554" s="100"/>
      <c r="Z554" s="100"/>
    </row>
    <row r="555" spans="1:26" ht="14.25" hidden="1" customHeight="1" outlineLevel="1" x14ac:dyDescent="0.2">
      <c r="A555" s="100" t="s">
        <v>126</v>
      </c>
      <c r="B555" s="100">
        <v>4</v>
      </c>
      <c r="C555" s="100" t="s">
        <v>101</v>
      </c>
      <c r="D555" s="227" t="s">
        <v>123</v>
      </c>
      <c r="E555" s="227" t="s">
        <v>123</v>
      </c>
      <c r="F555" s="101">
        <v>400000</v>
      </c>
      <c r="G555" s="102">
        <v>8</v>
      </c>
      <c r="H555" s="101">
        <v>25</v>
      </c>
      <c r="I555" s="101"/>
      <c r="J555" s="100"/>
      <c r="K555" s="100"/>
      <c r="L555" s="100"/>
      <c r="M555" s="100"/>
      <c r="N555" s="100"/>
      <c r="O555" s="100"/>
      <c r="P555" s="100"/>
      <c r="Q555" s="100"/>
      <c r="R555" s="100"/>
      <c r="S555" s="100"/>
      <c r="T555" s="100"/>
      <c r="U555" s="100"/>
      <c r="V555" s="100"/>
      <c r="W555" s="100"/>
      <c r="X555" s="100"/>
      <c r="Y555" s="100"/>
      <c r="Z555" s="100"/>
    </row>
    <row r="556" spans="1:26" ht="14.25" hidden="1" customHeight="1" outlineLevel="1" x14ac:dyDescent="0.2">
      <c r="A556" s="100" t="s">
        <v>126</v>
      </c>
      <c r="B556" s="100">
        <v>5</v>
      </c>
      <c r="C556" s="100" t="s">
        <v>101</v>
      </c>
      <c r="D556" s="227" t="s">
        <v>123</v>
      </c>
      <c r="E556" s="227" t="s">
        <v>123</v>
      </c>
      <c r="F556" s="101">
        <v>800000</v>
      </c>
      <c r="G556" s="102">
        <v>12</v>
      </c>
      <c r="H556" s="101">
        <v>25</v>
      </c>
      <c r="I556" s="101"/>
      <c r="J556" s="100"/>
      <c r="K556" s="100"/>
      <c r="L556" s="100"/>
      <c r="M556" s="100"/>
      <c r="N556" s="100"/>
      <c r="O556" s="100"/>
      <c r="P556" s="100"/>
      <c r="Q556" s="100"/>
      <c r="R556" s="100"/>
      <c r="S556" s="100"/>
      <c r="T556" s="100"/>
      <c r="U556" s="100"/>
      <c r="V556" s="100"/>
      <c r="W556" s="100"/>
      <c r="X556" s="100"/>
      <c r="Y556" s="100"/>
      <c r="Z556" s="100"/>
    </row>
    <row r="557" spans="1:26" ht="14.25" hidden="1" customHeight="1" outlineLevel="1" x14ac:dyDescent="0.2">
      <c r="A557" s="100" t="s">
        <v>126</v>
      </c>
      <c r="B557" s="100">
        <v>6</v>
      </c>
      <c r="C557" s="100" t="s">
        <v>101</v>
      </c>
      <c r="D557" s="100">
        <v>35</v>
      </c>
      <c r="E557" s="101">
        <v>126000</v>
      </c>
      <c r="F557" s="101">
        <v>1600000</v>
      </c>
      <c r="G557" s="102">
        <v>24</v>
      </c>
      <c r="H557" s="101">
        <v>25</v>
      </c>
      <c r="I557" s="101"/>
      <c r="J557" s="100"/>
      <c r="K557" s="100"/>
      <c r="L557" s="100"/>
      <c r="M557" s="100"/>
      <c r="N557" s="100"/>
      <c r="O557" s="100"/>
      <c r="P557" s="100"/>
      <c r="Q557" s="100"/>
      <c r="R557" s="100"/>
      <c r="S557" s="100"/>
      <c r="T557" s="100"/>
      <c r="U557" s="100"/>
      <c r="V557" s="100"/>
      <c r="W557" s="100"/>
      <c r="X557" s="100"/>
      <c r="Y557" s="100"/>
      <c r="Z557" s="100"/>
    </row>
    <row r="558" spans="1:26" ht="14.25" hidden="1" customHeight="1" outlineLevel="1" x14ac:dyDescent="0.2">
      <c r="A558" s="100" t="s">
        <v>126</v>
      </c>
      <c r="B558" s="100">
        <v>7</v>
      </c>
      <c r="C558" s="100" t="s">
        <v>101</v>
      </c>
      <c r="D558" s="100">
        <v>36</v>
      </c>
      <c r="E558" s="101">
        <v>136500</v>
      </c>
      <c r="F558" s="101">
        <v>3000000</v>
      </c>
      <c r="G558" s="102">
        <v>32</v>
      </c>
      <c r="H558" s="101">
        <v>25</v>
      </c>
      <c r="I558" s="101"/>
      <c r="J558" s="100"/>
      <c r="K558" s="100"/>
      <c r="L558" s="100"/>
      <c r="M558" s="100"/>
      <c r="N558" s="100"/>
      <c r="O558" s="100"/>
      <c r="P558" s="100"/>
      <c r="Q558" s="100"/>
      <c r="R558" s="100"/>
      <c r="S558" s="100"/>
      <c r="T558" s="100"/>
      <c r="U558" s="100"/>
      <c r="V558" s="100"/>
      <c r="W558" s="100"/>
      <c r="X558" s="100"/>
      <c r="Y558" s="100"/>
      <c r="Z558" s="100"/>
    </row>
    <row r="559" spans="1:26" ht="14.25" hidden="1" customHeight="1" outlineLevel="1" x14ac:dyDescent="0.2">
      <c r="A559" s="100" t="s">
        <v>126</v>
      </c>
      <c r="B559" s="100">
        <v>8</v>
      </c>
      <c r="C559" s="100" t="s">
        <v>101</v>
      </c>
      <c r="D559" s="100">
        <v>37</v>
      </c>
      <c r="E559" s="101">
        <v>147000</v>
      </c>
      <c r="F559" s="101">
        <v>6000000</v>
      </c>
      <c r="G559" s="102">
        <v>40</v>
      </c>
      <c r="H559" s="101">
        <v>25</v>
      </c>
      <c r="I559" s="101"/>
      <c r="J559" s="100"/>
      <c r="K559" s="100"/>
      <c r="L559" s="100"/>
      <c r="M559" s="100"/>
      <c r="N559" s="100"/>
      <c r="O559" s="100"/>
      <c r="P559" s="100"/>
      <c r="Q559" s="100"/>
      <c r="R559" s="100"/>
      <c r="S559" s="100"/>
      <c r="T559" s="100"/>
      <c r="U559" s="100"/>
      <c r="V559" s="100"/>
      <c r="W559" s="100"/>
      <c r="X559" s="100"/>
      <c r="Y559" s="100"/>
      <c r="Z559" s="100"/>
    </row>
    <row r="560" spans="1:26" ht="14.25" hidden="1" customHeight="1" outlineLevel="1" x14ac:dyDescent="0.2">
      <c r="A560" s="100" t="s">
        <v>126</v>
      </c>
      <c r="B560" s="100">
        <v>9</v>
      </c>
      <c r="C560" s="100" t="s">
        <v>101</v>
      </c>
      <c r="D560" s="100">
        <v>38</v>
      </c>
      <c r="E560" s="101">
        <v>158600</v>
      </c>
      <c r="F560" s="101">
        <v>10000000</v>
      </c>
      <c r="G560" s="102">
        <v>44</v>
      </c>
      <c r="H560" s="101">
        <v>25</v>
      </c>
      <c r="I560" s="101"/>
      <c r="J560" s="100"/>
      <c r="K560" s="100"/>
      <c r="L560" s="100"/>
      <c r="M560" s="100"/>
      <c r="N560" s="100"/>
      <c r="O560" s="100"/>
      <c r="P560" s="100"/>
      <c r="Q560" s="100"/>
      <c r="R560" s="100"/>
      <c r="S560" s="100"/>
      <c r="T560" s="100"/>
      <c r="U560" s="100"/>
      <c r="V560" s="100"/>
      <c r="W560" s="100"/>
      <c r="X560" s="100"/>
      <c r="Y560" s="100"/>
      <c r="Z560" s="100"/>
    </row>
    <row r="561" spans="1:26" ht="14.25" hidden="1" customHeight="1" outlineLevel="1" x14ac:dyDescent="0.2">
      <c r="A561" s="100" t="s">
        <v>126</v>
      </c>
      <c r="B561" s="100">
        <v>10</v>
      </c>
      <c r="C561" s="100" t="s">
        <v>101</v>
      </c>
      <c r="D561" s="100">
        <v>39</v>
      </c>
      <c r="E561" s="101">
        <v>171200</v>
      </c>
      <c r="F561" s="101">
        <v>16000000</v>
      </c>
      <c r="G561" s="102">
        <v>52</v>
      </c>
      <c r="H561" s="101">
        <v>25</v>
      </c>
      <c r="I561" s="101"/>
      <c r="J561" s="100"/>
      <c r="K561" s="100"/>
      <c r="L561" s="100"/>
      <c r="M561" s="100"/>
      <c r="N561" s="100"/>
      <c r="O561" s="100"/>
      <c r="P561" s="100"/>
      <c r="Q561" s="100"/>
      <c r="R561" s="100"/>
      <c r="S561" s="100"/>
      <c r="T561" s="100"/>
      <c r="U561" s="100"/>
      <c r="V561" s="100"/>
      <c r="W561" s="100"/>
      <c r="X561" s="100"/>
      <c r="Y561" s="100"/>
      <c r="Z561" s="100"/>
    </row>
    <row r="562" spans="1:26" ht="14.25" hidden="1" customHeight="1" outlineLevel="1" x14ac:dyDescent="0.2">
      <c r="A562" s="100" t="s">
        <v>126</v>
      </c>
      <c r="B562" s="100">
        <v>11</v>
      </c>
      <c r="C562" s="100" t="s">
        <v>101</v>
      </c>
      <c r="D562" s="100">
        <v>40</v>
      </c>
      <c r="E562" s="101">
        <v>184800</v>
      </c>
      <c r="F562" s="101">
        <v>26000000</v>
      </c>
      <c r="G562" s="102">
        <v>60</v>
      </c>
      <c r="H562" s="101">
        <v>25</v>
      </c>
      <c r="I562" s="101"/>
      <c r="J562" s="100"/>
      <c r="K562" s="100"/>
      <c r="L562" s="100"/>
      <c r="M562" s="100"/>
      <c r="N562" s="100"/>
      <c r="O562" s="100"/>
      <c r="P562" s="100"/>
      <c r="Q562" s="100"/>
      <c r="R562" s="100"/>
      <c r="S562" s="100"/>
      <c r="T562" s="100"/>
      <c r="U562" s="100"/>
      <c r="V562" s="100"/>
      <c r="W562" s="100"/>
      <c r="X562" s="100"/>
      <c r="Y562" s="100"/>
      <c r="Z562" s="100"/>
    </row>
    <row r="563" spans="1:26" ht="14.25" hidden="1" customHeight="1" outlineLevel="1" x14ac:dyDescent="0.2">
      <c r="A563" s="100" t="s">
        <v>126</v>
      </c>
      <c r="B563" s="100">
        <v>12</v>
      </c>
      <c r="C563" s="100" t="s">
        <v>101</v>
      </c>
      <c r="D563" s="100">
        <v>41</v>
      </c>
      <c r="E563" s="101">
        <v>199500</v>
      </c>
      <c r="F563" s="101">
        <v>0</v>
      </c>
      <c r="G563" s="102">
        <v>0</v>
      </c>
      <c r="H563" s="101">
        <v>25</v>
      </c>
      <c r="I563" s="101"/>
      <c r="J563" s="100"/>
      <c r="K563" s="100"/>
      <c r="L563" s="100"/>
      <c r="M563" s="100"/>
      <c r="N563" s="100"/>
      <c r="O563" s="100"/>
      <c r="P563" s="100"/>
      <c r="Q563" s="100"/>
      <c r="R563" s="100"/>
      <c r="S563" s="100"/>
      <c r="T563" s="100"/>
      <c r="U563" s="100"/>
      <c r="V563" s="100"/>
      <c r="W563" s="100"/>
      <c r="X563" s="100"/>
      <c r="Y563" s="100"/>
      <c r="Z563" s="100"/>
    </row>
    <row r="564" spans="1:26" ht="14.25" hidden="1" customHeight="1" outlineLevel="1" x14ac:dyDescent="0.2">
      <c r="A564" s="100" t="s">
        <v>126</v>
      </c>
      <c r="B564" s="100">
        <v>1</v>
      </c>
      <c r="C564" s="100" t="s">
        <v>102</v>
      </c>
      <c r="D564" s="100">
        <v>41</v>
      </c>
      <c r="E564" s="101">
        <v>199500</v>
      </c>
      <c r="F564" s="101">
        <v>500000</v>
      </c>
      <c r="G564" s="102">
        <v>2.5</v>
      </c>
      <c r="H564" s="101">
        <v>25</v>
      </c>
      <c r="I564" s="101"/>
      <c r="J564" s="100"/>
      <c r="K564" s="100"/>
      <c r="L564" s="100"/>
      <c r="M564" s="100"/>
      <c r="N564" s="100"/>
      <c r="O564" s="100"/>
      <c r="P564" s="100"/>
      <c r="Q564" s="100"/>
      <c r="R564" s="100"/>
      <c r="S564" s="100"/>
      <c r="T564" s="100"/>
      <c r="U564" s="100"/>
      <c r="V564" s="100"/>
      <c r="W564" s="100"/>
      <c r="X564" s="100"/>
      <c r="Y564" s="100"/>
      <c r="Z564" s="100"/>
    </row>
    <row r="565" spans="1:26" ht="14.25" hidden="1" customHeight="1" outlineLevel="1" x14ac:dyDescent="0.2">
      <c r="A565" s="100" t="s">
        <v>126</v>
      </c>
      <c r="B565" s="100">
        <v>2</v>
      </c>
      <c r="C565" s="100" t="s">
        <v>102</v>
      </c>
      <c r="D565" s="100">
        <v>41</v>
      </c>
      <c r="E565" s="101">
        <v>203200</v>
      </c>
      <c r="F565" s="101">
        <v>1000000</v>
      </c>
      <c r="G565" s="102">
        <v>5</v>
      </c>
      <c r="H565" s="101">
        <v>25</v>
      </c>
      <c r="I565" s="101"/>
      <c r="J565" s="100"/>
      <c r="K565" s="100"/>
      <c r="L565" s="100"/>
      <c r="M565" s="100"/>
      <c r="N565" s="100"/>
      <c r="O565" s="100"/>
      <c r="P565" s="100"/>
      <c r="Q565" s="100"/>
      <c r="R565" s="100"/>
      <c r="S565" s="100"/>
      <c r="T565" s="100"/>
      <c r="U565" s="100"/>
      <c r="V565" s="100"/>
      <c r="W565" s="100"/>
      <c r="X565" s="100"/>
      <c r="Y565" s="100"/>
      <c r="Z565" s="100"/>
    </row>
    <row r="566" spans="1:26" ht="14.25" hidden="1" customHeight="1" outlineLevel="1" x14ac:dyDescent="0.2">
      <c r="A566" s="100" t="s">
        <v>126</v>
      </c>
      <c r="B566" s="100">
        <v>3</v>
      </c>
      <c r="C566" s="100" t="s">
        <v>102</v>
      </c>
      <c r="D566" s="100">
        <v>41</v>
      </c>
      <c r="E566" s="101">
        <v>206900</v>
      </c>
      <c r="F566" s="101">
        <v>2000000</v>
      </c>
      <c r="G566" s="102">
        <v>10</v>
      </c>
      <c r="H566" s="101">
        <v>25</v>
      </c>
      <c r="I566" s="101"/>
      <c r="J566" s="100"/>
      <c r="K566" s="100"/>
      <c r="L566" s="100"/>
      <c r="M566" s="100"/>
      <c r="N566" s="100"/>
      <c r="O566" s="100"/>
      <c r="P566" s="100"/>
      <c r="Q566" s="100"/>
      <c r="R566" s="100"/>
      <c r="S566" s="100"/>
      <c r="T566" s="100"/>
      <c r="U566" s="100"/>
      <c r="V566" s="100"/>
      <c r="W566" s="100"/>
      <c r="X566" s="100"/>
      <c r="Y566" s="100"/>
      <c r="Z566" s="100"/>
    </row>
    <row r="567" spans="1:26" ht="14.25" hidden="1" customHeight="1" outlineLevel="1" x14ac:dyDescent="0.2">
      <c r="A567" s="100" t="s">
        <v>126</v>
      </c>
      <c r="B567" s="100">
        <v>4</v>
      </c>
      <c r="C567" s="100" t="s">
        <v>102</v>
      </c>
      <c r="D567" s="100">
        <v>41</v>
      </c>
      <c r="E567" s="101">
        <v>210600</v>
      </c>
      <c r="F567" s="101">
        <v>7500000</v>
      </c>
      <c r="G567" s="102">
        <v>15</v>
      </c>
      <c r="H567" s="101">
        <v>25</v>
      </c>
      <c r="I567" s="101"/>
      <c r="J567" s="100"/>
      <c r="K567" s="100"/>
      <c r="L567" s="100"/>
      <c r="M567" s="100"/>
      <c r="N567" s="100"/>
      <c r="O567" s="100"/>
      <c r="P567" s="100"/>
      <c r="Q567" s="100"/>
      <c r="R567" s="100"/>
      <c r="S567" s="100"/>
      <c r="T567" s="100"/>
      <c r="U567" s="100"/>
      <c r="V567" s="100"/>
      <c r="W567" s="100"/>
      <c r="X567" s="100"/>
      <c r="Y567" s="100"/>
      <c r="Z567" s="100"/>
    </row>
    <row r="568" spans="1:26" ht="14.25" hidden="1" customHeight="1" outlineLevel="1" x14ac:dyDescent="0.2">
      <c r="A568" s="100" t="s">
        <v>126</v>
      </c>
      <c r="B568" s="100">
        <v>5</v>
      </c>
      <c r="C568" s="100" t="s">
        <v>102</v>
      </c>
      <c r="D568" s="100">
        <v>41</v>
      </c>
      <c r="E568" s="101">
        <v>214300</v>
      </c>
      <c r="F568" s="101">
        <v>7500000</v>
      </c>
      <c r="G568" s="102">
        <v>15</v>
      </c>
      <c r="H568" s="101">
        <v>25</v>
      </c>
      <c r="I568" s="101"/>
      <c r="J568" s="100"/>
      <c r="K568" s="100"/>
      <c r="L568" s="100"/>
      <c r="M568" s="100"/>
      <c r="N568" s="100"/>
      <c r="O568" s="100"/>
      <c r="P568" s="100"/>
      <c r="Q568" s="100"/>
      <c r="R568" s="100"/>
      <c r="S568" s="100"/>
      <c r="T568" s="100"/>
      <c r="U568" s="100"/>
      <c r="V568" s="100"/>
      <c r="W568" s="100"/>
      <c r="X568" s="100"/>
      <c r="Y568" s="100"/>
      <c r="Z568" s="100"/>
    </row>
    <row r="569" spans="1:26" ht="14.25" hidden="1" customHeight="1" outlineLevel="1" x14ac:dyDescent="0.2">
      <c r="A569" s="100" t="s">
        <v>126</v>
      </c>
      <c r="B569" s="100">
        <v>6</v>
      </c>
      <c r="C569" s="100" t="s">
        <v>102</v>
      </c>
      <c r="D569" s="100">
        <v>41</v>
      </c>
      <c r="E569" s="101">
        <v>218000</v>
      </c>
      <c r="F569" s="101">
        <v>7500000</v>
      </c>
      <c r="G569" s="102">
        <v>15</v>
      </c>
      <c r="H569" s="101">
        <v>25</v>
      </c>
      <c r="I569" s="101"/>
      <c r="J569" s="100"/>
      <c r="K569" s="100"/>
      <c r="L569" s="100"/>
      <c r="M569" s="100"/>
      <c r="N569" s="100"/>
      <c r="O569" s="100"/>
      <c r="P569" s="100"/>
      <c r="Q569" s="100"/>
      <c r="R569" s="100"/>
      <c r="S569" s="100"/>
      <c r="T569" s="100"/>
      <c r="U569" s="100"/>
      <c r="V569" s="100"/>
      <c r="W569" s="100"/>
      <c r="X569" s="100"/>
      <c r="Y569" s="100"/>
      <c r="Z569" s="100"/>
    </row>
    <row r="570" spans="1:26" ht="14.25" hidden="1" customHeight="1" outlineLevel="1" x14ac:dyDescent="0.2">
      <c r="A570" s="100" t="s">
        <v>126</v>
      </c>
      <c r="B570" s="100">
        <v>7</v>
      </c>
      <c r="C570" s="100" t="s">
        <v>102</v>
      </c>
      <c r="D570" s="100">
        <v>41</v>
      </c>
      <c r="E570" s="101">
        <v>221700</v>
      </c>
      <c r="F570" s="101">
        <v>7500000</v>
      </c>
      <c r="G570" s="102">
        <v>15</v>
      </c>
      <c r="H570" s="101">
        <v>25</v>
      </c>
      <c r="I570" s="101"/>
      <c r="J570" s="100"/>
      <c r="K570" s="100"/>
      <c r="L570" s="100"/>
      <c r="M570" s="100"/>
      <c r="N570" s="100"/>
      <c r="O570" s="100"/>
      <c r="P570" s="100"/>
      <c r="Q570" s="100"/>
      <c r="R570" s="100"/>
      <c r="S570" s="100"/>
      <c r="T570" s="100"/>
      <c r="U570" s="100"/>
      <c r="V570" s="100"/>
      <c r="W570" s="100"/>
      <c r="X570" s="100"/>
      <c r="Y570" s="100"/>
      <c r="Z570" s="100"/>
    </row>
    <row r="571" spans="1:26" ht="14.25" hidden="1" customHeight="1" outlineLevel="1" x14ac:dyDescent="0.2">
      <c r="A571" s="100" t="s">
        <v>126</v>
      </c>
      <c r="B571" s="100">
        <v>8</v>
      </c>
      <c r="C571" s="100" t="s">
        <v>102</v>
      </c>
      <c r="D571" s="100">
        <v>41</v>
      </c>
      <c r="E571" s="101">
        <v>225400</v>
      </c>
      <c r="F571" s="101">
        <v>7500000</v>
      </c>
      <c r="G571" s="102">
        <v>15</v>
      </c>
      <c r="H571" s="101">
        <v>25</v>
      </c>
      <c r="I571" s="101"/>
      <c r="J571" s="100"/>
      <c r="K571" s="100"/>
      <c r="L571" s="100"/>
      <c r="M571" s="100"/>
      <c r="N571" s="100"/>
      <c r="O571" s="100"/>
      <c r="P571" s="100"/>
      <c r="Q571" s="100"/>
      <c r="R571" s="100"/>
      <c r="S571" s="100"/>
      <c r="T571" s="100"/>
      <c r="U571" s="100"/>
      <c r="V571" s="100"/>
      <c r="W571" s="100"/>
      <c r="X571" s="100"/>
      <c r="Y571" s="100"/>
      <c r="Z571" s="100"/>
    </row>
    <row r="572" spans="1:26" ht="14.25" hidden="1" customHeight="1" outlineLevel="1" x14ac:dyDescent="0.2">
      <c r="A572" s="100" t="s">
        <v>126</v>
      </c>
      <c r="B572" s="100">
        <v>9</v>
      </c>
      <c r="C572" s="100" t="s">
        <v>102</v>
      </c>
      <c r="D572" s="100">
        <v>41</v>
      </c>
      <c r="E572" s="101">
        <v>229100</v>
      </c>
      <c r="F572" s="101">
        <v>7500000</v>
      </c>
      <c r="G572" s="102">
        <v>15</v>
      </c>
      <c r="H572" s="101">
        <v>25</v>
      </c>
      <c r="I572" s="101"/>
      <c r="J572" s="100"/>
      <c r="K572" s="100"/>
      <c r="L572" s="100"/>
      <c r="M572" s="100"/>
      <c r="N572" s="100"/>
      <c r="O572" s="100"/>
      <c r="P572" s="100"/>
      <c r="Q572" s="100"/>
      <c r="R572" s="100"/>
      <c r="S572" s="100"/>
      <c r="T572" s="100"/>
      <c r="U572" s="100"/>
      <c r="V572" s="100"/>
      <c r="W572" s="100"/>
      <c r="X572" s="100"/>
      <c r="Y572" s="100"/>
      <c r="Z572" s="100"/>
    </row>
    <row r="573" spans="1:26" ht="14.25" hidden="1" customHeight="1" outlineLevel="1" x14ac:dyDescent="0.2">
      <c r="A573" s="100" t="s">
        <v>126</v>
      </c>
      <c r="B573" s="100">
        <v>10</v>
      </c>
      <c r="C573" s="100" t="s">
        <v>102</v>
      </c>
      <c r="D573" s="100">
        <v>41</v>
      </c>
      <c r="E573" s="101">
        <v>232800</v>
      </c>
      <c r="F573" s="101">
        <v>7500000</v>
      </c>
      <c r="G573" s="102">
        <v>15</v>
      </c>
      <c r="H573" s="101">
        <v>25</v>
      </c>
      <c r="I573" s="101"/>
      <c r="J573" s="100"/>
      <c r="K573" s="100"/>
      <c r="L573" s="100"/>
      <c r="M573" s="100"/>
      <c r="N573" s="100"/>
      <c r="O573" s="100"/>
      <c r="P573" s="100"/>
      <c r="Q573" s="100"/>
      <c r="R573" s="100"/>
      <c r="S573" s="100"/>
      <c r="T573" s="100"/>
      <c r="U573" s="100"/>
      <c r="V573" s="100"/>
      <c r="W573" s="100"/>
      <c r="X573" s="100"/>
      <c r="Y573" s="100"/>
      <c r="Z573" s="100"/>
    </row>
    <row r="574" spans="1:26" ht="14.25" hidden="1" customHeight="1" outlineLevel="1" x14ac:dyDescent="0.2">
      <c r="A574" s="100" t="s">
        <v>126</v>
      </c>
      <c r="B574" s="100">
        <v>11</v>
      </c>
      <c r="C574" s="100" t="s">
        <v>102</v>
      </c>
      <c r="D574" s="100">
        <v>41</v>
      </c>
      <c r="E574" s="101">
        <v>236500</v>
      </c>
      <c r="F574" s="101">
        <v>7500000</v>
      </c>
      <c r="G574" s="102">
        <v>15</v>
      </c>
      <c r="H574" s="101">
        <v>25</v>
      </c>
      <c r="I574" s="101"/>
      <c r="J574" s="100"/>
      <c r="K574" s="100"/>
      <c r="L574" s="100"/>
      <c r="M574" s="100"/>
      <c r="N574" s="100"/>
      <c r="O574" s="100"/>
      <c r="P574" s="100"/>
      <c r="Q574" s="100"/>
      <c r="R574" s="100"/>
      <c r="S574" s="100"/>
      <c r="T574" s="100"/>
      <c r="U574" s="100"/>
      <c r="V574" s="100"/>
      <c r="W574" s="100"/>
      <c r="X574" s="100"/>
      <c r="Y574" s="100"/>
      <c r="Z574" s="100"/>
    </row>
    <row r="575" spans="1:26" ht="14.25" hidden="1" customHeight="1" outlineLevel="1" x14ac:dyDescent="0.2">
      <c r="A575" s="100" t="s">
        <v>126</v>
      </c>
      <c r="B575" s="100">
        <v>12</v>
      </c>
      <c r="C575" s="100" t="s">
        <v>102</v>
      </c>
      <c r="D575" s="100">
        <v>41</v>
      </c>
      <c r="E575" s="101">
        <v>240200</v>
      </c>
      <c r="F575" s="101">
        <v>0</v>
      </c>
      <c r="G575" s="102">
        <v>0</v>
      </c>
      <c r="H575" s="101">
        <v>25</v>
      </c>
      <c r="I575" s="101"/>
      <c r="J575" s="100"/>
      <c r="K575" s="100"/>
      <c r="L575" s="100"/>
      <c r="M575" s="100"/>
      <c r="N575" s="100"/>
      <c r="O575" s="100"/>
      <c r="P575" s="100"/>
      <c r="Q575" s="100"/>
      <c r="R575" s="100"/>
      <c r="S575" s="100"/>
      <c r="T575" s="100"/>
      <c r="U575" s="100"/>
      <c r="V575" s="100"/>
      <c r="W575" s="100"/>
      <c r="X575" s="100"/>
      <c r="Y575" s="100"/>
      <c r="Z575" s="100"/>
    </row>
    <row r="576" spans="1:26" ht="14.25" hidden="1" customHeight="1" outlineLevel="1" x14ac:dyDescent="0.2">
      <c r="A576" s="201" t="s">
        <v>126</v>
      </c>
      <c r="B576" s="97">
        <v>1</v>
      </c>
      <c r="C576" s="97" t="s">
        <v>103</v>
      </c>
      <c r="D576" s="97">
        <v>41</v>
      </c>
      <c r="E576" s="98">
        <v>252210</v>
      </c>
      <c r="F576" s="98">
        <v>0</v>
      </c>
      <c r="G576" s="99">
        <v>0</v>
      </c>
      <c r="H576" s="98">
        <v>25</v>
      </c>
      <c r="I576" s="101"/>
      <c r="J576" s="100"/>
      <c r="K576" s="100"/>
      <c r="L576" s="100"/>
      <c r="M576" s="100"/>
      <c r="N576" s="100"/>
      <c r="O576" s="100"/>
      <c r="P576" s="100"/>
      <c r="Q576" s="100"/>
      <c r="R576" s="100"/>
      <c r="S576" s="100"/>
      <c r="T576" s="100"/>
      <c r="U576" s="100"/>
      <c r="V576" s="100"/>
      <c r="W576" s="100"/>
      <c r="X576" s="100"/>
      <c r="Y576" s="100"/>
      <c r="Z576" s="100"/>
    </row>
    <row r="577" spans="1:26" ht="14.25" customHeight="1" collapsed="1" x14ac:dyDescent="0.2">
      <c r="A577" s="100" t="s">
        <v>127</v>
      </c>
      <c r="B577" s="100">
        <v>1</v>
      </c>
      <c r="C577" s="100" t="s">
        <v>101</v>
      </c>
      <c r="D577" s="100">
        <v>66</v>
      </c>
      <c r="E577" s="101">
        <v>46000</v>
      </c>
      <c r="F577" s="101">
        <v>10000</v>
      </c>
      <c r="G577" s="102">
        <v>8.3333333333333329E-2</v>
      </c>
      <c r="H577" s="101">
        <v>26</v>
      </c>
      <c r="I577" s="101"/>
      <c r="J577" s="100"/>
      <c r="K577" s="100"/>
      <c r="L577" s="100"/>
      <c r="M577" s="100"/>
      <c r="N577" s="100"/>
      <c r="O577" s="100"/>
      <c r="P577" s="100"/>
      <c r="Q577" s="100"/>
      <c r="R577" s="100"/>
      <c r="S577" s="100"/>
      <c r="T577" s="100"/>
      <c r="U577" s="100"/>
      <c r="V577" s="100"/>
      <c r="W577" s="100"/>
      <c r="X577" s="100"/>
      <c r="Y577" s="100"/>
      <c r="Z577" s="100"/>
    </row>
    <row r="578" spans="1:26" ht="14.25" hidden="1" customHeight="1" outlineLevel="1" x14ac:dyDescent="0.2">
      <c r="A578" s="100" t="s">
        <v>127</v>
      </c>
      <c r="B578" s="100">
        <v>2</v>
      </c>
      <c r="C578" s="100" t="s">
        <v>101</v>
      </c>
      <c r="D578" s="100">
        <v>66</v>
      </c>
      <c r="E578" s="101">
        <v>49000</v>
      </c>
      <c r="F578" s="101">
        <v>20000</v>
      </c>
      <c r="G578" s="102">
        <v>0.5</v>
      </c>
      <c r="H578" s="101">
        <v>26</v>
      </c>
      <c r="I578" s="101"/>
      <c r="J578" s="100"/>
      <c r="K578" s="100"/>
      <c r="L578" s="100"/>
      <c r="M578" s="100"/>
      <c r="N578" s="100"/>
      <c r="O578" s="100"/>
      <c r="P578" s="100"/>
      <c r="Q578" s="100"/>
      <c r="R578" s="100"/>
      <c r="S578" s="100"/>
      <c r="T578" s="100"/>
      <c r="U578" s="100"/>
      <c r="V578" s="100"/>
      <c r="W578" s="100"/>
      <c r="X578" s="100"/>
      <c r="Y578" s="100"/>
      <c r="Z578" s="100"/>
    </row>
    <row r="579" spans="1:26" ht="14.25" hidden="1" customHeight="1" outlineLevel="1" x14ac:dyDescent="0.2">
      <c r="A579" s="100" t="s">
        <v>127</v>
      </c>
      <c r="B579" s="100">
        <v>3</v>
      </c>
      <c r="C579" s="100" t="s">
        <v>101</v>
      </c>
      <c r="D579" s="100">
        <v>66</v>
      </c>
      <c r="E579" s="101">
        <v>52000</v>
      </c>
      <c r="F579" s="101">
        <v>40000</v>
      </c>
      <c r="G579" s="102">
        <v>1</v>
      </c>
      <c r="H579" s="101">
        <v>26</v>
      </c>
      <c r="I579" s="101"/>
      <c r="J579" s="100"/>
      <c r="K579" s="100"/>
      <c r="L579" s="100"/>
      <c r="M579" s="100"/>
      <c r="N579" s="100"/>
      <c r="O579" s="100"/>
      <c r="P579" s="100"/>
      <c r="Q579" s="100"/>
      <c r="R579" s="100"/>
      <c r="S579" s="100"/>
      <c r="T579" s="100"/>
      <c r="U579" s="100"/>
      <c r="V579" s="100"/>
      <c r="W579" s="100"/>
      <c r="X579" s="100"/>
      <c r="Y579" s="100"/>
      <c r="Z579" s="100"/>
    </row>
    <row r="580" spans="1:26" ht="14.25" hidden="1" customHeight="1" outlineLevel="1" x14ac:dyDescent="0.2">
      <c r="A580" s="100" t="s">
        <v>127</v>
      </c>
      <c r="B580" s="100">
        <v>4</v>
      </c>
      <c r="C580" s="100" t="s">
        <v>101</v>
      </c>
      <c r="D580" s="100">
        <v>66</v>
      </c>
      <c r="E580" s="101">
        <v>55000</v>
      </c>
      <c r="F580" s="101">
        <v>200000</v>
      </c>
      <c r="G580" s="102">
        <v>4</v>
      </c>
      <c r="H580" s="101">
        <v>26</v>
      </c>
      <c r="I580" s="101"/>
      <c r="J580" s="100"/>
      <c r="K580" s="100"/>
      <c r="L580" s="100"/>
      <c r="M580" s="100"/>
      <c r="N580" s="100"/>
      <c r="O580" s="100"/>
      <c r="P580" s="100"/>
      <c r="Q580" s="100"/>
      <c r="R580" s="100"/>
      <c r="S580" s="100"/>
      <c r="T580" s="100"/>
      <c r="U580" s="100"/>
      <c r="V580" s="100"/>
      <c r="W580" s="100"/>
      <c r="X580" s="100"/>
      <c r="Y580" s="100"/>
      <c r="Z580" s="100"/>
    </row>
    <row r="581" spans="1:26" ht="14.25" hidden="1" customHeight="1" outlineLevel="1" x14ac:dyDescent="0.2">
      <c r="A581" s="100" t="s">
        <v>127</v>
      </c>
      <c r="B581" s="100">
        <v>5</v>
      </c>
      <c r="C581" s="100" t="s">
        <v>101</v>
      </c>
      <c r="D581" s="100">
        <v>66</v>
      </c>
      <c r="E581" s="101">
        <v>59000</v>
      </c>
      <c r="F581" s="101">
        <v>400000</v>
      </c>
      <c r="G581" s="102">
        <v>8</v>
      </c>
      <c r="H581" s="101">
        <v>26</v>
      </c>
      <c r="I581" s="101"/>
      <c r="J581" s="100"/>
      <c r="K581" s="100"/>
      <c r="L581" s="100"/>
      <c r="M581" s="100"/>
      <c r="N581" s="100"/>
      <c r="O581" s="100"/>
      <c r="P581" s="100"/>
      <c r="Q581" s="100"/>
      <c r="R581" s="100"/>
      <c r="S581" s="100"/>
      <c r="T581" s="100"/>
      <c r="U581" s="100"/>
      <c r="V581" s="100"/>
      <c r="W581" s="100"/>
      <c r="X581" s="100"/>
      <c r="Y581" s="100"/>
      <c r="Z581" s="100"/>
    </row>
    <row r="582" spans="1:26" ht="14.25" hidden="1" customHeight="1" outlineLevel="1" x14ac:dyDescent="0.2">
      <c r="A582" s="100" t="s">
        <v>127</v>
      </c>
      <c r="B582" s="100">
        <v>6</v>
      </c>
      <c r="C582" s="100" t="s">
        <v>101</v>
      </c>
      <c r="D582" s="100">
        <v>66</v>
      </c>
      <c r="E582" s="101">
        <v>63000</v>
      </c>
      <c r="F582" s="101">
        <v>800000</v>
      </c>
      <c r="G582" s="102">
        <v>12</v>
      </c>
      <c r="H582" s="101">
        <v>26</v>
      </c>
      <c r="I582" s="101"/>
      <c r="J582" s="100"/>
      <c r="K582" s="100"/>
      <c r="L582" s="100"/>
      <c r="M582" s="100"/>
      <c r="N582" s="100"/>
      <c r="O582" s="100"/>
      <c r="P582" s="100"/>
      <c r="Q582" s="100"/>
      <c r="R582" s="100"/>
      <c r="S582" s="100"/>
      <c r="T582" s="100"/>
      <c r="U582" s="100"/>
      <c r="V582" s="100"/>
      <c r="W582" s="100"/>
      <c r="X582" s="100"/>
      <c r="Y582" s="100"/>
      <c r="Z582" s="100"/>
    </row>
    <row r="583" spans="1:26" ht="14.25" hidden="1" customHeight="1" outlineLevel="1" x14ac:dyDescent="0.2">
      <c r="A583" s="100" t="s">
        <v>127</v>
      </c>
      <c r="B583" s="100">
        <v>7</v>
      </c>
      <c r="C583" s="100" t="s">
        <v>101</v>
      </c>
      <c r="D583" s="100">
        <v>66</v>
      </c>
      <c r="E583" s="101">
        <v>67000</v>
      </c>
      <c r="F583" s="101">
        <v>1500000</v>
      </c>
      <c r="G583" s="102">
        <v>16</v>
      </c>
      <c r="H583" s="101">
        <v>26</v>
      </c>
      <c r="I583" s="101"/>
      <c r="J583" s="100"/>
      <c r="K583" s="100"/>
      <c r="L583" s="100"/>
      <c r="M583" s="100"/>
      <c r="N583" s="100"/>
      <c r="O583" s="100"/>
      <c r="P583" s="100"/>
      <c r="Q583" s="100"/>
      <c r="R583" s="100"/>
      <c r="S583" s="100"/>
      <c r="T583" s="100"/>
      <c r="U583" s="100"/>
      <c r="V583" s="100"/>
      <c r="W583" s="100"/>
      <c r="X583" s="100"/>
      <c r="Y583" s="100"/>
      <c r="Z583" s="100"/>
    </row>
    <row r="584" spans="1:26" ht="14.25" hidden="1" customHeight="1" outlineLevel="1" x14ac:dyDescent="0.2">
      <c r="A584" s="100" t="s">
        <v>127</v>
      </c>
      <c r="B584" s="100">
        <v>8</v>
      </c>
      <c r="C584" s="100" t="s">
        <v>101</v>
      </c>
      <c r="D584" s="100">
        <v>66</v>
      </c>
      <c r="E584" s="101">
        <v>71000</v>
      </c>
      <c r="F584" s="101">
        <v>3000000</v>
      </c>
      <c r="G584" s="102">
        <v>20</v>
      </c>
      <c r="H584" s="101">
        <v>26</v>
      </c>
      <c r="I584" s="101"/>
      <c r="J584" s="100"/>
      <c r="K584" s="100"/>
      <c r="L584" s="100"/>
      <c r="M584" s="100"/>
      <c r="N584" s="100"/>
      <c r="O584" s="100"/>
      <c r="P584" s="100"/>
      <c r="Q584" s="100"/>
      <c r="R584" s="100"/>
      <c r="S584" s="100"/>
      <c r="T584" s="100"/>
      <c r="U584" s="100"/>
      <c r="V584" s="100"/>
      <c r="W584" s="100"/>
      <c r="X584" s="100"/>
      <c r="Y584" s="100"/>
      <c r="Z584" s="100"/>
    </row>
    <row r="585" spans="1:26" ht="14.25" hidden="1" customHeight="1" outlineLevel="1" x14ac:dyDescent="0.2">
      <c r="A585" s="100" t="s">
        <v>127</v>
      </c>
      <c r="B585" s="100">
        <v>9</v>
      </c>
      <c r="C585" s="100" t="s">
        <v>101</v>
      </c>
      <c r="D585" s="100">
        <v>66</v>
      </c>
      <c r="E585" s="101">
        <v>75000</v>
      </c>
      <c r="F585" s="101">
        <v>5000000</v>
      </c>
      <c r="G585" s="102">
        <v>24</v>
      </c>
      <c r="H585" s="101">
        <v>26</v>
      </c>
      <c r="I585" s="101"/>
      <c r="J585" s="100"/>
      <c r="K585" s="100"/>
      <c r="L585" s="100"/>
      <c r="M585" s="100"/>
      <c r="N585" s="100"/>
      <c r="O585" s="100"/>
      <c r="P585" s="100"/>
      <c r="Q585" s="100"/>
      <c r="R585" s="100"/>
      <c r="S585" s="100"/>
      <c r="T585" s="100"/>
      <c r="U585" s="100"/>
      <c r="V585" s="100"/>
      <c r="W585" s="100"/>
      <c r="X585" s="100"/>
      <c r="Y585" s="100"/>
      <c r="Z585" s="100"/>
    </row>
    <row r="586" spans="1:26" ht="14.25" hidden="1" customHeight="1" outlineLevel="1" x14ac:dyDescent="0.2">
      <c r="A586" s="100" t="s">
        <v>127</v>
      </c>
      <c r="B586" s="100">
        <v>10</v>
      </c>
      <c r="C586" s="100" t="s">
        <v>101</v>
      </c>
      <c r="D586" s="100">
        <v>66</v>
      </c>
      <c r="E586" s="101">
        <v>80000</v>
      </c>
      <c r="F586" s="101">
        <v>8000000</v>
      </c>
      <c r="G586" s="102">
        <v>26</v>
      </c>
      <c r="H586" s="101">
        <v>26</v>
      </c>
      <c r="I586" s="101"/>
      <c r="J586" s="100"/>
      <c r="K586" s="100"/>
      <c r="L586" s="100"/>
      <c r="M586" s="100"/>
      <c r="N586" s="100"/>
      <c r="O586" s="100"/>
      <c r="P586" s="100"/>
      <c r="Q586" s="100"/>
      <c r="R586" s="100"/>
      <c r="S586" s="100"/>
      <c r="T586" s="100"/>
      <c r="U586" s="100"/>
      <c r="V586" s="100"/>
      <c r="W586" s="100"/>
      <c r="X586" s="100"/>
      <c r="Y586" s="100"/>
      <c r="Z586" s="100"/>
    </row>
    <row r="587" spans="1:26" ht="14.25" hidden="1" customHeight="1" outlineLevel="1" x14ac:dyDescent="0.2">
      <c r="A587" s="100" t="s">
        <v>127</v>
      </c>
      <c r="B587" s="100">
        <v>11</v>
      </c>
      <c r="C587" s="100" t="s">
        <v>101</v>
      </c>
      <c r="D587" s="100">
        <v>66</v>
      </c>
      <c r="E587" s="101">
        <v>85000</v>
      </c>
      <c r="F587" s="101">
        <v>13000000</v>
      </c>
      <c r="G587" s="102">
        <v>28</v>
      </c>
      <c r="H587" s="101">
        <v>26</v>
      </c>
      <c r="I587" s="101"/>
      <c r="J587" s="100"/>
      <c r="K587" s="100"/>
      <c r="L587" s="100"/>
      <c r="M587" s="100"/>
      <c r="N587" s="100"/>
      <c r="O587" s="100"/>
      <c r="P587" s="100"/>
      <c r="Q587" s="100"/>
      <c r="R587" s="100"/>
      <c r="S587" s="100"/>
      <c r="T587" s="100"/>
      <c r="U587" s="100"/>
      <c r="V587" s="100"/>
      <c r="W587" s="100"/>
      <c r="X587" s="100"/>
      <c r="Y587" s="100"/>
      <c r="Z587" s="100"/>
    </row>
    <row r="588" spans="1:26" ht="14.25" hidden="1" customHeight="1" outlineLevel="1" x14ac:dyDescent="0.2">
      <c r="A588" s="100" t="s">
        <v>127</v>
      </c>
      <c r="B588" s="100">
        <v>12</v>
      </c>
      <c r="C588" s="100" t="s">
        <v>101</v>
      </c>
      <c r="D588" s="100">
        <v>66</v>
      </c>
      <c r="E588" s="101">
        <v>90000</v>
      </c>
      <c r="F588" s="101">
        <v>0</v>
      </c>
      <c r="G588" s="102">
        <v>0</v>
      </c>
      <c r="H588" s="101">
        <v>26</v>
      </c>
      <c r="I588" s="101"/>
      <c r="J588" s="100"/>
      <c r="K588" s="100"/>
      <c r="L588" s="100"/>
      <c r="M588" s="100"/>
      <c r="N588" s="100"/>
      <c r="O588" s="100"/>
      <c r="P588" s="100"/>
      <c r="Q588" s="100"/>
      <c r="R588" s="100"/>
      <c r="S588" s="100"/>
      <c r="T588" s="100"/>
      <c r="U588" s="100"/>
      <c r="V588" s="100"/>
      <c r="W588" s="100"/>
      <c r="X588" s="100"/>
      <c r="Y588" s="100"/>
      <c r="Z588" s="100"/>
    </row>
    <row r="589" spans="1:26" ht="14.25" hidden="1" customHeight="1" outlineLevel="1" x14ac:dyDescent="0.2">
      <c r="A589" s="100" t="s">
        <v>127</v>
      </c>
      <c r="B589" s="100">
        <v>1</v>
      </c>
      <c r="C589" s="100" t="s">
        <v>102</v>
      </c>
      <c r="D589" s="100">
        <v>66</v>
      </c>
      <c r="E589" s="101">
        <v>90000</v>
      </c>
      <c r="F589" s="101">
        <v>250000</v>
      </c>
      <c r="G589" s="102">
        <v>1.5</v>
      </c>
      <c r="H589" s="101">
        <v>26</v>
      </c>
      <c r="I589" s="101"/>
      <c r="J589" s="100"/>
      <c r="K589" s="100"/>
      <c r="L589" s="100"/>
      <c r="M589" s="100"/>
      <c r="N589" s="100"/>
      <c r="O589" s="100"/>
      <c r="P589" s="100"/>
      <c r="Q589" s="100"/>
      <c r="R589" s="100"/>
      <c r="S589" s="100"/>
      <c r="T589" s="100"/>
      <c r="U589" s="100"/>
      <c r="V589" s="100"/>
      <c r="W589" s="100"/>
      <c r="X589" s="100"/>
      <c r="Y589" s="100"/>
      <c r="Z589" s="100"/>
    </row>
    <row r="590" spans="1:26" ht="14.25" hidden="1" customHeight="1" outlineLevel="1" x14ac:dyDescent="0.2">
      <c r="A590" s="100" t="s">
        <v>127</v>
      </c>
      <c r="B590" s="100">
        <v>2</v>
      </c>
      <c r="C590" s="100" t="s">
        <v>102</v>
      </c>
      <c r="D590" s="100">
        <v>66</v>
      </c>
      <c r="E590" s="101">
        <v>91700</v>
      </c>
      <c r="F590" s="101">
        <v>500000</v>
      </c>
      <c r="G590" s="102">
        <v>2.5</v>
      </c>
      <c r="H590" s="101">
        <v>26</v>
      </c>
      <c r="I590" s="101"/>
      <c r="J590" s="100"/>
      <c r="K590" s="100"/>
      <c r="L590" s="100"/>
      <c r="M590" s="100"/>
      <c r="N590" s="100"/>
      <c r="O590" s="100"/>
      <c r="P590" s="100"/>
      <c r="Q590" s="100"/>
      <c r="R590" s="100"/>
      <c r="S590" s="100"/>
      <c r="T590" s="100"/>
      <c r="U590" s="100"/>
      <c r="V590" s="100"/>
      <c r="W590" s="100"/>
      <c r="X590" s="100"/>
      <c r="Y590" s="100"/>
      <c r="Z590" s="100"/>
    </row>
    <row r="591" spans="1:26" ht="14.25" hidden="1" customHeight="1" outlineLevel="1" x14ac:dyDescent="0.2">
      <c r="A591" s="100" t="s">
        <v>127</v>
      </c>
      <c r="B591" s="100">
        <v>3</v>
      </c>
      <c r="C591" s="100" t="s">
        <v>102</v>
      </c>
      <c r="D591" s="100">
        <v>66</v>
      </c>
      <c r="E591" s="101">
        <v>93400</v>
      </c>
      <c r="F591" s="101">
        <v>1000000</v>
      </c>
      <c r="G591" s="102">
        <v>4</v>
      </c>
      <c r="H591" s="101">
        <v>26</v>
      </c>
      <c r="I591" s="101"/>
      <c r="J591" s="100"/>
      <c r="K591" s="100"/>
      <c r="L591" s="100"/>
      <c r="M591" s="100"/>
      <c r="N591" s="100"/>
      <c r="O591" s="100"/>
      <c r="P591" s="100"/>
      <c r="Q591" s="100"/>
      <c r="R591" s="100"/>
      <c r="S591" s="100"/>
      <c r="T591" s="100"/>
      <c r="U591" s="100"/>
      <c r="V591" s="100"/>
      <c r="W591" s="100"/>
      <c r="X591" s="100"/>
      <c r="Y591" s="100"/>
      <c r="Z591" s="100"/>
    </row>
    <row r="592" spans="1:26" ht="14.25" hidden="1" customHeight="1" outlineLevel="1" x14ac:dyDescent="0.2">
      <c r="A592" s="100" t="s">
        <v>127</v>
      </c>
      <c r="B592" s="100">
        <v>4</v>
      </c>
      <c r="C592" s="100" t="s">
        <v>102</v>
      </c>
      <c r="D592" s="100">
        <v>66</v>
      </c>
      <c r="E592" s="101">
        <v>95100</v>
      </c>
      <c r="F592" s="101">
        <v>3750000</v>
      </c>
      <c r="G592" s="102">
        <v>7.5</v>
      </c>
      <c r="H592" s="101">
        <v>26</v>
      </c>
      <c r="I592" s="101"/>
      <c r="J592" s="100"/>
      <c r="K592" s="100"/>
      <c r="L592" s="100"/>
      <c r="M592" s="100"/>
      <c r="N592" s="100"/>
      <c r="O592" s="100"/>
      <c r="P592" s="100"/>
      <c r="Q592" s="100"/>
      <c r="R592" s="100"/>
      <c r="S592" s="100"/>
      <c r="T592" s="100"/>
      <c r="U592" s="100"/>
      <c r="V592" s="100"/>
      <c r="W592" s="100"/>
      <c r="X592" s="100"/>
      <c r="Y592" s="100"/>
      <c r="Z592" s="100"/>
    </row>
    <row r="593" spans="1:26" ht="14.25" hidden="1" customHeight="1" outlineLevel="1" x14ac:dyDescent="0.2">
      <c r="A593" s="100" t="s">
        <v>127</v>
      </c>
      <c r="B593" s="100">
        <v>5</v>
      </c>
      <c r="C593" s="100" t="s">
        <v>102</v>
      </c>
      <c r="D593" s="100">
        <v>66</v>
      </c>
      <c r="E593" s="101">
        <v>96800</v>
      </c>
      <c r="F593" s="101">
        <v>3750000</v>
      </c>
      <c r="G593" s="102">
        <v>7.5</v>
      </c>
      <c r="H593" s="101">
        <v>26</v>
      </c>
      <c r="I593" s="101"/>
      <c r="J593" s="100"/>
      <c r="K593" s="100"/>
      <c r="L593" s="100"/>
      <c r="M593" s="100"/>
      <c r="N593" s="100"/>
      <c r="O593" s="100"/>
      <c r="P593" s="100"/>
      <c r="Q593" s="100"/>
      <c r="R593" s="100"/>
      <c r="S593" s="100"/>
      <c r="T593" s="100"/>
      <c r="U593" s="100"/>
      <c r="V593" s="100"/>
      <c r="W593" s="100"/>
      <c r="X593" s="100"/>
      <c r="Y593" s="100"/>
      <c r="Z593" s="100"/>
    </row>
    <row r="594" spans="1:26" ht="14.25" hidden="1" customHeight="1" outlineLevel="1" x14ac:dyDescent="0.2">
      <c r="A594" s="100" t="s">
        <v>127</v>
      </c>
      <c r="B594" s="100">
        <v>6</v>
      </c>
      <c r="C594" s="100" t="s">
        <v>102</v>
      </c>
      <c r="D594" s="100">
        <v>66</v>
      </c>
      <c r="E594" s="101">
        <v>98500</v>
      </c>
      <c r="F594" s="101">
        <v>3750000</v>
      </c>
      <c r="G594" s="102">
        <v>7.5</v>
      </c>
      <c r="H594" s="101">
        <v>26</v>
      </c>
      <c r="I594" s="101"/>
      <c r="J594" s="100"/>
      <c r="K594" s="100"/>
      <c r="L594" s="100"/>
      <c r="M594" s="100"/>
      <c r="N594" s="100"/>
      <c r="O594" s="100"/>
      <c r="P594" s="100"/>
      <c r="Q594" s="100"/>
      <c r="R594" s="100"/>
      <c r="S594" s="100"/>
      <c r="T594" s="100"/>
      <c r="U594" s="100"/>
      <c r="V594" s="100"/>
      <c r="W594" s="100"/>
      <c r="X594" s="100"/>
      <c r="Y594" s="100"/>
      <c r="Z594" s="100"/>
    </row>
    <row r="595" spans="1:26" ht="14.25" hidden="1" customHeight="1" outlineLevel="1" x14ac:dyDescent="0.2">
      <c r="A595" s="100" t="s">
        <v>127</v>
      </c>
      <c r="B595" s="100">
        <v>7</v>
      </c>
      <c r="C595" s="100" t="s">
        <v>102</v>
      </c>
      <c r="D595" s="100">
        <v>66</v>
      </c>
      <c r="E595" s="101">
        <v>100200</v>
      </c>
      <c r="F595" s="101">
        <v>3750000</v>
      </c>
      <c r="G595" s="102">
        <v>7.5</v>
      </c>
      <c r="H595" s="101">
        <v>26</v>
      </c>
      <c r="I595" s="101"/>
      <c r="J595" s="100"/>
      <c r="K595" s="100"/>
      <c r="L595" s="100"/>
      <c r="M595" s="100"/>
      <c r="N595" s="100"/>
      <c r="O595" s="100"/>
      <c r="P595" s="100"/>
      <c r="Q595" s="100"/>
      <c r="R595" s="100"/>
      <c r="S595" s="100"/>
      <c r="T595" s="100"/>
      <c r="U595" s="100"/>
      <c r="V595" s="100"/>
      <c r="W595" s="100"/>
      <c r="X595" s="100"/>
      <c r="Y595" s="100"/>
      <c r="Z595" s="100"/>
    </row>
    <row r="596" spans="1:26" ht="14.25" hidden="1" customHeight="1" outlineLevel="1" x14ac:dyDescent="0.2">
      <c r="A596" s="100" t="s">
        <v>127</v>
      </c>
      <c r="B596" s="100">
        <v>8</v>
      </c>
      <c r="C596" s="100" t="s">
        <v>102</v>
      </c>
      <c r="D596" s="100">
        <v>66</v>
      </c>
      <c r="E596" s="101">
        <v>101900</v>
      </c>
      <c r="F596" s="101">
        <v>3750000</v>
      </c>
      <c r="G596" s="102">
        <v>7.5</v>
      </c>
      <c r="H596" s="101">
        <v>26</v>
      </c>
      <c r="I596" s="101"/>
      <c r="J596" s="100"/>
      <c r="K596" s="100"/>
      <c r="L596" s="100"/>
      <c r="M596" s="100"/>
      <c r="N596" s="100"/>
      <c r="O596" s="100"/>
      <c r="P596" s="100"/>
      <c r="Q596" s="100"/>
      <c r="R596" s="100"/>
      <c r="S596" s="100"/>
      <c r="T596" s="100"/>
      <c r="U596" s="100"/>
      <c r="V596" s="100"/>
      <c r="W596" s="100"/>
      <c r="X596" s="100"/>
      <c r="Y596" s="100"/>
      <c r="Z596" s="100"/>
    </row>
    <row r="597" spans="1:26" ht="14.25" hidden="1" customHeight="1" outlineLevel="1" x14ac:dyDescent="0.2">
      <c r="A597" s="100" t="s">
        <v>127</v>
      </c>
      <c r="B597" s="100">
        <v>9</v>
      </c>
      <c r="C597" s="100" t="s">
        <v>102</v>
      </c>
      <c r="D597" s="100">
        <v>66</v>
      </c>
      <c r="E597" s="101">
        <v>103600</v>
      </c>
      <c r="F597" s="101">
        <v>3750000</v>
      </c>
      <c r="G597" s="102">
        <v>7.5</v>
      </c>
      <c r="H597" s="101">
        <v>26</v>
      </c>
      <c r="I597" s="101"/>
      <c r="J597" s="100"/>
      <c r="K597" s="100"/>
      <c r="L597" s="100"/>
      <c r="M597" s="100"/>
      <c r="N597" s="100"/>
      <c r="O597" s="100"/>
      <c r="P597" s="100"/>
      <c r="Q597" s="100"/>
      <c r="R597" s="100"/>
      <c r="S597" s="100"/>
      <c r="T597" s="100"/>
      <c r="U597" s="100"/>
      <c r="V597" s="100"/>
      <c r="W597" s="100"/>
      <c r="X597" s="100"/>
      <c r="Y597" s="100"/>
      <c r="Z597" s="100"/>
    </row>
    <row r="598" spans="1:26" ht="14.25" hidden="1" customHeight="1" outlineLevel="1" x14ac:dyDescent="0.2">
      <c r="A598" s="100" t="s">
        <v>127</v>
      </c>
      <c r="B598" s="100">
        <v>10</v>
      </c>
      <c r="C598" s="100" t="s">
        <v>102</v>
      </c>
      <c r="D598" s="100">
        <v>66</v>
      </c>
      <c r="E598" s="101">
        <v>105300</v>
      </c>
      <c r="F598" s="101">
        <v>3750000</v>
      </c>
      <c r="G598" s="102">
        <v>7.5</v>
      </c>
      <c r="H598" s="101">
        <v>26</v>
      </c>
      <c r="I598" s="101"/>
      <c r="J598" s="100"/>
      <c r="K598" s="100"/>
      <c r="L598" s="100"/>
      <c r="M598" s="100"/>
      <c r="N598" s="100"/>
      <c r="O598" s="100"/>
      <c r="P598" s="100"/>
      <c r="Q598" s="100"/>
      <c r="R598" s="100"/>
      <c r="S598" s="100"/>
      <c r="T598" s="100"/>
      <c r="U598" s="100"/>
      <c r="V598" s="100"/>
      <c r="W598" s="100"/>
      <c r="X598" s="100"/>
      <c r="Y598" s="100"/>
      <c r="Z598" s="100"/>
    </row>
    <row r="599" spans="1:26" ht="14.25" hidden="1" customHeight="1" outlineLevel="1" x14ac:dyDescent="0.2">
      <c r="A599" s="100" t="s">
        <v>127</v>
      </c>
      <c r="B599" s="100">
        <v>11</v>
      </c>
      <c r="C599" s="100" t="s">
        <v>102</v>
      </c>
      <c r="D599" s="100">
        <v>66</v>
      </c>
      <c r="E599" s="101">
        <v>107000</v>
      </c>
      <c r="F599" s="101">
        <v>3750000</v>
      </c>
      <c r="G599" s="102">
        <v>7.5</v>
      </c>
      <c r="H599" s="101">
        <v>26</v>
      </c>
      <c r="I599" s="101"/>
      <c r="J599" s="100"/>
      <c r="K599" s="100"/>
      <c r="L599" s="100"/>
      <c r="M599" s="100"/>
      <c r="N599" s="100"/>
      <c r="O599" s="100"/>
      <c r="P599" s="100"/>
      <c r="Q599" s="100"/>
      <c r="R599" s="100"/>
      <c r="S599" s="100"/>
      <c r="T599" s="100"/>
      <c r="U599" s="100"/>
      <c r="V599" s="100"/>
      <c r="W599" s="100"/>
      <c r="X599" s="100"/>
      <c r="Y599" s="100"/>
      <c r="Z599" s="100"/>
    </row>
    <row r="600" spans="1:26" ht="14.25" hidden="1" customHeight="1" outlineLevel="1" x14ac:dyDescent="0.2">
      <c r="A600" s="100" t="s">
        <v>127</v>
      </c>
      <c r="B600" s="100">
        <v>12</v>
      </c>
      <c r="C600" s="100" t="s">
        <v>102</v>
      </c>
      <c r="D600" s="100">
        <v>66</v>
      </c>
      <c r="E600" s="101">
        <v>108700</v>
      </c>
      <c r="F600" s="101">
        <v>0</v>
      </c>
      <c r="G600" s="102">
        <v>0</v>
      </c>
      <c r="H600" s="101">
        <v>26</v>
      </c>
      <c r="I600" s="101"/>
      <c r="J600" s="100"/>
      <c r="K600" s="100"/>
      <c r="L600" s="100"/>
      <c r="M600" s="100"/>
      <c r="N600" s="100"/>
      <c r="O600" s="100"/>
      <c r="P600" s="100"/>
      <c r="Q600" s="100"/>
      <c r="R600" s="100"/>
      <c r="S600" s="100"/>
      <c r="T600" s="100"/>
      <c r="U600" s="100"/>
      <c r="V600" s="100"/>
      <c r="W600" s="100"/>
      <c r="X600" s="100"/>
      <c r="Y600" s="100"/>
      <c r="Z600" s="100"/>
    </row>
    <row r="601" spans="1:26" ht="14.25" hidden="1" customHeight="1" outlineLevel="1" x14ac:dyDescent="0.2">
      <c r="A601" s="201" t="s">
        <v>127</v>
      </c>
      <c r="B601" s="97">
        <v>1</v>
      </c>
      <c r="C601" s="97" t="s">
        <v>103</v>
      </c>
      <c r="D601" s="97">
        <v>66</v>
      </c>
      <c r="E601" s="98">
        <v>114135</v>
      </c>
      <c r="F601" s="98">
        <v>0</v>
      </c>
      <c r="G601" s="99">
        <v>0</v>
      </c>
      <c r="H601" s="98">
        <v>26</v>
      </c>
      <c r="I601" s="101"/>
      <c r="J601" s="100"/>
      <c r="K601" s="100"/>
      <c r="L601" s="100"/>
      <c r="M601" s="100"/>
      <c r="N601" s="100"/>
      <c r="O601" s="100"/>
      <c r="P601" s="100"/>
      <c r="Q601" s="100"/>
      <c r="R601" s="100"/>
      <c r="S601" s="100"/>
      <c r="T601" s="100"/>
      <c r="U601" s="100"/>
      <c r="V601" s="100"/>
      <c r="W601" s="100"/>
      <c r="X601" s="100"/>
      <c r="Y601" s="100"/>
      <c r="Z601" s="100"/>
    </row>
    <row r="602" spans="1:26" ht="14.25" customHeight="1" collapsed="1" x14ac:dyDescent="0.2">
      <c r="A602" s="100" t="s">
        <v>128</v>
      </c>
      <c r="B602" s="100">
        <v>1</v>
      </c>
      <c r="C602" s="100" t="s">
        <v>101</v>
      </c>
      <c r="D602" s="100">
        <v>30</v>
      </c>
      <c r="E602" s="101">
        <v>62000</v>
      </c>
      <c r="F602" s="101">
        <v>20000</v>
      </c>
      <c r="G602" s="102">
        <v>0.16666666666666671</v>
      </c>
      <c r="H602" s="101">
        <v>27</v>
      </c>
      <c r="I602" s="101"/>
      <c r="J602" s="100"/>
      <c r="K602" s="100"/>
      <c r="L602" s="100"/>
      <c r="M602" s="100"/>
      <c r="N602" s="100"/>
      <c r="O602" s="100"/>
      <c r="P602" s="100"/>
      <c r="Q602" s="100"/>
      <c r="R602" s="100"/>
      <c r="S602" s="100"/>
      <c r="T602" s="100"/>
      <c r="U602" s="100"/>
      <c r="V602" s="100"/>
      <c r="W602" s="100"/>
      <c r="X602" s="100"/>
      <c r="Y602" s="100"/>
      <c r="Z602" s="100"/>
    </row>
    <row r="603" spans="1:26" ht="14.25" hidden="1" customHeight="1" outlineLevel="1" x14ac:dyDescent="0.2">
      <c r="A603" s="100" t="s">
        <v>128</v>
      </c>
      <c r="B603" s="100">
        <v>2</v>
      </c>
      <c r="C603" s="100" t="s">
        <v>101</v>
      </c>
      <c r="D603" s="100">
        <v>32</v>
      </c>
      <c r="E603" s="101">
        <v>66000</v>
      </c>
      <c r="F603" s="101">
        <v>40000</v>
      </c>
      <c r="G603" s="102">
        <v>1</v>
      </c>
      <c r="H603" s="101">
        <v>27</v>
      </c>
      <c r="I603" s="101"/>
      <c r="J603" s="100"/>
      <c r="K603" s="100"/>
      <c r="L603" s="100"/>
      <c r="M603" s="100"/>
      <c r="N603" s="100"/>
      <c r="O603" s="100"/>
      <c r="P603" s="100"/>
      <c r="Q603" s="100"/>
      <c r="R603" s="100"/>
      <c r="S603" s="100"/>
      <c r="T603" s="100"/>
      <c r="U603" s="100"/>
      <c r="V603" s="100"/>
      <c r="W603" s="100"/>
      <c r="X603" s="100"/>
      <c r="Y603" s="100"/>
      <c r="Z603" s="100"/>
    </row>
    <row r="604" spans="1:26" ht="14.25" hidden="1" customHeight="1" outlineLevel="1" x14ac:dyDescent="0.2">
      <c r="A604" s="100" t="s">
        <v>128</v>
      </c>
      <c r="B604" s="100">
        <v>3</v>
      </c>
      <c r="C604" s="100" t="s">
        <v>101</v>
      </c>
      <c r="D604" s="100">
        <v>33</v>
      </c>
      <c r="E604" s="101">
        <v>70000</v>
      </c>
      <c r="F604" s="101">
        <v>80000</v>
      </c>
      <c r="G604" s="102">
        <v>2</v>
      </c>
      <c r="H604" s="101">
        <v>27</v>
      </c>
      <c r="I604" s="101"/>
      <c r="J604" s="100"/>
      <c r="K604" s="100"/>
      <c r="L604" s="100"/>
      <c r="M604" s="100"/>
      <c r="N604" s="100"/>
      <c r="O604" s="100"/>
      <c r="P604" s="100"/>
      <c r="Q604" s="100"/>
      <c r="R604" s="100"/>
      <c r="S604" s="100"/>
      <c r="T604" s="100"/>
      <c r="U604" s="100"/>
      <c r="V604" s="100"/>
      <c r="W604" s="100"/>
      <c r="X604" s="100"/>
      <c r="Y604" s="100"/>
      <c r="Z604" s="100"/>
    </row>
    <row r="605" spans="1:26" ht="14.25" hidden="1" customHeight="1" outlineLevel="1" x14ac:dyDescent="0.2">
      <c r="A605" s="100" t="s">
        <v>128</v>
      </c>
      <c r="B605" s="100">
        <v>4</v>
      </c>
      <c r="C605" s="100" t="s">
        <v>101</v>
      </c>
      <c r="D605" s="100">
        <v>34</v>
      </c>
      <c r="E605" s="101">
        <v>74000</v>
      </c>
      <c r="F605" s="101">
        <v>400000</v>
      </c>
      <c r="G605" s="102">
        <v>8</v>
      </c>
      <c r="H605" s="101">
        <v>27</v>
      </c>
      <c r="I605" s="101"/>
      <c r="J605" s="100"/>
      <c r="K605" s="100"/>
      <c r="L605" s="100"/>
      <c r="M605" s="100"/>
      <c r="N605" s="100"/>
      <c r="O605" s="100"/>
      <c r="P605" s="100"/>
      <c r="Q605" s="100"/>
      <c r="R605" s="100"/>
      <c r="S605" s="100"/>
      <c r="T605" s="100"/>
      <c r="U605" s="100"/>
      <c r="V605" s="100"/>
      <c r="W605" s="100"/>
      <c r="X605" s="100"/>
      <c r="Y605" s="100"/>
      <c r="Z605" s="100"/>
    </row>
    <row r="606" spans="1:26" ht="14.25" hidden="1" customHeight="1" outlineLevel="1" x14ac:dyDescent="0.2">
      <c r="A606" s="100" t="s">
        <v>128</v>
      </c>
      <c r="B606" s="100">
        <v>5</v>
      </c>
      <c r="C606" s="100" t="s">
        <v>101</v>
      </c>
      <c r="D606" s="100">
        <v>35</v>
      </c>
      <c r="E606" s="101">
        <v>79000</v>
      </c>
      <c r="F606" s="101">
        <v>800000</v>
      </c>
      <c r="G606" s="102">
        <v>12</v>
      </c>
      <c r="H606" s="101">
        <v>27</v>
      </c>
      <c r="I606" s="101"/>
      <c r="J606" s="100"/>
      <c r="K606" s="100"/>
      <c r="L606" s="100"/>
      <c r="M606" s="100"/>
      <c r="N606" s="100"/>
      <c r="O606" s="100"/>
      <c r="P606" s="100"/>
      <c r="Q606" s="100"/>
      <c r="R606" s="100"/>
      <c r="S606" s="100"/>
      <c r="T606" s="100"/>
      <c r="U606" s="100"/>
      <c r="V606" s="100"/>
      <c r="W606" s="100"/>
      <c r="X606" s="100"/>
      <c r="Y606" s="100"/>
      <c r="Z606" s="100"/>
    </row>
    <row r="607" spans="1:26" ht="14.25" hidden="1" customHeight="1" outlineLevel="1" x14ac:dyDescent="0.2">
      <c r="A607" s="100" t="s">
        <v>128</v>
      </c>
      <c r="B607" s="100">
        <v>6</v>
      </c>
      <c r="C607" s="100" t="s">
        <v>101</v>
      </c>
      <c r="D607" s="100">
        <v>36</v>
      </c>
      <c r="E607" s="101">
        <v>84000</v>
      </c>
      <c r="F607" s="101">
        <v>1600000</v>
      </c>
      <c r="G607" s="102">
        <v>24</v>
      </c>
      <c r="H607" s="101">
        <v>27</v>
      </c>
      <c r="I607" s="101"/>
      <c r="J607" s="100"/>
      <c r="K607" s="100"/>
      <c r="L607" s="100"/>
      <c r="M607" s="100"/>
      <c r="N607" s="100"/>
      <c r="O607" s="100"/>
      <c r="P607" s="100"/>
      <c r="Q607" s="100"/>
      <c r="R607" s="100"/>
      <c r="S607" s="100"/>
      <c r="T607" s="100"/>
      <c r="U607" s="100"/>
      <c r="V607" s="100"/>
      <c r="W607" s="100"/>
      <c r="X607" s="100"/>
      <c r="Y607" s="100"/>
      <c r="Z607" s="100"/>
    </row>
    <row r="608" spans="1:26" ht="14.25" hidden="1" customHeight="1" outlineLevel="1" x14ac:dyDescent="0.2">
      <c r="A608" s="100" t="s">
        <v>128</v>
      </c>
      <c r="B608" s="100">
        <v>7</v>
      </c>
      <c r="C608" s="100" t="s">
        <v>101</v>
      </c>
      <c r="D608" s="100">
        <v>38</v>
      </c>
      <c r="E608" s="101">
        <v>89000</v>
      </c>
      <c r="F608" s="101">
        <v>3000000</v>
      </c>
      <c r="G608" s="102">
        <v>32</v>
      </c>
      <c r="H608" s="101">
        <v>27</v>
      </c>
      <c r="I608" s="101"/>
      <c r="J608" s="100"/>
      <c r="K608" s="100"/>
      <c r="L608" s="100"/>
      <c r="M608" s="100"/>
      <c r="N608" s="100"/>
      <c r="O608" s="100"/>
      <c r="P608" s="100"/>
      <c r="Q608" s="100"/>
      <c r="R608" s="100"/>
      <c r="S608" s="100"/>
      <c r="T608" s="100"/>
      <c r="U608" s="100"/>
      <c r="V608" s="100"/>
      <c r="W608" s="100"/>
      <c r="X608" s="100"/>
      <c r="Y608" s="100"/>
      <c r="Z608" s="100"/>
    </row>
    <row r="609" spans="1:26" ht="14.25" hidden="1" customHeight="1" outlineLevel="1" x14ac:dyDescent="0.2">
      <c r="A609" s="100" t="s">
        <v>128</v>
      </c>
      <c r="B609" s="100">
        <v>8</v>
      </c>
      <c r="C609" s="100" t="s">
        <v>101</v>
      </c>
      <c r="D609" s="100">
        <v>39</v>
      </c>
      <c r="E609" s="101">
        <v>95000</v>
      </c>
      <c r="F609" s="101">
        <v>6000000</v>
      </c>
      <c r="G609" s="102">
        <v>40</v>
      </c>
      <c r="H609" s="101">
        <v>27</v>
      </c>
      <c r="I609" s="101"/>
      <c r="J609" s="100"/>
      <c r="K609" s="100"/>
      <c r="L609" s="100"/>
      <c r="M609" s="100"/>
      <c r="N609" s="100"/>
      <c r="O609" s="100"/>
      <c r="P609" s="100"/>
      <c r="Q609" s="100"/>
      <c r="R609" s="100"/>
      <c r="S609" s="100"/>
      <c r="T609" s="100"/>
      <c r="U609" s="100"/>
      <c r="V609" s="100"/>
      <c r="W609" s="100"/>
      <c r="X609" s="100"/>
      <c r="Y609" s="100"/>
      <c r="Z609" s="100"/>
    </row>
    <row r="610" spans="1:26" ht="14.25" hidden="1" customHeight="1" outlineLevel="1" x14ac:dyDescent="0.2">
      <c r="A610" s="100" t="s">
        <v>128</v>
      </c>
      <c r="B610" s="100">
        <v>9</v>
      </c>
      <c r="C610" s="100" t="s">
        <v>101</v>
      </c>
      <c r="D610" s="100">
        <v>40</v>
      </c>
      <c r="E610" s="101">
        <v>101000</v>
      </c>
      <c r="F610" s="101">
        <v>10000000</v>
      </c>
      <c r="G610" s="102">
        <v>44</v>
      </c>
      <c r="H610" s="101">
        <v>27</v>
      </c>
      <c r="I610" s="101"/>
      <c r="J610" s="100"/>
      <c r="K610" s="100"/>
      <c r="L610" s="100"/>
      <c r="M610" s="100"/>
      <c r="N610" s="100"/>
      <c r="O610" s="100"/>
      <c r="P610" s="100"/>
      <c r="Q610" s="100"/>
      <c r="R610" s="100"/>
      <c r="S610" s="100"/>
      <c r="T610" s="100"/>
      <c r="U610" s="100"/>
      <c r="V610" s="100"/>
      <c r="W610" s="100"/>
      <c r="X610" s="100"/>
      <c r="Y610" s="100"/>
      <c r="Z610" s="100"/>
    </row>
    <row r="611" spans="1:26" ht="14.25" hidden="1" customHeight="1" outlineLevel="1" x14ac:dyDescent="0.2">
      <c r="A611" s="100" t="s">
        <v>128</v>
      </c>
      <c r="B611" s="100">
        <v>10</v>
      </c>
      <c r="C611" s="100" t="s">
        <v>101</v>
      </c>
      <c r="D611" s="100">
        <v>41</v>
      </c>
      <c r="E611" s="101">
        <v>107000</v>
      </c>
      <c r="F611" s="101">
        <v>16000000</v>
      </c>
      <c r="G611" s="102">
        <v>52</v>
      </c>
      <c r="H611" s="101">
        <v>27</v>
      </c>
      <c r="I611" s="101"/>
      <c r="J611" s="100"/>
      <c r="K611" s="100"/>
      <c r="L611" s="100"/>
      <c r="M611" s="100"/>
      <c r="N611" s="100"/>
      <c r="O611" s="100"/>
      <c r="P611" s="100"/>
      <c r="Q611" s="100"/>
      <c r="R611" s="100"/>
      <c r="S611" s="100"/>
      <c r="T611" s="100"/>
      <c r="U611" s="100"/>
      <c r="V611" s="100"/>
      <c r="W611" s="100"/>
      <c r="X611" s="100"/>
      <c r="Y611" s="100"/>
      <c r="Z611" s="100"/>
    </row>
    <row r="612" spans="1:26" ht="14.25" hidden="1" customHeight="1" outlineLevel="1" x14ac:dyDescent="0.2">
      <c r="A612" s="100" t="s">
        <v>128</v>
      </c>
      <c r="B612" s="100">
        <v>11</v>
      </c>
      <c r="C612" s="100" t="s">
        <v>101</v>
      </c>
      <c r="D612" s="100">
        <v>42</v>
      </c>
      <c r="E612" s="101">
        <v>114000</v>
      </c>
      <c r="F612" s="101">
        <v>26000000</v>
      </c>
      <c r="G612" s="102">
        <v>60</v>
      </c>
      <c r="H612" s="101">
        <v>27</v>
      </c>
      <c r="I612" s="101"/>
      <c r="J612" s="100"/>
      <c r="K612" s="100"/>
      <c r="L612" s="100"/>
      <c r="M612" s="100"/>
      <c r="N612" s="100"/>
      <c r="O612" s="100"/>
      <c r="P612" s="100"/>
      <c r="Q612" s="100"/>
      <c r="R612" s="100"/>
      <c r="S612" s="100"/>
      <c r="T612" s="100"/>
      <c r="U612" s="100"/>
      <c r="V612" s="100"/>
      <c r="W612" s="100"/>
      <c r="X612" s="100"/>
      <c r="Y612" s="100"/>
      <c r="Z612" s="100"/>
    </row>
    <row r="613" spans="1:26" ht="14.25" hidden="1" customHeight="1" outlineLevel="1" x14ac:dyDescent="0.2">
      <c r="A613" s="100" t="s">
        <v>128</v>
      </c>
      <c r="B613" s="100">
        <v>12</v>
      </c>
      <c r="C613" s="100" t="s">
        <v>101</v>
      </c>
      <c r="D613" s="100">
        <v>43</v>
      </c>
      <c r="E613" s="101">
        <v>121000</v>
      </c>
      <c r="F613" s="101">
        <v>0</v>
      </c>
      <c r="G613" s="102">
        <v>0</v>
      </c>
      <c r="H613" s="101">
        <v>27</v>
      </c>
      <c r="I613" s="101"/>
      <c r="J613" s="100"/>
      <c r="K613" s="100"/>
      <c r="L613" s="100"/>
      <c r="M613" s="100"/>
      <c r="N613" s="100"/>
      <c r="O613" s="100"/>
      <c r="P613" s="100"/>
      <c r="Q613" s="100"/>
      <c r="R613" s="100"/>
      <c r="S613" s="100"/>
      <c r="T613" s="100"/>
      <c r="U613" s="100"/>
      <c r="V613" s="100"/>
      <c r="W613" s="100"/>
      <c r="X613" s="100"/>
      <c r="Y613" s="100"/>
      <c r="Z613" s="100"/>
    </row>
    <row r="614" spans="1:26" ht="14.25" hidden="1" customHeight="1" outlineLevel="1" x14ac:dyDescent="0.2">
      <c r="A614" s="100" t="s">
        <v>128</v>
      </c>
      <c r="B614" s="100">
        <v>1</v>
      </c>
      <c r="C614" s="100" t="s">
        <v>102</v>
      </c>
      <c r="D614" s="100">
        <v>43</v>
      </c>
      <c r="E614" s="101">
        <v>121000</v>
      </c>
      <c r="F614" s="101">
        <v>500000</v>
      </c>
      <c r="G614" s="102">
        <v>2.5</v>
      </c>
      <c r="H614" s="101">
        <v>27</v>
      </c>
      <c r="I614" s="101"/>
      <c r="J614" s="100"/>
      <c r="K614" s="100"/>
      <c r="L614" s="100"/>
      <c r="M614" s="100"/>
      <c r="N614" s="100"/>
      <c r="O614" s="100"/>
      <c r="P614" s="100"/>
      <c r="Q614" s="100"/>
      <c r="R614" s="100"/>
      <c r="S614" s="100"/>
      <c r="T614" s="100"/>
      <c r="U614" s="100"/>
      <c r="V614" s="100"/>
      <c r="W614" s="100"/>
      <c r="X614" s="100"/>
      <c r="Y614" s="100"/>
      <c r="Z614" s="100"/>
    </row>
    <row r="615" spans="1:26" ht="14.25" hidden="1" customHeight="1" outlineLevel="1" x14ac:dyDescent="0.2">
      <c r="A615" s="100" t="s">
        <v>128</v>
      </c>
      <c r="B615" s="100">
        <v>2</v>
      </c>
      <c r="C615" s="100" t="s">
        <v>102</v>
      </c>
      <c r="D615" s="100">
        <v>43</v>
      </c>
      <c r="E615" s="101">
        <v>123200</v>
      </c>
      <c r="F615" s="101">
        <v>1000000</v>
      </c>
      <c r="G615" s="102">
        <v>5</v>
      </c>
      <c r="H615" s="101">
        <v>27</v>
      </c>
      <c r="I615" s="101"/>
      <c r="J615" s="100"/>
      <c r="K615" s="100"/>
      <c r="L615" s="100"/>
      <c r="M615" s="100"/>
      <c r="N615" s="100"/>
      <c r="O615" s="100"/>
      <c r="P615" s="100"/>
      <c r="Q615" s="100"/>
      <c r="R615" s="100"/>
      <c r="S615" s="100"/>
      <c r="T615" s="100"/>
      <c r="U615" s="100"/>
      <c r="V615" s="100"/>
      <c r="W615" s="100"/>
      <c r="X615" s="100"/>
      <c r="Y615" s="100"/>
      <c r="Z615" s="100"/>
    </row>
    <row r="616" spans="1:26" ht="14.25" hidden="1" customHeight="1" outlineLevel="1" x14ac:dyDescent="0.2">
      <c r="A616" s="100" t="s">
        <v>128</v>
      </c>
      <c r="B616" s="100">
        <v>3</v>
      </c>
      <c r="C616" s="100" t="s">
        <v>102</v>
      </c>
      <c r="D616" s="100">
        <v>43</v>
      </c>
      <c r="E616" s="101">
        <v>125400</v>
      </c>
      <c r="F616" s="101">
        <v>2000000</v>
      </c>
      <c r="G616" s="102">
        <v>10</v>
      </c>
      <c r="H616" s="101">
        <v>27</v>
      </c>
      <c r="I616" s="101"/>
      <c r="J616" s="100"/>
      <c r="K616" s="100"/>
      <c r="L616" s="100"/>
      <c r="M616" s="100"/>
      <c r="N616" s="100"/>
      <c r="O616" s="100"/>
      <c r="P616" s="100"/>
      <c r="Q616" s="100"/>
      <c r="R616" s="100"/>
      <c r="S616" s="100"/>
      <c r="T616" s="100"/>
      <c r="U616" s="100"/>
      <c r="V616" s="100"/>
      <c r="W616" s="100"/>
      <c r="X616" s="100"/>
      <c r="Y616" s="100"/>
      <c r="Z616" s="100"/>
    </row>
    <row r="617" spans="1:26" ht="14.25" hidden="1" customHeight="1" outlineLevel="1" x14ac:dyDescent="0.2">
      <c r="A617" s="100" t="s">
        <v>128</v>
      </c>
      <c r="B617" s="100">
        <v>4</v>
      </c>
      <c r="C617" s="100" t="s">
        <v>102</v>
      </c>
      <c r="D617" s="100">
        <v>43</v>
      </c>
      <c r="E617" s="101">
        <v>127600</v>
      </c>
      <c r="F617" s="101">
        <v>7500000</v>
      </c>
      <c r="G617" s="102">
        <v>15</v>
      </c>
      <c r="H617" s="101">
        <v>27</v>
      </c>
      <c r="I617" s="101"/>
      <c r="J617" s="100"/>
      <c r="K617" s="100"/>
      <c r="L617" s="100"/>
      <c r="M617" s="100"/>
      <c r="N617" s="100"/>
      <c r="O617" s="100"/>
      <c r="P617" s="100"/>
      <c r="Q617" s="100"/>
      <c r="R617" s="100"/>
      <c r="S617" s="100"/>
      <c r="T617" s="100"/>
      <c r="U617" s="100"/>
      <c r="V617" s="100"/>
      <c r="W617" s="100"/>
      <c r="X617" s="100"/>
      <c r="Y617" s="100"/>
      <c r="Z617" s="100"/>
    </row>
    <row r="618" spans="1:26" ht="14.25" hidden="1" customHeight="1" outlineLevel="1" x14ac:dyDescent="0.2">
      <c r="A618" s="100" t="s">
        <v>128</v>
      </c>
      <c r="B618" s="100">
        <v>5</v>
      </c>
      <c r="C618" s="100" t="s">
        <v>102</v>
      </c>
      <c r="D618" s="100">
        <v>43</v>
      </c>
      <c r="E618" s="101">
        <v>129800</v>
      </c>
      <c r="F618" s="101">
        <v>7500000</v>
      </c>
      <c r="G618" s="102">
        <v>15</v>
      </c>
      <c r="H618" s="101">
        <v>27</v>
      </c>
      <c r="I618" s="101"/>
      <c r="J618" s="100"/>
      <c r="K618" s="100"/>
      <c r="L618" s="100"/>
      <c r="M618" s="100"/>
      <c r="N618" s="100"/>
      <c r="O618" s="100"/>
      <c r="P618" s="100"/>
      <c r="Q618" s="100"/>
      <c r="R618" s="100"/>
      <c r="S618" s="100"/>
      <c r="T618" s="100"/>
      <c r="U618" s="100"/>
      <c r="V618" s="100"/>
      <c r="W618" s="100"/>
      <c r="X618" s="100"/>
      <c r="Y618" s="100"/>
      <c r="Z618" s="100"/>
    </row>
    <row r="619" spans="1:26" ht="14.25" hidden="1" customHeight="1" outlineLevel="1" x14ac:dyDescent="0.2">
      <c r="A619" s="100" t="s">
        <v>128</v>
      </c>
      <c r="B619" s="100">
        <v>6</v>
      </c>
      <c r="C619" s="100" t="s">
        <v>102</v>
      </c>
      <c r="D619" s="100">
        <v>43</v>
      </c>
      <c r="E619" s="101">
        <v>132000</v>
      </c>
      <c r="F619" s="101">
        <v>7500000</v>
      </c>
      <c r="G619" s="102">
        <v>15</v>
      </c>
      <c r="H619" s="101">
        <v>27</v>
      </c>
      <c r="I619" s="101"/>
      <c r="J619" s="100"/>
      <c r="K619" s="100"/>
      <c r="L619" s="100"/>
      <c r="M619" s="100"/>
      <c r="N619" s="100"/>
      <c r="O619" s="100"/>
      <c r="P619" s="100"/>
      <c r="Q619" s="100"/>
      <c r="R619" s="100"/>
      <c r="S619" s="100"/>
      <c r="T619" s="100"/>
      <c r="U619" s="100"/>
      <c r="V619" s="100"/>
      <c r="W619" s="100"/>
      <c r="X619" s="100"/>
      <c r="Y619" s="100"/>
      <c r="Z619" s="100"/>
    </row>
    <row r="620" spans="1:26" ht="14.25" hidden="1" customHeight="1" outlineLevel="1" x14ac:dyDescent="0.2">
      <c r="A620" s="100" t="s">
        <v>128</v>
      </c>
      <c r="B620" s="100">
        <v>7</v>
      </c>
      <c r="C620" s="100" t="s">
        <v>102</v>
      </c>
      <c r="D620" s="100">
        <v>43</v>
      </c>
      <c r="E620" s="101">
        <v>134200</v>
      </c>
      <c r="F620" s="101">
        <v>7500000</v>
      </c>
      <c r="G620" s="102">
        <v>15</v>
      </c>
      <c r="H620" s="101">
        <v>27</v>
      </c>
      <c r="I620" s="101"/>
      <c r="J620" s="100"/>
      <c r="K620" s="100"/>
      <c r="L620" s="100"/>
      <c r="M620" s="100"/>
      <c r="N620" s="100"/>
      <c r="O620" s="100"/>
      <c r="P620" s="100"/>
      <c r="Q620" s="100"/>
      <c r="R620" s="100"/>
      <c r="S620" s="100"/>
      <c r="T620" s="100"/>
      <c r="U620" s="100"/>
      <c r="V620" s="100"/>
      <c r="W620" s="100"/>
      <c r="X620" s="100"/>
      <c r="Y620" s="100"/>
      <c r="Z620" s="100"/>
    </row>
    <row r="621" spans="1:26" ht="14.25" hidden="1" customHeight="1" outlineLevel="1" x14ac:dyDescent="0.2">
      <c r="A621" s="100" t="s">
        <v>128</v>
      </c>
      <c r="B621" s="100">
        <v>8</v>
      </c>
      <c r="C621" s="100" t="s">
        <v>102</v>
      </c>
      <c r="D621" s="100">
        <v>43</v>
      </c>
      <c r="E621" s="101">
        <v>136400</v>
      </c>
      <c r="F621" s="101">
        <v>7500000</v>
      </c>
      <c r="G621" s="102">
        <v>15</v>
      </c>
      <c r="H621" s="101">
        <v>27</v>
      </c>
      <c r="I621" s="101"/>
      <c r="J621" s="100"/>
      <c r="K621" s="100"/>
      <c r="L621" s="100"/>
      <c r="M621" s="100"/>
      <c r="N621" s="100"/>
      <c r="O621" s="100"/>
      <c r="P621" s="100"/>
      <c r="Q621" s="100"/>
      <c r="R621" s="100"/>
      <c r="S621" s="100"/>
      <c r="T621" s="100"/>
      <c r="U621" s="100"/>
      <c r="V621" s="100"/>
      <c r="W621" s="100"/>
      <c r="X621" s="100"/>
      <c r="Y621" s="100"/>
      <c r="Z621" s="100"/>
    </row>
    <row r="622" spans="1:26" ht="14.25" hidden="1" customHeight="1" outlineLevel="1" x14ac:dyDescent="0.2">
      <c r="A622" s="100" t="s">
        <v>128</v>
      </c>
      <c r="B622" s="100">
        <v>9</v>
      </c>
      <c r="C622" s="100" t="s">
        <v>102</v>
      </c>
      <c r="D622" s="100">
        <v>43</v>
      </c>
      <c r="E622" s="101">
        <v>138600</v>
      </c>
      <c r="F622" s="101">
        <v>7500000</v>
      </c>
      <c r="G622" s="102">
        <v>15</v>
      </c>
      <c r="H622" s="101">
        <v>27</v>
      </c>
      <c r="I622" s="101"/>
      <c r="J622" s="100"/>
      <c r="K622" s="100"/>
      <c r="L622" s="100"/>
      <c r="M622" s="100"/>
      <c r="N622" s="100"/>
      <c r="O622" s="100"/>
      <c r="P622" s="100"/>
      <c r="Q622" s="100"/>
      <c r="R622" s="100"/>
      <c r="S622" s="100"/>
      <c r="T622" s="100"/>
      <c r="U622" s="100"/>
      <c r="V622" s="100"/>
      <c r="W622" s="100"/>
      <c r="X622" s="100"/>
      <c r="Y622" s="100"/>
      <c r="Z622" s="100"/>
    </row>
    <row r="623" spans="1:26" ht="14.25" hidden="1" customHeight="1" outlineLevel="1" x14ac:dyDescent="0.2">
      <c r="A623" s="100" t="s">
        <v>128</v>
      </c>
      <c r="B623" s="100">
        <v>10</v>
      </c>
      <c r="C623" s="100" t="s">
        <v>102</v>
      </c>
      <c r="D623" s="100">
        <v>43</v>
      </c>
      <c r="E623" s="101">
        <v>140800</v>
      </c>
      <c r="F623" s="101">
        <v>7500000</v>
      </c>
      <c r="G623" s="102">
        <v>15</v>
      </c>
      <c r="H623" s="101">
        <v>27</v>
      </c>
      <c r="I623" s="101"/>
      <c r="J623" s="100"/>
      <c r="K623" s="100"/>
      <c r="L623" s="100"/>
      <c r="M623" s="100"/>
      <c r="N623" s="100"/>
      <c r="O623" s="100"/>
      <c r="P623" s="100"/>
      <c r="Q623" s="100"/>
      <c r="R623" s="100"/>
      <c r="S623" s="100"/>
      <c r="T623" s="100"/>
      <c r="U623" s="100"/>
      <c r="V623" s="100"/>
      <c r="W623" s="100"/>
      <c r="X623" s="100"/>
      <c r="Y623" s="100"/>
      <c r="Z623" s="100"/>
    </row>
    <row r="624" spans="1:26" ht="14.25" hidden="1" customHeight="1" outlineLevel="1" x14ac:dyDescent="0.2">
      <c r="A624" s="100" t="s">
        <v>128</v>
      </c>
      <c r="B624" s="100">
        <v>11</v>
      </c>
      <c r="C624" s="100" t="s">
        <v>102</v>
      </c>
      <c r="D624" s="100">
        <v>43</v>
      </c>
      <c r="E624" s="101">
        <v>143000</v>
      </c>
      <c r="F624" s="101">
        <v>7500000</v>
      </c>
      <c r="G624" s="102">
        <v>15</v>
      </c>
      <c r="H624" s="101">
        <v>27</v>
      </c>
      <c r="I624" s="101"/>
      <c r="J624" s="100"/>
      <c r="K624" s="100"/>
      <c r="L624" s="100"/>
      <c r="M624" s="100"/>
      <c r="N624" s="100"/>
      <c r="O624" s="100"/>
      <c r="P624" s="100"/>
      <c r="Q624" s="100"/>
      <c r="R624" s="100"/>
      <c r="S624" s="100"/>
      <c r="T624" s="100"/>
      <c r="U624" s="100"/>
      <c r="V624" s="100"/>
      <c r="W624" s="100"/>
      <c r="X624" s="100"/>
      <c r="Y624" s="100"/>
      <c r="Z624" s="100"/>
    </row>
    <row r="625" spans="1:26" ht="14.25" hidden="1" customHeight="1" outlineLevel="1" x14ac:dyDescent="0.2">
      <c r="A625" s="100" t="s">
        <v>128</v>
      </c>
      <c r="B625" s="100">
        <v>12</v>
      </c>
      <c r="C625" s="100" t="s">
        <v>102</v>
      </c>
      <c r="D625" s="100">
        <v>43</v>
      </c>
      <c r="E625" s="101">
        <v>145200</v>
      </c>
      <c r="F625" s="101">
        <v>0</v>
      </c>
      <c r="G625" s="102">
        <v>0</v>
      </c>
      <c r="H625" s="101">
        <v>27</v>
      </c>
      <c r="I625" s="101"/>
      <c r="J625" s="100"/>
      <c r="K625" s="100"/>
      <c r="L625" s="100"/>
      <c r="M625" s="100"/>
      <c r="N625" s="100"/>
      <c r="O625" s="100"/>
      <c r="P625" s="100"/>
      <c r="Q625" s="100"/>
      <c r="R625" s="100"/>
      <c r="S625" s="100"/>
      <c r="T625" s="100"/>
      <c r="U625" s="100"/>
      <c r="V625" s="100"/>
      <c r="W625" s="100"/>
      <c r="X625" s="100"/>
      <c r="Y625" s="100"/>
      <c r="Z625" s="100"/>
    </row>
    <row r="626" spans="1:26" ht="14.25" hidden="1" customHeight="1" outlineLevel="1" x14ac:dyDescent="0.2">
      <c r="A626" s="201" t="s">
        <v>128</v>
      </c>
      <c r="B626" s="97">
        <v>1</v>
      </c>
      <c r="C626" s="97" t="s">
        <v>103</v>
      </c>
      <c r="D626" s="97">
        <v>43</v>
      </c>
      <c r="E626" s="98">
        <v>152460</v>
      </c>
      <c r="F626" s="98">
        <v>0</v>
      </c>
      <c r="G626" s="99">
        <v>0</v>
      </c>
      <c r="H626" s="98">
        <v>27</v>
      </c>
      <c r="I626" s="101"/>
      <c r="J626" s="100"/>
      <c r="K626" s="100"/>
      <c r="L626" s="100"/>
      <c r="M626" s="100"/>
      <c r="N626" s="100"/>
      <c r="O626" s="100"/>
      <c r="P626" s="100"/>
      <c r="Q626" s="100"/>
      <c r="R626" s="100"/>
      <c r="S626" s="100"/>
      <c r="T626" s="100"/>
      <c r="U626" s="100"/>
      <c r="V626" s="100"/>
      <c r="W626" s="100"/>
      <c r="X626" s="100"/>
      <c r="Y626" s="100"/>
      <c r="Z626" s="100"/>
    </row>
    <row r="627" spans="1:26" ht="14.25" customHeight="1" collapsed="1" x14ac:dyDescent="0.2">
      <c r="A627" s="100" t="s">
        <v>129</v>
      </c>
      <c r="B627" s="100">
        <v>1</v>
      </c>
      <c r="C627" s="100" t="s">
        <v>101</v>
      </c>
      <c r="D627" s="100">
        <v>28</v>
      </c>
      <c r="E627" s="101">
        <v>95000</v>
      </c>
      <c r="F627" s="101">
        <v>20000</v>
      </c>
      <c r="G627" s="102">
        <v>0.16666666666666671</v>
      </c>
      <c r="H627" s="101">
        <v>28</v>
      </c>
      <c r="I627" s="101"/>
      <c r="J627" s="100"/>
      <c r="K627" s="100"/>
      <c r="L627" s="100"/>
      <c r="M627" s="100"/>
      <c r="N627" s="100"/>
      <c r="O627" s="100"/>
      <c r="P627" s="100"/>
      <c r="Q627" s="100"/>
      <c r="R627" s="100"/>
      <c r="S627" s="100"/>
      <c r="T627" s="100"/>
      <c r="U627" s="100"/>
      <c r="V627" s="100"/>
      <c r="W627" s="100"/>
      <c r="X627" s="100"/>
      <c r="Y627" s="100"/>
      <c r="Z627" s="100"/>
    </row>
    <row r="628" spans="1:26" ht="14.25" hidden="1" customHeight="1" outlineLevel="1" x14ac:dyDescent="0.2">
      <c r="A628" s="100" t="s">
        <v>129</v>
      </c>
      <c r="B628" s="100">
        <v>2</v>
      </c>
      <c r="C628" s="100" t="s">
        <v>101</v>
      </c>
      <c r="D628" s="100">
        <v>29</v>
      </c>
      <c r="E628" s="101">
        <v>101000</v>
      </c>
      <c r="F628" s="101">
        <v>40000</v>
      </c>
      <c r="G628" s="102">
        <v>1</v>
      </c>
      <c r="H628" s="101">
        <v>28</v>
      </c>
      <c r="I628" s="101"/>
      <c r="J628" s="100"/>
      <c r="K628" s="100"/>
      <c r="L628" s="100"/>
      <c r="M628" s="100"/>
      <c r="N628" s="100"/>
      <c r="O628" s="100"/>
      <c r="P628" s="100"/>
      <c r="Q628" s="100"/>
      <c r="R628" s="100"/>
      <c r="S628" s="100"/>
      <c r="T628" s="100"/>
      <c r="U628" s="100"/>
      <c r="V628" s="100"/>
      <c r="W628" s="100"/>
      <c r="X628" s="100"/>
      <c r="Y628" s="100"/>
      <c r="Z628" s="100"/>
    </row>
    <row r="629" spans="1:26" ht="14.25" hidden="1" customHeight="1" outlineLevel="1" x14ac:dyDescent="0.2">
      <c r="A629" s="100" t="s">
        <v>129</v>
      </c>
      <c r="B629" s="100">
        <v>3</v>
      </c>
      <c r="C629" s="100" t="s">
        <v>101</v>
      </c>
      <c r="D629" s="100">
        <v>30</v>
      </c>
      <c r="E629" s="101">
        <v>107000</v>
      </c>
      <c r="F629" s="101">
        <v>80000</v>
      </c>
      <c r="G629" s="102">
        <v>2</v>
      </c>
      <c r="H629" s="101">
        <v>28</v>
      </c>
      <c r="I629" s="101"/>
      <c r="J629" s="100"/>
      <c r="K629" s="100"/>
      <c r="L629" s="100"/>
      <c r="M629" s="100"/>
      <c r="N629" s="100"/>
      <c r="O629" s="100"/>
      <c r="P629" s="100"/>
      <c r="Q629" s="100"/>
      <c r="R629" s="100"/>
      <c r="S629" s="100"/>
      <c r="T629" s="100"/>
      <c r="U629" s="100"/>
      <c r="V629" s="100"/>
      <c r="W629" s="100"/>
      <c r="X629" s="100"/>
      <c r="Y629" s="100"/>
      <c r="Z629" s="100"/>
    </row>
    <row r="630" spans="1:26" ht="14.25" hidden="1" customHeight="1" outlineLevel="1" x14ac:dyDescent="0.2">
      <c r="A630" s="100" t="s">
        <v>129</v>
      </c>
      <c r="B630" s="100">
        <v>4</v>
      </c>
      <c r="C630" s="100" t="s">
        <v>101</v>
      </c>
      <c r="D630" s="100">
        <v>31</v>
      </c>
      <c r="E630" s="101">
        <v>114000</v>
      </c>
      <c r="F630" s="101">
        <v>400000</v>
      </c>
      <c r="G630" s="102">
        <v>8</v>
      </c>
      <c r="H630" s="101">
        <v>28</v>
      </c>
      <c r="I630" s="101"/>
      <c r="J630" s="100"/>
      <c r="K630" s="100"/>
      <c r="L630" s="100"/>
      <c r="M630" s="100"/>
      <c r="N630" s="100"/>
      <c r="O630" s="100"/>
      <c r="P630" s="100"/>
      <c r="Q630" s="100"/>
      <c r="R630" s="100"/>
      <c r="S630" s="100"/>
      <c r="T630" s="100"/>
      <c r="U630" s="100"/>
      <c r="V630" s="100"/>
      <c r="W630" s="100"/>
      <c r="X630" s="100"/>
      <c r="Y630" s="100"/>
      <c r="Z630" s="100"/>
    </row>
    <row r="631" spans="1:26" ht="14.25" hidden="1" customHeight="1" outlineLevel="1" x14ac:dyDescent="0.2">
      <c r="A631" s="100" t="s">
        <v>129</v>
      </c>
      <c r="B631" s="100">
        <v>5</v>
      </c>
      <c r="C631" s="100" t="s">
        <v>101</v>
      </c>
      <c r="D631" s="100">
        <v>31</v>
      </c>
      <c r="E631" s="101">
        <v>121000</v>
      </c>
      <c r="F631" s="101">
        <v>800000</v>
      </c>
      <c r="G631" s="102">
        <v>12</v>
      </c>
      <c r="H631" s="101">
        <v>28</v>
      </c>
      <c r="I631" s="101"/>
      <c r="J631" s="100"/>
      <c r="K631" s="100"/>
      <c r="L631" s="100"/>
      <c r="M631" s="100"/>
      <c r="N631" s="100"/>
      <c r="O631" s="100"/>
      <c r="P631" s="100"/>
      <c r="Q631" s="100"/>
      <c r="R631" s="100"/>
      <c r="S631" s="100"/>
      <c r="T631" s="100"/>
      <c r="U631" s="100"/>
      <c r="V631" s="100"/>
      <c r="W631" s="100"/>
      <c r="X631" s="100"/>
      <c r="Y631" s="100"/>
      <c r="Z631" s="100"/>
    </row>
    <row r="632" spans="1:26" ht="14.25" hidden="1" customHeight="1" outlineLevel="1" x14ac:dyDescent="0.2">
      <c r="A632" s="100" t="s">
        <v>129</v>
      </c>
      <c r="B632" s="100">
        <v>6</v>
      </c>
      <c r="C632" s="100" t="s">
        <v>101</v>
      </c>
      <c r="D632" s="100">
        <v>32</v>
      </c>
      <c r="E632" s="101">
        <v>129000</v>
      </c>
      <c r="F632" s="101">
        <v>1600000</v>
      </c>
      <c r="G632" s="102">
        <v>24</v>
      </c>
      <c r="H632" s="101">
        <v>28</v>
      </c>
      <c r="I632" s="101"/>
      <c r="J632" s="100"/>
      <c r="K632" s="100"/>
      <c r="L632" s="100"/>
      <c r="M632" s="100"/>
      <c r="N632" s="100"/>
      <c r="O632" s="100"/>
      <c r="P632" s="100"/>
      <c r="Q632" s="100"/>
      <c r="R632" s="100"/>
      <c r="S632" s="100"/>
      <c r="T632" s="100"/>
      <c r="U632" s="100"/>
      <c r="V632" s="100"/>
      <c r="W632" s="100"/>
      <c r="X632" s="100"/>
      <c r="Y632" s="100"/>
      <c r="Z632" s="100"/>
    </row>
    <row r="633" spans="1:26" ht="14.25" hidden="1" customHeight="1" outlineLevel="1" x14ac:dyDescent="0.2">
      <c r="A633" s="100" t="s">
        <v>129</v>
      </c>
      <c r="B633" s="100">
        <v>7</v>
      </c>
      <c r="C633" s="100" t="s">
        <v>101</v>
      </c>
      <c r="D633" s="100">
        <v>33</v>
      </c>
      <c r="E633" s="101">
        <v>137000</v>
      </c>
      <c r="F633" s="101">
        <v>3000000</v>
      </c>
      <c r="G633" s="102">
        <v>32</v>
      </c>
      <c r="H633" s="101">
        <v>28</v>
      </c>
      <c r="I633" s="101"/>
      <c r="J633" s="100"/>
      <c r="K633" s="100"/>
      <c r="L633" s="100"/>
      <c r="M633" s="100"/>
      <c r="N633" s="100"/>
      <c r="O633" s="100"/>
      <c r="P633" s="100"/>
      <c r="Q633" s="100"/>
      <c r="R633" s="100"/>
      <c r="S633" s="100"/>
      <c r="T633" s="100"/>
      <c r="U633" s="100"/>
      <c r="V633" s="100"/>
      <c r="W633" s="100"/>
      <c r="X633" s="100"/>
      <c r="Y633" s="100"/>
      <c r="Z633" s="100"/>
    </row>
    <row r="634" spans="1:26" ht="14.25" hidden="1" customHeight="1" outlineLevel="1" x14ac:dyDescent="0.2">
      <c r="A634" s="100" t="s">
        <v>129</v>
      </c>
      <c r="B634" s="100">
        <v>8</v>
      </c>
      <c r="C634" s="100" t="s">
        <v>101</v>
      </c>
      <c r="D634" s="100">
        <v>34</v>
      </c>
      <c r="E634" s="101">
        <v>146000</v>
      </c>
      <c r="F634" s="101">
        <v>6000000</v>
      </c>
      <c r="G634" s="102">
        <v>40</v>
      </c>
      <c r="H634" s="101">
        <v>28</v>
      </c>
      <c r="I634" s="101"/>
      <c r="J634" s="100"/>
      <c r="K634" s="100"/>
      <c r="L634" s="100"/>
      <c r="M634" s="100"/>
      <c r="N634" s="100"/>
      <c r="O634" s="100"/>
      <c r="P634" s="100"/>
      <c r="Q634" s="100"/>
      <c r="R634" s="100"/>
      <c r="S634" s="100"/>
      <c r="T634" s="100"/>
      <c r="U634" s="100"/>
      <c r="V634" s="100"/>
      <c r="W634" s="100"/>
      <c r="X634" s="100"/>
      <c r="Y634" s="100"/>
      <c r="Z634" s="100"/>
    </row>
    <row r="635" spans="1:26" ht="14.25" hidden="1" customHeight="1" outlineLevel="1" x14ac:dyDescent="0.2">
      <c r="A635" s="100" t="s">
        <v>129</v>
      </c>
      <c r="B635" s="100">
        <v>9</v>
      </c>
      <c r="C635" s="100" t="s">
        <v>101</v>
      </c>
      <c r="D635" s="100">
        <v>35</v>
      </c>
      <c r="E635" s="101">
        <v>155000</v>
      </c>
      <c r="F635" s="101">
        <v>10000000</v>
      </c>
      <c r="G635" s="102">
        <v>44</v>
      </c>
      <c r="H635" s="101">
        <v>28</v>
      </c>
      <c r="I635" s="101"/>
      <c r="J635" s="100"/>
      <c r="K635" s="100"/>
      <c r="L635" s="100"/>
      <c r="M635" s="100"/>
      <c r="N635" s="100"/>
      <c r="O635" s="100"/>
      <c r="P635" s="100"/>
      <c r="Q635" s="100"/>
      <c r="R635" s="100"/>
      <c r="S635" s="100"/>
      <c r="T635" s="100"/>
      <c r="U635" s="100"/>
      <c r="V635" s="100"/>
      <c r="W635" s="100"/>
      <c r="X635" s="100"/>
      <c r="Y635" s="100"/>
      <c r="Z635" s="100"/>
    </row>
    <row r="636" spans="1:26" ht="14.25" hidden="1" customHeight="1" outlineLevel="1" x14ac:dyDescent="0.2">
      <c r="A636" s="100" t="s">
        <v>129</v>
      </c>
      <c r="B636" s="100">
        <v>10</v>
      </c>
      <c r="C636" s="100" t="s">
        <v>101</v>
      </c>
      <c r="D636" s="100">
        <v>36</v>
      </c>
      <c r="E636" s="101">
        <v>165000</v>
      </c>
      <c r="F636" s="101">
        <v>16000000</v>
      </c>
      <c r="G636" s="102">
        <v>52</v>
      </c>
      <c r="H636" s="101">
        <v>28</v>
      </c>
      <c r="I636" s="101"/>
      <c r="J636" s="100"/>
      <c r="K636" s="100"/>
      <c r="L636" s="100"/>
      <c r="M636" s="100"/>
      <c r="N636" s="100"/>
      <c r="O636" s="100"/>
      <c r="P636" s="100"/>
      <c r="Q636" s="100"/>
      <c r="R636" s="100"/>
      <c r="S636" s="100"/>
      <c r="T636" s="100"/>
      <c r="U636" s="100"/>
      <c r="V636" s="100"/>
      <c r="W636" s="100"/>
      <c r="X636" s="100"/>
      <c r="Y636" s="100"/>
      <c r="Z636" s="100"/>
    </row>
    <row r="637" spans="1:26" ht="14.25" hidden="1" customHeight="1" outlineLevel="1" x14ac:dyDescent="0.2">
      <c r="A637" s="100" t="s">
        <v>129</v>
      </c>
      <c r="B637" s="100">
        <v>11</v>
      </c>
      <c r="C637" s="100" t="s">
        <v>101</v>
      </c>
      <c r="D637" s="100">
        <v>37</v>
      </c>
      <c r="E637" s="101">
        <v>176000</v>
      </c>
      <c r="F637" s="101">
        <v>26000000</v>
      </c>
      <c r="G637" s="102">
        <v>60</v>
      </c>
      <c r="H637" s="101">
        <v>28</v>
      </c>
      <c r="I637" s="101"/>
      <c r="J637" s="100"/>
      <c r="K637" s="100"/>
      <c r="L637" s="100"/>
      <c r="M637" s="100"/>
      <c r="N637" s="100"/>
      <c r="O637" s="100"/>
      <c r="P637" s="100"/>
      <c r="Q637" s="100"/>
      <c r="R637" s="100"/>
      <c r="S637" s="100"/>
      <c r="T637" s="100"/>
      <c r="U637" s="100"/>
      <c r="V637" s="100"/>
      <c r="W637" s="100"/>
      <c r="X637" s="100"/>
      <c r="Y637" s="100"/>
      <c r="Z637" s="100"/>
    </row>
    <row r="638" spans="1:26" ht="14.25" hidden="1" customHeight="1" outlineLevel="1" x14ac:dyDescent="0.2">
      <c r="A638" s="100" t="s">
        <v>129</v>
      </c>
      <c r="B638" s="100">
        <v>12</v>
      </c>
      <c r="C638" s="100" t="s">
        <v>101</v>
      </c>
      <c r="D638" s="100">
        <v>38</v>
      </c>
      <c r="E638" s="101">
        <v>187000</v>
      </c>
      <c r="F638" s="101">
        <v>0</v>
      </c>
      <c r="G638" s="102">
        <v>0</v>
      </c>
      <c r="H638" s="101">
        <v>28</v>
      </c>
      <c r="I638" s="101"/>
      <c r="J638" s="100"/>
      <c r="K638" s="100"/>
      <c r="L638" s="100"/>
      <c r="M638" s="100"/>
      <c r="N638" s="100"/>
      <c r="O638" s="100"/>
      <c r="P638" s="100"/>
      <c r="Q638" s="100"/>
      <c r="R638" s="100"/>
      <c r="S638" s="100"/>
      <c r="T638" s="100"/>
      <c r="U638" s="100"/>
      <c r="V638" s="100"/>
      <c r="W638" s="100"/>
      <c r="X638" s="100"/>
      <c r="Y638" s="100"/>
      <c r="Z638" s="100"/>
    </row>
    <row r="639" spans="1:26" ht="14.25" hidden="1" customHeight="1" outlineLevel="1" x14ac:dyDescent="0.2">
      <c r="A639" s="100" t="s">
        <v>129</v>
      </c>
      <c r="B639" s="100">
        <v>1</v>
      </c>
      <c r="C639" s="100" t="s">
        <v>102</v>
      </c>
      <c r="D639" s="100">
        <v>38</v>
      </c>
      <c r="E639" s="101">
        <v>187000</v>
      </c>
      <c r="F639" s="101">
        <v>500000</v>
      </c>
      <c r="G639" s="102">
        <v>2.5</v>
      </c>
      <c r="H639" s="101">
        <v>28</v>
      </c>
      <c r="I639" s="101"/>
      <c r="J639" s="100"/>
      <c r="K639" s="100"/>
      <c r="L639" s="100"/>
      <c r="M639" s="100"/>
      <c r="N639" s="100"/>
      <c r="O639" s="100"/>
      <c r="P639" s="100"/>
      <c r="Q639" s="100"/>
      <c r="R639" s="100"/>
      <c r="S639" s="100"/>
      <c r="T639" s="100"/>
      <c r="U639" s="100"/>
      <c r="V639" s="100"/>
      <c r="W639" s="100"/>
      <c r="X639" s="100"/>
      <c r="Y639" s="100"/>
      <c r="Z639" s="100"/>
    </row>
    <row r="640" spans="1:26" ht="14.25" hidden="1" customHeight="1" outlineLevel="1" x14ac:dyDescent="0.2">
      <c r="A640" s="100" t="s">
        <v>129</v>
      </c>
      <c r="B640" s="100">
        <v>2</v>
      </c>
      <c r="C640" s="100" t="s">
        <v>102</v>
      </c>
      <c r="D640" s="100">
        <v>38</v>
      </c>
      <c r="E640" s="101">
        <v>190400</v>
      </c>
      <c r="F640" s="101">
        <v>1000000</v>
      </c>
      <c r="G640" s="102">
        <v>5</v>
      </c>
      <c r="H640" s="101">
        <v>28</v>
      </c>
      <c r="I640" s="101"/>
      <c r="J640" s="100"/>
      <c r="K640" s="100"/>
      <c r="L640" s="100"/>
      <c r="M640" s="100"/>
      <c r="N640" s="100"/>
      <c r="O640" s="100"/>
      <c r="P640" s="100"/>
      <c r="Q640" s="100"/>
      <c r="R640" s="100"/>
      <c r="S640" s="100"/>
      <c r="T640" s="100"/>
      <c r="U640" s="100"/>
      <c r="V640" s="100"/>
      <c r="W640" s="100"/>
      <c r="X640" s="100"/>
      <c r="Y640" s="100"/>
      <c r="Z640" s="100"/>
    </row>
    <row r="641" spans="1:26" ht="14.25" hidden="1" customHeight="1" outlineLevel="1" x14ac:dyDescent="0.2">
      <c r="A641" s="100" t="s">
        <v>129</v>
      </c>
      <c r="B641" s="100">
        <v>3</v>
      </c>
      <c r="C641" s="100" t="s">
        <v>102</v>
      </c>
      <c r="D641" s="100">
        <v>38</v>
      </c>
      <c r="E641" s="101">
        <v>193800</v>
      </c>
      <c r="F641" s="101">
        <v>2000000</v>
      </c>
      <c r="G641" s="102">
        <v>10</v>
      </c>
      <c r="H641" s="101">
        <v>28</v>
      </c>
      <c r="I641" s="101"/>
      <c r="J641" s="100"/>
      <c r="K641" s="100"/>
      <c r="L641" s="100"/>
      <c r="M641" s="100"/>
      <c r="N641" s="100"/>
      <c r="O641" s="100"/>
      <c r="P641" s="100"/>
      <c r="Q641" s="100"/>
      <c r="R641" s="100"/>
      <c r="S641" s="100"/>
      <c r="T641" s="100"/>
      <c r="U641" s="100"/>
      <c r="V641" s="100"/>
      <c r="W641" s="100"/>
      <c r="X641" s="100"/>
      <c r="Y641" s="100"/>
      <c r="Z641" s="100"/>
    </row>
    <row r="642" spans="1:26" ht="14.25" hidden="1" customHeight="1" outlineLevel="1" x14ac:dyDescent="0.2">
      <c r="A642" s="100" t="s">
        <v>129</v>
      </c>
      <c r="B642" s="100">
        <v>4</v>
      </c>
      <c r="C642" s="100" t="s">
        <v>102</v>
      </c>
      <c r="D642" s="100">
        <v>38</v>
      </c>
      <c r="E642" s="101">
        <v>197200</v>
      </c>
      <c r="F642" s="101">
        <v>7500000</v>
      </c>
      <c r="G642" s="102">
        <v>15</v>
      </c>
      <c r="H642" s="101">
        <v>28</v>
      </c>
      <c r="I642" s="101"/>
      <c r="J642" s="100"/>
      <c r="K642" s="100"/>
      <c r="L642" s="100"/>
      <c r="M642" s="100"/>
      <c r="N642" s="100"/>
      <c r="O642" s="100"/>
      <c r="P642" s="100"/>
      <c r="Q642" s="100"/>
      <c r="R642" s="100"/>
      <c r="S642" s="100"/>
      <c r="T642" s="100"/>
      <c r="U642" s="100"/>
      <c r="V642" s="100"/>
      <c r="W642" s="100"/>
      <c r="X642" s="100"/>
      <c r="Y642" s="100"/>
      <c r="Z642" s="100"/>
    </row>
    <row r="643" spans="1:26" ht="14.25" hidden="1" customHeight="1" outlineLevel="1" x14ac:dyDescent="0.2">
      <c r="A643" s="100" t="s">
        <v>129</v>
      </c>
      <c r="B643" s="100">
        <v>5</v>
      </c>
      <c r="C643" s="100" t="s">
        <v>102</v>
      </c>
      <c r="D643" s="100">
        <v>38</v>
      </c>
      <c r="E643" s="101">
        <v>200600</v>
      </c>
      <c r="F643" s="101">
        <v>7500000</v>
      </c>
      <c r="G643" s="102">
        <v>15</v>
      </c>
      <c r="H643" s="101">
        <v>28</v>
      </c>
      <c r="I643" s="101"/>
      <c r="J643" s="100"/>
      <c r="K643" s="100"/>
      <c r="L643" s="100"/>
      <c r="M643" s="100"/>
      <c r="N643" s="100"/>
      <c r="O643" s="100"/>
      <c r="P643" s="100"/>
      <c r="Q643" s="100"/>
      <c r="R643" s="100"/>
      <c r="S643" s="100"/>
      <c r="T643" s="100"/>
      <c r="U643" s="100"/>
      <c r="V643" s="100"/>
      <c r="W643" s="100"/>
      <c r="X643" s="100"/>
      <c r="Y643" s="100"/>
      <c r="Z643" s="100"/>
    </row>
    <row r="644" spans="1:26" ht="14.25" hidden="1" customHeight="1" outlineLevel="1" x14ac:dyDescent="0.2">
      <c r="A644" s="100" t="s">
        <v>129</v>
      </c>
      <c r="B644" s="100">
        <v>6</v>
      </c>
      <c r="C644" s="100" t="s">
        <v>102</v>
      </c>
      <c r="D644" s="100">
        <v>38</v>
      </c>
      <c r="E644" s="101">
        <v>204000</v>
      </c>
      <c r="F644" s="101">
        <v>7500000</v>
      </c>
      <c r="G644" s="102">
        <v>15</v>
      </c>
      <c r="H644" s="101">
        <v>28</v>
      </c>
      <c r="I644" s="101"/>
      <c r="J644" s="100"/>
      <c r="K644" s="100"/>
      <c r="L644" s="100"/>
      <c r="M644" s="100"/>
      <c r="N644" s="100"/>
      <c r="O644" s="100"/>
      <c r="P644" s="100"/>
      <c r="Q644" s="100"/>
      <c r="R644" s="100"/>
      <c r="S644" s="100"/>
      <c r="T644" s="100"/>
      <c r="U644" s="100"/>
      <c r="V644" s="100"/>
      <c r="W644" s="100"/>
      <c r="X644" s="100"/>
      <c r="Y644" s="100"/>
      <c r="Z644" s="100"/>
    </row>
    <row r="645" spans="1:26" ht="14.25" hidden="1" customHeight="1" outlineLevel="1" x14ac:dyDescent="0.2">
      <c r="A645" s="100" t="s">
        <v>129</v>
      </c>
      <c r="B645" s="100">
        <v>7</v>
      </c>
      <c r="C645" s="100" t="s">
        <v>102</v>
      </c>
      <c r="D645" s="100">
        <v>38</v>
      </c>
      <c r="E645" s="101">
        <v>207400</v>
      </c>
      <c r="F645" s="101">
        <v>7500000</v>
      </c>
      <c r="G645" s="102">
        <v>15</v>
      </c>
      <c r="H645" s="101">
        <v>28</v>
      </c>
      <c r="I645" s="101"/>
      <c r="J645" s="100"/>
      <c r="K645" s="100"/>
      <c r="L645" s="100"/>
      <c r="M645" s="100"/>
      <c r="N645" s="100"/>
      <c r="O645" s="100"/>
      <c r="P645" s="100"/>
      <c r="Q645" s="100"/>
      <c r="R645" s="100"/>
      <c r="S645" s="100"/>
      <c r="T645" s="100"/>
      <c r="U645" s="100"/>
      <c r="V645" s="100"/>
      <c r="W645" s="100"/>
      <c r="X645" s="100"/>
      <c r="Y645" s="100"/>
      <c r="Z645" s="100"/>
    </row>
    <row r="646" spans="1:26" ht="14.25" hidden="1" customHeight="1" outlineLevel="1" x14ac:dyDescent="0.2">
      <c r="A646" s="100" t="s">
        <v>129</v>
      </c>
      <c r="B646" s="100">
        <v>8</v>
      </c>
      <c r="C646" s="100" t="s">
        <v>102</v>
      </c>
      <c r="D646" s="100">
        <v>38</v>
      </c>
      <c r="E646" s="101">
        <v>210800</v>
      </c>
      <c r="F646" s="101">
        <v>7500000</v>
      </c>
      <c r="G646" s="102">
        <v>15</v>
      </c>
      <c r="H646" s="101">
        <v>28</v>
      </c>
      <c r="I646" s="101"/>
      <c r="J646" s="100"/>
      <c r="K646" s="100"/>
      <c r="L646" s="100"/>
      <c r="M646" s="100"/>
      <c r="N646" s="100"/>
      <c r="O646" s="100"/>
      <c r="P646" s="100"/>
      <c r="Q646" s="100"/>
      <c r="R646" s="100"/>
      <c r="S646" s="100"/>
      <c r="T646" s="100"/>
      <c r="U646" s="100"/>
      <c r="V646" s="100"/>
      <c r="W646" s="100"/>
      <c r="X646" s="100"/>
      <c r="Y646" s="100"/>
      <c r="Z646" s="100"/>
    </row>
    <row r="647" spans="1:26" ht="14.25" hidden="1" customHeight="1" outlineLevel="1" x14ac:dyDescent="0.2">
      <c r="A647" s="100" t="s">
        <v>129</v>
      </c>
      <c r="B647" s="100">
        <v>9</v>
      </c>
      <c r="C647" s="100" t="s">
        <v>102</v>
      </c>
      <c r="D647" s="100">
        <v>38</v>
      </c>
      <c r="E647" s="101">
        <v>214200</v>
      </c>
      <c r="F647" s="101">
        <v>7500000</v>
      </c>
      <c r="G647" s="102">
        <v>15</v>
      </c>
      <c r="H647" s="101">
        <v>28</v>
      </c>
      <c r="I647" s="101"/>
      <c r="J647" s="100"/>
      <c r="K647" s="100"/>
      <c r="L647" s="100"/>
      <c r="M647" s="100"/>
      <c r="N647" s="100"/>
      <c r="O647" s="100"/>
      <c r="P647" s="100"/>
      <c r="Q647" s="100"/>
      <c r="R647" s="100"/>
      <c r="S647" s="100"/>
      <c r="T647" s="100"/>
      <c r="U647" s="100"/>
      <c r="V647" s="100"/>
      <c r="W647" s="100"/>
      <c r="X647" s="100"/>
      <c r="Y647" s="100"/>
      <c r="Z647" s="100"/>
    </row>
    <row r="648" spans="1:26" ht="14.25" hidden="1" customHeight="1" outlineLevel="1" x14ac:dyDescent="0.2">
      <c r="A648" s="100" t="s">
        <v>129</v>
      </c>
      <c r="B648" s="100">
        <v>10</v>
      </c>
      <c r="C648" s="100" t="s">
        <v>102</v>
      </c>
      <c r="D648" s="100">
        <v>38</v>
      </c>
      <c r="E648" s="101">
        <v>217600</v>
      </c>
      <c r="F648" s="101">
        <v>7500000</v>
      </c>
      <c r="G648" s="102">
        <v>15</v>
      </c>
      <c r="H648" s="101">
        <v>28</v>
      </c>
      <c r="I648" s="101"/>
      <c r="J648" s="100"/>
      <c r="K648" s="100"/>
      <c r="L648" s="100"/>
      <c r="M648" s="100"/>
      <c r="N648" s="100"/>
      <c r="O648" s="100"/>
      <c r="P648" s="100"/>
      <c r="Q648" s="100"/>
      <c r="R648" s="100"/>
      <c r="S648" s="100"/>
      <c r="T648" s="100"/>
      <c r="U648" s="100"/>
      <c r="V648" s="100"/>
      <c r="W648" s="100"/>
      <c r="X648" s="100"/>
      <c r="Y648" s="100"/>
      <c r="Z648" s="100"/>
    </row>
    <row r="649" spans="1:26" ht="14.25" hidden="1" customHeight="1" outlineLevel="1" x14ac:dyDescent="0.2">
      <c r="A649" s="100" t="s">
        <v>129</v>
      </c>
      <c r="B649" s="100">
        <v>11</v>
      </c>
      <c r="C649" s="100" t="s">
        <v>102</v>
      </c>
      <c r="D649" s="100">
        <v>38</v>
      </c>
      <c r="E649" s="101">
        <v>221000</v>
      </c>
      <c r="F649" s="101">
        <v>7500000</v>
      </c>
      <c r="G649" s="102">
        <v>15</v>
      </c>
      <c r="H649" s="101">
        <v>28</v>
      </c>
      <c r="I649" s="101"/>
      <c r="J649" s="100"/>
      <c r="K649" s="100"/>
      <c r="L649" s="100"/>
      <c r="M649" s="100"/>
      <c r="N649" s="100"/>
      <c r="O649" s="100"/>
      <c r="P649" s="100"/>
      <c r="Q649" s="100"/>
      <c r="R649" s="100"/>
      <c r="S649" s="100"/>
      <c r="T649" s="100"/>
      <c r="U649" s="100"/>
      <c r="V649" s="100"/>
      <c r="W649" s="100"/>
      <c r="X649" s="100"/>
      <c r="Y649" s="100"/>
      <c r="Z649" s="100"/>
    </row>
    <row r="650" spans="1:26" ht="14.25" hidden="1" customHeight="1" outlineLevel="1" x14ac:dyDescent="0.2">
      <c r="A650" s="100" t="s">
        <v>129</v>
      </c>
      <c r="B650" s="100">
        <v>12</v>
      </c>
      <c r="C650" s="100" t="s">
        <v>102</v>
      </c>
      <c r="D650" s="100">
        <v>38</v>
      </c>
      <c r="E650" s="101">
        <v>224400</v>
      </c>
      <c r="F650" s="101">
        <v>0</v>
      </c>
      <c r="G650" s="102">
        <v>0</v>
      </c>
      <c r="H650" s="101">
        <v>28</v>
      </c>
      <c r="I650" s="101"/>
      <c r="J650" s="100"/>
      <c r="K650" s="100"/>
      <c r="L650" s="100"/>
      <c r="M650" s="100"/>
      <c r="N650" s="100"/>
      <c r="O650" s="100"/>
      <c r="P650" s="100"/>
      <c r="Q650" s="100"/>
      <c r="R650" s="100"/>
      <c r="S650" s="100"/>
      <c r="T650" s="100"/>
      <c r="U650" s="100"/>
      <c r="V650" s="100"/>
      <c r="W650" s="100"/>
      <c r="X650" s="100"/>
      <c r="Y650" s="100"/>
      <c r="Z650" s="100"/>
    </row>
    <row r="651" spans="1:26" ht="14.25" hidden="1" customHeight="1" outlineLevel="1" x14ac:dyDescent="0.2">
      <c r="A651" s="201" t="s">
        <v>129</v>
      </c>
      <c r="B651" s="97">
        <v>1</v>
      </c>
      <c r="C651" s="97" t="s">
        <v>103</v>
      </c>
      <c r="D651" s="97">
        <v>38</v>
      </c>
      <c r="E651" s="98">
        <v>235620</v>
      </c>
      <c r="F651" s="98">
        <v>0</v>
      </c>
      <c r="G651" s="99">
        <v>0</v>
      </c>
      <c r="H651" s="98">
        <v>28</v>
      </c>
      <c r="I651" s="101"/>
      <c r="J651" s="100"/>
      <c r="K651" s="100"/>
      <c r="L651" s="100"/>
      <c r="M651" s="100"/>
      <c r="N651" s="100"/>
      <c r="O651" s="100"/>
      <c r="P651" s="100"/>
      <c r="Q651" s="100"/>
      <c r="R651" s="100"/>
      <c r="S651" s="100"/>
      <c r="T651" s="100"/>
      <c r="U651" s="100"/>
      <c r="V651" s="100"/>
      <c r="W651" s="100"/>
      <c r="X651" s="100"/>
      <c r="Y651" s="100"/>
      <c r="Z651" s="100"/>
    </row>
    <row r="652" spans="1:26" ht="14.25" customHeight="1" collapsed="1" x14ac:dyDescent="0.2">
      <c r="A652" s="100" t="s">
        <v>130</v>
      </c>
      <c r="B652" s="100">
        <v>1</v>
      </c>
      <c r="C652" s="100" t="s">
        <v>101</v>
      </c>
      <c r="D652" s="100">
        <v>39</v>
      </c>
      <c r="E652" s="101">
        <v>68000</v>
      </c>
      <c r="F652" s="101">
        <v>20000</v>
      </c>
      <c r="G652" s="102">
        <v>0.16666666666666671</v>
      </c>
      <c r="H652" s="101">
        <v>29</v>
      </c>
      <c r="I652" s="101"/>
      <c r="J652" s="100"/>
      <c r="K652" s="100"/>
      <c r="L652" s="100"/>
      <c r="M652" s="100"/>
      <c r="N652" s="100"/>
      <c r="O652" s="100"/>
      <c r="P652" s="100"/>
      <c r="Q652" s="100"/>
      <c r="R652" s="100"/>
      <c r="S652" s="100"/>
      <c r="T652" s="100"/>
      <c r="U652" s="100"/>
      <c r="V652" s="100"/>
      <c r="W652" s="100"/>
      <c r="X652" s="100"/>
      <c r="Y652" s="100"/>
      <c r="Z652" s="100"/>
    </row>
    <row r="653" spans="1:26" ht="14.25" hidden="1" customHeight="1" outlineLevel="1" x14ac:dyDescent="0.2">
      <c r="A653" s="100" t="s">
        <v>130</v>
      </c>
      <c r="B653" s="100">
        <v>2</v>
      </c>
      <c r="C653" s="100" t="s">
        <v>101</v>
      </c>
      <c r="D653" s="100">
        <v>40</v>
      </c>
      <c r="E653" s="101">
        <v>72000</v>
      </c>
      <c r="F653" s="101">
        <v>40000</v>
      </c>
      <c r="G653" s="102">
        <v>1</v>
      </c>
      <c r="H653" s="101">
        <v>29</v>
      </c>
      <c r="I653" s="101"/>
      <c r="J653" s="100"/>
      <c r="K653" s="100"/>
      <c r="L653" s="100"/>
      <c r="M653" s="100"/>
      <c r="N653" s="100"/>
      <c r="O653" s="100"/>
      <c r="P653" s="100"/>
      <c r="Q653" s="100"/>
      <c r="R653" s="100"/>
      <c r="S653" s="100"/>
      <c r="T653" s="100"/>
      <c r="U653" s="100"/>
      <c r="V653" s="100"/>
      <c r="W653" s="100"/>
      <c r="X653" s="100"/>
      <c r="Y653" s="100"/>
      <c r="Z653" s="100"/>
    </row>
    <row r="654" spans="1:26" ht="14.25" hidden="1" customHeight="1" outlineLevel="1" x14ac:dyDescent="0.2">
      <c r="A654" s="100" t="s">
        <v>130</v>
      </c>
      <c r="B654" s="100">
        <v>3</v>
      </c>
      <c r="C654" s="100" t="s">
        <v>101</v>
      </c>
      <c r="D654" s="100">
        <v>41</v>
      </c>
      <c r="E654" s="101">
        <v>77000</v>
      </c>
      <c r="F654" s="101">
        <v>80000</v>
      </c>
      <c r="G654" s="102">
        <v>2</v>
      </c>
      <c r="H654" s="101">
        <v>29</v>
      </c>
      <c r="I654" s="101"/>
      <c r="J654" s="100"/>
      <c r="K654" s="100"/>
      <c r="L654" s="100"/>
      <c r="M654" s="100"/>
      <c r="N654" s="100"/>
      <c r="O654" s="100"/>
      <c r="P654" s="100"/>
      <c r="Q654" s="100"/>
      <c r="R654" s="100"/>
      <c r="S654" s="100"/>
      <c r="T654" s="100"/>
      <c r="U654" s="100"/>
      <c r="V654" s="100"/>
      <c r="W654" s="100"/>
      <c r="X654" s="100"/>
      <c r="Y654" s="100"/>
      <c r="Z654" s="100"/>
    </row>
    <row r="655" spans="1:26" ht="14.25" hidden="1" customHeight="1" outlineLevel="1" x14ac:dyDescent="0.2">
      <c r="A655" s="100" t="s">
        <v>130</v>
      </c>
      <c r="B655" s="100">
        <v>4</v>
      </c>
      <c r="C655" s="100" t="s">
        <v>101</v>
      </c>
      <c r="D655" s="100">
        <v>41</v>
      </c>
      <c r="E655" s="101">
        <v>82000</v>
      </c>
      <c r="F655" s="101">
        <v>400000</v>
      </c>
      <c r="G655" s="102">
        <v>8</v>
      </c>
      <c r="H655" s="101">
        <v>29</v>
      </c>
      <c r="I655" s="101"/>
      <c r="J655" s="100"/>
      <c r="K655" s="100"/>
      <c r="L655" s="100"/>
      <c r="M655" s="100"/>
      <c r="N655" s="100"/>
      <c r="O655" s="100"/>
      <c r="P655" s="100"/>
      <c r="Q655" s="100"/>
      <c r="R655" s="100"/>
      <c r="S655" s="100"/>
      <c r="T655" s="100"/>
      <c r="U655" s="100"/>
      <c r="V655" s="100"/>
      <c r="W655" s="100"/>
      <c r="X655" s="100"/>
      <c r="Y655" s="100"/>
      <c r="Z655" s="100"/>
    </row>
    <row r="656" spans="1:26" ht="14.25" hidden="1" customHeight="1" outlineLevel="1" x14ac:dyDescent="0.2">
      <c r="A656" s="100" t="s">
        <v>130</v>
      </c>
      <c r="B656" s="100">
        <v>5</v>
      </c>
      <c r="C656" s="100" t="s">
        <v>101</v>
      </c>
      <c r="D656" s="100">
        <v>42</v>
      </c>
      <c r="E656" s="101">
        <v>87000</v>
      </c>
      <c r="F656" s="101">
        <v>800000</v>
      </c>
      <c r="G656" s="102">
        <v>12</v>
      </c>
      <c r="H656" s="101">
        <v>29</v>
      </c>
      <c r="I656" s="101"/>
      <c r="J656" s="100"/>
      <c r="K656" s="100"/>
      <c r="L656" s="100"/>
      <c r="M656" s="100"/>
      <c r="N656" s="100"/>
      <c r="O656" s="100"/>
      <c r="P656" s="100"/>
      <c r="Q656" s="100"/>
      <c r="R656" s="100"/>
      <c r="S656" s="100"/>
      <c r="T656" s="100"/>
      <c r="U656" s="100"/>
      <c r="V656" s="100"/>
      <c r="W656" s="100"/>
      <c r="X656" s="100"/>
      <c r="Y656" s="100"/>
      <c r="Z656" s="100"/>
    </row>
    <row r="657" spans="1:26" ht="14.25" hidden="1" customHeight="1" outlineLevel="1" x14ac:dyDescent="0.2">
      <c r="A657" s="100" t="s">
        <v>130</v>
      </c>
      <c r="B657" s="100">
        <v>6</v>
      </c>
      <c r="C657" s="100" t="s">
        <v>101</v>
      </c>
      <c r="D657" s="100">
        <v>42</v>
      </c>
      <c r="E657" s="101">
        <v>93000</v>
      </c>
      <c r="F657" s="101">
        <v>1600000</v>
      </c>
      <c r="G657" s="102">
        <v>24</v>
      </c>
      <c r="H657" s="101">
        <v>29</v>
      </c>
      <c r="I657" s="101"/>
      <c r="J657" s="100"/>
      <c r="K657" s="100"/>
      <c r="L657" s="100"/>
      <c r="M657" s="100"/>
      <c r="N657" s="100"/>
      <c r="O657" s="100"/>
      <c r="P657" s="100"/>
      <c r="Q657" s="100"/>
      <c r="R657" s="100"/>
      <c r="S657" s="100"/>
      <c r="T657" s="100"/>
      <c r="U657" s="100"/>
      <c r="V657" s="100"/>
      <c r="W657" s="100"/>
      <c r="X657" s="100"/>
      <c r="Y657" s="100"/>
      <c r="Z657" s="100"/>
    </row>
    <row r="658" spans="1:26" ht="14.25" hidden="1" customHeight="1" outlineLevel="1" x14ac:dyDescent="0.2">
      <c r="A658" s="100" t="s">
        <v>130</v>
      </c>
      <c r="B658" s="100">
        <v>7</v>
      </c>
      <c r="C658" s="100" t="s">
        <v>101</v>
      </c>
      <c r="D658" s="100">
        <v>43</v>
      </c>
      <c r="E658" s="101">
        <v>99000</v>
      </c>
      <c r="F658" s="101">
        <v>3000000</v>
      </c>
      <c r="G658" s="102">
        <v>32</v>
      </c>
      <c r="H658" s="101">
        <v>29</v>
      </c>
      <c r="I658" s="101"/>
      <c r="J658" s="100"/>
      <c r="K658" s="100"/>
      <c r="L658" s="100"/>
      <c r="M658" s="100"/>
      <c r="N658" s="100"/>
      <c r="O658" s="100"/>
      <c r="P658" s="100"/>
      <c r="Q658" s="100"/>
      <c r="R658" s="100"/>
      <c r="S658" s="100"/>
      <c r="T658" s="100"/>
      <c r="U658" s="100"/>
      <c r="V658" s="100"/>
      <c r="W658" s="100"/>
      <c r="X658" s="100"/>
      <c r="Y658" s="100"/>
      <c r="Z658" s="100"/>
    </row>
    <row r="659" spans="1:26" ht="14.25" hidden="1" customHeight="1" outlineLevel="1" x14ac:dyDescent="0.2">
      <c r="A659" s="100" t="s">
        <v>130</v>
      </c>
      <c r="B659" s="100">
        <v>8</v>
      </c>
      <c r="C659" s="100" t="s">
        <v>101</v>
      </c>
      <c r="D659" s="100">
        <v>43</v>
      </c>
      <c r="E659" s="101">
        <v>105000</v>
      </c>
      <c r="F659" s="101">
        <v>6000000</v>
      </c>
      <c r="G659" s="102">
        <v>40</v>
      </c>
      <c r="H659" s="101">
        <v>29</v>
      </c>
      <c r="I659" s="101"/>
      <c r="J659" s="100"/>
      <c r="K659" s="100"/>
      <c r="L659" s="100"/>
      <c r="M659" s="100"/>
      <c r="N659" s="100"/>
      <c r="O659" s="100"/>
      <c r="P659" s="100"/>
      <c r="Q659" s="100"/>
      <c r="R659" s="100"/>
      <c r="S659" s="100"/>
      <c r="T659" s="100"/>
      <c r="U659" s="100"/>
      <c r="V659" s="100"/>
      <c r="W659" s="100"/>
      <c r="X659" s="100"/>
      <c r="Y659" s="100"/>
      <c r="Z659" s="100"/>
    </row>
    <row r="660" spans="1:26" ht="14.25" hidden="1" customHeight="1" outlineLevel="1" x14ac:dyDescent="0.2">
      <c r="A660" s="100" t="s">
        <v>130</v>
      </c>
      <c r="B660" s="100">
        <v>9</v>
      </c>
      <c r="C660" s="100" t="s">
        <v>101</v>
      </c>
      <c r="D660" s="100">
        <v>44</v>
      </c>
      <c r="E660" s="101">
        <v>112000</v>
      </c>
      <c r="F660" s="101">
        <v>10000000</v>
      </c>
      <c r="G660" s="102">
        <v>44</v>
      </c>
      <c r="H660" s="101">
        <v>29</v>
      </c>
      <c r="I660" s="101"/>
      <c r="J660" s="100"/>
      <c r="K660" s="100"/>
      <c r="L660" s="100"/>
      <c r="M660" s="100"/>
      <c r="N660" s="100"/>
      <c r="O660" s="100"/>
      <c r="P660" s="100"/>
      <c r="Q660" s="100"/>
      <c r="R660" s="100"/>
      <c r="S660" s="100"/>
      <c r="T660" s="100"/>
      <c r="U660" s="100"/>
      <c r="V660" s="100"/>
      <c r="W660" s="100"/>
      <c r="X660" s="100"/>
      <c r="Y660" s="100"/>
      <c r="Z660" s="100"/>
    </row>
    <row r="661" spans="1:26" ht="14.25" hidden="1" customHeight="1" outlineLevel="1" x14ac:dyDescent="0.2">
      <c r="A661" s="100" t="s">
        <v>130</v>
      </c>
      <c r="B661" s="100">
        <v>10</v>
      </c>
      <c r="C661" s="100" t="s">
        <v>101</v>
      </c>
      <c r="D661" s="100">
        <v>45</v>
      </c>
      <c r="E661" s="101">
        <v>119000</v>
      </c>
      <c r="F661" s="101">
        <v>16000000</v>
      </c>
      <c r="G661" s="102">
        <v>52</v>
      </c>
      <c r="H661" s="101">
        <v>29</v>
      </c>
      <c r="I661" s="101"/>
      <c r="J661" s="100"/>
      <c r="K661" s="100"/>
      <c r="L661" s="100"/>
      <c r="M661" s="100"/>
      <c r="N661" s="100"/>
      <c r="O661" s="100"/>
      <c r="P661" s="100"/>
      <c r="Q661" s="100"/>
      <c r="R661" s="100"/>
      <c r="S661" s="100"/>
      <c r="T661" s="100"/>
      <c r="U661" s="100"/>
      <c r="V661" s="100"/>
      <c r="W661" s="100"/>
      <c r="X661" s="100"/>
      <c r="Y661" s="100"/>
      <c r="Z661" s="100"/>
    </row>
    <row r="662" spans="1:26" ht="14.25" hidden="1" customHeight="1" outlineLevel="1" x14ac:dyDescent="0.2">
      <c r="A662" s="100" t="s">
        <v>130</v>
      </c>
      <c r="B662" s="100">
        <v>11</v>
      </c>
      <c r="C662" s="100" t="s">
        <v>101</v>
      </c>
      <c r="D662" s="100">
        <v>46</v>
      </c>
      <c r="E662" s="101">
        <v>127000</v>
      </c>
      <c r="F662" s="101">
        <v>26000000</v>
      </c>
      <c r="G662" s="102">
        <v>60</v>
      </c>
      <c r="H662" s="101">
        <v>29</v>
      </c>
      <c r="I662" s="101"/>
      <c r="J662" s="100"/>
      <c r="K662" s="100"/>
      <c r="L662" s="100"/>
      <c r="M662" s="100"/>
      <c r="N662" s="100"/>
      <c r="O662" s="100"/>
      <c r="P662" s="100"/>
      <c r="Q662" s="100"/>
      <c r="R662" s="100"/>
      <c r="S662" s="100"/>
      <c r="T662" s="100"/>
      <c r="U662" s="100"/>
      <c r="V662" s="100"/>
      <c r="W662" s="100"/>
      <c r="X662" s="100"/>
      <c r="Y662" s="100"/>
      <c r="Z662" s="100"/>
    </row>
    <row r="663" spans="1:26" ht="14.25" hidden="1" customHeight="1" outlineLevel="1" x14ac:dyDescent="0.2">
      <c r="A663" s="100" t="s">
        <v>130</v>
      </c>
      <c r="B663" s="100">
        <v>12</v>
      </c>
      <c r="C663" s="100" t="s">
        <v>101</v>
      </c>
      <c r="D663" s="100">
        <v>47</v>
      </c>
      <c r="E663" s="101">
        <v>135000</v>
      </c>
      <c r="F663" s="101">
        <v>0</v>
      </c>
      <c r="G663" s="102">
        <v>0</v>
      </c>
      <c r="H663" s="101">
        <v>29</v>
      </c>
      <c r="I663" s="101"/>
      <c r="J663" s="100"/>
      <c r="K663" s="100"/>
      <c r="L663" s="100"/>
      <c r="M663" s="100"/>
      <c r="N663" s="100"/>
      <c r="O663" s="100"/>
      <c r="P663" s="100"/>
      <c r="Q663" s="100"/>
      <c r="R663" s="100"/>
      <c r="S663" s="100"/>
      <c r="T663" s="100"/>
      <c r="U663" s="100"/>
      <c r="V663" s="100"/>
      <c r="W663" s="100"/>
      <c r="X663" s="100"/>
      <c r="Y663" s="100"/>
      <c r="Z663" s="100"/>
    </row>
    <row r="664" spans="1:26" ht="14.25" hidden="1" customHeight="1" outlineLevel="1" x14ac:dyDescent="0.2">
      <c r="A664" s="100" t="s">
        <v>130</v>
      </c>
      <c r="B664" s="100">
        <v>1</v>
      </c>
      <c r="C664" s="100" t="s">
        <v>102</v>
      </c>
      <c r="D664" s="100">
        <v>47</v>
      </c>
      <c r="E664" s="101">
        <v>135000</v>
      </c>
      <c r="F664" s="101">
        <v>500000</v>
      </c>
      <c r="G664" s="102">
        <v>2.5</v>
      </c>
      <c r="H664" s="101">
        <v>29</v>
      </c>
      <c r="I664" s="101"/>
      <c r="J664" s="100"/>
      <c r="K664" s="100"/>
      <c r="L664" s="100"/>
      <c r="M664" s="100"/>
      <c r="N664" s="100"/>
      <c r="O664" s="100"/>
      <c r="P664" s="100"/>
      <c r="Q664" s="100"/>
      <c r="R664" s="100"/>
      <c r="S664" s="100"/>
      <c r="T664" s="100"/>
      <c r="U664" s="100"/>
      <c r="V664" s="100"/>
      <c r="W664" s="100"/>
      <c r="X664" s="100"/>
      <c r="Y664" s="100"/>
      <c r="Z664" s="100"/>
    </row>
    <row r="665" spans="1:26" ht="14.25" hidden="1" customHeight="1" outlineLevel="1" x14ac:dyDescent="0.2">
      <c r="A665" s="100" t="s">
        <v>130</v>
      </c>
      <c r="B665" s="100">
        <v>2</v>
      </c>
      <c r="C665" s="100" t="s">
        <v>102</v>
      </c>
      <c r="D665" s="100">
        <v>47</v>
      </c>
      <c r="E665" s="101">
        <v>137500</v>
      </c>
      <c r="F665" s="101">
        <v>1000000</v>
      </c>
      <c r="G665" s="102">
        <v>5</v>
      </c>
      <c r="H665" s="101">
        <v>29</v>
      </c>
      <c r="I665" s="101"/>
      <c r="J665" s="100"/>
      <c r="K665" s="100"/>
      <c r="L665" s="100"/>
      <c r="M665" s="100"/>
      <c r="N665" s="100"/>
      <c r="O665" s="100"/>
      <c r="P665" s="100"/>
      <c r="Q665" s="100"/>
      <c r="R665" s="100"/>
      <c r="S665" s="100"/>
      <c r="T665" s="100"/>
      <c r="U665" s="100"/>
      <c r="V665" s="100"/>
      <c r="W665" s="100"/>
      <c r="X665" s="100"/>
      <c r="Y665" s="100"/>
      <c r="Z665" s="100"/>
    </row>
    <row r="666" spans="1:26" ht="14.25" hidden="1" customHeight="1" outlineLevel="1" x14ac:dyDescent="0.2">
      <c r="A666" s="100" t="s">
        <v>130</v>
      </c>
      <c r="B666" s="100">
        <v>3</v>
      </c>
      <c r="C666" s="100" t="s">
        <v>102</v>
      </c>
      <c r="D666" s="100">
        <v>47</v>
      </c>
      <c r="E666" s="101">
        <v>140000</v>
      </c>
      <c r="F666" s="101">
        <v>2000000</v>
      </c>
      <c r="G666" s="102">
        <v>10</v>
      </c>
      <c r="H666" s="101">
        <v>29</v>
      </c>
      <c r="I666" s="101"/>
      <c r="J666" s="100"/>
      <c r="K666" s="100"/>
      <c r="L666" s="100"/>
      <c r="M666" s="100"/>
      <c r="N666" s="100"/>
      <c r="O666" s="100"/>
      <c r="P666" s="100"/>
      <c r="Q666" s="100"/>
      <c r="R666" s="100"/>
      <c r="S666" s="100"/>
      <c r="T666" s="100"/>
      <c r="U666" s="100"/>
      <c r="V666" s="100"/>
      <c r="W666" s="100"/>
      <c r="X666" s="100"/>
      <c r="Y666" s="100"/>
      <c r="Z666" s="100"/>
    </row>
    <row r="667" spans="1:26" ht="14.25" hidden="1" customHeight="1" outlineLevel="1" x14ac:dyDescent="0.2">
      <c r="A667" s="100" t="s">
        <v>130</v>
      </c>
      <c r="B667" s="100">
        <v>4</v>
      </c>
      <c r="C667" s="100" t="s">
        <v>102</v>
      </c>
      <c r="D667" s="100">
        <v>47</v>
      </c>
      <c r="E667" s="101">
        <v>142500</v>
      </c>
      <c r="F667" s="101">
        <v>7500000</v>
      </c>
      <c r="G667" s="102">
        <v>15</v>
      </c>
      <c r="H667" s="101">
        <v>29</v>
      </c>
      <c r="I667" s="101"/>
      <c r="J667" s="100"/>
      <c r="K667" s="100"/>
      <c r="L667" s="100"/>
      <c r="M667" s="100"/>
      <c r="N667" s="100"/>
      <c r="O667" s="100"/>
      <c r="P667" s="100"/>
      <c r="Q667" s="100"/>
      <c r="R667" s="100"/>
      <c r="S667" s="100"/>
      <c r="T667" s="100"/>
      <c r="U667" s="100"/>
      <c r="V667" s="100"/>
      <c r="W667" s="100"/>
      <c r="X667" s="100"/>
      <c r="Y667" s="100"/>
      <c r="Z667" s="100"/>
    </row>
    <row r="668" spans="1:26" ht="14.25" hidden="1" customHeight="1" outlineLevel="1" x14ac:dyDescent="0.2">
      <c r="A668" s="100" t="s">
        <v>130</v>
      </c>
      <c r="B668" s="100">
        <v>5</v>
      </c>
      <c r="C668" s="100" t="s">
        <v>102</v>
      </c>
      <c r="D668" s="100">
        <v>47</v>
      </c>
      <c r="E668" s="101">
        <v>145000</v>
      </c>
      <c r="F668" s="101">
        <v>7500000</v>
      </c>
      <c r="G668" s="102">
        <v>15</v>
      </c>
      <c r="H668" s="101">
        <v>29</v>
      </c>
      <c r="I668" s="101"/>
      <c r="J668" s="100"/>
      <c r="K668" s="100"/>
      <c r="L668" s="100"/>
      <c r="M668" s="100"/>
      <c r="N668" s="100"/>
      <c r="O668" s="100"/>
      <c r="P668" s="100"/>
      <c r="Q668" s="100"/>
      <c r="R668" s="100"/>
      <c r="S668" s="100"/>
      <c r="T668" s="100"/>
      <c r="U668" s="100"/>
      <c r="V668" s="100"/>
      <c r="W668" s="100"/>
      <c r="X668" s="100"/>
      <c r="Y668" s="100"/>
      <c r="Z668" s="100"/>
    </row>
    <row r="669" spans="1:26" ht="14.25" hidden="1" customHeight="1" outlineLevel="1" x14ac:dyDescent="0.2">
      <c r="A669" s="100" t="s">
        <v>130</v>
      </c>
      <c r="B669" s="100">
        <v>6</v>
      </c>
      <c r="C669" s="100" t="s">
        <v>102</v>
      </c>
      <c r="D669" s="100">
        <v>47</v>
      </c>
      <c r="E669" s="101">
        <v>147500</v>
      </c>
      <c r="F669" s="101">
        <v>7500000</v>
      </c>
      <c r="G669" s="102">
        <v>15</v>
      </c>
      <c r="H669" s="101">
        <v>29</v>
      </c>
      <c r="I669" s="101"/>
      <c r="J669" s="100"/>
      <c r="K669" s="100"/>
      <c r="L669" s="100"/>
      <c r="M669" s="100"/>
      <c r="N669" s="100"/>
      <c r="O669" s="100"/>
      <c r="P669" s="100"/>
      <c r="Q669" s="100"/>
      <c r="R669" s="100"/>
      <c r="S669" s="100"/>
      <c r="T669" s="100"/>
      <c r="U669" s="100"/>
      <c r="V669" s="100"/>
      <c r="W669" s="100"/>
      <c r="X669" s="100"/>
      <c r="Y669" s="100"/>
      <c r="Z669" s="100"/>
    </row>
    <row r="670" spans="1:26" ht="14.25" hidden="1" customHeight="1" outlineLevel="1" x14ac:dyDescent="0.2">
      <c r="A670" s="100" t="s">
        <v>130</v>
      </c>
      <c r="B670" s="100">
        <v>7</v>
      </c>
      <c r="C670" s="100" t="s">
        <v>102</v>
      </c>
      <c r="D670" s="100">
        <v>47</v>
      </c>
      <c r="E670" s="101">
        <v>150000</v>
      </c>
      <c r="F670" s="101">
        <v>7500000</v>
      </c>
      <c r="G670" s="102">
        <v>15</v>
      </c>
      <c r="H670" s="101">
        <v>29</v>
      </c>
      <c r="I670" s="101"/>
      <c r="J670" s="100"/>
      <c r="K670" s="100"/>
      <c r="L670" s="100"/>
      <c r="M670" s="100"/>
      <c r="N670" s="100"/>
      <c r="O670" s="100"/>
      <c r="P670" s="100"/>
      <c r="Q670" s="100"/>
      <c r="R670" s="100"/>
      <c r="S670" s="100"/>
      <c r="T670" s="100"/>
      <c r="U670" s="100"/>
      <c r="V670" s="100"/>
      <c r="W670" s="100"/>
      <c r="X670" s="100"/>
      <c r="Y670" s="100"/>
      <c r="Z670" s="100"/>
    </row>
    <row r="671" spans="1:26" ht="14.25" hidden="1" customHeight="1" outlineLevel="1" x14ac:dyDescent="0.2">
      <c r="A671" s="100" t="s">
        <v>130</v>
      </c>
      <c r="B671" s="100">
        <v>8</v>
      </c>
      <c r="C671" s="100" t="s">
        <v>102</v>
      </c>
      <c r="D671" s="100">
        <v>47</v>
      </c>
      <c r="E671" s="101">
        <v>152500</v>
      </c>
      <c r="F671" s="101">
        <v>7500000</v>
      </c>
      <c r="G671" s="102">
        <v>15</v>
      </c>
      <c r="H671" s="101">
        <v>29</v>
      </c>
      <c r="I671" s="101"/>
      <c r="J671" s="100"/>
      <c r="K671" s="100"/>
      <c r="L671" s="100"/>
      <c r="M671" s="100"/>
      <c r="N671" s="100"/>
      <c r="O671" s="100"/>
      <c r="P671" s="100"/>
      <c r="Q671" s="100"/>
      <c r="R671" s="100"/>
      <c r="S671" s="100"/>
      <c r="T671" s="100"/>
      <c r="U671" s="100"/>
      <c r="V671" s="100"/>
      <c r="W671" s="100"/>
      <c r="X671" s="100"/>
      <c r="Y671" s="100"/>
      <c r="Z671" s="100"/>
    </row>
    <row r="672" spans="1:26" ht="14.25" hidden="1" customHeight="1" outlineLevel="1" x14ac:dyDescent="0.2">
      <c r="A672" s="100" t="s">
        <v>130</v>
      </c>
      <c r="B672" s="100">
        <v>9</v>
      </c>
      <c r="C672" s="100" t="s">
        <v>102</v>
      </c>
      <c r="D672" s="100">
        <v>47</v>
      </c>
      <c r="E672" s="101">
        <v>155000</v>
      </c>
      <c r="F672" s="101">
        <v>7500000</v>
      </c>
      <c r="G672" s="102">
        <v>15</v>
      </c>
      <c r="H672" s="101">
        <v>29</v>
      </c>
      <c r="I672" s="101"/>
      <c r="J672" s="100"/>
      <c r="K672" s="100"/>
      <c r="L672" s="100"/>
      <c r="M672" s="100"/>
      <c r="N672" s="100"/>
      <c r="O672" s="100"/>
      <c r="P672" s="100"/>
      <c r="Q672" s="100"/>
      <c r="R672" s="100"/>
      <c r="S672" s="100"/>
      <c r="T672" s="100"/>
      <c r="U672" s="100"/>
      <c r="V672" s="100"/>
      <c r="W672" s="100"/>
      <c r="X672" s="100"/>
      <c r="Y672" s="100"/>
      <c r="Z672" s="100"/>
    </row>
    <row r="673" spans="1:26" ht="14.25" hidden="1" customHeight="1" outlineLevel="1" x14ac:dyDescent="0.2">
      <c r="A673" s="100" t="s">
        <v>130</v>
      </c>
      <c r="B673" s="100">
        <v>10</v>
      </c>
      <c r="C673" s="100" t="s">
        <v>102</v>
      </c>
      <c r="D673" s="100">
        <v>47</v>
      </c>
      <c r="E673" s="101">
        <v>157500</v>
      </c>
      <c r="F673" s="101">
        <v>7500000</v>
      </c>
      <c r="G673" s="102">
        <v>15</v>
      </c>
      <c r="H673" s="101">
        <v>29</v>
      </c>
      <c r="I673" s="101"/>
      <c r="J673" s="100"/>
      <c r="K673" s="100"/>
      <c r="L673" s="100"/>
      <c r="M673" s="100"/>
      <c r="N673" s="100"/>
      <c r="O673" s="100"/>
      <c r="P673" s="100"/>
      <c r="Q673" s="100"/>
      <c r="R673" s="100"/>
      <c r="S673" s="100"/>
      <c r="T673" s="100"/>
      <c r="U673" s="100"/>
      <c r="V673" s="100"/>
      <c r="W673" s="100"/>
      <c r="X673" s="100"/>
      <c r="Y673" s="100"/>
      <c r="Z673" s="100"/>
    </row>
    <row r="674" spans="1:26" ht="14.25" hidden="1" customHeight="1" outlineLevel="1" x14ac:dyDescent="0.2">
      <c r="A674" s="100" t="s">
        <v>130</v>
      </c>
      <c r="B674" s="100">
        <v>11</v>
      </c>
      <c r="C674" s="100" t="s">
        <v>102</v>
      </c>
      <c r="D674" s="100">
        <v>47</v>
      </c>
      <c r="E674" s="101">
        <v>160000</v>
      </c>
      <c r="F674" s="101">
        <v>7500000</v>
      </c>
      <c r="G674" s="102">
        <v>15</v>
      </c>
      <c r="H674" s="101">
        <v>29</v>
      </c>
      <c r="I674" s="101"/>
      <c r="J674" s="100"/>
      <c r="K674" s="100"/>
      <c r="L674" s="100"/>
      <c r="M674" s="100"/>
      <c r="N674" s="100"/>
      <c r="O674" s="100"/>
      <c r="P674" s="100"/>
      <c r="Q674" s="100"/>
      <c r="R674" s="100"/>
      <c r="S674" s="100"/>
      <c r="T674" s="100"/>
      <c r="U674" s="100"/>
      <c r="V674" s="100"/>
      <c r="W674" s="100"/>
      <c r="X674" s="100"/>
      <c r="Y674" s="100"/>
      <c r="Z674" s="100"/>
    </row>
    <row r="675" spans="1:26" ht="14.25" hidden="1" customHeight="1" outlineLevel="1" x14ac:dyDescent="0.2">
      <c r="A675" s="100" t="s">
        <v>130</v>
      </c>
      <c r="B675" s="100">
        <v>12</v>
      </c>
      <c r="C675" s="100" t="s">
        <v>102</v>
      </c>
      <c r="D675" s="100">
        <v>47</v>
      </c>
      <c r="E675" s="101">
        <v>162500</v>
      </c>
      <c r="F675" s="101">
        <v>0</v>
      </c>
      <c r="G675" s="102">
        <v>0</v>
      </c>
      <c r="H675" s="101">
        <v>29</v>
      </c>
      <c r="I675" s="101"/>
      <c r="J675" s="100"/>
      <c r="K675" s="100"/>
      <c r="L675" s="100"/>
      <c r="M675" s="100"/>
      <c r="N675" s="100"/>
      <c r="O675" s="100"/>
      <c r="P675" s="100"/>
      <c r="Q675" s="100"/>
      <c r="R675" s="100"/>
      <c r="S675" s="100"/>
      <c r="T675" s="100"/>
      <c r="U675" s="100"/>
      <c r="V675" s="100"/>
      <c r="W675" s="100"/>
      <c r="X675" s="100"/>
      <c r="Y675" s="100"/>
      <c r="Z675" s="100"/>
    </row>
    <row r="676" spans="1:26" ht="14.25" hidden="1" customHeight="1" outlineLevel="1" x14ac:dyDescent="0.2">
      <c r="A676" s="201" t="s">
        <v>130</v>
      </c>
      <c r="B676" s="97">
        <v>1</v>
      </c>
      <c r="C676" s="97" t="s">
        <v>103</v>
      </c>
      <c r="D676" s="97">
        <v>47</v>
      </c>
      <c r="E676" s="98">
        <v>170625</v>
      </c>
      <c r="F676" s="98">
        <v>0</v>
      </c>
      <c r="G676" s="99">
        <v>0</v>
      </c>
      <c r="H676" s="98">
        <v>29</v>
      </c>
      <c r="I676" s="101"/>
      <c r="J676" s="100"/>
      <c r="K676" s="100"/>
      <c r="L676" s="100"/>
      <c r="M676" s="100"/>
      <c r="N676" s="100"/>
      <c r="O676" s="100"/>
      <c r="P676" s="100"/>
      <c r="Q676" s="100"/>
      <c r="R676" s="100"/>
      <c r="S676" s="100"/>
      <c r="T676" s="100"/>
      <c r="U676" s="100"/>
      <c r="V676" s="100"/>
      <c r="W676" s="100"/>
      <c r="X676" s="100"/>
      <c r="Y676" s="100"/>
      <c r="Z676" s="100"/>
    </row>
    <row r="677" spans="1:26" ht="14.25" customHeight="1" collapsed="1" x14ac:dyDescent="0.2">
      <c r="A677" s="100" t="s">
        <v>131</v>
      </c>
      <c r="B677" s="100">
        <v>1</v>
      </c>
      <c r="C677" s="100" t="s">
        <v>101</v>
      </c>
      <c r="D677" s="100">
        <v>31</v>
      </c>
      <c r="E677" s="101">
        <v>127000</v>
      </c>
      <c r="F677" s="101">
        <v>20000</v>
      </c>
      <c r="G677" s="102">
        <v>0.16666666666666671</v>
      </c>
      <c r="H677" s="101">
        <v>30</v>
      </c>
      <c r="I677" s="101"/>
      <c r="J677" s="100"/>
      <c r="K677" s="100"/>
      <c r="L677" s="100"/>
      <c r="M677" s="100"/>
      <c r="N677" s="100"/>
      <c r="O677" s="100"/>
      <c r="P677" s="100"/>
      <c r="Q677" s="100"/>
      <c r="R677" s="100"/>
      <c r="S677" s="100"/>
      <c r="T677" s="100"/>
      <c r="U677" s="100"/>
      <c r="V677" s="100"/>
      <c r="W677" s="100"/>
      <c r="X677" s="100"/>
      <c r="Y677" s="100"/>
      <c r="Z677" s="100"/>
    </row>
    <row r="678" spans="1:26" ht="14.25" hidden="1" customHeight="1" outlineLevel="1" x14ac:dyDescent="0.2">
      <c r="A678" s="100" t="s">
        <v>131</v>
      </c>
      <c r="B678" s="100">
        <v>2</v>
      </c>
      <c r="C678" s="100" t="s">
        <v>101</v>
      </c>
      <c r="D678" s="100">
        <v>32</v>
      </c>
      <c r="E678" s="101">
        <v>135000</v>
      </c>
      <c r="F678" s="101">
        <v>40000</v>
      </c>
      <c r="G678" s="102">
        <v>1</v>
      </c>
      <c r="H678" s="101">
        <v>30</v>
      </c>
      <c r="I678" s="101"/>
      <c r="J678" s="100"/>
      <c r="K678" s="100"/>
      <c r="L678" s="100"/>
      <c r="M678" s="100"/>
      <c r="N678" s="100"/>
      <c r="O678" s="100"/>
      <c r="P678" s="100"/>
      <c r="Q678" s="100"/>
      <c r="R678" s="100"/>
      <c r="S678" s="100"/>
      <c r="T678" s="100"/>
      <c r="U678" s="100"/>
      <c r="V678" s="100"/>
      <c r="W678" s="100"/>
      <c r="X678" s="100"/>
      <c r="Y678" s="100"/>
      <c r="Z678" s="100"/>
    </row>
    <row r="679" spans="1:26" ht="14.25" hidden="1" customHeight="1" outlineLevel="1" x14ac:dyDescent="0.2">
      <c r="A679" s="100" t="s">
        <v>131</v>
      </c>
      <c r="B679" s="100">
        <v>3</v>
      </c>
      <c r="C679" s="100" t="s">
        <v>101</v>
      </c>
      <c r="D679" s="100">
        <v>33</v>
      </c>
      <c r="E679" s="101">
        <v>144000</v>
      </c>
      <c r="F679" s="101">
        <v>80000</v>
      </c>
      <c r="G679" s="102">
        <v>2</v>
      </c>
      <c r="H679" s="101">
        <v>30</v>
      </c>
      <c r="I679" s="101"/>
      <c r="J679" s="100"/>
      <c r="K679" s="100"/>
      <c r="L679" s="100"/>
      <c r="M679" s="100"/>
      <c r="N679" s="100"/>
      <c r="O679" s="100"/>
      <c r="P679" s="100"/>
      <c r="Q679" s="100"/>
      <c r="R679" s="100"/>
      <c r="S679" s="100"/>
      <c r="T679" s="100"/>
      <c r="U679" s="100"/>
      <c r="V679" s="100"/>
      <c r="W679" s="100"/>
      <c r="X679" s="100"/>
      <c r="Y679" s="100"/>
      <c r="Z679" s="100"/>
    </row>
    <row r="680" spans="1:26" ht="14.25" hidden="1" customHeight="1" outlineLevel="1" x14ac:dyDescent="0.2">
      <c r="A680" s="100" t="s">
        <v>131</v>
      </c>
      <c r="B680" s="100">
        <v>4</v>
      </c>
      <c r="C680" s="100" t="s">
        <v>101</v>
      </c>
      <c r="D680" s="100">
        <v>33</v>
      </c>
      <c r="E680" s="101">
        <v>153000</v>
      </c>
      <c r="F680" s="101">
        <v>400000</v>
      </c>
      <c r="G680" s="102">
        <v>8</v>
      </c>
      <c r="H680" s="101">
        <v>30</v>
      </c>
      <c r="I680" s="101"/>
      <c r="J680" s="100"/>
      <c r="K680" s="100"/>
      <c r="L680" s="100"/>
      <c r="M680" s="100"/>
      <c r="N680" s="100"/>
      <c r="O680" s="100"/>
      <c r="P680" s="100"/>
      <c r="Q680" s="100"/>
      <c r="R680" s="100"/>
      <c r="S680" s="100"/>
      <c r="T680" s="100"/>
      <c r="U680" s="100"/>
      <c r="V680" s="100"/>
      <c r="W680" s="100"/>
      <c r="X680" s="100"/>
      <c r="Y680" s="100"/>
      <c r="Z680" s="100"/>
    </row>
    <row r="681" spans="1:26" ht="14.25" hidden="1" customHeight="1" outlineLevel="1" x14ac:dyDescent="0.2">
      <c r="A681" s="100" t="s">
        <v>131</v>
      </c>
      <c r="B681" s="100">
        <v>5</v>
      </c>
      <c r="C681" s="100" t="s">
        <v>101</v>
      </c>
      <c r="D681" s="100">
        <v>34</v>
      </c>
      <c r="E681" s="101">
        <v>163000</v>
      </c>
      <c r="F681" s="101">
        <v>800000</v>
      </c>
      <c r="G681" s="102">
        <v>12</v>
      </c>
      <c r="H681" s="101">
        <v>30</v>
      </c>
      <c r="I681" s="101"/>
      <c r="J681" s="100"/>
      <c r="K681" s="100"/>
      <c r="L681" s="100"/>
      <c r="M681" s="100"/>
      <c r="N681" s="100"/>
      <c r="O681" s="100"/>
      <c r="P681" s="100"/>
      <c r="Q681" s="100"/>
      <c r="R681" s="100"/>
      <c r="S681" s="100"/>
      <c r="T681" s="100"/>
      <c r="U681" s="100"/>
      <c r="V681" s="100"/>
      <c r="W681" s="100"/>
      <c r="X681" s="100"/>
      <c r="Y681" s="100"/>
      <c r="Z681" s="100"/>
    </row>
    <row r="682" spans="1:26" ht="14.25" hidden="1" customHeight="1" outlineLevel="1" x14ac:dyDescent="0.2">
      <c r="A682" s="100" t="s">
        <v>131</v>
      </c>
      <c r="B682" s="100">
        <v>6</v>
      </c>
      <c r="C682" s="100" t="s">
        <v>101</v>
      </c>
      <c r="D682" s="100">
        <v>34</v>
      </c>
      <c r="E682" s="101">
        <v>173000</v>
      </c>
      <c r="F682" s="101">
        <v>1600000</v>
      </c>
      <c r="G682" s="102">
        <v>24</v>
      </c>
      <c r="H682" s="101">
        <v>30</v>
      </c>
      <c r="I682" s="101"/>
      <c r="J682" s="100"/>
      <c r="K682" s="100"/>
      <c r="L682" s="100"/>
      <c r="M682" s="100"/>
      <c r="N682" s="100"/>
      <c r="O682" s="100"/>
      <c r="P682" s="100"/>
      <c r="Q682" s="100"/>
      <c r="R682" s="100"/>
      <c r="S682" s="100"/>
      <c r="T682" s="100"/>
      <c r="U682" s="100"/>
      <c r="V682" s="100"/>
      <c r="W682" s="100"/>
      <c r="X682" s="100"/>
      <c r="Y682" s="100"/>
      <c r="Z682" s="100"/>
    </row>
    <row r="683" spans="1:26" ht="14.25" hidden="1" customHeight="1" outlineLevel="1" x14ac:dyDescent="0.2">
      <c r="A683" s="100" t="s">
        <v>131</v>
      </c>
      <c r="B683" s="100">
        <v>7</v>
      </c>
      <c r="C683" s="100" t="s">
        <v>101</v>
      </c>
      <c r="D683" s="100">
        <v>35</v>
      </c>
      <c r="E683" s="101">
        <v>184000</v>
      </c>
      <c r="F683" s="101">
        <v>3000000</v>
      </c>
      <c r="G683" s="102">
        <v>32</v>
      </c>
      <c r="H683" s="101">
        <v>30</v>
      </c>
      <c r="I683" s="101"/>
      <c r="J683" s="100"/>
      <c r="K683" s="100"/>
      <c r="L683" s="100"/>
      <c r="M683" s="100"/>
      <c r="N683" s="100"/>
      <c r="O683" s="100"/>
      <c r="P683" s="100"/>
      <c r="Q683" s="100"/>
      <c r="R683" s="100"/>
      <c r="S683" s="100"/>
      <c r="T683" s="100"/>
      <c r="U683" s="100"/>
      <c r="V683" s="100"/>
      <c r="W683" s="100"/>
      <c r="X683" s="100"/>
      <c r="Y683" s="100"/>
      <c r="Z683" s="100"/>
    </row>
    <row r="684" spans="1:26" ht="14.25" hidden="1" customHeight="1" outlineLevel="1" x14ac:dyDescent="0.2">
      <c r="A684" s="100" t="s">
        <v>131</v>
      </c>
      <c r="B684" s="100">
        <v>8</v>
      </c>
      <c r="C684" s="100" t="s">
        <v>101</v>
      </c>
      <c r="D684" s="100">
        <v>35</v>
      </c>
      <c r="E684" s="101">
        <v>196000</v>
      </c>
      <c r="F684" s="101">
        <v>6000000</v>
      </c>
      <c r="G684" s="102">
        <v>40</v>
      </c>
      <c r="H684" s="101">
        <v>30</v>
      </c>
      <c r="I684" s="101"/>
      <c r="J684" s="100"/>
      <c r="K684" s="100"/>
      <c r="L684" s="100"/>
      <c r="M684" s="100"/>
      <c r="N684" s="100"/>
      <c r="O684" s="100"/>
      <c r="P684" s="100"/>
      <c r="Q684" s="100"/>
      <c r="R684" s="100"/>
      <c r="S684" s="100"/>
      <c r="T684" s="100"/>
      <c r="U684" s="100"/>
      <c r="V684" s="100"/>
      <c r="W684" s="100"/>
      <c r="X684" s="100"/>
      <c r="Y684" s="100"/>
      <c r="Z684" s="100"/>
    </row>
    <row r="685" spans="1:26" ht="14.25" hidden="1" customHeight="1" outlineLevel="1" x14ac:dyDescent="0.2">
      <c r="A685" s="100" t="s">
        <v>131</v>
      </c>
      <c r="B685" s="100">
        <v>9</v>
      </c>
      <c r="C685" s="100" t="s">
        <v>101</v>
      </c>
      <c r="D685" s="100">
        <v>36</v>
      </c>
      <c r="E685" s="101">
        <v>208000</v>
      </c>
      <c r="F685" s="101">
        <v>10000000</v>
      </c>
      <c r="G685" s="102">
        <v>44</v>
      </c>
      <c r="H685" s="101">
        <v>30</v>
      </c>
      <c r="I685" s="101"/>
      <c r="J685" s="100"/>
      <c r="K685" s="100"/>
      <c r="L685" s="100"/>
      <c r="M685" s="100"/>
      <c r="N685" s="100"/>
      <c r="O685" s="100"/>
      <c r="P685" s="100"/>
      <c r="Q685" s="100"/>
      <c r="R685" s="100"/>
      <c r="S685" s="100"/>
      <c r="T685" s="100"/>
      <c r="U685" s="100"/>
      <c r="V685" s="100"/>
      <c r="W685" s="100"/>
      <c r="X685" s="100"/>
      <c r="Y685" s="100"/>
      <c r="Z685" s="100"/>
    </row>
    <row r="686" spans="1:26" ht="14.25" hidden="1" customHeight="1" outlineLevel="1" x14ac:dyDescent="0.2">
      <c r="A686" s="100" t="s">
        <v>131</v>
      </c>
      <c r="B686" s="100">
        <v>10</v>
      </c>
      <c r="C686" s="100" t="s">
        <v>101</v>
      </c>
      <c r="D686" s="100">
        <v>37</v>
      </c>
      <c r="E686" s="101">
        <v>221000</v>
      </c>
      <c r="F686" s="101">
        <v>16000000</v>
      </c>
      <c r="G686" s="102">
        <v>52</v>
      </c>
      <c r="H686" s="101">
        <v>30</v>
      </c>
      <c r="I686" s="101"/>
      <c r="J686" s="100"/>
      <c r="K686" s="100"/>
      <c r="L686" s="100"/>
      <c r="M686" s="100"/>
      <c r="N686" s="100"/>
      <c r="O686" s="100"/>
      <c r="P686" s="100"/>
      <c r="Q686" s="100"/>
      <c r="R686" s="100"/>
      <c r="S686" s="100"/>
      <c r="T686" s="100"/>
      <c r="U686" s="100"/>
      <c r="V686" s="100"/>
      <c r="W686" s="100"/>
      <c r="X686" s="100"/>
      <c r="Y686" s="100"/>
      <c r="Z686" s="100"/>
    </row>
    <row r="687" spans="1:26" ht="14.25" hidden="1" customHeight="1" outlineLevel="1" x14ac:dyDescent="0.2">
      <c r="A687" s="100" t="s">
        <v>131</v>
      </c>
      <c r="B687" s="100">
        <v>11</v>
      </c>
      <c r="C687" s="100" t="s">
        <v>101</v>
      </c>
      <c r="D687" s="100">
        <v>38</v>
      </c>
      <c r="E687" s="101">
        <v>235000</v>
      </c>
      <c r="F687" s="101">
        <v>26000000</v>
      </c>
      <c r="G687" s="102">
        <v>60</v>
      </c>
      <c r="H687" s="101">
        <v>30</v>
      </c>
      <c r="I687" s="101"/>
      <c r="J687" s="100"/>
      <c r="K687" s="100"/>
      <c r="L687" s="100"/>
      <c r="M687" s="100"/>
      <c r="N687" s="100"/>
      <c r="O687" s="100"/>
      <c r="P687" s="100"/>
      <c r="Q687" s="100"/>
      <c r="R687" s="100"/>
      <c r="S687" s="100"/>
      <c r="T687" s="100"/>
      <c r="U687" s="100"/>
      <c r="V687" s="100"/>
      <c r="W687" s="100"/>
      <c r="X687" s="100"/>
      <c r="Y687" s="100"/>
      <c r="Z687" s="100"/>
    </row>
    <row r="688" spans="1:26" ht="14.25" hidden="1" customHeight="1" outlineLevel="1" x14ac:dyDescent="0.2">
      <c r="A688" s="100" t="s">
        <v>131</v>
      </c>
      <c r="B688" s="100">
        <v>12</v>
      </c>
      <c r="C688" s="100" t="s">
        <v>101</v>
      </c>
      <c r="D688" s="100">
        <v>39</v>
      </c>
      <c r="E688" s="101">
        <v>250000</v>
      </c>
      <c r="F688" s="101">
        <v>0</v>
      </c>
      <c r="G688" s="102">
        <v>0</v>
      </c>
      <c r="H688" s="101">
        <v>30</v>
      </c>
      <c r="I688" s="101"/>
      <c r="J688" s="100"/>
      <c r="K688" s="100"/>
      <c r="L688" s="100"/>
      <c r="M688" s="100"/>
      <c r="N688" s="100"/>
      <c r="O688" s="100"/>
      <c r="P688" s="100"/>
      <c r="Q688" s="100"/>
      <c r="R688" s="100"/>
      <c r="S688" s="100"/>
      <c r="T688" s="100"/>
      <c r="U688" s="100"/>
      <c r="V688" s="100"/>
      <c r="W688" s="100"/>
      <c r="X688" s="100"/>
      <c r="Y688" s="100"/>
      <c r="Z688" s="100"/>
    </row>
    <row r="689" spans="1:26" ht="14.25" hidden="1" customHeight="1" outlineLevel="1" x14ac:dyDescent="0.2">
      <c r="A689" s="100" t="s">
        <v>131</v>
      </c>
      <c r="B689" s="100">
        <v>1</v>
      </c>
      <c r="C689" s="100" t="s">
        <v>102</v>
      </c>
      <c r="D689" s="100">
        <v>39</v>
      </c>
      <c r="E689" s="101">
        <v>250000</v>
      </c>
      <c r="F689" s="101">
        <v>500000</v>
      </c>
      <c r="G689" s="102">
        <v>2.5</v>
      </c>
      <c r="H689" s="101">
        <v>30</v>
      </c>
      <c r="I689" s="101"/>
      <c r="J689" s="100"/>
      <c r="K689" s="100"/>
      <c r="L689" s="100"/>
      <c r="M689" s="100"/>
      <c r="N689" s="100"/>
      <c r="O689" s="100"/>
      <c r="P689" s="100"/>
      <c r="Q689" s="100"/>
      <c r="R689" s="100"/>
      <c r="S689" s="100"/>
      <c r="T689" s="100"/>
      <c r="U689" s="100"/>
      <c r="V689" s="100"/>
      <c r="W689" s="100"/>
      <c r="X689" s="100"/>
      <c r="Y689" s="100"/>
      <c r="Z689" s="100"/>
    </row>
    <row r="690" spans="1:26" ht="14.25" hidden="1" customHeight="1" outlineLevel="1" x14ac:dyDescent="0.2">
      <c r="A690" s="100" t="s">
        <v>131</v>
      </c>
      <c r="B690" s="100">
        <v>2</v>
      </c>
      <c r="C690" s="100" t="s">
        <v>102</v>
      </c>
      <c r="D690" s="100">
        <v>39</v>
      </c>
      <c r="E690" s="101">
        <v>254600</v>
      </c>
      <c r="F690" s="101">
        <v>1000000</v>
      </c>
      <c r="G690" s="102">
        <v>5</v>
      </c>
      <c r="H690" s="101">
        <v>30</v>
      </c>
      <c r="I690" s="101"/>
      <c r="J690" s="100"/>
      <c r="K690" s="100"/>
      <c r="L690" s="100"/>
      <c r="M690" s="100"/>
      <c r="N690" s="100"/>
      <c r="O690" s="100"/>
      <c r="P690" s="100"/>
      <c r="Q690" s="100"/>
      <c r="R690" s="100"/>
      <c r="S690" s="100"/>
      <c r="T690" s="100"/>
      <c r="U690" s="100"/>
      <c r="V690" s="100"/>
      <c r="W690" s="100"/>
      <c r="X690" s="100"/>
      <c r="Y690" s="100"/>
      <c r="Z690" s="100"/>
    </row>
    <row r="691" spans="1:26" ht="14.25" hidden="1" customHeight="1" outlineLevel="1" x14ac:dyDescent="0.2">
      <c r="A691" s="100" t="s">
        <v>131</v>
      </c>
      <c r="B691" s="100">
        <v>3</v>
      </c>
      <c r="C691" s="100" t="s">
        <v>102</v>
      </c>
      <c r="D691" s="100">
        <v>39</v>
      </c>
      <c r="E691" s="101">
        <v>259200</v>
      </c>
      <c r="F691" s="101">
        <v>2000000</v>
      </c>
      <c r="G691" s="102">
        <v>10</v>
      </c>
      <c r="H691" s="101">
        <v>30</v>
      </c>
      <c r="I691" s="101"/>
      <c r="J691" s="100"/>
      <c r="K691" s="100"/>
      <c r="L691" s="100"/>
      <c r="M691" s="100"/>
      <c r="N691" s="100"/>
      <c r="O691" s="100"/>
      <c r="P691" s="100"/>
      <c r="Q691" s="100"/>
      <c r="R691" s="100"/>
      <c r="S691" s="100"/>
      <c r="T691" s="100"/>
      <c r="U691" s="100"/>
      <c r="V691" s="100"/>
      <c r="W691" s="100"/>
      <c r="X691" s="100"/>
      <c r="Y691" s="100"/>
      <c r="Z691" s="100"/>
    </row>
    <row r="692" spans="1:26" ht="14.25" hidden="1" customHeight="1" outlineLevel="1" x14ac:dyDescent="0.2">
      <c r="A692" s="100" t="s">
        <v>131</v>
      </c>
      <c r="B692" s="100">
        <v>4</v>
      </c>
      <c r="C692" s="100" t="s">
        <v>102</v>
      </c>
      <c r="D692" s="100">
        <v>39</v>
      </c>
      <c r="E692" s="101">
        <v>263800</v>
      </c>
      <c r="F692" s="101">
        <v>7500000</v>
      </c>
      <c r="G692" s="102">
        <v>15</v>
      </c>
      <c r="H692" s="101">
        <v>30</v>
      </c>
      <c r="I692" s="101"/>
      <c r="J692" s="100"/>
      <c r="K692" s="100"/>
      <c r="L692" s="100"/>
      <c r="M692" s="100"/>
      <c r="N692" s="100"/>
      <c r="O692" s="100"/>
      <c r="P692" s="100"/>
      <c r="Q692" s="100"/>
      <c r="R692" s="100"/>
      <c r="S692" s="100"/>
      <c r="T692" s="100"/>
      <c r="U692" s="100"/>
      <c r="V692" s="100"/>
      <c r="W692" s="100"/>
      <c r="X692" s="100"/>
      <c r="Y692" s="100"/>
      <c r="Z692" s="100"/>
    </row>
    <row r="693" spans="1:26" ht="14.25" hidden="1" customHeight="1" outlineLevel="1" x14ac:dyDescent="0.2">
      <c r="A693" s="100" t="s">
        <v>131</v>
      </c>
      <c r="B693" s="100">
        <v>5</v>
      </c>
      <c r="C693" s="100" t="s">
        <v>102</v>
      </c>
      <c r="D693" s="100">
        <v>39</v>
      </c>
      <c r="E693" s="101">
        <v>268400</v>
      </c>
      <c r="F693" s="101">
        <v>7500000</v>
      </c>
      <c r="G693" s="102">
        <v>15</v>
      </c>
      <c r="H693" s="101">
        <v>30</v>
      </c>
      <c r="I693" s="101"/>
      <c r="J693" s="100"/>
      <c r="K693" s="100"/>
      <c r="L693" s="100"/>
      <c r="M693" s="100"/>
      <c r="N693" s="100"/>
      <c r="O693" s="100"/>
      <c r="P693" s="100"/>
      <c r="Q693" s="100"/>
      <c r="R693" s="100"/>
      <c r="S693" s="100"/>
      <c r="T693" s="100"/>
      <c r="U693" s="100"/>
      <c r="V693" s="100"/>
      <c r="W693" s="100"/>
      <c r="X693" s="100"/>
      <c r="Y693" s="100"/>
      <c r="Z693" s="100"/>
    </row>
    <row r="694" spans="1:26" ht="14.25" hidden="1" customHeight="1" outlineLevel="1" x14ac:dyDescent="0.2">
      <c r="A694" s="100" t="s">
        <v>131</v>
      </c>
      <c r="B694" s="100">
        <v>6</v>
      </c>
      <c r="C694" s="100" t="s">
        <v>102</v>
      </c>
      <c r="D694" s="100">
        <v>39</v>
      </c>
      <c r="E694" s="101">
        <v>273000</v>
      </c>
      <c r="F694" s="101">
        <v>7500000</v>
      </c>
      <c r="G694" s="102">
        <v>15</v>
      </c>
      <c r="H694" s="101">
        <v>30</v>
      </c>
      <c r="I694" s="101"/>
      <c r="J694" s="100"/>
      <c r="K694" s="100"/>
      <c r="L694" s="100"/>
      <c r="M694" s="100"/>
      <c r="N694" s="100"/>
      <c r="O694" s="100"/>
      <c r="P694" s="100"/>
      <c r="Q694" s="100"/>
      <c r="R694" s="100"/>
      <c r="S694" s="100"/>
      <c r="T694" s="100"/>
      <c r="U694" s="100"/>
      <c r="V694" s="100"/>
      <c r="W694" s="100"/>
      <c r="X694" s="100"/>
      <c r="Y694" s="100"/>
      <c r="Z694" s="100"/>
    </row>
    <row r="695" spans="1:26" ht="14.25" hidden="1" customHeight="1" outlineLevel="1" x14ac:dyDescent="0.2">
      <c r="A695" s="100" t="s">
        <v>131</v>
      </c>
      <c r="B695" s="100">
        <v>7</v>
      </c>
      <c r="C695" s="100" t="s">
        <v>102</v>
      </c>
      <c r="D695" s="100">
        <v>39</v>
      </c>
      <c r="E695" s="101">
        <v>277600</v>
      </c>
      <c r="F695" s="101">
        <v>7500000</v>
      </c>
      <c r="G695" s="102">
        <v>15</v>
      </c>
      <c r="H695" s="101">
        <v>30</v>
      </c>
      <c r="I695" s="101"/>
      <c r="J695" s="100"/>
      <c r="K695" s="100"/>
      <c r="L695" s="100"/>
      <c r="M695" s="100"/>
      <c r="N695" s="100"/>
      <c r="O695" s="100"/>
      <c r="P695" s="100"/>
      <c r="Q695" s="100"/>
      <c r="R695" s="100"/>
      <c r="S695" s="100"/>
      <c r="T695" s="100"/>
      <c r="U695" s="100"/>
      <c r="V695" s="100"/>
      <c r="W695" s="100"/>
      <c r="X695" s="100"/>
      <c r="Y695" s="100"/>
      <c r="Z695" s="100"/>
    </row>
    <row r="696" spans="1:26" ht="14.25" hidden="1" customHeight="1" outlineLevel="1" x14ac:dyDescent="0.2">
      <c r="A696" s="100" t="s">
        <v>131</v>
      </c>
      <c r="B696" s="100">
        <v>8</v>
      </c>
      <c r="C696" s="100" t="s">
        <v>102</v>
      </c>
      <c r="D696" s="100">
        <v>39</v>
      </c>
      <c r="E696" s="101">
        <v>282200</v>
      </c>
      <c r="F696" s="101">
        <v>7500000</v>
      </c>
      <c r="G696" s="102">
        <v>15</v>
      </c>
      <c r="H696" s="101">
        <v>30</v>
      </c>
      <c r="I696" s="101"/>
      <c r="J696" s="100"/>
      <c r="K696" s="100"/>
      <c r="L696" s="100"/>
      <c r="M696" s="100"/>
      <c r="N696" s="100"/>
      <c r="O696" s="100"/>
      <c r="P696" s="100"/>
      <c r="Q696" s="100"/>
      <c r="R696" s="100"/>
      <c r="S696" s="100"/>
      <c r="T696" s="100"/>
      <c r="U696" s="100"/>
      <c r="V696" s="100"/>
      <c r="W696" s="100"/>
      <c r="X696" s="100"/>
      <c r="Y696" s="100"/>
      <c r="Z696" s="100"/>
    </row>
    <row r="697" spans="1:26" ht="14.25" hidden="1" customHeight="1" outlineLevel="1" x14ac:dyDescent="0.2">
      <c r="A697" s="100" t="s">
        <v>131</v>
      </c>
      <c r="B697" s="100">
        <v>9</v>
      </c>
      <c r="C697" s="100" t="s">
        <v>102</v>
      </c>
      <c r="D697" s="100">
        <v>39</v>
      </c>
      <c r="E697" s="101">
        <v>286800</v>
      </c>
      <c r="F697" s="101">
        <v>7500000</v>
      </c>
      <c r="G697" s="102">
        <v>15</v>
      </c>
      <c r="H697" s="101">
        <v>30</v>
      </c>
      <c r="I697" s="101"/>
      <c r="J697" s="100"/>
      <c r="K697" s="100"/>
      <c r="L697" s="100"/>
      <c r="M697" s="100"/>
      <c r="N697" s="100"/>
      <c r="O697" s="100"/>
      <c r="P697" s="100"/>
      <c r="Q697" s="100"/>
      <c r="R697" s="100"/>
      <c r="S697" s="100"/>
      <c r="T697" s="100"/>
      <c r="U697" s="100"/>
      <c r="V697" s="100"/>
      <c r="W697" s="100"/>
      <c r="X697" s="100"/>
      <c r="Y697" s="100"/>
      <c r="Z697" s="100"/>
    </row>
    <row r="698" spans="1:26" ht="14.25" hidden="1" customHeight="1" outlineLevel="1" x14ac:dyDescent="0.2">
      <c r="A698" s="100" t="s">
        <v>131</v>
      </c>
      <c r="B698" s="100">
        <v>10</v>
      </c>
      <c r="C698" s="100" t="s">
        <v>102</v>
      </c>
      <c r="D698" s="100">
        <v>39</v>
      </c>
      <c r="E698" s="101">
        <v>291400</v>
      </c>
      <c r="F698" s="101">
        <v>7500000</v>
      </c>
      <c r="G698" s="102">
        <v>15</v>
      </c>
      <c r="H698" s="101">
        <v>30</v>
      </c>
      <c r="I698" s="101"/>
      <c r="J698" s="100"/>
      <c r="K698" s="100"/>
      <c r="L698" s="100"/>
      <c r="M698" s="100"/>
      <c r="N698" s="100"/>
      <c r="O698" s="100"/>
      <c r="P698" s="100"/>
      <c r="Q698" s="100"/>
      <c r="R698" s="100"/>
      <c r="S698" s="100"/>
      <c r="T698" s="100"/>
      <c r="U698" s="100"/>
      <c r="V698" s="100"/>
      <c r="W698" s="100"/>
      <c r="X698" s="100"/>
      <c r="Y698" s="100"/>
      <c r="Z698" s="100"/>
    </row>
    <row r="699" spans="1:26" ht="14.25" hidden="1" customHeight="1" outlineLevel="1" x14ac:dyDescent="0.2">
      <c r="A699" s="100" t="s">
        <v>131</v>
      </c>
      <c r="B699" s="100">
        <v>11</v>
      </c>
      <c r="C699" s="100" t="s">
        <v>102</v>
      </c>
      <c r="D699" s="100">
        <v>39</v>
      </c>
      <c r="E699" s="101">
        <v>296000</v>
      </c>
      <c r="F699" s="101">
        <v>7500000</v>
      </c>
      <c r="G699" s="102">
        <v>15</v>
      </c>
      <c r="H699" s="101">
        <v>30</v>
      </c>
      <c r="I699" s="101"/>
      <c r="J699" s="100"/>
      <c r="K699" s="100"/>
      <c r="L699" s="100"/>
      <c r="M699" s="100"/>
      <c r="N699" s="100"/>
      <c r="O699" s="100"/>
      <c r="P699" s="100"/>
      <c r="Q699" s="100"/>
      <c r="R699" s="100"/>
      <c r="S699" s="100"/>
      <c r="T699" s="100"/>
      <c r="U699" s="100"/>
      <c r="V699" s="100"/>
      <c r="W699" s="100"/>
      <c r="X699" s="100"/>
      <c r="Y699" s="100"/>
      <c r="Z699" s="100"/>
    </row>
    <row r="700" spans="1:26" ht="14.25" hidden="1" customHeight="1" outlineLevel="1" x14ac:dyDescent="0.2">
      <c r="A700" s="100" t="s">
        <v>131</v>
      </c>
      <c r="B700" s="100">
        <v>12</v>
      </c>
      <c r="C700" s="100" t="s">
        <v>102</v>
      </c>
      <c r="D700" s="100">
        <v>39</v>
      </c>
      <c r="E700" s="101">
        <v>300600</v>
      </c>
      <c r="F700" s="101">
        <v>0</v>
      </c>
      <c r="G700" s="102">
        <v>0</v>
      </c>
      <c r="H700" s="101">
        <v>30</v>
      </c>
      <c r="I700" s="101"/>
      <c r="J700" s="100"/>
      <c r="K700" s="100"/>
      <c r="L700" s="100"/>
      <c r="M700" s="100"/>
      <c r="N700" s="100"/>
      <c r="O700" s="100"/>
      <c r="P700" s="100"/>
      <c r="Q700" s="100"/>
      <c r="R700" s="100"/>
      <c r="S700" s="100"/>
      <c r="T700" s="100"/>
      <c r="U700" s="100"/>
      <c r="V700" s="100"/>
      <c r="W700" s="100"/>
      <c r="X700" s="100"/>
      <c r="Y700" s="100"/>
      <c r="Z700" s="100"/>
    </row>
    <row r="701" spans="1:26" ht="14.25" hidden="1" customHeight="1" outlineLevel="1" x14ac:dyDescent="0.2">
      <c r="A701" s="201" t="s">
        <v>131</v>
      </c>
      <c r="B701" s="97">
        <v>1</v>
      </c>
      <c r="C701" s="97" t="s">
        <v>103</v>
      </c>
      <c r="D701" s="97">
        <v>39</v>
      </c>
      <c r="E701" s="98">
        <v>315630</v>
      </c>
      <c r="F701" s="98">
        <v>0</v>
      </c>
      <c r="G701" s="99">
        <v>0</v>
      </c>
      <c r="H701" s="98">
        <v>30</v>
      </c>
      <c r="I701" s="101"/>
      <c r="J701" s="100"/>
      <c r="K701" s="100"/>
      <c r="L701" s="100"/>
      <c r="M701" s="100"/>
      <c r="N701" s="100"/>
      <c r="O701" s="100"/>
      <c r="P701" s="100"/>
      <c r="Q701" s="100"/>
      <c r="R701" s="100"/>
      <c r="S701" s="100"/>
      <c r="T701" s="100"/>
      <c r="U701" s="100"/>
      <c r="V701" s="100"/>
      <c r="W701" s="100"/>
      <c r="X701" s="100"/>
      <c r="Y701" s="100"/>
      <c r="Z701" s="100"/>
    </row>
    <row r="702" spans="1:26" ht="14.25" customHeight="1" collapsed="1" x14ac:dyDescent="0.2">
      <c r="A702" s="100" t="s">
        <v>132</v>
      </c>
      <c r="B702" s="100">
        <v>1</v>
      </c>
      <c r="C702" s="100" t="s">
        <v>101</v>
      </c>
      <c r="D702" s="100">
        <v>50</v>
      </c>
      <c r="E702" s="101">
        <v>106700</v>
      </c>
      <c r="F702" s="101">
        <v>20000</v>
      </c>
      <c r="G702" s="102">
        <v>0.16666666666666671</v>
      </c>
      <c r="H702" s="101">
        <v>31</v>
      </c>
      <c r="I702" s="101"/>
      <c r="J702" s="100"/>
      <c r="K702" s="100"/>
      <c r="L702" s="100"/>
      <c r="M702" s="100"/>
      <c r="N702" s="100"/>
      <c r="O702" s="100"/>
      <c r="P702" s="100"/>
      <c r="Q702" s="100"/>
      <c r="R702" s="100"/>
      <c r="S702" s="100"/>
      <c r="T702" s="100"/>
      <c r="U702" s="100"/>
      <c r="V702" s="100"/>
      <c r="W702" s="100"/>
      <c r="X702" s="100"/>
      <c r="Y702" s="100"/>
      <c r="Z702" s="100"/>
    </row>
    <row r="703" spans="1:26" ht="14.25" hidden="1" customHeight="1" outlineLevel="1" x14ac:dyDescent="0.2">
      <c r="A703" s="100" t="s">
        <v>132</v>
      </c>
      <c r="B703" s="100">
        <v>2</v>
      </c>
      <c r="C703" s="100" t="s">
        <v>101</v>
      </c>
      <c r="D703" s="100">
        <v>52</v>
      </c>
      <c r="E703" s="101">
        <v>113300</v>
      </c>
      <c r="F703" s="101">
        <v>40000</v>
      </c>
      <c r="G703" s="102">
        <v>1</v>
      </c>
      <c r="H703" s="101">
        <v>31</v>
      </c>
      <c r="I703" s="101"/>
      <c r="J703" s="100"/>
      <c r="K703" s="100"/>
      <c r="L703" s="100"/>
      <c r="M703" s="100"/>
      <c r="N703" s="100"/>
      <c r="O703" s="100"/>
      <c r="P703" s="100"/>
      <c r="Q703" s="100"/>
      <c r="R703" s="100"/>
      <c r="S703" s="100"/>
      <c r="T703" s="100"/>
      <c r="U703" s="100"/>
      <c r="V703" s="100"/>
      <c r="W703" s="100"/>
      <c r="X703" s="100"/>
      <c r="Y703" s="100"/>
      <c r="Z703" s="100"/>
    </row>
    <row r="704" spans="1:26" ht="14.25" hidden="1" customHeight="1" outlineLevel="1" x14ac:dyDescent="0.2">
      <c r="A704" s="100" t="s">
        <v>132</v>
      </c>
      <c r="B704" s="100">
        <v>3</v>
      </c>
      <c r="C704" s="100" t="s">
        <v>101</v>
      </c>
      <c r="D704" s="100">
        <v>53</v>
      </c>
      <c r="E704" s="101">
        <v>121000</v>
      </c>
      <c r="F704" s="101">
        <v>80000</v>
      </c>
      <c r="G704" s="102">
        <v>2</v>
      </c>
      <c r="H704" s="101">
        <v>31</v>
      </c>
      <c r="I704" s="101"/>
      <c r="J704" s="100"/>
      <c r="K704" s="100"/>
      <c r="L704" s="100"/>
      <c r="M704" s="100"/>
      <c r="N704" s="100"/>
      <c r="O704" s="100"/>
      <c r="P704" s="100"/>
      <c r="Q704" s="100"/>
      <c r="R704" s="100"/>
      <c r="S704" s="100"/>
      <c r="T704" s="100"/>
      <c r="U704" s="100"/>
      <c r="V704" s="100"/>
      <c r="W704" s="100"/>
      <c r="X704" s="100"/>
      <c r="Y704" s="100"/>
      <c r="Z704" s="100"/>
    </row>
    <row r="705" spans="1:26" ht="14.25" hidden="1" customHeight="1" outlineLevel="1" x14ac:dyDescent="0.2">
      <c r="A705" s="100" t="s">
        <v>132</v>
      </c>
      <c r="B705" s="100">
        <v>4</v>
      </c>
      <c r="C705" s="100" t="s">
        <v>101</v>
      </c>
      <c r="D705" s="100">
        <v>54</v>
      </c>
      <c r="E705" s="101">
        <v>128700</v>
      </c>
      <c r="F705" s="101">
        <v>400000</v>
      </c>
      <c r="G705" s="102">
        <v>8</v>
      </c>
      <c r="H705" s="101">
        <v>31</v>
      </c>
      <c r="I705" s="101"/>
      <c r="J705" s="100"/>
      <c r="K705" s="100"/>
      <c r="L705" s="100"/>
      <c r="M705" s="100"/>
      <c r="N705" s="100"/>
      <c r="O705" s="100"/>
      <c r="P705" s="100"/>
      <c r="Q705" s="100"/>
      <c r="R705" s="100"/>
      <c r="S705" s="100"/>
      <c r="T705" s="100"/>
      <c r="U705" s="100"/>
      <c r="V705" s="100"/>
      <c r="W705" s="100"/>
      <c r="X705" s="100"/>
      <c r="Y705" s="100"/>
      <c r="Z705" s="100"/>
    </row>
    <row r="706" spans="1:26" ht="14.25" hidden="1" customHeight="1" outlineLevel="1" x14ac:dyDescent="0.2">
      <c r="A706" s="100" t="s">
        <v>132</v>
      </c>
      <c r="B706" s="100">
        <v>5</v>
      </c>
      <c r="C706" s="100" t="s">
        <v>101</v>
      </c>
      <c r="D706" s="100">
        <v>55</v>
      </c>
      <c r="E706" s="101">
        <v>136400</v>
      </c>
      <c r="F706" s="101">
        <v>800000</v>
      </c>
      <c r="G706" s="102">
        <v>12</v>
      </c>
      <c r="H706" s="101">
        <v>31</v>
      </c>
      <c r="I706" s="101"/>
      <c r="J706" s="100"/>
      <c r="K706" s="100"/>
      <c r="L706" s="100"/>
      <c r="M706" s="100"/>
      <c r="N706" s="100"/>
      <c r="O706" s="100"/>
      <c r="P706" s="100"/>
      <c r="Q706" s="100"/>
      <c r="R706" s="100"/>
      <c r="S706" s="100"/>
      <c r="T706" s="100"/>
      <c r="U706" s="100"/>
      <c r="V706" s="100"/>
      <c r="W706" s="100"/>
      <c r="X706" s="100"/>
      <c r="Y706" s="100"/>
      <c r="Z706" s="100"/>
    </row>
    <row r="707" spans="1:26" ht="14.25" hidden="1" customHeight="1" outlineLevel="1" x14ac:dyDescent="0.2">
      <c r="A707" s="100" t="s">
        <v>132</v>
      </c>
      <c r="B707" s="100">
        <v>6</v>
      </c>
      <c r="C707" s="100" t="s">
        <v>101</v>
      </c>
      <c r="D707" s="100">
        <v>56</v>
      </c>
      <c r="E707" s="101">
        <v>145200</v>
      </c>
      <c r="F707" s="101">
        <v>1600000</v>
      </c>
      <c r="G707" s="102">
        <v>24</v>
      </c>
      <c r="H707" s="101">
        <v>31</v>
      </c>
      <c r="I707" s="101"/>
      <c r="J707" s="100"/>
      <c r="K707" s="100"/>
      <c r="L707" s="100"/>
      <c r="M707" s="100"/>
      <c r="N707" s="100"/>
      <c r="O707" s="100"/>
      <c r="P707" s="100"/>
      <c r="Q707" s="100"/>
      <c r="R707" s="100"/>
      <c r="S707" s="100"/>
      <c r="T707" s="100"/>
      <c r="U707" s="100"/>
      <c r="V707" s="100"/>
      <c r="W707" s="100"/>
      <c r="X707" s="100"/>
      <c r="Y707" s="100"/>
      <c r="Z707" s="100"/>
    </row>
    <row r="708" spans="1:26" ht="14.25" hidden="1" customHeight="1" outlineLevel="1" x14ac:dyDescent="0.2">
      <c r="A708" s="100" t="s">
        <v>132</v>
      </c>
      <c r="B708" s="100">
        <v>7</v>
      </c>
      <c r="C708" s="100" t="s">
        <v>101</v>
      </c>
      <c r="D708" s="100">
        <v>58</v>
      </c>
      <c r="E708" s="101">
        <v>154000</v>
      </c>
      <c r="F708" s="101">
        <v>3000000</v>
      </c>
      <c r="G708" s="102">
        <v>32</v>
      </c>
      <c r="H708" s="101">
        <v>31</v>
      </c>
      <c r="I708" s="101"/>
      <c r="J708" s="100"/>
      <c r="K708" s="100"/>
      <c r="L708" s="100"/>
      <c r="M708" s="100"/>
      <c r="N708" s="100"/>
      <c r="O708" s="100"/>
      <c r="P708" s="100"/>
      <c r="Q708" s="100"/>
      <c r="R708" s="100"/>
      <c r="S708" s="100"/>
      <c r="T708" s="100"/>
      <c r="U708" s="100"/>
      <c r="V708" s="100"/>
      <c r="W708" s="100"/>
      <c r="X708" s="100"/>
      <c r="Y708" s="100"/>
      <c r="Z708" s="100"/>
    </row>
    <row r="709" spans="1:26" ht="14.25" hidden="1" customHeight="1" outlineLevel="1" x14ac:dyDescent="0.2">
      <c r="A709" s="100" t="s">
        <v>132</v>
      </c>
      <c r="B709" s="100">
        <v>8</v>
      </c>
      <c r="C709" s="100" t="s">
        <v>101</v>
      </c>
      <c r="D709" s="100">
        <v>59</v>
      </c>
      <c r="E709" s="101">
        <v>163900</v>
      </c>
      <c r="F709" s="101">
        <v>6000000</v>
      </c>
      <c r="G709" s="102">
        <v>40</v>
      </c>
      <c r="H709" s="101">
        <v>31</v>
      </c>
      <c r="I709" s="101"/>
      <c r="J709" s="100"/>
      <c r="K709" s="100"/>
      <c r="L709" s="100"/>
      <c r="M709" s="100"/>
      <c r="N709" s="100"/>
      <c r="O709" s="100"/>
      <c r="P709" s="100"/>
      <c r="Q709" s="100"/>
      <c r="R709" s="100"/>
      <c r="S709" s="100"/>
      <c r="T709" s="100"/>
      <c r="U709" s="100"/>
      <c r="V709" s="100"/>
      <c r="W709" s="100"/>
      <c r="X709" s="100"/>
      <c r="Y709" s="100"/>
      <c r="Z709" s="100"/>
    </row>
    <row r="710" spans="1:26" ht="14.25" hidden="1" customHeight="1" outlineLevel="1" x14ac:dyDescent="0.2">
      <c r="A710" s="100" t="s">
        <v>132</v>
      </c>
      <c r="B710" s="100">
        <v>9</v>
      </c>
      <c r="C710" s="100" t="s">
        <v>101</v>
      </c>
      <c r="D710" s="100">
        <v>60</v>
      </c>
      <c r="E710" s="101">
        <v>173800</v>
      </c>
      <c r="F710" s="101">
        <v>10000000</v>
      </c>
      <c r="G710" s="102">
        <v>44</v>
      </c>
      <c r="H710" s="101">
        <v>31</v>
      </c>
      <c r="I710" s="101"/>
      <c r="J710" s="100"/>
      <c r="K710" s="100"/>
      <c r="L710" s="100"/>
      <c r="M710" s="100"/>
      <c r="N710" s="100"/>
      <c r="O710" s="100"/>
      <c r="P710" s="100"/>
      <c r="Q710" s="100"/>
      <c r="R710" s="100"/>
      <c r="S710" s="100"/>
      <c r="T710" s="100"/>
      <c r="U710" s="100"/>
      <c r="V710" s="100"/>
      <c r="W710" s="100"/>
      <c r="X710" s="100"/>
      <c r="Y710" s="100"/>
      <c r="Z710" s="100"/>
    </row>
    <row r="711" spans="1:26" ht="14.25" hidden="1" customHeight="1" outlineLevel="1" x14ac:dyDescent="0.2">
      <c r="A711" s="100" t="s">
        <v>132</v>
      </c>
      <c r="B711" s="100">
        <v>10</v>
      </c>
      <c r="C711" s="100" t="s">
        <v>101</v>
      </c>
      <c r="D711" s="100">
        <v>61</v>
      </c>
      <c r="E711" s="101">
        <v>184800</v>
      </c>
      <c r="F711" s="101">
        <v>16000000</v>
      </c>
      <c r="G711" s="102">
        <v>52</v>
      </c>
      <c r="H711" s="101">
        <v>31</v>
      </c>
      <c r="I711" s="101"/>
      <c r="J711" s="100"/>
      <c r="K711" s="100"/>
      <c r="L711" s="100"/>
      <c r="M711" s="100"/>
      <c r="N711" s="100"/>
      <c r="O711" s="100"/>
      <c r="P711" s="100"/>
      <c r="Q711" s="100"/>
      <c r="R711" s="100"/>
      <c r="S711" s="100"/>
      <c r="T711" s="100"/>
      <c r="U711" s="100"/>
      <c r="V711" s="100"/>
      <c r="W711" s="100"/>
      <c r="X711" s="100"/>
      <c r="Y711" s="100"/>
      <c r="Z711" s="100"/>
    </row>
    <row r="712" spans="1:26" ht="14.25" hidden="1" customHeight="1" outlineLevel="1" x14ac:dyDescent="0.2">
      <c r="A712" s="100" t="s">
        <v>132</v>
      </c>
      <c r="B712" s="100">
        <v>11</v>
      </c>
      <c r="C712" s="100" t="s">
        <v>101</v>
      </c>
      <c r="D712" s="100">
        <v>62</v>
      </c>
      <c r="E712" s="101">
        <v>196900</v>
      </c>
      <c r="F712" s="101">
        <v>26000000</v>
      </c>
      <c r="G712" s="102">
        <v>60</v>
      </c>
      <c r="H712" s="101">
        <v>31</v>
      </c>
      <c r="I712" s="101"/>
      <c r="J712" s="100"/>
      <c r="K712" s="100"/>
      <c r="L712" s="100"/>
      <c r="M712" s="100"/>
      <c r="N712" s="100"/>
      <c r="O712" s="100"/>
      <c r="P712" s="100"/>
      <c r="Q712" s="100"/>
      <c r="R712" s="100"/>
      <c r="S712" s="100"/>
      <c r="T712" s="100"/>
      <c r="U712" s="100"/>
      <c r="V712" s="100"/>
      <c r="W712" s="100"/>
      <c r="X712" s="100"/>
      <c r="Y712" s="100"/>
      <c r="Z712" s="100"/>
    </row>
    <row r="713" spans="1:26" ht="14.25" hidden="1" customHeight="1" outlineLevel="1" x14ac:dyDescent="0.2">
      <c r="A713" s="100" t="s">
        <v>132</v>
      </c>
      <c r="B713" s="100">
        <v>12</v>
      </c>
      <c r="C713" s="100" t="s">
        <v>101</v>
      </c>
      <c r="D713" s="100">
        <v>63</v>
      </c>
      <c r="E713" s="101">
        <v>209000</v>
      </c>
      <c r="F713" s="101">
        <v>0</v>
      </c>
      <c r="G713" s="102">
        <v>0</v>
      </c>
      <c r="H713" s="101">
        <v>31</v>
      </c>
      <c r="I713" s="101"/>
      <c r="J713" s="100"/>
      <c r="K713" s="100"/>
      <c r="L713" s="100"/>
      <c r="M713" s="100"/>
      <c r="N713" s="100"/>
      <c r="O713" s="100"/>
      <c r="P713" s="100"/>
      <c r="Q713" s="100"/>
      <c r="R713" s="100"/>
      <c r="S713" s="100"/>
      <c r="T713" s="100"/>
      <c r="U713" s="100"/>
      <c r="V713" s="100"/>
      <c r="W713" s="100"/>
      <c r="X713" s="100"/>
      <c r="Y713" s="100"/>
      <c r="Z713" s="100"/>
    </row>
    <row r="714" spans="1:26" ht="14.25" hidden="1" customHeight="1" outlineLevel="1" x14ac:dyDescent="0.2">
      <c r="A714" s="100" t="s">
        <v>132</v>
      </c>
      <c r="B714" s="100">
        <v>1</v>
      </c>
      <c r="C714" s="100" t="s">
        <v>102</v>
      </c>
      <c r="D714" s="100">
        <v>63</v>
      </c>
      <c r="E714" s="101">
        <v>209000</v>
      </c>
      <c r="F714" s="101">
        <v>500000</v>
      </c>
      <c r="G714" s="102">
        <v>2.5</v>
      </c>
      <c r="H714" s="101">
        <v>31</v>
      </c>
      <c r="I714" s="101"/>
      <c r="J714" s="100"/>
      <c r="K714" s="100"/>
      <c r="L714" s="100"/>
      <c r="M714" s="100"/>
      <c r="N714" s="100"/>
      <c r="O714" s="100"/>
      <c r="P714" s="100"/>
      <c r="Q714" s="100"/>
      <c r="R714" s="100"/>
      <c r="S714" s="100"/>
      <c r="T714" s="100"/>
      <c r="U714" s="100"/>
      <c r="V714" s="100"/>
      <c r="W714" s="100"/>
      <c r="X714" s="100"/>
      <c r="Y714" s="100"/>
      <c r="Z714" s="100"/>
    </row>
    <row r="715" spans="1:26" ht="14.25" hidden="1" customHeight="1" outlineLevel="1" x14ac:dyDescent="0.2">
      <c r="A715" s="100" t="s">
        <v>132</v>
      </c>
      <c r="B715" s="100">
        <v>2</v>
      </c>
      <c r="C715" s="100" t="s">
        <v>102</v>
      </c>
      <c r="D715" s="100">
        <v>63</v>
      </c>
      <c r="E715" s="101">
        <v>212850</v>
      </c>
      <c r="F715" s="101">
        <v>1000000</v>
      </c>
      <c r="G715" s="102">
        <v>5</v>
      </c>
      <c r="H715" s="101">
        <v>31</v>
      </c>
      <c r="I715" s="101"/>
      <c r="J715" s="100"/>
      <c r="K715" s="100"/>
      <c r="L715" s="100"/>
      <c r="M715" s="100"/>
      <c r="N715" s="100"/>
      <c r="O715" s="100"/>
      <c r="P715" s="100"/>
      <c r="Q715" s="100"/>
      <c r="R715" s="100"/>
      <c r="S715" s="100"/>
      <c r="T715" s="100"/>
      <c r="U715" s="100"/>
      <c r="V715" s="100"/>
      <c r="W715" s="100"/>
      <c r="X715" s="100"/>
      <c r="Y715" s="100"/>
      <c r="Z715" s="100"/>
    </row>
    <row r="716" spans="1:26" ht="14.25" hidden="1" customHeight="1" outlineLevel="1" x14ac:dyDescent="0.2">
      <c r="A716" s="100" t="s">
        <v>132</v>
      </c>
      <c r="B716" s="100">
        <v>3</v>
      </c>
      <c r="C716" s="100" t="s">
        <v>102</v>
      </c>
      <c r="D716" s="100">
        <v>63</v>
      </c>
      <c r="E716" s="101">
        <v>216700</v>
      </c>
      <c r="F716" s="101">
        <v>2000000</v>
      </c>
      <c r="G716" s="102">
        <v>10</v>
      </c>
      <c r="H716" s="101">
        <v>31</v>
      </c>
      <c r="I716" s="101"/>
      <c r="J716" s="100"/>
      <c r="K716" s="100"/>
      <c r="L716" s="100"/>
      <c r="M716" s="100"/>
      <c r="N716" s="100"/>
      <c r="O716" s="100"/>
      <c r="P716" s="100"/>
      <c r="Q716" s="100"/>
      <c r="R716" s="100"/>
      <c r="S716" s="100"/>
      <c r="T716" s="100"/>
      <c r="U716" s="100"/>
      <c r="V716" s="100"/>
      <c r="W716" s="100"/>
      <c r="X716" s="100"/>
      <c r="Y716" s="100"/>
      <c r="Z716" s="100"/>
    </row>
    <row r="717" spans="1:26" ht="14.25" hidden="1" customHeight="1" outlineLevel="1" x14ac:dyDescent="0.2">
      <c r="A717" s="100" t="s">
        <v>132</v>
      </c>
      <c r="B717" s="100">
        <v>4</v>
      </c>
      <c r="C717" s="100" t="s">
        <v>102</v>
      </c>
      <c r="D717" s="100">
        <v>63</v>
      </c>
      <c r="E717" s="101">
        <v>220550</v>
      </c>
      <c r="F717" s="101">
        <v>7500000</v>
      </c>
      <c r="G717" s="102">
        <v>15</v>
      </c>
      <c r="H717" s="101">
        <v>31</v>
      </c>
      <c r="I717" s="101"/>
      <c r="J717" s="100"/>
      <c r="K717" s="100"/>
      <c r="L717" s="100"/>
      <c r="M717" s="100"/>
      <c r="N717" s="100"/>
      <c r="O717" s="100"/>
      <c r="P717" s="100"/>
      <c r="Q717" s="100"/>
      <c r="R717" s="100"/>
      <c r="S717" s="100"/>
      <c r="T717" s="100"/>
      <c r="U717" s="100"/>
      <c r="V717" s="100"/>
      <c r="W717" s="100"/>
      <c r="X717" s="100"/>
      <c r="Y717" s="100"/>
      <c r="Z717" s="100"/>
    </row>
    <row r="718" spans="1:26" ht="14.25" hidden="1" customHeight="1" outlineLevel="1" x14ac:dyDescent="0.2">
      <c r="A718" s="100" t="s">
        <v>132</v>
      </c>
      <c r="B718" s="100">
        <v>5</v>
      </c>
      <c r="C718" s="100" t="s">
        <v>102</v>
      </c>
      <c r="D718" s="100">
        <v>63</v>
      </c>
      <c r="E718" s="101">
        <v>224400</v>
      </c>
      <c r="F718" s="101">
        <v>7500000</v>
      </c>
      <c r="G718" s="102">
        <v>15</v>
      </c>
      <c r="H718" s="101">
        <v>31</v>
      </c>
      <c r="I718" s="101"/>
      <c r="J718" s="100"/>
      <c r="K718" s="100"/>
      <c r="L718" s="100"/>
      <c r="M718" s="100"/>
      <c r="N718" s="100"/>
      <c r="O718" s="100"/>
      <c r="P718" s="100"/>
      <c r="Q718" s="100"/>
      <c r="R718" s="100"/>
      <c r="S718" s="100"/>
      <c r="T718" s="100"/>
      <c r="U718" s="100"/>
      <c r="V718" s="100"/>
      <c r="W718" s="100"/>
      <c r="X718" s="100"/>
      <c r="Y718" s="100"/>
      <c r="Z718" s="100"/>
    </row>
    <row r="719" spans="1:26" ht="14.25" hidden="1" customHeight="1" outlineLevel="1" x14ac:dyDescent="0.2">
      <c r="A719" s="100" t="s">
        <v>132</v>
      </c>
      <c r="B719" s="100">
        <v>6</v>
      </c>
      <c r="C719" s="100" t="s">
        <v>102</v>
      </c>
      <c r="D719" s="100">
        <v>63</v>
      </c>
      <c r="E719" s="101">
        <v>228250</v>
      </c>
      <c r="F719" s="101">
        <v>7500000</v>
      </c>
      <c r="G719" s="102">
        <v>15</v>
      </c>
      <c r="H719" s="101">
        <v>31</v>
      </c>
      <c r="I719" s="101"/>
      <c r="J719" s="100"/>
      <c r="K719" s="100"/>
      <c r="L719" s="100"/>
      <c r="M719" s="100"/>
      <c r="N719" s="100"/>
      <c r="O719" s="100"/>
      <c r="P719" s="100"/>
      <c r="Q719" s="100"/>
      <c r="R719" s="100"/>
      <c r="S719" s="100"/>
      <c r="T719" s="100"/>
      <c r="U719" s="100"/>
      <c r="V719" s="100"/>
      <c r="W719" s="100"/>
      <c r="X719" s="100"/>
      <c r="Y719" s="100"/>
      <c r="Z719" s="100"/>
    </row>
    <row r="720" spans="1:26" ht="14.25" hidden="1" customHeight="1" outlineLevel="1" x14ac:dyDescent="0.2">
      <c r="A720" s="100" t="s">
        <v>132</v>
      </c>
      <c r="B720" s="100">
        <v>7</v>
      </c>
      <c r="C720" s="100" t="s">
        <v>102</v>
      </c>
      <c r="D720" s="100">
        <v>63</v>
      </c>
      <c r="E720" s="101">
        <v>232100</v>
      </c>
      <c r="F720" s="101">
        <v>7500000</v>
      </c>
      <c r="G720" s="102">
        <v>15</v>
      </c>
      <c r="H720" s="101">
        <v>31</v>
      </c>
      <c r="I720" s="101"/>
      <c r="J720" s="100"/>
      <c r="K720" s="100"/>
      <c r="L720" s="100"/>
      <c r="M720" s="100"/>
      <c r="N720" s="100"/>
      <c r="O720" s="100"/>
      <c r="P720" s="100"/>
      <c r="Q720" s="100"/>
      <c r="R720" s="100"/>
      <c r="S720" s="100"/>
      <c r="T720" s="100"/>
      <c r="U720" s="100"/>
      <c r="V720" s="100"/>
      <c r="W720" s="100"/>
      <c r="X720" s="100"/>
      <c r="Y720" s="100"/>
      <c r="Z720" s="100"/>
    </row>
    <row r="721" spans="1:26" ht="14.25" hidden="1" customHeight="1" outlineLevel="1" x14ac:dyDescent="0.2">
      <c r="A721" s="100" t="s">
        <v>132</v>
      </c>
      <c r="B721" s="100">
        <v>8</v>
      </c>
      <c r="C721" s="100" t="s">
        <v>102</v>
      </c>
      <c r="D721" s="100">
        <v>63</v>
      </c>
      <c r="E721" s="101">
        <v>235950</v>
      </c>
      <c r="F721" s="101">
        <v>7500000</v>
      </c>
      <c r="G721" s="102">
        <v>15</v>
      </c>
      <c r="H721" s="101">
        <v>31</v>
      </c>
      <c r="I721" s="101"/>
      <c r="J721" s="100"/>
      <c r="K721" s="100"/>
      <c r="L721" s="100"/>
      <c r="M721" s="100"/>
      <c r="N721" s="100"/>
      <c r="O721" s="100"/>
      <c r="P721" s="100"/>
      <c r="Q721" s="100"/>
      <c r="R721" s="100"/>
      <c r="S721" s="100"/>
      <c r="T721" s="100"/>
      <c r="U721" s="100"/>
      <c r="V721" s="100"/>
      <c r="W721" s="100"/>
      <c r="X721" s="100"/>
      <c r="Y721" s="100"/>
      <c r="Z721" s="100"/>
    </row>
    <row r="722" spans="1:26" ht="14.25" hidden="1" customHeight="1" outlineLevel="1" x14ac:dyDescent="0.2">
      <c r="A722" s="100" t="s">
        <v>132</v>
      </c>
      <c r="B722" s="100">
        <v>9</v>
      </c>
      <c r="C722" s="100" t="s">
        <v>102</v>
      </c>
      <c r="D722" s="100">
        <v>63</v>
      </c>
      <c r="E722" s="101">
        <v>239800</v>
      </c>
      <c r="F722" s="101">
        <v>7500000</v>
      </c>
      <c r="G722" s="102">
        <v>15</v>
      </c>
      <c r="H722" s="101">
        <v>31</v>
      </c>
      <c r="I722" s="101"/>
      <c r="J722" s="100"/>
      <c r="K722" s="100"/>
      <c r="L722" s="100"/>
      <c r="M722" s="100"/>
      <c r="N722" s="100"/>
      <c r="O722" s="100"/>
      <c r="P722" s="100"/>
      <c r="Q722" s="100"/>
      <c r="R722" s="100"/>
      <c r="S722" s="100"/>
      <c r="T722" s="100"/>
      <c r="U722" s="100"/>
      <c r="V722" s="100"/>
      <c r="W722" s="100"/>
      <c r="X722" s="100"/>
      <c r="Y722" s="100"/>
      <c r="Z722" s="100"/>
    </row>
    <row r="723" spans="1:26" ht="14.25" hidden="1" customHeight="1" outlineLevel="1" x14ac:dyDescent="0.2">
      <c r="A723" s="100" t="s">
        <v>132</v>
      </c>
      <c r="B723" s="100">
        <v>10</v>
      </c>
      <c r="C723" s="100" t="s">
        <v>102</v>
      </c>
      <c r="D723" s="100">
        <v>63</v>
      </c>
      <c r="E723" s="101">
        <v>243650</v>
      </c>
      <c r="F723" s="101">
        <v>7500000</v>
      </c>
      <c r="G723" s="102">
        <v>15</v>
      </c>
      <c r="H723" s="101">
        <v>31</v>
      </c>
      <c r="I723" s="101"/>
      <c r="J723" s="100"/>
      <c r="K723" s="100"/>
      <c r="L723" s="100"/>
      <c r="M723" s="100"/>
      <c r="N723" s="100"/>
      <c r="O723" s="100"/>
      <c r="P723" s="100"/>
      <c r="Q723" s="100"/>
      <c r="R723" s="100"/>
      <c r="S723" s="100"/>
      <c r="T723" s="100"/>
      <c r="U723" s="100"/>
      <c r="V723" s="100"/>
      <c r="W723" s="100"/>
      <c r="X723" s="100"/>
      <c r="Y723" s="100"/>
      <c r="Z723" s="100"/>
    </row>
    <row r="724" spans="1:26" ht="14.25" hidden="1" customHeight="1" outlineLevel="1" x14ac:dyDescent="0.2">
      <c r="A724" s="100" t="s">
        <v>132</v>
      </c>
      <c r="B724" s="100">
        <v>11</v>
      </c>
      <c r="C724" s="100" t="s">
        <v>102</v>
      </c>
      <c r="D724" s="100">
        <v>63</v>
      </c>
      <c r="E724" s="101">
        <v>247500</v>
      </c>
      <c r="F724" s="101">
        <v>7500000</v>
      </c>
      <c r="G724" s="102">
        <v>15</v>
      </c>
      <c r="H724" s="101">
        <v>31</v>
      </c>
      <c r="I724" s="101"/>
      <c r="J724" s="100"/>
      <c r="K724" s="100"/>
      <c r="L724" s="100"/>
      <c r="M724" s="100"/>
      <c r="N724" s="100"/>
      <c r="O724" s="100"/>
      <c r="P724" s="100"/>
      <c r="Q724" s="100"/>
      <c r="R724" s="100"/>
      <c r="S724" s="100"/>
      <c r="T724" s="100"/>
      <c r="U724" s="100"/>
      <c r="V724" s="100"/>
      <c r="W724" s="100"/>
      <c r="X724" s="100"/>
      <c r="Y724" s="100"/>
      <c r="Z724" s="100"/>
    </row>
    <row r="725" spans="1:26" ht="14.25" hidden="1" customHeight="1" outlineLevel="1" x14ac:dyDescent="0.2">
      <c r="A725" s="100" t="s">
        <v>132</v>
      </c>
      <c r="B725" s="100">
        <v>12</v>
      </c>
      <c r="C725" s="100" t="s">
        <v>102</v>
      </c>
      <c r="D725" s="100">
        <v>63</v>
      </c>
      <c r="E725" s="101">
        <v>251350</v>
      </c>
      <c r="F725" s="101">
        <v>0</v>
      </c>
      <c r="G725" s="102">
        <v>0</v>
      </c>
      <c r="H725" s="101">
        <v>31</v>
      </c>
      <c r="I725" s="101"/>
      <c r="J725" s="100"/>
      <c r="K725" s="100"/>
      <c r="L725" s="100"/>
      <c r="M725" s="100"/>
      <c r="N725" s="100"/>
      <c r="O725" s="100"/>
      <c r="P725" s="100"/>
      <c r="Q725" s="100"/>
      <c r="R725" s="100"/>
      <c r="S725" s="100"/>
      <c r="T725" s="100"/>
      <c r="U725" s="100"/>
      <c r="V725" s="100"/>
      <c r="W725" s="100"/>
      <c r="X725" s="100"/>
      <c r="Y725" s="100"/>
      <c r="Z725" s="100"/>
    </row>
    <row r="726" spans="1:26" ht="14.25" hidden="1" customHeight="1" outlineLevel="1" x14ac:dyDescent="0.2">
      <c r="A726" s="201" t="s">
        <v>132</v>
      </c>
      <c r="B726" s="97">
        <v>1</v>
      </c>
      <c r="C726" s="97" t="s">
        <v>103</v>
      </c>
      <c r="D726" s="97">
        <v>63</v>
      </c>
      <c r="E726" s="98">
        <v>263917.5</v>
      </c>
      <c r="F726" s="98">
        <v>0</v>
      </c>
      <c r="G726" s="99">
        <v>0</v>
      </c>
      <c r="H726" s="98">
        <v>31</v>
      </c>
      <c r="I726" s="101"/>
      <c r="J726" s="100"/>
      <c r="K726" s="100"/>
      <c r="L726" s="100"/>
      <c r="M726" s="100"/>
      <c r="N726" s="100"/>
      <c r="O726" s="100"/>
      <c r="P726" s="100"/>
      <c r="Q726" s="100"/>
      <c r="R726" s="100"/>
      <c r="S726" s="100"/>
      <c r="T726" s="100"/>
      <c r="U726" s="100"/>
      <c r="V726" s="100"/>
      <c r="W726" s="100"/>
      <c r="X726" s="100"/>
      <c r="Y726" s="100"/>
      <c r="Z726" s="100"/>
    </row>
    <row r="727" spans="1:26" ht="14.25" customHeight="1" collapsed="1" x14ac:dyDescent="0.2">
      <c r="A727" s="100" t="s">
        <v>133</v>
      </c>
      <c r="B727" s="100">
        <v>1</v>
      </c>
      <c r="C727" s="100" t="s">
        <v>101</v>
      </c>
      <c r="D727" s="100">
        <v>46</v>
      </c>
      <c r="E727" s="101">
        <v>68000</v>
      </c>
      <c r="F727" s="101">
        <v>100000</v>
      </c>
      <c r="G727" s="102">
        <v>2</v>
      </c>
      <c r="H727" s="101">
        <v>32</v>
      </c>
      <c r="I727" s="101"/>
      <c r="J727" s="100"/>
      <c r="K727" s="100"/>
      <c r="L727" s="100"/>
      <c r="M727" s="100"/>
      <c r="N727" s="100"/>
      <c r="O727" s="100"/>
      <c r="P727" s="100"/>
      <c r="Q727" s="100"/>
      <c r="R727" s="100"/>
      <c r="S727" s="100"/>
      <c r="T727" s="100"/>
      <c r="U727" s="100"/>
      <c r="V727" s="100"/>
      <c r="W727" s="100"/>
      <c r="X727" s="100"/>
      <c r="Y727" s="100"/>
      <c r="Z727" s="100"/>
    </row>
    <row r="728" spans="1:26" ht="14.25" hidden="1" customHeight="1" outlineLevel="1" x14ac:dyDescent="0.2">
      <c r="A728" s="100" t="s">
        <v>133</v>
      </c>
      <c r="B728" s="100">
        <v>2</v>
      </c>
      <c r="C728" s="100" t="s">
        <v>101</v>
      </c>
      <c r="D728" s="100">
        <v>47</v>
      </c>
      <c r="E728" s="101">
        <v>72000</v>
      </c>
      <c r="F728" s="101">
        <v>200000</v>
      </c>
      <c r="G728" s="102">
        <v>5</v>
      </c>
      <c r="H728" s="101">
        <v>32</v>
      </c>
      <c r="I728" s="101"/>
      <c r="J728" s="100"/>
      <c r="K728" s="100"/>
      <c r="L728" s="100"/>
      <c r="M728" s="100"/>
      <c r="N728" s="100"/>
      <c r="O728" s="100"/>
      <c r="P728" s="100"/>
      <c r="Q728" s="100"/>
      <c r="R728" s="100"/>
      <c r="S728" s="100"/>
      <c r="T728" s="100"/>
      <c r="U728" s="100"/>
      <c r="V728" s="100"/>
      <c r="W728" s="100"/>
      <c r="X728" s="100"/>
      <c r="Y728" s="100"/>
      <c r="Z728" s="100"/>
    </row>
    <row r="729" spans="1:26" ht="14.25" hidden="1" customHeight="1" outlineLevel="1" x14ac:dyDescent="0.2">
      <c r="A729" s="100" t="s">
        <v>133</v>
      </c>
      <c r="B729" s="100">
        <v>3</v>
      </c>
      <c r="C729" s="100" t="s">
        <v>101</v>
      </c>
      <c r="D729" s="100">
        <v>49</v>
      </c>
      <c r="E729" s="101">
        <v>77000</v>
      </c>
      <c r="F729" s="101">
        <v>400000</v>
      </c>
      <c r="G729" s="102">
        <v>14</v>
      </c>
      <c r="H729" s="101">
        <v>32</v>
      </c>
      <c r="I729" s="101"/>
      <c r="J729" s="100"/>
      <c r="K729" s="100"/>
      <c r="L729" s="100"/>
      <c r="M729" s="100"/>
      <c r="N729" s="100"/>
      <c r="O729" s="100"/>
      <c r="P729" s="100"/>
      <c r="Q729" s="100"/>
      <c r="R729" s="100"/>
      <c r="S729" s="100"/>
      <c r="T729" s="100"/>
      <c r="U729" s="100"/>
      <c r="V729" s="100"/>
      <c r="W729" s="100"/>
      <c r="X729" s="100"/>
      <c r="Y729" s="100"/>
      <c r="Z729" s="100"/>
    </row>
    <row r="730" spans="1:26" ht="14.25" hidden="1" customHeight="1" outlineLevel="1" x14ac:dyDescent="0.2">
      <c r="A730" s="100" t="s">
        <v>133</v>
      </c>
      <c r="B730" s="100">
        <v>4</v>
      </c>
      <c r="C730" s="100" t="s">
        <v>101</v>
      </c>
      <c r="D730" s="100">
        <v>51</v>
      </c>
      <c r="E730" s="101">
        <v>82000</v>
      </c>
      <c r="F730" s="101">
        <v>2000000</v>
      </c>
      <c r="G730" s="102">
        <v>28</v>
      </c>
      <c r="H730" s="101">
        <v>32</v>
      </c>
      <c r="I730" s="101"/>
      <c r="J730" s="100"/>
      <c r="K730" s="100"/>
      <c r="L730" s="100"/>
      <c r="M730" s="100"/>
      <c r="N730" s="100"/>
      <c r="O730" s="100"/>
      <c r="P730" s="100"/>
      <c r="Q730" s="100"/>
      <c r="R730" s="100"/>
      <c r="S730" s="100"/>
      <c r="T730" s="100"/>
      <c r="U730" s="100"/>
      <c r="V730" s="100"/>
      <c r="W730" s="100"/>
      <c r="X730" s="100"/>
      <c r="Y730" s="100"/>
      <c r="Z730" s="100"/>
    </row>
    <row r="731" spans="1:26" ht="14.25" hidden="1" customHeight="1" outlineLevel="1" x14ac:dyDescent="0.2">
      <c r="A731" s="100" t="s">
        <v>133</v>
      </c>
      <c r="B731" s="100">
        <v>5</v>
      </c>
      <c r="C731" s="100" t="s">
        <v>101</v>
      </c>
      <c r="D731" s="100">
        <v>53</v>
      </c>
      <c r="E731" s="101">
        <v>87000</v>
      </c>
      <c r="F731" s="101">
        <v>3000000</v>
      </c>
      <c r="G731" s="102">
        <v>48</v>
      </c>
      <c r="H731" s="101">
        <v>32</v>
      </c>
      <c r="I731" s="101"/>
      <c r="J731" s="100"/>
      <c r="K731" s="100"/>
      <c r="L731" s="100"/>
      <c r="M731" s="100"/>
      <c r="N731" s="100"/>
      <c r="O731" s="100"/>
      <c r="P731" s="100"/>
      <c r="Q731" s="100"/>
      <c r="R731" s="100"/>
      <c r="S731" s="100"/>
      <c r="T731" s="100"/>
      <c r="U731" s="100"/>
      <c r="V731" s="100"/>
      <c r="W731" s="100"/>
      <c r="X731" s="100"/>
      <c r="Y731" s="100"/>
      <c r="Z731" s="100"/>
    </row>
    <row r="732" spans="1:26" ht="14.25" hidden="1" customHeight="1" outlineLevel="1" x14ac:dyDescent="0.2">
      <c r="A732" s="100" t="s">
        <v>133</v>
      </c>
      <c r="B732" s="100">
        <v>6</v>
      </c>
      <c r="C732" s="100" t="s">
        <v>101</v>
      </c>
      <c r="D732" s="100">
        <v>55</v>
      </c>
      <c r="E732" s="101">
        <v>93000</v>
      </c>
      <c r="F732" s="101">
        <v>4000000</v>
      </c>
      <c r="G732" s="102">
        <v>66</v>
      </c>
      <c r="H732" s="101">
        <v>32</v>
      </c>
      <c r="I732" s="101"/>
      <c r="J732" s="100"/>
      <c r="K732" s="100"/>
      <c r="L732" s="100"/>
      <c r="M732" s="100"/>
      <c r="N732" s="100"/>
      <c r="O732" s="100"/>
      <c r="P732" s="100"/>
      <c r="Q732" s="100"/>
      <c r="R732" s="100"/>
      <c r="S732" s="100"/>
      <c r="T732" s="100"/>
      <c r="U732" s="100"/>
      <c r="V732" s="100"/>
      <c r="W732" s="100"/>
      <c r="X732" s="100"/>
      <c r="Y732" s="100"/>
      <c r="Z732" s="100"/>
    </row>
    <row r="733" spans="1:26" ht="14.25" hidden="1" customHeight="1" outlineLevel="1" x14ac:dyDescent="0.2">
      <c r="A733" s="100" t="s">
        <v>133</v>
      </c>
      <c r="B733" s="100">
        <v>7</v>
      </c>
      <c r="C733" s="100" t="s">
        <v>101</v>
      </c>
      <c r="D733" s="100">
        <v>56</v>
      </c>
      <c r="E733" s="101">
        <v>99000</v>
      </c>
      <c r="F733" s="101">
        <v>8000000</v>
      </c>
      <c r="G733" s="102">
        <v>90</v>
      </c>
      <c r="H733" s="101">
        <v>32</v>
      </c>
      <c r="I733" s="101"/>
      <c r="J733" s="100"/>
      <c r="K733" s="100"/>
      <c r="L733" s="100"/>
      <c r="M733" s="100"/>
      <c r="N733" s="100"/>
      <c r="O733" s="100"/>
      <c r="P733" s="100"/>
      <c r="Q733" s="100"/>
      <c r="R733" s="100"/>
      <c r="S733" s="100"/>
      <c r="T733" s="100"/>
      <c r="U733" s="100"/>
      <c r="V733" s="100"/>
      <c r="W733" s="100"/>
      <c r="X733" s="100"/>
      <c r="Y733" s="100"/>
      <c r="Z733" s="100"/>
    </row>
    <row r="734" spans="1:26" ht="14.25" hidden="1" customHeight="1" outlineLevel="1" x14ac:dyDescent="0.2">
      <c r="A734" s="100" t="s">
        <v>133</v>
      </c>
      <c r="B734" s="100">
        <v>8</v>
      </c>
      <c r="C734" s="100" t="s">
        <v>101</v>
      </c>
      <c r="D734" s="100">
        <v>58</v>
      </c>
      <c r="E734" s="101">
        <v>105000</v>
      </c>
      <c r="F734" s="101">
        <v>13000000</v>
      </c>
      <c r="G734" s="102">
        <v>106</v>
      </c>
      <c r="H734" s="101">
        <v>32</v>
      </c>
      <c r="I734" s="101"/>
      <c r="J734" s="100"/>
      <c r="K734" s="100"/>
      <c r="L734" s="100"/>
      <c r="M734" s="100"/>
      <c r="N734" s="100"/>
      <c r="O734" s="100"/>
      <c r="P734" s="100"/>
      <c r="Q734" s="100"/>
      <c r="R734" s="100"/>
      <c r="S734" s="100"/>
      <c r="T734" s="100"/>
      <c r="U734" s="100"/>
      <c r="V734" s="100"/>
      <c r="W734" s="100"/>
      <c r="X734" s="100"/>
      <c r="Y734" s="100"/>
      <c r="Z734" s="100"/>
    </row>
    <row r="735" spans="1:26" ht="14.25" hidden="1" customHeight="1" outlineLevel="1" x14ac:dyDescent="0.2">
      <c r="A735" s="100" t="s">
        <v>133</v>
      </c>
      <c r="B735" s="100">
        <v>9</v>
      </c>
      <c r="C735" s="100" t="s">
        <v>101</v>
      </c>
      <c r="D735" s="100">
        <v>60</v>
      </c>
      <c r="E735" s="101">
        <v>112000</v>
      </c>
      <c r="F735" s="101">
        <v>25000000</v>
      </c>
      <c r="G735" s="102">
        <v>116</v>
      </c>
      <c r="H735" s="101">
        <v>32</v>
      </c>
      <c r="I735" s="101"/>
      <c r="J735" s="100"/>
      <c r="K735" s="100"/>
      <c r="L735" s="100"/>
      <c r="M735" s="100"/>
      <c r="N735" s="100"/>
      <c r="O735" s="100"/>
      <c r="P735" s="100"/>
      <c r="Q735" s="100"/>
      <c r="R735" s="100"/>
      <c r="S735" s="100"/>
      <c r="T735" s="100"/>
      <c r="U735" s="100"/>
      <c r="V735" s="100"/>
      <c r="W735" s="100"/>
      <c r="X735" s="100"/>
      <c r="Y735" s="100"/>
      <c r="Z735" s="100"/>
    </row>
    <row r="736" spans="1:26" ht="14.25" hidden="1" customHeight="1" outlineLevel="1" x14ac:dyDescent="0.2">
      <c r="A736" s="100" t="s">
        <v>133</v>
      </c>
      <c r="B736" s="100">
        <v>10</v>
      </c>
      <c r="C736" s="100" t="s">
        <v>101</v>
      </c>
      <c r="D736" s="100">
        <v>61</v>
      </c>
      <c r="E736" s="101">
        <v>119000</v>
      </c>
      <c r="F736" s="101">
        <v>35000000</v>
      </c>
      <c r="G736" s="102">
        <v>124</v>
      </c>
      <c r="H736" s="101">
        <v>32</v>
      </c>
      <c r="I736" s="101"/>
      <c r="J736" s="100"/>
      <c r="K736" s="100"/>
      <c r="L736" s="100"/>
      <c r="M736" s="100"/>
      <c r="N736" s="100"/>
      <c r="O736" s="100"/>
      <c r="P736" s="100"/>
      <c r="Q736" s="100"/>
      <c r="R736" s="100"/>
      <c r="S736" s="100"/>
      <c r="T736" s="100"/>
      <c r="U736" s="100"/>
      <c r="V736" s="100"/>
      <c r="W736" s="100"/>
      <c r="X736" s="100"/>
      <c r="Y736" s="100"/>
      <c r="Z736" s="100"/>
    </row>
    <row r="737" spans="1:26" ht="14.25" hidden="1" customHeight="1" outlineLevel="1" x14ac:dyDescent="0.2">
      <c r="A737" s="100" t="s">
        <v>133</v>
      </c>
      <c r="B737" s="100">
        <v>11</v>
      </c>
      <c r="C737" s="100" t="s">
        <v>101</v>
      </c>
      <c r="D737" s="100">
        <v>62</v>
      </c>
      <c r="E737" s="101">
        <v>127000</v>
      </c>
      <c r="F737" s="101">
        <v>45000000</v>
      </c>
      <c r="G737" s="102">
        <v>130</v>
      </c>
      <c r="H737" s="101">
        <v>32</v>
      </c>
      <c r="I737" s="101"/>
      <c r="J737" s="100"/>
      <c r="K737" s="100"/>
      <c r="L737" s="100"/>
      <c r="M737" s="100"/>
      <c r="N737" s="100"/>
      <c r="O737" s="100"/>
      <c r="P737" s="100"/>
      <c r="Q737" s="100"/>
      <c r="R737" s="100"/>
      <c r="S737" s="100"/>
      <c r="T737" s="100"/>
      <c r="U737" s="100"/>
      <c r="V737" s="100"/>
      <c r="W737" s="100"/>
      <c r="X737" s="100"/>
      <c r="Y737" s="100"/>
      <c r="Z737" s="100"/>
    </row>
    <row r="738" spans="1:26" ht="14.25" hidden="1" customHeight="1" outlineLevel="1" x14ac:dyDescent="0.2">
      <c r="A738" s="100" t="s">
        <v>133</v>
      </c>
      <c r="B738" s="100">
        <v>12</v>
      </c>
      <c r="C738" s="100" t="s">
        <v>101</v>
      </c>
      <c r="D738" s="100">
        <v>63</v>
      </c>
      <c r="E738" s="101">
        <v>135000</v>
      </c>
      <c r="F738" s="101">
        <v>0</v>
      </c>
      <c r="G738" s="102">
        <v>0</v>
      </c>
      <c r="H738" s="101">
        <v>32</v>
      </c>
      <c r="I738" s="101"/>
      <c r="J738" s="100"/>
      <c r="K738" s="100"/>
      <c r="L738" s="100"/>
      <c r="M738" s="100"/>
      <c r="N738" s="100"/>
      <c r="O738" s="100"/>
      <c r="P738" s="100"/>
      <c r="Q738" s="100"/>
      <c r="R738" s="100"/>
      <c r="S738" s="100"/>
      <c r="T738" s="100"/>
      <c r="U738" s="100"/>
      <c r="V738" s="100"/>
      <c r="W738" s="100"/>
      <c r="X738" s="100"/>
      <c r="Y738" s="100"/>
      <c r="Z738" s="100"/>
    </row>
    <row r="739" spans="1:26" ht="14.25" hidden="1" customHeight="1" outlineLevel="1" x14ac:dyDescent="0.2">
      <c r="A739" s="100" t="s">
        <v>133</v>
      </c>
      <c r="B739" s="100">
        <v>1</v>
      </c>
      <c r="C739" s="100" t="s">
        <v>102</v>
      </c>
      <c r="D739" s="100">
        <v>63</v>
      </c>
      <c r="E739" s="101">
        <v>135000</v>
      </c>
      <c r="F739" s="101">
        <v>1000000</v>
      </c>
      <c r="G739" s="102">
        <v>12</v>
      </c>
      <c r="H739" s="101">
        <v>32</v>
      </c>
      <c r="I739" s="101"/>
      <c r="J739" s="100"/>
      <c r="K739" s="100"/>
      <c r="L739" s="100"/>
      <c r="M739" s="100"/>
      <c r="N739" s="100"/>
      <c r="O739" s="100"/>
      <c r="P739" s="100"/>
      <c r="Q739" s="100"/>
      <c r="R739" s="100"/>
      <c r="S739" s="100"/>
      <c r="T739" s="100"/>
      <c r="U739" s="100"/>
      <c r="V739" s="100"/>
      <c r="W739" s="100"/>
      <c r="X739" s="100"/>
      <c r="Y739" s="100"/>
      <c r="Z739" s="100"/>
    </row>
    <row r="740" spans="1:26" ht="14.25" hidden="1" customHeight="1" outlineLevel="1" x14ac:dyDescent="0.2">
      <c r="A740" s="100" t="s">
        <v>133</v>
      </c>
      <c r="B740" s="100">
        <v>2</v>
      </c>
      <c r="C740" s="100" t="s">
        <v>102</v>
      </c>
      <c r="D740" s="100">
        <v>63</v>
      </c>
      <c r="E740" s="101">
        <v>137500</v>
      </c>
      <c r="F740" s="101">
        <v>2000000</v>
      </c>
      <c r="G740" s="102">
        <v>24</v>
      </c>
      <c r="H740" s="101">
        <v>32</v>
      </c>
      <c r="I740" s="101"/>
      <c r="J740" s="100"/>
      <c r="K740" s="100"/>
      <c r="L740" s="100"/>
      <c r="M740" s="100"/>
      <c r="N740" s="100"/>
      <c r="O740" s="100"/>
      <c r="P740" s="100"/>
      <c r="Q740" s="100"/>
      <c r="R740" s="100"/>
      <c r="S740" s="100"/>
      <c r="T740" s="100"/>
      <c r="U740" s="100"/>
      <c r="V740" s="100"/>
      <c r="W740" s="100"/>
      <c r="X740" s="100"/>
      <c r="Y740" s="100"/>
      <c r="Z740" s="100"/>
    </row>
    <row r="741" spans="1:26" ht="14.25" hidden="1" customHeight="1" outlineLevel="1" x14ac:dyDescent="0.2">
      <c r="A741" s="100" t="s">
        <v>133</v>
      </c>
      <c r="B741" s="100">
        <v>3</v>
      </c>
      <c r="C741" s="100" t="s">
        <v>102</v>
      </c>
      <c r="D741" s="100">
        <v>63</v>
      </c>
      <c r="E741" s="101">
        <v>140000</v>
      </c>
      <c r="F741" s="101">
        <v>4000000</v>
      </c>
      <c r="G741" s="102">
        <v>36</v>
      </c>
      <c r="H741" s="101">
        <v>32</v>
      </c>
      <c r="I741" s="101"/>
      <c r="J741" s="100"/>
      <c r="K741" s="100"/>
      <c r="L741" s="100"/>
      <c r="M741" s="100"/>
      <c r="N741" s="100"/>
      <c r="O741" s="100"/>
      <c r="P741" s="100"/>
      <c r="Q741" s="100"/>
      <c r="R741" s="100"/>
      <c r="S741" s="100"/>
      <c r="T741" s="100"/>
      <c r="U741" s="100"/>
      <c r="V741" s="100"/>
      <c r="W741" s="100"/>
      <c r="X741" s="100"/>
      <c r="Y741" s="100"/>
      <c r="Z741" s="100"/>
    </row>
    <row r="742" spans="1:26" ht="14.25" hidden="1" customHeight="1" outlineLevel="1" x14ac:dyDescent="0.2">
      <c r="A742" s="100" t="s">
        <v>133</v>
      </c>
      <c r="B742" s="100">
        <v>4</v>
      </c>
      <c r="C742" s="100" t="s">
        <v>102</v>
      </c>
      <c r="D742" s="100">
        <v>63</v>
      </c>
      <c r="E742" s="101">
        <v>142500</v>
      </c>
      <c r="F742" s="101">
        <v>16000000</v>
      </c>
      <c r="G742" s="102">
        <v>36</v>
      </c>
      <c r="H742" s="101">
        <v>32</v>
      </c>
      <c r="I742" s="101"/>
      <c r="J742" s="100"/>
      <c r="K742" s="100"/>
      <c r="L742" s="100"/>
      <c r="M742" s="100"/>
      <c r="N742" s="100"/>
      <c r="O742" s="100"/>
      <c r="P742" s="100"/>
      <c r="Q742" s="100"/>
      <c r="R742" s="100"/>
      <c r="S742" s="100"/>
      <c r="T742" s="100"/>
      <c r="U742" s="100"/>
      <c r="V742" s="100"/>
      <c r="W742" s="100"/>
      <c r="X742" s="100"/>
      <c r="Y742" s="100"/>
      <c r="Z742" s="100"/>
    </row>
    <row r="743" spans="1:26" ht="14.25" hidden="1" customHeight="1" outlineLevel="1" x14ac:dyDescent="0.2">
      <c r="A743" s="100" t="s">
        <v>133</v>
      </c>
      <c r="B743" s="100">
        <v>5</v>
      </c>
      <c r="C743" s="100" t="s">
        <v>102</v>
      </c>
      <c r="D743" s="100">
        <v>63</v>
      </c>
      <c r="E743" s="101">
        <v>145000</v>
      </c>
      <c r="F743" s="101">
        <v>16000000</v>
      </c>
      <c r="G743" s="102">
        <v>36</v>
      </c>
      <c r="H743" s="101">
        <v>32</v>
      </c>
      <c r="I743" s="101"/>
      <c r="J743" s="100"/>
      <c r="K743" s="100"/>
      <c r="L743" s="100"/>
      <c r="M743" s="100"/>
      <c r="N743" s="100"/>
      <c r="O743" s="100"/>
      <c r="P743" s="100"/>
      <c r="Q743" s="100"/>
      <c r="R743" s="100"/>
      <c r="S743" s="100"/>
      <c r="T743" s="100"/>
      <c r="U743" s="100"/>
      <c r="V743" s="100"/>
      <c r="W743" s="100"/>
      <c r="X743" s="100"/>
      <c r="Y743" s="100"/>
      <c r="Z743" s="100"/>
    </row>
    <row r="744" spans="1:26" ht="14.25" hidden="1" customHeight="1" outlineLevel="1" x14ac:dyDescent="0.2">
      <c r="A744" s="100" t="s">
        <v>133</v>
      </c>
      <c r="B744" s="100">
        <v>6</v>
      </c>
      <c r="C744" s="100" t="s">
        <v>102</v>
      </c>
      <c r="D744" s="100">
        <v>63</v>
      </c>
      <c r="E744" s="101">
        <v>147500</v>
      </c>
      <c r="F744" s="101">
        <v>16000000</v>
      </c>
      <c r="G744" s="102">
        <v>36</v>
      </c>
      <c r="H744" s="101">
        <v>32</v>
      </c>
      <c r="I744" s="101"/>
      <c r="J744" s="100"/>
      <c r="K744" s="100"/>
      <c r="L744" s="100"/>
      <c r="M744" s="100"/>
      <c r="N744" s="100"/>
      <c r="O744" s="100"/>
      <c r="P744" s="100"/>
      <c r="Q744" s="100"/>
      <c r="R744" s="100"/>
      <c r="S744" s="100"/>
      <c r="T744" s="100"/>
      <c r="U744" s="100"/>
      <c r="V744" s="100"/>
      <c r="W744" s="100"/>
      <c r="X744" s="100"/>
      <c r="Y744" s="100"/>
      <c r="Z744" s="100"/>
    </row>
    <row r="745" spans="1:26" ht="14.25" hidden="1" customHeight="1" outlineLevel="1" x14ac:dyDescent="0.2">
      <c r="A745" s="100" t="s">
        <v>133</v>
      </c>
      <c r="B745" s="100">
        <v>7</v>
      </c>
      <c r="C745" s="100" t="s">
        <v>102</v>
      </c>
      <c r="D745" s="100">
        <v>63</v>
      </c>
      <c r="E745" s="101">
        <v>150000</v>
      </c>
      <c r="F745" s="101">
        <v>16000000</v>
      </c>
      <c r="G745" s="102">
        <v>36</v>
      </c>
      <c r="H745" s="101">
        <v>32</v>
      </c>
      <c r="I745" s="101"/>
      <c r="J745" s="100"/>
      <c r="K745" s="100"/>
      <c r="L745" s="100"/>
      <c r="M745" s="100"/>
      <c r="N745" s="100"/>
      <c r="O745" s="100"/>
      <c r="P745" s="100"/>
      <c r="Q745" s="100"/>
      <c r="R745" s="100"/>
      <c r="S745" s="100"/>
      <c r="T745" s="100"/>
      <c r="U745" s="100"/>
      <c r="V745" s="100"/>
      <c r="W745" s="100"/>
      <c r="X745" s="100"/>
      <c r="Y745" s="100"/>
      <c r="Z745" s="100"/>
    </row>
    <row r="746" spans="1:26" ht="14.25" hidden="1" customHeight="1" outlineLevel="1" x14ac:dyDescent="0.2">
      <c r="A746" s="100" t="s">
        <v>133</v>
      </c>
      <c r="B746" s="100">
        <v>8</v>
      </c>
      <c r="C746" s="100" t="s">
        <v>102</v>
      </c>
      <c r="D746" s="100">
        <v>63</v>
      </c>
      <c r="E746" s="101">
        <v>152500</v>
      </c>
      <c r="F746" s="101">
        <v>16000000</v>
      </c>
      <c r="G746" s="102">
        <v>36</v>
      </c>
      <c r="H746" s="101">
        <v>32</v>
      </c>
      <c r="I746" s="101"/>
      <c r="J746" s="100"/>
      <c r="K746" s="100"/>
      <c r="L746" s="100"/>
      <c r="M746" s="100"/>
      <c r="N746" s="100"/>
      <c r="O746" s="100"/>
      <c r="P746" s="100"/>
      <c r="Q746" s="100"/>
      <c r="R746" s="100"/>
      <c r="S746" s="100"/>
      <c r="T746" s="100"/>
      <c r="U746" s="100"/>
      <c r="V746" s="100"/>
      <c r="W746" s="100"/>
      <c r="X746" s="100"/>
      <c r="Y746" s="100"/>
      <c r="Z746" s="100"/>
    </row>
    <row r="747" spans="1:26" ht="14.25" hidden="1" customHeight="1" outlineLevel="1" collapsed="1" x14ac:dyDescent="0.2">
      <c r="A747" s="100" t="s">
        <v>133</v>
      </c>
      <c r="B747" s="100">
        <v>9</v>
      </c>
      <c r="C747" s="100" t="s">
        <v>102</v>
      </c>
      <c r="D747" s="100">
        <v>63</v>
      </c>
      <c r="E747" s="101">
        <v>155000</v>
      </c>
      <c r="F747" s="101">
        <v>16000000</v>
      </c>
      <c r="G747" s="102">
        <v>36</v>
      </c>
      <c r="H747" s="101">
        <v>32</v>
      </c>
      <c r="I747" s="101"/>
      <c r="J747" s="100"/>
      <c r="K747" s="100"/>
      <c r="L747" s="100"/>
      <c r="M747" s="100"/>
      <c r="N747" s="100"/>
      <c r="O747" s="100"/>
      <c r="P747" s="100"/>
      <c r="Q747" s="100"/>
      <c r="R747" s="100"/>
      <c r="S747" s="100"/>
      <c r="T747" s="100"/>
      <c r="U747" s="100"/>
      <c r="V747" s="100"/>
      <c r="W747" s="100"/>
      <c r="X747" s="100"/>
      <c r="Y747" s="100"/>
      <c r="Z747" s="100"/>
    </row>
    <row r="748" spans="1:26" ht="14.25" hidden="1" customHeight="1" outlineLevel="1" x14ac:dyDescent="0.2">
      <c r="A748" s="100" t="s">
        <v>133</v>
      </c>
      <c r="B748" s="100">
        <v>10</v>
      </c>
      <c r="C748" s="100" t="s">
        <v>102</v>
      </c>
      <c r="D748" s="100">
        <v>63</v>
      </c>
      <c r="E748" s="101">
        <v>157500</v>
      </c>
      <c r="F748" s="101">
        <v>16000000</v>
      </c>
      <c r="G748" s="102">
        <v>36</v>
      </c>
      <c r="H748" s="101">
        <v>32</v>
      </c>
      <c r="I748" s="101"/>
      <c r="J748" s="100"/>
      <c r="K748" s="100"/>
      <c r="L748" s="100"/>
      <c r="M748" s="100"/>
      <c r="N748" s="100"/>
      <c r="O748" s="100"/>
      <c r="P748" s="100"/>
      <c r="Q748" s="100"/>
      <c r="R748" s="100"/>
      <c r="S748" s="100"/>
      <c r="T748" s="100"/>
      <c r="U748" s="100"/>
      <c r="V748" s="100"/>
      <c r="W748" s="100"/>
      <c r="X748" s="100"/>
      <c r="Y748" s="100"/>
      <c r="Z748" s="100"/>
    </row>
    <row r="749" spans="1:26" ht="14.25" hidden="1" customHeight="1" outlineLevel="1" x14ac:dyDescent="0.2">
      <c r="A749" s="100" t="s">
        <v>133</v>
      </c>
      <c r="B749" s="100">
        <v>11</v>
      </c>
      <c r="C749" s="100" t="s">
        <v>102</v>
      </c>
      <c r="D749" s="100">
        <v>63</v>
      </c>
      <c r="E749" s="101">
        <v>160000</v>
      </c>
      <c r="F749" s="101">
        <v>16000000</v>
      </c>
      <c r="G749" s="102">
        <v>36</v>
      </c>
      <c r="H749" s="101">
        <v>32</v>
      </c>
      <c r="I749" s="101"/>
      <c r="J749" s="100"/>
      <c r="K749" s="100"/>
      <c r="L749" s="100"/>
      <c r="M749" s="100"/>
      <c r="N749" s="100"/>
      <c r="O749" s="100"/>
      <c r="P749" s="100"/>
      <c r="Q749" s="100"/>
      <c r="R749" s="100"/>
      <c r="S749" s="100"/>
      <c r="T749" s="100"/>
      <c r="U749" s="100"/>
      <c r="V749" s="100"/>
      <c r="W749" s="100"/>
      <c r="X749" s="100"/>
      <c r="Y749" s="100"/>
      <c r="Z749" s="100"/>
    </row>
    <row r="750" spans="1:26" ht="14.25" hidden="1" customHeight="1" outlineLevel="1" x14ac:dyDescent="0.2">
      <c r="A750" s="100" t="s">
        <v>133</v>
      </c>
      <c r="B750" s="100">
        <v>12</v>
      </c>
      <c r="C750" s="100" t="s">
        <v>102</v>
      </c>
      <c r="D750" s="100">
        <v>63</v>
      </c>
      <c r="E750" s="101">
        <v>162500</v>
      </c>
      <c r="F750" s="101">
        <v>0</v>
      </c>
      <c r="G750" s="102">
        <v>0</v>
      </c>
      <c r="H750" s="101">
        <v>32</v>
      </c>
      <c r="I750" s="101"/>
      <c r="J750" s="100"/>
      <c r="K750" s="100"/>
      <c r="L750" s="100"/>
      <c r="M750" s="100"/>
      <c r="N750" s="100"/>
      <c r="O750" s="100"/>
      <c r="P750" s="100"/>
      <c r="Q750" s="100"/>
      <c r="R750" s="100"/>
      <c r="S750" s="100"/>
      <c r="T750" s="100"/>
      <c r="U750" s="100"/>
      <c r="V750" s="100"/>
      <c r="W750" s="100"/>
      <c r="X750" s="100"/>
      <c r="Y750" s="100"/>
      <c r="Z750" s="100"/>
    </row>
    <row r="751" spans="1:26" ht="14.25" hidden="1" customHeight="1" outlineLevel="1" x14ac:dyDescent="0.2">
      <c r="A751" s="201" t="s">
        <v>133</v>
      </c>
      <c r="B751" s="97">
        <v>1</v>
      </c>
      <c r="C751" s="97" t="s">
        <v>103</v>
      </c>
      <c r="D751" s="97">
        <v>63</v>
      </c>
      <c r="E751" s="98">
        <v>170625</v>
      </c>
      <c r="F751" s="98">
        <v>0</v>
      </c>
      <c r="G751" s="99">
        <v>0</v>
      </c>
      <c r="H751" s="98">
        <v>32</v>
      </c>
      <c r="I751" s="101"/>
      <c r="J751" s="100"/>
      <c r="K751" s="100"/>
      <c r="L751" s="100"/>
      <c r="M751" s="100"/>
      <c r="N751" s="100"/>
      <c r="O751" s="100"/>
      <c r="P751" s="100"/>
      <c r="Q751" s="100"/>
      <c r="R751" s="100"/>
      <c r="S751" s="100"/>
      <c r="T751" s="100"/>
      <c r="U751" s="100"/>
      <c r="V751" s="100"/>
      <c r="W751" s="100"/>
      <c r="X751" s="100"/>
      <c r="Y751" s="100"/>
      <c r="Z751" s="100"/>
    </row>
    <row r="752" spans="1:26" ht="14.25" customHeight="1" collapsed="1" x14ac:dyDescent="0.2">
      <c r="A752" s="100" t="s">
        <v>134</v>
      </c>
      <c r="B752" s="100">
        <v>1</v>
      </c>
      <c r="C752" s="100" t="s">
        <v>101</v>
      </c>
      <c r="D752" s="100">
        <v>37</v>
      </c>
      <c r="E752" s="101">
        <v>55000</v>
      </c>
      <c r="F752" s="101">
        <v>100000</v>
      </c>
      <c r="G752" s="102">
        <v>2</v>
      </c>
      <c r="H752" s="101">
        <v>33</v>
      </c>
      <c r="I752" s="101"/>
      <c r="J752" s="100"/>
      <c r="K752" s="100"/>
      <c r="L752" s="100"/>
      <c r="M752" s="100"/>
      <c r="N752" s="100"/>
      <c r="O752" s="100"/>
      <c r="P752" s="100"/>
      <c r="Q752" s="100"/>
      <c r="R752" s="100"/>
      <c r="S752" s="100"/>
      <c r="T752" s="100"/>
      <c r="U752" s="100"/>
      <c r="V752" s="100"/>
      <c r="W752" s="100"/>
      <c r="X752" s="100"/>
      <c r="Y752" s="100"/>
      <c r="Z752" s="100"/>
    </row>
    <row r="753" spans="1:26" ht="14.25" hidden="1" customHeight="1" outlineLevel="1" x14ac:dyDescent="0.2">
      <c r="A753" s="100" t="s">
        <v>134</v>
      </c>
      <c r="B753" s="100">
        <v>2</v>
      </c>
      <c r="C753" s="100" t="s">
        <v>101</v>
      </c>
      <c r="D753" s="100">
        <v>38</v>
      </c>
      <c r="E753" s="101">
        <v>59000</v>
      </c>
      <c r="F753" s="101">
        <v>200000</v>
      </c>
      <c r="G753" s="102">
        <v>5</v>
      </c>
      <c r="H753" s="101">
        <v>33</v>
      </c>
      <c r="I753" s="101"/>
      <c r="J753" s="100"/>
      <c r="K753" s="100"/>
      <c r="L753" s="100"/>
      <c r="M753" s="100"/>
      <c r="N753" s="100"/>
      <c r="O753" s="100"/>
      <c r="P753" s="100"/>
      <c r="Q753" s="100"/>
      <c r="R753" s="100"/>
      <c r="S753" s="100"/>
      <c r="T753" s="100"/>
      <c r="U753" s="100"/>
      <c r="V753" s="100"/>
      <c r="W753" s="100"/>
      <c r="X753" s="100"/>
      <c r="Y753" s="100"/>
      <c r="Z753" s="100"/>
    </row>
    <row r="754" spans="1:26" ht="14.25" hidden="1" customHeight="1" outlineLevel="1" x14ac:dyDescent="0.2">
      <c r="A754" s="100" t="s">
        <v>134</v>
      </c>
      <c r="B754" s="100">
        <v>3</v>
      </c>
      <c r="C754" s="100" t="s">
        <v>101</v>
      </c>
      <c r="D754" s="100">
        <v>40</v>
      </c>
      <c r="E754" s="101">
        <v>63000</v>
      </c>
      <c r="F754" s="101">
        <v>400000</v>
      </c>
      <c r="G754" s="102">
        <v>14</v>
      </c>
      <c r="H754" s="101">
        <v>33</v>
      </c>
      <c r="I754" s="101"/>
      <c r="J754" s="100"/>
      <c r="K754" s="100"/>
      <c r="L754" s="100"/>
      <c r="M754" s="100"/>
      <c r="N754" s="100"/>
      <c r="O754" s="100"/>
      <c r="P754" s="100"/>
      <c r="Q754" s="100"/>
      <c r="R754" s="100"/>
      <c r="S754" s="100"/>
      <c r="T754" s="100"/>
      <c r="U754" s="100"/>
      <c r="V754" s="100"/>
      <c r="W754" s="100"/>
      <c r="X754" s="100"/>
      <c r="Y754" s="100"/>
      <c r="Z754" s="100"/>
    </row>
    <row r="755" spans="1:26" ht="14.25" hidden="1" customHeight="1" outlineLevel="1" x14ac:dyDescent="0.2">
      <c r="A755" s="100" t="s">
        <v>134</v>
      </c>
      <c r="B755" s="100">
        <v>4</v>
      </c>
      <c r="C755" s="100" t="s">
        <v>101</v>
      </c>
      <c r="D755" s="100">
        <v>42</v>
      </c>
      <c r="E755" s="101">
        <v>67000</v>
      </c>
      <c r="F755" s="101">
        <v>2000000</v>
      </c>
      <c r="G755" s="102">
        <v>28</v>
      </c>
      <c r="H755" s="101">
        <v>33</v>
      </c>
      <c r="I755" s="101"/>
      <c r="J755" s="100"/>
      <c r="K755" s="100"/>
      <c r="L755" s="100"/>
      <c r="M755" s="100"/>
      <c r="N755" s="100"/>
      <c r="O755" s="100"/>
      <c r="P755" s="100"/>
      <c r="Q755" s="100"/>
      <c r="R755" s="100"/>
      <c r="S755" s="100"/>
      <c r="T755" s="100"/>
      <c r="U755" s="100"/>
      <c r="V755" s="100"/>
      <c r="W755" s="100"/>
      <c r="X755" s="100"/>
      <c r="Y755" s="100"/>
      <c r="Z755" s="100"/>
    </row>
    <row r="756" spans="1:26" ht="14.25" hidden="1" customHeight="1" outlineLevel="1" x14ac:dyDescent="0.2">
      <c r="A756" s="100" t="s">
        <v>134</v>
      </c>
      <c r="B756" s="100">
        <v>5</v>
      </c>
      <c r="C756" s="100" t="s">
        <v>101</v>
      </c>
      <c r="D756" s="100">
        <v>43</v>
      </c>
      <c r="E756" s="101">
        <v>71000</v>
      </c>
      <c r="F756" s="101">
        <v>3000000</v>
      </c>
      <c r="G756" s="102">
        <v>48</v>
      </c>
      <c r="H756" s="101">
        <v>33</v>
      </c>
      <c r="I756" s="101"/>
      <c r="J756" s="100"/>
      <c r="K756" s="100"/>
      <c r="L756" s="100"/>
      <c r="M756" s="100"/>
      <c r="N756" s="100"/>
      <c r="O756" s="100"/>
      <c r="P756" s="100"/>
      <c r="Q756" s="100"/>
      <c r="R756" s="100"/>
      <c r="S756" s="100"/>
      <c r="T756" s="100"/>
      <c r="U756" s="100"/>
      <c r="V756" s="100"/>
      <c r="W756" s="100"/>
      <c r="X756" s="100"/>
      <c r="Y756" s="100"/>
      <c r="Z756" s="100"/>
    </row>
    <row r="757" spans="1:26" ht="14.25" hidden="1" customHeight="1" outlineLevel="1" x14ac:dyDescent="0.2">
      <c r="A757" s="100" t="s">
        <v>134</v>
      </c>
      <c r="B757" s="100">
        <v>6</v>
      </c>
      <c r="C757" s="100" t="s">
        <v>101</v>
      </c>
      <c r="D757" s="100">
        <v>45</v>
      </c>
      <c r="E757" s="101">
        <v>76000</v>
      </c>
      <c r="F757" s="101">
        <v>4000000</v>
      </c>
      <c r="G757" s="102">
        <v>66</v>
      </c>
      <c r="H757" s="101">
        <v>33</v>
      </c>
      <c r="I757" s="101"/>
      <c r="J757" s="100"/>
      <c r="K757" s="100"/>
      <c r="L757" s="100"/>
      <c r="M757" s="100"/>
      <c r="N757" s="100"/>
      <c r="O757" s="100"/>
      <c r="P757" s="100"/>
      <c r="Q757" s="100"/>
      <c r="R757" s="100"/>
      <c r="S757" s="100"/>
      <c r="T757" s="100"/>
      <c r="U757" s="100"/>
      <c r="V757" s="100"/>
      <c r="W757" s="100"/>
      <c r="X757" s="100"/>
      <c r="Y757" s="100"/>
      <c r="Z757" s="100"/>
    </row>
    <row r="758" spans="1:26" ht="14.25" hidden="1" customHeight="1" outlineLevel="1" x14ac:dyDescent="0.2">
      <c r="A758" s="100" t="s">
        <v>134</v>
      </c>
      <c r="B758" s="100">
        <v>7</v>
      </c>
      <c r="C758" s="100" t="s">
        <v>101</v>
      </c>
      <c r="D758" s="100">
        <v>47</v>
      </c>
      <c r="E758" s="101">
        <v>81000</v>
      </c>
      <c r="F758" s="101">
        <v>8000000</v>
      </c>
      <c r="G758" s="102">
        <v>90</v>
      </c>
      <c r="H758" s="101">
        <v>33</v>
      </c>
      <c r="I758" s="101"/>
      <c r="J758" s="100"/>
      <c r="K758" s="100"/>
      <c r="L758" s="100"/>
      <c r="M758" s="100"/>
      <c r="N758" s="100"/>
      <c r="O758" s="100"/>
      <c r="P758" s="100"/>
      <c r="Q758" s="100"/>
      <c r="R758" s="100"/>
      <c r="S758" s="100"/>
      <c r="T758" s="100"/>
      <c r="U758" s="100"/>
      <c r="V758" s="100"/>
      <c r="W758" s="100"/>
      <c r="X758" s="100"/>
      <c r="Y758" s="100"/>
      <c r="Z758" s="100"/>
    </row>
    <row r="759" spans="1:26" ht="14.25" hidden="1" customHeight="1" outlineLevel="1" x14ac:dyDescent="0.2">
      <c r="A759" s="100" t="s">
        <v>134</v>
      </c>
      <c r="B759" s="100">
        <v>8</v>
      </c>
      <c r="C759" s="100" t="s">
        <v>101</v>
      </c>
      <c r="D759" s="100">
        <v>48</v>
      </c>
      <c r="E759" s="101">
        <v>86000</v>
      </c>
      <c r="F759" s="101">
        <v>13000000</v>
      </c>
      <c r="G759" s="102">
        <v>106</v>
      </c>
      <c r="H759" s="101">
        <v>33</v>
      </c>
      <c r="I759" s="101"/>
      <c r="J759" s="100"/>
      <c r="K759" s="100"/>
      <c r="L759" s="100"/>
      <c r="M759" s="100"/>
      <c r="N759" s="100"/>
      <c r="O759" s="100"/>
      <c r="P759" s="100"/>
      <c r="Q759" s="100"/>
      <c r="R759" s="100"/>
      <c r="S759" s="100"/>
      <c r="T759" s="100"/>
      <c r="U759" s="100"/>
      <c r="V759" s="100"/>
      <c r="W759" s="100"/>
      <c r="X759" s="100"/>
      <c r="Y759" s="100"/>
      <c r="Z759" s="100"/>
    </row>
    <row r="760" spans="1:26" ht="14.25" hidden="1" customHeight="1" outlineLevel="1" x14ac:dyDescent="0.2">
      <c r="A760" s="100" t="s">
        <v>134</v>
      </c>
      <c r="B760" s="100">
        <v>9</v>
      </c>
      <c r="C760" s="100" t="s">
        <v>101</v>
      </c>
      <c r="D760" s="100">
        <v>50</v>
      </c>
      <c r="E760" s="101">
        <v>91000</v>
      </c>
      <c r="F760" s="101">
        <v>25000000</v>
      </c>
      <c r="G760" s="102">
        <v>116</v>
      </c>
      <c r="H760" s="101">
        <v>33</v>
      </c>
      <c r="I760" s="101"/>
      <c r="J760" s="100"/>
      <c r="K760" s="100"/>
      <c r="L760" s="100"/>
      <c r="M760" s="100"/>
      <c r="N760" s="100"/>
      <c r="O760" s="100"/>
      <c r="P760" s="100"/>
      <c r="Q760" s="100"/>
      <c r="R760" s="100"/>
      <c r="S760" s="100"/>
      <c r="T760" s="100"/>
      <c r="U760" s="100"/>
      <c r="V760" s="100"/>
      <c r="W760" s="100"/>
      <c r="X760" s="100"/>
      <c r="Y760" s="100"/>
      <c r="Z760" s="100"/>
    </row>
    <row r="761" spans="1:26" ht="14.25" hidden="1" customHeight="1" outlineLevel="1" x14ac:dyDescent="0.2">
      <c r="A761" s="100" t="s">
        <v>134</v>
      </c>
      <c r="B761" s="100">
        <v>10</v>
      </c>
      <c r="C761" s="100" t="s">
        <v>101</v>
      </c>
      <c r="D761" s="100">
        <v>51</v>
      </c>
      <c r="E761" s="101">
        <v>97000</v>
      </c>
      <c r="F761" s="101">
        <v>35000000</v>
      </c>
      <c r="G761" s="102">
        <v>124</v>
      </c>
      <c r="H761" s="101">
        <v>33</v>
      </c>
      <c r="I761" s="101"/>
      <c r="J761" s="100"/>
      <c r="K761" s="100"/>
      <c r="L761" s="100"/>
      <c r="M761" s="100"/>
      <c r="N761" s="100"/>
      <c r="O761" s="100"/>
      <c r="P761" s="100"/>
      <c r="Q761" s="100"/>
      <c r="R761" s="100"/>
      <c r="S761" s="100"/>
      <c r="T761" s="100"/>
      <c r="U761" s="100"/>
      <c r="V761" s="100"/>
      <c r="W761" s="100"/>
      <c r="X761" s="100"/>
      <c r="Y761" s="100"/>
      <c r="Z761" s="100"/>
    </row>
    <row r="762" spans="1:26" ht="14.25" hidden="1" customHeight="1" outlineLevel="1" x14ac:dyDescent="0.2">
      <c r="A762" s="100" t="s">
        <v>134</v>
      </c>
      <c r="B762" s="100">
        <v>11</v>
      </c>
      <c r="C762" s="100" t="s">
        <v>101</v>
      </c>
      <c r="D762" s="100">
        <v>52</v>
      </c>
      <c r="E762" s="101">
        <v>103000</v>
      </c>
      <c r="F762" s="101">
        <v>45000000</v>
      </c>
      <c r="G762" s="102">
        <v>130</v>
      </c>
      <c r="H762" s="101">
        <v>33</v>
      </c>
      <c r="I762" s="101"/>
      <c r="J762" s="100"/>
      <c r="K762" s="100"/>
      <c r="L762" s="100"/>
      <c r="M762" s="100"/>
      <c r="N762" s="100"/>
      <c r="O762" s="100"/>
      <c r="P762" s="100"/>
      <c r="Q762" s="100"/>
      <c r="R762" s="100"/>
      <c r="S762" s="100"/>
      <c r="T762" s="100"/>
      <c r="U762" s="100"/>
      <c r="V762" s="100"/>
      <c r="W762" s="100"/>
      <c r="X762" s="100"/>
      <c r="Y762" s="100"/>
      <c r="Z762" s="100"/>
    </row>
    <row r="763" spans="1:26" ht="14.25" hidden="1" customHeight="1" outlineLevel="1" x14ac:dyDescent="0.2">
      <c r="A763" s="100" t="s">
        <v>134</v>
      </c>
      <c r="B763" s="100">
        <v>12</v>
      </c>
      <c r="C763" s="100" t="s">
        <v>101</v>
      </c>
      <c r="D763" s="100">
        <v>53</v>
      </c>
      <c r="E763" s="101">
        <v>110000</v>
      </c>
      <c r="F763" s="101">
        <v>0</v>
      </c>
      <c r="G763" s="102">
        <v>0</v>
      </c>
      <c r="H763" s="101">
        <v>33</v>
      </c>
      <c r="I763" s="101"/>
      <c r="J763" s="100"/>
      <c r="K763" s="100"/>
      <c r="L763" s="100"/>
      <c r="M763" s="100"/>
      <c r="N763" s="100"/>
      <c r="O763" s="100"/>
      <c r="P763" s="100"/>
      <c r="Q763" s="100"/>
      <c r="R763" s="100"/>
      <c r="S763" s="100"/>
      <c r="T763" s="100"/>
      <c r="U763" s="100"/>
      <c r="V763" s="100"/>
      <c r="W763" s="100"/>
      <c r="X763" s="100"/>
      <c r="Y763" s="100"/>
      <c r="Z763" s="100"/>
    </row>
    <row r="764" spans="1:26" ht="14.25" hidden="1" customHeight="1" outlineLevel="1" x14ac:dyDescent="0.2">
      <c r="A764" s="100" t="s">
        <v>134</v>
      </c>
      <c r="B764" s="100">
        <v>1</v>
      </c>
      <c r="C764" s="100" t="s">
        <v>102</v>
      </c>
      <c r="D764" s="100">
        <v>53</v>
      </c>
      <c r="E764" s="101">
        <v>110000</v>
      </c>
      <c r="F764" s="101">
        <v>1000000</v>
      </c>
      <c r="G764" s="102">
        <v>12</v>
      </c>
      <c r="H764" s="101">
        <v>33</v>
      </c>
      <c r="I764" s="101"/>
      <c r="J764" s="100"/>
      <c r="K764" s="100"/>
      <c r="L764" s="100"/>
      <c r="M764" s="100"/>
      <c r="N764" s="100"/>
      <c r="O764" s="100"/>
      <c r="P764" s="100"/>
      <c r="Q764" s="100"/>
      <c r="R764" s="100"/>
      <c r="S764" s="100"/>
      <c r="T764" s="100"/>
      <c r="U764" s="100"/>
      <c r="V764" s="100"/>
      <c r="W764" s="100"/>
      <c r="X764" s="100"/>
      <c r="Y764" s="100"/>
      <c r="Z764" s="100"/>
    </row>
    <row r="765" spans="1:26" ht="14.25" hidden="1" customHeight="1" outlineLevel="1" x14ac:dyDescent="0.2">
      <c r="A765" s="100" t="s">
        <v>134</v>
      </c>
      <c r="B765" s="100">
        <v>2</v>
      </c>
      <c r="C765" s="100" t="s">
        <v>102</v>
      </c>
      <c r="D765" s="100">
        <v>53</v>
      </c>
      <c r="E765" s="101">
        <v>112000</v>
      </c>
      <c r="F765" s="101">
        <v>2000000</v>
      </c>
      <c r="G765" s="102">
        <v>24</v>
      </c>
      <c r="H765" s="101">
        <v>33</v>
      </c>
      <c r="I765" s="101"/>
      <c r="J765" s="100"/>
      <c r="K765" s="100"/>
      <c r="L765" s="100"/>
      <c r="M765" s="100"/>
      <c r="N765" s="100"/>
      <c r="O765" s="100"/>
      <c r="P765" s="100"/>
      <c r="Q765" s="100"/>
      <c r="R765" s="100"/>
      <c r="S765" s="100"/>
      <c r="T765" s="100"/>
      <c r="U765" s="100"/>
      <c r="V765" s="100"/>
      <c r="W765" s="100"/>
      <c r="X765" s="100"/>
      <c r="Y765" s="100"/>
      <c r="Z765" s="100"/>
    </row>
    <row r="766" spans="1:26" ht="14.25" hidden="1" customHeight="1" outlineLevel="1" x14ac:dyDescent="0.2">
      <c r="A766" s="100" t="s">
        <v>134</v>
      </c>
      <c r="B766" s="100">
        <v>3</v>
      </c>
      <c r="C766" s="100" t="s">
        <v>102</v>
      </c>
      <c r="D766" s="100">
        <v>53</v>
      </c>
      <c r="E766" s="101">
        <v>114000</v>
      </c>
      <c r="F766" s="101">
        <v>4000000</v>
      </c>
      <c r="G766" s="102">
        <v>36</v>
      </c>
      <c r="H766" s="101">
        <v>33</v>
      </c>
      <c r="I766" s="101"/>
      <c r="J766" s="100"/>
      <c r="K766" s="100"/>
      <c r="L766" s="100"/>
      <c r="M766" s="100"/>
      <c r="N766" s="100"/>
      <c r="O766" s="100"/>
      <c r="P766" s="100"/>
      <c r="Q766" s="100"/>
      <c r="R766" s="100"/>
      <c r="S766" s="100"/>
      <c r="T766" s="100"/>
      <c r="U766" s="100"/>
      <c r="V766" s="100"/>
      <c r="W766" s="100"/>
      <c r="X766" s="100"/>
      <c r="Y766" s="100"/>
      <c r="Z766" s="100"/>
    </row>
    <row r="767" spans="1:26" ht="14.25" hidden="1" customHeight="1" outlineLevel="1" x14ac:dyDescent="0.2">
      <c r="A767" s="100" t="s">
        <v>134</v>
      </c>
      <c r="B767" s="100">
        <v>4</v>
      </c>
      <c r="C767" s="100" t="s">
        <v>102</v>
      </c>
      <c r="D767" s="100">
        <v>53</v>
      </c>
      <c r="E767" s="101">
        <v>116000</v>
      </c>
      <c r="F767" s="101">
        <v>16000000</v>
      </c>
      <c r="G767" s="102">
        <v>36</v>
      </c>
      <c r="H767" s="101">
        <v>33</v>
      </c>
      <c r="I767" s="101"/>
      <c r="J767" s="100"/>
      <c r="K767" s="100"/>
      <c r="L767" s="100"/>
      <c r="M767" s="100"/>
      <c r="N767" s="100"/>
      <c r="O767" s="100"/>
      <c r="P767" s="100"/>
      <c r="Q767" s="100"/>
      <c r="R767" s="100"/>
      <c r="S767" s="100"/>
      <c r="T767" s="100"/>
      <c r="U767" s="100"/>
      <c r="V767" s="100"/>
      <c r="W767" s="100"/>
      <c r="X767" s="100"/>
      <c r="Y767" s="100"/>
      <c r="Z767" s="100"/>
    </row>
    <row r="768" spans="1:26" ht="14.25" hidden="1" customHeight="1" outlineLevel="1" x14ac:dyDescent="0.2">
      <c r="A768" s="100" t="s">
        <v>134</v>
      </c>
      <c r="B768" s="100">
        <v>5</v>
      </c>
      <c r="C768" s="100" t="s">
        <v>102</v>
      </c>
      <c r="D768" s="100">
        <v>53</v>
      </c>
      <c r="E768" s="101">
        <v>118000</v>
      </c>
      <c r="F768" s="101">
        <v>16000000</v>
      </c>
      <c r="G768" s="102">
        <v>36</v>
      </c>
      <c r="H768" s="101">
        <v>33</v>
      </c>
      <c r="I768" s="101"/>
      <c r="J768" s="100"/>
      <c r="K768" s="100"/>
      <c r="L768" s="100"/>
      <c r="M768" s="100"/>
      <c r="N768" s="100"/>
      <c r="O768" s="100"/>
      <c r="P768" s="100"/>
      <c r="Q768" s="100"/>
      <c r="R768" s="100"/>
      <c r="S768" s="100"/>
      <c r="T768" s="100"/>
      <c r="U768" s="100"/>
      <c r="V768" s="100"/>
      <c r="W768" s="100"/>
      <c r="X768" s="100"/>
      <c r="Y768" s="100"/>
      <c r="Z768" s="100"/>
    </row>
    <row r="769" spans="1:26" ht="14.25" hidden="1" customHeight="1" outlineLevel="1" x14ac:dyDescent="0.2">
      <c r="A769" s="100" t="s">
        <v>134</v>
      </c>
      <c r="B769" s="100">
        <v>6</v>
      </c>
      <c r="C769" s="100" t="s">
        <v>102</v>
      </c>
      <c r="D769" s="100">
        <v>53</v>
      </c>
      <c r="E769" s="101">
        <v>120000</v>
      </c>
      <c r="F769" s="101">
        <v>16000000</v>
      </c>
      <c r="G769" s="102">
        <v>36</v>
      </c>
      <c r="H769" s="101">
        <v>33</v>
      </c>
      <c r="I769" s="101"/>
      <c r="J769" s="100"/>
      <c r="K769" s="100"/>
      <c r="L769" s="100"/>
      <c r="M769" s="100"/>
      <c r="N769" s="100"/>
      <c r="O769" s="100"/>
      <c r="P769" s="100"/>
      <c r="Q769" s="100"/>
      <c r="R769" s="100"/>
      <c r="S769" s="100"/>
      <c r="T769" s="100"/>
      <c r="U769" s="100"/>
      <c r="V769" s="100"/>
      <c r="W769" s="100"/>
      <c r="X769" s="100"/>
      <c r="Y769" s="100"/>
      <c r="Z769" s="100"/>
    </row>
    <row r="770" spans="1:26" ht="14.25" hidden="1" customHeight="1" outlineLevel="1" x14ac:dyDescent="0.2">
      <c r="A770" s="100" t="s">
        <v>134</v>
      </c>
      <c r="B770" s="100">
        <v>7</v>
      </c>
      <c r="C770" s="100" t="s">
        <v>102</v>
      </c>
      <c r="D770" s="100">
        <v>53</v>
      </c>
      <c r="E770" s="101">
        <v>122000</v>
      </c>
      <c r="F770" s="101">
        <v>16000000</v>
      </c>
      <c r="G770" s="102">
        <v>36</v>
      </c>
      <c r="H770" s="101">
        <v>33</v>
      </c>
      <c r="I770" s="101"/>
      <c r="J770" s="100"/>
      <c r="K770" s="100"/>
      <c r="L770" s="100"/>
      <c r="M770" s="100"/>
      <c r="N770" s="100"/>
      <c r="O770" s="100"/>
      <c r="P770" s="100"/>
      <c r="Q770" s="100"/>
      <c r="R770" s="100"/>
      <c r="S770" s="100"/>
      <c r="T770" s="100"/>
      <c r="U770" s="100"/>
      <c r="V770" s="100"/>
      <c r="W770" s="100"/>
      <c r="X770" s="100"/>
      <c r="Y770" s="100"/>
      <c r="Z770" s="100"/>
    </row>
    <row r="771" spans="1:26" ht="14.25" hidden="1" customHeight="1" outlineLevel="1" x14ac:dyDescent="0.2">
      <c r="A771" s="100" t="s">
        <v>134</v>
      </c>
      <c r="B771" s="100">
        <v>8</v>
      </c>
      <c r="C771" s="100" t="s">
        <v>102</v>
      </c>
      <c r="D771" s="100">
        <v>53</v>
      </c>
      <c r="E771" s="101">
        <v>124000</v>
      </c>
      <c r="F771" s="101">
        <v>16000000</v>
      </c>
      <c r="G771" s="102">
        <v>36</v>
      </c>
      <c r="H771" s="101">
        <v>33</v>
      </c>
      <c r="I771" s="101"/>
      <c r="J771" s="100"/>
      <c r="K771" s="100"/>
      <c r="L771" s="100"/>
      <c r="M771" s="100"/>
      <c r="N771" s="100"/>
      <c r="O771" s="100"/>
      <c r="P771" s="100"/>
      <c r="Q771" s="100"/>
      <c r="R771" s="100"/>
      <c r="S771" s="100"/>
      <c r="T771" s="100"/>
      <c r="U771" s="100"/>
      <c r="V771" s="100"/>
      <c r="W771" s="100"/>
      <c r="X771" s="100"/>
      <c r="Y771" s="100"/>
      <c r="Z771" s="100"/>
    </row>
    <row r="772" spans="1:26" ht="14.25" hidden="1" customHeight="1" outlineLevel="1" collapsed="1" x14ac:dyDescent="0.2">
      <c r="A772" s="100" t="s">
        <v>134</v>
      </c>
      <c r="B772" s="100">
        <v>9</v>
      </c>
      <c r="C772" s="100" t="s">
        <v>102</v>
      </c>
      <c r="D772" s="100">
        <v>53</v>
      </c>
      <c r="E772" s="101">
        <v>126000</v>
      </c>
      <c r="F772" s="101">
        <v>16000000</v>
      </c>
      <c r="G772" s="102">
        <v>36</v>
      </c>
      <c r="H772" s="101">
        <v>33</v>
      </c>
      <c r="I772" s="101"/>
      <c r="J772" s="100"/>
      <c r="K772" s="100"/>
      <c r="L772" s="100"/>
      <c r="M772" s="100"/>
      <c r="N772" s="100"/>
      <c r="O772" s="100"/>
      <c r="P772" s="100"/>
      <c r="Q772" s="100"/>
      <c r="R772" s="100"/>
      <c r="S772" s="100"/>
      <c r="T772" s="100"/>
      <c r="U772" s="100"/>
      <c r="V772" s="100"/>
      <c r="W772" s="100"/>
      <c r="X772" s="100"/>
      <c r="Y772" s="100"/>
      <c r="Z772" s="100"/>
    </row>
    <row r="773" spans="1:26" ht="14.25" hidden="1" customHeight="1" outlineLevel="1" x14ac:dyDescent="0.2">
      <c r="A773" s="100" t="s">
        <v>134</v>
      </c>
      <c r="B773" s="100">
        <v>10</v>
      </c>
      <c r="C773" s="100" t="s">
        <v>102</v>
      </c>
      <c r="D773" s="100">
        <v>53</v>
      </c>
      <c r="E773" s="101">
        <v>128000</v>
      </c>
      <c r="F773" s="101">
        <v>16000000</v>
      </c>
      <c r="G773" s="102">
        <v>36</v>
      </c>
      <c r="H773" s="101">
        <v>33</v>
      </c>
      <c r="I773" s="101"/>
      <c r="J773" s="100"/>
      <c r="K773" s="100"/>
      <c r="L773" s="100"/>
      <c r="M773" s="100"/>
      <c r="N773" s="100"/>
      <c r="O773" s="100"/>
      <c r="P773" s="100"/>
      <c r="Q773" s="100"/>
      <c r="R773" s="100"/>
      <c r="S773" s="100"/>
      <c r="T773" s="100"/>
      <c r="U773" s="100"/>
      <c r="V773" s="100"/>
      <c r="W773" s="100"/>
      <c r="X773" s="100"/>
      <c r="Y773" s="100"/>
      <c r="Z773" s="100"/>
    </row>
    <row r="774" spans="1:26" ht="14.25" hidden="1" customHeight="1" outlineLevel="1" x14ac:dyDescent="0.2">
      <c r="A774" s="100" t="s">
        <v>134</v>
      </c>
      <c r="B774" s="100">
        <v>11</v>
      </c>
      <c r="C774" s="100" t="s">
        <v>102</v>
      </c>
      <c r="D774" s="100">
        <v>53</v>
      </c>
      <c r="E774" s="101">
        <v>130000</v>
      </c>
      <c r="F774" s="101">
        <v>16000000</v>
      </c>
      <c r="G774" s="102">
        <v>36</v>
      </c>
      <c r="H774" s="101">
        <v>33</v>
      </c>
      <c r="I774" s="101"/>
      <c r="J774" s="100"/>
      <c r="K774" s="100"/>
      <c r="L774" s="100"/>
      <c r="M774" s="100"/>
      <c r="N774" s="100"/>
      <c r="O774" s="100"/>
      <c r="P774" s="100"/>
      <c r="Q774" s="100"/>
      <c r="R774" s="100"/>
      <c r="S774" s="100"/>
      <c r="T774" s="100"/>
      <c r="U774" s="100"/>
      <c r="V774" s="100"/>
      <c r="W774" s="100"/>
      <c r="X774" s="100"/>
      <c r="Y774" s="100"/>
      <c r="Z774" s="100"/>
    </row>
    <row r="775" spans="1:26" ht="14.25" hidden="1" customHeight="1" outlineLevel="1" x14ac:dyDescent="0.2">
      <c r="A775" s="100" t="s">
        <v>134</v>
      </c>
      <c r="B775" s="100">
        <v>12</v>
      </c>
      <c r="C775" s="100" t="s">
        <v>102</v>
      </c>
      <c r="D775" s="100">
        <v>53</v>
      </c>
      <c r="E775" s="101">
        <v>132000</v>
      </c>
      <c r="F775" s="101">
        <v>0</v>
      </c>
      <c r="G775" s="102">
        <v>0</v>
      </c>
      <c r="H775" s="101">
        <v>33</v>
      </c>
      <c r="I775" s="101"/>
      <c r="J775" s="100"/>
      <c r="K775" s="100"/>
      <c r="L775" s="100"/>
      <c r="M775" s="100"/>
      <c r="N775" s="100"/>
      <c r="O775" s="100"/>
      <c r="P775" s="100"/>
      <c r="Q775" s="100"/>
      <c r="R775" s="100"/>
      <c r="S775" s="100"/>
      <c r="T775" s="100"/>
      <c r="U775" s="100"/>
      <c r="V775" s="100"/>
      <c r="W775" s="100"/>
      <c r="X775" s="100"/>
      <c r="Y775" s="100"/>
      <c r="Z775" s="100"/>
    </row>
    <row r="776" spans="1:26" ht="14.25" hidden="1" customHeight="1" outlineLevel="1" x14ac:dyDescent="0.2">
      <c r="A776" s="201" t="s">
        <v>134</v>
      </c>
      <c r="B776" s="97">
        <v>1</v>
      </c>
      <c r="C776" s="97" t="s">
        <v>103</v>
      </c>
      <c r="D776" s="97">
        <v>53</v>
      </c>
      <c r="E776" s="98">
        <v>138600</v>
      </c>
      <c r="F776" s="98">
        <v>0</v>
      </c>
      <c r="G776" s="99">
        <v>0</v>
      </c>
      <c r="H776" s="98">
        <v>33</v>
      </c>
      <c r="I776" s="101"/>
      <c r="J776" s="100"/>
      <c r="K776" s="100"/>
      <c r="L776" s="100"/>
      <c r="M776" s="100"/>
      <c r="N776" s="100"/>
      <c r="O776" s="100"/>
      <c r="P776" s="100"/>
      <c r="Q776" s="100"/>
      <c r="R776" s="100"/>
      <c r="S776" s="100"/>
      <c r="T776" s="100"/>
      <c r="U776" s="100"/>
      <c r="V776" s="100"/>
      <c r="W776" s="100"/>
      <c r="X776" s="100"/>
      <c r="Y776" s="100"/>
      <c r="Z776" s="100"/>
    </row>
    <row r="777" spans="1:26" ht="14.25" customHeight="1" collapsed="1" x14ac:dyDescent="0.2">
      <c r="A777" s="100" t="s">
        <v>135</v>
      </c>
      <c r="B777" s="100">
        <v>1</v>
      </c>
      <c r="C777" s="100" t="s">
        <v>101</v>
      </c>
      <c r="D777" s="100">
        <v>46</v>
      </c>
      <c r="E777" s="101">
        <v>91000</v>
      </c>
      <c r="F777" s="101">
        <v>100000</v>
      </c>
      <c r="G777" s="102">
        <v>2</v>
      </c>
      <c r="H777" s="101">
        <v>34</v>
      </c>
      <c r="I777" s="101"/>
      <c r="J777" s="100"/>
      <c r="K777" s="100"/>
      <c r="L777" s="100"/>
      <c r="M777" s="100"/>
      <c r="N777" s="100"/>
      <c r="O777" s="100"/>
      <c r="P777" s="100"/>
      <c r="Q777" s="100"/>
      <c r="R777" s="100"/>
      <c r="S777" s="100"/>
      <c r="T777" s="100"/>
      <c r="U777" s="100"/>
      <c r="V777" s="100"/>
      <c r="W777" s="100"/>
      <c r="X777" s="100"/>
      <c r="Y777" s="100"/>
      <c r="Z777" s="100"/>
    </row>
    <row r="778" spans="1:26" ht="14.25" hidden="1" customHeight="1" outlineLevel="1" x14ac:dyDescent="0.2">
      <c r="A778" s="100" t="s">
        <v>135</v>
      </c>
      <c r="B778" s="100">
        <v>2</v>
      </c>
      <c r="C778" s="100" t="s">
        <v>101</v>
      </c>
      <c r="D778" s="100">
        <v>47</v>
      </c>
      <c r="E778" s="101">
        <v>97000</v>
      </c>
      <c r="F778" s="101">
        <v>200000</v>
      </c>
      <c r="G778" s="102">
        <v>5</v>
      </c>
      <c r="H778" s="101">
        <v>34</v>
      </c>
      <c r="I778" s="101"/>
      <c r="J778" s="100"/>
      <c r="K778" s="100"/>
      <c r="L778" s="100"/>
      <c r="M778" s="100"/>
      <c r="N778" s="100"/>
      <c r="O778" s="100"/>
      <c r="P778" s="100"/>
      <c r="Q778" s="100"/>
      <c r="R778" s="100"/>
      <c r="S778" s="100"/>
      <c r="T778" s="100"/>
      <c r="U778" s="100"/>
      <c r="V778" s="100"/>
      <c r="W778" s="100"/>
      <c r="X778" s="100"/>
      <c r="Y778" s="100"/>
      <c r="Z778" s="100"/>
    </row>
    <row r="779" spans="1:26" ht="14.25" hidden="1" customHeight="1" outlineLevel="1" x14ac:dyDescent="0.2">
      <c r="A779" s="100" t="s">
        <v>135</v>
      </c>
      <c r="B779" s="100">
        <v>3</v>
      </c>
      <c r="C779" s="100" t="s">
        <v>101</v>
      </c>
      <c r="D779" s="100">
        <v>49</v>
      </c>
      <c r="E779" s="101">
        <v>103000</v>
      </c>
      <c r="F779" s="101">
        <v>400000</v>
      </c>
      <c r="G779" s="102">
        <v>14</v>
      </c>
      <c r="H779" s="101">
        <v>34</v>
      </c>
      <c r="I779" s="101"/>
      <c r="J779" s="100"/>
      <c r="K779" s="100"/>
      <c r="L779" s="100"/>
      <c r="M779" s="100"/>
      <c r="N779" s="100"/>
      <c r="O779" s="100"/>
      <c r="P779" s="100"/>
      <c r="Q779" s="100"/>
      <c r="R779" s="100"/>
      <c r="S779" s="100"/>
      <c r="T779" s="100"/>
      <c r="U779" s="100"/>
      <c r="V779" s="100"/>
      <c r="W779" s="100"/>
      <c r="X779" s="100"/>
      <c r="Y779" s="100"/>
      <c r="Z779" s="100"/>
    </row>
    <row r="780" spans="1:26" ht="14.25" hidden="1" customHeight="1" outlineLevel="1" x14ac:dyDescent="0.2">
      <c r="A780" s="100" t="s">
        <v>135</v>
      </c>
      <c r="B780" s="100">
        <v>4</v>
      </c>
      <c r="C780" s="100" t="s">
        <v>101</v>
      </c>
      <c r="D780" s="100">
        <v>51</v>
      </c>
      <c r="E780" s="101">
        <v>110000</v>
      </c>
      <c r="F780" s="101">
        <v>2000000</v>
      </c>
      <c r="G780" s="102">
        <v>28</v>
      </c>
      <c r="H780" s="101">
        <v>34</v>
      </c>
      <c r="I780" s="101"/>
      <c r="J780" s="100"/>
      <c r="K780" s="100"/>
      <c r="L780" s="100"/>
      <c r="M780" s="100"/>
      <c r="N780" s="100"/>
      <c r="O780" s="100"/>
      <c r="P780" s="100"/>
      <c r="Q780" s="100"/>
      <c r="R780" s="100"/>
      <c r="S780" s="100"/>
      <c r="T780" s="100"/>
      <c r="U780" s="100"/>
      <c r="V780" s="100"/>
      <c r="W780" s="100"/>
      <c r="X780" s="100"/>
      <c r="Y780" s="100"/>
      <c r="Z780" s="100"/>
    </row>
    <row r="781" spans="1:26" ht="14.25" hidden="1" customHeight="1" outlineLevel="1" x14ac:dyDescent="0.2">
      <c r="A781" s="100" t="s">
        <v>135</v>
      </c>
      <c r="B781" s="100">
        <v>5</v>
      </c>
      <c r="C781" s="100" t="s">
        <v>101</v>
      </c>
      <c r="D781" s="100">
        <v>53</v>
      </c>
      <c r="E781" s="101">
        <v>117000</v>
      </c>
      <c r="F781" s="101">
        <v>3000000</v>
      </c>
      <c r="G781" s="102">
        <v>48</v>
      </c>
      <c r="H781" s="101">
        <v>34</v>
      </c>
      <c r="I781" s="101"/>
      <c r="J781" s="100"/>
      <c r="K781" s="100"/>
      <c r="L781" s="100"/>
      <c r="M781" s="100"/>
      <c r="N781" s="100"/>
      <c r="O781" s="100"/>
      <c r="P781" s="100"/>
      <c r="Q781" s="100"/>
      <c r="R781" s="100"/>
      <c r="S781" s="100"/>
      <c r="T781" s="100"/>
      <c r="U781" s="100"/>
      <c r="V781" s="100"/>
      <c r="W781" s="100"/>
      <c r="X781" s="100"/>
      <c r="Y781" s="100"/>
      <c r="Z781" s="100"/>
    </row>
    <row r="782" spans="1:26" ht="14.25" hidden="1" customHeight="1" outlineLevel="1" x14ac:dyDescent="0.2">
      <c r="A782" s="100" t="s">
        <v>135</v>
      </c>
      <c r="B782" s="100">
        <v>6</v>
      </c>
      <c r="C782" s="100" t="s">
        <v>101</v>
      </c>
      <c r="D782" s="100">
        <v>55</v>
      </c>
      <c r="E782" s="101">
        <v>124000</v>
      </c>
      <c r="F782" s="101">
        <v>4000000</v>
      </c>
      <c r="G782" s="102">
        <v>66</v>
      </c>
      <c r="H782" s="101">
        <v>34</v>
      </c>
      <c r="I782" s="101"/>
      <c r="J782" s="100"/>
      <c r="K782" s="100"/>
      <c r="L782" s="100"/>
      <c r="M782" s="100"/>
      <c r="N782" s="100"/>
      <c r="O782" s="100"/>
      <c r="P782" s="100"/>
      <c r="Q782" s="100"/>
      <c r="R782" s="100"/>
      <c r="S782" s="100"/>
      <c r="T782" s="100"/>
      <c r="U782" s="100"/>
      <c r="V782" s="100"/>
      <c r="W782" s="100"/>
      <c r="X782" s="100"/>
      <c r="Y782" s="100"/>
      <c r="Z782" s="100"/>
    </row>
    <row r="783" spans="1:26" ht="14.25" hidden="1" customHeight="1" outlineLevel="1" x14ac:dyDescent="0.2">
      <c r="A783" s="100" t="s">
        <v>135</v>
      </c>
      <c r="B783" s="100">
        <v>7</v>
      </c>
      <c r="C783" s="100" t="s">
        <v>101</v>
      </c>
      <c r="D783" s="100">
        <v>56</v>
      </c>
      <c r="E783" s="101">
        <v>132000</v>
      </c>
      <c r="F783" s="101">
        <v>8000000</v>
      </c>
      <c r="G783" s="102">
        <v>90</v>
      </c>
      <c r="H783" s="101">
        <v>34</v>
      </c>
      <c r="I783" s="101"/>
      <c r="J783" s="100"/>
      <c r="K783" s="100"/>
      <c r="L783" s="100"/>
      <c r="M783" s="100"/>
      <c r="N783" s="100"/>
      <c r="O783" s="100"/>
      <c r="P783" s="100"/>
      <c r="Q783" s="100"/>
      <c r="R783" s="100"/>
      <c r="S783" s="100"/>
      <c r="T783" s="100"/>
      <c r="U783" s="100"/>
      <c r="V783" s="100"/>
      <c r="W783" s="100"/>
      <c r="X783" s="100"/>
      <c r="Y783" s="100"/>
      <c r="Z783" s="100"/>
    </row>
    <row r="784" spans="1:26" ht="14.25" hidden="1" customHeight="1" outlineLevel="1" x14ac:dyDescent="0.2">
      <c r="A784" s="100" t="s">
        <v>135</v>
      </c>
      <c r="B784" s="100">
        <v>8</v>
      </c>
      <c r="C784" s="100" t="s">
        <v>101</v>
      </c>
      <c r="D784" s="100">
        <v>58</v>
      </c>
      <c r="E784" s="101">
        <v>140000</v>
      </c>
      <c r="F784" s="101">
        <v>13000000</v>
      </c>
      <c r="G784" s="102">
        <v>106</v>
      </c>
      <c r="H784" s="101">
        <v>34</v>
      </c>
      <c r="I784" s="101"/>
      <c r="J784" s="100"/>
      <c r="K784" s="100"/>
      <c r="L784" s="100"/>
      <c r="M784" s="100"/>
      <c r="N784" s="100"/>
      <c r="O784" s="100"/>
      <c r="P784" s="100"/>
      <c r="Q784" s="100"/>
      <c r="R784" s="100"/>
      <c r="S784" s="100"/>
      <c r="T784" s="100"/>
      <c r="U784" s="100"/>
      <c r="V784" s="100"/>
      <c r="W784" s="100"/>
      <c r="X784" s="100"/>
      <c r="Y784" s="100"/>
      <c r="Z784" s="100"/>
    </row>
    <row r="785" spans="1:26" ht="14.25" hidden="1" customHeight="1" outlineLevel="1" x14ac:dyDescent="0.2">
      <c r="A785" s="100" t="s">
        <v>135</v>
      </c>
      <c r="B785" s="100">
        <v>9</v>
      </c>
      <c r="C785" s="100" t="s">
        <v>101</v>
      </c>
      <c r="D785" s="100">
        <v>60</v>
      </c>
      <c r="E785" s="101">
        <v>149000</v>
      </c>
      <c r="F785" s="101">
        <v>25000000</v>
      </c>
      <c r="G785" s="102">
        <v>116</v>
      </c>
      <c r="H785" s="101">
        <v>34</v>
      </c>
      <c r="I785" s="101"/>
      <c r="J785" s="100"/>
      <c r="K785" s="100"/>
      <c r="L785" s="100"/>
      <c r="M785" s="100"/>
      <c r="N785" s="100"/>
      <c r="O785" s="100"/>
      <c r="P785" s="100"/>
      <c r="Q785" s="100"/>
      <c r="R785" s="100"/>
      <c r="S785" s="100"/>
      <c r="T785" s="100"/>
      <c r="U785" s="100"/>
      <c r="V785" s="100"/>
      <c r="W785" s="100"/>
      <c r="X785" s="100"/>
      <c r="Y785" s="100"/>
      <c r="Z785" s="100"/>
    </row>
    <row r="786" spans="1:26" ht="14.25" hidden="1" customHeight="1" outlineLevel="1" x14ac:dyDescent="0.2">
      <c r="A786" s="100" t="s">
        <v>135</v>
      </c>
      <c r="B786" s="100">
        <v>10</v>
      </c>
      <c r="C786" s="100" t="s">
        <v>101</v>
      </c>
      <c r="D786" s="100">
        <v>61</v>
      </c>
      <c r="E786" s="101">
        <v>159000</v>
      </c>
      <c r="F786" s="101">
        <v>35000000</v>
      </c>
      <c r="G786" s="102">
        <v>124</v>
      </c>
      <c r="H786" s="101">
        <v>34</v>
      </c>
      <c r="I786" s="101"/>
      <c r="J786" s="100"/>
      <c r="K786" s="100"/>
      <c r="L786" s="100"/>
      <c r="M786" s="100"/>
      <c r="N786" s="100"/>
      <c r="O786" s="100"/>
      <c r="P786" s="100"/>
      <c r="Q786" s="100"/>
      <c r="R786" s="100"/>
      <c r="S786" s="100"/>
      <c r="T786" s="100"/>
      <c r="U786" s="100"/>
      <c r="V786" s="100"/>
      <c r="W786" s="100"/>
      <c r="X786" s="100"/>
      <c r="Y786" s="100"/>
      <c r="Z786" s="100"/>
    </row>
    <row r="787" spans="1:26" ht="14.25" hidden="1" customHeight="1" outlineLevel="1" x14ac:dyDescent="0.2">
      <c r="A787" s="100" t="s">
        <v>135</v>
      </c>
      <c r="B787" s="100">
        <v>11</v>
      </c>
      <c r="C787" s="100" t="s">
        <v>101</v>
      </c>
      <c r="D787" s="100">
        <v>62</v>
      </c>
      <c r="E787" s="101">
        <v>169000</v>
      </c>
      <c r="F787" s="101">
        <v>45000000</v>
      </c>
      <c r="G787" s="102">
        <v>130</v>
      </c>
      <c r="H787" s="101">
        <v>34</v>
      </c>
      <c r="I787" s="101"/>
      <c r="J787" s="100"/>
      <c r="K787" s="100"/>
      <c r="L787" s="100"/>
      <c r="M787" s="100"/>
      <c r="N787" s="100"/>
      <c r="O787" s="100"/>
      <c r="P787" s="100"/>
      <c r="Q787" s="100"/>
      <c r="R787" s="100"/>
      <c r="S787" s="100"/>
      <c r="T787" s="100"/>
      <c r="U787" s="100"/>
      <c r="V787" s="100"/>
      <c r="W787" s="100"/>
      <c r="X787" s="100"/>
      <c r="Y787" s="100"/>
      <c r="Z787" s="100"/>
    </row>
    <row r="788" spans="1:26" ht="14.25" hidden="1" customHeight="1" outlineLevel="1" x14ac:dyDescent="0.2">
      <c r="A788" s="100" t="s">
        <v>135</v>
      </c>
      <c r="B788" s="100">
        <v>12</v>
      </c>
      <c r="C788" s="100" t="s">
        <v>101</v>
      </c>
      <c r="D788" s="100">
        <v>63</v>
      </c>
      <c r="E788" s="101">
        <v>180000</v>
      </c>
      <c r="F788" s="101">
        <v>0</v>
      </c>
      <c r="G788" s="102">
        <v>0</v>
      </c>
      <c r="H788" s="101">
        <v>34</v>
      </c>
      <c r="I788" s="101"/>
      <c r="J788" s="100"/>
      <c r="K788" s="100"/>
      <c r="L788" s="100"/>
      <c r="M788" s="100"/>
      <c r="N788" s="100"/>
      <c r="O788" s="100"/>
      <c r="P788" s="100"/>
      <c r="Q788" s="100"/>
      <c r="R788" s="100"/>
      <c r="S788" s="100"/>
      <c r="T788" s="100"/>
      <c r="U788" s="100"/>
      <c r="V788" s="100"/>
      <c r="W788" s="100"/>
      <c r="X788" s="100"/>
      <c r="Y788" s="100"/>
      <c r="Z788" s="100"/>
    </row>
    <row r="789" spans="1:26" ht="14.25" hidden="1" customHeight="1" outlineLevel="1" x14ac:dyDescent="0.2">
      <c r="A789" s="100" t="s">
        <v>135</v>
      </c>
      <c r="B789" s="100">
        <v>1</v>
      </c>
      <c r="C789" s="100" t="s">
        <v>102</v>
      </c>
      <c r="D789" s="100">
        <v>63</v>
      </c>
      <c r="E789" s="101">
        <v>180000</v>
      </c>
      <c r="F789" s="101">
        <v>1000000</v>
      </c>
      <c r="G789" s="102">
        <v>12</v>
      </c>
      <c r="H789" s="101">
        <v>34</v>
      </c>
      <c r="I789" s="101"/>
      <c r="J789" s="100"/>
      <c r="K789" s="100"/>
      <c r="L789" s="100"/>
      <c r="M789" s="100"/>
      <c r="N789" s="100"/>
      <c r="O789" s="100"/>
      <c r="P789" s="100"/>
      <c r="Q789" s="100"/>
      <c r="R789" s="100"/>
      <c r="S789" s="100"/>
      <c r="T789" s="100"/>
      <c r="U789" s="100"/>
      <c r="V789" s="100"/>
      <c r="W789" s="100"/>
      <c r="X789" s="100"/>
      <c r="Y789" s="100"/>
      <c r="Z789" s="100"/>
    </row>
    <row r="790" spans="1:26" ht="14.25" hidden="1" customHeight="1" outlineLevel="1" x14ac:dyDescent="0.2">
      <c r="A790" s="100" t="s">
        <v>135</v>
      </c>
      <c r="B790" s="100">
        <v>2</v>
      </c>
      <c r="C790" s="100" t="s">
        <v>102</v>
      </c>
      <c r="D790" s="100">
        <v>63</v>
      </c>
      <c r="E790" s="101">
        <v>183300</v>
      </c>
      <c r="F790" s="101">
        <v>2000000</v>
      </c>
      <c r="G790" s="102">
        <v>24</v>
      </c>
      <c r="H790" s="101">
        <v>34</v>
      </c>
      <c r="I790" s="101"/>
      <c r="J790" s="100"/>
      <c r="K790" s="100"/>
      <c r="L790" s="100"/>
      <c r="M790" s="100"/>
      <c r="N790" s="100"/>
      <c r="O790" s="100"/>
      <c r="P790" s="100"/>
      <c r="Q790" s="100"/>
      <c r="R790" s="100"/>
      <c r="S790" s="100"/>
      <c r="T790" s="100"/>
      <c r="U790" s="100"/>
      <c r="V790" s="100"/>
      <c r="W790" s="100"/>
      <c r="X790" s="100"/>
      <c r="Y790" s="100"/>
      <c r="Z790" s="100"/>
    </row>
    <row r="791" spans="1:26" ht="14.25" hidden="1" customHeight="1" outlineLevel="1" x14ac:dyDescent="0.2">
      <c r="A791" s="100" t="s">
        <v>135</v>
      </c>
      <c r="B791" s="100">
        <v>3</v>
      </c>
      <c r="C791" s="100" t="s">
        <v>102</v>
      </c>
      <c r="D791" s="100">
        <v>63</v>
      </c>
      <c r="E791" s="101">
        <v>186600</v>
      </c>
      <c r="F791" s="101">
        <v>4000000</v>
      </c>
      <c r="G791" s="102">
        <v>36</v>
      </c>
      <c r="H791" s="101">
        <v>34</v>
      </c>
      <c r="I791" s="101"/>
      <c r="J791" s="100"/>
      <c r="K791" s="100"/>
      <c r="L791" s="100"/>
      <c r="M791" s="100"/>
      <c r="N791" s="100"/>
      <c r="O791" s="100"/>
      <c r="P791" s="100"/>
      <c r="Q791" s="100"/>
      <c r="R791" s="100"/>
      <c r="S791" s="100"/>
      <c r="T791" s="100"/>
      <c r="U791" s="100"/>
      <c r="V791" s="100"/>
      <c r="W791" s="100"/>
      <c r="X791" s="100"/>
      <c r="Y791" s="100"/>
      <c r="Z791" s="100"/>
    </row>
    <row r="792" spans="1:26" ht="14.25" hidden="1" customHeight="1" outlineLevel="1" x14ac:dyDescent="0.2">
      <c r="A792" s="100" t="s">
        <v>135</v>
      </c>
      <c r="B792" s="100">
        <v>4</v>
      </c>
      <c r="C792" s="100" t="s">
        <v>102</v>
      </c>
      <c r="D792" s="100">
        <v>63</v>
      </c>
      <c r="E792" s="101">
        <v>189900</v>
      </c>
      <c r="F792" s="101">
        <v>16000000</v>
      </c>
      <c r="G792" s="102">
        <v>36</v>
      </c>
      <c r="H792" s="101">
        <v>34</v>
      </c>
      <c r="I792" s="101"/>
      <c r="J792" s="100"/>
      <c r="K792" s="100"/>
      <c r="L792" s="100"/>
      <c r="M792" s="100"/>
      <c r="N792" s="100"/>
      <c r="O792" s="100"/>
      <c r="P792" s="100"/>
      <c r="Q792" s="100"/>
      <c r="R792" s="100"/>
      <c r="S792" s="100"/>
      <c r="T792" s="100"/>
      <c r="U792" s="100"/>
      <c r="V792" s="100"/>
      <c r="W792" s="100"/>
      <c r="X792" s="100"/>
      <c r="Y792" s="100"/>
      <c r="Z792" s="100"/>
    </row>
    <row r="793" spans="1:26" ht="14.25" hidden="1" customHeight="1" outlineLevel="1" x14ac:dyDescent="0.2">
      <c r="A793" s="100" t="s">
        <v>135</v>
      </c>
      <c r="B793" s="100">
        <v>5</v>
      </c>
      <c r="C793" s="100" t="s">
        <v>102</v>
      </c>
      <c r="D793" s="100">
        <v>63</v>
      </c>
      <c r="E793" s="101">
        <v>193200</v>
      </c>
      <c r="F793" s="101">
        <v>16000000</v>
      </c>
      <c r="G793" s="102">
        <v>36</v>
      </c>
      <c r="H793" s="101">
        <v>34</v>
      </c>
      <c r="I793" s="101"/>
      <c r="J793" s="100"/>
      <c r="K793" s="100"/>
      <c r="L793" s="100"/>
      <c r="M793" s="100"/>
      <c r="N793" s="100"/>
      <c r="O793" s="100"/>
      <c r="P793" s="100"/>
      <c r="Q793" s="100"/>
      <c r="R793" s="100"/>
      <c r="S793" s="100"/>
      <c r="T793" s="100"/>
      <c r="U793" s="100"/>
      <c r="V793" s="100"/>
      <c r="W793" s="100"/>
      <c r="X793" s="100"/>
      <c r="Y793" s="100"/>
      <c r="Z793" s="100"/>
    </row>
    <row r="794" spans="1:26" ht="14.25" hidden="1" customHeight="1" outlineLevel="1" x14ac:dyDescent="0.2">
      <c r="A794" s="100" t="s">
        <v>135</v>
      </c>
      <c r="B794" s="100">
        <v>6</v>
      </c>
      <c r="C794" s="100" t="s">
        <v>102</v>
      </c>
      <c r="D794" s="100">
        <v>63</v>
      </c>
      <c r="E794" s="101">
        <v>196500</v>
      </c>
      <c r="F794" s="101">
        <v>16000000</v>
      </c>
      <c r="G794" s="102">
        <v>36</v>
      </c>
      <c r="H794" s="101">
        <v>34</v>
      </c>
      <c r="I794" s="101"/>
      <c r="J794" s="100"/>
      <c r="K794" s="100"/>
      <c r="L794" s="100"/>
      <c r="M794" s="100"/>
      <c r="N794" s="100"/>
      <c r="O794" s="100"/>
      <c r="P794" s="100"/>
      <c r="Q794" s="100"/>
      <c r="R794" s="100"/>
      <c r="S794" s="100"/>
      <c r="T794" s="100"/>
      <c r="U794" s="100"/>
      <c r="V794" s="100"/>
      <c r="W794" s="100"/>
      <c r="X794" s="100"/>
      <c r="Y794" s="100"/>
      <c r="Z794" s="100"/>
    </row>
    <row r="795" spans="1:26" ht="14.25" hidden="1" customHeight="1" outlineLevel="1" x14ac:dyDescent="0.2">
      <c r="A795" s="100" t="s">
        <v>135</v>
      </c>
      <c r="B795" s="100">
        <v>7</v>
      </c>
      <c r="C795" s="100" t="s">
        <v>102</v>
      </c>
      <c r="D795" s="100">
        <v>63</v>
      </c>
      <c r="E795" s="101">
        <v>199800</v>
      </c>
      <c r="F795" s="101">
        <v>16000000</v>
      </c>
      <c r="G795" s="102">
        <v>36</v>
      </c>
      <c r="H795" s="101">
        <v>34</v>
      </c>
      <c r="I795" s="101"/>
      <c r="J795" s="100"/>
      <c r="K795" s="100"/>
      <c r="L795" s="100"/>
      <c r="M795" s="100"/>
      <c r="N795" s="100"/>
      <c r="O795" s="100"/>
      <c r="P795" s="100"/>
      <c r="Q795" s="100"/>
      <c r="R795" s="100"/>
      <c r="S795" s="100"/>
      <c r="T795" s="100"/>
      <c r="U795" s="100"/>
      <c r="V795" s="100"/>
      <c r="W795" s="100"/>
      <c r="X795" s="100"/>
      <c r="Y795" s="100"/>
      <c r="Z795" s="100"/>
    </row>
    <row r="796" spans="1:26" ht="14.25" hidden="1" customHeight="1" outlineLevel="1" x14ac:dyDescent="0.2">
      <c r="A796" s="100" t="s">
        <v>135</v>
      </c>
      <c r="B796" s="100">
        <v>8</v>
      </c>
      <c r="C796" s="100" t="s">
        <v>102</v>
      </c>
      <c r="D796" s="100">
        <v>63</v>
      </c>
      <c r="E796" s="101">
        <v>203100</v>
      </c>
      <c r="F796" s="101">
        <v>16000000</v>
      </c>
      <c r="G796" s="102">
        <v>36</v>
      </c>
      <c r="H796" s="101">
        <v>34</v>
      </c>
      <c r="I796" s="101"/>
      <c r="J796" s="100"/>
      <c r="K796" s="100"/>
      <c r="L796" s="100"/>
      <c r="M796" s="100"/>
      <c r="N796" s="100"/>
      <c r="O796" s="100"/>
      <c r="P796" s="100"/>
      <c r="Q796" s="100"/>
      <c r="R796" s="100"/>
      <c r="S796" s="100"/>
      <c r="T796" s="100"/>
      <c r="U796" s="100"/>
      <c r="V796" s="100"/>
      <c r="W796" s="100"/>
      <c r="X796" s="100"/>
      <c r="Y796" s="100"/>
      <c r="Z796" s="100"/>
    </row>
    <row r="797" spans="1:26" ht="14.25" hidden="1" customHeight="1" outlineLevel="1" collapsed="1" x14ac:dyDescent="0.2">
      <c r="A797" s="100" t="s">
        <v>135</v>
      </c>
      <c r="B797" s="100">
        <v>9</v>
      </c>
      <c r="C797" s="100" t="s">
        <v>102</v>
      </c>
      <c r="D797" s="100">
        <v>63</v>
      </c>
      <c r="E797" s="101">
        <v>206400</v>
      </c>
      <c r="F797" s="101">
        <v>16000000</v>
      </c>
      <c r="G797" s="102">
        <v>36</v>
      </c>
      <c r="H797" s="101">
        <v>34</v>
      </c>
      <c r="I797" s="101"/>
      <c r="J797" s="100"/>
      <c r="K797" s="100"/>
      <c r="L797" s="100"/>
      <c r="M797" s="100"/>
      <c r="N797" s="100"/>
      <c r="O797" s="100"/>
      <c r="P797" s="100"/>
      <c r="Q797" s="100"/>
      <c r="R797" s="100"/>
      <c r="S797" s="100"/>
      <c r="T797" s="100"/>
      <c r="U797" s="100"/>
      <c r="V797" s="100"/>
      <c r="W797" s="100"/>
      <c r="X797" s="100"/>
      <c r="Y797" s="100"/>
      <c r="Z797" s="100"/>
    </row>
    <row r="798" spans="1:26" ht="14.25" hidden="1" customHeight="1" outlineLevel="1" x14ac:dyDescent="0.2">
      <c r="A798" s="100" t="s">
        <v>135</v>
      </c>
      <c r="B798" s="100">
        <v>10</v>
      </c>
      <c r="C798" s="100" t="s">
        <v>102</v>
      </c>
      <c r="D798" s="100">
        <v>63</v>
      </c>
      <c r="E798" s="101">
        <v>209700</v>
      </c>
      <c r="F798" s="101">
        <v>16000000</v>
      </c>
      <c r="G798" s="102">
        <v>36</v>
      </c>
      <c r="H798" s="101">
        <v>34</v>
      </c>
      <c r="I798" s="101"/>
      <c r="J798" s="100"/>
      <c r="K798" s="100"/>
      <c r="L798" s="100"/>
      <c r="M798" s="100"/>
      <c r="N798" s="100"/>
      <c r="O798" s="100"/>
      <c r="P798" s="100"/>
      <c r="Q798" s="100"/>
      <c r="R798" s="100"/>
      <c r="S798" s="100"/>
      <c r="T798" s="100"/>
      <c r="U798" s="100"/>
      <c r="V798" s="100"/>
      <c r="W798" s="100"/>
      <c r="X798" s="100"/>
      <c r="Y798" s="100"/>
      <c r="Z798" s="100"/>
    </row>
    <row r="799" spans="1:26" ht="14.25" hidden="1" customHeight="1" outlineLevel="1" x14ac:dyDescent="0.2">
      <c r="A799" s="100" t="s">
        <v>135</v>
      </c>
      <c r="B799" s="100">
        <v>11</v>
      </c>
      <c r="C799" s="100" t="s">
        <v>102</v>
      </c>
      <c r="D799" s="100">
        <v>63</v>
      </c>
      <c r="E799" s="101">
        <v>213000</v>
      </c>
      <c r="F799" s="101">
        <v>16000000</v>
      </c>
      <c r="G799" s="102">
        <v>36</v>
      </c>
      <c r="H799" s="101">
        <v>34</v>
      </c>
      <c r="I799" s="101"/>
      <c r="J799" s="100"/>
      <c r="K799" s="100"/>
      <c r="L799" s="100"/>
      <c r="M799" s="100"/>
      <c r="N799" s="100"/>
      <c r="O799" s="100"/>
      <c r="P799" s="100"/>
      <c r="Q799" s="100"/>
      <c r="R799" s="100"/>
      <c r="S799" s="100"/>
      <c r="T799" s="100"/>
      <c r="U799" s="100"/>
      <c r="V799" s="100"/>
      <c r="W799" s="100"/>
      <c r="X799" s="100"/>
      <c r="Y799" s="100"/>
      <c r="Z799" s="100"/>
    </row>
    <row r="800" spans="1:26" ht="14.25" hidden="1" customHeight="1" outlineLevel="1" x14ac:dyDescent="0.2">
      <c r="A800" s="100" t="s">
        <v>135</v>
      </c>
      <c r="B800" s="100">
        <v>12</v>
      </c>
      <c r="C800" s="100" t="s">
        <v>102</v>
      </c>
      <c r="D800" s="100">
        <v>63</v>
      </c>
      <c r="E800" s="101">
        <v>216300</v>
      </c>
      <c r="F800" s="101">
        <v>0</v>
      </c>
      <c r="G800" s="102">
        <v>0</v>
      </c>
      <c r="H800" s="101">
        <v>34</v>
      </c>
      <c r="I800" s="101"/>
      <c r="J800" s="100"/>
      <c r="K800" s="100"/>
      <c r="L800" s="100"/>
      <c r="M800" s="100"/>
      <c r="N800" s="100"/>
      <c r="O800" s="100"/>
      <c r="P800" s="100"/>
      <c r="Q800" s="100"/>
      <c r="R800" s="100"/>
      <c r="S800" s="100"/>
      <c r="T800" s="100"/>
      <c r="U800" s="100"/>
      <c r="V800" s="100"/>
      <c r="W800" s="100"/>
      <c r="X800" s="100"/>
      <c r="Y800" s="100"/>
      <c r="Z800" s="100"/>
    </row>
    <row r="801" spans="1:26" ht="14.25" hidden="1" customHeight="1" outlineLevel="1" x14ac:dyDescent="0.2">
      <c r="A801" s="201" t="s">
        <v>135</v>
      </c>
      <c r="B801" s="97">
        <v>1</v>
      </c>
      <c r="C801" s="97" t="s">
        <v>103</v>
      </c>
      <c r="D801" s="97">
        <v>63</v>
      </c>
      <c r="E801" s="98">
        <v>227115</v>
      </c>
      <c r="F801" s="98">
        <v>0</v>
      </c>
      <c r="G801" s="99">
        <v>0</v>
      </c>
      <c r="H801" s="98">
        <v>34</v>
      </c>
      <c r="I801" s="101"/>
      <c r="J801" s="100"/>
      <c r="K801" s="100"/>
      <c r="L801" s="100"/>
      <c r="M801" s="100"/>
      <c r="N801" s="100"/>
      <c r="O801" s="100"/>
      <c r="P801" s="100"/>
      <c r="Q801" s="100"/>
      <c r="R801" s="100"/>
      <c r="S801" s="100"/>
      <c r="T801" s="100"/>
      <c r="U801" s="100"/>
      <c r="V801" s="100"/>
      <c r="W801" s="100"/>
      <c r="X801" s="100"/>
      <c r="Y801" s="100"/>
      <c r="Z801" s="100"/>
    </row>
    <row r="802" spans="1:26" ht="14.25" customHeight="1" collapsed="1" x14ac:dyDescent="0.2">
      <c r="A802" s="100" t="s">
        <v>136</v>
      </c>
      <c r="B802" s="100">
        <v>1</v>
      </c>
      <c r="C802" s="100" t="s">
        <v>101</v>
      </c>
      <c r="D802" s="100">
        <v>38</v>
      </c>
      <c r="E802" s="146">
        <v>83600</v>
      </c>
      <c r="F802" s="101">
        <v>100000</v>
      </c>
      <c r="G802" s="102">
        <v>2</v>
      </c>
      <c r="H802" s="101">
        <v>35</v>
      </c>
      <c r="I802" s="101"/>
      <c r="J802" s="100"/>
      <c r="K802" s="100"/>
      <c r="L802" s="100"/>
      <c r="M802" s="100"/>
      <c r="N802" s="100"/>
      <c r="O802" s="100"/>
      <c r="P802" s="100"/>
      <c r="Q802" s="100"/>
      <c r="R802" s="100"/>
      <c r="S802" s="100"/>
      <c r="T802" s="100"/>
      <c r="U802" s="100"/>
      <c r="V802" s="100"/>
      <c r="W802" s="100"/>
      <c r="X802" s="100"/>
      <c r="Y802" s="100"/>
      <c r="Z802" s="100"/>
    </row>
    <row r="803" spans="1:26" ht="14.25" hidden="1" customHeight="1" outlineLevel="1" x14ac:dyDescent="0.2">
      <c r="A803" s="100" t="s">
        <v>136</v>
      </c>
      <c r="B803" s="100">
        <v>2</v>
      </c>
      <c r="C803" s="100" t="s">
        <v>101</v>
      </c>
      <c r="D803" s="100">
        <v>40</v>
      </c>
      <c r="E803" s="146">
        <v>89100</v>
      </c>
      <c r="F803" s="101">
        <v>200000</v>
      </c>
      <c r="G803" s="102">
        <v>5</v>
      </c>
      <c r="H803" s="101">
        <v>35</v>
      </c>
      <c r="I803" s="101"/>
      <c r="J803" s="100"/>
      <c r="K803" s="100"/>
      <c r="L803" s="100"/>
      <c r="M803" s="100"/>
      <c r="N803" s="100"/>
      <c r="O803" s="100"/>
      <c r="P803" s="100"/>
      <c r="Q803" s="100"/>
      <c r="R803" s="100"/>
      <c r="S803" s="100"/>
      <c r="T803" s="100"/>
      <c r="U803" s="100"/>
      <c r="V803" s="100"/>
      <c r="W803" s="100"/>
      <c r="X803" s="100"/>
      <c r="Y803" s="100"/>
      <c r="Z803" s="100"/>
    </row>
    <row r="804" spans="1:26" ht="14.25" hidden="1" customHeight="1" outlineLevel="1" x14ac:dyDescent="0.2">
      <c r="A804" s="100" t="s">
        <v>136</v>
      </c>
      <c r="B804" s="100">
        <v>3</v>
      </c>
      <c r="C804" s="100" t="s">
        <v>101</v>
      </c>
      <c r="D804" s="100">
        <v>41</v>
      </c>
      <c r="E804" s="146">
        <v>94600</v>
      </c>
      <c r="F804" s="101">
        <v>400000</v>
      </c>
      <c r="G804" s="102">
        <v>14</v>
      </c>
      <c r="H804" s="101">
        <v>35</v>
      </c>
      <c r="I804" s="101"/>
      <c r="J804" s="100"/>
      <c r="K804" s="100"/>
      <c r="L804" s="100"/>
      <c r="M804" s="100"/>
      <c r="N804" s="100"/>
      <c r="O804" s="100"/>
      <c r="P804" s="100"/>
      <c r="Q804" s="100"/>
      <c r="R804" s="100"/>
      <c r="S804" s="100"/>
      <c r="T804" s="100"/>
      <c r="U804" s="100"/>
      <c r="V804" s="100"/>
      <c r="W804" s="100"/>
      <c r="X804" s="100"/>
      <c r="Y804" s="100"/>
      <c r="Z804" s="100"/>
    </row>
    <row r="805" spans="1:26" ht="14.25" hidden="1" customHeight="1" outlineLevel="1" x14ac:dyDescent="0.2">
      <c r="A805" s="100" t="s">
        <v>136</v>
      </c>
      <c r="B805" s="100">
        <v>4</v>
      </c>
      <c r="C805" s="100" t="s">
        <v>101</v>
      </c>
      <c r="D805" s="100">
        <v>42</v>
      </c>
      <c r="E805" s="146">
        <v>101200</v>
      </c>
      <c r="F805" s="101">
        <v>2000000</v>
      </c>
      <c r="G805" s="102">
        <v>28</v>
      </c>
      <c r="H805" s="101">
        <v>35</v>
      </c>
      <c r="I805" s="101"/>
      <c r="J805" s="100"/>
      <c r="K805" s="100"/>
      <c r="L805" s="100"/>
      <c r="M805" s="100"/>
      <c r="N805" s="100"/>
      <c r="O805" s="100"/>
      <c r="P805" s="100"/>
      <c r="Q805" s="100"/>
      <c r="R805" s="100"/>
      <c r="S805" s="100"/>
      <c r="T805" s="100"/>
      <c r="U805" s="100"/>
      <c r="V805" s="100"/>
      <c r="W805" s="100"/>
      <c r="X805" s="100"/>
      <c r="Y805" s="100"/>
      <c r="Z805" s="100"/>
    </row>
    <row r="806" spans="1:26" ht="14.25" hidden="1" customHeight="1" outlineLevel="1" x14ac:dyDescent="0.2">
      <c r="A806" s="100" t="s">
        <v>136</v>
      </c>
      <c r="B806" s="100">
        <v>5</v>
      </c>
      <c r="C806" s="100" t="s">
        <v>101</v>
      </c>
      <c r="D806" s="100">
        <v>43</v>
      </c>
      <c r="E806" s="146">
        <v>107800</v>
      </c>
      <c r="F806" s="101">
        <v>3000000</v>
      </c>
      <c r="G806" s="102">
        <v>48</v>
      </c>
      <c r="H806" s="101">
        <v>35</v>
      </c>
      <c r="I806" s="101"/>
      <c r="J806" s="100"/>
      <c r="K806" s="100"/>
      <c r="L806" s="100"/>
      <c r="M806" s="100"/>
      <c r="N806" s="100"/>
      <c r="O806" s="100"/>
      <c r="P806" s="100"/>
      <c r="Q806" s="100"/>
      <c r="R806" s="100"/>
      <c r="S806" s="100"/>
      <c r="T806" s="100"/>
      <c r="U806" s="100"/>
      <c r="V806" s="100"/>
      <c r="W806" s="100"/>
      <c r="X806" s="100"/>
      <c r="Y806" s="100"/>
      <c r="Z806" s="100"/>
    </row>
    <row r="807" spans="1:26" ht="14.25" hidden="1" customHeight="1" outlineLevel="1" x14ac:dyDescent="0.2">
      <c r="A807" s="100" t="s">
        <v>136</v>
      </c>
      <c r="B807" s="100">
        <v>6</v>
      </c>
      <c r="C807" s="100" t="s">
        <v>101</v>
      </c>
      <c r="D807" s="100">
        <v>44</v>
      </c>
      <c r="E807" s="146">
        <v>114400</v>
      </c>
      <c r="F807" s="101">
        <v>4000000</v>
      </c>
      <c r="G807" s="102">
        <v>66</v>
      </c>
      <c r="H807" s="101">
        <v>35</v>
      </c>
      <c r="I807" s="101"/>
      <c r="J807" s="100"/>
      <c r="K807" s="100"/>
      <c r="L807" s="100"/>
      <c r="M807" s="100"/>
      <c r="N807" s="100"/>
      <c r="O807" s="100"/>
      <c r="P807" s="100"/>
      <c r="Q807" s="100"/>
      <c r="R807" s="100"/>
      <c r="S807" s="100"/>
      <c r="T807" s="100"/>
      <c r="U807" s="100"/>
      <c r="V807" s="100"/>
      <c r="W807" s="100"/>
      <c r="X807" s="100"/>
      <c r="Y807" s="100"/>
      <c r="Z807" s="100"/>
    </row>
    <row r="808" spans="1:26" ht="14.25" hidden="1" customHeight="1" outlineLevel="1" x14ac:dyDescent="0.2">
      <c r="A808" s="100" t="s">
        <v>136</v>
      </c>
      <c r="B808" s="100">
        <v>7</v>
      </c>
      <c r="C808" s="100" t="s">
        <v>101</v>
      </c>
      <c r="D808" s="100">
        <v>46</v>
      </c>
      <c r="E808" s="146">
        <v>122100</v>
      </c>
      <c r="F808" s="101">
        <v>8000000</v>
      </c>
      <c r="G808" s="102">
        <v>90</v>
      </c>
      <c r="H808" s="101">
        <v>35</v>
      </c>
      <c r="I808" s="101"/>
      <c r="J808" s="100"/>
      <c r="K808" s="100"/>
      <c r="L808" s="100"/>
      <c r="M808" s="100"/>
      <c r="N808" s="100"/>
      <c r="O808" s="100"/>
      <c r="P808" s="100"/>
      <c r="Q808" s="100"/>
      <c r="R808" s="100"/>
      <c r="S808" s="100"/>
      <c r="T808" s="100"/>
      <c r="U808" s="100"/>
      <c r="V808" s="100"/>
      <c r="W808" s="100"/>
      <c r="X808" s="100"/>
      <c r="Y808" s="100"/>
      <c r="Z808" s="100"/>
    </row>
    <row r="809" spans="1:26" ht="14.25" hidden="1" customHeight="1" outlineLevel="1" x14ac:dyDescent="0.2">
      <c r="A809" s="100" t="s">
        <v>136</v>
      </c>
      <c r="B809" s="100">
        <v>8</v>
      </c>
      <c r="C809" s="100" t="s">
        <v>101</v>
      </c>
      <c r="D809" s="100">
        <v>47</v>
      </c>
      <c r="E809" s="146">
        <v>129800</v>
      </c>
      <c r="F809" s="101">
        <v>13000000</v>
      </c>
      <c r="G809" s="102">
        <v>106</v>
      </c>
      <c r="H809" s="101">
        <v>35</v>
      </c>
      <c r="I809" s="101"/>
      <c r="J809" s="100"/>
      <c r="K809" s="100"/>
      <c r="L809" s="100"/>
      <c r="M809" s="100"/>
      <c r="N809" s="100"/>
      <c r="O809" s="100"/>
      <c r="P809" s="100"/>
      <c r="Q809" s="100"/>
      <c r="R809" s="100"/>
      <c r="S809" s="100"/>
      <c r="T809" s="100"/>
      <c r="U809" s="100"/>
      <c r="V809" s="100"/>
      <c r="W809" s="100"/>
      <c r="X809" s="100"/>
      <c r="Y809" s="100"/>
      <c r="Z809" s="100"/>
    </row>
    <row r="810" spans="1:26" ht="14.25" hidden="1" customHeight="1" outlineLevel="1" x14ac:dyDescent="0.2">
      <c r="A810" s="100" t="s">
        <v>136</v>
      </c>
      <c r="B810" s="100">
        <v>9</v>
      </c>
      <c r="C810" s="100" t="s">
        <v>101</v>
      </c>
      <c r="D810" s="100">
        <v>48</v>
      </c>
      <c r="E810" s="146">
        <v>137500</v>
      </c>
      <c r="F810" s="101">
        <v>25000000</v>
      </c>
      <c r="G810" s="102">
        <v>116</v>
      </c>
      <c r="H810" s="101">
        <v>35</v>
      </c>
      <c r="I810" s="101"/>
      <c r="J810" s="100"/>
      <c r="K810" s="100"/>
      <c r="L810" s="100"/>
      <c r="M810" s="100"/>
      <c r="N810" s="100"/>
      <c r="O810" s="100"/>
      <c r="P810" s="100"/>
      <c r="Q810" s="100"/>
      <c r="R810" s="100"/>
      <c r="S810" s="100"/>
      <c r="T810" s="100"/>
      <c r="U810" s="100"/>
      <c r="V810" s="100"/>
      <c r="W810" s="100"/>
      <c r="X810" s="100"/>
      <c r="Y810" s="100"/>
      <c r="Z810" s="100"/>
    </row>
    <row r="811" spans="1:26" ht="14.25" hidden="1" customHeight="1" outlineLevel="1" x14ac:dyDescent="0.2">
      <c r="A811" s="100" t="s">
        <v>136</v>
      </c>
      <c r="B811" s="100">
        <v>10</v>
      </c>
      <c r="C811" s="100" t="s">
        <v>101</v>
      </c>
      <c r="D811" s="100">
        <v>49</v>
      </c>
      <c r="E811" s="146">
        <v>146300</v>
      </c>
      <c r="F811" s="101">
        <v>35000000</v>
      </c>
      <c r="G811" s="102">
        <v>124</v>
      </c>
      <c r="H811" s="101">
        <v>35</v>
      </c>
      <c r="I811" s="101"/>
      <c r="J811" s="100"/>
      <c r="K811" s="100"/>
      <c r="L811" s="100"/>
      <c r="M811" s="100"/>
      <c r="N811" s="100"/>
      <c r="O811" s="100"/>
      <c r="P811" s="100"/>
      <c r="Q811" s="100"/>
      <c r="R811" s="100"/>
      <c r="S811" s="100"/>
      <c r="T811" s="100"/>
      <c r="U811" s="100"/>
      <c r="V811" s="100"/>
      <c r="W811" s="100"/>
      <c r="X811" s="100"/>
      <c r="Y811" s="100"/>
      <c r="Z811" s="100"/>
    </row>
    <row r="812" spans="1:26" ht="14.25" hidden="1" customHeight="1" outlineLevel="1" x14ac:dyDescent="0.2">
      <c r="A812" s="100" t="s">
        <v>136</v>
      </c>
      <c r="B812" s="100">
        <v>11</v>
      </c>
      <c r="C812" s="100" t="s">
        <v>101</v>
      </c>
      <c r="D812" s="100">
        <v>50</v>
      </c>
      <c r="E812" s="146">
        <v>155100</v>
      </c>
      <c r="F812" s="101">
        <v>45000000</v>
      </c>
      <c r="G812" s="102">
        <v>130</v>
      </c>
      <c r="H812" s="101">
        <v>35</v>
      </c>
      <c r="I812" s="101"/>
      <c r="J812" s="100"/>
      <c r="K812" s="100"/>
      <c r="L812" s="100"/>
      <c r="M812" s="100"/>
      <c r="N812" s="100"/>
      <c r="O812" s="100"/>
      <c r="P812" s="100"/>
      <c r="Q812" s="100"/>
      <c r="R812" s="100"/>
      <c r="S812" s="100"/>
      <c r="T812" s="100"/>
      <c r="U812" s="100"/>
      <c r="V812" s="100"/>
      <c r="W812" s="100"/>
      <c r="X812" s="100"/>
      <c r="Y812" s="100"/>
      <c r="Z812" s="100"/>
    </row>
    <row r="813" spans="1:26" ht="14.25" hidden="1" customHeight="1" outlineLevel="1" x14ac:dyDescent="0.2">
      <c r="A813" s="100" t="s">
        <v>136</v>
      </c>
      <c r="B813" s="100">
        <v>12</v>
      </c>
      <c r="C813" s="100" t="s">
        <v>101</v>
      </c>
      <c r="D813" s="100">
        <v>51</v>
      </c>
      <c r="E813" s="146">
        <v>165000</v>
      </c>
      <c r="F813" s="101">
        <v>0</v>
      </c>
      <c r="G813" s="102">
        <v>0</v>
      </c>
      <c r="H813" s="101">
        <v>35</v>
      </c>
      <c r="I813" s="101"/>
      <c r="J813" s="100"/>
      <c r="K813" s="100"/>
      <c r="L813" s="100"/>
      <c r="M813" s="100"/>
      <c r="N813" s="100"/>
      <c r="O813" s="100"/>
      <c r="P813" s="100"/>
      <c r="Q813" s="100"/>
      <c r="R813" s="100"/>
      <c r="S813" s="100"/>
      <c r="T813" s="100"/>
      <c r="U813" s="100"/>
      <c r="V813" s="100"/>
      <c r="W813" s="100"/>
      <c r="X813" s="100"/>
      <c r="Y813" s="100"/>
      <c r="Z813" s="100"/>
    </row>
    <row r="814" spans="1:26" ht="14.25" hidden="1" customHeight="1" outlineLevel="1" x14ac:dyDescent="0.2">
      <c r="A814" s="100" t="s">
        <v>136</v>
      </c>
      <c r="B814" s="100">
        <v>1</v>
      </c>
      <c r="C814" s="100" t="s">
        <v>102</v>
      </c>
      <c r="D814" s="100">
        <v>51</v>
      </c>
      <c r="E814" s="146">
        <v>165000</v>
      </c>
      <c r="F814" s="101">
        <v>1000000</v>
      </c>
      <c r="G814" s="102">
        <v>12</v>
      </c>
      <c r="H814" s="101">
        <v>35</v>
      </c>
      <c r="I814" s="101"/>
      <c r="J814" s="100"/>
      <c r="K814" s="100"/>
      <c r="L814" s="100"/>
      <c r="M814" s="100"/>
      <c r="N814" s="100"/>
      <c r="O814" s="100"/>
      <c r="P814" s="100"/>
      <c r="Q814" s="100"/>
      <c r="R814" s="100"/>
      <c r="S814" s="100"/>
      <c r="T814" s="100"/>
      <c r="U814" s="100"/>
      <c r="V814" s="100"/>
      <c r="W814" s="100"/>
      <c r="X814" s="100"/>
      <c r="Y814" s="100"/>
      <c r="Z814" s="100"/>
    </row>
    <row r="815" spans="1:26" ht="14.25" hidden="1" customHeight="1" outlineLevel="1" x14ac:dyDescent="0.2">
      <c r="A815" s="100" t="s">
        <v>136</v>
      </c>
      <c r="B815" s="100">
        <v>2</v>
      </c>
      <c r="C815" s="100" t="s">
        <v>102</v>
      </c>
      <c r="D815" s="100">
        <v>51</v>
      </c>
      <c r="E815" s="146">
        <v>168080</v>
      </c>
      <c r="F815" s="101">
        <v>2000000</v>
      </c>
      <c r="G815" s="102">
        <v>24</v>
      </c>
      <c r="H815" s="101">
        <v>35</v>
      </c>
      <c r="I815" s="101"/>
      <c r="J815" s="100"/>
      <c r="K815" s="100"/>
      <c r="L815" s="100"/>
      <c r="M815" s="100"/>
      <c r="N815" s="100"/>
      <c r="O815" s="100"/>
      <c r="P815" s="100"/>
      <c r="Q815" s="100"/>
      <c r="R815" s="100"/>
      <c r="S815" s="100"/>
      <c r="T815" s="100"/>
      <c r="U815" s="100"/>
      <c r="V815" s="100"/>
      <c r="W815" s="100"/>
      <c r="X815" s="100"/>
      <c r="Y815" s="100"/>
      <c r="Z815" s="100"/>
    </row>
    <row r="816" spans="1:26" ht="14.25" hidden="1" customHeight="1" outlineLevel="1" x14ac:dyDescent="0.2">
      <c r="A816" s="100" t="s">
        <v>136</v>
      </c>
      <c r="B816" s="100">
        <v>3</v>
      </c>
      <c r="C816" s="100" t="s">
        <v>102</v>
      </c>
      <c r="D816" s="100">
        <v>51</v>
      </c>
      <c r="E816" s="146">
        <v>171160</v>
      </c>
      <c r="F816" s="101">
        <v>4000000</v>
      </c>
      <c r="G816" s="102">
        <v>36</v>
      </c>
      <c r="H816" s="101">
        <v>35</v>
      </c>
      <c r="I816" s="101"/>
      <c r="J816" s="100"/>
      <c r="K816" s="100"/>
      <c r="L816" s="100"/>
      <c r="M816" s="100"/>
      <c r="N816" s="100"/>
      <c r="O816" s="100"/>
      <c r="P816" s="100"/>
      <c r="Q816" s="100"/>
      <c r="R816" s="100"/>
      <c r="S816" s="100"/>
      <c r="T816" s="100"/>
      <c r="U816" s="100"/>
      <c r="V816" s="100"/>
      <c r="W816" s="100"/>
      <c r="X816" s="100"/>
      <c r="Y816" s="100"/>
      <c r="Z816" s="100"/>
    </row>
    <row r="817" spans="1:26" ht="14.25" hidden="1" customHeight="1" outlineLevel="1" x14ac:dyDescent="0.2">
      <c r="A817" s="100" t="s">
        <v>136</v>
      </c>
      <c r="B817" s="100">
        <v>4</v>
      </c>
      <c r="C817" s="100" t="s">
        <v>102</v>
      </c>
      <c r="D817" s="100">
        <v>51</v>
      </c>
      <c r="E817" s="146">
        <v>174240</v>
      </c>
      <c r="F817" s="101">
        <v>16000000</v>
      </c>
      <c r="G817" s="102">
        <v>36</v>
      </c>
      <c r="H817" s="101">
        <v>35</v>
      </c>
      <c r="I817" s="101"/>
      <c r="J817" s="100"/>
      <c r="K817" s="100"/>
      <c r="L817" s="100"/>
      <c r="M817" s="100"/>
      <c r="N817" s="100"/>
      <c r="O817" s="100"/>
      <c r="P817" s="100"/>
      <c r="Q817" s="100"/>
      <c r="R817" s="100"/>
      <c r="S817" s="100"/>
      <c r="T817" s="100"/>
      <c r="U817" s="100"/>
      <c r="V817" s="100"/>
      <c r="W817" s="100"/>
      <c r="X817" s="100"/>
      <c r="Y817" s="100"/>
      <c r="Z817" s="100"/>
    </row>
    <row r="818" spans="1:26" ht="14.25" hidden="1" customHeight="1" outlineLevel="1" x14ac:dyDescent="0.2">
      <c r="A818" s="100" t="s">
        <v>136</v>
      </c>
      <c r="B818" s="100">
        <v>5</v>
      </c>
      <c r="C818" s="100" t="s">
        <v>102</v>
      </c>
      <c r="D818" s="100">
        <v>51</v>
      </c>
      <c r="E818" s="146">
        <v>177320</v>
      </c>
      <c r="F818" s="101">
        <v>16000000</v>
      </c>
      <c r="G818" s="102">
        <v>36</v>
      </c>
      <c r="H818" s="101">
        <v>35</v>
      </c>
      <c r="I818" s="101"/>
      <c r="J818" s="100"/>
      <c r="K818" s="100"/>
      <c r="L818" s="100"/>
      <c r="M818" s="100"/>
      <c r="N818" s="100"/>
      <c r="O818" s="100"/>
      <c r="P818" s="100"/>
      <c r="Q818" s="100"/>
      <c r="R818" s="100"/>
      <c r="S818" s="100"/>
      <c r="T818" s="100"/>
      <c r="U818" s="100"/>
      <c r="V818" s="100"/>
      <c r="W818" s="100"/>
      <c r="X818" s="100"/>
      <c r="Y818" s="100"/>
      <c r="Z818" s="100"/>
    </row>
    <row r="819" spans="1:26" ht="14.25" hidden="1" customHeight="1" outlineLevel="1" x14ac:dyDescent="0.2">
      <c r="A819" s="100" t="s">
        <v>136</v>
      </c>
      <c r="B819" s="100">
        <v>6</v>
      </c>
      <c r="C819" s="100" t="s">
        <v>102</v>
      </c>
      <c r="D819" s="100">
        <v>51</v>
      </c>
      <c r="E819" s="146">
        <v>180400</v>
      </c>
      <c r="F819" s="101">
        <v>16000000</v>
      </c>
      <c r="G819" s="102">
        <v>36</v>
      </c>
      <c r="H819" s="101">
        <v>35</v>
      </c>
      <c r="I819" s="101"/>
      <c r="J819" s="100"/>
      <c r="K819" s="100"/>
      <c r="L819" s="100"/>
      <c r="M819" s="100"/>
      <c r="N819" s="100"/>
      <c r="O819" s="100"/>
      <c r="P819" s="100"/>
      <c r="Q819" s="100"/>
      <c r="R819" s="100"/>
      <c r="S819" s="100"/>
      <c r="T819" s="100"/>
      <c r="U819" s="100"/>
      <c r="V819" s="100"/>
      <c r="W819" s="100"/>
      <c r="X819" s="100"/>
      <c r="Y819" s="100"/>
      <c r="Z819" s="100"/>
    </row>
    <row r="820" spans="1:26" ht="14.25" hidden="1" customHeight="1" outlineLevel="1" x14ac:dyDescent="0.2">
      <c r="A820" s="100" t="s">
        <v>136</v>
      </c>
      <c r="B820" s="100">
        <v>7</v>
      </c>
      <c r="C820" s="100" t="s">
        <v>102</v>
      </c>
      <c r="D820" s="100">
        <v>51</v>
      </c>
      <c r="E820" s="146">
        <v>183480</v>
      </c>
      <c r="F820" s="101">
        <v>16000000</v>
      </c>
      <c r="G820" s="102">
        <v>36</v>
      </c>
      <c r="H820" s="101">
        <v>35</v>
      </c>
      <c r="I820" s="101"/>
      <c r="J820" s="100"/>
      <c r="K820" s="100"/>
      <c r="L820" s="100"/>
      <c r="M820" s="100"/>
      <c r="N820" s="100"/>
      <c r="O820" s="100"/>
      <c r="P820" s="100"/>
      <c r="Q820" s="100"/>
      <c r="R820" s="100"/>
      <c r="S820" s="100"/>
      <c r="T820" s="100"/>
      <c r="U820" s="100"/>
      <c r="V820" s="100"/>
      <c r="W820" s="100"/>
      <c r="X820" s="100"/>
      <c r="Y820" s="100"/>
      <c r="Z820" s="100"/>
    </row>
    <row r="821" spans="1:26" ht="14.25" hidden="1" customHeight="1" outlineLevel="1" x14ac:dyDescent="0.2">
      <c r="A821" s="100" t="s">
        <v>136</v>
      </c>
      <c r="B821" s="100">
        <v>8</v>
      </c>
      <c r="C821" s="100" t="s">
        <v>102</v>
      </c>
      <c r="D821" s="100">
        <v>51</v>
      </c>
      <c r="E821" s="146">
        <v>186560</v>
      </c>
      <c r="F821" s="101">
        <v>16000000</v>
      </c>
      <c r="G821" s="102">
        <v>36</v>
      </c>
      <c r="H821" s="101">
        <v>35</v>
      </c>
      <c r="I821" s="101"/>
      <c r="J821" s="100"/>
      <c r="K821" s="100"/>
      <c r="L821" s="100"/>
      <c r="M821" s="100"/>
      <c r="N821" s="100"/>
      <c r="O821" s="100"/>
      <c r="P821" s="100"/>
      <c r="Q821" s="100"/>
      <c r="R821" s="100"/>
      <c r="S821" s="100"/>
      <c r="T821" s="100"/>
      <c r="U821" s="100"/>
      <c r="V821" s="100"/>
      <c r="W821" s="100"/>
      <c r="X821" s="100"/>
      <c r="Y821" s="100"/>
      <c r="Z821" s="100"/>
    </row>
    <row r="822" spans="1:26" ht="14.25" hidden="1" customHeight="1" outlineLevel="1" collapsed="1" x14ac:dyDescent="0.2">
      <c r="A822" s="100" t="s">
        <v>136</v>
      </c>
      <c r="B822" s="100">
        <v>9</v>
      </c>
      <c r="C822" s="100" t="s">
        <v>102</v>
      </c>
      <c r="D822" s="100">
        <v>51</v>
      </c>
      <c r="E822" s="146">
        <v>189640</v>
      </c>
      <c r="F822" s="101">
        <v>16000000</v>
      </c>
      <c r="G822" s="102">
        <v>36</v>
      </c>
      <c r="H822" s="101">
        <v>35</v>
      </c>
      <c r="I822" s="101"/>
      <c r="J822" s="100"/>
      <c r="K822" s="100"/>
      <c r="L822" s="100"/>
      <c r="M822" s="100"/>
      <c r="N822" s="100"/>
      <c r="O822" s="100"/>
      <c r="P822" s="100"/>
      <c r="Q822" s="100"/>
      <c r="R822" s="100"/>
      <c r="S822" s="100"/>
      <c r="T822" s="100"/>
      <c r="U822" s="100"/>
      <c r="V822" s="100"/>
      <c r="W822" s="100"/>
      <c r="X822" s="100"/>
      <c r="Y822" s="100"/>
      <c r="Z822" s="100"/>
    </row>
    <row r="823" spans="1:26" ht="14.25" hidden="1" customHeight="1" outlineLevel="1" x14ac:dyDescent="0.2">
      <c r="A823" s="100" t="s">
        <v>136</v>
      </c>
      <c r="B823" s="100">
        <v>10</v>
      </c>
      <c r="C823" s="100" t="s">
        <v>102</v>
      </c>
      <c r="D823" s="100">
        <v>51</v>
      </c>
      <c r="E823" s="146">
        <v>192720</v>
      </c>
      <c r="F823" s="101">
        <v>16000000</v>
      </c>
      <c r="G823" s="102">
        <v>36</v>
      </c>
      <c r="H823" s="101">
        <v>35</v>
      </c>
      <c r="I823" s="101"/>
      <c r="J823" s="100"/>
      <c r="K823" s="100"/>
      <c r="L823" s="100"/>
      <c r="M823" s="100"/>
      <c r="N823" s="100"/>
      <c r="O823" s="100"/>
      <c r="P823" s="100"/>
      <c r="Q823" s="100"/>
      <c r="R823" s="100"/>
      <c r="S823" s="100"/>
      <c r="T823" s="100"/>
      <c r="U823" s="100"/>
      <c r="V823" s="100"/>
      <c r="W823" s="100"/>
      <c r="X823" s="100"/>
      <c r="Y823" s="100"/>
      <c r="Z823" s="100"/>
    </row>
    <row r="824" spans="1:26" ht="14.25" hidden="1" customHeight="1" outlineLevel="1" x14ac:dyDescent="0.2">
      <c r="A824" s="100" t="s">
        <v>136</v>
      </c>
      <c r="B824" s="100">
        <v>11</v>
      </c>
      <c r="C824" s="100" t="s">
        <v>102</v>
      </c>
      <c r="D824" s="100">
        <v>51</v>
      </c>
      <c r="E824" s="146">
        <v>195800</v>
      </c>
      <c r="F824" s="101">
        <v>16000000</v>
      </c>
      <c r="G824" s="102">
        <v>36</v>
      </c>
      <c r="H824" s="101">
        <v>35</v>
      </c>
      <c r="I824" s="101"/>
      <c r="J824" s="100"/>
      <c r="K824" s="100"/>
      <c r="L824" s="100"/>
      <c r="M824" s="100"/>
      <c r="N824" s="100"/>
      <c r="O824" s="100"/>
      <c r="P824" s="100"/>
      <c r="Q824" s="100"/>
      <c r="R824" s="100"/>
      <c r="S824" s="100"/>
      <c r="T824" s="100"/>
      <c r="U824" s="100"/>
      <c r="V824" s="100"/>
      <c r="W824" s="100"/>
      <c r="X824" s="100"/>
      <c r="Y824" s="100"/>
      <c r="Z824" s="100"/>
    </row>
    <row r="825" spans="1:26" ht="14.25" hidden="1" customHeight="1" outlineLevel="1" x14ac:dyDescent="0.2">
      <c r="A825" s="100" t="s">
        <v>136</v>
      </c>
      <c r="B825" s="100">
        <v>12</v>
      </c>
      <c r="C825" s="100" t="s">
        <v>102</v>
      </c>
      <c r="D825" s="100">
        <v>51</v>
      </c>
      <c r="E825" s="146">
        <v>198880</v>
      </c>
      <c r="F825" s="101">
        <v>0</v>
      </c>
      <c r="G825" s="102">
        <v>0</v>
      </c>
      <c r="H825" s="101">
        <v>35</v>
      </c>
      <c r="I825" s="101"/>
      <c r="J825" s="100"/>
      <c r="K825" s="100"/>
      <c r="L825" s="100"/>
      <c r="M825" s="100"/>
      <c r="N825" s="100"/>
      <c r="O825" s="100"/>
      <c r="P825" s="100"/>
      <c r="Q825" s="100"/>
      <c r="R825" s="100"/>
      <c r="S825" s="100"/>
      <c r="T825" s="100"/>
      <c r="U825" s="100"/>
      <c r="V825" s="100"/>
      <c r="W825" s="100"/>
      <c r="X825" s="100"/>
      <c r="Y825" s="100"/>
      <c r="Z825" s="100"/>
    </row>
    <row r="826" spans="1:26" ht="14.25" hidden="1" customHeight="1" outlineLevel="1" x14ac:dyDescent="0.2">
      <c r="A826" s="201" t="s">
        <v>136</v>
      </c>
      <c r="B826" s="97">
        <v>1</v>
      </c>
      <c r="C826" s="97" t="s">
        <v>103</v>
      </c>
      <c r="D826" s="97">
        <v>51</v>
      </c>
      <c r="E826" s="147">
        <v>208824</v>
      </c>
      <c r="F826" s="98">
        <v>0</v>
      </c>
      <c r="G826" s="99">
        <v>0</v>
      </c>
      <c r="H826" s="98">
        <v>35</v>
      </c>
      <c r="I826" s="101"/>
      <c r="J826" s="100"/>
      <c r="K826" s="100"/>
      <c r="L826" s="100"/>
      <c r="M826" s="100"/>
      <c r="N826" s="100"/>
      <c r="O826" s="100"/>
      <c r="P826" s="100"/>
      <c r="Q826" s="100"/>
      <c r="R826" s="100"/>
      <c r="S826" s="100"/>
      <c r="T826" s="100"/>
      <c r="U826" s="100"/>
      <c r="V826" s="100"/>
      <c r="W826" s="100"/>
      <c r="X826" s="100"/>
      <c r="Y826" s="100"/>
      <c r="Z826" s="100"/>
    </row>
    <row r="827" spans="1:26" ht="14.25" customHeight="1" collapsed="1" x14ac:dyDescent="0.2">
      <c r="A827" s="100" t="s">
        <v>137</v>
      </c>
      <c r="B827" s="100">
        <v>1</v>
      </c>
      <c r="C827" s="100" t="s">
        <v>101</v>
      </c>
      <c r="D827" s="100">
        <v>50</v>
      </c>
      <c r="E827" s="101">
        <v>68000</v>
      </c>
      <c r="F827" s="101">
        <v>100000</v>
      </c>
      <c r="G827" s="102">
        <v>2</v>
      </c>
      <c r="H827" s="101">
        <v>36</v>
      </c>
      <c r="I827" s="101"/>
      <c r="J827" s="100"/>
      <c r="K827" s="100"/>
      <c r="L827" s="100"/>
      <c r="M827" s="100"/>
      <c r="N827" s="100"/>
      <c r="O827" s="100"/>
      <c r="P827" s="100"/>
      <c r="Q827" s="100"/>
      <c r="R827" s="100"/>
      <c r="S827" s="100"/>
      <c r="T827" s="100"/>
      <c r="U827" s="100"/>
      <c r="V827" s="100"/>
      <c r="W827" s="100"/>
      <c r="X827" s="100"/>
      <c r="Y827" s="100"/>
      <c r="Z827" s="100"/>
    </row>
    <row r="828" spans="1:26" ht="14.25" hidden="1" customHeight="1" outlineLevel="1" x14ac:dyDescent="0.2">
      <c r="A828" s="100" t="s">
        <v>137</v>
      </c>
      <c r="B828" s="100">
        <v>2</v>
      </c>
      <c r="C828" s="100" t="s">
        <v>101</v>
      </c>
      <c r="D828" s="100">
        <v>52</v>
      </c>
      <c r="E828" s="101">
        <v>72000</v>
      </c>
      <c r="F828" s="101">
        <v>200000</v>
      </c>
      <c r="G828" s="102">
        <v>5</v>
      </c>
      <c r="H828" s="101">
        <v>36</v>
      </c>
      <c r="I828" s="101"/>
      <c r="J828" s="100"/>
      <c r="K828" s="100"/>
      <c r="L828" s="100"/>
      <c r="M828" s="100"/>
      <c r="N828" s="100"/>
      <c r="O828" s="100"/>
      <c r="P828" s="100"/>
      <c r="Q828" s="100"/>
      <c r="R828" s="100"/>
      <c r="S828" s="100"/>
      <c r="T828" s="100"/>
      <c r="U828" s="100"/>
      <c r="V828" s="100"/>
      <c r="W828" s="100"/>
      <c r="X828" s="100"/>
      <c r="Y828" s="100"/>
      <c r="Z828" s="100"/>
    </row>
    <row r="829" spans="1:26" ht="14.25" hidden="1" customHeight="1" outlineLevel="1" x14ac:dyDescent="0.2">
      <c r="A829" s="100" t="s">
        <v>137</v>
      </c>
      <c r="B829" s="100">
        <v>3</v>
      </c>
      <c r="C829" s="100" t="s">
        <v>101</v>
      </c>
      <c r="D829" s="100">
        <v>54</v>
      </c>
      <c r="E829" s="101">
        <v>77000</v>
      </c>
      <c r="F829" s="101">
        <v>400000</v>
      </c>
      <c r="G829" s="102">
        <v>14</v>
      </c>
      <c r="H829" s="101">
        <v>36</v>
      </c>
      <c r="I829" s="101"/>
      <c r="J829" s="100"/>
      <c r="K829" s="100"/>
      <c r="L829" s="100"/>
      <c r="M829" s="100"/>
      <c r="N829" s="100"/>
      <c r="O829" s="100"/>
      <c r="P829" s="100"/>
      <c r="Q829" s="100"/>
      <c r="R829" s="100"/>
      <c r="S829" s="100"/>
      <c r="T829" s="100"/>
      <c r="U829" s="100"/>
      <c r="V829" s="100"/>
      <c r="W829" s="100"/>
      <c r="X829" s="100"/>
      <c r="Y829" s="100"/>
      <c r="Z829" s="100"/>
    </row>
    <row r="830" spans="1:26" ht="14.25" hidden="1" customHeight="1" outlineLevel="1" x14ac:dyDescent="0.2">
      <c r="A830" s="100" t="s">
        <v>137</v>
      </c>
      <c r="B830" s="100">
        <v>4</v>
      </c>
      <c r="C830" s="100" t="s">
        <v>101</v>
      </c>
      <c r="D830" s="100">
        <v>56</v>
      </c>
      <c r="E830" s="101">
        <v>82000</v>
      </c>
      <c r="F830" s="101">
        <v>2000000</v>
      </c>
      <c r="G830" s="102">
        <v>28</v>
      </c>
      <c r="H830" s="101">
        <v>36</v>
      </c>
      <c r="I830" s="101"/>
      <c r="J830" s="100"/>
      <c r="K830" s="100"/>
      <c r="L830" s="100"/>
      <c r="M830" s="100"/>
      <c r="N830" s="100"/>
      <c r="O830" s="100"/>
      <c r="P830" s="100"/>
      <c r="Q830" s="100"/>
      <c r="R830" s="100"/>
      <c r="S830" s="100"/>
      <c r="T830" s="100"/>
      <c r="U830" s="100"/>
      <c r="V830" s="100"/>
      <c r="W830" s="100"/>
      <c r="X830" s="100"/>
      <c r="Y830" s="100"/>
      <c r="Z830" s="100"/>
    </row>
    <row r="831" spans="1:26" ht="14.25" hidden="1" customHeight="1" outlineLevel="1" x14ac:dyDescent="0.2">
      <c r="A831" s="100" t="s">
        <v>137</v>
      </c>
      <c r="B831" s="100">
        <v>5</v>
      </c>
      <c r="C831" s="100" t="s">
        <v>101</v>
      </c>
      <c r="D831" s="100">
        <v>58</v>
      </c>
      <c r="E831" s="101">
        <v>87000</v>
      </c>
      <c r="F831" s="101">
        <v>3000000</v>
      </c>
      <c r="G831" s="102">
        <v>48</v>
      </c>
      <c r="H831" s="101">
        <v>36</v>
      </c>
      <c r="I831" s="101"/>
      <c r="J831" s="100"/>
      <c r="K831" s="100"/>
      <c r="L831" s="100"/>
      <c r="M831" s="100"/>
      <c r="N831" s="100"/>
      <c r="O831" s="100"/>
      <c r="P831" s="100"/>
      <c r="Q831" s="100"/>
      <c r="R831" s="100"/>
      <c r="S831" s="100"/>
      <c r="T831" s="100"/>
      <c r="U831" s="100"/>
      <c r="V831" s="100"/>
      <c r="W831" s="100"/>
      <c r="X831" s="100"/>
      <c r="Y831" s="100"/>
      <c r="Z831" s="100"/>
    </row>
    <row r="832" spans="1:26" ht="14.25" hidden="1" customHeight="1" outlineLevel="1" x14ac:dyDescent="0.2">
      <c r="A832" s="100" t="s">
        <v>137</v>
      </c>
      <c r="B832" s="100">
        <v>6</v>
      </c>
      <c r="C832" s="100" t="s">
        <v>101</v>
      </c>
      <c r="D832" s="100">
        <v>60</v>
      </c>
      <c r="E832" s="101">
        <v>93000</v>
      </c>
      <c r="F832" s="101">
        <v>4000000</v>
      </c>
      <c r="G832" s="102">
        <v>66</v>
      </c>
      <c r="H832" s="101">
        <v>36</v>
      </c>
      <c r="I832" s="101"/>
      <c r="J832" s="100"/>
      <c r="K832" s="100"/>
      <c r="L832" s="100"/>
      <c r="M832" s="100"/>
      <c r="N832" s="100"/>
      <c r="O832" s="100"/>
      <c r="P832" s="100"/>
      <c r="Q832" s="100"/>
      <c r="R832" s="100"/>
      <c r="S832" s="100"/>
      <c r="T832" s="100"/>
      <c r="U832" s="100"/>
      <c r="V832" s="100"/>
      <c r="W832" s="100"/>
      <c r="X832" s="100"/>
      <c r="Y832" s="100"/>
      <c r="Z832" s="100"/>
    </row>
    <row r="833" spans="1:26" ht="14.25" hidden="1" customHeight="1" outlineLevel="1" x14ac:dyDescent="0.2">
      <c r="A833" s="100" t="s">
        <v>137</v>
      </c>
      <c r="B833" s="100">
        <v>7</v>
      </c>
      <c r="C833" s="100" t="s">
        <v>101</v>
      </c>
      <c r="D833" s="100">
        <v>62</v>
      </c>
      <c r="E833" s="101">
        <v>99000</v>
      </c>
      <c r="F833" s="101">
        <v>8000000</v>
      </c>
      <c r="G833" s="102">
        <v>90</v>
      </c>
      <c r="H833" s="101">
        <v>36</v>
      </c>
      <c r="I833" s="101"/>
      <c r="J833" s="100"/>
      <c r="K833" s="100"/>
      <c r="L833" s="100"/>
      <c r="M833" s="100"/>
      <c r="N833" s="100"/>
      <c r="O833" s="100"/>
      <c r="P833" s="100"/>
      <c r="Q833" s="100"/>
      <c r="R833" s="100"/>
      <c r="S833" s="100"/>
      <c r="T833" s="100"/>
      <c r="U833" s="100"/>
      <c r="V833" s="100"/>
      <c r="W833" s="100"/>
      <c r="X833" s="100"/>
      <c r="Y833" s="100"/>
      <c r="Z833" s="100"/>
    </row>
    <row r="834" spans="1:26" ht="14.25" hidden="1" customHeight="1" outlineLevel="1" x14ac:dyDescent="0.2">
      <c r="A834" s="100" t="s">
        <v>137</v>
      </c>
      <c r="B834" s="100">
        <v>8</v>
      </c>
      <c r="C834" s="100" t="s">
        <v>101</v>
      </c>
      <c r="D834" s="100">
        <v>64</v>
      </c>
      <c r="E834" s="101">
        <v>105000</v>
      </c>
      <c r="F834" s="101">
        <v>13000000</v>
      </c>
      <c r="G834" s="102">
        <v>106</v>
      </c>
      <c r="H834" s="101">
        <v>36</v>
      </c>
      <c r="I834" s="101"/>
      <c r="J834" s="100"/>
      <c r="K834" s="100"/>
      <c r="L834" s="100"/>
      <c r="M834" s="100"/>
      <c r="N834" s="100"/>
      <c r="O834" s="100"/>
      <c r="P834" s="100"/>
      <c r="Q834" s="100"/>
      <c r="R834" s="100"/>
      <c r="S834" s="100"/>
      <c r="T834" s="100"/>
      <c r="U834" s="100"/>
      <c r="V834" s="100"/>
      <c r="W834" s="100"/>
      <c r="X834" s="100"/>
      <c r="Y834" s="100"/>
      <c r="Z834" s="100"/>
    </row>
    <row r="835" spans="1:26" ht="14.25" hidden="1" customHeight="1" outlineLevel="1" x14ac:dyDescent="0.2">
      <c r="A835" s="100" t="s">
        <v>137</v>
      </c>
      <c r="B835" s="100">
        <v>9</v>
      </c>
      <c r="C835" s="100" t="s">
        <v>101</v>
      </c>
      <c r="D835" s="100">
        <v>66</v>
      </c>
      <c r="E835" s="101">
        <v>112000</v>
      </c>
      <c r="F835" s="101">
        <v>25000000</v>
      </c>
      <c r="G835" s="102">
        <v>116</v>
      </c>
      <c r="H835" s="101">
        <v>36</v>
      </c>
      <c r="I835" s="101"/>
      <c r="J835" s="100"/>
      <c r="K835" s="100"/>
      <c r="L835" s="100"/>
      <c r="M835" s="100"/>
      <c r="N835" s="100"/>
      <c r="O835" s="100"/>
      <c r="P835" s="100"/>
      <c r="Q835" s="100"/>
      <c r="R835" s="100"/>
      <c r="S835" s="100"/>
      <c r="T835" s="100"/>
      <c r="U835" s="100"/>
      <c r="V835" s="100"/>
      <c r="W835" s="100"/>
      <c r="X835" s="100"/>
      <c r="Y835" s="100"/>
      <c r="Z835" s="100"/>
    </row>
    <row r="836" spans="1:26" ht="14.25" hidden="1" customHeight="1" outlineLevel="1" x14ac:dyDescent="0.2">
      <c r="A836" s="100" t="s">
        <v>137</v>
      </c>
      <c r="B836" s="100">
        <v>10</v>
      </c>
      <c r="C836" s="100" t="s">
        <v>101</v>
      </c>
      <c r="D836" s="100">
        <v>67</v>
      </c>
      <c r="E836" s="101">
        <v>119000</v>
      </c>
      <c r="F836" s="101">
        <v>35000000</v>
      </c>
      <c r="G836" s="102">
        <v>124</v>
      </c>
      <c r="H836" s="101">
        <v>36</v>
      </c>
      <c r="I836" s="101"/>
      <c r="J836" s="100"/>
      <c r="K836" s="100"/>
      <c r="L836" s="100"/>
      <c r="M836" s="100"/>
      <c r="N836" s="100"/>
      <c r="O836" s="100"/>
      <c r="P836" s="100"/>
      <c r="Q836" s="100"/>
      <c r="R836" s="100"/>
      <c r="S836" s="100"/>
      <c r="T836" s="100"/>
      <c r="U836" s="100"/>
      <c r="V836" s="100"/>
      <c r="W836" s="100"/>
      <c r="X836" s="100"/>
      <c r="Y836" s="100"/>
      <c r="Z836" s="100"/>
    </row>
    <row r="837" spans="1:26" ht="14.25" hidden="1" customHeight="1" outlineLevel="1" x14ac:dyDescent="0.2">
      <c r="A837" s="100" t="s">
        <v>137</v>
      </c>
      <c r="B837" s="100">
        <v>11</v>
      </c>
      <c r="C837" s="100" t="s">
        <v>101</v>
      </c>
      <c r="D837" s="100">
        <v>68</v>
      </c>
      <c r="E837" s="101">
        <v>127000</v>
      </c>
      <c r="F837" s="101">
        <v>45000000</v>
      </c>
      <c r="G837" s="102">
        <v>130</v>
      </c>
      <c r="H837" s="101">
        <v>36</v>
      </c>
      <c r="I837" s="101"/>
      <c r="J837" s="100"/>
      <c r="K837" s="100"/>
      <c r="L837" s="100"/>
      <c r="M837" s="100"/>
      <c r="N837" s="100"/>
      <c r="O837" s="100"/>
      <c r="P837" s="100"/>
      <c r="Q837" s="100"/>
      <c r="R837" s="100"/>
      <c r="S837" s="100"/>
      <c r="T837" s="100"/>
      <c r="U837" s="100"/>
      <c r="V837" s="100"/>
      <c r="W837" s="100"/>
      <c r="X837" s="100"/>
      <c r="Y837" s="100"/>
      <c r="Z837" s="100"/>
    </row>
    <row r="838" spans="1:26" ht="14.25" hidden="1" customHeight="1" outlineLevel="1" x14ac:dyDescent="0.2">
      <c r="A838" s="100" t="s">
        <v>137</v>
      </c>
      <c r="B838" s="100">
        <v>12</v>
      </c>
      <c r="C838" s="100" t="s">
        <v>101</v>
      </c>
      <c r="D838" s="100">
        <v>69</v>
      </c>
      <c r="E838" s="101">
        <v>135000</v>
      </c>
      <c r="F838" s="101">
        <v>0</v>
      </c>
      <c r="G838" s="102">
        <v>0</v>
      </c>
      <c r="H838" s="101">
        <v>36</v>
      </c>
      <c r="I838" s="101"/>
      <c r="J838" s="100"/>
      <c r="K838" s="100"/>
      <c r="L838" s="100"/>
      <c r="M838" s="100"/>
      <c r="N838" s="100"/>
      <c r="O838" s="100"/>
      <c r="P838" s="100"/>
      <c r="Q838" s="100"/>
      <c r="R838" s="100"/>
      <c r="S838" s="100"/>
      <c r="T838" s="100"/>
      <c r="U838" s="100"/>
      <c r="V838" s="100"/>
      <c r="W838" s="100"/>
      <c r="X838" s="100"/>
      <c r="Y838" s="100"/>
      <c r="Z838" s="100"/>
    </row>
    <row r="839" spans="1:26" ht="14.25" hidden="1" customHeight="1" outlineLevel="1" x14ac:dyDescent="0.2">
      <c r="A839" s="100" t="s">
        <v>137</v>
      </c>
      <c r="B839" s="100">
        <v>1</v>
      </c>
      <c r="C839" s="100" t="s">
        <v>102</v>
      </c>
      <c r="D839" s="100">
        <v>69</v>
      </c>
      <c r="E839" s="101">
        <v>135000</v>
      </c>
      <c r="F839" s="101">
        <v>1000000</v>
      </c>
      <c r="G839" s="102">
        <v>12</v>
      </c>
      <c r="H839" s="101">
        <v>36</v>
      </c>
      <c r="I839" s="101"/>
      <c r="J839" s="100"/>
      <c r="K839" s="100"/>
      <c r="L839" s="100"/>
      <c r="M839" s="100"/>
      <c r="N839" s="100"/>
      <c r="O839" s="100"/>
      <c r="P839" s="100"/>
      <c r="Q839" s="100"/>
      <c r="R839" s="100"/>
      <c r="S839" s="100"/>
      <c r="T839" s="100"/>
      <c r="U839" s="100"/>
      <c r="V839" s="100"/>
      <c r="W839" s="100"/>
      <c r="X839" s="100"/>
      <c r="Y839" s="100"/>
      <c r="Z839" s="100"/>
    </row>
    <row r="840" spans="1:26" ht="14.25" hidden="1" customHeight="1" outlineLevel="1" x14ac:dyDescent="0.2">
      <c r="A840" s="100" t="s">
        <v>137</v>
      </c>
      <c r="B840" s="100">
        <v>2</v>
      </c>
      <c r="C840" s="100" t="s">
        <v>102</v>
      </c>
      <c r="D840" s="100">
        <v>69</v>
      </c>
      <c r="E840" s="101">
        <v>137500</v>
      </c>
      <c r="F840" s="101">
        <v>2000000</v>
      </c>
      <c r="G840" s="102">
        <v>24</v>
      </c>
      <c r="H840" s="101">
        <v>36</v>
      </c>
      <c r="I840" s="101"/>
      <c r="J840" s="100"/>
      <c r="K840" s="100"/>
      <c r="L840" s="100"/>
      <c r="M840" s="100"/>
      <c r="N840" s="100"/>
      <c r="O840" s="100"/>
      <c r="P840" s="100"/>
      <c r="Q840" s="100"/>
      <c r="R840" s="100"/>
      <c r="S840" s="100"/>
      <c r="T840" s="100"/>
      <c r="U840" s="100"/>
      <c r="V840" s="100"/>
      <c r="W840" s="100"/>
      <c r="X840" s="100"/>
      <c r="Y840" s="100"/>
      <c r="Z840" s="100"/>
    </row>
    <row r="841" spans="1:26" ht="14.25" hidden="1" customHeight="1" outlineLevel="1" x14ac:dyDescent="0.2">
      <c r="A841" s="100" t="s">
        <v>137</v>
      </c>
      <c r="B841" s="100">
        <v>3</v>
      </c>
      <c r="C841" s="100" t="s">
        <v>102</v>
      </c>
      <c r="D841" s="100">
        <v>69</v>
      </c>
      <c r="E841" s="101">
        <v>140000</v>
      </c>
      <c r="F841" s="101">
        <v>4000000</v>
      </c>
      <c r="G841" s="102">
        <v>36</v>
      </c>
      <c r="H841" s="101">
        <v>36</v>
      </c>
      <c r="I841" s="101"/>
      <c r="J841" s="100"/>
      <c r="K841" s="100"/>
      <c r="L841" s="100"/>
      <c r="M841" s="100"/>
      <c r="N841" s="100"/>
      <c r="O841" s="100"/>
      <c r="P841" s="100"/>
      <c r="Q841" s="100"/>
      <c r="R841" s="100"/>
      <c r="S841" s="100"/>
      <c r="T841" s="100"/>
      <c r="U841" s="100"/>
      <c r="V841" s="100"/>
      <c r="W841" s="100"/>
      <c r="X841" s="100"/>
      <c r="Y841" s="100"/>
      <c r="Z841" s="100"/>
    </row>
    <row r="842" spans="1:26" ht="14.25" hidden="1" customHeight="1" outlineLevel="1" x14ac:dyDescent="0.2">
      <c r="A842" s="100" t="s">
        <v>137</v>
      </c>
      <c r="B842" s="100">
        <v>4</v>
      </c>
      <c r="C842" s="100" t="s">
        <v>102</v>
      </c>
      <c r="D842" s="100">
        <v>69</v>
      </c>
      <c r="E842" s="101">
        <v>142500</v>
      </c>
      <c r="F842" s="101">
        <v>16000000</v>
      </c>
      <c r="G842" s="102">
        <v>36</v>
      </c>
      <c r="H842" s="101">
        <v>36</v>
      </c>
      <c r="I842" s="101"/>
      <c r="J842" s="100"/>
      <c r="K842" s="100"/>
      <c r="L842" s="100"/>
      <c r="M842" s="100"/>
      <c r="N842" s="100"/>
      <c r="O842" s="100"/>
      <c r="P842" s="100"/>
      <c r="Q842" s="100"/>
      <c r="R842" s="100"/>
      <c r="S842" s="100"/>
      <c r="T842" s="100"/>
      <c r="U842" s="100"/>
      <c r="V842" s="100"/>
      <c r="W842" s="100"/>
      <c r="X842" s="100"/>
      <c r="Y842" s="100"/>
      <c r="Z842" s="100"/>
    </row>
    <row r="843" spans="1:26" ht="14.25" hidden="1" customHeight="1" outlineLevel="1" x14ac:dyDescent="0.2">
      <c r="A843" s="100" t="s">
        <v>137</v>
      </c>
      <c r="B843" s="100">
        <v>5</v>
      </c>
      <c r="C843" s="100" t="s">
        <v>102</v>
      </c>
      <c r="D843" s="100">
        <v>69</v>
      </c>
      <c r="E843" s="101">
        <v>145000</v>
      </c>
      <c r="F843" s="101">
        <v>16000000</v>
      </c>
      <c r="G843" s="102">
        <v>36</v>
      </c>
      <c r="H843" s="101">
        <v>36</v>
      </c>
      <c r="I843" s="101"/>
      <c r="J843" s="100"/>
      <c r="K843" s="100"/>
      <c r="L843" s="100"/>
      <c r="M843" s="100"/>
      <c r="N843" s="100"/>
      <c r="O843" s="100"/>
      <c r="P843" s="100"/>
      <c r="Q843" s="100"/>
      <c r="R843" s="100"/>
      <c r="S843" s="100"/>
      <c r="T843" s="100"/>
      <c r="U843" s="100"/>
      <c r="V843" s="100"/>
      <c r="W843" s="100"/>
      <c r="X843" s="100"/>
      <c r="Y843" s="100"/>
      <c r="Z843" s="100"/>
    </row>
    <row r="844" spans="1:26" ht="14.25" hidden="1" customHeight="1" outlineLevel="1" x14ac:dyDescent="0.2">
      <c r="A844" s="100" t="s">
        <v>137</v>
      </c>
      <c r="B844" s="100">
        <v>6</v>
      </c>
      <c r="C844" s="100" t="s">
        <v>102</v>
      </c>
      <c r="D844" s="100">
        <v>69</v>
      </c>
      <c r="E844" s="101">
        <v>147500</v>
      </c>
      <c r="F844" s="101">
        <v>16000000</v>
      </c>
      <c r="G844" s="102">
        <v>36</v>
      </c>
      <c r="H844" s="101">
        <v>36</v>
      </c>
      <c r="I844" s="101"/>
      <c r="J844" s="100"/>
      <c r="K844" s="100"/>
      <c r="L844" s="100"/>
      <c r="M844" s="100"/>
      <c r="N844" s="100"/>
      <c r="O844" s="100"/>
      <c r="P844" s="100"/>
      <c r="Q844" s="100"/>
      <c r="R844" s="100"/>
      <c r="S844" s="100"/>
      <c r="T844" s="100"/>
      <c r="U844" s="100"/>
      <c r="V844" s="100"/>
      <c r="W844" s="100"/>
      <c r="X844" s="100"/>
      <c r="Y844" s="100"/>
      <c r="Z844" s="100"/>
    </row>
    <row r="845" spans="1:26" ht="14.25" hidden="1" customHeight="1" outlineLevel="1" x14ac:dyDescent="0.2">
      <c r="A845" s="100" t="s">
        <v>137</v>
      </c>
      <c r="B845" s="100">
        <v>7</v>
      </c>
      <c r="C845" s="100" t="s">
        <v>102</v>
      </c>
      <c r="D845" s="100">
        <v>69</v>
      </c>
      <c r="E845" s="101">
        <v>150000</v>
      </c>
      <c r="F845" s="101">
        <v>16000000</v>
      </c>
      <c r="G845" s="102">
        <v>36</v>
      </c>
      <c r="H845" s="101">
        <v>36</v>
      </c>
      <c r="I845" s="101"/>
      <c r="J845" s="100"/>
      <c r="K845" s="100"/>
      <c r="L845" s="100"/>
      <c r="M845" s="100"/>
      <c r="N845" s="100"/>
      <c r="O845" s="100"/>
      <c r="P845" s="100"/>
      <c r="Q845" s="100"/>
      <c r="R845" s="100"/>
      <c r="S845" s="100"/>
      <c r="T845" s="100"/>
      <c r="U845" s="100"/>
      <c r="V845" s="100"/>
      <c r="W845" s="100"/>
      <c r="X845" s="100"/>
      <c r="Y845" s="100"/>
      <c r="Z845" s="100"/>
    </row>
    <row r="846" spans="1:26" ht="14.25" hidden="1" customHeight="1" outlineLevel="1" x14ac:dyDescent="0.2">
      <c r="A846" s="100" t="s">
        <v>137</v>
      </c>
      <c r="B846" s="100">
        <v>8</v>
      </c>
      <c r="C846" s="100" t="s">
        <v>102</v>
      </c>
      <c r="D846" s="100">
        <v>69</v>
      </c>
      <c r="E846" s="101">
        <v>152500</v>
      </c>
      <c r="F846" s="101">
        <v>16000000</v>
      </c>
      <c r="G846" s="102">
        <v>36</v>
      </c>
      <c r="H846" s="101">
        <v>36</v>
      </c>
      <c r="I846" s="101"/>
      <c r="J846" s="100"/>
      <c r="K846" s="100"/>
      <c r="L846" s="100"/>
      <c r="M846" s="100"/>
      <c r="N846" s="100"/>
      <c r="O846" s="100"/>
      <c r="P846" s="100"/>
      <c r="Q846" s="100"/>
      <c r="R846" s="100"/>
      <c r="S846" s="100"/>
      <c r="T846" s="100"/>
      <c r="U846" s="100"/>
      <c r="V846" s="100"/>
      <c r="W846" s="100"/>
      <c r="X846" s="100"/>
      <c r="Y846" s="100"/>
      <c r="Z846" s="100"/>
    </row>
    <row r="847" spans="1:26" ht="14.25" hidden="1" customHeight="1" outlineLevel="1" collapsed="1" x14ac:dyDescent="0.2">
      <c r="A847" s="100" t="s">
        <v>137</v>
      </c>
      <c r="B847" s="100">
        <v>9</v>
      </c>
      <c r="C847" s="100" t="s">
        <v>102</v>
      </c>
      <c r="D847" s="100">
        <v>69</v>
      </c>
      <c r="E847" s="101">
        <v>155000</v>
      </c>
      <c r="F847" s="101">
        <v>16000000</v>
      </c>
      <c r="G847" s="102">
        <v>36</v>
      </c>
      <c r="H847" s="101">
        <v>36</v>
      </c>
      <c r="I847" s="101"/>
      <c r="J847" s="100"/>
      <c r="K847" s="100"/>
      <c r="L847" s="100"/>
      <c r="M847" s="100"/>
      <c r="N847" s="100"/>
      <c r="O847" s="100"/>
      <c r="P847" s="100"/>
      <c r="Q847" s="100"/>
      <c r="R847" s="100"/>
      <c r="S847" s="100"/>
      <c r="T847" s="100"/>
      <c r="U847" s="100"/>
      <c r="V847" s="100"/>
      <c r="W847" s="100"/>
      <c r="X847" s="100"/>
      <c r="Y847" s="100"/>
      <c r="Z847" s="100"/>
    </row>
    <row r="848" spans="1:26" ht="14.25" hidden="1" customHeight="1" outlineLevel="1" x14ac:dyDescent="0.2">
      <c r="A848" s="100" t="s">
        <v>137</v>
      </c>
      <c r="B848" s="100">
        <v>10</v>
      </c>
      <c r="C848" s="100" t="s">
        <v>102</v>
      </c>
      <c r="D848" s="100">
        <v>69</v>
      </c>
      <c r="E848" s="101">
        <v>157500</v>
      </c>
      <c r="F848" s="101">
        <v>16000000</v>
      </c>
      <c r="G848" s="102">
        <v>36</v>
      </c>
      <c r="H848" s="101">
        <v>36</v>
      </c>
      <c r="I848" s="101"/>
      <c r="J848" s="100"/>
      <c r="K848" s="100"/>
      <c r="L848" s="100"/>
      <c r="M848" s="100"/>
      <c r="N848" s="100"/>
      <c r="O848" s="100"/>
      <c r="P848" s="100"/>
      <c r="Q848" s="100"/>
      <c r="R848" s="100"/>
      <c r="S848" s="100"/>
      <c r="T848" s="100"/>
      <c r="U848" s="100"/>
      <c r="V848" s="100"/>
      <c r="W848" s="100"/>
      <c r="X848" s="100"/>
      <c r="Y848" s="100"/>
      <c r="Z848" s="100"/>
    </row>
    <row r="849" spans="1:26" ht="14.25" hidden="1" customHeight="1" outlineLevel="1" x14ac:dyDescent="0.2">
      <c r="A849" s="100" t="s">
        <v>137</v>
      </c>
      <c r="B849" s="100">
        <v>11</v>
      </c>
      <c r="C849" s="100" t="s">
        <v>102</v>
      </c>
      <c r="D849" s="100">
        <v>69</v>
      </c>
      <c r="E849" s="101">
        <v>160000</v>
      </c>
      <c r="F849" s="101">
        <v>16000000</v>
      </c>
      <c r="G849" s="102">
        <v>36</v>
      </c>
      <c r="H849" s="101">
        <v>36</v>
      </c>
      <c r="I849" s="101"/>
      <c r="J849" s="100"/>
      <c r="K849" s="100"/>
      <c r="L849" s="100"/>
      <c r="M849" s="100"/>
      <c r="N849" s="100"/>
      <c r="O849" s="100"/>
      <c r="P849" s="100"/>
      <c r="Q849" s="100"/>
      <c r="R849" s="100"/>
      <c r="S849" s="100"/>
      <c r="T849" s="100"/>
      <c r="U849" s="100"/>
      <c r="V849" s="100"/>
      <c r="W849" s="100"/>
      <c r="X849" s="100"/>
      <c r="Y849" s="100"/>
      <c r="Z849" s="100"/>
    </row>
    <row r="850" spans="1:26" ht="14.25" hidden="1" customHeight="1" outlineLevel="1" x14ac:dyDescent="0.2">
      <c r="A850" s="100" t="s">
        <v>137</v>
      </c>
      <c r="B850" s="100">
        <v>12</v>
      </c>
      <c r="C850" s="100" t="s">
        <v>102</v>
      </c>
      <c r="D850" s="100">
        <v>69</v>
      </c>
      <c r="E850" s="101">
        <v>162500</v>
      </c>
      <c r="F850" s="101">
        <v>0</v>
      </c>
      <c r="G850" s="102">
        <v>0</v>
      </c>
      <c r="H850" s="101">
        <v>36</v>
      </c>
      <c r="I850" s="101"/>
      <c r="J850" s="100"/>
      <c r="K850" s="100"/>
      <c r="L850" s="100"/>
      <c r="M850" s="100"/>
      <c r="N850" s="100"/>
      <c r="O850" s="100"/>
      <c r="P850" s="100"/>
      <c r="Q850" s="100"/>
      <c r="R850" s="100"/>
      <c r="S850" s="100"/>
      <c r="T850" s="100"/>
      <c r="U850" s="100"/>
      <c r="V850" s="100"/>
      <c r="W850" s="100"/>
      <c r="X850" s="100"/>
      <c r="Y850" s="100"/>
      <c r="Z850" s="100"/>
    </row>
    <row r="851" spans="1:26" ht="14.25" hidden="1" customHeight="1" outlineLevel="1" x14ac:dyDescent="0.2">
      <c r="A851" s="201" t="s">
        <v>137</v>
      </c>
      <c r="B851" s="97">
        <v>1</v>
      </c>
      <c r="C851" s="97" t="s">
        <v>103</v>
      </c>
      <c r="D851" s="97">
        <v>69</v>
      </c>
      <c r="E851" s="98">
        <v>170625</v>
      </c>
      <c r="F851" s="98">
        <v>0</v>
      </c>
      <c r="G851" s="99">
        <v>0</v>
      </c>
      <c r="H851" s="98">
        <v>36</v>
      </c>
      <c r="I851" s="101"/>
      <c r="J851" s="100"/>
      <c r="K851" s="100"/>
      <c r="L851" s="100"/>
      <c r="M851" s="100"/>
      <c r="N851" s="100"/>
      <c r="O851" s="100"/>
      <c r="P851" s="100"/>
      <c r="Q851" s="100"/>
      <c r="R851" s="100"/>
      <c r="S851" s="100"/>
      <c r="T851" s="100"/>
      <c r="U851" s="100"/>
      <c r="V851" s="100"/>
      <c r="W851" s="100"/>
      <c r="X851" s="100"/>
      <c r="Y851" s="100"/>
      <c r="Z851" s="100"/>
    </row>
    <row r="852" spans="1:26" ht="14.25" customHeight="1" collapsed="1" x14ac:dyDescent="0.2">
      <c r="A852" s="100" t="s">
        <v>138</v>
      </c>
      <c r="B852" s="100">
        <v>1</v>
      </c>
      <c r="C852" s="100" t="s">
        <v>101</v>
      </c>
      <c r="D852" s="100">
        <v>40</v>
      </c>
      <c r="E852" s="101">
        <v>93700</v>
      </c>
      <c r="F852" s="101">
        <v>100000</v>
      </c>
      <c r="G852" s="102">
        <v>2</v>
      </c>
      <c r="H852" s="101">
        <v>37</v>
      </c>
      <c r="I852" s="101"/>
      <c r="J852" s="100"/>
      <c r="K852" s="100"/>
      <c r="L852" s="100"/>
      <c r="M852" s="100"/>
      <c r="N852" s="100"/>
      <c r="O852" s="100"/>
      <c r="P852" s="100"/>
      <c r="Q852" s="100"/>
      <c r="R852" s="100"/>
      <c r="S852" s="100"/>
      <c r="T852" s="100"/>
      <c r="U852" s="100"/>
      <c r="V852" s="100"/>
      <c r="W852" s="100"/>
      <c r="X852" s="100"/>
      <c r="Y852" s="100"/>
      <c r="Z852" s="100"/>
    </row>
    <row r="853" spans="1:26" ht="14.25" hidden="1" customHeight="1" outlineLevel="1" x14ac:dyDescent="0.2">
      <c r="A853" s="100" t="s">
        <v>138</v>
      </c>
      <c r="B853" s="100">
        <v>2</v>
      </c>
      <c r="C853" s="100" t="s">
        <v>101</v>
      </c>
      <c r="D853" s="100">
        <v>41</v>
      </c>
      <c r="E853" s="101">
        <v>99300</v>
      </c>
      <c r="F853" s="101">
        <v>200000</v>
      </c>
      <c r="G853" s="102">
        <v>5</v>
      </c>
      <c r="H853" s="101">
        <v>37</v>
      </c>
      <c r="I853" s="101"/>
      <c r="J853" s="100"/>
      <c r="K853" s="100"/>
      <c r="L853" s="100"/>
      <c r="M853" s="100"/>
      <c r="N853" s="100"/>
      <c r="O853" s="100"/>
      <c r="P853" s="100"/>
      <c r="Q853" s="100"/>
      <c r="R853" s="100"/>
      <c r="S853" s="100"/>
      <c r="T853" s="100"/>
      <c r="U853" s="100"/>
      <c r="V853" s="100"/>
      <c r="W853" s="100"/>
      <c r="X853" s="100"/>
      <c r="Y853" s="100"/>
      <c r="Z853" s="100"/>
    </row>
    <row r="854" spans="1:26" ht="14.25" hidden="1" customHeight="1" outlineLevel="1" x14ac:dyDescent="0.2">
      <c r="A854" s="100" t="s">
        <v>138</v>
      </c>
      <c r="B854" s="100">
        <v>3</v>
      </c>
      <c r="C854" s="100" t="s">
        <v>101</v>
      </c>
      <c r="D854" s="100">
        <v>43</v>
      </c>
      <c r="E854" s="101">
        <v>105300</v>
      </c>
      <c r="F854" s="101">
        <v>400000</v>
      </c>
      <c r="G854" s="102">
        <v>14</v>
      </c>
      <c r="H854" s="101">
        <v>37</v>
      </c>
      <c r="I854" s="101"/>
      <c r="J854" s="100"/>
      <c r="K854" s="100"/>
      <c r="L854" s="100"/>
      <c r="M854" s="100"/>
      <c r="N854" s="100"/>
      <c r="O854" s="100"/>
      <c r="P854" s="100"/>
      <c r="Q854" s="100"/>
      <c r="R854" s="100"/>
      <c r="S854" s="100"/>
      <c r="T854" s="100"/>
      <c r="U854" s="100"/>
      <c r="V854" s="100"/>
      <c r="W854" s="100"/>
      <c r="X854" s="100"/>
      <c r="Y854" s="100"/>
      <c r="Z854" s="100"/>
    </row>
    <row r="855" spans="1:26" ht="14.25" hidden="1" customHeight="1" outlineLevel="1" x14ac:dyDescent="0.2">
      <c r="A855" s="100" t="s">
        <v>138</v>
      </c>
      <c r="B855" s="100">
        <v>4</v>
      </c>
      <c r="C855" s="100" t="s">
        <v>101</v>
      </c>
      <c r="D855" s="100">
        <v>44</v>
      </c>
      <c r="E855" s="101">
        <v>111600</v>
      </c>
      <c r="F855" s="101">
        <v>2000000</v>
      </c>
      <c r="G855" s="102">
        <v>28</v>
      </c>
      <c r="H855" s="101">
        <v>37</v>
      </c>
      <c r="I855" s="101"/>
      <c r="J855" s="100"/>
      <c r="K855" s="100"/>
      <c r="L855" s="100"/>
      <c r="M855" s="100"/>
      <c r="N855" s="100"/>
      <c r="O855" s="100"/>
      <c r="P855" s="100"/>
      <c r="Q855" s="100"/>
      <c r="R855" s="100"/>
      <c r="S855" s="100"/>
      <c r="T855" s="100"/>
      <c r="U855" s="100"/>
      <c r="V855" s="100"/>
      <c r="W855" s="100"/>
      <c r="X855" s="100"/>
      <c r="Y855" s="100"/>
      <c r="Z855" s="100"/>
    </row>
    <row r="856" spans="1:26" ht="14.25" hidden="1" customHeight="1" outlineLevel="1" x14ac:dyDescent="0.2">
      <c r="A856" s="100" t="s">
        <v>138</v>
      </c>
      <c r="B856" s="100">
        <v>5</v>
      </c>
      <c r="C856" s="100" t="s">
        <v>101</v>
      </c>
      <c r="D856" s="100">
        <v>45</v>
      </c>
      <c r="E856" s="101">
        <v>118300</v>
      </c>
      <c r="F856" s="101">
        <v>3000000</v>
      </c>
      <c r="G856" s="102">
        <v>48</v>
      </c>
      <c r="H856" s="101">
        <v>37</v>
      </c>
      <c r="I856" s="101"/>
      <c r="J856" s="100"/>
      <c r="K856" s="100"/>
      <c r="L856" s="100"/>
      <c r="M856" s="100"/>
      <c r="N856" s="100"/>
      <c r="O856" s="100"/>
      <c r="P856" s="100"/>
      <c r="Q856" s="100"/>
      <c r="R856" s="100"/>
      <c r="S856" s="100"/>
      <c r="T856" s="100"/>
      <c r="U856" s="100"/>
      <c r="V856" s="100"/>
      <c r="W856" s="100"/>
      <c r="X856" s="100"/>
      <c r="Y856" s="100"/>
      <c r="Z856" s="100"/>
    </row>
    <row r="857" spans="1:26" ht="14.25" hidden="1" customHeight="1" outlineLevel="1" x14ac:dyDescent="0.2">
      <c r="A857" s="100" t="s">
        <v>138</v>
      </c>
      <c r="B857" s="100">
        <v>6</v>
      </c>
      <c r="C857" s="100" t="s">
        <v>101</v>
      </c>
      <c r="D857" s="100">
        <v>46</v>
      </c>
      <c r="E857" s="101">
        <v>125400</v>
      </c>
      <c r="F857" s="101">
        <v>4000000</v>
      </c>
      <c r="G857" s="102">
        <v>66</v>
      </c>
      <c r="H857" s="101">
        <v>37</v>
      </c>
      <c r="I857" s="101"/>
      <c r="J857" s="100"/>
      <c r="K857" s="100"/>
      <c r="L857" s="100"/>
      <c r="M857" s="100"/>
      <c r="N857" s="100"/>
      <c r="O857" s="100"/>
      <c r="P857" s="100"/>
      <c r="Q857" s="100"/>
      <c r="R857" s="100"/>
      <c r="S857" s="100"/>
      <c r="T857" s="100"/>
      <c r="U857" s="100"/>
      <c r="V857" s="100"/>
      <c r="W857" s="100"/>
      <c r="X857" s="100"/>
      <c r="Y857" s="100"/>
      <c r="Z857" s="100"/>
    </row>
    <row r="858" spans="1:26" ht="14.25" hidden="1" customHeight="1" outlineLevel="1" x14ac:dyDescent="0.2">
      <c r="A858" s="100" t="s">
        <v>138</v>
      </c>
      <c r="B858" s="100">
        <v>7</v>
      </c>
      <c r="C858" s="100" t="s">
        <v>101</v>
      </c>
      <c r="D858" s="100">
        <v>48</v>
      </c>
      <c r="E858" s="101">
        <v>132900</v>
      </c>
      <c r="F858" s="101">
        <v>8000000</v>
      </c>
      <c r="G858" s="102">
        <v>90</v>
      </c>
      <c r="H858" s="101">
        <v>37</v>
      </c>
      <c r="I858" s="101"/>
      <c r="J858" s="100"/>
      <c r="K858" s="100"/>
      <c r="L858" s="100"/>
      <c r="M858" s="100"/>
      <c r="N858" s="100"/>
      <c r="O858" s="100"/>
      <c r="P858" s="100"/>
      <c r="Q858" s="100"/>
      <c r="R858" s="100"/>
      <c r="S858" s="100"/>
      <c r="T858" s="100"/>
      <c r="U858" s="100"/>
      <c r="V858" s="100"/>
      <c r="W858" s="100"/>
      <c r="X858" s="100"/>
      <c r="Y858" s="100"/>
      <c r="Z858" s="100"/>
    </row>
    <row r="859" spans="1:26" ht="14.25" hidden="1" customHeight="1" outlineLevel="1" x14ac:dyDescent="0.2">
      <c r="A859" s="100" t="s">
        <v>138</v>
      </c>
      <c r="B859" s="100">
        <v>8</v>
      </c>
      <c r="C859" s="100" t="s">
        <v>101</v>
      </c>
      <c r="D859" s="100">
        <v>49</v>
      </c>
      <c r="E859" s="101">
        <v>140900</v>
      </c>
      <c r="F859" s="101">
        <v>13000000</v>
      </c>
      <c r="G859" s="102">
        <v>106</v>
      </c>
      <c r="H859" s="101">
        <v>37</v>
      </c>
      <c r="I859" s="101"/>
      <c r="J859" s="100"/>
      <c r="K859" s="100"/>
      <c r="L859" s="100"/>
      <c r="M859" s="100"/>
      <c r="N859" s="100"/>
      <c r="O859" s="100"/>
      <c r="P859" s="100"/>
      <c r="Q859" s="100"/>
      <c r="R859" s="100"/>
      <c r="S859" s="100"/>
      <c r="T859" s="100"/>
      <c r="U859" s="100"/>
      <c r="V859" s="100"/>
      <c r="W859" s="100"/>
      <c r="X859" s="100"/>
      <c r="Y859" s="100"/>
      <c r="Z859" s="100"/>
    </row>
    <row r="860" spans="1:26" ht="14.25" hidden="1" customHeight="1" outlineLevel="1" x14ac:dyDescent="0.2">
      <c r="A860" s="100" t="s">
        <v>138</v>
      </c>
      <c r="B860" s="100">
        <v>9</v>
      </c>
      <c r="C860" s="100" t="s">
        <v>101</v>
      </c>
      <c r="D860" s="100">
        <v>50</v>
      </c>
      <c r="E860" s="101">
        <v>149400</v>
      </c>
      <c r="F860" s="101">
        <v>25000000</v>
      </c>
      <c r="G860" s="102">
        <v>116</v>
      </c>
      <c r="H860" s="101">
        <v>37</v>
      </c>
      <c r="I860" s="101"/>
      <c r="J860" s="100"/>
      <c r="K860" s="100"/>
      <c r="L860" s="100"/>
      <c r="M860" s="100"/>
      <c r="N860" s="100"/>
      <c r="O860" s="100"/>
      <c r="P860" s="100"/>
      <c r="Q860" s="100"/>
      <c r="R860" s="100"/>
      <c r="S860" s="100"/>
      <c r="T860" s="100"/>
      <c r="U860" s="100"/>
      <c r="V860" s="100"/>
      <c r="W860" s="100"/>
      <c r="X860" s="100"/>
      <c r="Y860" s="100"/>
      <c r="Z860" s="100"/>
    </row>
    <row r="861" spans="1:26" ht="14.25" hidden="1" customHeight="1" outlineLevel="1" x14ac:dyDescent="0.2">
      <c r="A861" s="100" t="s">
        <v>138</v>
      </c>
      <c r="B861" s="100">
        <v>10</v>
      </c>
      <c r="C861" s="100" t="s">
        <v>101</v>
      </c>
      <c r="D861" s="100">
        <v>51</v>
      </c>
      <c r="E861" s="101">
        <v>158400</v>
      </c>
      <c r="F861" s="101">
        <v>35000000</v>
      </c>
      <c r="G861" s="102">
        <v>124</v>
      </c>
      <c r="H861" s="101">
        <v>37</v>
      </c>
      <c r="I861" s="101"/>
      <c r="J861" s="100"/>
      <c r="K861" s="100"/>
      <c r="L861" s="100"/>
      <c r="M861" s="100"/>
      <c r="N861" s="100"/>
      <c r="O861" s="100"/>
      <c r="P861" s="100"/>
      <c r="Q861" s="100"/>
      <c r="R861" s="100"/>
      <c r="S861" s="100"/>
      <c r="T861" s="100"/>
      <c r="U861" s="100"/>
      <c r="V861" s="100"/>
      <c r="W861" s="100"/>
      <c r="X861" s="100"/>
      <c r="Y861" s="100"/>
      <c r="Z861" s="100"/>
    </row>
    <row r="862" spans="1:26" ht="14.25" hidden="1" customHeight="1" outlineLevel="1" x14ac:dyDescent="0.2">
      <c r="A862" s="100" t="s">
        <v>138</v>
      </c>
      <c r="B862" s="100">
        <v>11</v>
      </c>
      <c r="C862" s="100" t="s">
        <v>101</v>
      </c>
      <c r="D862" s="100">
        <v>52</v>
      </c>
      <c r="E862" s="101">
        <v>167900</v>
      </c>
      <c r="F862" s="101">
        <v>45000000</v>
      </c>
      <c r="G862" s="102">
        <v>130</v>
      </c>
      <c r="H862" s="101">
        <v>37</v>
      </c>
      <c r="I862" s="101"/>
      <c r="J862" s="100"/>
      <c r="K862" s="100"/>
      <c r="L862" s="100"/>
      <c r="M862" s="100"/>
      <c r="N862" s="100"/>
      <c r="O862" s="100"/>
      <c r="P862" s="100"/>
      <c r="Q862" s="100"/>
      <c r="R862" s="100"/>
      <c r="S862" s="100"/>
      <c r="T862" s="100"/>
      <c r="U862" s="100"/>
      <c r="V862" s="100"/>
      <c r="W862" s="100"/>
      <c r="X862" s="100"/>
      <c r="Y862" s="100"/>
      <c r="Z862" s="100"/>
    </row>
    <row r="863" spans="1:26" ht="14.25" hidden="1" customHeight="1" outlineLevel="1" x14ac:dyDescent="0.2">
      <c r="A863" s="100" t="s">
        <v>138</v>
      </c>
      <c r="B863" s="100">
        <v>12</v>
      </c>
      <c r="C863" s="100" t="s">
        <v>101</v>
      </c>
      <c r="D863" s="100">
        <v>53</v>
      </c>
      <c r="E863" s="101">
        <v>178000</v>
      </c>
      <c r="F863" s="101">
        <v>0</v>
      </c>
      <c r="G863" s="102">
        <v>0</v>
      </c>
      <c r="H863" s="101">
        <v>37</v>
      </c>
      <c r="I863" s="101"/>
      <c r="J863" s="100"/>
      <c r="K863" s="100"/>
      <c r="L863" s="100"/>
      <c r="M863" s="100"/>
      <c r="N863" s="100"/>
      <c r="O863" s="100"/>
      <c r="P863" s="100"/>
      <c r="Q863" s="100"/>
      <c r="R863" s="100"/>
      <c r="S863" s="100"/>
      <c r="T863" s="100"/>
      <c r="U863" s="100"/>
      <c r="V863" s="100"/>
      <c r="W863" s="100"/>
      <c r="X863" s="100"/>
      <c r="Y863" s="100"/>
      <c r="Z863" s="100"/>
    </row>
    <row r="864" spans="1:26" ht="14.25" hidden="1" customHeight="1" outlineLevel="1" x14ac:dyDescent="0.2">
      <c r="A864" s="100" t="s">
        <v>138</v>
      </c>
      <c r="B864" s="100">
        <v>1</v>
      </c>
      <c r="C864" s="100" t="s">
        <v>102</v>
      </c>
      <c r="D864" s="100">
        <v>53</v>
      </c>
      <c r="E864" s="101">
        <v>178000</v>
      </c>
      <c r="F864" s="101">
        <v>1000000</v>
      </c>
      <c r="G864" s="102">
        <v>12</v>
      </c>
      <c r="H864" s="101">
        <v>37</v>
      </c>
      <c r="I864" s="101"/>
      <c r="J864" s="100"/>
      <c r="K864" s="100"/>
      <c r="L864" s="100"/>
      <c r="M864" s="100"/>
      <c r="N864" s="100"/>
      <c r="O864" s="100"/>
      <c r="P864" s="100"/>
      <c r="Q864" s="100"/>
      <c r="R864" s="100"/>
      <c r="S864" s="100"/>
      <c r="T864" s="100"/>
      <c r="U864" s="100"/>
      <c r="V864" s="100"/>
      <c r="W864" s="100"/>
      <c r="X864" s="100"/>
      <c r="Y864" s="100"/>
      <c r="Z864" s="100"/>
    </row>
    <row r="865" spans="1:26" ht="14.25" hidden="1" customHeight="1" outlineLevel="1" x14ac:dyDescent="0.2">
      <c r="A865" s="100" t="s">
        <v>138</v>
      </c>
      <c r="B865" s="100">
        <v>2</v>
      </c>
      <c r="C865" s="100" t="s">
        <v>102</v>
      </c>
      <c r="D865" s="100">
        <v>53</v>
      </c>
      <c r="E865" s="101">
        <v>181300</v>
      </c>
      <c r="F865" s="101">
        <v>2000000</v>
      </c>
      <c r="G865" s="102">
        <v>24</v>
      </c>
      <c r="H865" s="101">
        <v>37</v>
      </c>
      <c r="I865" s="101"/>
      <c r="J865" s="100"/>
      <c r="K865" s="100"/>
      <c r="L865" s="100"/>
      <c r="M865" s="100"/>
      <c r="N865" s="100"/>
      <c r="O865" s="100"/>
      <c r="P865" s="100"/>
      <c r="Q865" s="100"/>
      <c r="R865" s="100"/>
      <c r="S865" s="100"/>
      <c r="T865" s="100"/>
      <c r="U865" s="100"/>
      <c r="V865" s="100"/>
      <c r="W865" s="100"/>
      <c r="X865" s="100"/>
      <c r="Y865" s="100"/>
      <c r="Z865" s="100"/>
    </row>
    <row r="866" spans="1:26" ht="14.25" hidden="1" customHeight="1" outlineLevel="1" x14ac:dyDescent="0.2">
      <c r="A866" s="100" t="s">
        <v>138</v>
      </c>
      <c r="B866" s="100">
        <v>3</v>
      </c>
      <c r="C866" s="100" t="s">
        <v>102</v>
      </c>
      <c r="D866" s="100">
        <v>53</v>
      </c>
      <c r="E866" s="101">
        <v>184600</v>
      </c>
      <c r="F866" s="101">
        <v>4000000</v>
      </c>
      <c r="G866" s="102">
        <v>36</v>
      </c>
      <c r="H866" s="101">
        <v>37</v>
      </c>
      <c r="I866" s="101"/>
      <c r="J866" s="100"/>
      <c r="K866" s="100"/>
      <c r="L866" s="100"/>
      <c r="M866" s="100"/>
      <c r="N866" s="100"/>
      <c r="O866" s="100"/>
      <c r="P866" s="100"/>
      <c r="Q866" s="100"/>
      <c r="R866" s="100"/>
      <c r="S866" s="100"/>
      <c r="T866" s="100"/>
      <c r="U866" s="100"/>
      <c r="V866" s="100"/>
      <c r="W866" s="100"/>
      <c r="X866" s="100"/>
      <c r="Y866" s="100"/>
      <c r="Z866" s="100"/>
    </row>
    <row r="867" spans="1:26" ht="14.25" hidden="1" customHeight="1" outlineLevel="1" x14ac:dyDescent="0.2">
      <c r="A867" s="100" t="s">
        <v>138</v>
      </c>
      <c r="B867" s="100">
        <v>4</v>
      </c>
      <c r="C867" s="100" t="s">
        <v>102</v>
      </c>
      <c r="D867" s="100">
        <v>53</v>
      </c>
      <c r="E867" s="101">
        <v>187900</v>
      </c>
      <c r="F867" s="101">
        <v>16000000</v>
      </c>
      <c r="G867" s="102">
        <v>36</v>
      </c>
      <c r="H867" s="101">
        <v>37</v>
      </c>
      <c r="I867" s="101"/>
      <c r="J867" s="100"/>
      <c r="K867" s="100"/>
      <c r="L867" s="100"/>
      <c r="M867" s="100"/>
      <c r="N867" s="100"/>
      <c r="O867" s="100"/>
      <c r="P867" s="100"/>
      <c r="Q867" s="100"/>
      <c r="R867" s="100"/>
      <c r="S867" s="100"/>
      <c r="T867" s="100"/>
      <c r="U867" s="100"/>
      <c r="V867" s="100"/>
      <c r="W867" s="100"/>
      <c r="X867" s="100"/>
      <c r="Y867" s="100"/>
      <c r="Z867" s="100"/>
    </row>
    <row r="868" spans="1:26" ht="14.25" hidden="1" customHeight="1" outlineLevel="1" x14ac:dyDescent="0.2">
      <c r="A868" s="100" t="s">
        <v>138</v>
      </c>
      <c r="B868" s="100">
        <v>5</v>
      </c>
      <c r="C868" s="100" t="s">
        <v>102</v>
      </c>
      <c r="D868" s="100">
        <v>53</v>
      </c>
      <c r="E868" s="101">
        <v>191200</v>
      </c>
      <c r="F868" s="101">
        <v>16000000</v>
      </c>
      <c r="G868" s="102">
        <v>36</v>
      </c>
      <c r="H868" s="101">
        <v>37</v>
      </c>
      <c r="I868" s="101"/>
      <c r="J868" s="100"/>
      <c r="K868" s="100"/>
      <c r="L868" s="100"/>
      <c r="M868" s="100"/>
      <c r="N868" s="100"/>
      <c r="O868" s="100"/>
      <c r="P868" s="100"/>
      <c r="Q868" s="100"/>
      <c r="R868" s="100"/>
      <c r="S868" s="100"/>
      <c r="T868" s="100"/>
      <c r="U868" s="100"/>
      <c r="V868" s="100"/>
      <c r="W868" s="100"/>
      <c r="X868" s="100"/>
      <c r="Y868" s="100"/>
      <c r="Z868" s="100"/>
    </row>
    <row r="869" spans="1:26" ht="14.25" hidden="1" customHeight="1" outlineLevel="1" x14ac:dyDescent="0.2">
      <c r="A869" s="100" t="s">
        <v>138</v>
      </c>
      <c r="B869" s="100">
        <v>6</v>
      </c>
      <c r="C869" s="100" t="s">
        <v>102</v>
      </c>
      <c r="D869" s="100">
        <v>53</v>
      </c>
      <c r="E869" s="101">
        <v>194500</v>
      </c>
      <c r="F869" s="101">
        <v>16000000</v>
      </c>
      <c r="G869" s="102">
        <v>36</v>
      </c>
      <c r="H869" s="101">
        <v>37</v>
      </c>
      <c r="I869" s="101"/>
      <c r="J869" s="100"/>
      <c r="K869" s="100"/>
      <c r="L869" s="100"/>
      <c r="M869" s="100"/>
      <c r="N869" s="100"/>
      <c r="O869" s="100"/>
      <c r="P869" s="100"/>
      <c r="Q869" s="100"/>
      <c r="R869" s="100"/>
      <c r="S869" s="100"/>
      <c r="T869" s="100"/>
      <c r="U869" s="100"/>
      <c r="V869" s="100"/>
      <c r="W869" s="100"/>
      <c r="X869" s="100"/>
      <c r="Y869" s="100"/>
      <c r="Z869" s="100"/>
    </row>
    <row r="870" spans="1:26" ht="14.25" hidden="1" customHeight="1" outlineLevel="1" x14ac:dyDescent="0.2">
      <c r="A870" s="100" t="s">
        <v>138</v>
      </c>
      <c r="B870" s="100">
        <v>7</v>
      </c>
      <c r="C870" s="100" t="s">
        <v>102</v>
      </c>
      <c r="D870" s="100">
        <v>53</v>
      </c>
      <c r="E870" s="101">
        <v>197800</v>
      </c>
      <c r="F870" s="101">
        <v>16000000</v>
      </c>
      <c r="G870" s="102">
        <v>36</v>
      </c>
      <c r="H870" s="101">
        <v>37</v>
      </c>
      <c r="I870" s="101"/>
      <c r="J870" s="100"/>
      <c r="K870" s="100"/>
      <c r="L870" s="100"/>
      <c r="M870" s="100"/>
      <c r="N870" s="100"/>
      <c r="O870" s="100"/>
      <c r="P870" s="100"/>
      <c r="Q870" s="100"/>
      <c r="R870" s="100"/>
      <c r="S870" s="100"/>
      <c r="T870" s="100"/>
      <c r="U870" s="100"/>
      <c r="V870" s="100"/>
      <c r="W870" s="100"/>
      <c r="X870" s="100"/>
      <c r="Y870" s="100"/>
      <c r="Z870" s="100"/>
    </row>
    <row r="871" spans="1:26" ht="14.25" hidden="1" customHeight="1" outlineLevel="1" x14ac:dyDescent="0.2">
      <c r="A871" s="100" t="s">
        <v>138</v>
      </c>
      <c r="B871" s="100">
        <v>8</v>
      </c>
      <c r="C871" s="100" t="s">
        <v>102</v>
      </c>
      <c r="D871" s="100">
        <v>53</v>
      </c>
      <c r="E871" s="101">
        <v>201100</v>
      </c>
      <c r="F871" s="101">
        <v>16000000</v>
      </c>
      <c r="G871" s="102">
        <v>36</v>
      </c>
      <c r="H871" s="101">
        <v>37</v>
      </c>
      <c r="I871" s="101"/>
      <c r="J871" s="100"/>
      <c r="K871" s="100"/>
      <c r="L871" s="100"/>
      <c r="M871" s="100"/>
      <c r="N871" s="100"/>
      <c r="O871" s="100"/>
      <c r="P871" s="100"/>
      <c r="Q871" s="100"/>
      <c r="R871" s="100"/>
      <c r="S871" s="100"/>
      <c r="T871" s="100"/>
      <c r="U871" s="100"/>
      <c r="V871" s="100"/>
      <c r="W871" s="100"/>
      <c r="X871" s="100"/>
      <c r="Y871" s="100"/>
      <c r="Z871" s="100"/>
    </row>
    <row r="872" spans="1:26" ht="14.25" hidden="1" customHeight="1" outlineLevel="1" collapsed="1" x14ac:dyDescent="0.2">
      <c r="A872" s="100" t="s">
        <v>138</v>
      </c>
      <c r="B872" s="100">
        <v>9</v>
      </c>
      <c r="C872" s="100" t="s">
        <v>102</v>
      </c>
      <c r="D872" s="100">
        <v>53</v>
      </c>
      <c r="E872" s="101">
        <v>204400</v>
      </c>
      <c r="F872" s="101">
        <v>16000000</v>
      </c>
      <c r="G872" s="102">
        <v>36</v>
      </c>
      <c r="H872" s="101">
        <v>37</v>
      </c>
      <c r="I872" s="101"/>
      <c r="J872" s="100"/>
      <c r="K872" s="100"/>
      <c r="L872" s="100"/>
      <c r="M872" s="100"/>
      <c r="N872" s="100"/>
      <c r="O872" s="100"/>
      <c r="P872" s="100"/>
      <c r="Q872" s="100"/>
      <c r="R872" s="100"/>
      <c r="S872" s="100"/>
      <c r="T872" s="100"/>
      <c r="U872" s="100"/>
      <c r="V872" s="100"/>
      <c r="W872" s="100"/>
      <c r="X872" s="100"/>
      <c r="Y872" s="100"/>
      <c r="Z872" s="100"/>
    </row>
    <row r="873" spans="1:26" ht="14.25" hidden="1" customHeight="1" outlineLevel="1" x14ac:dyDescent="0.2">
      <c r="A873" s="100" t="s">
        <v>138</v>
      </c>
      <c r="B873" s="100">
        <v>10</v>
      </c>
      <c r="C873" s="100" t="s">
        <v>102</v>
      </c>
      <c r="D873" s="100">
        <v>53</v>
      </c>
      <c r="E873" s="101">
        <v>207700</v>
      </c>
      <c r="F873" s="101">
        <v>16000000</v>
      </c>
      <c r="G873" s="102">
        <v>36</v>
      </c>
      <c r="H873" s="101">
        <v>37</v>
      </c>
      <c r="I873" s="101"/>
      <c r="J873" s="100"/>
      <c r="K873" s="100"/>
      <c r="L873" s="100"/>
      <c r="M873" s="100"/>
      <c r="N873" s="100"/>
      <c r="O873" s="100"/>
      <c r="P873" s="100"/>
      <c r="Q873" s="100"/>
      <c r="R873" s="100"/>
      <c r="S873" s="100"/>
      <c r="T873" s="100"/>
      <c r="U873" s="100"/>
      <c r="V873" s="100"/>
      <c r="W873" s="100"/>
      <c r="X873" s="100"/>
      <c r="Y873" s="100"/>
      <c r="Z873" s="100"/>
    </row>
    <row r="874" spans="1:26" ht="14.25" hidden="1" customHeight="1" outlineLevel="1" x14ac:dyDescent="0.2">
      <c r="A874" s="100" t="s">
        <v>138</v>
      </c>
      <c r="B874" s="100">
        <v>11</v>
      </c>
      <c r="C874" s="100" t="s">
        <v>102</v>
      </c>
      <c r="D874" s="100">
        <v>53</v>
      </c>
      <c r="E874" s="101">
        <v>211000</v>
      </c>
      <c r="F874" s="101">
        <v>16000000</v>
      </c>
      <c r="G874" s="102">
        <v>36</v>
      </c>
      <c r="H874" s="101">
        <v>37</v>
      </c>
      <c r="I874" s="101"/>
      <c r="J874" s="100"/>
      <c r="K874" s="100"/>
      <c r="L874" s="100"/>
      <c r="M874" s="100"/>
      <c r="N874" s="100"/>
      <c r="O874" s="100"/>
      <c r="P874" s="100"/>
      <c r="Q874" s="100"/>
      <c r="R874" s="100"/>
      <c r="S874" s="100"/>
      <c r="T874" s="100"/>
      <c r="U874" s="100"/>
      <c r="V874" s="100"/>
      <c r="W874" s="100"/>
      <c r="X874" s="100"/>
      <c r="Y874" s="100"/>
      <c r="Z874" s="100"/>
    </row>
    <row r="875" spans="1:26" ht="14.25" hidden="1" customHeight="1" outlineLevel="1" x14ac:dyDescent="0.2">
      <c r="A875" s="100" t="s">
        <v>138</v>
      </c>
      <c r="B875" s="100">
        <v>12</v>
      </c>
      <c r="C875" s="100" t="s">
        <v>102</v>
      </c>
      <c r="D875" s="100">
        <v>53</v>
      </c>
      <c r="E875" s="101">
        <v>214300</v>
      </c>
      <c r="F875" s="101">
        <v>0</v>
      </c>
      <c r="G875" s="102">
        <v>0</v>
      </c>
      <c r="H875" s="101">
        <v>37</v>
      </c>
      <c r="I875" s="101"/>
      <c r="J875" s="100"/>
      <c r="K875" s="100"/>
      <c r="L875" s="100"/>
      <c r="M875" s="100"/>
      <c r="N875" s="100"/>
      <c r="O875" s="100"/>
      <c r="P875" s="100"/>
      <c r="Q875" s="100"/>
      <c r="R875" s="100"/>
      <c r="S875" s="100"/>
      <c r="T875" s="100"/>
      <c r="U875" s="100"/>
      <c r="V875" s="100"/>
      <c r="W875" s="100"/>
      <c r="X875" s="100"/>
      <c r="Y875" s="100"/>
      <c r="Z875" s="100"/>
    </row>
    <row r="876" spans="1:26" ht="14.25" hidden="1" customHeight="1" outlineLevel="1" x14ac:dyDescent="0.2">
      <c r="A876" s="201" t="s">
        <v>138</v>
      </c>
      <c r="B876" s="97">
        <v>1</v>
      </c>
      <c r="C876" s="97" t="s">
        <v>103</v>
      </c>
      <c r="D876" s="97">
        <v>53</v>
      </c>
      <c r="E876" s="98">
        <v>225015</v>
      </c>
      <c r="F876" s="98">
        <v>0</v>
      </c>
      <c r="G876" s="99">
        <v>0</v>
      </c>
      <c r="H876" s="98">
        <v>37</v>
      </c>
      <c r="I876" s="101"/>
      <c r="J876" s="100"/>
      <c r="K876" s="100"/>
      <c r="L876" s="100"/>
      <c r="M876" s="100"/>
      <c r="N876" s="100"/>
      <c r="O876" s="100"/>
      <c r="P876" s="100"/>
      <c r="Q876" s="100"/>
      <c r="R876" s="100"/>
      <c r="S876" s="100"/>
      <c r="T876" s="100"/>
      <c r="U876" s="100"/>
      <c r="V876" s="100"/>
      <c r="W876" s="100"/>
      <c r="X876" s="100"/>
      <c r="Y876" s="100"/>
      <c r="Z876" s="100"/>
    </row>
    <row r="877" spans="1:26" ht="14.25" customHeight="1" collapsed="1" x14ac:dyDescent="0.2">
      <c r="A877" s="100" t="s">
        <v>139</v>
      </c>
      <c r="B877" s="100">
        <v>1</v>
      </c>
      <c r="C877" s="100" t="s">
        <v>101</v>
      </c>
      <c r="D877" s="100">
        <v>35</v>
      </c>
      <c r="E877" s="101">
        <v>97000</v>
      </c>
      <c r="F877" s="101">
        <v>100000</v>
      </c>
      <c r="G877" s="102">
        <v>2</v>
      </c>
      <c r="H877" s="101">
        <v>38</v>
      </c>
      <c r="I877" s="101"/>
      <c r="J877" s="100"/>
      <c r="K877" s="100"/>
      <c r="L877" s="100"/>
      <c r="M877" s="100"/>
      <c r="N877" s="100"/>
      <c r="O877" s="100"/>
      <c r="P877" s="100"/>
      <c r="Q877" s="100"/>
      <c r="R877" s="100"/>
      <c r="S877" s="100"/>
      <c r="T877" s="100"/>
      <c r="U877" s="100"/>
      <c r="V877" s="100"/>
      <c r="W877" s="100"/>
      <c r="X877" s="100"/>
      <c r="Y877" s="100"/>
      <c r="Z877" s="100"/>
    </row>
    <row r="878" spans="1:26" ht="14.25" hidden="1" customHeight="1" outlineLevel="1" x14ac:dyDescent="0.2">
      <c r="A878" s="100" t="s">
        <v>139</v>
      </c>
      <c r="B878" s="100">
        <v>2</v>
      </c>
      <c r="C878" s="100" t="s">
        <v>101</v>
      </c>
      <c r="D878" s="100">
        <v>37</v>
      </c>
      <c r="E878" s="101">
        <v>103000</v>
      </c>
      <c r="F878" s="101">
        <v>200000</v>
      </c>
      <c r="G878" s="102">
        <v>5</v>
      </c>
      <c r="H878" s="101">
        <v>38</v>
      </c>
      <c r="I878" s="101"/>
      <c r="J878" s="100"/>
      <c r="K878" s="100"/>
      <c r="L878" s="100"/>
      <c r="M878" s="100"/>
      <c r="N878" s="100"/>
      <c r="O878" s="100"/>
      <c r="P878" s="100"/>
      <c r="Q878" s="100"/>
      <c r="R878" s="100"/>
      <c r="S878" s="100"/>
      <c r="T878" s="100"/>
      <c r="U878" s="100"/>
      <c r="V878" s="100"/>
      <c r="W878" s="100"/>
      <c r="X878" s="100"/>
      <c r="Y878" s="100"/>
      <c r="Z878" s="100"/>
    </row>
    <row r="879" spans="1:26" ht="14.25" hidden="1" customHeight="1" outlineLevel="1" x14ac:dyDescent="0.2">
      <c r="A879" s="100" t="s">
        <v>139</v>
      </c>
      <c r="B879" s="100">
        <v>3</v>
      </c>
      <c r="C879" s="100" t="s">
        <v>101</v>
      </c>
      <c r="D879" s="100">
        <v>38</v>
      </c>
      <c r="E879" s="101">
        <v>110000</v>
      </c>
      <c r="F879" s="101">
        <v>400000</v>
      </c>
      <c r="G879" s="102">
        <v>14</v>
      </c>
      <c r="H879" s="101">
        <v>38</v>
      </c>
      <c r="I879" s="101"/>
      <c r="J879" s="100"/>
      <c r="K879" s="100"/>
      <c r="L879" s="100"/>
      <c r="M879" s="100"/>
      <c r="N879" s="100"/>
      <c r="O879" s="100"/>
      <c r="P879" s="100"/>
      <c r="Q879" s="100"/>
      <c r="R879" s="100"/>
      <c r="S879" s="100"/>
      <c r="T879" s="100"/>
      <c r="U879" s="100"/>
      <c r="V879" s="100"/>
      <c r="W879" s="100"/>
      <c r="X879" s="100"/>
      <c r="Y879" s="100"/>
      <c r="Z879" s="100"/>
    </row>
    <row r="880" spans="1:26" ht="14.25" hidden="1" customHeight="1" outlineLevel="1" x14ac:dyDescent="0.2">
      <c r="A880" s="100" t="s">
        <v>139</v>
      </c>
      <c r="B880" s="100">
        <v>4</v>
      </c>
      <c r="C880" s="100" t="s">
        <v>101</v>
      </c>
      <c r="D880" s="100">
        <v>39</v>
      </c>
      <c r="E880" s="101">
        <v>117000</v>
      </c>
      <c r="F880" s="101">
        <v>2000000</v>
      </c>
      <c r="G880" s="102">
        <v>28</v>
      </c>
      <c r="H880" s="101">
        <v>38</v>
      </c>
      <c r="I880" s="101"/>
      <c r="J880" s="100"/>
      <c r="K880" s="100"/>
      <c r="L880" s="100"/>
      <c r="M880" s="100"/>
      <c r="N880" s="100"/>
      <c r="O880" s="100"/>
      <c r="P880" s="100"/>
      <c r="Q880" s="100"/>
      <c r="R880" s="100"/>
      <c r="S880" s="100"/>
      <c r="T880" s="100"/>
      <c r="U880" s="100"/>
      <c r="V880" s="100"/>
      <c r="W880" s="100"/>
      <c r="X880" s="100"/>
      <c r="Y880" s="100"/>
      <c r="Z880" s="100"/>
    </row>
    <row r="881" spans="1:26" ht="14.25" hidden="1" customHeight="1" outlineLevel="1" x14ac:dyDescent="0.2">
      <c r="A881" s="100" t="s">
        <v>139</v>
      </c>
      <c r="B881" s="100">
        <v>5</v>
      </c>
      <c r="C881" s="100" t="s">
        <v>101</v>
      </c>
      <c r="D881" s="100">
        <v>40</v>
      </c>
      <c r="E881" s="101">
        <v>124000</v>
      </c>
      <c r="F881" s="101">
        <v>3000000</v>
      </c>
      <c r="G881" s="102">
        <v>48</v>
      </c>
      <c r="H881" s="101">
        <v>38</v>
      </c>
      <c r="I881" s="101"/>
      <c r="J881" s="100"/>
      <c r="K881" s="100"/>
      <c r="L881" s="100"/>
      <c r="M881" s="100"/>
      <c r="N881" s="100"/>
      <c r="O881" s="100"/>
      <c r="P881" s="100"/>
      <c r="Q881" s="100"/>
      <c r="R881" s="100"/>
      <c r="S881" s="100"/>
      <c r="T881" s="100"/>
      <c r="U881" s="100"/>
      <c r="V881" s="100"/>
      <c r="W881" s="100"/>
      <c r="X881" s="100"/>
      <c r="Y881" s="100"/>
      <c r="Z881" s="100"/>
    </row>
    <row r="882" spans="1:26" ht="14.25" hidden="1" customHeight="1" outlineLevel="1" x14ac:dyDescent="0.2">
      <c r="A882" s="100" t="s">
        <v>139</v>
      </c>
      <c r="B882" s="100">
        <v>6</v>
      </c>
      <c r="C882" s="100" t="s">
        <v>101</v>
      </c>
      <c r="D882" s="100">
        <v>41</v>
      </c>
      <c r="E882" s="101">
        <v>132000</v>
      </c>
      <c r="F882" s="101">
        <v>4000000</v>
      </c>
      <c r="G882" s="102">
        <v>66</v>
      </c>
      <c r="H882" s="101">
        <v>38</v>
      </c>
      <c r="I882" s="101"/>
      <c r="J882" s="100"/>
      <c r="K882" s="100"/>
      <c r="L882" s="100"/>
      <c r="M882" s="100"/>
      <c r="N882" s="100"/>
      <c r="O882" s="100"/>
      <c r="P882" s="100"/>
      <c r="Q882" s="100"/>
      <c r="R882" s="100"/>
      <c r="S882" s="100"/>
      <c r="T882" s="100"/>
      <c r="U882" s="100"/>
      <c r="V882" s="100"/>
      <c r="W882" s="100"/>
      <c r="X882" s="100"/>
      <c r="Y882" s="100"/>
      <c r="Z882" s="100"/>
    </row>
    <row r="883" spans="1:26" ht="14.25" hidden="1" customHeight="1" outlineLevel="1" x14ac:dyDescent="0.2">
      <c r="A883" s="100" t="s">
        <v>139</v>
      </c>
      <c r="B883" s="100">
        <v>7</v>
      </c>
      <c r="C883" s="100" t="s">
        <v>101</v>
      </c>
      <c r="D883" s="100">
        <v>43</v>
      </c>
      <c r="E883" s="101">
        <v>140000</v>
      </c>
      <c r="F883" s="101">
        <v>8000000</v>
      </c>
      <c r="G883" s="102">
        <v>90</v>
      </c>
      <c r="H883" s="101">
        <v>38</v>
      </c>
      <c r="I883" s="101"/>
      <c r="J883" s="100"/>
      <c r="K883" s="100"/>
      <c r="L883" s="100"/>
      <c r="M883" s="100"/>
      <c r="N883" s="100"/>
      <c r="O883" s="100"/>
      <c r="P883" s="100"/>
      <c r="Q883" s="100"/>
      <c r="R883" s="100"/>
      <c r="S883" s="100"/>
      <c r="T883" s="100"/>
      <c r="U883" s="100"/>
      <c r="V883" s="100"/>
      <c r="W883" s="100"/>
      <c r="X883" s="100"/>
      <c r="Y883" s="100"/>
      <c r="Z883" s="100"/>
    </row>
    <row r="884" spans="1:26" ht="14.25" hidden="1" customHeight="1" outlineLevel="1" x14ac:dyDescent="0.2">
      <c r="A884" s="100" t="s">
        <v>139</v>
      </c>
      <c r="B884" s="100">
        <v>8</v>
      </c>
      <c r="C884" s="100" t="s">
        <v>101</v>
      </c>
      <c r="D884" s="100">
        <v>44</v>
      </c>
      <c r="E884" s="101">
        <v>149000</v>
      </c>
      <c r="F884" s="101">
        <v>13000000</v>
      </c>
      <c r="G884" s="102">
        <v>106</v>
      </c>
      <c r="H884" s="101">
        <v>38</v>
      </c>
      <c r="I884" s="101"/>
      <c r="J884" s="100"/>
      <c r="K884" s="100"/>
      <c r="L884" s="100"/>
      <c r="M884" s="100"/>
      <c r="N884" s="100"/>
      <c r="O884" s="100"/>
      <c r="P884" s="100"/>
      <c r="Q884" s="100"/>
      <c r="R884" s="100"/>
      <c r="S884" s="100"/>
      <c r="T884" s="100"/>
      <c r="U884" s="100"/>
      <c r="V884" s="100"/>
      <c r="W884" s="100"/>
      <c r="X884" s="100"/>
      <c r="Y884" s="100"/>
      <c r="Z884" s="100"/>
    </row>
    <row r="885" spans="1:26" ht="14.25" hidden="1" customHeight="1" outlineLevel="1" x14ac:dyDescent="0.2">
      <c r="A885" s="100" t="s">
        <v>139</v>
      </c>
      <c r="B885" s="100">
        <v>9</v>
      </c>
      <c r="C885" s="100" t="s">
        <v>101</v>
      </c>
      <c r="D885" s="100">
        <v>45</v>
      </c>
      <c r="E885" s="101">
        <v>158000</v>
      </c>
      <c r="F885" s="101">
        <v>25000000</v>
      </c>
      <c r="G885" s="102">
        <v>116</v>
      </c>
      <c r="H885" s="101">
        <v>38</v>
      </c>
      <c r="I885" s="101"/>
      <c r="J885" s="100"/>
      <c r="K885" s="100"/>
      <c r="L885" s="100"/>
      <c r="M885" s="100"/>
      <c r="N885" s="100"/>
      <c r="O885" s="100"/>
      <c r="P885" s="100"/>
      <c r="Q885" s="100"/>
      <c r="R885" s="100"/>
      <c r="S885" s="100"/>
      <c r="T885" s="100"/>
      <c r="U885" s="100"/>
      <c r="V885" s="100"/>
      <c r="W885" s="100"/>
      <c r="X885" s="100"/>
      <c r="Y885" s="100"/>
      <c r="Z885" s="100"/>
    </row>
    <row r="886" spans="1:26" ht="14.25" hidden="1" customHeight="1" outlineLevel="1" x14ac:dyDescent="0.2">
      <c r="A886" s="100" t="s">
        <v>139</v>
      </c>
      <c r="B886" s="100">
        <v>10</v>
      </c>
      <c r="C886" s="100" t="s">
        <v>101</v>
      </c>
      <c r="D886" s="100">
        <v>46</v>
      </c>
      <c r="E886" s="101">
        <v>168000</v>
      </c>
      <c r="F886" s="101">
        <v>35000000</v>
      </c>
      <c r="G886" s="102">
        <v>124</v>
      </c>
      <c r="H886" s="101">
        <v>38</v>
      </c>
      <c r="I886" s="101"/>
      <c r="J886" s="100"/>
      <c r="K886" s="100"/>
      <c r="L886" s="100"/>
      <c r="M886" s="100"/>
      <c r="N886" s="100"/>
      <c r="O886" s="100"/>
      <c r="P886" s="100"/>
      <c r="Q886" s="100"/>
      <c r="R886" s="100"/>
      <c r="S886" s="100"/>
      <c r="T886" s="100"/>
      <c r="U886" s="100"/>
      <c r="V886" s="100"/>
      <c r="W886" s="100"/>
      <c r="X886" s="100"/>
      <c r="Y886" s="100"/>
      <c r="Z886" s="100"/>
    </row>
    <row r="887" spans="1:26" ht="14.25" hidden="1" customHeight="1" outlineLevel="1" x14ac:dyDescent="0.2">
      <c r="A887" s="100" t="s">
        <v>139</v>
      </c>
      <c r="B887" s="100">
        <v>11</v>
      </c>
      <c r="C887" s="100" t="s">
        <v>101</v>
      </c>
      <c r="D887" s="100">
        <v>47</v>
      </c>
      <c r="E887" s="101">
        <v>179000</v>
      </c>
      <c r="F887" s="101">
        <v>45000000</v>
      </c>
      <c r="G887" s="102">
        <v>130</v>
      </c>
      <c r="H887" s="101">
        <v>38</v>
      </c>
      <c r="I887" s="101"/>
      <c r="J887" s="100"/>
      <c r="K887" s="100"/>
      <c r="L887" s="100"/>
      <c r="M887" s="100"/>
      <c r="N887" s="100"/>
      <c r="O887" s="100"/>
      <c r="P887" s="100"/>
      <c r="Q887" s="100"/>
      <c r="R887" s="100"/>
      <c r="S887" s="100"/>
      <c r="T887" s="100"/>
      <c r="U887" s="100"/>
      <c r="V887" s="100"/>
      <c r="W887" s="100"/>
      <c r="X887" s="100"/>
      <c r="Y887" s="100"/>
      <c r="Z887" s="100"/>
    </row>
    <row r="888" spans="1:26" ht="14.25" hidden="1" customHeight="1" outlineLevel="1" x14ac:dyDescent="0.2">
      <c r="A888" s="100" t="s">
        <v>139</v>
      </c>
      <c r="B888" s="100">
        <v>12</v>
      </c>
      <c r="C888" s="100" t="s">
        <v>101</v>
      </c>
      <c r="D888" s="100">
        <v>48</v>
      </c>
      <c r="E888" s="101">
        <v>190000</v>
      </c>
      <c r="F888" s="101">
        <v>0</v>
      </c>
      <c r="G888" s="102">
        <v>0</v>
      </c>
      <c r="H888" s="101">
        <v>38</v>
      </c>
      <c r="I888" s="101"/>
      <c r="J888" s="100"/>
      <c r="K888" s="100"/>
      <c r="L888" s="100"/>
      <c r="M888" s="100"/>
      <c r="N888" s="100"/>
      <c r="O888" s="100"/>
      <c r="P888" s="100"/>
      <c r="Q888" s="100"/>
      <c r="R888" s="100"/>
      <c r="S888" s="100"/>
      <c r="T888" s="100"/>
      <c r="U888" s="100"/>
      <c r="V888" s="100"/>
      <c r="W888" s="100"/>
      <c r="X888" s="100"/>
      <c r="Y888" s="100"/>
      <c r="Z888" s="100"/>
    </row>
    <row r="889" spans="1:26" ht="14.25" hidden="1" customHeight="1" outlineLevel="1" x14ac:dyDescent="0.2">
      <c r="A889" s="100" t="s">
        <v>139</v>
      </c>
      <c r="B889" s="100">
        <v>1</v>
      </c>
      <c r="C889" s="100" t="s">
        <v>102</v>
      </c>
      <c r="D889" s="100">
        <v>48</v>
      </c>
      <c r="E889" s="101">
        <v>190000</v>
      </c>
      <c r="F889" s="101">
        <v>1000000</v>
      </c>
      <c r="G889" s="102">
        <v>12</v>
      </c>
      <c r="H889" s="101">
        <v>38</v>
      </c>
      <c r="I889" s="101"/>
      <c r="J889" s="100"/>
      <c r="K889" s="100"/>
      <c r="L889" s="100"/>
      <c r="M889" s="100"/>
      <c r="N889" s="100"/>
      <c r="O889" s="100"/>
      <c r="P889" s="100"/>
      <c r="Q889" s="100"/>
      <c r="R889" s="100"/>
      <c r="S889" s="100"/>
      <c r="T889" s="100"/>
      <c r="U889" s="100"/>
      <c r="V889" s="100"/>
      <c r="W889" s="100"/>
      <c r="X889" s="100"/>
      <c r="Y889" s="100"/>
      <c r="Z889" s="100"/>
    </row>
    <row r="890" spans="1:26" ht="14.25" hidden="1" customHeight="1" outlineLevel="1" x14ac:dyDescent="0.2">
      <c r="A890" s="100" t="s">
        <v>139</v>
      </c>
      <c r="B890" s="100">
        <v>2</v>
      </c>
      <c r="C890" s="100" t="s">
        <v>102</v>
      </c>
      <c r="D890" s="100">
        <v>48</v>
      </c>
      <c r="E890" s="101">
        <v>193500</v>
      </c>
      <c r="F890" s="101">
        <v>2000000</v>
      </c>
      <c r="G890" s="102">
        <v>24</v>
      </c>
      <c r="H890" s="101">
        <v>38</v>
      </c>
      <c r="I890" s="101"/>
      <c r="J890" s="100"/>
      <c r="K890" s="100"/>
      <c r="L890" s="100"/>
      <c r="M890" s="100"/>
      <c r="N890" s="100"/>
      <c r="O890" s="100"/>
      <c r="P890" s="100"/>
      <c r="Q890" s="100"/>
      <c r="R890" s="100"/>
      <c r="S890" s="100"/>
      <c r="T890" s="100"/>
      <c r="U890" s="100"/>
      <c r="V890" s="100"/>
      <c r="W890" s="100"/>
      <c r="X890" s="100"/>
      <c r="Y890" s="100"/>
      <c r="Z890" s="100"/>
    </row>
    <row r="891" spans="1:26" ht="14.25" hidden="1" customHeight="1" outlineLevel="1" x14ac:dyDescent="0.2">
      <c r="A891" s="100" t="s">
        <v>139</v>
      </c>
      <c r="B891" s="100">
        <v>3</v>
      </c>
      <c r="C891" s="100" t="s">
        <v>102</v>
      </c>
      <c r="D891" s="100">
        <v>48</v>
      </c>
      <c r="E891" s="101">
        <v>197000</v>
      </c>
      <c r="F891" s="101">
        <v>4000000</v>
      </c>
      <c r="G891" s="102">
        <v>36</v>
      </c>
      <c r="H891" s="101">
        <v>38</v>
      </c>
      <c r="I891" s="101"/>
      <c r="J891" s="100"/>
      <c r="K891" s="100"/>
      <c r="L891" s="100"/>
      <c r="M891" s="100"/>
      <c r="N891" s="100"/>
      <c r="O891" s="100"/>
      <c r="P891" s="100"/>
      <c r="Q891" s="100"/>
      <c r="R891" s="100"/>
      <c r="S891" s="100"/>
      <c r="T891" s="100"/>
      <c r="U891" s="100"/>
      <c r="V891" s="100"/>
      <c r="W891" s="100"/>
      <c r="X891" s="100"/>
      <c r="Y891" s="100"/>
      <c r="Z891" s="100"/>
    </row>
    <row r="892" spans="1:26" ht="14.25" hidden="1" customHeight="1" outlineLevel="1" x14ac:dyDescent="0.2">
      <c r="A892" s="100" t="s">
        <v>139</v>
      </c>
      <c r="B892" s="100">
        <v>4</v>
      </c>
      <c r="C892" s="100" t="s">
        <v>102</v>
      </c>
      <c r="D892" s="100">
        <v>48</v>
      </c>
      <c r="E892" s="101">
        <v>200500</v>
      </c>
      <c r="F892" s="101">
        <v>16000000</v>
      </c>
      <c r="G892" s="102">
        <v>36</v>
      </c>
      <c r="H892" s="101">
        <v>38</v>
      </c>
      <c r="I892" s="101"/>
      <c r="J892" s="100"/>
      <c r="K892" s="100"/>
      <c r="L892" s="100"/>
      <c r="M892" s="100"/>
      <c r="N892" s="100"/>
      <c r="O892" s="100"/>
      <c r="P892" s="100"/>
      <c r="Q892" s="100"/>
      <c r="R892" s="100"/>
      <c r="S892" s="100"/>
      <c r="T892" s="100"/>
      <c r="U892" s="100"/>
      <c r="V892" s="100"/>
      <c r="W892" s="100"/>
      <c r="X892" s="100"/>
      <c r="Y892" s="100"/>
      <c r="Z892" s="100"/>
    </row>
    <row r="893" spans="1:26" ht="14.25" hidden="1" customHeight="1" outlineLevel="1" x14ac:dyDescent="0.2">
      <c r="A893" s="100" t="s">
        <v>139</v>
      </c>
      <c r="B893" s="100">
        <v>5</v>
      </c>
      <c r="C893" s="100" t="s">
        <v>102</v>
      </c>
      <c r="D893" s="100">
        <v>48</v>
      </c>
      <c r="E893" s="101">
        <v>204000</v>
      </c>
      <c r="F893" s="101">
        <v>16000000</v>
      </c>
      <c r="G893" s="102">
        <v>36</v>
      </c>
      <c r="H893" s="101">
        <v>38</v>
      </c>
      <c r="I893" s="101"/>
      <c r="J893" s="100"/>
      <c r="K893" s="100"/>
      <c r="L893" s="100"/>
      <c r="M893" s="100"/>
      <c r="N893" s="100"/>
      <c r="O893" s="100"/>
      <c r="P893" s="100"/>
      <c r="Q893" s="100"/>
      <c r="R893" s="100"/>
      <c r="S893" s="100"/>
      <c r="T893" s="100"/>
      <c r="U893" s="100"/>
      <c r="V893" s="100"/>
      <c r="W893" s="100"/>
      <c r="X893" s="100"/>
      <c r="Y893" s="100"/>
      <c r="Z893" s="100"/>
    </row>
    <row r="894" spans="1:26" ht="14.25" hidden="1" customHeight="1" outlineLevel="1" x14ac:dyDescent="0.2">
      <c r="A894" s="100" t="s">
        <v>139</v>
      </c>
      <c r="B894" s="100">
        <v>6</v>
      </c>
      <c r="C894" s="100" t="s">
        <v>102</v>
      </c>
      <c r="D894" s="100">
        <v>48</v>
      </c>
      <c r="E894" s="101">
        <v>207500</v>
      </c>
      <c r="F894" s="101">
        <v>16000000</v>
      </c>
      <c r="G894" s="102">
        <v>36</v>
      </c>
      <c r="H894" s="101">
        <v>38</v>
      </c>
      <c r="I894" s="101"/>
      <c r="J894" s="100"/>
      <c r="K894" s="100"/>
      <c r="L894" s="100"/>
      <c r="M894" s="100"/>
      <c r="N894" s="100"/>
      <c r="O894" s="100"/>
      <c r="P894" s="100"/>
      <c r="Q894" s="100"/>
      <c r="R894" s="100"/>
      <c r="S894" s="100"/>
      <c r="T894" s="100"/>
      <c r="U894" s="100"/>
      <c r="V894" s="100"/>
      <c r="W894" s="100"/>
      <c r="X894" s="100"/>
      <c r="Y894" s="100"/>
      <c r="Z894" s="100"/>
    </row>
    <row r="895" spans="1:26" ht="14.25" hidden="1" customHeight="1" outlineLevel="1" x14ac:dyDescent="0.2">
      <c r="A895" s="100" t="s">
        <v>139</v>
      </c>
      <c r="B895" s="100">
        <v>7</v>
      </c>
      <c r="C895" s="100" t="s">
        <v>102</v>
      </c>
      <c r="D895" s="100">
        <v>48</v>
      </c>
      <c r="E895" s="101">
        <v>211000</v>
      </c>
      <c r="F895" s="101">
        <v>16000000</v>
      </c>
      <c r="G895" s="102">
        <v>36</v>
      </c>
      <c r="H895" s="101">
        <v>38</v>
      </c>
      <c r="I895" s="101"/>
      <c r="J895" s="100"/>
      <c r="K895" s="100"/>
      <c r="L895" s="100"/>
      <c r="M895" s="100"/>
      <c r="N895" s="100"/>
      <c r="O895" s="100"/>
      <c r="P895" s="100"/>
      <c r="Q895" s="100"/>
      <c r="R895" s="100"/>
      <c r="S895" s="100"/>
      <c r="T895" s="100"/>
      <c r="U895" s="100"/>
      <c r="V895" s="100"/>
      <c r="W895" s="100"/>
      <c r="X895" s="100"/>
      <c r="Y895" s="100"/>
      <c r="Z895" s="100"/>
    </row>
    <row r="896" spans="1:26" ht="14.25" hidden="1" customHeight="1" outlineLevel="1" x14ac:dyDescent="0.2">
      <c r="A896" s="100" t="s">
        <v>139</v>
      </c>
      <c r="B896" s="100">
        <v>8</v>
      </c>
      <c r="C896" s="100" t="s">
        <v>102</v>
      </c>
      <c r="D896" s="100">
        <v>48</v>
      </c>
      <c r="E896" s="101">
        <v>214500</v>
      </c>
      <c r="F896" s="101">
        <v>16000000</v>
      </c>
      <c r="G896" s="102">
        <v>36</v>
      </c>
      <c r="H896" s="101">
        <v>38</v>
      </c>
      <c r="I896" s="101"/>
      <c r="J896" s="100"/>
      <c r="K896" s="100"/>
      <c r="L896" s="100"/>
      <c r="M896" s="100"/>
      <c r="N896" s="100"/>
      <c r="O896" s="100"/>
      <c r="P896" s="100"/>
      <c r="Q896" s="100"/>
      <c r="R896" s="100"/>
      <c r="S896" s="100"/>
      <c r="T896" s="100"/>
      <c r="U896" s="100"/>
      <c r="V896" s="100"/>
      <c r="W896" s="100"/>
      <c r="X896" s="100"/>
      <c r="Y896" s="100"/>
      <c r="Z896" s="100"/>
    </row>
    <row r="897" spans="1:26" ht="14.25" hidden="1" customHeight="1" outlineLevel="1" collapsed="1" x14ac:dyDescent="0.2">
      <c r="A897" s="100" t="s">
        <v>139</v>
      </c>
      <c r="B897" s="100">
        <v>9</v>
      </c>
      <c r="C897" s="100" t="s">
        <v>102</v>
      </c>
      <c r="D897" s="100">
        <v>48</v>
      </c>
      <c r="E897" s="101">
        <v>218000</v>
      </c>
      <c r="F897" s="101">
        <v>16000000</v>
      </c>
      <c r="G897" s="102">
        <v>36</v>
      </c>
      <c r="H897" s="101">
        <v>38</v>
      </c>
      <c r="I897" s="101"/>
      <c r="J897" s="100"/>
      <c r="K897" s="100"/>
      <c r="L897" s="100"/>
      <c r="M897" s="100"/>
      <c r="N897" s="100"/>
      <c r="O897" s="100"/>
      <c r="P897" s="100"/>
      <c r="Q897" s="100"/>
      <c r="R897" s="100"/>
      <c r="S897" s="100"/>
      <c r="T897" s="100"/>
      <c r="U897" s="100"/>
      <c r="V897" s="100"/>
      <c r="W897" s="100"/>
      <c r="X897" s="100"/>
      <c r="Y897" s="100"/>
      <c r="Z897" s="100"/>
    </row>
    <row r="898" spans="1:26" ht="14.25" hidden="1" customHeight="1" outlineLevel="1" x14ac:dyDescent="0.2">
      <c r="A898" s="100" t="s">
        <v>139</v>
      </c>
      <c r="B898" s="100">
        <v>10</v>
      </c>
      <c r="C898" s="100" t="s">
        <v>102</v>
      </c>
      <c r="D898" s="100">
        <v>48</v>
      </c>
      <c r="E898" s="101">
        <v>221500</v>
      </c>
      <c r="F898" s="101">
        <v>16000000</v>
      </c>
      <c r="G898" s="102">
        <v>36</v>
      </c>
      <c r="H898" s="101">
        <v>38</v>
      </c>
      <c r="I898" s="101"/>
      <c r="J898" s="100"/>
      <c r="K898" s="100"/>
      <c r="L898" s="100"/>
      <c r="M898" s="100"/>
      <c r="N898" s="100"/>
      <c r="O898" s="100"/>
      <c r="P898" s="100"/>
      <c r="Q898" s="100"/>
      <c r="R898" s="100"/>
      <c r="S898" s="100"/>
      <c r="T898" s="100"/>
      <c r="U898" s="100"/>
      <c r="V898" s="100"/>
      <c r="W898" s="100"/>
      <c r="X898" s="100"/>
      <c r="Y898" s="100"/>
      <c r="Z898" s="100"/>
    </row>
    <row r="899" spans="1:26" ht="14.25" hidden="1" customHeight="1" outlineLevel="1" x14ac:dyDescent="0.2">
      <c r="A899" s="100" t="s">
        <v>139</v>
      </c>
      <c r="B899" s="100">
        <v>11</v>
      </c>
      <c r="C899" s="100" t="s">
        <v>102</v>
      </c>
      <c r="D899" s="100">
        <v>48</v>
      </c>
      <c r="E899" s="101">
        <v>225000</v>
      </c>
      <c r="F899" s="101">
        <v>16000000</v>
      </c>
      <c r="G899" s="102">
        <v>36</v>
      </c>
      <c r="H899" s="101">
        <v>38</v>
      </c>
      <c r="I899" s="101"/>
      <c r="J899" s="100"/>
      <c r="K899" s="100"/>
      <c r="L899" s="100"/>
      <c r="M899" s="100"/>
      <c r="N899" s="100"/>
      <c r="O899" s="100"/>
      <c r="P899" s="100"/>
      <c r="Q899" s="100"/>
      <c r="R899" s="100"/>
      <c r="S899" s="100"/>
      <c r="T899" s="100"/>
      <c r="U899" s="100"/>
      <c r="V899" s="100"/>
      <c r="W899" s="100"/>
      <c r="X899" s="100"/>
      <c r="Y899" s="100"/>
      <c r="Z899" s="100"/>
    </row>
    <row r="900" spans="1:26" ht="14.25" hidden="1" customHeight="1" outlineLevel="1" x14ac:dyDescent="0.2">
      <c r="A900" s="100" t="s">
        <v>139</v>
      </c>
      <c r="B900" s="100">
        <v>12</v>
      </c>
      <c r="C900" s="100" t="s">
        <v>102</v>
      </c>
      <c r="D900" s="100">
        <v>48</v>
      </c>
      <c r="E900" s="101">
        <v>228500</v>
      </c>
      <c r="F900" s="101">
        <v>0</v>
      </c>
      <c r="G900" s="102">
        <v>0</v>
      </c>
      <c r="H900" s="101">
        <v>38</v>
      </c>
      <c r="I900" s="101"/>
      <c r="J900" s="100"/>
      <c r="K900" s="100"/>
      <c r="L900" s="100"/>
      <c r="M900" s="100"/>
      <c r="N900" s="100"/>
      <c r="O900" s="100"/>
      <c r="P900" s="100"/>
      <c r="Q900" s="100"/>
      <c r="R900" s="100"/>
      <c r="S900" s="100"/>
      <c r="T900" s="100"/>
      <c r="U900" s="100"/>
      <c r="V900" s="100"/>
      <c r="W900" s="100"/>
      <c r="X900" s="100"/>
      <c r="Y900" s="100"/>
      <c r="Z900" s="100"/>
    </row>
    <row r="901" spans="1:26" ht="14.25" hidden="1" customHeight="1" outlineLevel="1" x14ac:dyDescent="0.2">
      <c r="A901" s="201" t="s">
        <v>139</v>
      </c>
      <c r="B901" s="97">
        <v>1</v>
      </c>
      <c r="C901" s="97" t="s">
        <v>103</v>
      </c>
      <c r="D901" s="97">
        <v>48</v>
      </c>
      <c r="E901" s="98">
        <v>239925</v>
      </c>
      <c r="F901" s="98">
        <v>0</v>
      </c>
      <c r="G901" s="99">
        <v>0</v>
      </c>
      <c r="H901" s="98">
        <v>38</v>
      </c>
      <c r="I901" s="101"/>
      <c r="J901" s="100"/>
      <c r="K901" s="100"/>
      <c r="L901" s="100"/>
      <c r="M901" s="100"/>
      <c r="N901" s="100"/>
      <c r="O901" s="100"/>
      <c r="P901" s="100"/>
      <c r="Q901" s="100"/>
      <c r="R901" s="100"/>
      <c r="S901" s="100"/>
      <c r="T901" s="100"/>
      <c r="U901" s="100"/>
      <c r="V901" s="100"/>
      <c r="W901" s="100"/>
      <c r="X901" s="100"/>
      <c r="Y901" s="100"/>
      <c r="Z901" s="100"/>
    </row>
    <row r="902" spans="1:26" ht="14.25" customHeight="1" collapsed="1" x14ac:dyDescent="0.2">
      <c r="A902" s="100" t="s">
        <v>140</v>
      </c>
      <c r="B902" s="100">
        <v>1</v>
      </c>
      <c r="C902" s="100" t="s">
        <v>101</v>
      </c>
      <c r="D902" s="100">
        <v>40</v>
      </c>
      <c r="E902" s="101">
        <v>96000</v>
      </c>
      <c r="F902" s="101">
        <v>100000</v>
      </c>
      <c r="G902" s="102">
        <v>2</v>
      </c>
      <c r="H902" s="101">
        <v>39</v>
      </c>
      <c r="I902" s="101"/>
      <c r="J902" s="100"/>
      <c r="K902" s="100"/>
      <c r="L902" s="100"/>
      <c r="M902" s="100"/>
      <c r="N902" s="100"/>
      <c r="O902" s="100"/>
      <c r="P902" s="100"/>
      <c r="Q902" s="100"/>
      <c r="R902" s="100"/>
      <c r="S902" s="100"/>
      <c r="T902" s="100"/>
      <c r="U902" s="100"/>
      <c r="V902" s="100"/>
      <c r="W902" s="100"/>
      <c r="X902" s="100"/>
      <c r="Y902" s="100"/>
      <c r="Z902" s="100"/>
    </row>
    <row r="903" spans="1:26" ht="14.25" hidden="1" customHeight="1" outlineLevel="1" x14ac:dyDescent="0.2">
      <c r="A903" s="100" t="s">
        <v>140</v>
      </c>
      <c r="B903" s="100">
        <v>2</v>
      </c>
      <c r="C903" s="100" t="s">
        <v>101</v>
      </c>
      <c r="D903" s="100">
        <v>42</v>
      </c>
      <c r="E903" s="101">
        <v>102000</v>
      </c>
      <c r="F903" s="101">
        <v>200000</v>
      </c>
      <c r="G903" s="102">
        <v>5</v>
      </c>
      <c r="H903" s="101">
        <v>39</v>
      </c>
      <c r="I903" s="101"/>
      <c r="J903" s="100"/>
      <c r="K903" s="100"/>
      <c r="L903" s="100"/>
      <c r="M903" s="100"/>
      <c r="N903" s="100"/>
      <c r="O903" s="100"/>
      <c r="P903" s="100"/>
      <c r="Q903" s="100"/>
      <c r="R903" s="100"/>
      <c r="S903" s="100"/>
      <c r="T903" s="100"/>
      <c r="U903" s="100"/>
      <c r="V903" s="100"/>
      <c r="W903" s="100"/>
      <c r="X903" s="100"/>
      <c r="Y903" s="100"/>
      <c r="Z903" s="100"/>
    </row>
    <row r="904" spans="1:26" ht="14.25" hidden="1" customHeight="1" outlineLevel="1" x14ac:dyDescent="0.2">
      <c r="A904" s="100" t="s">
        <v>140</v>
      </c>
      <c r="B904" s="100">
        <v>3</v>
      </c>
      <c r="C904" s="100" t="s">
        <v>101</v>
      </c>
      <c r="D904" s="100">
        <v>43</v>
      </c>
      <c r="E904" s="101">
        <v>108000</v>
      </c>
      <c r="F904" s="101">
        <v>400000</v>
      </c>
      <c r="G904" s="102">
        <v>14</v>
      </c>
      <c r="H904" s="101">
        <v>39</v>
      </c>
      <c r="I904" s="101"/>
      <c r="J904" s="100"/>
      <c r="K904" s="100"/>
      <c r="L904" s="100"/>
      <c r="M904" s="100"/>
      <c r="N904" s="100"/>
      <c r="O904" s="100"/>
      <c r="P904" s="100"/>
      <c r="Q904" s="100"/>
      <c r="R904" s="100"/>
      <c r="S904" s="100"/>
      <c r="T904" s="100"/>
      <c r="U904" s="100"/>
      <c r="V904" s="100"/>
      <c r="W904" s="100"/>
      <c r="X904" s="100"/>
      <c r="Y904" s="100"/>
      <c r="Z904" s="100"/>
    </row>
    <row r="905" spans="1:26" ht="14.25" hidden="1" customHeight="1" outlineLevel="1" x14ac:dyDescent="0.2">
      <c r="A905" s="100" t="s">
        <v>140</v>
      </c>
      <c r="B905" s="100">
        <v>4</v>
      </c>
      <c r="C905" s="100" t="s">
        <v>101</v>
      </c>
      <c r="D905" s="100">
        <v>44</v>
      </c>
      <c r="E905" s="101">
        <v>115000</v>
      </c>
      <c r="F905" s="101">
        <v>2000000</v>
      </c>
      <c r="G905" s="102">
        <v>28</v>
      </c>
      <c r="H905" s="101">
        <v>39</v>
      </c>
      <c r="I905" s="101"/>
      <c r="J905" s="100"/>
      <c r="K905" s="100"/>
      <c r="L905" s="100"/>
      <c r="M905" s="100"/>
      <c r="N905" s="100"/>
      <c r="O905" s="100"/>
      <c r="P905" s="100"/>
      <c r="Q905" s="100"/>
      <c r="R905" s="100"/>
      <c r="S905" s="100"/>
      <c r="T905" s="100"/>
      <c r="U905" s="100"/>
      <c r="V905" s="100"/>
      <c r="W905" s="100"/>
      <c r="X905" s="100"/>
      <c r="Y905" s="100"/>
      <c r="Z905" s="100"/>
    </row>
    <row r="906" spans="1:26" ht="14.25" hidden="1" customHeight="1" outlineLevel="1" x14ac:dyDescent="0.2">
      <c r="A906" s="100" t="s">
        <v>140</v>
      </c>
      <c r="B906" s="100">
        <v>5</v>
      </c>
      <c r="C906" s="100" t="s">
        <v>101</v>
      </c>
      <c r="D906" s="100">
        <v>45</v>
      </c>
      <c r="E906" s="101">
        <v>122000</v>
      </c>
      <c r="F906" s="101">
        <v>3000000</v>
      </c>
      <c r="G906" s="102">
        <v>48</v>
      </c>
      <c r="H906" s="101">
        <v>39</v>
      </c>
      <c r="I906" s="101"/>
      <c r="J906" s="100"/>
      <c r="K906" s="100"/>
      <c r="L906" s="100"/>
      <c r="M906" s="100"/>
      <c r="N906" s="100"/>
      <c r="O906" s="100"/>
      <c r="P906" s="100"/>
      <c r="Q906" s="100"/>
      <c r="R906" s="100"/>
      <c r="S906" s="100"/>
      <c r="T906" s="100"/>
      <c r="U906" s="100"/>
      <c r="V906" s="100"/>
      <c r="W906" s="100"/>
      <c r="X906" s="100"/>
      <c r="Y906" s="100"/>
      <c r="Z906" s="100"/>
    </row>
    <row r="907" spans="1:26" ht="14.25" hidden="1" customHeight="1" outlineLevel="1" x14ac:dyDescent="0.2">
      <c r="A907" s="100" t="s">
        <v>140</v>
      </c>
      <c r="B907" s="100">
        <v>6</v>
      </c>
      <c r="C907" s="100" t="s">
        <v>101</v>
      </c>
      <c r="D907" s="100">
        <v>46</v>
      </c>
      <c r="E907" s="101">
        <v>130000</v>
      </c>
      <c r="F907" s="101">
        <v>4000000</v>
      </c>
      <c r="G907" s="102">
        <v>66</v>
      </c>
      <c r="H907" s="101">
        <v>39</v>
      </c>
      <c r="I907" s="101"/>
      <c r="J907" s="100"/>
      <c r="K907" s="100"/>
      <c r="L907" s="100"/>
      <c r="M907" s="100"/>
      <c r="N907" s="100"/>
      <c r="O907" s="100"/>
      <c r="P907" s="100"/>
      <c r="Q907" s="100"/>
      <c r="R907" s="100"/>
      <c r="S907" s="100"/>
      <c r="T907" s="100"/>
      <c r="U907" s="100"/>
      <c r="V907" s="100"/>
      <c r="W907" s="100"/>
      <c r="X907" s="100"/>
      <c r="Y907" s="100"/>
      <c r="Z907" s="100"/>
    </row>
    <row r="908" spans="1:26" ht="14.25" hidden="1" customHeight="1" outlineLevel="1" x14ac:dyDescent="0.2">
      <c r="A908" s="100" t="s">
        <v>140</v>
      </c>
      <c r="B908" s="100">
        <v>7</v>
      </c>
      <c r="C908" s="100" t="s">
        <v>101</v>
      </c>
      <c r="D908" s="100">
        <v>48</v>
      </c>
      <c r="E908" s="101">
        <v>138000</v>
      </c>
      <c r="F908" s="101">
        <v>8000000</v>
      </c>
      <c r="G908" s="102">
        <v>90</v>
      </c>
      <c r="H908" s="101">
        <v>39</v>
      </c>
      <c r="I908" s="101"/>
      <c r="J908" s="100"/>
      <c r="K908" s="100"/>
      <c r="L908" s="100"/>
      <c r="M908" s="100"/>
      <c r="N908" s="100"/>
      <c r="O908" s="100"/>
      <c r="P908" s="100"/>
      <c r="Q908" s="100"/>
      <c r="R908" s="100"/>
      <c r="S908" s="100"/>
      <c r="T908" s="100"/>
      <c r="U908" s="100"/>
      <c r="V908" s="100"/>
      <c r="W908" s="100"/>
      <c r="X908" s="100"/>
      <c r="Y908" s="100"/>
      <c r="Z908" s="100"/>
    </row>
    <row r="909" spans="1:26" ht="14.25" hidden="1" customHeight="1" outlineLevel="1" x14ac:dyDescent="0.2">
      <c r="A909" s="100" t="s">
        <v>140</v>
      </c>
      <c r="B909" s="100">
        <v>8</v>
      </c>
      <c r="C909" s="100" t="s">
        <v>101</v>
      </c>
      <c r="D909" s="100">
        <v>49</v>
      </c>
      <c r="E909" s="101">
        <v>147000</v>
      </c>
      <c r="F909" s="101">
        <v>13000000</v>
      </c>
      <c r="G909" s="102">
        <v>106</v>
      </c>
      <c r="H909" s="101">
        <v>39</v>
      </c>
      <c r="I909" s="101"/>
      <c r="J909" s="100"/>
      <c r="K909" s="100"/>
      <c r="L909" s="100"/>
      <c r="M909" s="100"/>
      <c r="N909" s="100"/>
      <c r="O909" s="100"/>
      <c r="P909" s="100"/>
      <c r="Q909" s="100"/>
      <c r="R909" s="100"/>
      <c r="S909" s="100"/>
      <c r="T909" s="100"/>
      <c r="U909" s="100"/>
      <c r="V909" s="100"/>
      <c r="W909" s="100"/>
      <c r="X909" s="100"/>
      <c r="Y909" s="100"/>
      <c r="Z909" s="100"/>
    </row>
    <row r="910" spans="1:26" ht="14.25" hidden="1" customHeight="1" outlineLevel="1" x14ac:dyDescent="0.2">
      <c r="A910" s="100" t="s">
        <v>140</v>
      </c>
      <c r="B910" s="100">
        <v>9</v>
      </c>
      <c r="C910" s="100" t="s">
        <v>101</v>
      </c>
      <c r="D910" s="100">
        <v>50</v>
      </c>
      <c r="E910" s="101">
        <v>156000</v>
      </c>
      <c r="F910" s="101">
        <v>25000000</v>
      </c>
      <c r="G910" s="102">
        <v>116</v>
      </c>
      <c r="H910" s="101">
        <v>39</v>
      </c>
      <c r="I910" s="101"/>
      <c r="J910" s="100"/>
      <c r="K910" s="100"/>
      <c r="L910" s="100"/>
      <c r="M910" s="100"/>
      <c r="N910" s="100"/>
      <c r="O910" s="100"/>
      <c r="P910" s="100"/>
      <c r="Q910" s="100"/>
      <c r="R910" s="100"/>
      <c r="S910" s="100"/>
      <c r="T910" s="100"/>
      <c r="U910" s="100"/>
      <c r="V910" s="100"/>
      <c r="W910" s="100"/>
      <c r="X910" s="100"/>
      <c r="Y910" s="100"/>
      <c r="Z910" s="100"/>
    </row>
    <row r="911" spans="1:26" ht="14.25" hidden="1" customHeight="1" outlineLevel="1" x14ac:dyDescent="0.2">
      <c r="A911" s="100" t="s">
        <v>140</v>
      </c>
      <c r="B911" s="100">
        <v>10</v>
      </c>
      <c r="C911" s="100" t="s">
        <v>101</v>
      </c>
      <c r="D911" s="100">
        <v>51</v>
      </c>
      <c r="E911" s="101">
        <v>166000</v>
      </c>
      <c r="F911" s="101">
        <v>35000000</v>
      </c>
      <c r="G911" s="102">
        <v>124</v>
      </c>
      <c r="H911" s="101">
        <v>39</v>
      </c>
      <c r="I911" s="101"/>
      <c r="J911" s="100"/>
      <c r="K911" s="100"/>
      <c r="L911" s="100"/>
      <c r="M911" s="100"/>
      <c r="N911" s="100"/>
      <c r="O911" s="100"/>
      <c r="P911" s="100"/>
      <c r="Q911" s="100"/>
      <c r="R911" s="100"/>
      <c r="S911" s="100"/>
      <c r="T911" s="100"/>
      <c r="U911" s="100"/>
      <c r="V911" s="100"/>
      <c r="W911" s="100"/>
      <c r="X911" s="100"/>
      <c r="Y911" s="100"/>
      <c r="Z911" s="100"/>
    </row>
    <row r="912" spans="1:26" ht="14.25" hidden="1" customHeight="1" outlineLevel="1" x14ac:dyDescent="0.2">
      <c r="A912" s="100" t="s">
        <v>140</v>
      </c>
      <c r="B912" s="100">
        <v>11</v>
      </c>
      <c r="C912" s="100" t="s">
        <v>101</v>
      </c>
      <c r="D912" s="100">
        <v>52</v>
      </c>
      <c r="E912" s="101">
        <v>177000</v>
      </c>
      <c r="F912" s="101">
        <v>45000000</v>
      </c>
      <c r="G912" s="102">
        <v>130</v>
      </c>
      <c r="H912" s="101">
        <v>39</v>
      </c>
      <c r="I912" s="101"/>
      <c r="J912" s="100"/>
      <c r="K912" s="100"/>
      <c r="L912" s="100"/>
      <c r="M912" s="100"/>
      <c r="N912" s="100"/>
      <c r="O912" s="100"/>
      <c r="P912" s="100"/>
      <c r="Q912" s="100"/>
      <c r="R912" s="100"/>
      <c r="S912" s="100"/>
      <c r="T912" s="100"/>
      <c r="U912" s="100"/>
      <c r="V912" s="100"/>
      <c r="W912" s="100"/>
      <c r="X912" s="100"/>
      <c r="Y912" s="100"/>
      <c r="Z912" s="100"/>
    </row>
    <row r="913" spans="1:26" ht="14.25" hidden="1" customHeight="1" outlineLevel="1" x14ac:dyDescent="0.2">
      <c r="A913" s="100" t="s">
        <v>140</v>
      </c>
      <c r="B913" s="100">
        <v>12</v>
      </c>
      <c r="C913" s="100" t="s">
        <v>101</v>
      </c>
      <c r="D913" s="100">
        <v>53</v>
      </c>
      <c r="E913" s="101">
        <v>188000</v>
      </c>
      <c r="F913" s="101">
        <v>0</v>
      </c>
      <c r="G913" s="102">
        <v>0</v>
      </c>
      <c r="H913" s="101">
        <v>39</v>
      </c>
      <c r="I913" s="101"/>
      <c r="J913" s="100"/>
      <c r="K913" s="100"/>
      <c r="L913" s="100"/>
      <c r="M913" s="100"/>
      <c r="N913" s="100"/>
      <c r="O913" s="100"/>
      <c r="P913" s="100"/>
      <c r="Q913" s="100"/>
      <c r="R913" s="100"/>
      <c r="S913" s="100"/>
      <c r="T913" s="100"/>
      <c r="U913" s="100"/>
      <c r="V913" s="100"/>
      <c r="W913" s="100"/>
      <c r="X913" s="100"/>
      <c r="Y913" s="100"/>
      <c r="Z913" s="100"/>
    </row>
    <row r="914" spans="1:26" ht="14.25" hidden="1" customHeight="1" outlineLevel="1" x14ac:dyDescent="0.2">
      <c r="A914" s="100" t="s">
        <v>140</v>
      </c>
      <c r="B914" s="100">
        <v>1</v>
      </c>
      <c r="C914" s="100" t="s">
        <v>102</v>
      </c>
      <c r="D914" s="100">
        <v>53</v>
      </c>
      <c r="E914" s="101">
        <v>188000</v>
      </c>
      <c r="F914" s="101">
        <v>1000000</v>
      </c>
      <c r="G914" s="102">
        <v>12</v>
      </c>
      <c r="H914" s="101">
        <v>39</v>
      </c>
      <c r="I914" s="101"/>
      <c r="J914" s="100"/>
      <c r="K914" s="100"/>
      <c r="L914" s="100"/>
      <c r="M914" s="100"/>
      <c r="N914" s="100"/>
      <c r="O914" s="100"/>
      <c r="P914" s="100"/>
      <c r="Q914" s="100"/>
      <c r="R914" s="100"/>
      <c r="S914" s="100"/>
      <c r="T914" s="100"/>
      <c r="U914" s="100"/>
      <c r="V914" s="100"/>
      <c r="W914" s="100"/>
      <c r="X914" s="100"/>
      <c r="Y914" s="100"/>
      <c r="Z914" s="100"/>
    </row>
    <row r="915" spans="1:26" ht="14.25" hidden="1" customHeight="1" outlineLevel="1" x14ac:dyDescent="0.2">
      <c r="A915" s="100" t="s">
        <v>140</v>
      </c>
      <c r="B915" s="100">
        <v>2</v>
      </c>
      <c r="C915" s="100" t="s">
        <v>102</v>
      </c>
      <c r="D915" s="100">
        <v>53</v>
      </c>
      <c r="E915" s="101">
        <v>191500</v>
      </c>
      <c r="F915" s="101">
        <v>2000000</v>
      </c>
      <c r="G915" s="102">
        <v>24</v>
      </c>
      <c r="H915" s="101">
        <v>39</v>
      </c>
      <c r="I915" s="101"/>
      <c r="J915" s="100"/>
      <c r="K915" s="100"/>
      <c r="L915" s="100"/>
      <c r="M915" s="100"/>
      <c r="N915" s="100"/>
      <c r="O915" s="100"/>
      <c r="P915" s="100"/>
      <c r="Q915" s="100"/>
      <c r="R915" s="100"/>
      <c r="S915" s="100"/>
      <c r="T915" s="100"/>
      <c r="U915" s="100"/>
      <c r="V915" s="100"/>
      <c r="W915" s="100"/>
      <c r="X915" s="100"/>
      <c r="Y915" s="100"/>
      <c r="Z915" s="100"/>
    </row>
    <row r="916" spans="1:26" ht="14.25" hidden="1" customHeight="1" outlineLevel="1" x14ac:dyDescent="0.2">
      <c r="A916" s="100" t="s">
        <v>140</v>
      </c>
      <c r="B916" s="100">
        <v>3</v>
      </c>
      <c r="C916" s="100" t="s">
        <v>102</v>
      </c>
      <c r="D916" s="100">
        <v>53</v>
      </c>
      <c r="E916" s="101">
        <v>195000</v>
      </c>
      <c r="F916" s="101">
        <v>4000000</v>
      </c>
      <c r="G916" s="102">
        <v>36</v>
      </c>
      <c r="H916" s="101">
        <v>39</v>
      </c>
      <c r="I916" s="101"/>
      <c r="J916" s="100"/>
      <c r="K916" s="100"/>
      <c r="L916" s="100"/>
      <c r="M916" s="100"/>
      <c r="N916" s="100"/>
      <c r="O916" s="100"/>
      <c r="P916" s="100"/>
      <c r="Q916" s="100"/>
      <c r="R916" s="100"/>
      <c r="S916" s="100"/>
      <c r="T916" s="100"/>
      <c r="U916" s="100"/>
      <c r="V916" s="100"/>
      <c r="W916" s="100"/>
      <c r="X916" s="100"/>
      <c r="Y916" s="100"/>
      <c r="Z916" s="100"/>
    </row>
    <row r="917" spans="1:26" ht="14.25" hidden="1" customHeight="1" outlineLevel="1" collapsed="1" x14ac:dyDescent="0.2">
      <c r="A917" s="100" t="s">
        <v>140</v>
      </c>
      <c r="B917" s="100">
        <v>4</v>
      </c>
      <c r="C917" s="100" t="s">
        <v>102</v>
      </c>
      <c r="D917" s="100">
        <v>53</v>
      </c>
      <c r="E917" s="101">
        <v>198500</v>
      </c>
      <c r="F917" s="101">
        <v>16000000</v>
      </c>
      <c r="G917" s="102">
        <v>36</v>
      </c>
      <c r="H917" s="101">
        <v>39</v>
      </c>
      <c r="I917" s="101"/>
      <c r="J917" s="100"/>
      <c r="K917" s="100"/>
      <c r="L917" s="100"/>
      <c r="M917" s="100"/>
      <c r="N917" s="100"/>
      <c r="O917" s="100"/>
      <c r="P917" s="100"/>
      <c r="Q917" s="100"/>
      <c r="R917" s="100"/>
      <c r="S917" s="100"/>
      <c r="T917" s="100"/>
      <c r="U917" s="100"/>
      <c r="V917" s="100"/>
      <c r="W917" s="100"/>
      <c r="X917" s="100"/>
      <c r="Y917" s="100"/>
      <c r="Z917" s="100"/>
    </row>
    <row r="918" spans="1:26" ht="14.25" hidden="1" customHeight="1" outlineLevel="1" x14ac:dyDescent="0.2">
      <c r="A918" s="100" t="s">
        <v>140</v>
      </c>
      <c r="B918" s="100">
        <v>5</v>
      </c>
      <c r="C918" s="100" t="s">
        <v>102</v>
      </c>
      <c r="D918" s="100">
        <v>53</v>
      </c>
      <c r="E918" s="101">
        <v>202000</v>
      </c>
      <c r="F918" s="101">
        <v>16000000</v>
      </c>
      <c r="G918" s="102">
        <v>36</v>
      </c>
      <c r="H918" s="101">
        <v>39</v>
      </c>
      <c r="I918" s="101"/>
      <c r="J918" s="100"/>
      <c r="K918" s="100"/>
      <c r="L918" s="100"/>
      <c r="M918" s="100"/>
      <c r="N918" s="100"/>
      <c r="O918" s="100"/>
      <c r="P918" s="100"/>
      <c r="Q918" s="100"/>
      <c r="R918" s="100"/>
      <c r="S918" s="100"/>
      <c r="T918" s="100"/>
      <c r="U918" s="100"/>
      <c r="V918" s="100"/>
      <c r="W918" s="100"/>
      <c r="X918" s="100"/>
      <c r="Y918" s="100"/>
      <c r="Z918" s="100"/>
    </row>
    <row r="919" spans="1:26" ht="14.25" hidden="1" customHeight="1" outlineLevel="1" x14ac:dyDescent="0.2">
      <c r="A919" s="100" t="s">
        <v>140</v>
      </c>
      <c r="B919" s="100">
        <v>6</v>
      </c>
      <c r="C919" s="100" t="s">
        <v>102</v>
      </c>
      <c r="D919" s="100">
        <v>53</v>
      </c>
      <c r="E919" s="101">
        <v>205500</v>
      </c>
      <c r="F919" s="101">
        <v>16000000</v>
      </c>
      <c r="G919" s="102">
        <v>36</v>
      </c>
      <c r="H919" s="101">
        <v>39</v>
      </c>
      <c r="I919" s="101"/>
      <c r="J919" s="100"/>
      <c r="K919" s="100"/>
      <c r="L919" s="100"/>
      <c r="M919" s="100"/>
      <c r="N919" s="100"/>
      <c r="O919" s="100"/>
      <c r="P919" s="100"/>
      <c r="Q919" s="100"/>
      <c r="R919" s="100"/>
      <c r="S919" s="100"/>
      <c r="T919" s="100"/>
      <c r="U919" s="100"/>
      <c r="V919" s="100"/>
      <c r="W919" s="100"/>
      <c r="X919" s="100"/>
      <c r="Y919" s="100"/>
      <c r="Z919" s="100"/>
    </row>
    <row r="920" spans="1:26" ht="14.25" hidden="1" customHeight="1" outlineLevel="1" x14ac:dyDescent="0.2">
      <c r="A920" s="100" t="s">
        <v>140</v>
      </c>
      <c r="B920" s="100">
        <v>7</v>
      </c>
      <c r="C920" s="100" t="s">
        <v>102</v>
      </c>
      <c r="D920" s="100">
        <v>53</v>
      </c>
      <c r="E920" s="101">
        <v>209000</v>
      </c>
      <c r="F920" s="101">
        <v>16000000</v>
      </c>
      <c r="G920" s="102">
        <v>36</v>
      </c>
      <c r="H920" s="101">
        <v>39</v>
      </c>
      <c r="I920" s="101"/>
      <c r="J920" s="100"/>
      <c r="K920" s="100"/>
      <c r="L920" s="100"/>
      <c r="M920" s="100"/>
      <c r="N920" s="100"/>
      <c r="O920" s="100"/>
      <c r="P920" s="100"/>
      <c r="Q920" s="100"/>
      <c r="R920" s="100"/>
      <c r="S920" s="100"/>
      <c r="T920" s="100"/>
      <c r="U920" s="100"/>
      <c r="V920" s="100"/>
      <c r="W920" s="100"/>
      <c r="X920" s="100"/>
      <c r="Y920" s="100"/>
      <c r="Z920" s="100"/>
    </row>
    <row r="921" spans="1:26" ht="14.25" hidden="1" customHeight="1" outlineLevel="1" x14ac:dyDescent="0.2">
      <c r="A921" s="100" t="s">
        <v>140</v>
      </c>
      <c r="B921" s="100">
        <v>8</v>
      </c>
      <c r="C921" s="100" t="s">
        <v>102</v>
      </c>
      <c r="D921" s="100">
        <v>53</v>
      </c>
      <c r="E921" s="101">
        <v>212500</v>
      </c>
      <c r="F921" s="101">
        <v>16000000</v>
      </c>
      <c r="G921" s="102">
        <v>36</v>
      </c>
      <c r="H921" s="101">
        <v>39</v>
      </c>
      <c r="I921" s="101"/>
      <c r="J921" s="100"/>
      <c r="K921" s="100"/>
      <c r="L921" s="100"/>
      <c r="M921" s="100"/>
      <c r="N921" s="100"/>
      <c r="O921" s="100"/>
      <c r="P921" s="100"/>
      <c r="Q921" s="100"/>
      <c r="R921" s="100"/>
      <c r="S921" s="100"/>
      <c r="T921" s="100"/>
      <c r="U921" s="100"/>
      <c r="V921" s="100"/>
      <c r="W921" s="100"/>
      <c r="X921" s="100"/>
      <c r="Y921" s="100"/>
      <c r="Z921" s="100"/>
    </row>
    <row r="922" spans="1:26" ht="14.25" hidden="1" customHeight="1" outlineLevel="1" x14ac:dyDescent="0.2">
      <c r="A922" s="100" t="s">
        <v>140</v>
      </c>
      <c r="B922" s="100">
        <v>9</v>
      </c>
      <c r="C922" s="100" t="s">
        <v>102</v>
      </c>
      <c r="D922" s="100">
        <v>53</v>
      </c>
      <c r="E922" s="101">
        <v>216000</v>
      </c>
      <c r="F922" s="101">
        <v>16000000</v>
      </c>
      <c r="G922" s="102">
        <v>36</v>
      </c>
      <c r="H922" s="101">
        <v>39</v>
      </c>
      <c r="I922" s="101"/>
      <c r="J922" s="100"/>
      <c r="K922" s="100"/>
      <c r="L922" s="100"/>
      <c r="M922" s="100"/>
      <c r="N922" s="100"/>
      <c r="O922" s="100"/>
      <c r="P922" s="100"/>
      <c r="Q922" s="100"/>
      <c r="R922" s="100"/>
      <c r="S922" s="100"/>
      <c r="T922" s="100"/>
      <c r="U922" s="100"/>
      <c r="V922" s="100"/>
      <c r="W922" s="100"/>
      <c r="X922" s="100"/>
      <c r="Y922" s="100"/>
      <c r="Z922" s="100"/>
    </row>
    <row r="923" spans="1:26" ht="14.25" hidden="1" customHeight="1" outlineLevel="1" x14ac:dyDescent="0.2">
      <c r="A923" s="100" t="s">
        <v>140</v>
      </c>
      <c r="B923" s="100">
        <v>10</v>
      </c>
      <c r="C923" s="100" t="s">
        <v>102</v>
      </c>
      <c r="D923" s="100">
        <v>53</v>
      </c>
      <c r="E923" s="101">
        <v>219500</v>
      </c>
      <c r="F923" s="101">
        <v>16000000</v>
      </c>
      <c r="G923" s="102">
        <v>36</v>
      </c>
      <c r="H923" s="101">
        <v>39</v>
      </c>
      <c r="I923" s="101"/>
      <c r="J923" s="100"/>
      <c r="K923" s="100"/>
      <c r="L923" s="100"/>
      <c r="M923" s="100"/>
      <c r="N923" s="100"/>
      <c r="O923" s="100"/>
      <c r="P923" s="100"/>
      <c r="Q923" s="100"/>
      <c r="R923" s="100"/>
      <c r="S923" s="100"/>
      <c r="T923" s="100"/>
      <c r="U923" s="100"/>
      <c r="V923" s="100"/>
      <c r="W923" s="100"/>
      <c r="X923" s="100"/>
      <c r="Y923" s="100"/>
      <c r="Z923" s="100"/>
    </row>
    <row r="924" spans="1:26" ht="14.25" hidden="1" customHeight="1" outlineLevel="1" x14ac:dyDescent="0.2">
      <c r="A924" s="100" t="s">
        <v>140</v>
      </c>
      <c r="B924" s="100">
        <v>11</v>
      </c>
      <c r="C924" s="100" t="s">
        <v>102</v>
      </c>
      <c r="D924" s="100">
        <v>53</v>
      </c>
      <c r="E924" s="101">
        <v>223000</v>
      </c>
      <c r="F924" s="101">
        <v>16000000</v>
      </c>
      <c r="G924" s="102">
        <v>36</v>
      </c>
      <c r="H924" s="101">
        <v>39</v>
      </c>
      <c r="I924" s="101"/>
      <c r="J924" s="100"/>
      <c r="K924" s="100"/>
      <c r="L924" s="100"/>
      <c r="M924" s="100"/>
      <c r="N924" s="100"/>
      <c r="O924" s="100"/>
      <c r="P924" s="100"/>
      <c r="Q924" s="100"/>
      <c r="R924" s="100"/>
      <c r="S924" s="100"/>
      <c r="T924" s="100"/>
      <c r="U924" s="100"/>
      <c r="V924" s="100"/>
      <c r="W924" s="100"/>
      <c r="X924" s="100"/>
      <c r="Y924" s="100"/>
      <c r="Z924" s="100"/>
    </row>
    <row r="925" spans="1:26" ht="14.25" hidden="1" customHeight="1" outlineLevel="1" x14ac:dyDescent="0.2">
      <c r="A925" s="100" t="s">
        <v>140</v>
      </c>
      <c r="B925" s="100">
        <v>12</v>
      </c>
      <c r="C925" s="100" t="s">
        <v>102</v>
      </c>
      <c r="D925" s="100">
        <v>53</v>
      </c>
      <c r="E925" s="101">
        <v>226500</v>
      </c>
      <c r="F925" s="101">
        <v>0</v>
      </c>
      <c r="G925" s="102">
        <v>0</v>
      </c>
      <c r="H925" s="101">
        <v>39</v>
      </c>
      <c r="I925" s="101"/>
      <c r="J925" s="100"/>
      <c r="K925" s="100"/>
      <c r="L925" s="100"/>
      <c r="M925" s="100"/>
      <c r="N925" s="100"/>
      <c r="O925" s="100"/>
      <c r="P925" s="100"/>
      <c r="Q925" s="100"/>
      <c r="R925" s="100"/>
      <c r="S925" s="100"/>
      <c r="T925" s="100"/>
      <c r="U925" s="100"/>
      <c r="V925" s="100"/>
      <c r="W925" s="100"/>
      <c r="X925" s="100"/>
      <c r="Y925" s="100"/>
      <c r="Z925" s="100"/>
    </row>
    <row r="926" spans="1:26" ht="14.25" hidden="1" customHeight="1" outlineLevel="1" x14ac:dyDescent="0.2">
      <c r="A926" s="201" t="s">
        <v>140</v>
      </c>
      <c r="B926" s="97">
        <v>1</v>
      </c>
      <c r="C926" s="97" t="s">
        <v>103</v>
      </c>
      <c r="D926" s="97">
        <v>53</v>
      </c>
      <c r="E926" s="98">
        <v>237825</v>
      </c>
      <c r="F926" s="98">
        <v>0</v>
      </c>
      <c r="G926" s="99">
        <v>0</v>
      </c>
      <c r="H926" s="98">
        <v>39</v>
      </c>
      <c r="I926" s="101"/>
      <c r="J926" s="100"/>
      <c r="K926" s="100"/>
      <c r="L926" s="100"/>
      <c r="M926" s="100"/>
      <c r="N926" s="100"/>
      <c r="O926" s="100"/>
      <c r="P926" s="100"/>
      <c r="Q926" s="100"/>
      <c r="R926" s="100"/>
      <c r="S926" s="100"/>
      <c r="T926" s="100"/>
      <c r="U926" s="100"/>
      <c r="V926" s="100"/>
      <c r="W926" s="100"/>
      <c r="X926" s="100"/>
      <c r="Y926" s="100"/>
      <c r="Z926" s="100"/>
    </row>
    <row r="927" spans="1:26" ht="14.25" customHeight="1" collapsed="1" x14ac:dyDescent="0.2">
      <c r="A927" s="100" t="s">
        <v>141</v>
      </c>
      <c r="B927" s="100">
        <v>1</v>
      </c>
      <c r="C927" s="100" t="s">
        <v>101</v>
      </c>
      <c r="D927" s="100">
        <v>43</v>
      </c>
      <c r="E927" s="101">
        <v>79000</v>
      </c>
      <c r="F927" s="101">
        <v>100000</v>
      </c>
      <c r="G927" s="102">
        <v>2</v>
      </c>
      <c r="H927" s="101">
        <v>40</v>
      </c>
      <c r="I927" s="101"/>
      <c r="J927" s="100"/>
      <c r="K927" s="100"/>
      <c r="L927" s="100"/>
      <c r="M927" s="100"/>
      <c r="N927" s="100"/>
      <c r="O927" s="100"/>
      <c r="P927" s="100"/>
      <c r="Q927" s="100"/>
      <c r="R927" s="100"/>
      <c r="S927" s="100"/>
      <c r="T927" s="100"/>
      <c r="U927" s="100"/>
      <c r="V927" s="100"/>
      <c r="W927" s="100"/>
      <c r="X927" s="100"/>
      <c r="Y927" s="100"/>
      <c r="Z927" s="100"/>
    </row>
    <row r="928" spans="1:26" ht="14.25" hidden="1" customHeight="1" outlineLevel="1" x14ac:dyDescent="0.2">
      <c r="A928" s="100" t="s">
        <v>141</v>
      </c>
      <c r="B928" s="100">
        <v>2</v>
      </c>
      <c r="C928" s="100" t="s">
        <v>101</v>
      </c>
      <c r="D928" s="100">
        <v>44</v>
      </c>
      <c r="E928" s="101">
        <v>84000</v>
      </c>
      <c r="F928" s="101">
        <v>200000</v>
      </c>
      <c r="G928" s="102">
        <v>5</v>
      </c>
      <c r="H928" s="101">
        <v>40</v>
      </c>
      <c r="I928" s="101"/>
      <c r="J928" s="100"/>
      <c r="K928" s="100"/>
      <c r="L928" s="100"/>
      <c r="M928" s="100"/>
      <c r="N928" s="100"/>
      <c r="O928" s="100"/>
      <c r="P928" s="100"/>
      <c r="Q928" s="100"/>
      <c r="R928" s="100"/>
      <c r="S928" s="100"/>
      <c r="T928" s="100"/>
      <c r="U928" s="100"/>
      <c r="V928" s="100"/>
      <c r="W928" s="100"/>
      <c r="X928" s="100"/>
      <c r="Y928" s="100"/>
      <c r="Z928" s="100"/>
    </row>
    <row r="929" spans="1:26" ht="14.25" hidden="1" customHeight="1" outlineLevel="1" x14ac:dyDescent="0.2">
      <c r="A929" s="100" t="s">
        <v>141</v>
      </c>
      <c r="B929" s="100">
        <v>3</v>
      </c>
      <c r="C929" s="100" t="s">
        <v>101</v>
      </c>
      <c r="D929" s="100">
        <v>45</v>
      </c>
      <c r="E929" s="101">
        <v>89000</v>
      </c>
      <c r="F929" s="101">
        <v>400000</v>
      </c>
      <c r="G929" s="102">
        <v>14</v>
      </c>
      <c r="H929" s="101">
        <v>40</v>
      </c>
      <c r="I929" s="101"/>
      <c r="J929" s="100"/>
      <c r="K929" s="100"/>
      <c r="L929" s="100"/>
      <c r="M929" s="100"/>
      <c r="N929" s="100"/>
      <c r="O929" s="100"/>
      <c r="P929" s="100"/>
      <c r="Q929" s="100"/>
      <c r="R929" s="100"/>
      <c r="S929" s="100"/>
      <c r="T929" s="100"/>
      <c r="U929" s="100"/>
      <c r="V929" s="100"/>
      <c r="W929" s="100"/>
      <c r="X929" s="100"/>
      <c r="Y929" s="100"/>
      <c r="Z929" s="100"/>
    </row>
    <row r="930" spans="1:26" ht="14.25" hidden="1" customHeight="1" outlineLevel="1" x14ac:dyDescent="0.2">
      <c r="A930" s="100" t="s">
        <v>141</v>
      </c>
      <c r="B930" s="100">
        <v>4</v>
      </c>
      <c r="C930" s="100" t="s">
        <v>101</v>
      </c>
      <c r="D930" s="100">
        <v>47</v>
      </c>
      <c r="E930" s="101">
        <v>95000</v>
      </c>
      <c r="F930" s="101">
        <v>2000000</v>
      </c>
      <c r="G930" s="102">
        <v>28</v>
      </c>
      <c r="H930" s="101">
        <v>40</v>
      </c>
      <c r="I930" s="101"/>
      <c r="J930" s="100"/>
      <c r="K930" s="100"/>
      <c r="L930" s="100"/>
      <c r="M930" s="100"/>
      <c r="N930" s="100"/>
      <c r="O930" s="100"/>
      <c r="P930" s="100"/>
      <c r="Q930" s="100"/>
      <c r="R930" s="100"/>
      <c r="S930" s="100"/>
      <c r="T930" s="100"/>
      <c r="U930" s="100"/>
      <c r="V930" s="100"/>
      <c r="W930" s="100"/>
      <c r="X930" s="100"/>
      <c r="Y930" s="100"/>
      <c r="Z930" s="100"/>
    </row>
    <row r="931" spans="1:26" ht="14.25" hidden="1" customHeight="1" outlineLevel="1" x14ac:dyDescent="0.2">
      <c r="A931" s="100" t="s">
        <v>141</v>
      </c>
      <c r="B931" s="100">
        <v>5</v>
      </c>
      <c r="C931" s="100" t="s">
        <v>101</v>
      </c>
      <c r="D931" s="100">
        <v>48</v>
      </c>
      <c r="E931" s="101">
        <v>101000</v>
      </c>
      <c r="F931" s="101">
        <v>3000000</v>
      </c>
      <c r="G931" s="102">
        <v>48</v>
      </c>
      <c r="H931" s="101">
        <v>40</v>
      </c>
      <c r="I931" s="101"/>
      <c r="J931" s="100"/>
      <c r="K931" s="100"/>
      <c r="L931" s="100"/>
      <c r="M931" s="100"/>
      <c r="N931" s="100"/>
      <c r="O931" s="100"/>
      <c r="P931" s="100"/>
      <c r="Q931" s="100"/>
      <c r="R931" s="100"/>
      <c r="S931" s="100"/>
      <c r="T931" s="100"/>
      <c r="U931" s="100"/>
      <c r="V931" s="100"/>
      <c r="W931" s="100"/>
      <c r="X931" s="100"/>
      <c r="Y931" s="100"/>
      <c r="Z931" s="100"/>
    </row>
    <row r="932" spans="1:26" ht="14.25" hidden="1" customHeight="1" outlineLevel="1" x14ac:dyDescent="0.2">
      <c r="A932" s="100" t="s">
        <v>141</v>
      </c>
      <c r="B932" s="100">
        <v>6</v>
      </c>
      <c r="C932" s="100" t="s">
        <v>101</v>
      </c>
      <c r="D932" s="100">
        <v>49</v>
      </c>
      <c r="E932" s="101">
        <v>107000</v>
      </c>
      <c r="F932" s="101">
        <v>4000000</v>
      </c>
      <c r="G932" s="102">
        <v>66</v>
      </c>
      <c r="H932" s="101">
        <v>40</v>
      </c>
      <c r="I932" s="101"/>
      <c r="J932" s="100"/>
      <c r="K932" s="100"/>
      <c r="L932" s="100"/>
      <c r="M932" s="100"/>
      <c r="N932" s="100"/>
      <c r="O932" s="100"/>
      <c r="P932" s="100"/>
      <c r="Q932" s="100"/>
      <c r="R932" s="100"/>
      <c r="S932" s="100"/>
      <c r="T932" s="100"/>
      <c r="U932" s="100"/>
      <c r="V932" s="100"/>
      <c r="W932" s="100"/>
      <c r="X932" s="100"/>
      <c r="Y932" s="100"/>
      <c r="Z932" s="100"/>
    </row>
    <row r="933" spans="1:26" ht="14.25" hidden="1" customHeight="1" outlineLevel="1" x14ac:dyDescent="0.2">
      <c r="A933" s="100" t="s">
        <v>141</v>
      </c>
      <c r="B933" s="100">
        <v>7</v>
      </c>
      <c r="C933" s="100" t="s">
        <v>101</v>
      </c>
      <c r="D933" s="100">
        <v>50</v>
      </c>
      <c r="E933" s="101">
        <v>114000</v>
      </c>
      <c r="F933" s="101">
        <v>8000000</v>
      </c>
      <c r="G933" s="102">
        <v>90</v>
      </c>
      <c r="H933" s="101">
        <v>40</v>
      </c>
      <c r="I933" s="101"/>
      <c r="J933" s="100"/>
      <c r="K933" s="100"/>
      <c r="L933" s="100"/>
      <c r="M933" s="100"/>
      <c r="N933" s="100"/>
      <c r="O933" s="100"/>
      <c r="P933" s="100"/>
      <c r="Q933" s="100"/>
      <c r="R933" s="100"/>
      <c r="S933" s="100"/>
      <c r="T933" s="100"/>
      <c r="U933" s="100"/>
      <c r="V933" s="100"/>
      <c r="W933" s="100"/>
      <c r="X933" s="100"/>
      <c r="Y933" s="100"/>
      <c r="Z933" s="100"/>
    </row>
    <row r="934" spans="1:26" ht="14.25" hidden="1" customHeight="1" outlineLevel="1" x14ac:dyDescent="0.2">
      <c r="A934" s="100" t="s">
        <v>141</v>
      </c>
      <c r="B934" s="100">
        <v>8</v>
      </c>
      <c r="C934" s="100" t="s">
        <v>101</v>
      </c>
      <c r="D934" s="100">
        <v>52</v>
      </c>
      <c r="E934" s="101">
        <v>121000</v>
      </c>
      <c r="F934" s="101">
        <v>13000000</v>
      </c>
      <c r="G934" s="102">
        <v>106</v>
      </c>
      <c r="H934" s="101">
        <v>40</v>
      </c>
      <c r="I934" s="101"/>
      <c r="J934" s="100"/>
      <c r="K934" s="100"/>
      <c r="L934" s="100"/>
      <c r="M934" s="100"/>
      <c r="N934" s="100"/>
      <c r="O934" s="100"/>
      <c r="P934" s="100"/>
      <c r="Q934" s="100"/>
      <c r="R934" s="100"/>
      <c r="S934" s="100"/>
      <c r="T934" s="100"/>
      <c r="U934" s="100"/>
      <c r="V934" s="100"/>
      <c r="W934" s="100"/>
      <c r="X934" s="100"/>
      <c r="Y934" s="100"/>
      <c r="Z934" s="100"/>
    </row>
    <row r="935" spans="1:26" ht="14.25" hidden="1" customHeight="1" outlineLevel="1" x14ac:dyDescent="0.2">
      <c r="A935" s="100" t="s">
        <v>141</v>
      </c>
      <c r="B935" s="100">
        <v>9</v>
      </c>
      <c r="C935" s="100" t="s">
        <v>101</v>
      </c>
      <c r="D935" s="100">
        <v>53</v>
      </c>
      <c r="E935" s="101">
        <v>129000</v>
      </c>
      <c r="F935" s="101">
        <v>25000000</v>
      </c>
      <c r="G935" s="102">
        <v>116</v>
      </c>
      <c r="H935" s="101">
        <v>40</v>
      </c>
      <c r="I935" s="101"/>
      <c r="J935" s="100"/>
      <c r="K935" s="100"/>
      <c r="L935" s="100"/>
      <c r="M935" s="100"/>
      <c r="N935" s="100"/>
      <c r="O935" s="100"/>
      <c r="P935" s="100"/>
      <c r="Q935" s="100"/>
      <c r="R935" s="100"/>
      <c r="S935" s="100"/>
      <c r="T935" s="100"/>
      <c r="U935" s="100"/>
      <c r="V935" s="100"/>
      <c r="W935" s="100"/>
      <c r="X935" s="100"/>
      <c r="Y935" s="100"/>
      <c r="Z935" s="100"/>
    </row>
    <row r="936" spans="1:26" ht="14.25" hidden="1" customHeight="1" outlineLevel="1" x14ac:dyDescent="0.2">
      <c r="A936" s="100" t="s">
        <v>141</v>
      </c>
      <c r="B936" s="100">
        <v>10</v>
      </c>
      <c r="C936" s="100" t="s">
        <v>101</v>
      </c>
      <c r="D936" s="100">
        <v>54</v>
      </c>
      <c r="E936" s="101">
        <v>137000</v>
      </c>
      <c r="F936" s="101">
        <v>35000000</v>
      </c>
      <c r="G936" s="102">
        <v>124</v>
      </c>
      <c r="H936" s="101">
        <v>40</v>
      </c>
      <c r="I936" s="101"/>
      <c r="J936" s="100"/>
      <c r="K936" s="100"/>
      <c r="L936" s="100"/>
      <c r="M936" s="100"/>
      <c r="N936" s="100"/>
      <c r="O936" s="100"/>
      <c r="P936" s="100"/>
      <c r="Q936" s="100"/>
      <c r="R936" s="100"/>
      <c r="S936" s="100"/>
      <c r="T936" s="100"/>
      <c r="U936" s="100"/>
      <c r="V936" s="100"/>
      <c r="W936" s="100"/>
      <c r="X936" s="100"/>
      <c r="Y936" s="100"/>
      <c r="Z936" s="100"/>
    </row>
    <row r="937" spans="1:26" ht="14.25" hidden="1" customHeight="1" outlineLevel="1" collapsed="1" x14ac:dyDescent="0.2">
      <c r="A937" s="100" t="s">
        <v>141</v>
      </c>
      <c r="B937" s="100">
        <v>11</v>
      </c>
      <c r="C937" s="100" t="s">
        <v>101</v>
      </c>
      <c r="D937" s="100">
        <v>55</v>
      </c>
      <c r="E937" s="101">
        <v>146000</v>
      </c>
      <c r="F937" s="101">
        <v>45000000</v>
      </c>
      <c r="G937" s="102">
        <v>130</v>
      </c>
      <c r="H937" s="101">
        <v>40</v>
      </c>
      <c r="I937" s="101"/>
      <c r="J937" s="100"/>
      <c r="K937" s="100"/>
      <c r="L937" s="100"/>
      <c r="M937" s="100"/>
      <c r="N937" s="100"/>
      <c r="O937" s="100"/>
      <c r="P937" s="100"/>
      <c r="Q937" s="100"/>
      <c r="R937" s="100"/>
      <c r="S937" s="100"/>
      <c r="T937" s="100"/>
      <c r="U937" s="100"/>
      <c r="V937" s="100"/>
      <c r="W937" s="100"/>
      <c r="X937" s="100"/>
      <c r="Y937" s="100"/>
      <c r="Z937" s="100"/>
    </row>
    <row r="938" spans="1:26" ht="14.25" hidden="1" customHeight="1" outlineLevel="1" x14ac:dyDescent="0.2">
      <c r="A938" s="100" t="s">
        <v>141</v>
      </c>
      <c r="B938" s="100">
        <v>12</v>
      </c>
      <c r="C938" s="100" t="s">
        <v>101</v>
      </c>
      <c r="D938" s="100">
        <v>56</v>
      </c>
      <c r="E938" s="101">
        <v>155000</v>
      </c>
      <c r="F938" s="101">
        <v>0</v>
      </c>
      <c r="G938" s="102">
        <v>0</v>
      </c>
      <c r="H938" s="101">
        <v>40</v>
      </c>
      <c r="I938" s="101"/>
      <c r="J938" s="100"/>
      <c r="K938" s="100"/>
      <c r="L938" s="100"/>
      <c r="M938" s="100"/>
      <c r="N938" s="100"/>
      <c r="O938" s="100"/>
      <c r="P938" s="100"/>
      <c r="Q938" s="100"/>
      <c r="R938" s="100"/>
      <c r="S938" s="100"/>
      <c r="T938" s="100"/>
      <c r="U938" s="100"/>
      <c r="V938" s="100"/>
      <c r="W938" s="100"/>
      <c r="X938" s="100"/>
      <c r="Y938" s="100"/>
      <c r="Z938" s="100"/>
    </row>
    <row r="939" spans="1:26" ht="14.25" hidden="1" customHeight="1" outlineLevel="1" x14ac:dyDescent="0.2">
      <c r="A939" s="100" t="s">
        <v>141</v>
      </c>
      <c r="B939" s="100">
        <v>1</v>
      </c>
      <c r="C939" s="100" t="s">
        <v>102</v>
      </c>
      <c r="D939" s="100">
        <v>56</v>
      </c>
      <c r="E939" s="101">
        <v>155000</v>
      </c>
      <c r="F939" s="101">
        <v>1000000</v>
      </c>
      <c r="G939" s="102">
        <v>12</v>
      </c>
      <c r="H939" s="101">
        <v>40</v>
      </c>
      <c r="I939" s="101"/>
      <c r="J939" s="100"/>
      <c r="K939" s="100"/>
      <c r="L939" s="100"/>
      <c r="M939" s="100"/>
      <c r="N939" s="100"/>
      <c r="O939" s="100"/>
      <c r="P939" s="100"/>
      <c r="Q939" s="100"/>
      <c r="R939" s="100"/>
      <c r="S939" s="100"/>
      <c r="T939" s="100"/>
      <c r="U939" s="100"/>
      <c r="V939" s="100"/>
      <c r="W939" s="100"/>
      <c r="X939" s="100"/>
      <c r="Y939" s="100"/>
      <c r="Z939" s="100"/>
    </row>
    <row r="940" spans="1:26" ht="14.25" hidden="1" customHeight="1" outlineLevel="1" x14ac:dyDescent="0.2">
      <c r="A940" s="100" t="s">
        <v>141</v>
      </c>
      <c r="B940" s="100">
        <v>2</v>
      </c>
      <c r="C940" s="100" t="s">
        <v>102</v>
      </c>
      <c r="D940" s="100">
        <v>56</v>
      </c>
      <c r="E940" s="101">
        <v>157900</v>
      </c>
      <c r="F940" s="101">
        <v>2000000</v>
      </c>
      <c r="G940" s="102">
        <v>24</v>
      </c>
      <c r="H940" s="101">
        <v>40</v>
      </c>
      <c r="I940" s="101"/>
      <c r="J940" s="100"/>
      <c r="K940" s="100"/>
      <c r="L940" s="100"/>
      <c r="M940" s="100"/>
      <c r="N940" s="100"/>
      <c r="O940" s="100"/>
      <c r="P940" s="100"/>
      <c r="Q940" s="100"/>
      <c r="R940" s="100"/>
      <c r="S940" s="100"/>
      <c r="T940" s="100"/>
      <c r="U940" s="100"/>
      <c r="V940" s="100"/>
      <c r="W940" s="100"/>
      <c r="X940" s="100"/>
      <c r="Y940" s="100"/>
      <c r="Z940" s="100"/>
    </row>
    <row r="941" spans="1:26" ht="14.25" hidden="1" customHeight="1" outlineLevel="1" x14ac:dyDescent="0.2">
      <c r="A941" s="100" t="s">
        <v>141</v>
      </c>
      <c r="B941" s="100">
        <v>3</v>
      </c>
      <c r="C941" s="100" t="s">
        <v>102</v>
      </c>
      <c r="D941" s="100">
        <v>56</v>
      </c>
      <c r="E941" s="101">
        <v>160800</v>
      </c>
      <c r="F941" s="101">
        <v>4000000</v>
      </c>
      <c r="G941" s="102">
        <v>36</v>
      </c>
      <c r="H941" s="101">
        <v>40</v>
      </c>
      <c r="I941" s="101"/>
      <c r="J941" s="100"/>
      <c r="K941" s="100"/>
      <c r="L941" s="100"/>
      <c r="M941" s="100"/>
      <c r="N941" s="100"/>
      <c r="O941" s="100"/>
      <c r="P941" s="100"/>
      <c r="Q941" s="100"/>
      <c r="R941" s="100"/>
      <c r="S941" s="100"/>
      <c r="T941" s="100"/>
      <c r="U941" s="100"/>
      <c r="V941" s="100"/>
      <c r="W941" s="100"/>
      <c r="X941" s="100"/>
      <c r="Y941" s="100"/>
      <c r="Z941" s="100"/>
    </row>
    <row r="942" spans="1:26" ht="14.25" hidden="1" customHeight="1" outlineLevel="1" x14ac:dyDescent="0.2">
      <c r="A942" s="100" t="s">
        <v>141</v>
      </c>
      <c r="B942" s="100">
        <v>4</v>
      </c>
      <c r="C942" s="100" t="s">
        <v>102</v>
      </c>
      <c r="D942" s="100">
        <v>56</v>
      </c>
      <c r="E942" s="101">
        <v>163700</v>
      </c>
      <c r="F942" s="101">
        <v>16000000</v>
      </c>
      <c r="G942" s="102">
        <v>36</v>
      </c>
      <c r="H942" s="101">
        <v>40</v>
      </c>
      <c r="I942" s="101"/>
      <c r="J942" s="100"/>
      <c r="K942" s="100"/>
      <c r="L942" s="100"/>
      <c r="M942" s="100"/>
      <c r="N942" s="100"/>
      <c r="O942" s="100"/>
      <c r="P942" s="100"/>
      <c r="Q942" s="100"/>
      <c r="R942" s="100"/>
      <c r="S942" s="100"/>
      <c r="T942" s="100"/>
      <c r="U942" s="100"/>
      <c r="V942" s="100"/>
      <c r="W942" s="100"/>
      <c r="X942" s="100"/>
      <c r="Y942" s="100"/>
      <c r="Z942" s="100"/>
    </row>
    <row r="943" spans="1:26" ht="14.25" hidden="1" customHeight="1" outlineLevel="1" x14ac:dyDescent="0.2">
      <c r="A943" s="100" t="s">
        <v>141</v>
      </c>
      <c r="B943" s="100">
        <v>5</v>
      </c>
      <c r="C943" s="100" t="s">
        <v>102</v>
      </c>
      <c r="D943" s="100">
        <v>56</v>
      </c>
      <c r="E943" s="101">
        <v>166600</v>
      </c>
      <c r="F943" s="101">
        <v>16000000</v>
      </c>
      <c r="G943" s="102">
        <v>36</v>
      </c>
      <c r="H943" s="101">
        <v>40</v>
      </c>
      <c r="I943" s="101"/>
      <c r="J943" s="100"/>
      <c r="K943" s="100"/>
      <c r="L943" s="100"/>
      <c r="M943" s="100"/>
      <c r="N943" s="100"/>
      <c r="O943" s="100"/>
      <c r="P943" s="100"/>
      <c r="Q943" s="100"/>
      <c r="R943" s="100"/>
      <c r="S943" s="100"/>
      <c r="T943" s="100"/>
      <c r="U943" s="100"/>
      <c r="V943" s="100"/>
      <c r="W943" s="100"/>
      <c r="X943" s="100"/>
      <c r="Y943" s="100"/>
      <c r="Z943" s="100"/>
    </row>
    <row r="944" spans="1:26" ht="14.25" hidden="1" customHeight="1" outlineLevel="1" x14ac:dyDescent="0.2">
      <c r="A944" s="100" t="s">
        <v>141</v>
      </c>
      <c r="B944" s="100">
        <v>6</v>
      </c>
      <c r="C944" s="100" t="s">
        <v>102</v>
      </c>
      <c r="D944" s="100">
        <v>56</v>
      </c>
      <c r="E944" s="101">
        <v>169500</v>
      </c>
      <c r="F944" s="101">
        <v>16000000</v>
      </c>
      <c r="G944" s="102">
        <v>36</v>
      </c>
      <c r="H944" s="101">
        <v>40</v>
      </c>
      <c r="I944" s="101"/>
      <c r="J944" s="100"/>
      <c r="K944" s="100"/>
      <c r="L944" s="100"/>
      <c r="M944" s="100"/>
      <c r="N944" s="100"/>
      <c r="O944" s="100"/>
      <c r="P944" s="100"/>
      <c r="Q944" s="100"/>
      <c r="R944" s="100"/>
      <c r="S944" s="100"/>
      <c r="T944" s="100"/>
      <c r="U944" s="100"/>
      <c r="V944" s="100"/>
      <c r="W944" s="100"/>
      <c r="X944" s="100"/>
      <c r="Y944" s="100"/>
      <c r="Z944" s="100"/>
    </row>
    <row r="945" spans="1:26" ht="14.25" hidden="1" customHeight="1" outlineLevel="1" x14ac:dyDescent="0.2">
      <c r="A945" s="100" t="s">
        <v>141</v>
      </c>
      <c r="B945" s="100">
        <v>7</v>
      </c>
      <c r="C945" s="100" t="s">
        <v>102</v>
      </c>
      <c r="D945" s="100">
        <v>56</v>
      </c>
      <c r="E945" s="101">
        <v>172400</v>
      </c>
      <c r="F945" s="101">
        <v>16000000</v>
      </c>
      <c r="G945" s="102">
        <v>36</v>
      </c>
      <c r="H945" s="101">
        <v>40</v>
      </c>
      <c r="I945" s="101"/>
      <c r="J945" s="100"/>
      <c r="K945" s="100"/>
      <c r="L945" s="100"/>
      <c r="M945" s="100"/>
      <c r="N945" s="100"/>
      <c r="O945" s="100"/>
      <c r="P945" s="100"/>
      <c r="Q945" s="100"/>
      <c r="R945" s="100"/>
      <c r="S945" s="100"/>
      <c r="T945" s="100"/>
      <c r="U945" s="100"/>
      <c r="V945" s="100"/>
      <c r="W945" s="100"/>
      <c r="X945" s="100"/>
      <c r="Y945" s="100"/>
      <c r="Z945" s="100"/>
    </row>
    <row r="946" spans="1:26" ht="14.25" hidden="1" customHeight="1" outlineLevel="1" x14ac:dyDescent="0.2">
      <c r="A946" s="100" t="s">
        <v>141</v>
      </c>
      <c r="B946" s="100">
        <v>8</v>
      </c>
      <c r="C946" s="100" t="s">
        <v>102</v>
      </c>
      <c r="D946" s="100">
        <v>56</v>
      </c>
      <c r="E946" s="101">
        <v>175300</v>
      </c>
      <c r="F946" s="101">
        <v>16000000</v>
      </c>
      <c r="G946" s="102">
        <v>36</v>
      </c>
      <c r="H946" s="101">
        <v>40</v>
      </c>
      <c r="I946" s="101"/>
      <c r="J946" s="100"/>
      <c r="K946" s="100"/>
      <c r="L946" s="100"/>
      <c r="M946" s="100"/>
      <c r="N946" s="100"/>
      <c r="O946" s="100"/>
      <c r="P946" s="100"/>
      <c r="Q946" s="100"/>
      <c r="R946" s="100"/>
      <c r="S946" s="100"/>
      <c r="T946" s="100"/>
      <c r="U946" s="100"/>
      <c r="V946" s="100"/>
      <c r="W946" s="100"/>
      <c r="X946" s="100"/>
      <c r="Y946" s="100"/>
      <c r="Z946" s="100"/>
    </row>
    <row r="947" spans="1:26" ht="14.25" hidden="1" customHeight="1" outlineLevel="1" x14ac:dyDescent="0.2">
      <c r="A947" s="100" t="s">
        <v>141</v>
      </c>
      <c r="B947" s="100">
        <v>9</v>
      </c>
      <c r="C947" s="100" t="s">
        <v>102</v>
      </c>
      <c r="D947" s="100">
        <v>56</v>
      </c>
      <c r="E947" s="101">
        <v>178200</v>
      </c>
      <c r="F947" s="101">
        <v>16000000</v>
      </c>
      <c r="G947" s="102">
        <v>36</v>
      </c>
      <c r="H947" s="101">
        <v>40</v>
      </c>
      <c r="I947" s="101"/>
      <c r="J947" s="100"/>
      <c r="K947" s="100"/>
      <c r="L947" s="100"/>
      <c r="M947" s="100"/>
      <c r="N947" s="100"/>
      <c r="O947" s="100"/>
      <c r="P947" s="100"/>
      <c r="Q947" s="100"/>
      <c r="R947" s="100"/>
      <c r="S947" s="100"/>
      <c r="T947" s="100"/>
      <c r="U947" s="100"/>
      <c r="V947" s="100"/>
      <c r="W947" s="100"/>
      <c r="X947" s="100"/>
      <c r="Y947" s="100"/>
      <c r="Z947" s="100"/>
    </row>
    <row r="948" spans="1:26" ht="14.25" hidden="1" customHeight="1" outlineLevel="1" x14ac:dyDescent="0.2">
      <c r="A948" s="100" t="s">
        <v>141</v>
      </c>
      <c r="B948" s="100">
        <v>10</v>
      </c>
      <c r="C948" s="100" t="s">
        <v>102</v>
      </c>
      <c r="D948" s="100">
        <v>56</v>
      </c>
      <c r="E948" s="101">
        <v>181100</v>
      </c>
      <c r="F948" s="101">
        <v>16000000</v>
      </c>
      <c r="G948" s="102">
        <v>36</v>
      </c>
      <c r="H948" s="101">
        <v>40</v>
      </c>
      <c r="I948" s="101"/>
      <c r="J948" s="100"/>
      <c r="K948" s="100"/>
      <c r="L948" s="100"/>
      <c r="M948" s="100"/>
      <c r="N948" s="100"/>
      <c r="O948" s="100"/>
      <c r="P948" s="100"/>
      <c r="Q948" s="100"/>
      <c r="R948" s="100"/>
      <c r="S948" s="100"/>
      <c r="T948" s="100"/>
      <c r="U948" s="100"/>
      <c r="V948" s="100"/>
      <c r="W948" s="100"/>
      <c r="X948" s="100"/>
      <c r="Y948" s="100"/>
      <c r="Z948" s="100"/>
    </row>
    <row r="949" spans="1:26" ht="14.25" hidden="1" customHeight="1" outlineLevel="1" x14ac:dyDescent="0.2">
      <c r="A949" s="100" t="s">
        <v>141</v>
      </c>
      <c r="B949" s="100">
        <v>11</v>
      </c>
      <c r="C949" s="100" t="s">
        <v>102</v>
      </c>
      <c r="D949" s="100">
        <v>56</v>
      </c>
      <c r="E949" s="101">
        <v>184000</v>
      </c>
      <c r="F949" s="101">
        <v>16000000</v>
      </c>
      <c r="G949" s="102">
        <v>36</v>
      </c>
      <c r="H949" s="101">
        <v>40</v>
      </c>
      <c r="I949" s="101"/>
      <c r="J949" s="100"/>
      <c r="K949" s="100"/>
      <c r="L949" s="100"/>
      <c r="M949" s="100"/>
      <c r="N949" s="100"/>
      <c r="O949" s="100"/>
      <c r="P949" s="100"/>
      <c r="Q949" s="100"/>
      <c r="R949" s="100"/>
      <c r="S949" s="100"/>
      <c r="T949" s="100"/>
      <c r="U949" s="100"/>
      <c r="V949" s="100"/>
      <c r="W949" s="100"/>
      <c r="X949" s="100"/>
      <c r="Y949" s="100"/>
      <c r="Z949" s="100"/>
    </row>
    <row r="950" spans="1:26" ht="14.25" hidden="1" customHeight="1" outlineLevel="1" x14ac:dyDescent="0.2">
      <c r="A950" s="100" t="s">
        <v>141</v>
      </c>
      <c r="B950" s="100">
        <v>12</v>
      </c>
      <c r="C950" s="100" t="s">
        <v>102</v>
      </c>
      <c r="D950" s="100">
        <v>56</v>
      </c>
      <c r="E950" s="101">
        <v>186900</v>
      </c>
      <c r="F950" s="101">
        <v>0</v>
      </c>
      <c r="G950" s="102">
        <v>0</v>
      </c>
      <c r="H950" s="101">
        <v>40</v>
      </c>
      <c r="I950" s="101"/>
      <c r="J950" s="100"/>
      <c r="K950" s="100"/>
      <c r="L950" s="100"/>
      <c r="M950" s="100"/>
      <c r="N950" s="100"/>
      <c r="O950" s="100"/>
      <c r="P950" s="100"/>
      <c r="Q950" s="100"/>
      <c r="R950" s="100"/>
      <c r="S950" s="100"/>
      <c r="T950" s="100"/>
      <c r="U950" s="100"/>
      <c r="V950" s="100"/>
      <c r="W950" s="100"/>
      <c r="X950" s="100"/>
      <c r="Y950" s="100"/>
      <c r="Z950" s="100"/>
    </row>
    <row r="951" spans="1:26" ht="14.25" hidden="1" customHeight="1" outlineLevel="1" x14ac:dyDescent="0.2">
      <c r="A951" s="201" t="s">
        <v>141</v>
      </c>
      <c r="B951" s="97">
        <v>1</v>
      </c>
      <c r="C951" s="97" t="s">
        <v>103</v>
      </c>
      <c r="D951" s="97">
        <v>56</v>
      </c>
      <c r="E951" s="98">
        <v>196245</v>
      </c>
      <c r="F951" s="98">
        <v>0</v>
      </c>
      <c r="G951" s="99">
        <v>0</v>
      </c>
      <c r="H951" s="98">
        <v>40</v>
      </c>
      <c r="I951" s="101"/>
      <c r="J951" s="100"/>
      <c r="K951" s="100"/>
      <c r="L951" s="100"/>
      <c r="M951" s="100"/>
      <c r="N951" s="100"/>
      <c r="O951" s="100"/>
      <c r="P951" s="100"/>
      <c r="Q951" s="100"/>
      <c r="R951" s="100"/>
      <c r="S951" s="100"/>
      <c r="T951" s="100"/>
      <c r="U951" s="100"/>
      <c r="V951" s="100"/>
      <c r="W951" s="100"/>
      <c r="X951" s="100"/>
      <c r="Y951" s="100"/>
      <c r="Z951" s="100"/>
    </row>
    <row r="952" spans="1:26" ht="14.25" customHeight="1" collapsed="1" x14ac:dyDescent="0.2">
      <c r="A952" s="100" t="s">
        <v>142</v>
      </c>
      <c r="B952" s="100">
        <v>1</v>
      </c>
      <c r="C952" s="100" t="s">
        <v>101</v>
      </c>
      <c r="D952" s="100">
        <v>40</v>
      </c>
      <c r="E952" s="101">
        <v>126540</v>
      </c>
      <c r="F952" s="101">
        <v>100000</v>
      </c>
      <c r="G952" s="102">
        <v>2</v>
      </c>
      <c r="H952" s="101">
        <v>41</v>
      </c>
      <c r="I952" s="101"/>
      <c r="J952" s="100"/>
      <c r="K952" s="100"/>
      <c r="L952" s="100"/>
      <c r="M952" s="100"/>
      <c r="N952" s="100"/>
      <c r="O952" s="100"/>
      <c r="P952" s="100"/>
      <c r="Q952" s="100"/>
      <c r="R952" s="100"/>
      <c r="S952" s="100"/>
      <c r="T952" s="100"/>
      <c r="U952" s="100"/>
      <c r="V952" s="100"/>
      <c r="W952" s="100"/>
      <c r="X952" s="100"/>
      <c r="Y952" s="100"/>
      <c r="Z952" s="100"/>
    </row>
    <row r="953" spans="1:26" ht="14.25" hidden="1" customHeight="1" outlineLevel="1" x14ac:dyDescent="0.2">
      <c r="A953" s="100" t="s">
        <v>142</v>
      </c>
      <c r="B953" s="100">
        <v>2</v>
      </c>
      <c r="C953" s="100" t="s">
        <v>101</v>
      </c>
      <c r="D953" s="100">
        <v>41</v>
      </c>
      <c r="E953" s="101">
        <v>134620</v>
      </c>
      <c r="F953" s="101">
        <v>200000</v>
      </c>
      <c r="G953" s="102">
        <v>5</v>
      </c>
      <c r="H953" s="101">
        <v>41</v>
      </c>
      <c r="I953" s="101"/>
      <c r="J953" s="100"/>
      <c r="K953" s="100"/>
      <c r="L953" s="100"/>
      <c r="M953" s="100"/>
      <c r="N953" s="100"/>
      <c r="O953" s="100"/>
      <c r="P953" s="100"/>
      <c r="Q953" s="100"/>
      <c r="R953" s="100"/>
      <c r="S953" s="100"/>
      <c r="T953" s="100"/>
      <c r="U953" s="100"/>
      <c r="V953" s="100"/>
      <c r="W953" s="100"/>
      <c r="X953" s="100"/>
      <c r="Y953" s="100"/>
      <c r="Z953" s="100"/>
    </row>
    <row r="954" spans="1:26" ht="14.25" hidden="1" customHeight="1" outlineLevel="1" x14ac:dyDescent="0.2">
      <c r="A954" s="100" t="s">
        <v>142</v>
      </c>
      <c r="B954" s="100">
        <v>3</v>
      </c>
      <c r="C954" s="100" t="s">
        <v>101</v>
      </c>
      <c r="D954" s="100">
        <v>42</v>
      </c>
      <c r="E954" s="101">
        <v>143220</v>
      </c>
      <c r="F954" s="101">
        <v>400000</v>
      </c>
      <c r="G954" s="102">
        <v>14</v>
      </c>
      <c r="H954" s="101">
        <v>41</v>
      </c>
      <c r="I954" s="101"/>
      <c r="J954" s="100"/>
      <c r="K954" s="100"/>
      <c r="L954" s="100"/>
      <c r="M954" s="100"/>
      <c r="N954" s="100"/>
      <c r="O954" s="100"/>
      <c r="P954" s="100"/>
      <c r="Q954" s="100"/>
      <c r="R954" s="100"/>
      <c r="S954" s="100"/>
      <c r="T954" s="100"/>
      <c r="U954" s="100"/>
      <c r="V954" s="100"/>
      <c r="W954" s="100"/>
      <c r="X954" s="100"/>
      <c r="Y954" s="100"/>
      <c r="Z954" s="100"/>
    </row>
    <row r="955" spans="1:26" ht="14.25" hidden="1" customHeight="1" outlineLevel="1" x14ac:dyDescent="0.2">
      <c r="A955" s="100" t="s">
        <v>142</v>
      </c>
      <c r="B955" s="100">
        <v>4</v>
      </c>
      <c r="C955" s="100" t="s">
        <v>101</v>
      </c>
      <c r="D955" s="100">
        <v>42</v>
      </c>
      <c r="E955" s="101">
        <v>152370</v>
      </c>
      <c r="F955" s="101">
        <v>2000000</v>
      </c>
      <c r="G955" s="102">
        <v>28</v>
      </c>
      <c r="H955" s="101">
        <v>41</v>
      </c>
      <c r="I955" s="101"/>
      <c r="J955" s="100"/>
      <c r="K955" s="100"/>
      <c r="L955" s="100"/>
      <c r="M955" s="100"/>
      <c r="N955" s="100"/>
      <c r="O955" s="100"/>
      <c r="P955" s="100"/>
      <c r="Q955" s="100"/>
      <c r="R955" s="100"/>
      <c r="S955" s="100"/>
      <c r="T955" s="100"/>
      <c r="U955" s="100"/>
      <c r="V955" s="100"/>
      <c r="W955" s="100"/>
      <c r="X955" s="100"/>
      <c r="Y955" s="100"/>
      <c r="Z955" s="100"/>
    </row>
    <row r="956" spans="1:26" ht="14.25" hidden="1" customHeight="1" outlineLevel="1" x14ac:dyDescent="0.2">
      <c r="A956" s="100" t="s">
        <v>142</v>
      </c>
      <c r="B956" s="100">
        <v>5</v>
      </c>
      <c r="C956" s="100" t="s">
        <v>101</v>
      </c>
      <c r="D956" s="100">
        <v>43</v>
      </c>
      <c r="E956" s="101">
        <v>162100</v>
      </c>
      <c r="F956" s="101">
        <v>3000000</v>
      </c>
      <c r="G956" s="102">
        <v>48</v>
      </c>
      <c r="H956" s="101">
        <v>41</v>
      </c>
      <c r="I956" s="101"/>
      <c r="J956" s="100"/>
      <c r="K956" s="100"/>
      <c r="L956" s="100"/>
      <c r="M956" s="100"/>
      <c r="N956" s="100"/>
      <c r="O956" s="100"/>
      <c r="P956" s="100"/>
      <c r="Q956" s="100"/>
      <c r="R956" s="100"/>
      <c r="S956" s="100"/>
      <c r="T956" s="100"/>
      <c r="U956" s="100"/>
      <c r="V956" s="100"/>
      <c r="W956" s="100"/>
      <c r="X956" s="100"/>
      <c r="Y956" s="100"/>
      <c r="Z956" s="100"/>
    </row>
    <row r="957" spans="1:26" ht="14.25" hidden="1" customHeight="1" outlineLevel="1" x14ac:dyDescent="0.2">
      <c r="A957" s="100" t="s">
        <v>142</v>
      </c>
      <c r="B957" s="100">
        <v>6</v>
      </c>
      <c r="C957" s="100" t="s">
        <v>101</v>
      </c>
      <c r="D957" s="100">
        <v>43</v>
      </c>
      <c r="E957" s="101">
        <v>172450</v>
      </c>
      <c r="F957" s="101">
        <v>4000000</v>
      </c>
      <c r="G957" s="102">
        <v>66</v>
      </c>
      <c r="H957" s="101">
        <v>41</v>
      </c>
      <c r="I957" s="101"/>
      <c r="J957" s="100"/>
      <c r="K957" s="100"/>
      <c r="L957" s="100"/>
      <c r="M957" s="100"/>
      <c r="N957" s="100"/>
      <c r="O957" s="100"/>
      <c r="P957" s="100"/>
      <c r="Q957" s="100"/>
      <c r="R957" s="100"/>
      <c r="S957" s="100"/>
      <c r="T957" s="100"/>
      <c r="U957" s="100"/>
      <c r="V957" s="100"/>
      <c r="W957" s="100"/>
      <c r="X957" s="100"/>
      <c r="Y957" s="100"/>
      <c r="Z957" s="100"/>
    </row>
    <row r="958" spans="1:26" ht="14.25" hidden="1" customHeight="1" outlineLevel="1" x14ac:dyDescent="0.2">
      <c r="A958" s="100" t="s">
        <v>142</v>
      </c>
      <c r="B958" s="100">
        <v>7</v>
      </c>
      <c r="C958" s="100" t="s">
        <v>101</v>
      </c>
      <c r="D958" s="100">
        <v>44</v>
      </c>
      <c r="E958" s="101">
        <v>183460</v>
      </c>
      <c r="F958" s="101">
        <v>8000000</v>
      </c>
      <c r="G958" s="102">
        <v>90</v>
      </c>
      <c r="H958" s="101">
        <v>41</v>
      </c>
      <c r="I958" s="101"/>
      <c r="J958" s="100"/>
      <c r="K958" s="100"/>
      <c r="L958" s="100"/>
      <c r="M958" s="100"/>
      <c r="N958" s="100"/>
      <c r="O958" s="100"/>
      <c r="P958" s="100"/>
      <c r="Q958" s="100"/>
      <c r="R958" s="100"/>
      <c r="S958" s="100"/>
      <c r="T958" s="100"/>
      <c r="U958" s="100"/>
      <c r="V958" s="100"/>
      <c r="W958" s="100"/>
      <c r="X958" s="100"/>
      <c r="Y958" s="100"/>
      <c r="Z958" s="100"/>
    </row>
    <row r="959" spans="1:26" ht="14.25" hidden="1" customHeight="1" outlineLevel="1" x14ac:dyDescent="0.2">
      <c r="A959" s="100" t="s">
        <v>142</v>
      </c>
      <c r="B959" s="100">
        <v>8</v>
      </c>
      <c r="C959" s="100" t="s">
        <v>101</v>
      </c>
      <c r="D959" s="100">
        <v>44</v>
      </c>
      <c r="E959" s="101">
        <v>195180</v>
      </c>
      <c r="F959" s="101">
        <v>13000000</v>
      </c>
      <c r="G959" s="102">
        <v>106</v>
      </c>
      <c r="H959" s="101">
        <v>41</v>
      </c>
      <c r="I959" s="101"/>
      <c r="J959" s="100"/>
      <c r="K959" s="100"/>
      <c r="L959" s="100"/>
      <c r="M959" s="100"/>
      <c r="N959" s="100"/>
      <c r="O959" s="100"/>
      <c r="P959" s="100"/>
      <c r="Q959" s="100"/>
      <c r="R959" s="100"/>
      <c r="S959" s="100"/>
      <c r="T959" s="100"/>
      <c r="U959" s="100"/>
      <c r="V959" s="100"/>
      <c r="W959" s="100"/>
      <c r="X959" s="100"/>
      <c r="Y959" s="100"/>
      <c r="Z959" s="100"/>
    </row>
    <row r="960" spans="1:26" ht="14.25" hidden="1" customHeight="1" outlineLevel="1" x14ac:dyDescent="0.2">
      <c r="A960" s="100" t="s">
        <v>142</v>
      </c>
      <c r="B960" s="100">
        <v>9</v>
      </c>
      <c r="C960" s="100" t="s">
        <v>101</v>
      </c>
      <c r="D960" s="100">
        <v>45</v>
      </c>
      <c r="E960" s="101">
        <v>207640</v>
      </c>
      <c r="F960" s="101">
        <v>25000000</v>
      </c>
      <c r="G960" s="102">
        <v>116</v>
      </c>
      <c r="H960" s="101">
        <v>41</v>
      </c>
      <c r="I960" s="101"/>
      <c r="J960" s="100"/>
      <c r="K960" s="100"/>
      <c r="L960" s="100"/>
      <c r="M960" s="100"/>
      <c r="N960" s="100"/>
      <c r="O960" s="100"/>
      <c r="P960" s="100"/>
      <c r="Q960" s="100"/>
      <c r="R960" s="100"/>
      <c r="S960" s="100"/>
      <c r="T960" s="100"/>
      <c r="U960" s="100"/>
      <c r="V960" s="100"/>
      <c r="W960" s="100"/>
      <c r="X960" s="100"/>
      <c r="Y960" s="100"/>
      <c r="Z960" s="100"/>
    </row>
    <row r="961" spans="1:26" ht="14.25" hidden="1" customHeight="1" outlineLevel="1" x14ac:dyDescent="0.2">
      <c r="A961" s="100" t="s">
        <v>142</v>
      </c>
      <c r="B961" s="100">
        <v>10</v>
      </c>
      <c r="C961" s="100" t="s">
        <v>101</v>
      </c>
      <c r="D961" s="100">
        <v>46</v>
      </c>
      <c r="E961" s="101">
        <v>220900</v>
      </c>
      <c r="F961" s="101">
        <v>35000000</v>
      </c>
      <c r="G961" s="102">
        <v>124</v>
      </c>
      <c r="H961" s="101">
        <v>41</v>
      </c>
      <c r="I961" s="101"/>
      <c r="J961" s="100"/>
      <c r="K961" s="100"/>
      <c r="L961" s="100"/>
      <c r="M961" s="100"/>
      <c r="N961" s="100"/>
      <c r="O961" s="100"/>
      <c r="P961" s="100"/>
      <c r="Q961" s="100"/>
      <c r="R961" s="100"/>
      <c r="S961" s="100"/>
      <c r="T961" s="100"/>
      <c r="U961" s="100"/>
      <c r="V961" s="100"/>
      <c r="W961" s="100"/>
      <c r="X961" s="100"/>
      <c r="Y961" s="100"/>
      <c r="Z961" s="100"/>
    </row>
    <row r="962" spans="1:26" ht="14.25" hidden="1" customHeight="1" outlineLevel="1" collapsed="1" x14ac:dyDescent="0.2">
      <c r="A962" s="100" t="s">
        <v>142</v>
      </c>
      <c r="B962" s="100">
        <v>11</v>
      </c>
      <c r="C962" s="100" t="s">
        <v>101</v>
      </c>
      <c r="D962" s="100">
        <v>47</v>
      </c>
      <c r="E962" s="101">
        <v>235000</v>
      </c>
      <c r="F962" s="101">
        <v>45000000</v>
      </c>
      <c r="G962" s="102">
        <v>130</v>
      </c>
      <c r="H962" s="101">
        <v>41</v>
      </c>
      <c r="I962" s="101"/>
      <c r="J962" s="100"/>
      <c r="K962" s="100"/>
      <c r="L962" s="100"/>
      <c r="M962" s="100"/>
      <c r="N962" s="100"/>
      <c r="O962" s="100"/>
      <c r="P962" s="100"/>
      <c r="Q962" s="100"/>
      <c r="R962" s="100"/>
      <c r="S962" s="100"/>
      <c r="T962" s="100"/>
      <c r="U962" s="100"/>
      <c r="V962" s="100"/>
      <c r="W962" s="100"/>
      <c r="X962" s="100"/>
      <c r="Y962" s="100"/>
      <c r="Z962" s="100"/>
    </row>
    <row r="963" spans="1:26" ht="14.25" hidden="1" customHeight="1" outlineLevel="1" x14ac:dyDescent="0.2">
      <c r="A963" s="100" t="s">
        <v>142</v>
      </c>
      <c r="B963" s="100">
        <v>12</v>
      </c>
      <c r="C963" s="100" t="s">
        <v>101</v>
      </c>
      <c r="D963" s="100">
        <v>48</v>
      </c>
      <c r="E963" s="101">
        <v>250000</v>
      </c>
      <c r="F963" s="101">
        <v>0</v>
      </c>
      <c r="G963" s="102">
        <v>0</v>
      </c>
      <c r="H963" s="101">
        <v>41</v>
      </c>
      <c r="I963" s="101"/>
      <c r="J963" s="100"/>
      <c r="K963" s="100"/>
      <c r="L963" s="100"/>
      <c r="M963" s="100"/>
      <c r="N963" s="100"/>
      <c r="O963" s="100"/>
      <c r="P963" s="100"/>
      <c r="Q963" s="100"/>
      <c r="R963" s="100"/>
      <c r="S963" s="100"/>
      <c r="T963" s="100"/>
      <c r="U963" s="100"/>
      <c r="V963" s="100"/>
      <c r="W963" s="100"/>
      <c r="X963" s="100"/>
      <c r="Y963" s="100"/>
      <c r="Z963" s="100"/>
    </row>
    <row r="964" spans="1:26" ht="14.25" hidden="1" customHeight="1" outlineLevel="1" x14ac:dyDescent="0.2">
      <c r="A964" s="100" t="s">
        <v>142</v>
      </c>
      <c r="B964" s="100">
        <v>1</v>
      </c>
      <c r="C964" s="100" t="s">
        <v>102</v>
      </c>
      <c r="D964" s="100">
        <v>48</v>
      </c>
      <c r="E964" s="101">
        <v>250000</v>
      </c>
      <c r="F964" s="101">
        <v>1000000</v>
      </c>
      <c r="G964" s="102">
        <v>12</v>
      </c>
      <c r="H964" s="101">
        <v>41</v>
      </c>
      <c r="I964" s="101"/>
      <c r="J964" s="100"/>
      <c r="K964" s="100"/>
      <c r="L964" s="100"/>
      <c r="M964" s="100"/>
      <c r="N964" s="100"/>
      <c r="O964" s="100"/>
      <c r="P964" s="100"/>
      <c r="Q964" s="100"/>
      <c r="R964" s="100"/>
      <c r="S964" s="100"/>
      <c r="T964" s="100"/>
      <c r="U964" s="100"/>
      <c r="V964" s="100"/>
      <c r="W964" s="100"/>
      <c r="X964" s="100"/>
      <c r="Y964" s="100"/>
      <c r="Z964" s="100"/>
    </row>
    <row r="965" spans="1:26" ht="14.25" hidden="1" customHeight="1" outlineLevel="1" x14ac:dyDescent="0.2">
      <c r="A965" s="100" t="s">
        <v>142</v>
      </c>
      <c r="B965" s="100">
        <v>2</v>
      </c>
      <c r="C965" s="100" t="s">
        <v>102</v>
      </c>
      <c r="D965" s="100">
        <v>48</v>
      </c>
      <c r="E965" s="101">
        <v>254600</v>
      </c>
      <c r="F965" s="101">
        <v>2000000</v>
      </c>
      <c r="G965" s="102">
        <v>24</v>
      </c>
      <c r="H965" s="101">
        <v>41</v>
      </c>
      <c r="I965" s="101"/>
      <c r="J965" s="100"/>
      <c r="K965" s="100"/>
      <c r="L965" s="100"/>
      <c r="M965" s="100"/>
      <c r="N965" s="100"/>
      <c r="O965" s="100"/>
      <c r="P965" s="100"/>
      <c r="Q965" s="100"/>
      <c r="R965" s="100"/>
      <c r="S965" s="100"/>
      <c r="T965" s="100"/>
      <c r="U965" s="100"/>
      <c r="V965" s="100"/>
      <c r="W965" s="100"/>
      <c r="X965" s="100"/>
      <c r="Y965" s="100"/>
      <c r="Z965" s="100"/>
    </row>
    <row r="966" spans="1:26" ht="14.25" hidden="1" customHeight="1" outlineLevel="1" x14ac:dyDescent="0.2">
      <c r="A966" s="100" t="s">
        <v>142</v>
      </c>
      <c r="B966" s="100">
        <v>3</v>
      </c>
      <c r="C966" s="100" t="s">
        <v>102</v>
      </c>
      <c r="D966" s="100">
        <v>48</v>
      </c>
      <c r="E966" s="101">
        <v>259200</v>
      </c>
      <c r="F966" s="101">
        <v>4000000</v>
      </c>
      <c r="G966" s="102">
        <v>36</v>
      </c>
      <c r="H966" s="101">
        <v>41</v>
      </c>
      <c r="I966" s="101"/>
      <c r="J966" s="100"/>
      <c r="K966" s="100"/>
      <c r="L966" s="100"/>
      <c r="M966" s="100"/>
      <c r="N966" s="100"/>
      <c r="O966" s="100"/>
      <c r="P966" s="100"/>
      <c r="Q966" s="100"/>
      <c r="R966" s="100"/>
      <c r="S966" s="100"/>
      <c r="T966" s="100"/>
      <c r="U966" s="100"/>
      <c r="V966" s="100"/>
      <c r="W966" s="100"/>
      <c r="X966" s="100"/>
      <c r="Y966" s="100"/>
      <c r="Z966" s="100"/>
    </row>
    <row r="967" spans="1:26" ht="14.25" hidden="1" customHeight="1" outlineLevel="1" x14ac:dyDescent="0.2">
      <c r="A967" s="100" t="s">
        <v>142</v>
      </c>
      <c r="B967" s="100">
        <v>4</v>
      </c>
      <c r="C967" s="100" t="s">
        <v>102</v>
      </c>
      <c r="D967" s="100">
        <v>48</v>
      </c>
      <c r="E967" s="101">
        <v>263800</v>
      </c>
      <c r="F967" s="101">
        <v>16000000</v>
      </c>
      <c r="G967" s="102">
        <v>36</v>
      </c>
      <c r="H967" s="101">
        <v>41</v>
      </c>
      <c r="I967" s="101"/>
      <c r="J967" s="100"/>
      <c r="K967" s="100"/>
      <c r="L967" s="100"/>
      <c r="M967" s="100"/>
      <c r="N967" s="100"/>
      <c r="O967" s="100"/>
      <c r="P967" s="100"/>
      <c r="Q967" s="100"/>
      <c r="R967" s="100"/>
      <c r="S967" s="100"/>
      <c r="T967" s="100"/>
      <c r="U967" s="100"/>
      <c r="V967" s="100"/>
      <c r="W967" s="100"/>
      <c r="X967" s="100"/>
      <c r="Y967" s="100"/>
      <c r="Z967" s="100"/>
    </row>
    <row r="968" spans="1:26" ht="14.25" hidden="1" customHeight="1" outlineLevel="1" x14ac:dyDescent="0.2">
      <c r="A968" s="100" t="s">
        <v>142</v>
      </c>
      <c r="B968" s="100">
        <v>5</v>
      </c>
      <c r="C968" s="100" t="s">
        <v>102</v>
      </c>
      <c r="D968" s="100">
        <v>48</v>
      </c>
      <c r="E968" s="101">
        <v>268400</v>
      </c>
      <c r="F968" s="101">
        <v>16000000</v>
      </c>
      <c r="G968" s="102">
        <v>36</v>
      </c>
      <c r="H968" s="101">
        <v>41</v>
      </c>
      <c r="I968" s="101"/>
      <c r="J968" s="100"/>
      <c r="K968" s="100"/>
      <c r="L968" s="100"/>
      <c r="M968" s="100"/>
      <c r="N968" s="100"/>
      <c r="O968" s="100"/>
      <c r="P968" s="100"/>
      <c r="Q968" s="100"/>
      <c r="R968" s="100"/>
      <c r="S968" s="100"/>
      <c r="T968" s="100"/>
      <c r="U968" s="100"/>
      <c r="V968" s="100"/>
      <c r="W968" s="100"/>
      <c r="X968" s="100"/>
      <c r="Y968" s="100"/>
      <c r="Z968" s="100"/>
    </row>
    <row r="969" spans="1:26" ht="14.25" hidden="1" customHeight="1" outlineLevel="1" x14ac:dyDescent="0.2">
      <c r="A969" s="100" t="s">
        <v>142</v>
      </c>
      <c r="B969" s="100">
        <v>6</v>
      </c>
      <c r="C969" s="100" t="s">
        <v>102</v>
      </c>
      <c r="D969" s="100">
        <v>48</v>
      </c>
      <c r="E969" s="101">
        <v>273000</v>
      </c>
      <c r="F969" s="101">
        <v>16000000</v>
      </c>
      <c r="G969" s="102">
        <v>36</v>
      </c>
      <c r="H969" s="101">
        <v>41</v>
      </c>
      <c r="I969" s="101"/>
      <c r="J969" s="100"/>
      <c r="K969" s="100"/>
      <c r="L969" s="100"/>
      <c r="M969" s="100"/>
      <c r="N969" s="100"/>
      <c r="O969" s="100"/>
      <c r="P969" s="100"/>
      <c r="Q969" s="100"/>
      <c r="R969" s="100"/>
      <c r="S969" s="100"/>
      <c r="T969" s="100"/>
      <c r="U969" s="100"/>
      <c r="V969" s="100"/>
      <c r="W969" s="100"/>
      <c r="X969" s="100"/>
      <c r="Y969" s="100"/>
      <c r="Z969" s="100"/>
    </row>
    <row r="970" spans="1:26" ht="14.25" hidden="1" customHeight="1" outlineLevel="1" x14ac:dyDescent="0.2">
      <c r="A970" s="100" t="s">
        <v>142</v>
      </c>
      <c r="B970" s="100">
        <v>7</v>
      </c>
      <c r="C970" s="100" t="s">
        <v>102</v>
      </c>
      <c r="D970" s="100">
        <v>48</v>
      </c>
      <c r="E970" s="101">
        <v>277600</v>
      </c>
      <c r="F970" s="101">
        <v>16000000</v>
      </c>
      <c r="G970" s="102">
        <v>36</v>
      </c>
      <c r="H970" s="101">
        <v>41</v>
      </c>
      <c r="I970" s="101"/>
      <c r="J970" s="100"/>
      <c r="K970" s="100"/>
      <c r="L970" s="100"/>
      <c r="M970" s="100"/>
      <c r="N970" s="100"/>
      <c r="O970" s="100"/>
      <c r="P970" s="100"/>
      <c r="Q970" s="100"/>
      <c r="R970" s="100"/>
      <c r="S970" s="100"/>
      <c r="T970" s="100"/>
      <c r="U970" s="100"/>
      <c r="V970" s="100"/>
      <c r="W970" s="100"/>
      <c r="X970" s="100"/>
      <c r="Y970" s="100"/>
      <c r="Z970" s="100"/>
    </row>
    <row r="971" spans="1:26" ht="14.25" hidden="1" customHeight="1" outlineLevel="1" x14ac:dyDescent="0.2">
      <c r="A971" s="100" t="s">
        <v>142</v>
      </c>
      <c r="B971" s="100">
        <v>8</v>
      </c>
      <c r="C971" s="100" t="s">
        <v>102</v>
      </c>
      <c r="D971" s="100">
        <v>48</v>
      </c>
      <c r="E971" s="101">
        <v>282200</v>
      </c>
      <c r="F971" s="101">
        <v>16000000</v>
      </c>
      <c r="G971" s="102">
        <v>36</v>
      </c>
      <c r="H971" s="101">
        <v>41</v>
      </c>
      <c r="I971" s="101"/>
      <c r="J971" s="100"/>
      <c r="K971" s="100"/>
      <c r="L971" s="100"/>
      <c r="M971" s="100"/>
      <c r="N971" s="100"/>
      <c r="O971" s="100"/>
      <c r="P971" s="100"/>
      <c r="Q971" s="100"/>
      <c r="R971" s="100"/>
      <c r="S971" s="100"/>
      <c r="T971" s="100"/>
      <c r="U971" s="100"/>
      <c r="V971" s="100"/>
      <c r="W971" s="100"/>
      <c r="X971" s="100"/>
      <c r="Y971" s="100"/>
      <c r="Z971" s="100"/>
    </row>
    <row r="972" spans="1:26" ht="14.25" hidden="1" customHeight="1" outlineLevel="1" x14ac:dyDescent="0.2">
      <c r="A972" s="100" t="s">
        <v>142</v>
      </c>
      <c r="B972" s="100">
        <v>9</v>
      </c>
      <c r="C972" s="100" t="s">
        <v>102</v>
      </c>
      <c r="D972" s="100">
        <v>48</v>
      </c>
      <c r="E972" s="101">
        <v>286800</v>
      </c>
      <c r="F972" s="101">
        <v>16000000</v>
      </c>
      <c r="G972" s="102">
        <v>36</v>
      </c>
      <c r="H972" s="101">
        <v>41</v>
      </c>
      <c r="I972" s="101"/>
      <c r="J972" s="100"/>
      <c r="K972" s="100"/>
      <c r="L972" s="100"/>
      <c r="M972" s="100"/>
      <c r="N972" s="100"/>
      <c r="O972" s="100"/>
      <c r="P972" s="100"/>
      <c r="Q972" s="100"/>
      <c r="R972" s="100"/>
      <c r="S972" s="100"/>
      <c r="T972" s="100"/>
      <c r="U972" s="100"/>
      <c r="V972" s="100"/>
      <c r="W972" s="100"/>
      <c r="X972" s="100"/>
      <c r="Y972" s="100"/>
      <c r="Z972" s="100"/>
    </row>
    <row r="973" spans="1:26" ht="14.25" hidden="1" customHeight="1" outlineLevel="1" x14ac:dyDescent="0.2">
      <c r="A973" s="100" t="s">
        <v>142</v>
      </c>
      <c r="B973" s="100">
        <v>10</v>
      </c>
      <c r="C973" s="100" t="s">
        <v>102</v>
      </c>
      <c r="D973" s="100">
        <v>48</v>
      </c>
      <c r="E973" s="101">
        <v>291400</v>
      </c>
      <c r="F973" s="101">
        <v>16000000</v>
      </c>
      <c r="G973" s="102">
        <v>36</v>
      </c>
      <c r="H973" s="101">
        <v>41</v>
      </c>
      <c r="I973" s="101"/>
      <c r="J973" s="100"/>
      <c r="K973" s="100"/>
      <c r="L973" s="100"/>
      <c r="M973" s="100"/>
      <c r="N973" s="100"/>
      <c r="O973" s="100"/>
      <c r="P973" s="100"/>
      <c r="Q973" s="100"/>
      <c r="R973" s="100"/>
      <c r="S973" s="100"/>
      <c r="T973" s="100"/>
      <c r="U973" s="100"/>
      <c r="V973" s="100"/>
      <c r="W973" s="100"/>
      <c r="X973" s="100"/>
      <c r="Y973" s="100"/>
      <c r="Z973" s="100"/>
    </row>
    <row r="974" spans="1:26" ht="14.25" hidden="1" customHeight="1" outlineLevel="1" x14ac:dyDescent="0.2">
      <c r="A974" s="100" t="s">
        <v>142</v>
      </c>
      <c r="B974" s="100">
        <v>11</v>
      </c>
      <c r="C974" s="100" t="s">
        <v>102</v>
      </c>
      <c r="D974" s="100">
        <v>48</v>
      </c>
      <c r="E974" s="101">
        <v>296000</v>
      </c>
      <c r="F974" s="101">
        <v>16000000</v>
      </c>
      <c r="G974" s="102">
        <v>36</v>
      </c>
      <c r="H974" s="101">
        <v>41</v>
      </c>
      <c r="I974" s="101"/>
      <c r="J974" s="100"/>
      <c r="K974" s="100"/>
      <c r="L974" s="100"/>
      <c r="M974" s="100"/>
      <c r="N974" s="100"/>
      <c r="O974" s="100"/>
      <c r="P974" s="100"/>
      <c r="Q974" s="100"/>
      <c r="R974" s="100"/>
      <c r="S974" s="100"/>
      <c r="T974" s="100"/>
      <c r="U974" s="100"/>
      <c r="V974" s="100"/>
      <c r="W974" s="100"/>
      <c r="X974" s="100"/>
      <c r="Y974" s="100"/>
      <c r="Z974" s="100"/>
    </row>
    <row r="975" spans="1:26" ht="14.25" hidden="1" customHeight="1" outlineLevel="1" x14ac:dyDescent="0.2">
      <c r="A975" s="100" t="s">
        <v>142</v>
      </c>
      <c r="B975" s="100">
        <v>12</v>
      </c>
      <c r="C975" s="100" t="s">
        <v>102</v>
      </c>
      <c r="D975" s="100">
        <v>48</v>
      </c>
      <c r="E975" s="101">
        <v>300600</v>
      </c>
      <c r="F975" s="101">
        <v>0</v>
      </c>
      <c r="G975" s="102">
        <v>0</v>
      </c>
      <c r="H975" s="101">
        <v>41</v>
      </c>
      <c r="I975" s="101"/>
      <c r="J975" s="100"/>
      <c r="K975" s="100"/>
      <c r="L975" s="100"/>
      <c r="M975" s="100"/>
      <c r="N975" s="100"/>
      <c r="O975" s="100"/>
      <c r="P975" s="100"/>
      <c r="Q975" s="100"/>
      <c r="R975" s="100"/>
      <c r="S975" s="100"/>
      <c r="T975" s="100"/>
      <c r="U975" s="100"/>
      <c r="V975" s="100"/>
      <c r="W975" s="100"/>
      <c r="X975" s="100"/>
      <c r="Y975" s="100"/>
      <c r="Z975" s="100"/>
    </row>
    <row r="976" spans="1:26" ht="14.25" hidden="1" customHeight="1" outlineLevel="1" x14ac:dyDescent="0.2">
      <c r="A976" s="201" t="s">
        <v>142</v>
      </c>
      <c r="B976" s="97">
        <v>1</v>
      </c>
      <c r="C976" s="97" t="s">
        <v>103</v>
      </c>
      <c r="D976" s="97">
        <v>48</v>
      </c>
      <c r="E976" s="98">
        <v>315630</v>
      </c>
      <c r="F976" s="98">
        <v>0</v>
      </c>
      <c r="G976" s="99">
        <v>0</v>
      </c>
      <c r="H976" s="98">
        <v>41</v>
      </c>
      <c r="I976" s="101"/>
      <c r="J976" s="100"/>
      <c r="K976" s="100"/>
      <c r="L976" s="100"/>
      <c r="M976" s="100"/>
      <c r="N976" s="100"/>
      <c r="O976" s="100"/>
      <c r="P976" s="100"/>
      <c r="Q976" s="100"/>
      <c r="R976" s="100"/>
      <c r="S976" s="100"/>
      <c r="T976" s="100"/>
      <c r="U976" s="100"/>
      <c r="V976" s="100"/>
      <c r="W976" s="100"/>
      <c r="X976" s="100"/>
      <c r="Y976" s="100"/>
      <c r="Z976" s="100"/>
    </row>
    <row r="977" spans="1:26" ht="14.25" customHeight="1" collapsed="1" x14ac:dyDescent="0.2">
      <c r="A977" s="100" t="s">
        <v>143</v>
      </c>
      <c r="B977" s="100">
        <v>1</v>
      </c>
      <c r="C977" s="100" t="s">
        <v>101</v>
      </c>
      <c r="D977" s="100">
        <v>47</v>
      </c>
      <c r="E977" s="101">
        <v>83500</v>
      </c>
      <c r="F977" s="101">
        <v>100000</v>
      </c>
      <c r="G977" s="102">
        <v>2</v>
      </c>
      <c r="H977" s="101">
        <v>42</v>
      </c>
      <c r="I977" s="101"/>
      <c r="J977" s="100"/>
      <c r="K977" s="100"/>
      <c r="L977" s="100"/>
      <c r="M977" s="100"/>
      <c r="N977" s="100"/>
      <c r="O977" s="100"/>
      <c r="P977" s="100"/>
      <c r="Q977" s="100"/>
      <c r="R977" s="100"/>
      <c r="S977" s="100"/>
      <c r="T977" s="100"/>
      <c r="U977" s="100"/>
      <c r="V977" s="100"/>
      <c r="W977" s="100"/>
      <c r="X977" s="100"/>
      <c r="Y977" s="100"/>
      <c r="Z977" s="100"/>
    </row>
    <row r="978" spans="1:26" ht="14.25" hidden="1" customHeight="1" outlineLevel="1" x14ac:dyDescent="0.2">
      <c r="A978" s="100" t="s">
        <v>143</v>
      </c>
      <c r="B978" s="100">
        <v>2</v>
      </c>
      <c r="C978" s="100" t="s">
        <v>101</v>
      </c>
      <c r="D978" s="100">
        <v>48</v>
      </c>
      <c r="E978" s="101">
        <v>89500</v>
      </c>
      <c r="F978" s="101">
        <v>200000</v>
      </c>
      <c r="G978" s="102">
        <v>5</v>
      </c>
      <c r="H978" s="101">
        <v>42</v>
      </c>
      <c r="I978" s="101"/>
      <c r="J978" s="100"/>
      <c r="K978" s="100"/>
      <c r="L978" s="100"/>
      <c r="M978" s="100"/>
      <c r="N978" s="100"/>
      <c r="O978" s="100"/>
      <c r="P978" s="100"/>
      <c r="Q978" s="100"/>
      <c r="R978" s="100"/>
      <c r="S978" s="100"/>
      <c r="T978" s="100"/>
      <c r="U978" s="100"/>
      <c r="V978" s="100"/>
      <c r="W978" s="100"/>
      <c r="X978" s="100"/>
      <c r="Y978" s="100"/>
      <c r="Z978" s="100"/>
    </row>
    <row r="979" spans="1:26" ht="14.25" hidden="1" customHeight="1" outlineLevel="1" x14ac:dyDescent="0.2">
      <c r="A979" s="100" t="s">
        <v>143</v>
      </c>
      <c r="B979" s="100">
        <v>3</v>
      </c>
      <c r="C979" s="100" t="s">
        <v>101</v>
      </c>
      <c r="D979" s="100">
        <v>49</v>
      </c>
      <c r="E979" s="101">
        <v>95000</v>
      </c>
      <c r="F979" s="101">
        <v>400000</v>
      </c>
      <c r="G979" s="102">
        <v>14</v>
      </c>
      <c r="H979" s="101">
        <v>42</v>
      </c>
      <c r="I979" s="101"/>
      <c r="J979" s="100"/>
      <c r="K979" s="100"/>
      <c r="L979" s="100"/>
      <c r="M979" s="100"/>
      <c r="N979" s="100"/>
      <c r="O979" s="100"/>
      <c r="P979" s="100"/>
      <c r="Q979" s="100"/>
      <c r="R979" s="100"/>
      <c r="S979" s="100"/>
      <c r="T979" s="100"/>
      <c r="U979" s="100"/>
      <c r="V979" s="100"/>
      <c r="W979" s="100"/>
      <c r="X979" s="100"/>
      <c r="Y979" s="100"/>
      <c r="Z979" s="100"/>
    </row>
    <row r="980" spans="1:26" ht="14.25" hidden="1" customHeight="1" outlineLevel="1" x14ac:dyDescent="0.2">
      <c r="A980" s="100" t="s">
        <v>143</v>
      </c>
      <c r="B980" s="100">
        <v>4</v>
      </c>
      <c r="C980" s="100" t="s">
        <v>101</v>
      </c>
      <c r="D980" s="100">
        <v>50</v>
      </c>
      <c r="E980" s="101">
        <v>101000</v>
      </c>
      <c r="F980" s="101">
        <v>2000000</v>
      </c>
      <c r="G980" s="102">
        <v>28</v>
      </c>
      <c r="H980" s="101">
        <v>42</v>
      </c>
      <c r="I980" s="101"/>
      <c r="J980" s="100"/>
      <c r="K980" s="100"/>
      <c r="L980" s="100"/>
      <c r="M980" s="100"/>
      <c r="N980" s="100"/>
      <c r="O980" s="100"/>
      <c r="P980" s="100"/>
      <c r="Q980" s="100"/>
      <c r="R980" s="100"/>
      <c r="S980" s="100"/>
      <c r="T980" s="100"/>
      <c r="U980" s="100"/>
      <c r="V980" s="100"/>
      <c r="W980" s="100"/>
      <c r="X980" s="100"/>
      <c r="Y980" s="100"/>
      <c r="Z980" s="100"/>
    </row>
    <row r="981" spans="1:26" ht="14.25" hidden="1" customHeight="1" outlineLevel="1" x14ac:dyDescent="0.2">
      <c r="A981" s="100" t="s">
        <v>143</v>
      </c>
      <c r="B981" s="100">
        <v>5</v>
      </c>
      <c r="C981" s="100" t="s">
        <v>101</v>
      </c>
      <c r="D981" s="100">
        <v>51</v>
      </c>
      <c r="E981" s="101">
        <v>108000</v>
      </c>
      <c r="F981" s="101">
        <v>4000000</v>
      </c>
      <c r="G981" s="102">
        <v>66</v>
      </c>
      <c r="H981" s="101">
        <v>42</v>
      </c>
      <c r="I981" s="101"/>
      <c r="J981" s="100"/>
      <c r="K981" s="100"/>
      <c r="L981" s="100"/>
      <c r="M981" s="100"/>
      <c r="N981" s="100"/>
      <c r="O981" s="100"/>
      <c r="P981" s="100"/>
      <c r="Q981" s="100"/>
      <c r="R981" s="100"/>
      <c r="S981" s="100"/>
      <c r="T981" s="100"/>
      <c r="U981" s="100"/>
      <c r="V981" s="100"/>
      <c r="W981" s="100"/>
      <c r="X981" s="100"/>
      <c r="Y981" s="100"/>
      <c r="Z981" s="100"/>
    </row>
    <row r="982" spans="1:26" ht="14.25" hidden="1" customHeight="1" outlineLevel="1" x14ac:dyDescent="0.2">
      <c r="A982" s="100" t="s">
        <v>143</v>
      </c>
      <c r="B982" s="100">
        <v>6</v>
      </c>
      <c r="C982" s="100" t="s">
        <v>101</v>
      </c>
      <c r="D982" s="100">
        <v>52</v>
      </c>
      <c r="E982" s="101">
        <v>115000</v>
      </c>
      <c r="F982" s="101">
        <v>6000000</v>
      </c>
      <c r="G982" s="102">
        <v>102</v>
      </c>
      <c r="H982" s="101">
        <v>42</v>
      </c>
      <c r="I982" s="101"/>
      <c r="J982" s="100"/>
      <c r="K982" s="100"/>
      <c r="L982" s="100"/>
      <c r="M982" s="100"/>
      <c r="N982" s="100"/>
      <c r="O982" s="100"/>
      <c r="P982" s="100"/>
      <c r="Q982" s="100"/>
      <c r="R982" s="100"/>
      <c r="S982" s="100"/>
      <c r="T982" s="100"/>
      <c r="U982" s="100"/>
      <c r="V982" s="100"/>
      <c r="W982" s="100"/>
      <c r="X982" s="100"/>
      <c r="Y982" s="100"/>
      <c r="Z982" s="100"/>
    </row>
    <row r="983" spans="1:26" ht="14.25" hidden="1" customHeight="1" outlineLevel="1" x14ac:dyDescent="0.2">
      <c r="A983" s="100" t="s">
        <v>143</v>
      </c>
      <c r="B983" s="100">
        <v>7</v>
      </c>
      <c r="C983" s="100" t="s">
        <v>101</v>
      </c>
      <c r="D983" s="100">
        <v>53</v>
      </c>
      <c r="E983" s="101">
        <v>121500</v>
      </c>
      <c r="F983" s="101">
        <v>11000000</v>
      </c>
      <c r="G983" s="102">
        <v>124</v>
      </c>
      <c r="H983" s="101">
        <v>42</v>
      </c>
      <c r="I983" s="101"/>
      <c r="J983" s="100"/>
      <c r="K983" s="100"/>
      <c r="L983" s="100"/>
      <c r="M983" s="100"/>
      <c r="N983" s="100"/>
      <c r="O983" s="100"/>
      <c r="P983" s="100"/>
      <c r="Q983" s="100"/>
      <c r="R983" s="100"/>
      <c r="S983" s="100"/>
      <c r="T983" s="100"/>
      <c r="U983" s="100"/>
      <c r="V983" s="100"/>
      <c r="W983" s="100"/>
      <c r="X983" s="100"/>
      <c r="Y983" s="100"/>
      <c r="Z983" s="100"/>
    </row>
    <row r="984" spans="1:26" ht="14.25" hidden="1" customHeight="1" outlineLevel="1" x14ac:dyDescent="0.2">
      <c r="A984" s="100" t="s">
        <v>143</v>
      </c>
      <c r="B984" s="100">
        <v>8</v>
      </c>
      <c r="C984" s="100" t="s">
        <v>101</v>
      </c>
      <c r="D984" s="100">
        <v>54</v>
      </c>
      <c r="E984" s="101">
        <v>129500</v>
      </c>
      <c r="F984" s="101">
        <v>17000000</v>
      </c>
      <c r="G984" s="102">
        <v>140</v>
      </c>
      <c r="H984" s="101">
        <v>42</v>
      </c>
      <c r="I984" s="101"/>
      <c r="J984" s="100"/>
      <c r="K984" s="100"/>
      <c r="L984" s="100"/>
      <c r="M984" s="100"/>
      <c r="N984" s="100"/>
      <c r="O984" s="100"/>
      <c r="P984" s="100"/>
      <c r="Q984" s="100"/>
      <c r="R984" s="100"/>
      <c r="S984" s="100"/>
      <c r="T984" s="100"/>
      <c r="U984" s="100"/>
      <c r="V984" s="100"/>
      <c r="W984" s="100"/>
      <c r="X984" s="100"/>
      <c r="Y984" s="100"/>
      <c r="Z984" s="100"/>
    </row>
    <row r="985" spans="1:26" ht="14.25" hidden="1" customHeight="1" outlineLevel="1" x14ac:dyDescent="0.2">
      <c r="A985" s="100" t="s">
        <v>143</v>
      </c>
      <c r="B985" s="100">
        <v>9</v>
      </c>
      <c r="C985" s="100" t="s">
        <v>101</v>
      </c>
      <c r="D985" s="100">
        <v>55</v>
      </c>
      <c r="E985" s="101">
        <v>138000</v>
      </c>
      <c r="F985" s="101">
        <v>36000000</v>
      </c>
      <c r="G985" s="102">
        <v>148</v>
      </c>
      <c r="H985" s="101">
        <v>42</v>
      </c>
      <c r="I985" s="101"/>
      <c r="J985" s="100"/>
      <c r="K985" s="100"/>
      <c r="L985" s="100"/>
      <c r="M985" s="100"/>
      <c r="N985" s="100"/>
      <c r="O985" s="100"/>
      <c r="P985" s="100"/>
      <c r="Q985" s="100"/>
      <c r="R985" s="100"/>
      <c r="S985" s="100"/>
      <c r="T985" s="100"/>
      <c r="U985" s="100"/>
      <c r="V985" s="100"/>
      <c r="W985" s="100"/>
      <c r="X985" s="100"/>
      <c r="Y985" s="100"/>
      <c r="Z985" s="100"/>
    </row>
    <row r="986" spans="1:26" ht="14.25" hidden="1" customHeight="1" outlineLevel="1" x14ac:dyDescent="0.2">
      <c r="A986" s="100" t="s">
        <v>143</v>
      </c>
      <c r="B986" s="100">
        <v>10</v>
      </c>
      <c r="C986" s="100" t="s">
        <v>101</v>
      </c>
      <c r="D986" s="100">
        <v>56</v>
      </c>
      <c r="E986" s="101">
        <v>147000</v>
      </c>
      <c r="F986" s="101">
        <v>52000000</v>
      </c>
      <c r="G986" s="102">
        <v>152</v>
      </c>
      <c r="H986" s="101">
        <v>42</v>
      </c>
      <c r="I986" s="101"/>
      <c r="J986" s="100"/>
      <c r="K986" s="100"/>
      <c r="L986" s="100"/>
      <c r="M986" s="100"/>
      <c r="N986" s="100"/>
      <c r="O986" s="100"/>
      <c r="P986" s="100"/>
      <c r="Q986" s="100"/>
      <c r="R986" s="100"/>
      <c r="S986" s="100"/>
      <c r="T986" s="100"/>
      <c r="U986" s="100"/>
      <c r="V986" s="100"/>
      <c r="W986" s="100"/>
      <c r="X986" s="100"/>
      <c r="Y986" s="100"/>
      <c r="Z986" s="100"/>
    </row>
    <row r="987" spans="1:26" ht="14.25" hidden="1" customHeight="1" outlineLevel="1" collapsed="1" x14ac:dyDescent="0.2">
      <c r="A987" s="100" t="s">
        <v>143</v>
      </c>
      <c r="B987" s="100">
        <v>11</v>
      </c>
      <c r="C987" s="100" t="s">
        <v>101</v>
      </c>
      <c r="D987" s="100">
        <v>57</v>
      </c>
      <c r="E987" s="101">
        <v>156000</v>
      </c>
      <c r="F987" s="101">
        <v>70000000</v>
      </c>
      <c r="G987" s="102">
        <v>160</v>
      </c>
      <c r="H987" s="101">
        <v>42</v>
      </c>
      <c r="I987" s="101"/>
      <c r="J987" s="100"/>
      <c r="K987" s="100"/>
      <c r="L987" s="100"/>
      <c r="M987" s="100"/>
      <c r="N987" s="100"/>
      <c r="O987" s="100"/>
      <c r="P987" s="100"/>
      <c r="Q987" s="100"/>
      <c r="R987" s="100"/>
      <c r="S987" s="100"/>
      <c r="T987" s="100"/>
      <c r="U987" s="100"/>
      <c r="V987" s="100"/>
      <c r="W987" s="100"/>
      <c r="X987" s="100"/>
      <c r="Y987" s="100"/>
      <c r="Z987" s="100"/>
    </row>
    <row r="988" spans="1:26" ht="14.25" hidden="1" customHeight="1" outlineLevel="1" x14ac:dyDescent="0.2">
      <c r="A988" s="100" t="s">
        <v>143</v>
      </c>
      <c r="B988" s="100">
        <v>12</v>
      </c>
      <c r="C988" s="100" t="s">
        <v>101</v>
      </c>
      <c r="D988" s="100">
        <v>58</v>
      </c>
      <c r="E988" s="101">
        <v>166500</v>
      </c>
      <c r="F988" s="101">
        <v>0</v>
      </c>
      <c r="G988" s="102">
        <v>0</v>
      </c>
      <c r="H988" s="101">
        <v>42</v>
      </c>
      <c r="I988" s="101"/>
      <c r="J988" s="100"/>
      <c r="K988" s="100"/>
      <c r="L988" s="100"/>
      <c r="M988" s="100"/>
      <c r="N988" s="100"/>
      <c r="O988" s="100"/>
      <c r="P988" s="100"/>
      <c r="Q988" s="100"/>
      <c r="R988" s="100"/>
      <c r="S988" s="100"/>
      <c r="T988" s="100"/>
      <c r="U988" s="100"/>
      <c r="V988" s="100"/>
      <c r="W988" s="100"/>
      <c r="X988" s="100"/>
      <c r="Y988" s="100"/>
      <c r="Z988" s="100"/>
    </row>
    <row r="989" spans="1:26" ht="14.25" hidden="1" customHeight="1" outlineLevel="1" x14ac:dyDescent="0.2">
      <c r="A989" s="100" t="s">
        <v>143</v>
      </c>
      <c r="B989" s="100">
        <v>1</v>
      </c>
      <c r="C989" s="100" t="s">
        <v>102</v>
      </c>
      <c r="D989" s="100">
        <v>58</v>
      </c>
      <c r="E989" s="101">
        <v>166500</v>
      </c>
      <c r="F989" s="101">
        <v>2500000</v>
      </c>
      <c r="G989" s="102">
        <v>12</v>
      </c>
      <c r="H989" s="101">
        <v>42</v>
      </c>
      <c r="I989" s="101"/>
      <c r="J989" s="100"/>
      <c r="K989" s="100"/>
      <c r="L989" s="100"/>
      <c r="M989" s="100"/>
      <c r="N989" s="100"/>
      <c r="O989" s="100"/>
      <c r="P989" s="100"/>
      <c r="Q989" s="100"/>
      <c r="R989" s="100"/>
      <c r="S989" s="100"/>
      <c r="T989" s="100"/>
      <c r="U989" s="100"/>
      <c r="V989" s="100"/>
      <c r="W989" s="100"/>
      <c r="X989" s="100"/>
      <c r="Y989" s="100"/>
      <c r="Z989" s="100"/>
    </row>
    <row r="990" spans="1:26" ht="14.25" hidden="1" customHeight="1" outlineLevel="1" x14ac:dyDescent="0.2">
      <c r="A990" s="100" t="s">
        <v>143</v>
      </c>
      <c r="B990" s="100">
        <v>2</v>
      </c>
      <c r="C990" s="100" t="s">
        <v>102</v>
      </c>
      <c r="D990" s="100">
        <v>58</v>
      </c>
      <c r="E990" s="101">
        <v>169500</v>
      </c>
      <c r="F990" s="101">
        <v>5000000</v>
      </c>
      <c r="G990" s="102">
        <v>24</v>
      </c>
      <c r="H990" s="101">
        <v>42</v>
      </c>
      <c r="I990" s="101"/>
      <c r="J990" s="100"/>
      <c r="K990" s="100"/>
      <c r="L990" s="100"/>
      <c r="M990" s="100"/>
      <c r="N990" s="100"/>
      <c r="O990" s="100"/>
      <c r="P990" s="100"/>
      <c r="Q990" s="100"/>
      <c r="R990" s="100"/>
      <c r="S990" s="100"/>
      <c r="T990" s="100"/>
      <c r="U990" s="100"/>
      <c r="V990" s="100"/>
      <c r="W990" s="100"/>
      <c r="X990" s="100"/>
      <c r="Y990" s="100"/>
      <c r="Z990" s="100"/>
    </row>
    <row r="991" spans="1:26" ht="14.25" hidden="1" customHeight="1" outlineLevel="1" x14ac:dyDescent="0.2">
      <c r="A991" s="100" t="s">
        <v>143</v>
      </c>
      <c r="B991" s="100">
        <v>3</v>
      </c>
      <c r="C991" s="100" t="s">
        <v>102</v>
      </c>
      <c r="D991" s="100">
        <v>58</v>
      </c>
      <c r="E991" s="101">
        <v>172500</v>
      </c>
      <c r="F991" s="101">
        <v>10000000</v>
      </c>
      <c r="G991" s="102">
        <v>36</v>
      </c>
      <c r="H991" s="101">
        <v>42</v>
      </c>
      <c r="I991" s="101"/>
      <c r="J991" s="100"/>
      <c r="K991" s="100"/>
      <c r="L991" s="100"/>
      <c r="M991" s="100"/>
      <c r="N991" s="100"/>
      <c r="O991" s="100"/>
      <c r="P991" s="100"/>
      <c r="Q991" s="100"/>
      <c r="R991" s="100"/>
      <c r="S991" s="100"/>
      <c r="T991" s="100"/>
      <c r="U991" s="100"/>
      <c r="V991" s="100"/>
      <c r="W991" s="100"/>
      <c r="X991" s="100"/>
      <c r="Y991" s="100"/>
      <c r="Z991" s="100"/>
    </row>
    <row r="992" spans="1:26" ht="14.25" hidden="1" customHeight="1" outlineLevel="1" x14ac:dyDescent="0.2">
      <c r="A992" s="100" t="s">
        <v>143</v>
      </c>
      <c r="B992" s="100">
        <v>4</v>
      </c>
      <c r="C992" s="100" t="s">
        <v>102</v>
      </c>
      <c r="D992" s="100">
        <v>58</v>
      </c>
      <c r="E992" s="101">
        <v>176000</v>
      </c>
      <c r="F992" s="101">
        <v>22500000</v>
      </c>
      <c r="G992" s="102">
        <v>48</v>
      </c>
      <c r="H992" s="101">
        <v>42</v>
      </c>
      <c r="I992" s="101"/>
      <c r="J992" s="100"/>
      <c r="K992" s="100"/>
      <c r="L992" s="100"/>
      <c r="M992" s="100"/>
      <c r="N992" s="100"/>
      <c r="O992" s="100"/>
      <c r="P992" s="100"/>
      <c r="Q992" s="100"/>
      <c r="R992" s="100"/>
      <c r="S992" s="100"/>
      <c r="T992" s="100"/>
      <c r="U992" s="100"/>
      <c r="V992" s="100"/>
      <c r="W992" s="100"/>
      <c r="X992" s="100"/>
      <c r="Y992" s="100"/>
      <c r="Z992" s="100"/>
    </row>
    <row r="993" spans="1:26" ht="14.25" hidden="1" customHeight="1" outlineLevel="1" x14ac:dyDescent="0.2">
      <c r="A993" s="100" t="s">
        <v>143</v>
      </c>
      <c r="B993" s="100">
        <v>5</v>
      </c>
      <c r="C993" s="100" t="s">
        <v>102</v>
      </c>
      <c r="D993" s="100">
        <v>58</v>
      </c>
      <c r="E993" s="101">
        <v>179000</v>
      </c>
      <c r="F993" s="101">
        <v>22500000</v>
      </c>
      <c r="G993" s="102">
        <v>48</v>
      </c>
      <c r="H993" s="101">
        <v>42</v>
      </c>
      <c r="I993" s="101"/>
      <c r="J993" s="100"/>
      <c r="K993" s="100"/>
      <c r="L993" s="100"/>
      <c r="M993" s="100"/>
      <c r="N993" s="100"/>
      <c r="O993" s="100"/>
      <c r="P993" s="100"/>
      <c r="Q993" s="100"/>
      <c r="R993" s="100"/>
      <c r="S993" s="100"/>
      <c r="T993" s="100"/>
      <c r="U993" s="100"/>
      <c r="V993" s="100"/>
      <c r="W993" s="100"/>
      <c r="X993" s="100"/>
      <c r="Y993" s="100"/>
      <c r="Z993" s="100"/>
    </row>
    <row r="994" spans="1:26" ht="14.25" hidden="1" customHeight="1" outlineLevel="1" x14ac:dyDescent="0.2">
      <c r="A994" s="100" t="s">
        <v>143</v>
      </c>
      <c r="B994" s="100">
        <v>6</v>
      </c>
      <c r="C994" s="100" t="s">
        <v>102</v>
      </c>
      <c r="D994" s="100">
        <v>58</v>
      </c>
      <c r="E994" s="101">
        <v>182000</v>
      </c>
      <c r="F994" s="101">
        <v>22500000</v>
      </c>
      <c r="G994" s="102">
        <v>48</v>
      </c>
      <c r="H994" s="101">
        <v>42</v>
      </c>
      <c r="I994" s="101"/>
      <c r="J994" s="100"/>
      <c r="K994" s="100"/>
      <c r="L994" s="100"/>
      <c r="M994" s="100"/>
      <c r="N994" s="100"/>
      <c r="O994" s="100"/>
      <c r="P994" s="100"/>
      <c r="Q994" s="100"/>
      <c r="R994" s="100"/>
      <c r="S994" s="100"/>
      <c r="T994" s="100"/>
      <c r="U994" s="100"/>
      <c r="V994" s="100"/>
      <c r="W994" s="100"/>
      <c r="X994" s="100"/>
      <c r="Y994" s="100"/>
      <c r="Z994" s="100"/>
    </row>
    <row r="995" spans="1:26" ht="14.25" hidden="1" customHeight="1" outlineLevel="1" x14ac:dyDescent="0.2">
      <c r="A995" s="100" t="s">
        <v>143</v>
      </c>
      <c r="B995" s="100">
        <v>7</v>
      </c>
      <c r="C995" s="100" t="s">
        <v>102</v>
      </c>
      <c r="D995" s="100">
        <v>58</v>
      </c>
      <c r="E995" s="101">
        <v>185000</v>
      </c>
      <c r="F995" s="101">
        <v>22500000</v>
      </c>
      <c r="G995" s="102">
        <v>48</v>
      </c>
      <c r="H995" s="101">
        <v>42</v>
      </c>
      <c r="I995" s="101"/>
      <c r="J995" s="100"/>
      <c r="K995" s="100"/>
      <c r="L995" s="100"/>
      <c r="M995" s="100"/>
      <c r="N995" s="100"/>
      <c r="O995" s="100"/>
      <c r="P995" s="100"/>
      <c r="Q995" s="100"/>
      <c r="R995" s="100"/>
      <c r="S995" s="100"/>
      <c r="T995" s="100"/>
      <c r="U995" s="100"/>
      <c r="V995" s="100"/>
      <c r="W995" s="100"/>
      <c r="X995" s="100"/>
      <c r="Y995" s="100"/>
      <c r="Z995" s="100"/>
    </row>
    <row r="996" spans="1:26" ht="14.25" hidden="1" customHeight="1" outlineLevel="1" x14ac:dyDescent="0.2">
      <c r="A996" s="100" t="s">
        <v>143</v>
      </c>
      <c r="B996" s="100">
        <v>8</v>
      </c>
      <c r="C996" s="100" t="s">
        <v>102</v>
      </c>
      <c r="D996" s="100">
        <v>58</v>
      </c>
      <c r="E996" s="101">
        <v>188000</v>
      </c>
      <c r="F996" s="101">
        <v>22500000</v>
      </c>
      <c r="G996" s="102">
        <v>48</v>
      </c>
      <c r="H996" s="101">
        <v>42</v>
      </c>
      <c r="I996" s="101"/>
      <c r="J996" s="100"/>
      <c r="K996" s="100"/>
      <c r="L996" s="100"/>
      <c r="M996" s="100"/>
      <c r="N996" s="100"/>
      <c r="O996" s="100"/>
      <c r="P996" s="100"/>
      <c r="Q996" s="100"/>
      <c r="R996" s="100"/>
      <c r="S996" s="100"/>
      <c r="T996" s="100"/>
      <c r="U996" s="100"/>
      <c r="V996" s="100"/>
      <c r="W996" s="100"/>
      <c r="X996" s="100"/>
      <c r="Y996" s="100"/>
      <c r="Z996" s="100"/>
    </row>
    <row r="997" spans="1:26" ht="14.25" hidden="1" customHeight="1" outlineLevel="1" x14ac:dyDescent="0.2">
      <c r="A997" s="100" t="s">
        <v>143</v>
      </c>
      <c r="B997" s="100">
        <v>9</v>
      </c>
      <c r="C997" s="100" t="s">
        <v>102</v>
      </c>
      <c r="D997" s="100">
        <v>58</v>
      </c>
      <c r="E997" s="101">
        <v>191500</v>
      </c>
      <c r="F997" s="101">
        <v>22500000</v>
      </c>
      <c r="G997" s="102">
        <v>48</v>
      </c>
      <c r="H997" s="101">
        <v>42</v>
      </c>
      <c r="I997" s="101"/>
      <c r="J997" s="100"/>
      <c r="K997" s="100"/>
      <c r="L997" s="100"/>
      <c r="M997" s="100"/>
      <c r="N997" s="100"/>
      <c r="O997" s="100"/>
      <c r="P997" s="100"/>
      <c r="Q997" s="100"/>
      <c r="R997" s="100"/>
      <c r="S997" s="100"/>
      <c r="T997" s="100"/>
      <c r="U997" s="100"/>
      <c r="V997" s="100"/>
      <c r="W997" s="100"/>
      <c r="X997" s="100"/>
      <c r="Y997" s="100"/>
      <c r="Z997" s="100"/>
    </row>
    <row r="998" spans="1:26" ht="14.25" hidden="1" customHeight="1" outlineLevel="1" x14ac:dyDescent="0.2">
      <c r="A998" s="100" t="s">
        <v>143</v>
      </c>
      <c r="B998" s="100">
        <v>10</v>
      </c>
      <c r="C998" s="100" t="s">
        <v>102</v>
      </c>
      <c r="D998" s="100">
        <v>58</v>
      </c>
      <c r="E998" s="101">
        <v>194500</v>
      </c>
      <c r="F998" s="101">
        <v>22500000</v>
      </c>
      <c r="G998" s="102">
        <v>48</v>
      </c>
      <c r="H998" s="101">
        <v>42</v>
      </c>
      <c r="I998" s="101"/>
      <c r="J998" s="100"/>
      <c r="K998" s="100"/>
      <c r="L998" s="100"/>
      <c r="M998" s="100"/>
      <c r="N998" s="100"/>
      <c r="O998" s="100"/>
      <c r="P998" s="100"/>
      <c r="Q998" s="100"/>
      <c r="R998" s="100"/>
      <c r="S998" s="100"/>
      <c r="T998" s="100"/>
      <c r="U998" s="100"/>
      <c r="V998" s="100"/>
      <c r="W998" s="100"/>
      <c r="X998" s="100"/>
      <c r="Y998" s="100"/>
      <c r="Z998" s="100"/>
    </row>
    <row r="999" spans="1:26" ht="14.25" hidden="1" customHeight="1" outlineLevel="1" x14ac:dyDescent="0.2">
      <c r="A999" s="100" t="s">
        <v>143</v>
      </c>
      <c r="B999" s="100">
        <v>11</v>
      </c>
      <c r="C999" s="100" t="s">
        <v>102</v>
      </c>
      <c r="D999" s="100">
        <v>58</v>
      </c>
      <c r="E999" s="101">
        <v>197500</v>
      </c>
      <c r="F999" s="101">
        <v>22500000</v>
      </c>
      <c r="G999" s="102">
        <v>48</v>
      </c>
      <c r="H999" s="101">
        <v>42</v>
      </c>
      <c r="I999" s="101"/>
      <c r="J999" s="100"/>
      <c r="K999" s="100"/>
      <c r="L999" s="100"/>
      <c r="M999" s="100"/>
      <c r="N999" s="100"/>
      <c r="O999" s="100"/>
      <c r="P999" s="100"/>
      <c r="Q999" s="100"/>
      <c r="R999" s="100"/>
      <c r="S999" s="100"/>
      <c r="T999" s="100"/>
      <c r="U999" s="100"/>
      <c r="V999" s="100"/>
      <c r="W999" s="100"/>
      <c r="X999" s="100"/>
      <c r="Y999" s="100"/>
      <c r="Z999" s="100"/>
    </row>
    <row r="1000" spans="1:26" ht="14.25" hidden="1" customHeight="1" outlineLevel="1" x14ac:dyDescent="0.2">
      <c r="A1000" s="100" t="s">
        <v>143</v>
      </c>
      <c r="B1000" s="100">
        <v>12</v>
      </c>
      <c r="C1000" s="100" t="s">
        <v>102</v>
      </c>
      <c r="D1000" s="100">
        <v>58</v>
      </c>
      <c r="E1000" s="101">
        <v>201000</v>
      </c>
      <c r="F1000" s="101">
        <v>0</v>
      </c>
      <c r="G1000" s="102">
        <v>0</v>
      </c>
      <c r="H1000" s="101">
        <v>42</v>
      </c>
      <c r="I1000" s="101"/>
      <c r="J1000" s="100"/>
      <c r="K1000" s="100"/>
      <c r="L1000" s="100"/>
      <c r="M1000" s="100"/>
      <c r="N1000" s="100"/>
      <c r="O1000" s="100"/>
      <c r="P1000" s="100"/>
      <c r="Q1000" s="100"/>
      <c r="R1000" s="100"/>
      <c r="S1000" s="100"/>
      <c r="T1000" s="100"/>
      <c r="U1000" s="100"/>
      <c r="V1000" s="100"/>
      <c r="W1000" s="100"/>
      <c r="X1000" s="100"/>
      <c r="Y1000" s="100"/>
      <c r="Z1000" s="100"/>
    </row>
    <row r="1001" spans="1:26" ht="14.25" hidden="1" customHeight="1" outlineLevel="1" x14ac:dyDescent="0.2">
      <c r="A1001" s="201" t="s">
        <v>143</v>
      </c>
      <c r="B1001" s="97">
        <v>1</v>
      </c>
      <c r="C1001" s="97" t="s">
        <v>103</v>
      </c>
      <c r="D1001" s="97">
        <v>58</v>
      </c>
      <c r="E1001" s="98">
        <v>211050</v>
      </c>
      <c r="F1001" s="98">
        <v>0</v>
      </c>
      <c r="G1001" s="99">
        <v>0</v>
      </c>
      <c r="H1001" s="98">
        <v>42</v>
      </c>
      <c r="I1001" s="101"/>
      <c r="J1001" s="100"/>
      <c r="K1001" s="100"/>
      <c r="L1001" s="100"/>
      <c r="M1001" s="100"/>
      <c r="N1001" s="100"/>
      <c r="O1001" s="100"/>
      <c r="P1001" s="100"/>
      <c r="Q1001" s="100"/>
      <c r="R1001" s="100"/>
      <c r="S1001" s="100"/>
      <c r="T1001" s="100"/>
      <c r="U1001" s="100"/>
      <c r="V1001" s="100"/>
      <c r="W1001" s="100"/>
      <c r="X1001" s="100"/>
      <c r="Y1001" s="100"/>
      <c r="Z1001" s="100"/>
    </row>
    <row r="1002" spans="1:26" ht="14.25" customHeight="1" collapsed="1" x14ac:dyDescent="0.2">
      <c r="A1002" s="100" t="s">
        <v>144</v>
      </c>
      <c r="B1002" s="100">
        <v>1</v>
      </c>
      <c r="C1002" s="100" t="s">
        <v>101</v>
      </c>
      <c r="D1002" s="100">
        <v>48</v>
      </c>
      <c r="E1002" s="146">
        <v>83600</v>
      </c>
      <c r="F1002" s="101">
        <v>100000</v>
      </c>
      <c r="G1002" s="102">
        <v>2</v>
      </c>
      <c r="H1002" s="101">
        <v>43</v>
      </c>
      <c r="I1002" s="101"/>
      <c r="J1002" s="100"/>
      <c r="K1002" s="100"/>
      <c r="L1002" s="100"/>
      <c r="M1002" s="100"/>
      <c r="N1002" s="100"/>
      <c r="O1002" s="100"/>
      <c r="P1002" s="100"/>
      <c r="Q1002" s="100"/>
      <c r="R1002" s="100"/>
      <c r="S1002" s="100"/>
      <c r="T1002" s="100"/>
      <c r="U1002" s="100"/>
      <c r="V1002" s="100"/>
      <c r="W1002" s="100"/>
      <c r="X1002" s="100"/>
      <c r="Y1002" s="100"/>
      <c r="Z1002" s="100"/>
    </row>
    <row r="1003" spans="1:26" ht="14.25" hidden="1" customHeight="1" outlineLevel="1" x14ac:dyDescent="0.2">
      <c r="A1003" s="100" t="s">
        <v>144</v>
      </c>
      <c r="B1003" s="100">
        <v>2</v>
      </c>
      <c r="C1003" s="100" t="s">
        <v>101</v>
      </c>
      <c r="D1003" s="100">
        <v>50</v>
      </c>
      <c r="E1003" s="146">
        <v>89100</v>
      </c>
      <c r="F1003" s="101">
        <v>200000</v>
      </c>
      <c r="G1003" s="102">
        <v>5</v>
      </c>
      <c r="H1003" s="101">
        <v>43</v>
      </c>
      <c r="I1003" s="101"/>
      <c r="J1003" s="100"/>
      <c r="K1003" s="100"/>
      <c r="L1003" s="100"/>
      <c r="M1003" s="100"/>
      <c r="N1003" s="100"/>
      <c r="O1003" s="100"/>
      <c r="P1003" s="100"/>
      <c r="Q1003" s="100"/>
      <c r="R1003" s="100"/>
      <c r="S1003" s="100"/>
      <c r="T1003" s="100"/>
      <c r="U1003" s="100"/>
      <c r="V1003" s="100"/>
      <c r="W1003" s="100"/>
      <c r="X1003" s="100"/>
      <c r="Y1003" s="100"/>
      <c r="Z1003" s="100"/>
    </row>
    <row r="1004" spans="1:26" ht="14.25" hidden="1" customHeight="1" outlineLevel="1" x14ac:dyDescent="0.2">
      <c r="A1004" s="100" t="s">
        <v>144</v>
      </c>
      <c r="B1004" s="100">
        <v>3</v>
      </c>
      <c r="C1004" s="100" t="s">
        <v>101</v>
      </c>
      <c r="D1004" s="100">
        <v>51</v>
      </c>
      <c r="E1004" s="146">
        <v>94600</v>
      </c>
      <c r="F1004" s="101">
        <v>400000</v>
      </c>
      <c r="G1004" s="102">
        <v>14</v>
      </c>
      <c r="H1004" s="101">
        <v>43</v>
      </c>
      <c r="I1004" s="101"/>
      <c r="J1004" s="100"/>
      <c r="K1004" s="100"/>
      <c r="L1004" s="100"/>
      <c r="M1004" s="100"/>
      <c r="N1004" s="100"/>
      <c r="O1004" s="100"/>
      <c r="P1004" s="100"/>
      <c r="Q1004" s="100"/>
      <c r="R1004" s="100"/>
      <c r="S1004" s="100"/>
      <c r="T1004" s="100"/>
      <c r="U1004" s="100"/>
      <c r="V1004" s="100"/>
      <c r="W1004" s="100"/>
      <c r="X1004" s="100"/>
      <c r="Y1004" s="100"/>
      <c r="Z1004" s="100"/>
    </row>
    <row r="1005" spans="1:26" ht="14.25" hidden="1" customHeight="1" outlineLevel="1" x14ac:dyDescent="0.2">
      <c r="A1005" s="100" t="s">
        <v>144</v>
      </c>
      <c r="B1005" s="100">
        <v>4</v>
      </c>
      <c r="C1005" s="100" t="s">
        <v>101</v>
      </c>
      <c r="D1005" s="100">
        <v>53</v>
      </c>
      <c r="E1005" s="146">
        <v>101200</v>
      </c>
      <c r="F1005" s="101">
        <v>2000000</v>
      </c>
      <c r="G1005" s="102">
        <v>28</v>
      </c>
      <c r="H1005" s="101">
        <v>43</v>
      </c>
      <c r="I1005" s="101"/>
      <c r="J1005" s="100"/>
      <c r="K1005" s="100"/>
      <c r="L1005" s="100"/>
      <c r="M1005" s="100"/>
      <c r="N1005" s="100"/>
      <c r="O1005" s="100"/>
      <c r="P1005" s="100"/>
      <c r="Q1005" s="100"/>
      <c r="R1005" s="100"/>
      <c r="S1005" s="100"/>
      <c r="T1005" s="100"/>
      <c r="U1005" s="100"/>
      <c r="V1005" s="100"/>
      <c r="W1005" s="100"/>
      <c r="X1005" s="100"/>
      <c r="Y1005" s="100"/>
      <c r="Z1005" s="100"/>
    </row>
    <row r="1006" spans="1:26" ht="14.25" hidden="1" customHeight="1" outlineLevel="1" x14ac:dyDescent="0.2">
      <c r="A1006" s="100" t="s">
        <v>144</v>
      </c>
      <c r="B1006" s="100">
        <v>5</v>
      </c>
      <c r="C1006" s="100" t="s">
        <v>101</v>
      </c>
      <c r="D1006" s="100">
        <v>54</v>
      </c>
      <c r="E1006" s="146">
        <v>107800</v>
      </c>
      <c r="F1006" s="101">
        <v>3000000</v>
      </c>
      <c r="G1006" s="102">
        <v>48</v>
      </c>
      <c r="H1006" s="101">
        <v>43</v>
      </c>
      <c r="I1006" s="101"/>
      <c r="J1006" s="100"/>
      <c r="K1006" s="100"/>
      <c r="L1006" s="100"/>
      <c r="M1006" s="100"/>
      <c r="N1006" s="100"/>
      <c r="O1006" s="100"/>
      <c r="P1006" s="100"/>
      <c r="Q1006" s="100"/>
      <c r="R1006" s="100"/>
      <c r="S1006" s="100"/>
      <c r="T1006" s="100"/>
      <c r="U1006" s="100"/>
      <c r="V1006" s="100"/>
      <c r="W1006" s="100"/>
      <c r="X1006" s="100"/>
      <c r="Y1006" s="100"/>
      <c r="Z1006" s="100"/>
    </row>
    <row r="1007" spans="1:26" ht="14.25" hidden="1" customHeight="1" outlineLevel="1" x14ac:dyDescent="0.2">
      <c r="A1007" s="100" t="s">
        <v>144</v>
      </c>
      <c r="B1007" s="100">
        <v>6</v>
      </c>
      <c r="C1007" s="100" t="s">
        <v>101</v>
      </c>
      <c r="D1007" s="100">
        <v>56</v>
      </c>
      <c r="E1007" s="146">
        <v>114400</v>
      </c>
      <c r="F1007" s="101">
        <v>4000000</v>
      </c>
      <c r="G1007" s="102">
        <v>66</v>
      </c>
      <c r="H1007" s="101">
        <v>43</v>
      </c>
      <c r="I1007" s="101"/>
      <c r="J1007" s="100"/>
      <c r="K1007" s="100"/>
      <c r="L1007" s="100"/>
      <c r="M1007" s="100"/>
      <c r="N1007" s="100"/>
      <c r="O1007" s="100"/>
      <c r="P1007" s="100"/>
      <c r="Q1007" s="100"/>
      <c r="R1007" s="100"/>
      <c r="S1007" s="100"/>
      <c r="T1007" s="100"/>
      <c r="U1007" s="100"/>
      <c r="V1007" s="100"/>
      <c r="W1007" s="100"/>
      <c r="X1007" s="100"/>
      <c r="Y1007" s="100"/>
      <c r="Z1007" s="100"/>
    </row>
    <row r="1008" spans="1:26" ht="14.25" hidden="1" customHeight="1" outlineLevel="1" x14ac:dyDescent="0.2">
      <c r="A1008" s="100" t="s">
        <v>144</v>
      </c>
      <c r="B1008" s="100">
        <v>7</v>
      </c>
      <c r="C1008" s="100" t="s">
        <v>101</v>
      </c>
      <c r="D1008" s="100">
        <v>57</v>
      </c>
      <c r="E1008" s="146">
        <v>122100</v>
      </c>
      <c r="F1008" s="101">
        <v>8000000</v>
      </c>
      <c r="G1008" s="102">
        <v>90</v>
      </c>
      <c r="H1008" s="101">
        <v>43</v>
      </c>
      <c r="I1008" s="101"/>
      <c r="J1008" s="100"/>
      <c r="K1008" s="100"/>
      <c r="L1008" s="100"/>
      <c r="M1008" s="100"/>
      <c r="N1008" s="100"/>
      <c r="O1008" s="100"/>
      <c r="P1008" s="100"/>
      <c r="Q1008" s="100"/>
      <c r="R1008" s="100"/>
      <c r="S1008" s="100"/>
      <c r="T1008" s="100"/>
      <c r="U1008" s="100"/>
      <c r="V1008" s="100"/>
      <c r="W1008" s="100"/>
      <c r="X1008" s="100"/>
      <c r="Y1008" s="100"/>
      <c r="Z1008" s="100"/>
    </row>
    <row r="1009" spans="1:26" ht="14.25" hidden="1" customHeight="1" outlineLevel="1" x14ac:dyDescent="0.2">
      <c r="A1009" s="100" t="s">
        <v>144</v>
      </c>
      <c r="B1009" s="100">
        <v>8</v>
      </c>
      <c r="C1009" s="100" t="s">
        <v>101</v>
      </c>
      <c r="D1009" s="100">
        <v>59</v>
      </c>
      <c r="E1009" s="146">
        <v>129800</v>
      </c>
      <c r="F1009" s="101">
        <v>13000000</v>
      </c>
      <c r="G1009" s="102">
        <v>106</v>
      </c>
      <c r="H1009" s="101">
        <v>43</v>
      </c>
      <c r="I1009" s="101"/>
      <c r="J1009" s="100"/>
      <c r="K1009" s="100"/>
      <c r="L1009" s="100"/>
      <c r="M1009" s="100"/>
      <c r="N1009" s="100"/>
      <c r="O1009" s="100"/>
      <c r="P1009" s="100"/>
      <c r="Q1009" s="100"/>
      <c r="R1009" s="100"/>
      <c r="S1009" s="100"/>
      <c r="T1009" s="100"/>
      <c r="U1009" s="100"/>
      <c r="V1009" s="100"/>
      <c r="W1009" s="100"/>
      <c r="X1009" s="100"/>
      <c r="Y1009" s="100"/>
      <c r="Z1009" s="100"/>
    </row>
    <row r="1010" spans="1:26" ht="14.25" hidden="1" customHeight="1" outlineLevel="1" x14ac:dyDescent="0.2">
      <c r="A1010" s="100" t="s">
        <v>144</v>
      </c>
      <c r="B1010" s="100">
        <v>9</v>
      </c>
      <c r="C1010" s="100" t="s">
        <v>101</v>
      </c>
      <c r="D1010" s="100">
        <v>60</v>
      </c>
      <c r="E1010" s="146">
        <v>137500</v>
      </c>
      <c r="F1010" s="101">
        <v>25000000</v>
      </c>
      <c r="G1010" s="102">
        <v>116</v>
      </c>
      <c r="H1010" s="101">
        <v>43</v>
      </c>
      <c r="I1010" s="101"/>
      <c r="J1010" s="100"/>
      <c r="K1010" s="100"/>
      <c r="L1010" s="100"/>
      <c r="M1010" s="100"/>
      <c r="N1010" s="100"/>
      <c r="O1010" s="100"/>
      <c r="P1010" s="100"/>
      <c r="Q1010" s="100"/>
      <c r="R1010" s="100"/>
      <c r="S1010" s="100"/>
      <c r="T1010" s="100"/>
      <c r="U1010" s="100"/>
      <c r="V1010" s="100"/>
      <c r="W1010" s="100"/>
      <c r="X1010" s="100"/>
      <c r="Y1010" s="100"/>
      <c r="Z1010" s="100"/>
    </row>
    <row r="1011" spans="1:26" ht="14.25" hidden="1" customHeight="1" outlineLevel="1" x14ac:dyDescent="0.2">
      <c r="A1011" s="100" t="s">
        <v>144</v>
      </c>
      <c r="B1011" s="100">
        <v>10</v>
      </c>
      <c r="C1011" s="100" t="s">
        <v>101</v>
      </c>
      <c r="D1011" s="100">
        <v>61</v>
      </c>
      <c r="E1011" s="146">
        <v>146300</v>
      </c>
      <c r="F1011" s="101">
        <v>35000000</v>
      </c>
      <c r="G1011" s="102">
        <v>124</v>
      </c>
      <c r="H1011" s="101">
        <v>43</v>
      </c>
      <c r="I1011" s="101"/>
      <c r="J1011" s="100"/>
      <c r="K1011" s="100"/>
      <c r="L1011" s="100"/>
      <c r="M1011" s="100"/>
      <c r="N1011" s="100"/>
      <c r="O1011" s="100"/>
      <c r="P1011" s="100"/>
      <c r="Q1011" s="100"/>
      <c r="R1011" s="100"/>
      <c r="S1011" s="100"/>
      <c r="T1011" s="100"/>
      <c r="U1011" s="100"/>
      <c r="V1011" s="100"/>
      <c r="W1011" s="100"/>
      <c r="X1011" s="100"/>
      <c r="Y1011" s="100"/>
      <c r="Z1011" s="100"/>
    </row>
    <row r="1012" spans="1:26" ht="14.25" hidden="1" customHeight="1" outlineLevel="1" collapsed="1" x14ac:dyDescent="0.2">
      <c r="A1012" s="100" t="s">
        <v>144</v>
      </c>
      <c r="B1012" s="100">
        <v>11</v>
      </c>
      <c r="C1012" s="100" t="s">
        <v>101</v>
      </c>
      <c r="D1012" s="100">
        <v>62</v>
      </c>
      <c r="E1012" s="146">
        <v>155100</v>
      </c>
      <c r="F1012" s="101">
        <v>45000000</v>
      </c>
      <c r="G1012" s="102">
        <v>130</v>
      </c>
      <c r="H1012" s="101">
        <v>43</v>
      </c>
      <c r="I1012" s="101"/>
      <c r="J1012" s="100"/>
      <c r="K1012" s="100"/>
      <c r="L1012" s="100"/>
      <c r="M1012" s="100"/>
      <c r="N1012" s="100"/>
      <c r="O1012" s="100"/>
      <c r="P1012" s="100"/>
      <c r="Q1012" s="100"/>
      <c r="R1012" s="100"/>
      <c r="S1012" s="100"/>
      <c r="T1012" s="100"/>
      <c r="U1012" s="100"/>
      <c r="V1012" s="100"/>
      <c r="W1012" s="100"/>
      <c r="X1012" s="100"/>
      <c r="Y1012" s="100"/>
      <c r="Z1012" s="100"/>
    </row>
    <row r="1013" spans="1:26" ht="14.25" hidden="1" customHeight="1" outlineLevel="1" x14ac:dyDescent="0.2">
      <c r="A1013" s="100" t="s">
        <v>144</v>
      </c>
      <c r="B1013" s="100">
        <v>12</v>
      </c>
      <c r="C1013" s="100" t="s">
        <v>101</v>
      </c>
      <c r="D1013" s="100">
        <v>63</v>
      </c>
      <c r="E1013" s="146">
        <v>165000</v>
      </c>
      <c r="F1013" s="101">
        <v>0</v>
      </c>
      <c r="G1013" s="102">
        <v>0</v>
      </c>
      <c r="H1013" s="101">
        <v>43</v>
      </c>
      <c r="I1013" s="101"/>
      <c r="J1013" s="100"/>
      <c r="K1013" s="100"/>
      <c r="L1013" s="100"/>
      <c r="M1013" s="100"/>
      <c r="N1013" s="100"/>
      <c r="O1013" s="100"/>
      <c r="P1013" s="100"/>
      <c r="Q1013" s="100"/>
      <c r="R1013" s="100"/>
      <c r="S1013" s="100"/>
      <c r="T1013" s="100"/>
      <c r="U1013" s="100"/>
      <c r="V1013" s="100"/>
      <c r="W1013" s="100"/>
      <c r="X1013" s="100"/>
      <c r="Y1013" s="100"/>
      <c r="Z1013" s="100"/>
    </row>
    <row r="1014" spans="1:26" ht="14.25" hidden="1" customHeight="1" outlineLevel="1" x14ac:dyDescent="0.2">
      <c r="A1014" s="100" t="s">
        <v>144</v>
      </c>
      <c r="B1014" s="100">
        <v>1</v>
      </c>
      <c r="C1014" s="100" t="s">
        <v>102</v>
      </c>
      <c r="D1014" s="100">
        <v>63</v>
      </c>
      <c r="E1014" s="146">
        <v>165000</v>
      </c>
      <c r="F1014" s="101">
        <v>1000000</v>
      </c>
      <c r="G1014" s="102">
        <v>12</v>
      </c>
      <c r="H1014" s="101">
        <v>43</v>
      </c>
      <c r="I1014" s="101"/>
      <c r="J1014" s="100"/>
      <c r="K1014" s="100"/>
      <c r="L1014" s="100"/>
      <c r="M1014" s="100"/>
      <c r="N1014" s="100"/>
      <c r="O1014" s="100"/>
      <c r="P1014" s="100"/>
      <c r="Q1014" s="100"/>
      <c r="R1014" s="100"/>
      <c r="S1014" s="100"/>
      <c r="T1014" s="100"/>
      <c r="U1014" s="100"/>
      <c r="V1014" s="100"/>
      <c r="W1014" s="100"/>
      <c r="X1014" s="100"/>
      <c r="Y1014" s="100"/>
      <c r="Z1014" s="100"/>
    </row>
    <row r="1015" spans="1:26" ht="14.25" hidden="1" customHeight="1" outlineLevel="1" x14ac:dyDescent="0.2">
      <c r="A1015" s="100" t="s">
        <v>144</v>
      </c>
      <c r="B1015" s="100">
        <v>2</v>
      </c>
      <c r="C1015" s="100" t="s">
        <v>102</v>
      </c>
      <c r="D1015" s="100">
        <v>63</v>
      </c>
      <c r="E1015" s="146">
        <v>168080</v>
      </c>
      <c r="F1015" s="101">
        <v>2000000</v>
      </c>
      <c r="G1015" s="102">
        <v>24</v>
      </c>
      <c r="H1015" s="101">
        <v>43</v>
      </c>
      <c r="I1015" s="101"/>
      <c r="J1015" s="100"/>
      <c r="K1015" s="100"/>
      <c r="L1015" s="100"/>
      <c r="M1015" s="100"/>
      <c r="N1015" s="100"/>
      <c r="O1015" s="100"/>
      <c r="P1015" s="100"/>
      <c r="Q1015" s="100"/>
      <c r="R1015" s="100"/>
      <c r="S1015" s="100"/>
      <c r="T1015" s="100"/>
      <c r="U1015" s="100"/>
      <c r="V1015" s="100"/>
      <c r="W1015" s="100"/>
      <c r="X1015" s="100"/>
      <c r="Y1015" s="100"/>
      <c r="Z1015" s="100"/>
    </row>
    <row r="1016" spans="1:26" ht="14.25" hidden="1" customHeight="1" outlineLevel="1" x14ac:dyDescent="0.2">
      <c r="A1016" s="100" t="s">
        <v>144</v>
      </c>
      <c r="B1016" s="100">
        <v>3</v>
      </c>
      <c r="C1016" s="100" t="s">
        <v>102</v>
      </c>
      <c r="D1016" s="100">
        <v>63</v>
      </c>
      <c r="E1016" s="146">
        <v>171160</v>
      </c>
      <c r="F1016" s="101">
        <v>4000000</v>
      </c>
      <c r="G1016" s="102">
        <v>36</v>
      </c>
      <c r="H1016" s="101">
        <v>43</v>
      </c>
      <c r="I1016" s="101"/>
      <c r="J1016" s="100"/>
      <c r="K1016" s="100"/>
      <c r="L1016" s="100"/>
      <c r="M1016" s="100"/>
      <c r="N1016" s="100"/>
      <c r="O1016" s="100"/>
      <c r="P1016" s="100"/>
      <c r="Q1016" s="100"/>
      <c r="R1016" s="100"/>
      <c r="S1016" s="100"/>
      <c r="T1016" s="100"/>
      <c r="U1016" s="100"/>
      <c r="V1016" s="100"/>
      <c r="W1016" s="100"/>
      <c r="X1016" s="100"/>
      <c r="Y1016" s="100"/>
      <c r="Z1016" s="100"/>
    </row>
    <row r="1017" spans="1:26" ht="14.25" hidden="1" customHeight="1" outlineLevel="1" x14ac:dyDescent="0.2">
      <c r="A1017" s="100" t="s">
        <v>144</v>
      </c>
      <c r="B1017" s="100">
        <v>4</v>
      </c>
      <c r="C1017" s="100" t="s">
        <v>102</v>
      </c>
      <c r="D1017" s="100">
        <v>63</v>
      </c>
      <c r="E1017" s="146">
        <v>174240</v>
      </c>
      <c r="F1017" s="101">
        <v>16000000</v>
      </c>
      <c r="G1017" s="102">
        <v>36</v>
      </c>
      <c r="H1017" s="101">
        <v>43</v>
      </c>
      <c r="I1017" s="101"/>
      <c r="J1017" s="100"/>
      <c r="K1017" s="100"/>
      <c r="L1017" s="100"/>
      <c r="M1017" s="100"/>
      <c r="N1017" s="100"/>
      <c r="O1017" s="100"/>
      <c r="P1017" s="100"/>
      <c r="Q1017" s="100"/>
      <c r="R1017" s="100"/>
      <c r="S1017" s="100"/>
      <c r="T1017" s="100"/>
      <c r="U1017" s="100"/>
      <c r="V1017" s="100"/>
      <c r="W1017" s="100"/>
      <c r="X1017" s="100"/>
      <c r="Y1017" s="100"/>
      <c r="Z1017" s="100"/>
    </row>
    <row r="1018" spans="1:26" ht="14.25" hidden="1" customHeight="1" outlineLevel="1" x14ac:dyDescent="0.2">
      <c r="A1018" s="100" t="s">
        <v>144</v>
      </c>
      <c r="B1018" s="100">
        <v>5</v>
      </c>
      <c r="C1018" s="100" t="s">
        <v>102</v>
      </c>
      <c r="D1018" s="100">
        <v>63</v>
      </c>
      <c r="E1018" s="146">
        <v>177320</v>
      </c>
      <c r="F1018" s="101">
        <v>16000000</v>
      </c>
      <c r="G1018" s="102">
        <v>36</v>
      </c>
      <c r="H1018" s="101">
        <v>43</v>
      </c>
      <c r="I1018" s="101"/>
      <c r="J1018" s="100"/>
      <c r="K1018" s="100"/>
      <c r="L1018" s="100"/>
      <c r="M1018" s="100"/>
      <c r="N1018" s="100"/>
      <c r="O1018" s="100"/>
      <c r="P1018" s="100"/>
      <c r="Q1018" s="100"/>
      <c r="R1018" s="100"/>
      <c r="S1018" s="100"/>
      <c r="T1018" s="100"/>
      <c r="U1018" s="100"/>
      <c r="V1018" s="100"/>
      <c r="W1018" s="100"/>
      <c r="X1018" s="100"/>
      <c r="Y1018" s="100"/>
      <c r="Z1018" s="100"/>
    </row>
    <row r="1019" spans="1:26" ht="14.25" hidden="1" customHeight="1" outlineLevel="1" x14ac:dyDescent="0.2">
      <c r="A1019" s="100" t="s">
        <v>144</v>
      </c>
      <c r="B1019" s="100">
        <v>6</v>
      </c>
      <c r="C1019" s="100" t="s">
        <v>102</v>
      </c>
      <c r="D1019" s="100">
        <v>63</v>
      </c>
      <c r="E1019" s="146">
        <v>180400</v>
      </c>
      <c r="F1019" s="101">
        <v>16000000</v>
      </c>
      <c r="G1019" s="102">
        <v>36</v>
      </c>
      <c r="H1019" s="101">
        <v>43</v>
      </c>
      <c r="I1019" s="101"/>
      <c r="J1019" s="100"/>
      <c r="K1019" s="100"/>
      <c r="L1019" s="100"/>
      <c r="M1019" s="100"/>
      <c r="N1019" s="100"/>
      <c r="O1019" s="100"/>
      <c r="P1019" s="100"/>
      <c r="Q1019" s="100"/>
      <c r="R1019" s="100"/>
      <c r="S1019" s="100"/>
      <c r="T1019" s="100"/>
      <c r="U1019" s="100"/>
      <c r="V1019" s="100"/>
      <c r="W1019" s="100"/>
      <c r="X1019" s="100"/>
      <c r="Y1019" s="100"/>
      <c r="Z1019" s="100"/>
    </row>
    <row r="1020" spans="1:26" ht="14.25" hidden="1" customHeight="1" outlineLevel="1" x14ac:dyDescent="0.2">
      <c r="A1020" s="100" t="s">
        <v>144</v>
      </c>
      <c r="B1020" s="100">
        <v>7</v>
      </c>
      <c r="C1020" s="100" t="s">
        <v>102</v>
      </c>
      <c r="D1020" s="100">
        <v>63</v>
      </c>
      <c r="E1020" s="146">
        <v>183480</v>
      </c>
      <c r="F1020" s="101">
        <v>16000000</v>
      </c>
      <c r="G1020" s="102">
        <v>36</v>
      </c>
      <c r="H1020" s="101">
        <v>43</v>
      </c>
      <c r="I1020" s="101"/>
      <c r="J1020" s="100"/>
      <c r="K1020" s="100"/>
      <c r="L1020" s="100"/>
      <c r="M1020" s="100"/>
      <c r="N1020" s="100"/>
      <c r="O1020" s="100"/>
      <c r="P1020" s="100"/>
      <c r="Q1020" s="100"/>
      <c r="R1020" s="100"/>
      <c r="S1020" s="100"/>
      <c r="T1020" s="100"/>
      <c r="U1020" s="100"/>
      <c r="V1020" s="100"/>
      <c r="W1020" s="100"/>
      <c r="X1020" s="100"/>
      <c r="Y1020" s="100"/>
      <c r="Z1020" s="100"/>
    </row>
    <row r="1021" spans="1:26" ht="14.25" hidden="1" customHeight="1" outlineLevel="1" x14ac:dyDescent="0.2">
      <c r="A1021" s="100" t="s">
        <v>144</v>
      </c>
      <c r="B1021" s="100">
        <v>8</v>
      </c>
      <c r="C1021" s="100" t="s">
        <v>102</v>
      </c>
      <c r="D1021" s="100">
        <v>63</v>
      </c>
      <c r="E1021" s="146">
        <v>186560</v>
      </c>
      <c r="F1021" s="101">
        <v>16000000</v>
      </c>
      <c r="G1021" s="102">
        <v>36</v>
      </c>
      <c r="H1021" s="101">
        <v>43</v>
      </c>
      <c r="I1021" s="101"/>
      <c r="J1021" s="100"/>
      <c r="K1021" s="100"/>
      <c r="L1021" s="100"/>
      <c r="M1021" s="100"/>
      <c r="N1021" s="100"/>
      <c r="O1021" s="100"/>
      <c r="P1021" s="100"/>
      <c r="Q1021" s="100"/>
      <c r="R1021" s="100"/>
      <c r="S1021" s="100"/>
      <c r="T1021" s="100"/>
      <c r="U1021" s="100"/>
      <c r="V1021" s="100"/>
      <c r="W1021" s="100"/>
      <c r="X1021" s="100"/>
      <c r="Y1021" s="100"/>
      <c r="Z1021" s="100"/>
    </row>
    <row r="1022" spans="1:26" ht="14.25" hidden="1" customHeight="1" outlineLevel="1" x14ac:dyDescent="0.2">
      <c r="A1022" s="100" t="s">
        <v>144</v>
      </c>
      <c r="B1022" s="100">
        <v>9</v>
      </c>
      <c r="C1022" s="100" t="s">
        <v>102</v>
      </c>
      <c r="D1022" s="100">
        <v>63</v>
      </c>
      <c r="E1022" s="146">
        <v>189640</v>
      </c>
      <c r="F1022" s="101">
        <v>16000000</v>
      </c>
      <c r="G1022" s="102">
        <v>36</v>
      </c>
      <c r="H1022" s="101">
        <v>43</v>
      </c>
      <c r="I1022" s="101"/>
      <c r="J1022" s="100"/>
      <c r="K1022" s="100"/>
      <c r="L1022" s="100"/>
      <c r="M1022" s="100"/>
      <c r="N1022" s="100"/>
      <c r="O1022" s="100"/>
      <c r="P1022" s="100"/>
      <c r="Q1022" s="100"/>
      <c r="R1022" s="100"/>
      <c r="S1022" s="100"/>
      <c r="T1022" s="100"/>
      <c r="U1022" s="100"/>
      <c r="V1022" s="100"/>
      <c r="W1022" s="100"/>
      <c r="X1022" s="100"/>
      <c r="Y1022" s="100"/>
      <c r="Z1022" s="100"/>
    </row>
    <row r="1023" spans="1:26" ht="14.25" hidden="1" customHeight="1" outlineLevel="1" x14ac:dyDescent="0.2">
      <c r="A1023" s="100" t="s">
        <v>144</v>
      </c>
      <c r="B1023" s="100">
        <v>10</v>
      </c>
      <c r="C1023" s="100" t="s">
        <v>102</v>
      </c>
      <c r="D1023" s="100">
        <v>63</v>
      </c>
      <c r="E1023" s="146">
        <v>192720</v>
      </c>
      <c r="F1023" s="101">
        <v>16000000</v>
      </c>
      <c r="G1023" s="102">
        <v>36</v>
      </c>
      <c r="H1023" s="101">
        <v>43</v>
      </c>
      <c r="I1023" s="101"/>
      <c r="J1023" s="100"/>
      <c r="K1023" s="100"/>
      <c r="L1023" s="100"/>
      <c r="M1023" s="100"/>
      <c r="N1023" s="100"/>
      <c r="O1023" s="100"/>
      <c r="P1023" s="100"/>
      <c r="Q1023" s="100"/>
      <c r="R1023" s="100"/>
      <c r="S1023" s="100"/>
      <c r="T1023" s="100"/>
      <c r="U1023" s="100"/>
      <c r="V1023" s="100"/>
      <c r="W1023" s="100"/>
      <c r="X1023" s="100"/>
      <c r="Y1023" s="100"/>
      <c r="Z1023" s="100"/>
    </row>
    <row r="1024" spans="1:26" ht="14.25" hidden="1" customHeight="1" outlineLevel="1" x14ac:dyDescent="0.2">
      <c r="A1024" s="100" t="s">
        <v>144</v>
      </c>
      <c r="B1024" s="100">
        <v>11</v>
      </c>
      <c r="C1024" s="100" t="s">
        <v>102</v>
      </c>
      <c r="D1024" s="100">
        <v>63</v>
      </c>
      <c r="E1024" s="146">
        <v>195800</v>
      </c>
      <c r="F1024" s="101">
        <v>16000000</v>
      </c>
      <c r="G1024" s="102">
        <v>36</v>
      </c>
      <c r="H1024" s="101">
        <v>43</v>
      </c>
      <c r="I1024" s="101"/>
      <c r="J1024" s="100"/>
      <c r="K1024" s="100"/>
      <c r="L1024" s="100"/>
      <c r="M1024" s="100"/>
      <c r="N1024" s="100"/>
      <c r="O1024" s="100"/>
      <c r="P1024" s="100"/>
      <c r="Q1024" s="100"/>
      <c r="R1024" s="100"/>
      <c r="S1024" s="100"/>
      <c r="T1024" s="100"/>
      <c r="U1024" s="100"/>
      <c r="V1024" s="100"/>
      <c r="W1024" s="100"/>
      <c r="X1024" s="100"/>
      <c r="Y1024" s="100"/>
      <c r="Z1024" s="100"/>
    </row>
    <row r="1025" spans="1:26" ht="14.25" hidden="1" customHeight="1" outlineLevel="1" x14ac:dyDescent="0.2">
      <c r="A1025" s="100" t="s">
        <v>144</v>
      </c>
      <c r="B1025" s="100">
        <v>12</v>
      </c>
      <c r="C1025" s="100" t="s">
        <v>102</v>
      </c>
      <c r="D1025" s="100">
        <v>63</v>
      </c>
      <c r="E1025" s="146">
        <v>198880</v>
      </c>
      <c r="F1025" s="101">
        <v>0</v>
      </c>
      <c r="G1025" s="102">
        <v>0</v>
      </c>
      <c r="H1025" s="101">
        <v>43</v>
      </c>
      <c r="I1025" s="101"/>
      <c r="J1025" s="100"/>
      <c r="K1025" s="100"/>
      <c r="L1025" s="100"/>
      <c r="M1025" s="100"/>
      <c r="N1025" s="100"/>
      <c r="O1025" s="100"/>
      <c r="P1025" s="100"/>
      <c r="Q1025" s="100"/>
      <c r="R1025" s="100"/>
      <c r="S1025" s="100"/>
      <c r="T1025" s="100"/>
      <c r="U1025" s="100"/>
      <c r="V1025" s="100"/>
      <c r="W1025" s="100"/>
      <c r="X1025" s="100"/>
      <c r="Y1025" s="100"/>
      <c r="Z1025" s="100"/>
    </row>
    <row r="1026" spans="1:26" ht="14.25" hidden="1" customHeight="1" outlineLevel="1" x14ac:dyDescent="0.2">
      <c r="A1026" s="201" t="s">
        <v>144</v>
      </c>
      <c r="B1026" s="97">
        <v>1</v>
      </c>
      <c r="C1026" s="97" t="s">
        <v>103</v>
      </c>
      <c r="D1026" s="97">
        <v>63</v>
      </c>
      <c r="E1026" s="147">
        <v>208824</v>
      </c>
      <c r="F1026" s="98">
        <v>0</v>
      </c>
      <c r="G1026" s="99">
        <v>0</v>
      </c>
      <c r="H1026" s="98">
        <v>43</v>
      </c>
      <c r="I1026" s="101"/>
      <c r="J1026" s="100"/>
      <c r="K1026" s="100"/>
      <c r="L1026" s="100"/>
      <c r="M1026" s="100"/>
      <c r="N1026" s="100"/>
      <c r="O1026" s="100"/>
      <c r="P1026" s="100"/>
      <c r="Q1026" s="100"/>
      <c r="R1026" s="100"/>
      <c r="S1026" s="100"/>
      <c r="T1026" s="100"/>
      <c r="U1026" s="100"/>
      <c r="V1026" s="100"/>
      <c r="W1026" s="100"/>
      <c r="X1026" s="100"/>
      <c r="Y1026" s="100"/>
      <c r="Z1026" s="100"/>
    </row>
    <row r="1027" spans="1:26" ht="14.25" customHeight="1" collapsed="1" x14ac:dyDescent="0.2">
      <c r="A1027" s="100" t="s">
        <v>145</v>
      </c>
      <c r="B1027" s="100">
        <v>1</v>
      </c>
      <c r="C1027" s="100" t="s">
        <v>101</v>
      </c>
      <c r="D1027" s="100">
        <v>40</v>
      </c>
      <c r="E1027" s="146">
        <v>178310</v>
      </c>
      <c r="F1027" s="101">
        <v>100000</v>
      </c>
      <c r="G1027" s="102">
        <v>2</v>
      </c>
      <c r="H1027" s="101">
        <v>44</v>
      </c>
      <c r="I1027" s="101"/>
      <c r="J1027" s="100"/>
      <c r="K1027" s="100"/>
      <c r="L1027" s="100"/>
      <c r="M1027" s="100"/>
      <c r="N1027" s="100"/>
      <c r="O1027" s="100"/>
      <c r="P1027" s="100"/>
      <c r="Q1027" s="100"/>
      <c r="R1027" s="100"/>
      <c r="S1027" s="100"/>
      <c r="T1027" s="100"/>
      <c r="U1027" s="100"/>
      <c r="V1027" s="100"/>
      <c r="W1027" s="100"/>
      <c r="X1027" s="100"/>
      <c r="Y1027" s="100"/>
      <c r="Z1027" s="100"/>
    </row>
    <row r="1028" spans="1:26" ht="14.25" hidden="1" customHeight="1" outlineLevel="1" x14ac:dyDescent="0.2">
      <c r="A1028" s="100" t="s">
        <v>145</v>
      </c>
      <c r="B1028" s="100">
        <v>2</v>
      </c>
      <c r="C1028" s="100" t="s">
        <v>101</v>
      </c>
      <c r="D1028" s="100">
        <v>40</v>
      </c>
      <c r="E1028" s="146">
        <v>189695</v>
      </c>
      <c r="F1028" s="101">
        <v>200000</v>
      </c>
      <c r="G1028" s="102">
        <v>5</v>
      </c>
      <c r="H1028" s="101">
        <v>44</v>
      </c>
      <c r="I1028" s="101"/>
      <c r="J1028" s="100"/>
      <c r="K1028" s="100"/>
      <c r="L1028" s="100"/>
      <c r="M1028" s="100"/>
      <c r="N1028" s="100"/>
      <c r="O1028" s="100"/>
      <c r="P1028" s="100"/>
      <c r="Q1028" s="100"/>
      <c r="R1028" s="100"/>
      <c r="S1028" s="100"/>
      <c r="T1028" s="100"/>
      <c r="U1028" s="100"/>
      <c r="V1028" s="100"/>
      <c r="W1028" s="100"/>
      <c r="X1028" s="100"/>
      <c r="Y1028" s="100"/>
      <c r="Z1028" s="100"/>
    </row>
    <row r="1029" spans="1:26" ht="14.25" hidden="1" customHeight="1" outlineLevel="1" x14ac:dyDescent="0.2">
      <c r="A1029" s="100" t="s">
        <v>145</v>
      </c>
      <c r="B1029" s="100">
        <v>3</v>
      </c>
      <c r="C1029" s="100" t="s">
        <v>101</v>
      </c>
      <c r="D1029" s="100">
        <v>41</v>
      </c>
      <c r="E1029" s="146">
        <v>201806</v>
      </c>
      <c r="F1029" s="101">
        <v>400000</v>
      </c>
      <c r="G1029" s="102">
        <v>14</v>
      </c>
      <c r="H1029" s="101">
        <v>44</v>
      </c>
      <c r="I1029" s="101"/>
      <c r="J1029" s="100"/>
      <c r="K1029" s="100"/>
      <c r="L1029" s="100"/>
      <c r="M1029" s="100"/>
      <c r="N1029" s="100"/>
      <c r="O1029" s="100"/>
      <c r="P1029" s="100"/>
      <c r="Q1029" s="100"/>
      <c r="R1029" s="100"/>
      <c r="S1029" s="100"/>
      <c r="T1029" s="100"/>
      <c r="U1029" s="100"/>
      <c r="V1029" s="100"/>
      <c r="W1029" s="100"/>
      <c r="X1029" s="100"/>
      <c r="Y1029" s="100"/>
      <c r="Z1029" s="100"/>
    </row>
    <row r="1030" spans="1:26" ht="14.25" hidden="1" customHeight="1" outlineLevel="1" x14ac:dyDescent="0.2">
      <c r="A1030" s="100" t="s">
        <v>145</v>
      </c>
      <c r="B1030" s="100">
        <v>4</v>
      </c>
      <c r="C1030" s="100" t="s">
        <v>101</v>
      </c>
      <c r="D1030" s="100">
        <v>41</v>
      </c>
      <c r="E1030" s="146">
        <v>214698</v>
      </c>
      <c r="F1030" s="101">
        <v>2000000</v>
      </c>
      <c r="G1030" s="102">
        <v>28</v>
      </c>
      <c r="H1030" s="101">
        <v>44</v>
      </c>
      <c r="I1030" s="101"/>
      <c r="J1030" s="100"/>
      <c r="K1030" s="100"/>
      <c r="L1030" s="100"/>
      <c r="M1030" s="100"/>
      <c r="N1030" s="100"/>
      <c r="O1030" s="100"/>
      <c r="P1030" s="100"/>
      <c r="Q1030" s="100"/>
      <c r="R1030" s="100"/>
      <c r="S1030" s="100"/>
      <c r="T1030" s="100"/>
      <c r="U1030" s="100"/>
      <c r="V1030" s="100"/>
      <c r="W1030" s="100"/>
      <c r="X1030" s="100"/>
      <c r="Y1030" s="100"/>
      <c r="Z1030" s="100"/>
    </row>
    <row r="1031" spans="1:26" ht="14.25" hidden="1" customHeight="1" outlineLevel="1" x14ac:dyDescent="0.2">
      <c r="A1031" s="100" t="s">
        <v>145</v>
      </c>
      <c r="B1031" s="100">
        <v>5</v>
      </c>
      <c r="C1031" s="100" t="s">
        <v>101</v>
      </c>
      <c r="D1031" s="100">
        <v>42</v>
      </c>
      <c r="E1031" s="146">
        <v>228404</v>
      </c>
      <c r="F1031" s="101">
        <v>4000000</v>
      </c>
      <c r="G1031" s="102">
        <v>66</v>
      </c>
      <c r="H1031" s="101">
        <v>44</v>
      </c>
      <c r="I1031" s="101"/>
      <c r="J1031" s="100"/>
      <c r="K1031" s="100"/>
      <c r="L1031" s="100"/>
      <c r="M1031" s="100"/>
      <c r="N1031" s="100"/>
      <c r="O1031" s="100"/>
      <c r="P1031" s="100"/>
      <c r="Q1031" s="100"/>
      <c r="R1031" s="100"/>
      <c r="S1031" s="100"/>
      <c r="T1031" s="100"/>
      <c r="U1031" s="100"/>
      <c r="V1031" s="100"/>
      <c r="W1031" s="100"/>
      <c r="X1031" s="100"/>
      <c r="Y1031" s="100"/>
      <c r="Z1031" s="100"/>
    </row>
    <row r="1032" spans="1:26" ht="14.25" hidden="1" customHeight="1" outlineLevel="1" x14ac:dyDescent="0.2">
      <c r="A1032" s="100" t="s">
        <v>145</v>
      </c>
      <c r="B1032" s="100">
        <v>6</v>
      </c>
      <c r="C1032" s="100" t="s">
        <v>101</v>
      </c>
      <c r="D1032" s="100">
        <v>42</v>
      </c>
      <c r="E1032" s="146">
        <v>242990</v>
      </c>
      <c r="F1032" s="101">
        <v>6000000</v>
      </c>
      <c r="G1032" s="102">
        <v>102</v>
      </c>
      <c r="H1032" s="101">
        <v>44</v>
      </c>
      <c r="I1032" s="101"/>
      <c r="J1032" s="100"/>
      <c r="K1032" s="100"/>
      <c r="L1032" s="100"/>
      <c r="M1032" s="100"/>
      <c r="N1032" s="100"/>
      <c r="O1032" s="100"/>
      <c r="P1032" s="100"/>
      <c r="Q1032" s="100"/>
      <c r="R1032" s="100"/>
      <c r="S1032" s="100"/>
      <c r="T1032" s="100"/>
      <c r="U1032" s="100"/>
      <c r="V1032" s="100"/>
      <c r="W1032" s="100"/>
      <c r="X1032" s="100"/>
      <c r="Y1032" s="100"/>
      <c r="Z1032" s="100"/>
    </row>
    <row r="1033" spans="1:26" ht="14.25" hidden="1" customHeight="1" outlineLevel="1" x14ac:dyDescent="0.2">
      <c r="A1033" s="100" t="s">
        <v>145</v>
      </c>
      <c r="B1033" s="100">
        <v>7</v>
      </c>
      <c r="C1033" s="100" t="s">
        <v>101</v>
      </c>
      <c r="D1033" s="100">
        <v>43</v>
      </c>
      <c r="E1033" s="146">
        <v>258511</v>
      </c>
      <c r="F1033" s="101">
        <v>11000000</v>
      </c>
      <c r="G1033" s="102">
        <v>124</v>
      </c>
      <c r="H1033" s="101">
        <v>44</v>
      </c>
      <c r="I1033" s="101"/>
      <c r="J1033" s="100"/>
      <c r="K1033" s="100"/>
      <c r="L1033" s="100"/>
      <c r="M1033" s="100"/>
      <c r="N1033" s="100"/>
      <c r="O1033" s="100"/>
      <c r="P1033" s="100"/>
      <c r="Q1033" s="100"/>
      <c r="R1033" s="100"/>
      <c r="S1033" s="100"/>
      <c r="T1033" s="100"/>
      <c r="U1033" s="100"/>
      <c r="V1033" s="100"/>
      <c r="W1033" s="100"/>
      <c r="X1033" s="100"/>
      <c r="Y1033" s="100"/>
      <c r="Z1033" s="100"/>
    </row>
    <row r="1034" spans="1:26" ht="14.25" hidden="1" customHeight="1" outlineLevel="1" x14ac:dyDescent="0.2">
      <c r="A1034" s="100" t="s">
        <v>145</v>
      </c>
      <c r="B1034" s="100">
        <v>8</v>
      </c>
      <c r="C1034" s="100" t="s">
        <v>101</v>
      </c>
      <c r="D1034" s="100">
        <v>43</v>
      </c>
      <c r="E1034" s="146">
        <v>275022</v>
      </c>
      <c r="F1034" s="101">
        <v>17000000</v>
      </c>
      <c r="G1034" s="102">
        <v>140</v>
      </c>
      <c r="H1034" s="101">
        <v>44</v>
      </c>
      <c r="I1034" s="101"/>
      <c r="J1034" s="100"/>
      <c r="K1034" s="100"/>
      <c r="L1034" s="100"/>
      <c r="M1034" s="100"/>
      <c r="N1034" s="100"/>
      <c r="O1034" s="100"/>
      <c r="P1034" s="100"/>
      <c r="Q1034" s="100"/>
      <c r="R1034" s="100"/>
      <c r="S1034" s="100"/>
      <c r="T1034" s="100"/>
      <c r="U1034" s="100"/>
      <c r="V1034" s="100"/>
      <c r="W1034" s="100"/>
      <c r="X1034" s="100"/>
      <c r="Y1034" s="100"/>
      <c r="Z1034" s="100"/>
    </row>
    <row r="1035" spans="1:26" ht="14.25" hidden="1" customHeight="1" outlineLevel="1" x14ac:dyDescent="0.2">
      <c r="A1035" s="100" t="s">
        <v>145</v>
      </c>
      <c r="B1035" s="100">
        <v>9</v>
      </c>
      <c r="C1035" s="100" t="s">
        <v>101</v>
      </c>
      <c r="D1035" s="100">
        <v>44</v>
      </c>
      <c r="E1035" s="146">
        <v>292578</v>
      </c>
      <c r="F1035" s="101">
        <v>36000000</v>
      </c>
      <c r="G1035" s="102">
        <v>148</v>
      </c>
      <c r="H1035" s="101">
        <v>44</v>
      </c>
      <c r="I1035" s="101"/>
      <c r="J1035" s="100"/>
      <c r="K1035" s="100"/>
      <c r="L1035" s="100"/>
      <c r="M1035" s="100"/>
      <c r="N1035" s="100"/>
      <c r="O1035" s="100"/>
      <c r="P1035" s="100"/>
      <c r="Q1035" s="100"/>
      <c r="R1035" s="100"/>
      <c r="S1035" s="100"/>
      <c r="T1035" s="100"/>
      <c r="U1035" s="100"/>
      <c r="V1035" s="100"/>
      <c r="W1035" s="100"/>
      <c r="X1035" s="100"/>
      <c r="Y1035" s="100"/>
      <c r="Z1035" s="100"/>
    </row>
    <row r="1036" spans="1:26" ht="14.25" hidden="1" customHeight="1" outlineLevel="1" x14ac:dyDescent="0.2">
      <c r="A1036" s="100" t="s">
        <v>145</v>
      </c>
      <c r="B1036" s="100">
        <v>10</v>
      </c>
      <c r="C1036" s="100" t="s">
        <v>101</v>
      </c>
      <c r="D1036" s="100">
        <v>45</v>
      </c>
      <c r="E1036" s="146">
        <v>311256</v>
      </c>
      <c r="F1036" s="101">
        <v>52000000</v>
      </c>
      <c r="G1036" s="102">
        <v>152</v>
      </c>
      <c r="H1036" s="101">
        <v>44</v>
      </c>
      <c r="I1036" s="101"/>
      <c r="J1036" s="100"/>
      <c r="K1036" s="100"/>
      <c r="L1036" s="100"/>
      <c r="M1036" s="100"/>
      <c r="N1036" s="100"/>
      <c r="O1036" s="100"/>
      <c r="P1036" s="100"/>
      <c r="Q1036" s="100"/>
      <c r="R1036" s="100"/>
      <c r="S1036" s="100"/>
      <c r="T1036" s="100"/>
      <c r="U1036" s="100"/>
      <c r="V1036" s="100"/>
      <c r="W1036" s="100"/>
      <c r="X1036" s="100"/>
      <c r="Y1036" s="100"/>
      <c r="Z1036" s="100"/>
    </row>
    <row r="1037" spans="1:26" ht="14.25" hidden="1" customHeight="1" outlineLevel="1" collapsed="1" x14ac:dyDescent="0.2">
      <c r="A1037" s="100" t="s">
        <v>145</v>
      </c>
      <c r="B1037" s="100">
        <v>11</v>
      </c>
      <c r="C1037" s="100" t="s">
        <v>101</v>
      </c>
      <c r="D1037" s="100">
        <v>46</v>
      </c>
      <c r="E1037" s="146">
        <v>331133</v>
      </c>
      <c r="F1037" s="101">
        <v>70000000</v>
      </c>
      <c r="G1037" s="102">
        <v>160</v>
      </c>
      <c r="H1037" s="101">
        <v>44</v>
      </c>
      <c r="I1037" s="101"/>
      <c r="J1037" s="100"/>
      <c r="K1037" s="100"/>
      <c r="L1037" s="100"/>
      <c r="M1037" s="100"/>
      <c r="N1037" s="100"/>
      <c r="O1037" s="100"/>
      <c r="P1037" s="100"/>
      <c r="Q1037" s="100"/>
      <c r="R1037" s="100"/>
      <c r="S1037" s="100"/>
      <c r="T1037" s="100"/>
      <c r="U1037" s="100"/>
      <c r="V1037" s="100"/>
      <c r="W1037" s="100"/>
      <c r="X1037" s="100"/>
      <c r="Y1037" s="100"/>
      <c r="Z1037" s="100"/>
    </row>
    <row r="1038" spans="1:26" ht="14.25" hidden="1" customHeight="1" outlineLevel="1" x14ac:dyDescent="0.2">
      <c r="A1038" s="100" t="s">
        <v>145</v>
      </c>
      <c r="B1038" s="100">
        <v>12</v>
      </c>
      <c r="C1038" s="100" t="s">
        <v>101</v>
      </c>
      <c r="D1038" s="100">
        <v>47</v>
      </c>
      <c r="E1038" s="146">
        <v>352275</v>
      </c>
      <c r="F1038" s="101">
        <v>0</v>
      </c>
      <c r="G1038" s="102">
        <v>0</v>
      </c>
      <c r="H1038" s="101">
        <v>44</v>
      </c>
      <c r="I1038" s="101"/>
      <c r="J1038" s="100"/>
      <c r="K1038" s="100"/>
      <c r="L1038" s="100"/>
      <c r="M1038" s="100"/>
      <c r="N1038" s="100"/>
      <c r="O1038" s="100"/>
      <c r="P1038" s="100"/>
      <c r="Q1038" s="100"/>
      <c r="R1038" s="100"/>
      <c r="S1038" s="100"/>
      <c r="T1038" s="100"/>
      <c r="U1038" s="100"/>
      <c r="V1038" s="100"/>
      <c r="W1038" s="100"/>
      <c r="X1038" s="100"/>
      <c r="Y1038" s="100"/>
      <c r="Z1038" s="100"/>
    </row>
    <row r="1039" spans="1:26" ht="14.25" hidden="1" customHeight="1" outlineLevel="1" x14ac:dyDescent="0.2">
      <c r="A1039" s="100" t="s">
        <v>145</v>
      </c>
      <c r="B1039" s="100">
        <v>1</v>
      </c>
      <c r="C1039" s="100" t="s">
        <v>102</v>
      </c>
      <c r="D1039" s="100">
        <v>47</v>
      </c>
      <c r="E1039" s="146">
        <v>352275</v>
      </c>
      <c r="F1039" s="101">
        <v>2500000</v>
      </c>
      <c r="G1039" s="102">
        <v>12</v>
      </c>
      <c r="H1039" s="101">
        <v>44</v>
      </c>
      <c r="I1039" s="101"/>
      <c r="J1039" s="100"/>
      <c r="K1039" s="100"/>
      <c r="L1039" s="100"/>
      <c r="M1039" s="100"/>
      <c r="N1039" s="100"/>
      <c r="O1039" s="100"/>
      <c r="P1039" s="100"/>
      <c r="Q1039" s="100"/>
      <c r="R1039" s="100"/>
      <c r="S1039" s="100"/>
      <c r="T1039" s="100"/>
      <c r="U1039" s="100"/>
      <c r="V1039" s="100"/>
      <c r="W1039" s="100"/>
      <c r="X1039" s="100"/>
      <c r="Y1039" s="100"/>
      <c r="Z1039" s="100"/>
    </row>
    <row r="1040" spans="1:26" ht="14.25" hidden="1" customHeight="1" outlineLevel="1" x14ac:dyDescent="0.2">
      <c r="A1040" s="100" t="s">
        <v>145</v>
      </c>
      <c r="B1040" s="100">
        <v>2</v>
      </c>
      <c r="C1040" s="100" t="s">
        <v>102</v>
      </c>
      <c r="D1040" s="100">
        <v>47</v>
      </c>
      <c r="E1040" s="146">
        <v>359315</v>
      </c>
      <c r="F1040" s="101">
        <v>5000000</v>
      </c>
      <c r="G1040" s="102">
        <v>24</v>
      </c>
      <c r="H1040" s="101">
        <v>44</v>
      </c>
      <c r="I1040" s="101"/>
      <c r="J1040" s="100"/>
      <c r="K1040" s="100"/>
      <c r="L1040" s="100"/>
      <c r="M1040" s="100"/>
      <c r="N1040" s="100"/>
      <c r="O1040" s="100"/>
      <c r="P1040" s="100"/>
      <c r="Q1040" s="100"/>
      <c r="R1040" s="100"/>
      <c r="S1040" s="100"/>
      <c r="T1040" s="100"/>
      <c r="U1040" s="100"/>
      <c r="V1040" s="100"/>
      <c r="W1040" s="100"/>
      <c r="X1040" s="100"/>
      <c r="Y1040" s="100"/>
      <c r="Z1040" s="100"/>
    </row>
    <row r="1041" spans="1:26" ht="14.25" hidden="1" customHeight="1" outlineLevel="1" x14ac:dyDescent="0.2">
      <c r="A1041" s="100" t="s">
        <v>145</v>
      </c>
      <c r="B1041" s="100">
        <v>3</v>
      </c>
      <c r="C1041" s="100" t="s">
        <v>102</v>
      </c>
      <c r="D1041" s="100">
        <v>47</v>
      </c>
      <c r="E1041" s="146">
        <v>369886</v>
      </c>
      <c r="F1041" s="101">
        <v>10000000</v>
      </c>
      <c r="G1041" s="102">
        <v>36</v>
      </c>
      <c r="H1041" s="101">
        <v>44</v>
      </c>
      <c r="I1041" s="101"/>
      <c r="J1041" s="100"/>
      <c r="K1041" s="100"/>
      <c r="L1041" s="100"/>
      <c r="M1041" s="100"/>
      <c r="N1041" s="100"/>
      <c r="O1041" s="100"/>
      <c r="P1041" s="100"/>
      <c r="Q1041" s="100"/>
      <c r="R1041" s="100"/>
      <c r="S1041" s="100"/>
      <c r="T1041" s="100"/>
      <c r="U1041" s="100"/>
      <c r="V1041" s="100"/>
      <c r="W1041" s="100"/>
      <c r="X1041" s="100"/>
      <c r="Y1041" s="100"/>
      <c r="Z1041" s="100"/>
    </row>
    <row r="1042" spans="1:26" ht="14.25" hidden="1" customHeight="1" outlineLevel="1" x14ac:dyDescent="0.2">
      <c r="A1042" s="100" t="s">
        <v>145</v>
      </c>
      <c r="B1042" s="100">
        <v>4</v>
      </c>
      <c r="C1042" s="100" t="s">
        <v>102</v>
      </c>
      <c r="D1042" s="100">
        <v>47</v>
      </c>
      <c r="E1042" s="146">
        <v>376926</v>
      </c>
      <c r="F1042" s="101">
        <v>22500000</v>
      </c>
      <c r="G1042" s="102">
        <v>48</v>
      </c>
      <c r="H1042" s="101">
        <v>44</v>
      </c>
      <c r="I1042" s="101"/>
      <c r="J1042" s="100"/>
      <c r="K1042" s="100"/>
      <c r="L1042" s="100"/>
      <c r="M1042" s="100"/>
      <c r="N1042" s="100"/>
      <c r="O1042" s="100"/>
      <c r="P1042" s="100"/>
      <c r="Q1042" s="100"/>
      <c r="R1042" s="100"/>
      <c r="S1042" s="100"/>
      <c r="T1042" s="100"/>
      <c r="U1042" s="100"/>
      <c r="V1042" s="100"/>
      <c r="W1042" s="100"/>
      <c r="X1042" s="100"/>
      <c r="Y1042" s="100"/>
      <c r="Z1042" s="100"/>
    </row>
    <row r="1043" spans="1:26" ht="14.25" hidden="1" customHeight="1" outlineLevel="1" x14ac:dyDescent="0.2">
      <c r="A1043" s="100" t="s">
        <v>145</v>
      </c>
      <c r="B1043" s="100">
        <v>5</v>
      </c>
      <c r="C1043" s="100" t="s">
        <v>102</v>
      </c>
      <c r="D1043" s="100">
        <v>47</v>
      </c>
      <c r="E1043" s="146">
        <v>383977</v>
      </c>
      <c r="F1043" s="101">
        <v>22500000</v>
      </c>
      <c r="G1043" s="102">
        <v>48</v>
      </c>
      <c r="H1043" s="101">
        <v>44</v>
      </c>
      <c r="I1043" s="101"/>
      <c r="J1043" s="100"/>
      <c r="K1043" s="100"/>
      <c r="L1043" s="100"/>
      <c r="M1043" s="100"/>
      <c r="N1043" s="100"/>
      <c r="O1043" s="100"/>
      <c r="P1043" s="100"/>
      <c r="Q1043" s="100"/>
      <c r="R1043" s="100"/>
      <c r="S1043" s="100"/>
      <c r="T1043" s="100"/>
      <c r="U1043" s="100"/>
      <c r="V1043" s="100"/>
      <c r="W1043" s="100"/>
      <c r="X1043" s="100"/>
      <c r="Y1043" s="100"/>
      <c r="Z1043" s="100"/>
    </row>
    <row r="1044" spans="1:26" ht="14.25" hidden="1" customHeight="1" outlineLevel="1" x14ac:dyDescent="0.2">
      <c r="A1044" s="100" t="s">
        <v>145</v>
      </c>
      <c r="B1044" s="100">
        <v>6</v>
      </c>
      <c r="C1044" s="100" t="s">
        <v>102</v>
      </c>
      <c r="D1044" s="100">
        <v>47</v>
      </c>
      <c r="E1044" s="146">
        <v>391017</v>
      </c>
      <c r="F1044" s="101">
        <v>22500000</v>
      </c>
      <c r="G1044" s="102">
        <v>48</v>
      </c>
      <c r="H1044" s="101">
        <v>44</v>
      </c>
      <c r="I1044" s="101"/>
      <c r="J1044" s="100"/>
      <c r="K1044" s="100"/>
      <c r="L1044" s="100"/>
      <c r="M1044" s="100"/>
      <c r="N1044" s="100"/>
      <c r="O1044" s="100"/>
      <c r="P1044" s="100"/>
      <c r="Q1044" s="100"/>
      <c r="R1044" s="100"/>
      <c r="S1044" s="100"/>
      <c r="T1044" s="100"/>
      <c r="U1044" s="100"/>
      <c r="V1044" s="100"/>
      <c r="W1044" s="100"/>
      <c r="X1044" s="100"/>
      <c r="Y1044" s="100"/>
      <c r="Z1044" s="100"/>
    </row>
    <row r="1045" spans="1:26" ht="14.25" hidden="1" customHeight="1" outlineLevel="1" x14ac:dyDescent="0.2">
      <c r="A1045" s="100" t="s">
        <v>145</v>
      </c>
      <c r="B1045" s="100">
        <v>7</v>
      </c>
      <c r="C1045" s="100" t="s">
        <v>102</v>
      </c>
      <c r="D1045" s="100">
        <v>47</v>
      </c>
      <c r="E1045" s="146">
        <v>401588</v>
      </c>
      <c r="F1045" s="101">
        <v>22500000</v>
      </c>
      <c r="G1045" s="102">
        <v>48</v>
      </c>
      <c r="H1045" s="101">
        <v>44</v>
      </c>
      <c r="I1045" s="101"/>
      <c r="J1045" s="100"/>
      <c r="K1045" s="100"/>
      <c r="L1045" s="100"/>
      <c r="M1045" s="100"/>
      <c r="N1045" s="100"/>
      <c r="O1045" s="100"/>
      <c r="P1045" s="100"/>
      <c r="Q1045" s="100"/>
      <c r="R1045" s="100"/>
      <c r="S1045" s="100"/>
      <c r="T1045" s="100"/>
      <c r="U1045" s="100"/>
      <c r="V1045" s="100"/>
      <c r="W1045" s="100"/>
      <c r="X1045" s="100"/>
      <c r="Y1045" s="100"/>
      <c r="Z1045" s="100"/>
    </row>
    <row r="1046" spans="1:26" ht="14.25" hidden="1" customHeight="1" outlineLevel="1" x14ac:dyDescent="0.2">
      <c r="A1046" s="100" t="s">
        <v>145</v>
      </c>
      <c r="B1046" s="100">
        <v>8</v>
      </c>
      <c r="C1046" s="100" t="s">
        <v>102</v>
      </c>
      <c r="D1046" s="100">
        <v>47</v>
      </c>
      <c r="E1046" s="146">
        <v>405108</v>
      </c>
      <c r="F1046" s="101">
        <v>22500000</v>
      </c>
      <c r="G1046" s="102">
        <v>48</v>
      </c>
      <c r="H1046" s="101">
        <v>44</v>
      </c>
      <c r="I1046" s="101"/>
      <c r="J1046" s="100"/>
      <c r="K1046" s="100"/>
      <c r="L1046" s="100"/>
      <c r="M1046" s="100"/>
      <c r="N1046" s="100"/>
      <c r="O1046" s="100"/>
      <c r="P1046" s="100"/>
      <c r="Q1046" s="100"/>
      <c r="R1046" s="100"/>
      <c r="S1046" s="100"/>
      <c r="T1046" s="100"/>
      <c r="U1046" s="100"/>
      <c r="V1046" s="100"/>
      <c r="W1046" s="100"/>
      <c r="X1046" s="100"/>
      <c r="Y1046" s="100"/>
      <c r="Z1046" s="100"/>
    </row>
    <row r="1047" spans="1:26" ht="14.25" hidden="1" customHeight="1" outlineLevel="1" x14ac:dyDescent="0.2">
      <c r="A1047" s="100" t="s">
        <v>145</v>
      </c>
      <c r="B1047" s="100">
        <v>9</v>
      </c>
      <c r="C1047" s="100" t="s">
        <v>102</v>
      </c>
      <c r="D1047" s="100">
        <v>47</v>
      </c>
      <c r="E1047" s="146">
        <v>408639</v>
      </c>
      <c r="F1047" s="101">
        <v>22500000</v>
      </c>
      <c r="G1047" s="102">
        <v>48</v>
      </c>
      <c r="H1047" s="101">
        <v>44</v>
      </c>
      <c r="I1047" s="101"/>
      <c r="J1047" s="100"/>
      <c r="K1047" s="100"/>
      <c r="L1047" s="100"/>
      <c r="M1047" s="100"/>
      <c r="N1047" s="100"/>
      <c r="O1047" s="100"/>
      <c r="P1047" s="100"/>
      <c r="Q1047" s="100"/>
      <c r="R1047" s="100"/>
      <c r="S1047" s="100"/>
      <c r="T1047" s="100"/>
      <c r="U1047" s="100"/>
      <c r="V1047" s="100"/>
      <c r="W1047" s="100"/>
      <c r="X1047" s="100"/>
      <c r="Y1047" s="100"/>
      <c r="Z1047" s="100"/>
    </row>
    <row r="1048" spans="1:26" ht="14.25" hidden="1" customHeight="1" outlineLevel="1" x14ac:dyDescent="0.2">
      <c r="A1048" s="100" t="s">
        <v>145</v>
      </c>
      <c r="B1048" s="100">
        <v>10</v>
      </c>
      <c r="C1048" s="100" t="s">
        <v>102</v>
      </c>
      <c r="D1048" s="100">
        <v>47</v>
      </c>
      <c r="E1048" s="146">
        <v>415679</v>
      </c>
      <c r="F1048" s="101">
        <v>22500000</v>
      </c>
      <c r="G1048" s="102">
        <v>48</v>
      </c>
      <c r="H1048" s="101">
        <v>44</v>
      </c>
      <c r="I1048" s="101"/>
      <c r="J1048" s="100"/>
      <c r="K1048" s="100"/>
      <c r="L1048" s="100"/>
      <c r="M1048" s="100"/>
      <c r="N1048" s="100"/>
      <c r="O1048" s="100"/>
      <c r="P1048" s="100"/>
      <c r="Q1048" s="100"/>
      <c r="R1048" s="100"/>
      <c r="S1048" s="100"/>
      <c r="T1048" s="100"/>
      <c r="U1048" s="100"/>
      <c r="V1048" s="100"/>
      <c r="W1048" s="100"/>
      <c r="X1048" s="100"/>
      <c r="Y1048" s="100"/>
      <c r="Z1048" s="100"/>
    </row>
    <row r="1049" spans="1:26" ht="14.25" hidden="1" customHeight="1" outlineLevel="1" x14ac:dyDescent="0.2">
      <c r="A1049" s="100" t="s">
        <v>145</v>
      </c>
      <c r="B1049" s="100">
        <v>11</v>
      </c>
      <c r="C1049" s="100" t="s">
        <v>102</v>
      </c>
      <c r="D1049" s="100">
        <v>47</v>
      </c>
      <c r="E1049" s="146">
        <v>419199</v>
      </c>
      <c r="F1049" s="101">
        <v>22500000</v>
      </c>
      <c r="G1049" s="102">
        <v>48</v>
      </c>
      <c r="H1049" s="101">
        <v>44</v>
      </c>
      <c r="I1049" s="101"/>
      <c r="J1049" s="100"/>
      <c r="K1049" s="100"/>
      <c r="L1049" s="100"/>
      <c r="M1049" s="100"/>
      <c r="N1049" s="100"/>
      <c r="O1049" s="100"/>
      <c r="P1049" s="100"/>
      <c r="Q1049" s="100"/>
      <c r="R1049" s="100"/>
      <c r="S1049" s="100"/>
      <c r="T1049" s="100"/>
      <c r="U1049" s="100"/>
      <c r="V1049" s="100"/>
      <c r="W1049" s="100"/>
      <c r="X1049" s="100"/>
      <c r="Y1049" s="100"/>
      <c r="Z1049" s="100"/>
    </row>
    <row r="1050" spans="1:26" ht="14.25" hidden="1" customHeight="1" outlineLevel="1" x14ac:dyDescent="0.2">
      <c r="A1050" s="100" t="s">
        <v>145</v>
      </c>
      <c r="B1050" s="100">
        <v>12</v>
      </c>
      <c r="C1050" s="100" t="s">
        <v>102</v>
      </c>
      <c r="D1050" s="100">
        <v>47</v>
      </c>
      <c r="E1050" s="146">
        <v>422730</v>
      </c>
      <c r="F1050" s="101">
        <v>0</v>
      </c>
      <c r="G1050" s="102">
        <v>0</v>
      </c>
      <c r="H1050" s="101">
        <v>44</v>
      </c>
      <c r="I1050" s="101"/>
      <c r="J1050" s="100"/>
      <c r="K1050" s="100"/>
      <c r="L1050" s="100"/>
      <c r="M1050" s="100"/>
      <c r="N1050" s="100"/>
      <c r="O1050" s="100"/>
      <c r="P1050" s="100"/>
      <c r="Q1050" s="100"/>
      <c r="R1050" s="100"/>
      <c r="S1050" s="100"/>
      <c r="T1050" s="100"/>
      <c r="U1050" s="100"/>
      <c r="V1050" s="100"/>
      <c r="W1050" s="100"/>
      <c r="X1050" s="100"/>
      <c r="Y1050" s="100"/>
      <c r="Z1050" s="100"/>
    </row>
    <row r="1051" spans="1:26" ht="14.25" hidden="1" customHeight="1" outlineLevel="1" x14ac:dyDescent="0.2">
      <c r="A1051" s="201" t="s">
        <v>145</v>
      </c>
      <c r="B1051" s="97">
        <v>1</v>
      </c>
      <c r="C1051" s="97" t="s">
        <v>103</v>
      </c>
      <c r="D1051" s="97">
        <v>47</v>
      </c>
      <c r="E1051" s="147">
        <v>443867</v>
      </c>
      <c r="F1051" s="98">
        <v>0</v>
      </c>
      <c r="G1051" s="99">
        <v>0</v>
      </c>
      <c r="H1051" s="98">
        <v>44</v>
      </c>
      <c r="I1051" s="101"/>
      <c r="J1051" s="100"/>
      <c r="K1051" s="100"/>
      <c r="L1051" s="100"/>
      <c r="M1051" s="100"/>
      <c r="N1051" s="100"/>
      <c r="O1051" s="100"/>
      <c r="P1051" s="100"/>
      <c r="Q1051" s="100"/>
      <c r="R1051" s="100"/>
      <c r="S1051" s="100"/>
      <c r="T1051" s="100"/>
      <c r="U1051" s="100"/>
      <c r="V1051" s="100"/>
      <c r="W1051" s="100"/>
      <c r="X1051" s="100"/>
      <c r="Y1051" s="100"/>
      <c r="Z1051" s="100"/>
    </row>
    <row r="1052" spans="1:26" ht="14.25" customHeight="1" collapsed="1" x14ac:dyDescent="0.2">
      <c r="A1052" s="100" t="s">
        <v>146</v>
      </c>
      <c r="B1052" s="100">
        <v>1</v>
      </c>
      <c r="C1052" s="100" t="s">
        <v>101</v>
      </c>
      <c r="D1052" s="100">
        <v>48</v>
      </c>
      <c r="E1052" s="101">
        <v>64800</v>
      </c>
      <c r="F1052" s="101">
        <v>100000</v>
      </c>
      <c r="G1052" s="102">
        <v>2</v>
      </c>
      <c r="H1052" s="101">
        <v>45</v>
      </c>
      <c r="I1052" s="101"/>
      <c r="J1052" s="100"/>
      <c r="K1052" s="100"/>
      <c r="L1052" s="100"/>
      <c r="M1052" s="100"/>
      <c r="N1052" s="100"/>
      <c r="O1052" s="100"/>
      <c r="P1052" s="100"/>
      <c r="Q1052" s="100"/>
      <c r="R1052" s="100"/>
      <c r="S1052" s="100"/>
      <c r="T1052" s="100"/>
      <c r="U1052" s="100"/>
      <c r="V1052" s="100"/>
      <c r="W1052" s="100"/>
      <c r="X1052" s="100"/>
      <c r="Y1052" s="100"/>
      <c r="Z1052" s="100"/>
    </row>
    <row r="1053" spans="1:26" ht="14.25" hidden="1" customHeight="1" outlineLevel="1" x14ac:dyDescent="0.2">
      <c r="A1053" s="100" t="s">
        <v>146</v>
      </c>
      <c r="B1053" s="100">
        <v>2</v>
      </c>
      <c r="C1053" s="100" t="s">
        <v>101</v>
      </c>
      <c r="D1053" s="100">
        <v>50</v>
      </c>
      <c r="E1053" s="101">
        <v>68700</v>
      </c>
      <c r="F1053" s="101">
        <v>200000</v>
      </c>
      <c r="G1053" s="102">
        <v>5</v>
      </c>
      <c r="H1053" s="101">
        <v>45</v>
      </c>
      <c r="I1053" s="101"/>
      <c r="J1053" s="100"/>
      <c r="K1053" s="100"/>
      <c r="L1053" s="100"/>
      <c r="M1053" s="100"/>
      <c r="N1053" s="100"/>
      <c r="O1053" s="100"/>
      <c r="P1053" s="100"/>
      <c r="Q1053" s="100"/>
      <c r="R1053" s="100"/>
      <c r="S1053" s="100"/>
      <c r="T1053" s="100"/>
      <c r="U1053" s="100"/>
      <c r="V1053" s="100"/>
      <c r="W1053" s="100"/>
      <c r="X1053" s="100"/>
      <c r="Y1053" s="100"/>
      <c r="Z1053" s="100"/>
    </row>
    <row r="1054" spans="1:26" ht="14.25" hidden="1" customHeight="1" outlineLevel="1" x14ac:dyDescent="0.2">
      <c r="A1054" s="100" t="s">
        <v>146</v>
      </c>
      <c r="B1054" s="100">
        <v>3</v>
      </c>
      <c r="C1054" s="100" t="s">
        <v>101</v>
      </c>
      <c r="D1054" s="100">
        <v>51</v>
      </c>
      <c r="E1054" s="101">
        <v>72800</v>
      </c>
      <c r="F1054" s="101">
        <v>400000</v>
      </c>
      <c r="G1054" s="102">
        <v>14</v>
      </c>
      <c r="H1054" s="101">
        <v>45</v>
      </c>
      <c r="I1054" s="101"/>
      <c r="J1054" s="100"/>
      <c r="K1054" s="100"/>
      <c r="L1054" s="100"/>
      <c r="M1054" s="100"/>
      <c r="N1054" s="100"/>
      <c r="O1054" s="100"/>
      <c r="P1054" s="100"/>
      <c r="Q1054" s="100"/>
      <c r="R1054" s="100"/>
      <c r="S1054" s="100"/>
      <c r="T1054" s="100"/>
      <c r="U1054" s="100"/>
      <c r="V1054" s="100"/>
      <c r="W1054" s="100"/>
      <c r="X1054" s="100"/>
      <c r="Y1054" s="100"/>
      <c r="Z1054" s="100"/>
    </row>
    <row r="1055" spans="1:26" ht="14.25" hidden="1" customHeight="1" outlineLevel="1" x14ac:dyDescent="0.2">
      <c r="A1055" s="100" t="s">
        <v>146</v>
      </c>
      <c r="B1055" s="100">
        <v>4</v>
      </c>
      <c r="C1055" s="100" t="s">
        <v>101</v>
      </c>
      <c r="D1055" s="100">
        <v>53</v>
      </c>
      <c r="E1055" s="101">
        <v>77200</v>
      </c>
      <c r="F1055" s="101">
        <v>2000000</v>
      </c>
      <c r="G1055" s="102">
        <v>28</v>
      </c>
      <c r="H1055" s="101">
        <v>45</v>
      </c>
      <c r="I1055" s="101"/>
      <c r="J1055" s="100"/>
      <c r="K1055" s="100"/>
      <c r="L1055" s="100"/>
      <c r="M1055" s="100"/>
      <c r="N1055" s="100"/>
      <c r="O1055" s="100"/>
      <c r="P1055" s="100"/>
      <c r="Q1055" s="100"/>
      <c r="R1055" s="100"/>
      <c r="S1055" s="100"/>
      <c r="T1055" s="100"/>
      <c r="U1055" s="100"/>
      <c r="V1055" s="100"/>
      <c r="W1055" s="100"/>
      <c r="X1055" s="100"/>
      <c r="Y1055" s="100"/>
      <c r="Z1055" s="100"/>
    </row>
    <row r="1056" spans="1:26" ht="14.25" hidden="1" customHeight="1" outlineLevel="1" x14ac:dyDescent="0.2">
      <c r="A1056" s="100" t="s">
        <v>146</v>
      </c>
      <c r="B1056" s="100">
        <v>5</v>
      </c>
      <c r="C1056" s="100" t="s">
        <v>101</v>
      </c>
      <c r="D1056" s="100">
        <v>54</v>
      </c>
      <c r="E1056" s="101">
        <v>81800</v>
      </c>
      <c r="F1056" s="101">
        <v>4000000</v>
      </c>
      <c r="G1056" s="102">
        <v>66</v>
      </c>
      <c r="H1056" s="101">
        <v>45</v>
      </c>
      <c r="I1056" s="101"/>
      <c r="J1056" s="100"/>
      <c r="K1056" s="100"/>
      <c r="L1056" s="100"/>
      <c r="M1056" s="100"/>
      <c r="N1056" s="100"/>
      <c r="O1056" s="100"/>
      <c r="P1056" s="100"/>
      <c r="Q1056" s="100"/>
      <c r="R1056" s="100"/>
      <c r="S1056" s="100"/>
      <c r="T1056" s="100"/>
      <c r="U1056" s="100"/>
      <c r="V1056" s="100"/>
      <c r="W1056" s="100"/>
      <c r="X1056" s="100"/>
      <c r="Y1056" s="100"/>
      <c r="Z1056" s="100"/>
    </row>
    <row r="1057" spans="1:26" ht="14.25" hidden="1" customHeight="1" outlineLevel="1" x14ac:dyDescent="0.2">
      <c r="A1057" s="100" t="s">
        <v>146</v>
      </c>
      <c r="B1057" s="100">
        <v>6</v>
      </c>
      <c r="C1057" s="100" t="s">
        <v>101</v>
      </c>
      <c r="D1057" s="100">
        <v>56</v>
      </c>
      <c r="E1057" s="101">
        <v>86700</v>
      </c>
      <c r="F1057" s="101">
        <v>6000000</v>
      </c>
      <c r="G1057" s="102">
        <v>102</v>
      </c>
      <c r="H1057" s="101">
        <v>45</v>
      </c>
      <c r="I1057" s="101"/>
      <c r="J1057" s="100"/>
      <c r="K1057" s="100"/>
      <c r="L1057" s="100"/>
      <c r="M1057" s="100"/>
      <c r="N1057" s="100"/>
      <c r="O1057" s="100"/>
      <c r="P1057" s="100"/>
      <c r="Q1057" s="100"/>
      <c r="R1057" s="100"/>
      <c r="S1057" s="100"/>
      <c r="T1057" s="100"/>
      <c r="U1057" s="100"/>
      <c r="V1057" s="100"/>
      <c r="W1057" s="100"/>
      <c r="X1057" s="100"/>
      <c r="Y1057" s="100"/>
      <c r="Z1057" s="100"/>
    </row>
    <row r="1058" spans="1:26" ht="14.25" hidden="1" customHeight="1" outlineLevel="1" x14ac:dyDescent="0.2">
      <c r="A1058" s="100" t="s">
        <v>146</v>
      </c>
      <c r="B1058" s="100">
        <v>7</v>
      </c>
      <c r="C1058" s="100" t="s">
        <v>101</v>
      </c>
      <c r="D1058" s="100">
        <v>57</v>
      </c>
      <c r="E1058" s="101">
        <v>91900</v>
      </c>
      <c r="F1058" s="101">
        <v>11000000</v>
      </c>
      <c r="G1058" s="102">
        <v>124</v>
      </c>
      <c r="H1058" s="101">
        <v>45</v>
      </c>
      <c r="I1058" s="101"/>
      <c r="J1058" s="100"/>
      <c r="K1058" s="100"/>
      <c r="L1058" s="100"/>
      <c r="M1058" s="100"/>
      <c r="N1058" s="100"/>
      <c r="O1058" s="100"/>
      <c r="P1058" s="100"/>
      <c r="Q1058" s="100"/>
      <c r="R1058" s="100"/>
      <c r="S1058" s="100"/>
      <c r="T1058" s="100"/>
      <c r="U1058" s="100"/>
      <c r="V1058" s="100"/>
      <c r="W1058" s="100"/>
      <c r="X1058" s="100"/>
      <c r="Y1058" s="100"/>
      <c r="Z1058" s="100"/>
    </row>
    <row r="1059" spans="1:26" ht="14.25" hidden="1" customHeight="1" outlineLevel="1" x14ac:dyDescent="0.2">
      <c r="A1059" s="100" t="s">
        <v>146</v>
      </c>
      <c r="B1059" s="100">
        <v>8</v>
      </c>
      <c r="C1059" s="100" t="s">
        <v>101</v>
      </c>
      <c r="D1059" s="100">
        <v>59</v>
      </c>
      <c r="E1059" s="101">
        <v>97400</v>
      </c>
      <c r="F1059" s="101">
        <v>17000000</v>
      </c>
      <c r="G1059" s="102">
        <v>140</v>
      </c>
      <c r="H1059" s="101">
        <v>45</v>
      </c>
      <c r="I1059" s="101"/>
      <c r="J1059" s="100"/>
      <c r="K1059" s="100"/>
      <c r="L1059" s="100"/>
      <c r="M1059" s="100"/>
      <c r="N1059" s="100"/>
      <c r="O1059" s="100"/>
      <c r="P1059" s="100"/>
      <c r="Q1059" s="100"/>
      <c r="R1059" s="100"/>
      <c r="S1059" s="100"/>
      <c r="T1059" s="100"/>
      <c r="U1059" s="100"/>
      <c r="V1059" s="100"/>
      <c r="W1059" s="100"/>
      <c r="X1059" s="100"/>
      <c r="Y1059" s="100"/>
      <c r="Z1059" s="100"/>
    </row>
    <row r="1060" spans="1:26" ht="14.25" hidden="1" customHeight="1" outlineLevel="1" x14ac:dyDescent="0.2">
      <c r="A1060" s="100" t="s">
        <v>146</v>
      </c>
      <c r="B1060" s="100">
        <v>9</v>
      </c>
      <c r="C1060" s="100" t="s">
        <v>101</v>
      </c>
      <c r="D1060" s="100">
        <v>60</v>
      </c>
      <c r="E1060" s="101">
        <v>103200</v>
      </c>
      <c r="F1060" s="101">
        <v>36000000</v>
      </c>
      <c r="G1060" s="102">
        <v>148</v>
      </c>
      <c r="H1060" s="101">
        <v>45</v>
      </c>
      <c r="I1060" s="101"/>
      <c r="J1060" s="100"/>
      <c r="K1060" s="100"/>
      <c r="L1060" s="100"/>
      <c r="M1060" s="100"/>
      <c r="N1060" s="100"/>
      <c r="O1060" s="100"/>
      <c r="P1060" s="100"/>
      <c r="Q1060" s="100"/>
      <c r="R1060" s="100"/>
      <c r="S1060" s="100"/>
      <c r="T1060" s="100"/>
      <c r="U1060" s="100"/>
      <c r="V1060" s="100"/>
      <c r="W1060" s="100"/>
      <c r="X1060" s="100"/>
      <c r="Y1060" s="100"/>
      <c r="Z1060" s="100"/>
    </row>
    <row r="1061" spans="1:26" ht="14.25" hidden="1" customHeight="1" outlineLevel="1" x14ac:dyDescent="0.2">
      <c r="A1061" s="100" t="s">
        <v>146</v>
      </c>
      <c r="B1061" s="100">
        <v>10</v>
      </c>
      <c r="C1061" s="100" t="s">
        <v>101</v>
      </c>
      <c r="D1061" s="100">
        <v>61</v>
      </c>
      <c r="E1061" s="101">
        <v>109400</v>
      </c>
      <c r="F1061" s="101">
        <v>52000000</v>
      </c>
      <c r="G1061" s="102">
        <v>152</v>
      </c>
      <c r="H1061" s="101">
        <v>45</v>
      </c>
      <c r="I1061" s="101"/>
      <c r="J1061" s="100"/>
      <c r="K1061" s="100"/>
      <c r="L1061" s="100"/>
      <c r="M1061" s="100"/>
      <c r="N1061" s="100"/>
      <c r="O1061" s="100"/>
      <c r="P1061" s="100"/>
      <c r="Q1061" s="100"/>
      <c r="R1061" s="100"/>
      <c r="S1061" s="100"/>
      <c r="T1061" s="100"/>
      <c r="U1061" s="100"/>
      <c r="V1061" s="100"/>
      <c r="W1061" s="100"/>
      <c r="X1061" s="100"/>
      <c r="Y1061" s="100"/>
      <c r="Z1061" s="100"/>
    </row>
    <row r="1062" spans="1:26" ht="14.25" hidden="1" customHeight="1" outlineLevel="1" collapsed="1" x14ac:dyDescent="0.2">
      <c r="A1062" s="100" t="s">
        <v>146</v>
      </c>
      <c r="B1062" s="100">
        <v>11</v>
      </c>
      <c r="C1062" s="100" t="s">
        <v>101</v>
      </c>
      <c r="D1062" s="100">
        <v>62</v>
      </c>
      <c r="E1062" s="101">
        <v>116000</v>
      </c>
      <c r="F1062" s="101">
        <v>70000000</v>
      </c>
      <c r="G1062" s="102">
        <v>160</v>
      </c>
      <c r="H1062" s="101">
        <v>45</v>
      </c>
      <c r="I1062" s="101"/>
      <c r="J1062" s="100"/>
      <c r="K1062" s="100"/>
      <c r="L1062" s="100"/>
      <c r="M1062" s="100"/>
      <c r="N1062" s="100"/>
      <c r="O1062" s="100"/>
      <c r="P1062" s="100"/>
      <c r="Q1062" s="100"/>
      <c r="R1062" s="100"/>
      <c r="S1062" s="100"/>
      <c r="T1062" s="100"/>
      <c r="U1062" s="100"/>
      <c r="V1062" s="100"/>
      <c r="W1062" s="100"/>
      <c r="X1062" s="100"/>
      <c r="Y1062" s="100"/>
      <c r="Z1062" s="100"/>
    </row>
    <row r="1063" spans="1:26" ht="14.25" hidden="1" customHeight="1" outlineLevel="1" x14ac:dyDescent="0.2">
      <c r="A1063" s="100" t="s">
        <v>146</v>
      </c>
      <c r="B1063" s="100">
        <v>12</v>
      </c>
      <c r="C1063" s="100" t="s">
        <v>101</v>
      </c>
      <c r="D1063" s="100">
        <v>63</v>
      </c>
      <c r="E1063" s="101">
        <v>123000</v>
      </c>
      <c r="F1063" s="101">
        <v>0</v>
      </c>
      <c r="G1063" s="102">
        <v>0</v>
      </c>
      <c r="H1063" s="101">
        <v>45</v>
      </c>
      <c r="I1063" s="101"/>
      <c r="J1063" s="100"/>
      <c r="K1063" s="100"/>
      <c r="L1063" s="100"/>
      <c r="M1063" s="100"/>
      <c r="N1063" s="100"/>
      <c r="O1063" s="100"/>
      <c r="P1063" s="100"/>
      <c r="Q1063" s="100"/>
      <c r="R1063" s="100"/>
      <c r="S1063" s="100"/>
      <c r="T1063" s="100"/>
      <c r="U1063" s="100"/>
      <c r="V1063" s="100"/>
      <c r="W1063" s="100"/>
      <c r="X1063" s="100"/>
      <c r="Y1063" s="100"/>
      <c r="Z1063" s="100"/>
    </row>
    <row r="1064" spans="1:26" ht="14.25" hidden="1" customHeight="1" outlineLevel="1" x14ac:dyDescent="0.2">
      <c r="A1064" s="100" t="s">
        <v>146</v>
      </c>
      <c r="B1064" s="100">
        <v>1</v>
      </c>
      <c r="C1064" s="100" t="s">
        <v>102</v>
      </c>
      <c r="D1064" s="100">
        <v>63</v>
      </c>
      <c r="E1064" s="101">
        <v>123000</v>
      </c>
      <c r="F1064" s="101">
        <v>2500000</v>
      </c>
      <c r="G1064" s="102">
        <v>12</v>
      </c>
      <c r="H1064" s="101">
        <v>45</v>
      </c>
      <c r="I1064" s="101"/>
      <c r="J1064" s="100"/>
      <c r="K1064" s="100"/>
      <c r="L1064" s="100"/>
      <c r="M1064" s="100"/>
      <c r="N1064" s="100"/>
      <c r="O1064" s="100"/>
      <c r="P1064" s="100"/>
      <c r="Q1064" s="100"/>
      <c r="R1064" s="100"/>
      <c r="S1064" s="100"/>
      <c r="T1064" s="100"/>
      <c r="U1064" s="100"/>
      <c r="V1064" s="100"/>
      <c r="W1064" s="100"/>
      <c r="X1064" s="100"/>
      <c r="Y1064" s="100"/>
      <c r="Z1064" s="100"/>
    </row>
    <row r="1065" spans="1:26" ht="14.25" hidden="1" customHeight="1" outlineLevel="1" x14ac:dyDescent="0.2">
      <c r="A1065" s="100" t="s">
        <v>146</v>
      </c>
      <c r="B1065" s="100">
        <v>2</v>
      </c>
      <c r="C1065" s="100" t="s">
        <v>102</v>
      </c>
      <c r="D1065" s="100">
        <v>63</v>
      </c>
      <c r="E1065" s="101">
        <v>125300</v>
      </c>
      <c r="F1065" s="101">
        <v>5000000</v>
      </c>
      <c r="G1065" s="102">
        <v>24</v>
      </c>
      <c r="H1065" s="101">
        <v>45</v>
      </c>
      <c r="I1065" s="101"/>
      <c r="J1065" s="100"/>
      <c r="K1065" s="100"/>
      <c r="L1065" s="100"/>
      <c r="M1065" s="100"/>
      <c r="N1065" s="100"/>
      <c r="O1065" s="100"/>
      <c r="P1065" s="100"/>
      <c r="Q1065" s="100"/>
      <c r="R1065" s="100"/>
      <c r="S1065" s="100"/>
      <c r="T1065" s="100"/>
      <c r="U1065" s="100"/>
      <c r="V1065" s="100"/>
      <c r="W1065" s="100"/>
      <c r="X1065" s="100"/>
      <c r="Y1065" s="100"/>
      <c r="Z1065" s="100"/>
    </row>
    <row r="1066" spans="1:26" ht="14.25" hidden="1" customHeight="1" outlineLevel="1" x14ac:dyDescent="0.2">
      <c r="A1066" s="100" t="s">
        <v>146</v>
      </c>
      <c r="B1066" s="100">
        <v>3</v>
      </c>
      <c r="C1066" s="100" t="s">
        <v>102</v>
      </c>
      <c r="D1066" s="100">
        <v>63</v>
      </c>
      <c r="E1066" s="101">
        <v>127600</v>
      </c>
      <c r="F1066" s="101">
        <v>10000000</v>
      </c>
      <c r="G1066" s="102">
        <v>36</v>
      </c>
      <c r="H1066" s="101">
        <v>45</v>
      </c>
      <c r="I1066" s="101"/>
      <c r="J1066" s="100"/>
      <c r="K1066" s="100"/>
      <c r="L1066" s="100"/>
      <c r="M1066" s="100"/>
      <c r="N1066" s="100"/>
      <c r="O1066" s="100"/>
      <c r="P1066" s="100"/>
      <c r="Q1066" s="100"/>
      <c r="R1066" s="100"/>
      <c r="S1066" s="100"/>
      <c r="T1066" s="100"/>
      <c r="U1066" s="100"/>
      <c r="V1066" s="100"/>
      <c r="W1066" s="100"/>
      <c r="X1066" s="100"/>
      <c r="Y1066" s="100"/>
      <c r="Z1066" s="100"/>
    </row>
    <row r="1067" spans="1:26" ht="14.25" hidden="1" customHeight="1" outlineLevel="1" x14ac:dyDescent="0.2">
      <c r="A1067" s="100" t="s">
        <v>146</v>
      </c>
      <c r="B1067" s="100">
        <v>4</v>
      </c>
      <c r="C1067" s="100" t="s">
        <v>102</v>
      </c>
      <c r="D1067" s="100">
        <v>63</v>
      </c>
      <c r="E1067" s="101">
        <v>129900</v>
      </c>
      <c r="F1067" s="101">
        <v>22500000</v>
      </c>
      <c r="G1067" s="102">
        <v>48</v>
      </c>
      <c r="H1067" s="101">
        <v>45</v>
      </c>
      <c r="I1067" s="101"/>
      <c r="J1067" s="100"/>
      <c r="K1067" s="100"/>
      <c r="L1067" s="100"/>
      <c r="M1067" s="100"/>
      <c r="N1067" s="100"/>
      <c r="O1067" s="100"/>
      <c r="P1067" s="100"/>
      <c r="Q1067" s="100"/>
      <c r="R1067" s="100"/>
      <c r="S1067" s="100"/>
      <c r="T1067" s="100"/>
      <c r="U1067" s="100"/>
      <c r="V1067" s="100"/>
      <c r="W1067" s="100"/>
      <c r="X1067" s="100"/>
      <c r="Y1067" s="100"/>
      <c r="Z1067" s="100"/>
    </row>
    <row r="1068" spans="1:26" ht="14.25" hidden="1" customHeight="1" outlineLevel="1" x14ac:dyDescent="0.2">
      <c r="A1068" s="100" t="s">
        <v>146</v>
      </c>
      <c r="B1068" s="100">
        <v>5</v>
      </c>
      <c r="C1068" s="100" t="s">
        <v>102</v>
      </c>
      <c r="D1068" s="100">
        <v>63</v>
      </c>
      <c r="E1068" s="101">
        <v>132200</v>
      </c>
      <c r="F1068" s="101">
        <v>22500000</v>
      </c>
      <c r="G1068" s="102">
        <v>48</v>
      </c>
      <c r="H1068" s="101">
        <v>45</v>
      </c>
      <c r="I1068" s="101"/>
      <c r="J1068" s="100"/>
      <c r="K1068" s="100"/>
      <c r="L1068" s="100"/>
      <c r="M1068" s="100"/>
      <c r="N1068" s="100"/>
      <c r="O1068" s="100"/>
      <c r="P1068" s="100"/>
      <c r="Q1068" s="100"/>
      <c r="R1068" s="100"/>
      <c r="S1068" s="100"/>
      <c r="T1068" s="100"/>
      <c r="U1068" s="100"/>
      <c r="V1068" s="100"/>
      <c r="W1068" s="100"/>
      <c r="X1068" s="100"/>
      <c r="Y1068" s="100"/>
      <c r="Z1068" s="100"/>
    </row>
    <row r="1069" spans="1:26" ht="14.25" hidden="1" customHeight="1" outlineLevel="1" x14ac:dyDescent="0.2">
      <c r="A1069" s="100" t="s">
        <v>146</v>
      </c>
      <c r="B1069" s="100">
        <v>6</v>
      </c>
      <c r="C1069" s="100" t="s">
        <v>102</v>
      </c>
      <c r="D1069" s="100">
        <v>63</v>
      </c>
      <c r="E1069" s="101">
        <v>134500</v>
      </c>
      <c r="F1069" s="101">
        <v>22500000</v>
      </c>
      <c r="G1069" s="102">
        <v>48</v>
      </c>
      <c r="H1069" s="101">
        <v>45</v>
      </c>
      <c r="I1069" s="101"/>
      <c r="J1069" s="100"/>
      <c r="K1069" s="100"/>
      <c r="L1069" s="100"/>
      <c r="M1069" s="100"/>
      <c r="N1069" s="100"/>
      <c r="O1069" s="100"/>
      <c r="P1069" s="100"/>
      <c r="Q1069" s="100"/>
      <c r="R1069" s="100"/>
      <c r="S1069" s="100"/>
      <c r="T1069" s="100"/>
      <c r="U1069" s="100"/>
      <c r="V1069" s="100"/>
      <c r="W1069" s="100"/>
      <c r="X1069" s="100"/>
      <c r="Y1069" s="100"/>
      <c r="Z1069" s="100"/>
    </row>
    <row r="1070" spans="1:26" ht="14.25" hidden="1" customHeight="1" outlineLevel="1" x14ac:dyDescent="0.2">
      <c r="A1070" s="100" t="s">
        <v>146</v>
      </c>
      <c r="B1070" s="100">
        <v>7</v>
      </c>
      <c r="C1070" s="100" t="s">
        <v>102</v>
      </c>
      <c r="D1070" s="100">
        <v>63</v>
      </c>
      <c r="E1070" s="101">
        <v>136800</v>
      </c>
      <c r="F1070" s="101">
        <v>22500000</v>
      </c>
      <c r="G1070" s="102">
        <v>48</v>
      </c>
      <c r="H1070" s="101">
        <v>45</v>
      </c>
      <c r="I1070" s="101"/>
      <c r="J1070" s="100"/>
      <c r="K1070" s="100"/>
      <c r="L1070" s="100"/>
      <c r="M1070" s="100"/>
      <c r="N1070" s="100"/>
      <c r="O1070" s="100"/>
      <c r="P1070" s="100"/>
      <c r="Q1070" s="100"/>
      <c r="R1070" s="100"/>
      <c r="S1070" s="100"/>
      <c r="T1070" s="100"/>
      <c r="U1070" s="100"/>
      <c r="V1070" s="100"/>
      <c r="W1070" s="100"/>
      <c r="X1070" s="100"/>
      <c r="Y1070" s="100"/>
      <c r="Z1070" s="100"/>
    </row>
    <row r="1071" spans="1:26" ht="14.25" hidden="1" customHeight="1" outlineLevel="1" x14ac:dyDescent="0.2">
      <c r="A1071" s="100" t="s">
        <v>146</v>
      </c>
      <c r="B1071" s="100">
        <v>8</v>
      </c>
      <c r="C1071" s="100" t="s">
        <v>102</v>
      </c>
      <c r="D1071" s="100">
        <v>63</v>
      </c>
      <c r="E1071" s="101">
        <v>139100</v>
      </c>
      <c r="F1071" s="101">
        <v>22500000</v>
      </c>
      <c r="G1071" s="102">
        <v>48</v>
      </c>
      <c r="H1071" s="101">
        <v>45</v>
      </c>
      <c r="I1071" s="101"/>
      <c r="J1071" s="100"/>
      <c r="K1071" s="100"/>
      <c r="L1071" s="100"/>
      <c r="M1071" s="100"/>
      <c r="N1071" s="100"/>
      <c r="O1071" s="100"/>
      <c r="P1071" s="100"/>
      <c r="Q1071" s="100"/>
      <c r="R1071" s="100"/>
      <c r="S1071" s="100"/>
      <c r="T1071" s="100"/>
      <c r="U1071" s="100"/>
      <c r="V1071" s="100"/>
      <c r="W1071" s="100"/>
      <c r="X1071" s="100"/>
      <c r="Y1071" s="100"/>
      <c r="Z1071" s="100"/>
    </row>
    <row r="1072" spans="1:26" ht="14.25" hidden="1" customHeight="1" outlineLevel="1" x14ac:dyDescent="0.2">
      <c r="A1072" s="100" t="s">
        <v>146</v>
      </c>
      <c r="B1072" s="100">
        <v>9</v>
      </c>
      <c r="C1072" s="100" t="s">
        <v>102</v>
      </c>
      <c r="D1072" s="100">
        <v>63</v>
      </c>
      <c r="E1072" s="101">
        <v>141400</v>
      </c>
      <c r="F1072" s="101">
        <v>22500000</v>
      </c>
      <c r="G1072" s="102">
        <v>48</v>
      </c>
      <c r="H1072" s="101">
        <v>45</v>
      </c>
      <c r="I1072" s="101"/>
      <c r="J1072" s="100"/>
      <c r="K1072" s="100"/>
      <c r="L1072" s="100"/>
      <c r="M1072" s="100"/>
      <c r="N1072" s="100"/>
      <c r="O1072" s="100"/>
      <c r="P1072" s="100"/>
      <c r="Q1072" s="100"/>
      <c r="R1072" s="100"/>
      <c r="S1072" s="100"/>
      <c r="T1072" s="100"/>
      <c r="U1072" s="100"/>
      <c r="V1072" s="100"/>
      <c r="W1072" s="100"/>
      <c r="X1072" s="100"/>
      <c r="Y1072" s="100"/>
      <c r="Z1072" s="100"/>
    </row>
    <row r="1073" spans="1:26" ht="14.25" hidden="1" customHeight="1" outlineLevel="1" x14ac:dyDescent="0.2">
      <c r="A1073" s="100" t="s">
        <v>146</v>
      </c>
      <c r="B1073" s="100">
        <v>10</v>
      </c>
      <c r="C1073" s="100" t="s">
        <v>102</v>
      </c>
      <c r="D1073" s="100">
        <v>63</v>
      </c>
      <c r="E1073" s="101">
        <v>143700</v>
      </c>
      <c r="F1073" s="101">
        <v>22500000</v>
      </c>
      <c r="G1073" s="102">
        <v>48</v>
      </c>
      <c r="H1073" s="101">
        <v>45</v>
      </c>
      <c r="I1073" s="101"/>
      <c r="J1073" s="100"/>
      <c r="K1073" s="100"/>
      <c r="L1073" s="100"/>
      <c r="M1073" s="100"/>
      <c r="N1073" s="100"/>
      <c r="O1073" s="100"/>
      <c r="P1073" s="100"/>
      <c r="Q1073" s="100"/>
      <c r="R1073" s="100"/>
      <c r="S1073" s="100"/>
      <c r="T1073" s="100"/>
      <c r="U1073" s="100"/>
      <c r="V1073" s="100"/>
      <c r="W1073" s="100"/>
      <c r="X1073" s="100"/>
      <c r="Y1073" s="100"/>
      <c r="Z1073" s="100"/>
    </row>
    <row r="1074" spans="1:26" ht="14.25" hidden="1" customHeight="1" outlineLevel="1" x14ac:dyDescent="0.2">
      <c r="A1074" s="100" t="s">
        <v>146</v>
      </c>
      <c r="B1074" s="100">
        <v>11</v>
      </c>
      <c r="C1074" s="100" t="s">
        <v>102</v>
      </c>
      <c r="D1074" s="100">
        <v>63</v>
      </c>
      <c r="E1074" s="101">
        <v>146000</v>
      </c>
      <c r="F1074" s="101">
        <v>22500000</v>
      </c>
      <c r="G1074" s="102">
        <v>48</v>
      </c>
      <c r="H1074" s="101">
        <v>45</v>
      </c>
      <c r="I1074" s="101"/>
      <c r="J1074" s="100"/>
      <c r="K1074" s="100"/>
      <c r="L1074" s="100"/>
      <c r="M1074" s="100"/>
      <c r="N1074" s="100"/>
      <c r="O1074" s="100"/>
      <c r="P1074" s="100"/>
      <c r="Q1074" s="100"/>
      <c r="R1074" s="100"/>
      <c r="S1074" s="100"/>
      <c r="T1074" s="100"/>
      <c r="U1074" s="100"/>
      <c r="V1074" s="100"/>
      <c r="W1074" s="100"/>
      <c r="X1074" s="100"/>
      <c r="Y1074" s="100"/>
      <c r="Z1074" s="100"/>
    </row>
    <row r="1075" spans="1:26" ht="14.25" hidden="1" customHeight="1" outlineLevel="1" x14ac:dyDescent="0.2">
      <c r="A1075" s="100" t="s">
        <v>146</v>
      </c>
      <c r="B1075" s="100">
        <v>12</v>
      </c>
      <c r="C1075" s="100" t="s">
        <v>102</v>
      </c>
      <c r="D1075" s="100">
        <v>63</v>
      </c>
      <c r="E1075" s="101">
        <v>148300</v>
      </c>
      <c r="F1075" s="101">
        <v>0</v>
      </c>
      <c r="G1075" s="102">
        <v>0</v>
      </c>
      <c r="H1075" s="101">
        <v>45</v>
      </c>
      <c r="I1075" s="101"/>
      <c r="J1075" s="100"/>
      <c r="K1075" s="100"/>
      <c r="L1075" s="100"/>
      <c r="M1075" s="100"/>
      <c r="N1075" s="100"/>
      <c r="O1075" s="100"/>
      <c r="P1075" s="100"/>
      <c r="Q1075" s="100"/>
      <c r="R1075" s="100"/>
      <c r="S1075" s="100"/>
      <c r="T1075" s="100"/>
      <c r="U1075" s="100"/>
      <c r="V1075" s="100"/>
      <c r="W1075" s="100"/>
      <c r="X1075" s="100"/>
      <c r="Y1075" s="100"/>
      <c r="Z1075" s="100"/>
    </row>
    <row r="1076" spans="1:26" ht="14.25" hidden="1" customHeight="1" outlineLevel="1" x14ac:dyDescent="0.2">
      <c r="A1076" s="201" t="s">
        <v>146</v>
      </c>
      <c r="B1076" s="97">
        <v>1</v>
      </c>
      <c r="C1076" s="97" t="s">
        <v>103</v>
      </c>
      <c r="D1076" s="97">
        <v>63</v>
      </c>
      <c r="E1076" s="98">
        <v>155715</v>
      </c>
      <c r="F1076" s="98">
        <v>0</v>
      </c>
      <c r="G1076" s="99">
        <v>0</v>
      </c>
      <c r="H1076" s="98">
        <v>45</v>
      </c>
      <c r="I1076" s="101"/>
      <c r="J1076" s="100"/>
      <c r="K1076" s="100"/>
      <c r="L1076" s="100"/>
      <c r="M1076" s="100"/>
      <c r="N1076" s="100"/>
      <c r="O1076" s="100"/>
      <c r="P1076" s="100"/>
      <c r="Q1076" s="100"/>
      <c r="R1076" s="100"/>
      <c r="S1076" s="100"/>
      <c r="T1076" s="100"/>
      <c r="U1076" s="100"/>
      <c r="V1076" s="100"/>
      <c r="W1076" s="100"/>
      <c r="X1076" s="100"/>
      <c r="Y1076" s="100"/>
      <c r="Z1076" s="100"/>
    </row>
    <row r="1077" spans="1:26" ht="14.25" customHeight="1" collapsed="1" x14ac:dyDescent="0.2">
      <c r="A1077" s="100" t="s">
        <v>147</v>
      </c>
      <c r="B1077" s="100">
        <v>1</v>
      </c>
      <c r="C1077" s="100" t="s">
        <v>101</v>
      </c>
      <c r="D1077" s="100">
        <v>40</v>
      </c>
      <c r="E1077" s="101">
        <v>96800</v>
      </c>
      <c r="F1077" s="101">
        <v>100000</v>
      </c>
      <c r="G1077" s="102">
        <v>2</v>
      </c>
      <c r="H1077" s="101">
        <v>46</v>
      </c>
      <c r="I1077" s="101"/>
      <c r="J1077" s="100"/>
      <c r="K1077" s="100"/>
      <c r="L1077" s="100"/>
      <c r="M1077" s="100"/>
      <c r="N1077" s="100"/>
      <c r="O1077" s="100"/>
      <c r="P1077" s="100"/>
      <c r="Q1077" s="100"/>
      <c r="R1077" s="100"/>
      <c r="S1077" s="100"/>
      <c r="T1077" s="100"/>
      <c r="U1077" s="100"/>
      <c r="V1077" s="100"/>
      <c r="W1077" s="100"/>
      <c r="X1077" s="100"/>
      <c r="Y1077" s="100"/>
      <c r="Z1077" s="100"/>
    </row>
    <row r="1078" spans="1:26" ht="14.25" hidden="1" customHeight="1" outlineLevel="1" x14ac:dyDescent="0.2">
      <c r="A1078" s="100" t="s">
        <v>147</v>
      </c>
      <c r="B1078" s="100">
        <v>2</v>
      </c>
      <c r="C1078" s="100" t="s">
        <v>101</v>
      </c>
      <c r="D1078" s="100">
        <v>42</v>
      </c>
      <c r="E1078" s="101">
        <v>102600</v>
      </c>
      <c r="F1078" s="101">
        <v>200000</v>
      </c>
      <c r="G1078" s="102">
        <v>5</v>
      </c>
      <c r="H1078" s="101">
        <v>46</v>
      </c>
      <c r="I1078" s="101"/>
      <c r="J1078" s="100"/>
      <c r="K1078" s="100"/>
      <c r="L1078" s="100"/>
      <c r="M1078" s="100"/>
      <c r="N1078" s="100"/>
      <c r="O1078" s="100"/>
      <c r="P1078" s="100"/>
      <c r="Q1078" s="100"/>
      <c r="R1078" s="100"/>
      <c r="S1078" s="100"/>
      <c r="T1078" s="100"/>
      <c r="U1078" s="100"/>
      <c r="V1078" s="100"/>
      <c r="W1078" s="100"/>
      <c r="X1078" s="100"/>
      <c r="Y1078" s="100"/>
      <c r="Z1078" s="100"/>
    </row>
    <row r="1079" spans="1:26" ht="14.25" hidden="1" customHeight="1" outlineLevel="1" x14ac:dyDescent="0.2">
      <c r="A1079" s="100" t="s">
        <v>147</v>
      </c>
      <c r="B1079" s="100">
        <v>3</v>
      </c>
      <c r="C1079" s="100" t="s">
        <v>101</v>
      </c>
      <c r="D1079" s="100">
        <v>43</v>
      </c>
      <c r="E1079" s="101">
        <v>108800</v>
      </c>
      <c r="F1079" s="101">
        <v>400000</v>
      </c>
      <c r="G1079" s="102">
        <v>14</v>
      </c>
      <c r="H1079" s="101">
        <v>46</v>
      </c>
      <c r="I1079" s="101"/>
      <c r="J1079" s="100"/>
      <c r="K1079" s="100"/>
      <c r="L1079" s="100"/>
      <c r="M1079" s="100"/>
      <c r="N1079" s="100"/>
      <c r="O1079" s="100"/>
      <c r="P1079" s="100"/>
      <c r="Q1079" s="100"/>
      <c r="R1079" s="100"/>
      <c r="S1079" s="100"/>
      <c r="T1079" s="100"/>
      <c r="U1079" s="100"/>
      <c r="V1079" s="100"/>
      <c r="W1079" s="100"/>
      <c r="X1079" s="100"/>
      <c r="Y1079" s="100"/>
      <c r="Z1079" s="100"/>
    </row>
    <row r="1080" spans="1:26" ht="14.25" hidden="1" customHeight="1" outlineLevel="1" x14ac:dyDescent="0.2">
      <c r="A1080" s="100" t="s">
        <v>147</v>
      </c>
      <c r="B1080" s="100">
        <v>4</v>
      </c>
      <c r="C1080" s="100" t="s">
        <v>101</v>
      </c>
      <c r="D1080" s="100">
        <v>45</v>
      </c>
      <c r="E1080" s="101">
        <v>115300</v>
      </c>
      <c r="F1080" s="101">
        <v>2000000</v>
      </c>
      <c r="G1080" s="102">
        <v>28</v>
      </c>
      <c r="H1080" s="101">
        <v>46</v>
      </c>
      <c r="I1080" s="101"/>
      <c r="J1080" s="100"/>
      <c r="K1080" s="100"/>
      <c r="L1080" s="100"/>
      <c r="M1080" s="100"/>
      <c r="N1080" s="100"/>
      <c r="O1080" s="100"/>
      <c r="P1080" s="100"/>
      <c r="Q1080" s="100"/>
      <c r="R1080" s="100"/>
      <c r="S1080" s="100"/>
      <c r="T1080" s="100"/>
      <c r="U1080" s="100"/>
      <c r="V1080" s="100"/>
      <c r="W1080" s="100"/>
      <c r="X1080" s="100"/>
      <c r="Y1080" s="100"/>
      <c r="Z1080" s="100"/>
    </row>
    <row r="1081" spans="1:26" ht="14.25" hidden="1" customHeight="1" outlineLevel="1" x14ac:dyDescent="0.2">
      <c r="A1081" s="100" t="s">
        <v>147</v>
      </c>
      <c r="B1081" s="100">
        <v>5</v>
      </c>
      <c r="C1081" s="100" t="s">
        <v>101</v>
      </c>
      <c r="D1081" s="100">
        <v>46</v>
      </c>
      <c r="E1081" s="101">
        <v>122200</v>
      </c>
      <c r="F1081" s="101">
        <v>4000000</v>
      </c>
      <c r="G1081" s="102">
        <v>66</v>
      </c>
      <c r="H1081" s="101">
        <v>46</v>
      </c>
      <c r="I1081" s="101"/>
      <c r="J1081" s="100"/>
      <c r="K1081" s="100"/>
      <c r="L1081" s="100"/>
      <c r="M1081" s="100"/>
      <c r="N1081" s="100"/>
      <c r="O1081" s="100"/>
      <c r="P1081" s="100"/>
      <c r="Q1081" s="100"/>
      <c r="R1081" s="100"/>
      <c r="S1081" s="100"/>
      <c r="T1081" s="100"/>
      <c r="U1081" s="100"/>
      <c r="V1081" s="100"/>
      <c r="W1081" s="100"/>
      <c r="X1081" s="100"/>
      <c r="Y1081" s="100"/>
      <c r="Z1081" s="100"/>
    </row>
    <row r="1082" spans="1:26" ht="14.25" hidden="1" customHeight="1" outlineLevel="1" x14ac:dyDescent="0.2">
      <c r="A1082" s="100" t="s">
        <v>147</v>
      </c>
      <c r="B1082" s="100">
        <v>6</v>
      </c>
      <c r="C1082" s="100" t="s">
        <v>101</v>
      </c>
      <c r="D1082" s="100">
        <v>48</v>
      </c>
      <c r="E1082" s="101">
        <v>129600</v>
      </c>
      <c r="F1082" s="101">
        <v>6000000</v>
      </c>
      <c r="G1082" s="102">
        <v>102</v>
      </c>
      <c r="H1082" s="101">
        <v>46</v>
      </c>
      <c r="I1082" s="101"/>
      <c r="J1082" s="100"/>
      <c r="K1082" s="100"/>
      <c r="L1082" s="100"/>
      <c r="M1082" s="100"/>
      <c r="N1082" s="100"/>
      <c r="O1082" s="100"/>
      <c r="P1082" s="100"/>
      <c r="Q1082" s="100"/>
      <c r="R1082" s="100"/>
      <c r="S1082" s="100"/>
      <c r="T1082" s="100"/>
      <c r="U1082" s="100"/>
      <c r="V1082" s="100"/>
      <c r="W1082" s="100"/>
      <c r="X1082" s="100"/>
      <c r="Y1082" s="100"/>
      <c r="Z1082" s="100"/>
    </row>
    <row r="1083" spans="1:26" ht="14.25" hidden="1" customHeight="1" outlineLevel="1" x14ac:dyDescent="0.2">
      <c r="A1083" s="100" t="s">
        <v>147</v>
      </c>
      <c r="B1083" s="100">
        <v>7</v>
      </c>
      <c r="C1083" s="100" t="s">
        <v>101</v>
      </c>
      <c r="D1083" s="100">
        <v>49</v>
      </c>
      <c r="E1083" s="101">
        <v>137400</v>
      </c>
      <c r="F1083" s="101">
        <v>11000000</v>
      </c>
      <c r="G1083" s="102">
        <v>124</v>
      </c>
      <c r="H1083" s="101">
        <v>46</v>
      </c>
      <c r="I1083" s="101"/>
      <c r="J1083" s="100"/>
      <c r="K1083" s="100"/>
      <c r="L1083" s="100"/>
      <c r="M1083" s="100"/>
      <c r="N1083" s="100"/>
      <c r="O1083" s="100"/>
      <c r="P1083" s="100"/>
      <c r="Q1083" s="100"/>
      <c r="R1083" s="100"/>
      <c r="S1083" s="100"/>
      <c r="T1083" s="100"/>
      <c r="U1083" s="100"/>
      <c r="V1083" s="100"/>
      <c r="W1083" s="100"/>
      <c r="X1083" s="100"/>
      <c r="Y1083" s="100"/>
      <c r="Z1083" s="100"/>
    </row>
    <row r="1084" spans="1:26" ht="14.25" hidden="1" customHeight="1" outlineLevel="1" x14ac:dyDescent="0.2">
      <c r="A1084" s="100" t="s">
        <v>147</v>
      </c>
      <c r="B1084" s="100">
        <v>8</v>
      </c>
      <c r="C1084" s="100" t="s">
        <v>101</v>
      </c>
      <c r="D1084" s="100">
        <v>51</v>
      </c>
      <c r="E1084" s="101">
        <v>145700</v>
      </c>
      <c r="F1084" s="101">
        <v>17000000</v>
      </c>
      <c r="G1084" s="102">
        <v>140</v>
      </c>
      <c r="H1084" s="101">
        <v>46</v>
      </c>
      <c r="I1084" s="101"/>
      <c r="J1084" s="100"/>
      <c r="K1084" s="100"/>
      <c r="L1084" s="100"/>
      <c r="M1084" s="100"/>
      <c r="N1084" s="100"/>
      <c r="O1084" s="100"/>
      <c r="P1084" s="100"/>
      <c r="Q1084" s="100"/>
      <c r="R1084" s="100"/>
      <c r="S1084" s="100"/>
      <c r="T1084" s="100"/>
      <c r="U1084" s="100"/>
      <c r="V1084" s="100"/>
      <c r="W1084" s="100"/>
      <c r="X1084" s="100"/>
      <c r="Y1084" s="100"/>
      <c r="Z1084" s="100"/>
    </row>
    <row r="1085" spans="1:26" ht="14.25" hidden="1" customHeight="1" outlineLevel="1" x14ac:dyDescent="0.2">
      <c r="A1085" s="100" t="s">
        <v>147</v>
      </c>
      <c r="B1085" s="100">
        <v>9</v>
      </c>
      <c r="C1085" s="100" t="s">
        <v>101</v>
      </c>
      <c r="D1085" s="100">
        <v>53</v>
      </c>
      <c r="E1085" s="101">
        <v>154400</v>
      </c>
      <c r="F1085" s="101">
        <v>36000000</v>
      </c>
      <c r="G1085" s="102">
        <v>148</v>
      </c>
      <c r="H1085" s="101">
        <v>46</v>
      </c>
      <c r="I1085" s="101"/>
      <c r="J1085" s="100"/>
      <c r="K1085" s="100"/>
      <c r="L1085" s="100"/>
      <c r="M1085" s="100"/>
      <c r="N1085" s="100"/>
      <c r="O1085" s="100"/>
      <c r="P1085" s="100"/>
      <c r="Q1085" s="100"/>
      <c r="R1085" s="100"/>
      <c r="S1085" s="100"/>
      <c r="T1085" s="100"/>
      <c r="U1085" s="100"/>
      <c r="V1085" s="100"/>
      <c r="W1085" s="100"/>
      <c r="X1085" s="100"/>
      <c r="Y1085" s="100"/>
      <c r="Z1085" s="100"/>
    </row>
    <row r="1086" spans="1:26" ht="14.25" hidden="1" customHeight="1" outlineLevel="1" x14ac:dyDescent="0.2">
      <c r="A1086" s="100" t="s">
        <v>147</v>
      </c>
      <c r="B1086" s="100">
        <v>10</v>
      </c>
      <c r="C1086" s="100" t="s">
        <v>101</v>
      </c>
      <c r="D1086" s="100">
        <v>54</v>
      </c>
      <c r="E1086" s="101">
        <v>163700</v>
      </c>
      <c r="F1086" s="101">
        <v>52000000</v>
      </c>
      <c r="G1086" s="102">
        <v>152</v>
      </c>
      <c r="H1086" s="101">
        <v>46</v>
      </c>
      <c r="I1086" s="101"/>
      <c r="J1086" s="100"/>
      <c r="K1086" s="100"/>
      <c r="L1086" s="100"/>
      <c r="M1086" s="100"/>
      <c r="N1086" s="100"/>
      <c r="O1086" s="100"/>
      <c r="P1086" s="100"/>
      <c r="Q1086" s="100"/>
      <c r="R1086" s="100"/>
      <c r="S1086" s="100"/>
      <c r="T1086" s="100"/>
      <c r="U1086" s="100"/>
      <c r="V1086" s="100"/>
      <c r="W1086" s="100"/>
      <c r="X1086" s="100"/>
      <c r="Y1086" s="100"/>
      <c r="Z1086" s="100"/>
    </row>
    <row r="1087" spans="1:26" ht="14.25" hidden="1" customHeight="1" outlineLevel="1" collapsed="1" x14ac:dyDescent="0.2">
      <c r="A1087" s="100" t="s">
        <v>147</v>
      </c>
      <c r="B1087" s="100">
        <v>11</v>
      </c>
      <c r="C1087" s="100" t="s">
        <v>101</v>
      </c>
      <c r="D1087" s="100">
        <v>55</v>
      </c>
      <c r="E1087" s="101">
        <v>173500</v>
      </c>
      <c r="F1087" s="101">
        <v>70000000</v>
      </c>
      <c r="G1087" s="102">
        <v>160</v>
      </c>
      <c r="H1087" s="101">
        <v>46</v>
      </c>
      <c r="I1087" s="101"/>
      <c r="J1087" s="100"/>
      <c r="K1087" s="100"/>
      <c r="L1087" s="100"/>
      <c r="M1087" s="100"/>
      <c r="N1087" s="100"/>
      <c r="O1087" s="100"/>
      <c r="P1087" s="100"/>
      <c r="Q1087" s="100"/>
      <c r="R1087" s="100"/>
      <c r="S1087" s="100"/>
      <c r="T1087" s="100"/>
      <c r="U1087" s="100"/>
      <c r="V1087" s="100"/>
      <c r="W1087" s="100"/>
      <c r="X1087" s="100"/>
      <c r="Y1087" s="100"/>
      <c r="Z1087" s="100"/>
    </row>
    <row r="1088" spans="1:26" ht="14.25" hidden="1" customHeight="1" outlineLevel="1" x14ac:dyDescent="0.2">
      <c r="A1088" s="100" t="s">
        <v>147</v>
      </c>
      <c r="B1088" s="100">
        <v>12</v>
      </c>
      <c r="C1088" s="100" t="s">
        <v>101</v>
      </c>
      <c r="D1088" s="100">
        <v>56</v>
      </c>
      <c r="E1088" s="101">
        <v>184000</v>
      </c>
      <c r="F1088" s="101">
        <v>0</v>
      </c>
      <c r="G1088" s="102">
        <v>0</v>
      </c>
      <c r="H1088" s="101">
        <v>46</v>
      </c>
      <c r="I1088" s="101"/>
      <c r="J1088" s="100"/>
      <c r="K1088" s="100"/>
      <c r="L1088" s="100"/>
      <c r="M1088" s="100"/>
      <c r="N1088" s="100"/>
      <c r="O1088" s="100"/>
      <c r="P1088" s="100"/>
      <c r="Q1088" s="100"/>
      <c r="R1088" s="100"/>
      <c r="S1088" s="100"/>
      <c r="T1088" s="100"/>
      <c r="U1088" s="100"/>
      <c r="V1088" s="100"/>
      <c r="W1088" s="100"/>
      <c r="X1088" s="100"/>
      <c r="Y1088" s="100"/>
      <c r="Z1088" s="100"/>
    </row>
    <row r="1089" spans="1:26" ht="14.25" hidden="1" customHeight="1" outlineLevel="1" x14ac:dyDescent="0.2">
      <c r="A1089" s="100" t="s">
        <v>147</v>
      </c>
      <c r="B1089" s="100">
        <v>1</v>
      </c>
      <c r="C1089" s="100" t="s">
        <v>102</v>
      </c>
      <c r="D1089" s="100">
        <v>56</v>
      </c>
      <c r="E1089" s="101">
        <v>184000</v>
      </c>
      <c r="F1089" s="101">
        <v>2500000</v>
      </c>
      <c r="G1089" s="102">
        <v>12</v>
      </c>
      <c r="H1089" s="101">
        <v>46</v>
      </c>
      <c r="I1089" s="101"/>
      <c r="J1089" s="100"/>
      <c r="K1089" s="100"/>
      <c r="L1089" s="100"/>
      <c r="M1089" s="100"/>
      <c r="N1089" s="100"/>
      <c r="O1089" s="100"/>
      <c r="P1089" s="100"/>
      <c r="Q1089" s="100"/>
      <c r="R1089" s="100"/>
      <c r="S1089" s="100"/>
      <c r="T1089" s="100"/>
      <c r="U1089" s="100"/>
      <c r="V1089" s="100"/>
      <c r="W1089" s="100"/>
      <c r="X1089" s="100"/>
      <c r="Y1089" s="100"/>
      <c r="Z1089" s="100"/>
    </row>
    <row r="1090" spans="1:26" ht="14.25" hidden="1" customHeight="1" outlineLevel="1" x14ac:dyDescent="0.2">
      <c r="A1090" s="100" t="s">
        <v>147</v>
      </c>
      <c r="B1090" s="100">
        <v>2</v>
      </c>
      <c r="C1090" s="100" t="s">
        <v>102</v>
      </c>
      <c r="D1090" s="100">
        <v>56</v>
      </c>
      <c r="E1090" s="101">
        <v>187400</v>
      </c>
      <c r="F1090" s="101">
        <v>5000000</v>
      </c>
      <c r="G1090" s="102">
        <v>24</v>
      </c>
      <c r="H1090" s="101">
        <v>46</v>
      </c>
      <c r="I1090" s="101"/>
      <c r="J1090" s="100"/>
      <c r="K1090" s="100"/>
      <c r="L1090" s="100"/>
      <c r="M1090" s="100"/>
      <c r="N1090" s="100"/>
      <c r="O1090" s="100"/>
      <c r="P1090" s="100"/>
      <c r="Q1090" s="100"/>
      <c r="R1090" s="100"/>
      <c r="S1090" s="100"/>
      <c r="T1090" s="100"/>
      <c r="U1090" s="100"/>
      <c r="V1090" s="100"/>
      <c r="W1090" s="100"/>
      <c r="X1090" s="100"/>
      <c r="Y1090" s="100"/>
      <c r="Z1090" s="100"/>
    </row>
    <row r="1091" spans="1:26" ht="14.25" hidden="1" customHeight="1" outlineLevel="1" x14ac:dyDescent="0.2">
      <c r="A1091" s="100" t="s">
        <v>147</v>
      </c>
      <c r="B1091" s="100">
        <v>3</v>
      </c>
      <c r="C1091" s="100" t="s">
        <v>102</v>
      </c>
      <c r="D1091" s="100">
        <v>56</v>
      </c>
      <c r="E1091" s="101">
        <v>191000</v>
      </c>
      <c r="F1091" s="101">
        <v>10000000</v>
      </c>
      <c r="G1091" s="102">
        <v>36</v>
      </c>
      <c r="H1091" s="101">
        <v>46</v>
      </c>
      <c r="I1091" s="101"/>
      <c r="J1091" s="100"/>
      <c r="K1091" s="100"/>
      <c r="L1091" s="100"/>
      <c r="M1091" s="100"/>
      <c r="N1091" s="100"/>
      <c r="O1091" s="100"/>
      <c r="P1091" s="100"/>
      <c r="Q1091" s="100"/>
      <c r="R1091" s="100"/>
      <c r="S1091" s="100"/>
      <c r="T1091" s="100"/>
      <c r="U1091" s="100"/>
      <c r="V1091" s="100"/>
      <c r="W1091" s="100"/>
      <c r="X1091" s="100"/>
      <c r="Y1091" s="100"/>
      <c r="Z1091" s="100"/>
    </row>
    <row r="1092" spans="1:26" ht="14.25" hidden="1" customHeight="1" outlineLevel="1" x14ac:dyDescent="0.2">
      <c r="A1092" s="100" t="s">
        <v>147</v>
      </c>
      <c r="B1092" s="100">
        <v>4</v>
      </c>
      <c r="C1092" s="100" t="s">
        <v>102</v>
      </c>
      <c r="D1092" s="100">
        <v>56</v>
      </c>
      <c r="E1092" s="101">
        <v>194300</v>
      </c>
      <c r="F1092" s="101">
        <v>22500000</v>
      </c>
      <c r="G1092" s="102">
        <v>48</v>
      </c>
      <c r="H1092" s="101">
        <v>46</v>
      </c>
      <c r="I1092" s="101"/>
      <c r="J1092" s="100"/>
      <c r="K1092" s="100"/>
      <c r="L1092" s="100"/>
      <c r="M1092" s="100"/>
      <c r="N1092" s="100"/>
      <c r="O1092" s="100"/>
      <c r="P1092" s="100"/>
      <c r="Q1092" s="100"/>
      <c r="R1092" s="100"/>
      <c r="S1092" s="100"/>
      <c r="T1092" s="100"/>
      <c r="U1092" s="100"/>
      <c r="V1092" s="100"/>
      <c r="W1092" s="100"/>
      <c r="X1092" s="100"/>
      <c r="Y1092" s="100"/>
      <c r="Z1092" s="100"/>
    </row>
    <row r="1093" spans="1:26" ht="14.25" hidden="1" customHeight="1" outlineLevel="1" x14ac:dyDescent="0.2">
      <c r="A1093" s="100" t="s">
        <v>147</v>
      </c>
      <c r="B1093" s="100">
        <v>5</v>
      </c>
      <c r="C1093" s="100" t="s">
        <v>102</v>
      </c>
      <c r="D1093" s="100">
        <v>56</v>
      </c>
      <c r="E1093" s="101">
        <v>197800</v>
      </c>
      <c r="F1093" s="101">
        <v>22500000</v>
      </c>
      <c r="G1093" s="102">
        <v>48</v>
      </c>
      <c r="H1093" s="101">
        <v>46</v>
      </c>
      <c r="I1093" s="101"/>
      <c r="J1093" s="100"/>
      <c r="K1093" s="100"/>
      <c r="L1093" s="100"/>
      <c r="M1093" s="100"/>
      <c r="N1093" s="100"/>
      <c r="O1093" s="100"/>
      <c r="P1093" s="100"/>
      <c r="Q1093" s="100"/>
      <c r="R1093" s="100"/>
      <c r="S1093" s="100"/>
      <c r="T1093" s="100"/>
      <c r="U1093" s="100"/>
      <c r="V1093" s="100"/>
      <c r="W1093" s="100"/>
      <c r="X1093" s="100"/>
      <c r="Y1093" s="100"/>
      <c r="Z1093" s="100"/>
    </row>
    <row r="1094" spans="1:26" ht="14.25" hidden="1" customHeight="1" outlineLevel="1" x14ac:dyDescent="0.2">
      <c r="A1094" s="100" t="s">
        <v>147</v>
      </c>
      <c r="B1094" s="100">
        <v>6</v>
      </c>
      <c r="C1094" s="100" t="s">
        <v>102</v>
      </c>
      <c r="D1094" s="100">
        <v>56</v>
      </c>
      <c r="E1094" s="101">
        <v>201200</v>
      </c>
      <c r="F1094" s="101">
        <v>22500000</v>
      </c>
      <c r="G1094" s="102">
        <v>48</v>
      </c>
      <c r="H1094" s="101">
        <v>46</v>
      </c>
      <c r="I1094" s="101"/>
      <c r="J1094" s="100"/>
      <c r="K1094" s="100"/>
      <c r="L1094" s="100"/>
      <c r="M1094" s="100"/>
      <c r="N1094" s="100"/>
      <c r="O1094" s="100"/>
      <c r="P1094" s="100"/>
      <c r="Q1094" s="100"/>
      <c r="R1094" s="100"/>
      <c r="S1094" s="100"/>
      <c r="T1094" s="100"/>
      <c r="U1094" s="100"/>
      <c r="V1094" s="100"/>
      <c r="W1094" s="100"/>
      <c r="X1094" s="100"/>
      <c r="Y1094" s="100"/>
      <c r="Z1094" s="100"/>
    </row>
    <row r="1095" spans="1:26" ht="14.25" hidden="1" customHeight="1" outlineLevel="1" x14ac:dyDescent="0.2">
      <c r="A1095" s="100" t="s">
        <v>147</v>
      </c>
      <c r="B1095" s="100">
        <v>7</v>
      </c>
      <c r="C1095" s="100" t="s">
        <v>102</v>
      </c>
      <c r="D1095" s="100">
        <v>56</v>
      </c>
      <c r="E1095" s="101">
        <v>204700</v>
      </c>
      <c r="F1095" s="101">
        <v>22500000</v>
      </c>
      <c r="G1095" s="102">
        <v>48</v>
      </c>
      <c r="H1095" s="101">
        <v>46</v>
      </c>
      <c r="I1095" s="101"/>
      <c r="J1095" s="100"/>
      <c r="K1095" s="100"/>
      <c r="L1095" s="100"/>
      <c r="M1095" s="100"/>
      <c r="N1095" s="100"/>
      <c r="O1095" s="100"/>
      <c r="P1095" s="100"/>
      <c r="Q1095" s="100"/>
      <c r="R1095" s="100"/>
      <c r="S1095" s="100"/>
      <c r="T1095" s="100"/>
      <c r="U1095" s="100"/>
      <c r="V1095" s="100"/>
      <c r="W1095" s="100"/>
      <c r="X1095" s="100"/>
      <c r="Y1095" s="100"/>
      <c r="Z1095" s="100"/>
    </row>
    <row r="1096" spans="1:26" ht="14.25" hidden="1" customHeight="1" outlineLevel="1" x14ac:dyDescent="0.2">
      <c r="A1096" s="100" t="s">
        <v>147</v>
      </c>
      <c r="B1096" s="100">
        <v>8</v>
      </c>
      <c r="C1096" s="100" t="s">
        <v>102</v>
      </c>
      <c r="D1096" s="100">
        <v>56</v>
      </c>
      <c r="E1096" s="101">
        <v>208100</v>
      </c>
      <c r="F1096" s="101">
        <v>22500000</v>
      </c>
      <c r="G1096" s="102">
        <v>48</v>
      </c>
      <c r="H1096" s="101">
        <v>46</v>
      </c>
      <c r="I1096" s="101"/>
      <c r="J1096" s="100"/>
      <c r="K1096" s="100"/>
      <c r="L1096" s="100"/>
      <c r="M1096" s="100"/>
      <c r="N1096" s="100"/>
      <c r="O1096" s="100"/>
      <c r="P1096" s="100"/>
      <c r="Q1096" s="100"/>
      <c r="R1096" s="100"/>
      <c r="S1096" s="100"/>
      <c r="T1096" s="100"/>
      <c r="U1096" s="100"/>
      <c r="V1096" s="100"/>
      <c r="W1096" s="100"/>
      <c r="X1096" s="100"/>
      <c r="Y1096" s="100"/>
      <c r="Z1096" s="100"/>
    </row>
    <row r="1097" spans="1:26" ht="14.25" hidden="1" customHeight="1" outlineLevel="1" x14ac:dyDescent="0.2">
      <c r="A1097" s="100" t="s">
        <v>147</v>
      </c>
      <c r="B1097" s="100">
        <v>9</v>
      </c>
      <c r="C1097" s="100" t="s">
        <v>102</v>
      </c>
      <c r="D1097" s="100">
        <v>56</v>
      </c>
      <c r="E1097" s="101">
        <v>211600</v>
      </c>
      <c r="F1097" s="101">
        <v>22500000</v>
      </c>
      <c r="G1097" s="102">
        <v>48</v>
      </c>
      <c r="H1097" s="101">
        <v>46</v>
      </c>
      <c r="I1097" s="101"/>
      <c r="J1097" s="100"/>
      <c r="K1097" s="100"/>
      <c r="L1097" s="100"/>
      <c r="M1097" s="100"/>
      <c r="N1097" s="100"/>
      <c r="O1097" s="100"/>
      <c r="P1097" s="100"/>
      <c r="Q1097" s="100"/>
      <c r="R1097" s="100"/>
      <c r="S1097" s="100"/>
      <c r="T1097" s="100"/>
      <c r="U1097" s="100"/>
      <c r="V1097" s="100"/>
      <c r="W1097" s="100"/>
      <c r="X1097" s="100"/>
      <c r="Y1097" s="100"/>
      <c r="Z1097" s="100"/>
    </row>
    <row r="1098" spans="1:26" ht="14.25" hidden="1" customHeight="1" outlineLevel="1" x14ac:dyDescent="0.2">
      <c r="A1098" s="100" t="s">
        <v>147</v>
      </c>
      <c r="B1098" s="100">
        <v>10</v>
      </c>
      <c r="C1098" s="100" t="s">
        <v>102</v>
      </c>
      <c r="D1098" s="100">
        <v>56</v>
      </c>
      <c r="E1098" s="101">
        <v>215000</v>
      </c>
      <c r="F1098" s="101">
        <v>22500000</v>
      </c>
      <c r="G1098" s="102">
        <v>48</v>
      </c>
      <c r="H1098" s="101">
        <v>46</v>
      </c>
      <c r="I1098" s="101"/>
      <c r="J1098" s="100"/>
      <c r="K1098" s="100"/>
      <c r="L1098" s="100"/>
      <c r="M1098" s="100"/>
      <c r="N1098" s="100"/>
      <c r="O1098" s="100"/>
      <c r="P1098" s="100"/>
      <c r="Q1098" s="100"/>
      <c r="R1098" s="100"/>
      <c r="S1098" s="100"/>
      <c r="T1098" s="100"/>
      <c r="U1098" s="100"/>
      <c r="V1098" s="100"/>
      <c r="W1098" s="100"/>
      <c r="X1098" s="100"/>
      <c r="Y1098" s="100"/>
      <c r="Z1098" s="100"/>
    </row>
    <row r="1099" spans="1:26" ht="14.25" hidden="1" customHeight="1" outlineLevel="1" x14ac:dyDescent="0.2">
      <c r="A1099" s="100" t="s">
        <v>147</v>
      </c>
      <c r="B1099" s="100">
        <v>11</v>
      </c>
      <c r="C1099" s="100" t="s">
        <v>102</v>
      </c>
      <c r="D1099" s="100">
        <v>56</v>
      </c>
      <c r="E1099" s="101">
        <v>218500</v>
      </c>
      <c r="F1099" s="101">
        <v>22500000</v>
      </c>
      <c r="G1099" s="102">
        <v>48</v>
      </c>
      <c r="H1099" s="101">
        <v>46</v>
      </c>
      <c r="I1099" s="101"/>
      <c r="J1099" s="100"/>
      <c r="K1099" s="100"/>
      <c r="L1099" s="100"/>
      <c r="M1099" s="100"/>
      <c r="N1099" s="100"/>
      <c r="O1099" s="100"/>
      <c r="P1099" s="100"/>
      <c r="Q1099" s="100"/>
      <c r="R1099" s="100"/>
      <c r="S1099" s="100"/>
      <c r="T1099" s="100"/>
      <c r="U1099" s="100"/>
      <c r="V1099" s="100"/>
      <c r="W1099" s="100"/>
      <c r="X1099" s="100"/>
      <c r="Y1099" s="100"/>
      <c r="Z1099" s="100"/>
    </row>
    <row r="1100" spans="1:26" ht="14.25" hidden="1" customHeight="1" outlineLevel="1" x14ac:dyDescent="0.2">
      <c r="A1100" s="100" t="s">
        <v>147</v>
      </c>
      <c r="B1100" s="100">
        <v>12</v>
      </c>
      <c r="C1100" s="100" t="s">
        <v>102</v>
      </c>
      <c r="D1100" s="100">
        <v>56</v>
      </c>
      <c r="E1100" s="101">
        <v>222000</v>
      </c>
      <c r="F1100" s="101">
        <v>0</v>
      </c>
      <c r="G1100" s="102">
        <v>0</v>
      </c>
      <c r="H1100" s="101">
        <v>46</v>
      </c>
      <c r="I1100" s="101"/>
      <c r="J1100" s="100"/>
      <c r="K1100" s="100"/>
      <c r="L1100" s="100"/>
      <c r="M1100" s="100"/>
      <c r="N1100" s="100"/>
      <c r="O1100" s="100"/>
      <c r="P1100" s="100"/>
      <c r="Q1100" s="100"/>
      <c r="R1100" s="100"/>
      <c r="S1100" s="100"/>
      <c r="T1100" s="100"/>
      <c r="U1100" s="100"/>
      <c r="V1100" s="100"/>
      <c r="W1100" s="100"/>
      <c r="X1100" s="100"/>
      <c r="Y1100" s="100"/>
      <c r="Z1100" s="100"/>
    </row>
    <row r="1101" spans="1:26" ht="14.25" hidden="1" customHeight="1" outlineLevel="1" x14ac:dyDescent="0.2">
      <c r="A1101" s="201" t="s">
        <v>147</v>
      </c>
      <c r="B1101" s="97">
        <v>1</v>
      </c>
      <c r="C1101" s="97" t="s">
        <v>103</v>
      </c>
      <c r="D1101" s="97">
        <v>56</v>
      </c>
      <c r="E1101" s="98">
        <v>233100</v>
      </c>
      <c r="F1101" s="98">
        <v>0</v>
      </c>
      <c r="G1101" s="99">
        <v>0</v>
      </c>
      <c r="H1101" s="98">
        <v>46</v>
      </c>
      <c r="I1101" s="101"/>
      <c r="J1101" s="100"/>
      <c r="K1101" s="100"/>
      <c r="L1101" s="100"/>
      <c r="M1101" s="100"/>
      <c r="N1101" s="100"/>
      <c r="O1101" s="100"/>
      <c r="P1101" s="100"/>
      <c r="Q1101" s="100"/>
      <c r="R1101" s="100"/>
      <c r="S1101" s="100"/>
      <c r="T1101" s="100"/>
      <c r="U1101" s="100"/>
      <c r="V1101" s="100"/>
      <c r="W1101" s="100"/>
      <c r="X1101" s="100"/>
      <c r="Y1101" s="100"/>
      <c r="Z1101" s="100"/>
    </row>
    <row r="1102" spans="1:26" ht="14.25" customHeight="1" collapsed="1" x14ac:dyDescent="0.2">
      <c r="A1102" s="100" t="s">
        <v>148</v>
      </c>
      <c r="B1102" s="100">
        <v>1</v>
      </c>
      <c r="C1102" s="100" t="s">
        <v>101</v>
      </c>
      <c r="D1102" s="100">
        <v>46</v>
      </c>
      <c r="E1102" s="101">
        <v>100100</v>
      </c>
      <c r="F1102" s="101">
        <v>100000</v>
      </c>
      <c r="G1102" s="102">
        <v>2</v>
      </c>
      <c r="H1102" s="101">
        <v>47</v>
      </c>
      <c r="I1102" s="101"/>
      <c r="J1102" s="100"/>
      <c r="K1102" s="100"/>
      <c r="L1102" s="100"/>
      <c r="M1102" s="100"/>
      <c r="N1102" s="100"/>
      <c r="O1102" s="100"/>
      <c r="P1102" s="100"/>
      <c r="Q1102" s="100"/>
      <c r="R1102" s="100"/>
      <c r="S1102" s="100"/>
      <c r="T1102" s="100"/>
      <c r="U1102" s="100"/>
      <c r="V1102" s="100"/>
      <c r="W1102" s="100"/>
      <c r="X1102" s="100"/>
      <c r="Y1102" s="100"/>
      <c r="Z1102" s="100"/>
    </row>
    <row r="1103" spans="1:26" ht="14.25" hidden="1" customHeight="1" outlineLevel="1" x14ac:dyDescent="0.2">
      <c r="A1103" s="100" t="s">
        <v>148</v>
      </c>
      <c r="B1103" s="100">
        <v>2</v>
      </c>
      <c r="C1103" s="100" t="s">
        <v>101</v>
      </c>
      <c r="D1103" s="100">
        <v>47</v>
      </c>
      <c r="E1103" s="101">
        <v>106100</v>
      </c>
      <c r="F1103" s="101">
        <v>200000</v>
      </c>
      <c r="G1103" s="102">
        <v>5</v>
      </c>
      <c r="H1103" s="101">
        <v>47</v>
      </c>
      <c r="I1103" s="101"/>
      <c r="J1103" s="100"/>
      <c r="K1103" s="100"/>
      <c r="L1103" s="100"/>
      <c r="M1103" s="100"/>
      <c r="N1103" s="100"/>
      <c r="O1103" s="100"/>
      <c r="P1103" s="100"/>
      <c r="Q1103" s="100"/>
      <c r="R1103" s="100"/>
      <c r="S1103" s="100"/>
      <c r="T1103" s="100"/>
      <c r="U1103" s="100"/>
      <c r="V1103" s="100"/>
      <c r="W1103" s="100"/>
      <c r="X1103" s="100"/>
      <c r="Y1103" s="100"/>
      <c r="Z1103" s="100"/>
    </row>
    <row r="1104" spans="1:26" ht="14.25" hidden="1" customHeight="1" outlineLevel="1" x14ac:dyDescent="0.2">
      <c r="A1104" s="100" t="s">
        <v>148</v>
      </c>
      <c r="B1104" s="100">
        <v>3</v>
      </c>
      <c r="C1104" s="100" t="s">
        <v>101</v>
      </c>
      <c r="D1104" s="100">
        <v>48</v>
      </c>
      <c r="E1104" s="101">
        <v>112500</v>
      </c>
      <c r="F1104" s="101">
        <v>400000</v>
      </c>
      <c r="G1104" s="102">
        <v>14</v>
      </c>
      <c r="H1104" s="101">
        <v>47</v>
      </c>
      <c r="I1104" s="101"/>
      <c r="J1104" s="100"/>
      <c r="K1104" s="100"/>
      <c r="L1104" s="100"/>
      <c r="M1104" s="100"/>
      <c r="N1104" s="100"/>
      <c r="O1104" s="100"/>
      <c r="P1104" s="100"/>
      <c r="Q1104" s="100"/>
      <c r="R1104" s="100"/>
      <c r="S1104" s="100"/>
      <c r="T1104" s="100"/>
      <c r="U1104" s="100"/>
      <c r="V1104" s="100"/>
      <c r="W1104" s="100"/>
      <c r="X1104" s="100"/>
      <c r="Y1104" s="100"/>
      <c r="Z1104" s="100"/>
    </row>
    <row r="1105" spans="1:26" ht="14.25" hidden="1" customHeight="1" outlineLevel="1" x14ac:dyDescent="0.2">
      <c r="A1105" s="100" t="s">
        <v>148</v>
      </c>
      <c r="B1105" s="100">
        <v>4</v>
      </c>
      <c r="C1105" s="100" t="s">
        <v>101</v>
      </c>
      <c r="D1105" s="100">
        <v>49</v>
      </c>
      <c r="E1105" s="101">
        <v>119200</v>
      </c>
      <c r="F1105" s="101">
        <v>2000000</v>
      </c>
      <c r="G1105" s="102">
        <v>28</v>
      </c>
      <c r="H1105" s="101">
        <v>47</v>
      </c>
      <c r="I1105" s="101"/>
      <c r="J1105" s="100"/>
      <c r="K1105" s="100"/>
      <c r="L1105" s="100"/>
      <c r="M1105" s="100"/>
      <c r="N1105" s="100"/>
      <c r="O1105" s="100"/>
      <c r="P1105" s="100"/>
      <c r="Q1105" s="100"/>
      <c r="R1105" s="100"/>
      <c r="S1105" s="100"/>
      <c r="T1105" s="100"/>
      <c r="U1105" s="100"/>
      <c r="V1105" s="100"/>
      <c r="W1105" s="100"/>
      <c r="X1105" s="100"/>
      <c r="Y1105" s="100"/>
      <c r="Z1105" s="100"/>
    </row>
    <row r="1106" spans="1:26" ht="14.25" hidden="1" customHeight="1" outlineLevel="1" x14ac:dyDescent="0.2">
      <c r="A1106" s="100" t="s">
        <v>148</v>
      </c>
      <c r="B1106" s="100">
        <v>5</v>
      </c>
      <c r="C1106" s="100" t="s">
        <v>101</v>
      </c>
      <c r="D1106" s="100">
        <v>50</v>
      </c>
      <c r="E1106" s="101">
        <v>126400</v>
      </c>
      <c r="F1106" s="101">
        <v>3000000</v>
      </c>
      <c r="G1106" s="102">
        <v>48</v>
      </c>
      <c r="H1106" s="101">
        <v>47</v>
      </c>
      <c r="I1106" s="101"/>
      <c r="J1106" s="100"/>
      <c r="K1106" s="100"/>
      <c r="L1106" s="100"/>
      <c r="M1106" s="100"/>
      <c r="N1106" s="100"/>
      <c r="O1106" s="100"/>
      <c r="P1106" s="100"/>
      <c r="Q1106" s="100"/>
      <c r="R1106" s="100"/>
      <c r="S1106" s="100"/>
      <c r="T1106" s="100"/>
      <c r="U1106" s="100"/>
      <c r="V1106" s="100"/>
      <c r="W1106" s="100"/>
      <c r="X1106" s="100"/>
      <c r="Y1106" s="100"/>
      <c r="Z1106" s="100"/>
    </row>
    <row r="1107" spans="1:26" ht="14.25" hidden="1" customHeight="1" outlineLevel="1" x14ac:dyDescent="0.2">
      <c r="A1107" s="100" t="s">
        <v>148</v>
      </c>
      <c r="B1107" s="100">
        <v>6</v>
      </c>
      <c r="C1107" s="100" t="s">
        <v>101</v>
      </c>
      <c r="D1107" s="100">
        <v>51</v>
      </c>
      <c r="E1107" s="101">
        <v>134000</v>
      </c>
      <c r="F1107" s="101">
        <v>4000000</v>
      </c>
      <c r="G1107" s="102">
        <v>66</v>
      </c>
      <c r="H1107" s="101">
        <v>47</v>
      </c>
      <c r="I1107" s="101"/>
      <c r="J1107" s="100"/>
      <c r="K1107" s="100"/>
      <c r="L1107" s="100"/>
      <c r="M1107" s="100"/>
      <c r="N1107" s="100"/>
      <c r="O1107" s="100"/>
      <c r="P1107" s="100"/>
      <c r="Q1107" s="100"/>
      <c r="R1107" s="100"/>
      <c r="S1107" s="100"/>
      <c r="T1107" s="100"/>
      <c r="U1107" s="100"/>
      <c r="V1107" s="100"/>
      <c r="W1107" s="100"/>
      <c r="X1107" s="100"/>
      <c r="Y1107" s="100"/>
      <c r="Z1107" s="100"/>
    </row>
    <row r="1108" spans="1:26" ht="14.25" hidden="1" customHeight="1" outlineLevel="1" x14ac:dyDescent="0.2">
      <c r="A1108" s="100" t="s">
        <v>148</v>
      </c>
      <c r="B1108" s="100">
        <v>7</v>
      </c>
      <c r="C1108" s="100" t="s">
        <v>101</v>
      </c>
      <c r="D1108" s="100">
        <v>52</v>
      </c>
      <c r="E1108" s="101">
        <v>142000</v>
      </c>
      <c r="F1108" s="101">
        <v>8000000</v>
      </c>
      <c r="G1108" s="102">
        <v>90</v>
      </c>
      <c r="H1108" s="101">
        <v>47</v>
      </c>
      <c r="I1108" s="101"/>
      <c r="J1108" s="100"/>
      <c r="K1108" s="100"/>
      <c r="L1108" s="100"/>
      <c r="M1108" s="100"/>
      <c r="N1108" s="100"/>
      <c r="O1108" s="100"/>
      <c r="P1108" s="100"/>
      <c r="Q1108" s="100"/>
      <c r="R1108" s="100"/>
      <c r="S1108" s="100"/>
      <c r="T1108" s="100"/>
      <c r="U1108" s="100"/>
      <c r="V1108" s="100"/>
      <c r="W1108" s="100"/>
      <c r="X1108" s="100"/>
      <c r="Y1108" s="100"/>
      <c r="Z1108" s="100"/>
    </row>
    <row r="1109" spans="1:26" ht="14.25" hidden="1" customHeight="1" outlineLevel="1" x14ac:dyDescent="0.2">
      <c r="A1109" s="100" t="s">
        <v>148</v>
      </c>
      <c r="B1109" s="100">
        <v>8</v>
      </c>
      <c r="C1109" s="100" t="s">
        <v>101</v>
      </c>
      <c r="D1109" s="100">
        <v>53</v>
      </c>
      <c r="E1109" s="101">
        <v>150500</v>
      </c>
      <c r="F1109" s="101">
        <v>13000000</v>
      </c>
      <c r="G1109" s="102">
        <v>106</v>
      </c>
      <c r="H1109" s="101">
        <v>47</v>
      </c>
      <c r="I1109" s="101"/>
      <c r="J1109" s="100"/>
      <c r="K1109" s="100"/>
      <c r="L1109" s="100"/>
      <c r="M1109" s="100"/>
      <c r="N1109" s="100"/>
      <c r="O1109" s="100"/>
      <c r="P1109" s="100"/>
      <c r="Q1109" s="100"/>
      <c r="R1109" s="100"/>
      <c r="S1109" s="100"/>
      <c r="T1109" s="100"/>
      <c r="U1109" s="100"/>
      <c r="V1109" s="100"/>
      <c r="W1109" s="100"/>
      <c r="X1109" s="100"/>
      <c r="Y1109" s="100"/>
      <c r="Z1109" s="100"/>
    </row>
    <row r="1110" spans="1:26" ht="14.25" hidden="1" customHeight="1" outlineLevel="1" x14ac:dyDescent="0.2">
      <c r="A1110" s="100" t="s">
        <v>148</v>
      </c>
      <c r="B1110" s="100">
        <v>9</v>
      </c>
      <c r="C1110" s="100" t="s">
        <v>101</v>
      </c>
      <c r="D1110" s="100">
        <v>54</v>
      </c>
      <c r="E1110" s="101">
        <v>159500</v>
      </c>
      <c r="F1110" s="101">
        <v>25000000</v>
      </c>
      <c r="G1110" s="102">
        <v>116</v>
      </c>
      <c r="H1110" s="101">
        <v>47</v>
      </c>
      <c r="I1110" s="101"/>
      <c r="J1110" s="100"/>
      <c r="K1110" s="100"/>
      <c r="L1110" s="100"/>
      <c r="M1110" s="100"/>
      <c r="N1110" s="100"/>
      <c r="O1110" s="100"/>
      <c r="P1110" s="100"/>
      <c r="Q1110" s="100"/>
      <c r="R1110" s="100"/>
      <c r="S1110" s="100"/>
      <c r="T1110" s="100"/>
      <c r="U1110" s="100"/>
      <c r="V1110" s="100"/>
      <c r="W1110" s="100"/>
      <c r="X1110" s="100"/>
      <c r="Y1110" s="100"/>
      <c r="Z1110" s="100"/>
    </row>
    <row r="1111" spans="1:26" ht="14.25" hidden="1" customHeight="1" outlineLevel="1" x14ac:dyDescent="0.2">
      <c r="A1111" s="100" t="s">
        <v>148</v>
      </c>
      <c r="B1111" s="100">
        <v>10</v>
      </c>
      <c r="C1111" s="100" t="s">
        <v>101</v>
      </c>
      <c r="D1111" s="100">
        <v>55</v>
      </c>
      <c r="E1111" s="101">
        <v>169100</v>
      </c>
      <c r="F1111" s="101">
        <v>35000000</v>
      </c>
      <c r="G1111" s="102">
        <v>124</v>
      </c>
      <c r="H1111" s="101">
        <v>47</v>
      </c>
      <c r="I1111" s="101"/>
      <c r="J1111" s="100"/>
      <c r="K1111" s="100"/>
      <c r="L1111" s="100"/>
      <c r="M1111" s="100"/>
      <c r="N1111" s="100"/>
      <c r="O1111" s="100"/>
      <c r="P1111" s="100"/>
      <c r="Q1111" s="100"/>
      <c r="R1111" s="100"/>
      <c r="S1111" s="100"/>
      <c r="T1111" s="100"/>
      <c r="U1111" s="100"/>
      <c r="V1111" s="100"/>
      <c r="W1111" s="100"/>
      <c r="X1111" s="100"/>
      <c r="Y1111" s="100"/>
      <c r="Z1111" s="100"/>
    </row>
    <row r="1112" spans="1:26" ht="14.25" hidden="1" customHeight="1" outlineLevel="1" collapsed="1" x14ac:dyDescent="0.2">
      <c r="A1112" s="100" t="s">
        <v>148</v>
      </c>
      <c r="B1112" s="100">
        <v>11</v>
      </c>
      <c r="C1112" s="100" t="s">
        <v>101</v>
      </c>
      <c r="D1112" s="100">
        <v>56</v>
      </c>
      <c r="E1112" s="101">
        <v>179200</v>
      </c>
      <c r="F1112" s="101">
        <v>45000000</v>
      </c>
      <c r="G1112" s="102">
        <v>130</v>
      </c>
      <c r="H1112" s="101">
        <v>47</v>
      </c>
      <c r="I1112" s="101"/>
      <c r="J1112" s="100"/>
      <c r="K1112" s="100"/>
      <c r="L1112" s="100"/>
      <c r="M1112" s="100"/>
      <c r="N1112" s="100"/>
      <c r="O1112" s="100"/>
      <c r="P1112" s="100"/>
      <c r="Q1112" s="100"/>
      <c r="R1112" s="100"/>
      <c r="S1112" s="100"/>
      <c r="T1112" s="100"/>
      <c r="U1112" s="100"/>
      <c r="V1112" s="100"/>
      <c r="W1112" s="100"/>
      <c r="X1112" s="100"/>
      <c r="Y1112" s="100"/>
      <c r="Z1112" s="100"/>
    </row>
    <row r="1113" spans="1:26" ht="14.25" hidden="1" customHeight="1" outlineLevel="1" x14ac:dyDescent="0.2">
      <c r="A1113" s="100" t="s">
        <v>148</v>
      </c>
      <c r="B1113" s="100">
        <v>12</v>
      </c>
      <c r="C1113" s="100" t="s">
        <v>101</v>
      </c>
      <c r="D1113" s="100">
        <v>57</v>
      </c>
      <c r="E1113" s="101">
        <v>190000</v>
      </c>
      <c r="F1113" s="101">
        <v>0</v>
      </c>
      <c r="G1113" s="102">
        <v>0</v>
      </c>
      <c r="H1113" s="101">
        <v>47</v>
      </c>
      <c r="I1113" s="101"/>
      <c r="J1113" s="100"/>
      <c r="K1113" s="100"/>
      <c r="L1113" s="100"/>
      <c r="M1113" s="100"/>
      <c r="N1113" s="100"/>
      <c r="O1113" s="100"/>
      <c r="P1113" s="100"/>
      <c r="Q1113" s="100"/>
      <c r="R1113" s="100"/>
      <c r="S1113" s="100"/>
      <c r="T1113" s="100"/>
      <c r="U1113" s="100"/>
      <c r="V1113" s="100"/>
      <c r="W1113" s="100"/>
      <c r="X1113" s="100"/>
      <c r="Y1113" s="100"/>
      <c r="Z1113" s="100"/>
    </row>
    <row r="1114" spans="1:26" ht="14.25" hidden="1" customHeight="1" outlineLevel="1" x14ac:dyDescent="0.2">
      <c r="A1114" s="100" t="s">
        <v>148</v>
      </c>
      <c r="B1114" s="100">
        <v>1</v>
      </c>
      <c r="C1114" s="100" t="s">
        <v>102</v>
      </c>
      <c r="D1114" s="100">
        <v>57</v>
      </c>
      <c r="E1114" s="101">
        <v>190000</v>
      </c>
      <c r="F1114" s="101">
        <v>1000000</v>
      </c>
      <c r="G1114" s="102">
        <v>12</v>
      </c>
      <c r="H1114" s="101">
        <v>47</v>
      </c>
      <c r="I1114" s="101"/>
      <c r="J1114" s="100"/>
      <c r="K1114" s="100"/>
      <c r="L1114" s="100"/>
      <c r="M1114" s="100"/>
      <c r="N1114" s="100"/>
      <c r="O1114" s="100"/>
      <c r="P1114" s="100"/>
      <c r="Q1114" s="100"/>
      <c r="R1114" s="100"/>
      <c r="S1114" s="100"/>
      <c r="T1114" s="100"/>
      <c r="U1114" s="100"/>
      <c r="V1114" s="100"/>
      <c r="W1114" s="100"/>
      <c r="X1114" s="100"/>
      <c r="Y1114" s="100"/>
      <c r="Z1114" s="100"/>
    </row>
    <row r="1115" spans="1:26" ht="14.25" hidden="1" customHeight="1" outlineLevel="1" x14ac:dyDescent="0.2">
      <c r="A1115" s="100" t="s">
        <v>148</v>
      </c>
      <c r="B1115" s="100">
        <v>2</v>
      </c>
      <c r="C1115" s="100" t="s">
        <v>102</v>
      </c>
      <c r="D1115" s="100">
        <v>57</v>
      </c>
      <c r="E1115" s="101">
        <v>193500</v>
      </c>
      <c r="F1115" s="101">
        <v>2000000</v>
      </c>
      <c r="G1115" s="102">
        <v>24</v>
      </c>
      <c r="H1115" s="101">
        <v>47</v>
      </c>
      <c r="I1115" s="101"/>
      <c r="J1115" s="100"/>
      <c r="K1115" s="100"/>
      <c r="L1115" s="100"/>
      <c r="M1115" s="100"/>
      <c r="N1115" s="100"/>
      <c r="O1115" s="100"/>
      <c r="P1115" s="100"/>
      <c r="Q1115" s="100"/>
      <c r="R1115" s="100"/>
      <c r="S1115" s="100"/>
      <c r="T1115" s="100"/>
      <c r="U1115" s="100"/>
      <c r="V1115" s="100"/>
      <c r="W1115" s="100"/>
      <c r="X1115" s="100"/>
      <c r="Y1115" s="100"/>
      <c r="Z1115" s="100"/>
    </row>
    <row r="1116" spans="1:26" ht="14.25" hidden="1" customHeight="1" outlineLevel="1" x14ac:dyDescent="0.2">
      <c r="A1116" s="100" t="s">
        <v>148</v>
      </c>
      <c r="B1116" s="100">
        <v>3</v>
      </c>
      <c r="C1116" s="100" t="s">
        <v>102</v>
      </c>
      <c r="D1116" s="100">
        <v>57</v>
      </c>
      <c r="E1116" s="101">
        <v>197000</v>
      </c>
      <c r="F1116" s="101">
        <v>4000000</v>
      </c>
      <c r="G1116" s="102">
        <v>36</v>
      </c>
      <c r="H1116" s="101">
        <v>47</v>
      </c>
      <c r="I1116" s="101"/>
      <c r="J1116" s="100"/>
      <c r="K1116" s="100"/>
      <c r="L1116" s="100"/>
      <c r="M1116" s="100"/>
      <c r="N1116" s="100"/>
      <c r="O1116" s="100"/>
      <c r="P1116" s="100"/>
      <c r="Q1116" s="100"/>
      <c r="R1116" s="100"/>
      <c r="S1116" s="100"/>
      <c r="T1116" s="100"/>
      <c r="U1116" s="100"/>
      <c r="V1116" s="100"/>
      <c r="W1116" s="100"/>
      <c r="X1116" s="100"/>
      <c r="Y1116" s="100"/>
      <c r="Z1116" s="100"/>
    </row>
    <row r="1117" spans="1:26" ht="14.25" hidden="1" customHeight="1" outlineLevel="1" x14ac:dyDescent="0.2">
      <c r="A1117" s="100" t="s">
        <v>148</v>
      </c>
      <c r="B1117" s="100">
        <v>4</v>
      </c>
      <c r="C1117" s="100" t="s">
        <v>102</v>
      </c>
      <c r="D1117" s="100">
        <v>57</v>
      </c>
      <c r="E1117" s="101">
        <v>200500</v>
      </c>
      <c r="F1117" s="101">
        <v>16000000</v>
      </c>
      <c r="G1117" s="102">
        <v>36</v>
      </c>
      <c r="H1117" s="101">
        <v>47</v>
      </c>
      <c r="I1117" s="101"/>
      <c r="J1117" s="100"/>
      <c r="K1117" s="100"/>
      <c r="L1117" s="100"/>
      <c r="M1117" s="100"/>
      <c r="N1117" s="100"/>
      <c r="O1117" s="100"/>
      <c r="P1117" s="100"/>
      <c r="Q1117" s="100"/>
      <c r="R1117" s="100"/>
      <c r="S1117" s="100"/>
      <c r="T1117" s="100"/>
      <c r="U1117" s="100"/>
      <c r="V1117" s="100"/>
      <c r="W1117" s="100"/>
      <c r="X1117" s="100"/>
      <c r="Y1117" s="100"/>
      <c r="Z1117" s="100"/>
    </row>
    <row r="1118" spans="1:26" ht="14.25" hidden="1" customHeight="1" outlineLevel="1" x14ac:dyDescent="0.2">
      <c r="A1118" s="100" t="s">
        <v>148</v>
      </c>
      <c r="B1118" s="100">
        <v>5</v>
      </c>
      <c r="C1118" s="100" t="s">
        <v>102</v>
      </c>
      <c r="D1118" s="100">
        <v>57</v>
      </c>
      <c r="E1118" s="101">
        <v>204000</v>
      </c>
      <c r="F1118" s="101">
        <v>16000000</v>
      </c>
      <c r="G1118" s="102">
        <v>36</v>
      </c>
      <c r="H1118" s="101">
        <v>47</v>
      </c>
      <c r="I1118" s="101"/>
      <c r="J1118" s="100"/>
      <c r="K1118" s="100"/>
      <c r="L1118" s="100"/>
      <c r="M1118" s="100"/>
      <c r="N1118" s="100"/>
      <c r="O1118" s="100"/>
      <c r="P1118" s="100"/>
      <c r="Q1118" s="100"/>
      <c r="R1118" s="100"/>
      <c r="S1118" s="100"/>
      <c r="T1118" s="100"/>
      <c r="U1118" s="100"/>
      <c r="V1118" s="100"/>
      <c r="W1118" s="100"/>
      <c r="X1118" s="100"/>
      <c r="Y1118" s="100"/>
      <c r="Z1118" s="100"/>
    </row>
    <row r="1119" spans="1:26" ht="14.25" hidden="1" customHeight="1" outlineLevel="1" x14ac:dyDescent="0.2">
      <c r="A1119" s="100" t="s">
        <v>148</v>
      </c>
      <c r="B1119" s="100">
        <v>6</v>
      </c>
      <c r="C1119" s="100" t="s">
        <v>102</v>
      </c>
      <c r="D1119" s="100">
        <v>57</v>
      </c>
      <c r="E1119" s="101">
        <v>207500</v>
      </c>
      <c r="F1119" s="101">
        <v>16000000</v>
      </c>
      <c r="G1119" s="102">
        <v>36</v>
      </c>
      <c r="H1119" s="101">
        <v>47</v>
      </c>
      <c r="I1119" s="101"/>
      <c r="J1119" s="100"/>
      <c r="K1119" s="100"/>
      <c r="L1119" s="100"/>
      <c r="M1119" s="100"/>
      <c r="N1119" s="100"/>
      <c r="O1119" s="100"/>
      <c r="P1119" s="100"/>
      <c r="Q1119" s="100"/>
      <c r="R1119" s="100"/>
      <c r="S1119" s="100"/>
      <c r="T1119" s="100"/>
      <c r="U1119" s="100"/>
      <c r="V1119" s="100"/>
      <c r="W1119" s="100"/>
      <c r="X1119" s="100"/>
      <c r="Y1119" s="100"/>
      <c r="Z1119" s="100"/>
    </row>
    <row r="1120" spans="1:26" ht="14.25" hidden="1" customHeight="1" outlineLevel="1" x14ac:dyDescent="0.2">
      <c r="A1120" s="100" t="s">
        <v>148</v>
      </c>
      <c r="B1120" s="100">
        <v>7</v>
      </c>
      <c r="C1120" s="100" t="s">
        <v>102</v>
      </c>
      <c r="D1120" s="100">
        <v>57</v>
      </c>
      <c r="E1120" s="101">
        <v>211000</v>
      </c>
      <c r="F1120" s="101">
        <v>16000000</v>
      </c>
      <c r="G1120" s="102">
        <v>36</v>
      </c>
      <c r="H1120" s="101">
        <v>47</v>
      </c>
      <c r="I1120" s="101"/>
      <c r="J1120" s="100"/>
      <c r="K1120" s="100"/>
      <c r="L1120" s="100"/>
      <c r="M1120" s="100"/>
      <c r="N1120" s="100"/>
      <c r="O1120" s="100"/>
      <c r="P1120" s="100"/>
      <c r="Q1120" s="100"/>
      <c r="R1120" s="100"/>
      <c r="S1120" s="100"/>
      <c r="T1120" s="100"/>
      <c r="U1120" s="100"/>
      <c r="V1120" s="100"/>
      <c r="W1120" s="100"/>
      <c r="X1120" s="100"/>
      <c r="Y1120" s="100"/>
      <c r="Z1120" s="100"/>
    </row>
    <row r="1121" spans="1:26" ht="14.25" hidden="1" customHeight="1" outlineLevel="1" x14ac:dyDescent="0.2">
      <c r="A1121" s="100" t="s">
        <v>148</v>
      </c>
      <c r="B1121" s="100">
        <v>8</v>
      </c>
      <c r="C1121" s="100" t="s">
        <v>102</v>
      </c>
      <c r="D1121" s="100">
        <v>57</v>
      </c>
      <c r="E1121" s="101">
        <v>214500</v>
      </c>
      <c r="F1121" s="101">
        <v>16000000</v>
      </c>
      <c r="G1121" s="102">
        <v>36</v>
      </c>
      <c r="H1121" s="101">
        <v>47</v>
      </c>
      <c r="I1121" s="101"/>
      <c r="J1121" s="100"/>
      <c r="K1121" s="100"/>
      <c r="L1121" s="100"/>
      <c r="M1121" s="100"/>
      <c r="N1121" s="100"/>
      <c r="O1121" s="100"/>
      <c r="P1121" s="100"/>
      <c r="Q1121" s="100"/>
      <c r="R1121" s="100"/>
      <c r="S1121" s="100"/>
      <c r="T1121" s="100"/>
      <c r="U1121" s="100"/>
      <c r="V1121" s="100"/>
      <c r="W1121" s="100"/>
      <c r="X1121" s="100"/>
      <c r="Y1121" s="100"/>
      <c r="Z1121" s="100"/>
    </row>
    <row r="1122" spans="1:26" ht="14.25" hidden="1" customHeight="1" outlineLevel="1" x14ac:dyDescent="0.2">
      <c r="A1122" s="100" t="s">
        <v>148</v>
      </c>
      <c r="B1122" s="100">
        <v>9</v>
      </c>
      <c r="C1122" s="100" t="s">
        <v>102</v>
      </c>
      <c r="D1122" s="100">
        <v>57</v>
      </c>
      <c r="E1122" s="101">
        <v>218000</v>
      </c>
      <c r="F1122" s="101">
        <v>16000000</v>
      </c>
      <c r="G1122" s="102">
        <v>36</v>
      </c>
      <c r="H1122" s="101">
        <v>47</v>
      </c>
      <c r="I1122" s="101"/>
      <c r="J1122" s="100"/>
      <c r="K1122" s="100"/>
      <c r="L1122" s="100"/>
      <c r="M1122" s="100"/>
      <c r="N1122" s="100"/>
      <c r="O1122" s="100"/>
      <c r="P1122" s="100"/>
      <c r="Q1122" s="100"/>
      <c r="R1122" s="100"/>
      <c r="S1122" s="100"/>
      <c r="T1122" s="100"/>
      <c r="U1122" s="100"/>
      <c r="V1122" s="100"/>
      <c r="W1122" s="100"/>
      <c r="X1122" s="100"/>
      <c r="Y1122" s="100"/>
      <c r="Z1122" s="100"/>
    </row>
    <row r="1123" spans="1:26" ht="14.25" hidden="1" customHeight="1" outlineLevel="1" x14ac:dyDescent="0.2">
      <c r="A1123" s="100" t="s">
        <v>148</v>
      </c>
      <c r="B1123" s="100">
        <v>10</v>
      </c>
      <c r="C1123" s="100" t="s">
        <v>102</v>
      </c>
      <c r="D1123" s="100">
        <v>57</v>
      </c>
      <c r="E1123" s="101">
        <v>221500</v>
      </c>
      <c r="F1123" s="101">
        <v>16000000</v>
      </c>
      <c r="G1123" s="102">
        <v>36</v>
      </c>
      <c r="H1123" s="101">
        <v>47</v>
      </c>
      <c r="I1123" s="101"/>
      <c r="J1123" s="100"/>
      <c r="K1123" s="100"/>
      <c r="L1123" s="100"/>
      <c r="M1123" s="100"/>
      <c r="N1123" s="100"/>
      <c r="O1123" s="100"/>
      <c r="P1123" s="100"/>
      <c r="Q1123" s="100"/>
      <c r="R1123" s="100"/>
      <c r="S1123" s="100"/>
      <c r="T1123" s="100"/>
      <c r="U1123" s="100"/>
      <c r="V1123" s="100"/>
      <c r="W1123" s="100"/>
      <c r="X1123" s="100"/>
      <c r="Y1123" s="100"/>
      <c r="Z1123" s="100"/>
    </row>
    <row r="1124" spans="1:26" ht="14.25" hidden="1" customHeight="1" outlineLevel="1" x14ac:dyDescent="0.2">
      <c r="A1124" s="100" t="s">
        <v>148</v>
      </c>
      <c r="B1124" s="100">
        <v>11</v>
      </c>
      <c r="C1124" s="100" t="s">
        <v>102</v>
      </c>
      <c r="D1124" s="100">
        <v>57</v>
      </c>
      <c r="E1124" s="101">
        <v>225000</v>
      </c>
      <c r="F1124" s="101">
        <v>16000000</v>
      </c>
      <c r="G1124" s="102">
        <v>36</v>
      </c>
      <c r="H1124" s="101">
        <v>47</v>
      </c>
      <c r="I1124" s="101"/>
      <c r="J1124" s="100"/>
      <c r="K1124" s="100"/>
      <c r="L1124" s="100"/>
      <c r="M1124" s="100"/>
      <c r="N1124" s="100"/>
      <c r="O1124" s="100"/>
      <c r="P1124" s="100"/>
      <c r="Q1124" s="100"/>
      <c r="R1124" s="100"/>
      <c r="S1124" s="100"/>
      <c r="T1124" s="100"/>
      <c r="U1124" s="100"/>
      <c r="V1124" s="100"/>
      <c r="W1124" s="100"/>
      <c r="X1124" s="100"/>
      <c r="Y1124" s="100"/>
      <c r="Z1124" s="100"/>
    </row>
    <row r="1125" spans="1:26" ht="14.25" hidden="1" customHeight="1" outlineLevel="1" x14ac:dyDescent="0.2">
      <c r="A1125" s="100" t="s">
        <v>148</v>
      </c>
      <c r="B1125" s="100">
        <v>12</v>
      </c>
      <c r="C1125" s="100" t="s">
        <v>102</v>
      </c>
      <c r="D1125" s="100">
        <v>57</v>
      </c>
      <c r="E1125" s="101">
        <v>228500</v>
      </c>
      <c r="F1125" s="101">
        <v>0</v>
      </c>
      <c r="G1125" s="102">
        <v>0</v>
      </c>
      <c r="H1125" s="101">
        <v>47</v>
      </c>
      <c r="I1125" s="101"/>
      <c r="J1125" s="100"/>
      <c r="K1125" s="100"/>
      <c r="L1125" s="100"/>
      <c r="M1125" s="100"/>
      <c r="N1125" s="100"/>
      <c r="O1125" s="100"/>
      <c r="P1125" s="100"/>
      <c r="Q1125" s="100"/>
      <c r="R1125" s="100"/>
      <c r="S1125" s="100"/>
      <c r="T1125" s="100"/>
      <c r="U1125" s="100"/>
      <c r="V1125" s="100"/>
      <c r="W1125" s="100"/>
      <c r="X1125" s="100"/>
      <c r="Y1125" s="100"/>
      <c r="Z1125" s="100"/>
    </row>
    <row r="1126" spans="1:26" ht="14.25" hidden="1" customHeight="1" outlineLevel="1" x14ac:dyDescent="0.2">
      <c r="A1126" s="201" t="s">
        <v>148</v>
      </c>
      <c r="B1126" s="97">
        <v>1</v>
      </c>
      <c r="C1126" s="97" t="s">
        <v>103</v>
      </c>
      <c r="D1126" s="97">
        <v>57</v>
      </c>
      <c r="E1126" s="98">
        <v>239925</v>
      </c>
      <c r="F1126" s="98">
        <v>0</v>
      </c>
      <c r="G1126" s="99">
        <v>0</v>
      </c>
      <c r="H1126" s="98">
        <v>47</v>
      </c>
      <c r="I1126" s="101"/>
      <c r="J1126" s="100"/>
      <c r="K1126" s="100"/>
      <c r="L1126" s="100"/>
      <c r="M1126" s="100"/>
      <c r="N1126" s="100"/>
      <c r="O1126" s="100"/>
      <c r="P1126" s="100"/>
      <c r="Q1126" s="100"/>
      <c r="R1126" s="100"/>
      <c r="S1126" s="100"/>
      <c r="T1126" s="100"/>
      <c r="U1126" s="100"/>
      <c r="V1126" s="100"/>
      <c r="W1126" s="100"/>
      <c r="X1126" s="100"/>
      <c r="Y1126" s="100"/>
      <c r="Z1126" s="100"/>
    </row>
    <row r="1127" spans="1:26" ht="14.25" customHeight="1" collapsed="1" x14ac:dyDescent="0.2">
      <c r="A1127" s="100" t="s">
        <v>149</v>
      </c>
      <c r="B1127" s="100">
        <v>1</v>
      </c>
      <c r="C1127" s="100" t="s">
        <v>101</v>
      </c>
      <c r="D1127" s="100">
        <v>40</v>
      </c>
      <c r="E1127" s="101">
        <v>73600</v>
      </c>
      <c r="F1127" s="101">
        <v>20000</v>
      </c>
      <c r="G1127" s="102">
        <v>0.16666666666666671</v>
      </c>
      <c r="H1127" s="101">
        <v>48</v>
      </c>
      <c r="I1127" s="101"/>
      <c r="J1127" s="100"/>
      <c r="K1127" s="100"/>
      <c r="L1127" s="100"/>
      <c r="M1127" s="100"/>
      <c r="N1127" s="100"/>
      <c r="O1127" s="100"/>
      <c r="P1127" s="100"/>
      <c r="Q1127" s="100"/>
      <c r="R1127" s="100"/>
      <c r="S1127" s="100"/>
      <c r="T1127" s="100"/>
      <c r="U1127" s="100"/>
      <c r="V1127" s="100"/>
      <c r="W1127" s="100"/>
      <c r="X1127" s="100"/>
      <c r="Y1127" s="100"/>
      <c r="Z1127" s="100"/>
    </row>
    <row r="1128" spans="1:26" ht="14.25" hidden="1" customHeight="1" outlineLevel="1" x14ac:dyDescent="0.2">
      <c r="A1128" s="100" t="s">
        <v>149</v>
      </c>
      <c r="B1128" s="100">
        <v>2</v>
      </c>
      <c r="C1128" s="100" t="s">
        <v>101</v>
      </c>
      <c r="D1128" s="100">
        <v>42</v>
      </c>
      <c r="E1128" s="101">
        <v>78000</v>
      </c>
      <c r="F1128" s="101">
        <v>40000</v>
      </c>
      <c r="G1128" s="102">
        <v>1</v>
      </c>
      <c r="H1128" s="101">
        <v>48</v>
      </c>
      <c r="I1128" s="101"/>
      <c r="J1128" s="100"/>
      <c r="K1128" s="100"/>
      <c r="L1128" s="100"/>
      <c r="M1128" s="100"/>
      <c r="N1128" s="100"/>
      <c r="O1128" s="100"/>
      <c r="P1128" s="100"/>
      <c r="Q1128" s="100"/>
      <c r="R1128" s="100"/>
      <c r="S1128" s="100"/>
      <c r="T1128" s="100"/>
      <c r="U1128" s="100"/>
      <c r="V1128" s="100"/>
      <c r="W1128" s="100"/>
      <c r="X1128" s="100"/>
      <c r="Y1128" s="100"/>
      <c r="Z1128" s="100"/>
    </row>
    <row r="1129" spans="1:26" ht="14.25" hidden="1" customHeight="1" outlineLevel="1" x14ac:dyDescent="0.2">
      <c r="A1129" s="100" t="s">
        <v>149</v>
      </c>
      <c r="B1129" s="100">
        <v>3</v>
      </c>
      <c r="C1129" s="100" t="s">
        <v>101</v>
      </c>
      <c r="D1129" s="100">
        <v>43</v>
      </c>
      <c r="E1129" s="101">
        <v>82700</v>
      </c>
      <c r="F1129" s="101">
        <v>80000</v>
      </c>
      <c r="G1129" s="102">
        <v>2</v>
      </c>
      <c r="H1129" s="101">
        <v>48</v>
      </c>
      <c r="I1129" s="101"/>
      <c r="J1129" s="100"/>
      <c r="K1129" s="100"/>
      <c r="L1129" s="100"/>
      <c r="M1129" s="100"/>
      <c r="N1129" s="100"/>
      <c r="O1129" s="100"/>
      <c r="P1129" s="100"/>
      <c r="Q1129" s="100"/>
      <c r="R1129" s="100"/>
      <c r="S1129" s="100"/>
      <c r="T1129" s="100"/>
      <c r="U1129" s="100"/>
      <c r="V1129" s="100"/>
      <c r="W1129" s="100"/>
      <c r="X1129" s="100"/>
      <c r="Y1129" s="100"/>
      <c r="Z1129" s="100"/>
    </row>
    <row r="1130" spans="1:26" ht="14.25" hidden="1" customHeight="1" outlineLevel="1" x14ac:dyDescent="0.2">
      <c r="A1130" s="100" t="s">
        <v>149</v>
      </c>
      <c r="B1130" s="100">
        <v>4</v>
      </c>
      <c r="C1130" s="100" t="s">
        <v>101</v>
      </c>
      <c r="D1130" s="100">
        <v>45</v>
      </c>
      <c r="E1130" s="101">
        <v>87700</v>
      </c>
      <c r="F1130" s="101">
        <v>400000</v>
      </c>
      <c r="G1130" s="102">
        <v>8</v>
      </c>
      <c r="H1130" s="101">
        <v>48</v>
      </c>
      <c r="I1130" s="101"/>
      <c r="J1130" s="100"/>
      <c r="K1130" s="100"/>
      <c r="L1130" s="100"/>
      <c r="M1130" s="100"/>
      <c r="N1130" s="100"/>
      <c r="O1130" s="100"/>
      <c r="P1130" s="100"/>
      <c r="Q1130" s="100"/>
      <c r="R1130" s="100"/>
      <c r="S1130" s="100"/>
      <c r="T1130" s="100"/>
      <c r="U1130" s="100"/>
      <c r="V1130" s="100"/>
      <c r="W1130" s="100"/>
      <c r="X1130" s="100"/>
      <c r="Y1130" s="100"/>
      <c r="Z1130" s="100"/>
    </row>
    <row r="1131" spans="1:26" ht="14.25" hidden="1" customHeight="1" outlineLevel="1" x14ac:dyDescent="0.2">
      <c r="A1131" s="100" t="s">
        <v>149</v>
      </c>
      <c r="B1131" s="100">
        <v>5</v>
      </c>
      <c r="C1131" s="100" t="s">
        <v>101</v>
      </c>
      <c r="D1131" s="100">
        <v>46</v>
      </c>
      <c r="E1131" s="101">
        <v>93000</v>
      </c>
      <c r="F1131" s="101">
        <v>800000</v>
      </c>
      <c r="G1131" s="102">
        <v>12</v>
      </c>
      <c r="H1131" s="101">
        <v>48</v>
      </c>
      <c r="I1131" s="101"/>
      <c r="J1131" s="100"/>
      <c r="K1131" s="100"/>
      <c r="L1131" s="100"/>
      <c r="M1131" s="100"/>
      <c r="N1131" s="100"/>
      <c r="O1131" s="100"/>
      <c r="P1131" s="100"/>
      <c r="Q1131" s="100"/>
      <c r="R1131" s="100"/>
      <c r="S1131" s="100"/>
      <c r="T1131" s="100"/>
      <c r="U1131" s="100"/>
      <c r="V1131" s="100"/>
      <c r="W1131" s="100"/>
      <c r="X1131" s="100"/>
      <c r="Y1131" s="100"/>
      <c r="Z1131" s="100"/>
    </row>
    <row r="1132" spans="1:26" ht="14.25" hidden="1" customHeight="1" outlineLevel="1" x14ac:dyDescent="0.2">
      <c r="A1132" s="100" t="s">
        <v>149</v>
      </c>
      <c r="B1132" s="100">
        <v>6</v>
      </c>
      <c r="C1132" s="100" t="s">
        <v>101</v>
      </c>
      <c r="D1132" s="100">
        <v>48</v>
      </c>
      <c r="E1132" s="101">
        <v>98600</v>
      </c>
      <c r="F1132" s="101">
        <v>1600000</v>
      </c>
      <c r="G1132" s="102">
        <v>24</v>
      </c>
      <c r="H1132" s="101">
        <v>48</v>
      </c>
      <c r="I1132" s="101"/>
      <c r="J1132" s="100"/>
      <c r="K1132" s="100"/>
      <c r="L1132" s="100"/>
      <c r="M1132" s="100"/>
      <c r="N1132" s="100"/>
      <c r="O1132" s="100"/>
      <c r="P1132" s="100"/>
      <c r="Q1132" s="100"/>
      <c r="R1132" s="100"/>
      <c r="S1132" s="100"/>
      <c r="T1132" s="100"/>
      <c r="U1132" s="100"/>
      <c r="V1132" s="100"/>
      <c r="W1132" s="100"/>
      <c r="X1132" s="100"/>
      <c r="Y1132" s="100"/>
      <c r="Z1132" s="100"/>
    </row>
    <row r="1133" spans="1:26" ht="14.25" hidden="1" customHeight="1" outlineLevel="1" x14ac:dyDescent="0.2">
      <c r="A1133" s="100" t="s">
        <v>149</v>
      </c>
      <c r="B1133" s="100">
        <v>7</v>
      </c>
      <c r="C1133" s="100" t="s">
        <v>101</v>
      </c>
      <c r="D1133" s="100">
        <v>49</v>
      </c>
      <c r="E1133" s="101">
        <v>104500</v>
      </c>
      <c r="F1133" s="101">
        <v>3000000</v>
      </c>
      <c r="G1133" s="102">
        <v>32</v>
      </c>
      <c r="H1133" s="101">
        <v>48</v>
      </c>
      <c r="I1133" s="101"/>
      <c r="J1133" s="100"/>
      <c r="K1133" s="100"/>
      <c r="L1133" s="100"/>
      <c r="M1133" s="100"/>
      <c r="N1133" s="100"/>
      <c r="O1133" s="100"/>
      <c r="P1133" s="100"/>
      <c r="Q1133" s="100"/>
      <c r="R1133" s="100"/>
      <c r="S1133" s="100"/>
      <c r="T1133" s="100"/>
      <c r="U1133" s="100"/>
      <c r="V1133" s="100"/>
      <c r="W1133" s="100"/>
      <c r="X1133" s="100"/>
      <c r="Y1133" s="100"/>
      <c r="Z1133" s="100"/>
    </row>
    <row r="1134" spans="1:26" ht="14.25" hidden="1" customHeight="1" outlineLevel="1" x14ac:dyDescent="0.2">
      <c r="A1134" s="100" t="s">
        <v>149</v>
      </c>
      <c r="B1134" s="100">
        <v>8</v>
      </c>
      <c r="C1134" s="100" t="s">
        <v>101</v>
      </c>
      <c r="D1134" s="100">
        <v>50</v>
      </c>
      <c r="E1134" s="101">
        <v>110800</v>
      </c>
      <c r="F1134" s="101">
        <v>6000000</v>
      </c>
      <c r="G1134" s="102">
        <v>40</v>
      </c>
      <c r="H1134" s="101">
        <v>48</v>
      </c>
      <c r="I1134" s="101"/>
      <c r="J1134" s="100"/>
      <c r="K1134" s="100"/>
      <c r="L1134" s="100"/>
      <c r="M1134" s="100"/>
      <c r="N1134" s="100"/>
      <c r="O1134" s="100"/>
      <c r="P1134" s="100"/>
      <c r="Q1134" s="100"/>
      <c r="R1134" s="100"/>
      <c r="S1134" s="100"/>
      <c r="T1134" s="100"/>
      <c r="U1134" s="100"/>
      <c r="V1134" s="100"/>
      <c r="W1134" s="100"/>
      <c r="X1134" s="100"/>
      <c r="Y1134" s="100"/>
      <c r="Z1134" s="100"/>
    </row>
    <row r="1135" spans="1:26" ht="14.25" hidden="1" customHeight="1" outlineLevel="1" x14ac:dyDescent="0.2">
      <c r="A1135" s="100" t="s">
        <v>149</v>
      </c>
      <c r="B1135" s="100">
        <v>9</v>
      </c>
      <c r="C1135" s="100" t="s">
        <v>101</v>
      </c>
      <c r="D1135" s="100">
        <v>52</v>
      </c>
      <c r="E1135" s="101">
        <v>117500</v>
      </c>
      <c r="F1135" s="101">
        <v>10000000</v>
      </c>
      <c r="G1135" s="102">
        <v>44</v>
      </c>
      <c r="H1135" s="101">
        <v>48</v>
      </c>
      <c r="I1135" s="101"/>
      <c r="J1135" s="100"/>
      <c r="K1135" s="100"/>
      <c r="L1135" s="100"/>
      <c r="M1135" s="100"/>
      <c r="N1135" s="100"/>
      <c r="O1135" s="100"/>
      <c r="P1135" s="100"/>
      <c r="Q1135" s="100"/>
      <c r="R1135" s="100"/>
      <c r="S1135" s="100"/>
      <c r="T1135" s="100"/>
      <c r="U1135" s="100"/>
      <c r="V1135" s="100"/>
      <c r="W1135" s="100"/>
      <c r="X1135" s="100"/>
      <c r="Y1135" s="100"/>
      <c r="Z1135" s="100"/>
    </row>
    <row r="1136" spans="1:26" ht="14.25" hidden="1" customHeight="1" outlineLevel="1" x14ac:dyDescent="0.2">
      <c r="A1136" s="100" t="s">
        <v>149</v>
      </c>
      <c r="B1136" s="100">
        <v>10</v>
      </c>
      <c r="C1136" s="100" t="s">
        <v>101</v>
      </c>
      <c r="D1136" s="100">
        <v>53</v>
      </c>
      <c r="E1136" s="101">
        <v>124600</v>
      </c>
      <c r="F1136" s="101">
        <v>16000000</v>
      </c>
      <c r="G1136" s="102">
        <v>52</v>
      </c>
      <c r="H1136" s="101">
        <v>48</v>
      </c>
      <c r="I1136" s="101"/>
      <c r="J1136" s="100"/>
      <c r="K1136" s="100"/>
      <c r="L1136" s="100"/>
      <c r="M1136" s="100"/>
      <c r="N1136" s="100"/>
      <c r="O1136" s="100"/>
      <c r="P1136" s="100"/>
      <c r="Q1136" s="100"/>
      <c r="R1136" s="100"/>
      <c r="S1136" s="100"/>
      <c r="T1136" s="100"/>
      <c r="U1136" s="100"/>
      <c r="V1136" s="100"/>
      <c r="W1136" s="100"/>
      <c r="X1136" s="100"/>
      <c r="Y1136" s="100"/>
      <c r="Z1136" s="100"/>
    </row>
    <row r="1137" spans="1:26" ht="14.25" hidden="1" customHeight="1" outlineLevel="1" collapsed="1" x14ac:dyDescent="0.2">
      <c r="A1137" s="100" t="s">
        <v>149</v>
      </c>
      <c r="B1137" s="100">
        <v>11</v>
      </c>
      <c r="C1137" s="100" t="s">
        <v>101</v>
      </c>
      <c r="D1137" s="100">
        <v>54</v>
      </c>
      <c r="E1137" s="101">
        <v>132100</v>
      </c>
      <c r="F1137" s="101">
        <v>26000000</v>
      </c>
      <c r="G1137" s="102">
        <v>60</v>
      </c>
      <c r="H1137" s="101">
        <v>48</v>
      </c>
      <c r="I1137" s="101"/>
      <c r="J1137" s="100"/>
      <c r="K1137" s="100"/>
      <c r="L1137" s="100"/>
      <c r="M1137" s="100"/>
      <c r="N1137" s="100"/>
      <c r="O1137" s="100"/>
      <c r="P1137" s="100"/>
      <c r="Q1137" s="100"/>
      <c r="R1137" s="100"/>
      <c r="S1137" s="100"/>
      <c r="T1137" s="100"/>
      <c r="U1137" s="100"/>
      <c r="V1137" s="100"/>
      <c r="W1137" s="100"/>
      <c r="X1137" s="100"/>
      <c r="Y1137" s="100"/>
      <c r="Z1137" s="100"/>
    </row>
    <row r="1138" spans="1:26" ht="14.25" hidden="1" customHeight="1" outlineLevel="1" x14ac:dyDescent="0.2">
      <c r="A1138" s="100" t="s">
        <v>149</v>
      </c>
      <c r="B1138" s="100">
        <v>12</v>
      </c>
      <c r="C1138" s="100" t="s">
        <v>101</v>
      </c>
      <c r="D1138" s="100">
        <v>55</v>
      </c>
      <c r="E1138" s="101">
        <v>140000</v>
      </c>
      <c r="F1138" s="101">
        <v>0</v>
      </c>
      <c r="G1138" s="102">
        <v>0</v>
      </c>
      <c r="H1138" s="101">
        <v>48</v>
      </c>
      <c r="I1138" s="101"/>
      <c r="J1138" s="100"/>
      <c r="K1138" s="100"/>
      <c r="L1138" s="100"/>
      <c r="M1138" s="100"/>
      <c r="N1138" s="100"/>
      <c r="O1138" s="100"/>
      <c r="P1138" s="100"/>
      <c r="Q1138" s="100"/>
      <c r="R1138" s="100"/>
      <c r="S1138" s="100"/>
      <c r="T1138" s="100"/>
      <c r="U1138" s="100"/>
      <c r="V1138" s="100"/>
      <c r="W1138" s="100"/>
      <c r="X1138" s="100"/>
      <c r="Y1138" s="100"/>
      <c r="Z1138" s="100"/>
    </row>
    <row r="1139" spans="1:26" ht="14.25" hidden="1" customHeight="1" outlineLevel="1" x14ac:dyDescent="0.2">
      <c r="A1139" s="100" t="s">
        <v>149</v>
      </c>
      <c r="B1139" s="100">
        <v>1</v>
      </c>
      <c r="C1139" s="100" t="s">
        <v>102</v>
      </c>
      <c r="D1139" s="100">
        <v>55</v>
      </c>
      <c r="E1139" s="101">
        <v>140000</v>
      </c>
      <c r="F1139" s="101">
        <v>500000</v>
      </c>
      <c r="G1139" s="102">
        <v>2.5</v>
      </c>
      <c r="H1139" s="101">
        <v>48</v>
      </c>
      <c r="I1139" s="101"/>
      <c r="J1139" s="100"/>
      <c r="K1139" s="100"/>
      <c r="L1139" s="100"/>
      <c r="M1139" s="100"/>
      <c r="N1139" s="100"/>
      <c r="O1139" s="100"/>
      <c r="P1139" s="100"/>
      <c r="Q1139" s="100"/>
      <c r="R1139" s="100"/>
      <c r="S1139" s="100"/>
      <c r="T1139" s="100"/>
      <c r="U1139" s="100"/>
      <c r="V1139" s="100"/>
      <c r="W1139" s="100"/>
      <c r="X1139" s="100"/>
      <c r="Y1139" s="100"/>
      <c r="Z1139" s="100"/>
    </row>
    <row r="1140" spans="1:26" ht="14.25" hidden="1" customHeight="1" outlineLevel="1" x14ac:dyDescent="0.2">
      <c r="A1140" s="100" t="s">
        <v>149</v>
      </c>
      <c r="B1140" s="100">
        <v>2</v>
      </c>
      <c r="C1140" s="100" t="s">
        <v>102</v>
      </c>
      <c r="D1140" s="100">
        <v>55</v>
      </c>
      <c r="E1140" s="101">
        <v>142600</v>
      </c>
      <c r="F1140" s="101">
        <v>1000000</v>
      </c>
      <c r="G1140" s="102">
        <v>5</v>
      </c>
      <c r="H1140" s="101">
        <v>48</v>
      </c>
      <c r="I1140" s="101"/>
      <c r="J1140" s="100"/>
      <c r="K1140" s="100"/>
      <c r="L1140" s="100"/>
      <c r="M1140" s="100"/>
      <c r="N1140" s="100"/>
      <c r="O1140" s="100"/>
      <c r="P1140" s="100"/>
      <c r="Q1140" s="100"/>
      <c r="R1140" s="100"/>
      <c r="S1140" s="100"/>
      <c r="T1140" s="100"/>
      <c r="U1140" s="100"/>
      <c r="V1140" s="100"/>
      <c r="W1140" s="100"/>
      <c r="X1140" s="100"/>
      <c r="Y1140" s="100"/>
      <c r="Z1140" s="100"/>
    </row>
    <row r="1141" spans="1:26" ht="14.25" hidden="1" customHeight="1" outlineLevel="1" x14ac:dyDescent="0.2">
      <c r="A1141" s="100" t="s">
        <v>149</v>
      </c>
      <c r="B1141" s="100">
        <v>3</v>
      </c>
      <c r="C1141" s="100" t="s">
        <v>102</v>
      </c>
      <c r="D1141" s="100">
        <v>55</v>
      </c>
      <c r="E1141" s="101">
        <v>145200</v>
      </c>
      <c r="F1141" s="101">
        <v>2000000</v>
      </c>
      <c r="G1141" s="102">
        <v>10</v>
      </c>
      <c r="H1141" s="101">
        <v>48</v>
      </c>
      <c r="I1141" s="101"/>
      <c r="J1141" s="100"/>
      <c r="K1141" s="100"/>
      <c r="L1141" s="100"/>
      <c r="M1141" s="100"/>
      <c r="N1141" s="100"/>
      <c r="O1141" s="100"/>
      <c r="P1141" s="100"/>
      <c r="Q1141" s="100"/>
      <c r="R1141" s="100"/>
      <c r="S1141" s="100"/>
      <c r="T1141" s="100"/>
      <c r="U1141" s="100"/>
      <c r="V1141" s="100"/>
      <c r="W1141" s="100"/>
      <c r="X1141" s="100"/>
      <c r="Y1141" s="100"/>
      <c r="Z1141" s="100"/>
    </row>
    <row r="1142" spans="1:26" ht="14.25" hidden="1" customHeight="1" outlineLevel="1" x14ac:dyDescent="0.2">
      <c r="A1142" s="100" t="s">
        <v>149</v>
      </c>
      <c r="B1142" s="100">
        <v>4</v>
      </c>
      <c r="C1142" s="100" t="s">
        <v>102</v>
      </c>
      <c r="D1142" s="100">
        <v>55</v>
      </c>
      <c r="E1142" s="101">
        <v>147800</v>
      </c>
      <c r="F1142" s="101">
        <v>7500000</v>
      </c>
      <c r="G1142" s="102">
        <v>15</v>
      </c>
      <c r="H1142" s="101">
        <v>48</v>
      </c>
      <c r="I1142" s="101"/>
      <c r="J1142" s="100"/>
      <c r="K1142" s="100"/>
      <c r="L1142" s="100"/>
      <c r="M1142" s="100"/>
      <c r="N1142" s="100"/>
      <c r="O1142" s="100"/>
      <c r="P1142" s="100"/>
      <c r="Q1142" s="100"/>
      <c r="R1142" s="100"/>
      <c r="S1142" s="100"/>
      <c r="T1142" s="100"/>
      <c r="U1142" s="100"/>
      <c r="V1142" s="100"/>
      <c r="W1142" s="100"/>
      <c r="X1142" s="100"/>
      <c r="Y1142" s="100"/>
      <c r="Z1142" s="100"/>
    </row>
    <row r="1143" spans="1:26" ht="14.25" hidden="1" customHeight="1" outlineLevel="1" x14ac:dyDescent="0.2">
      <c r="A1143" s="100" t="s">
        <v>149</v>
      </c>
      <c r="B1143" s="100">
        <v>5</v>
      </c>
      <c r="C1143" s="100" t="s">
        <v>102</v>
      </c>
      <c r="D1143" s="100">
        <v>55</v>
      </c>
      <c r="E1143" s="101">
        <v>150400</v>
      </c>
      <c r="F1143" s="101">
        <v>7500000</v>
      </c>
      <c r="G1143" s="102">
        <v>15</v>
      </c>
      <c r="H1143" s="101">
        <v>48</v>
      </c>
      <c r="I1143" s="101"/>
      <c r="J1143" s="100"/>
      <c r="K1143" s="100"/>
      <c r="L1143" s="100"/>
      <c r="M1143" s="100"/>
      <c r="N1143" s="100"/>
      <c r="O1143" s="100"/>
      <c r="P1143" s="100"/>
      <c r="Q1143" s="100"/>
      <c r="R1143" s="100"/>
      <c r="S1143" s="100"/>
      <c r="T1143" s="100"/>
      <c r="U1143" s="100"/>
      <c r="V1143" s="100"/>
      <c r="W1143" s="100"/>
      <c r="X1143" s="100"/>
      <c r="Y1143" s="100"/>
      <c r="Z1143" s="100"/>
    </row>
    <row r="1144" spans="1:26" ht="14.25" hidden="1" customHeight="1" outlineLevel="1" x14ac:dyDescent="0.2">
      <c r="A1144" s="100" t="s">
        <v>149</v>
      </c>
      <c r="B1144" s="100">
        <v>6</v>
      </c>
      <c r="C1144" s="100" t="s">
        <v>102</v>
      </c>
      <c r="D1144" s="100">
        <v>55</v>
      </c>
      <c r="E1144" s="101">
        <v>153000</v>
      </c>
      <c r="F1144" s="101">
        <v>7500000</v>
      </c>
      <c r="G1144" s="102">
        <v>15</v>
      </c>
      <c r="H1144" s="101">
        <v>48</v>
      </c>
      <c r="I1144" s="101"/>
      <c r="J1144" s="100"/>
      <c r="K1144" s="100"/>
      <c r="L1144" s="100"/>
      <c r="M1144" s="100"/>
      <c r="N1144" s="100"/>
      <c r="O1144" s="100"/>
      <c r="P1144" s="100"/>
      <c r="Q1144" s="100"/>
      <c r="R1144" s="100"/>
      <c r="S1144" s="100"/>
      <c r="T1144" s="100"/>
      <c r="U1144" s="100"/>
      <c r="V1144" s="100"/>
      <c r="W1144" s="100"/>
      <c r="X1144" s="100"/>
      <c r="Y1144" s="100"/>
      <c r="Z1144" s="100"/>
    </row>
    <row r="1145" spans="1:26" ht="14.25" hidden="1" customHeight="1" outlineLevel="1" x14ac:dyDescent="0.2">
      <c r="A1145" s="100" t="s">
        <v>149</v>
      </c>
      <c r="B1145" s="100">
        <v>7</v>
      </c>
      <c r="C1145" s="100" t="s">
        <v>102</v>
      </c>
      <c r="D1145" s="100">
        <v>55</v>
      </c>
      <c r="E1145" s="101">
        <v>155600</v>
      </c>
      <c r="F1145" s="101">
        <v>7500000</v>
      </c>
      <c r="G1145" s="102">
        <v>15</v>
      </c>
      <c r="H1145" s="101">
        <v>48</v>
      </c>
      <c r="I1145" s="101"/>
      <c r="J1145" s="100"/>
      <c r="K1145" s="100"/>
      <c r="L1145" s="100"/>
      <c r="M1145" s="100"/>
      <c r="N1145" s="100"/>
      <c r="O1145" s="100"/>
      <c r="P1145" s="100"/>
      <c r="Q1145" s="100"/>
      <c r="R1145" s="100"/>
      <c r="S1145" s="100"/>
      <c r="T1145" s="100"/>
      <c r="U1145" s="100"/>
      <c r="V1145" s="100"/>
      <c r="W1145" s="100"/>
      <c r="X1145" s="100"/>
      <c r="Y1145" s="100"/>
      <c r="Z1145" s="100"/>
    </row>
    <row r="1146" spans="1:26" ht="14.25" hidden="1" customHeight="1" outlineLevel="1" x14ac:dyDescent="0.2">
      <c r="A1146" s="100" t="s">
        <v>149</v>
      </c>
      <c r="B1146" s="100">
        <v>8</v>
      </c>
      <c r="C1146" s="100" t="s">
        <v>102</v>
      </c>
      <c r="D1146" s="100">
        <v>55</v>
      </c>
      <c r="E1146" s="101">
        <v>158200</v>
      </c>
      <c r="F1146" s="101">
        <v>7500000</v>
      </c>
      <c r="G1146" s="102">
        <v>15</v>
      </c>
      <c r="H1146" s="101">
        <v>48</v>
      </c>
      <c r="I1146" s="101"/>
      <c r="J1146" s="100"/>
      <c r="K1146" s="100"/>
      <c r="L1146" s="100"/>
      <c r="M1146" s="100"/>
      <c r="N1146" s="100"/>
      <c r="O1146" s="100"/>
      <c r="P1146" s="100"/>
      <c r="Q1146" s="100"/>
      <c r="R1146" s="100"/>
      <c r="S1146" s="100"/>
      <c r="T1146" s="100"/>
      <c r="U1146" s="100"/>
      <c r="V1146" s="100"/>
      <c r="W1146" s="100"/>
      <c r="X1146" s="100"/>
      <c r="Y1146" s="100"/>
      <c r="Z1146" s="100"/>
    </row>
    <row r="1147" spans="1:26" ht="14.25" hidden="1" customHeight="1" outlineLevel="1" x14ac:dyDescent="0.2">
      <c r="A1147" s="100" t="s">
        <v>149</v>
      </c>
      <c r="B1147" s="100">
        <v>9</v>
      </c>
      <c r="C1147" s="100" t="s">
        <v>102</v>
      </c>
      <c r="D1147" s="100">
        <v>55</v>
      </c>
      <c r="E1147" s="101">
        <v>160800</v>
      </c>
      <c r="F1147" s="101">
        <v>7500000</v>
      </c>
      <c r="G1147" s="102">
        <v>15</v>
      </c>
      <c r="H1147" s="101">
        <v>48</v>
      </c>
      <c r="I1147" s="101"/>
      <c r="J1147" s="100"/>
      <c r="K1147" s="100"/>
      <c r="L1147" s="100"/>
      <c r="M1147" s="100"/>
      <c r="N1147" s="100"/>
      <c r="O1147" s="100"/>
      <c r="P1147" s="100"/>
      <c r="Q1147" s="100"/>
      <c r="R1147" s="100"/>
      <c r="S1147" s="100"/>
      <c r="T1147" s="100"/>
      <c r="U1147" s="100"/>
      <c r="V1147" s="100"/>
      <c r="W1147" s="100"/>
      <c r="X1147" s="100"/>
      <c r="Y1147" s="100"/>
      <c r="Z1147" s="100"/>
    </row>
    <row r="1148" spans="1:26" ht="14.25" hidden="1" customHeight="1" outlineLevel="1" x14ac:dyDescent="0.2">
      <c r="A1148" s="100" t="s">
        <v>149</v>
      </c>
      <c r="B1148" s="100">
        <v>10</v>
      </c>
      <c r="C1148" s="100" t="s">
        <v>102</v>
      </c>
      <c r="D1148" s="100">
        <v>55</v>
      </c>
      <c r="E1148" s="101">
        <v>163400</v>
      </c>
      <c r="F1148" s="101">
        <v>7500000</v>
      </c>
      <c r="G1148" s="102">
        <v>15</v>
      </c>
      <c r="H1148" s="101">
        <v>48</v>
      </c>
      <c r="I1148" s="101"/>
      <c r="J1148" s="100"/>
      <c r="K1148" s="100"/>
      <c r="L1148" s="100"/>
      <c r="M1148" s="100"/>
      <c r="N1148" s="100"/>
      <c r="O1148" s="100"/>
      <c r="P1148" s="100"/>
      <c r="Q1148" s="100"/>
      <c r="R1148" s="100"/>
      <c r="S1148" s="100"/>
      <c r="T1148" s="100"/>
      <c r="U1148" s="100"/>
      <c r="V1148" s="100"/>
      <c r="W1148" s="100"/>
      <c r="X1148" s="100"/>
      <c r="Y1148" s="100"/>
      <c r="Z1148" s="100"/>
    </row>
    <row r="1149" spans="1:26" ht="14.25" hidden="1" customHeight="1" outlineLevel="1" x14ac:dyDescent="0.2">
      <c r="A1149" s="100" t="s">
        <v>149</v>
      </c>
      <c r="B1149" s="100">
        <v>11</v>
      </c>
      <c r="C1149" s="100" t="s">
        <v>102</v>
      </c>
      <c r="D1149" s="100">
        <v>55</v>
      </c>
      <c r="E1149" s="101">
        <v>166000</v>
      </c>
      <c r="F1149" s="101">
        <v>7500000</v>
      </c>
      <c r="G1149" s="102">
        <v>15</v>
      </c>
      <c r="H1149" s="101">
        <v>48</v>
      </c>
      <c r="I1149" s="101"/>
      <c r="J1149" s="100"/>
      <c r="K1149" s="100"/>
      <c r="L1149" s="100"/>
      <c r="M1149" s="100"/>
      <c r="N1149" s="100"/>
      <c r="O1149" s="100"/>
      <c r="P1149" s="100"/>
      <c r="Q1149" s="100"/>
      <c r="R1149" s="100"/>
      <c r="S1149" s="100"/>
      <c r="T1149" s="100"/>
      <c r="U1149" s="100"/>
      <c r="V1149" s="100"/>
      <c r="W1149" s="100"/>
      <c r="X1149" s="100"/>
      <c r="Y1149" s="100"/>
      <c r="Z1149" s="100"/>
    </row>
    <row r="1150" spans="1:26" ht="14.25" hidden="1" customHeight="1" outlineLevel="1" x14ac:dyDescent="0.2">
      <c r="A1150" s="100" t="s">
        <v>149</v>
      </c>
      <c r="B1150" s="100">
        <v>12</v>
      </c>
      <c r="C1150" s="100" t="s">
        <v>102</v>
      </c>
      <c r="D1150" s="100">
        <v>55</v>
      </c>
      <c r="E1150" s="101">
        <v>168600</v>
      </c>
      <c r="F1150" s="101">
        <v>0</v>
      </c>
      <c r="G1150" s="102">
        <v>0</v>
      </c>
      <c r="H1150" s="101">
        <v>48</v>
      </c>
      <c r="I1150" s="101"/>
      <c r="J1150" s="100"/>
      <c r="K1150" s="100"/>
      <c r="L1150" s="100"/>
      <c r="M1150" s="100"/>
      <c r="N1150" s="100"/>
      <c r="O1150" s="100"/>
      <c r="P1150" s="100"/>
      <c r="Q1150" s="100"/>
      <c r="R1150" s="100"/>
      <c r="S1150" s="100"/>
      <c r="T1150" s="100"/>
      <c r="U1150" s="100"/>
      <c r="V1150" s="100"/>
      <c r="W1150" s="100"/>
      <c r="X1150" s="100"/>
      <c r="Y1150" s="100"/>
      <c r="Z1150" s="100"/>
    </row>
    <row r="1151" spans="1:26" ht="14.25" hidden="1" customHeight="1" outlineLevel="1" x14ac:dyDescent="0.2">
      <c r="A1151" s="201" t="s">
        <v>149</v>
      </c>
      <c r="B1151" s="97">
        <v>1</v>
      </c>
      <c r="C1151" s="97" t="s">
        <v>103</v>
      </c>
      <c r="D1151" s="97">
        <v>55</v>
      </c>
      <c r="E1151" s="98">
        <v>177030</v>
      </c>
      <c r="F1151" s="98">
        <v>0</v>
      </c>
      <c r="G1151" s="99">
        <v>0</v>
      </c>
      <c r="H1151" s="98">
        <v>48</v>
      </c>
      <c r="I1151" s="101"/>
      <c r="J1151" s="100"/>
      <c r="K1151" s="100"/>
      <c r="L1151" s="100"/>
      <c r="M1151" s="100"/>
      <c r="N1151" s="100"/>
      <c r="O1151" s="100"/>
      <c r="P1151" s="100"/>
      <c r="Q1151" s="100"/>
      <c r="R1151" s="100"/>
      <c r="S1151" s="100"/>
      <c r="T1151" s="100"/>
      <c r="U1151" s="100"/>
      <c r="V1151" s="100"/>
      <c r="W1151" s="100"/>
      <c r="X1151" s="100"/>
      <c r="Y1151" s="100"/>
      <c r="Z1151" s="100"/>
    </row>
    <row r="1152" spans="1:26" ht="14.25" customHeight="1" collapsed="1" x14ac:dyDescent="0.2">
      <c r="A1152" s="100" t="s">
        <v>150</v>
      </c>
      <c r="B1152" s="100">
        <v>1</v>
      </c>
      <c r="C1152" s="100" t="s">
        <v>101</v>
      </c>
      <c r="D1152" s="100">
        <v>33</v>
      </c>
      <c r="E1152" s="101">
        <v>63200</v>
      </c>
      <c r="F1152" s="101">
        <v>100000</v>
      </c>
      <c r="G1152" s="102">
        <v>2</v>
      </c>
      <c r="H1152" s="101">
        <v>49</v>
      </c>
      <c r="I1152" s="101"/>
      <c r="J1152" s="100"/>
      <c r="K1152" s="100"/>
      <c r="L1152" s="100"/>
      <c r="M1152" s="100"/>
      <c r="N1152" s="100"/>
      <c r="O1152" s="100"/>
      <c r="P1152" s="100"/>
      <c r="Q1152" s="100"/>
      <c r="R1152" s="100"/>
      <c r="S1152" s="100"/>
      <c r="T1152" s="100"/>
      <c r="U1152" s="100"/>
      <c r="V1152" s="100"/>
      <c r="W1152" s="100"/>
      <c r="X1152" s="100"/>
      <c r="Y1152" s="100"/>
      <c r="Z1152" s="100"/>
    </row>
    <row r="1153" spans="1:26" ht="14.25" hidden="1" customHeight="1" outlineLevel="1" x14ac:dyDescent="0.2">
      <c r="A1153" s="100" t="s">
        <v>150</v>
      </c>
      <c r="B1153" s="100">
        <v>2</v>
      </c>
      <c r="C1153" s="100" t="s">
        <v>101</v>
      </c>
      <c r="D1153" s="100">
        <v>35</v>
      </c>
      <c r="E1153" s="101">
        <v>67000</v>
      </c>
      <c r="F1153" s="101">
        <v>200000</v>
      </c>
      <c r="G1153" s="102">
        <v>5</v>
      </c>
      <c r="H1153" s="101">
        <v>49</v>
      </c>
      <c r="I1153" s="101"/>
      <c r="J1153" s="100"/>
      <c r="K1153" s="100"/>
      <c r="L1153" s="100"/>
      <c r="M1153" s="100"/>
      <c r="N1153" s="100"/>
      <c r="O1153" s="100"/>
      <c r="P1153" s="100"/>
      <c r="Q1153" s="100"/>
      <c r="R1153" s="100"/>
      <c r="S1153" s="100"/>
      <c r="T1153" s="100"/>
      <c r="U1153" s="100"/>
      <c r="V1153" s="100"/>
      <c r="W1153" s="100"/>
      <c r="X1153" s="100"/>
      <c r="Y1153" s="100"/>
      <c r="Z1153" s="100"/>
    </row>
    <row r="1154" spans="1:26" ht="14.25" hidden="1" customHeight="1" outlineLevel="1" x14ac:dyDescent="0.2">
      <c r="A1154" s="100" t="s">
        <v>150</v>
      </c>
      <c r="B1154" s="100">
        <v>3</v>
      </c>
      <c r="C1154" s="100" t="s">
        <v>101</v>
      </c>
      <c r="D1154" s="100">
        <v>36</v>
      </c>
      <c r="E1154" s="101">
        <v>71000</v>
      </c>
      <c r="F1154" s="101">
        <v>400000</v>
      </c>
      <c r="G1154" s="102">
        <v>14</v>
      </c>
      <c r="H1154" s="101">
        <v>49</v>
      </c>
      <c r="I1154" s="101"/>
      <c r="J1154" s="100"/>
      <c r="K1154" s="100"/>
      <c r="L1154" s="100"/>
      <c r="M1154" s="100"/>
      <c r="N1154" s="100"/>
      <c r="O1154" s="100"/>
      <c r="P1154" s="100"/>
      <c r="Q1154" s="100"/>
      <c r="R1154" s="100"/>
      <c r="S1154" s="100"/>
      <c r="T1154" s="100"/>
      <c r="U1154" s="100"/>
      <c r="V1154" s="100"/>
      <c r="W1154" s="100"/>
      <c r="X1154" s="100"/>
      <c r="Y1154" s="100"/>
      <c r="Z1154" s="100"/>
    </row>
    <row r="1155" spans="1:26" ht="14.25" hidden="1" customHeight="1" outlineLevel="1" x14ac:dyDescent="0.2">
      <c r="A1155" s="100" t="s">
        <v>150</v>
      </c>
      <c r="B1155" s="100">
        <v>4</v>
      </c>
      <c r="C1155" s="100" t="s">
        <v>101</v>
      </c>
      <c r="D1155" s="100">
        <v>38</v>
      </c>
      <c r="E1155" s="101">
        <v>75300</v>
      </c>
      <c r="F1155" s="101">
        <v>2000000</v>
      </c>
      <c r="G1155" s="102">
        <v>28</v>
      </c>
      <c r="H1155" s="101">
        <v>49</v>
      </c>
      <c r="I1155" s="101"/>
      <c r="J1155" s="100"/>
      <c r="K1155" s="100"/>
      <c r="L1155" s="100"/>
      <c r="M1155" s="100"/>
      <c r="N1155" s="100"/>
      <c r="O1155" s="100"/>
      <c r="P1155" s="100"/>
      <c r="Q1155" s="100"/>
      <c r="R1155" s="100"/>
      <c r="S1155" s="100"/>
      <c r="T1155" s="100"/>
      <c r="U1155" s="100"/>
      <c r="V1155" s="100"/>
      <c r="W1155" s="100"/>
      <c r="X1155" s="100"/>
      <c r="Y1155" s="100"/>
      <c r="Z1155" s="100"/>
    </row>
    <row r="1156" spans="1:26" ht="14.25" hidden="1" customHeight="1" outlineLevel="1" x14ac:dyDescent="0.2">
      <c r="A1156" s="100" t="s">
        <v>150</v>
      </c>
      <c r="B1156" s="100">
        <v>5</v>
      </c>
      <c r="C1156" s="100" t="s">
        <v>101</v>
      </c>
      <c r="D1156" s="100">
        <v>39</v>
      </c>
      <c r="E1156" s="101">
        <v>79800</v>
      </c>
      <c r="F1156" s="101">
        <v>3000000</v>
      </c>
      <c r="G1156" s="102">
        <v>48</v>
      </c>
      <c r="H1156" s="101">
        <v>49</v>
      </c>
      <c r="I1156" s="101"/>
      <c r="J1156" s="100"/>
      <c r="K1156" s="100"/>
      <c r="L1156" s="100"/>
      <c r="M1156" s="100"/>
      <c r="N1156" s="100"/>
      <c r="O1156" s="100"/>
      <c r="P1156" s="100"/>
      <c r="Q1156" s="100"/>
      <c r="R1156" s="100"/>
      <c r="S1156" s="100"/>
      <c r="T1156" s="100"/>
      <c r="U1156" s="100"/>
      <c r="V1156" s="100"/>
      <c r="W1156" s="100"/>
      <c r="X1156" s="100"/>
      <c r="Y1156" s="100"/>
      <c r="Z1156" s="100"/>
    </row>
    <row r="1157" spans="1:26" ht="14.25" hidden="1" customHeight="1" outlineLevel="1" x14ac:dyDescent="0.2">
      <c r="A1157" s="100" t="s">
        <v>150</v>
      </c>
      <c r="B1157" s="100">
        <v>6</v>
      </c>
      <c r="C1157" s="100" t="s">
        <v>101</v>
      </c>
      <c r="D1157" s="100">
        <v>41</v>
      </c>
      <c r="E1157" s="101">
        <v>84600</v>
      </c>
      <c r="F1157" s="101">
        <v>4000000</v>
      </c>
      <c r="G1157" s="102">
        <v>66</v>
      </c>
      <c r="H1157" s="101">
        <v>49</v>
      </c>
      <c r="I1157" s="101"/>
      <c r="J1157" s="100"/>
      <c r="K1157" s="100"/>
      <c r="L1157" s="100"/>
      <c r="M1157" s="100"/>
      <c r="N1157" s="100"/>
      <c r="O1157" s="100"/>
      <c r="P1157" s="100"/>
      <c r="Q1157" s="100"/>
      <c r="R1157" s="100"/>
      <c r="S1157" s="100"/>
      <c r="T1157" s="100"/>
      <c r="U1157" s="100"/>
      <c r="V1157" s="100"/>
      <c r="W1157" s="100"/>
      <c r="X1157" s="100"/>
      <c r="Y1157" s="100"/>
      <c r="Z1157" s="100"/>
    </row>
    <row r="1158" spans="1:26" ht="14.25" hidden="1" customHeight="1" outlineLevel="1" x14ac:dyDescent="0.2">
      <c r="A1158" s="100" t="s">
        <v>150</v>
      </c>
      <c r="B1158" s="100">
        <v>7</v>
      </c>
      <c r="C1158" s="100" t="s">
        <v>101</v>
      </c>
      <c r="D1158" s="100">
        <v>42</v>
      </c>
      <c r="E1158" s="101">
        <v>89700</v>
      </c>
      <c r="F1158" s="101">
        <v>8000000</v>
      </c>
      <c r="G1158" s="102">
        <v>90</v>
      </c>
      <c r="H1158" s="101">
        <v>49</v>
      </c>
      <c r="I1158" s="101"/>
      <c r="J1158" s="100"/>
      <c r="K1158" s="100"/>
      <c r="L1158" s="100"/>
      <c r="M1158" s="100"/>
      <c r="N1158" s="100"/>
      <c r="O1158" s="100"/>
      <c r="P1158" s="100"/>
      <c r="Q1158" s="100"/>
      <c r="R1158" s="100"/>
      <c r="S1158" s="100"/>
      <c r="T1158" s="100"/>
      <c r="U1158" s="100"/>
      <c r="V1158" s="100"/>
      <c r="W1158" s="100"/>
      <c r="X1158" s="100"/>
      <c r="Y1158" s="100"/>
      <c r="Z1158" s="100"/>
    </row>
    <row r="1159" spans="1:26" ht="14.25" hidden="1" customHeight="1" outlineLevel="1" x14ac:dyDescent="0.2">
      <c r="A1159" s="100" t="s">
        <v>150</v>
      </c>
      <c r="B1159" s="100">
        <v>8</v>
      </c>
      <c r="C1159" s="100" t="s">
        <v>101</v>
      </c>
      <c r="D1159" s="100">
        <v>44</v>
      </c>
      <c r="E1159" s="101">
        <v>95100</v>
      </c>
      <c r="F1159" s="101">
        <v>13000000</v>
      </c>
      <c r="G1159" s="102">
        <v>106</v>
      </c>
      <c r="H1159" s="101">
        <v>49</v>
      </c>
      <c r="I1159" s="101"/>
      <c r="J1159" s="100"/>
      <c r="K1159" s="100"/>
      <c r="L1159" s="100"/>
      <c r="M1159" s="100"/>
      <c r="N1159" s="100"/>
      <c r="O1159" s="100"/>
      <c r="P1159" s="100"/>
      <c r="Q1159" s="100"/>
      <c r="R1159" s="100"/>
      <c r="S1159" s="100"/>
      <c r="T1159" s="100"/>
      <c r="U1159" s="100"/>
      <c r="V1159" s="100"/>
      <c r="W1159" s="100"/>
      <c r="X1159" s="100"/>
      <c r="Y1159" s="100"/>
      <c r="Z1159" s="100"/>
    </row>
    <row r="1160" spans="1:26" ht="14.25" hidden="1" customHeight="1" outlineLevel="1" x14ac:dyDescent="0.2">
      <c r="A1160" s="100" t="s">
        <v>150</v>
      </c>
      <c r="B1160" s="100">
        <v>9</v>
      </c>
      <c r="C1160" s="100" t="s">
        <v>101</v>
      </c>
      <c r="D1160" s="100">
        <v>45</v>
      </c>
      <c r="E1160" s="101">
        <v>100800</v>
      </c>
      <c r="F1160" s="101">
        <v>25000000</v>
      </c>
      <c r="G1160" s="102">
        <v>116</v>
      </c>
      <c r="H1160" s="101">
        <v>49</v>
      </c>
      <c r="I1160" s="101"/>
      <c r="J1160" s="100"/>
      <c r="K1160" s="100"/>
      <c r="L1160" s="100"/>
      <c r="M1160" s="100"/>
      <c r="N1160" s="100"/>
      <c r="O1160" s="100"/>
      <c r="P1160" s="100"/>
      <c r="Q1160" s="100"/>
      <c r="R1160" s="100"/>
      <c r="S1160" s="100"/>
      <c r="T1160" s="100"/>
      <c r="U1160" s="100"/>
      <c r="V1160" s="100"/>
      <c r="W1160" s="100"/>
      <c r="X1160" s="100"/>
      <c r="Y1160" s="100"/>
      <c r="Z1160" s="100"/>
    </row>
    <row r="1161" spans="1:26" ht="14.25" hidden="1" customHeight="1" outlineLevel="1" x14ac:dyDescent="0.2">
      <c r="A1161" s="100" t="s">
        <v>150</v>
      </c>
      <c r="B1161" s="100">
        <v>10</v>
      </c>
      <c r="C1161" s="100" t="s">
        <v>101</v>
      </c>
      <c r="D1161" s="100">
        <v>46</v>
      </c>
      <c r="E1161" s="101">
        <v>106800</v>
      </c>
      <c r="F1161" s="101">
        <v>35000000</v>
      </c>
      <c r="G1161" s="102">
        <v>124</v>
      </c>
      <c r="H1161" s="101">
        <v>49</v>
      </c>
      <c r="I1161" s="101"/>
      <c r="J1161" s="100"/>
      <c r="K1161" s="100"/>
      <c r="L1161" s="100"/>
      <c r="M1161" s="100"/>
      <c r="N1161" s="100"/>
      <c r="O1161" s="100"/>
      <c r="P1161" s="100"/>
      <c r="Q1161" s="100"/>
      <c r="R1161" s="100"/>
      <c r="S1161" s="100"/>
      <c r="T1161" s="100"/>
      <c r="U1161" s="100"/>
      <c r="V1161" s="100"/>
      <c r="W1161" s="100"/>
      <c r="X1161" s="100"/>
      <c r="Y1161" s="100"/>
      <c r="Z1161" s="100"/>
    </row>
    <row r="1162" spans="1:26" ht="14.25" hidden="1" customHeight="1" outlineLevel="1" collapsed="1" x14ac:dyDescent="0.2">
      <c r="A1162" s="100" t="s">
        <v>150</v>
      </c>
      <c r="B1162" s="100">
        <v>11</v>
      </c>
      <c r="C1162" s="100" t="s">
        <v>101</v>
      </c>
      <c r="D1162" s="100">
        <v>47</v>
      </c>
      <c r="E1162" s="101">
        <v>113200</v>
      </c>
      <c r="F1162" s="101">
        <v>45000000</v>
      </c>
      <c r="G1162" s="102">
        <v>130</v>
      </c>
      <c r="H1162" s="101">
        <v>49</v>
      </c>
      <c r="I1162" s="101"/>
      <c r="J1162" s="100"/>
      <c r="K1162" s="100"/>
      <c r="L1162" s="100"/>
      <c r="M1162" s="100"/>
      <c r="N1162" s="100"/>
      <c r="O1162" s="100"/>
      <c r="P1162" s="100"/>
      <c r="Q1162" s="100"/>
      <c r="R1162" s="100"/>
      <c r="S1162" s="100"/>
      <c r="T1162" s="100"/>
      <c r="U1162" s="100"/>
      <c r="V1162" s="100"/>
      <c r="W1162" s="100"/>
      <c r="X1162" s="100"/>
      <c r="Y1162" s="100"/>
      <c r="Z1162" s="100"/>
    </row>
    <row r="1163" spans="1:26" ht="14.25" hidden="1" customHeight="1" outlineLevel="1" x14ac:dyDescent="0.2">
      <c r="A1163" s="100" t="s">
        <v>150</v>
      </c>
      <c r="B1163" s="100">
        <v>12</v>
      </c>
      <c r="C1163" s="100" t="s">
        <v>101</v>
      </c>
      <c r="D1163" s="100">
        <v>48</v>
      </c>
      <c r="E1163" s="101">
        <v>120000</v>
      </c>
      <c r="F1163" s="101">
        <v>0</v>
      </c>
      <c r="G1163" s="102">
        <v>0</v>
      </c>
      <c r="H1163" s="101">
        <v>49</v>
      </c>
      <c r="I1163" s="101"/>
      <c r="J1163" s="100"/>
      <c r="K1163" s="100"/>
      <c r="L1163" s="100"/>
      <c r="M1163" s="100"/>
      <c r="N1163" s="100"/>
      <c r="O1163" s="100"/>
      <c r="P1163" s="100"/>
      <c r="Q1163" s="100"/>
      <c r="R1163" s="100"/>
      <c r="S1163" s="100"/>
      <c r="T1163" s="100"/>
      <c r="U1163" s="100"/>
      <c r="V1163" s="100"/>
      <c r="W1163" s="100"/>
      <c r="X1163" s="100"/>
      <c r="Y1163" s="100"/>
      <c r="Z1163" s="100"/>
    </row>
    <row r="1164" spans="1:26" ht="14.25" hidden="1" customHeight="1" outlineLevel="1" x14ac:dyDescent="0.2">
      <c r="A1164" s="100" t="s">
        <v>150</v>
      </c>
      <c r="B1164" s="100">
        <v>1</v>
      </c>
      <c r="C1164" s="100" t="s">
        <v>102</v>
      </c>
      <c r="D1164" s="100">
        <v>48</v>
      </c>
      <c r="E1164" s="101">
        <v>120000</v>
      </c>
      <c r="F1164" s="101">
        <v>1000000</v>
      </c>
      <c r="G1164" s="102">
        <v>12</v>
      </c>
      <c r="H1164" s="101">
        <v>49</v>
      </c>
      <c r="I1164" s="101"/>
      <c r="J1164" s="100"/>
      <c r="K1164" s="100"/>
      <c r="L1164" s="100"/>
      <c r="M1164" s="100"/>
      <c r="N1164" s="100"/>
      <c r="O1164" s="100"/>
      <c r="P1164" s="100"/>
      <c r="Q1164" s="100"/>
      <c r="R1164" s="100"/>
      <c r="S1164" s="100"/>
      <c r="T1164" s="100"/>
      <c r="U1164" s="100"/>
      <c r="V1164" s="100"/>
      <c r="W1164" s="100"/>
      <c r="X1164" s="100"/>
      <c r="Y1164" s="100"/>
      <c r="Z1164" s="100"/>
    </row>
    <row r="1165" spans="1:26" ht="14.25" hidden="1" customHeight="1" outlineLevel="1" x14ac:dyDescent="0.2">
      <c r="A1165" s="100" t="s">
        <v>150</v>
      </c>
      <c r="B1165" s="100">
        <v>2</v>
      </c>
      <c r="C1165" s="100" t="s">
        <v>102</v>
      </c>
      <c r="D1165" s="100">
        <v>48</v>
      </c>
      <c r="E1165" s="101">
        <v>122200</v>
      </c>
      <c r="F1165" s="101">
        <v>2000000</v>
      </c>
      <c r="G1165" s="102">
        <v>24</v>
      </c>
      <c r="H1165" s="101">
        <v>49</v>
      </c>
      <c r="I1165" s="101"/>
      <c r="J1165" s="100"/>
      <c r="K1165" s="100"/>
      <c r="L1165" s="100"/>
      <c r="M1165" s="100"/>
      <c r="N1165" s="100"/>
      <c r="O1165" s="100"/>
      <c r="P1165" s="100"/>
      <c r="Q1165" s="100"/>
      <c r="R1165" s="100"/>
      <c r="S1165" s="100"/>
      <c r="T1165" s="100"/>
      <c r="U1165" s="100"/>
      <c r="V1165" s="100"/>
      <c r="W1165" s="100"/>
      <c r="X1165" s="100"/>
      <c r="Y1165" s="100"/>
      <c r="Z1165" s="100"/>
    </row>
    <row r="1166" spans="1:26" ht="14.25" hidden="1" customHeight="1" outlineLevel="1" x14ac:dyDescent="0.2">
      <c r="A1166" s="100" t="s">
        <v>150</v>
      </c>
      <c r="B1166" s="100">
        <v>3</v>
      </c>
      <c r="C1166" s="100" t="s">
        <v>102</v>
      </c>
      <c r="D1166" s="100">
        <v>48</v>
      </c>
      <c r="E1166" s="101">
        <v>124400</v>
      </c>
      <c r="F1166" s="101">
        <v>4000000</v>
      </c>
      <c r="G1166" s="102">
        <v>36</v>
      </c>
      <c r="H1166" s="101">
        <v>49</v>
      </c>
      <c r="I1166" s="101"/>
      <c r="J1166" s="100"/>
      <c r="K1166" s="100"/>
      <c r="L1166" s="100"/>
      <c r="M1166" s="100"/>
      <c r="N1166" s="100"/>
      <c r="O1166" s="100"/>
      <c r="P1166" s="100"/>
      <c r="Q1166" s="100"/>
      <c r="R1166" s="100"/>
      <c r="S1166" s="100"/>
      <c r="T1166" s="100"/>
      <c r="U1166" s="100"/>
      <c r="V1166" s="100"/>
      <c r="W1166" s="100"/>
      <c r="X1166" s="100"/>
      <c r="Y1166" s="100"/>
      <c r="Z1166" s="100"/>
    </row>
    <row r="1167" spans="1:26" ht="14.25" hidden="1" customHeight="1" outlineLevel="1" x14ac:dyDescent="0.2">
      <c r="A1167" s="100" t="s">
        <v>150</v>
      </c>
      <c r="B1167" s="100">
        <v>4</v>
      </c>
      <c r="C1167" s="100" t="s">
        <v>102</v>
      </c>
      <c r="D1167" s="100">
        <v>48</v>
      </c>
      <c r="E1167" s="101">
        <v>126600</v>
      </c>
      <c r="F1167" s="101">
        <v>16000000</v>
      </c>
      <c r="G1167" s="102">
        <v>36</v>
      </c>
      <c r="H1167" s="101">
        <v>49</v>
      </c>
      <c r="I1167" s="101"/>
      <c r="J1167" s="100"/>
      <c r="K1167" s="100"/>
      <c r="L1167" s="100"/>
      <c r="M1167" s="100"/>
      <c r="N1167" s="100"/>
      <c r="O1167" s="100"/>
      <c r="P1167" s="100"/>
      <c r="Q1167" s="100"/>
      <c r="R1167" s="100"/>
      <c r="S1167" s="100"/>
      <c r="T1167" s="100"/>
      <c r="U1167" s="100"/>
      <c r="V1167" s="100"/>
      <c r="W1167" s="100"/>
      <c r="X1167" s="100"/>
      <c r="Y1167" s="100"/>
      <c r="Z1167" s="100"/>
    </row>
    <row r="1168" spans="1:26" ht="14.25" hidden="1" customHeight="1" outlineLevel="1" x14ac:dyDescent="0.2">
      <c r="A1168" s="100" t="s">
        <v>150</v>
      </c>
      <c r="B1168" s="100">
        <v>5</v>
      </c>
      <c r="C1168" s="100" t="s">
        <v>102</v>
      </c>
      <c r="D1168" s="100">
        <v>48</v>
      </c>
      <c r="E1168" s="101">
        <v>128800</v>
      </c>
      <c r="F1168" s="101">
        <v>16000000</v>
      </c>
      <c r="G1168" s="102">
        <v>36</v>
      </c>
      <c r="H1168" s="101">
        <v>49</v>
      </c>
      <c r="I1168" s="101"/>
      <c r="J1168" s="100"/>
      <c r="K1168" s="100"/>
      <c r="L1168" s="100"/>
      <c r="M1168" s="100"/>
      <c r="N1168" s="100"/>
      <c r="O1168" s="100"/>
      <c r="P1168" s="100"/>
      <c r="Q1168" s="100"/>
      <c r="R1168" s="100"/>
      <c r="S1168" s="100"/>
      <c r="T1168" s="100"/>
      <c r="U1168" s="100"/>
      <c r="V1168" s="100"/>
      <c r="W1168" s="100"/>
      <c r="X1168" s="100"/>
      <c r="Y1168" s="100"/>
      <c r="Z1168" s="100"/>
    </row>
    <row r="1169" spans="1:26" ht="14.25" hidden="1" customHeight="1" outlineLevel="1" x14ac:dyDescent="0.2">
      <c r="A1169" s="100" t="s">
        <v>150</v>
      </c>
      <c r="B1169" s="100">
        <v>6</v>
      </c>
      <c r="C1169" s="100" t="s">
        <v>102</v>
      </c>
      <c r="D1169" s="100">
        <v>48</v>
      </c>
      <c r="E1169" s="101">
        <v>131000</v>
      </c>
      <c r="F1169" s="101">
        <v>16000000</v>
      </c>
      <c r="G1169" s="102">
        <v>36</v>
      </c>
      <c r="H1169" s="101">
        <v>49</v>
      </c>
      <c r="I1169" s="101"/>
      <c r="J1169" s="100"/>
      <c r="K1169" s="100"/>
      <c r="L1169" s="100"/>
      <c r="M1169" s="100"/>
      <c r="N1169" s="100"/>
      <c r="O1169" s="100"/>
      <c r="P1169" s="100"/>
      <c r="Q1169" s="100"/>
      <c r="R1169" s="100"/>
      <c r="S1169" s="100"/>
      <c r="T1169" s="100"/>
      <c r="U1169" s="100"/>
      <c r="V1169" s="100"/>
      <c r="W1169" s="100"/>
      <c r="X1169" s="100"/>
      <c r="Y1169" s="100"/>
      <c r="Z1169" s="100"/>
    </row>
    <row r="1170" spans="1:26" ht="14.25" hidden="1" customHeight="1" outlineLevel="1" x14ac:dyDescent="0.2">
      <c r="A1170" s="100" t="s">
        <v>150</v>
      </c>
      <c r="B1170" s="100">
        <v>7</v>
      </c>
      <c r="C1170" s="100" t="s">
        <v>102</v>
      </c>
      <c r="D1170" s="100">
        <v>48</v>
      </c>
      <c r="E1170" s="101">
        <v>133200</v>
      </c>
      <c r="F1170" s="101">
        <v>16000000</v>
      </c>
      <c r="G1170" s="102">
        <v>36</v>
      </c>
      <c r="H1170" s="101">
        <v>49</v>
      </c>
      <c r="I1170" s="101"/>
      <c r="J1170" s="100"/>
      <c r="K1170" s="100"/>
      <c r="L1170" s="100"/>
      <c r="M1170" s="100"/>
      <c r="N1170" s="100"/>
      <c r="O1170" s="100"/>
      <c r="P1170" s="100"/>
      <c r="Q1170" s="100"/>
      <c r="R1170" s="100"/>
      <c r="S1170" s="100"/>
      <c r="T1170" s="100"/>
      <c r="U1170" s="100"/>
      <c r="V1170" s="100"/>
      <c r="W1170" s="100"/>
      <c r="X1170" s="100"/>
      <c r="Y1170" s="100"/>
      <c r="Z1170" s="100"/>
    </row>
    <row r="1171" spans="1:26" ht="14.25" hidden="1" customHeight="1" outlineLevel="1" x14ac:dyDescent="0.2">
      <c r="A1171" s="100" t="s">
        <v>150</v>
      </c>
      <c r="B1171" s="100">
        <v>8</v>
      </c>
      <c r="C1171" s="100" t="s">
        <v>102</v>
      </c>
      <c r="D1171" s="100">
        <v>48</v>
      </c>
      <c r="E1171" s="101">
        <v>135400</v>
      </c>
      <c r="F1171" s="101">
        <v>16000000</v>
      </c>
      <c r="G1171" s="102">
        <v>36</v>
      </c>
      <c r="H1171" s="101">
        <v>49</v>
      </c>
      <c r="I1171" s="101"/>
      <c r="J1171" s="100"/>
      <c r="K1171" s="100"/>
      <c r="L1171" s="100"/>
      <c r="M1171" s="100"/>
      <c r="N1171" s="100"/>
      <c r="O1171" s="100"/>
      <c r="P1171" s="100"/>
      <c r="Q1171" s="100"/>
      <c r="R1171" s="100"/>
      <c r="S1171" s="100"/>
      <c r="T1171" s="100"/>
      <c r="U1171" s="100"/>
      <c r="V1171" s="100"/>
      <c r="W1171" s="100"/>
      <c r="X1171" s="100"/>
      <c r="Y1171" s="100"/>
      <c r="Z1171" s="100"/>
    </row>
    <row r="1172" spans="1:26" ht="14.25" hidden="1" customHeight="1" outlineLevel="1" x14ac:dyDescent="0.2">
      <c r="A1172" s="100" t="s">
        <v>150</v>
      </c>
      <c r="B1172" s="100">
        <v>9</v>
      </c>
      <c r="C1172" s="100" t="s">
        <v>102</v>
      </c>
      <c r="D1172" s="100">
        <v>48</v>
      </c>
      <c r="E1172" s="101">
        <v>137600</v>
      </c>
      <c r="F1172" s="101">
        <v>16000000</v>
      </c>
      <c r="G1172" s="102">
        <v>36</v>
      </c>
      <c r="H1172" s="101">
        <v>49</v>
      </c>
      <c r="I1172" s="101"/>
      <c r="J1172" s="100"/>
      <c r="K1172" s="100"/>
      <c r="L1172" s="100"/>
      <c r="M1172" s="100"/>
      <c r="N1172" s="100"/>
      <c r="O1172" s="100"/>
      <c r="P1172" s="100"/>
      <c r="Q1172" s="100"/>
      <c r="R1172" s="100"/>
      <c r="S1172" s="100"/>
      <c r="T1172" s="100"/>
      <c r="U1172" s="100"/>
      <c r="V1172" s="100"/>
      <c r="W1172" s="100"/>
      <c r="X1172" s="100"/>
      <c r="Y1172" s="100"/>
      <c r="Z1172" s="100"/>
    </row>
    <row r="1173" spans="1:26" ht="14.25" hidden="1" customHeight="1" outlineLevel="1" x14ac:dyDescent="0.2">
      <c r="A1173" s="100" t="s">
        <v>150</v>
      </c>
      <c r="B1173" s="100">
        <v>10</v>
      </c>
      <c r="C1173" s="100" t="s">
        <v>102</v>
      </c>
      <c r="D1173" s="100">
        <v>48</v>
      </c>
      <c r="E1173" s="101">
        <v>139800</v>
      </c>
      <c r="F1173" s="101">
        <v>16000000</v>
      </c>
      <c r="G1173" s="102">
        <v>36</v>
      </c>
      <c r="H1173" s="101">
        <v>49</v>
      </c>
      <c r="I1173" s="101"/>
      <c r="J1173" s="100"/>
      <c r="K1173" s="100"/>
      <c r="L1173" s="100"/>
      <c r="M1173" s="100"/>
      <c r="N1173" s="100"/>
      <c r="O1173" s="100"/>
      <c r="P1173" s="100"/>
      <c r="Q1173" s="100"/>
      <c r="R1173" s="100"/>
      <c r="S1173" s="100"/>
      <c r="T1173" s="100"/>
      <c r="U1173" s="100"/>
      <c r="V1173" s="100"/>
      <c r="W1173" s="100"/>
      <c r="X1173" s="100"/>
      <c r="Y1173" s="100"/>
      <c r="Z1173" s="100"/>
    </row>
    <row r="1174" spans="1:26" ht="14.25" hidden="1" customHeight="1" outlineLevel="1" x14ac:dyDescent="0.2">
      <c r="A1174" s="100" t="s">
        <v>150</v>
      </c>
      <c r="B1174" s="100">
        <v>11</v>
      </c>
      <c r="C1174" s="100" t="s">
        <v>102</v>
      </c>
      <c r="D1174" s="100">
        <v>48</v>
      </c>
      <c r="E1174" s="101">
        <v>142000</v>
      </c>
      <c r="F1174" s="101">
        <v>16000000</v>
      </c>
      <c r="G1174" s="102">
        <v>36</v>
      </c>
      <c r="H1174" s="101">
        <v>49</v>
      </c>
      <c r="I1174" s="101"/>
      <c r="J1174" s="100"/>
      <c r="K1174" s="100"/>
      <c r="L1174" s="100"/>
      <c r="M1174" s="100"/>
      <c r="N1174" s="100"/>
      <c r="O1174" s="100"/>
      <c r="P1174" s="100"/>
      <c r="Q1174" s="100"/>
      <c r="R1174" s="100"/>
      <c r="S1174" s="100"/>
      <c r="T1174" s="100"/>
      <c r="U1174" s="100"/>
      <c r="V1174" s="100"/>
      <c r="W1174" s="100"/>
      <c r="X1174" s="100"/>
      <c r="Y1174" s="100"/>
      <c r="Z1174" s="100"/>
    </row>
    <row r="1175" spans="1:26" ht="14.25" hidden="1" customHeight="1" outlineLevel="1" x14ac:dyDescent="0.2">
      <c r="A1175" s="100" t="s">
        <v>150</v>
      </c>
      <c r="B1175" s="100">
        <v>12</v>
      </c>
      <c r="C1175" s="100" t="s">
        <v>102</v>
      </c>
      <c r="D1175" s="100">
        <v>48</v>
      </c>
      <c r="E1175" s="101">
        <v>144200</v>
      </c>
      <c r="F1175" s="101">
        <v>0</v>
      </c>
      <c r="G1175" s="102">
        <v>0</v>
      </c>
      <c r="H1175" s="101">
        <v>49</v>
      </c>
      <c r="I1175" s="101"/>
      <c r="J1175" s="100"/>
      <c r="K1175" s="100"/>
      <c r="L1175" s="100"/>
      <c r="M1175" s="100"/>
      <c r="N1175" s="100"/>
      <c r="O1175" s="100"/>
      <c r="P1175" s="100"/>
      <c r="Q1175" s="100"/>
      <c r="R1175" s="100"/>
      <c r="S1175" s="100"/>
      <c r="T1175" s="100"/>
      <c r="U1175" s="100"/>
      <c r="V1175" s="100"/>
      <c r="W1175" s="100"/>
      <c r="X1175" s="100"/>
      <c r="Y1175" s="100"/>
      <c r="Z1175" s="100"/>
    </row>
    <row r="1176" spans="1:26" ht="14.25" hidden="1" customHeight="1" outlineLevel="1" x14ac:dyDescent="0.2">
      <c r="A1176" s="201" t="s">
        <v>150</v>
      </c>
      <c r="B1176" s="97">
        <v>1</v>
      </c>
      <c r="C1176" s="97" t="s">
        <v>103</v>
      </c>
      <c r="D1176" s="97">
        <v>48</v>
      </c>
      <c r="E1176" s="98">
        <v>151410</v>
      </c>
      <c r="F1176" s="98">
        <v>0</v>
      </c>
      <c r="G1176" s="99">
        <v>0</v>
      </c>
      <c r="H1176" s="98">
        <v>49</v>
      </c>
      <c r="I1176" s="101"/>
      <c r="J1176" s="100"/>
      <c r="K1176" s="100"/>
      <c r="L1176" s="100"/>
      <c r="M1176" s="100"/>
      <c r="N1176" s="100"/>
      <c r="O1176" s="100"/>
      <c r="P1176" s="100"/>
      <c r="Q1176" s="100"/>
      <c r="R1176" s="100"/>
      <c r="S1176" s="100"/>
      <c r="T1176" s="100"/>
      <c r="U1176" s="100"/>
      <c r="V1176" s="100"/>
      <c r="W1176" s="100"/>
      <c r="X1176" s="100"/>
      <c r="Y1176" s="100"/>
      <c r="Z1176" s="100"/>
    </row>
    <row r="1177" spans="1:26" ht="14.25" customHeight="1" collapsed="1" x14ac:dyDescent="0.2">
      <c r="A1177" s="100" t="s">
        <v>151</v>
      </c>
      <c r="B1177" s="100">
        <v>1</v>
      </c>
      <c r="C1177" s="100" t="s">
        <v>101</v>
      </c>
      <c r="D1177" s="100">
        <v>33</v>
      </c>
      <c r="E1177" s="101">
        <v>84200</v>
      </c>
      <c r="F1177" s="101">
        <v>100000</v>
      </c>
      <c r="G1177" s="102">
        <v>2</v>
      </c>
      <c r="H1177" s="101">
        <v>50</v>
      </c>
      <c r="I1177" s="101"/>
      <c r="J1177" s="100"/>
      <c r="K1177" s="100"/>
      <c r="L1177" s="100"/>
      <c r="M1177" s="100"/>
      <c r="N1177" s="100"/>
      <c r="O1177" s="100"/>
      <c r="P1177" s="100"/>
      <c r="Q1177" s="100"/>
      <c r="R1177" s="100"/>
      <c r="S1177" s="100"/>
      <c r="T1177" s="100"/>
      <c r="U1177" s="100"/>
      <c r="V1177" s="100"/>
      <c r="W1177" s="100"/>
      <c r="X1177" s="100"/>
      <c r="Y1177" s="100"/>
      <c r="Z1177" s="100"/>
    </row>
    <row r="1178" spans="1:26" ht="14.25" hidden="1" customHeight="1" outlineLevel="1" x14ac:dyDescent="0.2">
      <c r="A1178" s="100" t="s">
        <v>151</v>
      </c>
      <c r="B1178" s="100">
        <v>2</v>
      </c>
      <c r="C1178" s="100" t="s">
        <v>101</v>
      </c>
      <c r="D1178" s="100">
        <v>35</v>
      </c>
      <c r="E1178" s="101">
        <v>89200</v>
      </c>
      <c r="F1178" s="101">
        <v>200000</v>
      </c>
      <c r="G1178" s="102">
        <v>5</v>
      </c>
      <c r="H1178" s="101">
        <v>50</v>
      </c>
      <c r="I1178" s="101"/>
      <c r="J1178" s="100"/>
      <c r="K1178" s="100"/>
      <c r="L1178" s="100"/>
      <c r="M1178" s="100"/>
      <c r="N1178" s="100"/>
      <c r="O1178" s="100"/>
      <c r="P1178" s="100"/>
      <c r="Q1178" s="100"/>
      <c r="R1178" s="100"/>
      <c r="S1178" s="100"/>
      <c r="T1178" s="100"/>
      <c r="U1178" s="100"/>
      <c r="V1178" s="100"/>
      <c r="W1178" s="100"/>
      <c r="X1178" s="100"/>
      <c r="Y1178" s="100"/>
      <c r="Z1178" s="100"/>
    </row>
    <row r="1179" spans="1:26" ht="14.25" hidden="1" customHeight="1" outlineLevel="1" x14ac:dyDescent="0.2">
      <c r="A1179" s="100" t="s">
        <v>151</v>
      </c>
      <c r="B1179" s="100">
        <v>3</v>
      </c>
      <c r="C1179" s="100" t="s">
        <v>101</v>
      </c>
      <c r="D1179" s="100">
        <v>36</v>
      </c>
      <c r="E1179" s="101">
        <v>94600</v>
      </c>
      <c r="F1179" s="101">
        <v>400000</v>
      </c>
      <c r="G1179" s="102">
        <v>14</v>
      </c>
      <c r="H1179" s="101">
        <v>50</v>
      </c>
      <c r="I1179" s="101"/>
      <c r="J1179" s="100"/>
      <c r="K1179" s="100"/>
      <c r="L1179" s="100"/>
      <c r="M1179" s="100"/>
      <c r="N1179" s="100"/>
      <c r="O1179" s="100"/>
      <c r="P1179" s="100"/>
      <c r="Q1179" s="100"/>
      <c r="R1179" s="100"/>
      <c r="S1179" s="100"/>
      <c r="T1179" s="100"/>
      <c r="U1179" s="100"/>
      <c r="V1179" s="100"/>
      <c r="W1179" s="100"/>
      <c r="X1179" s="100"/>
      <c r="Y1179" s="100"/>
      <c r="Z1179" s="100"/>
    </row>
    <row r="1180" spans="1:26" ht="14.25" hidden="1" customHeight="1" outlineLevel="1" x14ac:dyDescent="0.2">
      <c r="A1180" s="100" t="s">
        <v>151</v>
      </c>
      <c r="B1180" s="100">
        <v>4</v>
      </c>
      <c r="C1180" s="100" t="s">
        <v>101</v>
      </c>
      <c r="D1180" s="100">
        <v>38</v>
      </c>
      <c r="E1180" s="101">
        <v>100300</v>
      </c>
      <c r="F1180" s="101">
        <v>2000000</v>
      </c>
      <c r="G1180" s="102">
        <v>28</v>
      </c>
      <c r="H1180" s="101">
        <v>50</v>
      </c>
      <c r="I1180" s="101"/>
      <c r="J1180" s="100"/>
      <c r="K1180" s="100"/>
      <c r="L1180" s="100"/>
      <c r="M1180" s="100"/>
      <c r="N1180" s="100"/>
      <c r="O1180" s="100"/>
      <c r="P1180" s="100"/>
      <c r="Q1180" s="100"/>
      <c r="R1180" s="100"/>
      <c r="S1180" s="100"/>
      <c r="T1180" s="100"/>
      <c r="U1180" s="100"/>
      <c r="V1180" s="100"/>
      <c r="W1180" s="100"/>
      <c r="X1180" s="100"/>
      <c r="Y1180" s="100"/>
      <c r="Z1180" s="100"/>
    </row>
    <row r="1181" spans="1:26" ht="14.25" hidden="1" customHeight="1" outlineLevel="1" x14ac:dyDescent="0.2">
      <c r="A1181" s="100" t="s">
        <v>151</v>
      </c>
      <c r="B1181" s="100">
        <v>5</v>
      </c>
      <c r="C1181" s="100" t="s">
        <v>101</v>
      </c>
      <c r="D1181" s="100">
        <v>39</v>
      </c>
      <c r="E1181" s="101">
        <v>106300</v>
      </c>
      <c r="F1181" s="101">
        <v>4000000</v>
      </c>
      <c r="G1181" s="102">
        <v>66</v>
      </c>
      <c r="H1181" s="101">
        <v>50</v>
      </c>
      <c r="I1181" s="101"/>
      <c r="J1181" s="100"/>
      <c r="K1181" s="100"/>
      <c r="L1181" s="100"/>
      <c r="M1181" s="100"/>
      <c r="N1181" s="100"/>
      <c r="O1181" s="100"/>
      <c r="P1181" s="100"/>
      <c r="Q1181" s="100"/>
      <c r="R1181" s="100"/>
      <c r="S1181" s="100"/>
      <c r="T1181" s="100"/>
      <c r="U1181" s="100"/>
      <c r="V1181" s="100"/>
      <c r="W1181" s="100"/>
      <c r="X1181" s="100"/>
      <c r="Y1181" s="100"/>
      <c r="Z1181" s="100"/>
    </row>
    <row r="1182" spans="1:26" ht="14.25" hidden="1" customHeight="1" outlineLevel="1" x14ac:dyDescent="0.2">
      <c r="A1182" s="100" t="s">
        <v>151</v>
      </c>
      <c r="B1182" s="100">
        <v>6</v>
      </c>
      <c r="C1182" s="100" t="s">
        <v>101</v>
      </c>
      <c r="D1182" s="100">
        <v>41</v>
      </c>
      <c r="E1182" s="101">
        <v>112700</v>
      </c>
      <c r="F1182" s="101">
        <v>6000000</v>
      </c>
      <c r="G1182" s="102">
        <v>102</v>
      </c>
      <c r="H1182" s="101">
        <v>50</v>
      </c>
      <c r="I1182" s="101"/>
      <c r="J1182" s="100"/>
      <c r="K1182" s="100"/>
      <c r="L1182" s="100"/>
      <c r="M1182" s="100"/>
      <c r="N1182" s="100"/>
      <c r="O1182" s="100"/>
      <c r="P1182" s="100"/>
      <c r="Q1182" s="100"/>
      <c r="R1182" s="100"/>
      <c r="S1182" s="100"/>
      <c r="T1182" s="100"/>
      <c r="U1182" s="100"/>
      <c r="V1182" s="100"/>
      <c r="W1182" s="100"/>
      <c r="X1182" s="100"/>
      <c r="Y1182" s="100"/>
      <c r="Z1182" s="100"/>
    </row>
    <row r="1183" spans="1:26" ht="14.25" hidden="1" customHeight="1" outlineLevel="1" x14ac:dyDescent="0.2">
      <c r="A1183" s="100" t="s">
        <v>151</v>
      </c>
      <c r="B1183" s="100">
        <v>7</v>
      </c>
      <c r="C1183" s="100" t="s">
        <v>101</v>
      </c>
      <c r="D1183" s="100">
        <v>42</v>
      </c>
      <c r="E1183" s="101">
        <v>119500</v>
      </c>
      <c r="F1183" s="101">
        <v>11000000</v>
      </c>
      <c r="G1183" s="102">
        <v>124</v>
      </c>
      <c r="H1183" s="101">
        <v>50</v>
      </c>
      <c r="I1183" s="101"/>
      <c r="J1183" s="100"/>
      <c r="K1183" s="100"/>
      <c r="L1183" s="100"/>
      <c r="M1183" s="100"/>
      <c r="N1183" s="100"/>
      <c r="O1183" s="100"/>
      <c r="P1183" s="100"/>
      <c r="Q1183" s="100"/>
      <c r="R1183" s="100"/>
      <c r="S1183" s="100"/>
      <c r="T1183" s="100"/>
      <c r="U1183" s="100"/>
      <c r="V1183" s="100"/>
      <c r="W1183" s="100"/>
      <c r="X1183" s="100"/>
      <c r="Y1183" s="100"/>
      <c r="Z1183" s="100"/>
    </row>
    <row r="1184" spans="1:26" ht="14.25" hidden="1" customHeight="1" outlineLevel="1" x14ac:dyDescent="0.2">
      <c r="A1184" s="100" t="s">
        <v>151</v>
      </c>
      <c r="B1184" s="100">
        <v>8</v>
      </c>
      <c r="C1184" s="100" t="s">
        <v>101</v>
      </c>
      <c r="D1184" s="100">
        <v>44</v>
      </c>
      <c r="E1184" s="101">
        <v>126700</v>
      </c>
      <c r="F1184" s="101">
        <v>17000000</v>
      </c>
      <c r="G1184" s="102">
        <v>140</v>
      </c>
      <c r="H1184" s="101">
        <v>50</v>
      </c>
      <c r="I1184" s="101"/>
      <c r="J1184" s="100"/>
      <c r="K1184" s="100"/>
      <c r="L1184" s="100"/>
      <c r="M1184" s="100"/>
      <c r="N1184" s="100"/>
      <c r="O1184" s="100"/>
      <c r="P1184" s="100"/>
      <c r="Q1184" s="100"/>
      <c r="R1184" s="100"/>
      <c r="S1184" s="100"/>
      <c r="T1184" s="100"/>
      <c r="U1184" s="100"/>
      <c r="V1184" s="100"/>
      <c r="W1184" s="100"/>
      <c r="X1184" s="100"/>
      <c r="Y1184" s="100"/>
      <c r="Z1184" s="100"/>
    </row>
    <row r="1185" spans="1:26" ht="14.25" hidden="1" customHeight="1" outlineLevel="1" x14ac:dyDescent="0.2">
      <c r="A1185" s="100" t="s">
        <v>151</v>
      </c>
      <c r="B1185" s="100">
        <v>9</v>
      </c>
      <c r="C1185" s="100" t="s">
        <v>101</v>
      </c>
      <c r="D1185" s="100">
        <v>45</v>
      </c>
      <c r="E1185" s="101">
        <v>134300</v>
      </c>
      <c r="F1185" s="101">
        <v>36000000</v>
      </c>
      <c r="G1185" s="102">
        <v>148</v>
      </c>
      <c r="H1185" s="101">
        <v>50</v>
      </c>
      <c r="I1185" s="101"/>
      <c r="J1185" s="100"/>
      <c r="K1185" s="100"/>
      <c r="L1185" s="100"/>
      <c r="M1185" s="100"/>
      <c r="N1185" s="100"/>
      <c r="O1185" s="100"/>
      <c r="P1185" s="100"/>
      <c r="Q1185" s="100"/>
      <c r="R1185" s="100"/>
      <c r="S1185" s="100"/>
      <c r="T1185" s="100"/>
      <c r="U1185" s="100"/>
      <c r="V1185" s="100"/>
      <c r="W1185" s="100"/>
      <c r="X1185" s="100"/>
      <c r="Y1185" s="100"/>
      <c r="Z1185" s="100"/>
    </row>
    <row r="1186" spans="1:26" ht="14.25" hidden="1" customHeight="1" outlineLevel="1" x14ac:dyDescent="0.2">
      <c r="A1186" s="100" t="s">
        <v>151</v>
      </c>
      <c r="B1186" s="100">
        <v>10</v>
      </c>
      <c r="C1186" s="100" t="s">
        <v>101</v>
      </c>
      <c r="D1186" s="100">
        <v>46</v>
      </c>
      <c r="E1186" s="101">
        <v>142400</v>
      </c>
      <c r="F1186" s="101">
        <v>52000000</v>
      </c>
      <c r="G1186" s="102">
        <v>152</v>
      </c>
      <c r="H1186" s="101">
        <v>50</v>
      </c>
      <c r="I1186" s="101"/>
      <c r="J1186" s="100"/>
      <c r="K1186" s="100"/>
      <c r="L1186" s="100"/>
      <c r="M1186" s="100"/>
      <c r="N1186" s="100"/>
      <c r="O1186" s="100"/>
      <c r="P1186" s="100"/>
      <c r="Q1186" s="100"/>
      <c r="R1186" s="100"/>
      <c r="S1186" s="100"/>
      <c r="T1186" s="100"/>
      <c r="U1186" s="100"/>
      <c r="V1186" s="100"/>
      <c r="W1186" s="100"/>
      <c r="X1186" s="100"/>
      <c r="Y1186" s="100"/>
      <c r="Z1186" s="100"/>
    </row>
    <row r="1187" spans="1:26" ht="14.25" hidden="1" customHeight="1" outlineLevel="1" collapsed="1" x14ac:dyDescent="0.2">
      <c r="A1187" s="100" t="s">
        <v>151</v>
      </c>
      <c r="B1187" s="100">
        <v>11</v>
      </c>
      <c r="C1187" s="100" t="s">
        <v>101</v>
      </c>
      <c r="D1187" s="100">
        <v>47</v>
      </c>
      <c r="E1187" s="101">
        <v>150900</v>
      </c>
      <c r="F1187" s="101">
        <v>70000000</v>
      </c>
      <c r="G1187" s="102">
        <v>160</v>
      </c>
      <c r="H1187" s="101">
        <v>50</v>
      </c>
      <c r="I1187" s="101"/>
      <c r="J1187" s="100"/>
      <c r="K1187" s="100"/>
      <c r="L1187" s="100"/>
      <c r="M1187" s="100"/>
      <c r="N1187" s="100"/>
      <c r="O1187" s="100"/>
      <c r="P1187" s="100"/>
      <c r="Q1187" s="100"/>
      <c r="R1187" s="100"/>
      <c r="S1187" s="100"/>
      <c r="T1187" s="100"/>
      <c r="U1187" s="100"/>
      <c r="V1187" s="100"/>
      <c r="W1187" s="100"/>
      <c r="X1187" s="100"/>
      <c r="Y1187" s="100"/>
      <c r="Z1187" s="100"/>
    </row>
    <row r="1188" spans="1:26" ht="14.25" hidden="1" customHeight="1" outlineLevel="1" x14ac:dyDescent="0.2">
      <c r="A1188" s="100" t="s">
        <v>151</v>
      </c>
      <c r="B1188" s="100">
        <v>12</v>
      </c>
      <c r="C1188" s="100" t="s">
        <v>101</v>
      </c>
      <c r="D1188" s="100">
        <v>48</v>
      </c>
      <c r="E1188" s="101">
        <v>160000</v>
      </c>
      <c r="F1188" s="101">
        <v>0</v>
      </c>
      <c r="G1188" s="102">
        <v>0</v>
      </c>
      <c r="H1188" s="101">
        <v>50</v>
      </c>
      <c r="I1188" s="101"/>
      <c r="J1188" s="100"/>
      <c r="K1188" s="100"/>
      <c r="L1188" s="100"/>
      <c r="M1188" s="100"/>
      <c r="N1188" s="100"/>
      <c r="O1188" s="100"/>
      <c r="P1188" s="100"/>
      <c r="Q1188" s="100"/>
      <c r="R1188" s="100"/>
      <c r="S1188" s="100"/>
      <c r="T1188" s="100"/>
      <c r="U1188" s="100"/>
      <c r="V1188" s="100"/>
      <c r="W1188" s="100"/>
      <c r="X1188" s="100"/>
      <c r="Y1188" s="100"/>
      <c r="Z1188" s="100"/>
    </row>
    <row r="1189" spans="1:26" ht="14.25" hidden="1" customHeight="1" outlineLevel="1" x14ac:dyDescent="0.2">
      <c r="A1189" s="100" t="s">
        <v>151</v>
      </c>
      <c r="B1189" s="100">
        <v>1</v>
      </c>
      <c r="C1189" s="100" t="s">
        <v>102</v>
      </c>
      <c r="D1189" s="100">
        <v>48</v>
      </c>
      <c r="E1189" s="101">
        <v>160000</v>
      </c>
      <c r="F1189" s="101">
        <v>2500000</v>
      </c>
      <c r="G1189" s="102">
        <v>12</v>
      </c>
      <c r="H1189" s="101">
        <v>50</v>
      </c>
      <c r="I1189" s="101"/>
      <c r="J1189" s="100"/>
      <c r="K1189" s="100"/>
      <c r="L1189" s="100"/>
      <c r="M1189" s="100"/>
      <c r="N1189" s="100"/>
      <c r="O1189" s="100"/>
      <c r="P1189" s="100"/>
      <c r="Q1189" s="100"/>
      <c r="R1189" s="100"/>
      <c r="S1189" s="100"/>
      <c r="T1189" s="100"/>
      <c r="U1189" s="100"/>
      <c r="V1189" s="100"/>
      <c r="W1189" s="100"/>
      <c r="X1189" s="100"/>
      <c r="Y1189" s="100"/>
      <c r="Z1189" s="100"/>
    </row>
    <row r="1190" spans="1:26" ht="14.25" hidden="1" customHeight="1" outlineLevel="1" x14ac:dyDescent="0.2">
      <c r="A1190" s="100" t="s">
        <v>151</v>
      </c>
      <c r="B1190" s="100">
        <v>2</v>
      </c>
      <c r="C1190" s="100" t="s">
        <v>102</v>
      </c>
      <c r="D1190" s="100">
        <v>48</v>
      </c>
      <c r="E1190" s="101">
        <v>163000</v>
      </c>
      <c r="F1190" s="101">
        <v>5000000</v>
      </c>
      <c r="G1190" s="102">
        <v>24</v>
      </c>
      <c r="H1190" s="101">
        <v>50</v>
      </c>
      <c r="I1190" s="101"/>
      <c r="J1190" s="100"/>
      <c r="K1190" s="100"/>
      <c r="L1190" s="100"/>
      <c r="M1190" s="100"/>
      <c r="N1190" s="100"/>
      <c r="O1190" s="100"/>
      <c r="P1190" s="100"/>
      <c r="Q1190" s="100"/>
      <c r="R1190" s="100"/>
      <c r="S1190" s="100"/>
      <c r="T1190" s="100"/>
      <c r="U1190" s="100"/>
      <c r="V1190" s="100"/>
      <c r="W1190" s="100"/>
      <c r="X1190" s="100"/>
      <c r="Y1190" s="100"/>
      <c r="Z1190" s="100"/>
    </row>
    <row r="1191" spans="1:26" ht="14.25" hidden="1" customHeight="1" outlineLevel="1" x14ac:dyDescent="0.2">
      <c r="A1191" s="100" t="s">
        <v>151</v>
      </c>
      <c r="B1191" s="100">
        <v>3</v>
      </c>
      <c r="C1191" s="100" t="s">
        <v>102</v>
      </c>
      <c r="D1191" s="100">
        <v>48</v>
      </c>
      <c r="E1191" s="101">
        <v>166000</v>
      </c>
      <c r="F1191" s="101">
        <v>10000000</v>
      </c>
      <c r="G1191" s="102">
        <v>36</v>
      </c>
      <c r="H1191" s="101">
        <v>50</v>
      </c>
      <c r="I1191" s="101"/>
      <c r="J1191" s="100"/>
      <c r="K1191" s="100"/>
      <c r="L1191" s="100"/>
      <c r="M1191" s="100"/>
      <c r="N1191" s="100"/>
      <c r="O1191" s="100"/>
      <c r="P1191" s="100"/>
      <c r="Q1191" s="100"/>
      <c r="R1191" s="100"/>
      <c r="S1191" s="100"/>
      <c r="T1191" s="100"/>
      <c r="U1191" s="100"/>
      <c r="V1191" s="100"/>
      <c r="W1191" s="100"/>
      <c r="X1191" s="100"/>
      <c r="Y1191" s="100"/>
      <c r="Z1191" s="100"/>
    </row>
    <row r="1192" spans="1:26" ht="14.25" hidden="1" customHeight="1" outlineLevel="1" x14ac:dyDescent="0.2">
      <c r="A1192" s="100" t="s">
        <v>151</v>
      </c>
      <c r="B1192" s="100">
        <v>4</v>
      </c>
      <c r="C1192" s="100" t="s">
        <v>102</v>
      </c>
      <c r="D1192" s="100">
        <v>48</v>
      </c>
      <c r="E1192" s="101">
        <v>169000</v>
      </c>
      <c r="F1192" s="101">
        <v>22500000</v>
      </c>
      <c r="G1192" s="102">
        <v>48</v>
      </c>
      <c r="H1192" s="101">
        <v>50</v>
      </c>
      <c r="I1192" s="101"/>
      <c r="J1192" s="100"/>
      <c r="K1192" s="100"/>
      <c r="L1192" s="100"/>
      <c r="M1192" s="100"/>
      <c r="N1192" s="100"/>
      <c r="O1192" s="100"/>
      <c r="P1192" s="100"/>
      <c r="Q1192" s="100"/>
      <c r="R1192" s="100"/>
      <c r="S1192" s="100"/>
      <c r="T1192" s="100"/>
      <c r="U1192" s="100"/>
      <c r="V1192" s="100"/>
      <c r="W1192" s="100"/>
      <c r="X1192" s="100"/>
      <c r="Y1192" s="100"/>
      <c r="Z1192" s="100"/>
    </row>
    <row r="1193" spans="1:26" ht="14.25" hidden="1" customHeight="1" outlineLevel="1" x14ac:dyDescent="0.2">
      <c r="A1193" s="100" t="s">
        <v>151</v>
      </c>
      <c r="B1193" s="100">
        <v>5</v>
      </c>
      <c r="C1193" s="100" t="s">
        <v>102</v>
      </c>
      <c r="D1193" s="100">
        <v>48</v>
      </c>
      <c r="E1193" s="101">
        <v>172000</v>
      </c>
      <c r="F1193" s="101">
        <v>22500000</v>
      </c>
      <c r="G1193" s="102">
        <v>48</v>
      </c>
      <c r="H1193" s="101">
        <v>50</v>
      </c>
      <c r="I1193" s="101"/>
      <c r="J1193" s="100"/>
      <c r="K1193" s="100"/>
      <c r="L1193" s="100"/>
      <c r="M1193" s="100"/>
      <c r="N1193" s="100"/>
      <c r="O1193" s="100"/>
      <c r="P1193" s="100"/>
      <c r="Q1193" s="100"/>
      <c r="R1193" s="100"/>
      <c r="S1193" s="100"/>
      <c r="T1193" s="100"/>
      <c r="U1193" s="100"/>
      <c r="V1193" s="100"/>
      <c r="W1193" s="100"/>
      <c r="X1193" s="100"/>
      <c r="Y1193" s="100"/>
      <c r="Z1193" s="100"/>
    </row>
    <row r="1194" spans="1:26" ht="14.25" hidden="1" customHeight="1" outlineLevel="1" x14ac:dyDescent="0.2">
      <c r="A1194" s="100" t="s">
        <v>151</v>
      </c>
      <c r="B1194" s="100">
        <v>6</v>
      </c>
      <c r="C1194" s="100" t="s">
        <v>102</v>
      </c>
      <c r="D1194" s="100">
        <v>48</v>
      </c>
      <c r="E1194" s="101">
        <v>175000</v>
      </c>
      <c r="F1194" s="101">
        <v>22500000</v>
      </c>
      <c r="G1194" s="102">
        <v>48</v>
      </c>
      <c r="H1194" s="101">
        <v>50</v>
      </c>
      <c r="I1194" s="101"/>
      <c r="J1194" s="100"/>
      <c r="K1194" s="100"/>
      <c r="L1194" s="100"/>
      <c r="M1194" s="100"/>
      <c r="N1194" s="100"/>
      <c r="O1194" s="100"/>
      <c r="P1194" s="100"/>
      <c r="Q1194" s="100"/>
      <c r="R1194" s="100"/>
      <c r="S1194" s="100"/>
      <c r="T1194" s="100"/>
      <c r="U1194" s="100"/>
      <c r="V1194" s="100"/>
      <c r="W1194" s="100"/>
      <c r="X1194" s="100"/>
      <c r="Y1194" s="100"/>
      <c r="Z1194" s="100"/>
    </row>
    <row r="1195" spans="1:26" ht="14.25" hidden="1" customHeight="1" outlineLevel="1" x14ac:dyDescent="0.2">
      <c r="A1195" s="100" t="s">
        <v>151</v>
      </c>
      <c r="B1195" s="100">
        <v>7</v>
      </c>
      <c r="C1195" s="100" t="s">
        <v>102</v>
      </c>
      <c r="D1195" s="100">
        <v>48</v>
      </c>
      <c r="E1195" s="101">
        <v>178000</v>
      </c>
      <c r="F1195" s="101">
        <v>22500000</v>
      </c>
      <c r="G1195" s="102">
        <v>48</v>
      </c>
      <c r="H1195" s="101">
        <v>50</v>
      </c>
      <c r="I1195" s="101"/>
      <c r="J1195" s="100"/>
      <c r="K1195" s="100"/>
      <c r="L1195" s="100"/>
      <c r="M1195" s="100"/>
      <c r="N1195" s="100"/>
      <c r="O1195" s="100"/>
      <c r="P1195" s="100"/>
      <c r="Q1195" s="100"/>
      <c r="R1195" s="100"/>
      <c r="S1195" s="100"/>
      <c r="T1195" s="100"/>
      <c r="U1195" s="100"/>
      <c r="V1195" s="100"/>
      <c r="W1195" s="100"/>
      <c r="X1195" s="100"/>
      <c r="Y1195" s="100"/>
      <c r="Z1195" s="100"/>
    </row>
    <row r="1196" spans="1:26" ht="14.25" hidden="1" customHeight="1" outlineLevel="1" x14ac:dyDescent="0.2">
      <c r="A1196" s="100" t="s">
        <v>151</v>
      </c>
      <c r="B1196" s="100">
        <v>8</v>
      </c>
      <c r="C1196" s="100" t="s">
        <v>102</v>
      </c>
      <c r="D1196" s="100">
        <v>48</v>
      </c>
      <c r="E1196" s="101">
        <v>181000</v>
      </c>
      <c r="F1196" s="101">
        <v>22500000</v>
      </c>
      <c r="G1196" s="102">
        <v>48</v>
      </c>
      <c r="H1196" s="101">
        <v>50</v>
      </c>
      <c r="I1196" s="101"/>
      <c r="J1196" s="100"/>
      <c r="K1196" s="100"/>
      <c r="L1196" s="100"/>
      <c r="M1196" s="100"/>
      <c r="N1196" s="100"/>
      <c r="O1196" s="100"/>
      <c r="P1196" s="100"/>
      <c r="Q1196" s="100"/>
      <c r="R1196" s="100"/>
      <c r="S1196" s="100"/>
      <c r="T1196" s="100"/>
      <c r="U1196" s="100"/>
      <c r="V1196" s="100"/>
      <c r="W1196" s="100"/>
      <c r="X1196" s="100"/>
      <c r="Y1196" s="100"/>
      <c r="Z1196" s="100"/>
    </row>
    <row r="1197" spans="1:26" ht="14.25" hidden="1" customHeight="1" outlineLevel="1" x14ac:dyDescent="0.2">
      <c r="A1197" s="100" t="s">
        <v>151</v>
      </c>
      <c r="B1197" s="100">
        <v>9</v>
      </c>
      <c r="C1197" s="100" t="s">
        <v>102</v>
      </c>
      <c r="D1197" s="100">
        <v>48</v>
      </c>
      <c r="E1197" s="101">
        <v>184000</v>
      </c>
      <c r="F1197" s="101">
        <v>22500000</v>
      </c>
      <c r="G1197" s="102">
        <v>48</v>
      </c>
      <c r="H1197" s="101">
        <v>50</v>
      </c>
      <c r="I1197" s="101"/>
      <c r="J1197" s="100"/>
      <c r="K1197" s="100"/>
      <c r="L1197" s="100"/>
      <c r="M1197" s="100"/>
      <c r="N1197" s="100"/>
      <c r="O1197" s="100"/>
      <c r="P1197" s="100"/>
      <c r="Q1197" s="100"/>
      <c r="R1197" s="100"/>
      <c r="S1197" s="100"/>
      <c r="T1197" s="100"/>
      <c r="U1197" s="100"/>
      <c r="V1197" s="100"/>
      <c r="W1197" s="100"/>
      <c r="X1197" s="100"/>
      <c r="Y1197" s="100"/>
      <c r="Z1197" s="100"/>
    </row>
    <row r="1198" spans="1:26" ht="14.25" hidden="1" customHeight="1" outlineLevel="1" x14ac:dyDescent="0.2">
      <c r="A1198" s="100" t="s">
        <v>151</v>
      </c>
      <c r="B1198" s="100">
        <v>10</v>
      </c>
      <c r="C1198" s="100" t="s">
        <v>102</v>
      </c>
      <c r="D1198" s="100">
        <v>48</v>
      </c>
      <c r="E1198" s="101">
        <v>187000</v>
      </c>
      <c r="F1198" s="101">
        <v>22500000</v>
      </c>
      <c r="G1198" s="102">
        <v>48</v>
      </c>
      <c r="H1198" s="101">
        <v>50</v>
      </c>
      <c r="I1198" s="101"/>
      <c r="J1198" s="100"/>
      <c r="K1198" s="100"/>
      <c r="L1198" s="100"/>
      <c r="M1198" s="100"/>
      <c r="N1198" s="100"/>
      <c r="O1198" s="100"/>
      <c r="P1198" s="100"/>
      <c r="Q1198" s="100"/>
      <c r="R1198" s="100"/>
      <c r="S1198" s="100"/>
      <c r="T1198" s="100"/>
      <c r="U1198" s="100"/>
      <c r="V1198" s="100"/>
      <c r="W1198" s="100"/>
      <c r="X1198" s="100"/>
      <c r="Y1198" s="100"/>
      <c r="Z1198" s="100"/>
    </row>
    <row r="1199" spans="1:26" ht="14.25" hidden="1" customHeight="1" outlineLevel="1" x14ac:dyDescent="0.2">
      <c r="A1199" s="100" t="s">
        <v>151</v>
      </c>
      <c r="B1199" s="100">
        <v>11</v>
      </c>
      <c r="C1199" s="100" t="s">
        <v>102</v>
      </c>
      <c r="D1199" s="100">
        <v>48</v>
      </c>
      <c r="E1199" s="101">
        <v>190000</v>
      </c>
      <c r="F1199" s="101">
        <v>22500000</v>
      </c>
      <c r="G1199" s="102">
        <v>48</v>
      </c>
      <c r="H1199" s="101">
        <v>50</v>
      </c>
      <c r="I1199" s="101"/>
      <c r="J1199" s="100"/>
      <c r="K1199" s="100"/>
      <c r="L1199" s="100"/>
      <c r="M1199" s="100"/>
      <c r="N1199" s="100"/>
      <c r="O1199" s="100"/>
      <c r="P1199" s="100"/>
      <c r="Q1199" s="100"/>
      <c r="R1199" s="100"/>
      <c r="S1199" s="100"/>
      <c r="T1199" s="100"/>
      <c r="U1199" s="100"/>
      <c r="V1199" s="100"/>
      <c r="W1199" s="100"/>
      <c r="X1199" s="100"/>
      <c r="Y1199" s="100"/>
      <c r="Z1199" s="100"/>
    </row>
    <row r="1200" spans="1:26" ht="14.25" hidden="1" customHeight="1" outlineLevel="1" x14ac:dyDescent="0.2">
      <c r="A1200" s="100" t="s">
        <v>151</v>
      </c>
      <c r="B1200" s="100">
        <v>12</v>
      </c>
      <c r="C1200" s="100" t="s">
        <v>102</v>
      </c>
      <c r="D1200" s="100">
        <v>48</v>
      </c>
      <c r="E1200" s="101">
        <v>193000</v>
      </c>
      <c r="F1200" s="101">
        <v>0</v>
      </c>
      <c r="G1200" s="102">
        <v>0</v>
      </c>
      <c r="H1200" s="101">
        <v>50</v>
      </c>
      <c r="I1200" s="101"/>
      <c r="J1200" s="100"/>
      <c r="K1200" s="100"/>
      <c r="L1200" s="100"/>
      <c r="M1200" s="100"/>
      <c r="N1200" s="100"/>
      <c r="O1200" s="100"/>
      <c r="P1200" s="100"/>
      <c r="Q1200" s="100"/>
      <c r="R1200" s="100"/>
      <c r="S1200" s="100"/>
      <c r="T1200" s="100"/>
      <c r="U1200" s="100"/>
      <c r="V1200" s="100"/>
      <c r="W1200" s="100"/>
      <c r="X1200" s="100"/>
      <c r="Y1200" s="100"/>
      <c r="Z1200" s="100"/>
    </row>
    <row r="1201" spans="1:26" ht="14.25" hidden="1" customHeight="1" outlineLevel="1" x14ac:dyDescent="0.2">
      <c r="A1201" s="201" t="s">
        <v>151</v>
      </c>
      <c r="B1201" s="97">
        <v>1</v>
      </c>
      <c r="C1201" s="97" t="s">
        <v>103</v>
      </c>
      <c r="D1201" s="97">
        <v>48</v>
      </c>
      <c r="E1201" s="98">
        <v>202650</v>
      </c>
      <c r="F1201" s="98">
        <v>0</v>
      </c>
      <c r="G1201" s="99">
        <v>0</v>
      </c>
      <c r="H1201" s="98">
        <v>50</v>
      </c>
      <c r="I1201" s="101"/>
      <c r="J1201" s="100"/>
      <c r="K1201" s="100"/>
      <c r="L1201" s="100"/>
      <c r="M1201" s="100"/>
      <c r="N1201" s="100"/>
      <c r="O1201" s="100"/>
      <c r="P1201" s="100"/>
      <c r="Q1201" s="100"/>
      <c r="R1201" s="100"/>
      <c r="S1201" s="100"/>
      <c r="T1201" s="100"/>
      <c r="U1201" s="100"/>
      <c r="V1201" s="100"/>
      <c r="W1201" s="100"/>
      <c r="X1201" s="100"/>
      <c r="Y1201" s="100"/>
      <c r="Z1201" s="100"/>
    </row>
    <row r="1202" spans="1:26" ht="14.25" customHeight="1" collapsed="1" x14ac:dyDescent="0.2">
      <c r="A1202" s="100" t="s">
        <v>152</v>
      </c>
      <c r="B1202" s="100">
        <v>1</v>
      </c>
      <c r="C1202" s="100" t="s">
        <v>101</v>
      </c>
      <c r="D1202" s="100">
        <v>55</v>
      </c>
      <c r="E1202" s="101">
        <v>52600</v>
      </c>
      <c r="F1202" s="101">
        <v>10000</v>
      </c>
      <c r="G1202" s="102">
        <v>8.3333333333333329E-2</v>
      </c>
      <c r="H1202" s="101">
        <v>51</v>
      </c>
      <c r="I1202" s="101"/>
      <c r="J1202" s="100"/>
      <c r="K1202" s="100"/>
      <c r="L1202" s="100"/>
      <c r="M1202" s="100"/>
      <c r="N1202" s="100"/>
      <c r="O1202" s="100"/>
      <c r="P1202" s="100"/>
      <c r="Q1202" s="100"/>
      <c r="R1202" s="100"/>
      <c r="S1202" s="100"/>
      <c r="T1202" s="100"/>
      <c r="U1202" s="100"/>
      <c r="V1202" s="100"/>
      <c r="W1202" s="100"/>
      <c r="X1202" s="100"/>
      <c r="Y1202" s="100"/>
      <c r="Z1202" s="100"/>
    </row>
    <row r="1203" spans="1:26" ht="14.25" hidden="1" customHeight="1" outlineLevel="1" x14ac:dyDescent="0.2">
      <c r="A1203" s="100" t="s">
        <v>152</v>
      </c>
      <c r="B1203" s="100">
        <v>2</v>
      </c>
      <c r="C1203" s="100" t="s">
        <v>101</v>
      </c>
      <c r="D1203" s="100">
        <v>55</v>
      </c>
      <c r="E1203" s="101">
        <v>55800</v>
      </c>
      <c r="F1203" s="101">
        <v>20000</v>
      </c>
      <c r="G1203" s="102">
        <v>0.5</v>
      </c>
      <c r="H1203" s="101">
        <v>51</v>
      </c>
      <c r="I1203" s="101"/>
      <c r="J1203" s="100"/>
      <c r="K1203" s="100"/>
      <c r="L1203" s="100"/>
      <c r="M1203" s="100"/>
      <c r="N1203" s="100"/>
      <c r="O1203" s="100"/>
      <c r="P1203" s="100"/>
      <c r="Q1203" s="100"/>
      <c r="R1203" s="100"/>
      <c r="S1203" s="100"/>
      <c r="T1203" s="100"/>
      <c r="U1203" s="100"/>
      <c r="V1203" s="100"/>
      <c r="W1203" s="100"/>
      <c r="X1203" s="100"/>
      <c r="Y1203" s="100"/>
      <c r="Z1203" s="100"/>
    </row>
    <row r="1204" spans="1:26" ht="14.25" hidden="1" customHeight="1" outlineLevel="1" x14ac:dyDescent="0.2">
      <c r="A1204" s="100" t="s">
        <v>152</v>
      </c>
      <c r="B1204" s="100">
        <v>3</v>
      </c>
      <c r="C1204" s="100" t="s">
        <v>101</v>
      </c>
      <c r="D1204" s="100">
        <v>55</v>
      </c>
      <c r="E1204" s="101">
        <v>59200</v>
      </c>
      <c r="F1204" s="101">
        <v>40000</v>
      </c>
      <c r="G1204" s="102">
        <v>1</v>
      </c>
      <c r="H1204" s="101">
        <v>51</v>
      </c>
      <c r="I1204" s="101"/>
      <c r="J1204" s="100"/>
      <c r="K1204" s="100"/>
      <c r="L1204" s="100"/>
      <c r="M1204" s="100"/>
      <c r="N1204" s="100"/>
      <c r="O1204" s="100"/>
      <c r="P1204" s="100"/>
      <c r="Q1204" s="100"/>
      <c r="R1204" s="100"/>
      <c r="S1204" s="100"/>
      <c r="T1204" s="100"/>
      <c r="U1204" s="100"/>
      <c r="V1204" s="100"/>
      <c r="W1204" s="100"/>
      <c r="X1204" s="100"/>
      <c r="Y1204" s="100"/>
      <c r="Z1204" s="100"/>
    </row>
    <row r="1205" spans="1:26" ht="14.25" hidden="1" customHeight="1" outlineLevel="1" x14ac:dyDescent="0.2">
      <c r="A1205" s="100" t="s">
        <v>152</v>
      </c>
      <c r="B1205" s="100">
        <v>4</v>
      </c>
      <c r="C1205" s="100" t="s">
        <v>101</v>
      </c>
      <c r="D1205" s="100">
        <v>55</v>
      </c>
      <c r="E1205" s="101">
        <v>62700</v>
      </c>
      <c r="F1205" s="101">
        <v>200000</v>
      </c>
      <c r="G1205" s="102">
        <v>4</v>
      </c>
      <c r="H1205" s="101">
        <v>51</v>
      </c>
      <c r="I1205" s="101"/>
      <c r="J1205" s="100"/>
      <c r="K1205" s="100"/>
      <c r="L1205" s="100"/>
      <c r="M1205" s="100"/>
      <c r="N1205" s="100"/>
      <c r="O1205" s="100"/>
      <c r="P1205" s="100"/>
      <c r="Q1205" s="100"/>
      <c r="R1205" s="100"/>
      <c r="S1205" s="100"/>
      <c r="T1205" s="100"/>
      <c r="U1205" s="100"/>
      <c r="V1205" s="100"/>
      <c r="W1205" s="100"/>
      <c r="X1205" s="100"/>
      <c r="Y1205" s="100"/>
      <c r="Z1205" s="100"/>
    </row>
    <row r="1206" spans="1:26" ht="14.25" hidden="1" customHeight="1" outlineLevel="1" x14ac:dyDescent="0.2">
      <c r="A1206" s="100" t="s">
        <v>152</v>
      </c>
      <c r="B1206" s="100">
        <v>5</v>
      </c>
      <c r="C1206" s="100" t="s">
        <v>101</v>
      </c>
      <c r="D1206" s="100">
        <v>55</v>
      </c>
      <c r="E1206" s="101">
        <v>66500</v>
      </c>
      <c r="F1206" s="101">
        <v>400000</v>
      </c>
      <c r="G1206" s="102">
        <v>8</v>
      </c>
      <c r="H1206" s="101">
        <v>51</v>
      </c>
      <c r="I1206" s="101"/>
      <c r="J1206" s="100"/>
      <c r="K1206" s="100"/>
      <c r="L1206" s="100"/>
      <c r="M1206" s="100"/>
      <c r="N1206" s="100"/>
      <c r="O1206" s="100"/>
      <c r="P1206" s="100"/>
      <c r="Q1206" s="100"/>
      <c r="R1206" s="100"/>
      <c r="S1206" s="100"/>
      <c r="T1206" s="100"/>
      <c r="U1206" s="100"/>
      <c r="V1206" s="100"/>
      <c r="W1206" s="100"/>
      <c r="X1206" s="100"/>
      <c r="Y1206" s="100"/>
      <c r="Z1206" s="100"/>
    </row>
    <row r="1207" spans="1:26" ht="14.25" hidden="1" customHeight="1" outlineLevel="1" x14ac:dyDescent="0.2">
      <c r="A1207" s="100" t="s">
        <v>152</v>
      </c>
      <c r="B1207" s="100">
        <v>6</v>
      </c>
      <c r="C1207" s="100" t="s">
        <v>101</v>
      </c>
      <c r="D1207" s="100">
        <v>55</v>
      </c>
      <c r="E1207" s="101">
        <v>70500</v>
      </c>
      <c r="F1207" s="101">
        <v>800000</v>
      </c>
      <c r="G1207" s="102">
        <v>12</v>
      </c>
      <c r="H1207" s="101">
        <v>51</v>
      </c>
      <c r="I1207" s="101"/>
      <c r="J1207" s="100"/>
      <c r="K1207" s="100"/>
      <c r="L1207" s="100"/>
      <c r="M1207" s="100"/>
      <c r="N1207" s="100"/>
      <c r="O1207" s="100"/>
      <c r="P1207" s="100"/>
      <c r="Q1207" s="100"/>
      <c r="R1207" s="100"/>
      <c r="S1207" s="100"/>
      <c r="T1207" s="100"/>
      <c r="U1207" s="100"/>
      <c r="V1207" s="100"/>
      <c r="W1207" s="100"/>
      <c r="X1207" s="100"/>
      <c r="Y1207" s="100"/>
      <c r="Z1207" s="100"/>
    </row>
    <row r="1208" spans="1:26" ht="14.25" hidden="1" customHeight="1" outlineLevel="1" x14ac:dyDescent="0.2">
      <c r="A1208" s="100" t="s">
        <v>152</v>
      </c>
      <c r="B1208" s="100">
        <v>7</v>
      </c>
      <c r="C1208" s="100" t="s">
        <v>101</v>
      </c>
      <c r="D1208" s="100">
        <v>55</v>
      </c>
      <c r="E1208" s="101">
        <v>74700</v>
      </c>
      <c r="F1208" s="101">
        <v>1500000</v>
      </c>
      <c r="G1208" s="102">
        <v>16</v>
      </c>
      <c r="H1208" s="101">
        <v>51</v>
      </c>
      <c r="I1208" s="101"/>
      <c r="J1208" s="100"/>
      <c r="K1208" s="100"/>
      <c r="L1208" s="100"/>
      <c r="M1208" s="100"/>
      <c r="N1208" s="100"/>
      <c r="O1208" s="100"/>
      <c r="P1208" s="100"/>
      <c r="Q1208" s="100"/>
      <c r="R1208" s="100"/>
      <c r="S1208" s="100"/>
      <c r="T1208" s="100"/>
      <c r="U1208" s="100"/>
      <c r="V1208" s="100"/>
      <c r="W1208" s="100"/>
      <c r="X1208" s="100"/>
      <c r="Y1208" s="100"/>
      <c r="Z1208" s="100"/>
    </row>
    <row r="1209" spans="1:26" ht="14.25" hidden="1" customHeight="1" outlineLevel="1" x14ac:dyDescent="0.2">
      <c r="A1209" s="100" t="s">
        <v>152</v>
      </c>
      <c r="B1209" s="100">
        <v>8</v>
      </c>
      <c r="C1209" s="100" t="s">
        <v>101</v>
      </c>
      <c r="D1209" s="100">
        <v>55</v>
      </c>
      <c r="E1209" s="101">
        <v>79200</v>
      </c>
      <c r="F1209" s="101">
        <v>3000000</v>
      </c>
      <c r="G1209" s="102">
        <v>20</v>
      </c>
      <c r="H1209" s="101">
        <v>51</v>
      </c>
      <c r="I1209" s="101"/>
      <c r="J1209" s="100"/>
      <c r="K1209" s="100"/>
      <c r="L1209" s="100"/>
      <c r="M1209" s="100"/>
      <c r="N1209" s="100"/>
      <c r="O1209" s="100"/>
      <c r="P1209" s="100"/>
      <c r="Q1209" s="100"/>
      <c r="R1209" s="100"/>
      <c r="S1209" s="100"/>
      <c r="T1209" s="100"/>
      <c r="U1209" s="100"/>
      <c r="V1209" s="100"/>
      <c r="W1209" s="100"/>
      <c r="X1209" s="100"/>
      <c r="Y1209" s="100"/>
      <c r="Z1209" s="100"/>
    </row>
    <row r="1210" spans="1:26" ht="14.25" hidden="1" customHeight="1" outlineLevel="1" x14ac:dyDescent="0.2">
      <c r="A1210" s="100" t="s">
        <v>152</v>
      </c>
      <c r="B1210" s="100">
        <v>9</v>
      </c>
      <c r="C1210" s="100" t="s">
        <v>101</v>
      </c>
      <c r="D1210" s="100">
        <v>55</v>
      </c>
      <c r="E1210" s="101">
        <v>84000</v>
      </c>
      <c r="F1210" s="101">
        <v>5000000</v>
      </c>
      <c r="G1210" s="102">
        <v>24</v>
      </c>
      <c r="H1210" s="101">
        <v>51</v>
      </c>
      <c r="I1210" s="101"/>
      <c r="J1210" s="100"/>
      <c r="K1210" s="100"/>
      <c r="L1210" s="100"/>
      <c r="M1210" s="100"/>
      <c r="N1210" s="100"/>
      <c r="O1210" s="100"/>
      <c r="P1210" s="100"/>
      <c r="Q1210" s="100"/>
      <c r="R1210" s="100"/>
      <c r="S1210" s="100"/>
      <c r="T1210" s="100"/>
      <c r="U1210" s="100"/>
      <c r="V1210" s="100"/>
      <c r="W1210" s="100"/>
      <c r="X1210" s="100"/>
      <c r="Y1210" s="100"/>
      <c r="Z1210" s="100"/>
    </row>
    <row r="1211" spans="1:26" ht="14.25" hidden="1" customHeight="1" outlineLevel="1" x14ac:dyDescent="0.2">
      <c r="A1211" s="100" t="s">
        <v>152</v>
      </c>
      <c r="B1211" s="100">
        <v>10</v>
      </c>
      <c r="C1211" s="100" t="s">
        <v>101</v>
      </c>
      <c r="D1211" s="100">
        <v>55</v>
      </c>
      <c r="E1211" s="101">
        <v>89000</v>
      </c>
      <c r="F1211" s="101">
        <v>8000000</v>
      </c>
      <c r="G1211" s="102">
        <v>26</v>
      </c>
      <c r="H1211" s="101">
        <v>51</v>
      </c>
      <c r="I1211" s="101"/>
      <c r="J1211" s="100"/>
      <c r="K1211" s="100"/>
      <c r="L1211" s="100"/>
      <c r="M1211" s="100"/>
      <c r="N1211" s="100"/>
      <c r="O1211" s="100"/>
      <c r="P1211" s="100"/>
      <c r="Q1211" s="100"/>
      <c r="R1211" s="100"/>
      <c r="S1211" s="100"/>
      <c r="T1211" s="100"/>
      <c r="U1211" s="100"/>
      <c r="V1211" s="100"/>
      <c r="W1211" s="100"/>
      <c r="X1211" s="100"/>
      <c r="Y1211" s="100"/>
      <c r="Z1211" s="100"/>
    </row>
    <row r="1212" spans="1:26" ht="14.25" hidden="1" customHeight="1" outlineLevel="1" collapsed="1" x14ac:dyDescent="0.2">
      <c r="A1212" s="100" t="s">
        <v>152</v>
      </c>
      <c r="B1212" s="100">
        <v>11</v>
      </c>
      <c r="C1212" s="100" t="s">
        <v>101</v>
      </c>
      <c r="D1212" s="100">
        <v>55</v>
      </c>
      <c r="E1212" s="101">
        <v>94300</v>
      </c>
      <c r="F1212" s="101">
        <v>13000000</v>
      </c>
      <c r="G1212" s="102">
        <v>28</v>
      </c>
      <c r="H1212" s="101">
        <v>51</v>
      </c>
      <c r="I1212" s="101"/>
      <c r="J1212" s="100"/>
      <c r="K1212" s="100"/>
      <c r="L1212" s="100"/>
      <c r="M1212" s="100"/>
      <c r="N1212" s="100"/>
      <c r="O1212" s="100"/>
      <c r="P1212" s="100"/>
      <c r="Q1212" s="100"/>
      <c r="R1212" s="100"/>
      <c r="S1212" s="100"/>
      <c r="T1212" s="100"/>
      <c r="U1212" s="100"/>
      <c r="V1212" s="100"/>
      <c r="W1212" s="100"/>
      <c r="X1212" s="100"/>
      <c r="Y1212" s="100"/>
      <c r="Z1212" s="100"/>
    </row>
    <row r="1213" spans="1:26" ht="14.25" hidden="1" customHeight="1" outlineLevel="1" x14ac:dyDescent="0.2">
      <c r="A1213" s="100" t="s">
        <v>152</v>
      </c>
      <c r="B1213" s="100">
        <v>12</v>
      </c>
      <c r="C1213" s="100" t="s">
        <v>101</v>
      </c>
      <c r="D1213" s="100">
        <v>55</v>
      </c>
      <c r="E1213" s="101">
        <v>100000</v>
      </c>
      <c r="F1213" s="101">
        <v>0</v>
      </c>
      <c r="G1213" s="102">
        <v>0</v>
      </c>
      <c r="H1213" s="101">
        <v>51</v>
      </c>
      <c r="I1213" s="101"/>
      <c r="J1213" s="100"/>
      <c r="K1213" s="100"/>
      <c r="L1213" s="100"/>
      <c r="M1213" s="100"/>
      <c r="N1213" s="100"/>
      <c r="O1213" s="100"/>
      <c r="P1213" s="100"/>
      <c r="Q1213" s="100"/>
      <c r="R1213" s="100"/>
      <c r="S1213" s="100"/>
      <c r="T1213" s="100"/>
      <c r="U1213" s="100"/>
      <c r="V1213" s="100"/>
      <c r="W1213" s="100"/>
      <c r="X1213" s="100"/>
      <c r="Y1213" s="100"/>
      <c r="Z1213" s="100"/>
    </row>
    <row r="1214" spans="1:26" ht="14.25" hidden="1" customHeight="1" outlineLevel="1" x14ac:dyDescent="0.2">
      <c r="A1214" s="100" t="s">
        <v>152</v>
      </c>
      <c r="B1214" s="100">
        <v>1</v>
      </c>
      <c r="C1214" s="100" t="s">
        <v>102</v>
      </c>
      <c r="D1214" s="100">
        <v>55</v>
      </c>
      <c r="E1214" s="101">
        <v>100000</v>
      </c>
      <c r="F1214" s="101">
        <v>250000</v>
      </c>
      <c r="G1214" s="102">
        <v>1.5</v>
      </c>
      <c r="H1214" s="101">
        <v>51</v>
      </c>
      <c r="I1214" s="101"/>
      <c r="J1214" s="100"/>
      <c r="K1214" s="100"/>
      <c r="L1214" s="100"/>
      <c r="M1214" s="100"/>
      <c r="N1214" s="100"/>
      <c r="O1214" s="100"/>
      <c r="P1214" s="100"/>
      <c r="Q1214" s="100"/>
      <c r="R1214" s="100"/>
      <c r="S1214" s="100"/>
      <c r="T1214" s="100"/>
      <c r="U1214" s="100"/>
      <c r="V1214" s="100"/>
      <c r="W1214" s="100"/>
      <c r="X1214" s="100"/>
      <c r="Y1214" s="100"/>
      <c r="Z1214" s="100"/>
    </row>
    <row r="1215" spans="1:26" ht="14.25" hidden="1" customHeight="1" outlineLevel="1" x14ac:dyDescent="0.2">
      <c r="A1215" s="100" t="s">
        <v>152</v>
      </c>
      <c r="B1215" s="100">
        <v>2</v>
      </c>
      <c r="C1215" s="100" t="s">
        <v>102</v>
      </c>
      <c r="D1215" s="100">
        <v>55</v>
      </c>
      <c r="E1215" s="101">
        <v>101900</v>
      </c>
      <c r="F1215" s="101">
        <v>500000</v>
      </c>
      <c r="G1215" s="102">
        <v>2.5</v>
      </c>
      <c r="H1215" s="101">
        <v>51</v>
      </c>
      <c r="I1215" s="101"/>
      <c r="J1215" s="100"/>
      <c r="K1215" s="100"/>
      <c r="L1215" s="100"/>
      <c r="M1215" s="100"/>
      <c r="N1215" s="100"/>
      <c r="O1215" s="100"/>
      <c r="P1215" s="100"/>
      <c r="Q1215" s="100"/>
      <c r="R1215" s="100"/>
      <c r="S1215" s="100"/>
      <c r="T1215" s="100"/>
      <c r="U1215" s="100"/>
      <c r="V1215" s="100"/>
      <c r="W1215" s="100"/>
      <c r="X1215" s="100"/>
      <c r="Y1215" s="100"/>
      <c r="Z1215" s="100"/>
    </row>
    <row r="1216" spans="1:26" ht="14.25" hidden="1" customHeight="1" outlineLevel="1" x14ac:dyDescent="0.2">
      <c r="A1216" s="100" t="s">
        <v>152</v>
      </c>
      <c r="B1216" s="100">
        <v>3</v>
      </c>
      <c r="C1216" s="100" t="s">
        <v>102</v>
      </c>
      <c r="D1216" s="100">
        <v>55</v>
      </c>
      <c r="E1216" s="101">
        <v>103800</v>
      </c>
      <c r="F1216" s="101">
        <v>1000000</v>
      </c>
      <c r="G1216" s="102">
        <v>4</v>
      </c>
      <c r="H1216" s="101">
        <v>51</v>
      </c>
      <c r="I1216" s="101"/>
      <c r="J1216" s="100"/>
      <c r="K1216" s="100"/>
      <c r="L1216" s="100"/>
      <c r="M1216" s="100"/>
      <c r="N1216" s="100"/>
      <c r="O1216" s="100"/>
      <c r="P1216" s="100"/>
      <c r="Q1216" s="100"/>
      <c r="R1216" s="100"/>
      <c r="S1216" s="100"/>
      <c r="T1216" s="100"/>
      <c r="U1216" s="100"/>
      <c r="V1216" s="100"/>
      <c r="W1216" s="100"/>
      <c r="X1216" s="100"/>
      <c r="Y1216" s="100"/>
      <c r="Z1216" s="100"/>
    </row>
    <row r="1217" spans="1:26" ht="14.25" hidden="1" customHeight="1" outlineLevel="1" x14ac:dyDescent="0.2">
      <c r="A1217" s="100" t="s">
        <v>152</v>
      </c>
      <c r="B1217" s="100">
        <v>4</v>
      </c>
      <c r="C1217" s="100" t="s">
        <v>102</v>
      </c>
      <c r="D1217" s="100">
        <v>55</v>
      </c>
      <c r="E1217" s="101">
        <v>105700</v>
      </c>
      <c r="F1217" s="101">
        <v>3750000</v>
      </c>
      <c r="G1217" s="102">
        <v>7.5</v>
      </c>
      <c r="H1217" s="101">
        <v>51</v>
      </c>
      <c r="I1217" s="101"/>
      <c r="J1217" s="100"/>
      <c r="K1217" s="100"/>
      <c r="L1217" s="100"/>
      <c r="M1217" s="100"/>
      <c r="N1217" s="100"/>
      <c r="O1217" s="100"/>
      <c r="P1217" s="100"/>
      <c r="Q1217" s="100"/>
      <c r="R1217" s="100"/>
      <c r="S1217" s="100"/>
      <c r="T1217" s="100"/>
      <c r="U1217" s="100"/>
      <c r="V1217" s="100"/>
      <c r="W1217" s="100"/>
      <c r="X1217" s="100"/>
      <c r="Y1217" s="100"/>
      <c r="Z1217" s="100"/>
    </row>
    <row r="1218" spans="1:26" ht="14.25" hidden="1" customHeight="1" outlineLevel="1" x14ac:dyDescent="0.2">
      <c r="A1218" s="100" t="s">
        <v>152</v>
      </c>
      <c r="B1218" s="100">
        <v>5</v>
      </c>
      <c r="C1218" s="100" t="s">
        <v>102</v>
      </c>
      <c r="D1218" s="100">
        <v>55</v>
      </c>
      <c r="E1218" s="101">
        <v>107600</v>
      </c>
      <c r="F1218" s="101">
        <v>3750000</v>
      </c>
      <c r="G1218" s="102">
        <v>7.5</v>
      </c>
      <c r="H1218" s="101">
        <v>51</v>
      </c>
      <c r="I1218" s="101"/>
      <c r="J1218" s="100"/>
      <c r="K1218" s="100"/>
      <c r="L1218" s="100"/>
      <c r="M1218" s="100"/>
      <c r="N1218" s="100"/>
      <c r="O1218" s="100"/>
      <c r="P1218" s="100"/>
      <c r="Q1218" s="100"/>
      <c r="R1218" s="100"/>
      <c r="S1218" s="100"/>
      <c r="T1218" s="100"/>
      <c r="U1218" s="100"/>
      <c r="V1218" s="100"/>
      <c r="W1218" s="100"/>
      <c r="X1218" s="100"/>
      <c r="Y1218" s="100"/>
      <c r="Z1218" s="100"/>
    </row>
    <row r="1219" spans="1:26" ht="14.25" hidden="1" customHeight="1" outlineLevel="1" x14ac:dyDescent="0.2">
      <c r="A1219" s="100" t="s">
        <v>152</v>
      </c>
      <c r="B1219" s="100">
        <v>6</v>
      </c>
      <c r="C1219" s="100" t="s">
        <v>102</v>
      </c>
      <c r="D1219" s="100">
        <v>55</v>
      </c>
      <c r="E1219" s="101">
        <v>109500</v>
      </c>
      <c r="F1219" s="101">
        <v>3750000</v>
      </c>
      <c r="G1219" s="102">
        <v>7.5</v>
      </c>
      <c r="H1219" s="101">
        <v>51</v>
      </c>
      <c r="I1219" s="101"/>
      <c r="J1219" s="100"/>
      <c r="K1219" s="100"/>
      <c r="L1219" s="100"/>
      <c r="M1219" s="100"/>
      <c r="N1219" s="100"/>
      <c r="O1219" s="100"/>
      <c r="P1219" s="100"/>
      <c r="Q1219" s="100"/>
      <c r="R1219" s="100"/>
      <c r="S1219" s="100"/>
      <c r="T1219" s="100"/>
      <c r="U1219" s="100"/>
      <c r="V1219" s="100"/>
      <c r="W1219" s="100"/>
      <c r="X1219" s="100"/>
      <c r="Y1219" s="100"/>
      <c r="Z1219" s="100"/>
    </row>
    <row r="1220" spans="1:26" ht="14.25" hidden="1" customHeight="1" outlineLevel="1" x14ac:dyDescent="0.2">
      <c r="A1220" s="100" t="s">
        <v>152</v>
      </c>
      <c r="B1220" s="100">
        <v>7</v>
      </c>
      <c r="C1220" s="100" t="s">
        <v>102</v>
      </c>
      <c r="D1220" s="100">
        <v>55</v>
      </c>
      <c r="E1220" s="101">
        <v>111400</v>
      </c>
      <c r="F1220" s="101">
        <v>3750000</v>
      </c>
      <c r="G1220" s="102">
        <v>7.5</v>
      </c>
      <c r="H1220" s="101">
        <v>51</v>
      </c>
      <c r="I1220" s="101"/>
      <c r="J1220" s="100"/>
      <c r="K1220" s="100"/>
      <c r="L1220" s="100"/>
      <c r="M1220" s="100"/>
      <c r="N1220" s="100"/>
      <c r="O1220" s="100"/>
      <c r="P1220" s="100"/>
      <c r="Q1220" s="100"/>
      <c r="R1220" s="100"/>
      <c r="S1220" s="100"/>
      <c r="T1220" s="100"/>
      <c r="U1220" s="100"/>
      <c r="V1220" s="100"/>
      <c r="W1220" s="100"/>
      <c r="X1220" s="100"/>
      <c r="Y1220" s="100"/>
      <c r="Z1220" s="100"/>
    </row>
    <row r="1221" spans="1:26" ht="14.25" hidden="1" customHeight="1" outlineLevel="1" x14ac:dyDescent="0.2">
      <c r="A1221" s="100" t="s">
        <v>152</v>
      </c>
      <c r="B1221" s="100">
        <v>8</v>
      </c>
      <c r="C1221" s="100" t="s">
        <v>102</v>
      </c>
      <c r="D1221" s="100">
        <v>55</v>
      </c>
      <c r="E1221" s="101">
        <v>113300</v>
      </c>
      <c r="F1221" s="101">
        <v>3750000</v>
      </c>
      <c r="G1221" s="102">
        <v>7.5</v>
      </c>
      <c r="H1221" s="101">
        <v>51</v>
      </c>
      <c r="I1221" s="101"/>
      <c r="J1221" s="100"/>
      <c r="K1221" s="100"/>
      <c r="L1221" s="100"/>
      <c r="M1221" s="100"/>
      <c r="N1221" s="100"/>
      <c r="O1221" s="100"/>
      <c r="P1221" s="100"/>
      <c r="Q1221" s="100"/>
      <c r="R1221" s="100"/>
      <c r="S1221" s="100"/>
      <c r="T1221" s="100"/>
      <c r="U1221" s="100"/>
      <c r="V1221" s="100"/>
      <c r="W1221" s="100"/>
      <c r="X1221" s="100"/>
      <c r="Y1221" s="100"/>
      <c r="Z1221" s="100"/>
    </row>
    <row r="1222" spans="1:26" ht="14.25" hidden="1" customHeight="1" outlineLevel="1" x14ac:dyDescent="0.2">
      <c r="A1222" s="100" t="s">
        <v>152</v>
      </c>
      <c r="B1222" s="100">
        <v>9</v>
      </c>
      <c r="C1222" s="100" t="s">
        <v>102</v>
      </c>
      <c r="D1222" s="100">
        <v>55</v>
      </c>
      <c r="E1222" s="101">
        <v>115200</v>
      </c>
      <c r="F1222" s="101">
        <v>3750000</v>
      </c>
      <c r="G1222" s="102">
        <v>7.5</v>
      </c>
      <c r="H1222" s="101">
        <v>51</v>
      </c>
      <c r="I1222" s="101"/>
      <c r="J1222" s="100"/>
      <c r="K1222" s="100"/>
      <c r="L1222" s="100"/>
      <c r="M1222" s="100"/>
      <c r="N1222" s="100"/>
      <c r="O1222" s="100"/>
      <c r="P1222" s="100"/>
      <c r="Q1222" s="100"/>
      <c r="R1222" s="100"/>
      <c r="S1222" s="100"/>
      <c r="T1222" s="100"/>
      <c r="U1222" s="100"/>
      <c r="V1222" s="100"/>
      <c r="W1222" s="100"/>
      <c r="X1222" s="100"/>
      <c r="Y1222" s="100"/>
      <c r="Z1222" s="100"/>
    </row>
    <row r="1223" spans="1:26" ht="14.25" hidden="1" customHeight="1" outlineLevel="1" x14ac:dyDescent="0.2">
      <c r="A1223" s="100" t="s">
        <v>152</v>
      </c>
      <c r="B1223" s="100">
        <v>10</v>
      </c>
      <c r="C1223" s="100" t="s">
        <v>102</v>
      </c>
      <c r="D1223" s="100">
        <v>55</v>
      </c>
      <c r="E1223" s="101">
        <v>117100</v>
      </c>
      <c r="F1223" s="101">
        <v>3750000</v>
      </c>
      <c r="G1223" s="102">
        <v>7.5</v>
      </c>
      <c r="H1223" s="101">
        <v>51</v>
      </c>
      <c r="I1223" s="101"/>
      <c r="J1223" s="100"/>
      <c r="K1223" s="100"/>
      <c r="L1223" s="100"/>
      <c r="M1223" s="100"/>
      <c r="N1223" s="100"/>
      <c r="O1223" s="100"/>
      <c r="P1223" s="100"/>
      <c r="Q1223" s="100"/>
      <c r="R1223" s="100"/>
      <c r="S1223" s="100"/>
      <c r="T1223" s="100"/>
      <c r="U1223" s="100"/>
      <c r="V1223" s="100"/>
      <c r="W1223" s="100"/>
      <c r="X1223" s="100"/>
      <c r="Y1223" s="100"/>
      <c r="Z1223" s="100"/>
    </row>
    <row r="1224" spans="1:26" ht="14.25" hidden="1" customHeight="1" outlineLevel="1" x14ac:dyDescent="0.2">
      <c r="A1224" s="100" t="s">
        <v>152</v>
      </c>
      <c r="B1224" s="100">
        <v>11</v>
      </c>
      <c r="C1224" s="100" t="s">
        <v>102</v>
      </c>
      <c r="D1224" s="100">
        <v>55</v>
      </c>
      <c r="E1224" s="101">
        <v>119000</v>
      </c>
      <c r="F1224" s="101">
        <v>3750000</v>
      </c>
      <c r="G1224" s="102">
        <v>7.5</v>
      </c>
      <c r="H1224" s="101">
        <v>51</v>
      </c>
      <c r="I1224" s="101"/>
      <c r="J1224" s="100"/>
      <c r="K1224" s="100"/>
      <c r="L1224" s="100"/>
      <c r="M1224" s="100"/>
      <c r="N1224" s="100"/>
      <c r="O1224" s="100"/>
      <c r="P1224" s="100"/>
      <c r="Q1224" s="100"/>
      <c r="R1224" s="100"/>
      <c r="S1224" s="100"/>
      <c r="T1224" s="100"/>
      <c r="U1224" s="100"/>
      <c r="V1224" s="100"/>
      <c r="W1224" s="100"/>
      <c r="X1224" s="100"/>
      <c r="Y1224" s="100"/>
      <c r="Z1224" s="100"/>
    </row>
    <row r="1225" spans="1:26" ht="14.25" hidden="1" customHeight="1" outlineLevel="1" x14ac:dyDescent="0.2">
      <c r="A1225" s="100" t="s">
        <v>152</v>
      </c>
      <c r="B1225" s="100">
        <v>12</v>
      </c>
      <c r="C1225" s="100" t="s">
        <v>102</v>
      </c>
      <c r="D1225" s="100">
        <v>55</v>
      </c>
      <c r="E1225" s="101">
        <v>120900</v>
      </c>
      <c r="F1225" s="101">
        <v>0</v>
      </c>
      <c r="G1225" s="102">
        <v>0</v>
      </c>
      <c r="H1225" s="101">
        <v>51</v>
      </c>
      <c r="I1225" s="101"/>
      <c r="J1225" s="100"/>
      <c r="K1225" s="100"/>
      <c r="L1225" s="100"/>
      <c r="M1225" s="100"/>
      <c r="N1225" s="100"/>
      <c r="O1225" s="100"/>
      <c r="P1225" s="100"/>
      <c r="Q1225" s="100"/>
      <c r="R1225" s="100"/>
      <c r="S1225" s="100"/>
      <c r="T1225" s="100"/>
      <c r="U1225" s="100"/>
      <c r="V1225" s="100"/>
      <c r="W1225" s="100"/>
      <c r="X1225" s="100"/>
      <c r="Y1225" s="100"/>
      <c r="Z1225" s="100"/>
    </row>
    <row r="1226" spans="1:26" ht="14.25" hidden="1" customHeight="1" outlineLevel="1" x14ac:dyDescent="0.2">
      <c r="A1226" s="201" t="s">
        <v>152</v>
      </c>
      <c r="B1226" s="97">
        <v>1</v>
      </c>
      <c r="C1226" s="97" t="s">
        <v>103</v>
      </c>
      <c r="D1226" s="97">
        <v>55</v>
      </c>
      <c r="E1226" s="98">
        <v>126945</v>
      </c>
      <c r="F1226" s="98">
        <v>0</v>
      </c>
      <c r="G1226" s="99">
        <v>0</v>
      </c>
      <c r="H1226" s="98">
        <v>51</v>
      </c>
      <c r="I1226" s="101"/>
      <c r="J1226" s="100"/>
      <c r="K1226" s="100"/>
      <c r="L1226" s="100"/>
      <c r="M1226" s="100"/>
      <c r="N1226" s="100"/>
      <c r="O1226" s="100"/>
      <c r="P1226" s="100"/>
      <c r="Q1226" s="100"/>
      <c r="R1226" s="100"/>
      <c r="S1226" s="100"/>
      <c r="T1226" s="100"/>
      <c r="U1226" s="100"/>
      <c r="V1226" s="100"/>
      <c r="W1226" s="100"/>
      <c r="X1226" s="100"/>
      <c r="Y1226" s="100"/>
      <c r="Z1226" s="100"/>
    </row>
    <row r="1227" spans="1:26" ht="14.25" customHeight="1" collapsed="1" x14ac:dyDescent="0.2">
      <c r="A1227" s="100" t="s">
        <v>153</v>
      </c>
      <c r="B1227" s="100">
        <v>1</v>
      </c>
      <c r="C1227" s="100" t="s">
        <v>101</v>
      </c>
      <c r="D1227" s="100">
        <v>40</v>
      </c>
      <c r="E1227" s="101">
        <v>76400</v>
      </c>
      <c r="F1227" s="101">
        <v>100000</v>
      </c>
      <c r="G1227" s="102">
        <v>2</v>
      </c>
      <c r="H1227" s="101">
        <v>52</v>
      </c>
      <c r="I1227" s="101"/>
      <c r="J1227" s="100"/>
      <c r="K1227" s="100"/>
      <c r="L1227" s="100"/>
      <c r="M1227" s="100"/>
      <c r="N1227" s="100"/>
      <c r="O1227" s="100"/>
      <c r="P1227" s="100"/>
      <c r="Q1227" s="100"/>
      <c r="R1227" s="100"/>
      <c r="S1227" s="100"/>
      <c r="T1227" s="100"/>
      <c r="U1227" s="100"/>
      <c r="V1227" s="100"/>
      <c r="W1227" s="100"/>
      <c r="X1227" s="100"/>
      <c r="Y1227" s="100"/>
      <c r="Z1227" s="100"/>
    </row>
    <row r="1228" spans="1:26" ht="14.25" hidden="1" customHeight="1" outlineLevel="1" x14ac:dyDescent="0.2">
      <c r="A1228" s="100" t="s">
        <v>153</v>
      </c>
      <c r="B1228" s="100">
        <v>2</v>
      </c>
      <c r="C1228" s="100" t="s">
        <v>101</v>
      </c>
      <c r="D1228" s="100">
        <v>42</v>
      </c>
      <c r="E1228" s="101">
        <v>81000</v>
      </c>
      <c r="F1228" s="101">
        <v>200000</v>
      </c>
      <c r="G1228" s="102">
        <v>5</v>
      </c>
      <c r="H1228" s="101">
        <v>52</v>
      </c>
      <c r="I1228" s="101"/>
      <c r="J1228" s="100"/>
      <c r="K1228" s="100"/>
      <c r="L1228" s="100"/>
      <c r="M1228" s="100"/>
      <c r="N1228" s="100"/>
      <c r="O1228" s="100"/>
      <c r="P1228" s="100"/>
      <c r="Q1228" s="100"/>
      <c r="R1228" s="100"/>
      <c r="S1228" s="100"/>
      <c r="T1228" s="100"/>
      <c r="U1228" s="100"/>
      <c r="V1228" s="100"/>
      <c r="W1228" s="100"/>
      <c r="X1228" s="100"/>
      <c r="Y1228" s="100"/>
      <c r="Z1228" s="100"/>
    </row>
    <row r="1229" spans="1:26" ht="14.25" hidden="1" customHeight="1" outlineLevel="1" x14ac:dyDescent="0.2">
      <c r="A1229" s="100" t="s">
        <v>153</v>
      </c>
      <c r="B1229" s="100">
        <v>3</v>
      </c>
      <c r="C1229" s="100" t="s">
        <v>101</v>
      </c>
      <c r="D1229" s="100">
        <v>43</v>
      </c>
      <c r="E1229" s="101">
        <v>85900</v>
      </c>
      <c r="F1229" s="101">
        <v>400000</v>
      </c>
      <c r="G1229" s="102">
        <v>14</v>
      </c>
      <c r="H1229" s="101">
        <v>52</v>
      </c>
      <c r="I1229" s="101"/>
      <c r="J1229" s="100"/>
      <c r="K1229" s="100"/>
      <c r="L1229" s="100"/>
      <c r="M1229" s="100"/>
      <c r="N1229" s="100"/>
      <c r="O1229" s="100"/>
      <c r="P1229" s="100"/>
      <c r="Q1229" s="100"/>
      <c r="R1229" s="100"/>
      <c r="S1229" s="100"/>
      <c r="T1229" s="100"/>
      <c r="U1229" s="100"/>
      <c r="V1229" s="100"/>
      <c r="W1229" s="100"/>
      <c r="X1229" s="100"/>
      <c r="Y1229" s="100"/>
      <c r="Z1229" s="100"/>
    </row>
    <row r="1230" spans="1:26" ht="14.25" hidden="1" customHeight="1" outlineLevel="1" x14ac:dyDescent="0.2">
      <c r="A1230" s="100" t="s">
        <v>153</v>
      </c>
      <c r="B1230" s="100">
        <v>4</v>
      </c>
      <c r="C1230" s="100" t="s">
        <v>101</v>
      </c>
      <c r="D1230" s="100">
        <v>44</v>
      </c>
      <c r="E1230" s="101">
        <v>91100</v>
      </c>
      <c r="F1230" s="101">
        <v>2000000</v>
      </c>
      <c r="G1230" s="102">
        <v>28</v>
      </c>
      <c r="H1230" s="101">
        <v>52</v>
      </c>
      <c r="I1230" s="101"/>
      <c r="J1230" s="100"/>
      <c r="K1230" s="100"/>
      <c r="L1230" s="100"/>
      <c r="M1230" s="100"/>
      <c r="N1230" s="100"/>
      <c r="O1230" s="100"/>
      <c r="P1230" s="100"/>
      <c r="Q1230" s="100"/>
      <c r="R1230" s="100"/>
      <c r="S1230" s="100"/>
      <c r="T1230" s="100"/>
      <c r="U1230" s="100"/>
      <c r="V1230" s="100"/>
      <c r="W1230" s="100"/>
      <c r="X1230" s="100"/>
      <c r="Y1230" s="100"/>
      <c r="Z1230" s="100"/>
    </row>
    <row r="1231" spans="1:26" ht="14.25" hidden="1" customHeight="1" outlineLevel="1" x14ac:dyDescent="0.2">
      <c r="A1231" s="100" t="s">
        <v>153</v>
      </c>
      <c r="B1231" s="100">
        <v>5</v>
      </c>
      <c r="C1231" s="100" t="s">
        <v>101</v>
      </c>
      <c r="D1231" s="100">
        <v>45</v>
      </c>
      <c r="E1231" s="101">
        <v>96600</v>
      </c>
      <c r="F1231" s="101">
        <v>3000000</v>
      </c>
      <c r="G1231" s="102">
        <v>48</v>
      </c>
      <c r="H1231" s="101">
        <v>52</v>
      </c>
      <c r="I1231" s="101"/>
      <c r="J1231" s="100"/>
      <c r="K1231" s="100"/>
      <c r="L1231" s="100"/>
      <c r="M1231" s="100"/>
      <c r="N1231" s="100"/>
      <c r="O1231" s="100"/>
      <c r="P1231" s="100"/>
      <c r="Q1231" s="100"/>
      <c r="R1231" s="100"/>
      <c r="S1231" s="100"/>
      <c r="T1231" s="100"/>
      <c r="U1231" s="100"/>
      <c r="V1231" s="100"/>
      <c r="W1231" s="100"/>
      <c r="X1231" s="100"/>
      <c r="Y1231" s="100"/>
      <c r="Z1231" s="100"/>
    </row>
    <row r="1232" spans="1:26" ht="14.25" hidden="1" customHeight="1" outlineLevel="1" x14ac:dyDescent="0.2">
      <c r="A1232" s="100" t="s">
        <v>153</v>
      </c>
      <c r="B1232" s="100">
        <v>6</v>
      </c>
      <c r="C1232" s="100" t="s">
        <v>101</v>
      </c>
      <c r="D1232" s="100">
        <v>46</v>
      </c>
      <c r="E1232" s="101">
        <v>102400</v>
      </c>
      <c r="F1232" s="101">
        <v>4000000</v>
      </c>
      <c r="G1232" s="102">
        <v>66</v>
      </c>
      <c r="H1232" s="101">
        <v>52</v>
      </c>
      <c r="I1232" s="101"/>
      <c r="J1232" s="100"/>
      <c r="K1232" s="100"/>
      <c r="L1232" s="100"/>
      <c r="M1232" s="100"/>
      <c r="N1232" s="100"/>
      <c r="O1232" s="100"/>
      <c r="P1232" s="100"/>
      <c r="Q1232" s="100"/>
      <c r="R1232" s="100"/>
      <c r="S1232" s="100"/>
      <c r="T1232" s="100"/>
      <c r="U1232" s="100"/>
      <c r="V1232" s="100"/>
      <c r="W1232" s="100"/>
      <c r="X1232" s="100"/>
      <c r="Y1232" s="100"/>
      <c r="Z1232" s="100"/>
    </row>
    <row r="1233" spans="1:26" ht="14.25" hidden="1" customHeight="1" outlineLevel="1" x14ac:dyDescent="0.2">
      <c r="A1233" s="100" t="s">
        <v>153</v>
      </c>
      <c r="B1233" s="100">
        <v>7</v>
      </c>
      <c r="C1233" s="100" t="s">
        <v>101</v>
      </c>
      <c r="D1233" s="100">
        <v>48</v>
      </c>
      <c r="E1233" s="101">
        <v>108500</v>
      </c>
      <c r="F1233" s="101">
        <v>8000000</v>
      </c>
      <c r="G1233" s="102">
        <v>90</v>
      </c>
      <c r="H1233" s="101">
        <v>52</v>
      </c>
      <c r="I1233" s="101"/>
      <c r="J1233" s="100"/>
      <c r="K1233" s="100"/>
      <c r="L1233" s="100"/>
      <c r="M1233" s="100"/>
      <c r="N1233" s="100"/>
      <c r="O1233" s="100"/>
      <c r="P1233" s="100"/>
      <c r="Q1233" s="100"/>
      <c r="R1233" s="100"/>
      <c r="S1233" s="100"/>
      <c r="T1233" s="100"/>
      <c r="U1233" s="100"/>
      <c r="V1233" s="100"/>
      <c r="W1233" s="100"/>
      <c r="X1233" s="100"/>
      <c r="Y1233" s="100"/>
      <c r="Z1233" s="100"/>
    </row>
    <row r="1234" spans="1:26" ht="14.25" hidden="1" customHeight="1" outlineLevel="1" x14ac:dyDescent="0.2">
      <c r="A1234" s="100" t="s">
        <v>153</v>
      </c>
      <c r="B1234" s="100">
        <v>8</v>
      </c>
      <c r="C1234" s="100" t="s">
        <v>101</v>
      </c>
      <c r="D1234" s="100">
        <v>49</v>
      </c>
      <c r="E1234" s="101">
        <v>115000</v>
      </c>
      <c r="F1234" s="101">
        <v>13000000</v>
      </c>
      <c r="G1234" s="102">
        <v>106</v>
      </c>
      <c r="H1234" s="101">
        <v>52</v>
      </c>
      <c r="I1234" s="101"/>
      <c r="J1234" s="100"/>
      <c r="K1234" s="100"/>
      <c r="L1234" s="100"/>
      <c r="M1234" s="100"/>
      <c r="N1234" s="100"/>
      <c r="O1234" s="100"/>
      <c r="P1234" s="100"/>
      <c r="Q1234" s="100"/>
      <c r="R1234" s="100"/>
      <c r="S1234" s="100"/>
      <c r="T1234" s="100"/>
      <c r="U1234" s="100"/>
      <c r="V1234" s="100"/>
      <c r="W1234" s="100"/>
      <c r="X1234" s="100"/>
      <c r="Y1234" s="100"/>
      <c r="Z1234" s="100"/>
    </row>
    <row r="1235" spans="1:26" ht="14.25" hidden="1" customHeight="1" outlineLevel="1" x14ac:dyDescent="0.2">
      <c r="A1235" s="100" t="s">
        <v>153</v>
      </c>
      <c r="B1235" s="100">
        <v>9</v>
      </c>
      <c r="C1235" s="100" t="s">
        <v>101</v>
      </c>
      <c r="D1235" s="100">
        <v>50</v>
      </c>
      <c r="E1235" s="101">
        <v>121900</v>
      </c>
      <c r="F1235" s="101">
        <v>25000000</v>
      </c>
      <c r="G1235" s="102">
        <v>116</v>
      </c>
      <c r="H1235" s="101">
        <v>52</v>
      </c>
      <c r="I1235" s="101"/>
      <c r="J1235" s="100"/>
      <c r="K1235" s="100"/>
      <c r="L1235" s="100"/>
      <c r="M1235" s="100"/>
      <c r="N1235" s="100"/>
      <c r="O1235" s="100"/>
      <c r="P1235" s="100"/>
      <c r="Q1235" s="100"/>
      <c r="R1235" s="100"/>
      <c r="S1235" s="100"/>
      <c r="T1235" s="100"/>
      <c r="U1235" s="100"/>
      <c r="V1235" s="100"/>
      <c r="W1235" s="100"/>
      <c r="X1235" s="100"/>
      <c r="Y1235" s="100"/>
      <c r="Z1235" s="100"/>
    </row>
    <row r="1236" spans="1:26" ht="14.25" hidden="1" customHeight="1" outlineLevel="1" x14ac:dyDescent="0.2">
      <c r="A1236" s="100" t="s">
        <v>153</v>
      </c>
      <c r="B1236" s="100">
        <v>10</v>
      </c>
      <c r="C1236" s="100" t="s">
        <v>101</v>
      </c>
      <c r="D1236" s="100">
        <v>51</v>
      </c>
      <c r="E1236" s="101">
        <v>129200</v>
      </c>
      <c r="F1236" s="101">
        <v>35000000</v>
      </c>
      <c r="G1236" s="102">
        <v>124</v>
      </c>
      <c r="H1236" s="101">
        <v>52</v>
      </c>
      <c r="I1236" s="101"/>
      <c r="J1236" s="100"/>
      <c r="K1236" s="100"/>
      <c r="L1236" s="100"/>
      <c r="M1236" s="100"/>
      <c r="N1236" s="100"/>
      <c r="O1236" s="100"/>
      <c r="P1236" s="100"/>
      <c r="Q1236" s="100"/>
      <c r="R1236" s="100"/>
      <c r="S1236" s="100"/>
      <c r="T1236" s="100"/>
      <c r="U1236" s="100"/>
      <c r="V1236" s="100"/>
      <c r="W1236" s="100"/>
      <c r="X1236" s="100"/>
      <c r="Y1236" s="100"/>
      <c r="Z1236" s="100"/>
    </row>
    <row r="1237" spans="1:26" ht="14.25" hidden="1" customHeight="1" outlineLevel="1" collapsed="1" x14ac:dyDescent="0.2">
      <c r="A1237" s="100" t="s">
        <v>153</v>
      </c>
      <c r="B1237" s="100">
        <v>11</v>
      </c>
      <c r="C1237" s="100" t="s">
        <v>101</v>
      </c>
      <c r="D1237" s="100">
        <v>52</v>
      </c>
      <c r="E1237" s="101">
        <v>137000</v>
      </c>
      <c r="F1237" s="101">
        <v>45000000</v>
      </c>
      <c r="G1237" s="102">
        <v>130</v>
      </c>
      <c r="H1237" s="101">
        <v>52</v>
      </c>
      <c r="I1237" s="101"/>
      <c r="J1237" s="100"/>
      <c r="K1237" s="100"/>
      <c r="L1237" s="100"/>
      <c r="M1237" s="100"/>
      <c r="N1237" s="100"/>
      <c r="O1237" s="100"/>
      <c r="P1237" s="100"/>
      <c r="Q1237" s="100"/>
      <c r="R1237" s="100"/>
      <c r="S1237" s="100"/>
      <c r="T1237" s="100"/>
      <c r="U1237" s="100"/>
      <c r="V1237" s="100"/>
      <c r="W1237" s="100"/>
      <c r="X1237" s="100"/>
      <c r="Y1237" s="100"/>
      <c r="Z1237" s="100"/>
    </row>
    <row r="1238" spans="1:26" ht="14.25" hidden="1" customHeight="1" outlineLevel="1" x14ac:dyDescent="0.2">
      <c r="A1238" s="100" t="s">
        <v>153</v>
      </c>
      <c r="B1238" s="100">
        <v>12</v>
      </c>
      <c r="C1238" s="100" t="s">
        <v>101</v>
      </c>
      <c r="D1238" s="100">
        <v>53</v>
      </c>
      <c r="E1238" s="101">
        <v>145200</v>
      </c>
      <c r="F1238" s="101">
        <v>0</v>
      </c>
      <c r="G1238" s="102">
        <v>0</v>
      </c>
      <c r="H1238" s="101">
        <v>52</v>
      </c>
      <c r="I1238" s="101"/>
      <c r="J1238" s="100"/>
      <c r="K1238" s="100"/>
      <c r="L1238" s="100"/>
      <c r="M1238" s="100"/>
      <c r="N1238" s="100"/>
      <c r="O1238" s="100"/>
      <c r="P1238" s="100"/>
      <c r="Q1238" s="100"/>
      <c r="R1238" s="100"/>
      <c r="S1238" s="100"/>
      <c r="T1238" s="100"/>
      <c r="U1238" s="100"/>
      <c r="V1238" s="100"/>
      <c r="W1238" s="100"/>
      <c r="X1238" s="100"/>
      <c r="Y1238" s="100"/>
      <c r="Z1238" s="100"/>
    </row>
    <row r="1239" spans="1:26" ht="14.25" hidden="1" customHeight="1" outlineLevel="1" x14ac:dyDescent="0.2">
      <c r="A1239" s="100" t="s">
        <v>153</v>
      </c>
      <c r="B1239" s="100">
        <v>1</v>
      </c>
      <c r="C1239" s="100" t="s">
        <v>102</v>
      </c>
      <c r="D1239" s="100">
        <v>53</v>
      </c>
      <c r="E1239" s="101">
        <v>145200</v>
      </c>
      <c r="F1239" s="101">
        <v>1000000</v>
      </c>
      <c r="G1239" s="102">
        <v>12</v>
      </c>
      <c r="H1239" s="101">
        <v>52</v>
      </c>
      <c r="I1239" s="101"/>
      <c r="J1239" s="100"/>
      <c r="K1239" s="100"/>
      <c r="L1239" s="100"/>
      <c r="M1239" s="100"/>
      <c r="N1239" s="100"/>
      <c r="O1239" s="100"/>
      <c r="P1239" s="100"/>
      <c r="Q1239" s="100"/>
      <c r="R1239" s="100"/>
      <c r="S1239" s="100"/>
      <c r="T1239" s="100"/>
      <c r="U1239" s="100"/>
      <c r="V1239" s="100"/>
      <c r="W1239" s="100"/>
      <c r="X1239" s="100"/>
      <c r="Y1239" s="100"/>
      <c r="Z1239" s="100"/>
    </row>
    <row r="1240" spans="1:26" ht="14.25" hidden="1" customHeight="1" outlineLevel="1" x14ac:dyDescent="0.2">
      <c r="A1240" s="100" t="s">
        <v>153</v>
      </c>
      <c r="B1240" s="100">
        <v>2</v>
      </c>
      <c r="C1240" s="100" t="s">
        <v>102</v>
      </c>
      <c r="D1240" s="100">
        <v>53</v>
      </c>
      <c r="E1240" s="101">
        <v>147900</v>
      </c>
      <c r="F1240" s="101">
        <v>2000000</v>
      </c>
      <c r="G1240" s="102">
        <v>24</v>
      </c>
      <c r="H1240" s="101">
        <v>52</v>
      </c>
      <c r="I1240" s="101"/>
      <c r="J1240" s="100"/>
      <c r="K1240" s="100"/>
      <c r="L1240" s="100"/>
      <c r="M1240" s="100"/>
      <c r="N1240" s="100"/>
      <c r="O1240" s="100"/>
      <c r="P1240" s="100"/>
      <c r="Q1240" s="100"/>
      <c r="R1240" s="100"/>
      <c r="S1240" s="100"/>
      <c r="T1240" s="100"/>
      <c r="U1240" s="100"/>
      <c r="V1240" s="100"/>
      <c r="W1240" s="100"/>
      <c r="X1240" s="100"/>
      <c r="Y1240" s="100"/>
      <c r="Z1240" s="100"/>
    </row>
    <row r="1241" spans="1:26" ht="14.25" hidden="1" customHeight="1" outlineLevel="1" x14ac:dyDescent="0.2">
      <c r="A1241" s="100" t="s">
        <v>153</v>
      </c>
      <c r="B1241" s="100">
        <v>3</v>
      </c>
      <c r="C1241" s="100" t="s">
        <v>102</v>
      </c>
      <c r="D1241" s="100">
        <v>53</v>
      </c>
      <c r="E1241" s="101">
        <v>150600</v>
      </c>
      <c r="F1241" s="101">
        <v>4000000</v>
      </c>
      <c r="G1241" s="102">
        <v>36</v>
      </c>
      <c r="H1241" s="101">
        <v>52</v>
      </c>
      <c r="I1241" s="101"/>
      <c r="J1241" s="100"/>
      <c r="K1241" s="100"/>
      <c r="L1241" s="100"/>
      <c r="M1241" s="100"/>
      <c r="N1241" s="100"/>
      <c r="O1241" s="100"/>
      <c r="P1241" s="100"/>
      <c r="Q1241" s="100"/>
      <c r="R1241" s="100"/>
      <c r="S1241" s="100"/>
      <c r="T1241" s="100"/>
      <c r="U1241" s="100"/>
      <c r="V1241" s="100"/>
      <c r="W1241" s="100"/>
      <c r="X1241" s="100"/>
      <c r="Y1241" s="100"/>
      <c r="Z1241" s="100"/>
    </row>
    <row r="1242" spans="1:26" ht="14.25" hidden="1" customHeight="1" outlineLevel="1" x14ac:dyDescent="0.2">
      <c r="A1242" s="100" t="s">
        <v>153</v>
      </c>
      <c r="B1242" s="100">
        <v>4</v>
      </c>
      <c r="C1242" s="100" t="s">
        <v>102</v>
      </c>
      <c r="D1242" s="100">
        <v>53</v>
      </c>
      <c r="E1242" s="101">
        <v>153300</v>
      </c>
      <c r="F1242" s="101">
        <v>16000000</v>
      </c>
      <c r="G1242" s="102">
        <v>36</v>
      </c>
      <c r="H1242" s="101">
        <v>52</v>
      </c>
      <c r="I1242" s="101"/>
      <c r="J1242" s="100"/>
      <c r="K1242" s="100"/>
      <c r="L1242" s="100"/>
      <c r="M1242" s="100"/>
      <c r="N1242" s="100"/>
      <c r="O1242" s="100"/>
      <c r="P1242" s="100"/>
      <c r="Q1242" s="100"/>
      <c r="R1242" s="100"/>
      <c r="S1242" s="100"/>
      <c r="T1242" s="100"/>
      <c r="U1242" s="100"/>
      <c r="V1242" s="100"/>
      <c r="W1242" s="100"/>
      <c r="X1242" s="100"/>
      <c r="Y1242" s="100"/>
      <c r="Z1242" s="100"/>
    </row>
    <row r="1243" spans="1:26" ht="14.25" hidden="1" customHeight="1" outlineLevel="1" x14ac:dyDescent="0.2">
      <c r="A1243" s="100" t="s">
        <v>153</v>
      </c>
      <c r="B1243" s="100">
        <v>5</v>
      </c>
      <c r="C1243" s="100" t="s">
        <v>102</v>
      </c>
      <c r="D1243" s="100">
        <v>53</v>
      </c>
      <c r="E1243" s="101">
        <v>156000</v>
      </c>
      <c r="F1243" s="101">
        <v>16000000</v>
      </c>
      <c r="G1243" s="102">
        <v>36</v>
      </c>
      <c r="H1243" s="101">
        <v>52</v>
      </c>
      <c r="I1243" s="101"/>
      <c r="J1243" s="100"/>
      <c r="K1243" s="100"/>
      <c r="L1243" s="100"/>
      <c r="M1243" s="100"/>
      <c r="N1243" s="100"/>
      <c r="O1243" s="100"/>
      <c r="P1243" s="100"/>
      <c r="Q1243" s="100"/>
      <c r="R1243" s="100"/>
      <c r="S1243" s="100"/>
      <c r="T1243" s="100"/>
      <c r="U1243" s="100"/>
      <c r="V1243" s="100"/>
      <c r="W1243" s="100"/>
      <c r="X1243" s="100"/>
      <c r="Y1243" s="100"/>
      <c r="Z1243" s="100"/>
    </row>
    <row r="1244" spans="1:26" ht="14.25" hidden="1" customHeight="1" outlineLevel="1" x14ac:dyDescent="0.2">
      <c r="A1244" s="100" t="s">
        <v>153</v>
      </c>
      <c r="B1244" s="100">
        <v>6</v>
      </c>
      <c r="C1244" s="100" t="s">
        <v>102</v>
      </c>
      <c r="D1244" s="100">
        <v>53</v>
      </c>
      <c r="E1244" s="101">
        <v>158700</v>
      </c>
      <c r="F1244" s="101">
        <v>16000000</v>
      </c>
      <c r="G1244" s="102">
        <v>36</v>
      </c>
      <c r="H1244" s="101">
        <v>52</v>
      </c>
      <c r="I1244" s="101"/>
      <c r="J1244" s="100"/>
      <c r="K1244" s="100"/>
      <c r="L1244" s="100"/>
      <c r="M1244" s="100"/>
      <c r="N1244" s="100"/>
      <c r="O1244" s="100"/>
      <c r="P1244" s="100"/>
      <c r="Q1244" s="100"/>
      <c r="R1244" s="100"/>
      <c r="S1244" s="100"/>
      <c r="T1244" s="100"/>
      <c r="U1244" s="100"/>
      <c r="V1244" s="100"/>
      <c r="W1244" s="100"/>
      <c r="X1244" s="100"/>
      <c r="Y1244" s="100"/>
      <c r="Z1244" s="100"/>
    </row>
    <row r="1245" spans="1:26" ht="14.25" hidden="1" customHeight="1" outlineLevel="1" x14ac:dyDescent="0.2">
      <c r="A1245" s="100" t="s">
        <v>153</v>
      </c>
      <c r="B1245" s="100">
        <v>7</v>
      </c>
      <c r="C1245" s="100" t="s">
        <v>102</v>
      </c>
      <c r="D1245" s="100">
        <v>53</v>
      </c>
      <c r="E1245" s="101">
        <v>161400</v>
      </c>
      <c r="F1245" s="101">
        <v>16000000</v>
      </c>
      <c r="G1245" s="102">
        <v>36</v>
      </c>
      <c r="H1245" s="101">
        <v>52</v>
      </c>
      <c r="I1245" s="101"/>
      <c r="J1245" s="100"/>
      <c r="K1245" s="100"/>
      <c r="L1245" s="100"/>
      <c r="M1245" s="100"/>
      <c r="N1245" s="100"/>
      <c r="O1245" s="100"/>
      <c r="P1245" s="100"/>
      <c r="Q1245" s="100"/>
      <c r="R1245" s="100"/>
      <c r="S1245" s="100"/>
      <c r="T1245" s="100"/>
      <c r="U1245" s="100"/>
      <c r="V1245" s="100"/>
      <c r="W1245" s="100"/>
      <c r="X1245" s="100"/>
      <c r="Y1245" s="100"/>
      <c r="Z1245" s="100"/>
    </row>
    <row r="1246" spans="1:26" ht="14.25" hidden="1" customHeight="1" outlineLevel="1" x14ac:dyDescent="0.2">
      <c r="A1246" s="100" t="s">
        <v>153</v>
      </c>
      <c r="B1246" s="100">
        <v>8</v>
      </c>
      <c r="C1246" s="100" t="s">
        <v>102</v>
      </c>
      <c r="D1246" s="100">
        <v>53</v>
      </c>
      <c r="E1246" s="101">
        <v>164100</v>
      </c>
      <c r="F1246" s="101">
        <v>16000000</v>
      </c>
      <c r="G1246" s="102">
        <v>36</v>
      </c>
      <c r="H1246" s="101">
        <v>52</v>
      </c>
      <c r="I1246" s="101"/>
      <c r="J1246" s="100"/>
      <c r="K1246" s="100"/>
      <c r="L1246" s="100"/>
      <c r="M1246" s="100"/>
      <c r="N1246" s="100"/>
      <c r="O1246" s="100"/>
      <c r="P1246" s="100"/>
      <c r="Q1246" s="100"/>
      <c r="R1246" s="100"/>
      <c r="S1246" s="100"/>
      <c r="T1246" s="100"/>
      <c r="U1246" s="100"/>
      <c r="V1246" s="100"/>
      <c r="W1246" s="100"/>
      <c r="X1246" s="100"/>
      <c r="Y1246" s="100"/>
      <c r="Z1246" s="100"/>
    </row>
    <row r="1247" spans="1:26" ht="14.25" hidden="1" customHeight="1" outlineLevel="1" x14ac:dyDescent="0.2">
      <c r="A1247" s="100" t="s">
        <v>153</v>
      </c>
      <c r="B1247" s="100">
        <v>9</v>
      </c>
      <c r="C1247" s="100" t="s">
        <v>102</v>
      </c>
      <c r="D1247" s="100">
        <v>53</v>
      </c>
      <c r="E1247" s="101">
        <v>166800</v>
      </c>
      <c r="F1247" s="101">
        <v>16000000</v>
      </c>
      <c r="G1247" s="102">
        <v>36</v>
      </c>
      <c r="H1247" s="101">
        <v>52</v>
      </c>
      <c r="I1247" s="101"/>
      <c r="J1247" s="100"/>
      <c r="K1247" s="100"/>
      <c r="L1247" s="100"/>
      <c r="M1247" s="100"/>
      <c r="N1247" s="100"/>
      <c r="O1247" s="100"/>
      <c r="P1247" s="100"/>
      <c r="Q1247" s="100"/>
      <c r="R1247" s="100"/>
      <c r="S1247" s="100"/>
      <c r="T1247" s="100"/>
      <c r="U1247" s="100"/>
      <c r="V1247" s="100"/>
      <c r="W1247" s="100"/>
      <c r="X1247" s="100"/>
      <c r="Y1247" s="100"/>
      <c r="Z1247" s="100"/>
    </row>
    <row r="1248" spans="1:26" ht="14.25" hidden="1" customHeight="1" outlineLevel="1" x14ac:dyDescent="0.2">
      <c r="A1248" s="100" t="s">
        <v>153</v>
      </c>
      <c r="B1248" s="100">
        <v>10</v>
      </c>
      <c r="C1248" s="100" t="s">
        <v>102</v>
      </c>
      <c r="D1248" s="100">
        <v>53</v>
      </c>
      <c r="E1248" s="101">
        <v>169500</v>
      </c>
      <c r="F1248" s="101">
        <v>16000000</v>
      </c>
      <c r="G1248" s="102">
        <v>36</v>
      </c>
      <c r="H1248" s="101">
        <v>52</v>
      </c>
      <c r="I1248" s="101"/>
      <c r="J1248" s="100"/>
      <c r="K1248" s="100"/>
      <c r="L1248" s="100"/>
      <c r="M1248" s="100"/>
      <c r="N1248" s="100"/>
      <c r="O1248" s="100"/>
      <c r="P1248" s="100"/>
      <c r="Q1248" s="100"/>
      <c r="R1248" s="100"/>
      <c r="S1248" s="100"/>
      <c r="T1248" s="100"/>
      <c r="U1248" s="100"/>
      <c r="V1248" s="100"/>
      <c r="W1248" s="100"/>
      <c r="X1248" s="100"/>
      <c r="Y1248" s="100"/>
      <c r="Z1248" s="100"/>
    </row>
    <row r="1249" spans="1:26" ht="14.25" hidden="1" customHeight="1" outlineLevel="1" x14ac:dyDescent="0.2">
      <c r="A1249" s="100" t="s">
        <v>153</v>
      </c>
      <c r="B1249" s="100">
        <v>11</v>
      </c>
      <c r="C1249" s="100" t="s">
        <v>102</v>
      </c>
      <c r="D1249" s="100">
        <v>53</v>
      </c>
      <c r="E1249" s="101">
        <v>172200</v>
      </c>
      <c r="F1249" s="101">
        <v>16000000</v>
      </c>
      <c r="G1249" s="102">
        <v>36</v>
      </c>
      <c r="H1249" s="101">
        <v>52</v>
      </c>
      <c r="I1249" s="101"/>
      <c r="J1249" s="100"/>
      <c r="K1249" s="100"/>
      <c r="L1249" s="100"/>
      <c r="M1249" s="100"/>
      <c r="N1249" s="100"/>
      <c r="O1249" s="100"/>
      <c r="P1249" s="100"/>
      <c r="Q1249" s="100"/>
      <c r="R1249" s="100"/>
      <c r="S1249" s="100"/>
      <c r="T1249" s="100"/>
      <c r="U1249" s="100"/>
      <c r="V1249" s="100"/>
      <c r="W1249" s="100"/>
      <c r="X1249" s="100"/>
      <c r="Y1249" s="100"/>
      <c r="Z1249" s="100"/>
    </row>
    <row r="1250" spans="1:26" ht="14.25" hidden="1" customHeight="1" outlineLevel="1" x14ac:dyDescent="0.2">
      <c r="A1250" s="100" t="s">
        <v>153</v>
      </c>
      <c r="B1250" s="100">
        <v>12</v>
      </c>
      <c r="C1250" s="100" t="s">
        <v>102</v>
      </c>
      <c r="D1250" s="100">
        <v>53</v>
      </c>
      <c r="E1250" s="101">
        <v>174900</v>
      </c>
      <c r="F1250" s="101">
        <v>0</v>
      </c>
      <c r="G1250" s="102">
        <v>0</v>
      </c>
      <c r="H1250" s="101">
        <v>52</v>
      </c>
      <c r="I1250" s="101"/>
      <c r="J1250" s="100"/>
      <c r="K1250" s="100"/>
      <c r="L1250" s="100"/>
      <c r="M1250" s="100"/>
      <c r="N1250" s="100"/>
      <c r="O1250" s="100"/>
      <c r="P1250" s="100"/>
      <c r="Q1250" s="100"/>
      <c r="R1250" s="100"/>
      <c r="S1250" s="100"/>
      <c r="T1250" s="100"/>
      <c r="U1250" s="100"/>
      <c r="V1250" s="100"/>
      <c r="W1250" s="100"/>
      <c r="X1250" s="100"/>
      <c r="Y1250" s="100"/>
      <c r="Z1250" s="100"/>
    </row>
    <row r="1251" spans="1:26" ht="14.25" hidden="1" customHeight="1" outlineLevel="1" x14ac:dyDescent="0.2">
      <c r="A1251" s="201" t="s">
        <v>153</v>
      </c>
      <c r="B1251" s="97">
        <v>1</v>
      </c>
      <c r="C1251" s="97" t="s">
        <v>103</v>
      </c>
      <c r="D1251" s="97">
        <v>53</v>
      </c>
      <c r="E1251" s="98">
        <v>183645</v>
      </c>
      <c r="F1251" s="98">
        <v>0</v>
      </c>
      <c r="G1251" s="99">
        <v>0</v>
      </c>
      <c r="H1251" s="98">
        <v>52</v>
      </c>
      <c r="I1251" s="101"/>
      <c r="J1251" s="100"/>
      <c r="K1251" s="100"/>
      <c r="L1251" s="100"/>
      <c r="M1251" s="100"/>
      <c r="N1251" s="100"/>
      <c r="O1251" s="100"/>
      <c r="P1251" s="100"/>
      <c r="Q1251" s="100"/>
      <c r="R1251" s="100"/>
      <c r="S1251" s="100"/>
      <c r="T1251" s="100"/>
      <c r="U1251" s="100"/>
      <c r="V1251" s="100"/>
      <c r="W1251" s="100"/>
      <c r="X1251" s="100"/>
      <c r="Y1251" s="100"/>
      <c r="Z1251" s="100"/>
    </row>
    <row r="1252" spans="1:26" ht="14.25" customHeight="1" collapsed="1" x14ac:dyDescent="0.2">
      <c r="A1252" s="100" t="s">
        <v>154</v>
      </c>
      <c r="B1252" s="100">
        <v>1</v>
      </c>
      <c r="C1252" s="100" t="s">
        <v>101</v>
      </c>
      <c r="D1252" s="100">
        <v>36</v>
      </c>
      <c r="E1252" s="101">
        <v>104000</v>
      </c>
      <c r="F1252" s="101">
        <v>100000</v>
      </c>
      <c r="G1252" s="102">
        <v>2</v>
      </c>
      <c r="H1252" s="101">
        <v>53</v>
      </c>
      <c r="I1252" s="101"/>
      <c r="J1252" s="100"/>
      <c r="K1252" s="100"/>
      <c r="L1252" s="100"/>
      <c r="M1252" s="100"/>
      <c r="N1252" s="100"/>
      <c r="O1252" s="100"/>
      <c r="P1252" s="100"/>
      <c r="Q1252" s="100"/>
      <c r="R1252" s="100"/>
      <c r="S1252" s="100"/>
      <c r="T1252" s="100"/>
      <c r="U1252" s="100"/>
      <c r="V1252" s="100"/>
      <c r="W1252" s="100"/>
      <c r="X1252" s="100"/>
      <c r="Y1252" s="100"/>
      <c r="Z1252" s="100"/>
    </row>
    <row r="1253" spans="1:26" ht="14.25" hidden="1" customHeight="1" outlineLevel="1" x14ac:dyDescent="0.2">
      <c r="A1253" s="100" t="s">
        <v>154</v>
      </c>
      <c r="B1253" s="100">
        <v>2</v>
      </c>
      <c r="C1253" s="100" t="s">
        <v>101</v>
      </c>
      <c r="D1253" s="100">
        <v>38</v>
      </c>
      <c r="E1253" s="101">
        <v>111000</v>
      </c>
      <c r="F1253" s="101">
        <v>200000</v>
      </c>
      <c r="G1253" s="102">
        <v>5</v>
      </c>
      <c r="H1253" s="101">
        <v>53</v>
      </c>
      <c r="I1253" s="101"/>
      <c r="J1253" s="100"/>
      <c r="K1253" s="100"/>
      <c r="L1253" s="100"/>
      <c r="M1253" s="100"/>
      <c r="N1253" s="100"/>
      <c r="O1253" s="100"/>
      <c r="P1253" s="100"/>
      <c r="Q1253" s="100"/>
      <c r="R1253" s="100"/>
      <c r="S1253" s="100"/>
      <c r="T1253" s="100"/>
      <c r="U1253" s="100"/>
      <c r="V1253" s="100"/>
      <c r="W1253" s="100"/>
      <c r="X1253" s="100"/>
      <c r="Y1253" s="100"/>
      <c r="Z1253" s="100"/>
    </row>
    <row r="1254" spans="1:26" ht="14.25" hidden="1" customHeight="1" outlineLevel="1" x14ac:dyDescent="0.2">
      <c r="A1254" s="100" t="s">
        <v>154</v>
      </c>
      <c r="B1254" s="100">
        <v>3</v>
      </c>
      <c r="C1254" s="100" t="s">
        <v>101</v>
      </c>
      <c r="D1254" s="100">
        <v>39</v>
      </c>
      <c r="E1254" s="101">
        <v>118000</v>
      </c>
      <c r="F1254" s="101">
        <v>400000</v>
      </c>
      <c r="G1254" s="102">
        <v>14</v>
      </c>
      <c r="H1254" s="101">
        <v>53</v>
      </c>
      <c r="I1254" s="101"/>
      <c r="J1254" s="100"/>
      <c r="K1254" s="100"/>
      <c r="L1254" s="100"/>
      <c r="M1254" s="100"/>
      <c r="N1254" s="100"/>
      <c r="O1254" s="100"/>
      <c r="P1254" s="100"/>
      <c r="Q1254" s="100"/>
      <c r="R1254" s="100"/>
      <c r="S1254" s="100"/>
      <c r="T1254" s="100"/>
      <c r="U1254" s="100"/>
      <c r="V1254" s="100"/>
      <c r="W1254" s="100"/>
      <c r="X1254" s="100"/>
      <c r="Y1254" s="100"/>
      <c r="Z1254" s="100"/>
    </row>
    <row r="1255" spans="1:26" ht="14.25" hidden="1" customHeight="1" outlineLevel="1" x14ac:dyDescent="0.2">
      <c r="A1255" s="100" t="s">
        <v>154</v>
      </c>
      <c r="B1255" s="100">
        <v>4</v>
      </c>
      <c r="C1255" s="100" t="s">
        <v>101</v>
      </c>
      <c r="D1255" s="100">
        <v>40</v>
      </c>
      <c r="E1255" s="101">
        <v>125000</v>
      </c>
      <c r="F1255" s="101">
        <v>2000000</v>
      </c>
      <c r="G1255" s="102">
        <v>28</v>
      </c>
      <c r="H1255" s="101">
        <v>53</v>
      </c>
      <c r="I1255" s="101"/>
      <c r="J1255" s="100"/>
      <c r="K1255" s="100"/>
      <c r="L1255" s="100"/>
      <c r="M1255" s="100"/>
      <c r="N1255" s="100"/>
      <c r="O1255" s="100"/>
      <c r="P1255" s="100"/>
      <c r="Q1255" s="100"/>
      <c r="R1255" s="100"/>
      <c r="S1255" s="100"/>
      <c r="T1255" s="100"/>
      <c r="U1255" s="100"/>
      <c r="V1255" s="100"/>
      <c r="W1255" s="100"/>
      <c r="X1255" s="100"/>
      <c r="Y1255" s="100"/>
      <c r="Z1255" s="100"/>
    </row>
    <row r="1256" spans="1:26" ht="14.25" hidden="1" customHeight="1" outlineLevel="1" x14ac:dyDescent="0.2">
      <c r="A1256" s="100" t="s">
        <v>154</v>
      </c>
      <c r="B1256" s="100">
        <v>5</v>
      </c>
      <c r="C1256" s="100" t="s">
        <v>101</v>
      </c>
      <c r="D1256" s="100">
        <v>41</v>
      </c>
      <c r="E1256" s="101">
        <v>133000</v>
      </c>
      <c r="F1256" s="101">
        <v>3000000</v>
      </c>
      <c r="G1256" s="102">
        <v>48</v>
      </c>
      <c r="H1256" s="101">
        <v>53</v>
      </c>
      <c r="I1256" s="101"/>
      <c r="J1256" s="100"/>
      <c r="K1256" s="100"/>
      <c r="L1256" s="100"/>
      <c r="M1256" s="100"/>
      <c r="N1256" s="100"/>
      <c r="O1256" s="100"/>
      <c r="P1256" s="100"/>
      <c r="Q1256" s="100"/>
      <c r="R1256" s="100"/>
      <c r="S1256" s="100"/>
      <c r="T1256" s="100"/>
      <c r="U1256" s="100"/>
      <c r="V1256" s="100"/>
      <c r="W1256" s="100"/>
      <c r="X1256" s="100"/>
      <c r="Y1256" s="100"/>
      <c r="Z1256" s="100"/>
    </row>
    <row r="1257" spans="1:26" ht="14.25" hidden="1" customHeight="1" outlineLevel="1" x14ac:dyDescent="0.2">
      <c r="A1257" s="100" t="s">
        <v>154</v>
      </c>
      <c r="B1257" s="100">
        <v>6</v>
      </c>
      <c r="C1257" s="100" t="s">
        <v>101</v>
      </c>
      <c r="D1257" s="100">
        <v>43</v>
      </c>
      <c r="E1257" s="101">
        <v>142000</v>
      </c>
      <c r="F1257" s="101">
        <v>4000000</v>
      </c>
      <c r="G1257" s="102">
        <v>66</v>
      </c>
      <c r="H1257" s="101">
        <v>53</v>
      </c>
      <c r="I1257" s="101"/>
      <c r="J1257" s="100"/>
      <c r="K1257" s="100"/>
      <c r="L1257" s="100"/>
      <c r="M1257" s="100"/>
      <c r="N1257" s="100"/>
      <c r="O1257" s="100"/>
      <c r="P1257" s="100"/>
      <c r="Q1257" s="100"/>
      <c r="R1257" s="100"/>
      <c r="S1257" s="100"/>
      <c r="T1257" s="100"/>
      <c r="U1257" s="100"/>
      <c r="V1257" s="100"/>
      <c r="W1257" s="100"/>
      <c r="X1257" s="100"/>
      <c r="Y1257" s="100"/>
      <c r="Z1257" s="100"/>
    </row>
    <row r="1258" spans="1:26" ht="14.25" hidden="1" customHeight="1" outlineLevel="1" x14ac:dyDescent="0.2">
      <c r="A1258" s="100" t="s">
        <v>154</v>
      </c>
      <c r="B1258" s="100">
        <v>7</v>
      </c>
      <c r="C1258" s="100" t="s">
        <v>101</v>
      </c>
      <c r="D1258" s="100">
        <v>44</v>
      </c>
      <c r="E1258" s="101">
        <v>151000</v>
      </c>
      <c r="F1258" s="101">
        <v>8000000</v>
      </c>
      <c r="G1258" s="102">
        <v>90</v>
      </c>
      <c r="H1258" s="101">
        <v>53</v>
      </c>
      <c r="I1258" s="101"/>
      <c r="J1258" s="100"/>
      <c r="K1258" s="100"/>
      <c r="L1258" s="100"/>
      <c r="M1258" s="100"/>
      <c r="N1258" s="100"/>
      <c r="O1258" s="100"/>
      <c r="P1258" s="100"/>
      <c r="Q1258" s="100"/>
      <c r="R1258" s="100"/>
      <c r="S1258" s="100"/>
      <c r="T1258" s="100"/>
      <c r="U1258" s="100"/>
      <c r="V1258" s="100"/>
      <c r="W1258" s="100"/>
      <c r="X1258" s="100"/>
      <c r="Y1258" s="100"/>
      <c r="Z1258" s="100"/>
    </row>
    <row r="1259" spans="1:26" ht="14.25" hidden="1" customHeight="1" outlineLevel="1" x14ac:dyDescent="0.2">
      <c r="A1259" s="100" t="s">
        <v>154</v>
      </c>
      <c r="B1259" s="100">
        <v>8</v>
      </c>
      <c r="C1259" s="100" t="s">
        <v>101</v>
      </c>
      <c r="D1259" s="100">
        <v>45</v>
      </c>
      <c r="E1259" s="101">
        <v>161000</v>
      </c>
      <c r="F1259" s="101">
        <v>13000000</v>
      </c>
      <c r="G1259" s="102">
        <v>106</v>
      </c>
      <c r="H1259" s="101">
        <v>53</v>
      </c>
      <c r="I1259" s="101"/>
      <c r="J1259" s="100"/>
      <c r="K1259" s="100"/>
      <c r="L1259" s="100"/>
      <c r="M1259" s="100"/>
      <c r="N1259" s="100"/>
      <c r="O1259" s="100"/>
      <c r="P1259" s="100"/>
      <c r="Q1259" s="100"/>
      <c r="R1259" s="100"/>
      <c r="S1259" s="100"/>
      <c r="T1259" s="100"/>
      <c r="U1259" s="100"/>
      <c r="V1259" s="100"/>
      <c r="W1259" s="100"/>
      <c r="X1259" s="100"/>
      <c r="Y1259" s="100"/>
      <c r="Z1259" s="100"/>
    </row>
    <row r="1260" spans="1:26" ht="14.25" hidden="1" customHeight="1" outlineLevel="1" x14ac:dyDescent="0.2">
      <c r="A1260" s="100" t="s">
        <v>154</v>
      </c>
      <c r="B1260" s="100">
        <v>9</v>
      </c>
      <c r="C1260" s="100" t="s">
        <v>101</v>
      </c>
      <c r="D1260" s="100">
        <v>46</v>
      </c>
      <c r="E1260" s="101">
        <v>171000</v>
      </c>
      <c r="F1260" s="101">
        <v>25000000</v>
      </c>
      <c r="G1260" s="102">
        <v>116</v>
      </c>
      <c r="H1260" s="101">
        <v>53</v>
      </c>
      <c r="I1260" s="101"/>
      <c r="J1260" s="100"/>
      <c r="K1260" s="100"/>
      <c r="L1260" s="100"/>
      <c r="M1260" s="100"/>
      <c r="N1260" s="100"/>
      <c r="O1260" s="100"/>
      <c r="P1260" s="100"/>
      <c r="Q1260" s="100"/>
      <c r="R1260" s="100"/>
      <c r="S1260" s="100"/>
      <c r="T1260" s="100"/>
      <c r="U1260" s="100"/>
      <c r="V1260" s="100"/>
      <c r="W1260" s="100"/>
      <c r="X1260" s="100"/>
      <c r="Y1260" s="100"/>
      <c r="Z1260" s="100"/>
    </row>
    <row r="1261" spans="1:26" ht="14.25" hidden="1" customHeight="1" outlineLevel="1" x14ac:dyDescent="0.2">
      <c r="A1261" s="100" t="s">
        <v>154</v>
      </c>
      <c r="B1261" s="100">
        <v>10</v>
      </c>
      <c r="C1261" s="100" t="s">
        <v>101</v>
      </c>
      <c r="D1261" s="100">
        <v>47</v>
      </c>
      <c r="E1261" s="101">
        <v>182000</v>
      </c>
      <c r="F1261" s="101">
        <v>35000000</v>
      </c>
      <c r="G1261" s="102">
        <v>124</v>
      </c>
      <c r="H1261" s="101">
        <v>53</v>
      </c>
      <c r="I1261" s="101"/>
      <c r="J1261" s="100"/>
      <c r="K1261" s="100"/>
      <c r="L1261" s="100"/>
      <c r="M1261" s="100"/>
      <c r="N1261" s="100"/>
      <c r="O1261" s="100"/>
      <c r="P1261" s="100"/>
      <c r="Q1261" s="100"/>
      <c r="R1261" s="100"/>
      <c r="S1261" s="100"/>
      <c r="T1261" s="100"/>
      <c r="U1261" s="100"/>
      <c r="V1261" s="100"/>
      <c r="W1261" s="100"/>
      <c r="X1261" s="100"/>
      <c r="Y1261" s="100"/>
      <c r="Z1261" s="100"/>
    </row>
    <row r="1262" spans="1:26" ht="14.25" hidden="1" customHeight="1" outlineLevel="1" collapsed="1" x14ac:dyDescent="0.2">
      <c r="A1262" s="100" t="s">
        <v>154</v>
      </c>
      <c r="B1262" s="100">
        <v>11</v>
      </c>
      <c r="C1262" s="100" t="s">
        <v>101</v>
      </c>
      <c r="D1262" s="100">
        <v>48</v>
      </c>
      <c r="E1262" s="101">
        <v>194000</v>
      </c>
      <c r="F1262" s="101">
        <v>45000000</v>
      </c>
      <c r="G1262" s="102">
        <v>130</v>
      </c>
      <c r="H1262" s="101">
        <v>53</v>
      </c>
      <c r="I1262" s="101"/>
      <c r="J1262" s="100"/>
      <c r="K1262" s="100"/>
      <c r="L1262" s="100"/>
      <c r="M1262" s="100"/>
      <c r="N1262" s="100"/>
      <c r="O1262" s="100"/>
      <c r="P1262" s="100"/>
      <c r="Q1262" s="100"/>
      <c r="R1262" s="100"/>
      <c r="S1262" s="100"/>
      <c r="T1262" s="100"/>
      <c r="U1262" s="100"/>
      <c r="V1262" s="100"/>
      <c r="W1262" s="100"/>
      <c r="X1262" s="100"/>
      <c r="Y1262" s="100"/>
      <c r="Z1262" s="100"/>
    </row>
    <row r="1263" spans="1:26" ht="14.25" hidden="1" customHeight="1" outlineLevel="1" x14ac:dyDescent="0.2">
      <c r="A1263" s="100" t="s">
        <v>154</v>
      </c>
      <c r="B1263" s="100">
        <v>12</v>
      </c>
      <c r="C1263" s="100" t="s">
        <v>101</v>
      </c>
      <c r="D1263" s="100">
        <v>49</v>
      </c>
      <c r="E1263" s="101">
        <v>206000</v>
      </c>
      <c r="F1263" s="101">
        <v>0</v>
      </c>
      <c r="G1263" s="102">
        <v>0</v>
      </c>
      <c r="H1263" s="101">
        <v>53</v>
      </c>
      <c r="I1263" s="101"/>
      <c r="J1263" s="100"/>
      <c r="K1263" s="100"/>
      <c r="L1263" s="100"/>
      <c r="M1263" s="100"/>
      <c r="N1263" s="100"/>
      <c r="O1263" s="100"/>
      <c r="P1263" s="100"/>
      <c r="Q1263" s="100"/>
      <c r="R1263" s="100"/>
      <c r="S1263" s="100"/>
      <c r="T1263" s="100"/>
      <c r="U1263" s="100"/>
      <c r="V1263" s="100"/>
      <c r="W1263" s="100"/>
      <c r="X1263" s="100"/>
      <c r="Y1263" s="100"/>
      <c r="Z1263" s="100"/>
    </row>
    <row r="1264" spans="1:26" ht="14.25" hidden="1" customHeight="1" outlineLevel="1" x14ac:dyDescent="0.2">
      <c r="A1264" s="100" t="s">
        <v>154</v>
      </c>
      <c r="B1264" s="100">
        <v>1</v>
      </c>
      <c r="C1264" s="100" t="s">
        <v>102</v>
      </c>
      <c r="D1264" s="100">
        <v>49</v>
      </c>
      <c r="E1264" s="101">
        <v>206000</v>
      </c>
      <c r="F1264" s="101">
        <v>1000000</v>
      </c>
      <c r="G1264" s="102">
        <v>12</v>
      </c>
      <c r="H1264" s="101">
        <v>53</v>
      </c>
      <c r="I1264" s="101"/>
      <c r="J1264" s="100"/>
      <c r="K1264" s="100"/>
      <c r="L1264" s="100"/>
      <c r="M1264" s="100"/>
      <c r="N1264" s="100"/>
      <c r="O1264" s="100"/>
      <c r="P1264" s="100"/>
      <c r="Q1264" s="100"/>
      <c r="R1264" s="100"/>
      <c r="S1264" s="100"/>
      <c r="T1264" s="100"/>
      <c r="U1264" s="100"/>
      <c r="V1264" s="100"/>
      <c r="W1264" s="100"/>
      <c r="X1264" s="100"/>
      <c r="Y1264" s="100"/>
      <c r="Z1264" s="100"/>
    </row>
    <row r="1265" spans="1:26" ht="14.25" hidden="1" customHeight="1" outlineLevel="1" x14ac:dyDescent="0.2">
      <c r="A1265" s="100" t="s">
        <v>154</v>
      </c>
      <c r="B1265" s="100">
        <v>2</v>
      </c>
      <c r="C1265" s="100" t="s">
        <v>102</v>
      </c>
      <c r="D1265" s="100">
        <v>49</v>
      </c>
      <c r="E1265" s="101">
        <v>209800</v>
      </c>
      <c r="F1265" s="101">
        <v>2000000</v>
      </c>
      <c r="G1265" s="102">
        <v>24</v>
      </c>
      <c r="H1265" s="101">
        <v>53</v>
      </c>
      <c r="I1265" s="101"/>
      <c r="J1265" s="100"/>
      <c r="K1265" s="100"/>
      <c r="L1265" s="100"/>
      <c r="M1265" s="100"/>
      <c r="N1265" s="100"/>
      <c r="O1265" s="100"/>
      <c r="P1265" s="100"/>
      <c r="Q1265" s="100"/>
      <c r="R1265" s="100"/>
      <c r="S1265" s="100"/>
      <c r="T1265" s="100"/>
      <c r="U1265" s="100"/>
      <c r="V1265" s="100"/>
      <c r="W1265" s="100"/>
      <c r="X1265" s="100"/>
      <c r="Y1265" s="100"/>
      <c r="Z1265" s="100"/>
    </row>
    <row r="1266" spans="1:26" ht="14.25" hidden="1" customHeight="1" outlineLevel="1" x14ac:dyDescent="0.2">
      <c r="A1266" s="100" t="s">
        <v>154</v>
      </c>
      <c r="B1266" s="100">
        <v>3</v>
      </c>
      <c r="C1266" s="100" t="s">
        <v>102</v>
      </c>
      <c r="D1266" s="100">
        <v>49</v>
      </c>
      <c r="E1266" s="101">
        <v>213600</v>
      </c>
      <c r="F1266" s="101">
        <v>4000000</v>
      </c>
      <c r="G1266" s="102">
        <v>36</v>
      </c>
      <c r="H1266" s="101">
        <v>53</v>
      </c>
      <c r="I1266" s="101"/>
      <c r="J1266" s="100"/>
      <c r="K1266" s="100"/>
      <c r="L1266" s="100"/>
      <c r="M1266" s="100"/>
      <c r="N1266" s="100"/>
      <c r="O1266" s="100"/>
      <c r="P1266" s="100"/>
      <c r="Q1266" s="100"/>
      <c r="R1266" s="100"/>
      <c r="S1266" s="100"/>
      <c r="T1266" s="100"/>
      <c r="U1266" s="100"/>
      <c r="V1266" s="100"/>
      <c r="W1266" s="100"/>
      <c r="X1266" s="100"/>
      <c r="Y1266" s="100"/>
      <c r="Z1266" s="100"/>
    </row>
    <row r="1267" spans="1:26" ht="14.25" hidden="1" customHeight="1" outlineLevel="1" x14ac:dyDescent="0.2">
      <c r="A1267" s="100" t="s">
        <v>154</v>
      </c>
      <c r="B1267" s="100">
        <v>4</v>
      </c>
      <c r="C1267" s="100" t="s">
        <v>102</v>
      </c>
      <c r="D1267" s="100">
        <v>49</v>
      </c>
      <c r="E1267" s="101">
        <v>217400</v>
      </c>
      <c r="F1267" s="101">
        <v>16000000</v>
      </c>
      <c r="G1267" s="102">
        <v>36</v>
      </c>
      <c r="H1267" s="101">
        <v>53</v>
      </c>
      <c r="I1267" s="101"/>
      <c r="J1267" s="100"/>
      <c r="K1267" s="100"/>
      <c r="L1267" s="100"/>
      <c r="M1267" s="100"/>
      <c r="N1267" s="100"/>
      <c r="O1267" s="100"/>
      <c r="P1267" s="100"/>
      <c r="Q1267" s="100"/>
      <c r="R1267" s="100"/>
      <c r="S1267" s="100"/>
      <c r="T1267" s="100"/>
      <c r="U1267" s="100"/>
      <c r="V1267" s="100"/>
      <c r="W1267" s="100"/>
      <c r="X1267" s="100"/>
      <c r="Y1267" s="100"/>
      <c r="Z1267" s="100"/>
    </row>
    <row r="1268" spans="1:26" ht="14.25" hidden="1" customHeight="1" outlineLevel="1" x14ac:dyDescent="0.2">
      <c r="A1268" s="100" t="s">
        <v>154</v>
      </c>
      <c r="B1268" s="100">
        <v>5</v>
      </c>
      <c r="C1268" s="100" t="s">
        <v>102</v>
      </c>
      <c r="D1268" s="100">
        <v>49</v>
      </c>
      <c r="E1268" s="101">
        <v>221200</v>
      </c>
      <c r="F1268" s="101">
        <v>16000000</v>
      </c>
      <c r="G1268" s="102">
        <v>36</v>
      </c>
      <c r="H1268" s="101">
        <v>53</v>
      </c>
      <c r="I1268" s="101"/>
      <c r="J1268" s="100"/>
      <c r="K1268" s="100"/>
      <c r="L1268" s="100"/>
      <c r="M1268" s="100"/>
      <c r="N1268" s="100"/>
      <c r="O1268" s="100"/>
      <c r="P1268" s="100"/>
      <c r="Q1268" s="100"/>
      <c r="R1268" s="100"/>
      <c r="S1268" s="100"/>
      <c r="T1268" s="100"/>
      <c r="U1268" s="100"/>
      <c r="V1268" s="100"/>
      <c r="W1268" s="100"/>
      <c r="X1268" s="100"/>
      <c r="Y1268" s="100"/>
      <c r="Z1268" s="100"/>
    </row>
    <row r="1269" spans="1:26" ht="14.25" hidden="1" customHeight="1" outlineLevel="1" x14ac:dyDescent="0.2">
      <c r="A1269" s="100" t="s">
        <v>154</v>
      </c>
      <c r="B1269" s="100">
        <v>6</v>
      </c>
      <c r="C1269" s="100" t="s">
        <v>102</v>
      </c>
      <c r="D1269" s="100">
        <v>49</v>
      </c>
      <c r="E1269" s="101">
        <v>225000</v>
      </c>
      <c r="F1269" s="101">
        <v>16000000</v>
      </c>
      <c r="G1269" s="102">
        <v>36</v>
      </c>
      <c r="H1269" s="101">
        <v>53</v>
      </c>
      <c r="I1269" s="101"/>
      <c r="J1269" s="100"/>
      <c r="K1269" s="100"/>
      <c r="L1269" s="100"/>
      <c r="M1269" s="100"/>
      <c r="N1269" s="100"/>
      <c r="O1269" s="100"/>
      <c r="P1269" s="100"/>
      <c r="Q1269" s="100"/>
      <c r="R1269" s="100"/>
      <c r="S1269" s="100"/>
      <c r="T1269" s="100"/>
      <c r="U1269" s="100"/>
      <c r="V1269" s="100"/>
      <c r="W1269" s="100"/>
      <c r="X1269" s="100"/>
      <c r="Y1269" s="100"/>
      <c r="Z1269" s="100"/>
    </row>
    <row r="1270" spans="1:26" ht="14.25" hidden="1" customHeight="1" outlineLevel="1" x14ac:dyDescent="0.2">
      <c r="A1270" s="100" t="s">
        <v>154</v>
      </c>
      <c r="B1270" s="100">
        <v>7</v>
      </c>
      <c r="C1270" s="100" t="s">
        <v>102</v>
      </c>
      <c r="D1270" s="100">
        <v>49</v>
      </c>
      <c r="E1270" s="101">
        <v>228800</v>
      </c>
      <c r="F1270" s="101">
        <v>16000000</v>
      </c>
      <c r="G1270" s="102">
        <v>36</v>
      </c>
      <c r="H1270" s="101">
        <v>53</v>
      </c>
      <c r="I1270" s="101"/>
      <c r="J1270" s="100"/>
      <c r="K1270" s="100"/>
      <c r="L1270" s="100"/>
      <c r="M1270" s="100"/>
      <c r="N1270" s="100"/>
      <c r="O1270" s="100"/>
      <c r="P1270" s="100"/>
      <c r="Q1270" s="100"/>
      <c r="R1270" s="100"/>
      <c r="S1270" s="100"/>
      <c r="T1270" s="100"/>
      <c r="U1270" s="100"/>
      <c r="V1270" s="100"/>
      <c r="W1270" s="100"/>
      <c r="X1270" s="100"/>
      <c r="Y1270" s="100"/>
      <c r="Z1270" s="100"/>
    </row>
    <row r="1271" spans="1:26" ht="14.25" hidden="1" customHeight="1" outlineLevel="1" x14ac:dyDescent="0.2">
      <c r="A1271" s="100" t="s">
        <v>154</v>
      </c>
      <c r="B1271" s="100">
        <v>8</v>
      </c>
      <c r="C1271" s="100" t="s">
        <v>102</v>
      </c>
      <c r="D1271" s="100">
        <v>49</v>
      </c>
      <c r="E1271" s="101">
        <v>232600</v>
      </c>
      <c r="F1271" s="101">
        <v>16000000</v>
      </c>
      <c r="G1271" s="102">
        <v>36</v>
      </c>
      <c r="H1271" s="101">
        <v>53</v>
      </c>
      <c r="I1271" s="101"/>
      <c r="J1271" s="100"/>
      <c r="K1271" s="100"/>
      <c r="L1271" s="100"/>
      <c r="M1271" s="100"/>
      <c r="N1271" s="100"/>
      <c r="O1271" s="100"/>
      <c r="P1271" s="100"/>
      <c r="Q1271" s="100"/>
      <c r="R1271" s="100"/>
      <c r="S1271" s="100"/>
      <c r="T1271" s="100"/>
      <c r="U1271" s="100"/>
      <c r="V1271" s="100"/>
      <c r="W1271" s="100"/>
      <c r="X1271" s="100"/>
      <c r="Y1271" s="100"/>
      <c r="Z1271" s="100"/>
    </row>
    <row r="1272" spans="1:26" ht="14.25" hidden="1" customHeight="1" outlineLevel="1" x14ac:dyDescent="0.2">
      <c r="A1272" s="100" t="s">
        <v>154</v>
      </c>
      <c r="B1272" s="100">
        <v>9</v>
      </c>
      <c r="C1272" s="100" t="s">
        <v>102</v>
      </c>
      <c r="D1272" s="100">
        <v>49</v>
      </c>
      <c r="E1272" s="101">
        <v>236400</v>
      </c>
      <c r="F1272" s="101">
        <v>16000000</v>
      </c>
      <c r="G1272" s="102">
        <v>36</v>
      </c>
      <c r="H1272" s="101">
        <v>53</v>
      </c>
      <c r="I1272" s="101"/>
      <c r="J1272" s="100"/>
      <c r="K1272" s="100"/>
      <c r="L1272" s="100"/>
      <c r="M1272" s="100"/>
      <c r="N1272" s="100"/>
      <c r="O1272" s="100"/>
      <c r="P1272" s="100"/>
      <c r="Q1272" s="100"/>
      <c r="R1272" s="100"/>
      <c r="S1272" s="100"/>
      <c r="T1272" s="100"/>
      <c r="U1272" s="100"/>
      <c r="V1272" s="100"/>
      <c r="W1272" s="100"/>
      <c r="X1272" s="100"/>
      <c r="Y1272" s="100"/>
      <c r="Z1272" s="100"/>
    </row>
    <row r="1273" spans="1:26" ht="14.25" hidden="1" customHeight="1" outlineLevel="1" x14ac:dyDescent="0.2">
      <c r="A1273" s="100" t="s">
        <v>154</v>
      </c>
      <c r="B1273" s="100">
        <v>10</v>
      </c>
      <c r="C1273" s="100" t="s">
        <v>102</v>
      </c>
      <c r="D1273" s="100">
        <v>49</v>
      </c>
      <c r="E1273" s="101">
        <v>240200</v>
      </c>
      <c r="F1273" s="101">
        <v>16000000</v>
      </c>
      <c r="G1273" s="102">
        <v>36</v>
      </c>
      <c r="H1273" s="101">
        <v>53</v>
      </c>
      <c r="I1273" s="101"/>
      <c r="J1273" s="100"/>
      <c r="K1273" s="100"/>
      <c r="L1273" s="100"/>
      <c r="M1273" s="100"/>
      <c r="N1273" s="100"/>
      <c r="O1273" s="100"/>
      <c r="P1273" s="100"/>
      <c r="Q1273" s="100"/>
      <c r="R1273" s="100"/>
      <c r="S1273" s="100"/>
      <c r="T1273" s="100"/>
      <c r="U1273" s="100"/>
      <c r="V1273" s="100"/>
      <c r="W1273" s="100"/>
      <c r="X1273" s="100"/>
      <c r="Y1273" s="100"/>
      <c r="Z1273" s="100"/>
    </row>
    <row r="1274" spans="1:26" ht="14.25" hidden="1" customHeight="1" outlineLevel="1" x14ac:dyDescent="0.2">
      <c r="A1274" s="100" t="s">
        <v>154</v>
      </c>
      <c r="B1274" s="100">
        <v>11</v>
      </c>
      <c r="C1274" s="100" t="s">
        <v>102</v>
      </c>
      <c r="D1274" s="100">
        <v>49</v>
      </c>
      <c r="E1274" s="101">
        <v>244000</v>
      </c>
      <c r="F1274" s="101">
        <v>16000000</v>
      </c>
      <c r="G1274" s="102">
        <v>36</v>
      </c>
      <c r="H1274" s="101">
        <v>53</v>
      </c>
      <c r="I1274" s="101"/>
      <c r="J1274" s="100"/>
      <c r="K1274" s="100"/>
      <c r="L1274" s="100"/>
      <c r="M1274" s="100"/>
      <c r="N1274" s="100"/>
      <c r="O1274" s="100"/>
      <c r="P1274" s="100"/>
      <c r="Q1274" s="100"/>
      <c r="R1274" s="100"/>
      <c r="S1274" s="100"/>
      <c r="T1274" s="100"/>
      <c r="U1274" s="100"/>
      <c r="V1274" s="100"/>
      <c r="W1274" s="100"/>
      <c r="X1274" s="100"/>
      <c r="Y1274" s="100"/>
      <c r="Z1274" s="100"/>
    </row>
    <row r="1275" spans="1:26" ht="14.25" hidden="1" customHeight="1" outlineLevel="1" x14ac:dyDescent="0.2">
      <c r="A1275" s="100" t="s">
        <v>154</v>
      </c>
      <c r="B1275" s="100">
        <v>12</v>
      </c>
      <c r="C1275" s="100" t="s">
        <v>102</v>
      </c>
      <c r="D1275" s="100">
        <v>49</v>
      </c>
      <c r="E1275" s="101">
        <v>247800</v>
      </c>
      <c r="F1275" s="101">
        <v>0</v>
      </c>
      <c r="G1275" s="102">
        <v>0</v>
      </c>
      <c r="H1275" s="101">
        <v>53</v>
      </c>
      <c r="I1275" s="101"/>
      <c r="J1275" s="100"/>
      <c r="K1275" s="100"/>
      <c r="L1275" s="100"/>
      <c r="M1275" s="100"/>
      <c r="N1275" s="100"/>
      <c r="O1275" s="100"/>
      <c r="P1275" s="100"/>
      <c r="Q1275" s="100"/>
      <c r="R1275" s="100"/>
      <c r="S1275" s="100"/>
      <c r="T1275" s="100"/>
      <c r="U1275" s="100"/>
      <c r="V1275" s="100"/>
      <c r="W1275" s="100"/>
      <c r="X1275" s="100"/>
      <c r="Y1275" s="100"/>
      <c r="Z1275" s="100"/>
    </row>
    <row r="1276" spans="1:26" ht="14.25" hidden="1" customHeight="1" outlineLevel="1" x14ac:dyDescent="0.2">
      <c r="A1276" s="201" t="s">
        <v>154</v>
      </c>
      <c r="B1276" s="97">
        <v>1</v>
      </c>
      <c r="C1276" s="97" t="s">
        <v>103</v>
      </c>
      <c r="D1276" s="97">
        <v>49</v>
      </c>
      <c r="E1276" s="98">
        <v>260190</v>
      </c>
      <c r="F1276" s="98">
        <v>0</v>
      </c>
      <c r="G1276" s="99">
        <v>0</v>
      </c>
      <c r="H1276" s="98">
        <v>53</v>
      </c>
      <c r="I1276" s="101"/>
      <c r="J1276" s="100"/>
      <c r="K1276" s="100"/>
      <c r="L1276" s="100"/>
      <c r="M1276" s="100"/>
      <c r="N1276" s="100"/>
      <c r="O1276" s="100"/>
      <c r="P1276" s="100"/>
      <c r="Q1276" s="100"/>
      <c r="R1276" s="100"/>
      <c r="S1276" s="100"/>
      <c r="T1276" s="100"/>
      <c r="U1276" s="100"/>
      <c r="V1276" s="100"/>
      <c r="W1276" s="100"/>
      <c r="X1276" s="100"/>
      <c r="Y1276" s="100"/>
      <c r="Z1276" s="100"/>
    </row>
    <row r="1277" spans="1:26" ht="14.25" customHeight="1" collapsed="1" x14ac:dyDescent="0.2">
      <c r="A1277" s="100" t="s">
        <v>155</v>
      </c>
      <c r="B1277" s="100">
        <v>1</v>
      </c>
      <c r="C1277" s="100" t="s">
        <v>101</v>
      </c>
      <c r="D1277" s="100">
        <v>42</v>
      </c>
      <c r="E1277" s="101">
        <v>99190</v>
      </c>
      <c r="F1277" s="101">
        <v>100000</v>
      </c>
      <c r="G1277" s="102">
        <v>2</v>
      </c>
      <c r="H1277" s="101">
        <v>54</v>
      </c>
      <c r="I1277" s="101"/>
      <c r="J1277" s="100"/>
      <c r="K1277" s="100"/>
      <c r="L1277" s="100"/>
      <c r="M1277" s="100"/>
      <c r="N1277" s="100"/>
      <c r="O1277" s="100"/>
      <c r="P1277" s="100"/>
      <c r="Q1277" s="100"/>
      <c r="R1277" s="100"/>
      <c r="S1277" s="100"/>
      <c r="T1277" s="100"/>
      <c r="U1277" s="100"/>
      <c r="V1277" s="100"/>
      <c r="W1277" s="100"/>
      <c r="X1277" s="100"/>
      <c r="Y1277" s="100"/>
      <c r="Z1277" s="100"/>
    </row>
    <row r="1278" spans="1:26" ht="14.25" hidden="1" customHeight="1" outlineLevel="1" x14ac:dyDescent="0.2">
      <c r="A1278" s="100" t="s">
        <v>155</v>
      </c>
      <c r="B1278" s="100">
        <v>2</v>
      </c>
      <c r="C1278" s="100" t="s">
        <v>101</v>
      </c>
      <c r="D1278" s="100">
        <v>43</v>
      </c>
      <c r="E1278" s="101">
        <v>105530</v>
      </c>
      <c r="F1278" s="101">
        <v>200000</v>
      </c>
      <c r="G1278" s="102">
        <v>5</v>
      </c>
      <c r="H1278" s="101">
        <v>54</v>
      </c>
      <c r="I1278" s="101"/>
      <c r="J1278" s="100"/>
      <c r="K1278" s="100"/>
      <c r="L1278" s="100"/>
      <c r="M1278" s="100"/>
      <c r="N1278" s="100"/>
      <c r="O1278" s="100"/>
      <c r="P1278" s="100"/>
      <c r="Q1278" s="100"/>
      <c r="R1278" s="100"/>
      <c r="S1278" s="100"/>
      <c r="T1278" s="100"/>
      <c r="U1278" s="100"/>
      <c r="V1278" s="100"/>
      <c r="W1278" s="100"/>
      <c r="X1278" s="100"/>
      <c r="Y1278" s="100"/>
      <c r="Z1278" s="100"/>
    </row>
    <row r="1279" spans="1:26" ht="14.25" hidden="1" customHeight="1" outlineLevel="1" x14ac:dyDescent="0.2">
      <c r="A1279" s="100" t="s">
        <v>155</v>
      </c>
      <c r="B1279" s="100">
        <v>3</v>
      </c>
      <c r="C1279" s="100" t="s">
        <v>101</v>
      </c>
      <c r="D1279" s="100">
        <v>44</v>
      </c>
      <c r="E1279" s="101">
        <v>112270</v>
      </c>
      <c r="F1279" s="101">
        <v>400000</v>
      </c>
      <c r="G1279" s="102">
        <v>14</v>
      </c>
      <c r="H1279" s="101">
        <v>54</v>
      </c>
      <c r="I1279" s="101"/>
      <c r="J1279" s="100"/>
      <c r="K1279" s="100"/>
      <c r="L1279" s="100"/>
      <c r="M1279" s="100"/>
      <c r="N1279" s="100"/>
      <c r="O1279" s="100"/>
      <c r="P1279" s="100"/>
      <c r="Q1279" s="100"/>
      <c r="R1279" s="100"/>
      <c r="S1279" s="100"/>
      <c r="T1279" s="100"/>
      <c r="U1279" s="100"/>
      <c r="V1279" s="100"/>
      <c r="W1279" s="100"/>
      <c r="X1279" s="100"/>
      <c r="Y1279" s="100"/>
      <c r="Z1279" s="100"/>
    </row>
    <row r="1280" spans="1:26" ht="14.25" hidden="1" customHeight="1" outlineLevel="1" x14ac:dyDescent="0.2">
      <c r="A1280" s="100" t="s">
        <v>155</v>
      </c>
      <c r="B1280" s="100">
        <v>4</v>
      </c>
      <c r="C1280" s="100" t="s">
        <v>101</v>
      </c>
      <c r="D1280" s="100">
        <v>45</v>
      </c>
      <c r="E1280" s="101">
        <v>119440</v>
      </c>
      <c r="F1280" s="101">
        <v>2000000</v>
      </c>
      <c r="G1280" s="102">
        <v>28</v>
      </c>
      <c r="H1280" s="101">
        <v>54</v>
      </c>
      <c r="I1280" s="101"/>
      <c r="J1280" s="100"/>
      <c r="K1280" s="100"/>
      <c r="L1280" s="100"/>
      <c r="M1280" s="100"/>
      <c r="N1280" s="100"/>
      <c r="O1280" s="100"/>
      <c r="P1280" s="100"/>
      <c r="Q1280" s="100"/>
      <c r="R1280" s="100"/>
      <c r="S1280" s="100"/>
      <c r="T1280" s="100"/>
      <c r="U1280" s="100"/>
      <c r="V1280" s="100"/>
      <c r="W1280" s="100"/>
      <c r="X1280" s="100"/>
      <c r="Y1280" s="100"/>
      <c r="Z1280" s="100"/>
    </row>
    <row r="1281" spans="1:26" ht="14.25" hidden="1" customHeight="1" outlineLevel="1" x14ac:dyDescent="0.2">
      <c r="A1281" s="100" t="s">
        <v>155</v>
      </c>
      <c r="B1281" s="100">
        <v>5</v>
      </c>
      <c r="C1281" s="100" t="s">
        <v>101</v>
      </c>
      <c r="D1281" s="100">
        <v>46</v>
      </c>
      <c r="E1281" s="101">
        <v>127070</v>
      </c>
      <c r="F1281" s="101">
        <v>4000000</v>
      </c>
      <c r="G1281" s="102">
        <v>66</v>
      </c>
      <c r="H1281" s="101">
        <v>54</v>
      </c>
      <c r="I1281" s="101"/>
      <c r="J1281" s="100"/>
      <c r="K1281" s="100"/>
      <c r="L1281" s="100"/>
      <c r="M1281" s="100"/>
      <c r="N1281" s="100"/>
      <c r="O1281" s="100"/>
      <c r="P1281" s="100"/>
      <c r="Q1281" s="100"/>
      <c r="R1281" s="100"/>
      <c r="S1281" s="100"/>
      <c r="T1281" s="100"/>
      <c r="U1281" s="100"/>
      <c r="V1281" s="100"/>
      <c r="W1281" s="100"/>
      <c r="X1281" s="100"/>
      <c r="Y1281" s="100"/>
      <c r="Z1281" s="100"/>
    </row>
    <row r="1282" spans="1:26" ht="14.25" hidden="1" customHeight="1" outlineLevel="1" x14ac:dyDescent="0.2">
      <c r="A1282" s="100" t="s">
        <v>155</v>
      </c>
      <c r="B1282" s="100">
        <v>6</v>
      </c>
      <c r="C1282" s="100" t="s">
        <v>101</v>
      </c>
      <c r="D1282" s="100">
        <v>47</v>
      </c>
      <c r="E1282" s="101">
        <v>135190</v>
      </c>
      <c r="F1282" s="101">
        <v>6000000</v>
      </c>
      <c r="G1282" s="102">
        <v>102</v>
      </c>
      <c r="H1282" s="101">
        <v>54</v>
      </c>
      <c r="I1282" s="101"/>
      <c r="J1282" s="100"/>
      <c r="K1282" s="100"/>
      <c r="L1282" s="100"/>
      <c r="M1282" s="100"/>
      <c r="N1282" s="100"/>
      <c r="O1282" s="100"/>
      <c r="P1282" s="100"/>
      <c r="Q1282" s="100"/>
      <c r="R1282" s="100"/>
      <c r="S1282" s="100"/>
      <c r="T1282" s="100"/>
      <c r="U1282" s="100"/>
      <c r="V1282" s="100"/>
      <c r="W1282" s="100"/>
      <c r="X1282" s="100"/>
      <c r="Y1282" s="100"/>
      <c r="Z1282" s="100"/>
    </row>
    <row r="1283" spans="1:26" ht="14.25" hidden="1" customHeight="1" outlineLevel="1" x14ac:dyDescent="0.2">
      <c r="A1283" s="100" t="s">
        <v>155</v>
      </c>
      <c r="B1283" s="100">
        <v>7</v>
      </c>
      <c r="C1283" s="100" t="s">
        <v>101</v>
      </c>
      <c r="D1283" s="100">
        <v>48</v>
      </c>
      <c r="E1283" s="101">
        <v>143820</v>
      </c>
      <c r="F1283" s="101">
        <v>11000000</v>
      </c>
      <c r="G1283" s="102">
        <v>124</v>
      </c>
      <c r="H1283" s="101">
        <v>54</v>
      </c>
      <c r="I1283" s="101"/>
      <c r="J1283" s="100"/>
      <c r="K1283" s="100"/>
      <c r="L1283" s="100"/>
      <c r="M1283" s="100"/>
      <c r="N1283" s="100"/>
      <c r="O1283" s="100"/>
      <c r="P1283" s="100"/>
      <c r="Q1283" s="100"/>
      <c r="R1283" s="100"/>
      <c r="S1283" s="100"/>
      <c r="T1283" s="100"/>
      <c r="U1283" s="100"/>
      <c r="V1283" s="100"/>
      <c r="W1283" s="100"/>
      <c r="X1283" s="100"/>
      <c r="Y1283" s="100"/>
      <c r="Z1283" s="100"/>
    </row>
    <row r="1284" spans="1:26" ht="14.25" hidden="1" customHeight="1" outlineLevel="1" x14ac:dyDescent="0.2">
      <c r="A1284" s="100" t="s">
        <v>155</v>
      </c>
      <c r="B1284" s="100">
        <v>8</v>
      </c>
      <c r="C1284" s="100" t="s">
        <v>101</v>
      </c>
      <c r="D1284" s="100">
        <v>49</v>
      </c>
      <c r="E1284" s="101">
        <v>153010</v>
      </c>
      <c r="F1284" s="101">
        <v>17000000</v>
      </c>
      <c r="G1284" s="102">
        <v>140</v>
      </c>
      <c r="H1284" s="101">
        <v>54</v>
      </c>
      <c r="I1284" s="101"/>
      <c r="J1284" s="100"/>
      <c r="K1284" s="100"/>
      <c r="L1284" s="100"/>
      <c r="M1284" s="100"/>
      <c r="N1284" s="100"/>
      <c r="O1284" s="100"/>
      <c r="P1284" s="100"/>
      <c r="Q1284" s="100"/>
      <c r="R1284" s="100"/>
      <c r="S1284" s="100"/>
      <c r="T1284" s="100"/>
      <c r="U1284" s="100"/>
      <c r="V1284" s="100"/>
      <c r="W1284" s="100"/>
      <c r="X1284" s="100"/>
      <c r="Y1284" s="100"/>
      <c r="Z1284" s="100"/>
    </row>
    <row r="1285" spans="1:26" ht="14.25" hidden="1" customHeight="1" outlineLevel="1" x14ac:dyDescent="0.2">
      <c r="A1285" s="100" t="s">
        <v>155</v>
      </c>
      <c r="B1285" s="100">
        <v>9</v>
      </c>
      <c r="C1285" s="100" t="s">
        <v>101</v>
      </c>
      <c r="D1285" s="100">
        <v>50</v>
      </c>
      <c r="E1285" s="101">
        <v>162780</v>
      </c>
      <c r="F1285" s="101">
        <v>36000000</v>
      </c>
      <c r="G1285" s="102">
        <v>148</v>
      </c>
      <c r="H1285" s="101">
        <v>54</v>
      </c>
      <c r="I1285" s="101"/>
      <c r="J1285" s="100"/>
      <c r="K1285" s="100"/>
      <c r="L1285" s="100"/>
      <c r="M1285" s="100"/>
      <c r="N1285" s="100"/>
      <c r="O1285" s="100"/>
      <c r="P1285" s="100"/>
      <c r="Q1285" s="100"/>
      <c r="R1285" s="100"/>
      <c r="S1285" s="100"/>
      <c r="T1285" s="100"/>
      <c r="U1285" s="100"/>
      <c r="V1285" s="100"/>
      <c r="W1285" s="100"/>
      <c r="X1285" s="100"/>
      <c r="Y1285" s="100"/>
      <c r="Z1285" s="100"/>
    </row>
    <row r="1286" spans="1:26" ht="14.25" hidden="1" customHeight="1" outlineLevel="1" x14ac:dyDescent="0.2">
      <c r="A1286" s="100" t="s">
        <v>155</v>
      </c>
      <c r="B1286" s="100">
        <v>10</v>
      </c>
      <c r="C1286" s="100" t="s">
        <v>101</v>
      </c>
      <c r="D1286" s="100">
        <v>51</v>
      </c>
      <c r="E1286" s="101">
        <v>173180</v>
      </c>
      <c r="F1286" s="101">
        <v>52000000</v>
      </c>
      <c r="G1286" s="102">
        <v>152</v>
      </c>
      <c r="H1286" s="101">
        <v>54</v>
      </c>
      <c r="I1286" s="101"/>
      <c r="J1286" s="100"/>
      <c r="K1286" s="100"/>
      <c r="L1286" s="100"/>
      <c r="M1286" s="100"/>
      <c r="N1286" s="100"/>
      <c r="O1286" s="100"/>
      <c r="P1286" s="100"/>
      <c r="Q1286" s="100"/>
      <c r="R1286" s="100"/>
      <c r="S1286" s="100"/>
      <c r="T1286" s="100"/>
      <c r="U1286" s="100"/>
      <c r="V1286" s="100"/>
      <c r="W1286" s="100"/>
      <c r="X1286" s="100"/>
      <c r="Y1286" s="100"/>
      <c r="Z1286" s="100"/>
    </row>
    <row r="1287" spans="1:26" ht="14.25" hidden="1" customHeight="1" outlineLevel="1" collapsed="1" x14ac:dyDescent="0.2">
      <c r="A1287" s="100" t="s">
        <v>155</v>
      </c>
      <c r="B1287" s="100">
        <v>11</v>
      </c>
      <c r="C1287" s="100" t="s">
        <v>101</v>
      </c>
      <c r="D1287" s="100">
        <v>52</v>
      </c>
      <c r="E1287" s="101">
        <v>184240</v>
      </c>
      <c r="F1287" s="101">
        <v>70000000</v>
      </c>
      <c r="G1287" s="102">
        <v>160</v>
      </c>
      <c r="H1287" s="101">
        <v>54</v>
      </c>
      <c r="I1287" s="101"/>
      <c r="J1287" s="100"/>
      <c r="K1287" s="100"/>
      <c r="L1287" s="100"/>
      <c r="M1287" s="100"/>
      <c r="N1287" s="100"/>
      <c r="O1287" s="100"/>
      <c r="P1287" s="100"/>
      <c r="Q1287" s="100"/>
      <c r="R1287" s="100"/>
      <c r="S1287" s="100"/>
      <c r="T1287" s="100"/>
      <c r="U1287" s="100"/>
      <c r="V1287" s="100"/>
      <c r="W1287" s="100"/>
      <c r="X1287" s="100"/>
      <c r="Y1287" s="100"/>
      <c r="Z1287" s="100"/>
    </row>
    <row r="1288" spans="1:26" ht="14.25" hidden="1" customHeight="1" outlineLevel="1" x14ac:dyDescent="0.2">
      <c r="A1288" s="100" t="s">
        <v>155</v>
      </c>
      <c r="B1288" s="100">
        <v>12</v>
      </c>
      <c r="C1288" s="100" t="s">
        <v>101</v>
      </c>
      <c r="D1288" s="100">
        <v>53</v>
      </c>
      <c r="E1288" s="101">
        <v>196000</v>
      </c>
      <c r="F1288" s="101">
        <v>0</v>
      </c>
      <c r="G1288" s="102">
        <v>0</v>
      </c>
      <c r="H1288" s="101">
        <v>54</v>
      </c>
      <c r="I1288" s="101"/>
      <c r="J1288" s="100"/>
      <c r="K1288" s="100"/>
      <c r="L1288" s="100"/>
      <c r="M1288" s="100"/>
      <c r="N1288" s="100"/>
      <c r="O1288" s="100"/>
      <c r="P1288" s="100"/>
      <c r="Q1288" s="100"/>
      <c r="R1288" s="100"/>
      <c r="S1288" s="100"/>
      <c r="T1288" s="100"/>
      <c r="U1288" s="100"/>
      <c r="V1288" s="100"/>
      <c r="W1288" s="100"/>
      <c r="X1288" s="100"/>
      <c r="Y1288" s="100"/>
      <c r="Z1288" s="100"/>
    </row>
    <row r="1289" spans="1:26" ht="14.25" hidden="1" customHeight="1" outlineLevel="1" x14ac:dyDescent="0.2">
      <c r="A1289" s="100" t="s">
        <v>155</v>
      </c>
      <c r="B1289" s="100">
        <v>1</v>
      </c>
      <c r="C1289" s="100" t="s">
        <v>102</v>
      </c>
      <c r="D1289" s="100">
        <v>53</v>
      </c>
      <c r="E1289" s="101">
        <v>196000</v>
      </c>
      <c r="F1289" s="101">
        <v>2500000</v>
      </c>
      <c r="G1289" s="102">
        <v>12</v>
      </c>
      <c r="H1289" s="101">
        <v>54</v>
      </c>
      <c r="I1289" s="101"/>
      <c r="J1289" s="100"/>
      <c r="K1289" s="100"/>
      <c r="L1289" s="100"/>
      <c r="M1289" s="100"/>
      <c r="N1289" s="100"/>
      <c r="O1289" s="100"/>
      <c r="P1289" s="100"/>
      <c r="Q1289" s="100"/>
      <c r="R1289" s="100"/>
      <c r="S1289" s="100"/>
      <c r="T1289" s="100"/>
      <c r="U1289" s="100"/>
      <c r="V1289" s="100"/>
      <c r="W1289" s="100"/>
      <c r="X1289" s="100"/>
      <c r="Y1289" s="100"/>
      <c r="Z1289" s="100"/>
    </row>
    <row r="1290" spans="1:26" ht="14.25" hidden="1" customHeight="1" outlineLevel="1" x14ac:dyDescent="0.2">
      <c r="A1290" s="100" t="s">
        <v>155</v>
      </c>
      <c r="B1290" s="100">
        <v>2</v>
      </c>
      <c r="C1290" s="100" t="s">
        <v>102</v>
      </c>
      <c r="D1290" s="100">
        <v>53</v>
      </c>
      <c r="E1290" s="101">
        <v>199600</v>
      </c>
      <c r="F1290" s="101">
        <v>5000000</v>
      </c>
      <c r="G1290" s="102">
        <v>24</v>
      </c>
      <c r="H1290" s="101">
        <v>54</v>
      </c>
      <c r="I1290" s="101"/>
      <c r="J1290" s="100"/>
      <c r="K1290" s="100"/>
      <c r="L1290" s="100"/>
      <c r="M1290" s="100"/>
      <c r="N1290" s="100"/>
      <c r="O1290" s="100"/>
      <c r="P1290" s="100"/>
      <c r="Q1290" s="100"/>
      <c r="R1290" s="100"/>
      <c r="S1290" s="100"/>
      <c r="T1290" s="100"/>
      <c r="U1290" s="100"/>
      <c r="V1290" s="100"/>
      <c r="W1290" s="100"/>
      <c r="X1290" s="100"/>
      <c r="Y1290" s="100"/>
      <c r="Z1290" s="100"/>
    </row>
    <row r="1291" spans="1:26" ht="14.25" hidden="1" customHeight="1" outlineLevel="1" x14ac:dyDescent="0.2">
      <c r="A1291" s="100" t="s">
        <v>155</v>
      </c>
      <c r="B1291" s="100">
        <v>3</v>
      </c>
      <c r="C1291" s="100" t="s">
        <v>102</v>
      </c>
      <c r="D1291" s="100">
        <v>53</v>
      </c>
      <c r="E1291" s="101">
        <v>203200</v>
      </c>
      <c r="F1291" s="101">
        <v>10000000</v>
      </c>
      <c r="G1291" s="102">
        <v>36</v>
      </c>
      <c r="H1291" s="101">
        <v>54</v>
      </c>
      <c r="I1291" s="101"/>
      <c r="J1291" s="100"/>
      <c r="K1291" s="100"/>
      <c r="L1291" s="100"/>
      <c r="M1291" s="100"/>
      <c r="N1291" s="100"/>
      <c r="O1291" s="100"/>
      <c r="P1291" s="100"/>
      <c r="Q1291" s="100"/>
      <c r="R1291" s="100"/>
      <c r="S1291" s="100"/>
      <c r="T1291" s="100"/>
      <c r="U1291" s="100"/>
      <c r="V1291" s="100"/>
      <c r="W1291" s="100"/>
      <c r="X1291" s="100"/>
      <c r="Y1291" s="100"/>
      <c r="Z1291" s="100"/>
    </row>
    <row r="1292" spans="1:26" ht="14.25" hidden="1" customHeight="1" outlineLevel="1" x14ac:dyDescent="0.2">
      <c r="A1292" s="100" t="s">
        <v>155</v>
      </c>
      <c r="B1292" s="100">
        <v>4</v>
      </c>
      <c r="C1292" s="100" t="s">
        <v>102</v>
      </c>
      <c r="D1292" s="100">
        <v>53</v>
      </c>
      <c r="E1292" s="101">
        <v>206800</v>
      </c>
      <c r="F1292" s="101">
        <v>22500000</v>
      </c>
      <c r="G1292" s="102">
        <v>48</v>
      </c>
      <c r="H1292" s="101">
        <v>54</v>
      </c>
      <c r="I1292" s="101"/>
      <c r="J1292" s="100"/>
      <c r="K1292" s="100"/>
      <c r="L1292" s="100"/>
      <c r="M1292" s="100"/>
      <c r="N1292" s="100"/>
      <c r="O1292" s="100"/>
      <c r="P1292" s="100"/>
      <c r="Q1292" s="100"/>
      <c r="R1292" s="100"/>
      <c r="S1292" s="100"/>
      <c r="T1292" s="100"/>
      <c r="U1292" s="100"/>
      <c r="V1292" s="100"/>
      <c r="W1292" s="100"/>
      <c r="X1292" s="100"/>
      <c r="Y1292" s="100"/>
      <c r="Z1292" s="100"/>
    </row>
    <row r="1293" spans="1:26" ht="14.25" hidden="1" customHeight="1" outlineLevel="1" x14ac:dyDescent="0.2">
      <c r="A1293" s="100" t="s">
        <v>155</v>
      </c>
      <c r="B1293" s="100">
        <v>5</v>
      </c>
      <c r="C1293" s="100" t="s">
        <v>102</v>
      </c>
      <c r="D1293" s="100">
        <v>53</v>
      </c>
      <c r="E1293" s="101">
        <v>210400</v>
      </c>
      <c r="F1293" s="101">
        <v>22500000</v>
      </c>
      <c r="G1293" s="102">
        <v>48</v>
      </c>
      <c r="H1293" s="101">
        <v>54</v>
      </c>
      <c r="I1293" s="101"/>
      <c r="J1293" s="100"/>
      <c r="K1293" s="100"/>
      <c r="L1293" s="100"/>
      <c r="M1293" s="100"/>
      <c r="N1293" s="100"/>
      <c r="O1293" s="100"/>
      <c r="P1293" s="100"/>
      <c r="Q1293" s="100"/>
      <c r="R1293" s="100"/>
      <c r="S1293" s="100"/>
      <c r="T1293" s="100"/>
      <c r="U1293" s="100"/>
      <c r="V1293" s="100"/>
      <c r="W1293" s="100"/>
      <c r="X1293" s="100"/>
      <c r="Y1293" s="100"/>
      <c r="Z1293" s="100"/>
    </row>
    <row r="1294" spans="1:26" ht="14.25" hidden="1" customHeight="1" outlineLevel="1" x14ac:dyDescent="0.2">
      <c r="A1294" s="100" t="s">
        <v>155</v>
      </c>
      <c r="B1294" s="100">
        <v>6</v>
      </c>
      <c r="C1294" s="100" t="s">
        <v>102</v>
      </c>
      <c r="D1294" s="100">
        <v>53</v>
      </c>
      <c r="E1294" s="101">
        <v>214000</v>
      </c>
      <c r="F1294" s="101">
        <v>22500000</v>
      </c>
      <c r="G1294" s="102">
        <v>48</v>
      </c>
      <c r="H1294" s="101">
        <v>54</v>
      </c>
      <c r="I1294" s="101"/>
      <c r="J1294" s="100"/>
      <c r="K1294" s="100"/>
      <c r="L1294" s="100"/>
      <c r="M1294" s="100"/>
      <c r="N1294" s="100"/>
      <c r="O1294" s="100"/>
      <c r="P1294" s="100"/>
      <c r="Q1294" s="100"/>
      <c r="R1294" s="100"/>
      <c r="S1294" s="100"/>
      <c r="T1294" s="100"/>
      <c r="U1294" s="100"/>
      <c r="V1294" s="100"/>
      <c r="W1294" s="100"/>
      <c r="X1294" s="100"/>
      <c r="Y1294" s="100"/>
      <c r="Z1294" s="100"/>
    </row>
    <row r="1295" spans="1:26" ht="14.25" hidden="1" customHeight="1" outlineLevel="1" x14ac:dyDescent="0.2">
      <c r="A1295" s="100" t="s">
        <v>155</v>
      </c>
      <c r="B1295" s="100">
        <v>7</v>
      </c>
      <c r="C1295" s="100" t="s">
        <v>102</v>
      </c>
      <c r="D1295" s="100">
        <v>53</v>
      </c>
      <c r="E1295" s="101">
        <v>217600</v>
      </c>
      <c r="F1295" s="101">
        <v>22500000</v>
      </c>
      <c r="G1295" s="102">
        <v>48</v>
      </c>
      <c r="H1295" s="101">
        <v>54</v>
      </c>
      <c r="I1295" s="101"/>
      <c r="J1295" s="100"/>
      <c r="K1295" s="100"/>
      <c r="L1295" s="100"/>
      <c r="M1295" s="100"/>
      <c r="N1295" s="100"/>
      <c r="O1295" s="100"/>
      <c r="P1295" s="100"/>
      <c r="Q1295" s="100"/>
      <c r="R1295" s="100"/>
      <c r="S1295" s="100"/>
      <c r="T1295" s="100"/>
      <c r="U1295" s="100"/>
      <c r="V1295" s="100"/>
      <c r="W1295" s="100"/>
      <c r="X1295" s="100"/>
      <c r="Y1295" s="100"/>
      <c r="Z1295" s="100"/>
    </row>
    <row r="1296" spans="1:26" ht="14.25" hidden="1" customHeight="1" outlineLevel="1" x14ac:dyDescent="0.2">
      <c r="A1296" s="100" t="s">
        <v>155</v>
      </c>
      <c r="B1296" s="100">
        <v>8</v>
      </c>
      <c r="C1296" s="100" t="s">
        <v>102</v>
      </c>
      <c r="D1296" s="100">
        <v>53</v>
      </c>
      <c r="E1296" s="101">
        <v>221200</v>
      </c>
      <c r="F1296" s="101">
        <v>22500000</v>
      </c>
      <c r="G1296" s="102">
        <v>48</v>
      </c>
      <c r="H1296" s="101">
        <v>54</v>
      </c>
      <c r="I1296" s="101"/>
      <c r="J1296" s="100"/>
      <c r="K1296" s="100"/>
      <c r="L1296" s="100"/>
      <c r="M1296" s="100"/>
      <c r="N1296" s="100"/>
      <c r="O1296" s="100"/>
      <c r="P1296" s="100"/>
      <c r="Q1296" s="100"/>
      <c r="R1296" s="100"/>
      <c r="S1296" s="100"/>
      <c r="T1296" s="100"/>
      <c r="U1296" s="100"/>
      <c r="V1296" s="100"/>
      <c r="W1296" s="100"/>
      <c r="X1296" s="100"/>
      <c r="Y1296" s="100"/>
      <c r="Z1296" s="100"/>
    </row>
    <row r="1297" spans="1:26" ht="14.25" hidden="1" customHeight="1" outlineLevel="1" x14ac:dyDescent="0.2">
      <c r="A1297" s="100" t="s">
        <v>155</v>
      </c>
      <c r="B1297" s="100">
        <v>9</v>
      </c>
      <c r="C1297" s="100" t="s">
        <v>102</v>
      </c>
      <c r="D1297" s="100">
        <v>53</v>
      </c>
      <c r="E1297" s="101">
        <v>224800</v>
      </c>
      <c r="F1297" s="101">
        <v>22500000</v>
      </c>
      <c r="G1297" s="102">
        <v>48</v>
      </c>
      <c r="H1297" s="101">
        <v>54</v>
      </c>
      <c r="I1297" s="101"/>
      <c r="J1297" s="100"/>
      <c r="K1297" s="100"/>
      <c r="L1297" s="100"/>
      <c r="M1297" s="100"/>
      <c r="N1297" s="100"/>
      <c r="O1297" s="100"/>
      <c r="P1297" s="100"/>
      <c r="Q1297" s="100"/>
      <c r="R1297" s="100"/>
      <c r="S1297" s="100"/>
      <c r="T1297" s="100"/>
      <c r="U1297" s="100"/>
      <c r="V1297" s="100"/>
      <c r="W1297" s="100"/>
      <c r="X1297" s="100"/>
      <c r="Y1297" s="100"/>
      <c r="Z1297" s="100"/>
    </row>
    <row r="1298" spans="1:26" ht="14.25" hidden="1" customHeight="1" outlineLevel="1" x14ac:dyDescent="0.2">
      <c r="A1298" s="100" t="s">
        <v>155</v>
      </c>
      <c r="B1298" s="100">
        <v>10</v>
      </c>
      <c r="C1298" s="100" t="s">
        <v>102</v>
      </c>
      <c r="D1298" s="100">
        <v>53</v>
      </c>
      <c r="E1298" s="101">
        <v>228400</v>
      </c>
      <c r="F1298" s="101">
        <v>22500000</v>
      </c>
      <c r="G1298" s="102">
        <v>48</v>
      </c>
      <c r="H1298" s="101">
        <v>54</v>
      </c>
      <c r="I1298" s="101"/>
      <c r="J1298" s="100"/>
      <c r="K1298" s="100"/>
      <c r="L1298" s="100"/>
      <c r="M1298" s="100"/>
      <c r="N1298" s="100"/>
      <c r="O1298" s="100"/>
      <c r="P1298" s="100"/>
      <c r="Q1298" s="100"/>
      <c r="R1298" s="100"/>
      <c r="S1298" s="100"/>
      <c r="T1298" s="100"/>
      <c r="U1298" s="100"/>
      <c r="V1298" s="100"/>
      <c r="W1298" s="100"/>
      <c r="X1298" s="100"/>
      <c r="Y1298" s="100"/>
      <c r="Z1298" s="100"/>
    </row>
    <row r="1299" spans="1:26" ht="14.25" hidden="1" customHeight="1" outlineLevel="1" x14ac:dyDescent="0.2">
      <c r="A1299" s="100" t="s">
        <v>155</v>
      </c>
      <c r="B1299" s="100">
        <v>11</v>
      </c>
      <c r="C1299" s="100" t="s">
        <v>102</v>
      </c>
      <c r="D1299" s="100">
        <v>53</v>
      </c>
      <c r="E1299" s="101">
        <v>232000</v>
      </c>
      <c r="F1299" s="101">
        <v>22500000</v>
      </c>
      <c r="G1299" s="102">
        <v>48</v>
      </c>
      <c r="H1299" s="101">
        <v>54</v>
      </c>
      <c r="I1299" s="101"/>
      <c r="J1299" s="100"/>
      <c r="K1299" s="100"/>
      <c r="L1299" s="100"/>
      <c r="M1299" s="100"/>
      <c r="N1299" s="100"/>
      <c r="O1299" s="100"/>
      <c r="P1299" s="100"/>
      <c r="Q1299" s="100"/>
      <c r="R1299" s="100"/>
      <c r="S1299" s="100"/>
      <c r="T1299" s="100"/>
      <c r="U1299" s="100"/>
      <c r="V1299" s="100"/>
      <c r="W1299" s="100"/>
      <c r="X1299" s="100"/>
      <c r="Y1299" s="100"/>
      <c r="Z1299" s="100"/>
    </row>
    <row r="1300" spans="1:26" ht="14.25" hidden="1" customHeight="1" outlineLevel="1" x14ac:dyDescent="0.2">
      <c r="A1300" s="100" t="s">
        <v>155</v>
      </c>
      <c r="B1300" s="100">
        <v>12</v>
      </c>
      <c r="C1300" s="100" t="s">
        <v>102</v>
      </c>
      <c r="D1300" s="100">
        <v>53</v>
      </c>
      <c r="E1300" s="101">
        <v>235600</v>
      </c>
      <c r="F1300" s="101">
        <v>0</v>
      </c>
      <c r="G1300" s="102">
        <v>0</v>
      </c>
      <c r="H1300" s="101">
        <v>54</v>
      </c>
      <c r="I1300" s="101"/>
      <c r="J1300" s="100"/>
      <c r="K1300" s="100"/>
      <c r="L1300" s="100"/>
      <c r="M1300" s="100"/>
      <c r="N1300" s="100"/>
      <c r="O1300" s="100"/>
      <c r="P1300" s="100"/>
      <c r="Q1300" s="100"/>
      <c r="R1300" s="100"/>
      <c r="S1300" s="100"/>
      <c r="T1300" s="100"/>
      <c r="U1300" s="100"/>
      <c r="V1300" s="100"/>
      <c r="W1300" s="100"/>
      <c r="X1300" s="100"/>
      <c r="Y1300" s="100"/>
      <c r="Z1300" s="100"/>
    </row>
    <row r="1301" spans="1:26" ht="14.25" hidden="1" customHeight="1" outlineLevel="1" x14ac:dyDescent="0.2">
      <c r="A1301" s="201" t="s">
        <v>155</v>
      </c>
      <c r="B1301" s="97">
        <v>1</v>
      </c>
      <c r="C1301" s="97" t="s">
        <v>103</v>
      </c>
      <c r="D1301" s="97">
        <v>53</v>
      </c>
      <c r="E1301" s="98">
        <v>247380</v>
      </c>
      <c r="F1301" s="98">
        <v>0</v>
      </c>
      <c r="G1301" s="99">
        <v>0</v>
      </c>
      <c r="H1301" s="98">
        <v>54</v>
      </c>
      <c r="I1301" s="101"/>
      <c r="J1301" s="100"/>
      <c r="K1301" s="100"/>
      <c r="L1301" s="100"/>
      <c r="M1301" s="100"/>
      <c r="N1301" s="100"/>
      <c r="O1301" s="100"/>
      <c r="P1301" s="100"/>
      <c r="Q1301" s="100"/>
      <c r="R1301" s="100"/>
      <c r="S1301" s="100"/>
      <c r="T1301" s="100"/>
      <c r="U1301" s="100"/>
      <c r="V1301" s="100"/>
      <c r="W1301" s="100"/>
      <c r="X1301" s="100"/>
      <c r="Y1301" s="100"/>
      <c r="Z1301" s="100"/>
    </row>
    <row r="1302" spans="1:26" ht="14.25" customHeight="1" collapsed="1" x14ac:dyDescent="0.2">
      <c r="A1302" s="100" t="s">
        <v>156</v>
      </c>
      <c r="B1302" s="100">
        <v>1</v>
      </c>
      <c r="C1302" s="100" t="s">
        <v>101</v>
      </c>
      <c r="D1302" s="100">
        <v>34</v>
      </c>
      <c r="E1302" s="101">
        <v>128380</v>
      </c>
      <c r="F1302" s="101">
        <v>100000</v>
      </c>
      <c r="G1302" s="102">
        <v>2</v>
      </c>
      <c r="H1302" s="101">
        <v>55</v>
      </c>
      <c r="I1302" s="101"/>
      <c r="J1302" s="100"/>
      <c r="K1302" s="100"/>
      <c r="L1302" s="100"/>
      <c r="M1302" s="100"/>
      <c r="N1302" s="100"/>
      <c r="O1302" s="100"/>
      <c r="P1302" s="100"/>
      <c r="Q1302" s="100"/>
      <c r="R1302" s="100"/>
      <c r="S1302" s="100"/>
      <c r="T1302" s="100"/>
      <c r="U1302" s="100"/>
      <c r="V1302" s="100"/>
      <c r="W1302" s="100"/>
      <c r="X1302" s="100"/>
      <c r="Y1302" s="100"/>
      <c r="Z1302" s="100"/>
    </row>
    <row r="1303" spans="1:26" ht="14.25" hidden="1" customHeight="1" outlineLevel="1" x14ac:dyDescent="0.2">
      <c r="A1303" s="100" t="s">
        <v>156</v>
      </c>
      <c r="B1303" s="100">
        <v>2</v>
      </c>
      <c r="C1303" s="100" t="s">
        <v>101</v>
      </c>
      <c r="D1303" s="100">
        <v>35</v>
      </c>
      <c r="E1303" s="101">
        <v>136580</v>
      </c>
      <c r="F1303" s="101">
        <v>200000</v>
      </c>
      <c r="G1303" s="102">
        <v>5</v>
      </c>
      <c r="H1303" s="101">
        <v>55</v>
      </c>
      <c r="I1303" s="101"/>
      <c r="J1303" s="100"/>
      <c r="K1303" s="100"/>
      <c r="L1303" s="100"/>
      <c r="M1303" s="100"/>
      <c r="N1303" s="100"/>
      <c r="O1303" s="100"/>
      <c r="P1303" s="100"/>
      <c r="Q1303" s="100"/>
      <c r="R1303" s="100"/>
      <c r="S1303" s="100"/>
      <c r="T1303" s="100"/>
      <c r="U1303" s="100"/>
      <c r="V1303" s="100"/>
      <c r="W1303" s="100"/>
      <c r="X1303" s="100"/>
      <c r="Y1303" s="100"/>
      <c r="Z1303" s="100"/>
    </row>
    <row r="1304" spans="1:26" ht="14.25" hidden="1" customHeight="1" outlineLevel="1" x14ac:dyDescent="0.2">
      <c r="A1304" s="100" t="s">
        <v>156</v>
      </c>
      <c r="B1304" s="100">
        <v>3</v>
      </c>
      <c r="C1304" s="100" t="s">
        <v>101</v>
      </c>
      <c r="D1304" s="100">
        <v>36</v>
      </c>
      <c r="E1304" s="101">
        <v>145300</v>
      </c>
      <c r="F1304" s="101">
        <v>400000</v>
      </c>
      <c r="G1304" s="102">
        <v>14</v>
      </c>
      <c r="H1304" s="101">
        <v>55</v>
      </c>
      <c r="I1304" s="101"/>
      <c r="J1304" s="100"/>
      <c r="K1304" s="100"/>
      <c r="L1304" s="100"/>
      <c r="M1304" s="100"/>
      <c r="N1304" s="100"/>
      <c r="O1304" s="100"/>
      <c r="P1304" s="100"/>
      <c r="Q1304" s="100"/>
      <c r="R1304" s="100"/>
      <c r="S1304" s="100"/>
      <c r="T1304" s="100"/>
      <c r="U1304" s="100"/>
      <c r="V1304" s="100"/>
      <c r="W1304" s="100"/>
      <c r="X1304" s="100"/>
      <c r="Y1304" s="100"/>
      <c r="Z1304" s="100"/>
    </row>
    <row r="1305" spans="1:26" ht="14.25" hidden="1" customHeight="1" outlineLevel="1" x14ac:dyDescent="0.2">
      <c r="A1305" s="100" t="s">
        <v>156</v>
      </c>
      <c r="B1305" s="100">
        <v>4</v>
      </c>
      <c r="C1305" s="100" t="s">
        <v>101</v>
      </c>
      <c r="D1305" s="100">
        <v>37</v>
      </c>
      <c r="E1305" s="101">
        <v>154580</v>
      </c>
      <c r="F1305" s="101">
        <v>2000000</v>
      </c>
      <c r="G1305" s="102">
        <v>28</v>
      </c>
      <c r="H1305" s="101">
        <v>55</v>
      </c>
      <c r="I1305" s="101"/>
      <c r="J1305" s="100"/>
      <c r="K1305" s="100"/>
      <c r="L1305" s="100"/>
      <c r="M1305" s="100"/>
      <c r="N1305" s="100"/>
      <c r="O1305" s="100"/>
      <c r="P1305" s="100"/>
      <c r="Q1305" s="100"/>
      <c r="R1305" s="100"/>
      <c r="S1305" s="100"/>
      <c r="T1305" s="100"/>
      <c r="U1305" s="100"/>
      <c r="V1305" s="100"/>
      <c r="W1305" s="100"/>
      <c r="X1305" s="100"/>
      <c r="Y1305" s="100"/>
      <c r="Z1305" s="100"/>
    </row>
    <row r="1306" spans="1:26" ht="14.25" hidden="1" customHeight="1" outlineLevel="1" x14ac:dyDescent="0.2">
      <c r="A1306" s="100" t="s">
        <v>156</v>
      </c>
      <c r="B1306" s="100">
        <v>5</v>
      </c>
      <c r="C1306" s="100" t="s">
        <v>101</v>
      </c>
      <c r="D1306" s="100">
        <v>38</v>
      </c>
      <c r="E1306" s="101">
        <v>164450</v>
      </c>
      <c r="F1306" s="101">
        <v>4000000</v>
      </c>
      <c r="G1306" s="102">
        <v>66</v>
      </c>
      <c r="H1306" s="101">
        <v>55</v>
      </c>
      <c r="I1306" s="101"/>
      <c r="J1306" s="100"/>
      <c r="K1306" s="100"/>
      <c r="L1306" s="100"/>
      <c r="M1306" s="100"/>
      <c r="N1306" s="100"/>
      <c r="O1306" s="100"/>
      <c r="P1306" s="100"/>
      <c r="Q1306" s="100"/>
      <c r="R1306" s="100"/>
      <c r="S1306" s="100"/>
      <c r="T1306" s="100"/>
      <c r="U1306" s="100"/>
      <c r="V1306" s="100"/>
      <c r="W1306" s="100"/>
      <c r="X1306" s="100"/>
      <c r="Y1306" s="100"/>
      <c r="Z1306" s="100"/>
    </row>
    <row r="1307" spans="1:26" ht="14.25" hidden="1" customHeight="1" outlineLevel="1" x14ac:dyDescent="0.2">
      <c r="A1307" s="100" t="s">
        <v>156</v>
      </c>
      <c r="B1307" s="100">
        <v>6</v>
      </c>
      <c r="C1307" s="100" t="s">
        <v>101</v>
      </c>
      <c r="D1307" s="100">
        <v>39</v>
      </c>
      <c r="E1307" s="101">
        <v>174950</v>
      </c>
      <c r="F1307" s="101">
        <v>6000000</v>
      </c>
      <c r="G1307" s="102">
        <v>102</v>
      </c>
      <c r="H1307" s="101">
        <v>55</v>
      </c>
      <c r="I1307" s="101"/>
      <c r="J1307" s="100"/>
      <c r="K1307" s="100"/>
      <c r="L1307" s="100"/>
      <c r="M1307" s="100"/>
      <c r="N1307" s="100"/>
      <c r="O1307" s="100"/>
      <c r="P1307" s="100"/>
      <c r="Q1307" s="100"/>
      <c r="R1307" s="100"/>
      <c r="S1307" s="100"/>
      <c r="T1307" s="100"/>
      <c r="U1307" s="100"/>
      <c r="V1307" s="100"/>
      <c r="W1307" s="100"/>
      <c r="X1307" s="100"/>
      <c r="Y1307" s="100"/>
      <c r="Z1307" s="100"/>
    </row>
    <row r="1308" spans="1:26" ht="14.25" hidden="1" customHeight="1" outlineLevel="1" x14ac:dyDescent="0.2">
      <c r="A1308" s="100" t="s">
        <v>156</v>
      </c>
      <c r="B1308" s="100">
        <v>7</v>
      </c>
      <c r="C1308" s="100" t="s">
        <v>101</v>
      </c>
      <c r="D1308" s="100">
        <v>40</v>
      </c>
      <c r="E1308" s="101">
        <v>186120</v>
      </c>
      <c r="F1308" s="101">
        <v>11000000</v>
      </c>
      <c r="G1308" s="102">
        <v>124</v>
      </c>
      <c r="H1308" s="101">
        <v>55</v>
      </c>
      <c r="I1308" s="101"/>
      <c r="J1308" s="100"/>
      <c r="K1308" s="100"/>
      <c r="L1308" s="100"/>
      <c r="M1308" s="100"/>
      <c r="N1308" s="100"/>
      <c r="O1308" s="100"/>
      <c r="P1308" s="100"/>
      <c r="Q1308" s="100"/>
      <c r="R1308" s="100"/>
      <c r="S1308" s="100"/>
      <c r="T1308" s="100"/>
      <c r="U1308" s="100"/>
      <c r="V1308" s="100"/>
      <c r="W1308" s="100"/>
      <c r="X1308" s="100"/>
      <c r="Y1308" s="100"/>
      <c r="Z1308" s="100"/>
    </row>
    <row r="1309" spans="1:26" ht="14.25" hidden="1" customHeight="1" outlineLevel="1" x14ac:dyDescent="0.2">
      <c r="A1309" s="100" t="s">
        <v>156</v>
      </c>
      <c r="B1309" s="100">
        <v>8</v>
      </c>
      <c r="C1309" s="100" t="s">
        <v>101</v>
      </c>
      <c r="D1309" s="100">
        <v>41</v>
      </c>
      <c r="E1309" s="101">
        <v>198000</v>
      </c>
      <c r="F1309" s="101">
        <v>17000000</v>
      </c>
      <c r="G1309" s="102">
        <v>140</v>
      </c>
      <c r="H1309" s="101">
        <v>55</v>
      </c>
      <c r="I1309" s="101"/>
      <c r="J1309" s="100"/>
      <c r="K1309" s="100"/>
      <c r="L1309" s="100"/>
      <c r="M1309" s="100"/>
      <c r="N1309" s="100"/>
      <c r="O1309" s="100"/>
      <c r="P1309" s="100"/>
      <c r="Q1309" s="100"/>
      <c r="R1309" s="100"/>
      <c r="S1309" s="100"/>
      <c r="T1309" s="100"/>
      <c r="U1309" s="100"/>
      <c r="V1309" s="100"/>
      <c r="W1309" s="100"/>
      <c r="X1309" s="100"/>
      <c r="Y1309" s="100"/>
      <c r="Z1309" s="100"/>
    </row>
    <row r="1310" spans="1:26" ht="14.25" hidden="1" customHeight="1" outlineLevel="1" x14ac:dyDescent="0.2">
      <c r="A1310" s="100" t="s">
        <v>156</v>
      </c>
      <c r="B1310" s="100">
        <v>9</v>
      </c>
      <c r="C1310" s="100" t="s">
        <v>101</v>
      </c>
      <c r="D1310" s="100">
        <v>42</v>
      </c>
      <c r="E1310" s="101">
        <v>207640</v>
      </c>
      <c r="F1310" s="101">
        <v>36000000</v>
      </c>
      <c r="G1310" s="102">
        <v>148</v>
      </c>
      <c r="H1310" s="101">
        <v>55</v>
      </c>
      <c r="I1310" s="101"/>
      <c r="J1310" s="100"/>
      <c r="K1310" s="100"/>
      <c r="L1310" s="100"/>
      <c r="M1310" s="100"/>
      <c r="N1310" s="100"/>
      <c r="O1310" s="100"/>
      <c r="P1310" s="100"/>
      <c r="Q1310" s="100"/>
      <c r="R1310" s="100"/>
      <c r="S1310" s="100"/>
      <c r="T1310" s="100"/>
      <c r="U1310" s="100"/>
      <c r="V1310" s="100"/>
      <c r="W1310" s="100"/>
      <c r="X1310" s="100"/>
      <c r="Y1310" s="100"/>
      <c r="Z1310" s="100"/>
    </row>
    <row r="1311" spans="1:26" ht="14.25" hidden="1" customHeight="1" outlineLevel="1" x14ac:dyDescent="0.2">
      <c r="A1311" s="100" t="s">
        <v>156</v>
      </c>
      <c r="B1311" s="100">
        <v>10</v>
      </c>
      <c r="C1311" s="100" t="s">
        <v>101</v>
      </c>
      <c r="D1311" s="100">
        <v>43</v>
      </c>
      <c r="E1311" s="101">
        <v>220900</v>
      </c>
      <c r="F1311" s="101">
        <v>52000000</v>
      </c>
      <c r="G1311" s="102">
        <v>152</v>
      </c>
      <c r="H1311" s="101">
        <v>55</v>
      </c>
      <c r="I1311" s="101"/>
      <c r="J1311" s="100"/>
      <c r="K1311" s="100"/>
      <c r="L1311" s="100"/>
      <c r="M1311" s="100"/>
      <c r="N1311" s="100"/>
      <c r="O1311" s="100"/>
      <c r="P1311" s="100"/>
      <c r="Q1311" s="100"/>
      <c r="R1311" s="100"/>
      <c r="S1311" s="100"/>
      <c r="T1311" s="100"/>
      <c r="U1311" s="100"/>
      <c r="V1311" s="100"/>
      <c r="W1311" s="100"/>
      <c r="X1311" s="100"/>
      <c r="Y1311" s="100"/>
      <c r="Z1311" s="100"/>
    </row>
    <row r="1312" spans="1:26" ht="14.25" hidden="1" customHeight="1" outlineLevel="1" collapsed="1" x14ac:dyDescent="0.2">
      <c r="A1312" s="100" t="s">
        <v>156</v>
      </c>
      <c r="B1312" s="100">
        <v>11</v>
      </c>
      <c r="C1312" s="100" t="s">
        <v>101</v>
      </c>
      <c r="D1312" s="100">
        <v>44</v>
      </c>
      <c r="E1312" s="101">
        <v>235000</v>
      </c>
      <c r="F1312" s="101">
        <v>70000000</v>
      </c>
      <c r="G1312" s="102">
        <v>160</v>
      </c>
      <c r="H1312" s="101">
        <v>55</v>
      </c>
      <c r="I1312" s="101"/>
      <c r="J1312" s="100"/>
      <c r="K1312" s="100"/>
      <c r="L1312" s="100"/>
      <c r="M1312" s="100"/>
      <c r="N1312" s="100"/>
      <c r="O1312" s="100"/>
      <c r="P1312" s="100"/>
      <c r="Q1312" s="100"/>
      <c r="R1312" s="100"/>
      <c r="S1312" s="100"/>
      <c r="T1312" s="100"/>
      <c r="U1312" s="100"/>
      <c r="V1312" s="100"/>
      <c r="W1312" s="100"/>
      <c r="X1312" s="100"/>
      <c r="Y1312" s="100"/>
      <c r="Z1312" s="100"/>
    </row>
    <row r="1313" spans="1:26" ht="14.25" hidden="1" customHeight="1" outlineLevel="1" x14ac:dyDescent="0.2">
      <c r="A1313" s="100" t="s">
        <v>156</v>
      </c>
      <c r="B1313" s="100">
        <v>12</v>
      </c>
      <c r="C1313" s="100" t="s">
        <v>101</v>
      </c>
      <c r="D1313" s="100">
        <v>45</v>
      </c>
      <c r="E1313" s="101">
        <v>250000</v>
      </c>
      <c r="F1313" s="101">
        <v>0</v>
      </c>
      <c r="G1313" s="102">
        <v>0</v>
      </c>
      <c r="H1313" s="101">
        <v>55</v>
      </c>
      <c r="I1313" s="101"/>
      <c r="J1313" s="100"/>
      <c r="K1313" s="100"/>
      <c r="L1313" s="100"/>
      <c r="M1313" s="100"/>
      <c r="N1313" s="100"/>
      <c r="O1313" s="100"/>
      <c r="P1313" s="100"/>
      <c r="Q1313" s="100"/>
      <c r="R1313" s="100"/>
      <c r="S1313" s="100"/>
      <c r="T1313" s="100"/>
      <c r="U1313" s="100"/>
      <c r="V1313" s="100"/>
      <c r="W1313" s="100"/>
      <c r="X1313" s="100"/>
      <c r="Y1313" s="100"/>
      <c r="Z1313" s="100"/>
    </row>
    <row r="1314" spans="1:26" ht="14.25" hidden="1" customHeight="1" outlineLevel="1" x14ac:dyDescent="0.2">
      <c r="A1314" s="100" t="s">
        <v>156</v>
      </c>
      <c r="B1314" s="100">
        <v>1</v>
      </c>
      <c r="C1314" s="100" t="s">
        <v>102</v>
      </c>
      <c r="D1314" s="100">
        <v>45</v>
      </c>
      <c r="E1314" s="101">
        <v>250000</v>
      </c>
      <c r="F1314" s="101">
        <v>2500000</v>
      </c>
      <c r="G1314" s="102">
        <v>12</v>
      </c>
      <c r="H1314" s="101">
        <v>55</v>
      </c>
      <c r="I1314" s="101"/>
      <c r="J1314" s="100"/>
      <c r="K1314" s="100"/>
      <c r="L1314" s="100"/>
      <c r="M1314" s="100"/>
      <c r="N1314" s="100"/>
      <c r="O1314" s="100"/>
      <c r="P1314" s="100"/>
      <c r="Q1314" s="100"/>
      <c r="R1314" s="100"/>
      <c r="S1314" s="100"/>
      <c r="T1314" s="100"/>
      <c r="U1314" s="100"/>
      <c r="V1314" s="100"/>
      <c r="W1314" s="100"/>
      <c r="X1314" s="100"/>
      <c r="Y1314" s="100"/>
      <c r="Z1314" s="100"/>
    </row>
    <row r="1315" spans="1:26" ht="14.25" hidden="1" customHeight="1" outlineLevel="1" x14ac:dyDescent="0.2">
      <c r="A1315" s="100" t="s">
        <v>156</v>
      </c>
      <c r="B1315" s="100">
        <v>2</v>
      </c>
      <c r="C1315" s="100" t="s">
        <v>102</v>
      </c>
      <c r="D1315" s="100">
        <v>45</v>
      </c>
      <c r="E1315" s="101">
        <v>254600</v>
      </c>
      <c r="F1315" s="101">
        <v>5000000</v>
      </c>
      <c r="G1315" s="102">
        <v>24</v>
      </c>
      <c r="H1315" s="101">
        <v>55</v>
      </c>
      <c r="I1315" s="101"/>
      <c r="J1315" s="100"/>
      <c r="K1315" s="100"/>
      <c r="L1315" s="100"/>
      <c r="M1315" s="100"/>
      <c r="N1315" s="100"/>
      <c r="O1315" s="100"/>
      <c r="P1315" s="100"/>
      <c r="Q1315" s="100"/>
      <c r="R1315" s="100"/>
      <c r="S1315" s="100"/>
      <c r="T1315" s="100"/>
      <c r="U1315" s="100"/>
      <c r="V1315" s="100"/>
      <c r="W1315" s="100"/>
      <c r="X1315" s="100"/>
      <c r="Y1315" s="100"/>
      <c r="Z1315" s="100"/>
    </row>
    <row r="1316" spans="1:26" ht="14.25" hidden="1" customHeight="1" outlineLevel="1" x14ac:dyDescent="0.2">
      <c r="A1316" s="100" t="s">
        <v>156</v>
      </c>
      <c r="B1316" s="100">
        <v>3</v>
      </c>
      <c r="C1316" s="100" t="s">
        <v>102</v>
      </c>
      <c r="D1316" s="100">
        <v>45</v>
      </c>
      <c r="E1316" s="101">
        <v>259200</v>
      </c>
      <c r="F1316" s="101">
        <v>10000000</v>
      </c>
      <c r="G1316" s="102">
        <v>36</v>
      </c>
      <c r="H1316" s="101">
        <v>55</v>
      </c>
      <c r="I1316" s="101"/>
      <c r="J1316" s="100"/>
      <c r="K1316" s="100"/>
      <c r="L1316" s="100"/>
      <c r="M1316" s="100"/>
      <c r="N1316" s="100"/>
      <c r="O1316" s="100"/>
      <c r="P1316" s="100"/>
      <c r="Q1316" s="100"/>
      <c r="R1316" s="100"/>
      <c r="S1316" s="100"/>
      <c r="T1316" s="100"/>
      <c r="U1316" s="100"/>
      <c r="V1316" s="100"/>
      <c r="W1316" s="100"/>
      <c r="X1316" s="100"/>
      <c r="Y1316" s="100"/>
      <c r="Z1316" s="100"/>
    </row>
    <row r="1317" spans="1:26" ht="14.25" hidden="1" customHeight="1" outlineLevel="1" x14ac:dyDescent="0.2">
      <c r="A1317" s="100" t="s">
        <v>156</v>
      </c>
      <c r="B1317" s="100">
        <v>4</v>
      </c>
      <c r="C1317" s="100" t="s">
        <v>102</v>
      </c>
      <c r="D1317" s="100">
        <v>45</v>
      </c>
      <c r="E1317" s="101">
        <v>263800</v>
      </c>
      <c r="F1317" s="101">
        <v>22500000</v>
      </c>
      <c r="G1317" s="102">
        <v>48</v>
      </c>
      <c r="H1317" s="101">
        <v>55</v>
      </c>
      <c r="I1317" s="101"/>
      <c r="J1317" s="100"/>
      <c r="K1317" s="100"/>
      <c r="L1317" s="100"/>
      <c r="M1317" s="100"/>
      <c r="N1317" s="100"/>
      <c r="O1317" s="100"/>
      <c r="P1317" s="100"/>
      <c r="Q1317" s="100"/>
      <c r="R1317" s="100"/>
      <c r="S1317" s="100"/>
      <c r="T1317" s="100"/>
      <c r="U1317" s="100"/>
      <c r="V1317" s="100"/>
      <c r="W1317" s="100"/>
      <c r="X1317" s="100"/>
      <c r="Y1317" s="100"/>
      <c r="Z1317" s="100"/>
    </row>
    <row r="1318" spans="1:26" ht="14.25" hidden="1" customHeight="1" outlineLevel="1" x14ac:dyDescent="0.2">
      <c r="A1318" s="100" t="s">
        <v>156</v>
      </c>
      <c r="B1318" s="100">
        <v>5</v>
      </c>
      <c r="C1318" s="100" t="s">
        <v>102</v>
      </c>
      <c r="D1318" s="100">
        <v>45</v>
      </c>
      <c r="E1318" s="101">
        <v>268400</v>
      </c>
      <c r="F1318" s="101">
        <v>22500000</v>
      </c>
      <c r="G1318" s="102">
        <v>48</v>
      </c>
      <c r="H1318" s="101">
        <v>55</v>
      </c>
      <c r="I1318" s="101"/>
      <c r="J1318" s="100"/>
      <c r="K1318" s="100"/>
      <c r="L1318" s="100"/>
      <c r="M1318" s="100"/>
      <c r="N1318" s="100"/>
      <c r="O1318" s="100"/>
      <c r="P1318" s="100"/>
      <c r="Q1318" s="100"/>
      <c r="R1318" s="100"/>
      <c r="S1318" s="100"/>
      <c r="T1318" s="100"/>
      <c r="U1318" s="100"/>
      <c r="V1318" s="100"/>
      <c r="W1318" s="100"/>
      <c r="X1318" s="100"/>
      <c r="Y1318" s="100"/>
      <c r="Z1318" s="100"/>
    </row>
    <row r="1319" spans="1:26" ht="14.25" hidden="1" customHeight="1" outlineLevel="1" x14ac:dyDescent="0.2">
      <c r="A1319" s="100" t="s">
        <v>156</v>
      </c>
      <c r="B1319" s="100">
        <v>6</v>
      </c>
      <c r="C1319" s="100" t="s">
        <v>102</v>
      </c>
      <c r="D1319" s="100">
        <v>45</v>
      </c>
      <c r="E1319" s="101">
        <v>273000</v>
      </c>
      <c r="F1319" s="101">
        <v>22500000</v>
      </c>
      <c r="G1319" s="102">
        <v>48</v>
      </c>
      <c r="H1319" s="101">
        <v>55</v>
      </c>
      <c r="I1319" s="101"/>
      <c r="J1319" s="100"/>
      <c r="K1319" s="100"/>
      <c r="L1319" s="100"/>
      <c r="M1319" s="100"/>
      <c r="N1319" s="100"/>
      <c r="O1319" s="100"/>
      <c r="P1319" s="100"/>
      <c r="Q1319" s="100"/>
      <c r="R1319" s="100"/>
      <c r="S1319" s="100"/>
      <c r="T1319" s="100"/>
      <c r="U1319" s="100"/>
      <c r="V1319" s="100"/>
      <c r="W1319" s="100"/>
      <c r="X1319" s="100"/>
      <c r="Y1319" s="100"/>
      <c r="Z1319" s="100"/>
    </row>
    <row r="1320" spans="1:26" ht="14.25" hidden="1" customHeight="1" outlineLevel="1" x14ac:dyDescent="0.2">
      <c r="A1320" s="100" t="s">
        <v>156</v>
      </c>
      <c r="B1320" s="100">
        <v>7</v>
      </c>
      <c r="C1320" s="100" t="s">
        <v>102</v>
      </c>
      <c r="D1320" s="100">
        <v>45</v>
      </c>
      <c r="E1320" s="101">
        <v>277600</v>
      </c>
      <c r="F1320" s="101">
        <v>22500000</v>
      </c>
      <c r="G1320" s="102">
        <v>48</v>
      </c>
      <c r="H1320" s="101">
        <v>55</v>
      </c>
      <c r="I1320" s="101"/>
      <c r="J1320" s="100"/>
      <c r="K1320" s="100"/>
      <c r="L1320" s="100"/>
      <c r="M1320" s="100"/>
      <c r="N1320" s="100"/>
      <c r="O1320" s="100"/>
      <c r="P1320" s="100"/>
      <c r="Q1320" s="100"/>
      <c r="R1320" s="100"/>
      <c r="S1320" s="100"/>
      <c r="T1320" s="100"/>
      <c r="U1320" s="100"/>
      <c r="V1320" s="100"/>
      <c r="W1320" s="100"/>
      <c r="X1320" s="100"/>
      <c r="Y1320" s="100"/>
      <c r="Z1320" s="100"/>
    </row>
    <row r="1321" spans="1:26" ht="14.25" hidden="1" customHeight="1" outlineLevel="1" x14ac:dyDescent="0.2">
      <c r="A1321" s="100" t="s">
        <v>156</v>
      </c>
      <c r="B1321" s="100">
        <v>8</v>
      </c>
      <c r="C1321" s="100" t="s">
        <v>102</v>
      </c>
      <c r="D1321" s="100">
        <v>45</v>
      </c>
      <c r="E1321" s="101">
        <v>282200</v>
      </c>
      <c r="F1321" s="101">
        <v>22500000</v>
      </c>
      <c r="G1321" s="102">
        <v>48</v>
      </c>
      <c r="H1321" s="101">
        <v>55</v>
      </c>
      <c r="I1321" s="101"/>
      <c r="J1321" s="100"/>
      <c r="K1321" s="100"/>
      <c r="L1321" s="100"/>
      <c r="M1321" s="100"/>
      <c r="N1321" s="100"/>
      <c r="O1321" s="100"/>
      <c r="P1321" s="100"/>
      <c r="Q1321" s="100"/>
      <c r="R1321" s="100"/>
      <c r="S1321" s="100"/>
      <c r="T1321" s="100"/>
      <c r="U1321" s="100"/>
      <c r="V1321" s="100"/>
      <c r="W1321" s="100"/>
      <c r="X1321" s="100"/>
      <c r="Y1321" s="100"/>
      <c r="Z1321" s="100"/>
    </row>
    <row r="1322" spans="1:26" ht="14.25" hidden="1" customHeight="1" outlineLevel="1" x14ac:dyDescent="0.2">
      <c r="A1322" s="100" t="s">
        <v>156</v>
      </c>
      <c r="B1322" s="100">
        <v>9</v>
      </c>
      <c r="C1322" s="100" t="s">
        <v>102</v>
      </c>
      <c r="D1322" s="100">
        <v>45</v>
      </c>
      <c r="E1322" s="101">
        <v>286800</v>
      </c>
      <c r="F1322" s="101">
        <v>22500000</v>
      </c>
      <c r="G1322" s="102">
        <v>48</v>
      </c>
      <c r="H1322" s="101">
        <v>55</v>
      </c>
      <c r="I1322" s="101"/>
      <c r="J1322" s="100"/>
      <c r="K1322" s="100"/>
      <c r="L1322" s="100"/>
      <c r="M1322" s="100"/>
      <c r="N1322" s="100"/>
      <c r="O1322" s="100"/>
      <c r="P1322" s="100"/>
      <c r="Q1322" s="100"/>
      <c r="R1322" s="100"/>
      <c r="S1322" s="100"/>
      <c r="T1322" s="100"/>
      <c r="U1322" s="100"/>
      <c r="V1322" s="100"/>
      <c r="W1322" s="100"/>
      <c r="X1322" s="100"/>
      <c r="Y1322" s="100"/>
      <c r="Z1322" s="100"/>
    </row>
    <row r="1323" spans="1:26" ht="14.25" hidden="1" customHeight="1" outlineLevel="1" x14ac:dyDescent="0.2">
      <c r="A1323" s="100" t="s">
        <v>156</v>
      </c>
      <c r="B1323" s="100">
        <v>10</v>
      </c>
      <c r="C1323" s="100" t="s">
        <v>102</v>
      </c>
      <c r="D1323" s="100">
        <v>45</v>
      </c>
      <c r="E1323" s="101">
        <v>291400</v>
      </c>
      <c r="F1323" s="101">
        <v>22500000</v>
      </c>
      <c r="G1323" s="102">
        <v>48</v>
      </c>
      <c r="H1323" s="101">
        <v>55</v>
      </c>
      <c r="I1323" s="101"/>
      <c r="J1323" s="100"/>
      <c r="K1323" s="100"/>
      <c r="L1323" s="100"/>
      <c r="M1323" s="100"/>
      <c r="N1323" s="100"/>
      <c r="O1323" s="100"/>
      <c r="P1323" s="100"/>
      <c r="Q1323" s="100"/>
      <c r="R1323" s="100"/>
      <c r="S1323" s="100"/>
      <c r="T1323" s="100"/>
      <c r="U1323" s="100"/>
      <c r="V1323" s="100"/>
      <c r="W1323" s="100"/>
      <c r="X1323" s="100"/>
      <c r="Y1323" s="100"/>
      <c r="Z1323" s="100"/>
    </row>
    <row r="1324" spans="1:26" ht="14.25" hidden="1" customHeight="1" outlineLevel="1" x14ac:dyDescent="0.2">
      <c r="A1324" s="100" t="s">
        <v>156</v>
      </c>
      <c r="B1324" s="100">
        <v>11</v>
      </c>
      <c r="C1324" s="100" t="s">
        <v>102</v>
      </c>
      <c r="D1324" s="100">
        <v>45</v>
      </c>
      <c r="E1324" s="101">
        <v>296000</v>
      </c>
      <c r="F1324" s="101">
        <v>22500000</v>
      </c>
      <c r="G1324" s="102">
        <v>48</v>
      </c>
      <c r="H1324" s="101">
        <v>55</v>
      </c>
      <c r="I1324" s="101"/>
      <c r="J1324" s="100"/>
      <c r="K1324" s="100"/>
      <c r="L1324" s="100"/>
      <c r="M1324" s="100"/>
      <c r="N1324" s="100"/>
      <c r="O1324" s="100"/>
      <c r="P1324" s="100"/>
      <c r="Q1324" s="100"/>
      <c r="R1324" s="100"/>
      <c r="S1324" s="100"/>
      <c r="T1324" s="100"/>
      <c r="U1324" s="100"/>
      <c r="V1324" s="100"/>
      <c r="W1324" s="100"/>
      <c r="X1324" s="100"/>
      <c r="Y1324" s="100"/>
      <c r="Z1324" s="100"/>
    </row>
    <row r="1325" spans="1:26" ht="14.25" hidden="1" customHeight="1" outlineLevel="1" x14ac:dyDescent="0.2">
      <c r="A1325" s="100" t="s">
        <v>156</v>
      </c>
      <c r="B1325" s="100">
        <v>12</v>
      </c>
      <c r="C1325" s="100" t="s">
        <v>102</v>
      </c>
      <c r="D1325" s="100">
        <v>45</v>
      </c>
      <c r="E1325" s="101">
        <v>300600</v>
      </c>
      <c r="F1325" s="101">
        <v>0</v>
      </c>
      <c r="G1325" s="102">
        <v>0</v>
      </c>
      <c r="H1325" s="101">
        <v>55</v>
      </c>
      <c r="I1325" s="101"/>
      <c r="J1325" s="100"/>
      <c r="K1325" s="100"/>
      <c r="L1325" s="100"/>
      <c r="M1325" s="100"/>
      <c r="N1325" s="100"/>
      <c r="O1325" s="100"/>
      <c r="P1325" s="100"/>
      <c r="Q1325" s="100"/>
      <c r="R1325" s="100"/>
      <c r="S1325" s="100"/>
      <c r="T1325" s="100"/>
      <c r="U1325" s="100"/>
      <c r="V1325" s="100"/>
      <c r="W1325" s="100"/>
      <c r="X1325" s="100"/>
      <c r="Y1325" s="100"/>
      <c r="Z1325" s="100"/>
    </row>
    <row r="1326" spans="1:26" ht="14.25" hidden="1" customHeight="1" outlineLevel="1" x14ac:dyDescent="0.2">
      <c r="A1326" s="201" t="s">
        <v>156</v>
      </c>
      <c r="B1326" s="97">
        <v>1</v>
      </c>
      <c r="C1326" s="97" t="s">
        <v>103</v>
      </c>
      <c r="D1326" s="97">
        <v>45</v>
      </c>
      <c r="E1326" s="98">
        <v>315630</v>
      </c>
      <c r="F1326" s="98">
        <v>0</v>
      </c>
      <c r="G1326" s="99">
        <v>0</v>
      </c>
      <c r="H1326" s="98">
        <v>55</v>
      </c>
      <c r="I1326" s="101"/>
      <c r="J1326" s="100"/>
      <c r="K1326" s="100"/>
      <c r="L1326" s="100"/>
      <c r="M1326" s="100"/>
      <c r="N1326" s="100"/>
      <c r="O1326" s="100"/>
      <c r="P1326" s="100"/>
      <c r="Q1326" s="100"/>
      <c r="R1326" s="100"/>
      <c r="S1326" s="100"/>
      <c r="T1326" s="100"/>
      <c r="U1326" s="100"/>
      <c r="V1326" s="100"/>
      <c r="W1326" s="100"/>
      <c r="X1326" s="100"/>
      <c r="Y1326" s="100"/>
      <c r="Z1326" s="100"/>
    </row>
    <row r="1327" spans="1:26" ht="14.25" customHeight="1" collapsed="1" x14ac:dyDescent="0.2">
      <c r="A1327" s="100" t="s">
        <v>157</v>
      </c>
      <c r="B1327" s="100">
        <v>1</v>
      </c>
      <c r="C1327" s="100" t="s">
        <v>101</v>
      </c>
      <c r="D1327" s="100">
        <v>60</v>
      </c>
      <c r="E1327" s="101">
        <v>96000</v>
      </c>
      <c r="F1327" s="101">
        <v>100000</v>
      </c>
      <c r="G1327" s="102">
        <v>2</v>
      </c>
      <c r="H1327" s="101">
        <v>56</v>
      </c>
      <c r="I1327" s="101"/>
      <c r="J1327" s="100"/>
      <c r="K1327" s="100"/>
      <c r="L1327" s="100"/>
      <c r="M1327" s="100"/>
      <c r="N1327" s="100"/>
      <c r="O1327" s="100"/>
      <c r="P1327" s="100"/>
      <c r="Q1327" s="100"/>
      <c r="R1327" s="100"/>
      <c r="S1327" s="100"/>
      <c r="T1327" s="100"/>
      <c r="U1327" s="100"/>
      <c r="V1327" s="100"/>
      <c r="W1327" s="100"/>
      <c r="X1327" s="100"/>
      <c r="Y1327" s="100"/>
      <c r="Z1327" s="100"/>
    </row>
    <row r="1328" spans="1:26" ht="14.25" hidden="1" customHeight="1" outlineLevel="1" x14ac:dyDescent="0.2">
      <c r="A1328" s="100" t="s">
        <v>157</v>
      </c>
      <c r="B1328" s="100">
        <v>2</v>
      </c>
      <c r="C1328" s="100" t="s">
        <v>101</v>
      </c>
      <c r="D1328" s="100">
        <v>60</v>
      </c>
      <c r="E1328" s="101">
        <v>102000</v>
      </c>
      <c r="F1328" s="101">
        <v>200000</v>
      </c>
      <c r="G1328" s="102">
        <v>5</v>
      </c>
      <c r="H1328" s="101">
        <v>56</v>
      </c>
      <c r="I1328" s="101"/>
      <c r="J1328" s="100"/>
      <c r="K1328" s="100"/>
      <c r="L1328" s="100"/>
      <c r="M1328" s="100"/>
      <c r="N1328" s="100"/>
      <c r="O1328" s="100"/>
      <c r="P1328" s="100"/>
      <c r="Q1328" s="100"/>
      <c r="R1328" s="100"/>
      <c r="S1328" s="100"/>
      <c r="T1328" s="100"/>
      <c r="U1328" s="100"/>
      <c r="V1328" s="100"/>
      <c r="W1328" s="100"/>
      <c r="X1328" s="100"/>
      <c r="Y1328" s="100"/>
      <c r="Z1328" s="100"/>
    </row>
    <row r="1329" spans="1:26" ht="14.25" hidden="1" customHeight="1" outlineLevel="1" x14ac:dyDescent="0.2">
      <c r="A1329" s="100" t="s">
        <v>157</v>
      </c>
      <c r="B1329" s="100">
        <v>3</v>
      </c>
      <c r="C1329" s="100" t="s">
        <v>101</v>
      </c>
      <c r="D1329" s="100">
        <v>60</v>
      </c>
      <c r="E1329" s="101">
        <v>108000</v>
      </c>
      <c r="F1329" s="101">
        <v>400000</v>
      </c>
      <c r="G1329" s="102">
        <v>14</v>
      </c>
      <c r="H1329" s="101">
        <v>56</v>
      </c>
      <c r="I1329" s="101"/>
      <c r="J1329" s="100"/>
      <c r="K1329" s="100"/>
      <c r="L1329" s="100"/>
      <c r="M1329" s="100"/>
      <c r="N1329" s="100"/>
      <c r="O1329" s="100"/>
      <c r="P1329" s="100"/>
      <c r="Q1329" s="100"/>
      <c r="R1329" s="100"/>
      <c r="S1329" s="100"/>
      <c r="T1329" s="100"/>
      <c r="U1329" s="100"/>
      <c r="V1329" s="100"/>
      <c r="W1329" s="100"/>
      <c r="X1329" s="100"/>
      <c r="Y1329" s="100"/>
      <c r="Z1329" s="100"/>
    </row>
    <row r="1330" spans="1:26" ht="14.25" hidden="1" customHeight="1" outlineLevel="1" x14ac:dyDescent="0.2">
      <c r="A1330" s="100" t="s">
        <v>157</v>
      </c>
      <c r="B1330" s="100">
        <v>4</v>
      </c>
      <c r="C1330" s="100" t="s">
        <v>101</v>
      </c>
      <c r="D1330" s="100">
        <v>60</v>
      </c>
      <c r="E1330" s="101">
        <v>115000</v>
      </c>
      <c r="F1330" s="101">
        <v>2000000</v>
      </c>
      <c r="G1330" s="102">
        <v>28</v>
      </c>
      <c r="H1330" s="101">
        <v>56</v>
      </c>
      <c r="I1330" s="101"/>
      <c r="J1330" s="100"/>
      <c r="K1330" s="100"/>
      <c r="L1330" s="100"/>
      <c r="M1330" s="100"/>
      <c r="N1330" s="100"/>
      <c r="O1330" s="100"/>
      <c r="P1330" s="100"/>
      <c r="Q1330" s="100"/>
      <c r="R1330" s="100"/>
      <c r="S1330" s="100"/>
      <c r="T1330" s="100"/>
      <c r="U1330" s="100"/>
      <c r="V1330" s="100"/>
      <c r="W1330" s="100"/>
      <c r="X1330" s="100"/>
      <c r="Y1330" s="100"/>
      <c r="Z1330" s="100"/>
    </row>
    <row r="1331" spans="1:26" ht="14.25" hidden="1" customHeight="1" outlineLevel="1" x14ac:dyDescent="0.2">
      <c r="A1331" s="100" t="s">
        <v>157</v>
      </c>
      <c r="B1331" s="100">
        <v>5</v>
      </c>
      <c r="C1331" s="100" t="s">
        <v>101</v>
      </c>
      <c r="D1331" s="100">
        <v>60</v>
      </c>
      <c r="E1331" s="101">
        <v>122000</v>
      </c>
      <c r="F1331" s="101">
        <v>4000000</v>
      </c>
      <c r="G1331" s="102">
        <v>66</v>
      </c>
      <c r="H1331" s="101">
        <v>56</v>
      </c>
      <c r="I1331" s="101"/>
      <c r="J1331" s="100"/>
      <c r="K1331" s="100"/>
      <c r="L1331" s="100"/>
      <c r="M1331" s="100"/>
      <c r="N1331" s="100"/>
      <c r="O1331" s="100"/>
      <c r="P1331" s="100"/>
      <c r="Q1331" s="100"/>
      <c r="R1331" s="100"/>
      <c r="S1331" s="100"/>
      <c r="T1331" s="100"/>
      <c r="U1331" s="100"/>
      <c r="V1331" s="100"/>
      <c r="W1331" s="100"/>
      <c r="X1331" s="100"/>
      <c r="Y1331" s="100"/>
      <c r="Z1331" s="100"/>
    </row>
    <row r="1332" spans="1:26" ht="14.25" hidden="1" customHeight="1" outlineLevel="1" x14ac:dyDescent="0.2">
      <c r="A1332" s="100" t="s">
        <v>157</v>
      </c>
      <c r="B1332" s="100">
        <v>6</v>
      </c>
      <c r="C1332" s="100" t="s">
        <v>101</v>
      </c>
      <c r="D1332" s="100">
        <v>60</v>
      </c>
      <c r="E1332" s="101">
        <v>129000</v>
      </c>
      <c r="F1332" s="101">
        <v>6000000</v>
      </c>
      <c r="G1332" s="102">
        <v>102</v>
      </c>
      <c r="H1332" s="101">
        <v>56</v>
      </c>
      <c r="I1332" s="101"/>
      <c r="J1332" s="100"/>
      <c r="K1332" s="100"/>
      <c r="L1332" s="100"/>
      <c r="M1332" s="100"/>
      <c r="N1332" s="100"/>
      <c r="O1332" s="100"/>
      <c r="P1332" s="100"/>
      <c r="Q1332" s="100"/>
      <c r="R1332" s="100"/>
      <c r="S1332" s="100"/>
      <c r="T1332" s="100"/>
      <c r="U1332" s="100"/>
      <c r="V1332" s="100"/>
      <c r="W1332" s="100"/>
      <c r="X1332" s="100"/>
      <c r="Y1332" s="100"/>
      <c r="Z1332" s="100"/>
    </row>
    <row r="1333" spans="1:26" ht="14.25" hidden="1" customHeight="1" outlineLevel="1" x14ac:dyDescent="0.2">
      <c r="A1333" s="100" t="s">
        <v>157</v>
      </c>
      <c r="B1333" s="100">
        <v>7</v>
      </c>
      <c r="C1333" s="100" t="s">
        <v>101</v>
      </c>
      <c r="D1333" s="100">
        <v>60</v>
      </c>
      <c r="E1333" s="101">
        <v>137000</v>
      </c>
      <c r="F1333" s="101">
        <v>11000000</v>
      </c>
      <c r="G1333" s="102">
        <v>124</v>
      </c>
      <c r="H1333" s="101">
        <v>56</v>
      </c>
      <c r="I1333" s="101"/>
      <c r="J1333" s="100"/>
      <c r="K1333" s="100"/>
      <c r="L1333" s="100"/>
      <c r="M1333" s="100"/>
      <c r="N1333" s="100"/>
      <c r="O1333" s="100"/>
      <c r="P1333" s="100"/>
      <c r="Q1333" s="100"/>
      <c r="R1333" s="100"/>
      <c r="S1333" s="100"/>
      <c r="T1333" s="100"/>
      <c r="U1333" s="100"/>
      <c r="V1333" s="100"/>
      <c r="W1333" s="100"/>
      <c r="X1333" s="100"/>
      <c r="Y1333" s="100"/>
      <c r="Z1333" s="100"/>
    </row>
    <row r="1334" spans="1:26" ht="14.25" hidden="1" customHeight="1" outlineLevel="1" x14ac:dyDescent="0.2">
      <c r="A1334" s="100" t="s">
        <v>157</v>
      </c>
      <c r="B1334" s="100">
        <v>8</v>
      </c>
      <c r="C1334" s="100" t="s">
        <v>101</v>
      </c>
      <c r="D1334" s="100">
        <v>60</v>
      </c>
      <c r="E1334" s="101">
        <v>145000</v>
      </c>
      <c r="F1334" s="101">
        <v>17000000</v>
      </c>
      <c r="G1334" s="102">
        <v>140</v>
      </c>
      <c r="H1334" s="101">
        <v>56</v>
      </c>
      <c r="I1334" s="101"/>
      <c r="J1334" s="100"/>
      <c r="K1334" s="100"/>
      <c r="L1334" s="100"/>
      <c r="M1334" s="100"/>
      <c r="N1334" s="100"/>
      <c r="O1334" s="100"/>
      <c r="P1334" s="100"/>
      <c r="Q1334" s="100"/>
      <c r="R1334" s="100"/>
      <c r="S1334" s="100"/>
      <c r="T1334" s="100"/>
      <c r="U1334" s="100"/>
      <c r="V1334" s="100"/>
      <c r="W1334" s="100"/>
      <c r="X1334" s="100"/>
      <c r="Y1334" s="100"/>
      <c r="Z1334" s="100"/>
    </row>
    <row r="1335" spans="1:26" ht="14.25" hidden="1" customHeight="1" outlineLevel="1" x14ac:dyDescent="0.2">
      <c r="A1335" s="100" t="s">
        <v>157</v>
      </c>
      <c r="B1335" s="100">
        <v>9</v>
      </c>
      <c r="C1335" s="100" t="s">
        <v>101</v>
      </c>
      <c r="D1335" s="100">
        <v>60</v>
      </c>
      <c r="E1335" s="101">
        <v>154000</v>
      </c>
      <c r="F1335" s="101">
        <v>36000000</v>
      </c>
      <c r="G1335" s="102">
        <v>148</v>
      </c>
      <c r="H1335" s="101">
        <v>56</v>
      </c>
      <c r="I1335" s="101"/>
      <c r="J1335" s="100"/>
      <c r="K1335" s="100"/>
      <c r="L1335" s="100"/>
      <c r="M1335" s="100"/>
      <c r="N1335" s="100"/>
      <c r="O1335" s="100"/>
      <c r="P1335" s="100"/>
      <c r="Q1335" s="100"/>
      <c r="R1335" s="100"/>
      <c r="S1335" s="100"/>
      <c r="T1335" s="100"/>
      <c r="U1335" s="100"/>
      <c r="V1335" s="100"/>
      <c r="W1335" s="100"/>
      <c r="X1335" s="100"/>
      <c r="Y1335" s="100"/>
      <c r="Z1335" s="100"/>
    </row>
    <row r="1336" spans="1:26" ht="14.25" hidden="1" customHeight="1" outlineLevel="1" x14ac:dyDescent="0.2">
      <c r="A1336" s="100" t="s">
        <v>157</v>
      </c>
      <c r="B1336" s="100">
        <v>10</v>
      </c>
      <c r="C1336" s="100" t="s">
        <v>101</v>
      </c>
      <c r="D1336" s="100">
        <v>60</v>
      </c>
      <c r="E1336" s="101">
        <v>163000</v>
      </c>
      <c r="F1336" s="101">
        <v>52000000</v>
      </c>
      <c r="G1336" s="102">
        <v>152</v>
      </c>
      <c r="H1336" s="101">
        <v>56</v>
      </c>
      <c r="I1336" s="101"/>
      <c r="J1336" s="100"/>
      <c r="K1336" s="100"/>
      <c r="L1336" s="100"/>
      <c r="M1336" s="100"/>
      <c r="N1336" s="100"/>
      <c r="O1336" s="100"/>
      <c r="P1336" s="100"/>
      <c r="Q1336" s="100"/>
      <c r="R1336" s="100"/>
      <c r="S1336" s="100"/>
      <c r="T1336" s="100"/>
      <c r="U1336" s="100"/>
      <c r="V1336" s="100"/>
      <c r="W1336" s="100"/>
      <c r="X1336" s="100"/>
      <c r="Y1336" s="100"/>
      <c r="Z1336" s="100"/>
    </row>
    <row r="1337" spans="1:26" ht="14.25" hidden="1" customHeight="1" outlineLevel="1" collapsed="1" x14ac:dyDescent="0.2">
      <c r="A1337" s="100" t="s">
        <v>157</v>
      </c>
      <c r="B1337" s="100">
        <v>11</v>
      </c>
      <c r="C1337" s="100" t="s">
        <v>101</v>
      </c>
      <c r="D1337" s="100">
        <v>60</v>
      </c>
      <c r="E1337" s="101">
        <v>173000</v>
      </c>
      <c r="F1337" s="101">
        <v>70000000</v>
      </c>
      <c r="G1337" s="102">
        <v>160</v>
      </c>
      <c r="H1337" s="101">
        <v>56</v>
      </c>
      <c r="I1337" s="101"/>
      <c r="J1337" s="100"/>
      <c r="K1337" s="100"/>
      <c r="L1337" s="100"/>
      <c r="M1337" s="100"/>
      <c r="N1337" s="100"/>
      <c r="O1337" s="100"/>
      <c r="P1337" s="100"/>
      <c r="Q1337" s="100"/>
      <c r="R1337" s="100"/>
      <c r="S1337" s="100"/>
      <c r="T1337" s="100"/>
      <c r="U1337" s="100"/>
      <c r="V1337" s="100"/>
      <c r="W1337" s="100"/>
      <c r="X1337" s="100"/>
      <c r="Y1337" s="100"/>
      <c r="Z1337" s="100"/>
    </row>
    <row r="1338" spans="1:26" ht="14.25" hidden="1" customHeight="1" outlineLevel="1" x14ac:dyDescent="0.2">
      <c r="A1338" s="100" t="s">
        <v>157</v>
      </c>
      <c r="B1338" s="100">
        <v>12</v>
      </c>
      <c r="C1338" s="100" t="s">
        <v>101</v>
      </c>
      <c r="D1338" s="100">
        <v>60</v>
      </c>
      <c r="E1338" s="101">
        <v>183000</v>
      </c>
      <c r="F1338" s="101">
        <v>0</v>
      </c>
      <c r="G1338" s="102">
        <v>0</v>
      </c>
      <c r="H1338" s="101">
        <v>56</v>
      </c>
      <c r="I1338" s="101"/>
      <c r="J1338" s="100"/>
      <c r="K1338" s="100"/>
      <c r="L1338" s="100"/>
      <c r="M1338" s="100"/>
      <c r="N1338" s="100"/>
      <c r="O1338" s="100"/>
      <c r="P1338" s="100"/>
      <c r="Q1338" s="100"/>
      <c r="R1338" s="100"/>
      <c r="S1338" s="100"/>
      <c r="T1338" s="100"/>
      <c r="U1338" s="100"/>
      <c r="V1338" s="100"/>
      <c r="W1338" s="100"/>
      <c r="X1338" s="100"/>
      <c r="Y1338" s="100"/>
      <c r="Z1338" s="100"/>
    </row>
    <row r="1339" spans="1:26" ht="14.25" hidden="1" customHeight="1" outlineLevel="1" x14ac:dyDescent="0.2">
      <c r="A1339" s="100" t="s">
        <v>157</v>
      </c>
      <c r="B1339" s="100">
        <v>1</v>
      </c>
      <c r="C1339" s="100" t="s">
        <v>102</v>
      </c>
      <c r="D1339" s="100">
        <v>60</v>
      </c>
      <c r="E1339" s="101">
        <v>183000</v>
      </c>
      <c r="F1339" s="101">
        <v>2500000</v>
      </c>
      <c r="G1339" s="102">
        <v>12</v>
      </c>
      <c r="H1339" s="101">
        <v>56</v>
      </c>
      <c r="I1339" s="101"/>
      <c r="J1339" s="100"/>
      <c r="K1339" s="100"/>
      <c r="L1339" s="100"/>
      <c r="M1339" s="100"/>
      <c r="N1339" s="100"/>
      <c r="O1339" s="100"/>
      <c r="P1339" s="100"/>
      <c r="Q1339" s="100"/>
      <c r="R1339" s="100"/>
      <c r="S1339" s="100"/>
      <c r="T1339" s="100"/>
      <c r="U1339" s="100"/>
      <c r="V1339" s="100"/>
      <c r="W1339" s="100"/>
      <c r="X1339" s="100"/>
      <c r="Y1339" s="100"/>
      <c r="Z1339" s="100"/>
    </row>
    <row r="1340" spans="1:26" ht="14.25" hidden="1" customHeight="1" outlineLevel="1" x14ac:dyDescent="0.2">
      <c r="A1340" s="100" t="s">
        <v>157</v>
      </c>
      <c r="B1340" s="100">
        <v>2</v>
      </c>
      <c r="C1340" s="100" t="s">
        <v>102</v>
      </c>
      <c r="D1340" s="100">
        <v>60</v>
      </c>
      <c r="E1340" s="101">
        <v>186400</v>
      </c>
      <c r="F1340" s="101">
        <v>5000000</v>
      </c>
      <c r="G1340" s="102">
        <v>24</v>
      </c>
      <c r="H1340" s="101">
        <v>56</v>
      </c>
      <c r="I1340" s="101"/>
      <c r="J1340" s="100"/>
      <c r="K1340" s="100"/>
      <c r="L1340" s="100"/>
      <c r="M1340" s="100"/>
      <c r="N1340" s="100"/>
      <c r="O1340" s="100"/>
      <c r="P1340" s="100"/>
      <c r="Q1340" s="100"/>
      <c r="R1340" s="100"/>
      <c r="S1340" s="100"/>
      <c r="T1340" s="100"/>
      <c r="U1340" s="100"/>
      <c r="V1340" s="100"/>
      <c r="W1340" s="100"/>
      <c r="X1340" s="100"/>
      <c r="Y1340" s="100"/>
      <c r="Z1340" s="100"/>
    </row>
    <row r="1341" spans="1:26" ht="14.25" hidden="1" customHeight="1" outlineLevel="1" x14ac:dyDescent="0.2">
      <c r="A1341" s="100" t="s">
        <v>157</v>
      </c>
      <c r="B1341" s="100">
        <v>3</v>
      </c>
      <c r="C1341" s="100" t="s">
        <v>102</v>
      </c>
      <c r="D1341" s="100">
        <v>60</v>
      </c>
      <c r="E1341" s="101">
        <v>189800</v>
      </c>
      <c r="F1341" s="101">
        <v>10000000</v>
      </c>
      <c r="G1341" s="102">
        <v>36</v>
      </c>
      <c r="H1341" s="101">
        <v>56</v>
      </c>
      <c r="I1341" s="101"/>
      <c r="J1341" s="100"/>
      <c r="K1341" s="100"/>
      <c r="L1341" s="100"/>
      <c r="M1341" s="100"/>
      <c r="N1341" s="100"/>
      <c r="O1341" s="100"/>
      <c r="P1341" s="100"/>
      <c r="Q1341" s="100"/>
      <c r="R1341" s="100"/>
      <c r="S1341" s="100"/>
      <c r="T1341" s="100"/>
      <c r="U1341" s="100"/>
      <c r="V1341" s="100"/>
      <c r="W1341" s="100"/>
      <c r="X1341" s="100"/>
      <c r="Y1341" s="100"/>
      <c r="Z1341" s="100"/>
    </row>
    <row r="1342" spans="1:26" ht="14.25" hidden="1" customHeight="1" outlineLevel="1" x14ac:dyDescent="0.2">
      <c r="A1342" s="100" t="s">
        <v>157</v>
      </c>
      <c r="B1342" s="100">
        <v>4</v>
      </c>
      <c r="C1342" s="100" t="s">
        <v>102</v>
      </c>
      <c r="D1342" s="100">
        <v>60</v>
      </c>
      <c r="E1342" s="101">
        <v>193200</v>
      </c>
      <c r="F1342" s="101">
        <v>22500000</v>
      </c>
      <c r="G1342" s="102">
        <v>48</v>
      </c>
      <c r="H1342" s="101">
        <v>56</v>
      </c>
      <c r="I1342" s="101"/>
      <c r="J1342" s="100"/>
      <c r="K1342" s="100"/>
      <c r="L1342" s="100"/>
      <c r="M1342" s="100"/>
      <c r="N1342" s="100"/>
      <c r="O1342" s="100"/>
      <c r="P1342" s="100"/>
      <c r="Q1342" s="100"/>
      <c r="R1342" s="100"/>
      <c r="S1342" s="100"/>
      <c r="T1342" s="100"/>
      <c r="U1342" s="100"/>
      <c r="V1342" s="100"/>
      <c r="W1342" s="100"/>
      <c r="X1342" s="100"/>
      <c r="Y1342" s="100"/>
      <c r="Z1342" s="100"/>
    </row>
    <row r="1343" spans="1:26" ht="14.25" hidden="1" customHeight="1" outlineLevel="1" x14ac:dyDescent="0.2">
      <c r="A1343" s="100" t="s">
        <v>157</v>
      </c>
      <c r="B1343" s="100">
        <v>5</v>
      </c>
      <c r="C1343" s="100" t="s">
        <v>102</v>
      </c>
      <c r="D1343" s="100">
        <v>60</v>
      </c>
      <c r="E1343" s="101">
        <v>196600</v>
      </c>
      <c r="F1343" s="101">
        <v>22500000</v>
      </c>
      <c r="G1343" s="102">
        <v>48</v>
      </c>
      <c r="H1343" s="101">
        <v>56</v>
      </c>
      <c r="I1343" s="101"/>
      <c r="J1343" s="100"/>
      <c r="K1343" s="100"/>
      <c r="L1343" s="100"/>
      <c r="M1343" s="100"/>
      <c r="N1343" s="100"/>
      <c r="O1343" s="100"/>
      <c r="P1343" s="100"/>
      <c r="Q1343" s="100"/>
      <c r="R1343" s="100"/>
      <c r="S1343" s="100"/>
      <c r="T1343" s="100"/>
      <c r="U1343" s="100"/>
      <c r="V1343" s="100"/>
      <c r="W1343" s="100"/>
      <c r="X1343" s="100"/>
      <c r="Y1343" s="100"/>
      <c r="Z1343" s="100"/>
    </row>
    <row r="1344" spans="1:26" ht="14.25" hidden="1" customHeight="1" outlineLevel="1" x14ac:dyDescent="0.2">
      <c r="A1344" s="100" t="s">
        <v>157</v>
      </c>
      <c r="B1344" s="100">
        <v>6</v>
      </c>
      <c r="C1344" s="100" t="s">
        <v>102</v>
      </c>
      <c r="D1344" s="100">
        <v>60</v>
      </c>
      <c r="E1344" s="101">
        <v>200000</v>
      </c>
      <c r="F1344" s="101">
        <v>22500000</v>
      </c>
      <c r="G1344" s="102">
        <v>48</v>
      </c>
      <c r="H1344" s="101">
        <v>56</v>
      </c>
      <c r="I1344" s="101"/>
      <c r="J1344" s="100"/>
      <c r="K1344" s="100"/>
      <c r="L1344" s="100"/>
      <c r="M1344" s="100"/>
      <c r="N1344" s="100"/>
      <c r="O1344" s="100"/>
      <c r="P1344" s="100"/>
      <c r="Q1344" s="100"/>
      <c r="R1344" s="100"/>
      <c r="S1344" s="100"/>
      <c r="T1344" s="100"/>
      <c r="U1344" s="100"/>
      <c r="V1344" s="100"/>
      <c r="W1344" s="100"/>
      <c r="X1344" s="100"/>
      <c r="Y1344" s="100"/>
      <c r="Z1344" s="100"/>
    </row>
    <row r="1345" spans="1:26" ht="14.25" hidden="1" customHeight="1" outlineLevel="1" x14ac:dyDescent="0.2">
      <c r="A1345" s="100" t="s">
        <v>157</v>
      </c>
      <c r="B1345" s="100">
        <v>7</v>
      </c>
      <c r="C1345" s="100" t="s">
        <v>102</v>
      </c>
      <c r="D1345" s="100">
        <v>60</v>
      </c>
      <c r="E1345" s="101">
        <v>203400</v>
      </c>
      <c r="F1345" s="101">
        <v>22500000</v>
      </c>
      <c r="G1345" s="102">
        <v>48</v>
      </c>
      <c r="H1345" s="101">
        <v>56</v>
      </c>
      <c r="I1345" s="101"/>
      <c r="J1345" s="100"/>
      <c r="K1345" s="100"/>
      <c r="L1345" s="100"/>
      <c r="M1345" s="100"/>
      <c r="N1345" s="100"/>
      <c r="O1345" s="100"/>
      <c r="P1345" s="100"/>
      <c r="Q1345" s="100"/>
      <c r="R1345" s="100"/>
      <c r="S1345" s="100"/>
      <c r="T1345" s="100"/>
      <c r="U1345" s="100"/>
      <c r="V1345" s="100"/>
      <c r="W1345" s="100"/>
      <c r="X1345" s="100"/>
      <c r="Y1345" s="100"/>
      <c r="Z1345" s="100"/>
    </row>
    <row r="1346" spans="1:26" ht="14.25" hidden="1" customHeight="1" outlineLevel="1" x14ac:dyDescent="0.2">
      <c r="A1346" s="100" t="s">
        <v>157</v>
      </c>
      <c r="B1346" s="100">
        <v>8</v>
      </c>
      <c r="C1346" s="100" t="s">
        <v>102</v>
      </c>
      <c r="D1346" s="100">
        <v>60</v>
      </c>
      <c r="E1346" s="101">
        <v>206800</v>
      </c>
      <c r="F1346" s="101">
        <v>22500000</v>
      </c>
      <c r="G1346" s="102">
        <v>48</v>
      </c>
      <c r="H1346" s="101">
        <v>56</v>
      </c>
      <c r="I1346" s="101"/>
      <c r="J1346" s="100"/>
      <c r="K1346" s="100"/>
      <c r="L1346" s="100"/>
      <c r="M1346" s="100"/>
      <c r="N1346" s="100"/>
      <c r="O1346" s="100"/>
      <c r="P1346" s="100"/>
      <c r="Q1346" s="100"/>
      <c r="R1346" s="100"/>
      <c r="S1346" s="100"/>
      <c r="T1346" s="100"/>
      <c r="U1346" s="100"/>
      <c r="V1346" s="100"/>
      <c r="W1346" s="100"/>
      <c r="X1346" s="100"/>
      <c r="Y1346" s="100"/>
      <c r="Z1346" s="100"/>
    </row>
    <row r="1347" spans="1:26" ht="14.25" hidden="1" customHeight="1" outlineLevel="1" x14ac:dyDescent="0.2">
      <c r="A1347" s="100" t="s">
        <v>157</v>
      </c>
      <c r="B1347" s="100">
        <v>9</v>
      </c>
      <c r="C1347" s="100" t="s">
        <v>102</v>
      </c>
      <c r="D1347" s="100">
        <v>60</v>
      </c>
      <c r="E1347" s="101">
        <v>210200</v>
      </c>
      <c r="F1347" s="101">
        <v>22500000</v>
      </c>
      <c r="G1347" s="102">
        <v>48</v>
      </c>
      <c r="H1347" s="101">
        <v>56</v>
      </c>
      <c r="I1347" s="101"/>
      <c r="J1347" s="100"/>
      <c r="K1347" s="100"/>
      <c r="L1347" s="100"/>
      <c r="M1347" s="100"/>
      <c r="N1347" s="100"/>
      <c r="O1347" s="100"/>
      <c r="P1347" s="100"/>
      <c r="Q1347" s="100"/>
      <c r="R1347" s="100"/>
      <c r="S1347" s="100"/>
      <c r="T1347" s="100"/>
      <c r="U1347" s="100"/>
      <c r="V1347" s="100"/>
      <c r="W1347" s="100"/>
      <c r="X1347" s="100"/>
      <c r="Y1347" s="100"/>
      <c r="Z1347" s="100"/>
    </row>
    <row r="1348" spans="1:26" ht="14.25" hidden="1" customHeight="1" outlineLevel="1" x14ac:dyDescent="0.2">
      <c r="A1348" s="100" t="s">
        <v>157</v>
      </c>
      <c r="B1348" s="100">
        <v>10</v>
      </c>
      <c r="C1348" s="100" t="s">
        <v>102</v>
      </c>
      <c r="D1348" s="100">
        <v>60</v>
      </c>
      <c r="E1348" s="101">
        <v>213600</v>
      </c>
      <c r="F1348" s="101">
        <v>22500000</v>
      </c>
      <c r="G1348" s="102">
        <v>48</v>
      </c>
      <c r="H1348" s="101">
        <v>56</v>
      </c>
      <c r="I1348" s="101"/>
      <c r="J1348" s="100"/>
      <c r="K1348" s="100"/>
      <c r="L1348" s="100"/>
      <c r="M1348" s="100"/>
      <c r="N1348" s="100"/>
      <c r="O1348" s="100"/>
      <c r="P1348" s="100"/>
      <c r="Q1348" s="100"/>
      <c r="R1348" s="100"/>
      <c r="S1348" s="100"/>
      <c r="T1348" s="100"/>
      <c r="U1348" s="100"/>
      <c r="V1348" s="100"/>
      <c r="W1348" s="100"/>
      <c r="X1348" s="100"/>
      <c r="Y1348" s="100"/>
      <c r="Z1348" s="100"/>
    </row>
    <row r="1349" spans="1:26" ht="14.25" hidden="1" customHeight="1" outlineLevel="1" x14ac:dyDescent="0.2">
      <c r="A1349" s="100" t="s">
        <v>157</v>
      </c>
      <c r="B1349" s="100">
        <v>11</v>
      </c>
      <c r="C1349" s="100" t="s">
        <v>102</v>
      </c>
      <c r="D1349" s="100">
        <v>60</v>
      </c>
      <c r="E1349" s="101">
        <v>217000</v>
      </c>
      <c r="F1349" s="101">
        <v>22500000</v>
      </c>
      <c r="G1349" s="102">
        <v>48</v>
      </c>
      <c r="H1349" s="101">
        <v>56</v>
      </c>
      <c r="I1349" s="101"/>
      <c r="J1349" s="100"/>
      <c r="K1349" s="100"/>
      <c r="L1349" s="100"/>
      <c r="M1349" s="100"/>
      <c r="N1349" s="100"/>
      <c r="O1349" s="100"/>
      <c r="P1349" s="100"/>
      <c r="Q1349" s="100"/>
      <c r="R1349" s="100"/>
      <c r="S1349" s="100"/>
      <c r="T1349" s="100"/>
      <c r="U1349" s="100"/>
      <c r="V1349" s="100"/>
      <c r="W1349" s="100"/>
      <c r="X1349" s="100"/>
      <c r="Y1349" s="100"/>
      <c r="Z1349" s="100"/>
    </row>
    <row r="1350" spans="1:26" ht="14.25" hidden="1" customHeight="1" outlineLevel="1" x14ac:dyDescent="0.2">
      <c r="A1350" s="100" t="s">
        <v>157</v>
      </c>
      <c r="B1350" s="100">
        <v>12</v>
      </c>
      <c r="C1350" s="100" t="s">
        <v>102</v>
      </c>
      <c r="D1350" s="100">
        <v>60</v>
      </c>
      <c r="E1350" s="101">
        <v>220400</v>
      </c>
      <c r="F1350" s="101">
        <v>0</v>
      </c>
      <c r="G1350" s="102">
        <v>0</v>
      </c>
      <c r="H1350" s="101">
        <v>56</v>
      </c>
      <c r="I1350" s="101"/>
      <c r="J1350" s="100"/>
      <c r="K1350" s="100"/>
      <c r="L1350" s="100"/>
      <c r="M1350" s="100"/>
      <c r="N1350" s="100"/>
      <c r="O1350" s="100"/>
      <c r="P1350" s="100"/>
      <c r="Q1350" s="100"/>
      <c r="R1350" s="100"/>
      <c r="S1350" s="100"/>
      <c r="T1350" s="100"/>
      <c r="U1350" s="100"/>
      <c r="V1350" s="100"/>
      <c r="W1350" s="100"/>
      <c r="X1350" s="100"/>
      <c r="Y1350" s="100"/>
      <c r="Z1350" s="100"/>
    </row>
    <row r="1351" spans="1:26" ht="14.25" hidden="1" customHeight="1" outlineLevel="1" x14ac:dyDescent="0.2">
      <c r="A1351" s="201" t="s">
        <v>157</v>
      </c>
      <c r="B1351" s="97">
        <v>1</v>
      </c>
      <c r="C1351" s="97" t="s">
        <v>103</v>
      </c>
      <c r="D1351" s="97">
        <v>60</v>
      </c>
      <c r="E1351" s="98">
        <v>231420</v>
      </c>
      <c r="F1351" s="98">
        <v>0</v>
      </c>
      <c r="G1351" s="99">
        <v>0</v>
      </c>
      <c r="H1351" s="98">
        <v>56</v>
      </c>
      <c r="I1351" s="101"/>
      <c r="J1351" s="100"/>
      <c r="K1351" s="100"/>
      <c r="L1351" s="100"/>
      <c r="M1351" s="100"/>
      <c r="N1351" s="100"/>
      <c r="O1351" s="100"/>
      <c r="P1351" s="100"/>
      <c r="Q1351" s="100"/>
      <c r="R1351" s="100"/>
      <c r="S1351" s="100"/>
      <c r="T1351" s="100"/>
      <c r="U1351" s="100"/>
      <c r="V1351" s="100"/>
      <c r="W1351" s="100"/>
      <c r="X1351" s="100"/>
      <c r="Y1351" s="100"/>
      <c r="Z1351" s="100"/>
    </row>
    <row r="1352" spans="1:26" ht="14.25" customHeight="1" collapsed="1" x14ac:dyDescent="0.2">
      <c r="A1352" s="100" t="s">
        <v>158</v>
      </c>
      <c r="B1352" s="100">
        <v>1</v>
      </c>
      <c r="C1352" s="100" t="s">
        <v>101</v>
      </c>
      <c r="D1352" s="100">
        <v>45</v>
      </c>
      <c r="E1352" s="101">
        <v>65800</v>
      </c>
      <c r="F1352" s="101">
        <v>100000</v>
      </c>
      <c r="G1352" s="102">
        <v>2</v>
      </c>
      <c r="H1352" s="101">
        <v>57</v>
      </c>
      <c r="I1352" s="101"/>
      <c r="J1352" s="100"/>
      <c r="K1352" s="100"/>
      <c r="L1352" s="100"/>
      <c r="M1352" s="100"/>
      <c r="N1352" s="100"/>
      <c r="O1352" s="100"/>
      <c r="P1352" s="100"/>
      <c r="Q1352" s="100"/>
      <c r="R1352" s="100"/>
      <c r="S1352" s="100"/>
      <c r="T1352" s="100"/>
      <c r="U1352" s="100"/>
      <c r="V1352" s="100"/>
      <c r="W1352" s="100"/>
      <c r="X1352" s="100"/>
      <c r="Y1352" s="100"/>
      <c r="Z1352" s="100"/>
    </row>
    <row r="1353" spans="1:26" ht="14.25" hidden="1" customHeight="1" outlineLevel="1" x14ac:dyDescent="0.2">
      <c r="A1353" s="100" t="s">
        <v>158</v>
      </c>
      <c r="B1353" s="100">
        <v>2</v>
      </c>
      <c r="C1353" s="100" t="s">
        <v>101</v>
      </c>
      <c r="D1353" s="100">
        <v>47</v>
      </c>
      <c r="E1353" s="101">
        <v>69800</v>
      </c>
      <c r="F1353" s="101">
        <v>200000</v>
      </c>
      <c r="G1353" s="102">
        <v>5</v>
      </c>
      <c r="H1353" s="101">
        <v>57</v>
      </c>
      <c r="I1353" s="101"/>
      <c r="J1353" s="100"/>
      <c r="K1353" s="100"/>
      <c r="L1353" s="100"/>
      <c r="M1353" s="100"/>
      <c r="N1353" s="100"/>
      <c r="O1353" s="100"/>
      <c r="P1353" s="100"/>
      <c r="Q1353" s="100"/>
      <c r="R1353" s="100"/>
      <c r="S1353" s="100"/>
      <c r="T1353" s="100"/>
      <c r="U1353" s="100"/>
      <c r="V1353" s="100"/>
      <c r="W1353" s="100"/>
      <c r="X1353" s="100"/>
      <c r="Y1353" s="100"/>
      <c r="Z1353" s="100"/>
    </row>
    <row r="1354" spans="1:26" ht="14.25" hidden="1" customHeight="1" outlineLevel="1" x14ac:dyDescent="0.2">
      <c r="A1354" s="100" t="s">
        <v>158</v>
      </c>
      <c r="B1354" s="100">
        <v>3</v>
      </c>
      <c r="C1354" s="100" t="s">
        <v>101</v>
      </c>
      <c r="D1354" s="100">
        <v>48</v>
      </c>
      <c r="E1354" s="101">
        <v>74000</v>
      </c>
      <c r="F1354" s="101">
        <v>400000</v>
      </c>
      <c r="G1354" s="102">
        <v>14</v>
      </c>
      <c r="H1354" s="101">
        <v>57</v>
      </c>
      <c r="I1354" s="101"/>
      <c r="J1354" s="100"/>
      <c r="K1354" s="100"/>
      <c r="L1354" s="100"/>
      <c r="M1354" s="100"/>
      <c r="N1354" s="100"/>
      <c r="O1354" s="100"/>
      <c r="P1354" s="100"/>
      <c r="Q1354" s="100"/>
      <c r="R1354" s="100"/>
      <c r="S1354" s="100"/>
      <c r="T1354" s="100"/>
      <c r="U1354" s="100"/>
      <c r="V1354" s="100"/>
      <c r="W1354" s="100"/>
      <c r="X1354" s="100"/>
      <c r="Y1354" s="100"/>
      <c r="Z1354" s="100"/>
    </row>
    <row r="1355" spans="1:26" ht="14.25" hidden="1" customHeight="1" outlineLevel="1" x14ac:dyDescent="0.2">
      <c r="A1355" s="100" t="s">
        <v>158</v>
      </c>
      <c r="B1355" s="100">
        <v>4</v>
      </c>
      <c r="C1355" s="100" t="s">
        <v>101</v>
      </c>
      <c r="D1355" s="100">
        <v>49</v>
      </c>
      <c r="E1355" s="101">
        <v>78400</v>
      </c>
      <c r="F1355" s="101">
        <v>2000000</v>
      </c>
      <c r="G1355" s="102">
        <v>28</v>
      </c>
      <c r="H1355" s="101">
        <v>57</v>
      </c>
      <c r="I1355" s="101"/>
      <c r="J1355" s="100"/>
      <c r="K1355" s="100"/>
      <c r="L1355" s="100"/>
      <c r="M1355" s="100"/>
      <c r="N1355" s="100"/>
      <c r="O1355" s="100"/>
      <c r="P1355" s="100"/>
      <c r="Q1355" s="100"/>
      <c r="R1355" s="100"/>
      <c r="S1355" s="100"/>
      <c r="T1355" s="100"/>
      <c r="U1355" s="100"/>
      <c r="V1355" s="100"/>
      <c r="W1355" s="100"/>
      <c r="X1355" s="100"/>
      <c r="Y1355" s="100"/>
      <c r="Z1355" s="100"/>
    </row>
    <row r="1356" spans="1:26" ht="14.25" hidden="1" customHeight="1" outlineLevel="1" x14ac:dyDescent="0.2">
      <c r="A1356" s="100" t="s">
        <v>158</v>
      </c>
      <c r="B1356" s="100">
        <v>5</v>
      </c>
      <c r="C1356" s="100" t="s">
        <v>101</v>
      </c>
      <c r="D1356" s="100">
        <v>50</v>
      </c>
      <c r="E1356" s="101">
        <v>83100</v>
      </c>
      <c r="F1356" s="101">
        <v>4000000</v>
      </c>
      <c r="G1356" s="102">
        <v>66</v>
      </c>
      <c r="H1356" s="101">
        <v>57</v>
      </c>
      <c r="I1356" s="101"/>
      <c r="J1356" s="100"/>
      <c r="K1356" s="100"/>
      <c r="L1356" s="100"/>
      <c r="M1356" s="100"/>
      <c r="N1356" s="100"/>
      <c r="O1356" s="100"/>
      <c r="P1356" s="100"/>
      <c r="Q1356" s="100"/>
      <c r="R1356" s="100"/>
      <c r="S1356" s="100"/>
      <c r="T1356" s="100"/>
      <c r="U1356" s="100"/>
      <c r="V1356" s="100"/>
      <c r="W1356" s="100"/>
      <c r="X1356" s="100"/>
      <c r="Y1356" s="100"/>
      <c r="Z1356" s="100"/>
    </row>
    <row r="1357" spans="1:26" ht="14.25" hidden="1" customHeight="1" outlineLevel="1" x14ac:dyDescent="0.2">
      <c r="A1357" s="100" t="s">
        <v>158</v>
      </c>
      <c r="B1357" s="100">
        <v>6</v>
      </c>
      <c r="C1357" s="100" t="s">
        <v>101</v>
      </c>
      <c r="D1357" s="100">
        <v>51</v>
      </c>
      <c r="E1357" s="101">
        <v>88100</v>
      </c>
      <c r="F1357" s="101">
        <v>6000000</v>
      </c>
      <c r="G1357" s="102">
        <v>102</v>
      </c>
      <c r="H1357" s="101">
        <v>57</v>
      </c>
      <c r="I1357" s="101"/>
      <c r="J1357" s="100"/>
      <c r="K1357" s="100"/>
      <c r="L1357" s="100"/>
      <c r="M1357" s="100"/>
      <c r="N1357" s="100"/>
      <c r="O1357" s="100"/>
      <c r="P1357" s="100"/>
      <c r="Q1357" s="100"/>
      <c r="R1357" s="100"/>
      <c r="S1357" s="100"/>
      <c r="T1357" s="100"/>
      <c r="U1357" s="100"/>
      <c r="V1357" s="100"/>
      <c r="W1357" s="100"/>
      <c r="X1357" s="100"/>
      <c r="Y1357" s="100"/>
      <c r="Z1357" s="100"/>
    </row>
    <row r="1358" spans="1:26" ht="14.25" hidden="1" customHeight="1" outlineLevel="1" x14ac:dyDescent="0.2">
      <c r="A1358" s="100" t="s">
        <v>158</v>
      </c>
      <c r="B1358" s="100">
        <v>7</v>
      </c>
      <c r="C1358" s="100" t="s">
        <v>101</v>
      </c>
      <c r="D1358" s="100">
        <v>52</v>
      </c>
      <c r="E1358" s="101">
        <v>93400</v>
      </c>
      <c r="F1358" s="101">
        <v>11000000</v>
      </c>
      <c r="G1358" s="102">
        <v>124</v>
      </c>
      <c r="H1358" s="101">
        <v>57</v>
      </c>
      <c r="I1358" s="101"/>
      <c r="J1358" s="100"/>
      <c r="K1358" s="100"/>
      <c r="L1358" s="100"/>
      <c r="M1358" s="100"/>
      <c r="N1358" s="100"/>
      <c r="O1358" s="100"/>
      <c r="P1358" s="100"/>
      <c r="Q1358" s="100"/>
      <c r="R1358" s="100"/>
      <c r="S1358" s="100"/>
      <c r="T1358" s="100"/>
      <c r="U1358" s="100"/>
      <c r="V1358" s="100"/>
      <c r="W1358" s="100"/>
      <c r="X1358" s="100"/>
      <c r="Y1358" s="100"/>
      <c r="Z1358" s="100"/>
    </row>
    <row r="1359" spans="1:26" ht="14.25" hidden="1" customHeight="1" outlineLevel="1" x14ac:dyDescent="0.2">
      <c r="A1359" s="100" t="s">
        <v>158</v>
      </c>
      <c r="B1359" s="100">
        <v>8</v>
      </c>
      <c r="C1359" s="100" t="s">
        <v>101</v>
      </c>
      <c r="D1359" s="100">
        <v>53</v>
      </c>
      <c r="E1359" s="101">
        <v>99000</v>
      </c>
      <c r="F1359" s="101">
        <v>17000000</v>
      </c>
      <c r="G1359" s="102">
        <v>140</v>
      </c>
      <c r="H1359" s="101">
        <v>57</v>
      </c>
      <c r="I1359" s="101"/>
      <c r="J1359" s="100"/>
      <c r="K1359" s="100"/>
      <c r="L1359" s="100"/>
      <c r="M1359" s="100"/>
      <c r="N1359" s="100"/>
      <c r="O1359" s="100"/>
      <c r="P1359" s="100"/>
      <c r="Q1359" s="100"/>
      <c r="R1359" s="100"/>
      <c r="S1359" s="100"/>
      <c r="T1359" s="100"/>
      <c r="U1359" s="100"/>
      <c r="V1359" s="100"/>
      <c r="W1359" s="100"/>
      <c r="X1359" s="100"/>
      <c r="Y1359" s="100"/>
      <c r="Z1359" s="100"/>
    </row>
    <row r="1360" spans="1:26" ht="14.25" hidden="1" customHeight="1" outlineLevel="1" x14ac:dyDescent="0.2">
      <c r="A1360" s="100" t="s">
        <v>158</v>
      </c>
      <c r="B1360" s="100">
        <v>9</v>
      </c>
      <c r="C1360" s="100" t="s">
        <v>101</v>
      </c>
      <c r="D1360" s="100">
        <v>55</v>
      </c>
      <c r="E1360" s="101">
        <v>104900</v>
      </c>
      <c r="F1360" s="101">
        <v>36000000</v>
      </c>
      <c r="G1360" s="102">
        <v>148</v>
      </c>
      <c r="H1360" s="101">
        <v>57</v>
      </c>
      <c r="I1360" s="101"/>
      <c r="J1360" s="100"/>
      <c r="K1360" s="100"/>
      <c r="L1360" s="100"/>
      <c r="M1360" s="100"/>
      <c r="N1360" s="100"/>
      <c r="O1360" s="100"/>
      <c r="P1360" s="100"/>
      <c r="Q1360" s="100"/>
      <c r="R1360" s="100"/>
      <c r="S1360" s="100"/>
      <c r="T1360" s="100"/>
      <c r="U1360" s="100"/>
      <c r="V1360" s="100"/>
      <c r="W1360" s="100"/>
      <c r="X1360" s="100"/>
      <c r="Y1360" s="100"/>
      <c r="Z1360" s="100"/>
    </row>
    <row r="1361" spans="1:26" ht="14.25" hidden="1" customHeight="1" outlineLevel="1" x14ac:dyDescent="0.2">
      <c r="A1361" s="100" t="s">
        <v>158</v>
      </c>
      <c r="B1361" s="100">
        <v>10</v>
      </c>
      <c r="C1361" s="100" t="s">
        <v>101</v>
      </c>
      <c r="D1361" s="100">
        <v>56</v>
      </c>
      <c r="E1361" s="101">
        <v>111200</v>
      </c>
      <c r="F1361" s="101">
        <v>52000000</v>
      </c>
      <c r="G1361" s="102">
        <v>152</v>
      </c>
      <c r="H1361" s="101">
        <v>57</v>
      </c>
      <c r="I1361" s="101"/>
      <c r="J1361" s="100"/>
      <c r="K1361" s="100"/>
      <c r="L1361" s="100"/>
      <c r="M1361" s="100"/>
      <c r="N1361" s="100"/>
      <c r="O1361" s="100"/>
      <c r="P1361" s="100"/>
      <c r="Q1361" s="100"/>
      <c r="R1361" s="100"/>
      <c r="S1361" s="100"/>
      <c r="T1361" s="100"/>
      <c r="U1361" s="100"/>
      <c r="V1361" s="100"/>
      <c r="W1361" s="100"/>
      <c r="X1361" s="100"/>
      <c r="Y1361" s="100"/>
      <c r="Z1361" s="100"/>
    </row>
    <row r="1362" spans="1:26" ht="14.25" hidden="1" customHeight="1" outlineLevel="1" collapsed="1" x14ac:dyDescent="0.2">
      <c r="A1362" s="100" t="s">
        <v>158</v>
      </c>
      <c r="B1362" s="100">
        <v>11</v>
      </c>
      <c r="C1362" s="100" t="s">
        <v>101</v>
      </c>
      <c r="D1362" s="100">
        <v>57</v>
      </c>
      <c r="E1362" s="101">
        <v>117900</v>
      </c>
      <c r="F1362" s="101">
        <v>70000000</v>
      </c>
      <c r="G1362" s="102">
        <v>160</v>
      </c>
      <c r="H1362" s="101">
        <v>57</v>
      </c>
      <c r="I1362" s="101"/>
      <c r="J1362" s="100"/>
      <c r="K1362" s="100"/>
      <c r="L1362" s="100"/>
      <c r="M1362" s="100"/>
      <c r="N1362" s="100"/>
      <c r="O1362" s="100"/>
      <c r="P1362" s="100"/>
      <c r="Q1362" s="100"/>
      <c r="R1362" s="100"/>
      <c r="S1362" s="100"/>
      <c r="T1362" s="100"/>
      <c r="U1362" s="100"/>
      <c r="V1362" s="100"/>
      <c r="W1362" s="100"/>
      <c r="X1362" s="100"/>
      <c r="Y1362" s="100"/>
      <c r="Z1362" s="100"/>
    </row>
    <row r="1363" spans="1:26" ht="14.25" hidden="1" customHeight="1" outlineLevel="1" x14ac:dyDescent="0.2">
      <c r="A1363" s="100" t="s">
        <v>158</v>
      </c>
      <c r="B1363" s="100">
        <v>12</v>
      </c>
      <c r="C1363" s="100" t="s">
        <v>101</v>
      </c>
      <c r="D1363" s="100">
        <v>58</v>
      </c>
      <c r="E1363" s="101">
        <v>125000</v>
      </c>
      <c r="F1363" s="101">
        <v>0</v>
      </c>
      <c r="G1363" s="102">
        <v>0</v>
      </c>
      <c r="H1363" s="101">
        <v>57</v>
      </c>
      <c r="I1363" s="101"/>
      <c r="J1363" s="100"/>
      <c r="K1363" s="100"/>
      <c r="L1363" s="100"/>
      <c r="M1363" s="100"/>
      <c r="N1363" s="100"/>
      <c r="O1363" s="100"/>
      <c r="P1363" s="100"/>
      <c r="Q1363" s="100"/>
      <c r="R1363" s="100"/>
      <c r="S1363" s="100"/>
      <c r="T1363" s="100"/>
      <c r="U1363" s="100"/>
      <c r="V1363" s="100"/>
      <c r="W1363" s="100"/>
      <c r="X1363" s="100"/>
      <c r="Y1363" s="100"/>
      <c r="Z1363" s="100"/>
    </row>
    <row r="1364" spans="1:26" ht="14.25" hidden="1" customHeight="1" outlineLevel="1" x14ac:dyDescent="0.2">
      <c r="A1364" s="100" t="s">
        <v>158</v>
      </c>
      <c r="B1364" s="100">
        <v>1</v>
      </c>
      <c r="C1364" s="100" t="s">
        <v>102</v>
      </c>
      <c r="D1364" s="100">
        <v>58</v>
      </c>
      <c r="E1364" s="101">
        <v>125000</v>
      </c>
      <c r="F1364" s="101">
        <v>2500000</v>
      </c>
      <c r="G1364" s="102">
        <v>12</v>
      </c>
      <c r="H1364" s="101">
        <v>57</v>
      </c>
      <c r="I1364" s="101"/>
      <c r="J1364" s="100"/>
      <c r="K1364" s="100"/>
      <c r="L1364" s="100"/>
      <c r="M1364" s="100"/>
      <c r="N1364" s="100"/>
      <c r="O1364" s="100"/>
      <c r="P1364" s="100"/>
      <c r="Q1364" s="100"/>
      <c r="R1364" s="100"/>
      <c r="S1364" s="100"/>
      <c r="T1364" s="100"/>
      <c r="U1364" s="100"/>
      <c r="V1364" s="100"/>
      <c r="W1364" s="100"/>
      <c r="X1364" s="100"/>
      <c r="Y1364" s="100"/>
      <c r="Z1364" s="100"/>
    </row>
    <row r="1365" spans="1:26" ht="14.25" hidden="1" customHeight="1" outlineLevel="1" x14ac:dyDescent="0.2">
      <c r="A1365" s="100" t="s">
        <v>158</v>
      </c>
      <c r="B1365" s="100">
        <v>2</v>
      </c>
      <c r="C1365" s="100" t="s">
        <v>102</v>
      </c>
      <c r="D1365" s="100">
        <v>58</v>
      </c>
      <c r="E1365" s="101">
        <v>127300</v>
      </c>
      <c r="F1365" s="101">
        <v>5000000</v>
      </c>
      <c r="G1365" s="102">
        <v>24</v>
      </c>
      <c r="H1365" s="101">
        <v>57</v>
      </c>
      <c r="I1365" s="101"/>
      <c r="J1365" s="100"/>
      <c r="K1365" s="100"/>
      <c r="L1365" s="100"/>
      <c r="M1365" s="100"/>
      <c r="N1365" s="100"/>
      <c r="O1365" s="100"/>
      <c r="P1365" s="100"/>
      <c r="Q1365" s="100"/>
      <c r="R1365" s="100"/>
      <c r="S1365" s="100"/>
      <c r="T1365" s="100"/>
      <c r="U1365" s="100"/>
      <c r="V1365" s="100"/>
      <c r="W1365" s="100"/>
      <c r="X1365" s="100"/>
      <c r="Y1365" s="100"/>
      <c r="Z1365" s="100"/>
    </row>
    <row r="1366" spans="1:26" ht="14.25" hidden="1" customHeight="1" outlineLevel="1" x14ac:dyDescent="0.2">
      <c r="A1366" s="100" t="s">
        <v>158</v>
      </c>
      <c r="B1366" s="100">
        <v>3</v>
      </c>
      <c r="C1366" s="100" t="s">
        <v>102</v>
      </c>
      <c r="D1366" s="100">
        <v>58</v>
      </c>
      <c r="E1366" s="101">
        <v>129600</v>
      </c>
      <c r="F1366" s="101">
        <v>10000000</v>
      </c>
      <c r="G1366" s="102">
        <v>36</v>
      </c>
      <c r="H1366" s="101">
        <v>57</v>
      </c>
      <c r="I1366" s="101"/>
      <c r="J1366" s="100"/>
      <c r="K1366" s="100"/>
      <c r="L1366" s="100"/>
      <c r="M1366" s="100"/>
      <c r="N1366" s="100"/>
      <c r="O1366" s="100"/>
      <c r="P1366" s="100"/>
      <c r="Q1366" s="100"/>
      <c r="R1366" s="100"/>
      <c r="S1366" s="100"/>
      <c r="T1366" s="100"/>
      <c r="U1366" s="100"/>
      <c r="V1366" s="100"/>
      <c r="W1366" s="100"/>
      <c r="X1366" s="100"/>
      <c r="Y1366" s="100"/>
      <c r="Z1366" s="100"/>
    </row>
    <row r="1367" spans="1:26" ht="14.25" hidden="1" customHeight="1" outlineLevel="1" x14ac:dyDescent="0.2">
      <c r="A1367" s="100" t="s">
        <v>158</v>
      </c>
      <c r="B1367" s="100">
        <v>4</v>
      </c>
      <c r="C1367" s="100" t="s">
        <v>102</v>
      </c>
      <c r="D1367" s="100">
        <v>58</v>
      </c>
      <c r="E1367" s="101">
        <v>131900</v>
      </c>
      <c r="F1367" s="101">
        <v>22500000</v>
      </c>
      <c r="G1367" s="102">
        <v>48</v>
      </c>
      <c r="H1367" s="101">
        <v>57</v>
      </c>
      <c r="I1367" s="101"/>
      <c r="J1367" s="100"/>
      <c r="K1367" s="100"/>
      <c r="L1367" s="100"/>
      <c r="M1367" s="100"/>
      <c r="N1367" s="100"/>
      <c r="O1367" s="100"/>
      <c r="P1367" s="100"/>
      <c r="Q1367" s="100"/>
      <c r="R1367" s="100"/>
      <c r="S1367" s="100"/>
      <c r="T1367" s="100"/>
      <c r="U1367" s="100"/>
      <c r="V1367" s="100"/>
      <c r="W1367" s="100"/>
      <c r="X1367" s="100"/>
      <c r="Y1367" s="100"/>
      <c r="Z1367" s="100"/>
    </row>
    <row r="1368" spans="1:26" ht="14.25" hidden="1" customHeight="1" outlineLevel="1" x14ac:dyDescent="0.2">
      <c r="A1368" s="100" t="s">
        <v>158</v>
      </c>
      <c r="B1368" s="100">
        <v>5</v>
      </c>
      <c r="C1368" s="100" t="s">
        <v>102</v>
      </c>
      <c r="D1368" s="100">
        <v>58</v>
      </c>
      <c r="E1368" s="101">
        <v>134200</v>
      </c>
      <c r="F1368" s="101">
        <v>22500000</v>
      </c>
      <c r="G1368" s="102">
        <v>48</v>
      </c>
      <c r="H1368" s="101">
        <v>57</v>
      </c>
      <c r="I1368" s="101"/>
      <c r="J1368" s="100"/>
      <c r="K1368" s="100"/>
      <c r="L1368" s="100"/>
      <c r="M1368" s="100"/>
      <c r="N1368" s="100"/>
      <c r="O1368" s="100"/>
      <c r="P1368" s="100"/>
      <c r="Q1368" s="100"/>
      <c r="R1368" s="100"/>
      <c r="S1368" s="100"/>
      <c r="T1368" s="100"/>
      <c r="U1368" s="100"/>
      <c r="V1368" s="100"/>
      <c r="W1368" s="100"/>
      <c r="X1368" s="100"/>
      <c r="Y1368" s="100"/>
      <c r="Z1368" s="100"/>
    </row>
    <row r="1369" spans="1:26" ht="14.25" hidden="1" customHeight="1" outlineLevel="1" x14ac:dyDescent="0.2">
      <c r="A1369" s="100" t="s">
        <v>158</v>
      </c>
      <c r="B1369" s="100">
        <v>6</v>
      </c>
      <c r="C1369" s="100" t="s">
        <v>102</v>
      </c>
      <c r="D1369" s="100">
        <v>58</v>
      </c>
      <c r="E1369" s="101">
        <v>136500</v>
      </c>
      <c r="F1369" s="101">
        <v>22500000</v>
      </c>
      <c r="G1369" s="102">
        <v>48</v>
      </c>
      <c r="H1369" s="101">
        <v>57</v>
      </c>
      <c r="I1369" s="101"/>
      <c r="J1369" s="100"/>
      <c r="K1369" s="100"/>
      <c r="L1369" s="100"/>
      <c r="M1369" s="100"/>
      <c r="N1369" s="100"/>
      <c r="O1369" s="100"/>
      <c r="P1369" s="100"/>
      <c r="Q1369" s="100"/>
      <c r="R1369" s="100"/>
      <c r="S1369" s="100"/>
      <c r="T1369" s="100"/>
      <c r="U1369" s="100"/>
      <c r="V1369" s="100"/>
      <c r="W1369" s="100"/>
      <c r="X1369" s="100"/>
      <c r="Y1369" s="100"/>
      <c r="Z1369" s="100"/>
    </row>
    <row r="1370" spans="1:26" ht="14.25" hidden="1" customHeight="1" outlineLevel="1" x14ac:dyDescent="0.2">
      <c r="A1370" s="100" t="s">
        <v>158</v>
      </c>
      <c r="B1370" s="100">
        <v>7</v>
      </c>
      <c r="C1370" s="100" t="s">
        <v>102</v>
      </c>
      <c r="D1370" s="100">
        <v>58</v>
      </c>
      <c r="E1370" s="101">
        <v>138800</v>
      </c>
      <c r="F1370" s="101">
        <v>22500000</v>
      </c>
      <c r="G1370" s="102">
        <v>48</v>
      </c>
      <c r="H1370" s="101">
        <v>57</v>
      </c>
      <c r="I1370" s="101"/>
      <c r="J1370" s="100"/>
      <c r="K1370" s="100"/>
      <c r="L1370" s="100"/>
      <c r="M1370" s="100"/>
      <c r="N1370" s="100"/>
      <c r="O1370" s="100"/>
      <c r="P1370" s="100"/>
      <c r="Q1370" s="100"/>
      <c r="R1370" s="100"/>
      <c r="S1370" s="100"/>
      <c r="T1370" s="100"/>
      <c r="U1370" s="100"/>
      <c r="V1370" s="100"/>
      <c r="W1370" s="100"/>
      <c r="X1370" s="100"/>
      <c r="Y1370" s="100"/>
      <c r="Z1370" s="100"/>
    </row>
    <row r="1371" spans="1:26" ht="14.25" hidden="1" customHeight="1" outlineLevel="1" x14ac:dyDescent="0.2">
      <c r="A1371" s="100" t="s">
        <v>158</v>
      </c>
      <c r="B1371" s="100">
        <v>8</v>
      </c>
      <c r="C1371" s="100" t="s">
        <v>102</v>
      </c>
      <c r="D1371" s="100">
        <v>58</v>
      </c>
      <c r="E1371" s="101">
        <v>141100</v>
      </c>
      <c r="F1371" s="101">
        <v>22500000</v>
      </c>
      <c r="G1371" s="102">
        <v>48</v>
      </c>
      <c r="H1371" s="101">
        <v>57</v>
      </c>
      <c r="I1371" s="101"/>
      <c r="J1371" s="100"/>
      <c r="K1371" s="100"/>
      <c r="L1371" s="100"/>
      <c r="M1371" s="100"/>
      <c r="N1371" s="100"/>
      <c r="O1371" s="100"/>
      <c r="P1371" s="100"/>
      <c r="Q1371" s="100"/>
      <c r="R1371" s="100"/>
      <c r="S1371" s="100"/>
      <c r="T1371" s="100"/>
      <c r="U1371" s="100"/>
      <c r="V1371" s="100"/>
      <c r="W1371" s="100"/>
      <c r="X1371" s="100"/>
      <c r="Y1371" s="100"/>
      <c r="Z1371" s="100"/>
    </row>
    <row r="1372" spans="1:26" ht="14.25" hidden="1" customHeight="1" outlineLevel="1" x14ac:dyDescent="0.2">
      <c r="A1372" s="100" t="s">
        <v>158</v>
      </c>
      <c r="B1372" s="100">
        <v>9</v>
      </c>
      <c r="C1372" s="100" t="s">
        <v>102</v>
      </c>
      <c r="D1372" s="100">
        <v>58</v>
      </c>
      <c r="E1372" s="101">
        <v>143400</v>
      </c>
      <c r="F1372" s="101">
        <v>22500000</v>
      </c>
      <c r="G1372" s="102">
        <v>48</v>
      </c>
      <c r="H1372" s="101">
        <v>57</v>
      </c>
      <c r="I1372" s="101"/>
      <c r="J1372" s="100"/>
      <c r="K1372" s="100"/>
      <c r="L1372" s="100"/>
      <c r="M1372" s="100"/>
      <c r="N1372" s="100"/>
      <c r="O1372" s="100"/>
      <c r="P1372" s="100"/>
      <c r="Q1372" s="100"/>
      <c r="R1372" s="100"/>
      <c r="S1372" s="100"/>
      <c r="T1372" s="100"/>
      <c r="U1372" s="100"/>
      <c r="V1372" s="100"/>
      <c r="W1372" s="100"/>
      <c r="X1372" s="100"/>
      <c r="Y1372" s="100"/>
      <c r="Z1372" s="100"/>
    </row>
    <row r="1373" spans="1:26" ht="14.25" hidden="1" customHeight="1" outlineLevel="1" x14ac:dyDescent="0.2">
      <c r="A1373" s="100" t="s">
        <v>158</v>
      </c>
      <c r="B1373" s="100">
        <v>10</v>
      </c>
      <c r="C1373" s="100" t="s">
        <v>102</v>
      </c>
      <c r="D1373" s="100">
        <v>58</v>
      </c>
      <c r="E1373" s="101">
        <v>145700</v>
      </c>
      <c r="F1373" s="101">
        <v>22500000</v>
      </c>
      <c r="G1373" s="102">
        <v>48</v>
      </c>
      <c r="H1373" s="101">
        <v>57</v>
      </c>
      <c r="I1373" s="101"/>
      <c r="J1373" s="100"/>
      <c r="K1373" s="100"/>
      <c r="L1373" s="100"/>
      <c r="M1373" s="100"/>
      <c r="N1373" s="100"/>
      <c r="O1373" s="100"/>
      <c r="P1373" s="100"/>
      <c r="Q1373" s="100"/>
      <c r="R1373" s="100"/>
      <c r="S1373" s="100"/>
      <c r="T1373" s="100"/>
      <c r="U1373" s="100"/>
      <c r="V1373" s="100"/>
      <c r="W1373" s="100"/>
      <c r="X1373" s="100"/>
      <c r="Y1373" s="100"/>
      <c r="Z1373" s="100"/>
    </row>
    <row r="1374" spans="1:26" ht="14.25" hidden="1" customHeight="1" outlineLevel="1" x14ac:dyDescent="0.2">
      <c r="A1374" s="100" t="s">
        <v>158</v>
      </c>
      <c r="B1374" s="100">
        <v>11</v>
      </c>
      <c r="C1374" s="100" t="s">
        <v>102</v>
      </c>
      <c r="D1374" s="100">
        <v>58</v>
      </c>
      <c r="E1374" s="101">
        <v>148000</v>
      </c>
      <c r="F1374" s="101">
        <v>22500000</v>
      </c>
      <c r="G1374" s="102">
        <v>48</v>
      </c>
      <c r="H1374" s="101">
        <v>57</v>
      </c>
      <c r="I1374" s="101"/>
      <c r="J1374" s="100"/>
      <c r="K1374" s="100"/>
      <c r="L1374" s="100"/>
      <c r="M1374" s="100"/>
      <c r="N1374" s="100"/>
      <c r="O1374" s="100"/>
      <c r="P1374" s="100"/>
      <c r="Q1374" s="100"/>
      <c r="R1374" s="100"/>
      <c r="S1374" s="100"/>
      <c r="T1374" s="100"/>
      <c r="U1374" s="100"/>
      <c r="V1374" s="100"/>
      <c r="W1374" s="100"/>
      <c r="X1374" s="100"/>
      <c r="Y1374" s="100"/>
      <c r="Z1374" s="100"/>
    </row>
    <row r="1375" spans="1:26" ht="14.25" hidden="1" customHeight="1" outlineLevel="1" x14ac:dyDescent="0.2">
      <c r="A1375" s="100" t="s">
        <v>158</v>
      </c>
      <c r="B1375" s="100">
        <v>12</v>
      </c>
      <c r="C1375" s="100" t="s">
        <v>102</v>
      </c>
      <c r="D1375" s="100">
        <v>58</v>
      </c>
      <c r="E1375" s="101">
        <v>150300</v>
      </c>
      <c r="F1375" s="101">
        <v>0</v>
      </c>
      <c r="G1375" s="102">
        <v>0</v>
      </c>
      <c r="H1375" s="101">
        <v>57</v>
      </c>
      <c r="I1375" s="101"/>
      <c r="J1375" s="100"/>
      <c r="K1375" s="100"/>
      <c r="L1375" s="100"/>
      <c r="M1375" s="100"/>
      <c r="N1375" s="100"/>
      <c r="O1375" s="100"/>
      <c r="P1375" s="100"/>
      <c r="Q1375" s="100"/>
      <c r="R1375" s="100"/>
      <c r="S1375" s="100"/>
      <c r="T1375" s="100"/>
      <c r="U1375" s="100"/>
      <c r="V1375" s="100"/>
      <c r="W1375" s="100"/>
      <c r="X1375" s="100"/>
      <c r="Y1375" s="100"/>
      <c r="Z1375" s="100"/>
    </row>
    <row r="1376" spans="1:26" ht="14.25" hidden="1" customHeight="1" outlineLevel="1" x14ac:dyDescent="0.2">
      <c r="A1376" s="201" t="s">
        <v>158</v>
      </c>
      <c r="B1376" s="97">
        <v>1</v>
      </c>
      <c r="C1376" s="97" t="s">
        <v>103</v>
      </c>
      <c r="D1376" s="97">
        <v>58</v>
      </c>
      <c r="E1376" s="98">
        <v>157815</v>
      </c>
      <c r="F1376" s="98">
        <v>0</v>
      </c>
      <c r="G1376" s="99">
        <v>0</v>
      </c>
      <c r="H1376" s="98">
        <v>57</v>
      </c>
      <c r="I1376" s="101"/>
      <c r="J1376" s="100"/>
      <c r="K1376" s="100"/>
      <c r="L1376" s="100"/>
      <c r="M1376" s="100"/>
      <c r="N1376" s="100"/>
      <c r="O1376" s="100"/>
      <c r="P1376" s="100"/>
      <c r="Q1376" s="100"/>
      <c r="R1376" s="100"/>
      <c r="S1376" s="100"/>
      <c r="T1376" s="100"/>
      <c r="U1376" s="100"/>
      <c r="V1376" s="100"/>
      <c r="W1376" s="100"/>
      <c r="X1376" s="100"/>
      <c r="Y1376" s="100"/>
      <c r="Z1376" s="100"/>
    </row>
    <row r="1377" spans="1:26" ht="14.25" customHeight="1" collapsed="1" x14ac:dyDescent="0.2">
      <c r="A1377" s="100" t="s">
        <v>159</v>
      </c>
      <c r="B1377" s="100">
        <v>1</v>
      </c>
      <c r="C1377" s="100" t="s">
        <v>101</v>
      </c>
      <c r="D1377" s="100">
        <v>46</v>
      </c>
      <c r="E1377" s="101">
        <v>63200</v>
      </c>
      <c r="F1377" s="101">
        <v>100000</v>
      </c>
      <c r="G1377" s="102">
        <v>2</v>
      </c>
      <c r="H1377" s="101">
        <v>61</v>
      </c>
      <c r="I1377" s="101"/>
      <c r="J1377" s="100"/>
      <c r="K1377" s="100"/>
      <c r="L1377" s="100"/>
      <c r="M1377" s="100"/>
      <c r="N1377" s="100"/>
      <c r="O1377" s="100"/>
      <c r="P1377" s="100"/>
      <c r="Q1377" s="100"/>
      <c r="R1377" s="100"/>
      <c r="S1377" s="100"/>
      <c r="T1377" s="100"/>
      <c r="U1377" s="100"/>
      <c r="V1377" s="100"/>
      <c r="W1377" s="100"/>
      <c r="X1377" s="100"/>
      <c r="Y1377" s="100"/>
      <c r="Z1377" s="100"/>
    </row>
    <row r="1378" spans="1:26" ht="14.25" hidden="1" customHeight="1" outlineLevel="1" x14ac:dyDescent="0.2">
      <c r="A1378" s="100" t="s">
        <v>159</v>
      </c>
      <c r="B1378" s="100">
        <v>2</v>
      </c>
      <c r="C1378" s="100" t="s">
        <v>101</v>
      </c>
      <c r="D1378" s="100">
        <v>48</v>
      </c>
      <c r="E1378" s="101">
        <v>67000</v>
      </c>
      <c r="F1378" s="101">
        <v>200000</v>
      </c>
      <c r="G1378" s="102">
        <v>5</v>
      </c>
      <c r="H1378" s="101">
        <v>61</v>
      </c>
      <c r="I1378" s="101"/>
      <c r="J1378" s="100"/>
      <c r="K1378" s="100"/>
      <c r="L1378" s="100"/>
      <c r="M1378" s="100"/>
      <c r="N1378" s="100"/>
      <c r="O1378" s="100"/>
      <c r="P1378" s="100"/>
      <c r="Q1378" s="100"/>
      <c r="R1378" s="100"/>
      <c r="S1378" s="100"/>
      <c r="T1378" s="100"/>
      <c r="U1378" s="100"/>
      <c r="V1378" s="100"/>
      <c r="W1378" s="100"/>
      <c r="X1378" s="100"/>
      <c r="Y1378" s="100"/>
      <c r="Z1378" s="100"/>
    </row>
    <row r="1379" spans="1:26" ht="14.25" hidden="1" customHeight="1" outlineLevel="1" x14ac:dyDescent="0.2">
      <c r="A1379" s="100" t="s">
        <v>159</v>
      </c>
      <c r="B1379" s="100">
        <v>3</v>
      </c>
      <c r="C1379" s="100" t="s">
        <v>101</v>
      </c>
      <c r="D1379" s="100">
        <v>49</v>
      </c>
      <c r="E1379" s="101">
        <v>71000</v>
      </c>
      <c r="F1379" s="101">
        <v>400000</v>
      </c>
      <c r="G1379" s="102">
        <v>14</v>
      </c>
      <c r="H1379" s="101">
        <v>61</v>
      </c>
      <c r="I1379" s="101"/>
      <c r="J1379" s="100"/>
      <c r="K1379" s="100"/>
      <c r="L1379" s="100"/>
      <c r="M1379" s="100"/>
      <c r="N1379" s="100"/>
      <c r="O1379" s="100"/>
      <c r="P1379" s="100"/>
      <c r="Q1379" s="100"/>
      <c r="R1379" s="100"/>
      <c r="S1379" s="100"/>
      <c r="T1379" s="100"/>
      <c r="U1379" s="100"/>
      <c r="V1379" s="100"/>
      <c r="W1379" s="100"/>
      <c r="X1379" s="100"/>
      <c r="Y1379" s="100"/>
      <c r="Z1379" s="100"/>
    </row>
    <row r="1380" spans="1:26" ht="14.25" hidden="1" customHeight="1" outlineLevel="1" x14ac:dyDescent="0.2">
      <c r="A1380" s="100" t="s">
        <v>159</v>
      </c>
      <c r="B1380" s="100">
        <v>4</v>
      </c>
      <c r="C1380" s="100" t="s">
        <v>101</v>
      </c>
      <c r="D1380" s="100">
        <v>51</v>
      </c>
      <c r="E1380" s="101">
        <v>75300</v>
      </c>
      <c r="F1380" s="101">
        <v>2000000</v>
      </c>
      <c r="G1380" s="102">
        <v>28</v>
      </c>
      <c r="H1380" s="101">
        <v>61</v>
      </c>
      <c r="I1380" s="101"/>
      <c r="J1380" s="100"/>
      <c r="K1380" s="100"/>
      <c r="L1380" s="100"/>
      <c r="M1380" s="100"/>
      <c r="N1380" s="100"/>
      <c r="O1380" s="100"/>
      <c r="P1380" s="100"/>
      <c r="Q1380" s="100"/>
      <c r="R1380" s="100"/>
      <c r="S1380" s="100"/>
      <c r="T1380" s="100"/>
      <c r="U1380" s="100"/>
      <c r="V1380" s="100"/>
      <c r="W1380" s="100"/>
      <c r="X1380" s="100"/>
      <c r="Y1380" s="100"/>
      <c r="Z1380" s="100"/>
    </row>
    <row r="1381" spans="1:26" ht="14.25" hidden="1" customHeight="1" outlineLevel="1" x14ac:dyDescent="0.2">
      <c r="A1381" s="100" t="s">
        <v>159</v>
      </c>
      <c r="B1381" s="100">
        <v>5</v>
      </c>
      <c r="C1381" s="100" t="s">
        <v>101</v>
      </c>
      <c r="D1381" s="100">
        <v>52</v>
      </c>
      <c r="E1381" s="101">
        <v>79800</v>
      </c>
      <c r="F1381" s="101">
        <v>3000000</v>
      </c>
      <c r="G1381" s="102">
        <v>48</v>
      </c>
      <c r="H1381" s="101">
        <v>61</v>
      </c>
      <c r="I1381" s="101"/>
      <c r="J1381" s="100"/>
      <c r="K1381" s="100"/>
      <c r="L1381" s="100"/>
      <c r="M1381" s="100"/>
      <c r="N1381" s="100"/>
      <c r="O1381" s="100"/>
      <c r="P1381" s="100"/>
      <c r="Q1381" s="100"/>
      <c r="R1381" s="100"/>
      <c r="S1381" s="100"/>
      <c r="T1381" s="100"/>
      <c r="U1381" s="100"/>
      <c r="V1381" s="100"/>
      <c r="W1381" s="100"/>
      <c r="X1381" s="100"/>
      <c r="Y1381" s="100"/>
      <c r="Z1381" s="100"/>
    </row>
    <row r="1382" spans="1:26" ht="14.25" hidden="1" customHeight="1" outlineLevel="1" x14ac:dyDescent="0.2">
      <c r="A1382" s="100" t="s">
        <v>159</v>
      </c>
      <c r="B1382" s="100">
        <v>6</v>
      </c>
      <c r="C1382" s="100" t="s">
        <v>101</v>
      </c>
      <c r="D1382" s="100">
        <v>54</v>
      </c>
      <c r="E1382" s="101">
        <v>84600</v>
      </c>
      <c r="F1382" s="101">
        <v>4000000</v>
      </c>
      <c r="G1382" s="102">
        <v>66</v>
      </c>
      <c r="H1382" s="101">
        <v>61</v>
      </c>
      <c r="I1382" s="101"/>
      <c r="J1382" s="100"/>
      <c r="K1382" s="100"/>
      <c r="L1382" s="100"/>
      <c r="M1382" s="100"/>
      <c r="N1382" s="100"/>
      <c r="O1382" s="100"/>
      <c r="P1382" s="100"/>
      <c r="Q1382" s="100"/>
      <c r="R1382" s="100"/>
      <c r="S1382" s="100"/>
      <c r="T1382" s="100"/>
      <c r="U1382" s="100"/>
      <c r="V1382" s="100"/>
      <c r="W1382" s="100"/>
      <c r="X1382" s="100"/>
      <c r="Y1382" s="100"/>
      <c r="Z1382" s="100"/>
    </row>
    <row r="1383" spans="1:26" ht="14.25" hidden="1" customHeight="1" outlineLevel="1" x14ac:dyDescent="0.2">
      <c r="A1383" s="100" t="s">
        <v>159</v>
      </c>
      <c r="B1383" s="100">
        <v>7</v>
      </c>
      <c r="C1383" s="100" t="s">
        <v>101</v>
      </c>
      <c r="D1383" s="100">
        <v>55</v>
      </c>
      <c r="E1383" s="101">
        <v>89700</v>
      </c>
      <c r="F1383" s="101">
        <v>8000000</v>
      </c>
      <c r="G1383" s="102">
        <v>90</v>
      </c>
      <c r="H1383" s="101">
        <v>61</v>
      </c>
      <c r="I1383" s="101"/>
      <c r="J1383" s="100"/>
      <c r="K1383" s="100"/>
      <c r="L1383" s="100"/>
      <c r="M1383" s="100"/>
      <c r="N1383" s="100"/>
      <c r="O1383" s="100"/>
      <c r="P1383" s="100"/>
      <c r="Q1383" s="100"/>
      <c r="R1383" s="100"/>
      <c r="S1383" s="100"/>
      <c r="T1383" s="100"/>
      <c r="U1383" s="100"/>
      <c r="V1383" s="100"/>
      <c r="W1383" s="100"/>
      <c r="X1383" s="100"/>
      <c r="Y1383" s="100"/>
      <c r="Z1383" s="100"/>
    </row>
    <row r="1384" spans="1:26" ht="14.25" hidden="1" customHeight="1" outlineLevel="1" x14ac:dyDescent="0.2">
      <c r="A1384" s="100" t="s">
        <v>159</v>
      </c>
      <c r="B1384" s="100">
        <v>8</v>
      </c>
      <c r="C1384" s="100" t="s">
        <v>101</v>
      </c>
      <c r="D1384" s="100">
        <v>57</v>
      </c>
      <c r="E1384" s="101">
        <v>95100</v>
      </c>
      <c r="F1384" s="101">
        <v>13000000</v>
      </c>
      <c r="G1384" s="102">
        <v>106</v>
      </c>
      <c r="H1384" s="101">
        <v>61</v>
      </c>
      <c r="I1384" s="101"/>
      <c r="J1384" s="100"/>
      <c r="K1384" s="100"/>
      <c r="L1384" s="100"/>
      <c r="M1384" s="100"/>
      <c r="N1384" s="100"/>
      <c r="O1384" s="100"/>
      <c r="P1384" s="100"/>
      <c r="Q1384" s="100"/>
      <c r="R1384" s="100"/>
      <c r="S1384" s="100"/>
      <c r="T1384" s="100"/>
      <c r="U1384" s="100"/>
      <c r="V1384" s="100"/>
      <c r="W1384" s="100"/>
      <c r="X1384" s="100"/>
      <c r="Y1384" s="100"/>
      <c r="Z1384" s="100"/>
    </row>
    <row r="1385" spans="1:26" ht="14.25" hidden="1" customHeight="1" outlineLevel="1" x14ac:dyDescent="0.2">
      <c r="A1385" s="100" t="s">
        <v>159</v>
      </c>
      <c r="B1385" s="100">
        <v>9</v>
      </c>
      <c r="C1385" s="100" t="s">
        <v>101</v>
      </c>
      <c r="D1385" s="100">
        <v>58</v>
      </c>
      <c r="E1385" s="101">
        <v>100800</v>
      </c>
      <c r="F1385" s="101">
        <v>25000000</v>
      </c>
      <c r="G1385" s="102">
        <v>116</v>
      </c>
      <c r="H1385" s="101">
        <v>61</v>
      </c>
      <c r="I1385" s="101"/>
      <c r="J1385" s="100"/>
      <c r="K1385" s="100"/>
      <c r="L1385" s="100"/>
      <c r="M1385" s="100"/>
      <c r="N1385" s="100"/>
      <c r="O1385" s="100"/>
      <c r="P1385" s="100"/>
      <c r="Q1385" s="100"/>
      <c r="R1385" s="100"/>
      <c r="S1385" s="100"/>
      <c r="T1385" s="100"/>
      <c r="U1385" s="100"/>
      <c r="V1385" s="100"/>
      <c r="W1385" s="100"/>
      <c r="X1385" s="100"/>
      <c r="Y1385" s="100"/>
      <c r="Z1385" s="100"/>
    </row>
    <row r="1386" spans="1:26" ht="14.25" hidden="1" customHeight="1" outlineLevel="1" x14ac:dyDescent="0.2">
      <c r="A1386" s="100" t="s">
        <v>159</v>
      </c>
      <c r="B1386" s="100">
        <v>10</v>
      </c>
      <c r="C1386" s="100" t="s">
        <v>101</v>
      </c>
      <c r="D1386" s="100">
        <v>59</v>
      </c>
      <c r="E1386" s="101">
        <v>106800</v>
      </c>
      <c r="F1386" s="101">
        <v>35000000</v>
      </c>
      <c r="G1386" s="102">
        <v>124</v>
      </c>
      <c r="H1386" s="101">
        <v>61</v>
      </c>
      <c r="I1386" s="101"/>
      <c r="J1386" s="100"/>
      <c r="K1386" s="100"/>
      <c r="L1386" s="100"/>
      <c r="M1386" s="100"/>
      <c r="N1386" s="100"/>
      <c r="O1386" s="100"/>
      <c r="P1386" s="100"/>
      <c r="Q1386" s="100"/>
      <c r="R1386" s="100"/>
      <c r="S1386" s="100"/>
      <c r="T1386" s="100"/>
      <c r="U1386" s="100"/>
      <c r="V1386" s="100"/>
      <c r="W1386" s="100"/>
      <c r="X1386" s="100"/>
      <c r="Y1386" s="100"/>
      <c r="Z1386" s="100"/>
    </row>
    <row r="1387" spans="1:26" ht="14.25" hidden="1" customHeight="1" outlineLevel="1" collapsed="1" x14ac:dyDescent="0.2">
      <c r="A1387" s="100" t="s">
        <v>159</v>
      </c>
      <c r="B1387" s="100">
        <v>11</v>
      </c>
      <c r="C1387" s="100" t="s">
        <v>101</v>
      </c>
      <c r="D1387" s="100">
        <v>60</v>
      </c>
      <c r="E1387" s="101">
        <v>113200</v>
      </c>
      <c r="F1387" s="101">
        <v>45000000</v>
      </c>
      <c r="G1387" s="102">
        <v>130</v>
      </c>
      <c r="H1387" s="101">
        <v>61</v>
      </c>
      <c r="I1387" s="101"/>
      <c r="J1387" s="100"/>
      <c r="K1387" s="100"/>
      <c r="L1387" s="100"/>
      <c r="M1387" s="100"/>
      <c r="N1387" s="100"/>
      <c r="O1387" s="100"/>
      <c r="P1387" s="100"/>
      <c r="Q1387" s="100"/>
      <c r="R1387" s="100"/>
      <c r="S1387" s="100"/>
      <c r="T1387" s="100"/>
      <c r="U1387" s="100"/>
      <c r="V1387" s="100"/>
      <c r="W1387" s="100"/>
      <c r="X1387" s="100"/>
      <c r="Y1387" s="100"/>
      <c r="Z1387" s="100"/>
    </row>
    <row r="1388" spans="1:26" ht="14.25" hidden="1" customHeight="1" outlineLevel="1" x14ac:dyDescent="0.2">
      <c r="A1388" s="100" t="s">
        <v>159</v>
      </c>
      <c r="B1388" s="100">
        <v>12</v>
      </c>
      <c r="C1388" s="100" t="s">
        <v>101</v>
      </c>
      <c r="D1388" s="100">
        <v>61</v>
      </c>
      <c r="E1388" s="101">
        <v>120000</v>
      </c>
      <c r="F1388" s="101">
        <v>0</v>
      </c>
      <c r="G1388" s="102">
        <v>0</v>
      </c>
      <c r="H1388" s="101">
        <v>61</v>
      </c>
      <c r="I1388" s="101"/>
      <c r="J1388" s="100"/>
      <c r="K1388" s="100"/>
      <c r="L1388" s="100"/>
      <c r="M1388" s="100"/>
      <c r="N1388" s="100"/>
      <c r="O1388" s="100"/>
      <c r="P1388" s="100"/>
      <c r="Q1388" s="100"/>
      <c r="R1388" s="100"/>
      <c r="S1388" s="100"/>
      <c r="T1388" s="100"/>
      <c r="U1388" s="100"/>
      <c r="V1388" s="100"/>
      <c r="W1388" s="100"/>
      <c r="X1388" s="100"/>
      <c r="Y1388" s="100"/>
      <c r="Z1388" s="100"/>
    </row>
    <row r="1389" spans="1:26" ht="14.25" hidden="1" customHeight="1" outlineLevel="1" x14ac:dyDescent="0.2">
      <c r="A1389" s="100" t="s">
        <v>159</v>
      </c>
      <c r="B1389" s="100">
        <v>1</v>
      </c>
      <c r="C1389" s="100" t="s">
        <v>102</v>
      </c>
      <c r="D1389" s="100">
        <v>61</v>
      </c>
      <c r="E1389" s="101">
        <v>120000</v>
      </c>
      <c r="F1389" s="101">
        <v>1000000</v>
      </c>
      <c r="G1389" s="102">
        <v>12</v>
      </c>
      <c r="H1389" s="101">
        <v>61</v>
      </c>
      <c r="I1389" s="101"/>
      <c r="J1389" s="100"/>
      <c r="K1389" s="100"/>
      <c r="L1389" s="100"/>
      <c r="M1389" s="100"/>
      <c r="N1389" s="100"/>
      <c r="O1389" s="100"/>
      <c r="P1389" s="100"/>
      <c r="Q1389" s="100"/>
      <c r="R1389" s="100"/>
      <c r="S1389" s="100"/>
      <c r="T1389" s="100"/>
      <c r="U1389" s="100"/>
      <c r="V1389" s="100"/>
      <c r="W1389" s="100"/>
      <c r="X1389" s="100"/>
      <c r="Y1389" s="100"/>
      <c r="Z1389" s="100"/>
    </row>
    <row r="1390" spans="1:26" ht="14.25" hidden="1" customHeight="1" outlineLevel="1" x14ac:dyDescent="0.2">
      <c r="A1390" s="100" t="s">
        <v>159</v>
      </c>
      <c r="B1390" s="100">
        <v>2</v>
      </c>
      <c r="C1390" s="100" t="s">
        <v>102</v>
      </c>
      <c r="D1390" s="100">
        <v>61</v>
      </c>
      <c r="E1390" s="101">
        <v>122000</v>
      </c>
      <c r="F1390" s="101">
        <v>2000000</v>
      </c>
      <c r="G1390" s="102">
        <v>24</v>
      </c>
      <c r="H1390" s="101">
        <v>61</v>
      </c>
      <c r="I1390" s="101"/>
      <c r="J1390" s="100"/>
      <c r="K1390" s="100"/>
      <c r="L1390" s="100"/>
      <c r="M1390" s="100"/>
      <c r="N1390" s="100"/>
      <c r="O1390" s="100"/>
      <c r="P1390" s="100"/>
      <c r="Q1390" s="100"/>
      <c r="R1390" s="100"/>
      <c r="S1390" s="100"/>
      <c r="T1390" s="100"/>
      <c r="U1390" s="100"/>
      <c r="V1390" s="100"/>
      <c r="W1390" s="100"/>
      <c r="X1390" s="100"/>
      <c r="Y1390" s="100"/>
      <c r="Z1390" s="100"/>
    </row>
    <row r="1391" spans="1:26" ht="14.25" hidden="1" customHeight="1" outlineLevel="1" x14ac:dyDescent="0.2">
      <c r="A1391" s="100" t="s">
        <v>159</v>
      </c>
      <c r="B1391" s="100">
        <v>3</v>
      </c>
      <c r="C1391" s="100" t="s">
        <v>102</v>
      </c>
      <c r="D1391" s="100">
        <v>61</v>
      </c>
      <c r="E1391" s="101">
        <v>124000</v>
      </c>
      <c r="F1391" s="101">
        <v>4000000</v>
      </c>
      <c r="G1391" s="102">
        <v>36</v>
      </c>
      <c r="H1391" s="101">
        <v>61</v>
      </c>
      <c r="I1391" s="101"/>
      <c r="J1391" s="100"/>
      <c r="K1391" s="100"/>
      <c r="L1391" s="100"/>
      <c r="M1391" s="100"/>
      <c r="N1391" s="100"/>
      <c r="O1391" s="100"/>
      <c r="P1391" s="100"/>
      <c r="Q1391" s="100"/>
      <c r="R1391" s="100"/>
      <c r="S1391" s="100"/>
      <c r="T1391" s="100"/>
      <c r="U1391" s="100"/>
      <c r="V1391" s="100"/>
      <c r="W1391" s="100"/>
      <c r="X1391" s="100"/>
      <c r="Y1391" s="100"/>
      <c r="Z1391" s="100"/>
    </row>
    <row r="1392" spans="1:26" ht="14.25" hidden="1" customHeight="1" outlineLevel="1" x14ac:dyDescent="0.2">
      <c r="A1392" s="100" t="s">
        <v>159</v>
      </c>
      <c r="B1392" s="100">
        <v>4</v>
      </c>
      <c r="C1392" s="100" t="s">
        <v>102</v>
      </c>
      <c r="D1392" s="100">
        <v>61</v>
      </c>
      <c r="E1392" s="101">
        <v>126000</v>
      </c>
      <c r="F1392" s="101">
        <v>16000000</v>
      </c>
      <c r="G1392" s="102">
        <v>36</v>
      </c>
      <c r="H1392" s="101">
        <v>61</v>
      </c>
      <c r="I1392" s="101"/>
      <c r="J1392" s="100"/>
      <c r="K1392" s="100"/>
      <c r="L1392" s="100"/>
      <c r="M1392" s="100"/>
      <c r="N1392" s="100"/>
      <c r="O1392" s="100"/>
      <c r="P1392" s="100"/>
      <c r="Q1392" s="100"/>
      <c r="R1392" s="100"/>
      <c r="S1392" s="100"/>
      <c r="T1392" s="100"/>
      <c r="U1392" s="100"/>
      <c r="V1392" s="100"/>
      <c r="W1392" s="100"/>
      <c r="X1392" s="100"/>
      <c r="Y1392" s="100"/>
      <c r="Z1392" s="100"/>
    </row>
    <row r="1393" spans="1:26" ht="14.25" hidden="1" customHeight="1" outlineLevel="1" x14ac:dyDescent="0.2">
      <c r="A1393" s="100" t="s">
        <v>159</v>
      </c>
      <c r="B1393" s="100">
        <v>5</v>
      </c>
      <c r="C1393" s="100" t="s">
        <v>102</v>
      </c>
      <c r="D1393" s="100">
        <v>61</v>
      </c>
      <c r="E1393" s="101">
        <v>128000</v>
      </c>
      <c r="F1393" s="101">
        <v>16000000</v>
      </c>
      <c r="G1393" s="102">
        <v>36</v>
      </c>
      <c r="H1393" s="101">
        <v>61</v>
      </c>
      <c r="I1393" s="101"/>
      <c r="J1393" s="100"/>
      <c r="K1393" s="100"/>
      <c r="L1393" s="100"/>
      <c r="M1393" s="100"/>
      <c r="N1393" s="100"/>
      <c r="O1393" s="100"/>
      <c r="P1393" s="100"/>
      <c r="Q1393" s="100"/>
      <c r="R1393" s="100"/>
      <c r="S1393" s="100"/>
      <c r="T1393" s="100"/>
      <c r="U1393" s="100"/>
      <c r="V1393" s="100"/>
      <c r="W1393" s="100"/>
      <c r="X1393" s="100"/>
      <c r="Y1393" s="100"/>
      <c r="Z1393" s="100"/>
    </row>
    <row r="1394" spans="1:26" ht="14.25" hidden="1" customHeight="1" outlineLevel="1" x14ac:dyDescent="0.2">
      <c r="A1394" s="100" t="s">
        <v>159</v>
      </c>
      <c r="B1394" s="100">
        <v>6</v>
      </c>
      <c r="C1394" s="100" t="s">
        <v>102</v>
      </c>
      <c r="D1394" s="100">
        <v>61</v>
      </c>
      <c r="E1394" s="101">
        <v>130000</v>
      </c>
      <c r="F1394" s="101">
        <v>16000000</v>
      </c>
      <c r="G1394" s="102">
        <v>36</v>
      </c>
      <c r="H1394" s="101">
        <v>61</v>
      </c>
      <c r="I1394" s="101"/>
      <c r="J1394" s="100"/>
      <c r="K1394" s="100"/>
      <c r="L1394" s="100"/>
      <c r="M1394" s="100"/>
      <c r="N1394" s="100"/>
      <c r="O1394" s="100"/>
      <c r="P1394" s="100"/>
      <c r="Q1394" s="100"/>
      <c r="R1394" s="100"/>
      <c r="S1394" s="100"/>
      <c r="T1394" s="100"/>
      <c r="U1394" s="100"/>
      <c r="V1394" s="100"/>
      <c r="W1394" s="100"/>
      <c r="X1394" s="100"/>
      <c r="Y1394" s="100"/>
      <c r="Z1394" s="100"/>
    </row>
    <row r="1395" spans="1:26" ht="14.25" hidden="1" customHeight="1" outlineLevel="1" x14ac:dyDescent="0.2">
      <c r="A1395" s="100" t="s">
        <v>159</v>
      </c>
      <c r="B1395" s="100">
        <v>7</v>
      </c>
      <c r="C1395" s="100" t="s">
        <v>102</v>
      </c>
      <c r="D1395" s="100">
        <v>61</v>
      </c>
      <c r="E1395" s="101">
        <v>132000</v>
      </c>
      <c r="F1395" s="101">
        <v>16000000</v>
      </c>
      <c r="G1395" s="102">
        <v>36</v>
      </c>
      <c r="H1395" s="101">
        <v>61</v>
      </c>
      <c r="I1395" s="101"/>
      <c r="J1395" s="100"/>
      <c r="K1395" s="100"/>
      <c r="L1395" s="100"/>
      <c r="M1395" s="100"/>
      <c r="N1395" s="100"/>
      <c r="O1395" s="100"/>
      <c r="P1395" s="100"/>
      <c r="Q1395" s="100"/>
      <c r="R1395" s="100"/>
      <c r="S1395" s="100"/>
      <c r="T1395" s="100"/>
      <c r="U1395" s="100"/>
      <c r="V1395" s="100"/>
      <c r="W1395" s="100"/>
      <c r="X1395" s="100"/>
      <c r="Y1395" s="100"/>
      <c r="Z1395" s="100"/>
    </row>
    <row r="1396" spans="1:26" ht="14.25" hidden="1" customHeight="1" outlineLevel="1" x14ac:dyDescent="0.2">
      <c r="A1396" s="100" t="s">
        <v>159</v>
      </c>
      <c r="B1396" s="100">
        <v>8</v>
      </c>
      <c r="C1396" s="100" t="s">
        <v>102</v>
      </c>
      <c r="D1396" s="100">
        <v>61</v>
      </c>
      <c r="E1396" s="101">
        <v>134000</v>
      </c>
      <c r="F1396" s="101">
        <v>16000000</v>
      </c>
      <c r="G1396" s="102">
        <v>36</v>
      </c>
      <c r="H1396" s="101">
        <v>61</v>
      </c>
      <c r="I1396" s="101"/>
      <c r="J1396" s="100"/>
      <c r="K1396" s="100"/>
      <c r="L1396" s="100"/>
      <c r="M1396" s="100"/>
      <c r="N1396" s="100"/>
      <c r="O1396" s="100"/>
      <c r="P1396" s="100"/>
      <c r="Q1396" s="100"/>
      <c r="R1396" s="100"/>
      <c r="S1396" s="100"/>
      <c r="T1396" s="100"/>
      <c r="U1396" s="100"/>
      <c r="V1396" s="100"/>
      <c r="W1396" s="100"/>
      <c r="X1396" s="100"/>
      <c r="Y1396" s="100"/>
      <c r="Z1396" s="100"/>
    </row>
    <row r="1397" spans="1:26" ht="14.25" hidden="1" customHeight="1" outlineLevel="1" x14ac:dyDescent="0.2">
      <c r="A1397" s="100" t="s">
        <v>159</v>
      </c>
      <c r="B1397" s="100">
        <v>9</v>
      </c>
      <c r="C1397" s="100" t="s">
        <v>102</v>
      </c>
      <c r="D1397" s="100">
        <v>61</v>
      </c>
      <c r="E1397" s="101">
        <v>136000</v>
      </c>
      <c r="F1397" s="101">
        <v>16000000</v>
      </c>
      <c r="G1397" s="102">
        <v>36</v>
      </c>
      <c r="H1397" s="101">
        <v>61</v>
      </c>
      <c r="I1397" s="101"/>
      <c r="J1397" s="100"/>
      <c r="K1397" s="100"/>
      <c r="L1397" s="100"/>
      <c r="M1397" s="100"/>
      <c r="N1397" s="100"/>
      <c r="O1397" s="100"/>
      <c r="P1397" s="100"/>
      <c r="Q1397" s="100"/>
      <c r="R1397" s="100"/>
      <c r="S1397" s="100"/>
      <c r="T1397" s="100"/>
      <c r="U1397" s="100"/>
      <c r="V1397" s="100"/>
      <c r="W1397" s="100"/>
      <c r="X1397" s="100"/>
      <c r="Y1397" s="100"/>
      <c r="Z1397" s="100"/>
    </row>
    <row r="1398" spans="1:26" ht="14.25" hidden="1" customHeight="1" outlineLevel="1" x14ac:dyDescent="0.2">
      <c r="A1398" s="100" t="s">
        <v>159</v>
      </c>
      <c r="B1398" s="100">
        <v>10</v>
      </c>
      <c r="C1398" s="100" t="s">
        <v>102</v>
      </c>
      <c r="D1398" s="100">
        <v>61</v>
      </c>
      <c r="E1398" s="101">
        <v>138000</v>
      </c>
      <c r="F1398" s="101">
        <v>16000000</v>
      </c>
      <c r="G1398" s="102">
        <v>36</v>
      </c>
      <c r="H1398" s="101">
        <v>61</v>
      </c>
      <c r="I1398" s="101"/>
      <c r="J1398" s="100"/>
      <c r="K1398" s="100"/>
      <c r="L1398" s="100"/>
      <c r="M1398" s="100"/>
      <c r="N1398" s="100"/>
      <c r="O1398" s="100"/>
      <c r="P1398" s="100"/>
      <c r="Q1398" s="100"/>
      <c r="R1398" s="100"/>
      <c r="S1398" s="100"/>
      <c r="T1398" s="100"/>
      <c r="U1398" s="100"/>
      <c r="V1398" s="100"/>
      <c r="W1398" s="100"/>
      <c r="X1398" s="100"/>
      <c r="Y1398" s="100"/>
      <c r="Z1398" s="100"/>
    </row>
    <row r="1399" spans="1:26" ht="14.25" hidden="1" customHeight="1" outlineLevel="1" x14ac:dyDescent="0.2">
      <c r="A1399" s="100" t="s">
        <v>159</v>
      </c>
      <c r="B1399" s="100">
        <v>11</v>
      </c>
      <c r="C1399" s="100" t="s">
        <v>102</v>
      </c>
      <c r="D1399" s="100">
        <v>61</v>
      </c>
      <c r="E1399" s="101">
        <v>140000</v>
      </c>
      <c r="F1399" s="101">
        <v>16000000</v>
      </c>
      <c r="G1399" s="102">
        <v>36</v>
      </c>
      <c r="H1399" s="101">
        <v>61</v>
      </c>
      <c r="I1399" s="101"/>
      <c r="J1399" s="100"/>
      <c r="K1399" s="100"/>
      <c r="L1399" s="100"/>
      <c r="M1399" s="100"/>
      <c r="N1399" s="100"/>
      <c r="O1399" s="100"/>
      <c r="P1399" s="100"/>
      <c r="Q1399" s="100"/>
      <c r="R1399" s="100"/>
      <c r="S1399" s="100"/>
      <c r="T1399" s="100"/>
      <c r="U1399" s="100"/>
      <c r="V1399" s="100"/>
      <c r="W1399" s="100"/>
      <c r="X1399" s="100"/>
      <c r="Y1399" s="100"/>
      <c r="Z1399" s="100"/>
    </row>
    <row r="1400" spans="1:26" ht="14.25" hidden="1" customHeight="1" outlineLevel="1" x14ac:dyDescent="0.2">
      <c r="A1400" s="100" t="s">
        <v>159</v>
      </c>
      <c r="B1400" s="100">
        <v>12</v>
      </c>
      <c r="C1400" s="100" t="s">
        <v>102</v>
      </c>
      <c r="D1400" s="100">
        <v>61</v>
      </c>
      <c r="E1400" s="101">
        <v>144000</v>
      </c>
      <c r="F1400" s="101">
        <v>0</v>
      </c>
      <c r="G1400" s="102">
        <v>0</v>
      </c>
      <c r="H1400" s="101">
        <v>61</v>
      </c>
      <c r="I1400" s="101"/>
      <c r="J1400" s="100"/>
      <c r="K1400" s="100"/>
      <c r="L1400" s="100"/>
      <c r="M1400" s="100"/>
      <c r="N1400" s="100"/>
      <c r="O1400" s="100"/>
      <c r="P1400" s="100"/>
      <c r="Q1400" s="100"/>
      <c r="R1400" s="100"/>
      <c r="S1400" s="100"/>
      <c r="T1400" s="100"/>
      <c r="U1400" s="100"/>
      <c r="V1400" s="100"/>
      <c r="W1400" s="100"/>
      <c r="X1400" s="100"/>
      <c r="Y1400" s="100"/>
      <c r="Z1400" s="100"/>
    </row>
    <row r="1401" spans="1:26" ht="14.25" hidden="1" customHeight="1" outlineLevel="1" x14ac:dyDescent="0.2">
      <c r="A1401" s="201" t="s">
        <v>159</v>
      </c>
      <c r="B1401" s="97">
        <v>1</v>
      </c>
      <c r="C1401" s="97" t="s">
        <v>103</v>
      </c>
      <c r="D1401" s="97">
        <v>61</v>
      </c>
      <c r="E1401" s="98">
        <v>151200</v>
      </c>
      <c r="F1401" s="98">
        <v>0</v>
      </c>
      <c r="G1401" s="99">
        <v>0</v>
      </c>
      <c r="H1401" s="98">
        <v>61</v>
      </c>
      <c r="I1401" s="101"/>
      <c r="J1401" s="100"/>
      <c r="K1401" s="100"/>
      <c r="L1401" s="100"/>
      <c r="M1401" s="100"/>
      <c r="N1401" s="100"/>
      <c r="O1401" s="100"/>
      <c r="P1401" s="100"/>
      <c r="Q1401" s="100"/>
      <c r="R1401" s="100"/>
      <c r="S1401" s="100"/>
      <c r="T1401" s="100"/>
      <c r="U1401" s="100"/>
      <c r="V1401" s="100"/>
      <c r="W1401" s="100"/>
      <c r="X1401" s="100"/>
      <c r="Y1401" s="100"/>
      <c r="Z1401" s="100"/>
    </row>
    <row r="1402" spans="1:26" ht="14.25" customHeight="1" collapsed="1" x14ac:dyDescent="0.2">
      <c r="A1402" s="100" t="s">
        <v>160</v>
      </c>
      <c r="B1402" s="100">
        <v>1</v>
      </c>
      <c r="C1402" s="100" t="s">
        <v>101</v>
      </c>
      <c r="D1402" s="100">
        <v>44</v>
      </c>
      <c r="E1402" s="101">
        <v>97000</v>
      </c>
      <c r="F1402" s="101">
        <v>100000</v>
      </c>
      <c r="G1402" s="102">
        <v>2</v>
      </c>
      <c r="H1402" s="101">
        <v>62</v>
      </c>
      <c r="I1402" s="101"/>
      <c r="J1402" s="100"/>
      <c r="K1402" s="100"/>
      <c r="L1402" s="100"/>
      <c r="M1402" s="100"/>
      <c r="N1402" s="100"/>
      <c r="O1402" s="100"/>
      <c r="P1402" s="100"/>
      <c r="Q1402" s="100"/>
      <c r="R1402" s="100"/>
      <c r="S1402" s="100"/>
      <c r="T1402" s="100"/>
      <c r="U1402" s="100"/>
      <c r="V1402" s="100"/>
      <c r="W1402" s="100"/>
      <c r="X1402" s="100"/>
      <c r="Y1402" s="100"/>
      <c r="Z1402" s="100"/>
    </row>
    <row r="1403" spans="1:26" ht="14.25" hidden="1" customHeight="1" outlineLevel="1" x14ac:dyDescent="0.2">
      <c r="A1403" s="100" t="s">
        <v>160</v>
      </c>
      <c r="B1403" s="100">
        <v>2</v>
      </c>
      <c r="C1403" s="100" t="s">
        <v>101</v>
      </c>
      <c r="D1403" s="100">
        <v>45</v>
      </c>
      <c r="E1403" s="101">
        <v>104000</v>
      </c>
      <c r="F1403" s="101">
        <v>200000</v>
      </c>
      <c r="G1403" s="102">
        <v>5</v>
      </c>
      <c r="H1403" s="101">
        <v>62</v>
      </c>
      <c r="I1403" s="101"/>
      <c r="J1403" s="100"/>
      <c r="K1403" s="100"/>
      <c r="L1403" s="100"/>
      <c r="M1403" s="100"/>
      <c r="N1403" s="100"/>
      <c r="O1403" s="100"/>
      <c r="P1403" s="100"/>
      <c r="Q1403" s="100"/>
      <c r="R1403" s="100"/>
      <c r="S1403" s="100"/>
      <c r="T1403" s="100"/>
      <c r="U1403" s="100"/>
      <c r="V1403" s="100"/>
      <c r="W1403" s="100"/>
      <c r="X1403" s="100"/>
      <c r="Y1403" s="100"/>
      <c r="Z1403" s="100"/>
    </row>
    <row r="1404" spans="1:26" ht="14.25" hidden="1" customHeight="1" outlineLevel="1" x14ac:dyDescent="0.2">
      <c r="A1404" s="100" t="s">
        <v>160</v>
      </c>
      <c r="B1404" s="100">
        <v>3</v>
      </c>
      <c r="C1404" s="100" t="s">
        <v>101</v>
      </c>
      <c r="D1404" s="100">
        <v>46</v>
      </c>
      <c r="E1404" s="101">
        <v>111000</v>
      </c>
      <c r="F1404" s="101">
        <v>400000</v>
      </c>
      <c r="G1404" s="102">
        <v>14</v>
      </c>
      <c r="H1404" s="101">
        <v>62</v>
      </c>
      <c r="I1404" s="101"/>
      <c r="J1404" s="100"/>
      <c r="K1404" s="100"/>
      <c r="L1404" s="100"/>
      <c r="M1404" s="100"/>
      <c r="N1404" s="100"/>
      <c r="O1404" s="100"/>
      <c r="P1404" s="100"/>
      <c r="Q1404" s="100"/>
      <c r="R1404" s="100"/>
      <c r="S1404" s="100"/>
      <c r="T1404" s="100"/>
      <c r="U1404" s="100"/>
      <c r="V1404" s="100"/>
      <c r="W1404" s="100"/>
      <c r="X1404" s="100"/>
      <c r="Y1404" s="100"/>
      <c r="Z1404" s="100"/>
    </row>
    <row r="1405" spans="1:26" ht="14.25" hidden="1" customHeight="1" outlineLevel="1" x14ac:dyDescent="0.2">
      <c r="A1405" s="100" t="s">
        <v>160</v>
      </c>
      <c r="B1405" s="100">
        <v>4</v>
      </c>
      <c r="C1405" s="100" t="s">
        <v>101</v>
      </c>
      <c r="D1405" s="100">
        <v>47</v>
      </c>
      <c r="E1405" s="101">
        <v>119000</v>
      </c>
      <c r="F1405" s="101">
        <v>2000000</v>
      </c>
      <c r="G1405" s="102">
        <v>28</v>
      </c>
      <c r="H1405" s="101">
        <v>62</v>
      </c>
      <c r="I1405" s="101"/>
      <c r="J1405" s="100"/>
      <c r="K1405" s="100"/>
      <c r="L1405" s="100"/>
      <c r="M1405" s="100"/>
      <c r="N1405" s="100"/>
      <c r="O1405" s="100"/>
      <c r="P1405" s="100"/>
      <c r="Q1405" s="100"/>
      <c r="R1405" s="100"/>
      <c r="S1405" s="100"/>
      <c r="T1405" s="100"/>
      <c r="U1405" s="100"/>
      <c r="V1405" s="100"/>
      <c r="W1405" s="100"/>
      <c r="X1405" s="100"/>
      <c r="Y1405" s="100"/>
      <c r="Z1405" s="100"/>
    </row>
    <row r="1406" spans="1:26" ht="14.25" hidden="1" customHeight="1" outlineLevel="1" x14ac:dyDescent="0.2">
      <c r="A1406" s="100" t="s">
        <v>160</v>
      </c>
      <c r="B1406" s="100">
        <v>5</v>
      </c>
      <c r="C1406" s="100" t="s">
        <v>101</v>
      </c>
      <c r="D1406" s="100">
        <v>48</v>
      </c>
      <c r="E1406" s="101">
        <v>127000</v>
      </c>
      <c r="F1406" s="101">
        <v>4000000</v>
      </c>
      <c r="G1406" s="102">
        <v>66</v>
      </c>
      <c r="H1406" s="101">
        <v>62</v>
      </c>
      <c r="I1406" s="101"/>
      <c r="J1406" s="100"/>
      <c r="K1406" s="100"/>
      <c r="L1406" s="100"/>
      <c r="M1406" s="100"/>
      <c r="N1406" s="100"/>
      <c r="O1406" s="100"/>
      <c r="P1406" s="100"/>
      <c r="Q1406" s="100"/>
      <c r="R1406" s="100"/>
      <c r="S1406" s="100"/>
      <c r="T1406" s="100"/>
      <c r="U1406" s="100"/>
      <c r="V1406" s="100"/>
      <c r="W1406" s="100"/>
      <c r="X1406" s="100"/>
      <c r="Y1406" s="100"/>
      <c r="Z1406" s="100"/>
    </row>
    <row r="1407" spans="1:26" ht="14.25" hidden="1" customHeight="1" outlineLevel="1" x14ac:dyDescent="0.2">
      <c r="A1407" s="100" t="s">
        <v>160</v>
      </c>
      <c r="B1407" s="100">
        <v>6</v>
      </c>
      <c r="C1407" s="100" t="s">
        <v>101</v>
      </c>
      <c r="D1407" s="100">
        <v>50</v>
      </c>
      <c r="E1407" s="101">
        <v>136000</v>
      </c>
      <c r="F1407" s="101">
        <v>6000000</v>
      </c>
      <c r="G1407" s="102">
        <v>102</v>
      </c>
      <c r="H1407" s="101">
        <v>62</v>
      </c>
      <c r="I1407" s="101"/>
      <c r="J1407" s="100"/>
      <c r="K1407" s="100"/>
      <c r="L1407" s="100"/>
      <c r="M1407" s="100"/>
      <c r="N1407" s="100"/>
      <c r="O1407" s="100"/>
      <c r="P1407" s="100"/>
      <c r="Q1407" s="100"/>
      <c r="R1407" s="100"/>
      <c r="S1407" s="100"/>
      <c r="T1407" s="100"/>
      <c r="U1407" s="100"/>
      <c r="V1407" s="100"/>
      <c r="W1407" s="100"/>
      <c r="X1407" s="100"/>
      <c r="Y1407" s="100"/>
      <c r="Z1407" s="100"/>
    </row>
    <row r="1408" spans="1:26" ht="14.25" hidden="1" customHeight="1" outlineLevel="1" x14ac:dyDescent="0.2">
      <c r="A1408" s="100" t="s">
        <v>160</v>
      </c>
      <c r="B1408" s="100">
        <v>7</v>
      </c>
      <c r="C1408" s="100" t="s">
        <v>101</v>
      </c>
      <c r="D1408" s="100">
        <v>51</v>
      </c>
      <c r="E1408" s="101">
        <v>145000</v>
      </c>
      <c r="F1408" s="101">
        <v>11000000</v>
      </c>
      <c r="G1408" s="102">
        <v>124</v>
      </c>
      <c r="H1408" s="101">
        <v>62</v>
      </c>
      <c r="I1408" s="101"/>
      <c r="J1408" s="100"/>
      <c r="K1408" s="100"/>
      <c r="L1408" s="100"/>
      <c r="M1408" s="100"/>
      <c r="N1408" s="100"/>
      <c r="O1408" s="100"/>
      <c r="P1408" s="100"/>
      <c r="Q1408" s="100"/>
      <c r="R1408" s="100"/>
      <c r="S1408" s="100"/>
      <c r="T1408" s="100"/>
      <c r="U1408" s="100"/>
      <c r="V1408" s="100"/>
      <c r="W1408" s="100"/>
      <c r="X1408" s="100"/>
      <c r="Y1408" s="100"/>
      <c r="Z1408" s="100"/>
    </row>
    <row r="1409" spans="1:26" ht="14.25" hidden="1" customHeight="1" outlineLevel="1" x14ac:dyDescent="0.2">
      <c r="A1409" s="100" t="s">
        <v>160</v>
      </c>
      <c r="B1409" s="100">
        <v>8</v>
      </c>
      <c r="C1409" s="100" t="s">
        <v>101</v>
      </c>
      <c r="D1409" s="100">
        <v>53</v>
      </c>
      <c r="E1409" s="101">
        <v>155000</v>
      </c>
      <c r="F1409" s="101">
        <v>17000000</v>
      </c>
      <c r="G1409" s="102">
        <v>140</v>
      </c>
      <c r="H1409" s="101">
        <v>62</v>
      </c>
      <c r="I1409" s="101"/>
      <c r="J1409" s="100"/>
      <c r="K1409" s="100"/>
      <c r="L1409" s="100"/>
      <c r="M1409" s="100"/>
      <c r="N1409" s="100"/>
      <c r="O1409" s="100"/>
      <c r="P1409" s="100"/>
      <c r="Q1409" s="100"/>
      <c r="R1409" s="100"/>
      <c r="S1409" s="100"/>
      <c r="T1409" s="100"/>
      <c r="U1409" s="100"/>
      <c r="V1409" s="100"/>
      <c r="W1409" s="100"/>
      <c r="X1409" s="100"/>
      <c r="Y1409" s="100"/>
      <c r="Z1409" s="100"/>
    </row>
    <row r="1410" spans="1:26" ht="14.25" hidden="1" customHeight="1" outlineLevel="1" x14ac:dyDescent="0.2">
      <c r="A1410" s="100" t="s">
        <v>160</v>
      </c>
      <c r="B1410" s="100">
        <v>9</v>
      </c>
      <c r="C1410" s="100" t="s">
        <v>101</v>
      </c>
      <c r="D1410" s="100">
        <v>55</v>
      </c>
      <c r="E1410" s="101">
        <v>165000</v>
      </c>
      <c r="F1410" s="101">
        <v>36000000</v>
      </c>
      <c r="G1410" s="102">
        <v>148</v>
      </c>
      <c r="H1410" s="101">
        <v>62</v>
      </c>
      <c r="I1410" s="101"/>
      <c r="J1410" s="100"/>
      <c r="K1410" s="100"/>
      <c r="L1410" s="100"/>
      <c r="M1410" s="100"/>
      <c r="N1410" s="100"/>
      <c r="O1410" s="100"/>
      <c r="P1410" s="100"/>
      <c r="Q1410" s="100"/>
      <c r="R1410" s="100"/>
      <c r="S1410" s="100"/>
      <c r="T1410" s="100"/>
      <c r="U1410" s="100"/>
      <c r="V1410" s="100"/>
      <c r="W1410" s="100"/>
      <c r="X1410" s="100"/>
      <c r="Y1410" s="100"/>
      <c r="Z1410" s="100"/>
    </row>
    <row r="1411" spans="1:26" ht="14.25" hidden="1" customHeight="1" outlineLevel="1" x14ac:dyDescent="0.2">
      <c r="A1411" s="100" t="s">
        <v>160</v>
      </c>
      <c r="B1411" s="100">
        <v>10</v>
      </c>
      <c r="C1411" s="100" t="s">
        <v>101</v>
      </c>
      <c r="D1411" s="100">
        <v>56</v>
      </c>
      <c r="E1411" s="101">
        <v>176000</v>
      </c>
      <c r="F1411" s="101">
        <v>52000000</v>
      </c>
      <c r="G1411" s="102">
        <v>152</v>
      </c>
      <c r="H1411" s="101">
        <v>62</v>
      </c>
      <c r="I1411" s="101"/>
      <c r="J1411" s="100"/>
      <c r="K1411" s="100"/>
      <c r="L1411" s="100"/>
      <c r="M1411" s="100"/>
      <c r="N1411" s="100"/>
      <c r="O1411" s="100"/>
      <c r="P1411" s="100"/>
      <c r="Q1411" s="100"/>
      <c r="R1411" s="100"/>
      <c r="S1411" s="100"/>
      <c r="T1411" s="100"/>
      <c r="U1411" s="100"/>
      <c r="V1411" s="100"/>
      <c r="W1411" s="100"/>
      <c r="X1411" s="100"/>
      <c r="Y1411" s="100"/>
      <c r="Z1411" s="100"/>
    </row>
    <row r="1412" spans="1:26" ht="14.25" hidden="1" customHeight="1" outlineLevel="1" collapsed="1" x14ac:dyDescent="0.2">
      <c r="A1412" s="100" t="s">
        <v>160</v>
      </c>
      <c r="B1412" s="100">
        <v>11</v>
      </c>
      <c r="C1412" s="100" t="s">
        <v>101</v>
      </c>
      <c r="D1412" s="100">
        <v>57</v>
      </c>
      <c r="E1412" s="101">
        <v>188000</v>
      </c>
      <c r="F1412" s="101">
        <v>70000000</v>
      </c>
      <c r="G1412" s="102">
        <v>160</v>
      </c>
      <c r="H1412" s="101">
        <v>62</v>
      </c>
      <c r="I1412" s="101"/>
      <c r="J1412" s="100"/>
      <c r="K1412" s="100"/>
      <c r="L1412" s="100"/>
      <c r="M1412" s="100"/>
      <c r="N1412" s="100"/>
      <c r="O1412" s="100"/>
      <c r="P1412" s="100"/>
      <c r="Q1412" s="100"/>
      <c r="R1412" s="100"/>
      <c r="S1412" s="100"/>
      <c r="T1412" s="100"/>
      <c r="U1412" s="100"/>
      <c r="V1412" s="100"/>
      <c r="W1412" s="100"/>
      <c r="X1412" s="100"/>
      <c r="Y1412" s="100"/>
      <c r="Z1412" s="100"/>
    </row>
    <row r="1413" spans="1:26" ht="14.25" hidden="1" customHeight="1" outlineLevel="1" x14ac:dyDescent="0.2">
      <c r="A1413" s="100" t="s">
        <v>160</v>
      </c>
      <c r="B1413" s="100">
        <v>12</v>
      </c>
      <c r="C1413" s="100" t="s">
        <v>101</v>
      </c>
      <c r="D1413" s="100">
        <v>58</v>
      </c>
      <c r="E1413" s="101">
        <v>200000</v>
      </c>
      <c r="F1413" s="101">
        <v>0</v>
      </c>
      <c r="G1413" s="102">
        <v>0</v>
      </c>
      <c r="H1413" s="101">
        <v>62</v>
      </c>
      <c r="I1413" s="101"/>
      <c r="J1413" s="100"/>
      <c r="K1413" s="100"/>
      <c r="L1413" s="100"/>
      <c r="M1413" s="100"/>
      <c r="N1413" s="100"/>
      <c r="O1413" s="100"/>
      <c r="P1413" s="100"/>
      <c r="Q1413" s="100"/>
      <c r="R1413" s="100"/>
      <c r="S1413" s="100"/>
      <c r="T1413" s="100"/>
      <c r="U1413" s="100"/>
      <c r="V1413" s="100"/>
      <c r="W1413" s="100"/>
      <c r="X1413" s="100"/>
      <c r="Y1413" s="100"/>
      <c r="Z1413" s="100"/>
    </row>
    <row r="1414" spans="1:26" ht="14.25" hidden="1" customHeight="1" outlineLevel="1" x14ac:dyDescent="0.2">
      <c r="A1414" s="100" t="s">
        <v>160</v>
      </c>
      <c r="B1414" s="100">
        <v>1</v>
      </c>
      <c r="C1414" s="100" t="s">
        <v>102</v>
      </c>
      <c r="D1414" s="100">
        <v>58</v>
      </c>
      <c r="E1414" s="101">
        <v>200000</v>
      </c>
      <c r="F1414" s="101">
        <v>2500000</v>
      </c>
      <c r="G1414" s="102">
        <v>12</v>
      </c>
      <c r="H1414" s="101">
        <v>62</v>
      </c>
      <c r="I1414" s="101"/>
      <c r="J1414" s="100"/>
      <c r="K1414" s="100"/>
      <c r="L1414" s="100"/>
      <c r="M1414" s="100"/>
      <c r="N1414" s="100"/>
      <c r="O1414" s="100"/>
      <c r="P1414" s="100"/>
      <c r="Q1414" s="100"/>
      <c r="R1414" s="100"/>
      <c r="S1414" s="100"/>
      <c r="T1414" s="100"/>
      <c r="U1414" s="100"/>
      <c r="V1414" s="100"/>
      <c r="W1414" s="100"/>
      <c r="X1414" s="100"/>
      <c r="Y1414" s="100"/>
      <c r="Z1414" s="100"/>
    </row>
    <row r="1415" spans="1:26" ht="14.25" hidden="1" customHeight="1" outlineLevel="1" x14ac:dyDescent="0.2">
      <c r="A1415" s="100" t="s">
        <v>160</v>
      </c>
      <c r="B1415" s="100">
        <v>2</v>
      </c>
      <c r="C1415" s="100" t="s">
        <v>102</v>
      </c>
      <c r="D1415" s="100">
        <v>58</v>
      </c>
      <c r="E1415" s="101">
        <v>203500</v>
      </c>
      <c r="F1415" s="101">
        <v>5000000</v>
      </c>
      <c r="G1415" s="102">
        <v>24</v>
      </c>
      <c r="H1415" s="101">
        <v>62</v>
      </c>
      <c r="I1415" s="101"/>
      <c r="J1415" s="100"/>
      <c r="K1415" s="100"/>
      <c r="L1415" s="100"/>
      <c r="M1415" s="100"/>
      <c r="N1415" s="100"/>
      <c r="O1415" s="100"/>
      <c r="P1415" s="100"/>
      <c r="Q1415" s="100"/>
      <c r="R1415" s="100"/>
      <c r="S1415" s="100"/>
      <c r="T1415" s="100"/>
      <c r="U1415" s="100"/>
      <c r="V1415" s="100"/>
      <c r="W1415" s="100"/>
      <c r="X1415" s="100"/>
      <c r="Y1415" s="100"/>
      <c r="Z1415" s="100"/>
    </row>
    <row r="1416" spans="1:26" ht="14.25" hidden="1" customHeight="1" outlineLevel="1" x14ac:dyDescent="0.2">
      <c r="A1416" s="100" t="s">
        <v>160</v>
      </c>
      <c r="B1416" s="100">
        <v>3</v>
      </c>
      <c r="C1416" s="100" t="s">
        <v>102</v>
      </c>
      <c r="D1416" s="100">
        <v>58</v>
      </c>
      <c r="E1416" s="101">
        <v>207000</v>
      </c>
      <c r="F1416" s="101">
        <v>10000000</v>
      </c>
      <c r="G1416" s="102">
        <v>36</v>
      </c>
      <c r="H1416" s="101">
        <v>62</v>
      </c>
      <c r="I1416" s="101"/>
      <c r="J1416" s="100"/>
      <c r="K1416" s="100"/>
      <c r="L1416" s="100"/>
      <c r="M1416" s="100"/>
      <c r="N1416" s="100"/>
      <c r="O1416" s="100"/>
      <c r="P1416" s="100"/>
      <c r="Q1416" s="100"/>
      <c r="R1416" s="100"/>
      <c r="S1416" s="100"/>
      <c r="T1416" s="100"/>
      <c r="U1416" s="100"/>
      <c r="V1416" s="100"/>
      <c r="W1416" s="100"/>
      <c r="X1416" s="100"/>
      <c r="Y1416" s="100"/>
      <c r="Z1416" s="100"/>
    </row>
    <row r="1417" spans="1:26" ht="14.25" hidden="1" customHeight="1" outlineLevel="1" x14ac:dyDescent="0.2">
      <c r="A1417" s="100" t="s">
        <v>160</v>
      </c>
      <c r="B1417" s="100">
        <v>4</v>
      </c>
      <c r="C1417" s="100" t="s">
        <v>102</v>
      </c>
      <c r="D1417" s="100">
        <v>58</v>
      </c>
      <c r="E1417" s="101">
        <v>210500</v>
      </c>
      <c r="F1417" s="101">
        <v>22500000</v>
      </c>
      <c r="G1417" s="102">
        <v>48</v>
      </c>
      <c r="H1417" s="101">
        <v>62</v>
      </c>
      <c r="I1417" s="101"/>
      <c r="J1417" s="100"/>
      <c r="K1417" s="100"/>
      <c r="L1417" s="100"/>
      <c r="M1417" s="100"/>
      <c r="N1417" s="100"/>
      <c r="O1417" s="100"/>
      <c r="P1417" s="100"/>
      <c r="Q1417" s="100"/>
      <c r="R1417" s="100"/>
      <c r="S1417" s="100"/>
      <c r="T1417" s="100"/>
      <c r="U1417" s="100"/>
      <c r="V1417" s="100"/>
      <c r="W1417" s="100"/>
      <c r="X1417" s="100"/>
      <c r="Y1417" s="100"/>
      <c r="Z1417" s="100"/>
    </row>
    <row r="1418" spans="1:26" ht="14.25" hidden="1" customHeight="1" outlineLevel="1" x14ac:dyDescent="0.2">
      <c r="A1418" s="100" t="s">
        <v>160</v>
      </c>
      <c r="B1418" s="100">
        <v>5</v>
      </c>
      <c r="C1418" s="100" t="s">
        <v>102</v>
      </c>
      <c r="D1418" s="100">
        <v>58</v>
      </c>
      <c r="E1418" s="101">
        <v>214000</v>
      </c>
      <c r="F1418" s="101">
        <v>22500000</v>
      </c>
      <c r="G1418" s="102">
        <v>48</v>
      </c>
      <c r="H1418" s="101">
        <v>62</v>
      </c>
      <c r="I1418" s="101"/>
      <c r="J1418" s="100"/>
      <c r="K1418" s="100"/>
      <c r="L1418" s="100"/>
      <c r="M1418" s="100"/>
      <c r="N1418" s="100"/>
      <c r="O1418" s="100"/>
      <c r="P1418" s="100"/>
      <c r="Q1418" s="100"/>
      <c r="R1418" s="100"/>
      <c r="S1418" s="100"/>
      <c r="T1418" s="100"/>
      <c r="U1418" s="100"/>
      <c r="V1418" s="100"/>
      <c r="W1418" s="100"/>
      <c r="X1418" s="100"/>
      <c r="Y1418" s="100"/>
      <c r="Z1418" s="100"/>
    </row>
    <row r="1419" spans="1:26" ht="14.25" hidden="1" customHeight="1" outlineLevel="1" x14ac:dyDescent="0.2">
      <c r="A1419" s="100" t="s">
        <v>160</v>
      </c>
      <c r="B1419" s="100">
        <v>6</v>
      </c>
      <c r="C1419" s="100" t="s">
        <v>102</v>
      </c>
      <c r="D1419" s="100">
        <v>58</v>
      </c>
      <c r="E1419" s="101">
        <v>217500</v>
      </c>
      <c r="F1419" s="101">
        <v>22500000</v>
      </c>
      <c r="G1419" s="102">
        <v>48</v>
      </c>
      <c r="H1419" s="101">
        <v>62</v>
      </c>
      <c r="I1419" s="101"/>
      <c r="J1419" s="100"/>
      <c r="K1419" s="100"/>
      <c r="L1419" s="100"/>
      <c r="M1419" s="100"/>
      <c r="N1419" s="100"/>
      <c r="O1419" s="100"/>
      <c r="P1419" s="100"/>
      <c r="Q1419" s="100"/>
      <c r="R1419" s="100"/>
      <c r="S1419" s="100"/>
      <c r="T1419" s="100"/>
      <c r="U1419" s="100"/>
      <c r="V1419" s="100"/>
      <c r="W1419" s="100"/>
      <c r="X1419" s="100"/>
      <c r="Y1419" s="100"/>
      <c r="Z1419" s="100"/>
    </row>
    <row r="1420" spans="1:26" ht="14.25" hidden="1" customHeight="1" outlineLevel="1" x14ac:dyDescent="0.2">
      <c r="A1420" s="100" t="s">
        <v>160</v>
      </c>
      <c r="B1420" s="100">
        <v>7</v>
      </c>
      <c r="C1420" s="100" t="s">
        <v>102</v>
      </c>
      <c r="D1420" s="100">
        <v>58</v>
      </c>
      <c r="E1420" s="101">
        <v>221000</v>
      </c>
      <c r="F1420" s="101">
        <v>22500000</v>
      </c>
      <c r="G1420" s="102">
        <v>48</v>
      </c>
      <c r="H1420" s="101">
        <v>62</v>
      </c>
      <c r="I1420" s="101"/>
      <c r="J1420" s="100"/>
      <c r="K1420" s="100"/>
      <c r="L1420" s="100"/>
      <c r="M1420" s="100"/>
      <c r="N1420" s="100"/>
      <c r="O1420" s="100"/>
      <c r="P1420" s="100"/>
      <c r="Q1420" s="100"/>
      <c r="R1420" s="100"/>
      <c r="S1420" s="100"/>
      <c r="T1420" s="100"/>
      <c r="U1420" s="100"/>
      <c r="V1420" s="100"/>
      <c r="W1420" s="100"/>
      <c r="X1420" s="100"/>
      <c r="Y1420" s="100"/>
      <c r="Z1420" s="100"/>
    </row>
    <row r="1421" spans="1:26" ht="14.25" hidden="1" customHeight="1" outlineLevel="1" x14ac:dyDescent="0.2">
      <c r="A1421" s="100" t="s">
        <v>160</v>
      </c>
      <c r="B1421" s="100">
        <v>8</v>
      </c>
      <c r="C1421" s="100" t="s">
        <v>102</v>
      </c>
      <c r="D1421" s="100">
        <v>58</v>
      </c>
      <c r="E1421" s="101">
        <v>224500</v>
      </c>
      <c r="F1421" s="101">
        <v>22500000</v>
      </c>
      <c r="G1421" s="102">
        <v>48</v>
      </c>
      <c r="H1421" s="101">
        <v>62</v>
      </c>
      <c r="I1421" s="101"/>
      <c r="J1421" s="100"/>
      <c r="K1421" s="100"/>
      <c r="L1421" s="100"/>
      <c r="M1421" s="100"/>
      <c r="N1421" s="100"/>
      <c r="O1421" s="100"/>
      <c r="P1421" s="100"/>
      <c r="Q1421" s="100"/>
      <c r="R1421" s="100"/>
      <c r="S1421" s="100"/>
      <c r="T1421" s="100"/>
      <c r="U1421" s="100"/>
      <c r="V1421" s="100"/>
      <c r="W1421" s="100"/>
      <c r="X1421" s="100"/>
      <c r="Y1421" s="100"/>
      <c r="Z1421" s="100"/>
    </row>
    <row r="1422" spans="1:26" ht="14.25" hidden="1" customHeight="1" outlineLevel="1" x14ac:dyDescent="0.2">
      <c r="A1422" s="100" t="s">
        <v>160</v>
      </c>
      <c r="B1422" s="100">
        <v>9</v>
      </c>
      <c r="C1422" s="100" t="s">
        <v>102</v>
      </c>
      <c r="D1422" s="100">
        <v>58</v>
      </c>
      <c r="E1422" s="101">
        <v>228500</v>
      </c>
      <c r="F1422" s="101">
        <v>22500000</v>
      </c>
      <c r="G1422" s="102">
        <v>48</v>
      </c>
      <c r="H1422" s="101">
        <v>62</v>
      </c>
      <c r="I1422" s="101"/>
      <c r="J1422" s="100"/>
      <c r="K1422" s="100"/>
      <c r="L1422" s="100"/>
      <c r="M1422" s="100"/>
      <c r="N1422" s="100"/>
      <c r="O1422" s="100"/>
      <c r="P1422" s="100"/>
      <c r="Q1422" s="100"/>
      <c r="R1422" s="100"/>
      <c r="S1422" s="100"/>
      <c r="T1422" s="100"/>
      <c r="U1422" s="100"/>
      <c r="V1422" s="100"/>
      <c r="W1422" s="100"/>
      <c r="X1422" s="100"/>
      <c r="Y1422" s="100"/>
      <c r="Z1422" s="100"/>
    </row>
    <row r="1423" spans="1:26" ht="14.25" hidden="1" customHeight="1" outlineLevel="1" x14ac:dyDescent="0.2">
      <c r="A1423" s="100" t="s">
        <v>160</v>
      </c>
      <c r="B1423" s="100">
        <v>10</v>
      </c>
      <c r="C1423" s="100" t="s">
        <v>102</v>
      </c>
      <c r="D1423" s="100">
        <v>58</v>
      </c>
      <c r="E1423" s="101">
        <v>232000</v>
      </c>
      <c r="F1423" s="101">
        <v>22500000</v>
      </c>
      <c r="G1423" s="102">
        <v>48</v>
      </c>
      <c r="H1423" s="101">
        <v>62</v>
      </c>
      <c r="I1423" s="101"/>
      <c r="J1423" s="100"/>
      <c r="K1423" s="100"/>
      <c r="L1423" s="100"/>
      <c r="M1423" s="100"/>
      <c r="N1423" s="100"/>
      <c r="O1423" s="100"/>
      <c r="P1423" s="100"/>
      <c r="Q1423" s="100"/>
      <c r="R1423" s="100"/>
      <c r="S1423" s="100"/>
      <c r="T1423" s="100"/>
      <c r="U1423" s="100"/>
      <c r="V1423" s="100"/>
      <c r="W1423" s="100"/>
      <c r="X1423" s="100"/>
      <c r="Y1423" s="100"/>
      <c r="Z1423" s="100"/>
    </row>
    <row r="1424" spans="1:26" ht="14.25" hidden="1" customHeight="1" outlineLevel="1" x14ac:dyDescent="0.2">
      <c r="A1424" s="100" t="s">
        <v>160</v>
      </c>
      <c r="B1424" s="100">
        <v>11</v>
      </c>
      <c r="C1424" s="100" t="s">
        <v>102</v>
      </c>
      <c r="D1424" s="100">
        <v>58</v>
      </c>
      <c r="E1424" s="101">
        <v>236000</v>
      </c>
      <c r="F1424" s="101">
        <v>22500000</v>
      </c>
      <c r="G1424" s="102">
        <v>48</v>
      </c>
      <c r="H1424" s="101">
        <v>62</v>
      </c>
      <c r="I1424" s="101"/>
      <c r="J1424" s="100"/>
      <c r="K1424" s="100"/>
      <c r="L1424" s="100"/>
      <c r="M1424" s="100"/>
      <c r="N1424" s="100"/>
      <c r="O1424" s="100"/>
      <c r="P1424" s="100"/>
      <c r="Q1424" s="100"/>
      <c r="R1424" s="100"/>
      <c r="S1424" s="100"/>
      <c r="T1424" s="100"/>
      <c r="U1424" s="100"/>
      <c r="V1424" s="100"/>
      <c r="W1424" s="100"/>
      <c r="X1424" s="100"/>
      <c r="Y1424" s="100"/>
      <c r="Z1424" s="100"/>
    </row>
    <row r="1425" spans="1:26" ht="14.25" hidden="1" customHeight="1" outlineLevel="1" x14ac:dyDescent="0.2">
      <c r="A1425" s="100" t="s">
        <v>160</v>
      </c>
      <c r="B1425" s="100">
        <v>12</v>
      </c>
      <c r="C1425" s="100" t="s">
        <v>102</v>
      </c>
      <c r="D1425" s="100">
        <v>58</v>
      </c>
      <c r="E1425" s="101">
        <v>240000</v>
      </c>
      <c r="F1425" s="101">
        <v>0</v>
      </c>
      <c r="G1425" s="102">
        <v>0</v>
      </c>
      <c r="H1425" s="101">
        <v>62</v>
      </c>
      <c r="I1425" s="101"/>
      <c r="J1425" s="100"/>
      <c r="K1425" s="100"/>
      <c r="L1425" s="100"/>
      <c r="M1425" s="100"/>
      <c r="N1425" s="100"/>
      <c r="O1425" s="100"/>
      <c r="P1425" s="100"/>
      <c r="Q1425" s="100"/>
      <c r="R1425" s="100"/>
      <c r="S1425" s="100"/>
      <c r="T1425" s="100"/>
      <c r="U1425" s="100"/>
      <c r="V1425" s="100"/>
      <c r="W1425" s="100"/>
      <c r="X1425" s="100"/>
      <c r="Y1425" s="100"/>
      <c r="Z1425" s="100"/>
    </row>
    <row r="1426" spans="1:26" ht="14.25" hidden="1" customHeight="1" outlineLevel="1" x14ac:dyDescent="0.2">
      <c r="A1426" s="201" t="s">
        <v>160</v>
      </c>
      <c r="B1426" s="97">
        <v>1</v>
      </c>
      <c r="C1426" s="97" t="s">
        <v>103</v>
      </c>
      <c r="D1426" s="97">
        <v>58</v>
      </c>
      <c r="E1426" s="98">
        <v>252000</v>
      </c>
      <c r="F1426" s="98">
        <v>0</v>
      </c>
      <c r="G1426" s="99">
        <v>0</v>
      </c>
      <c r="H1426" s="98">
        <v>62</v>
      </c>
      <c r="I1426" s="101"/>
      <c r="J1426" s="100"/>
      <c r="K1426" s="100"/>
      <c r="L1426" s="100"/>
      <c r="M1426" s="100"/>
      <c r="N1426" s="100"/>
      <c r="O1426" s="100"/>
      <c r="P1426" s="100"/>
      <c r="Q1426" s="100"/>
      <c r="R1426" s="100"/>
      <c r="S1426" s="100"/>
      <c r="T1426" s="100"/>
      <c r="U1426" s="100"/>
      <c r="V1426" s="100"/>
      <c r="W1426" s="100"/>
      <c r="X1426" s="100"/>
      <c r="Y1426" s="100"/>
      <c r="Z1426" s="100"/>
    </row>
    <row r="1427" spans="1:26" ht="14.25" customHeight="1" collapsed="1" x14ac:dyDescent="0.2">
      <c r="A1427" s="100" t="s">
        <v>161</v>
      </c>
      <c r="B1427" s="100">
        <v>1</v>
      </c>
      <c r="C1427" s="100" t="s">
        <v>101</v>
      </c>
      <c r="D1427" s="100">
        <v>43</v>
      </c>
      <c r="E1427" s="101">
        <v>118800</v>
      </c>
      <c r="F1427" s="101">
        <v>100000</v>
      </c>
      <c r="G1427" s="102">
        <v>2</v>
      </c>
      <c r="H1427" s="101">
        <v>63</v>
      </c>
      <c r="I1427" s="101"/>
      <c r="J1427" s="100"/>
      <c r="K1427" s="100"/>
      <c r="L1427" s="100"/>
      <c r="M1427" s="100"/>
      <c r="N1427" s="100"/>
      <c r="O1427" s="100"/>
      <c r="P1427" s="100"/>
      <c r="Q1427" s="100"/>
      <c r="R1427" s="100"/>
      <c r="S1427" s="100"/>
      <c r="T1427" s="100"/>
      <c r="U1427" s="100"/>
      <c r="V1427" s="100"/>
      <c r="W1427" s="100"/>
      <c r="X1427" s="100"/>
      <c r="Y1427" s="100"/>
      <c r="Z1427" s="100"/>
    </row>
    <row r="1428" spans="1:26" ht="14.25" hidden="1" customHeight="1" outlineLevel="1" x14ac:dyDescent="0.2">
      <c r="A1428" s="100" t="s">
        <v>161</v>
      </c>
      <c r="B1428" s="100">
        <v>2</v>
      </c>
      <c r="C1428" s="100" t="s">
        <v>101</v>
      </c>
      <c r="D1428" s="100">
        <v>44</v>
      </c>
      <c r="E1428" s="101">
        <v>126900</v>
      </c>
      <c r="F1428" s="101">
        <v>200000</v>
      </c>
      <c r="G1428" s="102">
        <v>5</v>
      </c>
      <c r="H1428" s="101">
        <v>63</v>
      </c>
      <c r="I1428" s="101"/>
      <c r="J1428" s="100"/>
      <c r="K1428" s="100"/>
      <c r="L1428" s="100"/>
      <c r="M1428" s="100"/>
      <c r="N1428" s="100"/>
      <c r="O1428" s="100"/>
      <c r="P1428" s="100"/>
      <c r="Q1428" s="100"/>
      <c r="R1428" s="100"/>
      <c r="S1428" s="100"/>
      <c r="T1428" s="100"/>
      <c r="U1428" s="100"/>
      <c r="V1428" s="100"/>
      <c r="W1428" s="100"/>
      <c r="X1428" s="100"/>
      <c r="Y1428" s="100"/>
      <c r="Z1428" s="100"/>
    </row>
    <row r="1429" spans="1:26" ht="14.25" hidden="1" customHeight="1" outlineLevel="1" x14ac:dyDescent="0.2">
      <c r="A1429" s="100" t="s">
        <v>161</v>
      </c>
      <c r="B1429" s="100">
        <v>3</v>
      </c>
      <c r="C1429" s="100" t="s">
        <v>101</v>
      </c>
      <c r="D1429" s="100">
        <v>45</v>
      </c>
      <c r="E1429" s="101">
        <v>135000</v>
      </c>
      <c r="F1429" s="101">
        <v>400000</v>
      </c>
      <c r="G1429" s="102">
        <v>14</v>
      </c>
      <c r="H1429" s="101">
        <v>63</v>
      </c>
      <c r="I1429" s="101"/>
      <c r="J1429" s="100"/>
      <c r="K1429" s="100"/>
      <c r="L1429" s="100"/>
      <c r="M1429" s="100"/>
      <c r="N1429" s="100"/>
      <c r="O1429" s="100"/>
      <c r="P1429" s="100"/>
      <c r="Q1429" s="100"/>
      <c r="R1429" s="100"/>
      <c r="S1429" s="100"/>
      <c r="T1429" s="100"/>
      <c r="U1429" s="100"/>
      <c r="V1429" s="100"/>
      <c r="W1429" s="100"/>
      <c r="X1429" s="100"/>
      <c r="Y1429" s="100"/>
      <c r="Z1429" s="100"/>
    </row>
    <row r="1430" spans="1:26" ht="14.25" hidden="1" customHeight="1" outlineLevel="1" x14ac:dyDescent="0.2">
      <c r="A1430" s="100" t="s">
        <v>161</v>
      </c>
      <c r="B1430" s="100">
        <v>4</v>
      </c>
      <c r="C1430" s="100" t="s">
        <v>101</v>
      </c>
      <c r="D1430" s="100">
        <v>46</v>
      </c>
      <c r="E1430" s="101">
        <v>144000</v>
      </c>
      <c r="F1430" s="101">
        <v>2000000</v>
      </c>
      <c r="G1430" s="102">
        <v>28</v>
      </c>
      <c r="H1430" s="101">
        <v>63</v>
      </c>
      <c r="I1430" s="101"/>
      <c r="J1430" s="100"/>
      <c r="K1430" s="100"/>
      <c r="L1430" s="100"/>
      <c r="M1430" s="100"/>
      <c r="N1430" s="100"/>
      <c r="O1430" s="100"/>
      <c r="P1430" s="100"/>
      <c r="Q1430" s="100"/>
      <c r="R1430" s="100"/>
      <c r="S1430" s="100"/>
      <c r="T1430" s="100"/>
      <c r="U1430" s="100"/>
      <c r="V1430" s="100"/>
      <c r="W1430" s="100"/>
      <c r="X1430" s="100"/>
      <c r="Y1430" s="100"/>
      <c r="Z1430" s="100"/>
    </row>
    <row r="1431" spans="1:26" ht="14.25" hidden="1" customHeight="1" outlineLevel="1" x14ac:dyDescent="0.2">
      <c r="A1431" s="100" t="s">
        <v>161</v>
      </c>
      <c r="B1431" s="100">
        <v>5</v>
      </c>
      <c r="C1431" s="100" t="s">
        <v>101</v>
      </c>
      <c r="D1431" s="100">
        <v>47</v>
      </c>
      <c r="E1431" s="101">
        <v>153900</v>
      </c>
      <c r="F1431" s="101">
        <v>4000000</v>
      </c>
      <c r="G1431" s="102">
        <v>66</v>
      </c>
      <c r="H1431" s="101">
        <v>63</v>
      </c>
      <c r="I1431" s="101"/>
      <c r="J1431" s="100"/>
      <c r="K1431" s="100"/>
      <c r="L1431" s="100"/>
      <c r="M1431" s="100"/>
      <c r="N1431" s="100"/>
      <c r="O1431" s="100"/>
      <c r="P1431" s="100"/>
      <c r="Q1431" s="100"/>
      <c r="R1431" s="100"/>
      <c r="S1431" s="100"/>
      <c r="T1431" s="100"/>
      <c r="U1431" s="100"/>
      <c r="V1431" s="100"/>
      <c r="W1431" s="100"/>
      <c r="X1431" s="100"/>
      <c r="Y1431" s="100"/>
      <c r="Z1431" s="100"/>
    </row>
    <row r="1432" spans="1:26" ht="14.25" hidden="1" customHeight="1" outlineLevel="1" x14ac:dyDescent="0.2">
      <c r="A1432" s="100" t="s">
        <v>161</v>
      </c>
      <c r="B1432" s="100">
        <v>6</v>
      </c>
      <c r="C1432" s="100" t="s">
        <v>101</v>
      </c>
      <c r="D1432" s="100">
        <v>48</v>
      </c>
      <c r="E1432" s="101">
        <v>163800</v>
      </c>
      <c r="F1432" s="101">
        <v>6000000</v>
      </c>
      <c r="G1432" s="102">
        <v>102</v>
      </c>
      <c r="H1432" s="101">
        <v>63</v>
      </c>
      <c r="I1432" s="101"/>
      <c r="J1432" s="100"/>
      <c r="K1432" s="100"/>
      <c r="L1432" s="100"/>
      <c r="M1432" s="100"/>
      <c r="N1432" s="100"/>
      <c r="O1432" s="100"/>
      <c r="P1432" s="100"/>
      <c r="Q1432" s="100"/>
      <c r="R1432" s="100"/>
      <c r="S1432" s="100"/>
      <c r="T1432" s="100"/>
      <c r="U1432" s="100"/>
      <c r="V1432" s="100"/>
      <c r="W1432" s="100"/>
      <c r="X1432" s="100"/>
      <c r="Y1432" s="100"/>
      <c r="Z1432" s="100"/>
    </row>
    <row r="1433" spans="1:26" ht="14.25" hidden="1" customHeight="1" outlineLevel="1" x14ac:dyDescent="0.2">
      <c r="A1433" s="100" t="s">
        <v>161</v>
      </c>
      <c r="B1433" s="100">
        <v>7</v>
      </c>
      <c r="C1433" s="100" t="s">
        <v>101</v>
      </c>
      <c r="D1433" s="100">
        <v>49</v>
      </c>
      <c r="E1433" s="101">
        <v>174600</v>
      </c>
      <c r="F1433" s="101">
        <v>11000000</v>
      </c>
      <c r="G1433" s="102">
        <v>124</v>
      </c>
      <c r="H1433" s="101">
        <v>63</v>
      </c>
      <c r="I1433" s="101"/>
      <c r="J1433" s="100"/>
      <c r="K1433" s="100"/>
      <c r="L1433" s="100"/>
      <c r="M1433" s="100"/>
      <c r="N1433" s="100"/>
      <c r="O1433" s="100"/>
      <c r="P1433" s="100"/>
      <c r="Q1433" s="100"/>
      <c r="R1433" s="100"/>
      <c r="S1433" s="100"/>
      <c r="T1433" s="100"/>
      <c r="U1433" s="100"/>
      <c r="V1433" s="100"/>
      <c r="W1433" s="100"/>
      <c r="X1433" s="100"/>
      <c r="Y1433" s="100"/>
      <c r="Z1433" s="100"/>
    </row>
    <row r="1434" spans="1:26" ht="14.25" hidden="1" customHeight="1" outlineLevel="1" x14ac:dyDescent="0.2">
      <c r="A1434" s="100" t="s">
        <v>161</v>
      </c>
      <c r="B1434" s="100">
        <v>8</v>
      </c>
      <c r="C1434" s="100" t="s">
        <v>101</v>
      </c>
      <c r="D1434" s="100">
        <v>50</v>
      </c>
      <c r="E1434" s="101">
        <v>186300</v>
      </c>
      <c r="F1434" s="101">
        <v>17000000</v>
      </c>
      <c r="G1434" s="102">
        <v>140</v>
      </c>
      <c r="H1434" s="101">
        <v>63</v>
      </c>
      <c r="I1434" s="101"/>
      <c r="J1434" s="100"/>
      <c r="K1434" s="100"/>
      <c r="L1434" s="100"/>
      <c r="M1434" s="100"/>
      <c r="N1434" s="100"/>
      <c r="O1434" s="100"/>
      <c r="P1434" s="100"/>
      <c r="Q1434" s="100"/>
      <c r="R1434" s="100"/>
      <c r="S1434" s="100"/>
      <c r="T1434" s="100"/>
      <c r="U1434" s="100"/>
      <c r="V1434" s="100"/>
      <c r="W1434" s="100"/>
      <c r="X1434" s="100"/>
      <c r="Y1434" s="100"/>
      <c r="Z1434" s="100"/>
    </row>
    <row r="1435" spans="1:26" ht="14.25" hidden="1" customHeight="1" outlineLevel="1" x14ac:dyDescent="0.2">
      <c r="A1435" s="100" t="s">
        <v>161</v>
      </c>
      <c r="B1435" s="100">
        <v>9</v>
      </c>
      <c r="C1435" s="100" t="s">
        <v>101</v>
      </c>
      <c r="D1435" s="100">
        <v>50</v>
      </c>
      <c r="E1435" s="101">
        <v>198900</v>
      </c>
      <c r="F1435" s="101">
        <v>36000000</v>
      </c>
      <c r="G1435" s="102">
        <v>148</v>
      </c>
      <c r="H1435" s="101">
        <v>63</v>
      </c>
      <c r="I1435" s="101"/>
      <c r="J1435" s="100"/>
      <c r="K1435" s="100"/>
      <c r="L1435" s="100"/>
      <c r="M1435" s="100"/>
      <c r="N1435" s="100"/>
      <c r="O1435" s="100"/>
      <c r="P1435" s="100"/>
      <c r="Q1435" s="100"/>
      <c r="R1435" s="100"/>
      <c r="S1435" s="100"/>
      <c r="T1435" s="100"/>
      <c r="U1435" s="100"/>
      <c r="V1435" s="100"/>
      <c r="W1435" s="100"/>
      <c r="X1435" s="100"/>
      <c r="Y1435" s="100"/>
      <c r="Z1435" s="100"/>
    </row>
    <row r="1436" spans="1:26" ht="14.25" hidden="1" customHeight="1" outlineLevel="1" x14ac:dyDescent="0.2">
      <c r="A1436" s="100" t="s">
        <v>161</v>
      </c>
      <c r="B1436" s="100">
        <v>10</v>
      </c>
      <c r="C1436" s="100" t="s">
        <v>101</v>
      </c>
      <c r="D1436" s="100">
        <v>51</v>
      </c>
      <c r="E1436" s="101">
        <v>212400</v>
      </c>
      <c r="F1436" s="101">
        <v>52000000</v>
      </c>
      <c r="G1436" s="102">
        <v>152</v>
      </c>
      <c r="H1436" s="101">
        <v>63</v>
      </c>
      <c r="I1436" s="101"/>
      <c r="J1436" s="100"/>
      <c r="K1436" s="100"/>
      <c r="L1436" s="100"/>
      <c r="M1436" s="100"/>
      <c r="N1436" s="100"/>
      <c r="O1436" s="100"/>
      <c r="P1436" s="100"/>
      <c r="Q1436" s="100"/>
      <c r="R1436" s="100"/>
      <c r="S1436" s="100"/>
      <c r="T1436" s="100"/>
      <c r="U1436" s="100"/>
      <c r="V1436" s="100"/>
      <c r="W1436" s="100"/>
      <c r="X1436" s="100"/>
      <c r="Y1436" s="100"/>
      <c r="Z1436" s="100"/>
    </row>
    <row r="1437" spans="1:26" ht="14.25" hidden="1" customHeight="1" outlineLevel="1" collapsed="1" x14ac:dyDescent="0.2">
      <c r="A1437" s="100" t="s">
        <v>161</v>
      </c>
      <c r="B1437" s="100">
        <v>11</v>
      </c>
      <c r="C1437" s="100" t="s">
        <v>101</v>
      </c>
      <c r="D1437" s="100">
        <v>52</v>
      </c>
      <c r="E1437" s="101">
        <v>226800</v>
      </c>
      <c r="F1437" s="101">
        <v>70000000</v>
      </c>
      <c r="G1437" s="102">
        <v>160</v>
      </c>
      <c r="H1437" s="101">
        <v>63</v>
      </c>
      <c r="I1437" s="101"/>
      <c r="J1437" s="100"/>
      <c r="K1437" s="100"/>
      <c r="L1437" s="100"/>
      <c r="M1437" s="100"/>
      <c r="N1437" s="100"/>
      <c r="O1437" s="100"/>
      <c r="P1437" s="100"/>
      <c r="Q1437" s="100"/>
      <c r="R1437" s="100"/>
      <c r="S1437" s="100"/>
      <c r="T1437" s="100"/>
      <c r="U1437" s="100"/>
      <c r="V1437" s="100"/>
      <c r="W1437" s="100"/>
      <c r="X1437" s="100"/>
      <c r="Y1437" s="100"/>
      <c r="Z1437" s="100"/>
    </row>
    <row r="1438" spans="1:26" ht="14.25" hidden="1" customHeight="1" outlineLevel="1" x14ac:dyDescent="0.2">
      <c r="A1438" s="100" t="s">
        <v>161</v>
      </c>
      <c r="B1438" s="100">
        <v>12</v>
      </c>
      <c r="C1438" s="100" t="s">
        <v>101</v>
      </c>
      <c r="D1438" s="100">
        <v>53</v>
      </c>
      <c r="E1438" s="101">
        <v>241857</v>
      </c>
      <c r="F1438" s="101">
        <v>0</v>
      </c>
      <c r="G1438" s="102">
        <v>0</v>
      </c>
      <c r="H1438" s="101">
        <v>63</v>
      </c>
      <c r="I1438" s="101"/>
      <c r="J1438" s="100"/>
      <c r="K1438" s="100"/>
      <c r="L1438" s="100"/>
      <c r="M1438" s="100"/>
      <c r="N1438" s="100"/>
      <c r="O1438" s="100"/>
      <c r="P1438" s="100"/>
      <c r="Q1438" s="100"/>
      <c r="R1438" s="100"/>
      <c r="S1438" s="100"/>
      <c r="T1438" s="100"/>
      <c r="U1438" s="100"/>
      <c r="V1438" s="100"/>
      <c r="W1438" s="100"/>
      <c r="X1438" s="100"/>
      <c r="Y1438" s="100"/>
      <c r="Z1438" s="100"/>
    </row>
    <row r="1439" spans="1:26" ht="14.25" hidden="1" customHeight="1" outlineLevel="1" x14ac:dyDescent="0.2">
      <c r="A1439" s="100" t="s">
        <v>161</v>
      </c>
      <c r="B1439" s="100">
        <v>1</v>
      </c>
      <c r="C1439" s="100" t="s">
        <v>102</v>
      </c>
      <c r="D1439" s="100">
        <v>53</v>
      </c>
      <c r="E1439" s="101">
        <v>241857</v>
      </c>
      <c r="F1439" s="101">
        <v>2500000</v>
      </c>
      <c r="G1439" s="102">
        <v>12</v>
      </c>
      <c r="H1439" s="101">
        <v>63</v>
      </c>
      <c r="I1439" s="101"/>
      <c r="J1439" s="100"/>
      <c r="K1439" s="100"/>
      <c r="L1439" s="100"/>
      <c r="M1439" s="100"/>
      <c r="N1439" s="100"/>
      <c r="O1439" s="100"/>
      <c r="P1439" s="100"/>
      <c r="Q1439" s="100"/>
      <c r="R1439" s="100"/>
      <c r="S1439" s="100"/>
      <c r="T1439" s="100"/>
      <c r="U1439" s="100"/>
      <c r="V1439" s="100"/>
      <c r="W1439" s="100"/>
      <c r="X1439" s="100"/>
      <c r="Y1439" s="100"/>
      <c r="Z1439" s="100"/>
    </row>
    <row r="1440" spans="1:26" ht="14.25" hidden="1" customHeight="1" outlineLevel="1" x14ac:dyDescent="0.2">
      <c r="A1440" s="100" t="s">
        <v>161</v>
      </c>
      <c r="B1440" s="100">
        <v>2</v>
      </c>
      <c r="C1440" s="100" t="s">
        <v>102</v>
      </c>
      <c r="D1440" s="100">
        <v>53</v>
      </c>
      <c r="E1440" s="101">
        <v>246360</v>
      </c>
      <c r="F1440" s="101">
        <v>5000000</v>
      </c>
      <c r="G1440" s="102">
        <v>24</v>
      </c>
      <c r="H1440" s="101">
        <v>63</v>
      </c>
      <c r="I1440" s="101"/>
      <c r="J1440" s="100"/>
      <c r="K1440" s="100"/>
      <c r="L1440" s="100"/>
      <c r="M1440" s="100"/>
      <c r="N1440" s="100"/>
      <c r="O1440" s="100"/>
      <c r="P1440" s="100"/>
      <c r="Q1440" s="100"/>
      <c r="R1440" s="100"/>
      <c r="S1440" s="100"/>
      <c r="T1440" s="100"/>
      <c r="U1440" s="100"/>
      <c r="V1440" s="100"/>
      <c r="W1440" s="100"/>
      <c r="X1440" s="100"/>
      <c r="Y1440" s="100"/>
      <c r="Z1440" s="100"/>
    </row>
    <row r="1441" spans="1:26" ht="14.25" hidden="1" customHeight="1" outlineLevel="1" x14ac:dyDescent="0.2">
      <c r="A1441" s="100" t="s">
        <v>161</v>
      </c>
      <c r="B1441" s="100">
        <v>3</v>
      </c>
      <c r="C1441" s="100" t="s">
        <v>102</v>
      </c>
      <c r="D1441" s="100">
        <v>53</v>
      </c>
      <c r="E1441" s="101">
        <v>250860</v>
      </c>
      <c r="F1441" s="101">
        <v>10000000</v>
      </c>
      <c r="G1441" s="102">
        <v>36</v>
      </c>
      <c r="H1441" s="101">
        <v>63</v>
      </c>
      <c r="I1441" s="101"/>
      <c r="J1441" s="100"/>
      <c r="K1441" s="100"/>
      <c r="L1441" s="100"/>
      <c r="M1441" s="100"/>
      <c r="N1441" s="100"/>
      <c r="O1441" s="100"/>
      <c r="P1441" s="100"/>
      <c r="Q1441" s="100"/>
      <c r="R1441" s="100"/>
      <c r="S1441" s="100"/>
      <c r="T1441" s="100"/>
      <c r="U1441" s="100"/>
      <c r="V1441" s="100"/>
      <c r="W1441" s="100"/>
      <c r="X1441" s="100"/>
      <c r="Y1441" s="100"/>
      <c r="Z1441" s="100"/>
    </row>
    <row r="1442" spans="1:26" ht="14.25" hidden="1" customHeight="1" outlineLevel="1" x14ac:dyDescent="0.2">
      <c r="A1442" s="100" t="s">
        <v>161</v>
      </c>
      <c r="B1442" s="100">
        <v>4</v>
      </c>
      <c r="C1442" s="100" t="s">
        <v>102</v>
      </c>
      <c r="D1442" s="100">
        <v>53</v>
      </c>
      <c r="E1442" s="101">
        <v>255360</v>
      </c>
      <c r="F1442" s="101">
        <v>22500000</v>
      </c>
      <c r="G1442" s="102">
        <v>48</v>
      </c>
      <c r="H1442" s="101">
        <v>63</v>
      </c>
      <c r="I1442" s="101"/>
      <c r="J1442" s="100"/>
      <c r="K1442" s="100"/>
      <c r="L1442" s="100"/>
      <c r="M1442" s="100"/>
      <c r="N1442" s="100"/>
      <c r="O1442" s="100"/>
      <c r="P1442" s="100"/>
      <c r="Q1442" s="100"/>
      <c r="R1442" s="100"/>
      <c r="S1442" s="100"/>
      <c r="T1442" s="100"/>
      <c r="U1442" s="100"/>
      <c r="V1442" s="100"/>
      <c r="W1442" s="100"/>
      <c r="X1442" s="100"/>
      <c r="Y1442" s="100"/>
      <c r="Z1442" s="100"/>
    </row>
    <row r="1443" spans="1:26" ht="14.25" hidden="1" customHeight="1" outlineLevel="1" x14ac:dyDescent="0.2">
      <c r="A1443" s="100" t="s">
        <v>161</v>
      </c>
      <c r="B1443" s="100">
        <v>5</v>
      </c>
      <c r="C1443" s="100" t="s">
        <v>102</v>
      </c>
      <c r="D1443" s="100">
        <v>53</v>
      </c>
      <c r="E1443" s="101">
        <v>259860</v>
      </c>
      <c r="F1443" s="101">
        <v>22500000</v>
      </c>
      <c r="G1443" s="102">
        <v>48</v>
      </c>
      <c r="H1443" s="101">
        <v>63</v>
      </c>
      <c r="I1443" s="101"/>
      <c r="J1443" s="100"/>
      <c r="K1443" s="100"/>
      <c r="L1443" s="100"/>
      <c r="M1443" s="100"/>
      <c r="N1443" s="100"/>
      <c r="O1443" s="100"/>
      <c r="P1443" s="100"/>
      <c r="Q1443" s="100"/>
      <c r="R1443" s="100"/>
      <c r="S1443" s="100"/>
      <c r="T1443" s="100"/>
      <c r="U1443" s="100"/>
      <c r="V1443" s="100"/>
      <c r="W1443" s="100"/>
      <c r="X1443" s="100"/>
      <c r="Y1443" s="100"/>
      <c r="Z1443" s="100"/>
    </row>
    <row r="1444" spans="1:26" ht="14.25" hidden="1" customHeight="1" outlineLevel="1" x14ac:dyDescent="0.2">
      <c r="A1444" s="100" t="s">
        <v>161</v>
      </c>
      <c r="B1444" s="100">
        <v>6</v>
      </c>
      <c r="C1444" s="100" t="s">
        <v>102</v>
      </c>
      <c r="D1444" s="100">
        <v>53</v>
      </c>
      <c r="E1444" s="101">
        <v>264360</v>
      </c>
      <c r="F1444" s="101">
        <v>22500000</v>
      </c>
      <c r="G1444" s="102">
        <v>48</v>
      </c>
      <c r="H1444" s="101">
        <v>63</v>
      </c>
      <c r="I1444" s="101"/>
      <c r="J1444" s="100"/>
      <c r="K1444" s="100"/>
      <c r="L1444" s="100"/>
      <c r="M1444" s="100"/>
      <c r="N1444" s="100"/>
      <c r="O1444" s="100"/>
      <c r="P1444" s="100"/>
      <c r="Q1444" s="100"/>
      <c r="R1444" s="100"/>
      <c r="S1444" s="100"/>
      <c r="T1444" s="100"/>
      <c r="U1444" s="100"/>
      <c r="V1444" s="100"/>
      <c r="W1444" s="100"/>
      <c r="X1444" s="100"/>
      <c r="Y1444" s="100"/>
      <c r="Z1444" s="100"/>
    </row>
    <row r="1445" spans="1:26" ht="14.25" hidden="1" customHeight="1" outlineLevel="1" x14ac:dyDescent="0.2">
      <c r="A1445" s="100" t="s">
        <v>161</v>
      </c>
      <c r="B1445" s="100">
        <v>7</v>
      </c>
      <c r="C1445" s="100" t="s">
        <v>102</v>
      </c>
      <c r="D1445" s="100">
        <v>53</v>
      </c>
      <c r="E1445" s="101">
        <v>268860</v>
      </c>
      <c r="F1445" s="101">
        <v>22500000</v>
      </c>
      <c r="G1445" s="102">
        <v>48</v>
      </c>
      <c r="H1445" s="101">
        <v>63</v>
      </c>
      <c r="I1445" s="101"/>
      <c r="J1445" s="100"/>
      <c r="K1445" s="100"/>
      <c r="L1445" s="100"/>
      <c r="M1445" s="100"/>
      <c r="N1445" s="100"/>
      <c r="O1445" s="100"/>
      <c r="P1445" s="100"/>
      <c r="Q1445" s="100"/>
      <c r="R1445" s="100"/>
      <c r="S1445" s="100"/>
      <c r="T1445" s="100"/>
      <c r="U1445" s="100"/>
      <c r="V1445" s="100"/>
      <c r="W1445" s="100"/>
      <c r="X1445" s="100"/>
      <c r="Y1445" s="100"/>
      <c r="Z1445" s="100"/>
    </row>
    <row r="1446" spans="1:26" ht="14.25" hidden="1" customHeight="1" outlineLevel="1" x14ac:dyDescent="0.2">
      <c r="A1446" s="100" t="s">
        <v>161</v>
      </c>
      <c r="B1446" s="100">
        <v>8</v>
      </c>
      <c r="C1446" s="100" t="s">
        <v>102</v>
      </c>
      <c r="D1446" s="100">
        <v>53</v>
      </c>
      <c r="E1446" s="101">
        <v>273360</v>
      </c>
      <c r="F1446" s="101">
        <v>22500000</v>
      </c>
      <c r="G1446" s="102">
        <v>48</v>
      </c>
      <c r="H1446" s="101">
        <v>63</v>
      </c>
      <c r="I1446" s="101"/>
      <c r="J1446" s="100"/>
      <c r="K1446" s="100"/>
      <c r="L1446" s="100"/>
      <c r="M1446" s="100"/>
      <c r="N1446" s="100"/>
      <c r="O1446" s="100"/>
      <c r="P1446" s="100"/>
      <c r="Q1446" s="100"/>
      <c r="R1446" s="100"/>
      <c r="S1446" s="100"/>
      <c r="T1446" s="100"/>
      <c r="U1446" s="100"/>
      <c r="V1446" s="100"/>
      <c r="W1446" s="100"/>
      <c r="X1446" s="100"/>
      <c r="Y1446" s="100"/>
      <c r="Z1446" s="100"/>
    </row>
    <row r="1447" spans="1:26" ht="14.25" hidden="1" customHeight="1" outlineLevel="1" x14ac:dyDescent="0.2">
      <c r="A1447" s="100" t="s">
        <v>161</v>
      </c>
      <c r="B1447" s="100">
        <v>9</v>
      </c>
      <c r="C1447" s="100" t="s">
        <v>102</v>
      </c>
      <c r="D1447" s="100">
        <v>53</v>
      </c>
      <c r="E1447" s="101">
        <v>277860</v>
      </c>
      <c r="F1447" s="101">
        <v>22500000</v>
      </c>
      <c r="G1447" s="102">
        <v>48</v>
      </c>
      <c r="H1447" s="101">
        <v>63</v>
      </c>
      <c r="I1447" s="101"/>
      <c r="J1447" s="100"/>
      <c r="K1447" s="100"/>
      <c r="L1447" s="100"/>
      <c r="M1447" s="100"/>
      <c r="N1447" s="100"/>
      <c r="O1447" s="100"/>
      <c r="P1447" s="100"/>
      <c r="Q1447" s="100"/>
      <c r="R1447" s="100"/>
      <c r="S1447" s="100"/>
      <c r="T1447" s="100"/>
      <c r="U1447" s="100"/>
      <c r="V1447" s="100"/>
      <c r="W1447" s="100"/>
      <c r="X1447" s="100"/>
      <c r="Y1447" s="100"/>
      <c r="Z1447" s="100"/>
    </row>
    <row r="1448" spans="1:26" ht="14.25" hidden="1" customHeight="1" outlineLevel="1" x14ac:dyDescent="0.2">
      <c r="A1448" s="100" t="s">
        <v>161</v>
      </c>
      <c r="B1448" s="100">
        <v>10</v>
      </c>
      <c r="C1448" s="100" t="s">
        <v>102</v>
      </c>
      <c r="D1448" s="100">
        <v>53</v>
      </c>
      <c r="E1448" s="101">
        <v>282360</v>
      </c>
      <c r="F1448" s="101">
        <v>22500000</v>
      </c>
      <c r="G1448" s="102">
        <v>48</v>
      </c>
      <c r="H1448" s="101">
        <v>63</v>
      </c>
      <c r="I1448" s="101"/>
      <c r="J1448" s="100"/>
      <c r="K1448" s="100"/>
      <c r="L1448" s="100"/>
      <c r="M1448" s="100"/>
      <c r="N1448" s="100"/>
      <c r="O1448" s="100"/>
      <c r="P1448" s="100"/>
      <c r="Q1448" s="100"/>
      <c r="R1448" s="100"/>
      <c r="S1448" s="100"/>
      <c r="T1448" s="100"/>
      <c r="U1448" s="100"/>
      <c r="V1448" s="100"/>
      <c r="W1448" s="100"/>
      <c r="X1448" s="100"/>
      <c r="Y1448" s="100"/>
      <c r="Z1448" s="100"/>
    </row>
    <row r="1449" spans="1:26" ht="14.25" hidden="1" customHeight="1" outlineLevel="1" x14ac:dyDescent="0.2">
      <c r="A1449" s="100" t="s">
        <v>161</v>
      </c>
      <c r="B1449" s="100">
        <v>11</v>
      </c>
      <c r="C1449" s="100" t="s">
        <v>102</v>
      </c>
      <c r="D1449" s="100">
        <v>53</v>
      </c>
      <c r="E1449" s="101">
        <v>286860</v>
      </c>
      <c r="F1449" s="101">
        <v>22500000</v>
      </c>
      <c r="G1449" s="102">
        <v>48</v>
      </c>
      <c r="H1449" s="101">
        <v>63</v>
      </c>
      <c r="I1449" s="101"/>
      <c r="J1449" s="100"/>
      <c r="K1449" s="100"/>
      <c r="L1449" s="100"/>
      <c r="M1449" s="100"/>
      <c r="N1449" s="100"/>
      <c r="O1449" s="100"/>
      <c r="P1449" s="100"/>
      <c r="Q1449" s="100"/>
      <c r="R1449" s="100"/>
      <c r="S1449" s="100"/>
      <c r="T1449" s="100"/>
      <c r="U1449" s="100"/>
      <c r="V1449" s="100"/>
      <c r="W1449" s="100"/>
      <c r="X1449" s="100"/>
      <c r="Y1449" s="100"/>
      <c r="Z1449" s="100"/>
    </row>
    <row r="1450" spans="1:26" ht="14.25" hidden="1" customHeight="1" outlineLevel="1" x14ac:dyDescent="0.2">
      <c r="A1450" s="100" t="s">
        <v>161</v>
      </c>
      <c r="B1450" s="100">
        <v>12</v>
      </c>
      <c r="C1450" s="100" t="s">
        <v>102</v>
      </c>
      <c r="D1450" s="100">
        <v>53</v>
      </c>
      <c r="E1450" s="101">
        <v>291360</v>
      </c>
      <c r="F1450" s="101">
        <v>0</v>
      </c>
      <c r="G1450" s="102">
        <v>0</v>
      </c>
      <c r="H1450" s="101">
        <v>63</v>
      </c>
      <c r="I1450" s="101"/>
      <c r="J1450" s="100"/>
      <c r="K1450" s="100"/>
      <c r="L1450" s="100"/>
      <c r="M1450" s="100"/>
      <c r="N1450" s="100"/>
      <c r="O1450" s="100"/>
      <c r="P1450" s="100"/>
      <c r="Q1450" s="100"/>
      <c r="R1450" s="100"/>
      <c r="S1450" s="100"/>
      <c r="T1450" s="100"/>
      <c r="U1450" s="100"/>
      <c r="V1450" s="100"/>
      <c r="W1450" s="100"/>
      <c r="X1450" s="100"/>
      <c r="Y1450" s="100"/>
      <c r="Z1450" s="100"/>
    </row>
    <row r="1451" spans="1:26" ht="14.25" hidden="1" customHeight="1" outlineLevel="1" x14ac:dyDescent="0.2">
      <c r="A1451" s="201" t="s">
        <v>161</v>
      </c>
      <c r="B1451" s="97">
        <v>1</v>
      </c>
      <c r="C1451" s="97" t="s">
        <v>103</v>
      </c>
      <c r="D1451" s="97">
        <v>53</v>
      </c>
      <c r="E1451" s="98">
        <v>305928</v>
      </c>
      <c r="F1451" s="98">
        <v>0</v>
      </c>
      <c r="G1451" s="99">
        <v>0</v>
      </c>
      <c r="H1451" s="98">
        <v>63</v>
      </c>
      <c r="I1451" s="101"/>
      <c r="J1451" s="100"/>
      <c r="K1451" s="100"/>
      <c r="L1451" s="100"/>
      <c r="M1451" s="100"/>
      <c r="N1451" s="100"/>
      <c r="O1451" s="100"/>
      <c r="P1451" s="100"/>
      <c r="Q1451" s="100"/>
      <c r="R1451" s="100"/>
      <c r="S1451" s="100"/>
      <c r="T1451" s="100"/>
      <c r="U1451" s="100"/>
      <c r="V1451" s="100"/>
      <c r="W1451" s="100"/>
      <c r="X1451" s="100"/>
      <c r="Y1451" s="100"/>
      <c r="Z1451" s="100"/>
    </row>
    <row r="1452" spans="1:26" ht="14.25" customHeight="1" collapsed="1" x14ac:dyDescent="0.2">
      <c r="A1452" s="100" t="s">
        <v>162</v>
      </c>
      <c r="B1452" s="100">
        <v>1</v>
      </c>
      <c r="C1452" s="100" t="s">
        <v>101</v>
      </c>
      <c r="D1452" s="100">
        <v>49</v>
      </c>
      <c r="E1452" s="101">
        <v>84200</v>
      </c>
      <c r="F1452" s="101">
        <v>100000</v>
      </c>
      <c r="G1452" s="102">
        <v>2</v>
      </c>
      <c r="H1452" s="101">
        <v>65</v>
      </c>
      <c r="I1452" s="101"/>
      <c r="J1452" s="100"/>
      <c r="K1452" s="100"/>
      <c r="L1452" s="100"/>
      <c r="M1452" s="100"/>
      <c r="N1452" s="100"/>
      <c r="O1452" s="100"/>
      <c r="P1452" s="100"/>
      <c r="Q1452" s="100"/>
      <c r="R1452" s="100"/>
      <c r="S1452" s="100"/>
      <c r="T1452" s="100"/>
      <c r="U1452" s="100"/>
      <c r="V1452" s="100"/>
      <c r="W1452" s="100"/>
      <c r="X1452" s="100"/>
      <c r="Y1452" s="100"/>
      <c r="Z1452" s="100"/>
    </row>
    <row r="1453" spans="1:26" ht="14.25" hidden="1" customHeight="1" outlineLevel="1" x14ac:dyDescent="0.2">
      <c r="A1453" s="100" t="s">
        <v>162</v>
      </c>
      <c r="B1453" s="100">
        <v>2</v>
      </c>
      <c r="C1453" s="100" t="s">
        <v>101</v>
      </c>
      <c r="D1453" s="100">
        <v>51</v>
      </c>
      <c r="E1453" s="101">
        <v>89200</v>
      </c>
      <c r="F1453" s="101">
        <v>200000</v>
      </c>
      <c r="G1453" s="102">
        <v>5</v>
      </c>
      <c r="H1453" s="101">
        <v>65</v>
      </c>
      <c r="I1453" s="101"/>
      <c r="J1453" s="100"/>
      <c r="K1453" s="100"/>
      <c r="L1453" s="100"/>
      <c r="M1453" s="100"/>
      <c r="N1453" s="100"/>
      <c r="O1453" s="100"/>
      <c r="P1453" s="100"/>
      <c r="Q1453" s="100"/>
      <c r="R1453" s="100"/>
      <c r="S1453" s="100"/>
      <c r="T1453" s="100"/>
      <c r="U1453" s="100"/>
      <c r="V1453" s="100"/>
      <c r="W1453" s="100"/>
      <c r="X1453" s="100"/>
      <c r="Y1453" s="100"/>
      <c r="Z1453" s="100"/>
    </row>
    <row r="1454" spans="1:26" ht="14.25" hidden="1" customHeight="1" outlineLevel="1" x14ac:dyDescent="0.2">
      <c r="A1454" s="100" t="s">
        <v>162</v>
      </c>
      <c r="B1454" s="100">
        <v>3</v>
      </c>
      <c r="C1454" s="100" t="s">
        <v>101</v>
      </c>
      <c r="D1454" s="100">
        <v>52</v>
      </c>
      <c r="E1454" s="101">
        <v>94600</v>
      </c>
      <c r="F1454" s="101">
        <v>400000</v>
      </c>
      <c r="G1454" s="102">
        <v>14</v>
      </c>
      <c r="H1454" s="101">
        <v>65</v>
      </c>
      <c r="I1454" s="101"/>
      <c r="J1454" s="100"/>
      <c r="K1454" s="100"/>
      <c r="L1454" s="100"/>
      <c r="M1454" s="100"/>
      <c r="N1454" s="100"/>
      <c r="O1454" s="100"/>
      <c r="P1454" s="100"/>
      <c r="Q1454" s="100"/>
      <c r="R1454" s="100"/>
      <c r="S1454" s="100"/>
      <c r="T1454" s="100"/>
      <c r="U1454" s="100"/>
      <c r="V1454" s="100"/>
      <c r="W1454" s="100"/>
      <c r="X1454" s="100"/>
      <c r="Y1454" s="100"/>
      <c r="Z1454" s="100"/>
    </row>
    <row r="1455" spans="1:26" ht="14.25" hidden="1" customHeight="1" outlineLevel="1" x14ac:dyDescent="0.2">
      <c r="A1455" s="100" t="s">
        <v>162</v>
      </c>
      <c r="B1455" s="100">
        <v>4</v>
      </c>
      <c r="C1455" s="100" t="s">
        <v>101</v>
      </c>
      <c r="D1455" s="100">
        <v>54</v>
      </c>
      <c r="E1455" s="101">
        <v>100300</v>
      </c>
      <c r="F1455" s="101">
        <v>2000000</v>
      </c>
      <c r="G1455" s="102">
        <v>28</v>
      </c>
      <c r="H1455" s="101">
        <v>65</v>
      </c>
      <c r="I1455" s="101"/>
      <c r="J1455" s="100"/>
      <c r="K1455" s="100"/>
      <c r="L1455" s="100"/>
      <c r="M1455" s="100"/>
      <c r="N1455" s="100"/>
      <c r="O1455" s="100"/>
      <c r="P1455" s="100"/>
      <c r="Q1455" s="100"/>
      <c r="R1455" s="100"/>
      <c r="S1455" s="100"/>
      <c r="T1455" s="100"/>
      <c r="U1455" s="100"/>
      <c r="V1455" s="100"/>
      <c r="W1455" s="100"/>
      <c r="X1455" s="100"/>
      <c r="Y1455" s="100"/>
      <c r="Z1455" s="100"/>
    </row>
    <row r="1456" spans="1:26" ht="14.25" hidden="1" customHeight="1" outlineLevel="1" x14ac:dyDescent="0.2">
      <c r="A1456" s="100" t="s">
        <v>162</v>
      </c>
      <c r="B1456" s="100">
        <v>5</v>
      </c>
      <c r="C1456" s="100" t="s">
        <v>101</v>
      </c>
      <c r="D1456" s="100">
        <v>55</v>
      </c>
      <c r="E1456" s="101">
        <v>106300</v>
      </c>
      <c r="F1456" s="101">
        <v>4000000</v>
      </c>
      <c r="G1456" s="102">
        <v>66</v>
      </c>
      <c r="H1456" s="101">
        <v>65</v>
      </c>
      <c r="I1456" s="101"/>
      <c r="J1456" s="100"/>
      <c r="K1456" s="100"/>
      <c r="L1456" s="100"/>
      <c r="M1456" s="100"/>
      <c r="N1456" s="100"/>
      <c r="O1456" s="100"/>
      <c r="P1456" s="100"/>
      <c r="Q1456" s="100"/>
      <c r="R1456" s="100"/>
      <c r="S1456" s="100"/>
      <c r="T1456" s="100"/>
      <c r="U1456" s="100"/>
      <c r="V1456" s="100"/>
      <c r="W1456" s="100"/>
      <c r="X1456" s="100"/>
      <c r="Y1456" s="100"/>
      <c r="Z1456" s="100"/>
    </row>
    <row r="1457" spans="1:26" ht="14.25" hidden="1" customHeight="1" outlineLevel="1" collapsed="1" x14ac:dyDescent="0.2">
      <c r="A1457" s="100" t="s">
        <v>162</v>
      </c>
      <c r="B1457" s="100">
        <v>6</v>
      </c>
      <c r="C1457" s="100" t="s">
        <v>101</v>
      </c>
      <c r="D1457" s="100">
        <v>57</v>
      </c>
      <c r="E1457" s="101">
        <v>112700</v>
      </c>
      <c r="F1457" s="101">
        <v>6000000</v>
      </c>
      <c r="G1457" s="102">
        <v>102</v>
      </c>
      <c r="H1457" s="101">
        <v>65</v>
      </c>
      <c r="I1457" s="101"/>
      <c r="J1457" s="100"/>
      <c r="K1457" s="100"/>
      <c r="L1457" s="100"/>
      <c r="M1457" s="100"/>
      <c r="N1457" s="100"/>
      <c r="O1457" s="100"/>
      <c r="P1457" s="100"/>
      <c r="Q1457" s="100"/>
      <c r="R1457" s="100"/>
      <c r="S1457" s="100"/>
      <c r="T1457" s="100"/>
      <c r="U1457" s="100"/>
      <c r="V1457" s="100"/>
      <c r="W1457" s="100"/>
      <c r="X1457" s="100"/>
      <c r="Y1457" s="100"/>
      <c r="Z1457" s="100"/>
    </row>
    <row r="1458" spans="1:26" ht="14.25" hidden="1" customHeight="1" outlineLevel="1" x14ac:dyDescent="0.2">
      <c r="A1458" s="100" t="s">
        <v>162</v>
      </c>
      <c r="B1458" s="100">
        <v>7</v>
      </c>
      <c r="C1458" s="100" t="s">
        <v>101</v>
      </c>
      <c r="D1458" s="100">
        <v>58</v>
      </c>
      <c r="E1458" s="101">
        <v>119500</v>
      </c>
      <c r="F1458" s="101">
        <v>11000000</v>
      </c>
      <c r="G1458" s="102">
        <v>124</v>
      </c>
      <c r="H1458" s="101">
        <v>65</v>
      </c>
      <c r="I1458" s="101"/>
      <c r="J1458" s="100"/>
      <c r="K1458" s="100"/>
      <c r="L1458" s="100"/>
      <c r="M1458" s="100"/>
      <c r="N1458" s="100"/>
      <c r="O1458" s="100"/>
      <c r="P1458" s="100"/>
      <c r="Q1458" s="100"/>
      <c r="R1458" s="100"/>
      <c r="S1458" s="100"/>
      <c r="T1458" s="100"/>
      <c r="U1458" s="100"/>
      <c r="V1458" s="100"/>
      <c r="W1458" s="100"/>
      <c r="X1458" s="100"/>
      <c r="Y1458" s="100"/>
      <c r="Z1458" s="100"/>
    </row>
    <row r="1459" spans="1:26" ht="14.25" hidden="1" customHeight="1" outlineLevel="1" x14ac:dyDescent="0.2">
      <c r="A1459" s="100" t="s">
        <v>162</v>
      </c>
      <c r="B1459" s="100">
        <v>8</v>
      </c>
      <c r="C1459" s="100" t="s">
        <v>101</v>
      </c>
      <c r="D1459" s="100">
        <v>60</v>
      </c>
      <c r="E1459" s="101">
        <v>126700</v>
      </c>
      <c r="F1459" s="101">
        <v>17000000</v>
      </c>
      <c r="G1459" s="102">
        <v>140</v>
      </c>
      <c r="H1459" s="101">
        <v>65</v>
      </c>
      <c r="I1459" s="101"/>
      <c r="J1459" s="100"/>
      <c r="K1459" s="100"/>
      <c r="L1459" s="100"/>
      <c r="M1459" s="100"/>
      <c r="N1459" s="100"/>
      <c r="O1459" s="100"/>
      <c r="P1459" s="100"/>
      <c r="Q1459" s="100"/>
      <c r="R1459" s="100"/>
      <c r="S1459" s="100"/>
      <c r="T1459" s="100"/>
      <c r="U1459" s="100"/>
      <c r="V1459" s="100"/>
      <c r="W1459" s="100"/>
      <c r="X1459" s="100"/>
      <c r="Y1459" s="100"/>
      <c r="Z1459" s="100"/>
    </row>
    <row r="1460" spans="1:26" ht="14.25" hidden="1" customHeight="1" outlineLevel="1" x14ac:dyDescent="0.2">
      <c r="A1460" s="100" t="s">
        <v>162</v>
      </c>
      <c r="B1460" s="100">
        <v>9</v>
      </c>
      <c r="C1460" s="100" t="s">
        <v>101</v>
      </c>
      <c r="D1460" s="100">
        <v>61</v>
      </c>
      <c r="E1460" s="101">
        <v>134300</v>
      </c>
      <c r="F1460" s="101">
        <v>36000000</v>
      </c>
      <c r="G1460" s="102">
        <v>148</v>
      </c>
      <c r="H1460" s="101">
        <v>65</v>
      </c>
      <c r="I1460" s="101"/>
      <c r="J1460" s="100"/>
      <c r="K1460" s="100"/>
      <c r="L1460" s="100"/>
      <c r="M1460" s="100"/>
      <c r="N1460" s="100"/>
      <c r="O1460" s="100"/>
      <c r="P1460" s="100"/>
      <c r="Q1460" s="100"/>
      <c r="R1460" s="100"/>
      <c r="S1460" s="100"/>
      <c r="T1460" s="100"/>
      <c r="U1460" s="100"/>
      <c r="V1460" s="100"/>
      <c r="W1460" s="100"/>
      <c r="X1460" s="100"/>
      <c r="Y1460" s="100"/>
      <c r="Z1460" s="100"/>
    </row>
    <row r="1461" spans="1:26" ht="14.25" hidden="1" customHeight="1" outlineLevel="1" x14ac:dyDescent="0.2">
      <c r="A1461" s="100" t="s">
        <v>162</v>
      </c>
      <c r="B1461" s="100">
        <v>10</v>
      </c>
      <c r="C1461" s="100" t="s">
        <v>101</v>
      </c>
      <c r="D1461" s="100">
        <v>62</v>
      </c>
      <c r="E1461" s="101">
        <v>142400</v>
      </c>
      <c r="F1461" s="101">
        <v>52000000</v>
      </c>
      <c r="G1461" s="102">
        <v>152</v>
      </c>
      <c r="H1461" s="101">
        <v>65</v>
      </c>
      <c r="I1461" s="101"/>
      <c r="J1461" s="100"/>
      <c r="K1461" s="100"/>
      <c r="L1461" s="100"/>
      <c r="M1461" s="100"/>
      <c r="N1461" s="100"/>
      <c r="O1461" s="100"/>
      <c r="P1461" s="100"/>
      <c r="Q1461" s="100"/>
      <c r="R1461" s="100"/>
      <c r="S1461" s="100"/>
      <c r="T1461" s="100"/>
      <c r="U1461" s="100"/>
      <c r="V1461" s="100"/>
      <c r="W1461" s="100"/>
      <c r="X1461" s="100"/>
      <c r="Y1461" s="100"/>
      <c r="Z1461" s="100"/>
    </row>
    <row r="1462" spans="1:26" ht="14.25" hidden="1" customHeight="1" outlineLevel="1" x14ac:dyDescent="0.2">
      <c r="A1462" s="100" t="s">
        <v>162</v>
      </c>
      <c r="B1462" s="100">
        <v>11</v>
      </c>
      <c r="C1462" s="100" t="s">
        <v>101</v>
      </c>
      <c r="D1462" s="100">
        <v>63</v>
      </c>
      <c r="E1462" s="101">
        <v>150900</v>
      </c>
      <c r="F1462" s="101">
        <v>70000000</v>
      </c>
      <c r="G1462" s="102">
        <v>160</v>
      </c>
      <c r="H1462" s="101">
        <v>65</v>
      </c>
      <c r="I1462" s="101"/>
      <c r="J1462" s="100"/>
      <c r="K1462" s="100"/>
      <c r="L1462" s="100"/>
      <c r="M1462" s="100"/>
      <c r="N1462" s="100"/>
      <c r="O1462" s="100"/>
      <c r="P1462" s="100"/>
      <c r="Q1462" s="100"/>
      <c r="R1462" s="100"/>
      <c r="S1462" s="100"/>
      <c r="T1462" s="100"/>
      <c r="U1462" s="100"/>
      <c r="V1462" s="100"/>
      <c r="W1462" s="100"/>
      <c r="X1462" s="100"/>
      <c r="Y1462" s="100"/>
      <c r="Z1462" s="100"/>
    </row>
    <row r="1463" spans="1:26" ht="14.25" hidden="1" customHeight="1" outlineLevel="1" x14ac:dyDescent="0.2">
      <c r="A1463" s="100" t="s">
        <v>162</v>
      </c>
      <c r="B1463" s="100">
        <v>12</v>
      </c>
      <c r="C1463" s="100" t="s">
        <v>101</v>
      </c>
      <c r="D1463" s="100">
        <v>64</v>
      </c>
      <c r="E1463" s="101">
        <v>160000</v>
      </c>
      <c r="F1463" s="101">
        <v>0</v>
      </c>
      <c r="G1463" s="102">
        <v>0</v>
      </c>
      <c r="H1463" s="101">
        <v>65</v>
      </c>
      <c r="I1463" s="101"/>
      <c r="J1463" s="100"/>
      <c r="K1463" s="100"/>
      <c r="L1463" s="100"/>
      <c r="M1463" s="100"/>
      <c r="N1463" s="100"/>
      <c r="O1463" s="100"/>
      <c r="P1463" s="100"/>
      <c r="Q1463" s="100"/>
      <c r="R1463" s="100"/>
      <c r="S1463" s="100"/>
      <c r="T1463" s="100"/>
      <c r="U1463" s="100"/>
      <c r="V1463" s="100"/>
      <c r="W1463" s="100"/>
      <c r="X1463" s="100"/>
      <c r="Y1463" s="100"/>
      <c r="Z1463" s="100"/>
    </row>
    <row r="1464" spans="1:26" ht="14.25" hidden="1" customHeight="1" outlineLevel="1" x14ac:dyDescent="0.2">
      <c r="A1464" s="100" t="s">
        <v>162</v>
      </c>
      <c r="B1464" s="100">
        <v>1</v>
      </c>
      <c r="C1464" s="100" t="s">
        <v>102</v>
      </c>
      <c r="D1464" s="100">
        <v>64</v>
      </c>
      <c r="E1464" s="101">
        <v>160000</v>
      </c>
      <c r="F1464" s="101">
        <v>2500000</v>
      </c>
      <c r="G1464" s="102">
        <v>12</v>
      </c>
      <c r="H1464" s="101">
        <v>65</v>
      </c>
      <c r="I1464" s="101"/>
      <c r="J1464" s="100"/>
      <c r="K1464" s="100"/>
      <c r="L1464" s="100"/>
      <c r="M1464" s="100"/>
      <c r="N1464" s="100"/>
      <c r="O1464" s="100"/>
      <c r="P1464" s="100"/>
      <c r="Q1464" s="100"/>
      <c r="R1464" s="100"/>
      <c r="S1464" s="100"/>
      <c r="T1464" s="100"/>
      <c r="U1464" s="100"/>
      <c r="V1464" s="100"/>
      <c r="W1464" s="100"/>
      <c r="X1464" s="100"/>
      <c r="Y1464" s="100"/>
      <c r="Z1464" s="100"/>
    </row>
    <row r="1465" spans="1:26" ht="14.25" hidden="1" customHeight="1" outlineLevel="1" x14ac:dyDescent="0.2">
      <c r="A1465" s="100" t="s">
        <v>162</v>
      </c>
      <c r="B1465" s="100">
        <v>2</v>
      </c>
      <c r="C1465" s="100" t="s">
        <v>102</v>
      </c>
      <c r="D1465" s="100">
        <v>64</v>
      </c>
      <c r="E1465" s="101">
        <v>162910</v>
      </c>
      <c r="F1465" s="101">
        <v>5000000</v>
      </c>
      <c r="G1465" s="102">
        <v>24</v>
      </c>
      <c r="H1465" s="101">
        <v>65</v>
      </c>
      <c r="I1465" s="101"/>
      <c r="J1465" s="100"/>
      <c r="K1465" s="100"/>
      <c r="L1465" s="100"/>
      <c r="M1465" s="100"/>
      <c r="N1465" s="100"/>
      <c r="O1465" s="100"/>
      <c r="P1465" s="100"/>
      <c r="Q1465" s="100"/>
      <c r="R1465" s="100"/>
      <c r="S1465" s="100"/>
      <c r="T1465" s="100"/>
      <c r="U1465" s="100"/>
      <c r="V1465" s="100"/>
      <c r="W1465" s="100"/>
      <c r="X1465" s="100"/>
      <c r="Y1465" s="100"/>
      <c r="Z1465" s="100"/>
    </row>
    <row r="1466" spans="1:26" ht="14.25" hidden="1" customHeight="1" outlineLevel="1" x14ac:dyDescent="0.2">
      <c r="A1466" s="100" t="s">
        <v>162</v>
      </c>
      <c r="B1466" s="100">
        <v>3</v>
      </c>
      <c r="C1466" s="100" t="s">
        <v>102</v>
      </c>
      <c r="D1466" s="100">
        <v>64</v>
      </c>
      <c r="E1466" s="101">
        <v>165820</v>
      </c>
      <c r="F1466" s="101">
        <v>10000000</v>
      </c>
      <c r="G1466" s="102">
        <v>36</v>
      </c>
      <c r="H1466" s="101">
        <v>65</v>
      </c>
      <c r="I1466" s="101"/>
      <c r="J1466" s="100"/>
      <c r="K1466" s="100"/>
      <c r="L1466" s="100"/>
      <c r="M1466" s="100"/>
      <c r="N1466" s="100"/>
      <c r="O1466" s="100"/>
      <c r="P1466" s="100"/>
      <c r="Q1466" s="100"/>
      <c r="R1466" s="100"/>
      <c r="S1466" s="100"/>
      <c r="T1466" s="100"/>
      <c r="U1466" s="100"/>
      <c r="V1466" s="100"/>
      <c r="W1466" s="100"/>
      <c r="X1466" s="100"/>
      <c r="Y1466" s="100"/>
      <c r="Z1466" s="100"/>
    </row>
    <row r="1467" spans="1:26" ht="14.25" hidden="1" customHeight="1" outlineLevel="1" x14ac:dyDescent="0.2">
      <c r="A1467" s="100" t="s">
        <v>162</v>
      </c>
      <c r="B1467" s="100">
        <v>4</v>
      </c>
      <c r="C1467" s="100" t="s">
        <v>102</v>
      </c>
      <c r="D1467" s="100">
        <v>64</v>
      </c>
      <c r="E1467" s="101">
        <v>168730</v>
      </c>
      <c r="F1467" s="101">
        <v>22500000</v>
      </c>
      <c r="G1467" s="102">
        <v>48</v>
      </c>
      <c r="H1467" s="101">
        <v>65</v>
      </c>
      <c r="I1467" s="101"/>
      <c r="J1467" s="100"/>
      <c r="K1467" s="100"/>
      <c r="L1467" s="100"/>
      <c r="M1467" s="100"/>
      <c r="N1467" s="100"/>
      <c r="O1467" s="100"/>
      <c r="P1467" s="100"/>
      <c r="Q1467" s="100"/>
      <c r="R1467" s="100"/>
      <c r="S1467" s="100"/>
      <c r="T1467" s="100"/>
      <c r="U1467" s="100"/>
      <c r="V1467" s="100"/>
      <c r="W1467" s="100"/>
      <c r="X1467" s="100"/>
      <c r="Y1467" s="100"/>
      <c r="Z1467" s="100"/>
    </row>
    <row r="1468" spans="1:26" ht="14.25" hidden="1" customHeight="1" outlineLevel="1" x14ac:dyDescent="0.2">
      <c r="A1468" s="100" t="s">
        <v>162</v>
      </c>
      <c r="B1468" s="100">
        <v>5</v>
      </c>
      <c r="C1468" s="100" t="s">
        <v>102</v>
      </c>
      <c r="D1468" s="100">
        <v>64</v>
      </c>
      <c r="E1468" s="101">
        <v>171640</v>
      </c>
      <c r="F1468" s="101">
        <v>22500000</v>
      </c>
      <c r="G1468" s="102">
        <v>48</v>
      </c>
      <c r="H1468" s="101">
        <v>65</v>
      </c>
      <c r="I1468" s="101"/>
      <c r="J1468" s="100"/>
      <c r="K1468" s="100"/>
      <c r="L1468" s="100"/>
      <c r="M1468" s="100"/>
      <c r="N1468" s="100"/>
      <c r="O1468" s="100"/>
      <c r="P1468" s="100"/>
      <c r="Q1468" s="100"/>
      <c r="R1468" s="100"/>
      <c r="S1468" s="100"/>
      <c r="T1468" s="100"/>
      <c r="U1468" s="100"/>
      <c r="V1468" s="100"/>
      <c r="W1468" s="100"/>
      <c r="X1468" s="100"/>
      <c r="Y1468" s="100"/>
      <c r="Z1468" s="100"/>
    </row>
    <row r="1469" spans="1:26" ht="14.25" hidden="1" customHeight="1" outlineLevel="1" x14ac:dyDescent="0.2">
      <c r="A1469" s="100" t="s">
        <v>162</v>
      </c>
      <c r="B1469" s="100">
        <v>6</v>
      </c>
      <c r="C1469" s="100" t="s">
        <v>102</v>
      </c>
      <c r="D1469" s="100">
        <v>64</v>
      </c>
      <c r="E1469" s="101">
        <v>174545</v>
      </c>
      <c r="F1469" s="101">
        <v>22500000</v>
      </c>
      <c r="G1469" s="102">
        <v>48</v>
      </c>
      <c r="H1469" s="101">
        <v>65</v>
      </c>
      <c r="I1469" s="101"/>
      <c r="J1469" s="100"/>
      <c r="K1469" s="100"/>
      <c r="L1469" s="100"/>
      <c r="M1469" s="100"/>
      <c r="N1469" s="100"/>
      <c r="O1469" s="100"/>
      <c r="P1469" s="100"/>
      <c r="Q1469" s="100"/>
      <c r="R1469" s="100"/>
      <c r="S1469" s="100"/>
      <c r="T1469" s="100"/>
      <c r="U1469" s="100"/>
      <c r="V1469" s="100"/>
      <c r="W1469" s="100"/>
      <c r="X1469" s="100"/>
      <c r="Y1469" s="100"/>
      <c r="Z1469" s="100"/>
    </row>
    <row r="1470" spans="1:26" ht="14.25" hidden="1" customHeight="1" outlineLevel="1" x14ac:dyDescent="0.2">
      <c r="A1470" s="100" t="s">
        <v>162</v>
      </c>
      <c r="B1470" s="100">
        <v>7</v>
      </c>
      <c r="C1470" s="100" t="s">
        <v>102</v>
      </c>
      <c r="D1470" s="100">
        <v>64</v>
      </c>
      <c r="E1470" s="101">
        <v>177455</v>
      </c>
      <c r="F1470" s="101">
        <v>22500000</v>
      </c>
      <c r="G1470" s="102">
        <v>48</v>
      </c>
      <c r="H1470" s="101">
        <v>65</v>
      </c>
      <c r="I1470" s="101"/>
      <c r="J1470" s="100"/>
      <c r="K1470" s="100"/>
      <c r="L1470" s="100"/>
      <c r="M1470" s="100"/>
      <c r="N1470" s="100"/>
      <c r="O1470" s="100"/>
      <c r="P1470" s="100"/>
      <c r="Q1470" s="100"/>
      <c r="R1470" s="100"/>
      <c r="S1470" s="100"/>
      <c r="T1470" s="100"/>
      <c r="U1470" s="100"/>
      <c r="V1470" s="100"/>
      <c r="W1470" s="100"/>
      <c r="X1470" s="100"/>
      <c r="Y1470" s="100"/>
      <c r="Z1470" s="100"/>
    </row>
    <row r="1471" spans="1:26" ht="14.25" hidden="1" customHeight="1" outlineLevel="1" x14ac:dyDescent="0.2">
      <c r="A1471" s="100" t="s">
        <v>162</v>
      </c>
      <c r="B1471" s="100">
        <v>8</v>
      </c>
      <c r="C1471" s="100" t="s">
        <v>102</v>
      </c>
      <c r="D1471" s="100">
        <v>64</v>
      </c>
      <c r="E1471" s="101">
        <v>180365</v>
      </c>
      <c r="F1471" s="101">
        <v>22500000</v>
      </c>
      <c r="G1471" s="102">
        <v>48</v>
      </c>
      <c r="H1471" s="101">
        <v>65</v>
      </c>
      <c r="I1471" s="101"/>
      <c r="J1471" s="100"/>
      <c r="K1471" s="100"/>
      <c r="L1471" s="100"/>
      <c r="M1471" s="100"/>
      <c r="N1471" s="100"/>
      <c r="O1471" s="100"/>
      <c r="P1471" s="100"/>
      <c r="Q1471" s="100"/>
      <c r="R1471" s="100"/>
      <c r="S1471" s="100"/>
      <c r="T1471" s="100"/>
      <c r="U1471" s="100"/>
      <c r="V1471" s="100"/>
      <c r="W1471" s="100"/>
      <c r="X1471" s="100"/>
      <c r="Y1471" s="100"/>
      <c r="Z1471" s="100"/>
    </row>
    <row r="1472" spans="1:26" ht="14.25" hidden="1" customHeight="1" outlineLevel="1" x14ac:dyDescent="0.2">
      <c r="A1472" s="100" t="s">
        <v>162</v>
      </c>
      <c r="B1472" s="100">
        <v>9</v>
      </c>
      <c r="C1472" s="100" t="s">
        <v>102</v>
      </c>
      <c r="D1472" s="100">
        <v>64</v>
      </c>
      <c r="E1472" s="101">
        <v>183270</v>
      </c>
      <c r="F1472" s="101">
        <v>22500000</v>
      </c>
      <c r="G1472" s="102">
        <v>48</v>
      </c>
      <c r="H1472" s="101">
        <v>65</v>
      </c>
      <c r="I1472" s="101"/>
      <c r="J1472" s="100"/>
      <c r="K1472" s="100"/>
      <c r="L1472" s="100"/>
      <c r="M1472" s="100"/>
      <c r="N1472" s="100"/>
      <c r="O1472" s="100"/>
      <c r="P1472" s="100"/>
      <c r="Q1472" s="100"/>
      <c r="R1472" s="100"/>
      <c r="S1472" s="100"/>
      <c r="T1472" s="100"/>
      <c r="U1472" s="100"/>
      <c r="V1472" s="100"/>
      <c r="W1472" s="100"/>
      <c r="X1472" s="100"/>
      <c r="Y1472" s="100"/>
      <c r="Z1472" s="100"/>
    </row>
    <row r="1473" spans="1:26" ht="14.25" hidden="1" customHeight="1" outlineLevel="1" x14ac:dyDescent="0.2">
      <c r="A1473" s="100" t="s">
        <v>162</v>
      </c>
      <c r="B1473" s="100">
        <v>10</v>
      </c>
      <c r="C1473" s="100" t="s">
        <v>102</v>
      </c>
      <c r="D1473" s="100">
        <v>64</v>
      </c>
      <c r="E1473" s="101">
        <v>186180</v>
      </c>
      <c r="F1473" s="101">
        <v>22500000</v>
      </c>
      <c r="G1473" s="102">
        <v>48</v>
      </c>
      <c r="H1473" s="101">
        <v>65</v>
      </c>
      <c r="I1473" s="101"/>
      <c r="J1473" s="100"/>
      <c r="K1473" s="100"/>
      <c r="L1473" s="100"/>
      <c r="M1473" s="100"/>
      <c r="N1473" s="100"/>
      <c r="O1473" s="100"/>
      <c r="P1473" s="100"/>
      <c r="Q1473" s="100"/>
      <c r="R1473" s="100"/>
      <c r="S1473" s="100"/>
      <c r="T1473" s="100"/>
      <c r="U1473" s="100"/>
      <c r="V1473" s="100"/>
      <c r="W1473" s="100"/>
      <c r="X1473" s="100"/>
      <c r="Y1473" s="100"/>
      <c r="Z1473" s="100"/>
    </row>
    <row r="1474" spans="1:26" ht="14.25" hidden="1" customHeight="1" outlineLevel="1" x14ac:dyDescent="0.2">
      <c r="A1474" s="100" t="s">
        <v>162</v>
      </c>
      <c r="B1474" s="100">
        <v>11</v>
      </c>
      <c r="C1474" s="100" t="s">
        <v>102</v>
      </c>
      <c r="D1474" s="100">
        <v>64</v>
      </c>
      <c r="E1474" s="101">
        <v>189090</v>
      </c>
      <c r="F1474" s="101">
        <v>22500000</v>
      </c>
      <c r="G1474" s="102">
        <v>48</v>
      </c>
      <c r="H1474" s="101">
        <v>65</v>
      </c>
      <c r="I1474" s="101"/>
      <c r="J1474" s="100"/>
      <c r="K1474" s="100"/>
      <c r="L1474" s="100"/>
      <c r="M1474" s="100"/>
      <c r="N1474" s="100"/>
      <c r="O1474" s="100"/>
      <c r="P1474" s="100"/>
      <c r="Q1474" s="100"/>
      <c r="R1474" s="100"/>
      <c r="S1474" s="100"/>
      <c r="T1474" s="100"/>
      <c r="U1474" s="100"/>
      <c r="V1474" s="100"/>
      <c r="W1474" s="100"/>
      <c r="X1474" s="100"/>
      <c r="Y1474" s="100"/>
      <c r="Z1474" s="100"/>
    </row>
    <row r="1475" spans="1:26" ht="14.25" hidden="1" customHeight="1" outlineLevel="1" x14ac:dyDescent="0.2">
      <c r="A1475" s="100" t="s">
        <v>162</v>
      </c>
      <c r="B1475" s="100">
        <v>12</v>
      </c>
      <c r="C1475" s="100" t="s">
        <v>102</v>
      </c>
      <c r="D1475" s="100">
        <v>64</v>
      </c>
      <c r="E1475" s="101">
        <v>192000</v>
      </c>
      <c r="F1475" s="101">
        <v>0</v>
      </c>
      <c r="G1475" s="102">
        <v>0</v>
      </c>
      <c r="H1475" s="101">
        <v>65</v>
      </c>
      <c r="I1475" s="101"/>
      <c r="J1475" s="100"/>
      <c r="K1475" s="100"/>
      <c r="L1475" s="100"/>
      <c r="M1475" s="100"/>
      <c r="N1475" s="100"/>
      <c r="O1475" s="100"/>
      <c r="P1475" s="100"/>
      <c r="Q1475" s="100"/>
      <c r="R1475" s="100"/>
      <c r="S1475" s="100"/>
      <c r="T1475" s="100"/>
      <c r="U1475" s="100"/>
      <c r="V1475" s="100"/>
      <c r="W1475" s="100"/>
      <c r="X1475" s="100"/>
      <c r="Y1475" s="100"/>
      <c r="Z1475" s="100"/>
    </row>
    <row r="1476" spans="1:26" ht="14.25" hidden="1" customHeight="1" outlineLevel="1" x14ac:dyDescent="0.2">
      <c r="A1476" s="201" t="s">
        <v>162</v>
      </c>
      <c r="B1476" s="97">
        <v>1</v>
      </c>
      <c r="C1476" s="97" t="s">
        <v>103</v>
      </c>
      <c r="D1476" s="97">
        <v>64</v>
      </c>
      <c r="E1476" s="98">
        <v>201600</v>
      </c>
      <c r="F1476" s="98">
        <v>0</v>
      </c>
      <c r="G1476" s="99">
        <v>0</v>
      </c>
      <c r="H1476" s="98">
        <v>65</v>
      </c>
      <c r="I1476" s="101"/>
      <c r="J1476" s="100"/>
      <c r="K1476" s="100"/>
      <c r="L1476" s="100"/>
      <c r="M1476" s="100"/>
      <c r="N1476" s="100"/>
      <c r="O1476" s="100"/>
      <c r="P1476" s="100"/>
      <c r="Q1476" s="100"/>
      <c r="R1476" s="100"/>
      <c r="S1476" s="100"/>
      <c r="T1476" s="100"/>
      <c r="U1476" s="100"/>
      <c r="V1476" s="100"/>
      <c r="W1476" s="100"/>
      <c r="X1476" s="100"/>
      <c r="Y1476" s="100"/>
      <c r="Z1476" s="100"/>
    </row>
    <row r="1477" spans="1:26" ht="14.25" customHeight="1" collapsed="1" x14ac:dyDescent="0.2">
      <c r="A1477" s="100" t="s">
        <v>163</v>
      </c>
      <c r="B1477" s="100">
        <v>1</v>
      </c>
      <c r="C1477" s="100" t="s">
        <v>101</v>
      </c>
      <c r="D1477" s="100">
        <v>33</v>
      </c>
      <c r="E1477" s="101">
        <v>75780</v>
      </c>
      <c r="F1477" s="101">
        <v>100000</v>
      </c>
      <c r="G1477" s="102">
        <v>2</v>
      </c>
      <c r="H1477" s="101">
        <v>66</v>
      </c>
      <c r="I1477" s="101"/>
      <c r="J1477" s="100"/>
      <c r="K1477" s="100"/>
      <c r="L1477" s="100"/>
      <c r="M1477" s="100"/>
      <c r="N1477" s="100"/>
      <c r="O1477" s="100"/>
      <c r="P1477" s="100"/>
      <c r="Q1477" s="100"/>
      <c r="R1477" s="100"/>
      <c r="S1477" s="100"/>
      <c r="T1477" s="100"/>
      <c r="U1477" s="100"/>
      <c r="V1477" s="100"/>
      <c r="W1477" s="100"/>
      <c r="X1477" s="100"/>
      <c r="Y1477" s="100"/>
      <c r="Z1477" s="100"/>
    </row>
    <row r="1478" spans="1:26" ht="14.25" hidden="1" customHeight="1" outlineLevel="1" x14ac:dyDescent="0.2">
      <c r="A1478" s="100" t="s">
        <v>163</v>
      </c>
      <c r="B1478" s="100">
        <v>2</v>
      </c>
      <c r="C1478" s="100" t="s">
        <v>101</v>
      </c>
      <c r="D1478" s="100">
        <v>35</v>
      </c>
      <c r="E1478" s="101">
        <v>80280</v>
      </c>
      <c r="F1478" s="101">
        <v>200000</v>
      </c>
      <c r="G1478" s="102">
        <v>5</v>
      </c>
      <c r="H1478" s="101">
        <v>66</v>
      </c>
      <c r="I1478" s="101"/>
      <c r="J1478" s="100"/>
      <c r="K1478" s="100"/>
      <c r="L1478" s="100"/>
      <c r="M1478" s="100"/>
      <c r="N1478" s="100"/>
      <c r="O1478" s="100"/>
      <c r="P1478" s="100"/>
      <c r="Q1478" s="100"/>
      <c r="R1478" s="100"/>
      <c r="S1478" s="100"/>
      <c r="T1478" s="100"/>
      <c r="U1478" s="100"/>
      <c r="V1478" s="100"/>
      <c r="W1478" s="100"/>
      <c r="X1478" s="100"/>
      <c r="Y1478" s="100"/>
      <c r="Z1478" s="100"/>
    </row>
    <row r="1479" spans="1:26" ht="14.25" hidden="1" customHeight="1" outlineLevel="1" x14ac:dyDescent="0.2">
      <c r="A1479" s="100" t="s">
        <v>163</v>
      </c>
      <c r="B1479" s="100">
        <v>3</v>
      </c>
      <c r="C1479" s="100" t="s">
        <v>101</v>
      </c>
      <c r="D1479" s="100">
        <v>36</v>
      </c>
      <c r="E1479" s="101">
        <v>85140</v>
      </c>
      <c r="F1479" s="101">
        <v>400000</v>
      </c>
      <c r="G1479" s="102">
        <v>14</v>
      </c>
      <c r="H1479" s="101">
        <v>66</v>
      </c>
      <c r="I1479" s="101"/>
      <c r="J1479" s="100"/>
      <c r="K1479" s="100"/>
      <c r="L1479" s="100"/>
      <c r="M1479" s="100"/>
      <c r="N1479" s="100"/>
      <c r="O1479" s="100"/>
      <c r="P1479" s="100"/>
      <c r="Q1479" s="100"/>
      <c r="R1479" s="100"/>
      <c r="S1479" s="100"/>
      <c r="T1479" s="100"/>
      <c r="U1479" s="100"/>
      <c r="V1479" s="100"/>
      <c r="W1479" s="100"/>
      <c r="X1479" s="100"/>
      <c r="Y1479" s="100"/>
      <c r="Z1479" s="100"/>
    </row>
    <row r="1480" spans="1:26" ht="14.25" hidden="1" customHeight="1" outlineLevel="1" x14ac:dyDescent="0.2">
      <c r="A1480" s="100" t="s">
        <v>163</v>
      </c>
      <c r="B1480" s="100">
        <v>4</v>
      </c>
      <c r="C1480" s="100" t="s">
        <v>101</v>
      </c>
      <c r="D1480" s="100">
        <v>38</v>
      </c>
      <c r="E1480" s="101">
        <v>90270</v>
      </c>
      <c r="F1480" s="101">
        <v>2000000</v>
      </c>
      <c r="G1480" s="102">
        <v>28</v>
      </c>
      <c r="H1480" s="101">
        <v>66</v>
      </c>
      <c r="I1480" s="101"/>
      <c r="J1480" s="100"/>
      <c r="K1480" s="100"/>
      <c r="L1480" s="100"/>
      <c r="M1480" s="100"/>
      <c r="N1480" s="100"/>
      <c r="O1480" s="100"/>
      <c r="P1480" s="100"/>
      <c r="Q1480" s="100"/>
      <c r="R1480" s="100"/>
      <c r="S1480" s="100"/>
      <c r="T1480" s="100"/>
      <c r="U1480" s="100"/>
      <c r="V1480" s="100"/>
      <c r="W1480" s="100"/>
      <c r="X1480" s="100"/>
      <c r="Y1480" s="100"/>
      <c r="Z1480" s="100"/>
    </row>
    <row r="1481" spans="1:26" ht="14.25" hidden="1" customHeight="1" outlineLevel="1" x14ac:dyDescent="0.2">
      <c r="A1481" s="100" t="s">
        <v>163</v>
      </c>
      <c r="B1481" s="100">
        <v>5</v>
      </c>
      <c r="C1481" s="100" t="s">
        <v>101</v>
      </c>
      <c r="D1481" s="100">
        <v>39</v>
      </c>
      <c r="E1481" s="101">
        <v>95670</v>
      </c>
      <c r="F1481" s="101">
        <v>4000000</v>
      </c>
      <c r="G1481" s="102">
        <v>66</v>
      </c>
      <c r="H1481" s="101">
        <v>66</v>
      </c>
      <c r="I1481" s="101"/>
      <c r="J1481" s="100"/>
      <c r="K1481" s="100"/>
      <c r="L1481" s="100"/>
      <c r="M1481" s="100"/>
      <c r="N1481" s="100"/>
      <c r="O1481" s="100"/>
      <c r="P1481" s="100"/>
      <c r="Q1481" s="100"/>
      <c r="R1481" s="100"/>
      <c r="S1481" s="100"/>
      <c r="T1481" s="100"/>
      <c r="U1481" s="100"/>
      <c r="V1481" s="100"/>
      <c r="W1481" s="100"/>
      <c r="X1481" s="100"/>
      <c r="Y1481" s="100"/>
      <c r="Z1481" s="100"/>
    </row>
    <row r="1482" spans="1:26" ht="14.25" hidden="1" customHeight="1" outlineLevel="1" collapsed="1" x14ac:dyDescent="0.2">
      <c r="A1482" s="100" t="s">
        <v>163</v>
      </c>
      <c r="B1482" s="100">
        <v>6</v>
      </c>
      <c r="C1482" s="100" t="s">
        <v>101</v>
      </c>
      <c r="D1482" s="100">
        <v>41</v>
      </c>
      <c r="E1482" s="101">
        <v>101430</v>
      </c>
      <c r="F1482" s="101">
        <v>6000000</v>
      </c>
      <c r="G1482" s="102">
        <v>102</v>
      </c>
      <c r="H1482" s="101">
        <v>66</v>
      </c>
      <c r="I1482" s="101"/>
      <c r="J1482" s="100"/>
      <c r="K1482" s="100"/>
      <c r="L1482" s="100"/>
      <c r="M1482" s="100"/>
      <c r="N1482" s="100"/>
      <c r="O1482" s="100"/>
      <c r="P1482" s="100"/>
      <c r="Q1482" s="100"/>
      <c r="R1482" s="100"/>
      <c r="S1482" s="100"/>
      <c r="T1482" s="100"/>
      <c r="U1482" s="100"/>
      <c r="V1482" s="100"/>
      <c r="W1482" s="100"/>
      <c r="X1482" s="100"/>
      <c r="Y1482" s="100"/>
      <c r="Z1482" s="100"/>
    </row>
    <row r="1483" spans="1:26" ht="14.25" hidden="1" customHeight="1" outlineLevel="1" x14ac:dyDescent="0.2">
      <c r="A1483" s="100" t="s">
        <v>163</v>
      </c>
      <c r="B1483" s="100">
        <v>7</v>
      </c>
      <c r="C1483" s="100" t="s">
        <v>101</v>
      </c>
      <c r="D1483" s="100">
        <v>42</v>
      </c>
      <c r="E1483" s="101">
        <v>107550</v>
      </c>
      <c r="F1483" s="101">
        <v>11000000</v>
      </c>
      <c r="G1483" s="102">
        <v>124</v>
      </c>
      <c r="H1483" s="101">
        <v>66</v>
      </c>
      <c r="I1483" s="101"/>
      <c r="J1483" s="100"/>
      <c r="K1483" s="100"/>
      <c r="L1483" s="100"/>
      <c r="M1483" s="100"/>
      <c r="N1483" s="100"/>
      <c r="O1483" s="100"/>
      <c r="P1483" s="100"/>
      <c r="Q1483" s="100"/>
      <c r="R1483" s="100"/>
      <c r="S1483" s="100"/>
      <c r="T1483" s="100"/>
      <c r="U1483" s="100"/>
      <c r="V1483" s="100"/>
      <c r="W1483" s="100"/>
      <c r="X1483" s="100"/>
      <c r="Y1483" s="100"/>
      <c r="Z1483" s="100"/>
    </row>
    <row r="1484" spans="1:26" ht="14.25" hidden="1" customHeight="1" outlineLevel="1" x14ac:dyDescent="0.2">
      <c r="A1484" s="100" t="s">
        <v>163</v>
      </c>
      <c r="B1484" s="100">
        <v>8</v>
      </c>
      <c r="C1484" s="100" t="s">
        <v>101</v>
      </c>
      <c r="D1484" s="100">
        <v>44</v>
      </c>
      <c r="E1484" s="101">
        <v>114030</v>
      </c>
      <c r="F1484" s="101">
        <v>17000000</v>
      </c>
      <c r="G1484" s="102">
        <v>140</v>
      </c>
      <c r="H1484" s="101">
        <v>66</v>
      </c>
      <c r="I1484" s="101"/>
      <c r="J1484" s="100"/>
      <c r="K1484" s="100"/>
      <c r="L1484" s="100"/>
      <c r="M1484" s="100"/>
      <c r="N1484" s="100"/>
      <c r="O1484" s="100"/>
      <c r="P1484" s="100"/>
      <c r="Q1484" s="100"/>
      <c r="R1484" s="100"/>
      <c r="S1484" s="100"/>
      <c r="T1484" s="100"/>
      <c r="U1484" s="100"/>
      <c r="V1484" s="100"/>
      <c r="W1484" s="100"/>
      <c r="X1484" s="100"/>
      <c r="Y1484" s="100"/>
      <c r="Z1484" s="100"/>
    </row>
    <row r="1485" spans="1:26" ht="14.25" hidden="1" customHeight="1" outlineLevel="1" x14ac:dyDescent="0.2">
      <c r="A1485" s="100" t="s">
        <v>163</v>
      </c>
      <c r="B1485" s="100">
        <v>9</v>
      </c>
      <c r="C1485" s="100" t="s">
        <v>101</v>
      </c>
      <c r="D1485" s="100">
        <v>45</v>
      </c>
      <c r="E1485" s="101">
        <v>120870</v>
      </c>
      <c r="F1485" s="101">
        <v>36000000</v>
      </c>
      <c r="G1485" s="102">
        <v>148</v>
      </c>
      <c r="H1485" s="101">
        <v>66</v>
      </c>
      <c r="I1485" s="101"/>
      <c r="J1485" s="100"/>
      <c r="K1485" s="100"/>
      <c r="L1485" s="100"/>
      <c r="M1485" s="100"/>
      <c r="N1485" s="100"/>
      <c r="O1485" s="100"/>
      <c r="P1485" s="100"/>
      <c r="Q1485" s="100"/>
      <c r="R1485" s="100"/>
      <c r="S1485" s="100"/>
      <c r="T1485" s="100"/>
      <c r="U1485" s="100"/>
      <c r="V1485" s="100"/>
      <c r="W1485" s="100"/>
      <c r="X1485" s="100"/>
      <c r="Y1485" s="100"/>
      <c r="Z1485" s="100"/>
    </row>
    <row r="1486" spans="1:26" ht="14.25" hidden="1" customHeight="1" outlineLevel="1" x14ac:dyDescent="0.2">
      <c r="A1486" s="100" t="s">
        <v>163</v>
      </c>
      <c r="B1486" s="100">
        <v>10</v>
      </c>
      <c r="C1486" s="100" t="s">
        <v>101</v>
      </c>
      <c r="D1486" s="100">
        <v>46</v>
      </c>
      <c r="E1486" s="101">
        <v>128160</v>
      </c>
      <c r="F1486" s="101">
        <v>52000000</v>
      </c>
      <c r="G1486" s="102">
        <v>152</v>
      </c>
      <c r="H1486" s="101">
        <v>66</v>
      </c>
      <c r="I1486" s="101"/>
      <c r="J1486" s="100"/>
      <c r="K1486" s="100"/>
      <c r="L1486" s="100"/>
      <c r="M1486" s="100"/>
      <c r="N1486" s="100"/>
      <c r="O1486" s="100"/>
      <c r="P1486" s="100"/>
      <c r="Q1486" s="100"/>
      <c r="R1486" s="100"/>
      <c r="S1486" s="100"/>
      <c r="T1486" s="100"/>
      <c r="U1486" s="100"/>
      <c r="V1486" s="100"/>
      <c r="W1486" s="100"/>
      <c r="X1486" s="100"/>
      <c r="Y1486" s="100"/>
      <c r="Z1486" s="100"/>
    </row>
    <row r="1487" spans="1:26" ht="14.25" hidden="1" customHeight="1" outlineLevel="1" x14ac:dyDescent="0.2">
      <c r="A1487" s="100" t="s">
        <v>163</v>
      </c>
      <c r="B1487" s="100">
        <v>11</v>
      </c>
      <c r="C1487" s="100" t="s">
        <v>101</v>
      </c>
      <c r="D1487" s="100">
        <v>47</v>
      </c>
      <c r="E1487" s="101">
        <v>135810</v>
      </c>
      <c r="F1487" s="101">
        <v>70000000</v>
      </c>
      <c r="G1487" s="102">
        <v>160</v>
      </c>
      <c r="H1487" s="101">
        <v>66</v>
      </c>
      <c r="I1487" s="101"/>
      <c r="J1487" s="100"/>
      <c r="K1487" s="100"/>
      <c r="L1487" s="100"/>
      <c r="M1487" s="100"/>
      <c r="N1487" s="100"/>
      <c r="O1487" s="100"/>
      <c r="P1487" s="100"/>
      <c r="Q1487" s="100"/>
      <c r="R1487" s="100"/>
      <c r="S1487" s="100"/>
      <c r="T1487" s="100"/>
      <c r="U1487" s="100"/>
      <c r="V1487" s="100"/>
      <c r="W1487" s="100"/>
      <c r="X1487" s="100"/>
      <c r="Y1487" s="100"/>
      <c r="Z1487" s="100"/>
    </row>
    <row r="1488" spans="1:26" ht="14.25" hidden="1" customHeight="1" outlineLevel="1" x14ac:dyDescent="0.2">
      <c r="A1488" s="100" t="s">
        <v>163</v>
      </c>
      <c r="B1488" s="100">
        <v>12</v>
      </c>
      <c r="C1488" s="100" t="s">
        <v>101</v>
      </c>
      <c r="D1488" s="100">
        <v>48</v>
      </c>
      <c r="E1488" s="101">
        <v>144000</v>
      </c>
      <c r="F1488" s="101">
        <v>0</v>
      </c>
      <c r="G1488" s="102">
        <v>0</v>
      </c>
      <c r="H1488" s="101">
        <v>66</v>
      </c>
      <c r="I1488" s="101"/>
      <c r="J1488" s="100"/>
      <c r="K1488" s="100"/>
      <c r="L1488" s="100"/>
      <c r="M1488" s="100"/>
      <c r="N1488" s="100"/>
      <c r="O1488" s="100"/>
      <c r="P1488" s="100"/>
      <c r="Q1488" s="100"/>
      <c r="R1488" s="100"/>
      <c r="S1488" s="100"/>
      <c r="T1488" s="100"/>
      <c r="U1488" s="100"/>
      <c r="V1488" s="100"/>
      <c r="W1488" s="100"/>
      <c r="X1488" s="100"/>
      <c r="Y1488" s="100"/>
      <c r="Z1488" s="100"/>
    </row>
    <row r="1489" spans="1:26" ht="14.25" hidden="1" customHeight="1" outlineLevel="1" x14ac:dyDescent="0.2">
      <c r="A1489" s="100" t="s">
        <v>163</v>
      </c>
      <c r="B1489" s="100">
        <v>1</v>
      </c>
      <c r="C1489" s="100" t="s">
        <v>102</v>
      </c>
      <c r="D1489" s="100">
        <v>48</v>
      </c>
      <c r="E1489" s="101">
        <v>144000</v>
      </c>
      <c r="F1489" s="101">
        <v>2500000</v>
      </c>
      <c r="G1489" s="102">
        <v>12</v>
      </c>
      <c r="H1489" s="101">
        <v>66</v>
      </c>
      <c r="I1489" s="101"/>
      <c r="J1489" s="100"/>
      <c r="K1489" s="100"/>
      <c r="L1489" s="100"/>
      <c r="M1489" s="100"/>
      <c r="N1489" s="100"/>
      <c r="O1489" s="100"/>
      <c r="P1489" s="100"/>
      <c r="Q1489" s="100"/>
      <c r="R1489" s="100"/>
      <c r="S1489" s="100"/>
      <c r="T1489" s="100"/>
      <c r="U1489" s="100"/>
      <c r="V1489" s="100"/>
      <c r="W1489" s="100"/>
      <c r="X1489" s="100"/>
      <c r="Y1489" s="100"/>
      <c r="Z1489" s="100"/>
    </row>
    <row r="1490" spans="1:26" ht="14.25" hidden="1" customHeight="1" outlineLevel="1" x14ac:dyDescent="0.2">
      <c r="A1490" s="100" t="s">
        <v>163</v>
      </c>
      <c r="B1490" s="100">
        <v>2</v>
      </c>
      <c r="C1490" s="100" t="s">
        <v>102</v>
      </c>
      <c r="D1490" s="100">
        <v>48</v>
      </c>
      <c r="E1490" s="101">
        <v>146700</v>
      </c>
      <c r="F1490" s="101">
        <v>5000000</v>
      </c>
      <c r="G1490" s="102">
        <v>24</v>
      </c>
      <c r="H1490" s="101">
        <v>66</v>
      </c>
      <c r="I1490" s="101"/>
      <c r="J1490" s="100"/>
      <c r="K1490" s="100"/>
      <c r="L1490" s="100"/>
      <c r="M1490" s="100"/>
      <c r="N1490" s="100"/>
      <c r="O1490" s="100"/>
      <c r="P1490" s="100"/>
      <c r="Q1490" s="100"/>
      <c r="R1490" s="100"/>
      <c r="S1490" s="100"/>
      <c r="T1490" s="100"/>
      <c r="U1490" s="100"/>
      <c r="V1490" s="100"/>
      <c r="W1490" s="100"/>
      <c r="X1490" s="100"/>
      <c r="Y1490" s="100"/>
      <c r="Z1490" s="100"/>
    </row>
    <row r="1491" spans="1:26" ht="14.25" hidden="1" customHeight="1" outlineLevel="1" x14ac:dyDescent="0.2">
      <c r="A1491" s="100" t="s">
        <v>163</v>
      </c>
      <c r="B1491" s="100">
        <v>3</v>
      </c>
      <c r="C1491" s="100" t="s">
        <v>102</v>
      </c>
      <c r="D1491" s="100">
        <v>48</v>
      </c>
      <c r="E1491" s="101">
        <v>149400</v>
      </c>
      <c r="F1491" s="101">
        <v>10000000</v>
      </c>
      <c r="G1491" s="102">
        <v>36</v>
      </c>
      <c r="H1491" s="101">
        <v>66</v>
      </c>
      <c r="I1491" s="101"/>
      <c r="J1491" s="100"/>
      <c r="K1491" s="100"/>
      <c r="L1491" s="100"/>
      <c r="M1491" s="100"/>
      <c r="N1491" s="100"/>
      <c r="O1491" s="100"/>
      <c r="P1491" s="100"/>
      <c r="Q1491" s="100"/>
      <c r="R1491" s="100"/>
      <c r="S1491" s="100"/>
      <c r="T1491" s="100"/>
      <c r="U1491" s="100"/>
      <c r="V1491" s="100"/>
      <c r="W1491" s="100"/>
      <c r="X1491" s="100"/>
      <c r="Y1491" s="100"/>
      <c r="Z1491" s="100"/>
    </row>
    <row r="1492" spans="1:26" ht="14.25" hidden="1" customHeight="1" outlineLevel="1" x14ac:dyDescent="0.2">
      <c r="A1492" s="100" t="s">
        <v>163</v>
      </c>
      <c r="B1492" s="100">
        <v>4</v>
      </c>
      <c r="C1492" s="100" t="s">
        <v>102</v>
      </c>
      <c r="D1492" s="100">
        <v>48</v>
      </c>
      <c r="E1492" s="101">
        <v>152100</v>
      </c>
      <c r="F1492" s="101">
        <v>22500000</v>
      </c>
      <c r="G1492" s="102">
        <v>48</v>
      </c>
      <c r="H1492" s="101">
        <v>66</v>
      </c>
      <c r="I1492" s="101"/>
      <c r="J1492" s="100"/>
      <c r="K1492" s="100"/>
      <c r="L1492" s="100"/>
      <c r="M1492" s="100"/>
      <c r="N1492" s="100"/>
      <c r="O1492" s="100"/>
      <c r="P1492" s="100"/>
      <c r="Q1492" s="100"/>
      <c r="R1492" s="100"/>
      <c r="S1492" s="100"/>
      <c r="T1492" s="100"/>
      <c r="U1492" s="100"/>
      <c r="V1492" s="100"/>
      <c r="W1492" s="100"/>
      <c r="X1492" s="100"/>
      <c r="Y1492" s="100"/>
      <c r="Z1492" s="100"/>
    </row>
    <row r="1493" spans="1:26" ht="14.25" hidden="1" customHeight="1" outlineLevel="1" x14ac:dyDescent="0.2">
      <c r="A1493" s="100" t="s">
        <v>163</v>
      </c>
      <c r="B1493" s="100">
        <v>5</v>
      </c>
      <c r="C1493" s="100" t="s">
        <v>102</v>
      </c>
      <c r="D1493" s="100">
        <v>48</v>
      </c>
      <c r="E1493" s="101">
        <v>154800</v>
      </c>
      <c r="F1493" s="101">
        <v>22500000</v>
      </c>
      <c r="G1493" s="102">
        <v>48</v>
      </c>
      <c r="H1493" s="101">
        <v>66</v>
      </c>
      <c r="I1493" s="101"/>
      <c r="J1493" s="100"/>
      <c r="K1493" s="100"/>
      <c r="L1493" s="100"/>
      <c r="M1493" s="100"/>
      <c r="N1493" s="100"/>
      <c r="O1493" s="100"/>
      <c r="P1493" s="100"/>
      <c r="Q1493" s="100"/>
      <c r="R1493" s="100"/>
      <c r="S1493" s="100"/>
      <c r="T1493" s="100"/>
      <c r="U1493" s="100"/>
      <c r="V1493" s="100"/>
      <c r="W1493" s="100"/>
      <c r="X1493" s="100"/>
      <c r="Y1493" s="100"/>
      <c r="Z1493" s="100"/>
    </row>
    <row r="1494" spans="1:26" ht="14.25" hidden="1" customHeight="1" outlineLevel="1" x14ac:dyDescent="0.2">
      <c r="A1494" s="100" t="s">
        <v>163</v>
      </c>
      <c r="B1494" s="100">
        <v>6</v>
      </c>
      <c r="C1494" s="100" t="s">
        <v>102</v>
      </c>
      <c r="D1494" s="100">
        <v>48</v>
      </c>
      <c r="E1494" s="101">
        <v>157500</v>
      </c>
      <c r="F1494" s="101">
        <v>22500000</v>
      </c>
      <c r="G1494" s="102">
        <v>48</v>
      </c>
      <c r="H1494" s="101">
        <v>66</v>
      </c>
      <c r="I1494" s="101"/>
      <c r="J1494" s="100"/>
      <c r="K1494" s="100"/>
      <c r="L1494" s="100"/>
      <c r="M1494" s="100"/>
      <c r="N1494" s="100"/>
      <c r="O1494" s="100"/>
      <c r="P1494" s="100"/>
      <c r="Q1494" s="100"/>
      <c r="R1494" s="100"/>
      <c r="S1494" s="100"/>
      <c r="T1494" s="100"/>
      <c r="U1494" s="100"/>
      <c r="V1494" s="100"/>
      <c r="W1494" s="100"/>
      <c r="X1494" s="100"/>
      <c r="Y1494" s="100"/>
      <c r="Z1494" s="100"/>
    </row>
    <row r="1495" spans="1:26" ht="14.25" hidden="1" customHeight="1" outlineLevel="1" x14ac:dyDescent="0.2">
      <c r="A1495" s="100" t="s">
        <v>163</v>
      </c>
      <c r="B1495" s="100">
        <v>7</v>
      </c>
      <c r="C1495" s="100" t="s">
        <v>102</v>
      </c>
      <c r="D1495" s="100">
        <v>48</v>
      </c>
      <c r="E1495" s="101">
        <v>160200</v>
      </c>
      <c r="F1495" s="101">
        <v>22500000</v>
      </c>
      <c r="G1495" s="102">
        <v>48</v>
      </c>
      <c r="H1495" s="101">
        <v>66</v>
      </c>
      <c r="I1495" s="101"/>
      <c r="J1495" s="100"/>
      <c r="K1495" s="100"/>
      <c r="L1495" s="100"/>
      <c r="M1495" s="100"/>
      <c r="N1495" s="100"/>
      <c r="O1495" s="100"/>
      <c r="P1495" s="100"/>
      <c r="Q1495" s="100"/>
      <c r="R1495" s="100"/>
      <c r="S1495" s="100"/>
      <c r="T1495" s="100"/>
      <c r="U1495" s="100"/>
      <c r="V1495" s="100"/>
      <c r="W1495" s="100"/>
      <c r="X1495" s="100"/>
      <c r="Y1495" s="100"/>
      <c r="Z1495" s="100"/>
    </row>
    <row r="1496" spans="1:26" ht="14.25" hidden="1" customHeight="1" outlineLevel="1" x14ac:dyDescent="0.2">
      <c r="A1496" s="100" t="s">
        <v>163</v>
      </c>
      <c r="B1496" s="100">
        <v>8</v>
      </c>
      <c r="C1496" s="100" t="s">
        <v>102</v>
      </c>
      <c r="D1496" s="100">
        <v>48</v>
      </c>
      <c r="E1496" s="101">
        <v>162900</v>
      </c>
      <c r="F1496" s="101">
        <v>22500000</v>
      </c>
      <c r="G1496" s="102">
        <v>48</v>
      </c>
      <c r="H1496" s="101">
        <v>66</v>
      </c>
      <c r="I1496" s="101"/>
      <c r="J1496" s="100"/>
      <c r="K1496" s="100"/>
      <c r="L1496" s="100"/>
      <c r="M1496" s="100"/>
      <c r="N1496" s="100"/>
      <c r="O1496" s="100"/>
      <c r="P1496" s="100"/>
      <c r="Q1496" s="100"/>
      <c r="R1496" s="100"/>
      <c r="S1496" s="100"/>
      <c r="T1496" s="100"/>
      <c r="U1496" s="100"/>
      <c r="V1496" s="100"/>
      <c r="W1496" s="100"/>
      <c r="X1496" s="100"/>
      <c r="Y1496" s="100"/>
      <c r="Z1496" s="100"/>
    </row>
    <row r="1497" spans="1:26" ht="14.25" hidden="1" customHeight="1" outlineLevel="1" x14ac:dyDescent="0.2">
      <c r="A1497" s="100" t="s">
        <v>163</v>
      </c>
      <c r="B1497" s="100">
        <v>9</v>
      </c>
      <c r="C1497" s="100" t="s">
        <v>102</v>
      </c>
      <c r="D1497" s="100">
        <v>48</v>
      </c>
      <c r="E1497" s="101">
        <v>165600</v>
      </c>
      <c r="F1497" s="101">
        <v>22500000</v>
      </c>
      <c r="G1497" s="102">
        <v>48</v>
      </c>
      <c r="H1497" s="101">
        <v>66</v>
      </c>
      <c r="I1497" s="101"/>
      <c r="J1497" s="100"/>
      <c r="K1497" s="100"/>
      <c r="L1497" s="100"/>
      <c r="M1497" s="100"/>
      <c r="N1497" s="100"/>
      <c r="O1497" s="100"/>
      <c r="P1497" s="100"/>
      <c r="Q1497" s="100"/>
      <c r="R1497" s="100"/>
      <c r="S1497" s="100"/>
      <c r="T1497" s="100"/>
      <c r="U1497" s="100"/>
      <c r="V1497" s="100"/>
      <c r="W1497" s="100"/>
      <c r="X1497" s="100"/>
      <c r="Y1497" s="100"/>
      <c r="Z1497" s="100"/>
    </row>
    <row r="1498" spans="1:26" ht="14.25" hidden="1" customHeight="1" outlineLevel="1" x14ac:dyDescent="0.2">
      <c r="A1498" s="100" t="s">
        <v>163</v>
      </c>
      <c r="B1498" s="100">
        <v>10</v>
      </c>
      <c r="C1498" s="100" t="s">
        <v>102</v>
      </c>
      <c r="D1498" s="100">
        <v>48</v>
      </c>
      <c r="E1498" s="101">
        <v>168300</v>
      </c>
      <c r="F1498" s="101">
        <v>22500000</v>
      </c>
      <c r="G1498" s="102">
        <v>48</v>
      </c>
      <c r="H1498" s="101">
        <v>66</v>
      </c>
      <c r="I1498" s="101"/>
      <c r="J1498" s="100"/>
      <c r="K1498" s="100"/>
      <c r="L1498" s="100"/>
      <c r="M1498" s="100"/>
      <c r="N1498" s="100"/>
      <c r="O1498" s="100"/>
      <c r="P1498" s="100"/>
      <c r="Q1498" s="100"/>
      <c r="R1498" s="100"/>
      <c r="S1498" s="100"/>
      <c r="T1498" s="100"/>
      <c r="U1498" s="100"/>
      <c r="V1498" s="100"/>
      <c r="W1498" s="100"/>
      <c r="X1498" s="100"/>
      <c r="Y1498" s="100"/>
      <c r="Z1498" s="100"/>
    </row>
    <row r="1499" spans="1:26" ht="14.25" hidden="1" customHeight="1" outlineLevel="1" x14ac:dyDescent="0.2">
      <c r="A1499" s="100" t="s">
        <v>163</v>
      </c>
      <c r="B1499" s="100">
        <v>11</v>
      </c>
      <c r="C1499" s="100" t="s">
        <v>102</v>
      </c>
      <c r="D1499" s="100">
        <v>48</v>
      </c>
      <c r="E1499" s="101">
        <v>171000</v>
      </c>
      <c r="F1499" s="101">
        <v>22500000</v>
      </c>
      <c r="G1499" s="102">
        <v>48</v>
      </c>
      <c r="H1499" s="101">
        <v>66</v>
      </c>
      <c r="I1499" s="101"/>
      <c r="J1499" s="100"/>
      <c r="K1499" s="100"/>
      <c r="L1499" s="100"/>
      <c r="M1499" s="100"/>
      <c r="N1499" s="100"/>
      <c r="O1499" s="100"/>
      <c r="P1499" s="100"/>
      <c r="Q1499" s="100"/>
      <c r="R1499" s="100"/>
      <c r="S1499" s="100"/>
      <c r="T1499" s="100"/>
      <c r="U1499" s="100"/>
      <c r="V1499" s="100"/>
      <c r="W1499" s="100"/>
      <c r="X1499" s="100"/>
      <c r="Y1499" s="100"/>
      <c r="Z1499" s="100"/>
    </row>
    <row r="1500" spans="1:26" ht="14.25" hidden="1" customHeight="1" outlineLevel="1" x14ac:dyDescent="0.2">
      <c r="A1500" s="100" t="s">
        <v>163</v>
      </c>
      <c r="B1500" s="100">
        <v>12</v>
      </c>
      <c r="C1500" s="100" t="s">
        <v>102</v>
      </c>
      <c r="D1500" s="100">
        <v>48</v>
      </c>
      <c r="E1500" s="101">
        <v>173700</v>
      </c>
      <c r="F1500" s="101">
        <v>0</v>
      </c>
      <c r="G1500" s="102">
        <v>0</v>
      </c>
      <c r="H1500" s="101">
        <v>66</v>
      </c>
      <c r="I1500" s="101"/>
      <c r="J1500" s="100"/>
      <c r="K1500" s="100"/>
      <c r="L1500" s="100"/>
      <c r="M1500" s="100"/>
      <c r="N1500" s="100"/>
      <c r="O1500" s="100"/>
      <c r="P1500" s="100"/>
      <c r="Q1500" s="100"/>
      <c r="R1500" s="100"/>
      <c r="S1500" s="100"/>
      <c r="T1500" s="100"/>
      <c r="U1500" s="100"/>
      <c r="V1500" s="100"/>
      <c r="W1500" s="100"/>
      <c r="X1500" s="100"/>
      <c r="Y1500" s="100"/>
      <c r="Z1500" s="100"/>
    </row>
    <row r="1501" spans="1:26" ht="14.25" hidden="1" customHeight="1" outlineLevel="1" x14ac:dyDescent="0.2">
      <c r="A1501" s="201" t="s">
        <v>163</v>
      </c>
      <c r="B1501" s="97">
        <v>1</v>
      </c>
      <c r="C1501" s="97" t="s">
        <v>103</v>
      </c>
      <c r="D1501" s="97">
        <v>48</v>
      </c>
      <c r="E1501" s="98">
        <v>182385</v>
      </c>
      <c r="F1501" s="98">
        <v>0</v>
      </c>
      <c r="G1501" s="99">
        <v>0</v>
      </c>
      <c r="H1501" s="98">
        <v>66</v>
      </c>
      <c r="I1501" s="101"/>
      <c r="J1501" s="100"/>
      <c r="K1501" s="100"/>
      <c r="L1501" s="100"/>
      <c r="M1501" s="100"/>
      <c r="N1501" s="100"/>
      <c r="O1501" s="100"/>
      <c r="P1501" s="100"/>
      <c r="Q1501" s="100"/>
      <c r="R1501" s="100"/>
      <c r="S1501" s="100"/>
      <c r="T1501" s="100"/>
      <c r="U1501" s="100"/>
      <c r="V1501" s="100"/>
      <c r="W1501" s="100"/>
      <c r="X1501" s="100"/>
      <c r="Y1501" s="100"/>
      <c r="Z1501" s="100"/>
    </row>
    <row r="1502" spans="1:26" ht="14.25" customHeight="1" collapsed="1" x14ac:dyDescent="0.2">
      <c r="A1502" s="100" t="s">
        <v>164</v>
      </c>
      <c r="B1502" s="100">
        <v>1</v>
      </c>
      <c r="C1502" s="100" t="s">
        <v>101</v>
      </c>
      <c r="D1502" s="100">
        <v>45</v>
      </c>
      <c r="E1502" s="101">
        <v>84200</v>
      </c>
      <c r="F1502" s="101">
        <v>100000</v>
      </c>
      <c r="G1502" s="102">
        <v>2</v>
      </c>
      <c r="H1502" s="101">
        <v>67</v>
      </c>
      <c r="I1502" s="101"/>
      <c r="J1502" s="100"/>
      <c r="K1502" s="100"/>
      <c r="L1502" s="100"/>
      <c r="M1502" s="100"/>
      <c r="N1502" s="100"/>
      <c r="O1502" s="100"/>
      <c r="P1502" s="100"/>
      <c r="Q1502" s="100"/>
      <c r="R1502" s="100"/>
      <c r="S1502" s="100"/>
      <c r="T1502" s="100"/>
      <c r="U1502" s="100"/>
      <c r="V1502" s="100"/>
      <c r="W1502" s="100"/>
      <c r="X1502" s="100"/>
      <c r="Y1502" s="100"/>
      <c r="Z1502" s="100"/>
    </row>
    <row r="1503" spans="1:26" ht="14.25" hidden="1" customHeight="1" outlineLevel="1" x14ac:dyDescent="0.2">
      <c r="A1503" s="100" t="s">
        <v>164</v>
      </c>
      <c r="B1503" s="100">
        <v>2</v>
      </c>
      <c r="C1503" s="100" t="s">
        <v>101</v>
      </c>
      <c r="D1503" s="100">
        <v>47</v>
      </c>
      <c r="E1503" s="101">
        <v>89200</v>
      </c>
      <c r="F1503" s="101">
        <v>200000</v>
      </c>
      <c r="G1503" s="102">
        <v>5</v>
      </c>
      <c r="H1503" s="101">
        <v>67</v>
      </c>
      <c r="I1503" s="101"/>
      <c r="J1503" s="100"/>
      <c r="K1503" s="100"/>
      <c r="L1503" s="100"/>
      <c r="M1503" s="100"/>
      <c r="N1503" s="100"/>
      <c r="O1503" s="100"/>
      <c r="P1503" s="100"/>
      <c r="Q1503" s="100"/>
      <c r="R1503" s="100"/>
      <c r="S1503" s="100"/>
      <c r="T1503" s="100"/>
      <c r="U1503" s="100"/>
      <c r="V1503" s="100"/>
      <c r="W1503" s="100"/>
      <c r="X1503" s="100"/>
      <c r="Y1503" s="100"/>
      <c r="Z1503" s="100"/>
    </row>
    <row r="1504" spans="1:26" ht="14.25" hidden="1" customHeight="1" outlineLevel="1" x14ac:dyDescent="0.2">
      <c r="A1504" s="100" t="s">
        <v>164</v>
      </c>
      <c r="B1504" s="100">
        <v>3</v>
      </c>
      <c r="C1504" s="100" t="s">
        <v>101</v>
      </c>
      <c r="D1504" s="100">
        <v>49</v>
      </c>
      <c r="E1504" s="101">
        <v>94600</v>
      </c>
      <c r="F1504" s="101">
        <v>400000</v>
      </c>
      <c r="G1504" s="102">
        <v>14</v>
      </c>
      <c r="H1504" s="101">
        <v>67</v>
      </c>
      <c r="I1504" s="101"/>
      <c r="J1504" s="100"/>
      <c r="K1504" s="100"/>
      <c r="L1504" s="100"/>
      <c r="M1504" s="100"/>
      <c r="N1504" s="100"/>
      <c r="O1504" s="100"/>
      <c r="P1504" s="100"/>
      <c r="Q1504" s="100"/>
      <c r="R1504" s="100"/>
      <c r="S1504" s="100"/>
      <c r="T1504" s="100"/>
      <c r="U1504" s="100"/>
      <c r="V1504" s="100"/>
      <c r="W1504" s="100"/>
      <c r="X1504" s="100"/>
      <c r="Y1504" s="100"/>
      <c r="Z1504" s="100"/>
    </row>
    <row r="1505" spans="1:26" ht="14.25" hidden="1" customHeight="1" outlineLevel="1" x14ac:dyDescent="0.2">
      <c r="A1505" s="100" t="s">
        <v>164</v>
      </c>
      <c r="B1505" s="100">
        <v>4</v>
      </c>
      <c r="C1505" s="100" t="s">
        <v>101</v>
      </c>
      <c r="D1505" s="100">
        <v>50</v>
      </c>
      <c r="E1505" s="101">
        <v>100300</v>
      </c>
      <c r="F1505" s="101">
        <v>2000000</v>
      </c>
      <c r="G1505" s="102">
        <v>28</v>
      </c>
      <c r="H1505" s="101">
        <v>67</v>
      </c>
      <c r="I1505" s="101"/>
      <c r="J1505" s="100"/>
      <c r="K1505" s="100"/>
      <c r="L1505" s="100"/>
      <c r="M1505" s="100"/>
      <c r="N1505" s="100"/>
      <c r="O1505" s="100"/>
      <c r="P1505" s="100"/>
      <c r="Q1505" s="100"/>
      <c r="R1505" s="100"/>
      <c r="S1505" s="100"/>
      <c r="T1505" s="100"/>
      <c r="U1505" s="100"/>
      <c r="V1505" s="100"/>
      <c r="W1505" s="100"/>
      <c r="X1505" s="100"/>
      <c r="Y1505" s="100"/>
      <c r="Z1505" s="100"/>
    </row>
    <row r="1506" spans="1:26" ht="14.25" hidden="1" customHeight="1" outlineLevel="1" x14ac:dyDescent="0.2">
      <c r="A1506" s="100" t="s">
        <v>164</v>
      </c>
      <c r="B1506" s="100">
        <v>5</v>
      </c>
      <c r="C1506" s="100" t="s">
        <v>101</v>
      </c>
      <c r="D1506" s="100">
        <v>51</v>
      </c>
      <c r="E1506" s="101">
        <v>106300</v>
      </c>
      <c r="F1506" s="101">
        <v>4000000</v>
      </c>
      <c r="G1506" s="102">
        <v>66</v>
      </c>
      <c r="H1506" s="101">
        <v>67</v>
      </c>
      <c r="I1506" s="101"/>
      <c r="J1506" s="100"/>
      <c r="K1506" s="100"/>
      <c r="L1506" s="100"/>
      <c r="M1506" s="100"/>
      <c r="N1506" s="100"/>
      <c r="O1506" s="100"/>
      <c r="P1506" s="100"/>
      <c r="Q1506" s="100"/>
      <c r="R1506" s="100"/>
      <c r="S1506" s="100"/>
      <c r="T1506" s="100"/>
      <c r="U1506" s="100"/>
      <c r="V1506" s="100"/>
      <c r="W1506" s="100"/>
      <c r="X1506" s="100"/>
      <c r="Y1506" s="100"/>
      <c r="Z1506" s="100"/>
    </row>
    <row r="1507" spans="1:26" ht="14.25" hidden="1" customHeight="1" outlineLevel="1" collapsed="1" x14ac:dyDescent="0.2">
      <c r="A1507" s="100" t="s">
        <v>164</v>
      </c>
      <c r="B1507" s="100">
        <v>6</v>
      </c>
      <c r="C1507" s="100" t="s">
        <v>101</v>
      </c>
      <c r="D1507" s="100">
        <v>52</v>
      </c>
      <c r="E1507" s="101">
        <v>112700</v>
      </c>
      <c r="F1507" s="101">
        <v>6000000</v>
      </c>
      <c r="G1507" s="102">
        <v>102</v>
      </c>
      <c r="H1507" s="101">
        <v>67</v>
      </c>
      <c r="I1507" s="101"/>
      <c r="J1507" s="100"/>
      <c r="K1507" s="100"/>
      <c r="L1507" s="100"/>
      <c r="M1507" s="100"/>
      <c r="N1507" s="100"/>
      <c r="O1507" s="100"/>
      <c r="P1507" s="100"/>
      <c r="Q1507" s="100"/>
      <c r="R1507" s="100"/>
      <c r="S1507" s="100"/>
      <c r="T1507" s="100"/>
      <c r="U1507" s="100"/>
      <c r="V1507" s="100"/>
      <c r="W1507" s="100"/>
      <c r="X1507" s="100"/>
      <c r="Y1507" s="100"/>
      <c r="Z1507" s="100"/>
    </row>
    <row r="1508" spans="1:26" ht="14.25" hidden="1" customHeight="1" outlineLevel="1" x14ac:dyDescent="0.2">
      <c r="A1508" s="100" t="s">
        <v>164</v>
      </c>
      <c r="B1508" s="100">
        <v>7</v>
      </c>
      <c r="C1508" s="100" t="s">
        <v>101</v>
      </c>
      <c r="D1508" s="100">
        <v>53</v>
      </c>
      <c r="E1508" s="101">
        <v>119500</v>
      </c>
      <c r="F1508" s="101">
        <v>11000000</v>
      </c>
      <c r="G1508" s="102">
        <v>124</v>
      </c>
      <c r="H1508" s="101">
        <v>67</v>
      </c>
      <c r="I1508" s="101"/>
      <c r="J1508" s="100"/>
      <c r="K1508" s="100"/>
      <c r="L1508" s="100"/>
      <c r="M1508" s="100"/>
      <c r="N1508" s="100"/>
      <c r="O1508" s="100"/>
      <c r="P1508" s="100"/>
      <c r="Q1508" s="100"/>
      <c r="R1508" s="100"/>
      <c r="S1508" s="100"/>
      <c r="T1508" s="100"/>
      <c r="U1508" s="100"/>
      <c r="V1508" s="100"/>
      <c r="W1508" s="100"/>
      <c r="X1508" s="100"/>
      <c r="Y1508" s="100"/>
      <c r="Z1508" s="100"/>
    </row>
    <row r="1509" spans="1:26" ht="14.25" hidden="1" customHeight="1" outlineLevel="1" x14ac:dyDescent="0.2">
      <c r="A1509" s="100" t="s">
        <v>164</v>
      </c>
      <c r="B1509" s="100">
        <v>8</v>
      </c>
      <c r="C1509" s="100" t="s">
        <v>101</v>
      </c>
      <c r="D1509" s="100">
        <v>54</v>
      </c>
      <c r="E1509" s="101">
        <v>126700</v>
      </c>
      <c r="F1509" s="101">
        <v>17000000</v>
      </c>
      <c r="G1509" s="102">
        <v>140</v>
      </c>
      <c r="H1509" s="101">
        <v>67</v>
      </c>
      <c r="I1509" s="101"/>
      <c r="J1509" s="100"/>
      <c r="K1509" s="100"/>
      <c r="L1509" s="100"/>
      <c r="M1509" s="100"/>
      <c r="N1509" s="100"/>
      <c r="O1509" s="100"/>
      <c r="P1509" s="100"/>
      <c r="Q1509" s="100"/>
      <c r="R1509" s="100"/>
      <c r="S1509" s="100"/>
      <c r="T1509" s="100"/>
      <c r="U1509" s="100"/>
      <c r="V1509" s="100"/>
      <c r="W1509" s="100"/>
      <c r="X1509" s="100"/>
      <c r="Y1509" s="100"/>
      <c r="Z1509" s="100"/>
    </row>
    <row r="1510" spans="1:26" ht="14.25" hidden="1" customHeight="1" outlineLevel="1" x14ac:dyDescent="0.2">
      <c r="A1510" s="100" t="s">
        <v>164</v>
      </c>
      <c r="B1510" s="100">
        <v>9</v>
      </c>
      <c r="C1510" s="100" t="s">
        <v>101</v>
      </c>
      <c r="D1510" s="100">
        <v>55</v>
      </c>
      <c r="E1510" s="101">
        <v>134300</v>
      </c>
      <c r="F1510" s="101">
        <v>36000000</v>
      </c>
      <c r="G1510" s="102">
        <v>148</v>
      </c>
      <c r="H1510" s="101">
        <v>67</v>
      </c>
      <c r="I1510" s="101"/>
      <c r="J1510" s="100"/>
      <c r="K1510" s="100"/>
      <c r="L1510" s="100"/>
      <c r="M1510" s="100"/>
      <c r="N1510" s="100"/>
      <c r="O1510" s="100"/>
      <c r="P1510" s="100"/>
      <c r="Q1510" s="100"/>
      <c r="R1510" s="100"/>
      <c r="S1510" s="100"/>
      <c r="T1510" s="100"/>
      <c r="U1510" s="100"/>
      <c r="V1510" s="100"/>
      <c r="W1510" s="100"/>
      <c r="X1510" s="100"/>
      <c r="Y1510" s="100"/>
      <c r="Z1510" s="100"/>
    </row>
    <row r="1511" spans="1:26" ht="14.25" hidden="1" customHeight="1" outlineLevel="1" x14ac:dyDescent="0.2">
      <c r="A1511" s="100" t="s">
        <v>164</v>
      </c>
      <c r="B1511" s="100">
        <v>10</v>
      </c>
      <c r="C1511" s="100" t="s">
        <v>101</v>
      </c>
      <c r="D1511" s="100">
        <v>56</v>
      </c>
      <c r="E1511" s="101">
        <v>142400</v>
      </c>
      <c r="F1511" s="101">
        <v>52000000</v>
      </c>
      <c r="G1511" s="102">
        <v>152</v>
      </c>
      <c r="H1511" s="101">
        <v>67</v>
      </c>
      <c r="I1511" s="101"/>
      <c r="J1511" s="100"/>
      <c r="K1511" s="100"/>
      <c r="L1511" s="100"/>
      <c r="M1511" s="100"/>
      <c r="N1511" s="100"/>
      <c r="O1511" s="100"/>
      <c r="P1511" s="100"/>
      <c r="Q1511" s="100"/>
      <c r="R1511" s="100"/>
      <c r="S1511" s="100"/>
      <c r="T1511" s="100"/>
      <c r="U1511" s="100"/>
      <c r="V1511" s="100"/>
      <c r="W1511" s="100"/>
      <c r="X1511" s="100"/>
      <c r="Y1511" s="100"/>
      <c r="Z1511" s="100"/>
    </row>
    <row r="1512" spans="1:26" ht="14.25" hidden="1" customHeight="1" outlineLevel="1" x14ac:dyDescent="0.2">
      <c r="A1512" s="100" t="s">
        <v>164</v>
      </c>
      <c r="B1512" s="100">
        <v>11</v>
      </c>
      <c r="C1512" s="100" t="s">
        <v>101</v>
      </c>
      <c r="D1512" s="100">
        <v>57</v>
      </c>
      <c r="E1512" s="101">
        <v>150900</v>
      </c>
      <c r="F1512" s="101">
        <v>70000000</v>
      </c>
      <c r="G1512" s="102">
        <v>160</v>
      </c>
      <c r="H1512" s="101">
        <v>67</v>
      </c>
      <c r="I1512" s="101"/>
      <c r="J1512" s="100"/>
      <c r="K1512" s="100"/>
      <c r="L1512" s="100"/>
      <c r="M1512" s="100"/>
      <c r="N1512" s="100"/>
      <c r="O1512" s="100"/>
      <c r="P1512" s="100"/>
      <c r="Q1512" s="100"/>
      <c r="R1512" s="100"/>
      <c r="S1512" s="100"/>
      <c r="T1512" s="100"/>
      <c r="U1512" s="100"/>
      <c r="V1512" s="100"/>
      <c r="W1512" s="100"/>
      <c r="X1512" s="100"/>
      <c r="Y1512" s="100"/>
      <c r="Z1512" s="100"/>
    </row>
    <row r="1513" spans="1:26" ht="14.25" hidden="1" customHeight="1" outlineLevel="1" x14ac:dyDescent="0.2">
      <c r="A1513" s="100" t="s">
        <v>164</v>
      </c>
      <c r="B1513" s="100">
        <v>12</v>
      </c>
      <c r="C1513" s="100" t="s">
        <v>101</v>
      </c>
      <c r="D1513" s="100">
        <v>58</v>
      </c>
      <c r="E1513" s="101">
        <v>160000</v>
      </c>
      <c r="F1513" s="101">
        <v>0</v>
      </c>
      <c r="G1513" s="102">
        <v>0</v>
      </c>
      <c r="H1513" s="101">
        <v>67</v>
      </c>
      <c r="I1513" s="101"/>
      <c r="J1513" s="100"/>
      <c r="K1513" s="100"/>
      <c r="L1513" s="100"/>
      <c r="M1513" s="100"/>
      <c r="N1513" s="100"/>
      <c r="O1513" s="100"/>
      <c r="P1513" s="100"/>
      <c r="Q1513" s="100"/>
      <c r="R1513" s="100"/>
      <c r="S1513" s="100"/>
      <c r="T1513" s="100"/>
      <c r="U1513" s="100"/>
      <c r="V1513" s="100"/>
      <c r="W1513" s="100"/>
      <c r="X1513" s="100"/>
      <c r="Y1513" s="100"/>
      <c r="Z1513" s="100"/>
    </row>
    <row r="1514" spans="1:26" ht="14.25" hidden="1" customHeight="1" outlineLevel="1" x14ac:dyDescent="0.2">
      <c r="A1514" s="100" t="s">
        <v>164</v>
      </c>
      <c r="B1514" s="100">
        <v>1</v>
      </c>
      <c r="C1514" s="100" t="s">
        <v>102</v>
      </c>
      <c r="D1514" s="100">
        <v>58</v>
      </c>
      <c r="E1514" s="101">
        <v>160000</v>
      </c>
      <c r="F1514" s="101">
        <v>2500000</v>
      </c>
      <c r="G1514" s="102">
        <v>12</v>
      </c>
      <c r="H1514" s="101">
        <v>67</v>
      </c>
      <c r="I1514" s="101"/>
      <c r="J1514" s="100"/>
      <c r="K1514" s="100"/>
      <c r="L1514" s="100"/>
      <c r="M1514" s="100"/>
      <c r="N1514" s="100"/>
      <c r="O1514" s="100"/>
      <c r="P1514" s="100"/>
      <c r="Q1514" s="100"/>
      <c r="R1514" s="100"/>
      <c r="S1514" s="100"/>
      <c r="T1514" s="100"/>
      <c r="U1514" s="100"/>
      <c r="V1514" s="100"/>
      <c r="W1514" s="100"/>
      <c r="X1514" s="100"/>
      <c r="Y1514" s="100"/>
      <c r="Z1514" s="100"/>
    </row>
    <row r="1515" spans="1:26" ht="14.25" hidden="1" customHeight="1" outlineLevel="1" x14ac:dyDescent="0.2">
      <c r="A1515" s="100" t="s">
        <v>164</v>
      </c>
      <c r="B1515" s="100">
        <v>2</v>
      </c>
      <c r="C1515" s="100" t="s">
        <v>102</v>
      </c>
      <c r="D1515" s="100">
        <v>58</v>
      </c>
      <c r="E1515" s="101">
        <v>162900</v>
      </c>
      <c r="F1515" s="101">
        <v>5000000</v>
      </c>
      <c r="G1515" s="102">
        <v>24</v>
      </c>
      <c r="H1515" s="101">
        <v>67</v>
      </c>
      <c r="I1515" s="101"/>
      <c r="J1515" s="100"/>
      <c r="K1515" s="100"/>
      <c r="L1515" s="100"/>
      <c r="M1515" s="100"/>
      <c r="N1515" s="100"/>
      <c r="O1515" s="100"/>
      <c r="P1515" s="100"/>
      <c r="Q1515" s="100"/>
      <c r="R1515" s="100"/>
      <c r="S1515" s="100"/>
      <c r="T1515" s="100"/>
      <c r="U1515" s="100"/>
      <c r="V1515" s="100"/>
      <c r="W1515" s="100"/>
      <c r="X1515" s="100"/>
      <c r="Y1515" s="100"/>
      <c r="Z1515" s="100"/>
    </row>
    <row r="1516" spans="1:26" ht="14.25" hidden="1" customHeight="1" outlineLevel="1" x14ac:dyDescent="0.2">
      <c r="A1516" s="100" t="s">
        <v>164</v>
      </c>
      <c r="B1516" s="100">
        <v>3</v>
      </c>
      <c r="C1516" s="100" t="s">
        <v>102</v>
      </c>
      <c r="D1516" s="100">
        <v>58</v>
      </c>
      <c r="E1516" s="101">
        <v>165800</v>
      </c>
      <c r="F1516" s="101">
        <v>10000000</v>
      </c>
      <c r="G1516" s="102">
        <v>36</v>
      </c>
      <c r="H1516" s="101">
        <v>67</v>
      </c>
      <c r="I1516" s="101"/>
      <c r="J1516" s="100"/>
      <c r="K1516" s="100"/>
      <c r="L1516" s="100"/>
      <c r="M1516" s="100"/>
      <c r="N1516" s="100"/>
      <c r="O1516" s="100"/>
      <c r="P1516" s="100"/>
      <c r="Q1516" s="100"/>
      <c r="R1516" s="100"/>
      <c r="S1516" s="100"/>
      <c r="T1516" s="100"/>
      <c r="U1516" s="100"/>
      <c r="V1516" s="100"/>
      <c r="W1516" s="100"/>
      <c r="X1516" s="100"/>
      <c r="Y1516" s="100"/>
      <c r="Z1516" s="100"/>
    </row>
    <row r="1517" spans="1:26" ht="14.25" hidden="1" customHeight="1" outlineLevel="1" x14ac:dyDescent="0.2">
      <c r="A1517" s="100" t="s">
        <v>164</v>
      </c>
      <c r="B1517" s="100">
        <v>4</v>
      </c>
      <c r="C1517" s="100" t="s">
        <v>102</v>
      </c>
      <c r="D1517" s="100">
        <v>58</v>
      </c>
      <c r="E1517" s="101">
        <v>168700</v>
      </c>
      <c r="F1517" s="101">
        <v>22500000</v>
      </c>
      <c r="G1517" s="102">
        <v>48</v>
      </c>
      <c r="H1517" s="101">
        <v>67</v>
      </c>
      <c r="I1517" s="101"/>
      <c r="J1517" s="100"/>
      <c r="K1517" s="100"/>
      <c r="L1517" s="100"/>
      <c r="M1517" s="100"/>
      <c r="N1517" s="100"/>
      <c r="O1517" s="100"/>
      <c r="P1517" s="100"/>
      <c r="Q1517" s="100"/>
      <c r="R1517" s="100"/>
      <c r="S1517" s="100"/>
      <c r="T1517" s="100"/>
      <c r="U1517" s="100"/>
      <c r="V1517" s="100"/>
      <c r="W1517" s="100"/>
      <c r="X1517" s="100"/>
      <c r="Y1517" s="100"/>
      <c r="Z1517" s="100"/>
    </row>
    <row r="1518" spans="1:26" ht="14.25" hidden="1" customHeight="1" outlineLevel="1" x14ac:dyDescent="0.2">
      <c r="A1518" s="100" t="s">
        <v>164</v>
      </c>
      <c r="B1518" s="100">
        <v>5</v>
      </c>
      <c r="C1518" s="100" t="s">
        <v>102</v>
      </c>
      <c r="D1518" s="100">
        <v>58</v>
      </c>
      <c r="E1518" s="101">
        <v>171600</v>
      </c>
      <c r="F1518" s="101">
        <v>22500000</v>
      </c>
      <c r="G1518" s="102">
        <v>48</v>
      </c>
      <c r="H1518" s="101">
        <v>67</v>
      </c>
      <c r="I1518" s="101"/>
      <c r="J1518" s="100"/>
      <c r="K1518" s="100"/>
      <c r="L1518" s="100"/>
      <c r="M1518" s="100"/>
      <c r="N1518" s="100"/>
      <c r="O1518" s="100"/>
      <c r="P1518" s="100"/>
      <c r="Q1518" s="100"/>
      <c r="R1518" s="100"/>
      <c r="S1518" s="100"/>
      <c r="T1518" s="100"/>
      <c r="U1518" s="100"/>
      <c r="V1518" s="100"/>
      <c r="W1518" s="100"/>
      <c r="X1518" s="100"/>
      <c r="Y1518" s="100"/>
      <c r="Z1518" s="100"/>
    </row>
    <row r="1519" spans="1:26" ht="14.25" hidden="1" customHeight="1" outlineLevel="1" x14ac:dyDescent="0.2">
      <c r="A1519" s="100" t="s">
        <v>164</v>
      </c>
      <c r="B1519" s="100">
        <v>6</v>
      </c>
      <c r="C1519" s="100" t="s">
        <v>102</v>
      </c>
      <c r="D1519" s="100">
        <v>58</v>
      </c>
      <c r="E1519" s="101">
        <v>174500</v>
      </c>
      <c r="F1519" s="101">
        <v>22500000</v>
      </c>
      <c r="G1519" s="102">
        <v>48</v>
      </c>
      <c r="H1519" s="101">
        <v>67</v>
      </c>
      <c r="I1519" s="101"/>
      <c r="J1519" s="100"/>
      <c r="K1519" s="100"/>
      <c r="L1519" s="100"/>
      <c r="M1519" s="100"/>
      <c r="N1519" s="100"/>
      <c r="O1519" s="100"/>
      <c r="P1519" s="100"/>
      <c r="Q1519" s="100"/>
      <c r="R1519" s="100"/>
      <c r="S1519" s="100"/>
      <c r="T1519" s="100"/>
      <c r="U1519" s="100"/>
      <c r="V1519" s="100"/>
      <c r="W1519" s="100"/>
      <c r="X1519" s="100"/>
      <c r="Y1519" s="100"/>
      <c r="Z1519" s="100"/>
    </row>
    <row r="1520" spans="1:26" ht="14.25" hidden="1" customHeight="1" outlineLevel="1" x14ac:dyDescent="0.2">
      <c r="A1520" s="100" t="s">
        <v>164</v>
      </c>
      <c r="B1520" s="100">
        <v>7</v>
      </c>
      <c r="C1520" s="100" t="s">
        <v>102</v>
      </c>
      <c r="D1520" s="100">
        <v>58</v>
      </c>
      <c r="E1520" s="101">
        <v>177500</v>
      </c>
      <c r="F1520" s="101">
        <v>22500000</v>
      </c>
      <c r="G1520" s="102">
        <v>48</v>
      </c>
      <c r="H1520" s="101">
        <v>67</v>
      </c>
      <c r="I1520" s="101"/>
      <c r="J1520" s="100"/>
      <c r="K1520" s="100"/>
      <c r="L1520" s="100"/>
      <c r="M1520" s="100"/>
      <c r="N1520" s="100"/>
      <c r="O1520" s="100"/>
      <c r="P1520" s="100"/>
      <c r="Q1520" s="100"/>
      <c r="R1520" s="100"/>
      <c r="S1520" s="100"/>
      <c r="T1520" s="100"/>
      <c r="U1520" s="100"/>
      <c r="V1520" s="100"/>
      <c r="W1520" s="100"/>
      <c r="X1520" s="100"/>
      <c r="Y1520" s="100"/>
      <c r="Z1520" s="100"/>
    </row>
    <row r="1521" spans="1:26" ht="14.25" hidden="1" customHeight="1" outlineLevel="1" x14ac:dyDescent="0.2">
      <c r="A1521" s="100" t="s">
        <v>164</v>
      </c>
      <c r="B1521" s="100">
        <v>8</v>
      </c>
      <c r="C1521" s="100" t="s">
        <v>102</v>
      </c>
      <c r="D1521" s="100">
        <v>58</v>
      </c>
      <c r="E1521" s="101">
        <v>180400</v>
      </c>
      <c r="F1521" s="101">
        <v>22500000</v>
      </c>
      <c r="G1521" s="102">
        <v>48</v>
      </c>
      <c r="H1521" s="101">
        <v>67</v>
      </c>
      <c r="I1521" s="101"/>
      <c r="J1521" s="100"/>
      <c r="K1521" s="100"/>
      <c r="L1521" s="100"/>
      <c r="M1521" s="100"/>
      <c r="N1521" s="100"/>
      <c r="O1521" s="100"/>
      <c r="P1521" s="100"/>
      <c r="Q1521" s="100"/>
      <c r="R1521" s="100"/>
      <c r="S1521" s="100"/>
      <c r="T1521" s="100"/>
      <c r="U1521" s="100"/>
      <c r="V1521" s="100"/>
      <c r="W1521" s="100"/>
      <c r="X1521" s="100"/>
      <c r="Y1521" s="100"/>
      <c r="Z1521" s="100"/>
    </row>
    <row r="1522" spans="1:26" ht="14.25" hidden="1" customHeight="1" outlineLevel="1" x14ac:dyDescent="0.2">
      <c r="A1522" s="100" t="s">
        <v>164</v>
      </c>
      <c r="B1522" s="100">
        <v>9</v>
      </c>
      <c r="C1522" s="100" t="s">
        <v>102</v>
      </c>
      <c r="D1522" s="100">
        <v>58</v>
      </c>
      <c r="E1522" s="101">
        <v>183300</v>
      </c>
      <c r="F1522" s="101">
        <v>22500000</v>
      </c>
      <c r="G1522" s="102">
        <v>48</v>
      </c>
      <c r="H1522" s="101">
        <v>67</v>
      </c>
      <c r="I1522" s="101"/>
      <c r="J1522" s="100"/>
      <c r="K1522" s="100"/>
      <c r="L1522" s="100"/>
      <c r="M1522" s="100"/>
      <c r="N1522" s="100"/>
      <c r="O1522" s="100"/>
      <c r="P1522" s="100"/>
      <c r="Q1522" s="100"/>
      <c r="R1522" s="100"/>
      <c r="S1522" s="100"/>
      <c r="T1522" s="100"/>
      <c r="U1522" s="100"/>
      <c r="V1522" s="100"/>
      <c r="W1522" s="100"/>
      <c r="X1522" s="100"/>
      <c r="Y1522" s="100"/>
      <c r="Z1522" s="100"/>
    </row>
    <row r="1523" spans="1:26" ht="14.25" hidden="1" customHeight="1" outlineLevel="1" x14ac:dyDescent="0.2">
      <c r="A1523" s="100" t="s">
        <v>164</v>
      </c>
      <c r="B1523" s="100">
        <v>10</v>
      </c>
      <c r="C1523" s="100" t="s">
        <v>102</v>
      </c>
      <c r="D1523" s="100">
        <v>58</v>
      </c>
      <c r="E1523" s="101">
        <v>186200</v>
      </c>
      <c r="F1523" s="101">
        <v>22500000</v>
      </c>
      <c r="G1523" s="102">
        <v>48</v>
      </c>
      <c r="H1523" s="101">
        <v>67</v>
      </c>
      <c r="I1523" s="101"/>
      <c r="J1523" s="100"/>
      <c r="K1523" s="100"/>
      <c r="L1523" s="100"/>
      <c r="M1523" s="100"/>
      <c r="N1523" s="100"/>
      <c r="O1523" s="100"/>
      <c r="P1523" s="100"/>
      <c r="Q1523" s="100"/>
      <c r="R1523" s="100"/>
      <c r="S1523" s="100"/>
      <c r="T1523" s="100"/>
      <c r="U1523" s="100"/>
      <c r="V1523" s="100"/>
      <c r="W1523" s="100"/>
      <c r="X1523" s="100"/>
      <c r="Y1523" s="100"/>
      <c r="Z1523" s="100"/>
    </row>
    <row r="1524" spans="1:26" ht="14.25" hidden="1" customHeight="1" outlineLevel="1" x14ac:dyDescent="0.2">
      <c r="A1524" s="100" t="s">
        <v>164</v>
      </c>
      <c r="B1524" s="100">
        <v>11</v>
      </c>
      <c r="C1524" s="100" t="s">
        <v>102</v>
      </c>
      <c r="D1524" s="100">
        <v>58</v>
      </c>
      <c r="E1524" s="101">
        <v>189100</v>
      </c>
      <c r="F1524" s="101">
        <v>22500000</v>
      </c>
      <c r="G1524" s="102">
        <v>48</v>
      </c>
      <c r="H1524" s="101">
        <v>67</v>
      </c>
      <c r="I1524" s="101"/>
      <c r="J1524" s="100"/>
      <c r="K1524" s="100"/>
      <c r="L1524" s="100"/>
      <c r="M1524" s="100"/>
      <c r="N1524" s="100"/>
      <c r="O1524" s="100"/>
      <c r="P1524" s="100"/>
      <c r="Q1524" s="100"/>
      <c r="R1524" s="100"/>
      <c r="S1524" s="100"/>
      <c r="T1524" s="100"/>
      <c r="U1524" s="100"/>
      <c r="V1524" s="100"/>
      <c r="W1524" s="100"/>
      <c r="X1524" s="100"/>
      <c r="Y1524" s="100"/>
      <c r="Z1524" s="100"/>
    </row>
    <row r="1525" spans="1:26" ht="14.25" hidden="1" customHeight="1" outlineLevel="1" x14ac:dyDescent="0.2">
      <c r="A1525" s="100" t="s">
        <v>164</v>
      </c>
      <c r="B1525" s="100">
        <v>12</v>
      </c>
      <c r="C1525" s="100" t="s">
        <v>102</v>
      </c>
      <c r="D1525" s="100">
        <v>58</v>
      </c>
      <c r="E1525" s="101">
        <v>192000</v>
      </c>
      <c r="F1525" s="101">
        <v>0</v>
      </c>
      <c r="G1525" s="102">
        <v>0</v>
      </c>
      <c r="H1525" s="101">
        <v>67</v>
      </c>
      <c r="I1525" s="101"/>
      <c r="J1525" s="100"/>
      <c r="K1525" s="100"/>
      <c r="L1525" s="100"/>
      <c r="M1525" s="100"/>
      <c r="N1525" s="100"/>
      <c r="O1525" s="100"/>
      <c r="P1525" s="100"/>
      <c r="Q1525" s="100"/>
      <c r="R1525" s="100"/>
      <c r="S1525" s="100"/>
      <c r="T1525" s="100"/>
      <c r="U1525" s="100"/>
      <c r="V1525" s="100"/>
      <c r="W1525" s="100"/>
      <c r="X1525" s="100"/>
      <c r="Y1525" s="100"/>
      <c r="Z1525" s="100"/>
    </row>
    <row r="1526" spans="1:26" ht="14.25" hidden="1" customHeight="1" outlineLevel="1" x14ac:dyDescent="0.2">
      <c r="A1526" s="201" t="s">
        <v>164</v>
      </c>
      <c r="B1526" s="97">
        <v>1</v>
      </c>
      <c r="C1526" s="97" t="s">
        <v>103</v>
      </c>
      <c r="D1526" s="97">
        <v>58</v>
      </c>
      <c r="E1526" s="98">
        <v>201600</v>
      </c>
      <c r="F1526" s="98">
        <v>0</v>
      </c>
      <c r="G1526" s="99">
        <v>0</v>
      </c>
      <c r="H1526" s="98">
        <v>67</v>
      </c>
      <c r="I1526" s="101"/>
      <c r="J1526" s="100"/>
      <c r="K1526" s="100"/>
      <c r="L1526" s="100"/>
      <c r="M1526" s="100"/>
      <c r="N1526" s="100"/>
      <c r="O1526" s="100"/>
      <c r="P1526" s="100"/>
      <c r="Q1526" s="100"/>
      <c r="R1526" s="100"/>
      <c r="S1526" s="100"/>
      <c r="T1526" s="100"/>
      <c r="U1526" s="100"/>
      <c r="V1526" s="100"/>
      <c r="W1526" s="100"/>
      <c r="X1526" s="100"/>
      <c r="Y1526" s="100"/>
      <c r="Z1526" s="100"/>
    </row>
    <row r="1527" spans="1:26" ht="14.25" customHeight="1" collapsed="1" x14ac:dyDescent="0.2">
      <c r="A1527" s="100" t="s">
        <v>165</v>
      </c>
      <c r="B1527" s="100">
        <v>1</v>
      </c>
      <c r="C1527" s="100" t="s">
        <v>101</v>
      </c>
      <c r="D1527" s="100">
        <v>43</v>
      </c>
      <c r="E1527" s="101">
        <v>79200</v>
      </c>
      <c r="F1527" s="101">
        <v>100000</v>
      </c>
      <c r="G1527" s="102">
        <v>2</v>
      </c>
      <c r="H1527" s="101">
        <v>69</v>
      </c>
      <c r="I1527" s="101"/>
      <c r="J1527" s="100"/>
      <c r="K1527" s="100"/>
      <c r="L1527" s="100"/>
      <c r="M1527" s="100"/>
      <c r="N1527" s="100"/>
      <c r="O1527" s="100"/>
      <c r="P1527" s="100"/>
      <c r="Q1527" s="100"/>
      <c r="R1527" s="100"/>
      <c r="S1527" s="100"/>
      <c r="T1527" s="100"/>
      <c r="U1527" s="100"/>
      <c r="V1527" s="100"/>
      <c r="W1527" s="100"/>
      <c r="X1527" s="100"/>
      <c r="Y1527" s="100"/>
      <c r="Z1527" s="100"/>
    </row>
    <row r="1528" spans="1:26" ht="14.25" hidden="1" customHeight="1" outlineLevel="1" x14ac:dyDescent="0.2">
      <c r="A1528" s="100" t="s">
        <v>165</v>
      </c>
      <c r="B1528" s="100">
        <v>2</v>
      </c>
      <c r="C1528" s="100" t="s">
        <v>101</v>
      </c>
      <c r="D1528" s="100">
        <v>45</v>
      </c>
      <c r="E1528" s="101">
        <v>83900</v>
      </c>
      <c r="F1528" s="101">
        <v>200000</v>
      </c>
      <c r="G1528" s="102">
        <v>5</v>
      </c>
      <c r="H1528" s="101">
        <v>69</v>
      </c>
      <c r="I1528" s="101"/>
      <c r="J1528" s="100"/>
      <c r="K1528" s="100"/>
      <c r="L1528" s="100"/>
      <c r="M1528" s="100"/>
      <c r="N1528" s="100"/>
      <c r="O1528" s="100"/>
      <c r="P1528" s="100"/>
      <c r="Q1528" s="100"/>
      <c r="R1528" s="100"/>
      <c r="S1528" s="100"/>
      <c r="T1528" s="100"/>
      <c r="U1528" s="100"/>
      <c r="V1528" s="100"/>
      <c r="W1528" s="100"/>
      <c r="X1528" s="100"/>
      <c r="Y1528" s="100"/>
      <c r="Z1528" s="100"/>
    </row>
    <row r="1529" spans="1:26" ht="14.25" hidden="1" customHeight="1" outlineLevel="1" x14ac:dyDescent="0.2">
      <c r="A1529" s="100" t="s">
        <v>165</v>
      </c>
      <c r="B1529" s="100">
        <v>3</v>
      </c>
      <c r="C1529" s="100" t="s">
        <v>101</v>
      </c>
      <c r="D1529" s="100">
        <v>46</v>
      </c>
      <c r="E1529" s="101">
        <v>88900</v>
      </c>
      <c r="F1529" s="101">
        <v>400000</v>
      </c>
      <c r="G1529" s="102">
        <v>14</v>
      </c>
      <c r="H1529" s="101">
        <v>69</v>
      </c>
      <c r="I1529" s="101"/>
      <c r="J1529" s="100"/>
      <c r="K1529" s="100"/>
      <c r="L1529" s="100"/>
      <c r="M1529" s="100"/>
      <c r="N1529" s="100"/>
      <c r="O1529" s="100"/>
      <c r="P1529" s="100"/>
      <c r="Q1529" s="100"/>
      <c r="R1529" s="100"/>
      <c r="S1529" s="100"/>
      <c r="T1529" s="100"/>
      <c r="U1529" s="100"/>
      <c r="V1529" s="100"/>
      <c r="W1529" s="100"/>
      <c r="X1529" s="100"/>
      <c r="Y1529" s="100"/>
      <c r="Z1529" s="100"/>
    </row>
    <row r="1530" spans="1:26" ht="14.25" hidden="1" customHeight="1" outlineLevel="1" x14ac:dyDescent="0.2">
      <c r="A1530" s="100" t="s">
        <v>165</v>
      </c>
      <c r="B1530" s="100">
        <v>4</v>
      </c>
      <c r="C1530" s="100" t="s">
        <v>101</v>
      </c>
      <c r="D1530" s="100">
        <v>48</v>
      </c>
      <c r="E1530" s="101">
        <v>94200</v>
      </c>
      <c r="F1530" s="101">
        <v>2000000</v>
      </c>
      <c r="G1530" s="102">
        <v>28</v>
      </c>
      <c r="H1530" s="101">
        <v>69</v>
      </c>
      <c r="I1530" s="101"/>
      <c r="J1530" s="100"/>
      <c r="K1530" s="100"/>
      <c r="L1530" s="100"/>
      <c r="M1530" s="100"/>
      <c r="N1530" s="100"/>
      <c r="O1530" s="100"/>
      <c r="P1530" s="100"/>
      <c r="Q1530" s="100"/>
      <c r="R1530" s="100"/>
      <c r="S1530" s="100"/>
      <c r="T1530" s="100"/>
      <c r="U1530" s="100"/>
      <c r="V1530" s="100"/>
      <c r="W1530" s="100"/>
      <c r="X1530" s="100"/>
      <c r="Y1530" s="100"/>
      <c r="Z1530" s="100"/>
    </row>
    <row r="1531" spans="1:26" ht="14.25" hidden="1" customHeight="1" outlineLevel="1" x14ac:dyDescent="0.2">
      <c r="A1531" s="100" t="s">
        <v>165</v>
      </c>
      <c r="B1531" s="100">
        <v>5</v>
      </c>
      <c r="C1531" s="100" t="s">
        <v>101</v>
      </c>
      <c r="D1531" s="100">
        <v>49</v>
      </c>
      <c r="E1531" s="101">
        <v>99800</v>
      </c>
      <c r="F1531" s="101">
        <v>4000000</v>
      </c>
      <c r="G1531" s="102">
        <v>66</v>
      </c>
      <c r="H1531" s="101">
        <v>69</v>
      </c>
      <c r="I1531" s="101"/>
      <c r="J1531" s="100"/>
      <c r="K1531" s="100"/>
      <c r="L1531" s="100"/>
      <c r="M1531" s="100"/>
      <c r="N1531" s="100"/>
      <c r="O1531" s="100"/>
      <c r="P1531" s="100"/>
      <c r="Q1531" s="100"/>
      <c r="R1531" s="100"/>
      <c r="S1531" s="100"/>
      <c r="T1531" s="100"/>
      <c r="U1531" s="100"/>
      <c r="V1531" s="100"/>
      <c r="W1531" s="100"/>
      <c r="X1531" s="100"/>
      <c r="Y1531" s="100"/>
      <c r="Z1531" s="100"/>
    </row>
    <row r="1532" spans="1:26" ht="14.25" hidden="1" customHeight="1" outlineLevel="1" collapsed="1" x14ac:dyDescent="0.2">
      <c r="A1532" s="100" t="s">
        <v>165</v>
      </c>
      <c r="B1532" s="100">
        <v>6</v>
      </c>
      <c r="C1532" s="100" t="s">
        <v>101</v>
      </c>
      <c r="D1532" s="100">
        <v>51</v>
      </c>
      <c r="E1532" s="101">
        <v>105800</v>
      </c>
      <c r="F1532" s="101">
        <v>6000000</v>
      </c>
      <c r="G1532" s="102">
        <v>102</v>
      </c>
      <c r="H1532" s="101">
        <v>69</v>
      </c>
      <c r="I1532" s="101"/>
      <c r="J1532" s="100"/>
      <c r="K1532" s="100"/>
      <c r="L1532" s="100"/>
      <c r="M1532" s="100"/>
      <c r="N1532" s="100"/>
      <c r="O1532" s="100"/>
      <c r="P1532" s="100"/>
      <c r="Q1532" s="100"/>
      <c r="R1532" s="100"/>
      <c r="S1532" s="100"/>
      <c r="T1532" s="100"/>
      <c r="U1532" s="100"/>
      <c r="V1532" s="100"/>
      <c r="W1532" s="100"/>
      <c r="X1532" s="100"/>
      <c r="Y1532" s="100"/>
      <c r="Z1532" s="100"/>
    </row>
    <row r="1533" spans="1:26" ht="14.25" hidden="1" customHeight="1" outlineLevel="1" x14ac:dyDescent="0.2">
      <c r="A1533" s="100" t="s">
        <v>165</v>
      </c>
      <c r="B1533" s="100">
        <v>7</v>
      </c>
      <c r="C1533" s="100" t="s">
        <v>101</v>
      </c>
      <c r="D1533" s="100">
        <v>52</v>
      </c>
      <c r="E1533" s="101">
        <v>112100</v>
      </c>
      <c r="F1533" s="101">
        <v>11000000</v>
      </c>
      <c r="G1533" s="102">
        <v>124</v>
      </c>
      <c r="H1533" s="101">
        <v>69</v>
      </c>
      <c r="I1533" s="101"/>
      <c r="J1533" s="100"/>
      <c r="K1533" s="100"/>
      <c r="L1533" s="100"/>
      <c r="M1533" s="100"/>
      <c r="N1533" s="100"/>
      <c r="O1533" s="100"/>
      <c r="P1533" s="100"/>
      <c r="Q1533" s="100"/>
      <c r="R1533" s="100"/>
      <c r="S1533" s="100"/>
      <c r="T1533" s="100"/>
      <c r="U1533" s="100"/>
      <c r="V1533" s="100"/>
      <c r="W1533" s="100"/>
      <c r="X1533" s="100"/>
      <c r="Y1533" s="100"/>
      <c r="Z1533" s="100"/>
    </row>
    <row r="1534" spans="1:26" ht="14.25" hidden="1" customHeight="1" outlineLevel="1" x14ac:dyDescent="0.2">
      <c r="A1534" s="100" t="s">
        <v>165</v>
      </c>
      <c r="B1534" s="100">
        <v>8</v>
      </c>
      <c r="C1534" s="100" t="s">
        <v>101</v>
      </c>
      <c r="D1534" s="100">
        <v>54</v>
      </c>
      <c r="E1534" s="101">
        <v>118800</v>
      </c>
      <c r="F1534" s="101">
        <v>17000000</v>
      </c>
      <c r="G1534" s="102">
        <v>140</v>
      </c>
      <c r="H1534" s="101">
        <v>69</v>
      </c>
      <c r="I1534" s="101"/>
      <c r="J1534" s="100"/>
      <c r="K1534" s="100"/>
      <c r="L1534" s="100"/>
      <c r="M1534" s="100"/>
      <c r="N1534" s="100"/>
      <c r="O1534" s="100"/>
      <c r="P1534" s="100"/>
      <c r="Q1534" s="100"/>
      <c r="R1534" s="100"/>
      <c r="S1534" s="100"/>
      <c r="T1534" s="100"/>
      <c r="U1534" s="100"/>
      <c r="V1534" s="100"/>
      <c r="W1534" s="100"/>
      <c r="X1534" s="100"/>
      <c r="Y1534" s="100"/>
      <c r="Z1534" s="100"/>
    </row>
    <row r="1535" spans="1:26" ht="14.25" hidden="1" customHeight="1" outlineLevel="1" x14ac:dyDescent="0.2">
      <c r="A1535" s="100" t="s">
        <v>165</v>
      </c>
      <c r="B1535" s="100">
        <v>9</v>
      </c>
      <c r="C1535" s="100" t="s">
        <v>101</v>
      </c>
      <c r="D1535" s="100">
        <v>55</v>
      </c>
      <c r="E1535" s="101">
        <v>125900</v>
      </c>
      <c r="F1535" s="101">
        <v>36000000</v>
      </c>
      <c r="G1535" s="102">
        <v>148</v>
      </c>
      <c r="H1535" s="101">
        <v>69</v>
      </c>
      <c r="I1535" s="101"/>
      <c r="J1535" s="100"/>
      <c r="K1535" s="100"/>
      <c r="L1535" s="100"/>
      <c r="M1535" s="100"/>
      <c r="N1535" s="100"/>
      <c r="O1535" s="100"/>
      <c r="P1535" s="100"/>
      <c r="Q1535" s="100"/>
      <c r="R1535" s="100"/>
      <c r="S1535" s="100"/>
      <c r="T1535" s="100"/>
      <c r="U1535" s="100"/>
      <c r="V1535" s="100"/>
      <c r="W1535" s="100"/>
      <c r="X1535" s="100"/>
      <c r="Y1535" s="100"/>
      <c r="Z1535" s="100"/>
    </row>
    <row r="1536" spans="1:26" ht="14.25" hidden="1" customHeight="1" outlineLevel="1" x14ac:dyDescent="0.2">
      <c r="A1536" s="100" t="s">
        <v>165</v>
      </c>
      <c r="B1536" s="100">
        <v>10</v>
      </c>
      <c r="C1536" s="100" t="s">
        <v>101</v>
      </c>
      <c r="D1536" s="100">
        <v>56</v>
      </c>
      <c r="E1536" s="101">
        <v>133500</v>
      </c>
      <c r="F1536" s="101">
        <v>52000000</v>
      </c>
      <c r="G1536" s="102">
        <v>152</v>
      </c>
      <c r="H1536" s="101">
        <v>69</v>
      </c>
      <c r="I1536" s="101"/>
      <c r="J1536" s="100"/>
      <c r="K1536" s="100"/>
      <c r="L1536" s="100"/>
      <c r="M1536" s="100"/>
      <c r="N1536" s="100"/>
      <c r="O1536" s="100"/>
      <c r="P1536" s="100"/>
      <c r="Q1536" s="100"/>
      <c r="R1536" s="100"/>
      <c r="S1536" s="100"/>
      <c r="T1536" s="100"/>
      <c r="U1536" s="100"/>
      <c r="V1536" s="100"/>
      <c r="W1536" s="100"/>
      <c r="X1536" s="100"/>
      <c r="Y1536" s="100"/>
      <c r="Z1536" s="100"/>
    </row>
    <row r="1537" spans="1:26" ht="14.25" hidden="1" customHeight="1" outlineLevel="1" x14ac:dyDescent="0.2">
      <c r="A1537" s="100" t="s">
        <v>165</v>
      </c>
      <c r="B1537" s="100">
        <v>11</v>
      </c>
      <c r="C1537" s="100" t="s">
        <v>101</v>
      </c>
      <c r="D1537" s="100">
        <v>57</v>
      </c>
      <c r="E1537" s="101">
        <v>141500</v>
      </c>
      <c r="F1537" s="101">
        <v>70000000</v>
      </c>
      <c r="G1537" s="102">
        <v>160</v>
      </c>
      <c r="H1537" s="101">
        <v>69</v>
      </c>
      <c r="I1537" s="101"/>
      <c r="J1537" s="100"/>
      <c r="K1537" s="100"/>
      <c r="L1537" s="100"/>
      <c r="M1537" s="100"/>
      <c r="N1537" s="100"/>
      <c r="O1537" s="100"/>
      <c r="P1537" s="100"/>
      <c r="Q1537" s="100"/>
      <c r="R1537" s="100"/>
      <c r="S1537" s="100"/>
      <c r="T1537" s="100"/>
      <c r="U1537" s="100"/>
      <c r="V1537" s="100"/>
      <c r="W1537" s="100"/>
      <c r="X1537" s="100"/>
      <c r="Y1537" s="100"/>
      <c r="Z1537" s="100"/>
    </row>
    <row r="1538" spans="1:26" ht="14.25" hidden="1" customHeight="1" outlineLevel="1" x14ac:dyDescent="0.2">
      <c r="A1538" s="100" t="s">
        <v>165</v>
      </c>
      <c r="B1538" s="100">
        <v>12</v>
      </c>
      <c r="C1538" s="100" t="s">
        <v>101</v>
      </c>
      <c r="D1538" s="100">
        <v>58</v>
      </c>
      <c r="E1538" s="101">
        <v>150000</v>
      </c>
      <c r="F1538" s="101">
        <v>0</v>
      </c>
      <c r="G1538" s="102">
        <v>0</v>
      </c>
      <c r="H1538" s="101">
        <v>69</v>
      </c>
      <c r="I1538" s="101"/>
      <c r="J1538" s="100"/>
      <c r="K1538" s="100"/>
      <c r="L1538" s="100"/>
      <c r="M1538" s="100"/>
      <c r="N1538" s="100"/>
      <c r="O1538" s="100"/>
      <c r="P1538" s="100"/>
      <c r="Q1538" s="100"/>
      <c r="R1538" s="100"/>
      <c r="S1538" s="100"/>
      <c r="T1538" s="100"/>
      <c r="U1538" s="100"/>
      <c r="V1538" s="100"/>
      <c r="W1538" s="100"/>
      <c r="X1538" s="100"/>
      <c r="Y1538" s="100"/>
      <c r="Z1538" s="100"/>
    </row>
    <row r="1539" spans="1:26" ht="14.25" hidden="1" customHeight="1" outlineLevel="1" x14ac:dyDescent="0.2">
      <c r="A1539" s="100" t="s">
        <v>165</v>
      </c>
      <c r="B1539" s="100">
        <v>1</v>
      </c>
      <c r="C1539" s="100" t="s">
        <v>102</v>
      </c>
      <c r="D1539" s="100">
        <v>58</v>
      </c>
      <c r="E1539" s="101">
        <v>150000</v>
      </c>
      <c r="F1539" s="101">
        <v>2500000</v>
      </c>
      <c r="G1539" s="102">
        <v>12</v>
      </c>
      <c r="H1539" s="101">
        <v>69</v>
      </c>
      <c r="I1539" s="101"/>
      <c r="J1539" s="100"/>
      <c r="K1539" s="100"/>
      <c r="L1539" s="100"/>
      <c r="M1539" s="100"/>
      <c r="N1539" s="100"/>
      <c r="O1539" s="100"/>
      <c r="P1539" s="100"/>
      <c r="Q1539" s="100"/>
      <c r="R1539" s="100"/>
      <c r="S1539" s="100"/>
      <c r="T1539" s="100"/>
      <c r="U1539" s="100"/>
      <c r="V1539" s="100"/>
      <c r="W1539" s="100"/>
      <c r="X1539" s="100"/>
      <c r="Y1539" s="100"/>
      <c r="Z1539" s="100"/>
    </row>
    <row r="1540" spans="1:26" ht="14.25" hidden="1" customHeight="1" outlineLevel="1" x14ac:dyDescent="0.2">
      <c r="A1540" s="100" t="s">
        <v>165</v>
      </c>
      <c r="B1540" s="100">
        <v>2</v>
      </c>
      <c r="C1540" s="100" t="s">
        <v>102</v>
      </c>
      <c r="D1540" s="100">
        <v>58</v>
      </c>
      <c r="E1540" s="101">
        <v>152727</v>
      </c>
      <c r="F1540" s="101">
        <v>5000000</v>
      </c>
      <c r="G1540" s="102">
        <v>24</v>
      </c>
      <c r="H1540" s="101">
        <v>69</v>
      </c>
      <c r="I1540" s="101"/>
      <c r="J1540" s="100"/>
      <c r="K1540" s="100"/>
      <c r="L1540" s="100"/>
      <c r="M1540" s="100"/>
      <c r="N1540" s="100"/>
      <c r="O1540" s="100"/>
      <c r="P1540" s="100"/>
      <c r="Q1540" s="100"/>
      <c r="R1540" s="100"/>
      <c r="S1540" s="100"/>
      <c r="T1540" s="100"/>
      <c r="U1540" s="100"/>
      <c r="V1540" s="100"/>
      <c r="W1540" s="100"/>
      <c r="X1540" s="100"/>
      <c r="Y1540" s="100"/>
      <c r="Z1540" s="100"/>
    </row>
    <row r="1541" spans="1:26" ht="14.25" hidden="1" customHeight="1" outlineLevel="1" x14ac:dyDescent="0.2">
      <c r="A1541" s="100" t="s">
        <v>165</v>
      </c>
      <c r="B1541" s="100">
        <v>3</v>
      </c>
      <c r="C1541" s="100" t="s">
        <v>102</v>
      </c>
      <c r="D1541" s="100">
        <v>58</v>
      </c>
      <c r="E1541" s="101">
        <v>155455</v>
      </c>
      <c r="F1541" s="101">
        <v>10000000</v>
      </c>
      <c r="G1541" s="102">
        <v>36</v>
      </c>
      <c r="H1541" s="101">
        <v>69</v>
      </c>
      <c r="I1541" s="101"/>
      <c r="J1541" s="100"/>
      <c r="K1541" s="100"/>
      <c r="L1541" s="100"/>
      <c r="M1541" s="100"/>
      <c r="N1541" s="100"/>
      <c r="O1541" s="100"/>
      <c r="P1541" s="100"/>
      <c r="Q1541" s="100"/>
      <c r="R1541" s="100"/>
      <c r="S1541" s="100"/>
      <c r="T1541" s="100"/>
      <c r="U1541" s="100"/>
      <c r="V1541" s="100"/>
      <c r="W1541" s="100"/>
      <c r="X1541" s="100"/>
      <c r="Y1541" s="100"/>
      <c r="Z1541" s="100"/>
    </row>
    <row r="1542" spans="1:26" ht="14.25" hidden="1" customHeight="1" outlineLevel="1" x14ac:dyDescent="0.2">
      <c r="A1542" s="100" t="s">
        <v>165</v>
      </c>
      <c r="B1542" s="100">
        <v>4</v>
      </c>
      <c r="C1542" s="100" t="s">
        <v>102</v>
      </c>
      <c r="D1542" s="100">
        <v>58</v>
      </c>
      <c r="E1542" s="101">
        <v>158182</v>
      </c>
      <c r="F1542" s="101">
        <v>22500000</v>
      </c>
      <c r="G1542" s="102">
        <v>48</v>
      </c>
      <c r="H1542" s="101">
        <v>69</v>
      </c>
      <c r="I1542" s="101"/>
      <c r="J1542" s="100"/>
      <c r="K1542" s="100"/>
      <c r="L1542" s="100"/>
      <c r="M1542" s="100"/>
      <c r="N1542" s="100"/>
      <c r="O1542" s="100"/>
      <c r="P1542" s="100"/>
      <c r="Q1542" s="100"/>
      <c r="R1542" s="100"/>
      <c r="S1542" s="100"/>
      <c r="T1542" s="100"/>
      <c r="U1542" s="100"/>
      <c r="V1542" s="100"/>
      <c r="W1542" s="100"/>
      <c r="X1542" s="100"/>
      <c r="Y1542" s="100"/>
      <c r="Z1542" s="100"/>
    </row>
    <row r="1543" spans="1:26" ht="14.25" hidden="1" customHeight="1" outlineLevel="1" x14ac:dyDescent="0.2">
      <c r="A1543" s="100" t="s">
        <v>165</v>
      </c>
      <c r="B1543" s="100">
        <v>5</v>
      </c>
      <c r="C1543" s="100" t="s">
        <v>102</v>
      </c>
      <c r="D1543" s="100">
        <v>58</v>
      </c>
      <c r="E1543" s="101">
        <v>160909</v>
      </c>
      <c r="F1543" s="101">
        <v>22500000</v>
      </c>
      <c r="G1543" s="102">
        <v>48</v>
      </c>
      <c r="H1543" s="101">
        <v>69</v>
      </c>
      <c r="I1543" s="101"/>
      <c r="J1543" s="100"/>
      <c r="K1543" s="100"/>
      <c r="L1543" s="100"/>
      <c r="M1543" s="100"/>
      <c r="N1543" s="100"/>
      <c r="O1543" s="100"/>
      <c r="P1543" s="100"/>
      <c r="Q1543" s="100"/>
      <c r="R1543" s="100"/>
      <c r="S1543" s="100"/>
      <c r="T1543" s="100"/>
      <c r="U1543" s="100"/>
      <c r="V1543" s="100"/>
      <c r="W1543" s="100"/>
      <c r="X1543" s="100"/>
      <c r="Y1543" s="100"/>
      <c r="Z1543" s="100"/>
    </row>
    <row r="1544" spans="1:26" ht="14.25" hidden="1" customHeight="1" outlineLevel="1" x14ac:dyDescent="0.2">
      <c r="A1544" s="100" t="s">
        <v>165</v>
      </c>
      <c r="B1544" s="100">
        <v>6</v>
      </c>
      <c r="C1544" s="100" t="s">
        <v>102</v>
      </c>
      <c r="D1544" s="100">
        <v>58</v>
      </c>
      <c r="E1544" s="101">
        <v>163636</v>
      </c>
      <c r="F1544" s="101">
        <v>22500000</v>
      </c>
      <c r="G1544" s="102">
        <v>48</v>
      </c>
      <c r="H1544" s="101">
        <v>69</v>
      </c>
      <c r="I1544" s="101"/>
      <c r="J1544" s="100"/>
      <c r="K1544" s="100"/>
      <c r="L1544" s="100"/>
      <c r="M1544" s="100"/>
      <c r="N1544" s="100"/>
      <c r="O1544" s="100"/>
      <c r="P1544" s="100"/>
      <c r="Q1544" s="100"/>
      <c r="R1544" s="100"/>
      <c r="S1544" s="100"/>
      <c r="T1544" s="100"/>
      <c r="U1544" s="100"/>
      <c r="V1544" s="100"/>
      <c r="W1544" s="100"/>
      <c r="X1544" s="100"/>
      <c r="Y1544" s="100"/>
      <c r="Z1544" s="100"/>
    </row>
    <row r="1545" spans="1:26" ht="14.25" hidden="1" customHeight="1" outlineLevel="1" x14ac:dyDescent="0.2">
      <c r="A1545" s="100" t="s">
        <v>165</v>
      </c>
      <c r="B1545" s="100">
        <v>7</v>
      </c>
      <c r="C1545" s="100" t="s">
        <v>102</v>
      </c>
      <c r="D1545" s="100">
        <v>58</v>
      </c>
      <c r="E1545" s="101">
        <v>166364</v>
      </c>
      <c r="F1545" s="101">
        <v>22500000</v>
      </c>
      <c r="G1545" s="102">
        <v>48</v>
      </c>
      <c r="H1545" s="101">
        <v>69</v>
      </c>
      <c r="I1545" s="101"/>
      <c r="J1545" s="100"/>
      <c r="K1545" s="100"/>
      <c r="L1545" s="100"/>
      <c r="M1545" s="100"/>
      <c r="N1545" s="100"/>
      <c r="O1545" s="100"/>
      <c r="P1545" s="100"/>
      <c r="Q1545" s="100"/>
      <c r="R1545" s="100"/>
      <c r="S1545" s="100"/>
      <c r="T1545" s="100"/>
      <c r="U1545" s="100"/>
      <c r="V1545" s="100"/>
      <c r="W1545" s="100"/>
      <c r="X1545" s="100"/>
      <c r="Y1545" s="100"/>
      <c r="Z1545" s="100"/>
    </row>
    <row r="1546" spans="1:26" ht="14.25" hidden="1" customHeight="1" outlineLevel="1" x14ac:dyDescent="0.2">
      <c r="A1546" s="100" t="s">
        <v>165</v>
      </c>
      <c r="B1546" s="100">
        <v>8</v>
      </c>
      <c r="C1546" s="100" t="s">
        <v>102</v>
      </c>
      <c r="D1546" s="100">
        <v>58</v>
      </c>
      <c r="E1546" s="101">
        <v>169091</v>
      </c>
      <c r="F1546" s="101">
        <v>22500000</v>
      </c>
      <c r="G1546" s="102">
        <v>48</v>
      </c>
      <c r="H1546" s="101">
        <v>69</v>
      </c>
      <c r="I1546" s="101"/>
      <c r="J1546" s="100"/>
      <c r="K1546" s="100"/>
      <c r="L1546" s="100"/>
      <c r="M1546" s="100"/>
      <c r="N1546" s="100"/>
      <c r="O1546" s="100"/>
      <c r="P1546" s="100"/>
      <c r="Q1546" s="100"/>
      <c r="R1546" s="100"/>
      <c r="S1546" s="100"/>
      <c r="T1546" s="100"/>
      <c r="U1546" s="100"/>
      <c r="V1546" s="100"/>
      <c r="W1546" s="100"/>
      <c r="X1546" s="100"/>
      <c r="Y1546" s="100"/>
      <c r="Z1546" s="100"/>
    </row>
    <row r="1547" spans="1:26" ht="14.25" hidden="1" customHeight="1" outlineLevel="1" x14ac:dyDescent="0.2">
      <c r="A1547" s="100" t="s">
        <v>165</v>
      </c>
      <c r="B1547" s="100">
        <v>9</v>
      </c>
      <c r="C1547" s="100" t="s">
        <v>102</v>
      </c>
      <c r="D1547" s="100">
        <v>58</v>
      </c>
      <c r="E1547" s="101">
        <v>171818</v>
      </c>
      <c r="F1547" s="101">
        <v>22500000</v>
      </c>
      <c r="G1547" s="102">
        <v>48</v>
      </c>
      <c r="H1547" s="101">
        <v>69</v>
      </c>
      <c r="I1547" s="101"/>
      <c r="J1547" s="100"/>
      <c r="K1547" s="100"/>
      <c r="L1547" s="100"/>
      <c r="M1547" s="100"/>
      <c r="N1547" s="100"/>
      <c r="O1547" s="100"/>
      <c r="P1547" s="100"/>
      <c r="Q1547" s="100"/>
      <c r="R1547" s="100"/>
      <c r="S1547" s="100"/>
      <c r="T1547" s="100"/>
      <c r="U1547" s="100"/>
      <c r="V1547" s="100"/>
      <c r="W1547" s="100"/>
      <c r="X1547" s="100"/>
      <c r="Y1547" s="100"/>
      <c r="Z1547" s="100"/>
    </row>
    <row r="1548" spans="1:26" ht="14.25" hidden="1" customHeight="1" outlineLevel="1" x14ac:dyDescent="0.2">
      <c r="A1548" s="100" t="s">
        <v>165</v>
      </c>
      <c r="B1548" s="100">
        <v>10</v>
      </c>
      <c r="C1548" s="100" t="s">
        <v>102</v>
      </c>
      <c r="D1548" s="100">
        <v>58</v>
      </c>
      <c r="E1548" s="101">
        <v>174545</v>
      </c>
      <c r="F1548" s="101">
        <v>22500000</v>
      </c>
      <c r="G1548" s="102">
        <v>48</v>
      </c>
      <c r="H1548" s="101">
        <v>69</v>
      </c>
      <c r="I1548" s="101"/>
      <c r="J1548" s="100"/>
      <c r="K1548" s="100"/>
      <c r="L1548" s="100"/>
      <c r="M1548" s="100"/>
      <c r="N1548" s="100"/>
      <c r="O1548" s="100"/>
      <c r="P1548" s="100"/>
      <c r="Q1548" s="100"/>
      <c r="R1548" s="100"/>
      <c r="S1548" s="100"/>
      <c r="T1548" s="100"/>
      <c r="U1548" s="100"/>
      <c r="V1548" s="100"/>
      <c r="W1548" s="100"/>
      <c r="X1548" s="100"/>
      <c r="Y1548" s="100"/>
      <c r="Z1548" s="100"/>
    </row>
    <row r="1549" spans="1:26" ht="14.25" hidden="1" customHeight="1" outlineLevel="1" x14ac:dyDescent="0.2">
      <c r="A1549" s="100" t="s">
        <v>165</v>
      </c>
      <c r="B1549" s="100">
        <v>11</v>
      </c>
      <c r="C1549" s="100" t="s">
        <v>102</v>
      </c>
      <c r="D1549" s="100">
        <v>58</v>
      </c>
      <c r="E1549" s="101">
        <v>177273</v>
      </c>
      <c r="F1549" s="101">
        <v>22500000</v>
      </c>
      <c r="G1549" s="102">
        <v>48</v>
      </c>
      <c r="H1549" s="101">
        <v>69</v>
      </c>
      <c r="I1549" s="101"/>
      <c r="J1549" s="100"/>
      <c r="K1549" s="100"/>
      <c r="L1549" s="100"/>
      <c r="M1549" s="100"/>
      <c r="N1549" s="100"/>
      <c r="O1549" s="100"/>
      <c r="P1549" s="100"/>
      <c r="Q1549" s="100"/>
      <c r="R1549" s="100"/>
      <c r="S1549" s="100"/>
      <c r="T1549" s="100"/>
      <c r="U1549" s="100"/>
      <c r="V1549" s="100"/>
      <c r="W1549" s="100"/>
      <c r="X1549" s="100"/>
      <c r="Y1549" s="100"/>
      <c r="Z1549" s="100"/>
    </row>
    <row r="1550" spans="1:26" ht="14.25" hidden="1" customHeight="1" outlineLevel="1" x14ac:dyDescent="0.2">
      <c r="A1550" s="100" t="s">
        <v>165</v>
      </c>
      <c r="B1550" s="100">
        <v>12</v>
      </c>
      <c r="C1550" s="100" t="s">
        <v>102</v>
      </c>
      <c r="D1550" s="100">
        <v>58</v>
      </c>
      <c r="E1550" s="101">
        <v>180000</v>
      </c>
      <c r="F1550" s="101">
        <v>0</v>
      </c>
      <c r="G1550" s="102">
        <v>0</v>
      </c>
      <c r="H1550" s="101">
        <v>69</v>
      </c>
      <c r="I1550" s="101"/>
      <c r="J1550" s="100"/>
      <c r="K1550" s="100"/>
      <c r="L1550" s="100"/>
      <c r="M1550" s="100"/>
      <c r="N1550" s="100"/>
      <c r="O1550" s="100"/>
      <c r="P1550" s="100"/>
      <c r="Q1550" s="100"/>
      <c r="R1550" s="100"/>
      <c r="S1550" s="100"/>
      <c r="T1550" s="100"/>
      <c r="U1550" s="100"/>
      <c r="V1550" s="100"/>
      <c r="W1550" s="100"/>
      <c r="X1550" s="100"/>
      <c r="Y1550" s="100"/>
      <c r="Z1550" s="100"/>
    </row>
    <row r="1551" spans="1:26" ht="14.25" hidden="1" customHeight="1" outlineLevel="1" x14ac:dyDescent="0.2">
      <c r="A1551" s="201" t="s">
        <v>165</v>
      </c>
      <c r="B1551" s="97">
        <v>1</v>
      </c>
      <c r="C1551" s="97" t="s">
        <v>103</v>
      </c>
      <c r="D1551" s="97">
        <v>58</v>
      </c>
      <c r="E1551" s="98">
        <v>189000</v>
      </c>
      <c r="F1551" s="98">
        <v>0</v>
      </c>
      <c r="G1551" s="99">
        <v>0</v>
      </c>
      <c r="H1551" s="98">
        <v>69</v>
      </c>
      <c r="I1551" s="101"/>
      <c r="J1551" s="100"/>
      <c r="K1551" s="100"/>
      <c r="L1551" s="100"/>
      <c r="M1551" s="100"/>
      <c r="N1551" s="100"/>
      <c r="O1551" s="100"/>
      <c r="P1551" s="100"/>
      <c r="Q1551" s="100"/>
      <c r="R1551" s="100"/>
      <c r="S1551" s="100"/>
      <c r="T1551" s="100"/>
      <c r="U1551" s="100"/>
      <c r="V1551" s="100"/>
      <c r="W1551" s="100"/>
      <c r="X1551" s="100"/>
      <c r="Y1551" s="100"/>
      <c r="Z1551" s="100"/>
    </row>
    <row r="1552" spans="1:26" ht="14.25" customHeight="1" collapsed="1" x14ac:dyDescent="0.2">
      <c r="A1552" s="100" t="s">
        <v>166</v>
      </c>
      <c r="B1552" s="100">
        <v>1</v>
      </c>
      <c r="C1552" s="100" t="s">
        <v>101</v>
      </c>
      <c r="D1552" s="100">
        <v>33</v>
      </c>
      <c r="E1552" s="146">
        <v>104220</v>
      </c>
      <c r="F1552" s="101">
        <v>100000</v>
      </c>
      <c r="G1552" s="102">
        <v>2</v>
      </c>
      <c r="H1552" s="101">
        <v>70</v>
      </c>
      <c r="I1552" s="101"/>
      <c r="J1552" s="100"/>
      <c r="K1552" s="100"/>
      <c r="L1552" s="100"/>
      <c r="M1552" s="100"/>
      <c r="N1552" s="100"/>
      <c r="O1552" s="100"/>
      <c r="P1552" s="100"/>
      <c r="Q1552" s="100"/>
      <c r="R1552" s="100"/>
      <c r="S1552" s="100"/>
      <c r="T1552" s="100"/>
      <c r="U1552" s="100"/>
      <c r="V1552" s="100"/>
      <c r="W1552" s="100"/>
      <c r="X1552" s="100"/>
      <c r="Y1552" s="100"/>
      <c r="Z1552" s="100"/>
    </row>
    <row r="1553" spans="1:26" ht="14.25" hidden="1" customHeight="1" outlineLevel="1" x14ac:dyDescent="0.2">
      <c r="A1553" s="100" t="s">
        <v>166</v>
      </c>
      <c r="B1553" s="100">
        <v>2</v>
      </c>
      <c r="C1553" s="100" t="s">
        <v>101</v>
      </c>
      <c r="D1553" s="100">
        <v>35</v>
      </c>
      <c r="E1553" s="146">
        <v>110430</v>
      </c>
      <c r="F1553" s="101">
        <v>200000</v>
      </c>
      <c r="G1553" s="102">
        <v>5</v>
      </c>
      <c r="H1553" s="101">
        <v>70</v>
      </c>
      <c r="I1553" s="101"/>
      <c r="J1553" s="100"/>
      <c r="K1553" s="100"/>
      <c r="L1553" s="100"/>
      <c r="M1553" s="100"/>
      <c r="N1553" s="100"/>
      <c r="O1553" s="100"/>
      <c r="P1553" s="100"/>
      <c r="Q1553" s="100"/>
      <c r="R1553" s="100"/>
      <c r="S1553" s="100"/>
      <c r="T1553" s="100"/>
      <c r="U1553" s="100"/>
      <c r="V1553" s="100"/>
      <c r="W1553" s="100"/>
      <c r="X1553" s="100"/>
      <c r="Y1553" s="100"/>
      <c r="Z1553" s="100"/>
    </row>
    <row r="1554" spans="1:26" ht="14.25" hidden="1" customHeight="1" outlineLevel="1" x14ac:dyDescent="0.2">
      <c r="A1554" s="100" t="s">
        <v>166</v>
      </c>
      <c r="B1554" s="100">
        <v>3</v>
      </c>
      <c r="C1554" s="100" t="s">
        <v>101</v>
      </c>
      <c r="D1554" s="100">
        <v>36</v>
      </c>
      <c r="E1554" s="146">
        <v>117090</v>
      </c>
      <c r="F1554" s="101">
        <v>400000</v>
      </c>
      <c r="G1554" s="102">
        <v>14</v>
      </c>
      <c r="H1554" s="101">
        <v>70</v>
      </c>
      <c r="I1554" s="101"/>
      <c r="J1554" s="100"/>
      <c r="K1554" s="100"/>
      <c r="L1554" s="100"/>
      <c r="M1554" s="100"/>
      <c r="N1554" s="100"/>
      <c r="O1554" s="100"/>
      <c r="P1554" s="100"/>
      <c r="Q1554" s="100"/>
      <c r="R1554" s="100"/>
      <c r="S1554" s="100"/>
      <c r="T1554" s="100"/>
      <c r="U1554" s="100"/>
      <c r="V1554" s="100"/>
      <c r="W1554" s="100"/>
      <c r="X1554" s="100"/>
      <c r="Y1554" s="100"/>
      <c r="Z1554" s="100"/>
    </row>
    <row r="1555" spans="1:26" ht="14.25" hidden="1" customHeight="1" outlineLevel="1" x14ac:dyDescent="0.2">
      <c r="A1555" s="100" t="s">
        <v>166</v>
      </c>
      <c r="B1555" s="100">
        <v>4</v>
      </c>
      <c r="C1555" s="100" t="s">
        <v>101</v>
      </c>
      <c r="D1555" s="100">
        <v>38</v>
      </c>
      <c r="E1555" s="146">
        <v>124110</v>
      </c>
      <c r="F1555" s="101">
        <v>2000000</v>
      </c>
      <c r="G1555" s="102">
        <v>28</v>
      </c>
      <c r="H1555" s="101">
        <v>70</v>
      </c>
      <c r="I1555" s="101"/>
      <c r="J1555" s="100"/>
      <c r="K1555" s="100"/>
      <c r="L1555" s="100"/>
      <c r="M1555" s="100"/>
      <c r="N1555" s="100"/>
      <c r="O1555" s="100"/>
      <c r="P1555" s="100"/>
      <c r="Q1555" s="100"/>
      <c r="R1555" s="100"/>
      <c r="S1555" s="100"/>
      <c r="T1555" s="100"/>
      <c r="U1555" s="100"/>
      <c r="V1555" s="100"/>
      <c r="W1555" s="100"/>
      <c r="X1555" s="100"/>
      <c r="Y1555" s="100"/>
      <c r="Z1555" s="100"/>
    </row>
    <row r="1556" spans="1:26" ht="14.25" hidden="1" customHeight="1" outlineLevel="1" x14ac:dyDescent="0.2">
      <c r="A1556" s="100" t="s">
        <v>166</v>
      </c>
      <c r="B1556" s="100">
        <v>5</v>
      </c>
      <c r="C1556" s="100" t="s">
        <v>101</v>
      </c>
      <c r="D1556" s="100">
        <v>39</v>
      </c>
      <c r="E1556" s="146">
        <v>131580</v>
      </c>
      <c r="F1556" s="101">
        <v>4000000</v>
      </c>
      <c r="G1556" s="102">
        <v>66</v>
      </c>
      <c r="H1556" s="101">
        <v>70</v>
      </c>
      <c r="I1556" s="101"/>
      <c r="J1556" s="100"/>
      <c r="K1556" s="100"/>
      <c r="L1556" s="100"/>
      <c r="M1556" s="100"/>
      <c r="N1556" s="100"/>
      <c r="O1556" s="100"/>
      <c r="P1556" s="100"/>
      <c r="Q1556" s="100"/>
      <c r="R1556" s="100"/>
      <c r="S1556" s="100"/>
      <c r="T1556" s="100"/>
      <c r="U1556" s="100"/>
      <c r="V1556" s="100"/>
      <c r="W1556" s="100"/>
      <c r="X1556" s="100"/>
      <c r="Y1556" s="100"/>
      <c r="Z1556" s="100"/>
    </row>
    <row r="1557" spans="1:26" ht="14.25" hidden="1" customHeight="1" outlineLevel="1" collapsed="1" x14ac:dyDescent="0.2">
      <c r="A1557" s="100" t="s">
        <v>166</v>
      </c>
      <c r="B1557" s="100">
        <v>6</v>
      </c>
      <c r="C1557" s="100" t="s">
        <v>101</v>
      </c>
      <c r="D1557" s="100">
        <v>41</v>
      </c>
      <c r="E1557" s="146">
        <v>139500</v>
      </c>
      <c r="F1557" s="101">
        <v>6000000</v>
      </c>
      <c r="G1557" s="102">
        <v>102</v>
      </c>
      <c r="H1557" s="101">
        <v>70</v>
      </c>
      <c r="I1557" s="101"/>
      <c r="J1557" s="100"/>
      <c r="K1557" s="100"/>
      <c r="L1557" s="100"/>
      <c r="M1557" s="100"/>
      <c r="N1557" s="100"/>
      <c r="O1557" s="100"/>
      <c r="P1557" s="100"/>
      <c r="Q1557" s="100"/>
      <c r="R1557" s="100"/>
      <c r="S1557" s="100"/>
      <c r="T1557" s="100"/>
      <c r="U1557" s="100"/>
      <c r="V1557" s="100"/>
      <c r="W1557" s="100"/>
      <c r="X1557" s="100"/>
      <c r="Y1557" s="100"/>
      <c r="Z1557" s="100"/>
    </row>
    <row r="1558" spans="1:26" ht="14.25" hidden="1" customHeight="1" outlineLevel="1" x14ac:dyDescent="0.2">
      <c r="A1558" s="100" t="s">
        <v>166</v>
      </c>
      <c r="B1558" s="100">
        <v>7</v>
      </c>
      <c r="C1558" s="100" t="s">
        <v>101</v>
      </c>
      <c r="D1558" s="100">
        <v>42</v>
      </c>
      <c r="E1558" s="146">
        <v>147870</v>
      </c>
      <c r="F1558" s="101">
        <v>11000000</v>
      </c>
      <c r="G1558" s="102">
        <v>124</v>
      </c>
      <c r="H1558" s="101">
        <v>70</v>
      </c>
      <c r="I1558" s="101"/>
      <c r="J1558" s="100"/>
      <c r="K1558" s="100"/>
      <c r="L1558" s="100"/>
      <c r="M1558" s="100"/>
      <c r="N1558" s="100"/>
      <c r="O1558" s="100"/>
      <c r="P1558" s="100"/>
      <c r="Q1558" s="100"/>
      <c r="R1558" s="100"/>
      <c r="S1558" s="100"/>
      <c r="T1558" s="100"/>
      <c r="U1558" s="100"/>
      <c r="V1558" s="100"/>
      <c r="W1558" s="100"/>
      <c r="X1558" s="100"/>
      <c r="Y1558" s="100"/>
      <c r="Z1558" s="100"/>
    </row>
    <row r="1559" spans="1:26" ht="14.25" hidden="1" customHeight="1" outlineLevel="1" x14ac:dyDescent="0.2">
      <c r="A1559" s="100" t="s">
        <v>166</v>
      </c>
      <c r="B1559" s="100">
        <v>8</v>
      </c>
      <c r="C1559" s="100" t="s">
        <v>101</v>
      </c>
      <c r="D1559" s="100">
        <v>44</v>
      </c>
      <c r="E1559" s="146">
        <v>156780</v>
      </c>
      <c r="F1559" s="101">
        <v>17000000</v>
      </c>
      <c r="G1559" s="102">
        <v>140</v>
      </c>
      <c r="H1559" s="101">
        <v>70</v>
      </c>
      <c r="I1559" s="101"/>
      <c r="J1559" s="100"/>
      <c r="K1559" s="100"/>
      <c r="L1559" s="100"/>
      <c r="M1559" s="100"/>
      <c r="N1559" s="100"/>
      <c r="O1559" s="100"/>
      <c r="P1559" s="100"/>
      <c r="Q1559" s="100"/>
      <c r="R1559" s="100"/>
      <c r="S1559" s="100"/>
      <c r="T1559" s="100"/>
      <c r="U1559" s="100"/>
      <c r="V1559" s="100"/>
      <c r="W1559" s="100"/>
      <c r="X1559" s="100"/>
      <c r="Y1559" s="100"/>
      <c r="Z1559" s="100"/>
    </row>
    <row r="1560" spans="1:26" ht="14.25" hidden="1" customHeight="1" outlineLevel="1" x14ac:dyDescent="0.2">
      <c r="A1560" s="100" t="s">
        <v>166</v>
      </c>
      <c r="B1560" s="100">
        <v>9</v>
      </c>
      <c r="C1560" s="100" t="s">
        <v>101</v>
      </c>
      <c r="D1560" s="100">
        <v>45</v>
      </c>
      <c r="E1560" s="146">
        <v>166230</v>
      </c>
      <c r="F1560" s="101">
        <v>36000000</v>
      </c>
      <c r="G1560" s="102">
        <v>148</v>
      </c>
      <c r="H1560" s="101">
        <v>70</v>
      </c>
      <c r="I1560" s="101"/>
      <c r="J1560" s="100"/>
      <c r="K1560" s="100"/>
      <c r="L1560" s="100"/>
      <c r="M1560" s="100"/>
      <c r="N1560" s="100"/>
      <c r="O1560" s="100"/>
      <c r="P1560" s="100"/>
      <c r="Q1560" s="100"/>
      <c r="R1560" s="100"/>
      <c r="S1560" s="100"/>
      <c r="T1560" s="100"/>
      <c r="U1560" s="100"/>
      <c r="V1560" s="100"/>
      <c r="W1560" s="100"/>
      <c r="X1560" s="100"/>
      <c r="Y1560" s="100"/>
      <c r="Z1560" s="100"/>
    </row>
    <row r="1561" spans="1:26" ht="14.25" hidden="1" customHeight="1" outlineLevel="1" x14ac:dyDescent="0.2">
      <c r="A1561" s="100" t="s">
        <v>166</v>
      </c>
      <c r="B1561" s="100">
        <v>10</v>
      </c>
      <c r="C1561" s="100" t="s">
        <v>101</v>
      </c>
      <c r="D1561" s="100">
        <v>46</v>
      </c>
      <c r="E1561" s="146">
        <v>176220</v>
      </c>
      <c r="F1561" s="101">
        <v>52000000</v>
      </c>
      <c r="G1561" s="102">
        <v>152</v>
      </c>
      <c r="H1561" s="101">
        <v>70</v>
      </c>
      <c r="I1561" s="101"/>
      <c r="J1561" s="100"/>
      <c r="K1561" s="100"/>
      <c r="L1561" s="100"/>
      <c r="M1561" s="100"/>
      <c r="N1561" s="100"/>
      <c r="O1561" s="100"/>
      <c r="P1561" s="100"/>
      <c r="Q1561" s="100"/>
      <c r="R1561" s="100"/>
      <c r="S1561" s="100"/>
      <c r="T1561" s="100"/>
      <c r="U1561" s="100"/>
      <c r="V1561" s="100"/>
      <c r="W1561" s="100"/>
      <c r="X1561" s="100"/>
      <c r="Y1561" s="100"/>
      <c r="Z1561" s="100"/>
    </row>
    <row r="1562" spans="1:26" ht="14.25" hidden="1" customHeight="1" outlineLevel="1" x14ac:dyDescent="0.2">
      <c r="A1562" s="100" t="s">
        <v>166</v>
      </c>
      <c r="B1562" s="100">
        <v>11</v>
      </c>
      <c r="C1562" s="100" t="s">
        <v>101</v>
      </c>
      <c r="D1562" s="100">
        <v>47</v>
      </c>
      <c r="E1562" s="146">
        <v>186750</v>
      </c>
      <c r="F1562" s="101">
        <v>70000000</v>
      </c>
      <c r="G1562" s="102">
        <v>160</v>
      </c>
      <c r="H1562" s="101">
        <v>70</v>
      </c>
      <c r="I1562" s="101"/>
      <c r="J1562" s="100"/>
      <c r="K1562" s="100"/>
      <c r="L1562" s="100"/>
      <c r="M1562" s="100"/>
      <c r="N1562" s="100"/>
      <c r="O1562" s="100"/>
      <c r="P1562" s="100"/>
      <c r="Q1562" s="100"/>
      <c r="R1562" s="100"/>
      <c r="S1562" s="100"/>
      <c r="T1562" s="100"/>
      <c r="U1562" s="100"/>
      <c r="V1562" s="100"/>
      <c r="W1562" s="100"/>
      <c r="X1562" s="100"/>
      <c r="Y1562" s="100"/>
      <c r="Z1562" s="100"/>
    </row>
    <row r="1563" spans="1:26" ht="14.25" hidden="1" customHeight="1" outlineLevel="1" x14ac:dyDescent="0.2">
      <c r="A1563" s="100" t="s">
        <v>166</v>
      </c>
      <c r="B1563" s="100">
        <v>12</v>
      </c>
      <c r="C1563" s="100" t="s">
        <v>101</v>
      </c>
      <c r="D1563" s="100">
        <v>48</v>
      </c>
      <c r="E1563" s="146">
        <v>198000</v>
      </c>
      <c r="F1563" s="101">
        <v>0</v>
      </c>
      <c r="G1563" s="102">
        <v>0</v>
      </c>
      <c r="H1563" s="101">
        <v>70</v>
      </c>
      <c r="I1563" s="101"/>
      <c r="J1563" s="100"/>
      <c r="K1563" s="100"/>
      <c r="L1563" s="100"/>
      <c r="M1563" s="100"/>
      <c r="N1563" s="100"/>
      <c r="O1563" s="100"/>
      <c r="P1563" s="100"/>
      <c r="Q1563" s="100"/>
      <c r="R1563" s="100"/>
      <c r="S1563" s="100"/>
      <c r="T1563" s="100"/>
      <c r="U1563" s="100"/>
      <c r="V1563" s="100"/>
      <c r="W1563" s="100"/>
      <c r="X1563" s="100"/>
      <c r="Y1563" s="100"/>
      <c r="Z1563" s="100"/>
    </row>
    <row r="1564" spans="1:26" ht="14.25" hidden="1" customHeight="1" outlineLevel="1" x14ac:dyDescent="0.2">
      <c r="A1564" s="100" t="s">
        <v>166</v>
      </c>
      <c r="B1564" s="100">
        <v>1</v>
      </c>
      <c r="C1564" s="100" t="s">
        <v>102</v>
      </c>
      <c r="D1564" s="100">
        <v>48</v>
      </c>
      <c r="E1564" s="146">
        <v>198000</v>
      </c>
      <c r="F1564" s="101">
        <v>2500000</v>
      </c>
      <c r="G1564" s="102">
        <v>12</v>
      </c>
      <c r="H1564" s="101">
        <v>70</v>
      </c>
      <c r="I1564" s="101"/>
      <c r="J1564" s="100"/>
      <c r="K1564" s="100"/>
      <c r="L1564" s="100"/>
      <c r="M1564" s="100"/>
      <c r="N1564" s="100"/>
      <c r="O1564" s="100"/>
      <c r="P1564" s="100"/>
      <c r="Q1564" s="100"/>
      <c r="R1564" s="100"/>
      <c r="S1564" s="100"/>
      <c r="T1564" s="100"/>
      <c r="U1564" s="100"/>
      <c r="V1564" s="100"/>
      <c r="W1564" s="100"/>
      <c r="X1564" s="100"/>
      <c r="Y1564" s="100"/>
      <c r="Z1564" s="100"/>
    </row>
    <row r="1565" spans="1:26" ht="14.25" hidden="1" customHeight="1" outlineLevel="1" x14ac:dyDescent="0.2">
      <c r="A1565" s="100" t="s">
        <v>166</v>
      </c>
      <c r="B1565" s="100">
        <v>2</v>
      </c>
      <c r="C1565" s="100" t="s">
        <v>102</v>
      </c>
      <c r="D1565" s="100">
        <v>48</v>
      </c>
      <c r="E1565" s="146">
        <v>201960</v>
      </c>
      <c r="F1565" s="101">
        <v>5000000</v>
      </c>
      <c r="G1565" s="102">
        <v>24</v>
      </c>
      <c r="H1565" s="101">
        <v>70</v>
      </c>
      <c r="I1565" s="101"/>
      <c r="J1565" s="100"/>
      <c r="K1565" s="100"/>
      <c r="L1565" s="100"/>
      <c r="M1565" s="100"/>
      <c r="N1565" s="100"/>
      <c r="O1565" s="100"/>
      <c r="P1565" s="100"/>
      <c r="Q1565" s="100"/>
      <c r="R1565" s="100"/>
      <c r="S1565" s="100"/>
      <c r="T1565" s="100"/>
      <c r="U1565" s="100"/>
      <c r="V1565" s="100"/>
      <c r="W1565" s="100"/>
      <c r="X1565" s="100"/>
      <c r="Y1565" s="100"/>
      <c r="Z1565" s="100"/>
    </row>
    <row r="1566" spans="1:26" ht="14.25" hidden="1" customHeight="1" outlineLevel="1" x14ac:dyDescent="0.2">
      <c r="A1566" s="100" t="s">
        <v>166</v>
      </c>
      <c r="B1566" s="100">
        <v>3</v>
      </c>
      <c r="C1566" s="100" t="s">
        <v>102</v>
      </c>
      <c r="D1566" s="100">
        <v>48</v>
      </c>
      <c r="E1566" s="146">
        <v>205920</v>
      </c>
      <c r="F1566" s="101">
        <v>10000000</v>
      </c>
      <c r="G1566" s="102">
        <v>36</v>
      </c>
      <c r="H1566" s="101">
        <v>70</v>
      </c>
      <c r="I1566" s="101"/>
      <c r="J1566" s="100"/>
      <c r="K1566" s="100"/>
      <c r="L1566" s="100"/>
      <c r="M1566" s="100"/>
      <c r="N1566" s="100"/>
      <c r="O1566" s="100"/>
      <c r="P1566" s="100"/>
      <c r="Q1566" s="100"/>
      <c r="R1566" s="100"/>
      <c r="S1566" s="100"/>
      <c r="T1566" s="100"/>
      <c r="U1566" s="100"/>
      <c r="V1566" s="100"/>
      <c r="W1566" s="100"/>
      <c r="X1566" s="100"/>
      <c r="Y1566" s="100"/>
      <c r="Z1566" s="100"/>
    </row>
    <row r="1567" spans="1:26" ht="14.25" hidden="1" customHeight="1" outlineLevel="1" x14ac:dyDescent="0.2">
      <c r="A1567" s="100" t="s">
        <v>166</v>
      </c>
      <c r="B1567" s="100">
        <v>4</v>
      </c>
      <c r="C1567" s="100" t="s">
        <v>102</v>
      </c>
      <c r="D1567" s="100">
        <v>48</v>
      </c>
      <c r="E1567" s="146">
        <v>209880</v>
      </c>
      <c r="F1567" s="101">
        <v>22500000</v>
      </c>
      <c r="G1567" s="102">
        <v>48</v>
      </c>
      <c r="H1567" s="101">
        <v>70</v>
      </c>
      <c r="I1567" s="101"/>
      <c r="J1567" s="100"/>
      <c r="K1567" s="100"/>
      <c r="L1567" s="100"/>
      <c r="M1567" s="100"/>
      <c r="N1567" s="100"/>
      <c r="O1567" s="100"/>
      <c r="P1567" s="100"/>
      <c r="Q1567" s="100"/>
      <c r="R1567" s="100"/>
      <c r="S1567" s="100"/>
      <c r="T1567" s="100"/>
      <c r="U1567" s="100"/>
      <c r="V1567" s="100"/>
      <c r="W1567" s="100"/>
      <c r="X1567" s="100"/>
      <c r="Y1567" s="100"/>
      <c r="Z1567" s="100"/>
    </row>
    <row r="1568" spans="1:26" ht="14.25" hidden="1" customHeight="1" outlineLevel="1" x14ac:dyDescent="0.2">
      <c r="A1568" s="100" t="s">
        <v>166</v>
      </c>
      <c r="B1568" s="100">
        <v>5</v>
      </c>
      <c r="C1568" s="100" t="s">
        <v>102</v>
      </c>
      <c r="D1568" s="100">
        <v>48</v>
      </c>
      <c r="E1568" s="146">
        <v>213840</v>
      </c>
      <c r="F1568" s="101">
        <v>22500000</v>
      </c>
      <c r="G1568" s="102">
        <v>48</v>
      </c>
      <c r="H1568" s="101">
        <v>70</v>
      </c>
      <c r="I1568" s="101"/>
      <c r="J1568" s="100"/>
      <c r="K1568" s="100"/>
      <c r="L1568" s="100"/>
      <c r="M1568" s="100"/>
      <c r="N1568" s="100"/>
      <c r="O1568" s="100"/>
      <c r="P1568" s="100"/>
      <c r="Q1568" s="100"/>
      <c r="R1568" s="100"/>
      <c r="S1568" s="100"/>
      <c r="T1568" s="100"/>
      <c r="U1568" s="100"/>
      <c r="V1568" s="100"/>
      <c r="W1568" s="100"/>
      <c r="X1568" s="100"/>
      <c r="Y1568" s="100"/>
      <c r="Z1568" s="100"/>
    </row>
    <row r="1569" spans="1:26" ht="14.25" hidden="1" customHeight="1" outlineLevel="1" x14ac:dyDescent="0.2">
      <c r="A1569" s="100" t="s">
        <v>166</v>
      </c>
      <c r="B1569" s="100">
        <v>6</v>
      </c>
      <c r="C1569" s="100" t="s">
        <v>102</v>
      </c>
      <c r="D1569" s="100">
        <v>48</v>
      </c>
      <c r="E1569" s="146">
        <v>217800</v>
      </c>
      <c r="F1569" s="101">
        <v>22500000</v>
      </c>
      <c r="G1569" s="102">
        <v>48</v>
      </c>
      <c r="H1569" s="101">
        <v>70</v>
      </c>
      <c r="I1569" s="101"/>
      <c r="J1569" s="100"/>
      <c r="K1569" s="100"/>
      <c r="L1569" s="100"/>
      <c r="M1569" s="100"/>
      <c r="N1569" s="100"/>
      <c r="O1569" s="100"/>
      <c r="P1569" s="100"/>
      <c r="Q1569" s="100"/>
      <c r="R1569" s="100"/>
      <c r="S1569" s="100"/>
      <c r="T1569" s="100"/>
      <c r="U1569" s="100"/>
      <c r="V1569" s="100"/>
      <c r="W1569" s="100"/>
      <c r="X1569" s="100"/>
      <c r="Y1569" s="100"/>
      <c r="Z1569" s="100"/>
    </row>
    <row r="1570" spans="1:26" ht="14.25" hidden="1" customHeight="1" outlineLevel="1" x14ac:dyDescent="0.2">
      <c r="A1570" s="100" t="s">
        <v>166</v>
      </c>
      <c r="B1570" s="100">
        <v>7</v>
      </c>
      <c r="C1570" s="100" t="s">
        <v>102</v>
      </c>
      <c r="D1570" s="100">
        <v>48</v>
      </c>
      <c r="E1570" s="146">
        <v>221760</v>
      </c>
      <c r="F1570" s="101">
        <v>22500000</v>
      </c>
      <c r="G1570" s="102">
        <v>48</v>
      </c>
      <c r="H1570" s="101">
        <v>70</v>
      </c>
      <c r="I1570" s="101"/>
      <c r="J1570" s="100"/>
      <c r="K1570" s="100"/>
      <c r="L1570" s="100"/>
      <c r="M1570" s="100"/>
      <c r="N1570" s="100"/>
      <c r="O1570" s="100"/>
      <c r="P1570" s="100"/>
      <c r="Q1570" s="100"/>
      <c r="R1570" s="100"/>
      <c r="S1570" s="100"/>
      <c r="T1570" s="100"/>
      <c r="U1570" s="100"/>
      <c r="V1570" s="100"/>
      <c r="W1570" s="100"/>
      <c r="X1570" s="100"/>
      <c r="Y1570" s="100"/>
      <c r="Z1570" s="100"/>
    </row>
    <row r="1571" spans="1:26" ht="14.25" hidden="1" customHeight="1" outlineLevel="1" x14ac:dyDescent="0.2">
      <c r="A1571" s="100" t="s">
        <v>166</v>
      </c>
      <c r="B1571" s="100">
        <v>8</v>
      </c>
      <c r="C1571" s="100" t="s">
        <v>102</v>
      </c>
      <c r="D1571" s="100">
        <v>48</v>
      </c>
      <c r="E1571" s="146">
        <v>225720</v>
      </c>
      <c r="F1571" s="101">
        <v>22500000</v>
      </c>
      <c r="G1571" s="102">
        <v>48</v>
      </c>
      <c r="H1571" s="101">
        <v>70</v>
      </c>
      <c r="I1571" s="101"/>
      <c r="J1571" s="100"/>
      <c r="K1571" s="100"/>
      <c r="L1571" s="100"/>
      <c r="M1571" s="100"/>
      <c r="N1571" s="100"/>
      <c r="O1571" s="100"/>
      <c r="P1571" s="100"/>
      <c r="Q1571" s="100"/>
      <c r="R1571" s="100"/>
      <c r="S1571" s="100"/>
      <c r="T1571" s="100"/>
      <c r="U1571" s="100"/>
      <c r="V1571" s="100"/>
      <c r="W1571" s="100"/>
      <c r="X1571" s="100"/>
      <c r="Y1571" s="100"/>
      <c r="Z1571" s="100"/>
    </row>
    <row r="1572" spans="1:26" ht="14.25" hidden="1" customHeight="1" outlineLevel="1" x14ac:dyDescent="0.2">
      <c r="A1572" s="100" t="s">
        <v>166</v>
      </c>
      <c r="B1572" s="100">
        <v>9</v>
      </c>
      <c r="C1572" s="100" t="s">
        <v>102</v>
      </c>
      <c r="D1572" s="100">
        <v>48</v>
      </c>
      <c r="E1572" s="146">
        <v>229680</v>
      </c>
      <c r="F1572" s="101">
        <v>22500000</v>
      </c>
      <c r="G1572" s="102">
        <v>48</v>
      </c>
      <c r="H1572" s="101">
        <v>70</v>
      </c>
      <c r="I1572" s="101"/>
      <c r="J1572" s="100"/>
      <c r="K1572" s="100"/>
      <c r="L1572" s="100"/>
      <c r="M1572" s="100"/>
      <c r="N1572" s="100"/>
      <c r="O1572" s="100"/>
      <c r="P1572" s="100"/>
      <c r="Q1572" s="100"/>
      <c r="R1572" s="100"/>
      <c r="S1572" s="100"/>
      <c r="T1572" s="100"/>
      <c r="U1572" s="100"/>
      <c r="V1572" s="100"/>
      <c r="W1572" s="100"/>
      <c r="X1572" s="100"/>
      <c r="Y1572" s="100"/>
      <c r="Z1572" s="100"/>
    </row>
    <row r="1573" spans="1:26" ht="14.25" hidden="1" customHeight="1" outlineLevel="1" x14ac:dyDescent="0.2">
      <c r="A1573" s="100" t="s">
        <v>166</v>
      </c>
      <c r="B1573" s="100">
        <v>10</v>
      </c>
      <c r="C1573" s="100" t="s">
        <v>102</v>
      </c>
      <c r="D1573" s="100">
        <v>48</v>
      </c>
      <c r="E1573" s="146">
        <v>233640</v>
      </c>
      <c r="F1573" s="101">
        <v>22500000</v>
      </c>
      <c r="G1573" s="102">
        <v>48</v>
      </c>
      <c r="H1573" s="101">
        <v>70</v>
      </c>
      <c r="I1573" s="101"/>
      <c r="J1573" s="100"/>
      <c r="K1573" s="100"/>
      <c r="L1573" s="100"/>
      <c r="M1573" s="100"/>
      <c r="N1573" s="100"/>
      <c r="O1573" s="100"/>
      <c r="P1573" s="100"/>
      <c r="Q1573" s="100"/>
      <c r="R1573" s="100"/>
      <c r="S1573" s="100"/>
      <c r="T1573" s="100"/>
      <c r="U1573" s="100"/>
      <c r="V1573" s="100"/>
      <c r="W1573" s="100"/>
      <c r="X1573" s="100"/>
      <c r="Y1573" s="100"/>
      <c r="Z1573" s="100"/>
    </row>
    <row r="1574" spans="1:26" ht="14.25" hidden="1" customHeight="1" outlineLevel="1" x14ac:dyDescent="0.2">
      <c r="A1574" s="100" t="s">
        <v>166</v>
      </c>
      <c r="B1574" s="100">
        <v>11</v>
      </c>
      <c r="C1574" s="100" t="s">
        <v>102</v>
      </c>
      <c r="D1574" s="100">
        <v>48</v>
      </c>
      <c r="E1574" s="146">
        <v>237600</v>
      </c>
      <c r="F1574" s="101">
        <v>22500000</v>
      </c>
      <c r="G1574" s="102">
        <v>48</v>
      </c>
      <c r="H1574" s="101">
        <v>70</v>
      </c>
      <c r="I1574" s="101"/>
      <c r="J1574" s="100"/>
      <c r="K1574" s="100"/>
      <c r="L1574" s="100"/>
      <c r="M1574" s="100"/>
      <c r="N1574" s="100"/>
      <c r="O1574" s="100"/>
      <c r="P1574" s="100"/>
      <c r="Q1574" s="100"/>
      <c r="R1574" s="100"/>
      <c r="S1574" s="100"/>
      <c r="T1574" s="100"/>
      <c r="U1574" s="100"/>
      <c r="V1574" s="100"/>
      <c r="W1574" s="100"/>
      <c r="X1574" s="100"/>
      <c r="Y1574" s="100"/>
      <c r="Z1574" s="100"/>
    </row>
    <row r="1575" spans="1:26" ht="14.25" hidden="1" customHeight="1" outlineLevel="1" x14ac:dyDescent="0.2">
      <c r="A1575" s="100" t="s">
        <v>166</v>
      </c>
      <c r="B1575" s="100">
        <v>12</v>
      </c>
      <c r="C1575" s="100" t="s">
        <v>102</v>
      </c>
      <c r="D1575" s="100">
        <v>48</v>
      </c>
      <c r="E1575" s="146">
        <v>241560</v>
      </c>
      <c r="F1575" s="101">
        <v>0</v>
      </c>
      <c r="G1575" s="102">
        <v>0</v>
      </c>
      <c r="H1575" s="101">
        <v>70</v>
      </c>
      <c r="I1575" s="101"/>
      <c r="J1575" s="100"/>
      <c r="K1575" s="100"/>
      <c r="L1575" s="100"/>
      <c r="M1575" s="100"/>
      <c r="N1575" s="100"/>
      <c r="O1575" s="100"/>
      <c r="P1575" s="100"/>
      <c r="Q1575" s="100"/>
      <c r="R1575" s="100"/>
      <c r="S1575" s="100"/>
      <c r="T1575" s="100"/>
      <c r="U1575" s="100"/>
      <c r="V1575" s="100"/>
      <c r="W1575" s="100"/>
      <c r="X1575" s="100"/>
      <c r="Y1575" s="100"/>
      <c r="Z1575" s="100"/>
    </row>
    <row r="1576" spans="1:26" ht="14.25" hidden="1" customHeight="1" outlineLevel="1" x14ac:dyDescent="0.2">
      <c r="A1576" s="201" t="s">
        <v>166</v>
      </c>
      <c r="B1576" s="97">
        <v>1</v>
      </c>
      <c r="C1576" s="97" t="s">
        <v>103</v>
      </c>
      <c r="D1576" s="97">
        <v>48</v>
      </c>
      <c r="E1576" s="147">
        <v>253638</v>
      </c>
      <c r="F1576" s="98">
        <v>0</v>
      </c>
      <c r="G1576" s="99">
        <v>0</v>
      </c>
      <c r="H1576" s="98">
        <v>70</v>
      </c>
      <c r="I1576" s="101"/>
      <c r="J1576" s="100"/>
      <c r="K1576" s="100"/>
      <c r="L1576" s="100"/>
      <c r="M1576" s="100"/>
      <c r="N1576" s="100"/>
      <c r="O1576" s="100"/>
      <c r="P1576" s="100"/>
      <c r="Q1576" s="100"/>
      <c r="R1576" s="100"/>
      <c r="S1576" s="100"/>
      <c r="T1576" s="100"/>
      <c r="U1576" s="100"/>
      <c r="V1576" s="100"/>
      <c r="W1576" s="100"/>
      <c r="X1576" s="100"/>
      <c r="Y1576" s="100"/>
      <c r="Z1576" s="100"/>
    </row>
    <row r="1577" spans="1:26" ht="14.25" customHeight="1" collapsed="1" x14ac:dyDescent="0.2">
      <c r="A1577" s="100" t="s">
        <v>167</v>
      </c>
      <c r="B1577" s="100">
        <v>1</v>
      </c>
      <c r="C1577" s="100" t="s">
        <v>101</v>
      </c>
      <c r="D1577" s="100">
        <v>45</v>
      </c>
      <c r="E1577" s="101">
        <v>77930</v>
      </c>
      <c r="F1577" s="101">
        <v>100000</v>
      </c>
      <c r="G1577" s="102">
        <v>2</v>
      </c>
      <c r="H1577" s="101">
        <v>71</v>
      </c>
      <c r="I1577" s="101"/>
      <c r="J1577" s="100"/>
      <c r="K1577" s="100"/>
      <c r="L1577" s="100"/>
      <c r="M1577" s="100"/>
      <c r="N1577" s="100"/>
      <c r="O1577" s="100"/>
      <c r="P1577" s="100"/>
      <c r="Q1577" s="100"/>
      <c r="R1577" s="100"/>
      <c r="S1577" s="100"/>
      <c r="T1577" s="100"/>
      <c r="U1577" s="100"/>
      <c r="V1577" s="100"/>
      <c r="W1577" s="100"/>
      <c r="X1577" s="100"/>
      <c r="Y1577" s="100"/>
      <c r="Z1577" s="100"/>
    </row>
    <row r="1578" spans="1:26" ht="14.25" hidden="1" customHeight="1" outlineLevel="1" x14ac:dyDescent="0.2">
      <c r="A1578" s="100" t="s">
        <v>167</v>
      </c>
      <c r="B1578" s="100">
        <v>2</v>
      </c>
      <c r="C1578" s="100" t="s">
        <v>101</v>
      </c>
      <c r="D1578" s="100">
        <v>47</v>
      </c>
      <c r="E1578" s="101">
        <v>82910</v>
      </c>
      <c r="F1578" s="101">
        <v>200000</v>
      </c>
      <c r="G1578" s="102">
        <v>5</v>
      </c>
      <c r="H1578" s="101">
        <v>71</v>
      </c>
      <c r="I1578" s="101"/>
      <c r="J1578" s="100"/>
      <c r="K1578" s="100"/>
      <c r="L1578" s="100"/>
      <c r="M1578" s="100"/>
      <c r="N1578" s="100"/>
      <c r="O1578" s="100"/>
      <c r="P1578" s="100"/>
      <c r="Q1578" s="100"/>
      <c r="R1578" s="100"/>
      <c r="S1578" s="100"/>
      <c r="T1578" s="100"/>
      <c r="U1578" s="100"/>
      <c r="V1578" s="100"/>
      <c r="W1578" s="100"/>
      <c r="X1578" s="100"/>
      <c r="Y1578" s="100"/>
      <c r="Z1578" s="100"/>
    </row>
    <row r="1579" spans="1:26" ht="14.25" hidden="1" customHeight="1" outlineLevel="1" x14ac:dyDescent="0.2">
      <c r="A1579" s="100" t="s">
        <v>167</v>
      </c>
      <c r="B1579" s="100">
        <v>3</v>
      </c>
      <c r="C1579" s="100" t="s">
        <v>101</v>
      </c>
      <c r="D1579" s="100">
        <v>49</v>
      </c>
      <c r="E1579" s="101">
        <v>88210</v>
      </c>
      <c r="F1579" s="101">
        <v>400000</v>
      </c>
      <c r="G1579" s="102">
        <v>14</v>
      </c>
      <c r="H1579" s="101">
        <v>71</v>
      </c>
      <c r="I1579" s="101"/>
      <c r="J1579" s="100"/>
      <c r="K1579" s="100"/>
      <c r="L1579" s="100"/>
      <c r="M1579" s="100"/>
      <c r="N1579" s="100"/>
      <c r="O1579" s="100"/>
      <c r="P1579" s="100"/>
      <c r="Q1579" s="100"/>
      <c r="R1579" s="100"/>
      <c r="S1579" s="100"/>
      <c r="T1579" s="100"/>
      <c r="U1579" s="100"/>
      <c r="V1579" s="100"/>
      <c r="W1579" s="100"/>
      <c r="X1579" s="100"/>
      <c r="Y1579" s="100"/>
      <c r="Z1579" s="100"/>
    </row>
    <row r="1580" spans="1:26" ht="14.25" hidden="1" customHeight="1" outlineLevel="1" x14ac:dyDescent="0.2">
      <c r="A1580" s="100" t="s">
        <v>167</v>
      </c>
      <c r="B1580" s="100">
        <v>4</v>
      </c>
      <c r="C1580" s="100" t="s">
        <v>101</v>
      </c>
      <c r="D1580" s="100">
        <v>50</v>
      </c>
      <c r="E1580" s="101">
        <v>93850</v>
      </c>
      <c r="F1580" s="101">
        <v>2000000</v>
      </c>
      <c r="G1580" s="102">
        <v>28</v>
      </c>
      <c r="H1580" s="101">
        <v>71</v>
      </c>
      <c r="I1580" s="101"/>
      <c r="J1580" s="100"/>
      <c r="K1580" s="100"/>
      <c r="L1580" s="100"/>
      <c r="M1580" s="100"/>
      <c r="N1580" s="100"/>
      <c r="O1580" s="100"/>
      <c r="P1580" s="100"/>
      <c r="Q1580" s="100"/>
      <c r="R1580" s="100"/>
      <c r="S1580" s="100"/>
      <c r="T1580" s="100"/>
      <c r="U1580" s="100"/>
      <c r="V1580" s="100"/>
      <c r="W1580" s="100"/>
      <c r="X1580" s="100"/>
      <c r="Y1580" s="100"/>
      <c r="Z1580" s="100"/>
    </row>
    <row r="1581" spans="1:26" ht="14.25" hidden="1" customHeight="1" outlineLevel="1" x14ac:dyDescent="0.2">
      <c r="A1581" s="100" t="s">
        <v>167</v>
      </c>
      <c r="B1581" s="100">
        <v>5</v>
      </c>
      <c r="C1581" s="100" t="s">
        <v>101</v>
      </c>
      <c r="D1581" s="100">
        <v>51</v>
      </c>
      <c r="E1581" s="101">
        <v>99840</v>
      </c>
      <c r="F1581" s="101">
        <v>4000000</v>
      </c>
      <c r="G1581" s="102">
        <v>66</v>
      </c>
      <c r="H1581" s="101">
        <v>71</v>
      </c>
      <c r="I1581" s="101"/>
      <c r="J1581" s="100"/>
      <c r="K1581" s="100"/>
      <c r="L1581" s="100"/>
      <c r="M1581" s="100"/>
      <c r="N1581" s="100"/>
      <c r="O1581" s="100"/>
      <c r="P1581" s="100"/>
      <c r="Q1581" s="100"/>
      <c r="R1581" s="100"/>
      <c r="S1581" s="100"/>
      <c r="T1581" s="100"/>
      <c r="U1581" s="100"/>
      <c r="V1581" s="100"/>
      <c r="W1581" s="100"/>
      <c r="X1581" s="100"/>
      <c r="Y1581" s="100"/>
      <c r="Z1581" s="100"/>
    </row>
    <row r="1582" spans="1:26" ht="14.25" hidden="1" customHeight="1" outlineLevel="1" x14ac:dyDescent="0.2">
      <c r="A1582" s="100" t="s">
        <v>167</v>
      </c>
      <c r="B1582" s="100">
        <v>6</v>
      </c>
      <c r="C1582" s="100" t="s">
        <v>101</v>
      </c>
      <c r="D1582" s="100">
        <v>52</v>
      </c>
      <c r="E1582" s="101">
        <v>106220</v>
      </c>
      <c r="F1582" s="101">
        <v>6000000</v>
      </c>
      <c r="G1582" s="102">
        <v>102</v>
      </c>
      <c r="H1582" s="101">
        <v>71</v>
      </c>
      <c r="I1582" s="101"/>
      <c r="J1582" s="100"/>
      <c r="K1582" s="100"/>
      <c r="L1582" s="100"/>
      <c r="M1582" s="100"/>
      <c r="N1582" s="100"/>
      <c r="O1582" s="100"/>
      <c r="P1582" s="100"/>
      <c r="Q1582" s="100"/>
      <c r="R1582" s="100"/>
      <c r="S1582" s="100"/>
      <c r="T1582" s="100"/>
      <c r="U1582" s="100"/>
      <c r="V1582" s="100"/>
      <c r="W1582" s="100"/>
      <c r="X1582" s="100"/>
      <c r="Y1582" s="100"/>
      <c r="Z1582" s="100"/>
    </row>
    <row r="1583" spans="1:26" ht="14.25" hidden="1" customHeight="1" outlineLevel="1" x14ac:dyDescent="0.2">
      <c r="A1583" s="100" t="s">
        <v>167</v>
      </c>
      <c r="B1583" s="100">
        <v>7</v>
      </c>
      <c r="C1583" s="100" t="s">
        <v>101</v>
      </c>
      <c r="D1583" s="100">
        <v>53</v>
      </c>
      <c r="E1583" s="101">
        <v>113000</v>
      </c>
      <c r="F1583" s="101">
        <v>11000000</v>
      </c>
      <c r="G1583" s="102">
        <v>124</v>
      </c>
      <c r="H1583" s="101">
        <v>71</v>
      </c>
      <c r="I1583" s="101"/>
      <c r="J1583" s="100"/>
      <c r="K1583" s="100"/>
      <c r="L1583" s="100"/>
      <c r="M1583" s="100"/>
      <c r="N1583" s="100"/>
      <c r="O1583" s="100"/>
      <c r="P1583" s="100"/>
      <c r="Q1583" s="100"/>
      <c r="R1583" s="100"/>
      <c r="S1583" s="100"/>
      <c r="T1583" s="100"/>
      <c r="U1583" s="100"/>
      <c r="V1583" s="100"/>
      <c r="W1583" s="100"/>
      <c r="X1583" s="100"/>
      <c r="Y1583" s="100"/>
      <c r="Z1583" s="100"/>
    </row>
    <row r="1584" spans="1:26" ht="14.25" hidden="1" customHeight="1" outlineLevel="1" x14ac:dyDescent="0.2">
      <c r="A1584" s="100" t="s">
        <v>167</v>
      </c>
      <c r="B1584" s="100">
        <v>8</v>
      </c>
      <c r="C1584" s="100" t="s">
        <v>101</v>
      </c>
      <c r="D1584" s="100">
        <v>54</v>
      </c>
      <c r="E1584" s="101">
        <v>120220</v>
      </c>
      <c r="F1584" s="101">
        <v>17000000</v>
      </c>
      <c r="G1584" s="102">
        <v>140</v>
      </c>
      <c r="H1584" s="101">
        <v>71</v>
      </c>
      <c r="I1584" s="101"/>
      <c r="J1584" s="100"/>
      <c r="K1584" s="100"/>
      <c r="L1584" s="100"/>
      <c r="M1584" s="100"/>
      <c r="N1584" s="100"/>
      <c r="O1584" s="100"/>
      <c r="P1584" s="100"/>
      <c r="Q1584" s="100"/>
      <c r="R1584" s="100"/>
      <c r="S1584" s="100"/>
      <c r="T1584" s="100"/>
      <c r="U1584" s="100"/>
      <c r="V1584" s="100"/>
      <c r="W1584" s="100"/>
      <c r="X1584" s="100"/>
      <c r="Y1584" s="100"/>
      <c r="Z1584" s="100"/>
    </row>
    <row r="1585" spans="1:26" ht="14.25" hidden="1" customHeight="1" outlineLevel="1" x14ac:dyDescent="0.2">
      <c r="A1585" s="100" t="s">
        <v>167</v>
      </c>
      <c r="B1585" s="100">
        <v>9</v>
      </c>
      <c r="C1585" s="100" t="s">
        <v>101</v>
      </c>
      <c r="D1585" s="100">
        <v>55</v>
      </c>
      <c r="E1585" s="101">
        <v>127900</v>
      </c>
      <c r="F1585" s="101">
        <v>36000000</v>
      </c>
      <c r="G1585" s="102">
        <v>148</v>
      </c>
      <c r="H1585" s="101">
        <v>71</v>
      </c>
      <c r="I1585" s="101"/>
      <c r="J1585" s="100"/>
      <c r="K1585" s="100"/>
      <c r="L1585" s="100"/>
      <c r="M1585" s="100"/>
      <c r="N1585" s="100"/>
      <c r="O1585" s="100"/>
      <c r="P1585" s="100"/>
      <c r="Q1585" s="100"/>
      <c r="R1585" s="100"/>
      <c r="S1585" s="100"/>
      <c r="T1585" s="100"/>
      <c r="U1585" s="100"/>
      <c r="V1585" s="100"/>
      <c r="W1585" s="100"/>
      <c r="X1585" s="100"/>
      <c r="Y1585" s="100"/>
      <c r="Z1585" s="100"/>
    </row>
    <row r="1586" spans="1:26" ht="14.25" hidden="1" customHeight="1" outlineLevel="1" x14ac:dyDescent="0.2">
      <c r="A1586" s="100" t="s">
        <v>167</v>
      </c>
      <c r="B1586" s="100">
        <v>10</v>
      </c>
      <c r="C1586" s="100" t="s">
        <v>101</v>
      </c>
      <c r="D1586" s="100">
        <v>56</v>
      </c>
      <c r="E1586" s="101">
        <v>136070</v>
      </c>
      <c r="F1586" s="101">
        <v>52000000</v>
      </c>
      <c r="G1586" s="102">
        <v>152</v>
      </c>
      <c r="H1586" s="101">
        <v>71</v>
      </c>
      <c r="I1586" s="101"/>
      <c r="J1586" s="100"/>
      <c r="K1586" s="100"/>
      <c r="L1586" s="100"/>
      <c r="M1586" s="100"/>
      <c r="N1586" s="100"/>
      <c r="O1586" s="100"/>
      <c r="P1586" s="100"/>
      <c r="Q1586" s="100"/>
      <c r="R1586" s="100"/>
      <c r="S1586" s="100"/>
      <c r="T1586" s="100"/>
      <c r="U1586" s="100"/>
      <c r="V1586" s="100"/>
      <c r="W1586" s="100"/>
      <c r="X1586" s="100"/>
      <c r="Y1586" s="100"/>
      <c r="Z1586" s="100"/>
    </row>
    <row r="1587" spans="1:26" ht="14.25" hidden="1" customHeight="1" outlineLevel="1" x14ac:dyDescent="0.2">
      <c r="A1587" s="100" t="s">
        <v>167</v>
      </c>
      <c r="B1587" s="100">
        <v>11</v>
      </c>
      <c r="C1587" s="100" t="s">
        <v>101</v>
      </c>
      <c r="D1587" s="100">
        <v>57</v>
      </c>
      <c r="E1587" s="101">
        <v>144760</v>
      </c>
      <c r="F1587" s="101">
        <v>70000000</v>
      </c>
      <c r="G1587" s="102">
        <v>160</v>
      </c>
      <c r="H1587" s="101">
        <v>71</v>
      </c>
      <c r="I1587" s="101"/>
      <c r="J1587" s="100"/>
      <c r="K1587" s="100"/>
      <c r="L1587" s="100"/>
      <c r="M1587" s="100"/>
      <c r="N1587" s="100"/>
      <c r="O1587" s="100"/>
      <c r="P1587" s="100"/>
      <c r="Q1587" s="100"/>
      <c r="R1587" s="100"/>
      <c r="S1587" s="100"/>
      <c r="T1587" s="100"/>
      <c r="U1587" s="100"/>
      <c r="V1587" s="100"/>
      <c r="W1587" s="100"/>
      <c r="X1587" s="100"/>
      <c r="Y1587" s="100"/>
      <c r="Z1587" s="100"/>
    </row>
    <row r="1588" spans="1:26" ht="14.25" hidden="1" customHeight="1" outlineLevel="1" x14ac:dyDescent="0.2">
      <c r="A1588" s="100" t="s">
        <v>167</v>
      </c>
      <c r="B1588" s="100">
        <v>12</v>
      </c>
      <c r="C1588" s="100" t="s">
        <v>101</v>
      </c>
      <c r="D1588" s="100">
        <v>58</v>
      </c>
      <c r="E1588" s="101">
        <v>154000</v>
      </c>
      <c r="F1588" s="101">
        <v>0</v>
      </c>
      <c r="G1588" s="102">
        <v>0</v>
      </c>
      <c r="H1588" s="101">
        <v>71</v>
      </c>
      <c r="I1588" s="101"/>
      <c r="J1588" s="100"/>
      <c r="K1588" s="100"/>
      <c r="L1588" s="100"/>
      <c r="M1588" s="100"/>
      <c r="N1588" s="100"/>
      <c r="O1588" s="100"/>
      <c r="P1588" s="100"/>
      <c r="Q1588" s="100"/>
      <c r="R1588" s="100"/>
      <c r="S1588" s="100"/>
      <c r="T1588" s="100"/>
      <c r="U1588" s="100"/>
      <c r="V1588" s="100"/>
      <c r="W1588" s="100"/>
      <c r="X1588" s="100"/>
      <c r="Y1588" s="100"/>
      <c r="Z1588" s="100"/>
    </row>
    <row r="1589" spans="1:26" ht="14.25" hidden="1" customHeight="1" outlineLevel="1" x14ac:dyDescent="0.2">
      <c r="A1589" s="100" t="s">
        <v>167</v>
      </c>
      <c r="B1589" s="100">
        <v>1</v>
      </c>
      <c r="C1589" s="100" t="s">
        <v>102</v>
      </c>
      <c r="D1589" s="100">
        <v>58</v>
      </c>
      <c r="E1589" s="101">
        <v>154000</v>
      </c>
      <c r="F1589" s="101">
        <v>2500000</v>
      </c>
      <c r="G1589" s="102">
        <v>12</v>
      </c>
      <c r="H1589" s="101">
        <v>71</v>
      </c>
      <c r="I1589" s="101"/>
      <c r="J1589" s="100"/>
      <c r="K1589" s="100"/>
      <c r="L1589" s="100"/>
      <c r="M1589" s="100"/>
      <c r="N1589" s="100"/>
      <c r="O1589" s="100"/>
      <c r="P1589" s="100"/>
      <c r="Q1589" s="100"/>
      <c r="R1589" s="100"/>
      <c r="S1589" s="100"/>
      <c r="T1589" s="100"/>
      <c r="U1589" s="100"/>
      <c r="V1589" s="100"/>
      <c r="W1589" s="100"/>
      <c r="X1589" s="100"/>
      <c r="Y1589" s="100"/>
      <c r="Z1589" s="100"/>
    </row>
    <row r="1590" spans="1:26" ht="14.25" hidden="1" customHeight="1" outlineLevel="1" x14ac:dyDescent="0.2">
      <c r="A1590" s="100" t="s">
        <v>167</v>
      </c>
      <c r="B1590" s="100">
        <v>2</v>
      </c>
      <c r="C1590" s="100" t="s">
        <v>102</v>
      </c>
      <c r="D1590" s="100">
        <v>58</v>
      </c>
      <c r="E1590" s="101">
        <v>157080</v>
      </c>
      <c r="F1590" s="101">
        <v>5000000</v>
      </c>
      <c r="G1590" s="102">
        <v>24</v>
      </c>
      <c r="H1590" s="101">
        <v>71</v>
      </c>
      <c r="I1590" s="101"/>
      <c r="J1590" s="100"/>
      <c r="K1590" s="100"/>
      <c r="L1590" s="100"/>
      <c r="M1590" s="100"/>
      <c r="N1590" s="100"/>
      <c r="O1590" s="100"/>
      <c r="P1590" s="100"/>
      <c r="Q1590" s="100"/>
      <c r="R1590" s="100"/>
      <c r="S1590" s="100"/>
      <c r="T1590" s="100"/>
      <c r="U1590" s="100"/>
      <c r="V1590" s="100"/>
      <c r="W1590" s="100"/>
      <c r="X1590" s="100"/>
      <c r="Y1590" s="100"/>
      <c r="Z1590" s="100"/>
    </row>
    <row r="1591" spans="1:26" ht="14.25" hidden="1" customHeight="1" outlineLevel="1" x14ac:dyDescent="0.2">
      <c r="A1591" s="100" t="s">
        <v>167</v>
      </c>
      <c r="B1591" s="100">
        <v>3</v>
      </c>
      <c r="C1591" s="100" t="s">
        <v>102</v>
      </c>
      <c r="D1591" s="100">
        <v>58</v>
      </c>
      <c r="E1591" s="101">
        <v>161700</v>
      </c>
      <c r="F1591" s="101">
        <v>10000000</v>
      </c>
      <c r="G1591" s="102">
        <v>36</v>
      </c>
      <c r="H1591" s="101">
        <v>71</v>
      </c>
      <c r="I1591" s="101"/>
      <c r="J1591" s="100"/>
      <c r="K1591" s="100"/>
      <c r="L1591" s="100"/>
      <c r="M1591" s="100"/>
      <c r="N1591" s="100"/>
      <c r="O1591" s="100"/>
      <c r="P1591" s="100"/>
      <c r="Q1591" s="100"/>
      <c r="R1591" s="100"/>
      <c r="S1591" s="100"/>
      <c r="T1591" s="100"/>
      <c r="U1591" s="100"/>
      <c r="V1591" s="100"/>
      <c r="W1591" s="100"/>
      <c r="X1591" s="100"/>
      <c r="Y1591" s="100"/>
      <c r="Z1591" s="100"/>
    </row>
    <row r="1592" spans="1:26" ht="14.25" hidden="1" customHeight="1" outlineLevel="1" x14ac:dyDescent="0.2">
      <c r="A1592" s="100" t="s">
        <v>167</v>
      </c>
      <c r="B1592" s="100">
        <v>4</v>
      </c>
      <c r="C1592" s="100" t="s">
        <v>102</v>
      </c>
      <c r="D1592" s="100">
        <v>58</v>
      </c>
      <c r="E1592" s="101">
        <v>164780</v>
      </c>
      <c r="F1592" s="101">
        <v>22500000</v>
      </c>
      <c r="G1592" s="102">
        <v>48</v>
      </c>
      <c r="H1592" s="101">
        <v>71</v>
      </c>
      <c r="I1592" s="101"/>
      <c r="J1592" s="100"/>
      <c r="K1592" s="100"/>
      <c r="L1592" s="100"/>
      <c r="M1592" s="100"/>
      <c r="N1592" s="100"/>
      <c r="O1592" s="100"/>
      <c r="P1592" s="100"/>
      <c r="Q1592" s="100"/>
      <c r="R1592" s="100"/>
      <c r="S1592" s="100"/>
      <c r="T1592" s="100"/>
      <c r="U1592" s="100"/>
      <c r="V1592" s="100"/>
      <c r="W1592" s="100"/>
      <c r="X1592" s="100"/>
      <c r="Y1592" s="100"/>
      <c r="Z1592" s="100"/>
    </row>
    <row r="1593" spans="1:26" ht="14.25" hidden="1" customHeight="1" outlineLevel="1" x14ac:dyDescent="0.2">
      <c r="A1593" s="100" t="s">
        <v>167</v>
      </c>
      <c r="B1593" s="100">
        <v>5</v>
      </c>
      <c r="C1593" s="100" t="s">
        <v>102</v>
      </c>
      <c r="D1593" s="100">
        <v>58</v>
      </c>
      <c r="E1593" s="101">
        <v>167860</v>
      </c>
      <c r="F1593" s="101">
        <v>22500000</v>
      </c>
      <c r="G1593" s="102">
        <v>48</v>
      </c>
      <c r="H1593" s="101">
        <v>71</v>
      </c>
      <c r="I1593" s="101"/>
      <c r="J1593" s="100"/>
      <c r="K1593" s="100"/>
      <c r="L1593" s="100"/>
      <c r="M1593" s="100"/>
      <c r="N1593" s="100"/>
      <c r="O1593" s="100"/>
      <c r="P1593" s="100"/>
      <c r="Q1593" s="100"/>
      <c r="R1593" s="100"/>
      <c r="S1593" s="100"/>
      <c r="T1593" s="100"/>
      <c r="U1593" s="100"/>
      <c r="V1593" s="100"/>
      <c r="W1593" s="100"/>
      <c r="X1593" s="100"/>
      <c r="Y1593" s="100"/>
      <c r="Z1593" s="100"/>
    </row>
    <row r="1594" spans="1:26" ht="14.25" hidden="1" customHeight="1" outlineLevel="1" x14ac:dyDescent="0.2">
      <c r="A1594" s="100" t="s">
        <v>167</v>
      </c>
      <c r="B1594" s="100">
        <v>6</v>
      </c>
      <c r="C1594" s="100" t="s">
        <v>102</v>
      </c>
      <c r="D1594" s="100">
        <v>58</v>
      </c>
      <c r="E1594" s="101">
        <v>170940</v>
      </c>
      <c r="F1594" s="101">
        <v>22500000</v>
      </c>
      <c r="G1594" s="102">
        <v>48</v>
      </c>
      <c r="H1594" s="101">
        <v>71</v>
      </c>
      <c r="I1594" s="101"/>
      <c r="J1594" s="100"/>
      <c r="K1594" s="100"/>
      <c r="L1594" s="100"/>
      <c r="M1594" s="100"/>
      <c r="N1594" s="100"/>
      <c r="O1594" s="100"/>
      <c r="P1594" s="100"/>
      <c r="Q1594" s="100"/>
      <c r="R1594" s="100"/>
      <c r="S1594" s="100"/>
      <c r="T1594" s="100"/>
      <c r="U1594" s="100"/>
      <c r="V1594" s="100"/>
      <c r="W1594" s="100"/>
      <c r="X1594" s="100"/>
      <c r="Y1594" s="100"/>
      <c r="Z1594" s="100"/>
    </row>
    <row r="1595" spans="1:26" ht="14.25" hidden="1" customHeight="1" outlineLevel="1" x14ac:dyDescent="0.2">
      <c r="A1595" s="100" t="s">
        <v>167</v>
      </c>
      <c r="B1595" s="100">
        <v>7</v>
      </c>
      <c r="C1595" s="100" t="s">
        <v>102</v>
      </c>
      <c r="D1595" s="100">
        <v>58</v>
      </c>
      <c r="E1595" s="101">
        <v>175560</v>
      </c>
      <c r="F1595" s="101">
        <v>22500000</v>
      </c>
      <c r="G1595" s="102">
        <v>48</v>
      </c>
      <c r="H1595" s="101">
        <v>71</v>
      </c>
      <c r="I1595" s="101"/>
      <c r="J1595" s="100"/>
      <c r="K1595" s="100"/>
      <c r="L1595" s="100"/>
      <c r="M1595" s="100"/>
      <c r="N1595" s="100"/>
      <c r="O1595" s="100"/>
      <c r="P1595" s="100"/>
      <c r="Q1595" s="100"/>
      <c r="R1595" s="100"/>
      <c r="S1595" s="100"/>
      <c r="T1595" s="100"/>
      <c r="U1595" s="100"/>
      <c r="V1595" s="100"/>
      <c r="W1595" s="100"/>
      <c r="X1595" s="100"/>
      <c r="Y1595" s="100"/>
      <c r="Z1595" s="100"/>
    </row>
    <row r="1596" spans="1:26" ht="14.25" hidden="1" customHeight="1" outlineLevel="1" x14ac:dyDescent="0.2">
      <c r="A1596" s="100" t="s">
        <v>167</v>
      </c>
      <c r="B1596" s="100">
        <v>8</v>
      </c>
      <c r="C1596" s="100" t="s">
        <v>102</v>
      </c>
      <c r="D1596" s="100">
        <v>58</v>
      </c>
      <c r="E1596" s="101">
        <v>177100</v>
      </c>
      <c r="F1596" s="101">
        <v>22500000</v>
      </c>
      <c r="G1596" s="102">
        <v>48</v>
      </c>
      <c r="H1596" s="101">
        <v>71</v>
      </c>
      <c r="I1596" s="101"/>
      <c r="J1596" s="100"/>
      <c r="K1596" s="100"/>
      <c r="L1596" s="100"/>
      <c r="M1596" s="100"/>
      <c r="N1596" s="100"/>
      <c r="O1596" s="100"/>
      <c r="P1596" s="100"/>
      <c r="Q1596" s="100"/>
      <c r="R1596" s="100"/>
      <c r="S1596" s="100"/>
      <c r="T1596" s="100"/>
      <c r="U1596" s="100"/>
      <c r="V1596" s="100"/>
      <c r="W1596" s="100"/>
      <c r="X1596" s="100"/>
      <c r="Y1596" s="100"/>
      <c r="Z1596" s="100"/>
    </row>
    <row r="1597" spans="1:26" ht="14.25" hidden="1" customHeight="1" outlineLevel="1" x14ac:dyDescent="0.2">
      <c r="A1597" s="100" t="s">
        <v>167</v>
      </c>
      <c r="B1597" s="100">
        <v>9</v>
      </c>
      <c r="C1597" s="100" t="s">
        <v>102</v>
      </c>
      <c r="D1597" s="100">
        <v>58</v>
      </c>
      <c r="E1597" s="101">
        <v>178640</v>
      </c>
      <c r="F1597" s="101">
        <v>22500000</v>
      </c>
      <c r="G1597" s="102">
        <v>48</v>
      </c>
      <c r="H1597" s="101">
        <v>71</v>
      </c>
      <c r="I1597" s="101"/>
      <c r="J1597" s="100"/>
      <c r="K1597" s="100"/>
      <c r="L1597" s="100"/>
      <c r="M1597" s="100"/>
      <c r="N1597" s="100"/>
      <c r="O1597" s="100"/>
      <c r="P1597" s="100"/>
      <c r="Q1597" s="100"/>
      <c r="R1597" s="100"/>
      <c r="S1597" s="100"/>
      <c r="T1597" s="100"/>
      <c r="U1597" s="100"/>
      <c r="V1597" s="100"/>
      <c r="W1597" s="100"/>
      <c r="X1597" s="100"/>
      <c r="Y1597" s="100"/>
      <c r="Z1597" s="100"/>
    </row>
    <row r="1598" spans="1:26" ht="14.25" hidden="1" customHeight="1" outlineLevel="1" x14ac:dyDescent="0.2">
      <c r="A1598" s="100" t="s">
        <v>167</v>
      </c>
      <c r="B1598" s="100">
        <v>10</v>
      </c>
      <c r="C1598" s="100" t="s">
        <v>102</v>
      </c>
      <c r="D1598" s="100">
        <v>58</v>
      </c>
      <c r="E1598" s="101">
        <v>181720</v>
      </c>
      <c r="F1598" s="101">
        <v>22500000</v>
      </c>
      <c r="G1598" s="102">
        <v>48</v>
      </c>
      <c r="H1598" s="101">
        <v>71</v>
      </c>
      <c r="I1598" s="101"/>
      <c r="J1598" s="100"/>
      <c r="K1598" s="100"/>
      <c r="L1598" s="100"/>
      <c r="M1598" s="100"/>
      <c r="N1598" s="100"/>
      <c r="O1598" s="100"/>
      <c r="P1598" s="100"/>
      <c r="Q1598" s="100"/>
      <c r="R1598" s="100"/>
      <c r="S1598" s="100"/>
      <c r="T1598" s="100"/>
      <c r="U1598" s="100"/>
      <c r="V1598" s="100"/>
      <c r="W1598" s="100"/>
      <c r="X1598" s="100"/>
      <c r="Y1598" s="100"/>
      <c r="Z1598" s="100"/>
    </row>
    <row r="1599" spans="1:26" ht="14.25" hidden="1" customHeight="1" outlineLevel="1" x14ac:dyDescent="0.2">
      <c r="A1599" s="100" t="s">
        <v>167</v>
      </c>
      <c r="B1599" s="100">
        <v>11</v>
      </c>
      <c r="C1599" s="100" t="s">
        <v>102</v>
      </c>
      <c r="D1599" s="100">
        <v>58</v>
      </c>
      <c r="E1599" s="101">
        <v>183260</v>
      </c>
      <c r="F1599" s="101">
        <v>22500000</v>
      </c>
      <c r="G1599" s="102">
        <v>48</v>
      </c>
      <c r="H1599" s="101">
        <v>71</v>
      </c>
      <c r="I1599" s="101"/>
      <c r="J1599" s="100"/>
      <c r="K1599" s="100"/>
      <c r="L1599" s="100"/>
      <c r="M1599" s="100"/>
      <c r="N1599" s="100"/>
      <c r="O1599" s="100"/>
      <c r="P1599" s="100"/>
      <c r="Q1599" s="100"/>
      <c r="R1599" s="100"/>
      <c r="S1599" s="100"/>
      <c r="T1599" s="100"/>
      <c r="U1599" s="100"/>
      <c r="V1599" s="100"/>
      <c r="W1599" s="100"/>
      <c r="X1599" s="100"/>
      <c r="Y1599" s="100"/>
      <c r="Z1599" s="100"/>
    </row>
    <row r="1600" spans="1:26" ht="14.25" hidden="1" customHeight="1" outlineLevel="1" x14ac:dyDescent="0.2">
      <c r="A1600" s="100" t="s">
        <v>167</v>
      </c>
      <c r="B1600" s="100">
        <v>12</v>
      </c>
      <c r="C1600" s="100" t="s">
        <v>102</v>
      </c>
      <c r="D1600" s="100">
        <v>58</v>
      </c>
      <c r="E1600" s="101">
        <v>184800</v>
      </c>
      <c r="F1600" s="101">
        <v>0</v>
      </c>
      <c r="G1600" s="102">
        <v>0</v>
      </c>
      <c r="H1600" s="101">
        <v>71</v>
      </c>
      <c r="I1600" s="101"/>
      <c r="J1600" s="100"/>
      <c r="K1600" s="100"/>
      <c r="L1600" s="100"/>
      <c r="M1600" s="100"/>
      <c r="N1600" s="100"/>
      <c r="O1600" s="100"/>
      <c r="P1600" s="100"/>
      <c r="Q1600" s="100"/>
      <c r="R1600" s="100"/>
      <c r="S1600" s="100"/>
      <c r="T1600" s="100"/>
      <c r="U1600" s="100"/>
      <c r="V1600" s="100"/>
      <c r="W1600" s="100"/>
      <c r="X1600" s="100"/>
      <c r="Y1600" s="100"/>
      <c r="Z1600" s="100"/>
    </row>
    <row r="1601" spans="1:26" ht="14.25" hidden="1" customHeight="1" outlineLevel="1" x14ac:dyDescent="0.2">
      <c r="A1601" s="201" t="s">
        <v>167</v>
      </c>
      <c r="B1601" s="97">
        <v>1</v>
      </c>
      <c r="C1601" s="97" t="s">
        <v>103</v>
      </c>
      <c r="D1601" s="97">
        <v>58</v>
      </c>
      <c r="E1601" s="98">
        <v>194040</v>
      </c>
      <c r="F1601" s="98">
        <v>0</v>
      </c>
      <c r="G1601" s="99">
        <v>0</v>
      </c>
      <c r="H1601" s="98">
        <v>71</v>
      </c>
      <c r="I1601" s="101"/>
      <c r="J1601" s="100"/>
      <c r="K1601" s="100"/>
      <c r="L1601" s="100"/>
      <c r="M1601" s="100"/>
      <c r="N1601" s="100"/>
      <c r="O1601" s="100"/>
      <c r="P1601" s="100"/>
      <c r="Q1601" s="100"/>
      <c r="R1601" s="100"/>
      <c r="S1601" s="100"/>
      <c r="T1601" s="100"/>
      <c r="U1601" s="100"/>
      <c r="V1601" s="100"/>
      <c r="W1601" s="100"/>
      <c r="X1601" s="100"/>
      <c r="Y1601" s="100"/>
      <c r="Z1601" s="100"/>
    </row>
    <row r="1602" spans="1:26" ht="14.25" customHeight="1" collapsed="1" x14ac:dyDescent="0.2">
      <c r="A1602" s="100" t="s">
        <v>168</v>
      </c>
      <c r="B1602" s="100">
        <v>1</v>
      </c>
      <c r="C1602" s="100" t="s">
        <v>101</v>
      </c>
      <c r="D1602" s="100">
        <v>54</v>
      </c>
      <c r="E1602" s="146">
        <v>61110</v>
      </c>
      <c r="F1602" s="101">
        <v>100000</v>
      </c>
      <c r="G1602" s="102">
        <v>2</v>
      </c>
      <c r="H1602" s="101">
        <v>72</v>
      </c>
      <c r="I1602" s="101"/>
      <c r="J1602" s="100"/>
      <c r="K1602" s="100"/>
      <c r="L1602" s="100"/>
      <c r="M1602" s="100"/>
      <c r="N1602" s="100"/>
      <c r="O1602" s="100"/>
      <c r="P1602" s="100"/>
      <c r="Q1602" s="100"/>
      <c r="R1602" s="100"/>
      <c r="S1602" s="100"/>
      <c r="T1602" s="100"/>
      <c r="U1602" s="100"/>
      <c r="V1602" s="100"/>
      <c r="W1602" s="100"/>
      <c r="X1602" s="100"/>
      <c r="Y1602" s="100"/>
      <c r="Z1602" s="100"/>
    </row>
    <row r="1603" spans="1:26" ht="14.25" hidden="1" customHeight="1" outlineLevel="1" x14ac:dyDescent="0.2">
      <c r="A1603" s="100" t="s">
        <v>168</v>
      </c>
      <c r="B1603" s="100">
        <v>2</v>
      </c>
      <c r="C1603" s="100" t="s">
        <v>101</v>
      </c>
      <c r="D1603" s="100">
        <v>56</v>
      </c>
      <c r="E1603" s="146">
        <v>64800</v>
      </c>
      <c r="F1603" s="101">
        <v>200000</v>
      </c>
      <c r="G1603" s="102">
        <v>5</v>
      </c>
      <c r="H1603" s="101">
        <v>72</v>
      </c>
      <c r="I1603" s="101"/>
      <c r="J1603" s="100"/>
      <c r="K1603" s="100"/>
      <c r="L1603" s="100"/>
      <c r="M1603" s="100"/>
      <c r="N1603" s="100"/>
      <c r="O1603" s="100"/>
      <c r="P1603" s="100"/>
      <c r="Q1603" s="100"/>
      <c r="R1603" s="100"/>
      <c r="S1603" s="100"/>
      <c r="T1603" s="100"/>
      <c r="U1603" s="100"/>
      <c r="V1603" s="100"/>
      <c r="W1603" s="100"/>
      <c r="X1603" s="100"/>
      <c r="Y1603" s="100"/>
      <c r="Z1603" s="100"/>
    </row>
    <row r="1604" spans="1:26" ht="14.25" hidden="1" customHeight="1" outlineLevel="1" x14ac:dyDescent="0.2">
      <c r="A1604" s="100" t="s">
        <v>168</v>
      </c>
      <c r="B1604" s="100">
        <v>3</v>
      </c>
      <c r="C1604" s="100" t="s">
        <v>101</v>
      </c>
      <c r="D1604" s="100">
        <v>57</v>
      </c>
      <c r="E1604" s="146">
        <v>68670</v>
      </c>
      <c r="F1604" s="101">
        <v>400000</v>
      </c>
      <c r="G1604" s="102">
        <v>14</v>
      </c>
      <c r="H1604" s="101">
        <v>72</v>
      </c>
      <c r="I1604" s="101"/>
      <c r="J1604" s="100"/>
      <c r="K1604" s="100"/>
      <c r="L1604" s="100"/>
      <c r="M1604" s="100"/>
      <c r="N1604" s="100"/>
      <c r="O1604" s="100"/>
      <c r="P1604" s="100"/>
      <c r="Q1604" s="100"/>
      <c r="R1604" s="100"/>
      <c r="S1604" s="100"/>
      <c r="T1604" s="100"/>
      <c r="U1604" s="100"/>
      <c r="V1604" s="100"/>
      <c r="W1604" s="100"/>
      <c r="X1604" s="100"/>
      <c r="Y1604" s="100"/>
      <c r="Z1604" s="100"/>
    </row>
    <row r="1605" spans="1:26" ht="14.25" hidden="1" customHeight="1" outlineLevel="1" x14ac:dyDescent="0.2">
      <c r="A1605" s="100" t="s">
        <v>168</v>
      </c>
      <c r="B1605" s="100">
        <v>4</v>
      </c>
      <c r="C1605" s="100" t="s">
        <v>101</v>
      </c>
      <c r="D1605" s="100">
        <v>59</v>
      </c>
      <c r="E1605" s="146">
        <v>72810</v>
      </c>
      <c r="F1605" s="101">
        <v>2000000</v>
      </c>
      <c r="G1605" s="102">
        <v>28</v>
      </c>
      <c r="H1605" s="101">
        <v>72</v>
      </c>
      <c r="I1605" s="101"/>
      <c r="J1605" s="100"/>
      <c r="K1605" s="100"/>
      <c r="L1605" s="100"/>
      <c r="M1605" s="100"/>
      <c r="N1605" s="100"/>
      <c r="O1605" s="100"/>
      <c r="P1605" s="100"/>
      <c r="Q1605" s="100"/>
      <c r="R1605" s="100"/>
      <c r="S1605" s="100"/>
      <c r="T1605" s="100"/>
      <c r="U1605" s="100"/>
      <c r="V1605" s="100"/>
      <c r="W1605" s="100"/>
      <c r="X1605" s="100"/>
      <c r="Y1605" s="100"/>
      <c r="Z1605" s="100"/>
    </row>
    <row r="1606" spans="1:26" ht="14.25" hidden="1" customHeight="1" outlineLevel="1" x14ac:dyDescent="0.2">
      <c r="A1606" s="100" t="s">
        <v>168</v>
      </c>
      <c r="B1606" s="100">
        <v>5</v>
      </c>
      <c r="C1606" s="100" t="s">
        <v>101</v>
      </c>
      <c r="D1606" s="100">
        <v>60</v>
      </c>
      <c r="E1606" s="146">
        <v>77220</v>
      </c>
      <c r="F1606" s="101">
        <v>4000000</v>
      </c>
      <c r="G1606" s="102">
        <v>66</v>
      </c>
      <c r="H1606" s="101">
        <v>72</v>
      </c>
      <c r="I1606" s="101"/>
      <c r="J1606" s="100"/>
      <c r="K1606" s="100"/>
      <c r="L1606" s="100"/>
      <c r="M1606" s="100"/>
      <c r="N1606" s="100"/>
      <c r="O1606" s="100"/>
      <c r="P1606" s="100"/>
      <c r="Q1606" s="100"/>
      <c r="R1606" s="100"/>
      <c r="S1606" s="100"/>
      <c r="T1606" s="100"/>
      <c r="U1606" s="100"/>
      <c r="V1606" s="100"/>
      <c r="W1606" s="100"/>
      <c r="X1606" s="100"/>
      <c r="Y1606" s="100"/>
      <c r="Z1606" s="100"/>
    </row>
    <row r="1607" spans="1:26" ht="14.25" hidden="1" customHeight="1" outlineLevel="1" x14ac:dyDescent="0.2">
      <c r="A1607" s="100" t="s">
        <v>168</v>
      </c>
      <c r="B1607" s="100">
        <v>6</v>
      </c>
      <c r="C1607" s="100" t="s">
        <v>101</v>
      </c>
      <c r="D1607" s="100">
        <v>62</v>
      </c>
      <c r="E1607" s="146">
        <v>81810</v>
      </c>
      <c r="F1607" s="101">
        <v>6000000</v>
      </c>
      <c r="G1607" s="102">
        <v>102</v>
      </c>
      <c r="H1607" s="101">
        <v>72</v>
      </c>
      <c r="I1607" s="101"/>
      <c r="J1607" s="100"/>
      <c r="K1607" s="100"/>
      <c r="L1607" s="100"/>
      <c r="M1607" s="100"/>
      <c r="N1607" s="100"/>
      <c r="O1607" s="100"/>
      <c r="P1607" s="100"/>
      <c r="Q1607" s="100"/>
      <c r="R1607" s="100"/>
      <c r="S1607" s="100"/>
      <c r="T1607" s="100"/>
      <c r="U1607" s="100"/>
      <c r="V1607" s="100"/>
      <c r="W1607" s="100"/>
      <c r="X1607" s="100"/>
      <c r="Y1607" s="100"/>
      <c r="Z1607" s="100"/>
    </row>
    <row r="1608" spans="1:26" ht="14.25" hidden="1" customHeight="1" outlineLevel="1" x14ac:dyDescent="0.2">
      <c r="A1608" s="100" t="s">
        <v>168</v>
      </c>
      <c r="B1608" s="100">
        <v>7</v>
      </c>
      <c r="C1608" s="100" t="s">
        <v>101</v>
      </c>
      <c r="D1608" s="100">
        <v>63</v>
      </c>
      <c r="E1608" s="146">
        <v>86760</v>
      </c>
      <c r="F1608" s="101">
        <v>11000000</v>
      </c>
      <c r="G1608" s="102">
        <v>124</v>
      </c>
      <c r="H1608" s="101">
        <v>72</v>
      </c>
      <c r="I1608" s="101"/>
      <c r="J1608" s="100"/>
      <c r="K1608" s="100"/>
      <c r="L1608" s="100"/>
      <c r="M1608" s="100"/>
      <c r="N1608" s="100"/>
      <c r="O1608" s="100"/>
      <c r="P1608" s="100"/>
      <c r="Q1608" s="100"/>
      <c r="R1608" s="100"/>
      <c r="S1608" s="100"/>
      <c r="T1608" s="100"/>
      <c r="U1608" s="100"/>
      <c r="V1608" s="100"/>
      <c r="W1608" s="100"/>
      <c r="X1608" s="100"/>
      <c r="Y1608" s="100"/>
      <c r="Z1608" s="100"/>
    </row>
    <row r="1609" spans="1:26" ht="14.25" hidden="1" customHeight="1" outlineLevel="1" x14ac:dyDescent="0.2">
      <c r="A1609" s="100" t="s">
        <v>168</v>
      </c>
      <c r="B1609" s="100">
        <v>8</v>
      </c>
      <c r="C1609" s="100" t="s">
        <v>101</v>
      </c>
      <c r="D1609" s="100">
        <v>65</v>
      </c>
      <c r="E1609" s="146">
        <v>91980</v>
      </c>
      <c r="F1609" s="101">
        <v>17000000</v>
      </c>
      <c r="G1609" s="102">
        <v>140</v>
      </c>
      <c r="H1609" s="101">
        <v>72</v>
      </c>
      <c r="I1609" s="101"/>
      <c r="J1609" s="100"/>
      <c r="K1609" s="100"/>
      <c r="L1609" s="100"/>
      <c r="M1609" s="100"/>
      <c r="N1609" s="100"/>
      <c r="O1609" s="100"/>
      <c r="P1609" s="100"/>
      <c r="Q1609" s="100"/>
      <c r="R1609" s="100"/>
      <c r="S1609" s="100"/>
      <c r="T1609" s="100"/>
      <c r="U1609" s="100"/>
      <c r="V1609" s="100"/>
      <c r="W1609" s="100"/>
      <c r="X1609" s="100"/>
      <c r="Y1609" s="100"/>
      <c r="Z1609" s="100"/>
    </row>
    <row r="1610" spans="1:26" ht="14.25" hidden="1" customHeight="1" outlineLevel="1" x14ac:dyDescent="0.2">
      <c r="A1610" s="100" t="s">
        <v>168</v>
      </c>
      <c r="B1610" s="100">
        <v>9</v>
      </c>
      <c r="C1610" s="100" t="s">
        <v>101</v>
      </c>
      <c r="D1610" s="100">
        <v>66</v>
      </c>
      <c r="E1610" s="146">
        <v>97470</v>
      </c>
      <c r="F1610" s="101">
        <v>36000000</v>
      </c>
      <c r="G1610" s="102">
        <v>148</v>
      </c>
      <c r="H1610" s="101">
        <v>72</v>
      </c>
      <c r="I1610" s="101"/>
      <c r="J1610" s="100"/>
      <c r="K1610" s="100"/>
      <c r="L1610" s="100"/>
      <c r="M1610" s="100"/>
      <c r="N1610" s="100"/>
      <c r="O1610" s="100"/>
      <c r="P1610" s="100"/>
      <c r="Q1610" s="100"/>
      <c r="R1610" s="100"/>
      <c r="S1610" s="100"/>
      <c r="T1610" s="100"/>
      <c r="U1610" s="100"/>
      <c r="V1610" s="100"/>
      <c r="W1610" s="100"/>
      <c r="X1610" s="100"/>
      <c r="Y1610" s="100"/>
      <c r="Z1610" s="100"/>
    </row>
    <row r="1611" spans="1:26" ht="14.25" hidden="1" customHeight="1" outlineLevel="1" x14ac:dyDescent="0.2">
      <c r="A1611" s="100" t="s">
        <v>168</v>
      </c>
      <c r="B1611" s="100">
        <v>10</v>
      </c>
      <c r="C1611" s="100" t="s">
        <v>101</v>
      </c>
      <c r="D1611" s="100">
        <v>67</v>
      </c>
      <c r="E1611" s="146">
        <v>103320</v>
      </c>
      <c r="F1611" s="101">
        <v>52000000</v>
      </c>
      <c r="G1611" s="102">
        <v>152</v>
      </c>
      <c r="H1611" s="101">
        <v>72</v>
      </c>
      <c r="I1611" s="101"/>
      <c r="J1611" s="100"/>
      <c r="K1611" s="100"/>
      <c r="L1611" s="100"/>
      <c r="M1611" s="100"/>
      <c r="N1611" s="100"/>
      <c r="O1611" s="100"/>
      <c r="P1611" s="100"/>
      <c r="Q1611" s="100"/>
      <c r="R1611" s="100"/>
      <c r="S1611" s="100"/>
      <c r="T1611" s="100"/>
      <c r="U1611" s="100"/>
      <c r="V1611" s="100"/>
      <c r="W1611" s="100"/>
      <c r="X1611" s="100"/>
      <c r="Y1611" s="100"/>
      <c r="Z1611" s="100"/>
    </row>
    <row r="1612" spans="1:26" ht="14.25" hidden="1" customHeight="1" outlineLevel="1" x14ac:dyDescent="0.2">
      <c r="A1612" s="100" t="s">
        <v>168</v>
      </c>
      <c r="B1612" s="100">
        <v>11</v>
      </c>
      <c r="C1612" s="100" t="s">
        <v>101</v>
      </c>
      <c r="D1612" s="100">
        <v>68</v>
      </c>
      <c r="E1612" s="146">
        <v>109530</v>
      </c>
      <c r="F1612" s="101">
        <v>70000000</v>
      </c>
      <c r="G1612" s="102">
        <v>160</v>
      </c>
      <c r="H1612" s="101">
        <v>72</v>
      </c>
      <c r="I1612" s="101"/>
      <c r="J1612" s="100"/>
      <c r="K1612" s="100"/>
      <c r="L1612" s="100"/>
      <c r="M1612" s="100"/>
      <c r="N1612" s="100"/>
      <c r="O1612" s="100"/>
      <c r="P1612" s="100"/>
      <c r="Q1612" s="100"/>
      <c r="R1612" s="100"/>
      <c r="S1612" s="100"/>
      <c r="T1612" s="100"/>
      <c r="U1612" s="100"/>
      <c r="V1612" s="100"/>
      <c r="W1612" s="100"/>
      <c r="X1612" s="100"/>
      <c r="Y1612" s="100"/>
      <c r="Z1612" s="100"/>
    </row>
    <row r="1613" spans="1:26" ht="14.25" hidden="1" customHeight="1" outlineLevel="1" x14ac:dyDescent="0.2">
      <c r="A1613" s="100" t="s">
        <v>168</v>
      </c>
      <c r="B1613" s="100">
        <v>12</v>
      </c>
      <c r="C1613" s="100" t="s">
        <v>101</v>
      </c>
      <c r="D1613" s="100">
        <v>69</v>
      </c>
      <c r="E1613" s="146">
        <v>116100</v>
      </c>
      <c r="F1613" s="101">
        <v>0</v>
      </c>
      <c r="G1613" s="102">
        <v>0</v>
      </c>
      <c r="H1613" s="101">
        <v>72</v>
      </c>
      <c r="I1613" s="101"/>
      <c r="J1613" s="100"/>
      <c r="K1613" s="100"/>
      <c r="L1613" s="100"/>
      <c r="M1613" s="100"/>
      <c r="N1613" s="100"/>
      <c r="O1613" s="100"/>
      <c r="P1613" s="100"/>
      <c r="Q1613" s="100"/>
      <c r="R1613" s="100"/>
      <c r="S1613" s="100"/>
      <c r="T1613" s="100"/>
      <c r="U1613" s="100"/>
      <c r="V1613" s="100"/>
      <c r="W1613" s="100"/>
      <c r="X1613" s="100"/>
      <c r="Y1613" s="100"/>
      <c r="Z1613" s="100"/>
    </row>
    <row r="1614" spans="1:26" ht="14.25" hidden="1" customHeight="1" outlineLevel="1" x14ac:dyDescent="0.2">
      <c r="A1614" s="100" t="s">
        <v>168</v>
      </c>
      <c r="B1614" s="100">
        <v>1</v>
      </c>
      <c r="C1614" s="100" t="s">
        <v>102</v>
      </c>
      <c r="D1614" s="100">
        <v>69</v>
      </c>
      <c r="E1614" s="146">
        <v>116100</v>
      </c>
      <c r="F1614" s="101">
        <v>2500000</v>
      </c>
      <c r="G1614" s="102">
        <v>12</v>
      </c>
      <c r="H1614" s="101">
        <v>72</v>
      </c>
      <c r="I1614" s="101"/>
      <c r="J1614" s="100"/>
      <c r="K1614" s="100"/>
      <c r="L1614" s="100"/>
      <c r="M1614" s="100"/>
      <c r="N1614" s="100"/>
      <c r="O1614" s="100"/>
      <c r="P1614" s="100"/>
      <c r="Q1614" s="100"/>
      <c r="R1614" s="100"/>
      <c r="S1614" s="100"/>
      <c r="T1614" s="100"/>
      <c r="U1614" s="100"/>
      <c r="V1614" s="100"/>
      <c r="W1614" s="100"/>
      <c r="X1614" s="100"/>
      <c r="Y1614" s="100"/>
      <c r="Z1614" s="100"/>
    </row>
    <row r="1615" spans="1:26" ht="14.25" hidden="1" customHeight="1" outlineLevel="1" x14ac:dyDescent="0.2">
      <c r="A1615" s="100" t="s">
        <v>168</v>
      </c>
      <c r="B1615" s="100">
        <v>2</v>
      </c>
      <c r="C1615" s="100" t="s">
        <v>102</v>
      </c>
      <c r="D1615" s="100">
        <v>69</v>
      </c>
      <c r="E1615" s="146">
        <v>118211</v>
      </c>
      <c r="F1615" s="101">
        <v>5000000</v>
      </c>
      <c r="G1615" s="102">
        <v>24</v>
      </c>
      <c r="H1615" s="101">
        <v>72</v>
      </c>
      <c r="I1615" s="101"/>
      <c r="J1615" s="100"/>
      <c r="K1615" s="100"/>
      <c r="L1615" s="100"/>
      <c r="M1615" s="100"/>
      <c r="N1615" s="100"/>
      <c r="O1615" s="100"/>
      <c r="P1615" s="100"/>
      <c r="Q1615" s="100"/>
      <c r="R1615" s="100"/>
      <c r="S1615" s="100"/>
      <c r="T1615" s="100"/>
      <c r="U1615" s="100"/>
      <c r="V1615" s="100"/>
      <c r="W1615" s="100"/>
      <c r="X1615" s="100"/>
      <c r="Y1615" s="100"/>
      <c r="Z1615" s="100"/>
    </row>
    <row r="1616" spans="1:26" ht="14.25" hidden="1" customHeight="1" outlineLevel="1" x14ac:dyDescent="0.2">
      <c r="A1616" s="100" t="s">
        <v>168</v>
      </c>
      <c r="B1616" s="100">
        <v>3</v>
      </c>
      <c r="C1616" s="100" t="s">
        <v>102</v>
      </c>
      <c r="D1616" s="100">
        <v>69</v>
      </c>
      <c r="E1616" s="146">
        <v>120321</v>
      </c>
      <c r="F1616" s="101">
        <v>10000000</v>
      </c>
      <c r="G1616" s="102">
        <v>36</v>
      </c>
      <c r="H1616" s="101">
        <v>72</v>
      </c>
      <c r="I1616" s="101"/>
      <c r="J1616" s="100"/>
      <c r="K1616" s="100"/>
      <c r="L1616" s="100"/>
      <c r="M1616" s="100"/>
      <c r="N1616" s="100"/>
      <c r="O1616" s="100"/>
      <c r="P1616" s="100"/>
      <c r="Q1616" s="100"/>
      <c r="R1616" s="100"/>
      <c r="S1616" s="100"/>
      <c r="T1616" s="100"/>
      <c r="U1616" s="100"/>
      <c r="V1616" s="100"/>
      <c r="W1616" s="100"/>
      <c r="X1616" s="100"/>
      <c r="Y1616" s="100"/>
      <c r="Z1616" s="100"/>
    </row>
    <row r="1617" spans="1:26" ht="14.25" hidden="1" customHeight="1" outlineLevel="1" x14ac:dyDescent="0.2">
      <c r="A1617" s="100" t="s">
        <v>168</v>
      </c>
      <c r="B1617" s="100">
        <v>4</v>
      </c>
      <c r="C1617" s="100" t="s">
        <v>102</v>
      </c>
      <c r="D1617" s="100">
        <v>69</v>
      </c>
      <c r="E1617" s="146">
        <v>122432</v>
      </c>
      <c r="F1617" s="101">
        <v>22500000</v>
      </c>
      <c r="G1617" s="102">
        <v>48</v>
      </c>
      <c r="H1617" s="101">
        <v>72</v>
      </c>
      <c r="I1617" s="101"/>
      <c r="J1617" s="100"/>
      <c r="K1617" s="100"/>
      <c r="L1617" s="100"/>
      <c r="M1617" s="100"/>
      <c r="N1617" s="100"/>
      <c r="O1617" s="100"/>
      <c r="P1617" s="100"/>
      <c r="Q1617" s="100"/>
      <c r="R1617" s="100"/>
      <c r="S1617" s="100"/>
      <c r="T1617" s="100"/>
      <c r="U1617" s="100"/>
      <c r="V1617" s="100"/>
      <c r="W1617" s="100"/>
      <c r="X1617" s="100"/>
      <c r="Y1617" s="100"/>
      <c r="Z1617" s="100"/>
    </row>
    <row r="1618" spans="1:26" ht="14.25" hidden="1" customHeight="1" outlineLevel="1" x14ac:dyDescent="0.2">
      <c r="A1618" s="100" t="s">
        <v>168</v>
      </c>
      <c r="B1618" s="100">
        <v>5</v>
      </c>
      <c r="C1618" s="100" t="s">
        <v>102</v>
      </c>
      <c r="D1618" s="100">
        <v>69</v>
      </c>
      <c r="E1618" s="146">
        <v>124542</v>
      </c>
      <c r="F1618" s="101">
        <v>22500000</v>
      </c>
      <c r="G1618" s="102">
        <v>48</v>
      </c>
      <c r="H1618" s="101">
        <v>72</v>
      </c>
      <c r="I1618" s="101"/>
      <c r="J1618" s="100"/>
      <c r="K1618" s="100"/>
      <c r="L1618" s="100"/>
      <c r="M1618" s="100"/>
      <c r="N1618" s="100"/>
      <c r="O1618" s="100"/>
      <c r="P1618" s="100"/>
      <c r="Q1618" s="100"/>
      <c r="R1618" s="100"/>
      <c r="S1618" s="100"/>
      <c r="T1618" s="100"/>
      <c r="U1618" s="100"/>
      <c r="V1618" s="100"/>
      <c r="W1618" s="100"/>
      <c r="X1618" s="100"/>
      <c r="Y1618" s="100"/>
      <c r="Z1618" s="100"/>
    </row>
    <row r="1619" spans="1:26" ht="14.25" hidden="1" customHeight="1" outlineLevel="1" x14ac:dyDescent="0.2">
      <c r="A1619" s="100" t="s">
        <v>168</v>
      </c>
      <c r="B1619" s="100">
        <v>6</v>
      </c>
      <c r="C1619" s="100" t="s">
        <v>102</v>
      </c>
      <c r="D1619" s="100">
        <v>69</v>
      </c>
      <c r="E1619" s="146">
        <v>126657</v>
      </c>
      <c r="F1619" s="101">
        <v>22500000</v>
      </c>
      <c r="G1619" s="102">
        <v>48</v>
      </c>
      <c r="H1619" s="101">
        <v>72</v>
      </c>
      <c r="I1619" s="101"/>
      <c r="J1619" s="100"/>
      <c r="K1619" s="100"/>
      <c r="L1619" s="100"/>
      <c r="M1619" s="100"/>
      <c r="N1619" s="100"/>
      <c r="O1619" s="100"/>
      <c r="P1619" s="100"/>
      <c r="Q1619" s="100"/>
      <c r="R1619" s="100"/>
      <c r="S1619" s="100"/>
      <c r="T1619" s="100"/>
      <c r="U1619" s="100"/>
      <c r="V1619" s="100"/>
      <c r="W1619" s="100"/>
      <c r="X1619" s="100"/>
      <c r="Y1619" s="100"/>
      <c r="Z1619" s="100"/>
    </row>
    <row r="1620" spans="1:26" ht="14.25" hidden="1" customHeight="1" outlineLevel="1" x14ac:dyDescent="0.2">
      <c r="A1620" s="100" t="s">
        <v>168</v>
      </c>
      <c r="B1620" s="100">
        <v>7</v>
      </c>
      <c r="C1620" s="100" t="s">
        <v>102</v>
      </c>
      <c r="D1620" s="100">
        <v>69</v>
      </c>
      <c r="E1620" s="146">
        <v>128768</v>
      </c>
      <c r="F1620" s="101">
        <v>22500000</v>
      </c>
      <c r="G1620" s="102">
        <v>48</v>
      </c>
      <c r="H1620" s="101">
        <v>72</v>
      </c>
      <c r="I1620" s="101"/>
      <c r="J1620" s="100"/>
      <c r="K1620" s="100"/>
      <c r="L1620" s="100"/>
      <c r="M1620" s="100"/>
      <c r="N1620" s="100"/>
      <c r="O1620" s="100"/>
      <c r="P1620" s="100"/>
      <c r="Q1620" s="100"/>
      <c r="R1620" s="100"/>
      <c r="S1620" s="100"/>
      <c r="T1620" s="100"/>
      <c r="U1620" s="100"/>
      <c r="V1620" s="100"/>
      <c r="W1620" s="100"/>
      <c r="X1620" s="100"/>
      <c r="Y1620" s="100"/>
      <c r="Z1620" s="100"/>
    </row>
    <row r="1621" spans="1:26" ht="14.25" hidden="1" customHeight="1" outlineLevel="1" x14ac:dyDescent="0.2">
      <c r="A1621" s="100" t="s">
        <v>168</v>
      </c>
      <c r="B1621" s="100">
        <v>8</v>
      </c>
      <c r="C1621" s="100" t="s">
        <v>102</v>
      </c>
      <c r="D1621" s="100">
        <v>69</v>
      </c>
      <c r="E1621" s="146">
        <v>130878</v>
      </c>
      <c r="F1621" s="101">
        <v>22500000</v>
      </c>
      <c r="G1621" s="102">
        <v>48</v>
      </c>
      <c r="H1621" s="101">
        <v>72</v>
      </c>
      <c r="I1621" s="101"/>
      <c r="J1621" s="100"/>
      <c r="K1621" s="100"/>
      <c r="L1621" s="100"/>
      <c r="M1621" s="100"/>
      <c r="N1621" s="100"/>
      <c r="O1621" s="100"/>
      <c r="P1621" s="100"/>
      <c r="Q1621" s="100"/>
      <c r="R1621" s="100"/>
      <c r="S1621" s="100"/>
      <c r="T1621" s="100"/>
      <c r="U1621" s="100"/>
      <c r="V1621" s="100"/>
      <c r="W1621" s="100"/>
      <c r="X1621" s="100"/>
      <c r="Y1621" s="100"/>
      <c r="Z1621" s="100"/>
    </row>
    <row r="1622" spans="1:26" ht="14.25" hidden="1" customHeight="1" outlineLevel="1" x14ac:dyDescent="0.2">
      <c r="A1622" s="100" t="s">
        <v>168</v>
      </c>
      <c r="B1622" s="100">
        <v>9</v>
      </c>
      <c r="C1622" s="100" t="s">
        <v>102</v>
      </c>
      <c r="D1622" s="100">
        <v>69</v>
      </c>
      <c r="E1622" s="146">
        <v>132989</v>
      </c>
      <c r="F1622" s="101">
        <v>22500000</v>
      </c>
      <c r="G1622" s="102">
        <v>48</v>
      </c>
      <c r="H1622" s="101">
        <v>72</v>
      </c>
      <c r="I1622" s="101"/>
      <c r="J1622" s="100"/>
      <c r="K1622" s="100"/>
      <c r="L1622" s="100"/>
      <c r="M1622" s="100"/>
      <c r="N1622" s="100"/>
      <c r="O1622" s="100"/>
      <c r="P1622" s="100"/>
      <c r="Q1622" s="100"/>
      <c r="R1622" s="100"/>
      <c r="S1622" s="100"/>
      <c r="T1622" s="100"/>
      <c r="U1622" s="100"/>
      <c r="V1622" s="100"/>
      <c r="W1622" s="100"/>
      <c r="X1622" s="100"/>
      <c r="Y1622" s="100"/>
      <c r="Z1622" s="100"/>
    </row>
    <row r="1623" spans="1:26" ht="14.25" hidden="1" customHeight="1" outlineLevel="1" x14ac:dyDescent="0.2">
      <c r="A1623" s="100" t="s">
        <v>168</v>
      </c>
      <c r="B1623" s="100">
        <v>10</v>
      </c>
      <c r="C1623" s="100" t="s">
        <v>102</v>
      </c>
      <c r="D1623" s="100">
        <v>69</v>
      </c>
      <c r="E1623" s="146">
        <v>135099</v>
      </c>
      <c r="F1623" s="101">
        <v>22500000</v>
      </c>
      <c r="G1623" s="102">
        <v>48</v>
      </c>
      <c r="H1623" s="101">
        <v>72</v>
      </c>
      <c r="I1623" s="101"/>
      <c r="J1623" s="100"/>
      <c r="K1623" s="100"/>
      <c r="L1623" s="100"/>
      <c r="M1623" s="100"/>
      <c r="N1623" s="100"/>
      <c r="O1623" s="100"/>
      <c r="P1623" s="100"/>
      <c r="Q1623" s="100"/>
      <c r="R1623" s="100"/>
      <c r="S1623" s="100"/>
      <c r="T1623" s="100"/>
      <c r="U1623" s="100"/>
      <c r="V1623" s="100"/>
      <c r="W1623" s="100"/>
      <c r="X1623" s="100"/>
      <c r="Y1623" s="100"/>
      <c r="Z1623" s="100"/>
    </row>
    <row r="1624" spans="1:26" ht="14.25" hidden="1" customHeight="1" outlineLevel="1" x14ac:dyDescent="0.2">
      <c r="A1624" s="100" t="s">
        <v>168</v>
      </c>
      <c r="B1624" s="100">
        <v>11</v>
      </c>
      <c r="C1624" s="100" t="s">
        <v>102</v>
      </c>
      <c r="D1624" s="100">
        <v>69</v>
      </c>
      <c r="E1624" s="146">
        <v>137210</v>
      </c>
      <c r="F1624" s="101">
        <v>22500000</v>
      </c>
      <c r="G1624" s="102">
        <v>48</v>
      </c>
      <c r="H1624" s="101">
        <v>72</v>
      </c>
      <c r="I1624" s="101"/>
      <c r="J1624" s="100"/>
      <c r="K1624" s="100"/>
      <c r="L1624" s="100"/>
      <c r="M1624" s="100"/>
      <c r="N1624" s="100"/>
      <c r="O1624" s="100"/>
      <c r="P1624" s="100"/>
      <c r="Q1624" s="100"/>
      <c r="R1624" s="100"/>
      <c r="S1624" s="100"/>
      <c r="T1624" s="100"/>
      <c r="U1624" s="100"/>
      <c r="V1624" s="100"/>
      <c r="W1624" s="100"/>
      <c r="X1624" s="100"/>
      <c r="Y1624" s="100"/>
      <c r="Z1624" s="100"/>
    </row>
    <row r="1625" spans="1:26" ht="14.25" hidden="1" customHeight="1" outlineLevel="1" x14ac:dyDescent="0.2">
      <c r="A1625" s="100" t="s">
        <v>168</v>
      </c>
      <c r="B1625" s="100">
        <v>12</v>
      </c>
      <c r="C1625" s="100" t="s">
        <v>102</v>
      </c>
      <c r="D1625" s="100">
        <v>69</v>
      </c>
      <c r="E1625" s="146">
        <v>139320</v>
      </c>
      <c r="F1625" s="101">
        <v>0</v>
      </c>
      <c r="G1625" s="102">
        <v>0</v>
      </c>
      <c r="H1625" s="101">
        <v>72</v>
      </c>
      <c r="I1625" s="101"/>
      <c r="J1625" s="100"/>
      <c r="K1625" s="100"/>
      <c r="L1625" s="100"/>
      <c r="M1625" s="100"/>
      <c r="N1625" s="100"/>
      <c r="O1625" s="100"/>
      <c r="P1625" s="100"/>
      <c r="Q1625" s="100"/>
      <c r="R1625" s="100"/>
      <c r="S1625" s="100"/>
      <c r="T1625" s="100"/>
      <c r="U1625" s="100"/>
      <c r="V1625" s="100"/>
      <c r="W1625" s="100"/>
      <c r="X1625" s="100"/>
      <c r="Y1625" s="100"/>
      <c r="Z1625" s="100"/>
    </row>
    <row r="1626" spans="1:26" ht="14.25" hidden="1" customHeight="1" outlineLevel="1" x14ac:dyDescent="0.2">
      <c r="A1626" s="201" t="s">
        <v>168</v>
      </c>
      <c r="B1626" s="97">
        <v>1</v>
      </c>
      <c r="C1626" s="97" t="s">
        <v>103</v>
      </c>
      <c r="D1626" s="97">
        <v>69</v>
      </c>
      <c r="E1626" s="147">
        <v>146286</v>
      </c>
      <c r="F1626" s="98">
        <v>0</v>
      </c>
      <c r="G1626" s="99">
        <v>0</v>
      </c>
      <c r="H1626" s="98">
        <v>72</v>
      </c>
      <c r="I1626" s="101"/>
      <c r="J1626" s="100"/>
      <c r="K1626" s="100"/>
      <c r="L1626" s="100"/>
      <c r="M1626" s="100"/>
      <c r="N1626" s="100"/>
      <c r="O1626" s="100"/>
      <c r="P1626" s="100"/>
      <c r="Q1626" s="100"/>
      <c r="R1626" s="100"/>
      <c r="S1626" s="100"/>
      <c r="T1626" s="100"/>
      <c r="U1626" s="100"/>
      <c r="V1626" s="100"/>
      <c r="W1626" s="100"/>
      <c r="X1626" s="100"/>
      <c r="Y1626" s="100"/>
      <c r="Z1626" s="100"/>
    </row>
    <row r="1627" spans="1:26" ht="14.25" customHeight="1" collapsed="1" x14ac:dyDescent="0.2">
      <c r="A1627" s="100" t="s">
        <v>169</v>
      </c>
      <c r="B1627" s="100">
        <v>1</v>
      </c>
      <c r="C1627" s="100" t="s">
        <v>101</v>
      </c>
      <c r="D1627" s="100">
        <v>30</v>
      </c>
      <c r="E1627" s="101">
        <v>78340</v>
      </c>
      <c r="F1627" s="101">
        <v>100000</v>
      </c>
      <c r="G1627" s="102">
        <v>2</v>
      </c>
      <c r="H1627" s="101">
        <v>74</v>
      </c>
      <c r="I1627" s="101"/>
      <c r="J1627" s="100"/>
      <c r="K1627" s="100"/>
      <c r="L1627" s="100"/>
      <c r="M1627" s="100"/>
      <c r="N1627" s="100"/>
      <c r="O1627" s="100"/>
      <c r="P1627" s="100"/>
      <c r="Q1627" s="100"/>
      <c r="R1627" s="100"/>
      <c r="S1627" s="100"/>
      <c r="T1627" s="100"/>
      <c r="U1627" s="100"/>
      <c r="V1627" s="100"/>
      <c r="W1627" s="100"/>
      <c r="X1627" s="100"/>
      <c r="Y1627" s="100"/>
      <c r="Z1627" s="100"/>
    </row>
    <row r="1628" spans="1:26" ht="14.25" hidden="1" customHeight="1" outlineLevel="1" x14ac:dyDescent="0.2">
      <c r="A1628" s="100" t="s">
        <v>169</v>
      </c>
      <c r="B1628" s="100">
        <v>2</v>
      </c>
      <c r="C1628" s="100" t="s">
        <v>101</v>
      </c>
      <c r="D1628" s="100">
        <v>31</v>
      </c>
      <c r="E1628" s="101">
        <v>83350</v>
      </c>
      <c r="F1628" s="101">
        <v>200000</v>
      </c>
      <c r="G1628" s="102">
        <v>5</v>
      </c>
      <c r="H1628" s="101">
        <v>74</v>
      </c>
      <c r="I1628" s="101"/>
      <c r="J1628" s="100"/>
      <c r="K1628" s="100"/>
      <c r="L1628" s="100"/>
      <c r="M1628" s="100"/>
      <c r="N1628" s="100"/>
      <c r="O1628" s="100"/>
      <c r="P1628" s="100"/>
      <c r="Q1628" s="100"/>
      <c r="R1628" s="100"/>
      <c r="S1628" s="100"/>
      <c r="T1628" s="100"/>
      <c r="U1628" s="100"/>
      <c r="V1628" s="100"/>
      <c r="W1628" s="100"/>
      <c r="X1628" s="100"/>
      <c r="Y1628" s="100"/>
      <c r="Z1628" s="100"/>
    </row>
    <row r="1629" spans="1:26" ht="14.25" hidden="1" customHeight="1" outlineLevel="1" x14ac:dyDescent="0.2">
      <c r="A1629" s="100" t="s">
        <v>169</v>
      </c>
      <c r="B1629" s="100">
        <v>3</v>
      </c>
      <c r="C1629" s="100" t="s">
        <v>101</v>
      </c>
      <c r="D1629" s="100">
        <v>32</v>
      </c>
      <c r="E1629" s="101">
        <v>88670</v>
      </c>
      <c r="F1629" s="101">
        <v>400000</v>
      </c>
      <c r="G1629" s="102">
        <v>14</v>
      </c>
      <c r="H1629" s="101">
        <v>74</v>
      </c>
      <c r="I1629" s="101"/>
      <c r="J1629" s="100"/>
      <c r="K1629" s="100"/>
      <c r="L1629" s="100"/>
      <c r="M1629" s="100"/>
      <c r="N1629" s="100"/>
      <c r="O1629" s="100"/>
      <c r="P1629" s="100"/>
      <c r="Q1629" s="100"/>
      <c r="R1629" s="100"/>
      <c r="S1629" s="100"/>
      <c r="T1629" s="100"/>
      <c r="U1629" s="100"/>
      <c r="V1629" s="100"/>
      <c r="W1629" s="100"/>
      <c r="X1629" s="100"/>
      <c r="Y1629" s="100"/>
      <c r="Z1629" s="100"/>
    </row>
    <row r="1630" spans="1:26" ht="14.25" hidden="1" customHeight="1" outlineLevel="1" x14ac:dyDescent="0.2">
      <c r="A1630" s="100" t="s">
        <v>169</v>
      </c>
      <c r="B1630" s="100">
        <v>4</v>
      </c>
      <c r="C1630" s="100" t="s">
        <v>101</v>
      </c>
      <c r="D1630" s="100">
        <v>34</v>
      </c>
      <c r="E1630" s="101">
        <v>94330</v>
      </c>
      <c r="F1630" s="101">
        <v>2000000</v>
      </c>
      <c r="G1630" s="102">
        <v>28</v>
      </c>
      <c r="H1630" s="101">
        <v>74</v>
      </c>
      <c r="I1630" s="101"/>
      <c r="J1630" s="100"/>
      <c r="K1630" s="100"/>
      <c r="L1630" s="100"/>
      <c r="M1630" s="100"/>
      <c r="N1630" s="100"/>
      <c r="O1630" s="100"/>
      <c r="P1630" s="100"/>
      <c r="Q1630" s="100"/>
      <c r="R1630" s="100"/>
      <c r="S1630" s="100"/>
      <c r="T1630" s="100"/>
      <c r="U1630" s="100"/>
      <c r="V1630" s="100"/>
      <c r="W1630" s="100"/>
      <c r="X1630" s="100"/>
      <c r="Y1630" s="100"/>
      <c r="Z1630" s="100"/>
    </row>
    <row r="1631" spans="1:26" ht="14.25" hidden="1" customHeight="1" outlineLevel="1" x14ac:dyDescent="0.2">
      <c r="A1631" s="100" t="s">
        <v>169</v>
      </c>
      <c r="B1631" s="100">
        <v>5</v>
      </c>
      <c r="C1631" s="100" t="s">
        <v>101</v>
      </c>
      <c r="D1631" s="100">
        <v>35</v>
      </c>
      <c r="E1631" s="101">
        <v>100360</v>
      </c>
      <c r="F1631" s="101">
        <v>4000000</v>
      </c>
      <c r="G1631" s="102">
        <v>66</v>
      </c>
      <c r="H1631" s="101">
        <v>74</v>
      </c>
      <c r="I1631" s="101"/>
      <c r="J1631" s="100"/>
      <c r="K1631" s="100"/>
      <c r="L1631" s="100"/>
      <c r="M1631" s="100"/>
      <c r="N1631" s="100"/>
      <c r="O1631" s="100"/>
      <c r="P1631" s="100"/>
      <c r="Q1631" s="100"/>
      <c r="R1631" s="100"/>
      <c r="S1631" s="100"/>
      <c r="T1631" s="100"/>
      <c r="U1631" s="100"/>
      <c r="V1631" s="100"/>
      <c r="W1631" s="100"/>
      <c r="X1631" s="100"/>
      <c r="Y1631" s="100"/>
      <c r="Z1631" s="100"/>
    </row>
    <row r="1632" spans="1:26" ht="14.25" hidden="1" customHeight="1" outlineLevel="1" x14ac:dyDescent="0.2">
      <c r="A1632" s="100" t="s">
        <v>169</v>
      </c>
      <c r="B1632" s="100">
        <v>6</v>
      </c>
      <c r="C1632" s="100" t="s">
        <v>101</v>
      </c>
      <c r="D1632" s="100">
        <v>37</v>
      </c>
      <c r="E1632" s="101">
        <v>106770</v>
      </c>
      <c r="F1632" s="101">
        <v>6000000</v>
      </c>
      <c r="G1632" s="102">
        <v>102</v>
      </c>
      <c r="H1632" s="101">
        <v>74</v>
      </c>
      <c r="I1632" s="101"/>
      <c r="J1632" s="100"/>
      <c r="K1632" s="100"/>
      <c r="L1632" s="100"/>
      <c r="M1632" s="100"/>
      <c r="N1632" s="100"/>
      <c r="O1632" s="100"/>
      <c r="P1632" s="100"/>
      <c r="Q1632" s="100"/>
      <c r="R1632" s="100"/>
      <c r="S1632" s="100"/>
      <c r="T1632" s="100"/>
      <c r="U1632" s="100"/>
      <c r="V1632" s="100"/>
      <c r="W1632" s="100"/>
      <c r="X1632" s="100"/>
      <c r="Y1632" s="100"/>
      <c r="Z1632" s="100"/>
    </row>
    <row r="1633" spans="1:26" ht="14.25" hidden="1" customHeight="1" outlineLevel="1" x14ac:dyDescent="0.2">
      <c r="A1633" s="100" t="s">
        <v>169</v>
      </c>
      <c r="B1633" s="100">
        <v>7</v>
      </c>
      <c r="C1633" s="100" t="s">
        <v>101</v>
      </c>
      <c r="D1633" s="100">
        <v>38</v>
      </c>
      <c r="E1633" s="101">
        <v>113590</v>
      </c>
      <c r="F1633" s="101">
        <v>11000000</v>
      </c>
      <c r="G1633" s="102">
        <v>124</v>
      </c>
      <c r="H1633" s="101">
        <v>74</v>
      </c>
      <c r="I1633" s="101"/>
      <c r="J1633" s="100"/>
      <c r="K1633" s="100"/>
      <c r="L1633" s="100"/>
      <c r="M1633" s="100"/>
      <c r="N1633" s="100"/>
      <c r="O1633" s="100"/>
      <c r="P1633" s="100"/>
      <c r="Q1633" s="100"/>
      <c r="R1633" s="100"/>
      <c r="S1633" s="100"/>
      <c r="T1633" s="100"/>
      <c r="U1633" s="100"/>
      <c r="V1633" s="100"/>
      <c r="W1633" s="100"/>
      <c r="X1633" s="100"/>
      <c r="Y1633" s="100"/>
      <c r="Z1633" s="100"/>
    </row>
    <row r="1634" spans="1:26" ht="14.25" hidden="1" customHeight="1" outlineLevel="1" x14ac:dyDescent="0.2">
      <c r="A1634" s="100" t="s">
        <v>169</v>
      </c>
      <c r="B1634" s="100">
        <v>8</v>
      </c>
      <c r="C1634" s="100" t="s">
        <v>101</v>
      </c>
      <c r="D1634" s="100">
        <v>40</v>
      </c>
      <c r="E1634" s="101">
        <v>120840</v>
      </c>
      <c r="F1634" s="101">
        <v>17000000</v>
      </c>
      <c r="G1634" s="102">
        <v>140</v>
      </c>
      <c r="H1634" s="101">
        <v>74</v>
      </c>
      <c r="I1634" s="101"/>
      <c r="J1634" s="100"/>
      <c r="K1634" s="100"/>
      <c r="L1634" s="100"/>
      <c r="M1634" s="100"/>
      <c r="N1634" s="100"/>
      <c r="O1634" s="100"/>
      <c r="P1634" s="100"/>
      <c r="Q1634" s="100"/>
      <c r="R1634" s="100"/>
      <c r="S1634" s="100"/>
      <c r="T1634" s="100"/>
      <c r="U1634" s="100"/>
      <c r="V1634" s="100"/>
      <c r="W1634" s="100"/>
      <c r="X1634" s="100"/>
      <c r="Y1634" s="100"/>
      <c r="Z1634" s="100"/>
    </row>
    <row r="1635" spans="1:26" ht="14.25" hidden="1" customHeight="1" outlineLevel="1" x14ac:dyDescent="0.2">
      <c r="A1635" s="100" t="s">
        <v>169</v>
      </c>
      <c r="B1635" s="100">
        <v>9</v>
      </c>
      <c r="C1635" s="100" t="s">
        <v>101</v>
      </c>
      <c r="D1635" s="100">
        <v>43</v>
      </c>
      <c r="E1635" s="101">
        <v>128560</v>
      </c>
      <c r="F1635" s="101">
        <v>36000000</v>
      </c>
      <c r="G1635" s="102">
        <v>148</v>
      </c>
      <c r="H1635" s="101">
        <v>74</v>
      </c>
      <c r="I1635" s="101"/>
      <c r="J1635" s="100"/>
      <c r="K1635" s="100"/>
      <c r="L1635" s="100"/>
      <c r="M1635" s="100"/>
      <c r="N1635" s="100"/>
      <c r="O1635" s="100"/>
      <c r="P1635" s="100"/>
      <c r="Q1635" s="100"/>
      <c r="R1635" s="100"/>
      <c r="S1635" s="100"/>
      <c r="T1635" s="100"/>
      <c r="U1635" s="100"/>
      <c r="V1635" s="100"/>
      <c r="W1635" s="100"/>
      <c r="X1635" s="100"/>
      <c r="Y1635" s="100"/>
      <c r="Z1635" s="100"/>
    </row>
    <row r="1636" spans="1:26" ht="14.25" hidden="1" customHeight="1" outlineLevel="1" x14ac:dyDescent="0.2">
      <c r="A1636" s="100" t="s">
        <v>169</v>
      </c>
      <c r="B1636" s="100">
        <v>10</v>
      </c>
      <c r="C1636" s="100" t="s">
        <v>101</v>
      </c>
      <c r="D1636" s="100">
        <v>44</v>
      </c>
      <c r="E1636" s="101">
        <v>136770</v>
      </c>
      <c r="F1636" s="101">
        <v>52000000</v>
      </c>
      <c r="G1636" s="102">
        <v>152</v>
      </c>
      <c r="H1636" s="101">
        <v>74</v>
      </c>
      <c r="I1636" s="101"/>
      <c r="J1636" s="100"/>
      <c r="K1636" s="100"/>
      <c r="L1636" s="100"/>
      <c r="M1636" s="100"/>
      <c r="N1636" s="100"/>
      <c r="O1636" s="100"/>
      <c r="P1636" s="100"/>
      <c r="Q1636" s="100"/>
      <c r="R1636" s="100"/>
      <c r="S1636" s="100"/>
      <c r="T1636" s="100"/>
      <c r="U1636" s="100"/>
      <c r="V1636" s="100"/>
      <c r="W1636" s="100"/>
      <c r="X1636" s="100"/>
      <c r="Y1636" s="100"/>
      <c r="Z1636" s="100"/>
    </row>
    <row r="1637" spans="1:26" ht="14.25" hidden="1" customHeight="1" outlineLevel="1" x14ac:dyDescent="0.2">
      <c r="A1637" s="100" t="s">
        <v>169</v>
      </c>
      <c r="B1637" s="100">
        <v>11</v>
      </c>
      <c r="C1637" s="100" t="s">
        <v>101</v>
      </c>
      <c r="D1637" s="100">
        <v>45</v>
      </c>
      <c r="E1637" s="101">
        <v>145510</v>
      </c>
      <c r="F1637" s="101">
        <v>70000000</v>
      </c>
      <c r="G1637" s="102">
        <v>160</v>
      </c>
      <c r="H1637" s="101">
        <v>74</v>
      </c>
      <c r="I1637" s="101"/>
      <c r="J1637" s="100"/>
      <c r="K1637" s="100"/>
      <c r="L1637" s="100"/>
      <c r="M1637" s="100"/>
      <c r="N1637" s="100"/>
      <c r="O1637" s="100"/>
      <c r="P1637" s="100"/>
      <c r="Q1637" s="100"/>
      <c r="R1637" s="100"/>
      <c r="S1637" s="100"/>
      <c r="T1637" s="100"/>
      <c r="U1637" s="100"/>
      <c r="V1637" s="100"/>
      <c r="W1637" s="100"/>
      <c r="X1637" s="100"/>
      <c r="Y1637" s="100"/>
      <c r="Z1637" s="100"/>
    </row>
    <row r="1638" spans="1:26" ht="14.25" hidden="1" customHeight="1" outlineLevel="1" x14ac:dyDescent="0.2">
      <c r="A1638" s="100" t="s">
        <v>169</v>
      </c>
      <c r="B1638" s="100">
        <v>12</v>
      </c>
      <c r="C1638" s="100" t="s">
        <v>101</v>
      </c>
      <c r="D1638" s="100">
        <v>46</v>
      </c>
      <c r="E1638" s="101">
        <v>154800</v>
      </c>
      <c r="F1638" s="101">
        <v>0</v>
      </c>
      <c r="G1638" s="102">
        <v>0</v>
      </c>
      <c r="H1638" s="101">
        <v>74</v>
      </c>
      <c r="I1638" s="101"/>
      <c r="J1638" s="100"/>
      <c r="K1638" s="100"/>
      <c r="L1638" s="100"/>
      <c r="M1638" s="100"/>
      <c r="N1638" s="100"/>
      <c r="O1638" s="100"/>
      <c r="P1638" s="100"/>
      <c r="Q1638" s="100"/>
      <c r="R1638" s="100"/>
      <c r="S1638" s="100"/>
      <c r="T1638" s="100"/>
      <c r="U1638" s="100"/>
      <c r="V1638" s="100"/>
      <c r="W1638" s="100"/>
      <c r="X1638" s="100"/>
      <c r="Y1638" s="100"/>
      <c r="Z1638" s="100"/>
    </row>
    <row r="1639" spans="1:26" ht="14.25" hidden="1" customHeight="1" outlineLevel="1" x14ac:dyDescent="0.2">
      <c r="A1639" s="100" t="s">
        <v>169</v>
      </c>
      <c r="B1639" s="100">
        <v>1</v>
      </c>
      <c r="C1639" s="100" t="s">
        <v>102</v>
      </c>
      <c r="D1639" s="100">
        <v>46</v>
      </c>
      <c r="E1639" s="101">
        <v>154800</v>
      </c>
      <c r="F1639" s="101">
        <v>2500000</v>
      </c>
      <c r="G1639" s="102">
        <v>12</v>
      </c>
      <c r="H1639" s="101">
        <v>74</v>
      </c>
      <c r="I1639" s="101"/>
      <c r="J1639" s="100"/>
      <c r="K1639" s="100"/>
      <c r="L1639" s="100"/>
      <c r="M1639" s="100"/>
      <c r="N1639" s="100"/>
      <c r="O1639" s="100"/>
      <c r="P1639" s="100"/>
      <c r="Q1639" s="100"/>
      <c r="R1639" s="100"/>
      <c r="S1639" s="100"/>
      <c r="T1639" s="100"/>
      <c r="U1639" s="100"/>
      <c r="V1639" s="100"/>
      <c r="W1639" s="100"/>
      <c r="X1639" s="100"/>
      <c r="Y1639" s="100"/>
      <c r="Z1639" s="100"/>
    </row>
    <row r="1640" spans="1:26" ht="14.25" hidden="1" customHeight="1" outlineLevel="1" x14ac:dyDescent="0.2">
      <c r="A1640" s="100" t="s">
        <v>169</v>
      </c>
      <c r="B1640" s="100">
        <v>2</v>
      </c>
      <c r="C1640" s="100" t="s">
        <v>102</v>
      </c>
      <c r="D1640" s="100">
        <v>46</v>
      </c>
      <c r="E1640" s="101">
        <v>157890</v>
      </c>
      <c r="F1640" s="101">
        <v>5000000</v>
      </c>
      <c r="G1640" s="102">
        <v>24</v>
      </c>
      <c r="H1640" s="101">
        <v>74</v>
      </c>
      <c r="I1640" s="101"/>
      <c r="J1640" s="100"/>
      <c r="K1640" s="100"/>
      <c r="L1640" s="100"/>
      <c r="M1640" s="100"/>
      <c r="N1640" s="100"/>
      <c r="O1640" s="100"/>
      <c r="P1640" s="100"/>
      <c r="Q1640" s="100"/>
      <c r="R1640" s="100"/>
      <c r="S1640" s="100"/>
      <c r="T1640" s="100"/>
      <c r="U1640" s="100"/>
      <c r="V1640" s="100"/>
      <c r="W1640" s="100"/>
      <c r="X1640" s="100"/>
      <c r="Y1640" s="100"/>
      <c r="Z1640" s="100"/>
    </row>
    <row r="1641" spans="1:26" ht="14.25" hidden="1" customHeight="1" outlineLevel="1" x14ac:dyDescent="0.2">
      <c r="A1641" s="100" t="s">
        <v>169</v>
      </c>
      <c r="B1641" s="100">
        <v>3</v>
      </c>
      <c r="C1641" s="100" t="s">
        <v>102</v>
      </c>
      <c r="D1641" s="100">
        <v>46</v>
      </c>
      <c r="E1641" s="101">
        <v>162540</v>
      </c>
      <c r="F1641" s="101">
        <v>10000000</v>
      </c>
      <c r="G1641" s="102">
        <v>36</v>
      </c>
      <c r="H1641" s="101">
        <v>74</v>
      </c>
      <c r="I1641" s="101"/>
      <c r="J1641" s="100"/>
      <c r="K1641" s="100"/>
      <c r="L1641" s="100"/>
      <c r="M1641" s="100"/>
      <c r="N1641" s="100"/>
      <c r="O1641" s="100"/>
      <c r="P1641" s="100"/>
      <c r="Q1641" s="100"/>
      <c r="R1641" s="100"/>
      <c r="S1641" s="100"/>
      <c r="T1641" s="100"/>
      <c r="U1641" s="100"/>
      <c r="V1641" s="100"/>
      <c r="W1641" s="100"/>
      <c r="X1641" s="100"/>
      <c r="Y1641" s="100"/>
      <c r="Z1641" s="100"/>
    </row>
    <row r="1642" spans="1:26" ht="14.25" hidden="1" customHeight="1" outlineLevel="1" x14ac:dyDescent="0.2">
      <c r="A1642" s="100" t="s">
        <v>169</v>
      </c>
      <c r="B1642" s="100">
        <v>4</v>
      </c>
      <c r="C1642" s="100" t="s">
        <v>102</v>
      </c>
      <c r="D1642" s="100">
        <v>46</v>
      </c>
      <c r="E1642" s="101">
        <v>165630</v>
      </c>
      <c r="F1642" s="101">
        <v>22500000</v>
      </c>
      <c r="G1642" s="102">
        <v>48</v>
      </c>
      <c r="H1642" s="101">
        <v>74</v>
      </c>
      <c r="I1642" s="101"/>
      <c r="J1642" s="100"/>
      <c r="K1642" s="100"/>
      <c r="L1642" s="100"/>
      <c r="M1642" s="100"/>
      <c r="N1642" s="100"/>
      <c r="O1642" s="100"/>
      <c r="P1642" s="100"/>
      <c r="Q1642" s="100"/>
      <c r="R1642" s="100"/>
      <c r="S1642" s="100"/>
      <c r="T1642" s="100"/>
      <c r="U1642" s="100"/>
      <c r="V1642" s="100"/>
      <c r="W1642" s="100"/>
      <c r="X1642" s="100"/>
      <c r="Y1642" s="100"/>
      <c r="Z1642" s="100"/>
    </row>
    <row r="1643" spans="1:26" ht="14.25" hidden="1" customHeight="1" outlineLevel="1" x14ac:dyDescent="0.2">
      <c r="A1643" s="100" t="s">
        <v>169</v>
      </c>
      <c r="B1643" s="100">
        <v>5</v>
      </c>
      <c r="C1643" s="100" t="s">
        <v>102</v>
      </c>
      <c r="D1643" s="100">
        <v>46</v>
      </c>
      <c r="E1643" s="101">
        <v>168730</v>
      </c>
      <c r="F1643" s="101">
        <v>22500000</v>
      </c>
      <c r="G1643" s="102">
        <v>48</v>
      </c>
      <c r="H1643" s="101">
        <v>74</v>
      </c>
      <c r="I1643" s="101"/>
      <c r="J1643" s="100"/>
      <c r="K1643" s="100"/>
      <c r="L1643" s="100"/>
      <c r="M1643" s="100"/>
      <c r="N1643" s="100"/>
      <c r="O1643" s="100"/>
      <c r="P1643" s="100"/>
      <c r="Q1643" s="100"/>
      <c r="R1643" s="100"/>
      <c r="S1643" s="100"/>
      <c r="T1643" s="100"/>
      <c r="U1643" s="100"/>
      <c r="V1643" s="100"/>
      <c r="W1643" s="100"/>
      <c r="X1643" s="100"/>
      <c r="Y1643" s="100"/>
      <c r="Z1643" s="100"/>
    </row>
    <row r="1644" spans="1:26" ht="14.25" hidden="1" customHeight="1" outlineLevel="1" x14ac:dyDescent="0.2">
      <c r="A1644" s="100" t="s">
        <v>169</v>
      </c>
      <c r="B1644" s="100">
        <v>6</v>
      </c>
      <c r="C1644" s="100" t="s">
        <v>102</v>
      </c>
      <c r="D1644" s="100">
        <v>46</v>
      </c>
      <c r="E1644" s="101">
        <v>171820</v>
      </c>
      <c r="F1644" s="101">
        <v>22500000</v>
      </c>
      <c r="G1644" s="102">
        <v>48</v>
      </c>
      <c r="H1644" s="101">
        <v>74</v>
      </c>
      <c r="I1644" s="101"/>
      <c r="J1644" s="100"/>
      <c r="K1644" s="100"/>
      <c r="L1644" s="100"/>
      <c r="M1644" s="100"/>
      <c r="N1644" s="100"/>
      <c r="O1644" s="100"/>
      <c r="P1644" s="100"/>
      <c r="Q1644" s="100"/>
      <c r="R1644" s="100"/>
      <c r="S1644" s="100"/>
      <c r="T1644" s="100"/>
      <c r="U1644" s="100"/>
      <c r="V1644" s="100"/>
      <c r="W1644" s="100"/>
      <c r="X1644" s="100"/>
      <c r="Y1644" s="100"/>
      <c r="Z1644" s="100"/>
    </row>
    <row r="1645" spans="1:26" ht="14.25" hidden="1" customHeight="1" outlineLevel="1" x14ac:dyDescent="0.2">
      <c r="A1645" s="100" t="s">
        <v>169</v>
      </c>
      <c r="B1645" s="100">
        <v>7</v>
      </c>
      <c r="C1645" s="100" t="s">
        <v>102</v>
      </c>
      <c r="D1645" s="100">
        <v>46</v>
      </c>
      <c r="E1645" s="101">
        <v>176470</v>
      </c>
      <c r="F1645" s="101">
        <v>22500000</v>
      </c>
      <c r="G1645" s="102">
        <v>48</v>
      </c>
      <c r="H1645" s="101">
        <v>74</v>
      </c>
      <c r="I1645" s="101"/>
      <c r="J1645" s="100"/>
      <c r="K1645" s="100"/>
      <c r="L1645" s="100"/>
      <c r="M1645" s="100"/>
      <c r="N1645" s="100"/>
      <c r="O1645" s="100"/>
      <c r="P1645" s="100"/>
      <c r="Q1645" s="100"/>
      <c r="R1645" s="100"/>
      <c r="S1645" s="100"/>
      <c r="T1645" s="100"/>
      <c r="U1645" s="100"/>
      <c r="V1645" s="100"/>
      <c r="W1645" s="100"/>
      <c r="X1645" s="100"/>
      <c r="Y1645" s="100"/>
      <c r="Z1645" s="100"/>
    </row>
    <row r="1646" spans="1:26" ht="14.25" hidden="1" customHeight="1" outlineLevel="1" x14ac:dyDescent="0.2">
      <c r="A1646" s="100" t="s">
        <v>169</v>
      </c>
      <c r="B1646" s="100">
        <v>8</v>
      </c>
      <c r="C1646" s="100" t="s">
        <v>102</v>
      </c>
      <c r="D1646" s="100">
        <v>46</v>
      </c>
      <c r="E1646" s="101">
        <v>178020</v>
      </c>
      <c r="F1646" s="101">
        <v>22500000</v>
      </c>
      <c r="G1646" s="102">
        <v>48</v>
      </c>
      <c r="H1646" s="101">
        <v>74</v>
      </c>
      <c r="I1646" s="101"/>
      <c r="J1646" s="100"/>
      <c r="K1646" s="100"/>
      <c r="L1646" s="100"/>
      <c r="M1646" s="100"/>
      <c r="N1646" s="100"/>
      <c r="O1646" s="100"/>
      <c r="P1646" s="100"/>
      <c r="Q1646" s="100"/>
      <c r="R1646" s="100"/>
      <c r="S1646" s="100"/>
      <c r="T1646" s="100"/>
      <c r="U1646" s="100"/>
      <c r="V1646" s="100"/>
      <c r="W1646" s="100"/>
      <c r="X1646" s="100"/>
      <c r="Y1646" s="100"/>
      <c r="Z1646" s="100"/>
    </row>
    <row r="1647" spans="1:26" ht="14.25" hidden="1" customHeight="1" outlineLevel="1" x14ac:dyDescent="0.2">
      <c r="A1647" s="100" t="s">
        <v>169</v>
      </c>
      <c r="B1647" s="100">
        <v>9</v>
      </c>
      <c r="C1647" s="100" t="s">
        <v>102</v>
      </c>
      <c r="D1647" s="100">
        <v>46</v>
      </c>
      <c r="E1647" s="101">
        <v>179560</v>
      </c>
      <c r="F1647" s="101">
        <v>22500000</v>
      </c>
      <c r="G1647" s="102">
        <v>48</v>
      </c>
      <c r="H1647" s="101">
        <v>74</v>
      </c>
      <c r="I1647" s="101"/>
      <c r="J1647" s="100"/>
      <c r="K1647" s="100"/>
      <c r="L1647" s="100"/>
      <c r="M1647" s="100"/>
      <c r="N1647" s="100"/>
      <c r="O1647" s="100"/>
      <c r="P1647" s="100"/>
      <c r="Q1647" s="100"/>
      <c r="R1647" s="100"/>
      <c r="S1647" s="100"/>
      <c r="T1647" s="100"/>
      <c r="U1647" s="100"/>
      <c r="V1647" s="100"/>
      <c r="W1647" s="100"/>
      <c r="X1647" s="100"/>
      <c r="Y1647" s="100"/>
      <c r="Z1647" s="100"/>
    </row>
    <row r="1648" spans="1:26" ht="14.25" hidden="1" customHeight="1" outlineLevel="1" x14ac:dyDescent="0.2">
      <c r="A1648" s="100" t="s">
        <v>169</v>
      </c>
      <c r="B1648" s="100">
        <v>10</v>
      </c>
      <c r="C1648" s="100" t="s">
        <v>102</v>
      </c>
      <c r="D1648" s="100">
        <v>46</v>
      </c>
      <c r="E1648" s="101">
        <v>182660</v>
      </c>
      <c r="F1648" s="101">
        <v>22500000</v>
      </c>
      <c r="G1648" s="102">
        <v>48</v>
      </c>
      <c r="H1648" s="101">
        <v>74</v>
      </c>
      <c r="I1648" s="101"/>
      <c r="J1648" s="100"/>
      <c r="K1648" s="100"/>
      <c r="L1648" s="100"/>
      <c r="M1648" s="100"/>
      <c r="N1648" s="100"/>
      <c r="O1648" s="100"/>
      <c r="P1648" s="100"/>
      <c r="Q1648" s="100"/>
      <c r="R1648" s="100"/>
      <c r="S1648" s="100"/>
      <c r="T1648" s="100"/>
      <c r="U1648" s="100"/>
      <c r="V1648" s="100"/>
      <c r="W1648" s="100"/>
      <c r="X1648" s="100"/>
      <c r="Y1648" s="100"/>
      <c r="Z1648" s="100"/>
    </row>
    <row r="1649" spans="1:26" ht="14.25" hidden="1" customHeight="1" outlineLevel="1" x14ac:dyDescent="0.2">
      <c r="A1649" s="100" t="s">
        <v>169</v>
      </c>
      <c r="B1649" s="100">
        <v>11</v>
      </c>
      <c r="C1649" s="100" t="s">
        <v>102</v>
      </c>
      <c r="D1649" s="100">
        <v>46</v>
      </c>
      <c r="E1649" s="101">
        <v>184210</v>
      </c>
      <c r="F1649" s="101">
        <v>22500000</v>
      </c>
      <c r="G1649" s="102">
        <v>48</v>
      </c>
      <c r="H1649" s="101">
        <v>74</v>
      </c>
      <c r="I1649" s="101"/>
      <c r="J1649" s="100"/>
      <c r="K1649" s="100"/>
      <c r="L1649" s="100"/>
      <c r="M1649" s="100"/>
      <c r="N1649" s="100"/>
      <c r="O1649" s="100"/>
      <c r="P1649" s="100"/>
      <c r="Q1649" s="100"/>
      <c r="R1649" s="100"/>
      <c r="S1649" s="100"/>
      <c r="T1649" s="100"/>
      <c r="U1649" s="100"/>
      <c r="V1649" s="100"/>
      <c r="W1649" s="100"/>
      <c r="X1649" s="100"/>
      <c r="Y1649" s="100"/>
      <c r="Z1649" s="100"/>
    </row>
    <row r="1650" spans="1:26" ht="14.25" hidden="1" customHeight="1" outlineLevel="1" x14ac:dyDescent="0.2">
      <c r="A1650" s="100" t="s">
        <v>169</v>
      </c>
      <c r="B1650" s="100">
        <v>12</v>
      </c>
      <c r="C1650" s="100" t="s">
        <v>102</v>
      </c>
      <c r="D1650" s="100">
        <v>46</v>
      </c>
      <c r="E1650" s="101">
        <v>185760</v>
      </c>
      <c r="F1650" s="101">
        <v>0</v>
      </c>
      <c r="G1650" s="102">
        <v>0</v>
      </c>
      <c r="H1650" s="101">
        <v>74</v>
      </c>
      <c r="I1650" s="101"/>
      <c r="J1650" s="100"/>
      <c r="K1650" s="100"/>
      <c r="L1650" s="100"/>
      <c r="M1650" s="100"/>
      <c r="N1650" s="100"/>
      <c r="O1650" s="100"/>
      <c r="P1650" s="100"/>
      <c r="Q1650" s="100"/>
      <c r="R1650" s="100"/>
      <c r="S1650" s="100"/>
      <c r="T1650" s="100"/>
      <c r="U1650" s="100"/>
      <c r="V1650" s="100"/>
      <c r="W1650" s="100"/>
      <c r="X1650" s="100"/>
      <c r="Y1650" s="100"/>
      <c r="Z1650" s="100"/>
    </row>
    <row r="1651" spans="1:26" ht="14.25" hidden="1" customHeight="1" outlineLevel="1" x14ac:dyDescent="0.2">
      <c r="A1651" s="201" t="s">
        <v>169</v>
      </c>
      <c r="B1651" s="97">
        <v>1</v>
      </c>
      <c r="C1651" s="97" t="s">
        <v>103</v>
      </c>
      <c r="D1651" s="97">
        <v>46</v>
      </c>
      <c r="E1651" s="98">
        <v>195048</v>
      </c>
      <c r="F1651" s="98">
        <v>0</v>
      </c>
      <c r="G1651" s="99">
        <v>0</v>
      </c>
      <c r="H1651" s="98">
        <v>74</v>
      </c>
      <c r="I1651" s="101"/>
      <c r="J1651" s="100"/>
      <c r="K1651" s="100"/>
      <c r="L1651" s="100"/>
      <c r="M1651" s="100"/>
      <c r="N1651" s="100"/>
      <c r="O1651" s="100"/>
      <c r="P1651" s="100"/>
      <c r="Q1651" s="100"/>
      <c r="R1651" s="100"/>
      <c r="S1651" s="100"/>
      <c r="T1651" s="100"/>
      <c r="U1651" s="100"/>
      <c r="V1651" s="100"/>
      <c r="W1651" s="100"/>
      <c r="X1651" s="100"/>
      <c r="Y1651" s="100"/>
      <c r="Z1651" s="100"/>
    </row>
    <row r="1652" spans="1:26" ht="14.25" customHeight="1" collapsed="1" x14ac:dyDescent="0.2">
      <c r="A1652" s="100" t="s">
        <v>170</v>
      </c>
      <c r="B1652" s="100">
        <v>1</v>
      </c>
      <c r="C1652" s="100" t="s">
        <v>101</v>
      </c>
      <c r="D1652" s="100">
        <v>33</v>
      </c>
      <c r="E1652" s="146">
        <v>125735</v>
      </c>
      <c r="F1652" s="101">
        <v>100000</v>
      </c>
      <c r="G1652" s="102">
        <v>2</v>
      </c>
      <c r="H1652" s="101">
        <v>76</v>
      </c>
      <c r="I1652" s="101"/>
      <c r="J1652" s="100"/>
      <c r="K1652" s="100"/>
      <c r="L1652" s="100"/>
      <c r="M1652" s="100"/>
      <c r="N1652" s="100"/>
      <c r="O1652" s="100"/>
      <c r="P1652" s="100"/>
      <c r="Q1652" s="100"/>
      <c r="R1652" s="100"/>
      <c r="S1652" s="100"/>
      <c r="T1652" s="100"/>
      <c r="U1652" s="100"/>
      <c r="V1652" s="100"/>
      <c r="W1652" s="100"/>
      <c r="X1652" s="100"/>
      <c r="Y1652" s="100"/>
      <c r="Z1652" s="100"/>
    </row>
    <row r="1653" spans="1:26" ht="14.25" hidden="1" customHeight="1" outlineLevel="1" x14ac:dyDescent="0.2">
      <c r="A1653" s="100" t="s">
        <v>170</v>
      </c>
      <c r="B1653" s="100">
        <v>2</v>
      </c>
      <c r="C1653" s="100" t="s">
        <v>101</v>
      </c>
      <c r="D1653" s="100">
        <v>35</v>
      </c>
      <c r="E1653" s="146">
        <v>133277</v>
      </c>
      <c r="F1653" s="101">
        <v>200000</v>
      </c>
      <c r="G1653" s="102">
        <v>5</v>
      </c>
      <c r="H1653" s="101">
        <v>76</v>
      </c>
      <c r="I1653" s="101"/>
      <c r="J1653" s="100"/>
      <c r="K1653" s="100"/>
      <c r="L1653" s="100"/>
      <c r="M1653" s="100"/>
      <c r="N1653" s="100"/>
      <c r="O1653" s="100"/>
      <c r="P1653" s="100"/>
      <c r="Q1653" s="100"/>
      <c r="R1653" s="100"/>
      <c r="S1653" s="100"/>
      <c r="T1653" s="100"/>
      <c r="U1653" s="100"/>
      <c r="V1653" s="100"/>
      <c r="W1653" s="100"/>
      <c r="X1653" s="100"/>
      <c r="Y1653" s="100"/>
      <c r="Z1653" s="100"/>
    </row>
    <row r="1654" spans="1:26" ht="14.25" hidden="1" customHeight="1" outlineLevel="1" x14ac:dyDescent="0.2">
      <c r="A1654" s="100" t="s">
        <v>170</v>
      </c>
      <c r="B1654" s="100">
        <v>3</v>
      </c>
      <c r="C1654" s="100" t="s">
        <v>101</v>
      </c>
      <c r="D1654" s="100">
        <v>36</v>
      </c>
      <c r="E1654" s="146">
        <v>141273</v>
      </c>
      <c r="F1654" s="101">
        <v>400000</v>
      </c>
      <c r="G1654" s="102">
        <v>14</v>
      </c>
      <c r="H1654" s="101">
        <v>76</v>
      </c>
      <c r="I1654" s="101"/>
      <c r="J1654" s="100"/>
      <c r="K1654" s="100"/>
      <c r="L1654" s="100"/>
      <c r="M1654" s="100"/>
      <c r="N1654" s="100"/>
      <c r="O1654" s="100"/>
      <c r="P1654" s="100"/>
      <c r="Q1654" s="100"/>
      <c r="R1654" s="100"/>
      <c r="S1654" s="100"/>
      <c r="T1654" s="100"/>
      <c r="U1654" s="100"/>
      <c r="V1654" s="100"/>
      <c r="W1654" s="100"/>
      <c r="X1654" s="100"/>
      <c r="Y1654" s="100"/>
      <c r="Z1654" s="100"/>
    </row>
    <row r="1655" spans="1:26" ht="14.25" hidden="1" customHeight="1" outlineLevel="1" x14ac:dyDescent="0.2">
      <c r="A1655" s="100" t="s">
        <v>170</v>
      </c>
      <c r="B1655" s="100">
        <v>4</v>
      </c>
      <c r="C1655" s="100" t="s">
        <v>101</v>
      </c>
      <c r="D1655" s="100">
        <v>38</v>
      </c>
      <c r="E1655" s="146">
        <v>149751</v>
      </c>
      <c r="F1655" s="101">
        <v>2000000</v>
      </c>
      <c r="G1655" s="102">
        <v>28</v>
      </c>
      <c r="H1655" s="101">
        <v>76</v>
      </c>
      <c r="I1655" s="101"/>
      <c r="J1655" s="100"/>
      <c r="K1655" s="100"/>
      <c r="L1655" s="100"/>
      <c r="M1655" s="100"/>
      <c r="N1655" s="100"/>
      <c r="O1655" s="100"/>
      <c r="P1655" s="100"/>
      <c r="Q1655" s="100"/>
      <c r="R1655" s="100"/>
      <c r="S1655" s="100"/>
      <c r="T1655" s="100"/>
      <c r="U1655" s="100"/>
      <c r="V1655" s="100"/>
      <c r="W1655" s="100"/>
      <c r="X1655" s="100"/>
      <c r="Y1655" s="100"/>
      <c r="Z1655" s="100"/>
    </row>
    <row r="1656" spans="1:26" ht="14.25" hidden="1" customHeight="1" outlineLevel="1" x14ac:dyDescent="0.2">
      <c r="A1656" s="100" t="s">
        <v>170</v>
      </c>
      <c r="B1656" s="100">
        <v>5</v>
      </c>
      <c r="C1656" s="100" t="s">
        <v>101</v>
      </c>
      <c r="D1656" s="100">
        <v>39</v>
      </c>
      <c r="E1656" s="146">
        <v>158738</v>
      </c>
      <c r="F1656" s="101">
        <v>4000000</v>
      </c>
      <c r="G1656" s="102">
        <v>66</v>
      </c>
      <c r="H1656" s="101">
        <v>76</v>
      </c>
      <c r="I1656" s="101"/>
      <c r="J1656" s="100"/>
      <c r="K1656" s="100"/>
      <c r="L1656" s="100"/>
      <c r="M1656" s="100"/>
      <c r="N1656" s="100"/>
      <c r="O1656" s="100"/>
      <c r="P1656" s="100"/>
      <c r="Q1656" s="100"/>
      <c r="R1656" s="100"/>
      <c r="S1656" s="100"/>
      <c r="T1656" s="100"/>
      <c r="U1656" s="100"/>
      <c r="V1656" s="100"/>
      <c r="W1656" s="100"/>
      <c r="X1656" s="100"/>
      <c r="Y1656" s="100"/>
      <c r="Z1656" s="100"/>
    </row>
    <row r="1657" spans="1:26" ht="14.25" hidden="1" customHeight="1" outlineLevel="1" x14ac:dyDescent="0.2">
      <c r="A1657" s="100" t="s">
        <v>170</v>
      </c>
      <c r="B1657" s="100">
        <v>6</v>
      </c>
      <c r="C1657" s="100" t="s">
        <v>101</v>
      </c>
      <c r="D1657" s="100">
        <v>41</v>
      </c>
      <c r="E1657" s="146">
        <v>168260</v>
      </c>
      <c r="F1657" s="101">
        <v>6000000</v>
      </c>
      <c r="G1657" s="102">
        <v>102</v>
      </c>
      <c r="H1657" s="101">
        <v>76</v>
      </c>
      <c r="I1657" s="101"/>
      <c r="J1657" s="100"/>
      <c r="K1657" s="100"/>
      <c r="L1657" s="100"/>
      <c r="M1657" s="100"/>
      <c r="N1657" s="100"/>
      <c r="O1657" s="100"/>
      <c r="P1657" s="100"/>
      <c r="Q1657" s="100"/>
      <c r="R1657" s="100"/>
      <c r="S1657" s="100"/>
      <c r="T1657" s="100"/>
      <c r="U1657" s="100"/>
      <c r="V1657" s="100"/>
      <c r="W1657" s="100"/>
      <c r="X1657" s="100"/>
      <c r="Y1657" s="100"/>
      <c r="Z1657" s="100"/>
    </row>
    <row r="1658" spans="1:26" ht="14.25" hidden="1" customHeight="1" outlineLevel="1" x14ac:dyDescent="0.2">
      <c r="A1658" s="100" t="s">
        <v>170</v>
      </c>
      <c r="B1658" s="100">
        <v>7</v>
      </c>
      <c r="C1658" s="100" t="s">
        <v>101</v>
      </c>
      <c r="D1658" s="100">
        <v>42</v>
      </c>
      <c r="E1658" s="146">
        <v>178353</v>
      </c>
      <c r="F1658" s="101">
        <v>11000000</v>
      </c>
      <c r="G1658" s="102">
        <v>124</v>
      </c>
      <c r="H1658" s="101">
        <v>76</v>
      </c>
      <c r="I1658" s="101"/>
      <c r="J1658" s="100"/>
      <c r="K1658" s="100"/>
      <c r="L1658" s="100"/>
      <c r="M1658" s="100"/>
      <c r="N1658" s="100"/>
      <c r="O1658" s="100"/>
      <c r="P1658" s="100"/>
      <c r="Q1658" s="100"/>
      <c r="R1658" s="100"/>
      <c r="S1658" s="100"/>
      <c r="T1658" s="100"/>
      <c r="U1658" s="100"/>
      <c r="V1658" s="100"/>
      <c r="W1658" s="100"/>
      <c r="X1658" s="100"/>
      <c r="Y1658" s="100"/>
      <c r="Z1658" s="100"/>
    </row>
    <row r="1659" spans="1:26" ht="14.25" hidden="1" customHeight="1" outlineLevel="1" x14ac:dyDescent="0.2">
      <c r="A1659" s="100" t="s">
        <v>170</v>
      </c>
      <c r="B1659" s="100">
        <v>8</v>
      </c>
      <c r="C1659" s="100" t="s">
        <v>101</v>
      </c>
      <c r="D1659" s="100">
        <v>44</v>
      </c>
      <c r="E1659" s="146">
        <v>189059</v>
      </c>
      <c r="F1659" s="101">
        <v>17000000</v>
      </c>
      <c r="G1659" s="102">
        <v>140</v>
      </c>
      <c r="H1659" s="101">
        <v>76</v>
      </c>
      <c r="I1659" s="101"/>
      <c r="J1659" s="100"/>
      <c r="K1659" s="100"/>
      <c r="L1659" s="100"/>
      <c r="M1659" s="100"/>
      <c r="N1659" s="100"/>
      <c r="O1659" s="100"/>
      <c r="P1659" s="100"/>
      <c r="Q1659" s="100"/>
      <c r="R1659" s="100"/>
      <c r="S1659" s="100"/>
      <c r="T1659" s="100"/>
      <c r="U1659" s="100"/>
      <c r="V1659" s="100"/>
      <c r="W1659" s="100"/>
      <c r="X1659" s="100"/>
      <c r="Y1659" s="100"/>
      <c r="Z1659" s="100"/>
    </row>
    <row r="1660" spans="1:26" ht="14.25" hidden="1" customHeight="1" outlineLevel="1" x14ac:dyDescent="0.2">
      <c r="A1660" s="100" t="s">
        <v>170</v>
      </c>
      <c r="B1660" s="100">
        <v>9</v>
      </c>
      <c r="C1660" s="100" t="s">
        <v>101</v>
      </c>
      <c r="D1660" s="100">
        <v>45</v>
      </c>
      <c r="E1660" s="146">
        <v>200400</v>
      </c>
      <c r="F1660" s="101">
        <v>36000000</v>
      </c>
      <c r="G1660" s="102">
        <v>148</v>
      </c>
      <c r="H1660" s="101">
        <v>76</v>
      </c>
      <c r="I1660" s="101"/>
      <c r="J1660" s="100"/>
      <c r="K1660" s="100"/>
      <c r="L1660" s="100"/>
      <c r="M1660" s="100"/>
      <c r="N1660" s="100"/>
      <c r="O1660" s="100"/>
      <c r="P1660" s="100"/>
      <c r="Q1660" s="100"/>
      <c r="R1660" s="100"/>
      <c r="S1660" s="100"/>
      <c r="T1660" s="100"/>
      <c r="U1660" s="100"/>
      <c r="V1660" s="100"/>
      <c r="W1660" s="100"/>
      <c r="X1660" s="100"/>
      <c r="Y1660" s="100"/>
      <c r="Z1660" s="100"/>
    </row>
    <row r="1661" spans="1:26" ht="14.25" hidden="1" customHeight="1" outlineLevel="1" x14ac:dyDescent="0.2">
      <c r="A1661" s="100" t="s">
        <v>170</v>
      </c>
      <c r="B1661" s="100">
        <v>10</v>
      </c>
      <c r="C1661" s="100" t="s">
        <v>101</v>
      </c>
      <c r="D1661" s="100">
        <v>46</v>
      </c>
      <c r="E1661" s="146">
        <v>212424</v>
      </c>
      <c r="F1661" s="101">
        <v>52000000</v>
      </c>
      <c r="G1661" s="102">
        <v>152</v>
      </c>
      <c r="H1661" s="101">
        <v>76</v>
      </c>
      <c r="I1661" s="101"/>
      <c r="J1661" s="100"/>
      <c r="K1661" s="100"/>
      <c r="L1661" s="100"/>
      <c r="M1661" s="100"/>
      <c r="N1661" s="100"/>
      <c r="O1661" s="100"/>
      <c r="P1661" s="100"/>
      <c r="Q1661" s="100"/>
      <c r="R1661" s="100"/>
      <c r="S1661" s="100"/>
      <c r="T1661" s="100"/>
      <c r="U1661" s="100"/>
      <c r="V1661" s="100"/>
      <c r="W1661" s="100"/>
      <c r="X1661" s="100"/>
      <c r="Y1661" s="100"/>
      <c r="Z1661" s="100"/>
    </row>
    <row r="1662" spans="1:26" ht="14.25" hidden="1" customHeight="1" outlineLevel="1" x14ac:dyDescent="0.2">
      <c r="A1662" s="100" t="s">
        <v>170</v>
      </c>
      <c r="B1662" s="100">
        <v>11</v>
      </c>
      <c r="C1662" s="100" t="s">
        <v>101</v>
      </c>
      <c r="D1662" s="100">
        <v>47</v>
      </c>
      <c r="E1662" s="146">
        <v>225171</v>
      </c>
      <c r="F1662" s="101">
        <v>70000000</v>
      </c>
      <c r="G1662" s="102">
        <v>160</v>
      </c>
      <c r="H1662" s="101">
        <v>76</v>
      </c>
      <c r="I1662" s="101"/>
      <c r="J1662" s="100"/>
      <c r="K1662" s="100"/>
      <c r="L1662" s="100"/>
      <c r="M1662" s="100"/>
      <c r="N1662" s="100"/>
      <c r="O1662" s="100"/>
      <c r="P1662" s="100"/>
      <c r="Q1662" s="100"/>
      <c r="R1662" s="100"/>
      <c r="S1662" s="100"/>
      <c r="T1662" s="100"/>
      <c r="U1662" s="100"/>
      <c r="V1662" s="100"/>
      <c r="W1662" s="100"/>
      <c r="X1662" s="100"/>
      <c r="Y1662" s="100"/>
      <c r="Z1662" s="100"/>
    </row>
    <row r="1663" spans="1:26" ht="14.25" hidden="1" customHeight="1" outlineLevel="1" x14ac:dyDescent="0.2">
      <c r="A1663" s="100" t="s">
        <v>170</v>
      </c>
      <c r="B1663" s="100">
        <v>12</v>
      </c>
      <c r="C1663" s="100" t="s">
        <v>101</v>
      </c>
      <c r="D1663" s="100">
        <v>48</v>
      </c>
      <c r="E1663" s="146">
        <v>238680</v>
      </c>
      <c r="F1663" s="101">
        <v>0</v>
      </c>
      <c r="G1663" s="102">
        <v>0</v>
      </c>
      <c r="H1663" s="101">
        <v>76</v>
      </c>
      <c r="I1663" s="101"/>
      <c r="J1663" s="100"/>
      <c r="K1663" s="100"/>
      <c r="L1663" s="100"/>
      <c r="M1663" s="100"/>
      <c r="N1663" s="100"/>
      <c r="O1663" s="100"/>
      <c r="P1663" s="100"/>
      <c r="Q1663" s="100"/>
      <c r="R1663" s="100"/>
      <c r="S1663" s="100"/>
      <c r="T1663" s="100"/>
      <c r="U1663" s="100"/>
      <c r="V1663" s="100"/>
      <c r="W1663" s="100"/>
      <c r="X1663" s="100"/>
      <c r="Y1663" s="100"/>
      <c r="Z1663" s="100"/>
    </row>
    <row r="1664" spans="1:26" ht="14.25" hidden="1" customHeight="1" outlineLevel="1" x14ac:dyDescent="0.2">
      <c r="A1664" s="100" t="s">
        <v>170</v>
      </c>
      <c r="B1664" s="100">
        <v>1</v>
      </c>
      <c r="C1664" s="100" t="s">
        <v>102</v>
      </c>
      <c r="D1664" s="100">
        <v>48</v>
      </c>
      <c r="E1664" s="146">
        <v>238680</v>
      </c>
      <c r="F1664" s="101">
        <v>2500000</v>
      </c>
      <c r="G1664" s="102">
        <v>12</v>
      </c>
      <c r="H1664" s="101">
        <v>76</v>
      </c>
      <c r="I1664" s="101"/>
      <c r="J1664" s="100"/>
      <c r="K1664" s="100"/>
      <c r="L1664" s="100"/>
      <c r="M1664" s="100"/>
      <c r="N1664" s="100"/>
      <c r="O1664" s="100"/>
      <c r="P1664" s="100"/>
      <c r="Q1664" s="100"/>
      <c r="R1664" s="100"/>
      <c r="S1664" s="100"/>
      <c r="T1664" s="100"/>
      <c r="U1664" s="100"/>
      <c r="V1664" s="100"/>
      <c r="W1664" s="100"/>
      <c r="X1664" s="100"/>
      <c r="Y1664" s="100"/>
      <c r="Z1664" s="100"/>
    </row>
    <row r="1665" spans="1:26" ht="14.25" hidden="1" customHeight="1" outlineLevel="1" x14ac:dyDescent="0.2">
      <c r="A1665" s="100" t="s">
        <v>170</v>
      </c>
      <c r="B1665" s="100">
        <v>2</v>
      </c>
      <c r="C1665" s="100" t="s">
        <v>102</v>
      </c>
      <c r="D1665" s="100">
        <v>48</v>
      </c>
      <c r="E1665" s="146">
        <v>243455</v>
      </c>
      <c r="F1665" s="101">
        <v>5000000</v>
      </c>
      <c r="G1665" s="102">
        <v>24</v>
      </c>
      <c r="H1665" s="101">
        <v>76</v>
      </c>
      <c r="I1665" s="101"/>
      <c r="J1665" s="100"/>
      <c r="K1665" s="100"/>
      <c r="L1665" s="100"/>
      <c r="M1665" s="100"/>
      <c r="N1665" s="100"/>
      <c r="O1665" s="100"/>
      <c r="P1665" s="100"/>
      <c r="Q1665" s="100"/>
      <c r="R1665" s="100"/>
      <c r="S1665" s="100"/>
      <c r="T1665" s="100"/>
      <c r="U1665" s="100"/>
      <c r="V1665" s="100"/>
      <c r="W1665" s="100"/>
      <c r="X1665" s="100"/>
      <c r="Y1665" s="100"/>
      <c r="Z1665" s="100"/>
    </row>
    <row r="1666" spans="1:26" ht="14.25" hidden="1" customHeight="1" outlineLevel="1" x14ac:dyDescent="0.2">
      <c r="A1666" s="100" t="s">
        <v>170</v>
      </c>
      <c r="B1666" s="100">
        <v>3</v>
      </c>
      <c r="C1666" s="100" t="s">
        <v>102</v>
      </c>
      <c r="D1666" s="100">
        <v>48</v>
      </c>
      <c r="E1666" s="146">
        <v>248324</v>
      </c>
      <c r="F1666" s="101">
        <v>10000000</v>
      </c>
      <c r="G1666" s="102">
        <v>36</v>
      </c>
      <c r="H1666" s="101">
        <v>76</v>
      </c>
      <c r="I1666" s="101"/>
      <c r="J1666" s="100"/>
      <c r="K1666" s="100"/>
      <c r="L1666" s="100"/>
      <c r="M1666" s="100"/>
      <c r="N1666" s="100"/>
      <c r="O1666" s="100"/>
      <c r="P1666" s="100"/>
      <c r="Q1666" s="100"/>
      <c r="R1666" s="100"/>
      <c r="S1666" s="100"/>
      <c r="T1666" s="100"/>
      <c r="U1666" s="100"/>
      <c r="V1666" s="100"/>
      <c r="W1666" s="100"/>
      <c r="X1666" s="100"/>
      <c r="Y1666" s="100"/>
      <c r="Z1666" s="100"/>
    </row>
    <row r="1667" spans="1:26" ht="14.25" hidden="1" customHeight="1" outlineLevel="1" x14ac:dyDescent="0.2">
      <c r="A1667" s="100" t="s">
        <v>170</v>
      </c>
      <c r="B1667" s="100">
        <v>4</v>
      </c>
      <c r="C1667" s="100" t="s">
        <v>102</v>
      </c>
      <c r="D1667" s="100">
        <v>48</v>
      </c>
      <c r="E1667" s="146">
        <v>253292</v>
      </c>
      <c r="F1667" s="101">
        <v>22500000</v>
      </c>
      <c r="G1667" s="102">
        <v>48</v>
      </c>
      <c r="H1667" s="101">
        <v>76</v>
      </c>
      <c r="I1667" s="101"/>
      <c r="J1667" s="100"/>
      <c r="K1667" s="100"/>
      <c r="L1667" s="100"/>
      <c r="M1667" s="100"/>
      <c r="N1667" s="100"/>
      <c r="O1667" s="100"/>
      <c r="P1667" s="100"/>
      <c r="Q1667" s="100"/>
      <c r="R1667" s="100"/>
      <c r="S1667" s="100"/>
      <c r="T1667" s="100"/>
      <c r="U1667" s="100"/>
      <c r="V1667" s="100"/>
      <c r="W1667" s="100"/>
      <c r="X1667" s="100"/>
      <c r="Y1667" s="100"/>
      <c r="Z1667" s="100"/>
    </row>
    <row r="1668" spans="1:26" ht="14.25" hidden="1" customHeight="1" outlineLevel="1" x14ac:dyDescent="0.2">
      <c r="A1668" s="100" t="s">
        <v>170</v>
      </c>
      <c r="B1668" s="100">
        <v>5</v>
      </c>
      <c r="C1668" s="100" t="s">
        <v>102</v>
      </c>
      <c r="D1668" s="100">
        <v>48</v>
      </c>
      <c r="E1668" s="146">
        <v>258354</v>
      </c>
      <c r="F1668" s="101">
        <v>22500000</v>
      </c>
      <c r="G1668" s="102">
        <v>48</v>
      </c>
      <c r="H1668" s="101">
        <v>76</v>
      </c>
      <c r="I1668" s="101"/>
      <c r="J1668" s="100"/>
      <c r="K1668" s="100"/>
      <c r="L1668" s="100"/>
      <c r="M1668" s="100"/>
      <c r="N1668" s="100"/>
      <c r="O1668" s="100"/>
      <c r="P1668" s="100"/>
      <c r="Q1668" s="100"/>
      <c r="R1668" s="100"/>
      <c r="S1668" s="100"/>
      <c r="T1668" s="100"/>
      <c r="U1668" s="100"/>
      <c r="V1668" s="100"/>
      <c r="W1668" s="100"/>
      <c r="X1668" s="100"/>
      <c r="Y1668" s="100"/>
      <c r="Z1668" s="100"/>
    </row>
    <row r="1669" spans="1:26" ht="14.25" hidden="1" customHeight="1" outlineLevel="1" x14ac:dyDescent="0.2">
      <c r="A1669" s="100" t="s">
        <v>170</v>
      </c>
      <c r="B1669" s="100">
        <v>6</v>
      </c>
      <c r="C1669" s="100" t="s">
        <v>102</v>
      </c>
      <c r="D1669" s="100">
        <v>48</v>
      </c>
      <c r="E1669" s="146">
        <v>263520</v>
      </c>
      <c r="F1669" s="101">
        <v>22500000</v>
      </c>
      <c r="G1669" s="102">
        <v>48</v>
      </c>
      <c r="H1669" s="101">
        <v>76</v>
      </c>
      <c r="I1669" s="101"/>
      <c r="J1669" s="100"/>
      <c r="K1669" s="100"/>
      <c r="L1669" s="100"/>
      <c r="M1669" s="100"/>
      <c r="N1669" s="100"/>
      <c r="O1669" s="100"/>
      <c r="P1669" s="100"/>
      <c r="Q1669" s="100"/>
      <c r="R1669" s="100"/>
      <c r="S1669" s="100"/>
      <c r="T1669" s="100"/>
      <c r="U1669" s="100"/>
      <c r="V1669" s="100"/>
      <c r="W1669" s="100"/>
      <c r="X1669" s="100"/>
      <c r="Y1669" s="100"/>
      <c r="Z1669" s="100"/>
    </row>
    <row r="1670" spans="1:26" ht="14.25" hidden="1" customHeight="1" outlineLevel="1" x14ac:dyDescent="0.2">
      <c r="A1670" s="100" t="s">
        <v>170</v>
      </c>
      <c r="B1670" s="100">
        <v>7</v>
      </c>
      <c r="C1670" s="100" t="s">
        <v>102</v>
      </c>
      <c r="D1670" s="100">
        <v>48</v>
      </c>
      <c r="E1670" s="146">
        <v>268794</v>
      </c>
      <c r="F1670" s="101">
        <v>22500000</v>
      </c>
      <c r="G1670" s="102">
        <v>48</v>
      </c>
      <c r="H1670" s="101">
        <v>76</v>
      </c>
      <c r="I1670" s="101"/>
      <c r="J1670" s="100"/>
      <c r="K1670" s="100"/>
      <c r="L1670" s="100"/>
      <c r="M1670" s="100"/>
      <c r="N1670" s="100"/>
      <c r="O1670" s="100"/>
      <c r="P1670" s="100"/>
      <c r="Q1670" s="100"/>
      <c r="R1670" s="100"/>
      <c r="S1670" s="100"/>
      <c r="T1670" s="100"/>
      <c r="U1670" s="100"/>
      <c r="V1670" s="100"/>
      <c r="W1670" s="100"/>
      <c r="X1670" s="100"/>
      <c r="Y1670" s="100"/>
      <c r="Z1670" s="100"/>
    </row>
    <row r="1671" spans="1:26" ht="14.25" hidden="1" customHeight="1" outlineLevel="1" x14ac:dyDescent="0.2">
      <c r="A1671" s="100" t="s">
        <v>170</v>
      </c>
      <c r="B1671" s="100">
        <v>8</v>
      </c>
      <c r="C1671" s="100" t="s">
        <v>102</v>
      </c>
      <c r="D1671" s="100">
        <v>48</v>
      </c>
      <c r="E1671" s="146">
        <v>271481</v>
      </c>
      <c r="F1671" s="101">
        <v>22500000</v>
      </c>
      <c r="G1671" s="102">
        <v>48</v>
      </c>
      <c r="H1671" s="101">
        <v>76</v>
      </c>
      <c r="I1671" s="101"/>
      <c r="J1671" s="100"/>
      <c r="K1671" s="100"/>
      <c r="L1671" s="100"/>
      <c r="M1671" s="100"/>
      <c r="N1671" s="100"/>
      <c r="O1671" s="100"/>
      <c r="P1671" s="100"/>
      <c r="Q1671" s="100"/>
      <c r="R1671" s="100"/>
      <c r="S1671" s="100"/>
      <c r="T1671" s="100"/>
      <c r="U1671" s="100"/>
      <c r="V1671" s="100"/>
      <c r="W1671" s="100"/>
      <c r="X1671" s="100"/>
      <c r="Y1671" s="100"/>
      <c r="Z1671" s="100"/>
    </row>
    <row r="1672" spans="1:26" ht="14.25" hidden="1" customHeight="1" outlineLevel="1" x14ac:dyDescent="0.2">
      <c r="A1672" s="100" t="s">
        <v>170</v>
      </c>
      <c r="B1672" s="100">
        <v>9</v>
      </c>
      <c r="C1672" s="100" t="s">
        <v>102</v>
      </c>
      <c r="D1672" s="100">
        <v>48</v>
      </c>
      <c r="E1672" s="146">
        <v>274194</v>
      </c>
      <c r="F1672" s="101">
        <v>22500000</v>
      </c>
      <c r="G1672" s="102">
        <v>48</v>
      </c>
      <c r="H1672" s="101">
        <v>76</v>
      </c>
      <c r="I1672" s="101"/>
      <c r="J1672" s="100"/>
      <c r="K1672" s="100"/>
      <c r="L1672" s="100"/>
      <c r="M1672" s="100"/>
      <c r="N1672" s="100"/>
      <c r="O1672" s="100"/>
      <c r="P1672" s="100"/>
      <c r="Q1672" s="100"/>
      <c r="R1672" s="100"/>
      <c r="S1672" s="100"/>
      <c r="T1672" s="100"/>
      <c r="U1672" s="100"/>
      <c r="V1672" s="100"/>
      <c r="W1672" s="100"/>
      <c r="X1672" s="100"/>
      <c r="Y1672" s="100"/>
      <c r="Z1672" s="100"/>
    </row>
    <row r="1673" spans="1:26" ht="14.25" hidden="1" customHeight="1" outlineLevel="1" x14ac:dyDescent="0.2">
      <c r="A1673" s="100" t="s">
        <v>170</v>
      </c>
      <c r="B1673" s="100">
        <v>10</v>
      </c>
      <c r="C1673" s="100" t="s">
        <v>102</v>
      </c>
      <c r="D1673" s="100">
        <v>48</v>
      </c>
      <c r="E1673" s="146">
        <v>279680</v>
      </c>
      <c r="F1673" s="101">
        <v>22500000</v>
      </c>
      <c r="G1673" s="102">
        <v>48</v>
      </c>
      <c r="H1673" s="101">
        <v>76</v>
      </c>
      <c r="I1673" s="101"/>
      <c r="J1673" s="100"/>
      <c r="K1673" s="100"/>
      <c r="L1673" s="100"/>
      <c r="M1673" s="100"/>
      <c r="N1673" s="100"/>
      <c r="O1673" s="100"/>
      <c r="P1673" s="100"/>
      <c r="Q1673" s="100"/>
      <c r="R1673" s="100"/>
      <c r="S1673" s="100"/>
      <c r="T1673" s="100"/>
      <c r="U1673" s="100"/>
      <c r="V1673" s="100"/>
      <c r="W1673" s="100"/>
      <c r="X1673" s="100"/>
      <c r="Y1673" s="100"/>
      <c r="Z1673" s="100"/>
    </row>
    <row r="1674" spans="1:26" ht="14.25" hidden="1" customHeight="1" outlineLevel="1" x14ac:dyDescent="0.2">
      <c r="A1674" s="100" t="s">
        <v>170</v>
      </c>
      <c r="B1674" s="100">
        <v>11</v>
      </c>
      <c r="C1674" s="100" t="s">
        <v>102</v>
      </c>
      <c r="D1674" s="100">
        <v>48</v>
      </c>
      <c r="E1674" s="146">
        <v>282474</v>
      </c>
      <c r="F1674" s="101">
        <v>22500000</v>
      </c>
      <c r="G1674" s="102">
        <v>48</v>
      </c>
      <c r="H1674" s="101">
        <v>76</v>
      </c>
      <c r="I1674" s="101"/>
      <c r="J1674" s="100"/>
      <c r="K1674" s="100"/>
      <c r="L1674" s="100"/>
      <c r="M1674" s="100"/>
      <c r="N1674" s="100"/>
      <c r="O1674" s="100"/>
      <c r="P1674" s="100"/>
      <c r="Q1674" s="100"/>
      <c r="R1674" s="100"/>
      <c r="S1674" s="100"/>
      <c r="T1674" s="100"/>
      <c r="U1674" s="100"/>
      <c r="V1674" s="100"/>
      <c r="W1674" s="100"/>
      <c r="X1674" s="100"/>
      <c r="Y1674" s="100"/>
      <c r="Z1674" s="100"/>
    </row>
    <row r="1675" spans="1:26" ht="14.25" hidden="1" customHeight="1" outlineLevel="1" x14ac:dyDescent="0.2">
      <c r="A1675" s="100" t="s">
        <v>170</v>
      </c>
      <c r="B1675" s="100">
        <v>12</v>
      </c>
      <c r="C1675" s="100" t="s">
        <v>102</v>
      </c>
      <c r="D1675" s="100">
        <v>48</v>
      </c>
      <c r="E1675" s="146">
        <v>285300</v>
      </c>
      <c r="F1675" s="101">
        <v>0</v>
      </c>
      <c r="G1675" s="102">
        <v>0</v>
      </c>
      <c r="H1675" s="101">
        <v>76</v>
      </c>
      <c r="I1675" s="101"/>
      <c r="J1675" s="100"/>
      <c r="K1675" s="100"/>
      <c r="L1675" s="100"/>
      <c r="M1675" s="100"/>
      <c r="N1675" s="100"/>
      <c r="O1675" s="100"/>
      <c r="P1675" s="100"/>
      <c r="Q1675" s="100"/>
      <c r="R1675" s="100"/>
      <c r="S1675" s="100"/>
      <c r="T1675" s="100"/>
      <c r="U1675" s="100"/>
      <c r="V1675" s="100"/>
      <c r="W1675" s="100"/>
      <c r="X1675" s="100"/>
      <c r="Y1675" s="100"/>
      <c r="Z1675" s="100"/>
    </row>
    <row r="1676" spans="1:26" ht="14.25" hidden="1" customHeight="1" outlineLevel="1" x14ac:dyDescent="0.2">
      <c r="A1676" s="201" t="s">
        <v>170</v>
      </c>
      <c r="B1676" s="97">
        <v>1</v>
      </c>
      <c r="C1676" s="97" t="s">
        <v>103</v>
      </c>
      <c r="D1676" s="97">
        <v>48</v>
      </c>
      <c r="E1676" s="147">
        <v>299565</v>
      </c>
      <c r="F1676" s="98">
        <v>0</v>
      </c>
      <c r="G1676" s="99">
        <v>0</v>
      </c>
      <c r="H1676" s="98">
        <v>76</v>
      </c>
      <c r="I1676" s="101"/>
      <c r="J1676" s="100"/>
      <c r="K1676" s="100"/>
      <c r="L1676" s="100"/>
      <c r="M1676" s="100"/>
      <c r="N1676" s="100"/>
      <c r="O1676" s="100"/>
      <c r="P1676" s="100"/>
      <c r="Q1676" s="100"/>
      <c r="R1676" s="100"/>
      <c r="S1676" s="100"/>
      <c r="T1676" s="100"/>
      <c r="U1676" s="100"/>
      <c r="V1676" s="100"/>
      <c r="W1676" s="100"/>
      <c r="X1676" s="100"/>
      <c r="Y1676" s="100"/>
      <c r="Z1676" s="100"/>
    </row>
    <row r="1677" spans="1:26" ht="14.25" customHeight="1" collapsed="1" x14ac:dyDescent="0.2">
      <c r="A1677" s="100" t="s">
        <v>171</v>
      </c>
      <c r="B1677" s="100">
        <v>1</v>
      </c>
      <c r="C1677" s="100" t="s">
        <v>101</v>
      </c>
      <c r="D1677" s="100">
        <v>36</v>
      </c>
      <c r="E1677" s="101">
        <v>70840</v>
      </c>
      <c r="F1677" s="101">
        <v>100000</v>
      </c>
      <c r="G1677" s="102">
        <v>2</v>
      </c>
      <c r="H1677" s="101">
        <v>77</v>
      </c>
      <c r="I1677" s="101"/>
      <c r="J1677" s="100"/>
      <c r="K1677" s="100"/>
      <c r="L1677" s="100"/>
      <c r="M1677" s="100"/>
      <c r="N1677" s="100"/>
      <c r="O1677" s="100"/>
      <c r="P1677" s="100"/>
      <c r="Q1677" s="100"/>
      <c r="R1677" s="100"/>
      <c r="S1677" s="100"/>
      <c r="T1677" s="100"/>
      <c r="U1677" s="100"/>
      <c r="V1677" s="100"/>
      <c r="W1677" s="100"/>
      <c r="X1677" s="100"/>
      <c r="Y1677" s="100"/>
      <c r="Z1677" s="100"/>
    </row>
    <row r="1678" spans="1:26" ht="14.25" hidden="1" customHeight="1" outlineLevel="1" x14ac:dyDescent="0.2">
      <c r="A1678" s="100" t="s">
        <v>171</v>
      </c>
      <c r="B1678" s="100">
        <v>2</v>
      </c>
      <c r="C1678" s="100" t="s">
        <v>101</v>
      </c>
      <c r="D1678" s="100">
        <v>37</v>
      </c>
      <c r="E1678" s="101">
        <v>75370</v>
      </c>
      <c r="F1678" s="101">
        <v>200000</v>
      </c>
      <c r="G1678" s="102">
        <v>5</v>
      </c>
      <c r="H1678" s="101">
        <v>77</v>
      </c>
      <c r="I1678" s="101"/>
      <c r="J1678" s="100"/>
      <c r="K1678" s="100"/>
      <c r="L1678" s="100"/>
      <c r="M1678" s="100"/>
      <c r="N1678" s="100"/>
      <c r="O1678" s="100"/>
      <c r="P1678" s="100"/>
      <c r="Q1678" s="100"/>
      <c r="R1678" s="100"/>
      <c r="S1678" s="100"/>
      <c r="T1678" s="100"/>
      <c r="U1678" s="100"/>
      <c r="V1678" s="100"/>
      <c r="W1678" s="100"/>
      <c r="X1678" s="100"/>
      <c r="Y1678" s="100"/>
      <c r="Z1678" s="100"/>
    </row>
    <row r="1679" spans="1:26" ht="14.25" hidden="1" customHeight="1" outlineLevel="1" x14ac:dyDescent="0.2">
      <c r="A1679" s="100" t="s">
        <v>171</v>
      </c>
      <c r="B1679" s="100">
        <v>3</v>
      </c>
      <c r="C1679" s="100" t="s">
        <v>101</v>
      </c>
      <c r="D1679" s="100">
        <v>38</v>
      </c>
      <c r="E1679" s="101">
        <v>80190</v>
      </c>
      <c r="F1679" s="101">
        <v>400000</v>
      </c>
      <c r="G1679" s="102">
        <v>14</v>
      </c>
      <c r="H1679" s="101">
        <v>77</v>
      </c>
      <c r="I1679" s="101"/>
      <c r="J1679" s="100"/>
      <c r="K1679" s="100"/>
      <c r="L1679" s="100"/>
      <c r="M1679" s="100"/>
      <c r="N1679" s="100"/>
      <c r="O1679" s="100"/>
      <c r="P1679" s="100"/>
      <c r="Q1679" s="100"/>
      <c r="R1679" s="100"/>
      <c r="S1679" s="100"/>
      <c r="T1679" s="100"/>
      <c r="U1679" s="100"/>
      <c r="V1679" s="100"/>
      <c r="W1679" s="100"/>
      <c r="X1679" s="100"/>
      <c r="Y1679" s="100"/>
      <c r="Z1679" s="100"/>
    </row>
    <row r="1680" spans="1:26" ht="14.25" hidden="1" customHeight="1" outlineLevel="1" x14ac:dyDescent="0.2">
      <c r="A1680" s="100" t="s">
        <v>171</v>
      </c>
      <c r="B1680" s="100">
        <v>4</v>
      </c>
      <c r="C1680" s="100" t="s">
        <v>101</v>
      </c>
      <c r="D1680" s="100">
        <v>39</v>
      </c>
      <c r="E1680" s="101">
        <v>85310</v>
      </c>
      <c r="F1680" s="101">
        <v>2000000</v>
      </c>
      <c r="G1680" s="102">
        <v>28</v>
      </c>
      <c r="H1680" s="101">
        <v>77</v>
      </c>
      <c r="I1680" s="101"/>
      <c r="J1680" s="100"/>
      <c r="K1680" s="100"/>
      <c r="L1680" s="100"/>
      <c r="M1680" s="100"/>
      <c r="N1680" s="100"/>
      <c r="O1680" s="100"/>
      <c r="P1680" s="100"/>
      <c r="Q1680" s="100"/>
      <c r="R1680" s="100"/>
      <c r="S1680" s="100"/>
      <c r="T1680" s="100"/>
      <c r="U1680" s="100"/>
      <c r="V1680" s="100"/>
      <c r="W1680" s="100"/>
      <c r="X1680" s="100"/>
      <c r="Y1680" s="100"/>
      <c r="Z1680" s="100"/>
    </row>
    <row r="1681" spans="1:26" ht="14.25" hidden="1" customHeight="1" outlineLevel="1" x14ac:dyDescent="0.2">
      <c r="A1681" s="100" t="s">
        <v>171</v>
      </c>
      <c r="B1681" s="100">
        <v>5</v>
      </c>
      <c r="C1681" s="100" t="s">
        <v>101</v>
      </c>
      <c r="D1681" s="100">
        <v>40</v>
      </c>
      <c r="E1681" s="101">
        <v>90760</v>
      </c>
      <c r="F1681" s="101">
        <v>4000000</v>
      </c>
      <c r="G1681" s="102">
        <v>66</v>
      </c>
      <c r="H1681" s="101">
        <v>77</v>
      </c>
      <c r="I1681" s="101"/>
      <c r="J1681" s="100"/>
      <c r="K1681" s="100"/>
      <c r="L1681" s="100"/>
      <c r="M1681" s="100"/>
      <c r="N1681" s="100"/>
      <c r="O1681" s="100"/>
      <c r="P1681" s="100"/>
      <c r="Q1681" s="100"/>
      <c r="R1681" s="100"/>
      <c r="S1681" s="100"/>
      <c r="T1681" s="100"/>
      <c r="U1681" s="100"/>
      <c r="V1681" s="100"/>
      <c r="W1681" s="100"/>
      <c r="X1681" s="100"/>
      <c r="Y1681" s="100"/>
      <c r="Z1681" s="100"/>
    </row>
    <row r="1682" spans="1:26" ht="14.25" hidden="1" customHeight="1" outlineLevel="1" x14ac:dyDescent="0.2">
      <c r="A1682" s="100" t="s">
        <v>171</v>
      </c>
      <c r="B1682" s="100">
        <v>6</v>
      </c>
      <c r="C1682" s="100" t="s">
        <v>101</v>
      </c>
      <c r="D1682" s="100">
        <v>41</v>
      </c>
      <c r="E1682" s="101">
        <v>96560</v>
      </c>
      <c r="F1682" s="101">
        <v>6000000</v>
      </c>
      <c r="G1682" s="102">
        <v>102</v>
      </c>
      <c r="H1682" s="101">
        <v>77</v>
      </c>
      <c r="I1682" s="101"/>
      <c r="J1682" s="100"/>
      <c r="K1682" s="100"/>
      <c r="L1682" s="100"/>
      <c r="M1682" s="100"/>
      <c r="N1682" s="100"/>
      <c r="O1682" s="100"/>
      <c r="P1682" s="100"/>
      <c r="Q1682" s="100"/>
      <c r="R1682" s="100"/>
      <c r="S1682" s="100"/>
      <c r="T1682" s="100"/>
      <c r="U1682" s="100"/>
      <c r="V1682" s="100"/>
      <c r="W1682" s="100"/>
      <c r="X1682" s="100"/>
      <c r="Y1682" s="100"/>
      <c r="Z1682" s="100"/>
    </row>
    <row r="1683" spans="1:26" ht="14.25" hidden="1" customHeight="1" outlineLevel="1" x14ac:dyDescent="0.2">
      <c r="A1683" s="100" t="s">
        <v>171</v>
      </c>
      <c r="B1683" s="100">
        <v>7</v>
      </c>
      <c r="C1683" s="100" t="s">
        <v>101</v>
      </c>
      <c r="D1683" s="100">
        <v>42</v>
      </c>
      <c r="E1683" s="101">
        <v>102730</v>
      </c>
      <c r="F1683" s="101">
        <v>11000000</v>
      </c>
      <c r="G1683" s="102">
        <v>124</v>
      </c>
      <c r="H1683" s="101">
        <v>77</v>
      </c>
      <c r="I1683" s="101"/>
      <c r="J1683" s="100"/>
      <c r="K1683" s="100"/>
      <c r="L1683" s="100"/>
      <c r="M1683" s="100"/>
      <c r="N1683" s="100"/>
      <c r="O1683" s="100"/>
      <c r="P1683" s="100"/>
      <c r="Q1683" s="100"/>
      <c r="R1683" s="100"/>
      <c r="S1683" s="100"/>
      <c r="T1683" s="100"/>
      <c r="U1683" s="100"/>
      <c r="V1683" s="100"/>
      <c r="W1683" s="100"/>
      <c r="X1683" s="100"/>
      <c r="Y1683" s="100"/>
      <c r="Z1683" s="100"/>
    </row>
    <row r="1684" spans="1:26" ht="14.25" hidden="1" customHeight="1" outlineLevel="1" x14ac:dyDescent="0.2">
      <c r="A1684" s="100" t="s">
        <v>171</v>
      </c>
      <c r="B1684" s="100">
        <v>8</v>
      </c>
      <c r="C1684" s="100" t="s">
        <v>101</v>
      </c>
      <c r="D1684" s="100">
        <v>43</v>
      </c>
      <c r="E1684" s="101">
        <v>109290</v>
      </c>
      <c r="F1684" s="101">
        <v>17000000</v>
      </c>
      <c r="G1684" s="102">
        <v>140</v>
      </c>
      <c r="H1684" s="101">
        <v>77</v>
      </c>
      <c r="I1684" s="101"/>
      <c r="J1684" s="100"/>
      <c r="K1684" s="100"/>
      <c r="L1684" s="100"/>
      <c r="M1684" s="100"/>
      <c r="N1684" s="100"/>
      <c r="O1684" s="100"/>
      <c r="P1684" s="100"/>
      <c r="Q1684" s="100"/>
      <c r="R1684" s="100"/>
      <c r="S1684" s="100"/>
      <c r="T1684" s="100"/>
      <c r="U1684" s="100"/>
      <c r="V1684" s="100"/>
      <c r="W1684" s="100"/>
      <c r="X1684" s="100"/>
      <c r="Y1684" s="100"/>
      <c r="Z1684" s="100"/>
    </row>
    <row r="1685" spans="1:26" ht="14.25" hidden="1" customHeight="1" outlineLevel="1" x14ac:dyDescent="0.2">
      <c r="A1685" s="100" t="s">
        <v>171</v>
      </c>
      <c r="B1685" s="100">
        <v>9</v>
      </c>
      <c r="C1685" s="100" t="s">
        <v>101</v>
      </c>
      <c r="D1685" s="100">
        <v>44</v>
      </c>
      <c r="E1685" s="101">
        <v>116270</v>
      </c>
      <c r="F1685" s="101">
        <v>36000000</v>
      </c>
      <c r="G1685" s="102">
        <v>148</v>
      </c>
      <c r="H1685" s="101">
        <v>77</v>
      </c>
      <c r="I1685" s="101"/>
      <c r="J1685" s="100"/>
      <c r="K1685" s="100"/>
      <c r="L1685" s="100"/>
      <c r="M1685" s="100"/>
      <c r="N1685" s="100"/>
      <c r="O1685" s="100"/>
      <c r="P1685" s="100"/>
      <c r="Q1685" s="100"/>
      <c r="R1685" s="100"/>
      <c r="S1685" s="100"/>
      <c r="T1685" s="100"/>
      <c r="U1685" s="100"/>
      <c r="V1685" s="100"/>
      <c r="W1685" s="100"/>
      <c r="X1685" s="100"/>
      <c r="Y1685" s="100"/>
      <c r="Z1685" s="100"/>
    </row>
    <row r="1686" spans="1:26" ht="14.25" hidden="1" customHeight="1" outlineLevel="1" x14ac:dyDescent="0.2">
      <c r="A1686" s="100" t="s">
        <v>171</v>
      </c>
      <c r="B1686" s="100">
        <v>10</v>
      </c>
      <c r="C1686" s="100" t="s">
        <v>101</v>
      </c>
      <c r="D1686" s="100">
        <v>45</v>
      </c>
      <c r="E1686" s="101">
        <v>123700</v>
      </c>
      <c r="F1686" s="101">
        <v>52000000</v>
      </c>
      <c r="G1686" s="102">
        <v>152</v>
      </c>
      <c r="H1686" s="101">
        <v>77</v>
      </c>
      <c r="I1686" s="101"/>
      <c r="J1686" s="100"/>
      <c r="K1686" s="100"/>
      <c r="L1686" s="100"/>
      <c r="M1686" s="100"/>
      <c r="N1686" s="100"/>
      <c r="O1686" s="100"/>
      <c r="P1686" s="100"/>
      <c r="Q1686" s="100"/>
      <c r="R1686" s="100"/>
      <c r="S1686" s="100"/>
      <c r="T1686" s="100"/>
      <c r="U1686" s="100"/>
      <c r="V1686" s="100"/>
      <c r="W1686" s="100"/>
      <c r="X1686" s="100"/>
      <c r="Y1686" s="100"/>
      <c r="Z1686" s="100"/>
    </row>
    <row r="1687" spans="1:26" ht="14.25" hidden="1" customHeight="1" outlineLevel="1" x14ac:dyDescent="0.2">
      <c r="A1687" s="100" t="s">
        <v>171</v>
      </c>
      <c r="B1687" s="100">
        <v>11</v>
      </c>
      <c r="C1687" s="100" t="s">
        <v>101</v>
      </c>
      <c r="D1687" s="100">
        <v>46</v>
      </c>
      <c r="E1687" s="101">
        <v>131600</v>
      </c>
      <c r="F1687" s="101">
        <v>70000000</v>
      </c>
      <c r="G1687" s="102">
        <v>160</v>
      </c>
      <c r="H1687" s="101">
        <v>77</v>
      </c>
      <c r="I1687" s="101"/>
      <c r="J1687" s="100"/>
      <c r="K1687" s="100"/>
      <c r="L1687" s="100"/>
      <c r="M1687" s="100"/>
      <c r="N1687" s="100"/>
      <c r="O1687" s="100"/>
      <c r="P1687" s="100"/>
      <c r="Q1687" s="100"/>
      <c r="R1687" s="100"/>
      <c r="S1687" s="100"/>
      <c r="T1687" s="100"/>
      <c r="U1687" s="100"/>
      <c r="V1687" s="100"/>
      <c r="W1687" s="100"/>
      <c r="X1687" s="100"/>
      <c r="Y1687" s="100"/>
      <c r="Z1687" s="100"/>
    </row>
    <row r="1688" spans="1:26" ht="14.25" hidden="1" customHeight="1" outlineLevel="1" x14ac:dyDescent="0.2">
      <c r="A1688" s="100" t="s">
        <v>171</v>
      </c>
      <c r="B1688" s="100">
        <v>12</v>
      </c>
      <c r="C1688" s="100" t="s">
        <v>101</v>
      </c>
      <c r="D1688" s="100">
        <v>47</v>
      </c>
      <c r="E1688" s="101">
        <v>140000</v>
      </c>
      <c r="F1688" s="101">
        <v>0</v>
      </c>
      <c r="G1688" s="102">
        <v>0</v>
      </c>
      <c r="H1688" s="101">
        <v>77</v>
      </c>
      <c r="I1688" s="101"/>
      <c r="J1688" s="100"/>
      <c r="K1688" s="100"/>
      <c r="L1688" s="100"/>
      <c r="M1688" s="100"/>
      <c r="N1688" s="100"/>
      <c r="O1688" s="100"/>
      <c r="P1688" s="100"/>
      <c r="Q1688" s="100"/>
      <c r="R1688" s="100"/>
      <c r="S1688" s="100"/>
      <c r="T1688" s="100"/>
      <c r="U1688" s="100"/>
      <c r="V1688" s="100"/>
      <c r="W1688" s="100"/>
      <c r="X1688" s="100"/>
      <c r="Y1688" s="100"/>
      <c r="Z1688" s="100"/>
    </row>
    <row r="1689" spans="1:26" ht="14.25" hidden="1" customHeight="1" outlineLevel="1" x14ac:dyDescent="0.2">
      <c r="A1689" s="100" t="s">
        <v>171</v>
      </c>
      <c r="B1689" s="100">
        <v>1</v>
      </c>
      <c r="C1689" s="100" t="s">
        <v>102</v>
      </c>
      <c r="D1689" s="100">
        <v>47</v>
      </c>
      <c r="E1689" s="101">
        <v>140000</v>
      </c>
      <c r="F1689" s="101">
        <v>2500000</v>
      </c>
      <c r="G1689" s="102">
        <v>12</v>
      </c>
      <c r="H1689" s="101">
        <v>77</v>
      </c>
      <c r="I1689" s="101"/>
      <c r="J1689" s="100"/>
      <c r="K1689" s="100"/>
      <c r="L1689" s="100"/>
      <c r="M1689" s="100"/>
      <c r="N1689" s="100"/>
      <c r="O1689" s="100"/>
      <c r="P1689" s="100"/>
      <c r="Q1689" s="100"/>
      <c r="R1689" s="100"/>
      <c r="S1689" s="100"/>
      <c r="T1689" s="100"/>
      <c r="U1689" s="100"/>
      <c r="V1689" s="100"/>
      <c r="W1689" s="100"/>
      <c r="X1689" s="100"/>
      <c r="Y1689" s="100"/>
      <c r="Z1689" s="100"/>
    </row>
    <row r="1690" spans="1:26" ht="14.25" hidden="1" customHeight="1" outlineLevel="1" x14ac:dyDescent="0.2">
      <c r="A1690" s="100" t="s">
        <v>171</v>
      </c>
      <c r="B1690" s="100">
        <v>2</v>
      </c>
      <c r="C1690" s="100" t="s">
        <v>102</v>
      </c>
      <c r="D1690" s="100">
        <v>47</v>
      </c>
      <c r="E1690" s="101">
        <v>142800</v>
      </c>
      <c r="F1690" s="101">
        <v>5000000</v>
      </c>
      <c r="G1690" s="102">
        <v>24</v>
      </c>
      <c r="H1690" s="101">
        <v>77</v>
      </c>
      <c r="I1690" s="101"/>
      <c r="J1690" s="100"/>
      <c r="K1690" s="100"/>
      <c r="L1690" s="100"/>
      <c r="M1690" s="100"/>
      <c r="N1690" s="100"/>
      <c r="O1690" s="100"/>
      <c r="P1690" s="100"/>
      <c r="Q1690" s="100"/>
      <c r="R1690" s="100"/>
      <c r="S1690" s="100"/>
      <c r="T1690" s="100"/>
      <c r="U1690" s="100"/>
      <c r="V1690" s="100"/>
      <c r="W1690" s="100"/>
      <c r="X1690" s="100"/>
      <c r="Y1690" s="100"/>
      <c r="Z1690" s="100"/>
    </row>
    <row r="1691" spans="1:26" ht="14.25" hidden="1" customHeight="1" outlineLevel="1" x14ac:dyDescent="0.2">
      <c r="A1691" s="100" t="s">
        <v>171</v>
      </c>
      <c r="B1691" s="100">
        <v>3</v>
      </c>
      <c r="C1691" s="100" t="s">
        <v>102</v>
      </c>
      <c r="D1691" s="100">
        <v>47</v>
      </c>
      <c r="E1691" s="101">
        <v>147000</v>
      </c>
      <c r="F1691" s="101">
        <v>10000000</v>
      </c>
      <c r="G1691" s="102">
        <v>36</v>
      </c>
      <c r="H1691" s="101">
        <v>77</v>
      </c>
      <c r="I1691" s="101"/>
      <c r="J1691" s="100"/>
      <c r="K1691" s="100"/>
      <c r="L1691" s="100"/>
      <c r="M1691" s="100"/>
      <c r="N1691" s="100"/>
      <c r="O1691" s="100"/>
      <c r="P1691" s="100"/>
      <c r="Q1691" s="100"/>
      <c r="R1691" s="100"/>
      <c r="S1691" s="100"/>
      <c r="T1691" s="100"/>
      <c r="U1691" s="100"/>
      <c r="V1691" s="100"/>
      <c r="W1691" s="100"/>
      <c r="X1691" s="100"/>
      <c r="Y1691" s="100"/>
      <c r="Z1691" s="100"/>
    </row>
    <row r="1692" spans="1:26" ht="14.25" hidden="1" customHeight="1" outlineLevel="1" x14ac:dyDescent="0.2">
      <c r="A1692" s="100" t="s">
        <v>171</v>
      </c>
      <c r="B1692" s="100">
        <v>4</v>
      </c>
      <c r="C1692" s="100" t="s">
        <v>102</v>
      </c>
      <c r="D1692" s="100">
        <v>47</v>
      </c>
      <c r="E1692" s="101">
        <v>149800</v>
      </c>
      <c r="F1692" s="101">
        <v>22500000</v>
      </c>
      <c r="G1692" s="102">
        <v>48</v>
      </c>
      <c r="H1692" s="101">
        <v>77</v>
      </c>
      <c r="I1692" s="101"/>
      <c r="J1692" s="100"/>
      <c r="K1692" s="100"/>
      <c r="L1692" s="100"/>
      <c r="M1692" s="100"/>
      <c r="N1692" s="100"/>
      <c r="O1692" s="100"/>
      <c r="P1692" s="100"/>
      <c r="Q1692" s="100"/>
      <c r="R1692" s="100"/>
      <c r="S1692" s="100"/>
      <c r="T1692" s="100"/>
      <c r="U1692" s="100"/>
      <c r="V1692" s="100"/>
      <c r="W1692" s="100"/>
      <c r="X1692" s="100"/>
      <c r="Y1692" s="100"/>
      <c r="Z1692" s="100"/>
    </row>
    <row r="1693" spans="1:26" ht="14.25" hidden="1" customHeight="1" outlineLevel="1" x14ac:dyDescent="0.2">
      <c r="A1693" s="100" t="s">
        <v>171</v>
      </c>
      <c r="B1693" s="100">
        <v>5</v>
      </c>
      <c r="C1693" s="100" t="s">
        <v>102</v>
      </c>
      <c r="D1693" s="100">
        <v>47</v>
      </c>
      <c r="E1693" s="101">
        <v>152600</v>
      </c>
      <c r="F1693" s="101">
        <v>22500000</v>
      </c>
      <c r="G1693" s="102">
        <v>48</v>
      </c>
      <c r="H1693" s="101">
        <v>77</v>
      </c>
      <c r="I1693" s="101"/>
      <c r="J1693" s="100"/>
      <c r="K1693" s="100"/>
      <c r="L1693" s="100"/>
      <c r="M1693" s="100"/>
      <c r="N1693" s="100"/>
      <c r="O1693" s="100"/>
      <c r="P1693" s="100"/>
      <c r="Q1693" s="100"/>
      <c r="R1693" s="100"/>
      <c r="S1693" s="100"/>
      <c r="T1693" s="100"/>
      <c r="U1693" s="100"/>
      <c r="V1693" s="100"/>
      <c r="W1693" s="100"/>
      <c r="X1693" s="100"/>
      <c r="Y1693" s="100"/>
      <c r="Z1693" s="100"/>
    </row>
    <row r="1694" spans="1:26" ht="14.25" hidden="1" customHeight="1" outlineLevel="1" x14ac:dyDescent="0.2">
      <c r="A1694" s="100" t="s">
        <v>171</v>
      </c>
      <c r="B1694" s="100">
        <v>6</v>
      </c>
      <c r="C1694" s="100" t="s">
        <v>102</v>
      </c>
      <c r="D1694" s="100">
        <v>47</v>
      </c>
      <c r="E1694" s="101">
        <v>155400</v>
      </c>
      <c r="F1694" s="101">
        <v>22500000</v>
      </c>
      <c r="G1694" s="102">
        <v>48</v>
      </c>
      <c r="H1694" s="101">
        <v>77</v>
      </c>
      <c r="I1694" s="101"/>
      <c r="J1694" s="100"/>
      <c r="K1694" s="100"/>
      <c r="L1694" s="100"/>
      <c r="M1694" s="100"/>
      <c r="N1694" s="100"/>
      <c r="O1694" s="100"/>
      <c r="P1694" s="100"/>
      <c r="Q1694" s="100"/>
      <c r="R1694" s="100"/>
      <c r="S1694" s="100"/>
      <c r="T1694" s="100"/>
      <c r="U1694" s="100"/>
      <c r="V1694" s="100"/>
      <c r="W1694" s="100"/>
      <c r="X1694" s="100"/>
      <c r="Y1694" s="100"/>
      <c r="Z1694" s="100"/>
    </row>
    <row r="1695" spans="1:26" ht="14.25" hidden="1" customHeight="1" outlineLevel="1" x14ac:dyDescent="0.2">
      <c r="A1695" s="100" t="s">
        <v>171</v>
      </c>
      <c r="B1695" s="100">
        <v>7</v>
      </c>
      <c r="C1695" s="100" t="s">
        <v>102</v>
      </c>
      <c r="D1695" s="100">
        <v>47</v>
      </c>
      <c r="E1695" s="101">
        <v>159600</v>
      </c>
      <c r="F1695" s="101">
        <v>22500000</v>
      </c>
      <c r="G1695" s="102">
        <v>48</v>
      </c>
      <c r="H1695" s="101">
        <v>77</v>
      </c>
      <c r="I1695" s="101"/>
      <c r="J1695" s="100"/>
      <c r="K1695" s="100"/>
      <c r="L1695" s="100"/>
      <c r="M1695" s="100"/>
      <c r="N1695" s="100"/>
      <c r="O1695" s="100"/>
      <c r="P1695" s="100"/>
      <c r="Q1695" s="100"/>
      <c r="R1695" s="100"/>
      <c r="S1695" s="100"/>
      <c r="T1695" s="100"/>
      <c r="U1695" s="100"/>
      <c r="V1695" s="100"/>
      <c r="W1695" s="100"/>
      <c r="X1695" s="100"/>
      <c r="Y1695" s="100"/>
      <c r="Z1695" s="100"/>
    </row>
    <row r="1696" spans="1:26" ht="14.25" hidden="1" customHeight="1" outlineLevel="1" x14ac:dyDescent="0.2">
      <c r="A1696" s="100" t="s">
        <v>171</v>
      </c>
      <c r="B1696" s="100">
        <v>8</v>
      </c>
      <c r="C1696" s="100" t="s">
        <v>102</v>
      </c>
      <c r="D1696" s="100">
        <v>47</v>
      </c>
      <c r="E1696" s="101">
        <v>161000</v>
      </c>
      <c r="F1696" s="101">
        <v>22500000</v>
      </c>
      <c r="G1696" s="102">
        <v>48</v>
      </c>
      <c r="H1696" s="101">
        <v>77</v>
      </c>
      <c r="I1696" s="101"/>
      <c r="J1696" s="100"/>
      <c r="K1696" s="100"/>
      <c r="L1696" s="100"/>
      <c r="M1696" s="100"/>
      <c r="N1696" s="100"/>
      <c r="O1696" s="100"/>
      <c r="P1696" s="100"/>
      <c r="Q1696" s="100"/>
      <c r="R1696" s="100"/>
      <c r="S1696" s="100"/>
      <c r="T1696" s="100"/>
      <c r="U1696" s="100"/>
      <c r="V1696" s="100"/>
      <c r="W1696" s="100"/>
      <c r="X1696" s="100"/>
      <c r="Y1696" s="100"/>
      <c r="Z1696" s="100"/>
    </row>
    <row r="1697" spans="1:26" ht="14.25" hidden="1" customHeight="1" outlineLevel="1" x14ac:dyDescent="0.2">
      <c r="A1697" s="100" t="s">
        <v>171</v>
      </c>
      <c r="B1697" s="100">
        <v>9</v>
      </c>
      <c r="C1697" s="100" t="s">
        <v>102</v>
      </c>
      <c r="D1697" s="100">
        <v>47</v>
      </c>
      <c r="E1697" s="101">
        <v>162400</v>
      </c>
      <c r="F1697" s="101">
        <v>22500000</v>
      </c>
      <c r="G1697" s="102">
        <v>48</v>
      </c>
      <c r="H1697" s="101">
        <v>77</v>
      </c>
      <c r="I1697" s="101"/>
      <c r="J1697" s="100"/>
      <c r="K1697" s="100"/>
      <c r="L1697" s="100"/>
      <c r="M1697" s="100"/>
      <c r="N1697" s="100"/>
      <c r="O1697" s="100"/>
      <c r="P1697" s="100"/>
      <c r="Q1697" s="100"/>
      <c r="R1697" s="100"/>
      <c r="S1697" s="100"/>
      <c r="T1697" s="100"/>
      <c r="U1697" s="100"/>
      <c r="V1697" s="100"/>
      <c r="W1697" s="100"/>
      <c r="X1697" s="100"/>
      <c r="Y1697" s="100"/>
      <c r="Z1697" s="100"/>
    </row>
    <row r="1698" spans="1:26" ht="14.25" hidden="1" customHeight="1" outlineLevel="1" x14ac:dyDescent="0.2">
      <c r="A1698" s="100" t="s">
        <v>171</v>
      </c>
      <c r="B1698" s="100">
        <v>10</v>
      </c>
      <c r="C1698" s="100" t="s">
        <v>102</v>
      </c>
      <c r="D1698" s="100">
        <v>47</v>
      </c>
      <c r="E1698" s="101">
        <v>165200</v>
      </c>
      <c r="F1698" s="101">
        <v>22500000</v>
      </c>
      <c r="G1698" s="102">
        <v>48</v>
      </c>
      <c r="H1698" s="101">
        <v>77</v>
      </c>
      <c r="I1698" s="101"/>
      <c r="J1698" s="100"/>
      <c r="K1698" s="100"/>
      <c r="L1698" s="100"/>
      <c r="M1698" s="100"/>
      <c r="N1698" s="100"/>
      <c r="O1698" s="100"/>
      <c r="P1698" s="100"/>
      <c r="Q1698" s="100"/>
      <c r="R1698" s="100"/>
      <c r="S1698" s="100"/>
      <c r="T1698" s="100"/>
      <c r="U1698" s="100"/>
      <c r="V1698" s="100"/>
      <c r="W1698" s="100"/>
      <c r="X1698" s="100"/>
      <c r="Y1698" s="100"/>
      <c r="Z1698" s="100"/>
    </row>
    <row r="1699" spans="1:26" ht="14.25" hidden="1" customHeight="1" outlineLevel="1" x14ac:dyDescent="0.2">
      <c r="A1699" s="100" t="s">
        <v>171</v>
      </c>
      <c r="B1699" s="100">
        <v>11</v>
      </c>
      <c r="C1699" s="100" t="s">
        <v>102</v>
      </c>
      <c r="D1699" s="100">
        <v>47</v>
      </c>
      <c r="E1699" s="101">
        <v>166600</v>
      </c>
      <c r="F1699" s="101">
        <v>22500000</v>
      </c>
      <c r="G1699" s="102">
        <v>48</v>
      </c>
      <c r="H1699" s="101">
        <v>77</v>
      </c>
      <c r="I1699" s="101"/>
      <c r="J1699" s="100"/>
      <c r="K1699" s="100"/>
      <c r="L1699" s="100"/>
      <c r="M1699" s="100"/>
      <c r="N1699" s="100"/>
      <c r="O1699" s="100"/>
      <c r="P1699" s="100"/>
      <c r="Q1699" s="100"/>
      <c r="R1699" s="100"/>
      <c r="S1699" s="100"/>
      <c r="T1699" s="100"/>
      <c r="U1699" s="100"/>
      <c r="V1699" s="100"/>
      <c r="W1699" s="100"/>
      <c r="X1699" s="100"/>
      <c r="Y1699" s="100"/>
      <c r="Z1699" s="100"/>
    </row>
    <row r="1700" spans="1:26" ht="14.25" hidden="1" customHeight="1" outlineLevel="1" x14ac:dyDescent="0.2">
      <c r="A1700" s="100" t="s">
        <v>171</v>
      </c>
      <c r="B1700" s="100">
        <v>12</v>
      </c>
      <c r="C1700" s="100" t="s">
        <v>102</v>
      </c>
      <c r="D1700" s="100">
        <v>47</v>
      </c>
      <c r="E1700" s="101">
        <v>168000</v>
      </c>
      <c r="F1700" s="101">
        <v>0</v>
      </c>
      <c r="G1700" s="102">
        <v>0</v>
      </c>
      <c r="H1700" s="101">
        <v>77</v>
      </c>
      <c r="I1700" s="101"/>
      <c r="J1700" s="100"/>
      <c r="K1700" s="100"/>
      <c r="L1700" s="100"/>
      <c r="M1700" s="100"/>
      <c r="N1700" s="100"/>
      <c r="O1700" s="100"/>
      <c r="P1700" s="100"/>
      <c r="Q1700" s="100"/>
      <c r="R1700" s="100"/>
      <c r="S1700" s="100"/>
      <c r="T1700" s="100"/>
      <c r="U1700" s="100"/>
      <c r="V1700" s="100"/>
      <c r="W1700" s="100"/>
      <c r="X1700" s="100"/>
      <c r="Y1700" s="100"/>
      <c r="Z1700" s="100"/>
    </row>
    <row r="1701" spans="1:26" ht="14.25" hidden="1" customHeight="1" outlineLevel="1" x14ac:dyDescent="0.2">
      <c r="A1701" s="201" t="s">
        <v>171</v>
      </c>
      <c r="B1701" s="97">
        <v>1</v>
      </c>
      <c r="C1701" s="97" t="s">
        <v>103</v>
      </c>
      <c r="D1701" s="97">
        <v>47</v>
      </c>
      <c r="E1701" s="98">
        <v>176400</v>
      </c>
      <c r="F1701" s="98">
        <v>0</v>
      </c>
      <c r="G1701" s="99">
        <v>0</v>
      </c>
      <c r="H1701" s="98">
        <v>77</v>
      </c>
      <c r="I1701" s="101"/>
      <c r="J1701" s="100"/>
      <c r="K1701" s="100"/>
      <c r="L1701" s="100"/>
      <c r="M1701" s="100"/>
      <c r="N1701" s="100"/>
      <c r="O1701" s="100"/>
      <c r="P1701" s="100"/>
      <c r="Q1701" s="100"/>
      <c r="R1701" s="100"/>
      <c r="S1701" s="100"/>
      <c r="T1701" s="100"/>
      <c r="U1701" s="100"/>
      <c r="V1701" s="100"/>
      <c r="W1701" s="100"/>
      <c r="X1701" s="100"/>
      <c r="Y1701" s="100"/>
      <c r="Z1701" s="100"/>
    </row>
    <row r="1702" spans="1:26" ht="14.25" customHeight="1" collapsed="1" x14ac:dyDescent="0.2">
      <c r="A1702" s="100" t="s">
        <v>172</v>
      </c>
      <c r="B1702" s="100">
        <v>1</v>
      </c>
      <c r="C1702" s="100" t="s">
        <v>101</v>
      </c>
      <c r="D1702" s="100">
        <v>38</v>
      </c>
      <c r="E1702" s="101">
        <v>86400</v>
      </c>
      <c r="F1702" s="101">
        <v>100000</v>
      </c>
      <c r="G1702" s="102">
        <v>2</v>
      </c>
      <c r="H1702" s="101">
        <v>79</v>
      </c>
      <c r="I1702" s="101"/>
      <c r="J1702" s="100"/>
      <c r="K1702" s="100"/>
      <c r="L1702" s="100"/>
      <c r="M1702" s="100"/>
      <c r="N1702" s="100"/>
      <c r="O1702" s="100"/>
      <c r="P1702" s="100"/>
      <c r="Q1702" s="100"/>
      <c r="R1702" s="100"/>
      <c r="S1702" s="100"/>
      <c r="T1702" s="100"/>
      <c r="U1702" s="100"/>
      <c r="V1702" s="100"/>
      <c r="W1702" s="100"/>
      <c r="X1702" s="100"/>
      <c r="Y1702" s="100"/>
      <c r="Z1702" s="100"/>
    </row>
    <row r="1703" spans="1:26" ht="14.25" hidden="1" customHeight="1" outlineLevel="1" x14ac:dyDescent="0.2">
      <c r="A1703" s="100" t="s">
        <v>172</v>
      </c>
      <c r="B1703" s="100">
        <v>2</v>
      </c>
      <c r="C1703" s="100" t="s">
        <v>101</v>
      </c>
      <c r="D1703" s="100">
        <v>39</v>
      </c>
      <c r="E1703" s="101">
        <v>91600</v>
      </c>
      <c r="F1703" s="101">
        <v>200000</v>
      </c>
      <c r="G1703" s="102">
        <v>5</v>
      </c>
      <c r="H1703" s="101">
        <v>79</v>
      </c>
      <c r="I1703" s="101"/>
      <c r="J1703" s="100"/>
      <c r="K1703" s="100"/>
      <c r="L1703" s="100"/>
      <c r="M1703" s="100"/>
      <c r="N1703" s="100"/>
      <c r="O1703" s="100"/>
      <c r="P1703" s="100"/>
      <c r="Q1703" s="100"/>
      <c r="R1703" s="100"/>
      <c r="S1703" s="100"/>
      <c r="T1703" s="100"/>
      <c r="U1703" s="100"/>
      <c r="V1703" s="100"/>
      <c r="W1703" s="100"/>
      <c r="X1703" s="100"/>
      <c r="Y1703" s="100"/>
      <c r="Z1703" s="100"/>
    </row>
    <row r="1704" spans="1:26" ht="14.25" hidden="1" customHeight="1" outlineLevel="1" x14ac:dyDescent="0.2">
      <c r="A1704" s="100" t="s">
        <v>172</v>
      </c>
      <c r="B1704" s="100">
        <v>3</v>
      </c>
      <c r="C1704" s="100" t="s">
        <v>101</v>
      </c>
      <c r="D1704" s="100">
        <v>40</v>
      </c>
      <c r="E1704" s="101">
        <v>97000</v>
      </c>
      <c r="F1704" s="101">
        <v>400000</v>
      </c>
      <c r="G1704" s="102">
        <v>14</v>
      </c>
      <c r="H1704" s="101">
        <v>79</v>
      </c>
      <c r="I1704" s="101"/>
      <c r="J1704" s="100"/>
      <c r="K1704" s="100"/>
      <c r="L1704" s="100"/>
      <c r="M1704" s="100"/>
      <c r="N1704" s="100"/>
      <c r="O1704" s="100"/>
      <c r="P1704" s="100"/>
      <c r="Q1704" s="100"/>
      <c r="R1704" s="100"/>
      <c r="S1704" s="100"/>
      <c r="T1704" s="100"/>
      <c r="U1704" s="100"/>
      <c r="V1704" s="100"/>
      <c r="W1704" s="100"/>
      <c r="X1704" s="100"/>
      <c r="Y1704" s="100"/>
      <c r="Z1704" s="100"/>
    </row>
    <row r="1705" spans="1:26" ht="14.25" hidden="1" customHeight="1" outlineLevel="1" x14ac:dyDescent="0.2">
      <c r="A1705" s="100" t="s">
        <v>172</v>
      </c>
      <c r="B1705" s="100">
        <v>4</v>
      </c>
      <c r="C1705" s="100" t="s">
        <v>101</v>
      </c>
      <c r="D1705" s="100">
        <v>42</v>
      </c>
      <c r="E1705" s="101">
        <v>102900</v>
      </c>
      <c r="F1705" s="101">
        <v>2000000</v>
      </c>
      <c r="G1705" s="102">
        <v>28</v>
      </c>
      <c r="H1705" s="101">
        <v>79</v>
      </c>
      <c r="I1705" s="101"/>
      <c r="J1705" s="100"/>
      <c r="K1705" s="100"/>
      <c r="L1705" s="100"/>
      <c r="M1705" s="100"/>
      <c r="N1705" s="100"/>
      <c r="O1705" s="100"/>
      <c r="P1705" s="100"/>
      <c r="Q1705" s="100"/>
      <c r="R1705" s="100"/>
      <c r="S1705" s="100"/>
      <c r="T1705" s="100"/>
      <c r="U1705" s="100"/>
      <c r="V1705" s="100"/>
      <c r="W1705" s="100"/>
      <c r="X1705" s="100"/>
      <c r="Y1705" s="100"/>
      <c r="Z1705" s="100"/>
    </row>
    <row r="1706" spans="1:26" ht="14.25" hidden="1" customHeight="1" outlineLevel="1" x14ac:dyDescent="0.2">
      <c r="A1706" s="100" t="s">
        <v>172</v>
      </c>
      <c r="B1706" s="100">
        <v>5</v>
      </c>
      <c r="C1706" s="100" t="s">
        <v>101</v>
      </c>
      <c r="D1706" s="100">
        <v>44</v>
      </c>
      <c r="E1706" s="101">
        <v>109100</v>
      </c>
      <c r="F1706" s="101">
        <v>4000000</v>
      </c>
      <c r="G1706" s="102">
        <v>66</v>
      </c>
      <c r="H1706" s="101">
        <v>79</v>
      </c>
      <c r="I1706" s="101"/>
      <c r="J1706" s="100"/>
      <c r="K1706" s="100"/>
      <c r="L1706" s="100"/>
      <c r="M1706" s="100"/>
      <c r="N1706" s="100"/>
      <c r="O1706" s="100"/>
      <c r="P1706" s="100"/>
      <c r="Q1706" s="100"/>
      <c r="R1706" s="100"/>
      <c r="S1706" s="100"/>
      <c r="T1706" s="100"/>
      <c r="U1706" s="100"/>
      <c r="V1706" s="100"/>
      <c r="W1706" s="100"/>
      <c r="X1706" s="100"/>
      <c r="Y1706" s="100"/>
      <c r="Z1706" s="100"/>
    </row>
    <row r="1707" spans="1:26" ht="14.25" hidden="1" customHeight="1" outlineLevel="1" x14ac:dyDescent="0.2">
      <c r="A1707" s="100" t="s">
        <v>172</v>
      </c>
      <c r="B1707" s="100">
        <v>6</v>
      </c>
      <c r="C1707" s="100" t="s">
        <v>101</v>
      </c>
      <c r="D1707" s="100">
        <v>46</v>
      </c>
      <c r="E1707" s="101">
        <v>115600</v>
      </c>
      <c r="F1707" s="101">
        <v>6000000</v>
      </c>
      <c r="G1707" s="102">
        <v>102</v>
      </c>
      <c r="H1707" s="101">
        <v>79</v>
      </c>
      <c r="I1707" s="101"/>
      <c r="J1707" s="100"/>
      <c r="K1707" s="100"/>
      <c r="L1707" s="100"/>
      <c r="M1707" s="100"/>
      <c r="N1707" s="100"/>
      <c r="O1707" s="100"/>
      <c r="P1707" s="100"/>
      <c r="Q1707" s="100"/>
      <c r="R1707" s="100"/>
      <c r="S1707" s="100"/>
      <c r="T1707" s="100"/>
      <c r="U1707" s="100"/>
      <c r="V1707" s="100"/>
      <c r="W1707" s="100"/>
      <c r="X1707" s="100"/>
      <c r="Y1707" s="100"/>
      <c r="Z1707" s="100"/>
    </row>
    <row r="1708" spans="1:26" ht="14.25" hidden="1" customHeight="1" outlineLevel="1" x14ac:dyDescent="0.2">
      <c r="A1708" s="100" t="s">
        <v>172</v>
      </c>
      <c r="B1708" s="100">
        <v>7</v>
      </c>
      <c r="C1708" s="100" t="s">
        <v>101</v>
      </c>
      <c r="D1708" s="100">
        <v>48</v>
      </c>
      <c r="E1708" s="101">
        <v>122600</v>
      </c>
      <c r="F1708" s="101">
        <v>11000000</v>
      </c>
      <c r="G1708" s="102">
        <v>124</v>
      </c>
      <c r="H1708" s="101">
        <v>79</v>
      </c>
      <c r="I1708" s="101"/>
      <c r="J1708" s="100"/>
      <c r="K1708" s="100"/>
      <c r="L1708" s="100"/>
      <c r="M1708" s="100"/>
      <c r="N1708" s="100"/>
      <c r="O1708" s="100"/>
      <c r="P1708" s="100"/>
      <c r="Q1708" s="100"/>
      <c r="R1708" s="100"/>
      <c r="S1708" s="100"/>
      <c r="T1708" s="100"/>
      <c r="U1708" s="100"/>
      <c r="V1708" s="100"/>
      <c r="W1708" s="100"/>
      <c r="X1708" s="100"/>
      <c r="Y1708" s="100"/>
      <c r="Z1708" s="100"/>
    </row>
    <row r="1709" spans="1:26" ht="14.25" hidden="1" customHeight="1" outlineLevel="1" x14ac:dyDescent="0.2">
      <c r="A1709" s="100" t="s">
        <v>172</v>
      </c>
      <c r="B1709" s="100">
        <v>8</v>
      </c>
      <c r="C1709" s="100" t="s">
        <v>101</v>
      </c>
      <c r="D1709" s="100">
        <v>49</v>
      </c>
      <c r="E1709" s="101">
        <v>130000</v>
      </c>
      <c r="F1709" s="101">
        <v>17000000</v>
      </c>
      <c r="G1709" s="102">
        <v>140</v>
      </c>
      <c r="H1709" s="101">
        <v>79</v>
      </c>
      <c r="I1709" s="101"/>
      <c r="J1709" s="100"/>
      <c r="K1709" s="100"/>
      <c r="L1709" s="100"/>
      <c r="M1709" s="100"/>
      <c r="N1709" s="100"/>
      <c r="O1709" s="100"/>
      <c r="P1709" s="100"/>
      <c r="Q1709" s="100"/>
      <c r="R1709" s="100"/>
      <c r="S1709" s="100"/>
      <c r="T1709" s="100"/>
      <c r="U1709" s="100"/>
      <c r="V1709" s="100"/>
      <c r="W1709" s="100"/>
      <c r="X1709" s="100"/>
      <c r="Y1709" s="100"/>
      <c r="Z1709" s="100"/>
    </row>
    <row r="1710" spans="1:26" ht="14.25" hidden="1" customHeight="1" outlineLevel="1" x14ac:dyDescent="0.2">
      <c r="A1710" s="100" t="s">
        <v>172</v>
      </c>
      <c r="B1710" s="100">
        <v>9</v>
      </c>
      <c r="C1710" s="100" t="s">
        <v>101</v>
      </c>
      <c r="D1710" s="100">
        <v>50</v>
      </c>
      <c r="E1710" s="101">
        <v>137700</v>
      </c>
      <c r="F1710" s="101">
        <v>36000000</v>
      </c>
      <c r="G1710" s="102">
        <v>148</v>
      </c>
      <c r="H1710" s="101">
        <v>79</v>
      </c>
      <c r="I1710" s="101"/>
      <c r="J1710" s="100"/>
      <c r="K1710" s="100"/>
      <c r="L1710" s="100"/>
      <c r="M1710" s="100"/>
      <c r="N1710" s="100"/>
      <c r="O1710" s="100"/>
      <c r="P1710" s="100"/>
      <c r="Q1710" s="100"/>
      <c r="R1710" s="100"/>
      <c r="S1710" s="100"/>
      <c r="T1710" s="100"/>
      <c r="U1710" s="100"/>
      <c r="V1710" s="100"/>
      <c r="W1710" s="100"/>
      <c r="X1710" s="100"/>
      <c r="Y1710" s="100"/>
      <c r="Z1710" s="100"/>
    </row>
    <row r="1711" spans="1:26" ht="14.25" hidden="1" customHeight="1" outlineLevel="1" x14ac:dyDescent="0.2">
      <c r="A1711" s="100" t="s">
        <v>172</v>
      </c>
      <c r="B1711" s="100">
        <v>10</v>
      </c>
      <c r="C1711" s="100" t="s">
        <v>101</v>
      </c>
      <c r="D1711" s="100">
        <v>51</v>
      </c>
      <c r="E1711" s="101">
        <v>146000</v>
      </c>
      <c r="F1711" s="101">
        <v>52000000</v>
      </c>
      <c r="G1711" s="102">
        <v>152</v>
      </c>
      <c r="H1711" s="101">
        <v>79</v>
      </c>
      <c r="I1711" s="101"/>
      <c r="J1711" s="100"/>
      <c r="K1711" s="100"/>
      <c r="L1711" s="100"/>
      <c r="M1711" s="100"/>
      <c r="N1711" s="100"/>
      <c r="O1711" s="100"/>
      <c r="P1711" s="100"/>
      <c r="Q1711" s="100"/>
      <c r="R1711" s="100"/>
      <c r="S1711" s="100"/>
      <c r="T1711" s="100"/>
      <c r="U1711" s="100"/>
      <c r="V1711" s="100"/>
      <c r="W1711" s="100"/>
      <c r="X1711" s="100"/>
      <c r="Y1711" s="100"/>
      <c r="Z1711" s="100"/>
    </row>
    <row r="1712" spans="1:26" ht="14.25" hidden="1" customHeight="1" outlineLevel="1" x14ac:dyDescent="0.2">
      <c r="A1712" s="100" t="s">
        <v>172</v>
      </c>
      <c r="B1712" s="100">
        <v>11</v>
      </c>
      <c r="C1712" s="100" t="s">
        <v>101</v>
      </c>
      <c r="D1712" s="100">
        <v>52</v>
      </c>
      <c r="E1712" s="101">
        <v>154800</v>
      </c>
      <c r="F1712" s="101">
        <v>70000000</v>
      </c>
      <c r="G1712" s="102">
        <v>160</v>
      </c>
      <c r="H1712" s="101">
        <v>79</v>
      </c>
      <c r="I1712" s="101"/>
      <c r="J1712" s="100"/>
      <c r="K1712" s="100"/>
      <c r="L1712" s="100"/>
      <c r="M1712" s="100"/>
      <c r="N1712" s="100"/>
      <c r="O1712" s="100"/>
      <c r="P1712" s="100"/>
      <c r="Q1712" s="100"/>
      <c r="R1712" s="100"/>
      <c r="S1712" s="100"/>
      <c r="T1712" s="100"/>
      <c r="U1712" s="100"/>
      <c r="V1712" s="100"/>
      <c r="W1712" s="100"/>
      <c r="X1712" s="100"/>
      <c r="Y1712" s="100"/>
      <c r="Z1712" s="100"/>
    </row>
    <row r="1713" spans="1:26" ht="14.25" hidden="1" customHeight="1" outlineLevel="1" x14ac:dyDescent="0.2">
      <c r="A1713" s="100" t="s">
        <v>172</v>
      </c>
      <c r="B1713" s="100">
        <v>12</v>
      </c>
      <c r="C1713" s="100" t="s">
        <v>101</v>
      </c>
      <c r="D1713" s="100">
        <v>53</v>
      </c>
      <c r="E1713" s="101">
        <v>164000</v>
      </c>
      <c r="F1713" s="101">
        <v>0</v>
      </c>
      <c r="G1713" s="102">
        <v>0</v>
      </c>
      <c r="H1713" s="101">
        <v>79</v>
      </c>
      <c r="I1713" s="101"/>
      <c r="J1713" s="100"/>
      <c r="K1713" s="100"/>
      <c r="L1713" s="100"/>
      <c r="M1713" s="100"/>
      <c r="N1713" s="100"/>
      <c r="O1713" s="100"/>
      <c r="P1713" s="100"/>
      <c r="Q1713" s="100"/>
      <c r="R1713" s="100"/>
      <c r="S1713" s="100"/>
      <c r="T1713" s="100"/>
      <c r="U1713" s="100"/>
      <c r="V1713" s="100"/>
      <c r="W1713" s="100"/>
      <c r="X1713" s="100"/>
      <c r="Y1713" s="100"/>
      <c r="Z1713" s="100"/>
    </row>
    <row r="1714" spans="1:26" ht="14.25" hidden="1" customHeight="1" outlineLevel="1" x14ac:dyDescent="0.2">
      <c r="A1714" s="100" t="s">
        <v>172</v>
      </c>
      <c r="B1714" s="100">
        <v>1</v>
      </c>
      <c r="C1714" s="100" t="s">
        <v>102</v>
      </c>
      <c r="D1714" s="100">
        <v>53</v>
      </c>
      <c r="E1714" s="101">
        <v>164000</v>
      </c>
      <c r="F1714" s="101">
        <v>2500000</v>
      </c>
      <c r="G1714" s="102">
        <v>12</v>
      </c>
      <c r="H1714" s="101">
        <v>79</v>
      </c>
      <c r="I1714" s="101"/>
      <c r="J1714" s="100"/>
      <c r="K1714" s="100"/>
      <c r="L1714" s="100"/>
      <c r="M1714" s="100"/>
      <c r="N1714" s="100"/>
      <c r="O1714" s="100"/>
      <c r="P1714" s="100"/>
      <c r="Q1714" s="100"/>
      <c r="R1714" s="100"/>
      <c r="S1714" s="100"/>
      <c r="T1714" s="100"/>
      <c r="U1714" s="100"/>
      <c r="V1714" s="100"/>
      <c r="W1714" s="100"/>
      <c r="X1714" s="100"/>
      <c r="Y1714" s="100"/>
      <c r="Z1714" s="100"/>
    </row>
    <row r="1715" spans="1:26" ht="14.25" hidden="1" customHeight="1" outlineLevel="1" x14ac:dyDescent="0.2">
      <c r="A1715" s="100" t="s">
        <v>172</v>
      </c>
      <c r="B1715" s="100">
        <v>2</v>
      </c>
      <c r="C1715" s="100" t="s">
        <v>102</v>
      </c>
      <c r="D1715" s="100">
        <v>53</v>
      </c>
      <c r="E1715" s="101">
        <v>167000</v>
      </c>
      <c r="F1715" s="101">
        <v>5000000</v>
      </c>
      <c r="G1715" s="102">
        <v>24</v>
      </c>
      <c r="H1715" s="101">
        <v>79</v>
      </c>
      <c r="I1715" s="101"/>
      <c r="J1715" s="100"/>
      <c r="K1715" s="100"/>
      <c r="L1715" s="100"/>
      <c r="M1715" s="100"/>
      <c r="N1715" s="100"/>
      <c r="O1715" s="100"/>
      <c r="P1715" s="100"/>
      <c r="Q1715" s="100"/>
      <c r="R1715" s="100"/>
      <c r="S1715" s="100"/>
      <c r="T1715" s="100"/>
      <c r="U1715" s="100"/>
      <c r="V1715" s="100"/>
      <c r="W1715" s="100"/>
      <c r="X1715" s="100"/>
      <c r="Y1715" s="100"/>
      <c r="Z1715" s="100"/>
    </row>
    <row r="1716" spans="1:26" ht="14.25" hidden="1" customHeight="1" outlineLevel="1" x14ac:dyDescent="0.2">
      <c r="A1716" s="100" t="s">
        <v>172</v>
      </c>
      <c r="B1716" s="100">
        <v>3</v>
      </c>
      <c r="C1716" s="100" t="s">
        <v>102</v>
      </c>
      <c r="D1716" s="100">
        <v>53</v>
      </c>
      <c r="E1716" s="101">
        <v>170000</v>
      </c>
      <c r="F1716" s="101">
        <v>10000000</v>
      </c>
      <c r="G1716" s="102">
        <v>36</v>
      </c>
      <c r="H1716" s="101">
        <v>79</v>
      </c>
      <c r="I1716" s="101"/>
      <c r="J1716" s="100"/>
      <c r="K1716" s="100"/>
      <c r="L1716" s="100"/>
      <c r="M1716" s="100"/>
      <c r="N1716" s="100"/>
      <c r="O1716" s="100"/>
      <c r="P1716" s="100"/>
      <c r="Q1716" s="100"/>
      <c r="R1716" s="100"/>
      <c r="S1716" s="100"/>
      <c r="T1716" s="100"/>
      <c r="U1716" s="100"/>
      <c r="V1716" s="100"/>
      <c r="W1716" s="100"/>
      <c r="X1716" s="100"/>
      <c r="Y1716" s="100"/>
      <c r="Z1716" s="100"/>
    </row>
    <row r="1717" spans="1:26" ht="14.25" hidden="1" customHeight="1" outlineLevel="1" x14ac:dyDescent="0.2">
      <c r="A1717" s="100" t="s">
        <v>172</v>
      </c>
      <c r="B1717" s="100">
        <v>4</v>
      </c>
      <c r="C1717" s="100" t="s">
        <v>102</v>
      </c>
      <c r="D1717" s="100">
        <v>53</v>
      </c>
      <c r="E1717" s="101">
        <v>173000</v>
      </c>
      <c r="F1717" s="101">
        <v>22500000</v>
      </c>
      <c r="G1717" s="102">
        <v>48</v>
      </c>
      <c r="H1717" s="101">
        <v>79</v>
      </c>
      <c r="I1717" s="101"/>
      <c r="J1717" s="100"/>
      <c r="K1717" s="100"/>
      <c r="L1717" s="100"/>
      <c r="M1717" s="100"/>
      <c r="N1717" s="100"/>
      <c r="O1717" s="100"/>
      <c r="P1717" s="100"/>
      <c r="Q1717" s="100"/>
      <c r="R1717" s="100"/>
      <c r="S1717" s="100"/>
      <c r="T1717" s="100"/>
      <c r="U1717" s="100"/>
      <c r="V1717" s="100"/>
      <c r="W1717" s="100"/>
      <c r="X1717" s="100"/>
      <c r="Y1717" s="100"/>
      <c r="Z1717" s="100"/>
    </row>
    <row r="1718" spans="1:26" ht="14.25" hidden="1" customHeight="1" outlineLevel="1" x14ac:dyDescent="0.2">
      <c r="A1718" s="100" t="s">
        <v>172</v>
      </c>
      <c r="B1718" s="100">
        <v>5</v>
      </c>
      <c r="C1718" s="100" t="s">
        <v>102</v>
      </c>
      <c r="D1718" s="100">
        <v>53</v>
      </c>
      <c r="E1718" s="101">
        <v>176000</v>
      </c>
      <c r="F1718" s="101">
        <v>22500000</v>
      </c>
      <c r="G1718" s="102">
        <v>48</v>
      </c>
      <c r="H1718" s="101">
        <v>79</v>
      </c>
      <c r="I1718" s="101"/>
      <c r="J1718" s="100"/>
      <c r="K1718" s="100"/>
      <c r="L1718" s="100"/>
      <c r="M1718" s="100"/>
      <c r="N1718" s="100"/>
      <c r="O1718" s="100"/>
      <c r="P1718" s="100"/>
      <c r="Q1718" s="100"/>
      <c r="R1718" s="100"/>
      <c r="S1718" s="100"/>
      <c r="T1718" s="100"/>
      <c r="U1718" s="100"/>
      <c r="V1718" s="100"/>
      <c r="W1718" s="100"/>
      <c r="X1718" s="100"/>
      <c r="Y1718" s="100"/>
      <c r="Z1718" s="100"/>
    </row>
    <row r="1719" spans="1:26" ht="14.25" hidden="1" customHeight="1" outlineLevel="1" x14ac:dyDescent="0.2">
      <c r="A1719" s="100" t="s">
        <v>172</v>
      </c>
      <c r="B1719" s="100">
        <v>6</v>
      </c>
      <c r="C1719" s="100" t="s">
        <v>102</v>
      </c>
      <c r="D1719" s="100">
        <v>53</v>
      </c>
      <c r="E1719" s="101">
        <v>179000</v>
      </c>
      <c r="F1719" s="101">
        <v>22500000</v>
      </c>
      <c r="G1719" s="102">
        <v>48</v>
      </c>
      <c r="H1719" s="101">
        <v>79</v>
      </c>
      <c r="I1719" s="101"/>
      <c r="J1719" s="100"/>
      <c r="K1719" s="100"/>
      <c r="L1719" s="100"/>
      <c r="M1719" s="100"/>
      <c r="N1719" s="100"/>
      <c r="O1719" s="100"/>
      <c r="P1719" s="100"/>
      <c r="Q1719" s="100"/>
      <c r="R1719" s="100"/>
      <c r="S1719" s="100"/>
      <c r="T1719" s="100"/>
      <c r="U1719" s="100"/>
      <c r="V1719" s="100"/>
      <c r="W1719" s="100"/>
      <c r="X1719" s="100"/>
      <c r="Y1719" s="100"/>
      <c r="Z1719" s="100"/>
    </row>
    <row r="1720" spans="1:26" ht="14.25" hidden="1" customHeight="1" outlineLevel="1" x14ac:dyDescent="0.2">
      <c r="A1720" s="100" t="s">
        <v>172</v>
      </c>
      <c r="B1720" s="100">
        <v>7</v>
      </c>
      <c r="C1720" s="100" t="s">
        <v>102</v>
      </c>
      <c r="D1720" s="100">
        <v>53</v>
      </c>
      <c r="E1720" s="101">
        <v>181900</v>
      </c>
      <c r="F1720" s="101">
        <v>22500000</v>
      </c>
      <c r="G1720" s="102">
        <v>48</v>
      </c>
      <c r="H1720" s="101">
        <v>79</v>
      </c>
      <c r="I1720" s="101"/>
      <c r="J1720" s="100"/>
      <c r="K1720" s="100"/>
      <c r="L1720" s="100"/>
      <c r="M1720" s="100"/>
      <c r="N1720" s="100"/>
      <c r="O1720" s="100"/>
      <c r="P1720" s="100"/>
      <c r="Q1720" s="100"/>
      <c r="R1720" s="100"/>
      <c r="S1720" s="100"/>
      <c r="T1720" s="100"/>
      <c r="U1720" s="100"/>
      <c r="V1720" s="100"/>
      <c r="W1720" s="100"/>
      <c r="X1720" s="100"/>
      <c r="Y1720" s="100"/>
      <c r="Z1720" s="100"/>
    </row>
    <row r="1721" spans="1:26" ht="14.25" hidden="1" customHeight="1" outlineLevel="1" x14ac:dyDescent="0.2">
      <c r="A1721" s="100" t="s">
        <v>172</v>
      </c>
      <c r="B1721" s="100">
        <v>8</v>
      </c>
      <c r="C1721" s="100" t="s">
        <v>102</v>
      </c>
      <c r="D1721" s="100">
        <v>53</v>
      </c>
      <c r="E1721" s="101">
        <v>184900</v>
      </c>
      <c r="F1721" s="101">
        <v>22500000</v>
      </c>
      <c r="G1721" s="102">
        <v>48</v>
      </c>
      <c r="H1721" s="101">
        <v>79</v>
      </c>
      <c r="I1721" s="101"/>
      <c r="J1721" s="100"/>
      <c r="K1721" s="100"/>
      <c r="L1721" s="100"/>
      <c r="M1721" s="100"/>
      <c r="N1721" s="100"/>
      <c r="O1721" s="100"/>
      <c r="P1721" s="100"/>
      <c r="Q1721" s="100"/>
      <c r="R1721" s="100"/>
      <c r="S1721" s="100"/>
      <c r="T1721" s="100"/>
      <c r="U1721" s="100"/>
      <c r="V1721" s="100"/>
      <c r="W1721" s="100"/>
      <c r="X1721" s="100"/>
      <c r="Y1721" s="100"/>
      <c r="Z1721" s="100"/>
    </row>
    <row r="1722" spans="1:26" ht="14.25" hidden="1" customHeight="1" outlineLevel="1" x14ac:dyDescent="0.2">
      <c r="A1722" s="100" t="s">
        <v>172</v>
      </c>
      <c r="B1722" s="100">
        <v>9</v>
      </c>
      <c r="C1722" s="100" t="s">
        <v>102</v>
      </c>
      <c r="D1722" s="100">
        <v>53</v>
      </c>
      <c r="E1722" s="101">
        <v>187900</v>
      </c>
      <c r="F1722" s="101">
        <v>22500000</v>
      </c>
      <c r="G1722" s="102">
        <v>48</v>
      </c>
      <c r="H1722" s="101">
        <v>79</v>
      </c>
      <c r="I1722" s="101"/>
      <c r="J1722" s="100"/>
      <c r="K1722" s="100"/>
      <c r="L1722" s="100"/>
      <c r="M1722" s="100"/>
      <c r="N1722" s="100"/>
      <c r="O1722" s="100"/>
      <c r="P1722" s="100"/>
      <c r="Q1722" s="100"/>
      <c r="R1722" s="100"/>
      <c r="S1722" s="100"/>
      <c r="T1722" s="100"/>
      <c r="U1722" s="100"/>
      <c r="V1722" s="100"/>
      <c r="W1722" s="100"/>
      <c r="X1722" s="100"/>
      <c r="Y1722" s="100"/>
      <c r="Z1722" s="100"/>
    </row>
    <row r="1723" spans="1:26" ht="14.25" hidden="1" customHeight="1" outlineLevel="1" x14ac:dyDescent="0.2">
      <c r="A1723" s="100" t="s">
        <v>172</v>
      </c>
      <c r="B1723" s="100">
        <v>10</v>
      </c>
      <c r="C1723" s="100" t="s">
        <v>102</v>
      </c>
      <c r="D1723" s="100">
        <v>53</v>
      </c>
      <c r="E1723" s="101">
        <v>190900</v>
      </c>
      <c r="F1723" s="101">
        <v>22500000</v>
      </c>
      <c r="G1723" s="102">
        <v>48</v>
      </c>
      <c r="H1723" s="101">
        <v>79</v>
      </c>
      <c r="I1723" s="101"/>
      <c r="J1723" s="100"/>
      <c r="K1723" s="100"/>
      <c r="L1723" s="100"/>
      <c r="M1723" s="100"/>
      <c r="N1723" s="100"/>
      <c r="O1723" s="100"/>
      <c r="P1723" s="100"/>
      <c r="Q1723" s="100"/>
      <c r="R1723" s="100"/>
      <c r="S1723" s="100"/>
      <c r="T1723" s="100"/>
      <c r="U1723" s="100"/>
      <c r="V1723" s="100"/>
      <c r="W1723" s="100"/>
      <c r="X1723" s="100"/>
      <c r="Y1723" s="100"/>
      <c r="Z1723" s="100"/>
    </row>
    <row r="1724" spans="1:26" ht="14.25" hidden="1" customHeight="1" outlineLevel="1" x14ac:dyDescent="0.2">
      <c r="A1724" s="100" t="s">
        <v>172</v>
      </c>
      <c r="B1724" s="100">
        <v>11</v>
      </c>
      <c r="C1724" s="100" t="s">
        <v>102</v>
      </c>
      <c r="D1724" s="100">
        <v>53</v>
      </c>
      <c r="E1724" s="101">
        <v>193900</v>
      </c>
      <c r="F1724" s="101">
        <v>22500000</v>
      </c>
      <c r="G1724" s="102">
        <v>48</v>
      </c>
      <c r="H1724" s="101">
        <v>79</v>
      </c>
      <c r="I1724" s="101"/>
      <c r="J1724" s="100"/>
      <c r="K1724" s="100"/>
      <c r="L1724" s="100"/>
      <c r="M1724" s="100"/>
      <c r="N1724" s="100"/>
      <c r="O1724" s="100"/>
      <c r="P1724" s="100"/>
      <c r="Q1724" s="100"/>
      <c r="R1724" s="100"/>
      <c r="S1724" s="100"/>
      <c r="T1724" s="100"/>
      <c r="U1724" s="100"/>
      <c r="V1724" s="100"/>
      <c r="W1724" s="100"/>
      <c r="X1724" s="100"/>
      <c r="Y1724" s="100"/>
      <c r="Z1724" s="100"/>
    </row>
    <row r="1725" spans="1:26" ht="14.25" hidden="1" customHeight="1" outlineLevel="1" x14ac:dyDescent="0.2">
      <c r="A1725" s="100" t="s">
        <v>172</v>
      </c>
      <c r="B1725" s="100">
        <v>12</v>
      </c>
      <c r="C1725" s="100" t="s">
        <v>102</v>
      </c>
      <c r="D1725" s="100">
        <v>53</v>
      </c>
      <c r="E1725" s="101">
        <v>196800</v>
      </c>
      <c r="F1725" s="101">
        <v>0</v>
      </c>
      <c r="G1725" s="102">
        <v>0</v>
      </c>
      <c r="H1725" s="101">
        <v>79</v>
      </c>
      <c r="I1725" s="101"/>
      <c r="J1725" s="100"/>
      <c r="K1725" s="100"/>
      <c r="L1725" s="100"/>
      <c r="M1725" s="100"/>
      <c r="N1725" s="100"/>
      <c r="O1725" s="100"/>
      <c r="P1725" s="100"/>
      <c r="Q1725" s="100"/>
      <c r="R1725" s="100"/>
      <c r="S1725" s="100"/>
      <c r="T1725" s="100"/>
      <c r="U1725" s="100"/>
      <c r="V1725" s="100"/>
      <c r="W1725" s="100"/>
      <c r="X1725" s="100"/>
      <c r="Y1725" s="100"/>
      <c r="Z1725" s="100"/>
    </row>
    <row r="1726" spans="1:26" ht="14.25" hidden="1" customHeight="1" outlineLevel="1" x14ac:dyDescent="0.2">
      <c r="A1726" s="201" t="s">
        <v>172</v>
      </c>
      <c r="B1726" s="97">
        <v>1</v>
      </c>
      <c r="C1726" s="97" t="s">
        <v>103</v>
      </c>
      <c r="D1726" s="97">
        <v>53</v>
      </c>
      <c r="E1726" s="98">
        <v>206700</v>
      </c>
      <c r="F1726" s="98">
        <v>0</v>
      </c>
      <c r="G1726" s="99">
        <v>0</v>
      </c>
      <c r="H1726" s="98">
        <v>79</v>
      </c>
      <c r="I1726" s="101"/>
      <c r="J1726" s="100"/>
      <c r="K1726" s="100"/>
      <c r="L1726" s="100"/>
      <c r="M1726" s="100"/>
      <c r="N1726" s="100"/>
      <c r="O1726" s="100"/>
      <c r="P1726" s="100"/>
      <c r="Q1726" s="100"/>
      <c r="R1726" s="100"/>
      <c r="S1726" s="100"/>
      <c r="T1726" s="100"/>
      <c r="U1726" s="100"/>
      <c r="V1726" s="100"/>
      <c r="W1726" s="100"/>
      <c r="X1726" s="100"/>
      <c r="Y1726" s="100"/>
      <c r="Z1726" s="100"/>
    </row>
    <row r="1727" spans="1:26" ht="14.25" customHeight="1" collapsed="1" x14ac:dyDescent="0.2">
      <c r="A1727" s="100" t="s">
        <v>173</v>
      </c>
      <c r="B1727" s="100">
        <v>1</v>
      </c>
      <c r="C1727" s="100" t="s">
        <v>101</v>
      </c>
      <c r="D1727" s="100">
        <v>38</v>
      </c>
      <c r="E1727" s="101">
        <v>79700</v>
      </c>
      <c r="F1727" s="101">
        <v>100000</v>
      </c>
      <c r="G1727" s="102">
        <v>2</v>
      </c>
      <c r="H1727" s="101">
        <v>80</v>
      </c>
      <c r="I1727" s="101"/>
      <c r="J1727" s="100"/>
      <c r="K1727" s="100"/>
      <c r="L1727" s="100"/>
      <c r="M1727" s="100"/>
      <c r="N1727" s="100"/>
      <c r="O1727" s="100"/>
      <c r="P1727" s="100"/>
      <c r="Q1727" s="100"/>
      <c r="R1727" s="100"/>
      <c r="S1727" s="100"/>
      <c r="T1727" s="100"/>
      <c r="U1727" s="100"/>
      <c r="V1727" s="100"/>
      <c r="W1727" s="100"/>
      <c r="X1727" s="100"/>
      <c r="Y1727" s="100"/>
      <c r="Z1727" s="100"/>
    </row>
    <row r="1728" spans="1:26" ht="14.25" hidden="1" customHeight="1" outlineLevel="1" x14ac:dyDescent="0.2">
      <c r="A1728" s="100" t="s">
        <v>173</v>
      </c>
      <c r="B1728" s="100">
        <v>2</v>
      </c>
      <c r="C1728" s="100" t="s">
        <v>101</v>
      </c>
      <c r="D1728" s="100">
        <v>39</v>
      </c>
      <c r="E1728" s="101">
        <v>84500</v>
      </c>
      <c r="F1728" s="101">
        <v>200000</v>
      </c>
      <c r="G1728" s="102">
        <v>5</v>
      </c>
      <c r="H1728" s="101">
        <v>80</v>
      </c>
      <c r="I1728" s="101"/>
      <c r="J1728" s="100"/>
      <c r="K1728" s="100"/>
      <c r="L1728" s="100"/>
      <c r="M1728" s="100"/>
      <c r="N1728" s="100"/>
      <c r="O1728" s="100"/>
      <c r="P1728" s="100"/>
      <c r="Q1728" s="100"/>
      <c r="R1728" s="100"/>
      <c r="S1728" s="100"/>
      <c r="T1728" s="100"/>
      <c r="U1728" s="100"/>
      <c r="V1728" s="100"/>
      <c r="W1728" s="100"/>
      <c r="X1728" s="100"/>
      <c r="Y1728" s="100"/>
      <c r="Z1728" s="100"/>
    </row>
    <row r="1729" spans="1:26" ht="14.25" hidden="1" customHeight="1" outlineLevel="1" x14ac:dyDescent="0.2">
      <c r="A1729" s="100" t="s">
        <v>173</v>
      </c>
      <c r="B1729" s="100">
        <v>3</v>
      </c>
      <c r="C1729" s="100" t="s">
        <v>101</v>
      </c>
      <c r="D1729" s="100">
        <v>40</v>
      </c>
      <c r="E1729" s="101">
        <v>89600</v>
      </c>
      <c r="F1729" s="101">
        <v>400000</v>
      </c>
      <c r="G1729" s="102">
        <v>14</v>
      </c>
      <c r="H1729" s="101">
        <v>80</v>
      </c>
      <c r="I1729" s="101"/>
      <c r="J1729" s="100"/>
      <c r="K1729" s="100"/>
      <c r="L1729" s="100"/>
      <c r="M1729" s="100"/>
      <c r="N1729" s="100"/>
      <c r="O1729" s="100"/>
      <c r="P1729" s="100"/>
      <c r="Q1729" s="100"/>
      <c r="R1729" s="100"/>
      <c r="S1729" s="100"/>
      <c r="T1729" s="100"/>
      <c r="U1729" s="100"/>
      <c r="V1729" s="100"/>
      <c r="W1729" s="100"/>
      <c r="X1729" s="100"/>
      <c r="Y1729" s="100"/>
      <c r="Z1729" s="100"/>
    </row>
    <row r="1730" spans="1:26" ht="14.25" hidden="1" customHeight="1" outlineLevel="1" x14ac:dyDescent="0.2">
      <c r="A1730" s="100" t="s">
        <v>173</v>
      </c>
      <c r="B1730" s="100">
        <v>4</v>
      </c>
      <c r="C1730" s="100" t="s">
        <v>101</v>
      </c>
      <c r="D1730" s="100">
        <v>42</v>
      </c>
      <c r="E1730" s="101">
        <v>95000</v>
      </c>
      <c r="F1730" s="101">
        <v>2000000</v>
      </c>
      <c r="G1730" s="102">
        <v>28</v>
      </c>
      <c r="H1730" s="101">
        <v>80</v>
      </c>
      <c r="I1730" s="101"/>
      <c r="J1730" s="100"/>
      <c r="K1730" s="100"/>
      <c r="L1730" s="100"/>
      <c r="M1730" s="100"/>
      <c r="N1730" s="100"/>
      <c r="O1730" s="100"/>
      <c r="P1730" s="100"/>
      <c r="Q1730" s="100"/>
      <c r="R1730" s="100"/>
      <c r="S1730" s="100"/>
      <c r="T1730" s="100"/>
      <c r="U1730" s="100"/>
      <c r="V1730" s="100"/>
      <c r="W1730" s="100"/>
      <c r="X1730" s="100"/>
      <c r="Y1730" s="100"/>
      <c r="Z1730" s="100"/>
    </row>
    <row r="1731" spans="1:26" ht="14.25" hidden="1" customHeight="1" outlineLevel="1" x14ac:dyDescent="0.2">
      <c r="A1731" s="100" t="s">
        <v>173</v>
      </c>
      <c r="B1731" s="100">
        <v>5</v>
      </c>
      <c r="C1731" s="100" t="s">
        <v>101</v>
      </c>
      <c r="D1731" s="100">
        <v>44</v>
      </c>
      <c r="E1731" s="101">
        <v>100700</v>
      </c>
      <c r="F1731" s="101">
        <v>4000000</v>
      </c>
      <c r="G1731" s="102">
        <v>66</v>
      </c>
      <c r="H1731" s="101">
        <v>80</v>
      </c>
      <c r="I1731" s="101"/>
      <c r="J1731" s="100"/>
      <c r="K1731" s="100"/>
      <c r="L1731" s="100"/>
      <c r="M1731" s="100"/>
      <c r="N1731" s="100"/>
      <c r="O1731" s="100"/>
      <c r="P1731" s="100"/>
      <c r="Q1731" s="100"/>
      <c r="R1731" s="100"/>
      <c r="S1731" s="100"/>
      <c r="T1731" s="100"/>
      <c r="U1731" s="100"/>
      <c r="V1731" s="100"/>
      <c r="W1731" s="100"/>
      <c r="X1731" s="100"/>
      <c r="Y1731" s="100"/>
      <c r="Z1731" s="100"/>
    </row>
    <row r="1732" spans="1:26" ht="14.25" hidden="1" customHeight="1" outlineLevel="1" x14ac:dyDescent="0.2">
      <c r="A1732" s="100" t="s">
        <v>173</v>
      </c>
      <c r="B1732" s="100">
        <v>6</v>
      </c>
      <c r="C1732" s="100" t="s">
        <v>101</v>
      </c>
      <c r="D1732" s="100">
        <v>46</v>
      </c>
      <c r="E1732" s="101">
        <v>106700</v>
      </c>
      <c r="F1732" s="101">
        <v>6000000</v>
      </c>
      <c r="G1732" s="102">
        <v>102</v>
      </c>
      <c r="H1732" s="101">
        <v>80</v>
      </c>
      <c r="I1732" s="101"/>
      <c r="J1732" s="100"/>
      <c r="K1732" s="100"/>
      <c r="L1732" s="100"/>
      <c r="M1732" s="100"/>
      <c r="N1732" s="100"/>
      <c r="O1732" s="100"/>
      <c r="P1732" s="100"/>
      <c r="Q1732" s="100"/>
      <c r="R1732" s="100"/>
      <c r="S1732" s="100"/>
      <c r="T1732" s="100"/>
      <c r="U1732" s="100"/>
      <c r="V1732" s="100"/>
      <c r="W1732" s="100"/>
      <c r="X1732" s="100"/>
      <c r="Y1732" s="100"/>
      <c r="Z1732" s="100"/>
    </row>
    <row r="1733" spans="1:26" ht="14.25" hidden="1" customHeight="1" outlineLevel="1" x14ac:dyDescent="0.2">
      <c r="A1733" s="100" t="s">
        <v>173</v>
      </c>
      <c r="B1733" s="100">
        <v>7</v>
      </c>
      <c r="C1733" s="100" t="s">
        <v>101</v>
      </c>
      <c r="D1733" s="100">
        <v>48</v>
      </c>
      <c r="E1733" s="101">
        <v>113200</v>
      </c>
      <c r="F1733" s="101">
        <v>11000000</v>
      </c>
      <c r="G1733" s="102">
        <v>124</v>
      </c>
      <c r="H1733" s="101">
        <v>80</v>
      </c>
      <c r="I1733" s="101"/>
      <c r="J1733" s="100"/>
      <c r="K1733" s="100"/>
      <c r="L1733" s="100"/>
      <c r="M1733" s="100"/>
      <c r="N1733" s="100"/>
      <c r="O1733" s="100"/>
      <c r="P1733" s="100"/>
      <c r="Q1733" s="100"/>
      <c r="R1733" s="100"/>
      <c r="S1733" s="100"/>
      <c r="T1733" s="100"/>
      <c r="U1733" s="100"/>
      <c r="V1733" s="100"/>
      <c r="W1733" s="100"/>
      <c r="X1733" s="100"/>
      <c r="Y1733" s="100"/>
      <c r="Z1733" s="100"/>
    </row>
    <row r="1734" spans="1:26" ht="14.25" hidden="1" customHeight="1" outlineLevel="1" x14ac:dyDescent="0.2">
      <c r="A1734" s="100" t="s">
        <v>173</v>
      </c>
      <c r="B1734" s="100">
        <v>8</v>
      </c>
      <c r="C1734" s="100" t="s">
        <v>101</v>
      </c>
      <c r="D1734" s="100">
        <v>49</v>
      </c>
      <c r="E1734" s="101">
        <v>120000</v>
      </c>
      <c r="F1734" s="101">
        <v>17000000</v>
      </c>
      <c r="G1734" s="102">
        <v>140</v>
      </c>
      <c r="H1734" s="101">
        <v>80</v>
      </c>
      <c r="I1734" s="101"/>
      <c r="J1734" s="100"/>
      <c r="K1734" s="100"/>
      <c r="L1734" s="100"/>
      <c r="M1734" s="100"/>
      <c r="N1734" s="100"/>
      <c r="O1734" s="100"/>
      <c r="P1734" s="100"/>
      <c r="Q1734" s="100"/>
      <c r="R1734" s="100"/>
      <c r="S1734" s="100"/>
      <c r="T1734" s="100"/>
      <c r="U1734" s="100"/>
      <c r="V1734" s="100"/>
      <c r="W1734" s="100"/>
      <c r="X1734" s="100"/>
      <c r="Y1734" s="100"/>
      <c r="Z1734" s="100"/>
    </row>
    <row r="1735" spans="1:26" ht="14.25" hidden="1" customHeight="1" outlineLevel="1" x14ac:dyDescent="0.2">
      <c r="A1735" s="100" t="s">
        <v>173</v>
      </c>
      <c r="B1735" s="100">
        <v>9</v>
      </c>
      <c r="C1735" s="100" t="s">
        <v>101</v>
      </c>
      <c r="D1735" s="100">
        <v>50</v>
      </c>
      <c r="E1735" s="101">
        <v>127100</v>
      </c>
      <c r="F1735" s="101">
        <v>36000000</v>
      </c>
      <c r="G1735" s="102">
        <v>148</v>
      </c>
      <c r="H1735" s="101">
        <v>80</v>
      </c>
      <c r="I1735" s="101"/>
      <c r="J1735" s="100"/>
      <c r="K1735" s="100"/>
      <c r="L1735" s="100"/>
      <c r="M1735" s="100"/>
      <c r="N1735" s="100"/>
      <c r="O1735" s="100"/>
      <c r="P1735" s="100"/>
      <c r="Q1735" s="100"/>
      <c r="R1735" s="100"/>
      <c r="S1735" s="100"/>
      <c r="T1735" s="100"/>
      <c r="U1735" s="100"/>
      <c r="V1735" s="100"/>
      <c r="W1735" s="100"/>
      <c r="X1735" s="100"/>
      <c r="Y1735" s="100"/>
      <c r="Z1735" s="100"/>
    </row>
    <row r="1736" spans="1:26" ht="14.25" hidden="1" customHeight="1" outlineLevel="1" x14ac:dyDescent="0.2">
      <c r="A1736" s="100" t="s">
        <v>173</v>
      </c>
      <c r="B1736" s="100">
        <v>10</v>
      </c>
      <c r="C1736" s="100" t="s">
        <v>101</v>
      </c>
      <c r="D1736" s="100">
        <v>51</v>
      </c>
      <c r="E1736" s="101">
        <v>134800</v>
      </c>
      <c r="F1736" s="101">
        <v>52000000</v>
      </c>
      <c r="G1736" s="102">
        <v>152</v>
      </c>
      <c r="H1736" s="101">
        <v>80</v>
      </c>
      <c r="I1736" s="101"/>
      <c r="J1736" s="100"/>
      <c r="K1736" s="100"/>
      <c r="L1736" s="100"/>
      <c r="M1736" s="100"/>
      <c r="N1736" s="100"/>
      <c r="O1736" s="100"/>
      <c r="P1736" s="100"/>
      <c r="Q1736" s="100"/>
      <c r="R1736" s="100"/>
      <c r="S1736" s="100"/>
      <c r="T1736" s="100"/>
      <c r="U1736" s="100"/>
      <c r="V1736" s="100"/>
      <c r="W1736" s="100"/>
      <c r="X1736" s="100"/>
      <c r="Y1736" s="100"/>
      <c r="Z1736" s="100"/>
    </row>
    <row r="1737" spans="1:26" ht="14.25" hidden="1" customHeight="1" outlineLevel="1" x14ac:dyDescent="0.2">
      <c r="A1737" s="100" t="s">
        <v>173</v>
      </c>
      <c r="B1737" s="100">
        <v>11</v>
      </c>
      <c r="C1737" s="100" t="s">
        <v>101</v>
      </c>
      <c r="D1737" s="100">
        <v>52</v>
      </c>
      <c r="E1737" s="101">
        <v>142900</v>
      </c>
      <c r="F1737" s="101">
        <v>70000000</v>
      </c>
      <c r="G1737" s="102">
        <v>160</v>
      </c>
      <c r="H1737" s="101">
        <v>80</v>
      </c>
      <c r="I1737" s="101"/>
      <c r="J1737" s="100"/>
      <c r="K1737" s="100"/>
      <c r="L1737" s="100"/>
      <c r="M1737" s="100"/>
      <c r="N1737" s="100"/>
      <c r="O1737" s="100"/>
      <c r="P1737" s="100"/>
      <c r="Q1737" s="100"/>
      <c r="R1737" s="100"/>
      <c r="S1737" s="100"/>
      <c r="T1737" s="100"/>
      <c r="U1737" s="100"/>
      <c r="V1737" s="100"/>
      <c r="W1737" s="100"/>
      <c r="X1737" s="100"/>
      <c r="Y1737" s="100"/>
      <c r="Z1737" s="100"/>
    </row>
    <row r="1738" spans="1:26" ht="14.25" hidden="1" customHeight="1" outlineLevel="1" x14ac:dyDescent="0.2">
      <c r="A1738" s="100" t="s">
        <v>173</v>
      </c>
      <c r="B1738" s="100">
        <v>12</v>
      </c>
      <c r="C1738" s="100" t="s">
        <v>101</v>
      </c>
      <c r="D1738" s="100">
        <v>53</v>
      </c>
      <c r="E1738" s="101">
        <v>151400</v>
      </c>
      <c r="F1738" s="101">
        <v>0</v>
      </c>
      <c r="G1738" s="102">
        <v>0</v>
      </c>
      <c r="H1738" s="101">
        <v>80</v>
      </c>
      <c r="I1738" s="101"/>
      <c r="J1738" s="100"/>
      <c r="K1738" s="100"/>
      <c r="L1738" s="100"/>
      <c r="M1738" s="100"/>
      <c r="N1738" s="100"/>
      <c r="O1738" s="100"/>
      <c r="P1738" s="100"/>
      <c r="Q1738" s="100"/>
      <c r="R1738" s="100"/>
      <c r="S1738" s="100"/>
      <c r="T1738" s="100"/>
      <c r="U1738" s="100"/>
      <c r="V1738" s="100"/>
      <c r="W1738" s="100"/>
      <c r="X1738" s="100"/>
      <c r="Y1738" s="100"/>
      <c r="Z1738" s="100"/>
    </row>
    <row r="1739" spans="1:26" ht="14.25" hidden="1" customHeight="1" outlineLevel="1" x14ac:dyDescent="0.2">
      <c r="A1739" s="100" t="s">
        <v>173</v>
      </c>
      <c r="B1739" s="100">
        <v>1</v>
      </c>
      <c r="C1739" s="100" t="s">
        <v>102</v>
      </c>
      <c r="D1739" s="100">
        <v>53</v>
      </c>
      <c r="E1739" s="101">
        <v>151400</v>
      </c>
      <c r="F1739" s="101">
        <v>2500000</v>
      </c>
      <c r="G1739" s="102">
        <v>12</v>
      </c>
      <c r="H1739" s="101">
        <v>80</v>
      </c>
      <c r="I1739" s="101"/>
      <c r="J1739" s="100"/>
      <c r="K1739" s="100"/>
      <c r="L1739" s="100"/>
      <c r="M1739" s="100"/>
      <c r="N1739" s="100"/>
      <c r="O1739" s="100"/>
      <c r="P1739" s="100"/>
      <c r="Q1739" s="100"/>
      <c r="R1739" s="100"/>
      <c r="S1739" s="100"/>
      <c r="T1739" s="100"/>
      <c r="U1739" s="100"/>
      <c r="V1739" s="100"/>
      <c r="W1739" s="100"/>
      <c r="X1739" s="100"/>
      <c r="Y1739" s="100"/>
      <c r="Z1739" s="100"/>
    </row>
    <row r="1740" spans="1:26" ht="14.25" hidden="1" customHeight="1" outlineLevel="1" x14ac:dyDescent="0.2">
      <c r="A1740" s="100" t="s">
        <v>173</v>
      </c>
      <c r="B1740" s="100">
        <v>2</v>
      </c>
      <c r="C1740" s="100" t="s">
        <v>102</v>
      </c>
      <c r="D1740" s="100">
        <v>53</v>
      </c>
      <c r="E1740" s="101">
        <v>154200</v>
      </c>
      <c r="F1740" s="101">
        <v>5000000</v>
      </c>
      <c r="G1740" s="102">
        <v>24</v>
      </c>
      <c r="H1740" s="101">
        <v>80</v>
      </c>
      <c r="I1740" s="101"/>
      <c r="J1740" s="100"/>
      <c r="K1740" s="100"/>
      <c r="L1740" s="100"/>
      <c r="M1740" s="100"/>
      <c r="N1740" s="100"/>
      <c r="O1740" s="100"/>
      <c r="P1740" s="100"/>
      <c r="Q1740" s="100"/>
      <c r="R1740" s="100"/>
      <c r="S1740" s="100"/>
      <c r="T1740" s="100"/>
      <c r="U1740" s="100"/>
      <c r="V1740" s="100"/>
      <c r="W1740" s="100"/>
      <c r="X1740" s="100"/>
      <c r="Y1740" s="100"/>
      <c r="Z1740" s="100"/>
    </row>
    <row r="1741" spans="1:26" ht="14.25" hidden="1" customHeight="1" outlineLevel="1" x14ac:dyDescent="0.2">
      <c r="A1741" s="100" t="s">
        <v>173</v>
      </c>
      <c r="B1741" s="100">
        <v>3</v>
      </c>
      <c r="C1741" s="100" t="s">
        <v>102</v>
      </c>
      <c r="D1741" s="100">
        <v>53</v>
      </c>
      <c r="E1741" s="101">
        <v>156900</v>
      </c>
      <c r="F1741" s="101">
        <v>10000000</v>
      </c>
      <c r="G1741" s="102">
        <v>36</v>
      </c>
      <c r="H1741" s="101">
        <v>80</v>
      </c>
      <c r="I1741" s="101"/>
      <c r="J1741" s="100"/>
      <c r="K1741" s="100"/>
      <c r="L1741" s="100"/>
      <c r="M1741" s="100"/>
      <c r="N1741" s="100"/>
      <c r="O1741" s="100"/>
      <c r="P1741" s="100"/>
      <c r="Q1741" s="100"/>
      <c r="R1741" s="100"/>
      <c r="S1741" s="100"/>
      <c r="T1741" s="100"/>
      <c r="U1741" s="100"/>
      <c r="V1741" s="100"/>
      <c r="W1741" s="100"/>
      <c r="X1741" s="100"/>
      <c r="Y1741" s="100"/>
      <c r="Z1741" s="100"/>
    </row>
    <row r="1742" spans="1:26" ht="14.25" hidden="1" customHeight="1" outlineLevel="1" x14ac:dyDescent="0.2">
      <c r="A1742" s="100" t="s">
        <v>173</v>
      </c>
      <c r="B1742" s="100">
        <v>4</v>
      </c>
      <c r="C1742" s="100" t="s">
        <v>102</v>
      </c>
      <c r="D1742" s="100">
        <v>53</v>
      </c>
      <c r="E1742" s="101">
        <v>159700</v>
      </c>
      <c r="F1742" s="101">
        <v>22500000</v>
      </c>
      <c r="G1742" s="102">
        <v>48</v>
      </c>
      <c r="H1742" s="101">
        <v>80</v>
      </c>
      <c r="I1742" s="101"/>
      <c r="J1742" s="100"/>
      <c r="K1742" s="100"/>
      <c r="L1742" s="100"/>
      <c r="M1742" s="100"/>
      <c r="N1742" s="100"/>
      <c r="O1742" s="100"/>
      <c r="P1742" s="100"/>
      <c r="Q1742" s="100"/>
      <c r="R1742" s="100"/>
      <c r="S1742" s="100"/>
      <c r="T1742" s="100"/>
      <c r="U1742" s="100"/>
      <c r="V1742" s="100"/>
      <c r="W1742" s="100"/>
      <c r="X1742" s="100"/>
      <c r="Y1742" s="100"/>
      <c r="Z1742" s="100"/>
    </row>
    <row r="1743" spans="1:26" ht="14.25" hidden="1" customHeight="1" outlineLevel="1" x14ac:dyDescent="0.2">
      <c r="A1743" s="100" t="s">
        <v>173</v>
      </c>
      <c r="B1743" s="100">
        <v>5</v>
      </c>
      <c r="C1743" s="100" t="s">
        <v>102</v>
      </c>
      <c r="D1743" s="100">
        <v>53</v>
      </c>
      <c r="E1743" s="101">
        <v>162400</v>
      </c>
      <c r="F1743" s="101">
        <v>22500000</v>
      </c>
      <c r="G1743" s="102">
        <v>48</v>
      </c>
      <c r="H1743" s="101">
        <v>80</v>
      </c>
      <c r="I1743" s="101"/>
      <c r="J1743" s="100"/>
      <c r="K1743" s="100"/>
      <c r="L1743" s="100"/>
      <c r="M1743" s="100"/>
      <c r="N1743" s="100"/>
      <c r="O1743" s="100"/>
      <c r="P1743" s="100"/>
      <c r="Q1743" s="100"/>
      <c r="R1743" s="100"/>
      <c r="S1743" s="100"/>
      <c r="T1743" s="100"/>
      <c r="U1743" s="100"/>
      <c r="V1743" s="100"/>
      <c r="W1743" s="100"/>
      <c r="X1743" s="100"/>
      <c r="Y1743" s="100"/>
      <c r="Z1743" s="100"/>
    </row>
    <row r="1744" spans="1:26" ht="14.25" hidden="1" customHeight="1" outlineLevel="1" x14ac:dyDescent="0.2">
      <c r="A1744" s="100" t="s">
        <v>173</v>
      </c>
      <c r="B1744" s="100">
        <v>6</v>
      </c>
      <c r="C1744" s="100" t="s">
        <v>102</v>
      </c>
      <c r="D1744" s="100">
        <v>53</v>
      </c>
      <c r="E1744" s="101">
        <v>165200</v>
      </c>
      <c r="F1744" s="101">
        <v>22500000</v>
      </c>
      <c r="G1744" s="102">
        <v>48</v>
      </c>
      <c r="H1744" s="101">
        <v>80</v>
      </c>
      <c r="I1744" s="101"/>
      <c r="J1744" s="100"/>
      <c r="K1744" s="100"/>
      <c r="L1744" s="100"/>
      <c r="M1744" s="100"/>
      <c r="N1744" s="100"/>
      <c r="O1744" s="100"/>
      <c r="P1744" s="100"/>
      <c r="Q1744" s="100"/>
      <c r="R1744" s="100"/>
      <c r="S1744" s="100"/>
      <c r="T1744" s="100"/>
      <c r="U1744" s="100"/>
      <c r="V1744" s="100"/>
      <c r="W1744" s="100"/>
      <c r="X1744" s="100"/>
      <c r="Y1744" s="100"/>
      <c r="Z1744" s="100"/>
    </row>
    <row r="1745" spans="1:26" ht="14.25" hidden="1" customHeight="1" outlineLevel="1" x14ac:dyDescent="0.2">
      <c r="A1745" s="100" t="s">
        <v>173</v>
      </c>
      <c r="B1745" s="100">
        <v>7</v>
      </c>
      <c r="C1745" s="100" t="s">
        <v>102</v>
      </c>
      <c r="D1745" s="100">
        <v>53</v>
      </c>
      <c r="E1745" s="101">
        <v>167900</v>
      </c>
      <c r="F1745" s="101">
        <v>22500000</v>
      </c>
      <c r="G1745" s="102">
        <v>48</v>
      </c>
      <c r="H1745" s="101">
        <v>80</v>
      </c>
      <c r="I1745" s="101"/>
      <c r="J1745" s="100"/>
      <c r="K1745" s="100"/>
      <c r="L1745" s="100"/>
      <c r="M1745" s="100"/>
      <c r="N1745" s="100"/>
      <c r="O1745" s="100"/>
      <c r="P1745" s="100"/>
      <c r="Q1745" s="100"/>
      <c r="R1745" s="100"/>
      <c r="S1745" s="100"/>
      <c r="T1745" s="100"/>
      <c r="U1745" s="100"/>
      <c r="V1745" s="100"/>
      <c r="W1745" s="100"/>
      <c r="X1745" s="100"/>
      <c r="Y1745" s="100"/>
      <c r="Z1745" s="100"/>
    </row>
    <row r="1746" spans="1:26" ht="14.25" hidden="1" customHeight="1" outlineLevel="1" x14ac:dyDescent="0.2">
      <c r="A1746" s="100" t="s">
        <v>173</v>
      </c>
      <c r="B1746" s="100">
        <v>8</v>
      </c>
      <c r="C1746" s="100" t="s">
        <v>102</v>
      </c>
      <c r="D1746" s="100">
        <v>53</v>
      </c>
      <c r="E1746" s="101">
        <v>170700</v>
      </c>
      <c r="F1746" s="101">
        <v>22500000</v>
      </c>
      <c r="G1746" s="102">
        <v>48</v>
      </c>
      <c r="H1746" s="101">
        <v>80</v>
      </c>
      <c r="I1746" s="101"/>
      <c r="J1746" s="100"/>
      <c r="K1746" s="100"/>
      <c r="L1746" s="100"/>
      <c r="M1746" s="100"/>
      <c r="N1746" s="100"/>
      <c r="O1746" s="100"/>
      <c r="P1746" s="100"/>
      <c r="Q1746" s="100"/>
      <c r="R1746" s="100"/>
      <c r="S1746" s="100"/>
      <c r="T1746" s="100"/>
      <c r="U1746" s="100"/>
      <c r="V1746" s="100"/>
      <c r="W1746" s="100"/>
      <c r="X1746" s="100"/>
      <c r="Y1746" s="100"/>
      <c r="Z1746" s="100"/>
    </row>
    <row r="1747" spans="1:26" ht="14.25" hidden="1" customHeight="1" outlineLevel="1" x14ac:dyDescent="0.2">
      <c r="A1747" s="100" t="s">
        <v>173</v>
      </c>
      <c r="B1747" s="100">
        <v>9</v>
      </c>
      <c r="C1747" s="100" t="s">
        <v>102</v>
      </c>
      <c r="D1747" s="100">
        <v>53</v>
      </c>
      <c r="E1747" s="101">
        <v>173500</v>
      </c>
      <c r="F1747" s="101">
        <v>22500000</v>
      </c>
      <c r="G1747" s="102">
        <v>48</v>
      </c>
      <c r="H1747" s="101">
        <v>80</v>
      </c>
      <c r="I1747" s="101"/>
      <c r="J1747" s="100"/>
      <c r="K1747" s="100"/>
      <c r="L1747" s="100"/>
      <c r="M1747" s="100"/>
      <c r="N1747" s="100"/>
      <c r="O1747" s="100"/>
      <c r="P1747" s="100"/>
      <c r="Q1747" s="100"/>
      <c r="R1747" s="100"/>
      <c r="S1747" s="100"/>
      <c r="T1747" s="100"/>
      <c r="U1747" s="100"/>
      <c r="V1747" s="100"/>
      <c r="W1747" s="100"/>
      <c r="X1747" s="100"/>
      <c r="Y1747" s="100"/>
      <c r="Z1747" s="100"/>
    </row>
    <row r="1748" spans="1:26" ht="14.25" hidden="1" customHeight="1" outlineLevel="1" x14ac:dyDescent="0.2">
      <c r="A1748" s="100" t="s">
        <v>173</v>
      </c>
      <c r="B1748" s="100">
        <v>10</v>
      </c>
      <c r="C1748" s="100" t="s">
        <v>102</v>
      </c>
      <c r="D1748" s="100">
        <v>53</v>
      </c>
      <c r="E1748" s="101">
        <v>176200</v>
      </c>
      <c r="F1748" s="101">
        <v>22500000</v>
      </c>
      <c r="G1748" s="102">
        <v>48</v>
      </c>
      <c r="H1748" s="101">
        <v>80</v>
      </c>
      <c r="I1748" s="101"/>
      <c r="J1748" s="100"/>
      <c r="K1748" s="100"/>
      <c r="L1748" s="100"/>
      <c r="M1748" s="100"/>
      <c r="N1748" s="100"/>
      <c r="O1748" s="100"/>
      <c r="P1748" s="100"/>
      <c r="Q1748" s="100"/>
      <c r="R1748" s="100"/>
      <c r="S1748" s="100"/>
      <c r="T1748" s="100"/>
      <c r="U1748" s="100"/>
      <c r="V1748" s="100"/>
      <c r="W1748" s="100"/>
      <c r="X1748" s="100"/>
      <c r="Y1748" s="100"/>
      <c r="Z1748" s="100"/>
    </row>
    <row r="1749" spans="1:26" ht="14.25" hidden="1" customHeight="1" outlineLevel="1" x14ac:dyDescent="0.2">
      <c r="A1749" s="100" t="s">
        <v>173</v>
      </c>
      <c r="B1749" s="100">
        <v>11</v>
      </c>
      <c r="C1749" s="100" t="s">
        <v>102</v>
      </c>
      <c r="D1749" s="100">
        <v>53</v>
      </c>
      <c r="E1749" s="101">
        <v>179000</v>
      </c>
      <c r="F1749" s="101">
        <v>22500000</v>
      </c>
      <c r="G1749" s="102">
        <v>48</v>
      </c>
      <c r="H1749" s="101">
        <v>80</v>
      </c>
      <c r="I1749" s="101"/>
      <c r="J1749" s="100"/>
      <c r="K1749" s="100"/>
      <c r="L1749" s="100"/>
      <c r="M1749" s="100"/>
      <c r="N1749" s="100"/>
      <c r="O1749" s="100"/>
      <c r="P1749" s="100"/>
      <c r="Q1749" s="100"/>
      <c r="R1749" s="100"/>
      <c r="S1749" s="100"/>
      <c r="T1749" s="100"/>
      <c r="U1749" s="100"/>
      <c r="V1749" s="100"/>
      <c r="W1749" s="100"/>
      <c r="X1749" s="100"/>
      <c r="Y1749" s="100"/>
      <c r="Z1749" s="100"/>
    </row>
    <row r="1750" spans="1:26" ht="14.25" hidden="1" customHeight="1" outlineLevel="1" x14ac:dyDescent="0.2">
      <c r="A1750" s="100" t="s">
        <v>173</v>
      </c>
      <c r="B1750" s="100">
        <v>12</v>
      </c>
      <c r="C1750" s="100" t="s">
        <v>102</v>
      </c>
      <c r="D1750" s="100">
        <v>53</v>
      </c>
      <c r="E1750" s="101">
        <v>181700</v>
      </c>
      <c r="F1750" s="101">
        <v>0</v>
      </c>
      <c r="G1750" s="102">
        <v>0</v>
      </c>
      <c r="H1750" s="101">
        <v>80</v>
      </c>
      <c r="I1750" s="101"/>
      <c r="J1750" s="100"/>
      <c r="K1750" s="100"/>
      <c r="L1750" s="100"/>
      <c r="M1750" s="100"/>
      <c r="N1750" s="100"/>
      <c r="O1750" s="100"/>
      <c r="P1750" s="100"/>
      <c r="Q1750" s="100"/>
      <c r="R1750" s="100"/>
      <c r="S1750" s="100"/>
      <c r="T1750" s="100"/>
      <c r="U1750" s="100"/>
      <c r="V1750" s="100"/>
      <c r="W1750" s="100"/>
      <c r="X1750" s="100"/>
      <c r="Y1750" s="100"/>
      <c r="Z1750" s="100"/>
    </row>
    <row r="1751" spans="1:26" ht="14.25" hidden="1" customHeight="1" outlineLevel="1" x14ac:dyDescent="0.2">
      <c r="A1751" s="201" t="s">
        <v>173</v>
      </c>
      <c r="B1751" s="97">
        <v>1</v>
      </c>
      <c r="C1751" s="97" t="s">
        <v>103</v>
      </c>
      <c r="D1751" s="97">
        <v>53</v>
      </c>
      <c r="E1751" s="98">
        <v>190800</v>
      </c>
      <c r="F1751" s="98">
        <v>0</v>
      </c>
      <c r="G1751" s="99">
        <v>0</v>
      </c>
      <c r="H1751" s="98">
        <v>80</v>
      </c>
      <c r="I1751" s="101"/>
      <c r="J1751" s="100"/>
      <c r="K1751" s="100"/>
      <c r="L1751" s="100"/>
      <c r="M1751" s="100"/>
      <c r="N1751" s="100"/>
      <c r="O1751" s="100"/>
      <c r="P1751" s="100"/>
      <c r="Q1751" s="100"/>
      <c r="R1751" s="100"/>
      <c r="S1751" s="100"/>
      <c r="T1751" s="100"/>
      <c r="U1751" s="100"/>
      <c r="V1751" s="100"/>
      <c r="W1751" s="100"/>
      <c r="X1751" s="100"/>
      <c r="Y1751" s="100"/>
      <c r="Z1751" s="100"/>
    </row>
    <row r="1752" spans="1:26" ht="14.25" customHeight="1" collapsed="1" x14ac:dyDescent="0.2">
      <c r="A1752" s="100" t="s">
        <v>174</v>
      </c>
      <c r="B1752" s="100">
        <v>1</v>
      </c>
      <c r="C1752" s="100" t="s">
        <v>101</v>
      </c>
      <c r="D1752" s="100">
        <v>45</v>
      </c>
      <c r="E1752" s="101">
        <v>122990</v>
      </c>
      <c r="F1752" s="101">
        <v>100000</v>
      </c>
      <c r="G1752" s="102">
        <v>2</v>
      </c>
      <c r="H1752" s="101">
        <v>81</v>
      </c>
      <c r="I1752" s="101"/>
      <c r="J1752" s="100"/>
      <c r="K1752" s="100"/>
      <c r="L1752" s="100"/>
      <c r="M1752" s="100"/>
      <c r="N1752" s="100"/>
      <c r="O1752" s="100"/>
      <c r="P1752" s="100"/>
      <c r="Q1752" s="100"/>
      <c r="R1752" s="100"/>
      <c r="S1752" s="100"/>
      <c r="T1752" s="100"/>
      <c r="U1752" s="100"/>
      <c r="V1752" s="100"/>
      <c r="W1752" s="100"/>
      <c r="X1752" s="100"/>
      <c r="Y1752" s="100"/>
      <c r="Z1752" s="100"/>
    </row>
    <row r="1753" spans="1:26" ht="14.25" hidden="1" customHeight="1" outlineLevel="1" x14ac:dyDescent="0.2">
      <c r="A1753" s="100" t="s">
        <v>174</v>
      </c>
      <c r="B1753" s="100">
        <v>2</v>
      </c>
      <c r="C1753" s="100" t="s">
        <v>101</v>
      </c>
      <c r="D1753" s="100">
        <v>47</v>
      </c>
      <c r="E1753" s="101">
        <v>130850</v>
      </c>
      <c r="F1753" s="101">
        <v>200000</v>
      </c>
      <c r="G1753" s="102">
        <v>5</v>
      </c>
      <c r="H1753" s="101">
        <v>81</v>
      </c>
      <c r="I1753" s="101"/>
      <c r="J1753" s="100"/>
      <c r="K1753" s="100"/>
      <c r="L1753" s="100"/>
      <c r="M1753" s="100"/>
      <c r="N1753" s="100"/>
      <c r="O1753" s="100"/>
      <c r="P1753" s="100"/>
      <c r="Q1753" s="100"/>
      <c r="R1753" s="100"/>
      <c r="S1753" s="100"/>
      <c r="T1753" s="100"/>
      <c r="U1753" s="100"/>
      <c r="V1753" s="100"/>
      <c r="W1753" s="100"/>
      <c r="X1753" s="100"/>
      <c r="Y1753" s="100"/>
      <c r="Z1753" s="100"/>
    </row>
    <row r="1754" spans="1:26" ht="14.25" hidden="1" customHeight="1" outlineLevel="1" x14ac:dyDescent="0.2">
      <c r="A1754" s="100" t="s">
        <v>174</v>
      </c>
      <c r="B1754" s="100">
        <v>3</v>
      </c>
      <c r="C1754" s="100" t="s">
        <v>101</v>
      </c>
      <c r="D1754" s="100">
        <v>48</v>
      </c>
      <c r="E1754" s="101">
        <v>139210</v>
      </c>
      <c r="F1754" s="101">
        <v>400000</v>
      </c>
      <c r="G1754" s="102">
        <v>14</v>
      </c>
      <c r="H1754" s="101">
        <v>81</v>
      </c>
      <c r="I1754" s="101"/>
      <c r="J1754" s="100"/>
      <c r="K1754" s="100"/>
      <c r="L1754" s="100"/>
      <c r="M1754" s="100"/>
      <c r="N1754" s="100"/>
      <c r="O1754" s="100"/>
      <c r="P1754" s="100"/>
      <c r="Q1754" s="100"/>
      <c r="R1754" s="100"/>
      <c r="S1754" s="100"/>
      <c r="T1754" s="100"/>
      <c r="U1754" s="100"/>
      <c r="V1754" s="100"/>
      <c r="W1754" s="100"/>
      <c r="X1754" s="100"/>
      <c r="Y1754" s="100"/>
      <c r="Z1754" s="100"/>
    </row>
    <row r="1755" spans="1:26" ht="14.25" hidden="1" customHeight="1" outlineLevel="1" x14ac:dyDescent="0.2">
      <c r="A1755" s="100" t="s">
        <v>174</v>
      </c>
      <c r="B1755" s="100">
        <v>4</v>
      </c>
      <c r="C1755" s="100" t="s">
        <v>101</v>
      </c>
      <c r="D1755" s="100">
        <v>49</v>
      </c>
      <c r="E1755" s="101">
        <v>148100</v>
      </c>
      <c r="F1755" s="101">
        <v>2000000</v>
      </c>
      <c r="G1755" s="102">
        <v>28</v>
      </c>
      <c r="H1755" s="101">
        <v>81</v>
      </c>
      <c r="I1755" s="101"/>
      <c r="J1755" s="100"/>
      <c r="K1755" s="100"/>
      <c r="L1755" s="100"/>
      <c r="M1755" s="100"/>
      <c r="N1755" s="100"/>
      <c r="O1755" s="100"/>
      <c r="P1755" s="100"/>
      <c r="Q1755" s="100"/>
      <c r="R1755" s="100"/>
      <c r="S1755" s="100"/>
      <c r="T1755" s="100"/>
      <c r="U1755" s="100"/>
      <c r="V1755" s="100"/>
      <c r="W1755" s="100"/>
      <c r="X1755" s="100"/>
      <c r="Y1755" s="100"/>
      <c r="Z1755" s="100"/>
    </row>
    <row r="1756" spans="1:26" ht="14.25" hidden="1" customHeight="1" outlineLevel="1" x14ac:dyDescent="0.2">
      <c r="A1756" s="100" t="s">
        <v>174</v>
      </c>
      <c r="B1756" s="100">
        <v>5</v>
      </c>
      <c r="C1756" s="100" t="s">
        <v>101</v>
      </c>
      <c r="D1756" s="100">
        <v>50</v>
      </c>
      <c r="E1756" s="101">
        <v>157560</v>
      </c>
      <c r="F1756" s="101">
        <v>4000000</v>
      </c>
      <c r="G1756" s="102">
        <v>66</v>
      </c>
      <c r="H1756" s="101">
        <v>81</v>
      </c>
      <c r="I1756" s="101"/>
      <c r="J1756" s="100"/>
      <c r="K1756" s="100"/>
      <c r="L1756" s="100"/>
      <c r="M1756" s="100"/>
      <c r="N1756" s="100"/>
      <c r="O1756" s="100"/>
      <c r="P1756" s="100"/>
      <c r="Q1756" s="100"/>
      <c r="R1756" s="100"/>
      <c r="S1756" s="100"/>
      <c r="T1756" s="100"/>
      <c r="U1756" s="100"/>
      <c r="V1756" s="100"/>
      <c r="W1756" s="100"/>
      <c r="X1756" s="100"/>
      <c r="Y1756" s="100"/>
      <c r="Z1756" s="100"/>
    </row>
    <row r="1757" spans="1:26" ht="14.25" hidden="1" customHeight="1" outlineLevel="1" x14ac:dyDescent="0.2">
      <c r="A1757" s="100" t="s">
        <v>174</v>
      </c>
      <c r="B1757" s="100">
        <v>6</v>
      </c>
      <c r="C1757" s="100" t="s">
        <v>101</v>
      </c>
      <c r="D1757" s="100">
        <v>51</v>
      </c>
      <c r="E1757" s="101">
        <v>167620</v>
      </c>
      <c r="F1757" s="101">
        <v>6000000</v>
      </c>
      <c r="G1757" s="102">
        <v>102</v>
      </c>
      <c r="H1757" s="101">
        <v>81</v>
      </c>
      <c r="I1757" s="101"/>
      <c r="J1757" s="100"/>
      <c r="K1757" s="100"/>
      <c r="L1757" s="100"/>
      <c r="M1757" s="100"/>
      <c r="N1757" s="100"/>
      <c r="O1757" s="100"/>
      <c r="P1757" s="100"/>
      <c r="Q1757" s="100"/>
      <c r="R1757" s="100"/>
      <c r="S1757" s="100"/>
      <c r="T1757" s="100"/>
      <c r="U1757" s="100"/>
      <c r="V1757" s="100"/>
      <c r="W1757" s="100"/>
      <c r="X1757" s="100"/>
      <c r="Y1757" s="100"/>
      <c r="Z1757" s="100"/>
    </row>
    <row r="1758" spans="1:26" ht="14.25" hidden="1" customHeight="1" outlineLevel="1" x14ac:dyDescent="0.2">
      <c r="A1758" s="100" t="s">
        <v>174</v>
      </c>
      <c r="B1758" s="100">
        <v>7</v>
      </c>
      <c r="C1758" s="100" t="s">
        <v>101</v>
      </c>
      <c r="D1758" s="100">
        <v>52</v>
      </c>
      <c r="E1758" s="101">
        <v>178320</v>
      </c>
      <c r="F1758" s="101">
        <v>11000000</v>
      </c>
      <c r="G1758" s="102">
        <v>124</v>
      </c>
      <c r="H1758" s="101">
        <v>81</v>
      </c>
      <c r="I1758" s="101"/>
      <c r="J1758" s="100"/>
      <c r="K1758" s="100"/>
      <c r="L1758" s="100"/>
      <c r="M1758" s="100"/>
      <c r="N1758" s="100"/>
      <c r="O1758" s="100"/>
      <c r="P1758" s="100"/>
      <c r="Q1758" s="100"/>
      <c r="R1758" s="100"/>
      <c r="S1758" s="100"/>
      <c r="T1758" s="100"/>
      <c r="U1758" s="100"/>
      <c r="V1758" s="100"/>
      <c r="W1758" s="100"/>
      <c r="X1758" s="100"/>
      <c r="Y1758" s="100"/>
      <c r="Z1758" s="100"/>
    </row>
    <row r="1759" spans="1:26" ht="14.25" hidden="1" customHeight="1" outlineLevel="1" x14ac:dyDescent="0.2">
      <c r="A1759" s="100" t="s">
        <v>174</v>
      </c>
      <c r="B1759" s="100">
        <v>8</v>
      </c>
      <c r="C1759" s="100" t="s">
        <v>101</v>
      </c>
      <c r="D1759" s="100">
        <v>53</v>
      </c>
      <c r="E1759" s="101">
        <v>189710</v>
      </c>
      <c r="F1759" s="101">
        <v>17000000</v>
      </c>
      <c r="G1759" s="102">
        <v>140</v>
      </c>
      <c r="H1759" s="101">
        <v>81</v>
      </c>
      <c r="I1759" s="101"/>
      <c r="J1759" s="100"/>
      <c r="K1759" s="100"/>
      <c r="L1759" s="100"/>
      <c r="M1759" s="100"/>
      <c r="N1759" s="100"/>
      <c r="O1759" s="100"/>
      <c r="P1759" s="100"/>
      <c r="Q1759" s="100"/>
      <c r="R1759" s="100"/>
      <c r="S1759" s="100"/>
      <c r="T1759" s="100"/>
      <c r="U1759" s="100"/>
      <c r="V1759" s="100"/>
      <c r="W1759" s="100"/>
      <c r="X1759" s="100"/>
      <c r="Y1759" s="100"/>
      <c r="Z1759" s="100"/>
    </row>
    <row r="1760" spans="1:26" ht="14.25" hidden="1" customHeight="1" outlineLevel="1" x14ac:dyDescent="0.2">
      <c r="A1760" s="100" t="s">
        <v>174</v>
      </c>
      <c r="B1760" s="100">
        <v>9</v>
      </c>
      <c r="C1760" s="100" t="s">
        <v>101</v>
      </c>
      <c r="D1760" s="100">
        <v>55</v>
      </c>
      <c r="E1760" s="101">
        <v>201820</v>
      </c>
      <c r="F1760" s="101">
        <v>36000000</v>
      </c>
      <c r="G1760" s="102">
        <v>148</v>
      </c>
      <c r="H1760" s="101">
        <v>81</v>
      </c>
      <c r="I1760" s="101"/>
      <c r="J1760" s="100"/>
      <c r="K1760" s="100"/>
      <c r="L1760" s="100"/>
      <c r="M1760" s="100"/>
      <c r="N1760" s="100"/>
      <c r="O1760" s="100"/>
      <c r="P1760" s="100"/>
      <c r="Q1760" s="100"/>
      <c r="R1760" s="100"/>
      <c r="S1760" s="100"/>
      <c r="T1760" s="100"/>
      <c r="U1760" s="100"/>
      <c r="V1760" s="100"/>
      <c r="W1760" s="100"/>
      <c r="X1760" s="100"/>
      <c r="Y1760" s="100"/>
      <c r="Z1760" s="100"/>
    </row>
    <row r="1761" spans="1:26" ht="14.25" hidden="1" customHeight="1" outlineLevel="1" x14ac:dyDescent="0.2">
      <c r="A1761" s="100" t="s">
        <v>174</v>
      </c>
      <c r="B1761" s="100">
        <v>10</v>
      </c>
      <c r="C1761" s="100" t="s">
        <v>101</v>
      </c>
      <c r="D1761" s="100">
        <v>56</v>
      </c>
      <c r="E1761" s="101">
        <v>214710</v>
      </c>
      <c r="F1761" s="101">
        <v>52000000</v>
      </c>
      <c r="G1761" s="102">
        <v>152</v>
      </c>
      <c r="H1761" s="101">
        <v>81</v>
      </c>
      <c r="I1761" s="101"/>
      <c r="J1761" s="100"/>
      <c r="K1761" s="100"/>
      <c r="L1761" s="100"/>
      <c r="M1761" s="100"/>
      <c r="N1761" s="100"/>
      <c r="O1761" s="100"/>
      <c r="P1761" s="100"/>
      <c r="Q1761" s="100"/>
      <c r="R1761" s="100"/>
      <c r="S1761" s="100"/>
      <c r="T1761" s="100"/>
      <c r="U1761" s="100"/>
      <c r="V1761" s="100"/>
      <c r="W1761" s="100"/>
      <c r="X1761" s="100"/>
      <c r="Y1761" s="100"/>
      <c r="Z1761" s="100"/>
    </row>
    <row r="1762" spans="1:26" ht="14.25" hidden="1" customHeight="1" outlineLevel="1" x14ac:dyDescent="0.2">
      <c r="A1762" s="100" t="s">
        <v>174</v>
      </c>
      <c r="B1762" s="100">
        <v>11</v>
      </c>
      <c r="C1762" s="100" t="s">
        <v>101</v>
      </c>
      <c r="D1762" s="100">
        <v>57</v>
      </c>
      <c r="E1762" s="101">
        <v>228420</v>
      </c>
      <c r="F1762" s="101">
        <v>70000000</v>
      </c>
      <c r="G1762" s="102">
        <v>160</v>
      </c>
      <c r="H1762" s="101">
        <v>81</v>
      </c>
      <c r="I1762" s="101"/>
      <c r="J1762" s="100"/>
      <c r="K1762" s="100"/>
      <c r="L1762" s="100"/>
      <c r="M1762" s="100"/>
      <c r="N1762" s="100"/>
      <c r="O1762" s="100"/>
      <c r="P1762" s="100"/>
      <c r="Q1762" s="100"/>
      <c r="R1762" s="100"/>
      <c r="S1762" s="100"/>
      <c r="T1762" s="100"/>
      <c r="U1762" s="100"/>
      <c r="V1762" s="100"/>
      <c r="W1762" s="100"/>
      <c r="X1762" s="100"/>
      <c r="Y1762" s="100"/>
      <c r="Z1762" s="100"/>
    </row>
    <row r="1763" spans="1:26" ht="14.25" hidden="1" customHeight="1" outlineLevel="1" x14ac:dyDescent="0.2">
      <c r="A1763" s="100" t="s">
        <v>174</v>
      </c>
      <c r="B1763" s="100">
        <v>12</v>
      </c>
      <c r="C1763" s="100" t="s">
        <v>101</v>
      </c>
      <c r="D1763" s="100">
        <v>58</v>
      </c>
      <c r="E1763" s="101">
        <v>243000</v>
      </c>
      <c r="F1763" s="101">
        <v>0</v>
      </c>
      <c r="G1763" s="102">
        <v>0</v>
      </c>
      <c r="H1763" s="101">
        <v>81</v>
      </c>
      <c r="I1763" s="101"/>
      <c r="J1763" s="100"/>
      <c r="K1763" s="100"/>
      <c r="L1763" s="100"/>
      <c r="M1763" s="100"/>
      <c r="N1763" s="100"/>
      <c r="O1763" s="100"/>
      <c r="P1763" s="100"/>
      <c r="Q1763" s="100"/>
      <c r="R1763" s="100"/>
      <c r="S1763" s="100"/>
      <c r="T1763" s="100"/>
      <c r="U1763" s="100"/>
      <c r="V1763" s="100"/>
      <c r="W1763" s="100"/>
      <c r="X1763" s="100"/>
      <c r="Y1763" s="100"/>
      <c r="Z1763" s="100"/>
    </row>
    <row r="1764" spans="1:26" ht="14.25" hidden="1" customHeight="1" outlineLevel="1" x14ac:dyDescent="0.2">
      <c r="A1764" s="100" t="s">
        <v>174</v>
      </c>
      <c r="B1764" s="100">
        <v>1</v>
      </c>
      <c r="C1764" s="100" t="s">
        <v>102</v>
      </c>
      <c r="D1764" s="100">
        <v>58</v>
      </c>
      <c r="E1764" s="101">
        <v>243000</v>
      </c>
      <c r="F1764" s="101">
        <v>2500000</v>
      </c>
      <c r="G1764" s="102">
        <v>12</v>
      </c>
      <c r="H1764" s="101">
        <v>81</v>
      </c>
      <c r="I1764" s="101"/>
      <c r="J1764" s="100"/>
      <c r="K1764" s="100"/>
      <c r="L1764" s="100"/>
      <c r="M1764" s="100"/>
      <c r="N1764" s="100"/>
      <c r="O1764" s="100"/>
      <c r="P1764" s="100"/>
      <c r="Q1764" s="100"/>
      <c r="R1764" s="100"/>
      <c r="S1764" s="100"/>
      <c r="T1764" s="100"/>
      <c r="U1764" s="100"/>
      <c r="V1764" s="100"/>
      <c r="W1764" s="100"/>
      <c r="X1764" s="100"/>
      <c r="Y1764" s="100"/>
      <c r="Z1764" s="100"/>
    </row>
    <row r="1765" spans="1:26" ht="14.25" hidden="1" customHeight="1" outlineLevel="1" x14ac:dyDescent="0.2">
      <c r="A1765" s="100" t="s">
        <v>174</v>
      </c>
      <c r="B1765" s="100">
        <v>2</v>
      </c>
      <c r="C1765" s="100" t="s">
        <v>102</v>
      </c>
      <c r="D1765" s="100">
        <v>58</v>
      </c>
      <c r="E1765" s="101">
        <v>247860</v>
      </c>
      <c r="F1765" s="101">
        <v>5000000</v>
      </c>
      <c r="G1765" s="102">
        <v>24</v>
      </c>
      <c r="H1765" s="101">
        <v>81</v>
      </c>
      <c r="I1765" s="101"/>
      <c r="J1765" s="100"/>
      <c r="K1765" s="100"/>
      <c r="L1765" s="100"/>
      <c r="M1765" s="100"/>
      <c r="N1765" s="100"/>
      <c r="O1765" s="100"/>
      <c r="P1765" s="100"/>
      <c r="Q1765" s="100"/>
      <c r="R1765" s="100"/>
      <c r="S1765" s="100"/>
      <c r="T1765" s="100"/>
      <c r="U1765" s="100"/>
      <c r="V1765" s="100"/>
      <c r="W1765" s="100"/>
      <c r="X1765" s="100"/>
      <c r="Y1765" s="100"/>
      <c r="Z1765" s="100"/>
    </row>
    <row r="1766" spans="1:26" ht="14.25" hidden="1" customHeight="1" outlineLevel="1" x14ac:dyDescent="0.2">
      <c r="A1766" s="100" t="s">
        <v>174</v>
      </c>
      <c r="B1766" s="100">
        <v>3</v>
      </c>
      <c r="C1766" s="100" t="s">
        <v>102</v>
      </c>
      <c r="D1766" s="100">
        <v>58</v>
      </c>
      <c r="E1766" s="101">
        <v>255150</v>
      </c>
      <c r="F1766" s="101">
        <v>10000000</v>
      </c>
      <c r="G1766" s="102">
        <v>36</v>
      </c>
      <c r="H1766" s="101">
        <v>81</v>
      </c>
      <c r="I1766" s="101"/>
      <c r="J1766" s="100"/>
      <c r="K1766" s="100"/>
      <c r="L1766" s="100"/>
      <c r="M1766" s="100"/>
      <c r="N1766" s="100"/>
      <c r="O1766" s="100"/>
      <c r="P1766" s="100"/>
      <c r="Q1766" s="100"/>
      <c r="R1766" s="100"/>
      <c r="S1766" s="100"/>
      <c r="T1766" s="100"/>
      <c r="U1766" s="100"/>
      <c r="V1766" s="100"/>
      <c r="W1766" s="100"/>
      <c r="X1766" s="100"/>
      <c r="Y1766" s="100"/>
      <c r="Z1766" s="100"/>
    </row>
    <row r="1767" spans="1:26" ht="14.25" hidden="1" customHeight="1" outlineLevel="1" x14ac:dyDescent="0.2">
      <c r="A1767" s="100" t="s">
        <v>174</v>
      </c>
      <c r="B1767" s="100">
        <v>4</v>
      </c>
      <c r="C1767" s="100" t="s">
        <v>102</v>
      </c>
      <c r="D1767" s="100">
        <v>58</v>
      </c>
      <c r="E1767" s="101">
        <v>260010</v>
      </c>
      <c r="F1767" s="101">
        <v>22500000</v>
      </c>
      <c r="G1767" s="102">
        <v>48</v>
      </c>
      <c r="H1767" s="101">
        <v>81</v>
      </c>
      <c r="I1767" s="101"/>
      <c r="J1767" s="100"/>
      <c r="K1767" s="100"/>
      <c r="L1767" s="100"/>
      <c r="M1767" s="100"/>
      <c r="N1767" s="100"/>
      <c r="O1767" s="100"/>
      <c r="P1767" s="100"/>
      <c r="Q1767" s="100"/>
      <c r="R1767" s="100"/>
      <c r="S1767" s="100"/>
      <c r="T1767" s="100"/>
      <c r="U1767" s="100"/>
      <c r="V1767" s="100"/>
      <c r="W1767" s="100"/>
      <c r="X1767" s="100"/>
      <c r="Y1767" s="100"/>
      <c r="Z1767" s="100"/>
    </row>
    <row r="1768" spans="1:26" ht="14.25" hidden="1" customHeight="1" outlineLevel="1" x14ac:dyDescent="0.2">
      <c r="A1768" s="100" t="s">
        <v>174</v>
      </c>
      <c r="B1768" s="100">
        <v>5</v>
      </c>
      <c r="C1768" s="100" t="s">
        <v>102</v>
      </c>
      <c r="D1768" s="100">
        <v>58</v>
      </c>
      <c r="E1768" s="101">
        <v>264870</v>
      </c>
      <c r="F1768" s="101">
        <v>22500000</v>
      </c>
      <c r="G1768" s="102">
        <v>48</v>
      </c>
      <c r="H1768" s="101">
        <v>81</v>
      </c>
      <c r="I1768" s="101"/>
      <c r="J1768" s="100"/>
      <c r="K1768" s="100"/>
      <c r="L1768" s="100"/>
      <c r="M1768" s="100"/>
      <c r="N1768" s="100"/>
      <c r="O1768" s="100"/>
      <c r="P1768" s="100"/>
      <c r="Q1768" s="100"/>
      <c r="R1768" s="100"/>
      <c r="S1768" s="100"/>
      <c r="T1768" s="100"/>
      <c r="U1768" s="100"/>
      <c r="V1768" s="100"/>
      <c r="W1768" s="100"/>
      <c r="X1768" s="100"/>
      <c r="Y1768" s="100"/>
      <c r="Z1768" s="100"/>
    </row>
    <row r="1769" spans="1:26" ht="14.25" hidden="1" customHeight="1" outlineLevel="1" x14ac:dyDescent="0.2">
      <c r="A1769" s="100" t="s">
        <v>174</v>
      </c>
      <c r="B1769" s="100">
        <v>6</v>
      </c>
      <c r="C1769" s="100" t="s">
        <v>102</v>
      </c>
      <c r="D1769" s="100">
        <v>58</v>
      </c>
      <c r="E1769" s="101">
        <v>269730</v>
      </c>
      <c r="F1769" s="101">
        <v>22500000</v>
      </c>
      <c r="G1769" s="102">
        <v>48</v>
      </c>
      <c r="H1769" s="101">
        <v>81</v>
      </c>
      <c r="I1769" s="101"/>
      <c r="J1769" s="100"/>
      <c r="K1769" s="100"/>
      <c r="L1769" s="100"/>
      <c r="M1769" s="100"/>
      <c r="N1769" s="100"/>
      <c r="O1769" s="100"/>
      <c r="P1769" s="100"/>
      <c r="Q1769" s="100"/>
      <c r="R1769" s="100"/>
      <c r="S1769" s="100"/>
      <c r="T1769" s="100"/>
      <c r="U1769" s="100"/>
      <c r="V1769" s="100"/>
      <c r="W1769" s="100"/>
      <c r="X1769" s="100"/>
      <c r="Y1769" s="100"/>
      <c r="Z1769" s="100"/>
    </row>
    <row r="1770" spans="1:26" ht="14.25" hidden="1" customHeight="1" outlineLevel="1" x14ac:dyDescent="0.2">
      <c r="A1770" s="100" t="s">
        <v>174</v>
      </c>
      <c r="B1770" s="100">
        <v>7</v>
      </c>
      <c r="C1770" s="100" t="s">
        <v>102</v>
      </c>
      <c r="D1770" s="100">
        <v>58</v>
      </c>
      <c r="E1770" s="101">
        <v>277020</v>
      </c>
      <c r="F1770" s="101">
        <v>22500000</v>
      </c>
      <c r="G1770" s="102">
        <v>48</v>
      </c>
      <c r="H1770" s="101">
        <v>81</v>
      </c>
      <c r="I1770" s="101"/>
      <c r="J1770" s="100"/>
      <c r="K1770" s="100"/>
      <c r="L1770" s="100"/>
      <c r="M1770" s="100"/>
      <c r="N1770" s="100"/>
      <c r="O1770" s="100"/>
      <c r="P1770" s="100"/>
      <c r="Q1770" s="100"/>
      <c r="R1770" s="100"/>
      <c r="S1770" s="100"/>
      <c r="T1770" s="100"/>
      <c r="U1770" s="100"/>
      <c r="V1770" s="100"/>
      <c r="W1770" s="100"/>
      <c r="X1770" s="100"/>
      <c r="Y1770" s="100"/>
      <c r="Z1770" s="100"/>
    </row>
    <row r="1771" spans="1:26" ht="14.25" hidden="1" customHeight="1" outlineLevel="1" x14ac:dyDescent="0.2">
      <c r="A1771" s="100" t="s">
        <v>174</v>
      </c>
      <c r="B1771" s="100">
        <v>8</v>
      </c>
      <c r="C1771" s="100" t="s">
        <v>102</v>
      </c>
      <c r="D1771" s="100">
        <v>58</v>
      </c>
      <c r="E1771" s="101">
        <v>279450</v>
      </c>
      <c r="F1771" s="101">
        <v>22500000</v>
      </c>
      <c r="G1771" s="102">
        <v>48</v>
      </c>
      <c r="H1771" s="101">
        <v>81</v>
      </c>
      <c r="I1771" s="101"/>
      <c r="J1771" s="100"/>
      <c r="K1771" s="100"/>
      <c r="L1771" s="100"/>
      <c r="M1771" s="100"/>
      <c r="N1771" s="100"/>
      <c r="O1771" s="100"/>
      <c r="P1771" s="100"/>
      <c r="Q1771" s="100"/>
      <c r="R1771" s="100"/>
      <c r="S1771" s="100"/>
      <c r="T1771" s="100"/>
      <c r="U1771" s="100"/>
      <c r="V1771" s="100"/>
      <c r="W1771" s="100"/>
      <c r="X1771" s="100"/>
      <c r="Y1771" s="100"/>
      <c r="Z1771" s="100"/>
    </row>
    <row r="1772" spans="1:26" ht="14.25" hidden="1" customHeight="1" outlineLevel="1" x14ac:dyDescent="0.2">
      <c r="A1772" s="100" t="s">
        <v>174</v>
      </c>
      <c r="B1772" s="100">
        <v>9</v>
      </c>
      <c r="C1772" s="100" t="s">
        <v>102</v>
      </c>
      <c r="D1772" s="100">
        <v>58</v>
      </c>
      <c r="E1772" s="101">
        <v>281880</v>
      </c>
      <c r="F1772" s="101">
        <v>22500000</v>
      </c>
      <c r="G1772" s="102">
        <v>48</v>
      </c>
      <c r="H1772" s="101">
        <v>81</v>
      </c>
      <c r="I1772" s="101"/>
      <c r="J1772" s="100"/>
      <c r="K1772" s="100"/>
      <c r="L1772" s="100"/>
      <c r="M1772" s="100"/>
      <c r="N1772" s="100"/>
      <c r="O1772" s="100"/>
      <c r="P1772" s="100"/>
      <c r="Q1772" s="100"/>
      <c r="R1772" s="100"/>
      <c r="S1772" s="100"/>
      <c r="T1772" s="100"/>
      <c r="U1772" s="100"/>
      <c r="V1772" s="100"/>
      <c r="W1772" s="100"/>
      <c r="X1772" s="100"/>
      <c r="Y1772" s="100"/>
      <c r="Z1772" s="100"/>
    </row>
    <row r="1773" spans="1:26" ht="14.25" hidden="1" customHeight="1" outlineLevel="1" x14ac:dyDescent="0.2">
      <c r="A1773" s="100" t="s">
        <v>174</v>
      </c>
      <c r="B1773" s="100">
        <v>10</v>
      </c>
      <c r="C1773" s="100" t="s">
        <v>102</v>
      </c>
      <c r="D1773" s="100">
        <v>58</v>
      </c>
      <c r="E1773" s="101">
        <v>286740</v>
      </c>
      <c r="F1773" s="101">
        <v>22500000</v>
      </c>
      <c r="G1773" s="102">
        <v>48</v>
      </c>
      <c r="H1773" s="101">
        <v>81</v>
      </c>
      <c r="I1773" s="101"/>
      <c r="J1773" s="100"/>
      <c r="K1773" s="100"/>
      <c r="L1773" s="100"/>
      <c r="M1773" s="100"/>
      <c r="N1773" s="100"/>
      <c r="O1773" s="100"/>
      <c r="P1773" s="100"/>
      <c r="Q1773" s="100"/>
      <c r="R1773" s="100"/>
      <c r="S1773" s="100"/>
      <c r="T1773" s="100"/>
      <c r="U1773" s="100"/>
      <c r="V1773" s="100"/>
      <c r="W1773" s="100"/>
      <c r="X1773" s="100"/>
      <c r="Y1773" s="100"/>
      <c r="Z1773" s="100"/>
    </row>
    <row r="1774" spans="1:26" ht="14.25" hidden="1" customHeight="1" outlineLevel="1" x14ac:dyDescent="0.2">
      <c r="A1774" s="100" t="s">
        <v>174</v>
      </c>
      <c r="B1774" s="100">
        <v>11</v>
      </c>
      <c r="C1774" s="100" t="s">
        <v>102</v>
      </c>
      <c r="D1774" s="100">
        <v>58</v>
      </c>
      <c r="E1774" s="101">
        <v>289170</v>
      </c>
      <c r="F1774" s="101">
        <v>22500000</v>
      </c>
      <c r="G1774" s="102">
        <v>48</v>
      </c>
      <c r="H1774" s="101">
        <v>81</v>
      </c>
      <c r="I1774" s="101"/>
      <c r="J1774" s="100"/>
      <c r="K1774" s="100"/>
      <c r="L1774" s="100"/>
      <c r="M1774" s="100"/>
      <c r="N1774" s="100"/>
      <c r="O1774" s="100"/>
      <c r="P1774" s="100"/>
      <c r="Q1774" s="100"/>
      <c r="R1774" s="100"/>
      <c r="S1774" s="100"/>
      <c r="T1774" s="100"/>
      <c r="U1774" s="100"/>
      <c r="V1774" s="100"/>
      <c r="W1774" s="100"/>
      <c r="X1774" s="100"/>
      <c r="Y1774" s="100"/>
      <c r="Z1774" s="100"/>
    </row>
    <row r="1775" spans="1:26" ht="14.25" hidden="1" customHeight="1" outlineLevel="1" x14ac:dyDescent="0.2">
      <c r="A1775" s="100" t="s">
        <v>174</v>
      </c>
      <c r="B1775" s="100">
        <v>12</v>
      </c>
      <c r="C1775" s="100" t="s">
        <v>102</v>
      </c>
      <c r="D1775" s="100">
        <v>58</v>
      </c>
      <c r="E1775" s="101">
        <v>291600</v>
      </c>
      <c r="F1775" s="101">
        <v>0</v>
      </c>
      <c r="G1775" s="102">
        <v>0</v>
      </c>
      <c r="H1775" s="101">
        <v>81</v>
      </c>
      <c r="I1775" s="101"/>
      <c r="J1775" s="100"/>
      <c r="K1775" s="100"/>
      <c r="L1775" s="100"/>
      <c r="M1775" s="100"/>
      <c r="N1775" s="100"/>
      <c r="O1775" s="100"/>
      <c r="P1775" s="100"/>
      <c r="Q1775" s="100"/>
      <c r="R1775" s="100"/>
      <c r="S1775" s="100"/>
      <c r="T1775" s="100"/>
      <c r="U1775" s="100"/>
      <c r="V1775" s="100"/>
      <c r="W1775" s="100"/>
      <c r="X1775" s="100"/>
      <c r="Y1775" s="100"/>
      <c r="Z1775" s="100"/>
    </row>
    <row r="1776" spans="1:26" ht="14.25" hidden="1" customHeight="1" outlineLevel="1" x14ac:dyDescent="0.2">
      <c r="A1776" s="201" t="s">
        <v>174</v>
      </c>
      <c r="B1776" s="97">
        <v>1</v>
      </c>
      <c r="C1776" s="97" t="s">
        <v>103</v>
      </c>
      <c r="D1776" s="97">
        <v>58</v>
      </c>
      <c r="E1776" s="98">
        <v>306180</v>
      </c>
      <c r="F1776" s="98">
        <v>0</v>
      </c>
      <c r="G1776" s="99">
        <v>0</v>
      </c>
      <c r="H1776" s="98">
        <v>81</v>
      </c>
      <c r="I1776" s="101"/>
      <c r="J1776" s="100"/>
      <c r="K1776" s="100"/>
      <c r="L1776" s="100"/>
      <c r="M1776" s="100"/>
      <c r="N1776" s="100"/>
      <c r="O1776" s="100"/>
      <c r="P1776" s="100"/>
      <c r="Q1776" s="100"/>
      <c r="R1776" s="100"/>
      <c r="S1776" s="100"/>
      <c r="T1776" s="100"/>
      <c r="U1776" s="100"/>
      <c r="V1776" s="100"/>
      <c r="W1776" s="100"/>
      <c r="X1776" s="100"/>
      <c r="Y1776" s="100"/>
      <c r="Z1776" s="100"/>
    </row>
    <row r="1777" spans="1:26" ht="14.25" customHeight="1" collapsed="1" x14ac:dyDescent="0.2">
      <c r="A1777" s="100" t="s">
        <v>175</v>
      </c>
      <c r="B1777" s="100">
        <v>1</v>
      </c>
      <c r="C1777" s="100" t="s">
        <v>101</v>
      </c>
      <c r="D1777" s="100">
        <v>52</v>
      </c>
      <c r="E1777" s="101">
        <v>84300</v>
      </c>
      <c r="F1777" s="101">
        <v>100000</v>
      </c>
      <c r="G1777" s="102">
        <v>2</v>
      </c>
      <c r="H1777" s="101">
        <v>83</v>
      </c>
      <c r="I1777" s="101"/>
      <c r="J1777" s="100"/>
      <c r="K1777" s="100"/>
      <c r="L1777" s="100"/>
      <c r="M1777" s="100"/>
      <c r="N1777" s="100"/>
      <c r="O1777" s="100"/>
      <c r="P1777" s="100"/>
      <c r="Q1777" s="100"/>
      <c r="R1777" s="100"/>
      <c r="S1777" s="100"/>
      <c r="T1777" s="100"/>
      <c r="U1777" s="100"/>
      <c r="V1777" s="100"/>
      <c r="W1777" s="100"/>
      <c r="X1777" s="100"/>
      <c r="Y1777" s="100"/>
      <c r="Z1777" s="100"/>
    </row>
    <row r="1778" spans="1:26" ht="14.25" hidden="1" customHeight="1" outlineLevel="1" x14ac:dyDescent="0.2">
      <c r="A1778" s="100" t="s">
        <v>175</v>
      </c>
      <c r="B1778" s="100">
        <v>2</v>
      </c>
      <c r="C1778" s="100" t="s">
        <v>101</v>
      </c>
      <c r="D1778" s="100">
        <v>53</v>
      </c>
      <c r="E1778" s="101">
        <v>89700</v>
      </c>
      <c r="F1778" s="101">
        <v>200000</v>
      </c>
      <c r="G1778" s="102">
        <v>5</v>
      </c>
      <c r="H1778" s="101">
        <v>83</v>
      </c>
      <c r="I1778" s="101"/>
      <c r="J1778" s="100"/>
      <c r="K1778" s="100"/>
      <c r="L1778" s="100"/>
      <c r="M1778" s="100"/>
      <c r="N1778" s="100"/>
      <c r="O1778" s="100"/>
      <c r="P1778" s="100"/>
      <c r="Q1778" s="100"/>
      <c r="R1778" s="100"/>
      <c r="S1778" s="100"/>
      <c r="T1778" s="100"/>
      <c r="U1778" s="100"/>
      <c r="V1778" s="100"/>
      <c r="W1778" s="100"/>
      <c r="X1778" s="100"/>
      <c r="Y1778" s="100"/>
      <c r="Z1778" s="100"/>
    </row>
    <row r="1779" spans="1:26" ht="14.25" hidden="1" customHeight="1" outlineLevel="1" x14ac:dyDescent="0.2">
      <c r="A1779" s="100" t="s">
        <v>175</v>
      </c>
      <c r="B1779" s="100">
        <v>3</v>
      </c>
      <c r="C1779" s="100" t="s">
        <v>101</v>
      </c>
      <c r="D1779" s="100">
        <v>54</v>
      </c>
      <c r="E1779" s="101">
        <v>95500</v>
      </c>
      <c r="F1779" s="101">
        <v>400000</v>
      </c>
      <c r="G1779" s="102">
        <v>14</v>
      </c>
      <c r="H1779" s="101">
        <v>83</v>
      </c>
      <c r="I1779" s="101"/>
      <c r="J1779" s="100"/>
      <c r="K1779" s="100"/>
      <c r="L1779" s="100"/>
      <c r="M1779" s="100"/>
      <c r="N1779" s="100"/>
      <c r="O1779" s="100"/>
      <c r="P1779" s="100"/>
      <c r="Q1779" s="100"/>
      <c r="R1779" s="100"/>
      <c r="S1779" s="100"/>
      <c r="T1779" s="100"/>
      <c r="U1779" s="100"/>
      <c r="V1779" s="100"/>
      <c r="W1779" s="100"/>
      <c r="X1779" s="100"/>
      <c r="Y1779" s="100"/>
      <c r="Z1779" s="100"/>
    </row>
    <row r="1780" spans="1:26" ht="14.25" hidden="1" customHeight="1" outlineLevel="1" x14ac:dyDescent="0.2">
      <c r="A1780" s="100" t="s">
        <v>175</v>
      </c>
      <c r="B1780" s="100">
        <v>4</v>
      </c>
      <c r="C1780" s="100" t="s">
        <v>101</v>
      </c>
      <c r="D1780" s="100">
        <v>55</v>
      </c>
      <c r="E1780" s="101">
        <v>101600</v>
      </c>
      <c r="F1780" s="101">
        <v>2000000</v>
      </c>
      <c r="G1780" s="102">
        <v>28</v>
      </c>
      <c r="H1780" s="101">
        <v>83</v>
      </c>
      <c r="I1780" s="101"/>
      <c r="J1780" s="100"/>
      <c r="K1780" s="100"/>
      <c r="L1780" s="100"/>
      <c r="M1780" s="100"/>
      <c r="N1780" s="100"/>
      <c r="O1780" s="100"/>
      <c r="P1780" s="100"/>
      <c r="Q1780" s="100"/>
      <c r="R1780" s="100"/>
      <c r="S1780" s="100"/>
      <c r="T1780" s="100"/>
      <c r="U1780" s="100"/>
      <c r="V1780" s="100"/>
      <c r="W1780" s="100"/>
      <c r="X1780" s="100"/>
      <c r="Y1780" s="100"/>
      <c r="Z1780" s="100"/>
    </row>
    <row r="1781" spans="1:26" ht="14.25" hidden="1" customHeight="1" outlineLevel="1" x14ac:dyDescent="0.2">
      <c r="A1781" s="100" t="s">
        <v>175</v>
      </c>
      <c r="B1781" s="100">
        <v>5</v>
      </c>
      <c r="C1781" s="100" t="s">
        <v>101</v>
      </c>
      <c r="D1781" s="100">
        <v>56</v>
      </c>
      <c r="E1781" s="101">
        <v>108100</v>
      </c>
      <c r="F1781" s="101">
        <v>4000000</v>
      </c>
      <c r="G1781" s="102">
        <v>66</v>
      </c>
      <c r="H1781" s="101">
        <v>83</v>
      </c>
      <c r="I1781" s="101"/>
      <c r="J1781" s="100"/>
      <c r="K1781" s="100"/>
      <c r="L1781" s="100"/>
      <c r="M1781" s="100"/>
      <c r="N1781" s="100"/>
      <c r="O1781" s="100"/>
      <c r="P1781" s="100"/>
      <c r="Q1781" s="100"/>
      <c r="R1781" s="100"/>
      <c r="S1781" s="100"/>
      <c r="T1781" s="100"/>
      <c r="U1781" s="100"/>
      <c r="V1781" s="100"/>
      <c r="W1781" s="100"/>
      <c r="X1781" s="100"/>
      <c r="Y1781" s="100"/>
      <c r="Z1781" s="100"/>
    </row>
    <row r="1782" spans="1:26" ht="14.25" hidden="1" customHeight="1" outlineLevel="1" x14ac:dyDescent="0.2">
      <c r="A1782" s="100" t="s">
        <v>175</v>
      </c>
      <c r="B1782" s="100">
        <v>6</v>
      </c>
      <c r="C1782" s="100" t="s">
        <v>101</v>
      </c>
      <c r="D1782" s="100">
        <v>57</v>
      </c>
      <c r="E1782" s="101">
        <v>115000</v>
      </c>
      <c r="F1782" s="101">
        <v>6000000</v>
      </c>
      <c r="G1782" s="102">
        <v>102</v>
      </c>
      <c r="H1782" s="101">
        <v>83</v>
      </c>
      <c r="I1782" s="101"/>
      <c r="J1782" s="100"/>
      <c r="K1782" s="100"/>
      <c r="L1782" s="100"/>
      <c r="M1782" s="100"/>
      <c r="N1782" s="100"/>
      <c r="O1782" s="100"/>
      <c r="P1782" s="100"/>
      <c r="Q1782" s="100"/>
      <c r="R1782" s="100"/>
      <c r="S1782" s="100"/>
      <c r="T1782" s="100"/>
      <c r="U1782" s="100"/>
      <c r="V1782" s="100"/>
      <c r="W1782" s="100"/>
      <c r="X1782" s="100"/>
      <c r="Y1782" s="100"/>
      <c r="Z1782" s="100"/>
    </row>
    <row r="1783" spans="1:26" ht="14.25" hidden="1" customHeight="1" outlineLevel="1" x14ac:dyDescent="0.2">
      <c r="A1783" s="100" t="s">
        <v>175</v>
      </c>
      <c r="B1783" s="100">
        <v>7</v>
      </c>
      <c r="C1783" s="100" t="s">
        <v>101</v>
      </c>
      <c r="D1783" s="100">
        <v>58</v>
      </c>
      <c r="E1783" s="101">
        <v>122400</v>
      </c>
      <c r="F1783" s="101">
        <v>11000000</v>
      </c>
      <c r="G1783" s="102">
        <v>124</v>
      </c>
      <c r="H1783" s="101">
        <v>83</v>
      </c>
      <c r="I1783" s="101"/>
      <c r="J1783" s="100"/>
      <c r="K1783" s="100"/>
      <c r="L1783" s="100"/>
      <c r="M1783" s="100"/>
      <c r="N1783" s="100"/>
      <c r="O1783" s="100"/>
      <c r="P1783" s="100"/>
      <c r="Q1783" s="100"/>
      <c r="R1783" s="100"/>
      <c r="S1783" s="100"/>
      <c r="T1783" s="100"/>
      <c r="U1783" s="100"/>
      <c r="V1783" s="100"/>
      <c r="W1783" s="100"/>
      <c r="X1783" s="100"/>
      <c r="Y1783" s="100"/>
      <c r="Z1783" s="100"/>
    </row>
    <row r="1784" spans="1:26" ht="14.25" hidden="1" customHeight="1" outlineLevel="1" x14ac:dyDescent="0.2">
      <c r="A1784" s="100" t="s">
        <v>175</v>
      </c>
      <c r="B1784" s="100">
        <v>8</v>
      </c>
      <c r="C1784" s="100" t="s">
        <v>101</v>
      </c>
      <c r="D1784" s="100">
        <v>59</v>
      </c>
      <c r="E1784" s="101">
        <v>130000</v>
      </c>
      <c r="F1784" s="101">
        <v>17000000</v>
      </c>
      <c r="G1784" s="102">
        <v>140</v>
      </c>
      <c r="H1784" s="101">
        <v>83</v>
      </c>
      <c r="I1784" s="101"/>
      <c r="J1784" s="100"/>
      <c r="K1784" s="100"/>
      <c r="L1784" s="100"/>
      <c r="M1784" s="100"/>
      <c r="N1784" s="100"/>
      <c r="O1784" s="100"/>
      <c r="P1784" s="100"/>
      <c r="Q1784" s="100"/>
      <c r="R1784" s="100"/>
      <c r="S1784" s="100"/>
      <c r="T1784" s="100"/>
      <c r="U1784" s="100"/>
      <c r="V1784" s="100"/>
      <c r="W1784" s="100"/>
      <c r="X1784" s="100"/>
      <c r="Y1784" s="100"/>
      <c r="Z1784" s="100"/>
    </row>
    <row r="1785" spans="1:26" ht="14.25" hidden="1" customHeight="1" outlineLevel="1" x14ac:dyDescent="0.2">
      <c r="A1785" s="100" t="s">
        <v>175</v>
      </c>
      <c r="B1785" s="100">
        <v>9</v>
      </c>
      <c r="C1785" s="100" t="s">
        <v>101</v>
      </c>
      <c r="D1785" s="100">
        <v>60</v>
      </c>
      <c r="E1785" s="101">
        <v>138300</v>
      </c>
      <c r="F1785" s="101">
        <v>36000000</v>
      </c>
      <c r="G1785" s="102">
        <v>148</v>
      </c>
      <c r="H1785" s="101">
        <v>83</v>
      </c>
      <c r="I1785" s="101"/>
      <c r="J1785" s="100"/>
      <c r="K1785" s="100"/>
      <c r="L1785" s="100"/>
      <c r="M1785" s="100"/>
      <c r="N1785" s="100"/>
      <c r="O1785" s="100"/>
      <c r="P1785" s="100"/>
      <c r="Q1785" s="100"/>
      <c r="R1785" s="100"/>
      <c r="S1785" s="100"/>
      <c r="T1785" s="100"/>
      <c r="U1785" s="100"/>
      <c r="V1785" s="100"/>
      <c r="W1785" s="100"/>
      <c r="X1785" s="100"/>
      <c r="Y1785" s="100"/>
      <c r="Z1785" s="100"/>
    </row>
    <row r="1786" spans="1:26" ht="14.25" hidden="1" customHeight="1" outlineLevel="1" x14ac:dyDescent="0.2">
      <c r="A1786" s="100" t="s">
        <v>175</v>
      </c>
      <c r="B1786" s="100">
        <v>10</v>
      </c>
      <c r="C1786" s="100" t="s">
        <v>101</v>
      </c>
      <c r="D1786" s="100">
        <v>62</v>
      </c>
      <c r="E1786" s="101">
        <v>147200</v>
      </c>
      <c r="F1786" s="101">
        <v>52000000</v>
      </c>
      <c r="G1786" s="102">
        <v>152</v>
      </c>
      <c r="H1786" s="101">
        <v>83</v>
      </c>
      <c r="I1786" s="101"/>
      <c r="J1786" s="100"/>
      <c r="K1786" s="100"/>
      <c r="L1786" s="100"/>
      <c r="M1786" s="100"/>
      <c r="N1786" s="100"/>
      <c r="O1786" s="100"/>
      <c r="P1786" s="100"/>
      <c r="Q1786" s="100"/>
      <c r="R1786" s="100"/>
      <c r="S1786" s="100"/>
      <c r="T1786" s="100"/>
      <c r="U1786" s="100"/>
      <c r="V1786" s="100"/>
      <c r="W1786" s="100"/>
      <c r="X1786" s="100"/>
      <c r="Y1786" s="100"/>
      <c r="Z1786" s="100"/>
    </row>
    <row r="1787" spans="1:26" ht="14.25" hidden="1" customHeight="1" outlineLevel="1" x14ac:dyDescent="0.2">
      <c r="A1787" s="100" t="s">
        <v>175</v>
      </c>
      <c r="B1787" s="100">
        <v>11</v>
      </c>
      <c r="C1787" s="100" t="s">
        <v>101</v>
      </c>
      <c r="D1787" s="100">
        <v>64</v>
      </c>
      <c r="E1787" s="101">
        <v>156600</v>
      </c>
      <c r="F1787" s="101">
        <v>70000000</v>
      </c>
      <c r="G1787" s="102">
        <v>160</v>
      </c>
      <c r="H1787" s="101">
        <v>83</v>
      </c>
      <c r="I1787" s="101"/>
      <c r="J1787" s="100"/>
      <c r="K1787" s="100"/>
      <c r="L1787" s="100"/>
      <c r="M1787" s="100"/>
      <c r="N1787" s="100"/>
      <c r="O1787" s="100"/>
      <c r="P1787" s="100"/>
      <c r="Q1787" s="100"/>
      <c r="R1787" s="100"/>
      <c r="S1787" s="100"/>
      <c r="T1787" s="100"/>
      <c r="U1787" s="100"/>
      <c r="V1787" s="100"/>
      <c r="W1787" s="100"/>
      <c r="X1787" s="100"/>
      <c r="Y1787" s="100"/>
      <c r="Z1787" s="100"/>
    </row>
    <row r="1788" spans="1:26" ht="14.25" hidden="1" customHeight="1" outlineLevel="1" x14ac:dyDescent="0.2">
      <c r="A1788" s="100" t="s">
        <v>175</v>
      </c>
      <c r="B1788" s="100">
        <v>12</v>
      </c>
      <c r="C1788" s="100" t="s">
        <v>101</v>
      </c>
      <c r="D1788" s="100">
        <v>66</v>
      </c>
      <c r="E1788" s="101">
        <v>166600</v>
      </c>
      <c r="F1788" s="101">
        <v>0</v>
      </c>
      <c r="G1788" s="102">
        <v>0</v>
      </c>
      <c r="H1788" s="101">
        <v>83</v>
      </c>
      <c r="I1788" s="101"/>
      <c r="J1788" s="100"/>
      <c r="K1788" s="100"/>
      <c r="L1788" s="100"/>
      <c r="M1788" s="100"/>
      <c r="N1788" s="100"/>
      <c r="O1788" s="100"/>
      <c r="P1788" s="100"/>
      <c r="Q1788" s="100"/>
      <c r="R1788" s="100"/>
      <c r="S1788" s="100"/>
      <c r="T1788" s="100"/>
      <c r="U1788" s="100"/>
      <c r="V1788" s="100"/>
      <c r="W1788" s="100"/>
      <c r="X1788" s="100"/>
      <c r="Y1788" s="100"/>
      <c r="Z1788" s="100"/>
    </row>
    <row r="1789" spans="1:26" ht="14.25" hidden="1" customHeight="1" outlineLevel="1" x14ac:dyDescent="0.2">
      <c r="A1789" s="100" t="s">
        <v>175</v>
      </c>
      <c r="B1789" s="100">
        <v>1</v>
      </c>
      <c r="C1789" s="100" t="s">
        <v>102</v>
      </c>
      <c r="D1789" s="100">
        <v>66</v>
      </c>
      <c r="E1789" s="101">
        <v>166600</v>
      </c>
      <c r="F1789" s="101">
        <v>2500000</v>
      </c>
      <c r="G1789" s="102">
        <v>12</v>
      </c>
      <c r="H1789" s="101">
        <v>83</v>
      </c>
      <c r="I1789" s="101"/>
      <c r="J1789" s="100"/>
      <c r="K1789" s="100"/>
      <c r="L1789" s="100"/>
      <c r="M1789" s="100"/>
      <c r="N1789" s="100"/>
      <c r="O1789" s="100"/>
      <c r="P1789" s="100"/>
      <c r="Q1789" s="100"/>
      <c r="R1789" s="100"/>
      <c r="S1789" s="100"/>
      <c r="T1789" s="100"/>
      <c r="U1789" s="100"/>
      <c r="V1789" s="100"/>
      <c r="W1789" s="100"/>
      <c r="X1789" s="100"/>
      <c r="Y1789" s="100"/>
      <c r="Z1789" s="100"/>
    </row>
    <row r="1790" spans="1:26" ht="14.25" hidden="1" customHeight="1" outlineLevel="1" x14ac:dyDescent="0.2">
      <c r="A1790" s="100" t="s">
        <v>175</v>
      </c>
      <c r="B1790" s="100">
        <v>2</v>
      </c>
      <c r="C1790" s="100" t="s">
        <v>102</v>
      </c>
      <c r="D1790" s="100">
        <v>66</v>
      </c>
      <c r="E1790" s="101">
        <v>169900</v>
      </c>
      <c r="F1790" s="101">
        <v>5000000</v>
      </c>
      <c r="G1790" s="102">
        <v>24</v>
      </c>
      <c r="H1790" s="101">
        <v>83</v>
      </c>
      <c r="I1790" s="101"/>
      <c r="J1790" s="100"/>
      <c r="K1790" s="100"/>
      <c r="L1790" s="100"/>
      <c r="M1790" s="100"/>
      <c r="N1790" s="100"/>
      <c r="O1790" s="100"/>
      <c r="P1790" s="100"/>
      <c r="Q1790" s="100"/>
      <c r="R1790" s="100"/>
      <c r="S1790" s="100"/>
      <c r="T1790" s="100"/>
      <c r="U1790" s="100"/>
      <c r="V1790" s="100"/>
      <c r="W1790" s="100"/>
      <c r="X1790" s="100"/>
      <c r="Y1790" s="100"/>
      <c r="Z1790" s="100"/>
    </row>
    <row r="1791" spans="1:26" ht="14.25" hidden="1" customHeight="1" outlineLevel="1" x14ac:dyDescent="0.2">
      <c r="A1791" s="100" t="s">
        <v>175</v>
      </c>
      <c r="B1791" s="100">
        <v>3</v>
      </c>
      <c r="C1791" s="100" t="s">
        <v>102</v>
      </c>
      <c r="D1791" s="100">
        <v>66</v>
      </c>
      <c r="E1791" s="101">
        <v>174900</v>
      </c>
      <c r="F1791" s="101">
        <v>10000000</v>
      </c>
      <c r="G1791" s="102">
        <v>36</v>
      </c>
      <c r="H1791" s="101">
        <v>83</v>
      </c>
      <c r="I1791" s="101"/>
      <c r="J1791" s="100"/>
      <c r="K1791" s="100"/>
      <c r="L1791" s="100"/>
      <c r="M1791" s="100"/>
      <c r="N1791" s="100"/>
      <c r="O1791" s="100"/>
      <c r="P1791" s="100"/>
      <c r="Q1791" s="100"/>
      <c r="R1791" s="100"/>
      <c r="S1791" s="100"/>
      <c r="T1791" s="100"/>
      <c r="U1791" s="100"/>
      <c r="V1791" s="100"/>
      <c r="W1791" s="100"/>
      <c r="X1791" s="100"/>
      <c r="Y1791" s="100"/>
      <c r="Z1791" s="100"/>
    </row>
    <row r="1792" spans="1:26" ht="14.25" hidden="1" customHeight="1" outlineLevel="1" x14ac:dyDescent="0.2">
      <c r="A1792" s="100" t="s">
        <v>175</v>
      </c>
      <c r="B1792" s="100">
        <v>4</v>
      </c>
      <c r="C1792" s="100" t="s">
        <v>102</v>
      </c>
      <c r="D1792" s="100">
        <v>66</v>
      </c>
      <c r="E1792" s="101">
        <v>178300</v>
      </c>
      <c r="F1792" s="101">
        <v>22500000</v>
      </c>
      <c r="G1792" s="102">
        <v>48</v>
      </c>
      <c r="H1792" s="101">
        <v>83</v>
      </c>
      <c r="I1792" s="101"/>
      <c r="J1792" s="100"/>
      <c r="K1792" s="100"/>
      <c r="L1792" s="100"/>
      <c r="M1792" s="100"/>
      <c r="N1792" s="100"/>
      <c r="O1792" s="100"/>
      <c r="P1792" s="100"/>
      <c r="Q1792" s="100"/>
      <c r="R1792" s="100"/>
      <c r="S1792" s="100"/>
      <c r="T1792" s="100"/>
      <c r="U1792" s="100"/>
      <c r="V1792" s="100"/>
      <c r="W1792" s="100"/>
      <c r="X1792" s="100"/>
      <c r="Y1792" s="100"/>
      <c r="Z1792" s="100"/>
    </row>
    <row r="1793" spans="1:26" ht="14.25" hidden="1" customHeight="1" outlineLevel="1" x14ac:dyDescent="0.2">
      <c r="A1793" s="100" t="s">
        <v>175</v>
      </c>
      <c r="B1793" s="100">
        <v>5</v>
      </c>
      <c r="C1793" s="100" t="s">
        <v>102</v>
      </c>
      <c r="D1793" s="100">
        <v>66</v>
      </c>
      <c r="E1793" s="101">
        <v>181600</v>
      </c>
      <c r="F1793" s="101">
        <v>22500000</v>
      </c>
      <c r="G1793" s="102">
        <v>48</v>
      </c>
      <c r="H1793" s="101">
        <v>83</v>
      </c>
      <c r="I1793" s="101"/>
      <c r="J1793" s="100"/>
      <c r="K1793" s="100"/>
      <c r="L1793" s="100"/>
      <c r="M1793" s="100"/>
      <c r="N1793" s="100"/>
      <c r="O1793" s="100"/>
      <c r="P1793" s="100"/>
      <c r="Q1793" s="100"/>
      <c r="R1793" s="100"/>
      <c r="S1793" s="100"/>
      <c r="T1793" s="100"/>
      <c r="U1793" s="100"/>
      <c r="V1793" s="100"/>
      <c r="W1793" s="100"/>
      <c r="X1793" s="100"/>
      <c r="Y1793" s="100"/>
      <c r="Z1793" s="100"/>
    </row>
    <row r="1794" spans="1:26" ht="14.25" hidden="1" customHeight="1" outlineLevel="1" x14ac:dyDescent="0.2">
      <c r="A1794" s="100" t="s">
        <v>175</v>
      </c>
      <c r="B1794" s="100">
        <v>6</v>
      </c>
      <c r="C1794" s="100" t="s">
        <v>102</v>
      </c>
      <c r="D1794" s="100">
        <v>66</v>
      </c>
      <c r="E1794" s="101">
        <v>184900</v>
      </c>
      <c r="F1794" s="101">
        <v>22500000</v>
      </c>
      <c r="G1794" s="102">
        <v>48</v>
      </c>
      <c r="H1794" s="101">
        <v>83</v>
      </c>
      <c r="I1794" s="101"/>
      <c r="J1794" s="100"/>
      <c r="K1794" s="100"/>
      <c r="L1794" s="100"/>
      <c r="M1794" s="100"/>
      <c r="N1794" s="100"/>
      <c r="O1794" s="100"/>
      <c r="P1794" s="100"/>
      <c r="Q1794" s="100"/>
      <c r="R1794" s="100"/>
      <c r="S1794" s="100"/>
      <c r="T1794" s="100"/>
      <c r="U1794" s="100"/>
      <c r="V1794" s="100"/>
      <c r="W1794" s="100"/>
      <c r="X1794" s="100"/>
      <c r="Y1794" s="100"/>
      <c r="Z1794" s="100"/>
    </row>
    <row r="1795" spans="1:26" ht="14.25" hidden="1" customHeight="1" outlineLevel="1" x14ac:dyDescent="0.2">
      <c r="A1795" s="100" t="s">
        <v>175</v>
      </c>
      <c r="B1795" s="100">
        <v>7</v>
      </c>
      <c r="C1795" s="100" t="s">
        <v>102</v>
      </c>
      <c r="D1795" s="100">
        <v>66</v>
      </c>
      <c r="E1795" s="101">
        <v>189900</v>
      </c>
      <c r="F1795" s="101">
        <v>22500000</v>
      </c>
      <c r="G1795" s="102">
        <v>48</v>
      </c>
      <c r="H1795" s="101">
        <v>83</v>
      </c>
      <c r="I1795" s="101"/>
      <c r="J1795" s="100"/>
      <c r="K1795" s="100"/>
      <c r="L1795" s="100"/>
      <c r="M1795" s="100"/>
      <c r="N1795" s="100"/>
      <c r="O1795" s="100"/>
      <c r="P1795" s="100"/>
      <c r="Q1795" s="100"/>
      <c r="R1795" s="100"/>
      <c r="S1795" s="100"/>
      <c r="T1795" s="100"/>
      <c r="U1795" s="100"/>
      <c r="V1795" s="100"/>
      <c r="W1795" s="100"/>
      <c r="X1795" s="100"/>
      <c r="Y1795" s="100"/>
      <c r="Z1795" s="100"/>
    </row>
    <row r="1796" spans="1:26" ht="14.25" hidden="1" customHeight="1" outlineLevel="1" x14ac:dyDescent="0.2">
      <c r="A1796" s="100" t="s">
        <v>175</v>
      </c>
      <c r="B1796" s="100">
        <v>8</v>
      </c>
      <c r="C1796" s="100" t="s">
        <v>102</v>
      </c>
      <c r="D1796" s="100">
        <v>66</v>
      </c>
      <c r="E1796" s="101">
        <v>191600</v>
      </c>
      <c r="F1796" s="101">
        <v>22500000</v>
      </c>
      <c r="G1796" s="102">
        <v>48</v>
      </c>
      <c r="H1796" s="101">
        <v>83</v>
      </c>
      <c r="I1796" s="101"/>
      <c r="J1796" s="100"/>
      <c r="K1796" s="100"/>
      <c r="L1796" s="100"/>
      <c r="M1796" s="100"/>
      <c r="N1796" s="100"/>
      <c r="O1796" s="100"/>
      <c r="P1796" s="100"/>
      <c r="Q1796" s="100"/>
      <c r="R1796" s="100"/>
      <c r="S1796" s="100"/>
      <c r="T1796" s="100"/>
      <c r="U1796" s="100"/>
      <c r="V1796" s="100"/>
      <c r="W1796" s="100"/>
      <c r="X1796" s="100"/>
      <c r="Y1796" s="100"/>
      <c r="Z1796" s="100"/>
    </row>
    <row r="1797" spans="1:26" ht="14.25" hidden="1" customHeight="1" outlineLevel="1" x14ac:dyDescent="0.2">
      <c r="A1797" s="100" t="s">
        <v>175</v>
      </c>
      <c r="B1797" s="100">
        <v>9</v>
      </c>
      <c r="C1797" s="100" t="s">
        <v>102</v>
      </c>
      <c r="D1797" s="100">
        <v>66</v>
      </c>
      <c r="E1797" s="101">
        <v>193300</v>
      </c>
      <c r="F1797" s="101">
        <v>22500000</v>
      </c>
      <c r="G1797" s="102">
        <v>48</v>
      </c>
      <c r="H1797" s="101">
        <v>83</v>
      </c>
      <c r="I1797" s="101"/>
      <c r="J1797" s="100"/>
      <c r="K1797" s="100"/>
      <c r="L1797" s="100"/>
      <c r="M1797" s="100"/>
      <c r="N1797" s="100"/>
      <c r="O1797" s="100"/>
      <c r="P1797" s="100"/>
      <c r="Q1797" s="100"/>
      <c r="R1797" s="100"/>
      <c r="S1797" s="100"/>
      <c r="T1797" s="100"/>
      <c r="U1797" s="100"/>
      <c r="V1797" s="100"/>
      <c r="W1797" s="100"/>
      <c r="X1797" s="100"/>
      <c r="Y1797" s="100"/>
      <c r="Z1797" s="100"/>
    </row>
    <row r="1798" spans="1:26" ht="14.25" hidden="1" customHeight="1" outlineLevel="1" x14ac:dyDescent="0.2">
      <c r="A1798" s="100" t="s">
        <v>175</v>
      </c>
      <c r="B1798" s="100">
        <v>10</v>
      </c>
      <c r="C1798" s="100" t="s">
        <v>102</v>
      </c>
      <c r="D1798" s="100">
        <v>66</v>
      </c>
      <c r="E1798" s="101">
        <v>196600</v>
      </c>
      <c r="F1798" s="101">
        <v>22500000</v>
      </c>
      <c r="G1798" s="102">
        <v>48</v>
      </c>
      <c r="H1798" s="101">
        <v>83</v>
      </c>
      <c r="I1798" s="101"/>
      <c r="J1798" s="100"/>
      <c r="K1798" s="100"/>
      <c r="L1798" s="100"/>
      <c r="M1798" s="100"/>
      <c r="N1798" s="100"/>
      <c r="O1798" s="100"/>
      <c r="P1798" s="100"/>
      <c r="Q1798" s="100"/>
      <c r="R1798" s="100"/>
      <c r="S1798" s="100"/>
      <c r="T1798" s="100"/>
      <c r="U1798" s="100"/>
      <c r="V1798" s="100"/>
      <c r="W1798" s="100"/>
      <c r="X1798" s="100"/>
      <c r="Y1798" s="100"/>
      <c r="Z1798" s="100"/>
    </row>
    <row r="1799" spans="1:26" ht="14.25" hidden="1" customHeight="1" outlineLevel="1" x14ac:dyDescent="0.2">
      <c r="A1799" s="100" t="s">
        <v>175</v>
      </c>
      <c r="B1799" s="100">
        <v>11</v>
      </c>
      <c r="C1799" s="100" t="s">
        <v>102</v>
      </c>
      <c r="D1799" s="100">
        <v>66</v>
      </c>
      <c r="E1799" s="101">
        <v>198300</v>
      </c>
      <c r="F1799" s="101">
        <v>22500000</v>
      </c>
      <c r="G1799" s="102">
        <v>48</v>
      </c>
      <c r="H1799" s="101">
        <v>83</v>
      </c>
      <c r="I1799" s="101"/>
      <c r="J1799" s="100"/>
      <c r="K1799" s="100"/>
      <c r="L1799" s="100"/>
      <c r="M1799" s="100"/>
      <c r="N1799" s="100"/>
      <c r="O1799" s="100"/>
      <c r="P1799" s="100"/>
      <c r="Q1799" s="100"/>
      <c r="R1799" s="100"/>
      <c r="S1799" s="100"/>
      <c r="T1799" s="100"/>
      <c r="U1799" s="100"/>
      <c r="V1799" s="100"/>
      <c r="W1799" s="100"/>
      <c r="X1799" s="100"/>
      <c r="Y1799" s="100"/>
      <c r="Z1799" s="100"/>
    </row>
    <row r="1800" spans="1:26" ht="14.25" hidden="1" customHeight="1" outlineLevel="1" x14ac:dyDescent="0.2">
      <c r="A1800" s="100" t="s">
        <v>175</v>
      </c>
      <c r="B1800" s="100">
        <v>12</v>
      </c>
      <c r="C1800" s="100" t="s">
        <v>102</v>
      </c>
      <c r="D1800" s="100">
        <v>66</v>
      </c>
      <c r="E1800" s="101">
        <v>199900</v>
      </c>
      <c r="F1800" s="101">
        <v>0</v>
      </c>
      <c r="G1800" s="102">
        <v>0</v>
      </c>
      <c r="H1800" s="101">
        <v>83</v>
      </c>
      <c r="I1800" s="101"/>
      <c r="J1800" s="100"/>
      <c r="K1800" s="100"/>
      <c r="L1800" s="100"/>
      <c r="M1800" s="100"/>
      <c r="N1800" s="100"/>
      <c r="O1800" s="100"/>
      <c r="P1800" s="100"/>
      <c r="Q1800" s="100"/>
      <c r="R1800" s="100"/>
      <c r="S1800" s="100"/>
      <c r="T1800" s="100"/>
      <c r="U1800" s="100"/>
      <c r="V1800" s="100"/>
      <c r="W1800" s="100"/>
      <c r="X1800" s="100"/>
      <c r="Y1800" s="100"/>
      <c r="Z1800" s="100"/>
    </row>
    <row r="1801" spans="1:26" s="166" customFormat="1" ht="14.25" hidden="1" customHeight="1" outlineLevel="1" x14ac:dyDescent="0.2">
      <c r="A1801" s="201" t="s">
        <v>175</v>
      </c>
      <c r="B1801" s="97">
        <v>1</v>
      </c>
      <c r="C1801" s="97" t="s">
        <v>103</v>
      </c>
      <c r="D1801" s="97">
        <v>66</v>
      </c>
      <c r="E1801" s="98">
        <v>209900</v>
      </c>
      <c r="F1801" s="98">
        <v>0</v>
      </c>
      <c r="G1801" s="99">
        <v>0</v>
      </c>
      <c r="H1801" s="98">
        <v>83</v>
      </c>
      <c r="I1801" s="98"/>
      <c r="J1801" s="97"/>
      <c r="K1801" s="97"/>
      <c r="L1801" s="97"/>
      <c r="M1801" s="97"/>
      <c r="N1801" s="97"/>
      <c r="O1801" s="97"/>
      <c r="P1801" s="97"/>
      <c r="Q1801" s="97"/>
      <c r="R1801" s="97"/>
      <c r="S1801" s="97"/>
      <c r="T1801" s="97"/>
      <c r="U1801" s="97"/>
      <c r="V1801" s="97"/>
      <c r="W1801" s="97"/>
      <c r="X1801" s="97"/>
      <c r="Y1801" s="97"/>
      <c r="Z1801" s="97"/>
    </row>
    <row r="1802" spans="1:26" ht="14.25" customHeight="1" collapsed="1" x14ac:dyDescent="0.2">
      <c r="A1802" s="100" t="s">
        <v>176</v>
      </c>
      <c r="B1802" s="100">
        <v>1</v>
      </c>
      <c r="C1802" s="100" t="s">
        <v>101</v>
      </c>
      <c r="D1802" s="100">
        <v>36</v>
      </c>
      <c r="E1802" s="101">
        <v>114400</v>
      </c>
      <c r="F1802" s="101">
        <v>100000</v>
      </c>
      <c r="G1802" s="102">
        <v>2</v>
      </c>
      <c r="H1802" s="101" t="s">
        <v>123</v>
      </c>
      <c r="I1802" s="101"/>
      <c r="J1802" s="100"/>
      <c r="K1802" s="100"/>
      <c r="L1802" s="100"/>
      <c r="M1802" s="100"/>
      <c r="N1802" s="100"/>
      <c r="O1802" s="100"/>
      <c r="P1802" s="100"/>
      <c r="Q1802" s="100"/>
      <c r="R1802" s="100"/>
      <c r="S1802" s="100"/>
      <c r="T1802" s="100"/>
      <c r="U1802" s="100"/>
      <c r="V1802" s="100"/>
      <c r="W1802" s="100"/>
      <c r="X1802" s="100"/>
      <c r="Y1802" s="100"/>
      <c r="Z1802" s="100"/>
    </row>
    <row r="1803" spans="1:26" ht="14.25" hidden="1" customHeight="1" outlineLevel="1" x14ac:dyDescent="0.2">
      <c r="A1803" s="100" t="s">
        <v>176</v>
      </c>
      <c r="B1803" s="100">
        <v>2</v>
      </c>
      <c r="C1803" s="100" t="s">
        <v>101</v>
      </c>
      <c r="D1803" s="100">
        <v>38</v>
      </c>
      <c r="E1803" s="101">
        <v>122100</v>
      </c>
      <c r="F1803" s="101">
        <v>200000</v>
      </c>
      <c r="G1803" s="102">
        <v>5</v>
      </c>
      <c r="H1803" s="101" t="s">
        <v>123</v>
      </c>
      <c r="I1803" s="101"/>
      <c r="J1803" s="100"/>
      <c r="K1803" s="100"/>
      <c r="L1803" s="100"/>
      <c r="M1803" s="100"/>
      <c r="N1803" s="100"/>
      <c r="O1803" s="100"/>
      <c r="P1803" s="100"/>
      <c r="Q1803" s="100"/>
      <c r="R1803" s="100"/>
      <c r="S1803" s="100"/>
      <c r="T1803" s="100"/>
      <c r="U1803" s="100"/>
      <c r="V1803" s="100"/>
      <c r="W1803" s="100"/>
      <c r="X1803" s="100"/>
      <c r="Y1803" s="100"/>
      <c r="Z1803" s="100"/>
    </row>
    <row r="1804" spans="1:26" ht="14.25" hidden="1" customHeight="1" outlineLevel="1" x14ac:dyDescent="0.2">
      <c r="A1804" s="100" t="s">
        <v>176</v>
      </c>
      <c r="B1804" s="100">
        <v>3</v>
      </c>
      <c r="C1804" s="100" t="s">
        <v>101</v>
      </c>
      <c r="D1804" s="100">
        <v>39</v>
      </c>
      <c r="E1804" s="101">
        <v>129800</v>
      </c>
      <c r="F1804" s="101">
        <v>400000</v>
      </c>
      <c r="G1804" s="102">
        <v>14</v>
      </c>
      <c r="H1804" s="101" t="s">
        <v>123</v>
      </c>
      <c r="I1804" s="101"/>
      <c r="J1804" s="100"/>
      <c r="K1804" s="100"/>
      <c r="L1804" s="100"/>
      <c r="M1804" s="100"/>
      <c r="N1804" s="100"/>
      <c r="O1804" s="100"/>
      <c r="P1804" s="100"/>
      <c r="Q1804" s="100"/>
      <c r="R1804" s="100"/>
      <c r="S1804" s="100"/>
      <c r="T1804" s="100"/>
      <c r="U1804" s="100"/>
      <c r="V1804" s="100"/>
      <c r="W1804" s="100"/>
      <c r="X1804" s="100"/>
      <c r="Y1804" s="100"/>
      <c r="Z1804" s="100"/>
    </row>
    <row r="1805" spans="1:26" ht="14.25" hidden="1" customHeight="1" outlineLevel="1" x14ac:dyDescent="0.2">
      <c r="A1805" s="100" t="s">
        <v>176</v>
      </c>
      <c r="B1805" s="100">
        <v>4</v>
      </c>
      <c r="C1805" s="100" t="s">
        <v>101</v>
      </c>
      <c r="D1805" s="100">
        <v>40</v>
      </c>
      <c r="E1805" s="101">
        <v>137500</v>
      </c>
      <c r="F1805" s="101">
        <v>2000000</v>
      </c>
      <c r="G1805" s="102">
        <v>28</v>
      </c>
      <c r="H1805" s="101" t="s">
        <v>123</v>
      </c>
      <c r="I1805" s="101"/>
      <c r="J1805" s="100"/>
      <c r="K1805" s="100"/>
      <c r="L1805" s="100"/>
      <c r="M1805" s="100"/>
      <c r="N1805" s="100"/>
      <c r="O1805" s="100"/>
      <c r="P1805" s="100"/>
      <c r="Q1805" s="100"/>
      <c r="R1805" s="100"/>
      <c r="S1805" s="100"/>
      <c r="T1805" s="100"/>
      <c r="U1805" s="100"/>
      <c r="V1805" s="100"/>
      <c r="W1805" s="100"/>
      <c r="X1805" s="100"/>
      <c r="Y1805" s="100"/>
      <c r="Z1805" s="100"/>
    </row>
    <row r="1806" spans="1:26" ht="14.25" hidden="1" customHeight="1" outlineLevel="1" x14ac:dyDescent="0.2">
      <c r="A1806" s="100" t="s">
        <v>176</v>
      </c>
      <c r="B1806" s="100">
        <v>5</v>
      </c>
      <c r="C1806" s="100" t="s">
        <v>101</v>
      </c>
      <c r="D1806" s="100">
        <v>41</v>
      </c>
      <c r="E1806" s="101">
        <v>146300</v>
      </c>
      <c r="F1806" s="101">
        <v>3000000</v>
      </c>
      <c r="G1806" s="102">
        <v>48</v>
      </c>
      <c r="H1806" s="101" t="s">
        <v>123</v>
      </c>
      <c r="I1806" s="101"/>
      <c r="J1806" s="100"/>
      <c r="K1806" s="100"/>
      <c r="L1806" s="100"/>
      <c r="M1806" s="100"/>
      <c r="N1806" s="100"/>
      <c r="O1806" s="100"/>
      <c r="P1806" s="100"/>
      <c r="Q1806" s="100"/>
      <c r="R1806" s="100"/>
      <c r="S1806" s="100"/>
      <c r="T1806" s="100"/>
      <c r="U1806" s="100"/>
      <c r="V1806" s="100"/>
      <c r="W1806" s="100"/>
      <c r="X1806" s="100"/>
      <c r="Y1806" s="100"/>
      <c r="Z1806" s="100"/>
    </row>
    <row r="1807" spans="1:26" ht="14.25" hidden="1" customHeight="1" outlineLevel="1" x14ac:dyDescent="0.2">
      <c r="A1807" s="100" t="s">
        <v>176</v>
      </c>
      <c r="B1807" s="100">
        <v>6</v>
      </c>
      <c r="C1807" s="100" t="s">
        <v>101</v>
      </c>
      <c r="D1807" s="100">
        <v>43</v>
      </c>
      <c r="E1807" s="101">
        <v>156200</v>
      </c>
      <c r="F1807" s="101">
        <v>4000000</v>
      </c>
      <c r="G1807" s="102">
        <v>66</v>
      </c>
      <c r="H1807" s="101" t="s">
        <v>123</v>
      </c>
      <c r="I1807" s="101"/>
      <c r="J1807" s="100"/>
      <c r="K1807" s="100"/>
      <c r="L1807" s="100"/>
      <c r="M1807" s="100"/>
      <c r="N1807" s="100"/>
      <c r="O1807" s="100"/>
      <c r="P1807" s="100"/>
      <c r="Q1807" s="100"/>
      <c r="R1807" s="100"/>
      <c r="S1807" s="100"/>
      <c r="T1807" s="100"/>
      <c r="U1807" s="100"/>
      <c r="V1807" s="100"/>
      <c r="W1807" s="100"/>
      <c r="X1807" s="100"/>
      <c r="Y1807" s="100"/>
      <c r="Z1807" s="100"/>
    </row>
    <row r="1808" spans="1:26" ht="14.25" hidden="1" customHeight="1" outlineLevel="1" x14ac:dyDescent="0.2">
      <c r="A1808" s="100" t="s">
        <v>176</v>
      </c>
      <c r="B1808" s="100">
        <v>7</v>
      </c>
      <c r="C1808" s="100" t="s">
        <v>101</v>
      </c>
      <c r="D1808" s="100">
        <v>44</v>
      </c>
      <c r="E1808" s="101">
        <v>166100</v>
      </c>
      <c r="F1808" s="101">
        <v>8000000</v>
      </c>
      <c r="G1808" s="102">
        <v>90</v>
      </c>
      <c r="H1808" s="101" t="s">
        <v>123</v>
      </c>
      <c r="I1808" s="101"/>
      <c r="J1808" s="100"/>
      <c r="K1808" s="100"/>
      <c r="L1808" s="100"/>
      <c r="M1808" s="100"/>
      <c r="N1808" s="100"/>
      <c r="O1808" s="100"/>
      <c r="P1808" s="100"/>
      <c r="Q1808" s="100"/>
      <c r="R1808" s="100"/>
      <c r="S1808" s="100"/>
      <c r="T1808" s="100"/>
      <c r="U1808" s="100"/>
      <c r="V1808" s="100"/>
      <c r="W1808" s="100"/>
      <c r="X1808" s="100"/>
      <c r="Y1808" s="100"/>
      <c r="Z1808" s="100"/>
    </row>
    <row r="1809" spans="1:26" ht="14.25" hidden="1" customHeight="1" outlineLevel="1" x14ac:dyDescent="0.2">
      <c r="A1809" s="100" t="s">
        <v>176</v>
      </c>
      <c r="B1809" s="100">
        <v>8</v>
      </c>
      <c r="C1809" s="100" t="s">
        <v>101</v>
      </c>
      <c r="D1809" s="100">
        <v>45</v>
      </c>
      <c r="E1809" s="101">
        <v>177100</v>
      </c>
      <c r="F1809" s="101">
        <v>13000000</v>
      </c>
      <c r="G1809" s="102">
        <v>106</v>
      </c>
      <c r="H1809" s="101" t="s">
        <v>123</v>
      </c>
      <c r="I1809" s="101"/>
      <c r="J1809" s="100"/>
      <c r="K1809" s="100"/>
      <c r="L1809" s="100"/>
      <c r="M1809" s="100"/>
      <c r="N1809" s="100"/>
      <c r="O1809" s="100"/>
      <c r="P1809" s="100"/>
      <c r="Q1809" s="100"/>
      <c r="R1809" s="100"/>
      <c r="S1809" s="100"/>
      <c r="T1809" s="100"/>
      <c r="U1809" s="100"/>
      <c r="V1809" s="100"/>
      <c r="W1809" s="100"/>
      <c r="X1809" s="100"/>
      <c r="Y1809" s="100"/>
      <c r="Z1809" s="100"/>
    </row>
    <row r="1810" spans="1:26" ht="14.25" hidden="1" customHeight="1" outlineLevel="1" x14ac:dyDescent="0.2">
      <c r="A1810" s="100" t="s">
        <v>176</v>
      </c>
      <c r="B1810" s="100">
        <v>9</v>
      </c>
      <c r="C1810" s="100" t="s">
        <v>101</v>
      </c>
      <c r="D1810" s="100">
        <v>46</v>
      </c>
      <c r="E1810" s="101">
        <v>188100</v>
      </c>
      <c r="F1810" s="101">
        <v>25000000</v>
      </c>
      <c r="G1810" s="102">
        <v>116</v>
      </c>
      <c r="H1810" s="101" t="s">
        <v>123</v>
      </c>
      <c r="I1810" s="101"/>
      <c r="J1810" s="100"/>
      <c r="K1810" s="100"/>
      <c r="L1810" s="100"/>
      <c r="M1810" s="100"/>
      <c r="N1810" s="100"/>
      <c r="O1810" s="100"/>
      <c r="P1810" s="100"/>
      <c r="Q1810" s="100"/>
      <c r="R1810" s="100"/>
      <c r="S1810" s="100"/>
      <c r="T1810" s="100"/>
      <c r="U1810" s="100"/>
      <c r="V1810" s="100"/>
      <c r="W1810" s="100"/>
      <c r="X1810" s="100"/>
      <c r="Y1810" s="100"/>
      <c r="Z1810" s="100"/>
    </row>
    <row r="1811" spans="1:26" ht="14.25" hidden="1" customHeight="1" outlineLevel="1" x14ac:dyDescent="0.2">
      <c r="A1811" s="100" t="s">
        <v>176</v>
      </c>
      <c r="B1811" s="100">
        <v>10</v>
      </c>
      <c r="C1811" s="100" t="s">
        <v>101</v>
      </c>
      <c r="D1811" s="100">
        <v>47</v>
      </c>
      <c r="E1811" s="101">
        <v>200200</v>
      </c>
      <c r="F1811" s="101">
        <v>35000000</v>
      </c>
      <c r="G1811" s="102">
        <v>124</v>
      </c>
      <c r="H1811" s="101" t="s">
        <v>123</v>
      </c>
      <c r="I1811" s="101"/>
      <c r="J1811" s="100"/>
      <c r="K1811" s="100"/>
      <c r="L1811" s="100"/>
      <c r="M1811" s="100"/>
      <c r="N1811" s="100"/>
      <c r="O1811" s="100"/>
      <c r="P1811" s="100"/>
      <c r="Q1811" s="100"/>
      <c r="R1811" s="100"/>
      <c r="S1811" s="100"/>
      <c r="T1811" s="100"/>
      <c r="U1811" s="100"/>
      <c r="V1811" s="100"/>
      <c r="W1811" s="100"/>
      <c r="X1811" s="100"/>
      <c r="Y1811" s="100"/>
      <c r="Z1811" s="100"/>
    </row>
    <row r="1812" spans="1:26" ht="14.25" hidden="1" customHeight="1" outlineLevel="1" x14ac:dyDescent="0.2">
      <c r="A1812" s="100" t="s">
        <v>176</v>
      </c>
      <c r="B1812" s="100">
        <v>11</v>
      </c>
      <c r="C1812" s="100" t="s">
        <v>101</v>
      </c>
      <c r="D1812" s="100">
        <v>48</v>
      </c>
      <c r="E1812" s="101">
        <v>213400</v>
      </c>
      <c r="F1812" s="101">
        <v>45000000</v>
      </c>
      <c r="G1812" s="102">
        <v>130</v>
      </c>
      <c r="H1812" s="101" t="s">
        <v>123</v>
      </c>
      <c r="I1812" s="101"/>
      <c r="J1812" s="100"/>
      <c r="K1812" s="100"/>
      <c r="L1812" s="100"/>
      <c r="M1812" s="100"/>
      <c r="N1812" s="100"/>
      <c r="O1812" s="100"/>
      <c r="P1812" s="100"/>
      <c r="Q1812" s="100"/>
      <c r="R1812" s="100"/>
      <c r="S1812" s="100"/>
      <c r="T1812" s="100"/>
      <c r="U1812" s="100"/>
      <c r="V1812" s="100"/>
      <c r="W1812" s="100"/>
      <c r="X1812" s="100"/>
      <c r="Y1812" s="100"/>
      <c r="Z1812" s="100"/>
    </row>
    <row r="1813" spans="1:26" ht="14.25" hidden="1" customHeight="1" outlineLevel="1" x14ac:dyDescent="0.2">
      <c r="A1813" s="100" t="s">
        <v>176</v>
      </c>
      <c r="B1813" s="100">
        <v>12</v>
      </c>
      <c r="C1813" s="100" t="s">
        <v>101</v>
      </c>
      <c r="D1813" s="100">
        <v>49</v>
      </c>
      <c r="E1813" s="101">
        <v>226600</v>
      </c>
      <c r="F1813" s="101">
        <v>0</v>
      </c>
      <c r="G1813" s="102">
        <v>0</v>
      </c>
      <c r="H1813" s="101" t="s">
        <v>123</v>
      </c>
      <c r="I1813" s="101"/>
      <c r="J1813" s="100"/>
      <c r="K1813" s="100"/>
      <c r="L1813" s="100"/>
      <c r="M1813" s="100"/>
      <c r="N1813" s="100"/>
      <c r="O1813" s="100"/>
      <c r="P1813" s="100"/>
      <c r="Q1813" s="100"/>
      <c r="R1813" s="100"/>
      <c r="S1813" s="100"/>
      <c r="T1813" s="100"/>
      <c r="U1813" s="100"/>
      <c r="V1813" s="100"/>
      <c r="W1813" s="100"/>
      <c r="X1813" s="100"/>
      <c r="Y1813" s="100"/>
      <c r="Z1813" s="100"/>
    </row>
    <row r="1814" spans="1:26" ht="14.25" hidden="1" customHeight="1" outlineLevel="1" x14ac:dyDescent="0.2">
      <c r="A1814" s="100" t="s">
        <v>176</v>
      </c>
      <c r="B1814" s="100">
        <v>1</v>
      </c>
      <c r="C1814" s="100" t="s">
        <v>102</v>
      </c>
      <c r="D1814" s="100">
        <v>49</v>
      </c>
      <c r="E1814" s="101">
        <v>226600</v>
      </c>
      <c r="F1814" s="101">
        <v>1000000</v>
      </c>
      <c r="G1814" s="102">
        <v>12</v>
      </c>
      <c r="H1814" s="101" t="s">
        <v>123</v>
      </c>
      <c r="I1814" s="101"/>
      <c r="J1814" s="100"/>
      <c r="K1814" s="100"/>
      <c r="L1814" s="100"/>
      <c r="M1814" s="100"/>
      <c r="N1814" s="100"/>
      <c r="O1814" s="100"/>
      <c r="P1814" s="100"/>
      <c r="Q1814" s="100"/>
      <c r="R1814" s="100"/>
      <c r="S1814" s="100"/>
      <c r="T1814" s="100"/>
      <c r="U1814" s="100"/>
      <c r="V1814" s="100"/>
      <c r="W1814" s="100"/>
      <c r="X1814" s="100"/>
      <c r="Y1814" s="100"/>
      <c r="Z1814" s="100"/>
    </row>
    <row r="1815" spans="1:26" ht="14.25" hidden="1" customHeight="1" outlineLevel="1" x14ac:dyDescent="0.2">
      <c r="A1815" s="100" t="s">
        <v>176</v>
      </c>
      <c r="B1815" s="100">
        <v>2</v>
      </c>
      <c r="C1815" s="100" t="s">
        <v>102</v>
      </c>
      <c r="D1815" s="100">
        <v>49</v>
      </c>
      <c r="E1815" s="101">
        <v>230780</v>
      </c>
      <c r="F1815" s="101">
        <v>2000000</v>
      </c>
      <c r="G1815" s="102">
        <v>24</v>
      </c>
      <c r="H1815" s="101" t="s">
        <v>123</v>
      </c>
      <c r="I1815" s="101"/>
      <c r="J1815" s="100"/>
      <c r="K1815" s="100"/>
      <c r="L1815" s="100"/>
      <c r="M1815" s="100"/>
      <c r="N1815" s="100"/>
      <c r="O1815" s="100"/>
      <c r="P1815" s="100"/>
      <c r="Q1815" s="100"/>
      <c r="R1815" s="100"/>
      <c r="S1815" s="100"/>
      <c r="T1815" s="100"/>
      <c r="U1815" s="100"/>
      <c r="V1815" s="100"/>
      <c r="W1815" s="100"/>
      <c r="X1815" s="100"/>
      <c r="Y1815" s="100"/>
      <c r="Z1815" s="100"/>
    </row>
    <row r="1816" spans="1:26" ht="14.25" hidden="1" customHeight="1" outlineLevel="1" x14ac:dyDescent="0.2">
      <c r="A1816" s="100" t="s">
        <v>176</v>
      </c>
      <c r="B1816" s="100">
        <v>3</v>
      </c>
      <c r="C1816" s="100" t="s">
        <v>102</v>
      </c>
      <c r="D1816" s="100">
        <v>49</v>
      </c>
      <c r="E1816" s="101">
        <v>234960</v>
      </c>
      <c r="F1816" s="101">
        <v>4000000</v>
      </c>
      <c r="G1816" s="102">
        <v>36</v>
      </c>
      <c r="H1816" s="101" t="s">
        <v>123</v>
      </c>
      <c r="I1816" s="101"/>
      <c r="J1816" s="100"/>
      <c r="K1816" s="100"/>
      <c r="L1816" s="100"/>
      <c r="M1816" s="100"/>
      <c r="N1816" s="100"/>
      <c r="O1816" s="100"/>
      <c r="P1816" s="100"/>
      <c r="Q1816" s="100"/>
      <c r="R1816" s="100"/>
      <c r="S1816" s="100"/>
      <c r="T1816" s="100"/>
      <c r="U1816" s="100"/>
      <c r="V1816" s="100"/>
      <c r="W1816" s="100"/>
      <c r="X1816" s="100"/>
      <c r="Y1816" s="100"/>
      <c r="Z1816" s="100"/>
    </row>
    <row r="1817" spans="1:26" ht="14.25" hidden="1" customHeight="1" outlineLevel="1" x14ac:dyDescent="0.2">
      <c r="A1817" s="100" t="s">
        <v>176</v>
      </c>
      <c r="B1817" s="100">
        <v>4</v>
      </c>
      <c r="C1817" s="100" t="s">
        <v>102</v>
      </c>
      <c r="D1817" s="100">
        <v>49</v>
      </c>
      <c r="E1817" s="101">
        <v>239140</v>
      </c>
      <c r="F1817" s="101">
        <v>16000000</v>
      </c>
      <c r="G1817" s="102">
        <v>36</v>
      </c>
      <c r="H1817" s="101" t="s">
        <v>123</v>
      </c>
      <c r="I1817" s="101"/>
      <c r="J1817" s="100"/>
      <c r="K1817" s="100"/>
      <c r="L1817" s="100"/>
      <c r="M1817" s="100"/>
      <c r="N1817" s="100"/>
      <c r="O1817" s="100"/>
      <c r="P1817" s="100"/>
      <c r="Q1817" s="100"/>
      <c r="R1817" s="100"/>
      <c r="S1817" s="100"/>
      <c r="T1817" s="100"/>
      <c r="U1817" s="100"/>
      <c r="V1817" s="100"/>
      <c r="W1817" s="100"/>
      <c r="X1817" s="100"/>
      <c r="Y1817" s="100"/>
      <c r="Z1817" s="100"/>
    </row>
    <row r="1818" spans="1:26" ht="14.25" hidden="1" customHeight="1" outlineLevel="1" x14ac:dyDescent="0.2">
      <c r="A1818" s="100" t="s">
        <v>176</v>
      </c>
      <c r="B1818" s="100">
        <v>5</v>
      </c>
      <c r="C1818" s="100" t="s">
        <v>102</v>
      </c>
      <c r="D1818" s="100">
        <v>49</v>
      </c>
      <c r="E1818" s="101">
        <v>243320</v>
      </c>
      <c r="F1818" s="101">
        <v>16000000</v>
      </c>
      <c r="G1818" s="102">
        <v>36</v>
      </c>
      <c r="H1818" s="101" t="s">
        <v>123</v>
      </c>
      <c r="I1818" s="101"/>
      <c r="J1818" s="100"/>
      <c r="K1818" s="100"/>
      <c r="L1818" s="100"/>
      <c r="M1818" s="100"/>
      <c r="N1818" s="100"/>
      <c r="O1818" s="100"/>
      <c r="P1818" s="100"/>
      <c r="Q1818" s="100"/>
      <c r="R1818" s="100"/>
      <c r="S1818" s="100"/>
      <c r="T1818" s="100"/>
      <c r="U1818" s="100"/>
      <c r="V1818" s="100"/>
      <c r="W1818" s="100"/>
      <c r="X1818" s="100"/>
      <c r="Y1818" s="100"/>
      <c r="Z1818" s="100"/>
    </row>
    <row r="1819" spans="1:26" ht="14.25" hidden="1" customHeight="1" outlineLevel="1" x14ac:dyDescent="0.2">
      <c r="A1819" s="100" t="s">
        <v>176</v>
      </c>
      <c r="B1819" s="100">
        <v>6</v>
      </c>
      <c r="C1819" s="100" t="s">
        <v>102</v>
      </c>
      <c r="D1819" s="100">
        <v>49</v>
      </c>
      <c r="E1819" s="101">
        <v>247500</v>
      </c>
      <c r="F1819" s="101">
        <v>16000000</v>
      </c>
      <c r="G1819" s="102">
        <v>36</v>
      </c>
      <c r="H1819" s="101" t="s">
        <v>123</v>
      </c>
      <c r="I1819" s="101"/>
      <c r="J1819" s="100"/>
      <c r="K1819" s="100"/>
      <c r="L1819" s="100"/>
      <c r="M1819" s="100"/>
      <c r="N1819" s="100"/>
      <c r="O1819" s="100"/>
      <c r="P1819" s="100"/>
      <c r="Q1819" s="100"/>
      <c r="R1819" s="100"/>
      <c r="S1819" s="100"/>
      <c r="T1819" s="100"/>
      <c r="U1819" s="100"/>
      <c r="V1819" s="100"/>
      <c r="W1819" s="100"/>
      <c r="X1819" s="100"/>
      <c r="Y1819" s="100"/>
      <c r="Z1819" s="100"/>
    </row>
    <row r="1820" spans="1:26" ht="14.25" hidden="1" customHeight="1" outlineLevel="1" x14ac:dyDescent="0.2">
      <c r="A1820" s="100" t="s">
        <v>176</v>
      </c>
      <c r="B1820" s="100">
        <v>7</v>
      </c>
      <c r="C1820" s="100" t="s">
        <v>102</v>
      </c>
      <c r="D1820" s="100">
        <v>49</v>
      </c>
      <c r="E1820" s="101">
        <v>251680</v>
      </c>
      <c r="F1820" s="101">
        <v>16000000</v>
      </c>
      <c r="G1820" s="102">
        <v>36</v>
      </c>
      <c r="H1820" s="101" t="s">
        <v>123</v>
      </c>
      <c r="I1820" s="101"/>
      <c r="J1820" s="100"/>
      <c r="K1820" s="100"/>
      <c r="L1820" s="100"/>
      <c r="M1820" s="100"/>
      <c r="N1820" s="100"/>
      <c r="O1820" s="100"/>
      <c r="P1820" s="100"/>
      <c r="Q1820" s="100"/>
      <c r="R1820" s="100"/>
      <c r="S1820" s="100"/>
      <c r="T1820" s="100"/>
      <c r="U1820" s="100"/>
      <c r="V1820" s="100"/>
      <c r="W1820" s="100"/>
      <c r="X1820" s="100"/>
      <c r="Y1820" s="100"/>
      <c r="Z1820" s="100"/>
    </row>
    <row r="1821" spans="1:26" ht="14.25" hidden="1" customHeight="1" outlineLevel="1" x14ac:dyDescent="0.2">
      <c r="A1821" s="100" t="s">
        <v>176</v>
      </c>
      <c r="B1821" s="100">
        <v>8</v>
      </c>
      <c r="C1821" s="100" t="s">
        <v>102</v>
      </c>
      <c r="D1821" s="100">
        <v>49</v>
      </c>
      <c r="E1821" s="101">
        <v>255860</v>
      </c>
      <c r="F1821" s="101">
        <v>16000000</v>
      </c>
      <c r="G1821" s="102">
        <v>36</v>
      </c>
      <c r="H1821" s="101" t="s">
        <v>123</v>
      </c>
      <c r="I1821" s="101"/>
      <c r="J1821" s="100"/>
      <c r="K1821" s="100"/>
      <c r="L1821" s="100"/>
      <c r="M1821" s="100"/>
      <c r="N1821" s="100"/>
      <c r="O1821" s="100"/>
      <c r="P1821" s="100"/>
      <c r="Q1821" s="100"/>
      <c r="R1821" s="100"/>
      <c r="S1821" s="100"/>
      <c r="T1821" s="100"/>
      <c r="U1821" s="100"/>
      <c r="V1821" s="100"/>
      <c r="W1821" s="100"/>
      <c r="X1821" s="100"/>
      <c r="Y1821" s="100"/>
      <c r="Z1821" s="100"/>
    </row>
    <row r="1822" spans="1:26" ht="14.25" hidden="1" customHeight="1" outlineLevel="1" x14ac:dyDescent="0.2">
      <c r="A1822" s="100" t="s">
        <v>176</v>
      </c>
      <c r="B1822" s="100">
        <v>9</v>
      </c>
      <c r="C1822" s="100" t="s">
        <v>102</v>
      </c>
      <c r="D1822" s="100">
        <v>49</v>
      </c>
      <c r="E1822" s="101">
        <v>260040</v>
      </c>
      <c r="F1822" s="101">
        <v>16000000</v>
      </c>
      <c r="G1822" s="102">
        <v>36</v>
      </c>
      <c r="H1822" s="101" t="s">
        <v>123</v>
      </c>
      <c r="I1822" s="101"/>
      <c r="J1822" s="100"/>
      <c r="K1822" s="100"/>
      <c r="L1822" s="100"/>
      <c r="M1822" s="100"/>
      <c r="N1822" s="100"/>
      <c r="O1822" s="100"/>
      <c r="P1822" s="100"/>
      <c r="Q1822" s="100"/>
      <c r="R1822" s="100"/>
      <c r="S1822" s="100"/>
      <c r="T1822" s="100"/>
      <c r="U1822" s="100"/>
      <c r="V1822" s="100"/>
      <c r="W1822" s="100"/>
      <c r="X1822" s="100"/>
      <c r="Y1822" s="100"/>
      <c r="Z1822" s="100"/>
    </row>
    <row r="1823" spans="1:26" ht="14.25" hidden="1" customHeight="1" outlineLevel="1" x14ac:dyDescent="0.2">
      <c r="A1823" s="100" t="s">
        <v>176</v>
      </c>
      <c r="B1823" s="100">
        <v>10</v>
      </c>
      <c r="C1823" s="100" t="s">
        <v>102</v>
      </c>
      <c r="D1823" s="100">
        <v>49</v>
      </c>
      <c r="E1823" s="101">
        <v>264220</v>
      </c>
      <c r="F1823" s="101">
        <v>16000000</v>
      </c>
      <c r="G1823" s="102">
        <v>36</v>
      </c>
      <c r="H1823" s="101" t="s">
        <v>123</v>
      </c>
      <c r="I1823" s="101"/>
      <c r="J1823" s="100"/>
      <c r="K1823" s="100"/>
      <c r="L1823" s="100"/>
      <c r="M1823" s="100"/>
      <c r="N1823" s="100"/>
      <c r="O1823" s="100"/>
      <c r="P1823" s="100"/>
      <c r="Q1823" s="100"/>
      <c r="R1823" s="100"/>
      <c r="S1823" s="100"/>
      <c r="T1823" s="100"/>
      <c r="U1823" s="100"/>
      <c r="V1823" s="100"/>
      <c r="W1823" s="100"/>
      <c r="X1823" s="100"/>
      <c r="Y1823" s="100"/>
      <c r="Z1823" s="100"/>
    </row>
    <row r="1824" spans="1:26" ht="14.25" hidden="1" customHeight="1" outlineLevel="1" x14ac:dyDescent="0.2">
      <c r="A1824" s="100" t="s">
        <v>176</v>
      </c>
      <c r="B1824" s="100">
        <v>11</v>
      </c>
      <c r="C1824" s="100" t="s">
        <v>102</v>
      </c>
      <c r="D1824" s="100">
        <v>49</v>
      </c>
      <c r="E1824" s="101">
        <v>268400</v>
      </c>
      <c r="F1824" s="101">
        <v>16000000</v>
      </c>
      <c r="G1824" s="102">
        <v>36</v>
      </c>
      <c r="H1824" s="101" t="s">
        <v>123</v>
      </c>
      <c r="I1824" s="101"/>
      <c r="J1824" s="100"/>
      <c r="K1824" s="100"/>
      <c r="L1824" s="100"/>
      <c r="M1824" s="100"/>
      <c r="N1824" s="100"/>
      <c r="O1824" s="100"/>
      <c r="P1824" s="100"/>
      <c r="Q1824" s="100"/>
      <c r="R1824" s="100"/>
      <c r="S1824" s="100"/>
      <c r="T1824" s="100"/>
      <c r="U1824" s="100"/>
      <c r="V1824" s="100"/>
      <c r="W1824" s="100"/>
      <c r="X1824" s="100"/>
      <c r="Y1824" s="100"/>
      <c r="Z1824" s="100"/>
    </row>
    <row r="1825" spans="1:26" ht="14.25" hidden="1" customHeight="1" outlineLevel="1" x14ac:dyDescent="0.2">
      <c r="A1825" s="100" t="s">
        <v>176</v>
      </c>
      <c r="B1825" s="100">
        <v>12</v>
      </c>
      <c r="C1825" s="100" t="s">
        <v>102</v>
      </c>
      <c r="D1825" s="100">
        <v>49</v>
      </c>
      <c r="E1825" s="101">
        <v>272580</v>
      </c>
      <c r="F1825" s="101">
        <v>0</v>
      </c>
      <c r="G1825" s="102">
        <v>0</v>
      </c>
      <c r="H1825" s="101" t="s">
        <v>123</v>
      </c>
      <c r="I1825" s="101"/>
      <c r="J1825" s="100"/>
      <c r="K1825" s="100"/>
      <c r="L1825" s="100"/>
      <c r="M1825" s="100"/>
      <c r="N1825" s="100"/>
      <c r="O1825" s="100"/>
      <c r="P1825" s="100"/>
      <c r="Q1825" s="100"/>
      <c r="R1825" s="100"/>
      <c r="S1825" s="100"/>
      <c r="T1825" s="100"/>
      <c r="U1825" s="100"/>
      <c r="V1825" s="100"/>
      <c r="W1825" s="100"/>
      <c r="X1825" s="100"/>
      <c r="Y1825" s="100"/>
      <c r="Z1825" s="100"/>
    </row>
    <row r="1826" spans="1:26" ht="14.25" hidden="1" customHeight="1" outlineLevel="1" x14ac:dyDescent="0.2">
      <c r="A1826" s="201" t="s">
        <v>176</v>
      </c>
      <c r="B1826" s="97">
        <v>1</v>
      </c>
      <c r="C1826" s="97" t="s">
        <v>103</v>
      </c>
      <c r="D1826" s="97">
        <v>49</v>
      </c>
      <c r="E1826" s="98">
        <v>286209</v>
      </c>
      <c r="F1826" s="98">
        <v>0</v>
      </c>
      <c r="G1826" s="99">
        <v>0</v>
      </c>
      <c r="H1826" s="98" t="s">
        <v>123</v>
      </c>
      <c r="I1826" s="101"/>
      <c r="J1826" s="100"/>
      <c r="K1826" s="100"/>
      <c r="L1826" s="100"/>
      <c r="M1826" s="100"/>
      <c r="N1826" s="100"/>
      <c r="O1826" s="100"/>
      <c r="P1826" s="100"/>
      <c r="Q1826" s="100"/>
      <c r="R1826" s="100"/>
      <c r="S1826" s="100"/>
      <c r="T1826" s="100"/>
      <c r="U1826" s="100"/>
      <c r="V1826" s="100"/>
      <c r="W1826" s="100"/>
      <c r="X1826" s="100"/>
      <c r="Y1826" s="100"/>
      <c r="Z1826" s="100"/>
    </row>
    <row r="1827" spans="1:26" ht="14.25" customHeight="1" collapsed="1" x14ac:dyDescent="0.2">
      <c r="A1827" s="100" t="s">
        <v>177</v>
      </c>
      <c r="B1827" s="100">
        <v>1</v>
      </c>
      <c r="C1827" s="100" t="s">
        <v>101</v>
      </c>
      <c r="D1827" s="100">
        <v>40</v>
      </c>
      <c r="E1827" s="146">
        <v>196141</v>
      </c>
      <c r="F1827" s="101">
        <v>100000</v>
      </c>
      <c r="G1827" s="102">
        <v>2</v>
      </c>
      <c r="H1827" s="101" t="s">
        <v>123</v>
      </c>
      <c r="I1827" s="101"/>
      <c r="J1827" s="100"/>
      <c r="K1827" s="100"/>
      <c r="L1827" s="100"/>
      <c r="M1827" s="100"/>
      <c r="N1827" s="100"/>
      <c r="O1827" s="100"/>
      <c r="P1827" s="100"/>
      <c r="Q1827" s="100"/>
      <c r="R1827" s="100"/>
      <c r="S1827" s="100"/>
      <c r="T1827" s="100"/>
      <c r="U1827" s="100"/>
      <c r="V1827" s="100"/>
      <c r="W1827" s="100"/>
      <c r="X1827" s="100"/>
      <c r="Y1827" s="100"/>
      <c r="Z1827" s="100"/>
    </row>
    <row r="1828" spans="1:26" ht="14.25" hidden="1" customHeight="1" outlineLevel="1" x14ac:dyDescent="0.2">
      <c r="A1828" s="100" t="s">
        <v>177</v>
      </c>
      <c r="B1828" s="100">
        <v>2</v>
      </c>
      <c r="C1828" s="100" t="s">
        <v>101</v>
      </c>
      <c r="D1828" s="100">
        <v>40</v>
      </c>
      <c r="E1828" s="146">
        <v>208665</v>
      </c>
      <c r="F1828" s="101">
        <v>200000</v>
      </c>
      <c r="G1828" s="102">
        <v>5</v>
      </c>
      <c r="H1828" s="101" t="s">
        <v>123</v>
      </c>
      <c r="I1828" s="101"/>
      <c r="J1828" s="100"/>
      <c r="K1828" s="100"/>
      <c r="L1828" s="100"/>
      <c r="M1828" s="100"/>
      <c r="N1828" s="100"/>
      <c r="O1828" s="100"/>
      <c r="P1828" s="100"/>
      <c r="Q1828" s="100"/>
      <c r="R1828" s="100"/>
      <c r="S1828" s="100"/>
      <c r="T1828" s="100"/>
      <c r="U1828" s="100"/>
      <c r="V1828" s="100"/>
      <c r="W1828" s="100"/>
      <c r="X1828" s="100"/>
      <c r="Y1828" s="100"/>
      <c r="Z1828" s="100"/>
    </row>
    <row r="1829" spans="1:26" ht="14.25" hidden="1" customHeight="1" outlineLevel="1" x14ac:dyDescent="0.2">
      <c r="A1829" s="100" t="s">
        <v>177</v>
      </c>
      <c r="B1829" s="100">
        <v>3</v>
      </c>
      <c r="C1829" s="100" t="s">
        <v>101</v>
      </c>
      <c r="D1829" s="100">
        <v>41</v>
      </c>
      <c r="E1829" s="146">
        <v>221987</v>
      </c>
      <c r="F1829" s="101">
        <v>400000</v>
      </c>
      <c r="G1829" s="102">
        <v>14</v>
      </c>
      <c r="H1829" s="101" t="s">
        <v>123</v>
      </c>
      <c r="I1829" s="101"/>
      <c r="J1829" s="100"/>
      <c r="K1829" s="100"/>
      <c r="L1829" s="100"/>
      <c r="M1829" s="100"/>
      <c r="N1829" s="100"/>
      <c r="O1829" s="100"/>
      <c r="P1829" s="100"/>
      <c r="Q1829" s="100"/>
      <c r="R1829" s="100"/>
      <c r="S1829" s="100"/>
      <c r="T1829" s="100"/>
      <c r="U1829" s="100"/>
      <c r="V1829" s="100"/>
      <c r="W1829" s="100"/>
      <c r="X1829" s="100"/>
      <c r="Y1829" s="100"/>
      <c r="Z1829" s="100"/>
    </row>
    <row r="1830" spans="1:26" ht="14.25" hidden="1" customHeight="1" outlineLevel="1" x14ac:dyDescent="0.2">
      <c r="A1830" s="100" t="s">
        <v>177</v>
      </c>
      <c r="B1830" s="100">
        <v>4</v>
      </c>
      <c r="C1830" s="100" t="s">
        <v>101</v>
      </c>
      <c r="D1830" s="100">
        <v>41</v>
      </c>
      <c r="E1830" s="146">
        <v>236168</v>
      </c>
      <c r="F1830" s="101">
        <v>2000000</v>
      </c>
      <c r="G1830" s="102">
        <v>28</v>
      </c>
      <c r="H1830" s="101" t="s">
        <v>123</v>
      </c>
      <c r="I1830" s="101"/>
      <c r="J1830" s="100"/>
      <c r="K1830" s="100"/>
      <c r="L1830" s="100"/>
      <c r="M1830" s="100"/>
      <c r="N1830" s="100"/>
      <c r="O1830" s="100"/>
      <c r="P1830" s="100"/>
      <c r="Q1830" s="100"/>
      <c r="R1830" s="100"/>
      <c r="S1830" s="100"/>
      <c r="T1830" s="100"/>
      <c r="U1830" s="100"/>
      <c r="V1830" s="100"/>
      <c r="W1830" s="100"/>
      <c r="X1830" s="100"/>
      <c r="Y1830" s="100"/>
      <c r="Z1830" s="100"/>
    </row>
    <row r="1831" spans="1:26" ht="14.25" hidden="1" customHeight="1" outlineLevel="1" x14ac:dyDescent="0.2">
      <c r="A1831" s="100" t="s">
        <v>177</v>
      </c>
      <c r="B1831" s="100">
        <v>5</v>
      </c>
      <c r="C1831" s="100" t="s">
        <v>101</v>
      </c>
      <c r="D1831" s="100">
        <v>42</v>
      </c>
      <c r="E1831" s="146">
        <v>251244</v>
      </c>
      <c r="F1831" s="101">
        <v>4000000</v>
      </c>
      <c r="G1831" s="102">
        <v>66</v>
      </c>
      <c r="H1831" s="101" t="s">
        <v>123</v>
      </c>
      <c r="I1831" s="101"/>
      <c r="J1831" s="100"/>
      <c r="K1831" s="100"/>
      <c r="L1831" s="100"/>
      <c r="M1831" s="100"/>
      <c r="N1831" s="100"/>
      <c r="O1831" s="100"/>
      <c r="P1831" s="100"/>
      <c r="Q1831" s="100"/>
      <c r="R1831" s="100"/>
      <c r="S1831" s="100"/>
      <c r="T1831" s="100"/>
      <c r="U1831" s="100"/>
      <c r="V1831" s="100"/>
      <c r="W1831" s="100"/>
      <c r="X1831" s="100"/>
      <c r="Y1831" s="100"/>
      <c r="Z1831" s="100"/>
    </row>
    <row r="1832" spans="1:26" ht="14.25" hidden="1" customHeight="1" outlineLevel="1" x14ac:dyDescent="0.2">
      <c r="A1832" s="100" t="s">
        <v>177</v>
      </c>
      <c r="B1832" s="100">
        <v>6</v>
      </c>
      <c r="C1832" s="100" t="s">
        <v>101</v>
      </c>
      <c r="D1832" s="100">
        <v>42</v>
      </c>
      <c r="E1832" s="146">
        <v>267289</v>
      </c>
      <c r="F1832" s="101">
        <v>6000000</v>
      </c>
      <c r="G1832" s="102">
        <v>102</v>
      </c>
      <c r="H1832" s="101" t="s">
        <v>123</v>
      </c>
      <c r="I1832" s="101"/>
      <c r="J1832" s="100"/>
      <c r="K1832" s="100"/>
      <c r="L1832" s="100"/>
      <c r="M1832" s="100"/>
      <c r="N1832" s="100"/>
      <c r="O1832" s="100"/>
      <c r="P1832" s="100"/>
      <c r="Q1832" s="100"/>
      <c r="R1832" s="100"/>
      <c r="S1832" s="100"/>
      <c r="T1832" s="100"/>
      <c r="U1832" s="100"/>
      <c r="V1832" s="100"/>
      <c r="W1832" s="100"/>
      <c r="X1832" s="100"/>
      <c r="Y1832" s="100"/>
      <c r="Z1832" s="100"/>
    </row>
    <row r="1833" spans="1:26" ht="14.25" hidden="1" customHeight="1" outlineLevel="1" x14ac:dyDescent="0.2">
      <c r="A1833" s="100" t="s">
        <v>177</v>
      </c>
      <c r="B1833" s="100">
        <v>7</v>
      </c>
      <c r="C1833" s="100" t="s">
        <v>101</v>
      </c>
      <c r="D1833" s="100">
        <v>43</v>
      </c>
      <c r="E1833" s="146">
        <v>284362</v>
      </c>
      <c r="F1833" s="101">
        <v>11000000</v>
      </c>
      <c r="G1833" s="102">
        <v>124</v>
      </c>
      <c r="H1833" s="101" t="s">
        <v>123</v>
      </c>
      <c r="I1833" s="101"/>
      <c r="J1833" s="100"/>
      <c r="K1833" s="100"/>
      <c r="L1833" s="100"/>
      <c r="M1833" s="100"/>
      <c r="N1833" s="100"/>
      <c r="O1833" s="100"/>
      <c r="P1833" s="100"/>
      <c r="Q1833" s="100"/>
      <c r="R1833" s="100"/>
      <c r="S1833" s="100"/>
      <c r="T1833" s="100"/>
      <c r="U1833" s="100"/>
      <c r="V1833" s="100"/>
      <c r="W1833" s="100"/>
      <c r="X1833" s="100"/>
      <c r="Y1833" s="100"/>
      <c r="Z1833" s="100"/>
    </row>
    <row r="1834" spans="1:26" ht="14.25" hidden="1" customHeight="1" outlineLevel="1" x14ac:dyDescent="0.2">
      <c r="A1834" s="100" t="s">
        <v>177</v>
      </c>
      <c r="B1834" s="100">
        <v>8</v>
      </c>
      <c r="C1834" s="100" t="s">
        <v>101</v>
      </c>
      <c r="D1834" s="100">
        <v>43</v>
      </c>
      <c r="E1834" s="146">
        <v>302524</v>
      </c>
      <c r="F1834" s="101">
        <v>17000000</v>
      </c>
      <c r="G1834" s="102">
        <v>140</v>
      </c>
      <c r="H1834" s="101" t="s">
        <v>123</v>
      </c>
      <c r="I1834" s="101"/>
      <c r="J1834" s="100"/>
      <c r="K1834" s="100"/>
      <c r="L1834" s="100"/>
      <c r="M1834" s="100"/>
      <c r="N1834" s="100"/>
      <c r="O1834" s="100"/>
      <c r="P1834" s="100"/>
      <c r="Q1834" s="100"/>
      <c r="R1834" s="100"/>
      <c r="S1834" s="100"/>
      <c r="T1834" s="100"/>
      <c r="U1834" s="100"/>
      <c r="V1834" s="100"/>
      <c r="W1834" s="100"/>
      <c r="X1834" s="100"/>
      <c r="Y1834" s="100"/>
      <c r="Z1834" s="100"/>
    </row>
    <row r="1835" spans="1:26" ht="14.25" hidden="1" customHeight="1" outlineLevel="1" x14ac:dyDescent="0.2">
      <c r="A1835" s="100" t="s">
        <v>177</v>
      </c>
      <c r="B1835" s="100">
        <v>9</v>
      </c>
      <c r="C1835" s="100" t="s">
        <v>101</v>
      </c>
      <c r="D1835" s="100">
        <v>44</v>
      </c>
      <c r="E1835" s="146">
        <v>321836</v>
      </c>
      <c r="F1835" s="101">
        <v>36000000</v>
      </c>
      <c r="G1835" s="102">
        <v>148</v>
      </c>
      <c r="H1835" s="101" t="s">
        <v>123</v>
      </c>
      <c r="I1835" s="101"/>
      <c r="J1835" s="100"/>
      <c r="K1835" s="100"/>
      <c r="L1835" s="100"/>
      <c r="M1835" s="100"/>
      <c r="N1835" s="100"/>
      <c r="O1835" s="100"/>
      <c r="P1835" s="100"/>
      <c r="Q1835" s="100"/>
      <c r="R1835" s="100"/>
      <c r="S1835" s="100"/>
      <c r="T1835" s="100"/>
      <c r="U1835" s="100"/>
      <c r="V1835" s="100"/>
      <c r="W1835" s="100"/>
      <c r="X1835" s="100"/>
      <c r="Y1835" s="100"/>
      <c r="Z1835" s="100"/>
    </row>
    <row r="1836" spans="1:26" ht="14.25" hidden="1" customHeight="1" outlineLevel="1" x14ac:dyDescent="0.2">
      <c r="A1836" s="100" t="s">
        <v>177</v>
      </c>
      <c r="B1836" s="100">
        <v>10</v>
      </c>
      <c r="C1836" s="100" t="s">
        <v>101</v>
      </c>
      <c r="D1836" s="100">
        <v>45</v>
      </c>
      <c r="E1836" s="146">
        <v>342382</v>
      </c>
      <c r="F1836" s="101">
        <v>52000000</v>
      </c>
      <c r="G1836" s="102">
        <v>152</v>
      </c>
      <c r="H1836" s="101" t="s">
        <v>123</v>
      </c>
      <c r="I1836" s="101"/>
      <c r="J1836" s="100"/>
      <c r="K1836" s="100"/>
      <c r="L1836" s="100"/>
      <c r="M1836" s="100"/>
      <c r="N1836" s="100"/>
      <c r="O1836" s="100"/>
      <c r="P1836" s="100"/>
      <c r="Q1836" s="100"/>
      <c r="R1836" s="100"/>
      <c r="S1836" s="100"/>
      <c r="T1836" s="100"/>
      <c r="U1836" s="100"/>
      <c r="V1836" s="100"/>
      <c r="W1836" s="100"/>
      <c r="X1836" s="100"/>
      <c r="Y1836" s="100"/>
      <c r="Z1836" s="100"/>
    </row>
    <row r="1837" spans="1:26" ht="14.25" hidden="1" customHeight="1" outlineLevel="1" x14ac:dyDescent="0.2">
      <c r="A1837" s="100" t="s">
        <v>177</v>
      </c>
      <c r="B1837" s="100">
        <v>11</v>
      </c>
      <c r="C1837" s="100" t="s">
        <v>101</v>
      </c>
      <c r="D1837" s="100">
        <v>46</v>
      </c>
      <c r="E1837" s="146">
        <v>364246</v>
      </c>
      <c r="F1837" s="101">
        <v>70000000</v>
      </c>
      <c r="G1837" s="102">
        <v>160</v>
      </c>
      <c r="H1837" s="101" t="s">
        <v>123</v>
      </c>
      <c r="I1837" s="101"/>
      <c r="J1837" s="100"/>
      <c r="K1837" s="100"/>
      <c r="L1837" s="100"/>
      <c r="M1837" s="100"/>
      <c r="N1837" s="100"/>
      <c r="O1837" s="100"/>
      <c r="P1837" s="100"/>
      <c r="Q1837" s="100"/>
      <c r="R1837" s="100"/>
      <c r="S1837" s="100"/>
      <c r="T1837" s="100"/>
      <c r="U1837" s="100"/>
      <c r="V1837" s="100"/>
      <c r="W1837" s="100"/>
      <c r="X1837" s="100"/>
      <c r="Y1837" s="100"/>
      <c r="Z1837" s="100"/>
    </row>
    <row r="1838" spans="1:26" ht="14.25" hidden="1" customHeight="1" outlineLevel="1" x14ac:dyDescent="0.2">
      <c r="A1838" s="100" t="s">
        <v>177</v>
      </c>
      <c r="B1838" s="100">
        <v>12</v>
      </c>
      <c r="C1838" s="100" t="s">
        <v>101</v>
      </c>
      <c r="D1838" s="100">
        <v>47</v>
      </c>
      <c r="E1838" s="146">
        <v>387503</v>
      </c>
      <c r="F1838" s="101">
        <v>0</v>
      </c>
      <c r="G1838" s="102">
        <v>0</v>
      </c>
      <c r="H1838" s="101" t="s">
        <v>123</v>
      </c>
      <c r="I1838" s="101"/>
      <c r="J1838" s="100"/>
      <c r="K1838" s="100"/>
      <c r="L1838" s="100"/>
      <c r="M1838" s="100"/>
      <c r="N1838" s="100"/>
      <c r="O1838" s="100"/>
      <c r="P1838" s="100"/>
      <c r="Q1838" s="100"/>
      <c r="R1838" s="100"/>
      <c r="S1838" s="100"/>
      <c r="T1838" s="100"/>
      <c r="U1838" s="100"/>
      <c r="V1838" s="100"/>
      <c r="W1838" s="100"/>
      <c r="X1838" s="100"/>
      <c r="Y1838" s="100"/>
      <c r="Z1838" s="100"/>
    </row>
    <row r="1839" spans="1:26" ht="14.25" hidden="1" customHeight="1" outlineLevel="1" x14ac:dyDescent="0.2">
      <c r="A1839" s="100" t="s">
        <v>177</v>
      </c>
      <c r="B1839" s="100">
        <v>1</v>
      </c>
      <c r="C1839" s="100" t="s">
        <v>102</v>
      </c>
      <c r="D1839" s="100">
        <v>47</v>
      </c>
      <c r="E1839" s="146">
        <v>387503</v>
      </c>
      <c r="F1839" s="101">
        <v>2500000</v>
      </c>
      <c r="G1839" s="102">
        <v>12</v>
      </c>
      <c r="H1839" s="101" t="s">
        <v>123</v>
      </c>
      <c r="I1839" s="101"/>
      <c r="J1839" s="100"/>
      <c r="K1839" s="100"/>
      <c r="L1839" s="100"/>
      <c r="M1839" s="100"/>
      <c r="N1839" s="100"/>
      <c r="O1839" s="100"/>
      <c r="P1839" s="100"/>
      <c r="Q1839" s="100"/>
      <c r="R1839" s="100"/>
      <c r="S1839" s="100"/>
      <c r="T1839" s="100"/>
      <c r="U1839" s="100"/>
      <c r="V1839" s="100"/>
      <c r="W1839" s="100"/>
      <c r="X1839" s="100"/>
      <c r="Y1839" s="100"/>
      <c r="Z1839" s="100"/>
    </row>
    <row r="1840" spans="1:26" ht="14.25" hidden="1" customHeight="1" outlineLevel="1" x14ac:dyDescent="0.2">
      <c r="A1840" s="100" t="s">
        <v>177</v>
      </c>
      <c r="B1840" s="100">
        <v>2</v>
      </c>
      <c r="C1840" s="100" t="s">
        <v>102</v>
      </c>
      <c r="D1840" s="100">
        <v>47</v>
      </c>
      <c r="E1840" s="146">
        <v>395247</v>
      </c>
      <c r="F1840" s="101">
        <v>5000000</v>
      </c>
      <c r="G1840" s="102">
        <v>24</v>
      </c>
      <c r="H1840" s="101" t="s">
        <v>123</v>
      </c>
      <c r="I1840" s="101"/>
      <c r="J1840" s="100"/>
      <c r="K1840" s="100"/>
      <c r="L1840" s="100"/>
      <c r="M1840" s="100"/>
      <c r="N1840" s="100"/>
      <c r="O1840" s="100"/>
      <c r="P1840" s="100"/>
      <c r="Q1840" s="100"/>
      <c r="R1840" s="100"/>
      <c r="S1840" s="100"/>
      <c r="T1840" s="100"/>
      <c r="U1840" s="100"/>
      <c r="V1840" s="100"/>
      <c r="W1840" s="100"/>
      <c r="X1840" s="100"/>
      <c r="Y1840" s="100"/>
      <c r="Z1840" s="100"/>
    </row>
    <row r="1841" spans="1:26" ht="14.25" hidden="1" customHeight="1" outlineLevel="1" x14ac:dyDescent="0.2">
      <c r="A1841" s="100" t="s">
        <v>177</v>
      </c>
      <c r="B1841" s="100">
        <v>3</v>
      </c>
      <c r="C1841" s="100" t="s">
        <v>102</v>
      </c>
      <c r="D1841" s="100">
        <v>47</v>
      </c>
      <c r="E1841" s="146">
        <v>406875</v>
      </c>
      <c r="F1841" s="101">
        <v>10000000</v>
      </c>
      <c r="G1841" s="102">
        <v>36</v>
      </c>
      <c r="H1841" s="101" t="s">
        <v>123</v>
      </c>
      <c r="I1841" s="101"/>
      <c r="J1841" s="100"/>
      <c r="K1841" s="100"/>
      <c r="L1841" s="100"/>
      <c r="M1841" s="100"/>
      <c r="N1841" s="100"/>
      <c r="O1841" s="100"/>
      <c r="P1841" s="100"/>
      <c r="Q1841" s="100"/>
      <c r="R1841" s="100"/>
      <c r="S1841" s="100"/>
      <c r="T1841" s="100"/>
      <c r="U1841" s="100"/>
      <c r="V1841" s="100"/>
      <c r="W1841" s="100"/>
      <c r="X1841" s="100"/>
      <c r="Y1841" s="100"/>
      <c r="Z1841" s="100"/>
    </row>
    <row r="1842" spans="1:26" ht="14.25" hidden="1" customHeight="1" outlineLevel="1" x14ac:dyDescent="0.2">
      <c r="A1842" s="100" t="s">
        <v>177</v>
      </c>
      <c r="B1842" s="100">
        <v>4</v>
      </c>
      <c r="C1842" s="100" t="s">
        <v>102</v>
      </c>
      <c r="D1842" s="100">
        <v>47</v>
      </c>
      <c r="E1842" s="146">
        <v>414619</v>
      </c>
      <c r="F1842" s="101">
        <v>22500000</v>
      </c>
      <c r="G1842" s="102">
        <v>48</v>
      </c>
      <c r="H1842" s="101" t="s">
        <v>123</v>
      </c>
      <c r="I1842" s="101"/>
      <c r="J1842" s="100"/>
      <c r="K1842" s="100"/>
      <c r="L1842" s="100"/>
      <c r="M1842" s="100"/>
      <c r="N1842" s="100"/>
      <c r="O1842" s="100"/>
      <c r="P1842" s="100"/>
      <c r="Q1842" s="100"/>
      <c r="R1842" s="100"/>
      <c r="S1842" s="100"/>
      <c r="T1842" s="100"/>
      <c r="U1842" s="100"/>
      <c r="V1842" s="100"/>
      <c r="W1842" s="100"/>
      <c r="X1842" s="100"/>
      <c r="Y1842" s="100"/>
      <c r="Z1842" s="100"/>
    </row>
    <row r="1843" spans="1:26" ht="14.25" hidden="1" customHeight="1" outlineLevel="1" x14ac:dyDescent="0.2">
      <c r="A1843" s="100" t="s">
        <v>177</v>
      </c>
      <c r="B1843" s="100">
        <v>5</v>
      </c>
      <c r="C1843" s="100" t="s">
        <v>102</v>
      </c>
      <c r="D1843" s="100">
        <v>47</v>
      </c>
      <c r="E1843" s="146">
        <v>422375</v>
      </c>
      <c r="F1843" s="101">
        <v>22500000</v>
      </c>
      <c r="G1843" s="102">
        <v>48</v>
      </c>
      <c r="H1843" s="101" t="s">
        <v>123</v>
      </c>
      <c r="I1843" s="101"/>
      <c r="J1843" s="100"/>
      <c r="K1843" s="100"/>
      <c r="L1843" s="100"/>
      <c r="M1843" s="100"/>
      <c r="N1843" s="100"/>
      <c r="O1843" s="100"/>
      <c r="P1843" s="100"/>
      <c r="Q1843" s="100"/>
      <c r="R1843" s="100"/>
      <c r="S1843" s="100"/>
      <c r="T1843" s="100"/>
      <c r="U1843" s="100"/>
      <c r="V1843" s="100"/>
      <c r="W1843" s="100"/>
      <c r="X1843" s="100"/>
      <c r="Y1843" s="100"/>
      <c r="Z1843" s="100"/>
    </row>
    <row r="1844" spans="1:26" ht="14.25" hidden="1" customHeight="1" outlineLevel="1" x14ac:dyDescent="0.2">
      <c r="A1844" s="100" t="s">
        <v>177</v>
      </c>
      <c r="B1844" s="100">
        <v>6</v>
      </c>
      <c r="C1844" s="100" t="s">
        <v>102</v>
      </c>
      <c r="D1844" s="100">
        <v>47</v>
      </c>
      <c r="E1844" s="146">
        <v>430119</v>
      </c>
      <c r="F1844" s="101">
        <v>22500000</v>
      </c>
      <c r="G1844" s="102">
        <v>48</v>
      </c>
      <c r="H1844" s="101" t="s">
        <v>123</v>
      </c>
      <c r="I1844" s="101"/>
      <c r="J1844" s="100"/>
      <c r="K1844" s="100"/>
      <c r="L1844" s="100"/>
      <c r="M1844" s="100"/>
      <c r="N1844" s="100"/>
      <c r="O1844" s="100"/>
      <c r="P1844" s="100"/>
      <c r="Q1844" s="100"/>
      <c r="R1844" s="100"/>
      <c r="S1844" s="100"/>
      <c r="T1844" s="100"/>
      <c r="U1844" s="100"/>
      <c r="V1844" s="100"/>
      <c r="W1844" s="100"/>
      <c r="X1844" s="100"/>
      <c r="Y1844" s="100"/>
      <c r="Z1844" s="100"/>
    </row>
    <row r="1845" spans="1:26" ht="14.25" hidden="1" customHeight="1" outlineLevel="1" x14ac:dyDescent="0.2">
      <c r="A1845" s="100" t="s">
        <v>177</v>
      </c>
      <c r="B1845" s="100">
        <v>7</v>
      </c>
      <c r="C1845" s="100" t="s">
        <v>102</v>
      </c>
      <c r="D1845" s="100">
        <v>47</v>
      </c>
      <c r="E1845" s="146">
        <v>441747</v>
      </c>
      <c r="F1845" s="101">
        <v>22500000</v>
      </c>
      <c r="G1845" s="102">
        <v>48</v>
      </c>
      <c r="H1845" s="101" t="s">
        <v>123</v>
      </c>
      <c r="I1845" s="101"/>
      <c r="J1845" s="100"/>
      <c r="K1845" s="100"/>
      <c r="L1845" s="100"/>
      <c r="M1845" s="100"/>
      <c r="N1845" s="100"/>
      <c r="O1845" s="100"/>
      <c r="P1845" s="100"/>
      <c r="Q1845" s="100"/>
      <c r="R1845" s="100"/>
      <c r="S1845" s="100"/>
      <c r="T1845" s="100"/>
      <c r="U1845" s="100"/>
      <c r="V1845" s="100"/>
      <c r="W1845" s="100"/>
      <c r="X1845" s="100"/>
      <c r="Y1845" s="100"/>
      <c r="Z1845" s="100"/>
    </row>
    <row r="1846" spans="1:26" ht="14.25" hidden="1" customHeight="1" outlineLevel="1" x14ac:dyDescent="0.2">
      <c r="A1846" s="100" t="s">
        <v>177</v>
      </c>
      <c r="B1846" s="100">
        <v>8</v>
      </c>
      <c r="C1846" s="100" t="s">
        <v>102</v>
      </c>
      <c r="D1846" s="100">
        <v>47</v>
      </c>
      <c r="E1846" s="146">
        <v>445619</v>
      </c>
      <c r="F1846" s="101">
        <v>22500000</v>
      </c>
      <c r="G1846" s="102">
        <v>48</v>
      </c>
      <c r="H1846" s="101" t="s">
        <v>123</v>
      </c>
      <c r="I1846" s="101"/>
      <c r="J1846" s="100"/>
      <c r="K1846" s="100"/>
      <c r="L1846" s="100"/>
      <c r="M1846" s="100"/>
      <c r="N1846" s="100"/>
      <c r="O1846" s="100"/>
      <c r="P1846" s="100"/>
      <c r="Q1846" s="100"/>
      <c r="R1846" s="100"/>
      <c r="S1846" s="100"/>
      <c r="T1846" s="100"/>
      <c r="U1846" s="100"/>
      <c r="V1846" s="100"/>
      <c r="W1846" s="100"/>
      <c r="X1846" s="100"/>
      <c r="Y1846" s="100"/>
      <c r="Z1846" s="100"/>
    </row>
    <row r="1847" spans="1:26" ht="14.25" hidden="1" customHeight="1" outlineLevel="1" x14ac:dyDescent="0.2">
      <c r="A1847" s="100" t="s">
        <v>177</v>
      </c>
      <c r="B1847" s="100">
        <v>9</v>
      </c>
      <c r="C1847" s="100" t="s">
        <v>102</v>
      </c>
      <c r="D1847" s="100">
        <v>47</v>
      </c>
      <c r="E1847" s="146">
        <v>449503</v>
      </c>
      <c r="F1847" s="101">
        <v>22500000</v>
      </c>
      <c r="G1847" s="102">
        <v>48</v>
      </c>
      <c r="H1847" s="101" t="s">
        <v>123</v>
      </c>
      <c r="I1847" s="101"/>
      <c r="J1847" s="100"/>
      <c r="K1847" s="100"/>
      <c r="L1847" s="100"/>
      <c r="M1847" s="100"/>
      <c r="N1847" s="100"/>
      <c r="O1847" s="100"/>
      <c r="P1847" s="100"/>
      <c r="Q1847" s="100"/>
      <c r="R1847" s="100"/>
      <c r="S1847" s="100"/>
      <c r="T1847" s="100"/>
      <c r="U1847" s="100"/>
      <c r="V1847" s="100"/>
      <c r="W1847" s="100"/>
      <c r="X1847" s="100"/>
      <c r="Y1847" s="100"/>
      <c r="Z1847" s="100"/>
    </row>
    <row r="1848" spans="1:26" ht="14.25" hidden="1" customHeight="1" outlineLevel="1" x14ac:dyDescent="0.2">
      <c r="A1848" s="100" t="s">
        <v>177</v>
      </c>
      <c r="B1848" s="100">
        <v>10</v>
      </c>
      <c r="C1848" s="100" t="s">
        <v>102</v>
      </c>
      <c r="D1848" s="100">
        <v>47</v>
      </c>
      <c r="E1848" s="146">
        <v>457247</v>
      </c>
      <c r="F1848" s="101">
        <v>22500000</v>
      </c>
      <c r="G1848" s="102">
        <v>48</v>
      </c>
      <c r="H1848" s="101" t="s">
        <v>123</v>
      </c>
      <c r="I1848" s="101"/>
      <c r="J1848" s="100"/>
      <c r="K1848" s="100"/>
      <c r="L1848" s="100"/>
      <c r="M1848" s="100"/>
      <c r="N1848" s="100"/>
      <c r="O1848" s="100"/>
      <c r="P1848" s="100"/>
      <c r="Q1848" s="100"/>
      <c r="R1848" s="100"/>
      <c r="S1848" s="100"/>
      <c r="T1848" s="100"/>
      <c r="U1848" s="100"/>
      <c r="V1848" s="100"/>
      <c r="W1848" s="100"/>
      <c r="X1848" s="100"/>
      <c r="Y1848" s="100"/>
      <c r="Z1848" s="100"/>
    </row>
    <row r="1849" spans="1:26" ht="14.25" hidden="1" customHeight="1" outlineLevel="1" x14ac:dyDescent="0.2">
      <c r="A1849" s="100" t="s">
        <v>177</v>
      </c>
      <c r="B1849" s="100">
        <v>11</v>
      </c>
      <c r="C1849" s="100" t="s">
        <v>102</v>
      </c>
      <c r="D1849" s="100">
        <v>47</v>
      </c>
      <c r="E1849" s="146">
        <v>461119</v>
      </c>
      <c r="F1849" s="101">
        <v>22500000</v>
      </c>
      <c r="G1849" s="102">
        <v>48</v>
      </c>
      <c r="H1849" s="101" t="s">
        <v>123</v>
      </c>
      <c r="I1849" s="101"/>
      <c r="J1849" s="100"/>
      <c r="K1849" s="100"/>
      <c r="L1849" s="100"/>
      <c r="M1849" s="100"/>
      <c r="N1849" s="100"/>
      <c r="O1849" s="100"/>
      <c r="P1849" s="100"/>
      <c r="Q1849" s="100"/>
      <c r="R1849" s="100"/>
      <c r="S1849" s="100"/>
      <c r="T1849" s="100"/>
      <c r="U1849" s="100"/>
      <c r="V1849" s="100"/>
      <c r="W1849" s="100"/>
      <c r="X1849" s="100"/>
      <c r="Y1849" s="100"/>
      <c r="Z1849" s="100"/>
    </row>
    <row r="1850" spans="1:26" ht="14.25" hidden="1" customHeight="1" outlineLevel="1" x14ac:dyDescent="0.2">
      <c r="A1850" s="100" t="s">
        <v>177</v>
      </c>
      <c r="B1850" s="100">
        <v>12</v>
      </c>
      <c r="C1850" s="100" t="s">
        <v>102</v>
      </c>
      <c r="D1850" s="100">
        <v>47</v>
      </c>
      <c r="E1850" s="146">
        <v>465003</v>
      </c>
      <c r="F1850" s="101">
        <v>0</v>
      </c>
      <c r="G1850" s="102">
        <v>0</v>
      </c>
      <c r="H1850" s="101" t="s">
        <v>123</v>
      </c>
      <c r="I1850" s="101"/>
      <c r="J1850" s="100"/>
      <c r="K1850" s="100"/>
      <c r="L1850" s="100"/>
      <c r="M1850" s="100"/>
      <c r="N1850" s="100"/>
      <c r="O1850" s="100"/>
      <c r="P1850" s="100"/>
      <c r="Q1850" s="100"/>
      <c r="R1850" s="100"/>
      <c r="S1850" s="100"/>
      <c r="T1850" s="100"/>
      <c r="U1850" s="100"/>
      <c r="V1850" s="100"/>
      <c r="W1850" s="100"/>
      <c r="X1850" s="100"/>
      <c r="Y1850" s="100"/>
      <c r="Z1850" s="100"/>
    </row>
    <row r="1851" spans="1:26" ht="14.25" hidden="1" customHeight="1" outlineLevel="1" x14ac:dyDescent="0.2">
      <c r="A1851" s="201" t="s">
        <v>177</v>
      </c>
      <c r="B1851" s="97">
        <v>1</v>
      </c>
      <c r="C1851" s="97" t="s">
        <v>103</v>
      </c>
      <c r="D1851" s="97">
        <v>47</v>
      </c>
      <c r="E1851" s="147">
        <v>488253</v>
      </c>
      <c r="F1851" s="98">
        <v>0</v>
      </c>
      <c r="G1851" s="99">
        <v>0</v>
      </c>
      <c r="H1851" s="98" t="s">
        <v>123</v>
      </c>
      <c r="I1851" s="101"/>
      <c r="J1851" s="100"/>
      <c r="K1851" s="100"/>
      <c r="L1851" s="100"/>
      <c r="M1851" s="100"/>
      <c r="N1851" s="100"/>
      <c r="O1851" s="100"/>
      <c r="P1851" s="100"/>
      <c r="Q1851" s="100"/>
      <c r="R1851" s="100"/>
      <c r="S1851" s="100"/>
      <c r="T1851" s="100"/>
      <c r="U1851" s="100"/>
      <c r="V1851" s="100"/>
      <c r="W1851" s="100"/>
      <c r="X1851" s="100"/>
      <c r="Y1851" s="100"/>
      <c r="Z1851" s="100"/>
    </row>
    <row r="1852" spans="1:26" ht="14.25" customHeight="1" collapsed="1" x14ac:dyDescent="0.2">
      <c r="A1852" s="100" t="s">
        <v>178</v>
      </c>
      <c r="B1852" s="100">
        <v>1</v>
      </c>
      <c r="C1852" s="100" t="s">
        <v>101</v>
      </c>
      <c r="D1852" s="100">
        <v>34</v>
      </c>
      <c r="E1852" s="101">
        <v>141218</v>
      </c>
      <c r="F1852" s="101">
        <v>100000</v>
      </c>
      <c r="G1852" s="102">
        <v>2</v>
      </c>
      <c r="H1852" s="101" t="s">
        <v>123</v>
      </c>
      <c r="I1852" s="101"/>
      <c r="J1852" s="101"/>
      <c r="K1852" s="100"/>
      <c r="L1852" s="100"/>
      <c r="M1852" s="100"/>
      <c r="N1852" s="100"/>
      <c r="O1852" s="100"/>
      <c r="P1852" s="100"/>
      <c r="Q1852" s="100"/>
      <c r="R1852" s="100"/>
      <c r="S1852" s="100"/>
      <c r="T1852" s="100"/>
      <c r="U1852" s="100"/>
      <c r="V1852" s="100"/>
      <c r="W1852" s="100"/>
      <c r="X1852" s="100"/>
      <c r="Y1852" s="100"/>
      <c r="Z1852" s="100"/>
    </row>
    <row r="1853" spans="1:26" ht="14.25" hidden="1" customHeight="1" outlineLevel="1" x14ac:dyDescent="0.2">
      <c r="A1853" s="100" t="s">
        <v>178</v>
      </c>
      <c r="B1853" s="100">
        <v>2</v>
      </c>
      <c r="C1853" s="100" t="s">
        <v>101</v>
      </c>
      <c r="D1853" s="100">
        <v>35</v>
      </c>
      <c r="E1853" s="101">
        <v>150238</v>
      </c>
      <c r="F1853" s="101">
        <v>200000</v>
      </c>
      <c r="G1853" s="102">
        <v>5</v>
      </c>
      <c r="H1853" s="101" t="s">
        <v>123</v>
      </c>
      <c r="I1853" s="101"/>
      <c r="J1853" s="101"/>
      <c r="K1853" s="100"/>
      <c r="L1853" s="100"/>
      <c r="M1853" s="100"/>
      <c r="N1853" s="100"/>
      <c r="O1853" s="100"/>
      <c r="P1853" s="100"/>
      <c r="Q1853" s="100"/>
      <c r="R1853" s="100"/>
      <c r="S1853" s="100"/>
      <c r="T1853" s="100"/>
      <c r="U1853" s="100"/>
      <c r="V1853" s="100"/>
      <c r="W1853" s="100"/>
      <c r="X1853" s="100"/>
      <c r="Y1853" s="100"/>
      <c r="Z1853" s="100"/>
    </row>
    <row r="1854" spans="1:26" ht="14.25" hidden="1" customHeight="1" outlineLevel="1" x14ac:dyDescent="0.2">
      <c r="A1854" s="100" t="s">
        <v>178</v>
      </c>
      <c r="B1854" s="100">
        <v>3</v>
      </c>
      <c r="C1854" s="100" t="s">
        <v>101</v>
      </c>
      <c r="D1854" s="100">
        <v>36</v>
      </c>
      <c r="E1854" s="101">
        <v>159830</v>
      </c>
      <c r="F1854" s="101">
        <v>400000</v>
      </c>
      <c r="G1854" s="102">
        <v>14</v>
      </c>
      <c r="H1854" s="101" t="s">
        <v>123</v>
      </c>
      <c r="I1854" s="101"/>
      <c r="J1854" s="101"/>
      <c r="K1854" s="100"/>
      <c r="L1854" s="100"/>
      <c r="M1854" s="100"/>
      <c r="N1854" s="100"/>
      <c r="O1854" s="100"/>
      <c r="P1854" s="100"/>
      <c r="Q1854" s="100"/>
      <c r="R1854" s="100"/>
      <c r="S1854" s="100"/>
      <c r="T1854" s="100"/>
      <c r="U1854" s="100"/>
      <c r="V1854" s="100"/>
      <c r="W1854" s="100"/>
      <c r="X1854" s="100"/>
      <c r="Y1854" s="100"/>
      <c r="Z1854" s="100"/>
    </row>
    <row r="1855" spans="1:26" ht="14.25" hidden="1" customHeight="1" outlineLevel="1" x14ac:dyDescent="0.2">
      <c r="A1855" s="100" t="s">
        <v>178</v>
      </c>
      <c r="B1855" s="100">
        <v>4</v>
      </c>
      <c r="C1855" s="100" t="s">
        <v>101</v>
      </c>
      <c r="D1855" s="100">
        <v>37</v>
      </c>
      <c r="E1855" s="101">
        <v>170038</v>
      </c>
      <c r="F1855" s="101">
        <v>2000000</v>
      </c>
      <c r="G1855" s="102">
        <v>28</v>
      </c>
      <c r="H1855" s="101" t="s">
        <v>123</v>
      </c>
      <c r="I1855" s="101"/>
      <c r="J1855" s="101"/>
      <c r="K1855" s="100"/>
      <c r="L1855" s="100"/>
      <c r="M1855" s="100"/>
      <c r="N1855" s="100"/>
      <c r="O1855" s="100"/>
      <c r="P1855" s="100"/>
      <c r="Q1855" s="100"/>
      <c r="R1855" s="100"/>
      <c r="S1855" s="100"/>
      <c r="T1855" s="100"/>
      <c r="U1855" s="100"/>
      <c r="V1855" s="100"/>
      <c r="W1855" s="100"/>
      <c r="X1855" s="100"/>
      <c r="Y1855" s="100"/>
      <c r="Z1855" s="100"/>
    </row>
    <row r="1856" spans="1:26" ht="14.25" hidden="1" customHeight="1" outlineLevel="1" x14ac:dyDescent="0.2">
      <c r="A1856" s="100" t="s">
        <v>178</v>
      </c>
      <c r="B1856" s="100">
        <v>5</v>
      </c>
      <c r="C1856" s="100" t="s">
        <v>101</v>
      </c>
      <c r="D1856" s="100">
        <v>38</v>
      </c>
      <c r="E1856" s="101">
        <v>180895</v>
      </c>
      <c r="F1856" s="101">
        <v>4000000</v>
      </c>
      <c r="G1856" s="102">
        <v>66</v>
      </c>
      <c r="H1856" s="101" t="s">
        <v>123</v>
      </c>
      <c r="I1856" s="101"/>
      <c r="J1856" s="101"/>
      <c r="K1856" s="100"/>
      <c r="L1856" s="100"/>
      <c r="M1856" s="100"/>
      <c r="N1856" s="100"/>
      <c r="O1856" s="100"/>
      <c r="P1856" s="100"/>
      <c r="Q1856" s="100"/>
      <c r="R1856" s="100"/>
      <c r="S1856" s="100"/>
      <c r="T1856" s="100"/>
      <c r="U1856" s="100"/>
      <c r="V1856" s="100"/>
      <c r="W1856" s="100"/>
      <c r="X1856" s="100"/>
      <c r="Y1856" s="100"/>
      <c r="Z1856" s="100"/>
    </row>
    <row r="1857" spans="1:26" ht="14.25" hidden="1" customHeight="1" outlineLevel="1" x14ac:dyDescent="0.2">
      <c r="A1857" s="100" t="s">
        <v>178</v>
      </c>
      <c r="B1857" s="100">
        <v>6</v>
      </c>
      <c r="C1857" s="100" t="s">
        <v>101</v>
      </c>
      <c r="D1857" s="100">
        <v>39</v>
      </c>
      <c r="E1857" s="101">
        <v>192445</v>
      </c>
      <c r="F1857" s="101">
        <v>6000000</v>
      </c>
      <c r="G1857" s="102">
        <v>102</v>
      </c>
      <c r="H1857" s="101" t="s">
        <v>123</v>
      </c>
      <c r="I1857" s="101"/>
      <c r="J1857" s="101"/>
      <c r="K1857" s="100"/>
      <c r="L1857" s="100"/>
      <c r="M1857" s="100"/>
      <c r="N1857" s="100"/>
      <c r="O1857" s="100"/>
      <c r="P1857" s="100"/>
      <c r="Q1857" s="100"/>
      <c r="R1857" s="100"/>
      <c r="S1857" s="100"/>
      <c r="T1857" s="100"/>
      <c r="U1857" s="100"/>
      <c r="V1857" s="100"/>
      <c r="W1857" s="100"/>
      <c r="X1857" s="100"/>
      <c r="Y1857" s="100"/>
      <c r="Z1857" s="100"/>
    </row>
    <row r="1858" spans="1:26" ht="14.25" hidden="1" customHeight="1" outlineLevel="1" x14ac:dyDescent="0.2">
      <c r="A1858" s="100" t="s">
        <v>178</v>
      </c>
      <c r="B1858" s="100">
        <v>7</v>
      </c>
      <c r="C1858" s="100" t="s">
        <v>101</v>
      </c>
      <c r="D1858" s="100">
        <v>40</v>
      </c>
      <c r="E1858" s="101">
        <v>204732</v>
      </c>
      <c r="F1858" s="101">
        <v>11000000</v>
      </c>
      <c r="G1858" s="102">
        <v>124</v>
      </c>
      <c r="H1858" s="101" t="s">
        <v>123</v>
      </c>
      <c r="I1858" s="101"/>
      <c r="J1858" s="101"/>
      <c r="K1858" s="100"/>
      <c r="L1858" s="100"/>
      <c r="M1858" s="100"/>
      <c r="N1858" s="100"/>
      <c r="O1858" s="100"/>
      <c r="P1858" s="100"/>
      <c r="Q1858" s="100"/>
      <c r="R1858" s="100"/>
      <c r="S1858" s="100"/>
      <c r="T1858" s="100"/>
      <c r="U1858" s="100"/>
      <c r="V1858" s="100"/>
      <c r="W1858" s="100"/>
      <c r="X1858" s="100"/>
      <c r="Y1858" s="100"/>
      <c r="Z1858" s="100"/>
    </row>
    <row r="1859" spans="1:26" ht="14.25" hidden="1" customHeight="1" outlineLevel="1" x14ac:dyDescent="0.2">
      <c r="A1859" s="100" t="s">
        <v>178</v>
      </c>
      <c r="B1859" s="100">
        <v>8</v>
      </c>
      <c r="C1859" s="100" t="s">
        <v>101</v>
      </c>
      <c r="D1859" s="100">
        <v>41</v>
      </c>
      <c r="E1859" s="101">
        <v>217800</v>
      </c>
      <c r="F1859" s="101">
        <v>17000000</v>
      </c>
      <c r="G1859" s="102">
        <v>140</v>
      </c>
      <c r="H1859" s="101" t="s">
        <v>123</v>
      </c>
      <c r="I1859" s="101"/>
      <c r="J1859" s="101"/>
      <c r="K1859" s="100"/>
      <c r="L1859" s="100"/>
      <c r="M1859" s="100"/>
      <c r="N1859" s="100"/>
      <c r="O1859" s="100"/>
      <c r="P1859" s="100"/>
      <c r="Q1859" s="100"/>
      <c r="R1859" s="100"/>
      <c r="S1859" s="100"/>
      <c r="T1859" s="100"/>
      <c r="U1859" s="100"/>
      <c r="V1859" s="100"/>
      <c r="W1859" s="100"/>
      <c r="X1859" s="100"/>
      <c r="Y1859" s="100"/>
      <c r="Z1859" s="100"/>
    </row>
    <row r="1860" spans="1:26" ht="14.25" hidden="1" customHeight="1" outlineLevel="1" x14ac:dyDescent="0.2">
      <c r="A1860" s="100" t="s">
        <v>178</v>
      </c>
      <c r="B1860" s="100">
        <v>9</v>
      </c>
      <c r="C1860" s="100" t="s">
        <v>101</v>
      </c>
      <c r="D1860" s="100">
        <v>42</v>
      </c>
      <c r="E1860" s="101">
        <v>228404</v>
      </c>
      <c r="F1860" s="101">
        <v>36000000</v>
      </c>
      <c r="G1860" s="102">
        <v>148</v>
      </c>
      <c r="H1860" s="101" t="s">
        <v>123</v>
      </c>
      <c r="I1860" s="101"/>
      <c r="J1860" s="101"/>
      <c r="K1860" s="100"/>
      <c r="L1860" s="100"/>
      <c r="M1860" s="100"/>
      <c r="N1860" s="100"/>
      <c r="O1860" s="100"/>
      <c r="P1860" s="100"/>
      <c r="Q1860" s="100"/>
      <c r="R1860" s="100"/>
      <c r="S1860" s="100"/>
      <c r="T1860" s="100"/>
      <c r="U1860" s="100"/>
      <c r="V1860" s="100"/>
      <c r="W1860" s="100"/>
      <c r="X1860" s="100"/>
      <c r="Y1860" s="100"/>
      <c r="Z1860" s="100"/>
    </row>
    <row r="1861" spans="1:26" ht="14.25" hidden="1" customHeight="1" outlineLevel="1" x14ac:dyDescent="0.2">
      <c r="A1861" s="100" t="s">
        <v>178</v>
      </c>
      <c r="B1861" s="100">
        <v>10</v>
      </c>
      <c r="C1861" s="100" t="s">
        <v>101</v>
      </c>
      <c r="D1861" s="100">
        <v>43</v>
      </c>
      <c r="E1861" s="101">
        <v>242990</v>
      </c>
      <c r="F1861" s="101">
        <v>52000000</v>
      </c>
      <c r="G1861" s="102">
        <v>152</v>
      </c>
      <c r="H1861" s="101" t="s">
        <v>123</v>
      </c>
      <c r="I1861" s="101"/>
      <c r="J1861" s="101"/>
      <c r="K1861" s="100"/>
      <c r="L1861" s="100"/>
      <c r="M1861" s="100"/>
      <c r="N1861" s="100"/>
      <c r="O1861" s="100"/>
      <c r="P1861" s="100"/>
      <c r="Q1861" s="100"/>
      <c r="R1861" s="100"/>
      <c r="S1861" s="100"/>
      <c r="T1861" s="100"/>
      <c r="U1861" s="100"/>
      <c r="V1861" s="100"/>
      <c r="W1861" s="100"/>
      <c r="X1861" s="100"/>
      <c r="Y1861" s="100"/>
      <c r="Z1861" s="100"/>
    </row>
    <row r="1862" spans="1:26" ht="14.25" hidden="1" customHeight="1" outlineLevel="1" x14ac:dyDescent="0.2">
      <c r="A1862" s="100" t="s">
        <v>178</v>
      </c>
      <c r="B1862" s="100">
        <v>11</v>
      </c>
      <c r="C1862" s="100" t="s">
        <v>101</v>
      </c>
      <c r="D1862" s="100">
        <v>44</v>
      </c>
      <c r="E1862" s="101">
        <v>258500</v>
      </c>
      <c r="F1862" s="101">
        <v>70000000</v>
      </c>
      <c r="G1862" s="102">
        <v>160</v>
      </c>
      <c r="H1862" s="101" t="s">
        <v>123</v>
      </c>
      <c r="I1862" s="101"/>
      <c r="J1862" s="101"/>
      <c r="K1862" s="100"/>
      <c r="L1862" s="100"/>
      <c r="M1862" s="100"/>
      <c r="N1862" s="100"/>
      <c r="O1862" s="100"/>
      <c r="P1862" s="100"/>
      <c r="Q1862" s="100"/>
      <c r="R1862" s="100"/>
      <c r="S1862" s="100"/>
      <c r="T1862" s="100"/>
      <c r="U1862" s="100"/>
      <c r="V1862" s="100"/>
      <c r="W1862" s="100"/>
      <c r="X1862" s="100"/>
      <c r="Y1862" s="100"/>
      <c r="Z1862" s="100"/>
    </row>
    <row r="1863" spans="1:26" ht="14.25" hidden="1" customHeight="1" outlineLevel="1" x14ac:dyDescent="0.2">
      <c r="A1863" s="100" t="s">
        <v>178</v>
      </c>
      <c r="B1863" s="100">
        <v>12</v>
      </c>
      <c r="C1863" s="100" t="s">
        <v>101</v>
      </c>
      <c r="D1863" s="100">
        <v>45</v>
      </c>
      <c r="E1863" s="101">
        <v>275000</v>
      </c>
      <c r="F1863" s="101">
        <v>0</v>
      </c>
      <c r="G1863" s="102">
        <v>0</v>
      </c>
      <c r="H1863" s="101" t="s">
        <v>123</v>
      </c>
      <c r="I1863" s="101"/>
      <c r="J1863" s="101"/>
      <c r="K1863" s="100"/>
      <c r="L1863" s="100"/>
      <c r="M1863" s="100"/>
      <c r="N1863" s="100"/>
      <c r="O1863" s="100"/>
      <c r="P1863" s="100"/>
      <c r="Q1863" s="100"/>
      <c r="R1863" s="100"/>
      <c r="S1863" s="100"/>
      <c r="T1863" s="100"/>
      <c r="U1863" s="100"/>
      <c r="V1863" s="100"/>
      <c r="W1863" s="100"/>
      <c r="X1863" s="100"/>
      <c r="Y1863" s="100"/>
      <c r="Z1863" s="100"/>
    </row>
    <row r="1864" spans="1:26" ht="14.25" hidden="1" customHeight="1" outlineLevel="1" x14ac:dyDescent="0.2">
      <c r="A1864" s="100" t="s">
        <v>178</v>
      </c>
      <c r="B1864" s="100">
        <v>1</v>
      </c>
      <c r="C1864" s="100" t="s">
        <v>102</v>
      </c>
      <c r="D1864" s="100">
        <v>45</v>
      </c>
      <c r="E1864" s="101">
        <v>275000</v>
      </c>
      <c r="F1864" s="101">
        <v>2500000</v>
      </c>
      <c r="G1864" s="102">
        <v>12</v>
      </c>
      <c r="H1864" s="101" t="s">
        <v>123</v>
      </c>
      <c r="I1864" s="101"/>
      <c r="J1864" s="101"/>
      <c r="K1864" s="100"/>
      <c r="L1864" s="100"/>
      <c r="M1864" s="100"/>
      <c r="N1864" s="100"/>
      <c r="O1864" s="100"/>
      <c r="P1864" s="100"/>
      <c r="Q1864" s="100"/>
      <c r="R1864" s="100"/>
      <c r="S1864" s="100"/>
      <c r="T1864" s="100"/>
      <c r="U1864" s="100"/>
      <c r="V1864" s="100"/>
      <c r="W1864" s="100"/>
      <c r="X1864" s="100"/>
      <c r="Y1864" s="100"/>
      <c r="Z1864" s="100"/>
    </row>
    <row r="1865" spans="1:26" ht="14.25" hidden="1" customHeight="1" outlineLevel="1" x14ac:dyDescent="0.2">
      <c r="A1865" s="100" t="s">
        <v>178</v>
      </c>
      <c r="B1865" s="100">
        <v>2</v>
      </c>
      <c r="C1865" s="100" t="s">
        <v>102</v>
      </c>
      <c r="D1865" s="100">
        <v>45</v>
      </c>
      <c r="E1865" s="101">
        <v>280060</v>
      </c>
      <c r="F1865" s="101">
        <v>5000000</v>
      </c>
      <c r="G1865" s="102">
        <v>24</v>
      </c>
      <c r="H1865" s="101" t="s">
        <v>123</v>
      </c>
      <c r="I1865" s="101"/>
      <c r="J1865" s="101"/>
      <c r="K1865" s="100"/>
      <c r="L1865" s="100"/>
      <c r="M1865" s="100"/>
      <c r="N1865" s="100"/>
      <c r="O1865" s="100"/>
      <c r="P1865" s="100"/>
      <c r="Q1865" s="100"/>
      <c r="R1865" s="100"/>
      <c r="S1865" s="100"/>
      <c r="T1865" s="100"/>
      <c r="U1865" s="100"/>
      <c r="V1865" s="100"/>
      <c r="W1865" s="100"/>
      <c r="X1865" s="100"/>
      <c r="Y1865" s="100"/>
      <c r="Z1865" s="100"/>
    </row>
    <row r="1866" spans="1:26" ht="14.25" hidden="1" customHeight="1" outlineLevel="1" x14ac:dyDescent="0.2">
      <c r="A1866" s="100" t="s">
        <v>178</v>
      </c>
      <c r="B1866" s="100">
        <v>3</v>
      </c>
      <c r="C1866" s="100" t="s">
        <v>102</v>
      </c>
      <c r="D1866" s="100">
        <v>45</v>
      </c>
      <c r="E1866" s="101">
        <v>285120</v>
      </c>
      <c r="F1866" s="101">
        <v>10000000</v>
      </c>
      <c r="G1866" s="102">
        <v>36</v>
      </c>
      <c r="H1866" s="101" t="s">
        <v>123</v>
      </c>
      <c r="I1866" s="101"/>
      <c r="J1866" s="101"/>
      <c r="K1866" s="100"/>
      <c r="L1866" s="100"/>
      <c r="M1866" s="100"/>
      <c r="N1866" s="100"/>
      <c r="O1866" s="100"/>
      <c r="P1866" s="100"/>
      <c r="Q1866" s="100"/>
      <c r="R1866" s="100"/>
      <c r="S1866" s="100"/>
      <c r="T1866" s="100"/>
      <c r="U1866" s="100"/>
      <c r="V1866" s="100"/>
      <c r="W1866" s="100"/>
      <c r="X1866" s="100"/>
      <c r="Y1866" s="100"/>
      <c r="Z1866" s="100"/>
    </row>
    <row r="1867" spans="1:26" ht="14.25" hidden="1" customHeight="1" outlineLevel="1" x14ac:dyDescent="0.2">
      <c r="A1867" s="100" t="s">
        <v>178</v>
      </c>
      <c r="B1867" s="100">
        <v>4</v>
      </c>
      <c r="C1867" s="100" t="s">
        <v>102</v>
      </c>
      <c r="D1867" s="100">
        <v>45</v>
      </c>
      <c r="E1867" s="101">
        <v>290180</v>
      </c>
      <c r="F1867" s="101">
        <v>22500000</v>
      </c>
      <c r="G1867" s="102">
        <v>48</v>
      </c>
      <c r="H1867" s="101" t="s">
        <v>123</v>
      </c>
      <c r="I1867" s="101"/>
      <c r="J1867" s="101"/>
      <c r="K1867" s="100"/>
      <c r="L1867" s="100"/>
      <c r="M1867" s="100"/>
      <c r="N1867" s="100"/>
      <c r="O1867" s="100"/>
      <c r="P1867" s="100"/>
      <c r="Q1867" s="100"/>
      <c r="R1867" s="100"/>
      <c r="S1867" s="100"/>
      <c r="T1867" s="100"/>
      <c r="U1867" s="100"/>
      <c r="V1867" s="100"/>
      <c r="W1867" s="100"/>
      <c r="X1867" s="100"/>
      <c r="Y1867" s="100"/>
      <c r="Z1867" s="100"/>
    </row>
    <row r="1868" spans="1:26" ht="14.25" hidden="1" customHeight="1" outlineLevel="1" x14ac:dyDescent="0.2">
      <c r="A1868" s="100" t="s">
        <v>178</v>
      </c>
      <c r="B1868" s="100">
        <v>5</v>
      </c>
      <c r="C1868" s="100" t="s">
        <v>102</v>
      </c>
      <c r="D1868" s="100">
        <v>45</v>
      </c>
      <c r="E1868" s="101">
        <v>295240</v>
      </c>
      <c r="F1868" s="101">
        <v>22500000</v>
      </c>
      <c r="G1868" s="102">
        <v>48</v>
      </c>
      <c r="H1868" s="101" t="s">
        <v>123</v>
      </c>
      <c r="I1868" s="101"/>
      <c r="J1868" s="101"/>
      <c r="K1868" s="100"/>
      <c r="L1868" s="100"/>
      <c r="M1868" s="100"/>
      <c r="N1868" s="100"/>
      <c r="P1868" s="100"/>
      <c r="Q1868" s="100"/>
      <c r="R1868" s="100"/>
      <c r="S1868" s="100"/>
      <c r="T1868" s="100"/>
      <c r="U1868" s="100"/>
      <c r="V1868" s="100"/>
      <c r="W1868" s="100"/>
      <c r="X1868" s="100"/>
      <c r="Y1868" s="100"/>
      <c r="Z1868" s="100"/>
    </row>
    <row r="1869" spans="1:26" ht="14.25" hidden="1" customHeight="1" outlineLevel="1" x14ac:dyDescent="0.2">
      <c r="A1869" s="100" t="s">
        <v>178</v>
      </c>
      <c r="B1869" s="100">
        <v>6</v>
      </c>
      <c r="C1869" s="100" t="s">
        <v>102</v>
      </c>
      <c r="D1869" s="100">
        <v>45</v>
      </c>
      <c r="E1869" s="101">
        <v>300300</v>
      </c>
      <c r="F1869" s="101">
        <v>22500000</v>
      </c>
      <c r="G1869" s="102">
        <v>48</v>
      </c>
      <c r="H1869" s="101" t="s">
        <v>123</v>
      </c>
      <c r="I1869" s="101"/>
      <c r="J1869" s="101"/>
      <c r="K1869" s="100"/>
      <c r="L1869" s="100"/>
      <c r="M1869" s="100"/>
      <c r="N1869" s="100"/>
      <c r="O1869" s="100"/>
      <c r="P1869" s="100"/>
      <c r="Q1869" s="100"/>
      <c r="R1869" s="100"/>
      <c r="S1869" s="100"/>
      <c r="T1869" s="100"/>
      <c r="U1869" s="100"/>
      <c r="V1869" s="100"/>
      <c r="W1869" s="100"/>
      <c r="X1869" s="100"/>
      <c r="Y1869" s="100"/>
      <c r="Z1869" s="100"/>
    </row>
    <row r="1870" spans="1:26" ht="14.25" hidden="1" customHeight="1" outlineLevel="1" x14ac:dyDescent="0.2">
      <c r="A1870" s="100" t="s">
        <v>178</v>
      </c>
      <c r="B1870" s="100">
        <v>7</v>
      </c>
      <c r="C1870" s="100" t="s">
        <v>102</v>
      </c>
      <c r="D1870" s="100">
        <v>45</v>
      </c>
      <c r="E1870" s="101">
        <v>305360</v>
      </c>
      <c r="F1870" s="101">
        <v>22500000</v>
      </c>
      <c r="G1870" s="102">
        <v>48</v>
      </c>
      <c r="H1870" s="101" t="s">
        <v>123</v>
      </c>
      <c r="I1870" s="101"/>
      <c r="J1870" s="101"/>
      <c r="K1870" s="100"/>
      <c r="L1870" s="100"/>
      <c r="M1870" s="100"/>
      <c r="N1870" s="100"/>
      <c r="O1870" s="100"/>
      <c r="P1870" s="100"/>
      <c r="Q1870" s="100"/>
      <c r="R1870" s="100"/>
      <c r="S1870" s="100"/>
      <c r="T1870" s="100"/>
      <c r="U1870" s="100"/>
      <c r="V1870" s="100"/>
      <c r="W1870" s="100"/>
      <c r="X1870" s="100"/>
      <c r="Y1870" s="100"/>
      <c r="Z1870" s="100"/>
    </row>
    <row r="1871" spans="1:26" ht="14.25" hidden="1" customHeight="1" outlineLevel="1" x14ac:dyDescent="0.2">
      <c r="A1871" s="100" t="s">
        <v>178</v>
      </c>
      <c r="B1871" s="100">
        <v>8</v>
      </c>
      <c r="C1871" s="100" t="s">
        <v>102</v>
      </c>
      <c r="D1871" s="100">
        <v>45</v>
      </c>
      <c r="E1871" s="101">
        <v>310420</v>
      </c>
      <c r="F1871" s="101">
        <v>22500000</v>
      </c>
      <c r="G1871" s="102">
        <v>48</v>
      </c>
      <c r="H1871" s="101" t="s">
        <v>123</v>
      </c>
      <c r="I1871" s="101"/>
      <c r="J1871" s="101"/>
      <c r="K1871" s="100"/>
      <c r="L1871" s="100"/>
      <c r="M1871" s="100"/>
      <c r="N1871" s="100"/>
      <c r="O1871" s="100"/>
      <c r="P1871" s="100"/>
      <c r="Q1871" s="100"/>
      <c r="R1871" s="100"/>
      <c r="S1871" s="100"/>
      <c r="T1871" s="100"/>
      <c r="U1871" s="100"/>
      <c r="V1871" s="100"/>
      <c r="W1871" s="100"/>
      <c r="X1871" s="100"/>
      <c r="Y1871" s="100"/>
      <c r="Z1871" s="100"/>
    </row>
    <row r="1872" spans="1:26" ht="14.25" hidden="1" customHeight="1" outlineLevel="1" x14ac:dyDescent="0.2">
      <c r="A1872" s="100" t="s">
        <v>178</v>
      </c>
      <c r="B1872" s="100">
        <v>9</v>
      </c>
      <c r="C1872" s="100" t="s">
        <v>102</v>
      </c>
      <c r="D1872" s="100">
        <v>45</v>
      </c>
      <c r="E1872" s="101">
        <v>315480</v>
      </c>
      <c r="F1872" s="101">
        <v>22500000</v>
      </c>
      <c r="G1872" s="102">
        <v>48</v>
      </c>
      <c r="H1872" s="101" t="s">
        <v>123</v>
      </c>
      <c r="I1872" s="101"/>
      <c r="J1872" s="101"/>
      <c r="K1872" s="100"/>
      <c r="L1872" s="100"/>
      <c r="M1872" s="100"/>
      <c r="N1872" s="100"/>
      <c r="O1872" s="100"/>
      <c r="P1872" s="100"/>
      <c r="Q1872" s="100"/>
      <c r="R1872" s="100"/>
      <c r="S1872" s="100"/>
      <c r="T1872" s="100"/>
      <c r="U1872" s="100"/>
      <c r="V1872" s="100"/>
      <c r="W1872" s="100"/>
      <c r="X1872" s="100"/>
      <c r="Y1872" s="100"/>
      <c r="Z1872" s="100"/>
    </row>
    <row r="1873" spans="1:26" ht="14.25" hidden="1" customHeight="1" outlineLevel="1" x14ac:dyDescent="0.2">
      <c r="A1873" s="100" t="s">
        <v>178</v>
      </c>
      <c r="B1873" s="100">
        <v>10</v>
      </c>
      <c r="C1873" s="100" t="s">
        <v>102</v>
      </c>
      <c r="D1873" s="100">
        <v>45</v>
      </c>
      <c r="E1873" s="101">
        <v>320540</v>
      </c>
      <c r="F1873" s="101">
        <v>22500000</v>
      </c>
      <c r="G1873" s="102">
        <v>48</v>
      </c>
      <c r="H1873" s="101" t="s">
        <v>123</v>
      </c>
      <c r="I1873" s="101"/>
      <c r="J1873" s="101"/>
      <c r="K1873" s="100"/>
      <c r="L1873" s="100"/>
      <c r="M1873" s="100"/>
      <c r="N1873" s="100"/>
      <c r="O1873" s="100"/>
      <c r="P1873" s="100"/>
      <c r="Q1873" s="100"/>
      <c r="R1873" s="100"/>
      <c r="S1873" s="100"/>
      <c r="T1873" s="100"/>
      <c r="U1873" s="100"/>
      <c r="V1873" s="100"/>
      <c r="W1873" s="100"/>
      <c r="X1873" s="100"/>
      <c r="Y1873" s="100"/>
      <c r="Z1873" s="100"/>
    </row>
    <row r="1874" spans="1:26" ht="14.25" hidden="1" customHeight="1" outlineLevel="1" x14ac:dyDescent="0.2">
      <c r="A1874" s="100" t="s">
        <v>178</v>
      </c>
      <c r="B1874" s="100">
        <v>11</v>
      </c>
      <c r="C1874" s="100" t="s">
        <v>102</v>
      </c>
      <c r="D1874" s="100">
        <v>45</v>
      </c>
      <c r="E1874" s="101">
        <v>325600</v>
      </c>
      <c r="F1874" s="101">
        <v>22500000</v>
      </c>
      <c r="G1874" s="102">
        <v>48</v>
      </c>
      <c r="H1874" s="101" t="s">
        <v>123</v>
      </c>
      <c r="I1874" s="101"/>
      <c r="J1874" s="101"/>
      <c r="K1874" s="100"/>
      <c r="L1874" s="100"/>
      <c r="M1874" s="100"/>
      <c r="N1874" s="100"/>
      <c r="O1874" s="100"/>
      <c r="P1874" s="100"/>
      <c r="Q1874" s="100"/>
      <c r="R1874" s="100"/>
      <c r="S1874" s="100"/>
      <c r="T1874" s="100"/>
      <c r="U1874" s="100"/>
      <c r="V1874" s="100"/>
      <c r="W1874" s="100"/>
      <c r="X1874" s="100"/>
      <c r="Y1874" s="100"/>
      <c r="Z1874" s="100"/>
    </row>
    <row r="1875" spans="1:26" ht="14.25" hidden="1" customHeight="1" outlineLevel="1" x14ac:dyDescent="0.2">
      <c r="A1875" s="100" t="s">
        <v>178</v>
      </c>
      <c r="B1875" s="100">
        <v>12</v>
      </c>
      <c r="C1875" s="100" t="s">
        <v>102</v>
      </c>
      <c r="D1875" s="100">
        <v>45</v>
      </c>
      <c r="E1875" s="101">
        <v>330660</v>
      </c>
      <c r="F1875" s="101">
        <v>0</v>
      </c>
      <c r="G1875" s="102">
        <v>0</v>
      </c>
      <c r="H1875" s="101" t="s">
        <v>123</v>
      </c>
      <c r="I1875" s="101"/>
      <c r="J1875" s="101"/>
      <c r="K1875" s="100"/>
      <c r="L1875" s="100"/>
      <c r="M1875" s="100"/>
      <c r="N1875" s="100"/>
      <c r="O1875" s="100"/>
      <c r="P1875" s="100"/>
      <c r="Q1875" s="100"/>
      <c r="R1875" s="100"/>
      <c r="S1875" s="100"/>
      <c r="T1875" s="100"/>
      <c r="U1875" s="100"/>
      <c r="V1875" s="100"/>
      <c r="W1875" s="100"/>
      <c r="X1875" s="100"/>
      <c r="Y1875" s="100"/>
      <c r="Z1875" s="100"/>
    </row>
    <row r="1876" spans="1:26" ht="14.25" hidden="1" customHeight="1" outlineLevel="1" x14ac:dyDescent="0.2">
      <c r="A1876" s="201" t="s">
        <v>178</v>
      </c>
      <c r="B1876" s="97">
        <v>1</v>
      </c>
      <c r="C1876" s="97" t="s">
        <v>103</v>
      </c>
      <c r="D1876" s="97">
        <v>45</v>
      </c>
      <c r="E1876" s="98">
        <v>347193</v>
      </c>
      <c r="F1876" s="98">
        <v>0</v>
      </c>
      <c r="G1876" s="99">
        <v>0</v>
      </c>
      <c r="H1876" s="98" t="s">
        <v>123</v>
      </c>
      <c r="I1876" s="101"/>
      <c r="J1876" s="101"/>
      <c r="K1876" s="100"/>
      <c r="L1876" s="100"/>
      <c r="M1876" s="100"/>
      <c r="N1876" s="100"/>
      <c r="O1876" s="100"/>
      <c r="P1876" s="100"/>
      <c r="Q1876" s="100"/>
      <c r="R1876" s="100"/>
      <c r="S1876" s="100"/>
      <c r="T1876" s="100"/>
      <c r="U1876" s="100"/>
      <c r="V1876" s="100"/>
      <c r="W1876" s="100"/>
      <c r="X1876" s="100"/>
      <c r="Y1876" s="100"/>
      <c r="Z1876" s="100"/>
    </row>
    <row r="1877" spans="1:26" ht="14.25" customHeight="1" collapsed="1" x14ac:dyDescent="0.2">
      <c r="A1877" s="100" t="s">
        <v>179</v>
      </c>
      <c r="B1877" s="100">
        <v>1</v>
      </c>
      <c r="C1877" s="100" t="s">
        <v>101</v>
      </c>
      <c r="D1877" s="100">
        <v>47</v>
      </c>
      <c r="E1877" s="101">
        <v>91900</v>
      </c>
      <c r="F1877" s="101">
        <v>100000</v>
      </c>
      <c r="G1877" s="102">
        <v>2</v>
      </c>
      <c r="H1877" s="101" t="s">
        <v>123</v>
      </c>
      <c r="I1877" s="101"/>
      <c r="J1877" s="100"/>
      <c r="K1877" s="100"/>
      <c r="L1877" s="100"/>
      <c r="M1877" s="100"/>
      <c r="N1877" s="100"/>
      <c r="O1877" s="100"/>
      <c r="P1877" s="100"/>
      <c r="Q1877" s="100"/>
      <c r="R1877" s="100"/>
      <c r="S1877" s="100"/>
      <c r="T1877" s="100"/>
      <c r="U1877" s="100"/>
      <c r="V1877" s="100"/>
      <c r="W1877" s="100"/>
      <c r="X1877" s="100"/>
      <c r="Y1877" s="100"/>
      <c r="Z1877" s="100"/>
    </row>
    <row r="1878" spans="1:26" ht="14.25" hidden="1" customHeight="1" outlineLevel="1" x14ac:dyDescent="0.2">
      <c r="A1878" s="100" t="s">
        <v>179</v>
      </c>
      <c r="B1878" s="100">
        <v>2</v>
      </c>
      <c r="C1878" s="100" t="s">
        <v>101</v>
      </c>
      <c r="D1878" s="100">
        <v>48</v>
      </c>
      <c r="E1878" s="101">
        <v>98500</v>
      </c>
      <c r="F1878" s="101">
        <v>200000</v>
      </c>
      <c r="G1878" s="102">
        <v>5</v>
      </c>
      <c r="H1878" s="101" t="s">
        <v>123</v>
      </c>
      <c r="I1878" s="101"/>
      <c r="J1878" s="100"/>
      <c r="K1878" s="100"/>
      <c r="L1878" s="100"/>
      <c r="M1878" s="100"/>
      <c r="N1878" s="100"/>
      <c r="O1878" s="100"/>
      <c r="P1878" s="100"/>
      <c r="Q1878" s="100"/>
      <c r="R1878" s="100"/>
      <c r="S1878" s="100"/>
      <c r="T1878" s="100"/>
      <c r="U1878" s="100"/>
      <c r="V1878" s="100"/>
      <c r="W1878" s="100"/>
      <c r="X1878" s="100"/>
      <c r="Y1878" s="100"/>
      <c r="Z1878" s="100"/>
    </row>
    <row r="1879" spans="1:26" ht="14.25" hidden="1" customHeight="1" outlineLevel="1" x14ac:dyDescent="0.2">
      <c r="A1879" s="100" t="s">
        <v>179</v>
      </c>
      <c r="B1879" s="100">
        <v>3</v>
      </c>
      <c r="C1879" s="100" t="s">
        <v>101</v>
      </c>
      <c r="D1879" s="100">
        <v>49</v>
      </c>
      <c r="E1879" s="101">
        <v>104500</v>
      </c>
      <c r="F1879" s="101">
        <v>400000</v>
      </c>
      <c r="G1879" s="102">
        <v>14</v>
      </c>
      <c r="H1879" s="101" t="s">
        <v>123</v>
      </c>
      <c r="I1879" s="101"/>
      <c r="J1879" s="100"/>
      <c r="K1879" s="100"/>
      <c r="L1879" s="100"/>
      <c r="M1879" s="100"/>
      <c r="N1879" s="100"/>
      <c r="O1879" s="100"/>
      <c r="P1879" s="100"/>
      <c r="Q1879" s="100"/>
      <c r="R1879" s="100"/>
      <c r="S1879" s="100"/>
      <c r="T1879" s="100"/>
      <c r="U1879" s="100"/>
      <c r="V1879" s="100"/>
      <c r="W1879" s="100"/>
      <c r="X1879" s="100"/>
      <c r="Y1879" s="100"/>
      <c r="Z1879" s="100"/>
    </row>
    <row r="1880" spans="1:26" ht="14.25" hidden="1" customHeight="1" outlineLevel="1" x14ac:dyDescent="0.2">
      <c r="A1880" s="100" t="s">
        <v>179</v>
      </c>
      <c r="B1880" s="100">
        <v>4</v>
      </c>
      <c r="C1880" s="100" t="s">
        <v>101</v>
      </c>
      <c r="D1880" s="100">
        <v>50</v>
      </c>
      <c r="E1880" s="101">
        <v>111100</v>
      </c>
      <c r="F1880" s="101">
        <v>2000000</v>
      </c>
      <c r="G1880" s="102">
        <v>28</v>
      </c>
      <c r="H1880" s="101" t="s">
        <v>123</v>
      </c>
      <c r="I1880" s="101"/>
      <c r="J1880" s="100"/>
      <c r="K1880" s="100"/>
      <c r="L1880" s="100"/>
      <c r="M1880" s="100"/>
      <c r="N1880" s="100"/>
      <c r="O1880" s="100"/>
      <c r="P1880" s="100"/>
      <c r="Q1880" s="100"/>
      <c r="R1880" s="100"/>
      <c r="S1880" s="100"/>
      <c r="T1880" s="100"/>
      <c r="U1880" s="100"/>
      <c r="V1880" s="100"/>
      <c r="W1880" s="100"/>
      <c r="X1880" s="100"/>
      <c r="Y1880" s="100"/>
      <c r="Z1880" s="100"/>
    </row>
    <row r="1881" spans="1:26" ht="14.25" hidden="1" customHeight="1" outlineLevel="1" x14ac:dyDescent="0.2">
      <c r="A1881" s="100" t="s">
        <v>179</v>
      </c>
      <c r="B1881" s="100">
        <v>5</v>
      </c>
      <c r="C1881" s="100" t="s">
        <v>101</v>
      </c>
      <c r="D1881" s="100">
        <v>51</v>
      </c>
      <c r="E1881" s="101">
        <v>118800</v>
      </c>
      <c r="F1881" s="101">
        <v>4000000</v>
      </c>
      <c r="G1881" s="102">
        <v>66</v>
      </c>
      <c r="H1881" s="101" t="s">
        <v>123</v>
      </c>
      <c r="I1881" s="101"/>
      <c r="J1881" s="100"/>
      <c r="K1881" s="100"/>
      <c r="L1881" s="100"/>
      <c r="M1881" s="100"/>
      <c r="N1881" s="100"/>
      <c r="O1881" s="100"/>
      <c r="P1881" s="100"/>
      <c r="Q1881" s="100"/>
      <c r="R1881" s="100"/>
      <c r="S1881" s="100"/>
      <c r="T1881" s="100"/>
      <c r="U1881" s="100"/>
      <c r="V1881" s="100"/>
      <c r="W1881" s="100"/>
      <c r="X1881" s="100"/>
      <c r="Y1881" s="100"/>
      <c r="Z1881" s="100"/>
    </row>
    <row r="1882" spans="1:26" ht="14.25" hidden="1" customHeight="1" outlineLevel="1" x14ac:dyDescent="0.2">
      <c r="A1882" s="100" t="s">
        <v>179</v>
      </c>
      <c r="B1882" s="100">
        <v>6</v>
      </c>
      <c r="C1882" s="100" t="s">
        <v>101</v>
      </c>
      <c r="D1882" s="100">
        <v>52</v>
      </c>
      <c r="E1882" s="101">
        <v>126500</v>
      </c>
      <c r="F1882" s="101">
        <v>6000000</v>
      </c>
      <c r="G1882" s="102">
        <v>102</v>
      </c>
      <c r="H1882" s="101" t="s">
        <v>123</v>
      </c>
      <c r="I1882" s="101"/>
      <c r="J1882" s="100"/>
      <c r="K1882" s="100"/>
      <c r="L1882" s="100"/>
      <c r="M1882" s="100"/>
      <c r="N1882" s="100"/>
      <c r="O1882" s="100"/>
      <c r="P1882" s="100"/>
      <c r="Q1882" s="100"/>
      <c r="R1882" s="100"/>
      <c r="S1882" s="100"/>
      <c r="T1882" s="100"/>
      <c r="U1882" s="100"/>
      <c r="V1882" s="100"/>
      <c r="W1882" s="100"/>
      <c r="X1882" s="100"/>
      <c r="Y1882" s="100"/>
      <c r="Z1882" s="100"/>
    </row>
    <row r="1883" spans="1:26" ht="14.25" hidden="1" customHeight="1" outlineLevel="1" x14ac:dyDescent="0.2">
      <c r="A1883" s="100" t="s">
        <v>179</v>
      </c>
      <c r="B1883" s="100">
        <v>7</v>
      </c>
      <c r="C1883" s="100" t="s">
        <v>101</v>
      </c>
      <c r="D1883" s="100">
        <v>53</v>
      </c>
      <c r="E1883" s="101">
        <v>133700</v>
      </c>
      <c r="F1883" s="101">
        <v>11000000</v>
      </c>
      <c r="G1883" s="102">
        <v>124</v>
      </c>
      <c r="H1883" s="101" t="s">
        <v>123</v>
      </c>
      <c r="I1883" s="101"/>
      <c r="J1883" s="100"/>
      <c r="K1883" s="100"/>
      <c r="L1883" s="100"/>
      <c r="M1883" s="100"/>
      <c r="N1883" s="100"/>
      <c r="O1883" s="100"/>
      <c r="P1883" s="100"/>
      <c r="Q1883" s="100"/>
      <c r="R1883" s="100"/>
      <c r="S1883" s="100"/>
      <c r="T1883" s="100"/>
      <c r="U1883" s="100"/>
      <c r="V1883" s="100"/>
      <c r="W1883" s="100"/>
      <c r="X1883" s="100"/>
      <c r="Y1883" s="100"/>
      <c r="Z1883" s="100"/>
    </row>
    <row r="1884" spans="1:26" ht="14.25" hidden="1" customHeight="1" outlineLevel="1" x14ac:dyDescent="0.2">
      <c r="A1884" s="100" t="s">
        <v>179</v>
      </c>
      <c r="B1884" s="100">
        <v>8</v>
      </c>
      <c r="C1884" s="100" t="s">
        <v>101</v>
      </c>
      <c r="D1884" s="100">
        <v>54</v>
      </c>
      <c r="E1884" s="101">
        <v>142500</v>
      </c>
      <c r="F1884" s="101">
        <v>17000000</v>
      </c>
      <c r="G1884" s="102">
        <v>140</v>
      </c>
      <c r="H1884" s="101" t="s">
        <v>123</v>
      </c>
      <c r="I1884" s="101"/>
      <c r="J1884" s="100"/>
      <c r="K1884" s="100"/>
      <c r="L1884" s="100"/>
      <c r="M1884" s="100"/>
      <c r="N1884" s="100"/>
      <c r="O1884" s="100"/>
      <c r="P1884" s="100"/>
      <c r="Q1884" s="100"/>
      <c r="R1884" s="100"/>
      <c r="S1884" s="100"/>
      <c r="T1884" s="100"/>
      <c r="U1884" s="100"/>
      <c r="V1884" s="100"/>
      <c r="W1884" s="100"/>
      <c r="X1884" s="100"/>
      <c r="Y1884" s="100"/>
      <c r="Z1884" s="100"/>
    </row>
    <row r="1885" spans="1:26" ht="14.25" hidden="1" customHeight="1" outlineLevel="1" x14ac:dyDescent="0.2">
      <c r="A1885" s="100" t="s">
        <v>179</v>
      </c>
      <c r="B1885" s="100">
        <v>9</v>
      </c>
      <c r="C1885" s="100" t="s">
        <v>101</v>
      </c>
      <c r="D1885" s="100">
        <v>55</v>
      </c>
      <c r="E1885" s="101">
        <v>151800</v>
      </c>
      <c r="F1885" s="101">
        <v>36000000</v>
      </c>
      <c r="G1885" s="102">
        <v>148</v>
      </c>
      <c r="H1885" s="101" t="s">
        <v>123</v>
      </c>
      <c r="I1885" s="101"/>
      <c r="J1885" s="100"/>
      <c r="K1885" s="100"/>
      <c r="L1885" s="100"/>
      <c r="M1885" s="100"/>
      <c r="N1885" s="100"/>
      <c r="O1885" s="100"/>
      <c r="P1885" s="100"/>
      <c r="Q1885" s="100"/>
      <c r="R1885" s="100"/>
      <c r="S1885" s="100"/>
      <c r="T1885" s="100"/>
      <c r="U1885" s="100"/>
      <c r="V1885" s="100"/>
      <c r="W1885" s="100"/>
      <c r="X1885" s="100"/>
      <c r="Y1885" s="100"/>
      <c r="Z1885" s="100"/>
    </row>
    <row r="1886" spans="1:26" ht="14.25" hidden="1" customHeight="1" outlineLevel="1" x14ac:dyDescent="0.2">
      <c r="A1886" s="100" t="s">
        <v>179</v>
      </c>
      <c r="B1886" s="100">
        <v>10</v>
      </c>
      <c r="C1886" s="100" t="s">
        <v>101</v>
      </c>
      <c r="D1886" s="100">
        <v>56</v>
      </c>
      <c r="E1886" s="101">
        <v>161700</v>
      </c>
      <c r="F1886" s="101">
        <v>52000000</v>
      </c>
      <c r="G1886" s="102">
        <v>152</v>
      </c>
      <c r="H1886" s="101" t="s">
        <v>123</v>
      </c>
      <c r="I1886" s="101"/>
      <c r="J1886" s="100"/>
      <c r="K1886" s="100"/>
      <c r="L1886" s="100"/>
      <c r="M1886" s="100"/>
      <c r="N1886" s="100"/>
      <c r="O1886" s="100"/>
      <c r="P1886" s="100"/>
      <c r="Q1886" s="100"/>
      <c r="R1886" s="100"/>
      <c r="S1886" s="100"/>
      <c r="T1886" s="100"/>
      <c r="U1886" s="100"/>
      <c r="V1886" s="100"/>
      <c r="W1886" s="100"/>
      <c r="X1886" s="100"/>
      <c r="Y1886" s="100"/>
      <c r="Z1886" s="100"/>
    </row>
    <row r="1887" spans="1:26" ht="14.25" hidden="1" customHeight="1" outlineLevel="1" x14ac:dyDescent="0.2">
      <c r="A1887" s="100" t="s">
        <v>179</v>
      </c>
      <c r="B1887" s="100">
        <v>11</v>
      </c>
      <c r="C1887" s="100" t="s">
        <v>101</v>
      </c>
      <c r="D1887" s="100">
        <v>57</v>
      </c>
      <c r="E1887" s="101">
        <v>171600</v>
      </c>
      <c r="F1887" s="101">
        <v>70000000</v>
      </c>
      <c r="G1887" s="102">
        <v>160</v>
      </c>
      <c r="H1887" s="101" t="s">
        <v>123</v>
      </c>
      <c r="I1887" s="101"/>
      <c r="J1887" s="100"/>
      <c r="K1887" s="100"/>
      <c r="L1887" s="100"/>
      <c r="M1887" s="100"/>
      <c r="N1887" s="100"/>
      <c r="O1887" s="100"/>
      <c r="P1887" s="100"/>
      <c r="Q1887" s="100"/>
      <c r="R1887" s="100"/>
      <c r="S1887" s="100"/>
      <c r="T1887" s="100"/>
      <c r="U1887" s="100"/>
      <c r="V1887" s="100"/>
      <c r="W1887" s="100"/>
      <c r="X1887" s="100"/>
      <c r="Y1887" s="100"/>
      <c r="Z1887" s="100"/>
    </row>
    <row r="1888" spans="1:26" ht="14.25" hidden="1" customHeight="1" outlineLevel="1" x14ac:dyDescent="0.2">
      <c r="A1888" s="100" t="s">
        <v>179</v>
      </c>
      <c r="B1888" s="100">
        <v>12</v>
      </c>
      <c r="C1888" s="100" t="s">
        <v>101</v>
      </c>
      <c r="D1888" s="100">
        <v>58</v>
      </c>
      <c r="E1888" s="101">
        <v>183200</v>
      </c>
      <c r="F1888" s="101">
        <v>0</v>
      </c>
      <c r="G1888" s="102">
        <v>0</v>
      </c>
      <c r="H1888" s="101" t="s">
        <v>123</v>
      </c>
      <c r="I1888" s="101"/>
      <c r="J1888" s="100"/>
      <c r="K1888" s="100"/>
      <c r="L1888" s="100"/>
      <c r="M1888" s="100"/>
      <c r="N1888" s="100"/>
      <c r="O1888" s="100"/>
      <c r="P1888" s="100"/>
      <c r="Q1888" s="100"/>
      <c r="R1888" s="100"/>
      <c r="S1888" s="100"/>
      <c r="T1888" s="100"/>
      <c r="U1888" s="100"/>
      <c r="V1888" s="100"/>
      <c r="W1888" s="100"/>
      <c r="X1888" s="100"/>
      <c r="Y1888" s="100"/>
      <c r="Z1888" s="100"/>
    </row>
    <row r="1889" spans="1:26" ht="14.25" hidden="1" customHeight="1" outlineLevel="1" x14ac:dyDescent="0.2">
      <c r="A1889" s="100" t="s">
        <v>179</v>
      </c>
      <c r="B1889" s="100">
        <v>1</v>
      </c>
      <c r="C1889" s="100" t="s">
        <v>102</v>
      </c>
      <c r="D1889" s="100">
        <v>58</v>
      </c>
      <c r="E1889" s="101">
        <v>183200</v>
      </c>
      <c r="F1889" s="101">
        <v>2500000</v>
      </c>
      <c r="G1889" s="102">
        <v>12</v>
      </c>
      <c r="H1889" s="101" t="s">
        <v>123</v>
      </c>
      <c r="I1889" s="101"/>
      <c r="J1889" s="100"/>
      <c r="K1889" s="100"/>
      <c r="L1889" s="100"/>
      <c r="M1889" s="100"/>
      <c r="N1889" s="100"/>
      <c r="O1889" s="100"/>
      <c r="P1889" s="100"/>
      <c r="Q1889" s="100"/>
      <c r="R1889" s="100"/>
      <c r="S1889" s="100"/>
      <c r="T1889" s="100"/>
      <c r="U1889" s="100"/>
      <c r="V1889" s="100"/>
      <c r="W1889" s="100"/>
      <c r="X1889" s="100"/>
      <c r="Y1889" s="100"/>
      <c r="Z1889" s="100"/>
    </row>
    <row r="1890" spans="1:26" ht="14.25" hidden="1" customHeight="1" outlineLevel="1" x14ac:dyDescent="0.2">
      <c r="A1890" s="100" t="s">
        <v>179</v>
      </c>
      <c r="B1890" s="100">
        <v>2</v>
      </c>
      <c r="C1890" s="100" t="s">
        <v>102</v>
      </c>
      <c r="D1890" s="100">
        <v>58</v>
      </c>
      <c r="E1890" s="101">
        <v>186500</v>
      </c>
      <c r="F1890" s="101">
        <v>5000000</v>
      </c>
      <c r="G1890" s="102">
        <v>24</v>
      </c>
      <c r="H1890" s="101" t="s">
        <v>123</v>
      </c>
      <c r="I1890" s="101"/>
      <c r="J1890" s="100"/>
      <c r="K1890" s="100"/>
      <c r="L1890" s="100"/>
      <c r="M1890" s="100"/>
      <c r="N1890" s="100"/>
      <c r="O1890" s="100"/>
      <c r="P1890" s="100"/>
      <c r="Q1890" s="100"/>
      <c r="R1890" s="100"/>
      <c r="S1890" s="100"/>
      <c r="T1890" s="100"/>
      <c r="U1890" s="100"/>
      <c r="V1890" s="100"/>
      <c r="W1890" s="100"/>
      <c r="X1890" s="100"/>
      <c r="Y1890" s="100"/>
      <c r="Z1890" s="100"/>
    </row>
    <row r="1891" spans="1:26" ht="14.25" hidden="1" customHeight="1" outlineLevel="1" x14ac:dyDescent="0.2">
      <c r="A1891" s="100" t="s">
        <v>179</v>
      </c>
      <c r="B1891" s="100">
        <v>3</v>
      </c>
      <c r="C1891" s="100" t="s">
        <v>102</v>
      </c>
      <c r="D1891" s="100">
        <v>58</v>
      </c>
      <c r="E1891" s="101">
        <v>189800</v>
      </c>
      <c r="F1891" s="101">
        <v>10000000</v>
      </c>
      <c r="G1891" s="102">
        <v>36</v>
      </c>
      <c r="H1891" s="101" t="s">
        <v>123</v>
      </c>
      <c r="I1891" s="101"/>
      <c r="J1891" s="100"/>
      <c r="K1891" s="100"/>
      <c r="L1891" s="100"/>
      <c r="M1891" s="100"/>
      <c r="N1891" s="100"/>
      <c r="O1891" s="100"/>
      <c r="P1891" s="100"/>
      <c r="Q1891" s="100"/>
      <c r="R1891" s="100"/>
      <c r="S1891" s="100"/>
      <c r="T1891" s="100"/>
      <c r="U1891" s="100"/>
      <c r="V1891" s="100"/>
      <c r="W1891" s="100"/>
      <c r="X1891" s="100"/>
      <c r="Y1891" s="100"/>
      <c r="Z1891" s="100"/>
    </row>
    <row r="1892" spans="1:26" ht="14.25" hidden="1" customHeight="1" outlineLevel="1" x14ac:dyDescent="0.2">
      <c r="A1892" s="100" t="s">
        <v>179</v>
      </c>
      <c r="B1892" s="100">
        <v>4</v>
      </c>
      <c r="C1892" s="100" t="s">
        <v>102</v>
      </c>
      <c r="D1892" s="100">
        <v>58</v>
      </c>
      <c r="E1892" s="101">
        <v>193600</v>
      </c>
      <c r="F1892" s="101">
        <v>22500000</v>
      </c>
      <c r="G1892" s="102">
        <v>48</v>
      </c>
      <c r="H1892" s="101" t="s">
        <v>123</v>
      </c>
      <c r="I1892" s="101"/>
      <c r="J1892" s="100"/>
      <c r="K1892" s="100"/>
      <c r="L1892" s="100"/>
      <c r="M1892" s="100"/>
      <c r="N1892" s="100"/>
      <c r="O1892" s="100"/>
      <c r="P1892" s="100"/>
      <c r="Q1892" s="100"/>
      <c r="R1892" s="100"/>
      <c r="S1892" s="100"/>
      <c r="T1892" s="100"/>
      <c r="U1892" s="100"/>
      <c r="V1892" s="100"/>
      <c r="W1892" s="100"/>
      <c r="X1892" s="100"/>
      <c r="Y1892" s="100"/>
      <c r="Z1892" s="100"/>
    </row>
    <row r="1893" spans="1:26" ht="14.25" hidden="1" customHeight="1" outlineLevel="1" x14ac:dyDescent="0.2">
      <c r="A1893" s="100" t="s">
        <v>179</v>
      </c>
      <c r="B1893" s="100">
        <v>5</v>
      </c>
      <c r="C1893" s="100" t="s">
        <v>102</v>
      </c>
      <c r="D1893" s="100">
        <v>58</v>
      </c>
      <c r="E1893" s="101">
        <v>196900</v>
      </c>
      <c r="F1893" s="101">
        <v>22500000</v>
      </c>
      <c r="G1893" s="102">
        <v>48</v>
      </c>
      <c r="H1893" s="101" t="s">
        <v>123</v>
      </c>
      <c r="I1893" s="101"/>
      <c r="J1893" s="100"/>
      <c r="K1893" s="100"/>
      <c r="L1893" s="100"/>
      <c r="M1893" s="100"/>
      <c r="N1893" s="100"/>
      <c r="O1893" s="100"/>
      <c r="P1893" s="100"/>
      <c r="Q1893" s="100"/>
      <c r="R1893" s="100"/>
      <c r="S1893" s="100"/>
      <c r="T1893" s="100"/>
      <c r="U1893" s="100"/>
      <c r="V1893" s="100"/>
      <c r="W1893" s="100"/>
      <c r="X1893" s="100"/>
      <c r="Y1893" s="100"/>
      <c r="Z1893" s="100"/>
    </row>
    <row r="1894" spans="1:26" ht="14.25" hidden="1" customHeight="1" outlineLevel="1" x14ac:dyDescent="0.2">
      <c r="A1894" s="100" t="s">
        <v>179</v>
      </c>
      <c r="B1894" s="100">
        <v>6</v>
      </c>
      <c r="C1894" s="100" t="s">
        <v>102</v>
      </c>
      <c r="D1894" s="100">
        <v>58</v>
      </c>
      <c r="E1894" s="101">
        <v>200200</v>
      </c>
      <c r="F1894" s="101">
        <v>22500000</v>
      </c>
      <c r="G1894" s="102">
        <v>48</v>
      </c>
      <c r="H1894" s="101" t="s">
        <v>123</v>
      </c>
      <c r="I1894" s="101"/>
      <c r="J1894" s="100"/>
      <c r="K1894" s="100"/>
      <c r="L1894" s="100"/>
      <c r="M1894" s="100"/>
      <c r="N1894" s="100"/>
      <c r="O1894" s="100"/>
      <c r="P1894" s="100"/>
      <c r="Q1894" s="100"/>
      <c r="R1894" s="100"/>
      <c r="S1894" s="100"/>
      <c r="T1894" s="100"/>
      <c r="U1894" s="100"/>
      <c r="V1894" s="100"/>
      <c r="W1894" s="100"/>
      <c r="X1894" s="100"/>
      <c r="Y1894" s="100"/>
      <c r="Z1894" s="100"/>
    </row>
    <row r="1895" spans="1:26" ht="14.25" hidden="1" customHeight="1" outlineLevel="1" x14ac:dyDescent="0.2">
      <c r="A1895" s="100" t="s">
        <v>179</v>
      </c>
      <c r="B1895" s="100">
        <v>7</v>
      </c>
      <c r="C1895" s="100" t="s">
        <v>102</v>
      </c>
      <c r="D1895" s="100">
        <v>58</v>
      </c>
      <c r="E1895" s="101">
        <v>203500</v>
      </c>
      <c r="F1895" s="101">
        <v>22500000</v>
      </c>
      <c r="G1895" s="102">
        <v>48</v>
      </c>
      <c r="H1895" s="101" t="s">
        <v>123</v>
      </c>
      <c r="I1895" s="101"/>
      <c r="J1895" s="100"/>
      <c r="K1895" s="100"/>
      <c r="L1895" s="100"/>
      <c r="M1895" s="100"/>
      <c r="N1895" s="100"/>
      <c r="O1895" s="100"/>
      <c r="P1895" s="100"/>
      <c r="Q1895" s="100"/>
      <c r="R1895" s="100"/>
      <c r="S1895" s="100"/>
      <c r="T1895" s="100"/>
      <c r="U1895" s="100"/>
      <c r="V1895" s="100"/>
      <c r="W1895" s="100"/>
      <c r="X1895" s="100"/>
      <c r="Y1895" s="100"/>
      <c r="Z1895" s="100"/>
    </row>
    <row r="1896" spans="1:26" ht="14.25" hidden="1" customHeight="1" outlineLevel="1" x14ac:dyDescent="0.2">
      <c r="A1896" s="100" t="s">
        <v>179</v>
      </c>
      <c r="B1896" s="100">
        <v>8</v>
      </c>
      <c r="C1896" s="100" t="s">
        <v>102</v>
      </c>
      <c r="D1896" s="100">
        <v>58</v>
      </c>
      <c r="E1896" s="101">
        <v>206800</v>
      </c>
      <c r="F1896" s="101">
        <v>22500000</v>
      </c>
      <c r="G1896" s="102">
        <v>48</v>
      </c>
      <c r="H1896" s="101" t="s">
        <v>123</v>
      </c>
      <c r="I1896" s="101"/>
      <c r="J1896" s="100"/>
      <c r="K1896" s="100"/>
      <c r="L1896" s="100"/>
      <c r="M1896" s="100"/>
      <c r="N1896" s="100"/>
      <c r="O1896" s="100"/>
      <c r="P1896" s="100"/>
      <c r="Q1896" s="100"/>
      <c r="R1896" s="100"/>
      <c r="S1896" s="100"/>
      <c r="T1896" s="100"/>
      <c r="U1896" s="100"/>
      <c r="V1896" s="100"/>
      <c r="W1896" s="100"/>
      <c r="X1896" s="100"/>
      <c r="Y1896" s="100"/>
      <c r="Z1896" s="100"/>
    </row>
    <row r="1897" spans="1:26" ht="14.25" hidden="1" customHeight="1" outlineLevel="1" x14ac:dyDescent="0.2">
      <c r="A1897" s="100" t="s">
        <v>179</v>
      </c>
      <c r="B1897" s="100">
        <v>9</v>
      </c>
      <c r="C1897" s="100" t="s">
        <v>102</v>
      </c>
      <c r="D1897" s="100">
        <v>58</v>
      </c>
      <c r="E1897" s="101">
        <v>210700</v>
      </c>
      <c r="F1897" s="101">
        <v>22500000</v>
      </c>
      <c r="G1897" s="102">
        <v>48</v>
      </c>
      <c r="H1897" s="101" t="s">
        <v>123</v>
      </c>
      <c r="I1897" s="101"/>
      <c r="J1897" s="100"/>
      <c r="K1897" s="100"/>
      <c r="L1897" s="100"/>
      <c r="M1897" s="100"/>
      <c r="N1897" s="100"/>
      <c r="O1897" s="100"/>
      <c r="P1897" s="100"/>
      <c r="Q1897" s="100"/>
      <c r="R1897" s="100"/>
      <c r="S1897" s="100"/>
      <c r="T1897" s="100"/>
      <c r="U1897" s="100"/>
      <c r="V1897" s="100"/>
      <c r="W1897" s="100"/>
      <c r="X1897" s="100"/>
      <c r="Y1897" s="100"/>
      <c r="Z1897" s="100"/>
    </row>
    <row r="1898" spans="1:26" ht="14.25" hidden="1" customHeight="1" outlineLevel="1" x14ac:dyDescent="0.2">
      <c r="A1898" s="100" t="s">
        <v>179</v>
      </c>
      <c r="B1898" s="100">
        <v>10</v>
      </c>
      <c r="C1898" s="100" t="s">
        <v>102</v>
      </c>
      <c r="D1898" s="100">
        <v>58</v>
      </c>
      <c r="E1898" s="101">
        <v>214000</v>
      </c>
      <c r="F1898" s="101">
        <v>22500000</v>
      </c>
      <c r="G1898" s="102">
        <v>48</v>
      </c>
      <c r="H1898" s="101" t="s">
        <v>123</v>
      </c>
      <c r="I1898" s="101"/>
      <c r="J1898" s="100"/>
      <c r="K1898" s="100"/>
      <c r="L1898" s="100"/>
      <c r="M1898" s="100"/>
      <c r="N1898" s="100"/>
      <c r="O1898" s="100"/>
      <c r="P1898" s="100"/>
      <c r="Q1898" s="100"/>
      <c r="R1898" s="100"/>
      <c r="S1898" s="100"/>
      <c r="T1898" s="100"/>
      <c r="U1898" s="100"/>
      <c r="V1898" s="100"/>
      <c r="W1898" s="100"/>
      <c r="X1898" s="100"/>
      <c r="Y1898" s="100"/>
      <c r="Z1898" s="100"/>
    </row>
    <row r="1899" spans="1:26" ht="14.25" hidden="1" customHeight="1" outlineLevel="1" x14ac:dyDescent="0.2">
      <c r="A1899" s="100" t="s">
        <v>179</v>
      </c>
      <c r="B1899" s="100">
        <v>11</v>
      </c>
      <c r="C1899" s="100" t="s">
        <v>102</v>
      </c>
      <c r="D1899" s="100">
        <v>58</v>
      </c>
      <c r="E1899" s="101">
        <v>217300</v>
      </c>
      <c r="F1899" s="101">
        <v>22500000</v>
      </c>
      <c r="G1899" s="102">
        <v>48</v>
      </c>
      <c r="H1899" s="101" t="s">
        <v>123</v>
      </c>
      <c r="I1899" s="101"/>
      <c r="J1899" s="100"/>
      <c r="K1899" s="100"/>
      <c r="L1899" s="100"/>
      <c r="M1899" s="100"/>
      <c r="N1899" s="100"/>
      <c r="O1899" s="100"/>
      <c r="P1899" s="100"/>
      <c r="Q1899" s="100"/>
      <c r="R1899" s="100"/>
      <c r="S1899" s="100"/>
      <c r="T1899" s="100"/>
      <c r="U1899" s="100"/>
      <c r="V1899" s="100"/>
      <c r="W1899" s="100"/>
      <c r="X1899" s="100"/>
      <c r="Y1899" s="100"/>
      <c r="Z1899" s="100"/>
    </row>
    <row r="1900" spans="1:26" ht="14.25" hidden="1" customHeight="1" outlineLevel="1" x14ac:dyDescent="0.2">
      <c r="A1900" s="100" t="s">
        <v>179</v>
      </c>
      <c r="B1900" s="100">
        <v>12</v>
      </c>
      <c r="C1900" s="100" t="s">
        <v>102</v>
      </c>
      <c r="D1900" s="100">
        <v>58</v>
      </c>
      <c r="E1900" s="101">
        <v>221000</v>
      </c>
      <c r="F1900" s="101">
        <v>0</v>
      </c>
      <c r="G1900" s="102">
        <v>0</v>
      </c>
      <c r="H1900" s="101" t="s">
        <v>123</v>
      </c>
      <c r="I1900" s="101"/>
      <c r="J1900" s="100"/>
      <c r="K1900" s="100"/>
      <c r="L1900" s="100"/>
      <c r="M1900" s="100"/>
      <c r="N1900" s="100"/>
      <c r="O1900" s="100"/>
      <c r="P1900" s="100"/>
      <c r="Q1900" s="100"/>
      <c r="R1900" s="100"/>
      <c r="S1900" s="100"/>
      <c r="T1900" s="100"/>
      <c r="U1900" s="100"/>
      <c r="V1900" s="100"/>
      <c r="W1900" s="100"/>
      <c r="X1900" s="100"/>
      <c r="Y1900" s="100"/>
      <c r="Z1900" s="100"/>
    </row>
    <row r="1901" spans="1:26" ht="14.25" hidden="1" customHeight="1" outlineLevel="1" x14ac:dyDescent="0.2">
      <c r="A1901" s="201" t="s">
        <v>179</v>
      </c>
      <c r="B1901" s="97">
        <v>1</v>
      </c>
      <c r="C1901" s="97" t="s">
        <v>103</v>
      </c>
      <c r="D1901" s="97">
        <v>58</v>
      </c>
      <c r="E1901" s="98">
        <v>232050</v>
      </c>
      <c r="F1901" s="98">
        <v>0</v>
      </c>
      <c r="G1901" s="99">
        <v>0</v>
      </c>
      <c r="H1901" s="98" t="s">
        <v>123</v>
      </c>
      <c r="I1901" s="101"/>
      <c r="J1901" s="100"/>
      <c r="K1901" s="100"/>
      <c r="L1901" s="100"/>
      <c r="M1901" s="100"/>
      <c r="N1901" s="100"/>
      <c r="O1901" s="100"/>
      <c r="P1901" s="100"/>
      <c r="Q1901" s="100"/>
      <c r="R1901" s="100"/>
      <c r="S1901" s="100"/>
      <c r="T1901" s="100"/>
      <c r="U1901" s="100"/>
      <c r="V1901" s="100"/>
      <c r="W1901" s="100"/>
      <c r="X1901" s="100"/>
      <c r="Y1901" s="100"/>
      <c r="Z1901" s="100"/>
    </row>
    <row r="1902" spans="1:26" ht="14.25" customHeight="1" collapsed="1" x14ac:dyDescent="0.2">
      <c r="A1902" s="100" t="s">
        <v>180</v>
      </c>
      <c r="B1902" s="100">
        <v>1</v>
      </c>
      <c r="C1902" s="100" t="s">
        <v>101</v>
      </c>
      <c r="D1902" s="100">
        <v>40</v>
      </c>
      <c r="E1902" s="101">
        <v>106480</v>
      </c>
      <c r="F1902" s="101">
        <v>100000</v>
      </c>
      <c r="G1902" s="102">
        <v>2</v>
      </c>
      <c r="H1902" s="101" t="s">
        <v>123</v>
      </c>
      <c r="I1902" s="101"/>
      <c r="J1902" s="100"/>
      <c r="K1902" s="100"/>
      <c r="L1902" s="100"/>
      <c r="M1902" s="100"/>
      <c r="N1902" s="100"/>
      <c r="O1902" s="100"/>
      <c r="P1902" s="100"/>
      <c r="Q1902" s="100"/>
      <c r="R1902" s="100"/>
      <c r="S1902" s="100"/>
      <c r="T1902" s="100"/>
      <c r="U1902" s="100"/>
      <c r="V1902" s="100"/>
      <c r="W1902" s="100"/>
      <c r="X1902" s="100"/>
      <c r="Y1902" s="100"/>
      <c r="Z1902" s="100"/>
    </row>
    <row r="1903" spans="1:26" ht="14.25" hidden="1" customHeight="1" outlineLevel="1" x14ac:dyDescent="0.2">
      <c r="A1903" s="100" t="s">
        <v>180</v>
      </c>
      <c r="B1903" s="100">
        <v>2</v>
      </c>
      <c r="C1903" s="100" t="s">
        <v>101</v>
      </c>
      <c r="D1903" s="100">
        <v>42</v>
      </c>
      <c r="E1903" s="101">
        <v>112860</v>
      </c>
      <c r="F1903" s="101">
        <v>200000</v>
      </c>
      <c r="G1903" s="102">
        <v>5</v>
      </c>
      <c r="H1903" s="101" t="s">
        <v>123</v>
      </c>
      <c r="I1903" s="101"/>
      <c r="J1903" s="100"/>
      <c r="K1903" s="100"/>
      <c r="L1903" s="100"/>
      <c r="M1903" s="100"/>
      <c r="N1903" s="100"/>
      <c r="O1903" s="100"/>
      <c r="P1903" s="100"/>
      <c r="Q1903" s="100"/>
      <c r="R1903" s="100"/>
      <c r="S1903" s="100"/>
      <c r="T1903" s="100"/>
      <c r="U1903" s="100"/>
      <c r="V1903" s="100"/>
      <c r="W1903" s="100"/>
      <c r="X1903" s="100"/>
      <c r="Y1903" s="100"/>
      <c r="Z1903" s="100"/>
    </row>
    <row r="1904" spans="1:26" ht="14.25" hidden="1" customHeight="1" outlineLevel="1" x14ac:dyDescent="0.2">
      <c r="A1904" s="100" t="s">
        <v>180</v>
      </c>
      <c r="B1904" s="100">
        <v>3</v>
      </c>
      <c r="C1904" s="100" t="s">
        <v>101</v>
      </c>
      <c r="D1904" s="100">
        <v>43</v>
      </c>
      <c r="E1904" s="101">
        <v>119680</v>
      </c>
      <c r="F1904" s="101">
        <v>400000</v>
      </c>
      <c r="G1904" s="102">
        <v>14</v>
      </c>
      <c r="H1904" s="101" t="s">
        <v>123</v>
      </c>
      <c r="I1904" s="101"/>
      <c r="J1904" s="100"/>
      <c r="K1904" s="100"/>
      <c r="L1904" s="100"/>
      <c r="M1904" s="100"/>
      <c r="N1904" s="100"/>
      <c r="O1904" s="100"/>
      <c r="P1904" s="100"/>
      <c r="Q1904" s="100"/>
      <c r="R1904" s="100"/>
      <c r="S1904" s="100"/>
      <c r="T1904" s="100"/>
      <c r="U1904" s="100"/>
      <c r="V1904" s="100"/>
      <c r="W1904" s="100"/>
      <c r="X1904" s="100"/>
      <c r="Y1904" s="100"/>
      <c r="Z1904" s="100"/>
    </row>
    <row r="1905" spans="1:26" ht="14.25" hidden="1" customHeight="1" outlineLevel="1" x14ac:dyDescent="0.2">
      <c r="A1905" s="100" t="s">
        <v>180</v>
      </c>
      <c r="B1905" s="100">
        <v>4</v>
      </c>
      <c r="C1905" s="100" t="s">
        <v>101</v>
      </c>
      <c r="D1905" s="100">
        <v>45</v>
      </c>
      <c r="E1905" s="101">
        <v>126830</v>
      </c>
      <c r="F1905" s="101">
        <v>2000000</v>
      </c>
      <c r="G1905" s="102">
        <v>28</v>
      </c>
      <c r="H1905" s="101" t="s">
        <v>123</v>
      </c>
      <c r="I1905" s="101"/>
      <c r="J1905" s="100"/>
      <c r="K1905" s="100"/>
      <c r="L1905" s="100"/>
      <c r="M1905" s="100"/>
      <c r="N1905" s="100"/>
      <c r="O1905" s="100"/>
      <c r="P1905" s="100"/>
      <c r="Q1905" s="100"/>
      <c r="R1905" s="100"/>
      <c r="S1905" s="100"/>
      <c r="T1905" s="100"/>
      <c r="U1905" s="100"/>
      <c r="V1905" s="100"/>
      <c r="W1905" s="100"/>
      <c r="X1905" s="100"/>
      <c r="Y1905" s="100"/>
      <c r="Z1905" s="100"/>
    </row>
    <row r="1906" spans="1:26" ht="14.25" hidden="1" customHeight="1" outlineLevel="1" x14ac:dyDescent="0.2">
      <c r="A1906" s="100" t="s">
        <v>180</v>
      </c>
      <c r="B1906" s="100">
        <v>5</v>
      </c>
      <c r="C1906" s="100" t="s">
        <v>101</v>
      </c>
      <c r="D1906" s="100">
        <v>46</v>
      </c>
      <c r="E1906" s="101">
        <v>134420</v>
      </c>
      <c r="F1906" s="101">
        <v>4000000</v>
      </c>
      <c r="G1906" s="102">
        <v>66</v>
      </c>
      <c r="H1906" s="101" t="s">
        <v>123</v>
      </c>
      <c r="I1906" s="101"/>
      <c r="J1906" s="100"/>
      <c r="K1906" s="100"/>
      <c r="L1906" s="100"/>
      <c r="M1906" s="100"/>
      <c r="N1906" s="100"/>
      <c r="O1906" s="100"/>
      <c r="P1906" s="100"/>
      <c r="Q1906" s="100"/>
      <c r="R1906" s="100"/>
      <c r="S1906" s="100"/>
      <c r="T1906" s="100"/>
      <c r="U1906" s="100"/>
      <c r="V1906" s="100"/>
      <c r="W1906" s="100"/>
      <c r="X1906" s="100"/>
      <c r="Y1906" s="100"/>
      <c r="Z1906" s="100"/>
    </row>
    <row r="1907" spans="1:26" ht="14.25" hidden="1" customHeight="1" outlineLevel="1" x14ac:dyDescent="0.2">
      <c r="A1907" s="100" t="s">
        <v>180</v>
      </c>
      <c r="B1907" s="100">
        <v>6</v>
      </c>
      <c r="C1907" s="100" t="s">
        <v>101</v>
      </c>
      <c r="D1907" s="100">
        <v>48</v>
      </c>
      <c r="E1907" s="101">
        <v>142560</v>
      </c>
      <c r="F1907" s="101">
        <v>6000000</v>
      </c>
      <c r="G1907" s="102">
        <v>102</v>
      </c>
      <c r="H1907" s="101" t="s">
        <v>123</v>
      </c>
      <c r="I1907" s="101"/>
      <c r="J1907" s="100"/>
      <c r="K1907" s="100"/>
      <c r="L1907" s="100"/>
      <c r="M1907" s="100"/>
      <c r="N1907" s="100"/>
      <c r="O1907" s="100"/>
      <c r="P1907" s="100"/>
      <c r="Q1907" s="100"/>
      <c r="R1907" s="100"/>
      <c r="S1907" s="100"/>
      <c r="T1907" s="100"/>
      <c r="U1907" s="100"/>
      <c r="V1907" s="100"/>
      <c r="W1907" s="100"/>
      <c r="X1907" s="100"/>
      <c r="Y1907" s="100"/>
      <c r="Z1907" s="100"/>
    </row>
    <row r="1908" spans="1:26" ht="14.25" hidden="1" customHeight="1" outlineLevel="1" x14ac:dyDescent="0.2">
      <c r="A1908" s="100" t="s">
        <v>180</v>
      </c>
      <c r="B1908" s="100">
        <v>7</v>
      </c>
      <c r="C1908" s="100" t="s">
        <v>101</v>
      </c>
      <c r="D1908" s="100">
        <v>49</v>
      </c>
      <c r="E1908" s="101">
        <v>151140</v>
      </c>
      <c r="F1908" s="101">
        <v>11000000</v>
      </c>
      <c r="G1908" s="102">
        <v>124</v>
      </c>
      <c r="H1908" s="101" t="s">
        <v>123</v>
      </c>
      <c r="I1908" s="101"/>
      <c r="J1908" s="100"/>
      <c r="K1908" s="100"/>
      <c r="L1908" s="100"/>
      <c r="M1908" s="100"/>
      <c r="N1908" s="100"/>
      <c r="O1908" s="100"/>
      <c r="P1908" s="100"/>
      <c r="Q1908" s="100"/>
      <c r="R1908" s="100"/>
      <c r="S1908" s="100"/>
      <c r="T1908" s="100"/>
      <c r="U1908" s="100"/>
      <c r="V1908" s="100"/>
      <c r="W1908" s="100"/>
      <c r="X1908" s="100"/>
      <c r="Y1908" s="100"/>
      <c r="Z1908" s="100"/>
    </row>
    <row r="1909" spans="1:26" ht="14.25" hidden="1" customHeight="1" outlineLevel="1" x14ac:dyDescent="0.2">
      <c r="A1909" s="100" t="s">
        <v>180</v>
      </c>
      <c r="B1909" s="100">
        <v>8</v>
      </c>
      <c r="C1909" s="100" t="s">
        <v>101</v>
      </c>
      <c r="D1909" s="100">
        <v>51</v>
      </c>
      <c r="E1909" s="101">
        <v>160270</v>
      </c>
      <c r="F1909" s="101">
        <v>17000000</v>
      </c>
      <c r="G1909" s="102">
        <v>140</v>
      </c>
      <c r="H1909" s="101" t="s">
        <v>123</v>
      </c>
      <c r="I1909" s="101"/>
      <c r="J1909" s="100"/>
      <c r="K1909" s="100"/>
      <c r="L1909" s="100"/>
      <c r="M1909" s="100"/>
      <c r="N1909" s="100"/>
      <c r="O1909" s="100"/>
      <c r="P1909" s="100"/>
      <c r="Q1909" s="100"/>
      <c r="R1909" s="100"/>
      <c r="S1909" s="100"/>
      <c r="T1909" s="100"/>
      <c r="U1909" s="100"/>
      <c r="V1909" s="100"/>
      <c r="W1909" s="100"/>
      <c r="X1909" s="100"/>
      <c r="Y1909" s="100"/>
      <c r="Z1909" s="100"/>
    </row>
    <row r="1910" spans="1:26" ht="14.25" hidden="1" customHeight="1" outlineLevel="1" x14ac:dyDescent="0.2">
      <c r="A1910" s="100" t="s">
        <v>180</v>
      </c>
      <c r="B1910" s="100">
        <v>9</v>
      </c>
      <c r="C1910" s="100" t="s">
        <v>101</v>
      </c>
      <c r="D1910" s="100">
        <v>53</v>
      </c>
      <c r="E1910" s="101">
        <v>169840</v>
      </c>
      <c r="F1910" s="101">
        <v>36000000</v>
      </c>
      <c r="G1910" s="102">
        <v>148</v>
      </c>
      <c r="H1910" s="101" t="s">
        <v>123</v>
      </c>
      <c r="I1910" s="101"/>
      <c r="J1910" s="100"/>
      <c r="K1910" s="100"/>
      <c r="L1910" s="100"/>
      <c r="M1910" s="100"/>
      <c r="N1910" s="100"/>
      <c r="O1910" s="100"/>
      <c r="P1910" s="100"/>
      <c r="Q1910" s="100"/>
      <c r="R1910" s="100"/>
      <c r="S1910" s="100"/>
      <c r="T1910" s="100"/>
      <c r="U1910" s="100"/>
      <c r="V1910" s="100"/>
      <c r="W1910" s="100"/>
      <c r="X1910" s="100"/>
      <c r="Y1910" s="100"/>
      <c r="Z1910" s="100"/>
    </row>
    <row r="1911" spans="1:26" ht="14.25" hidden="1" customHeight="1" outlineLevel="1" x14ac:dyDescent="0.2">
      <c r="A1911" s="100" t="s">
        <v>180</v>
      </c>
      <c r="B1911" s="100">
        <v>10</v>
      </c>
      <c r="C1911" s="100" t="s">
        <v>101</v>
      </c>
      <c r="D1911" s="100">
        <v>54</v>
      </c>
      <c r="E1911" s="101">
        <v>180070</v>
      </c>
      <c r="F1911" s="101">
        <v>52000000</v>
      </c>
      <c r="G1911" s="102">
        <v>152</v>
      </c>
      <c r="H1911" s="101" t="s">
        <v>123</v>
      </c>
      <c r="I1911" s="101"/>
      <c r="J1911" s="100"/>
      <c r="K1911" s="100"/>
      <c r="L1911" s="100"/>
      <c r="M1911" s="100"/>
      <c r="N1911" s="100"/>
      <c r="O1911" s="100"/>
      <c r="P1911" s="100"/>
      <c r="Q1911" s="100"/>
      <c r="R1911" s="100"/>
      <c r="S1911" s="100"/>
      <c r="T1911" s="100"/>
      <c r="U1911" s="100"/>
      <c r="V1911" s="100"/>
      <c r="W1911" s="100"/>
      <c r="X1911" s="100"/>
      <c r="Y1911" s="100"/>
      <c r="Z1911" s="100"/>
    </row>
    <row r="1912" spans="1:26" ht="14.25" hidden="1" customHeight="1" outlineLevel="1" x14ac:dyDescent="0.2">
      <c r="A1912" s="100" t="s">
        <v>180</v>
      </c>
      <c r="B1912" s="100">
        <v>11</v>
      </c>
      <c r="C1912" s="100" t="s">
        <v>101</v>
      </c>
      <c r="D1912" s="100">
        <v>55</v>
      </c>
      <c r="E1912" s="101">
        <v>190850</v>
      </c>
      <c r="F1912" s="101">
        <v>70000000</v>
      </c>
      <c r="G1912" s="102">
        <v>160</v>
      </c>
      <c r="H1912" s="101" t="s">
        <v>123</v>
      </c>
      <c r="I1912" s="101"/>
      <c r="J1912" s="100"/>
      <c r="K1912" s="100"/>
      <c r="L1912" s="100"/>
      <c r="M1912" s="100"/>
      <c r="N1912" s="100"/>
      <c r="O1912" s="100"/>
      <c r="P1912" s="100"/>
      <c r="Q1912" s="100"/>
      <c r="R1912" s="100"/>
      <c r="S1912" s="100"/>
      <c r="T1912" s="100"/>
      <c r="U1912" s="100"/>
      <c r="V1912" s="100"/>
      <c r="W1912" s="100"/>
      <c r="X1912" s="100"/>
      <c r="Y1912" s="100"/>
      <c r="Z1912" s="100"/>
    </row>
    <row r="1913" spans="1:26" ht="14.25" hidden="1" customHeight="1" outlineLevel="1" x14ac:dyDescent="0.2">
      <c r="A1913" s="100" t="s">
        <v>180</v>
      </c>
      <c r="B1913" s="100">
        <v>12</v>
      </c>
      <c r="C1913" s="100" t="s">
        <v>101</v>
      </c>
      <c r="D1913" s="100">
        <v>56</v>
      </c>
      <c r="E1913" s="101">
        <v>202400</v>
      </c>
      <c r="F1913" s="101">
        <v>0</v>
      </c>
      <c r="G1913" s="102">
        <v>0</v>
      </c>
      <c r="H1913" s="101" t="s">
        <v>123</v>
      </c>
      <c r="I1913" s="101"/>
      <c r="J1913" s="100"/>
      <c r="K1913" s="100"/>
      <c r="L1913" s="100"/>
      <c r="M1913" s="100"/>
      <c r="N1913" s="100"/>
      <c r="O1913" s="100"/>
      <c r="P1913" s="100"/>
      <c r="Q1913" s="100"/>
      <c r="R1913" s="100"/>
      <c r="S1913" s="100"/>
      <c r="T1913" s="100"/>
      <c r="U1913" s="100"/>
      <c r="V1913" s="100"/>
      <c r="W1913" s="100"/>
      <c r="X1913" s="100"/>
      <c r="Y1913" s="100"/>
      <c r="Z1913" s="100"/>
    </row>
    <row r="1914" spans="1:26" ht="14.25" hidden="1" customHeight="1" outlineLevel="1" x14ac:dyDescent="0.2">
      <c r="A1914" s="100" t="s">
        <v>180</v>
      </c>
      <c r="B1914" s="100">
        <v>1</v>
      </c>
      <c r="C1914" s="100" t="s">
        <v>102</v>
      </c>
      <c r="D1914" s="100">
        <v>56</v>
      </c>
      <c r="E1914" s="101">
        <v>202400</v>
      </c>
      <c r="F1914" s="101">
        <v>2500000</v>
      </c>
      <c r="G1914" s="102">
        <v>12</v>
      </c>
      <c r="H1914" s="101" t="s">
        <v>123</v>
      </c>
      <c r="I1914" s="101"/>
      <c r="J1914" s="100"/>
      <c r="K1914" s="100"/>
      <c r="L1914" s="100"/>
      <c r="M1914" s="100"/>
      <c r="N1914" s="100"/>
      <c r="O1914" s="100"/>
      <c r="P1914" s="100"/>
      <c r="Q1914" s="100"/>
      <c r="R1914" s="100"/>
      <c r="S1914" s="100"/>
      <c r="T1914" s="100"/>
      <c r="U1914" s="100"/>
      <c r="V1914" s="100"/>
      <c r="W1914" s="100"/>
      <c r="X1914" s="100"/>
      <c r="Y1914" s="100"/>
      <c r="Z1914" s="100"/>
    </row>
    <row r="1915" spans="1:26" ht="14.25" hidden="1" customHeight="1" outlineLevel="1" x14ac:dyDescent="0.2">
      <c r="A1915" s="100" t="s">
        <v>180</v>
      </c>
      <c r="B1915" s="100">
        <v>2</v>
      </c>
      <c r="C1915" s="100" t="s">
        <v>102</v>
      </c>
      <c r="D1915" s="100">
        <v>56</v>
      </c>
      <c r="E1915" s="101">
        <v>206140</v>
      </c>
      <c r="F1915" s="101">
        <v>5000000</v>
      </c>
      <c r="G1915" s="102">
        <v>24</v>
      </c>
      <c r="H1915" s="101" t="s">
        <v>123</v>
      </c>
      <c r="I1915" s="101"/>
      <c r="J1915" s="100"/>
      <c r="K1915" s="100"/>
      <c r="L1915" s="100"/>
      <c r="M1915" s="100"/>
      <c r="N1915" s="100"/>
      <c r="O1915" s="100"/>
      <c r="P1915" s="100"/>
      <c r="Q1915" s="100"/>
      <c r="R1915" s="100"/>
      <c r="S1915" s="100"/>
      <c r="T1915" s="100"/>
      <c r="U1915" s="100"/>
      <c r="V1915" s="100"/>
      <c r="W1915" s="100"/>
      <c r="X1915" s="100"/>
      <c r="Y1915" s="100"/>
      <c r="Z1915" s="100"/>
    </row>
    <row r="1916" spans="1:26" ht="14.25" hidden="1" customHeight="1" outlineLevel="1" x14ac:dyDescent="0.2">
      <c r="A1916" s="100" t="s">
        <v>180</v>
      </c>
      <c r="B1916" s="100">
        <v>3</v>
      </c>
      <c r="C1916" s="100" t="s">
        <v>102</v>
      </c>
      <c r="D1916" s="100">
        <v>56</v>
      </c>
      <c r="E1916" s="101">
        <v>210100</v>
      </c>
      <c r="F1916" s="101">
        <v>10000000</v>
      </c>
      <c r="G1916" s="102">
        <v>36</v>
      </c>
      <c r="H1916" s="101" t="s">
        <v>123</v>
      </c>
      <c r="I1916" s="101"/>
      <c r="J1916" s="100"/>
      <c r="K1916" s="100"/>
      <c r="L1916" s="100"/>
      <c r="M1916" s="100"/>
      <c r="N1916" s="100"/>
      <c r="O1916" s="100"/>
      <c r="P1916" s="100"/>
      <c r="Q1916" s="100"/>
      <c r="R1916" s="100"/>
      <c r="S1916" s="100"/>
      <c r="T1916" s="100"/>
      <c r="U1916" s="100"/>
      <c r="V1916" s="100"/>
      <c r="W1916" s="100"/>
      <c r="X1916" s="100"/>
      <c r="Y1916" s="100"/>
      <c r="Z1916" s="100"/>
    </row>
    <row r="1917" spans="1:26" ht="14.25" hidden="1" customHeight="1" outlineLevel="1" x14ac:dyDescent="0.2">
      <c r="A1917" s="100" t="s">
        <v>180</v>
      </c>
      <c r="B1917" s="100">
        <v>4</v>
      </c>
      <c r="C1917" s="100" t="s">
        <v>102</v>
      </c>
      <c r="D1917" s="100">
        <v>56</v>
      </c>
      <c r="E1917" s="101">
        <v>213730</v>
      </c>
      <c r="F1917" s="101">
        <v>22500000</v>
      </c>
      <c r="G1917" s="102">
        <v>48</v>
      </c>
      <c r="H1917" s="101" t="s">
        <v>123</v>
      </c>
      <c r="I1917" s="101"/>
      <c r="J1917" s="100"/>
      <c r="K1917" s="100"/>
      <c r="L1917" s="100"/>
      <c r="M1917" s="100"/>
      <c r="N1917" s="100"/>
      <c r="O1917" s="100"/>
      <c r="P1917" s="100"/>
      <c r="Q1917" s="100"/>
      <c r="R1917" s="100"/>
      <c r="S1917" s="100"/>
      <c r="T1917" s="100"/>
      <c r="U1917" s="100"/>
      <c r="V1917" s="100"/>
      <c r="W1917" s="100"/>
      <c r="X1917" s="100"/>
      <c r="Y1917" s="100"/>
      <c r="Z1917" s="100"/>
    </row>
    <row r="1918" spans="1:26" ht="14.25" hidden="1" customHeight="1" outlineLevel="1" x14ac:dyDescent="0.2">
      <c r="A1918" s="100" t="s">
        <v>180</v>
      </c>
      <c r="B1918" s="100">
        <v>5</v>
      </c>
      <c r="C1918" s="100" t="s">
        <v>102</v>
      </c>
      <c r="D1918" s="100">
        <v>56</v>
      </c>
      <c r="E1918" s="101">
        <v>217580</v>
      </c>
      <c r="F1918" s="101">
        <v>22500000</v>
      </c>
      <c r="G1918" s="102">
        <v>48</v>
      </c>
      <c r="H1918" s="101" t="s">
        <v>123</v>
      </c>
      <c r="I1918" s="101"/>
      <c r="J1918" s="100"/>
      <c r="K1918" s="100"/>
      <c r="L1918" s="100"/>
      <c r="M1918" s="100"/>
      <c r="N1918" s="100"/>
      <c r="O1918" s="100"/>
      <c r="P1918" s="100"/>
      <c r="Q1918" s="100"/>
      <c r="R1918" s="100"/>
      <c r="S1918" s="100"/>
      <c r="T1918" s="100"/>
      <c r="U1918" s="100"/>
      <c r="V1918" s="100"/>
      <c r="W1918" s="100"/>
      <c r="X1918" s="100"/>
      <c r="Y1918" s="100"/>
      <c r="Z1918" s="100"/>
    </row>
    <row r="1919" spans="1:26" ht="14.25" hidden="1" customHeight="1" outlineLevel="1" x14ac:dyDescent="0.2">
      <c r="A1919" s="100" t="s">
        <v>180</v>
      </c>
      <c r="B1919" s="100">
        <v>6</v>
      </c>
      <c r="C1919" s="100" t="s">
        <v>102</v>
      </c>
      <c r="D1919" s="100">
        <v>56</v>
      </c>
      <c r="E1919" s="101">
        <v>221320</v>
      </c>
      <c r="F1919" s="101">
        <v>22500000</v>
      </c>
      <c r="G1919" s="102">
        <v>48</v>
      </c>
      <c r="H1919" s="101" t="s">
        <v>123</v>
      </c>
      <c r="I1919" s="101"/>
      <c r="J1919" s="100"/>
      <c r="K1919" s="100"/>
      <c r="L1919" s="100"/>
      <c r="M1919" s="100"/>
      <c r="N1919" s="100"/>
      <c r="O1919" s="100"/>
      <c r="P1919" s="100"/>
      <c r="Q1919" s="100"/>
      <c r="R1919" s="100"/>
      <c r="S1919" s="100"/>
      <c r="T1919" s="100"/>
      <c r="U1919" s="100"/>
      <c r="V1919" s="100"/>
      <c r="W1919" s="100"/>
      <c r="X1919" s="100"/>
      <c r="Y1919" s="100"/>
      <c r="Z1919" s="100"/>
    </row>
    <row r="1920" spans="1:26" ht="14.25" hidden="1" customHeight="1" outlineLevel="1" x14ac:dyDescent="0.2">
      <c r="A1920" s="100" t="s">
        <v>180</v>
      </c>
      <c r="B1920" s="100">
        <v>7</v>
      </c>
      <c r="C1920" s="100" t="s">
        <v>102</v>
      </c>
      <c r="D1920" s="100">
        <v>56</v>
      </c>
      <c r="E1920" s="101">
        <v>225170</v>
      </c>
      <c r="F1920" s="101">
        <v>22500000</v>
      </c>
      <c r="G1920" s="102">
        <v>48</v>
      </c>
      <c r="H1920" s="101" t="s">
        <v>123</v>
      </c>
      <c r="I1920" s="101"/>
      <c r="J1920" s="100"/>
      <c r="K1920" s="100"/>
      <c r="L1920" s="100"/>
      <c r="M1920" s="100"/>
      <c r="N1920" s="100"/>
      <c r="O1920" s="100"/>
      <c r="P1920" s="100"/>
      <c r="Q1920" s="100"/>
      <c r="R1920" s="100"/>
      <c r="S1920" s="100"/>
      <c r="T1920" s="100"/>
      <c r="U1920" s="100"/>
      <c r="V1920" s="100"/>
      <c r="W1920" s="100"/>
      <c r="X1920" s="100"/>
      <c r="Y1920" s="100"/>
      <c r="Z1920" s="100"/>
    </row>
    <row r="1921" spans="1:26" ht="14.25" hidden="1" customHeight="1" outlineLevel="1" x14ac:dyDescent="0.2">
      <c r="A1921" s="100" t="s">
        <v>180</v>
      </c>
      <c r="B1921" s="100">
        <v>8</v>
      </c>
      <c r="C1921" s="100" t="s">
        <v>102</v>
      </c>
      <c r="D1921" s="100">
        <v>56</v>
      </c>
      <c r="E1921" s="101">
        <v>228910</v>
      </c>
      <c r="F1921" s="101">
        <v>22500000</v>
      </c>
      <c r="G1921" s="102">
        <v>48</v>
      </c>
      <c r="H1921" s="101" t="s">
        <v>123</v>
      </c>
      <c r="I1921" s="101"/>
      <c r="J1921" s="100"/>
      <c r="K1921" s="100"/>
      <c r="L1921" s="100"/>
      <c r="M1921" s="100"/>
      <c r="N1921" s="100"/>
      <c r="O1921" s="100"/>
      <c r="P1921" s="100"/>
      <c r="Q1921" s="100"/>
      <c r="R1921" s="100"/>
      <c r="S1921" s="100"/>
      <c r="T1921" s="100"/>
      <c r="U1921" s="100"/>
      <c r="V1921" s="100"/>
      <c r="W1921" s="100"/>
      <c r="X1921" s="100"/>
      <c r="Y1921" s="100"/>
      <c r="Z1921" s="100"/>
    </row>
    <row r="1922" spans="1:26" ht="14.25" hidden="1" customHeight="1" outlineLevel="1" x14ac:dyDescent="0.2">
      <c r="A1922" s="100" t="s">
        <v>180</v>
      </c>
      <c r="B1922" s="100">
        <v>9</v>
      </c>
      <c r="C1922" s="100" t="s">
        <v>102</v>
      </c>
      <c r="D1922" s="100">
        <v>56</v>
      </c>
      <c r="E1922" s="101">
        <v>232760</v>
      </c>
      <c r="F1922" s="101">
        <v>22500000</v>
      </c>
      <c r="G1922" s="102">
        <v>48</v>
      </c>
      <c r="H1922" s="101" t="s">
        <v>123</v>
      </c>
      <c r="I1922" s="101"/>
      <c r="J1922" s="100"/>
      <c r="K1922" s="100"/>
      <c r="L1922" s="100"/>
      <c r="M1922" s="100"/>
      <c r="N1922" s="100"/>
      <c r="O1922" s="100"/>
      <c r="P1922" s="100"/>
      <c r="Q1922" s="100"/>
      <c r="R1922" s="100"/>
      <c r="S1922" s="100"/>
      <c r="T1922" s="100"/>
      <c r="U1922" s="100"/>
      <c r="V1922" s="100"/>
      <c r="W1922" s="100"/>
      <c r="X1922" s="100"/>
      <c r="Y1922" s="100"/>
      <c r="Z1922" s="100"/>
    </row>
    <row r="1923" spans="1:26" ht="14.25" hidden="1" customHeight="1" outlineLevel="1" x14ac:dyDescent="0.2">
      <c r="A1923" s="100" t="s">
        <v>180</v>
      </c>
      <c r="B1923" s="100">
        <v>10</v>
      </c>
      <c r="C1923" s="100" t="s">
        <v>102</v>
      </c>
      <c r="D1923" s="100">
        <v>56</v>
      </c>
      <c r="E1923" s="101">
        <v>236500</v>
      </c>
      <c r="F1923" s="101">
        <v>22500000</v>
      </c>
      <c r="G1923" s="102">
        <v>48</v>
      </c>
      <c r="H1923" s="101" t="s">
        <v>123</v>
      </c>
      <c r="I1923" s="101"/>
      <c r="J1923" s="100"/>
      <c r="K1923" s="100"/>
      <c r="L1923" s="100"/>
      <c r="M1923" s="100"/>
      <c r="N1923" s="100"/>
      <c r="O1923" s="100"/>
      <c r="P1923" s="100"/>
      <c r="Q1923" s="100"/>
      <c r="R1923" s="100"/>
      <c r="S1923" s="100"/>
      <c r="T1923" s="100"/>
      <c r="U1923" s="100"/>
      <c r="V1923" s="100"/>
      <c r="W1923" s="100"/>
      <c r="X1923" s="100"/>
      <c r="Y1923" s="100"/>
      <c r="Z1923" s="100"/>
    </row>
    <row r="1924" spans="1:26" ht="14.25" hidden="1" customHeight="1" outlineLevel="1" x14ac:dyDescent="0.2">
      <c r="A1924" s="100" t="s">
        <v>180</v>
      </c>
      <c r="B1924" s="100">
        <v>11</v>
      </c>
      <c r="C1924" s="100" t="s">
        <v>102</v>
      </c>
      <c r="D1924" s="100">
        <v>56</v>
      </c>
      <c r="E1924" s="101">
        <v>240350</v>
      </c>
      <c r="F1924" s="101">
        <v>22500000</v>
      </c>
      <c r="G1924" s="102">
        <v>48</v>
      </c>
      <c r="H1924" s="101" t="s">
        <v>123</v>
      </c>
      <c r="I1924" s="101"/>
      <c r="J1924" s="100"/>
      <c r="K1924" s="100"/>
      <c r="L1924" s="100"/>
      <c r="M1924" s="100"/>
      <c r="N1924" s="100"/>
      <c r="O1924" s="100"/>
      <c r="P1924" s="100"/>
      <c r="Q1924" s="100"/>
      <c r="R1924" s="100"/>
      <c r="S1924" s="100"/>
      <c r="T1924" s="100"/>
      <c r="U1924" s="100"/>
      <c r="V1924" s="100"/>
      <c r="W1924" s="100"/>
      <c r="X1924" s="100"/>
      <c r="Y1924" s="100"/>
      <c r="Z1924" s="100"/>
    </row>
    <row r="1925" spans="1:26" ht="14.25" hidden="1" customHeight="1" outlineLevel="1" x14ac:dyDescent="0.2">
      <c r="A1925" s="100" t="s">
        <v>180</v>
      </c>
      <c r="B1925" s="100">
        <v>12</v>
      </c>
      <c r="C1925" s="100" t="s">
        <v>102</v>
      </c>
      <c r="D1925" s="100">
        <v>56</v>
      </c>
      <c r="E1925" s="101">
        <v>244200</v>
      </c>
      <c r="F1925" s="101">
        <v>0</v>
      </c>
      <c r="G1925" s="102">
        <v>0</v>
      </c>
      <c r="H1925" s="101" t="s">
        <v>123</v>
      </c>
      <c r="I1925" s="101"/>
      <c r="J1925" s="100"/>
      <c r="K1925" s="100"/>
      <c r="L1925" s="100"/>
      <c r="M1925" s="100"/>
      <c r="N1925" s="100"/>
      <c r="O1925" s="100"/>
      <c r="P1925" s="100"/>
      <c r="Q1925" s="100"/>
      <c r="R1925" s="100"/>
      <c r="S1925" s="100"/>
      <c r="T1925" s="100"/>
      <c r="U1925" s="100"/>
      <c r="V1925" s="100"/>
      <c r="W1925" s="100"/>
      <c r="X1925" s="100"/>
      <c r="Y1925" s="100"/>
      <c r="Z1925" s="100"/>
    </row>
    <row r="1926" spans="1:26" ht="14.25" hidden="1" customHeight="1" outlineLevel="1" x14ac:dyDescent="0.2">
      <c r="A1926" s="201" t="s">
        <v>180</v>
      </c>
      <c r="B1926" s="97">
        <v>1</v>
      </c>
      <c r="C1926" s="97" t="s">
        <v>103</v>
      </c>
      <c r="D1926" s="97">
        <v>56</v>
      </c>
      <c r="E1926" s="98">
        <v>256410</v>
      </c>
      <c r="F1926" s="98">
        <v>0</v>
      </c>
      <c r="G1926" s="99">
        <v>0</v>
      </c>
      <c r="H1926" s="98" t="s">
        <v>123</v>
      </c>
      <c r="I1926" s="101"/>
      <c r="J1926" s="100"/>
      <c r="K1926" s="100"/>
      <c r="L1926" s="100"/>
      <c r="M1926" s="100"/>
      <c r="N1926" s="100"/>
      <c r="O1926" s="100"/>
      <c r="P1926" s="100"/>
      <c r="Q1926" s="100"/>
      <c r="R1926" s="100"/>
      <c r="S1926" s="100"/>
      <c r="T1926" s="100"/>
      <c r="U1926" s="100"/>
      <c r="V1926" s="100"/>
      <c r="W1926" s="100"/>
      <c r="X1926" s="100"/>
      <c r="Y1926" s="100"/>
      <c r="Z1926" s="100"/>
    </row>
    <row r="1927" spans="1:26" ht="14.25" customHeight="1" collapsed="1" x14ac:dyDescent="0.2">
      <c r="A1927" s="100" t="s">
        <v>181</v>
      </c>
      <c r="B1927" s="100">
        <v>1</v>
      </c>
      <c r="C1927" s="100" t="s">
        <v>101</v>
      </c>
      <c r="D1927" s="100">
        <v>30</v>
      </c>
      <c r="E1927" s="101">
        <v>86174</v>
      </c>
      <c r="F1927" s="101">
        <v>100000</v>
      </c>
      <c r="G1927" s="102">
        <v>2</v>
      </c>
      <c r="H1927" s="101" t="s">
        <v>123</v>
      </c>
      <c r="I1927" s="101"/>
      <c r="J1927" s="100"/>
      <c r="K1927" s="100"/>
      <c r="L1927" s="100"/>
      <c r="M1927" s="100"/>
      <c r="N1927" s="100"/>
      <c r="O1927" s="100"/>
      <c r="P1927" s="100"/>
      <c r="Q1927" s="100"/>
      <c r="R1927" s="100"/>
      <c r="S1927" s="100"/>
      <c r="T1927" s="100"/>
      <c r="U1927" s="100"/>
      <c r="V1927" s="100"/>
      <c r="W1927" s="100"/>
      <c r="X1927" s="100"/>
      <c r="Y1927" s="100"/>
      <c r="Z1927" s="100"/>
    </row>
    <row r="1928" spans="1:26" ht="14.25" hidden="1" customHeight="1" outlineLevel="1" x14ac:dyDescent="0.2">
      <c r="A1928" s="100" t="s">
        <v>181</v>
      </c>
      <c r="B1928" s="100">
        <v>2</v>
      </c>
      <c r="C1928" s="100" t="s">
        <v>101</v>
      </c>
      <c r="D1928" s="100">
        <v>31</v>
      </c>
      <c r="E1928" s="101">
        <v>91685.000000000015</v>
      </c>
      <c r="F1928" s="101">
        <v>200000</v>
      </c>
      <c r="G1928" s="102">
        <v>5</v>
      </c>
      <c r="H1928" s="101" t="s">
        <v>123</v>
      </c>
      <c r="I1928" s="101"/>
      <c r="J1928" s="100"/>
      <c r="K1928" s="100"/>
      <c r="L1928" s="100"/>
      <c r="M1928" s="100"/>
      <c r="N1928" s="100"/>
      <c r="O1928" s="100"/>
      <c r="P1928" s="100"/>
      <c r="Q1928" s="100"/>
      <c r="R1928" s="100"/>
      <c r="S1928" s="100"/>
      <c r="T1928" s="100"/>
      <c r="U1928" s="100"/>
      <c r="V1928" s="100"/>
      <c r="W1928" s="100"/>
      <c r="X1928" s="100"/>
      <c r="Y1928" s="100"/>
      <c r="Z1928" s="100"/>
    </row>
    <row r="1929" spans="1:26" ht="14.25" hidden="1" customHeight="1" outlineLevel="1" x14ac:dyDescent="0.2">
      <c r="A1929" s="100" t="s">
        <v>181</v>
      </c>
      <c r="B1929" s="100">
        <v>3</v>
      </c>
      <c r="C1929" s="100" t="s">
        <v>101</v>
      </c>
      <c r="D1929" s="100">
        <v>32</v>
      </c>
      <c r="E1929" s="101">
        <v>97537.000000000015</v>
      </c>
      <c r="F1929" s="101">
        <v>400000</v>
      </c>
      <c r="G1929" s="102">
        <v>14</v>
      </c>
      <c r="H1929" s="101" t="s">
        <v>123</v>
      </c>
      <c r="I1929" s="101"/>
      <c r="J1929" s="100"/>
      <c r="K1929" s="100"/>
      <c r="L1929" s="100"/>
      <c r="M1929" s="100"/>
      <c r="N1929" s="100"/>
      <c r="O1929" s="100"/>
      <c r="P1929" s="100"/>
      <c r="Q1929" s="100"/>
      <c r="R1929" s="100"/>
      <c r="S1929" s="100"/>
      <c r="T1929" s="100"/>
      <c r="U1929" s="100"/>
      <c r="V1929" s="100"/>
      <c r="W1929" s="100"/>
      <c r="X1929" s="100"/>
      <c r="Y1929" s="100"/>
      <c r="Z1929" s="100"/>
    </row>
    <row r="1930" spans="1:26" ht="14.25" hidden="1" customHeight="1" outlineLevel="1" x14ac:dyDescent="0.2">
      <c r="A1930" s="100" t="s">
        <v>181</v>
      </c>
      <c r="B1930" s="100">
        <v>4</v>
      </c>
      <c r="C1930" s="100" t="s">
        <v>101</v>
      </c>
      <c r="D1930" s="100">
        <v>34</v>
      </c>
      <c r="E1930" s="101">
        <v>103763</v>
      </c>
      <c r="F1930" s="101">
        <v>2000000</v>
      </c>
      <c r="G1930" s="102">
        <v>28</v>
      </c>
      <c r="H1930" s="101" t="s">
        <v>123</v>
      </c>
      <c r="I1930" s="101"/>
      <c r="J1930" s="100"/>
      <c r="K1930" s="100"/>
      <c r="L1930" s="100"/>
      <c r="M1930" s="100"/>
      <c r="N1930" s="100"/>
      <c r="O1930" s="100"/>
      <c r="P1930" s="100"/>
      <c r="Q1930" s="100"/>
      <c r="R1930" s="100"/>
      <c r="S1930" s="100"/>
      <c r="T1930" s="100"/>
      <c r="U1930" s="100"/>
      <c r="V1930" s="100"/>
      <c r="W1930" s="100"/>
      <c r="X1930" s="100"/>
      <c r="Y1930" s="100"/>
      <c r="Z1930" s="100"/>
    </row>
    <row r="1931" spans="1:26" ht="14.25" hidden="1" customHeight="1" outlineLevel="1" x14ac:dyDescent="0.2">
      <c r="A1931" s="100" t="s">
        <v>181</v>
      </c>
      <c r="B1931" s="100">
        <v>5</v>
      </c>
      <c r="C1931" s="100" t="s">
        <v>101</v>
      </c>
      <c r="D1931" s="100">
        <v>35</v>
      </c>
      <c r="E1931" s="101">
        <v>110396</v>
      </c>
      <c r="F1931" s="101">
        <v>4000000</v>
      </c>
      <c r="G1931" s="102">
        <v>66</v>
      </c>
      <c r="H1931" s="101" t="s">
        <v>123</v>
      </c>
      <c r="I1931" s="101"/>
      <c r="J1931" s="100"/>
      <c r="K1931" s="100"/>
      <c r="L1931" s="100"/>
      <c r="M1931" s="100"/>
      <c r="N1931" s="100"/>
      <c r="O1931" s="100"/>
      <c r="P1931" s="100"/>
      <c r="Q1931" s="100"/>
      <c r="R1931" s="100"/>
      <c r="S1931" s="100"/>
      <c r="T1931" s="100"/>
      <c r="U1931" s="100"/>
      <c r="V1931" s="100"/>
      <c r="W1931" s="100"/>
      <c r="X1931" s="100"/>
      <c r="Y1931" s="100"/>
      <c r="Z1931" s="100"/>
    </row>
    <row r="1932" spans="1:26" ht="14.25" hidden="1" customHeight="1" outlineLevel="1" x14ac:dyDescent="0.2">
      <c r="A1932" s="100" t="s">
        <v>181</v>
      </c>
      <c r="B1932" s="100">
        <v>6</v>
      </c>
      <c r="C1932" s="100" t="s">
        <v>101</v>
      </c>
      <c r="D1932" s="100">
        <v>37</v>
      </c>
      <c r="E1932" s="101">
        <v>117447</v>
      </c>
      <c r="F1932" s="101">
        <v>6000000</v>
      </c>
      <c r="G1932" s="102">
        <v>102</v>
      </c>
      <c r="H1932" s="101" t="s">
        <v>123</v>
      </c>
      <c r="I1932" s="101"/>
      <c r="J1932" s="100"/>
      <c r="K1932" s="100"/>
      <c r="L1932" s="100"/>
      <c r="M1932" s="100"/>
      <c r="N1932" s="100"/>
      <c r="O1932" s="100"/>
      <c r="P1932" s="100"/>
      <c r="Q1932" s="100"/>
      <c r="R1932" s="100"/>
      <c r="S1932" s="100"/>
      <c r="T1932" s="100"/>
      <c r="U1932" s="100"/>
      <c r="V1932" s="100"/>
      <c r="W1932" s="100"/>
      <c r="X1932" s="100"/>
      <c r="Y1932" s="100"/>
      <c r="Z1932" s="100"/>
    </row>
    <row r="1933" spans="1:26" ht="14.25" hidden="1" customHeight="1" outlineLevel="1" x14ac:dyDescent="0.2">
      <c r="A1933" s="100" t="s">
        <v>181</v>
      </c>
      <c r="B1933" s="100">
        <v>7</v>
      </c>
      <c r="C1933" s="100" t="s">
        <v>101</v>
      </c>
      <c r="D1933" s="100">
        <v>38</v>
      </c>
      <c r="E1933" s="101">
        <v>124949</v>
      </c>
      <c r="F1933" s="101">
        <v>11000000</v>
      </c>
      <c r="G1933" s="102">
        <v>124</v>
      </c>
      <c r="H1933" s="101" t="s">
        <v>123</v>
      </c>
      <c r="I1933" s="101"/>
      <c r="J1933" s="100"/>
      <c r="K1933" s="100"/>
      <c r="L1933" s="100"/>
      <c r="M1933" s="100"/>
      <c r="N1933" s="100"/>
      <c r="O1933" s="100"/>
      <c r="P1933" s="100"/>
      <c r="Q1933" s="100"/>
      <c r="R1933" s="100"/>
      <c r="S1933" s="100"/>
      <c r="T1933" s="100"/>
      <c r="U1933" s="100"/>
      <c r="V1933" s="100"/>
      <c r="W1933" s="100"/>
      <c r="X1933" s="100"/>
      <c r="Y1933" s="100"/>
      <c r="Z1933" s="100"/>
    </row>
    <row r="1934" spans="1:26" ht="14.25" hidden="1" customHeight="1" outlineLevel="1" x14ac:dyDescent="0.2">
      <c r="A1934" s="100" t="s">
        <v>181</v>
      </c>
      <c r="B1934" s="100">
        <v>8</v>
      </c>
      <c r="C1934" s="100" t="s">
        <v>101</v>
      </c>
      <c r="D1934" s="100">
        <v>40</v>
      </c>
      <c r="E1934" s="101">
        <v>132924</v>
      </c>
      <c r="F1934" s="101">
        <v>17000000</v>
      </c>
      <c r="G1934" s="102">
        <v>140</v>
      </c>
      <c r="H1934" s="101" t="s">
        <v>123</v>
      </c>
      <c r="I1934" s="101"/>
      <c r="J1934" s="100"/>
      <c r="K1934" s="100"/>
      <c r="L1934" s="100"/>
      <c r="M1934" s="100"/>
      <c r="N1934" s="100"/>
      <c r="O1934" s="100"/>
      <c r="P1934" s="100"/>
      <c r="Q1934" s="100"/>
      <c r="R1934" s="100"/>
      <c r="S1934" s="100"/>
      <c r="T1934" s="100"/>
      <c r="U1934" s="100"/>
      <c r="V1934" s="100"/>
      <c r="W1934" s="100"/>
      <c r="X1934" s="100"/>
      <c r="Y1934" s="100"/>
      <c r="Z1934" s="100"/>
    </row>
    <row r="1935" spans="1:26" ht="14.25" hidden="1" customHeight="1" outlineLevel="1" x14ac:dyDescent="0.2">
      <c r="A1935" s="100" t="s">
        <v>181</v>
      </c>
      <c r="B1935" s="100">
        <v>9</v>
      </c>
      <c r="C1935" s="100" t="s">
        <v>101</v>
      </c>
      <c r="D1935" s="100">
        <v>43</v>
      </c>
      <c r="E1935" s="101">
        <v>141416</v>
      </c>
      <c r="F1935" s="101">
        <v>36000000</v>
      </c>
      <c r="G1935" s="102">
        <v>148</v>
      </c>
      <c r="H1935" s="101" t="s">
        <v>123</v>
      </c>
      <c r="I1935" s="101"/>
      <c r="J1935" s="100"/>
      <c r="K1935" s="100"/>
      <c r="L1935" s="100"/>
      <c r="M1935" s="100"/>
      <c r="N1935" s="100"/>
      <c r="O1935" s="100"/>
      <c r="P1935" s="100"/>
      <c r="Q1935" s="100"/>
      <c r="R1935" s="100"/>
      <c r="S1935" s="100"/>
      <c r="T1935" s="100"/>
      <c r="U1935" s="100"/>
      <c r="V1935" s="100"/>
      <c r="W1935" s="100"/>
      <c r="X1935" s="100"/>
      <c r="Y1935" s="100"/>
      <c r="Z1935" s="100"/>
    </row>
    <row r="1936" spans="1:26" ht="14.25" hidden="1" customHeight="1" outlineLevel="1" x14ac:dyDescent="0.2">
      <c r="A1936" s="100" t="s">
        <v>181</v>
      </c>
      <c r="B1936" s="100">
        <v>10</v>
      </c>
      <c r="C1936" s="100" t="s">
        <v>101</v>
      </c>
      <c r="D1936" s="100">
        <v>44</v>
      </c>
      <c r="E1936" s="101">
        <v>150447</v>
      </c>
      <c r="F1936" s="101">
        <v>52000000</v>
      </c>
      <c r="G1936" s="102">
        <v>152</v>
      </c>
      <c r="H1936" s="101" t="s">
        <v>123</v>
      </c>
      <c r="I1936" s="101"/>
      <c r="J1936" s="100"/>
      <c r="K1936" s="100"/>
      <c r="L1936" s="100"/>
      <c r="M1936" s="100"/>
      <c r="N1936" s="100"/>
      <c r="O1936" s="100"/>
      <c r="P1936" s="100"/>
      <c r="Q1936" s="100"/>
      <c r="R1936" s="100"/>
      <c r="S1936" s="100"/>
      <c r="T1936" s="100"/>
      <c r="U1936" s="100"/>
      <c r="V1936" s="100"/>
      <c r="W1936" s="100"/>
      <c r="X1936" s="100"/>
      <c r="Y1936" s="100"/>
      <c r="Z1936" s="100"/>
    </row>
    <row r="1937" spans="1:26" ht="14.25" hidden="1" customHeight="1" outlineLevel="1" x14ac:dyDescent="0.2">
      <c r="A1937" s="100" t="s">
        <v>181</v>
      </c>
      <c r="B1937" s="100">
        <v>11</v>
      </c>
      <c r="C1937" s="100" t="s">
        <v>101</v>
      </c>
      <c r="D1937" s="100">
        <v>45</v>
      </c>
      <c r="E1937" s="101">
        <v>160061</v>
      </c>
      <c r="F1937" s="101">
        <v>70000000</v>
      </c>
      <c r="G1937" s="102">
        <v>160</v>
      </c>
      <c r="H1937" s="101" t="s">
        <v>123</v>
      </c>
      <c r="I1937" s="101"/>
      <c r="J1937" s="100"/>
      <c r="K1937" s="100"/>
      <c r="L1937" s="100"/>
      <c r="M1937" s="100"/>
      <c r="N1937" s="100"/>
      <c r="O1937" s="100"/>
      <c r="P1937" s="100"/>
      <c r="Q1937" s="100"/>
      <c r="R1937" s="100"/>
      <c r="S1937" s="100"/>
      <c r="T1937" s="100"/>
      <c r="U1937" s="100"/>
      <c r="V1937" s="100"/>
      <c r="W1937" s="100"/>
      <c r="X1937" s="100"/>
      <c r="Y1937" s="100"/>
      <c r="Z1937" s="100"/>
    </row>
    <row r="1938" spans="1:26" ht="14.25" hidden="1" customHeight="1" outlineLevel="1" x14ac:dyDescent="0.2">
      <c r="A1938" s="100" t="s">
        <v>181</v>
      </c>
      <c r="B1938" s="100">
        <v>12</v>
      </c>
      <c r="C1938" s="100" t="s">
        <v>101</v>
      </c>
      <c r="D1938" s="100">
        <v>46</v>
      </c>
      <c r="E1938" s="101">
        <v>170280</v>
      </c>
      <c r="F1938" s="101">
        <v>0</v>
      </c>
      <c r="G1938" s="102">
        <v>0</v>
      </c>
      <c r="H1938" s="101" t="s">
        <v>123</v>
      </c>
      <c r="I1938" s="101"/>
      <c r="J1938" s="100"/>
      <c r="K1938" s="100"/>
      <c r="L1938" s="100"/>
      <c r="M1938" s="100"/>
      <c r="N1938" s="100"/>
      <c r="O1938" s="100"/>
      <c r="P1938" s="100"/>
      <c r="Q1938" s="100"/>
      <c r="R1938" s="100"/>
      <c r="S1938" s="100"/>
      <c r="T1938" s="100"/>
      <c r="U1938" s="100"/>
      <c r="V1938" s="100"/>
      <c r="W1938" s="100"/>
      <c r="X1938" s="100"/>
      <c r="Y1938" s="100"/>
      <c r="Z1938" s="100"/>
    </row>
    <row r="1939" spans="1:26" ht="14.25" hidden="1" customHeight="1" outlineLevel="1" x14ac:dyDescent="0.2">
      <c r="A1939" s="100" t="s">
        <v>181</v>
      </c>
      <c r="B1939" s="100">
        <v>1</v>
      </c>
      <c r="C1939" s="100" t="s">
        <v>102</v>
      </c>
      <c r="D1939" s="100">
        <v>46</v>
      </c>
      <c r="E1939" s="101">
        <v>170280</v>
      </c>
      <c r="F1939" s="101">
        <v>2500000</v>
      </c>
      <c r="G1939" s="102">
        <v>12</v>
      </c>
      <c r="H1939" s="101" t="s">
        <v>123</v>
      </c>
      <c r="I1939" s="101"/>
      <c r="J1939" s="100"/>
      <c r="K1939" s="100"/>
      <c r="L1939" s="100"/>
      <c r="M1939" s="100"/>
      <c r="N1939" s="100"/>
      <c r="O1939" s="100"/>
      <c r="P1939" s="100"/>
      <c r="Q1939" s="100"/>
      <c r="R1939" s="100"/>
      <c r="S1939" s="100"/>
      <c r="T1939" s="100"/>
      <c r="U1939" s="100"/>
      <c r="V1939" s="100"/>
      <c r="W1939" s="100"/>
      <c r="X1939" s="100"/>
      <c r="Y1939" s="100"/>
      <c r="Z1939" s="100"/>
    </row>
    <row r="1940" spans="1:26" ht="14.25" hidden="1" customHeight="1" outlineLevel="1" x14ac:dyDescent="0.2">
      <c r="A1940" s="100" t="s">
        <v>181</v>
      </c>
      <c r="B1940" s="100">
        <v>2</v>
      </c>
      <c r="C1940" s="100" t="s">
        <v>102</v>
      </c>
      <c r="D1940" s="100">
        <v>46</v>
      </c>
      <c r="E1940" s="101">
        <v>173679</v>
      </c>
      <c r="F1940" s="101">
        <v>5000000</v>
      </c>
      <c r="G1940" s="102">
        <v>24</v>
      </c>
      <c r="H1940" s="101" t="s">
        <v>123</v>
      </c>
      <c r="I1940" s="101"/>
      <c r="J1940" s="100"/>
      <c r="K1940" s="100"/>
      <c r="L1940" s="100"/>
      <c r="M1940" s="100"/>
      <c r="N1940" s="100"/>
      <c r="O1940" s="100"/>
      <c r="P1940" s="100"/>
      <c r="Q1940" s="100"/>
      <c r="R1940" s="100"/>
      <c r="S1940" s="100"/>
      <c r="T1940" s="100"/>
      <c r="U1940" s="100"/>
      <c r="V1940" s="100"/>
      <c r="W1940" s="100"/>
      <c r="X1940" s="100"/>
      <c r="Y1940" s="100"/>
      <c r="Z1940" s="100"/>
    </row>
    <row r="1941" spans="1:26" ht="14.25" hidden="1" customHeight="1" outlineLevel="1" x14ac:dyDescent="0.2">
      <c r="A1941" s="100" t="s">
        <v>181</v>
      </c>
      <c r="B1941" s="100">
        <v>3</v>
      </c>
      <c r="C1941" s="100" t="s">
        <v>102</v>
      </c>
      <c r="D1941" s="100">
        <v>46</v>
      </c>
      <c r="E1941" s="101">
        <v>178794</v>
      </c>
      <c r="F1941" s="101">
        <v>10000000</v>
      </c>
      <c r="G1941" s="102">
        <v>36</v>
      </c>
      <c r="H1941" s="101" t="s">
        <v>123</v>
      </c>
      <c r="I1941" s="101"/>
      <c r="J1941" s="100"/>
      <c r="K1941" s="100"/>
      <c r="L1941" s="100"/>
      <c r="M1941" s="100"/>
      <c r="N1941" s="100"/>
      <c r="O1941" s="100"/>
      <c r="P1941" s="100"/>
      <c r="Q1941" s="100"/>
      <c r="R1941" s="100"/>
      <c r="S1941" s="100"/>
      <c r="T1941" s="100"/>
      <c r="U1941" s="100"/>
      <c r="V1941" s="100"/>
      <c r="W1941" s="100"/>
      <c r="X1941" s="100"/>
      <c r="Y1941" s="100"/>
      <c r="Z1941" s="100"/>
    </row>
    <row r="1942" spans="1:26" ht="14.25" hidden="1" customHeight="1" outlineLevel="1" x14ac:dyDescent="0.2">
      <c r="A1942" s="100" t="s">
        <v>181</v>
      </c>
      <c r="B1942" s="100">
        <v>4</v>
      </c>
      <c r="C1942" s="100" t="s">
        <v>102</v>
      </c>
      <c r="D1942" s="100">
        <v>46</v>
      </c>
      <c r="E1942" s="101">
        <v>182193</v>
      </c>
      <c r="F1942" s="101">
        <v>22500000</v>
      </c>
      <c r="G1942" s="102">
        <v>48</v>
      </c>
      <c r="H1942" s="101" t="s">
        <v>123</v>
      </c>
      <c r="I1942" s="101"/>
      <c r="J1942" s="100"/>
      <c r="K1942" s="100"/>
      <c r="L1942" s="100"/>
      <c r="M1942" s="100"/>
      <c r="N1942" s="100"/>
      <c r="O1942" s="100"/>
      <c r="P1942" s="100"/>
      <c r="Q1942" s="100"/>
      <c r="R1942" s="100"/>
      <c r="S1942" s="100"/>
      <c r="T1942" s="100"/>
      <c r="U1942" s="100"/>
      <c r="V1942" s="100"/>
      <c r="W1942" s="100"/>
      <c r="X1942" s="100"/>
      <c r="Y1942" s="100"/>
      <c r="Z1942" s="100"/>
    </row>
    <row r="1943" spans="1:26" ht="14.25" hidden="1" customHeight="1" outlineLevel="1" x14ac:dyDescent="0.2">
      <c r="A1943" s="100" t="s">
        <v>181</v>
      </c>
      <c r="B1943" s="100">
        <v>5</v>
      </c>
      <c r="C1943" s="100" t="s">
        <v>102</v>
      </c>
      <c r="D1943" s="100">
        <v>46</v>
      </c>
      <c r="E1943" s="101">
        <v>185603</v>
      </c>
      <c r="F1943" s="101">
        <v>22500000</v>
      </c>
      <c r="G1943" s="102">
        <v>48</v>
      </c>
      <c r="H1943" s="101" t="s">
        <v>123</v>
      </c>
      <c r="I1943" s="101"/>
      <c r="J1943" s="100"/>
      <c r="K1943" s="100"/>
      <c r="L1943" s="100"/>
      <c r="M1943" s="100"/>
      <c r="N1943" s="100"/>
      <c r="O1943" s="100"/>
      <c r="P1943" s="100"/>
      <c r="Q1943" s="100"/>
      <c r="R1943" s="100"/>
      <c r="S1943" s="100"/>
      <c r="T1943" s="100"/>
      <c r="U1943" s="100"/>
      <c r="V1943" s="100"/>
      <c r="W1943" s="100"/>
      <c r="X1943" s="100"/>
      <c r="Y1943" s="100"/>
      <c r="Z1943" s="100"/>
    </row>
    <row r="1944" spans="1:26" ht="14.25" hidden="1" customHeight="1" outlineLevel="1" x14ac:dyDescent="0.2">
      <c r="A1944" s="100" t="s">
        <v>181</v>
      </c>
      <c r="B1944" s="100">
        <v>6</v>
      </c>
      <c r="C1944" s="100" t="s">
        <v>102</v>
      </c>
      <c r="D1944" s="100">
        <v>46</v>
      </c>
      <c r="E1944" s="101">
        <v>189002</v>
      </c>
      <c r="F1944" s="101">
        <v>22500000</v>
      </c>
      <c r="G1944" s="102">
        <v>48</v>
      </c>
      <c r="H1944" s="101" t="s">
        <v>123</v>
      </c>
      <c r="I1944" s="101"/>
      <c r="J1944" s="100"/>
      <c r="K1944" s="100"/>
      <c r="L1944" s="100"/>
      <c r="M1944" s="100"/>
      <c r="N1944" s="100"/>
      <c r="O1944" s="100"/>
      <c r="P1944" s="100"/>
      <c r="Q1944" s="100"/>
      <c r="R1944" s="100"/>
      <c r="S1944" s="100"/>
      <c r="T1944" s="100"/>
      <c r="U1944" s="100"/>
      <c r="V1944" s="100"/>
      <c r="W1944" s="100"/>
      <c r="X1944" s="100"/>
      <c r="Y1944" s="100"/>
      <c r="Z1944" s="100"/>
    </row>
    <row r="1945" spans="1:26" ht="14.25" hidden="1" customHeight="1" outlineLevel="1" x14ac:dyDescent="0.2">
      <c r="A1945" s="100" t="s">
        <v>181</v>
      </c>
      <c r="B1945" s="100">
        <v>7</v>
      </c>
      <c r="C1945" s="100" t="s">
        <v>102</v>
      </c>
      <c r="D1945" s="100">
        <v>46</v>
      </c>
      <c r="E1945" s="101">
        <v>194117</v>
      </c>
      <c r="F1945" s="101">
        <v>22500000</v>
      </c>
      <c r="G1945" s="102">
        <v>48</v>
      </c>
      <c r="H1945" s="101" t="s">
        <v>123</v>
      </c>
      <c r="I1945" s="101"/>
      <c r="J1945" s="100"/>
      <c r="K1945" s="100"/>
      <c r="L1945" s="100"/>
      <c r="M1945" s="100"/>
      <c r="N1945" s="100"/>
      <c r="O1945" s="100"/>
      <c r="P1945" s="100"/>
      <c r="Q1945" s="100"/>
      <c r="R1945" s="100"/>
      <c r="S1945" s="100"/>
      <c r="T1945" s="100"/>
      <c r="U1945" s="100"/>
      <c r="V1945" s="100"/>
      <c r="W1945" s="100"/>
      <c r="X1945" s="100"/>
      <c r="Y1945" s="100"/>
      <c r="Z1945" s="100"/>
    </row>
    <row r="1946" spans="1:26" ht="14.25" hidden="1" customHeight="1" outlineLevel="1" x14ac:dyDescent="0.2">
      <c r="A1946" s="100" t="s">
        <v>181</v>
      </c>
      <c r="B1946" s="100">
        <v>8</v>
      </c>
      <c r="C1946" s="100" t="s">
        <v>102</v>
      </c>
      <c r="D1946" s="100">
        <v>46</v>
      </c>
      <c r="E1946" s="101">
        <v>195822</v>
      </c>
      <c r="F1946" s="101">
        <v>22500000</v>
      </c>
      <c r="G1946" s="102">
        <v>48</v>
      </c>
      <c r="H1946" s="101" t="s">
        <v>123</v>
      </c>
      <c r="I1946" s="101"/>
      <c r="J1946" s="100"/>
      <c r="K1946" s="100"/>
      <c r="L1946" s="100"/>
      <c r="M1946" s="100"/>
      <c r="N1946" s="100"/>
      <c r="O1946" s="100"/>
      <c r="P1946" s="100"/>
      <c r="Q1946" s="100"/>
      <c r="R1946" s="100"/>
      <c r="S1946" s="100"/>
      <c r="T1946" s="100"/>
      <c r="U1946" s="100"/>
      <c r="V1946" s="100"/>
      <c r="W1946" s="100"/>
      <c r="X1946" s="100"/>
      <c r="Y1946" s="100"/>
      <c r="Z1946" s="100"/>
    </row>
    <row r="1947" spans="1:26" ht="14.25" hidden="1" customHeight="1" outlineLevel="1" x14ac:dyDescent="0.2">
      <c r="A1947" s="100" t="s">
        <v>181</v>
      </c>
      <c r="B1947" s="100">
        <v>9</v>
      </c>
      <c r="C1947" s="100" t="s">
        <v>102</v>
      </c>
      <c r="D1947" s="100">
        <v>46</v>
      </c>
      <c r="E1947" s="101">
        <v>197516</v>
      </c>
      <c r="F1947" s="101">
        <v>22500000</v>
      </c>
      <c r="G1947" s="102">
        <v>48</v>
      </c>
      <c r="H1947" s="101" t="s">
        <v>123</v>
      </c>
      <c r="I1947" s="101"/>
      <c r="J1947" s="100"/>
      <c r="K1947" s="100"/>
      <c r="L1947" s="100"/>
      <c r="M1947" s="100"/>
      <c r="N1947" s="100"/>
      <c r="O1947" s="100"/>
      <c r="P1947" s="100"/>
      <c r="Q1947" s="100"/>
      <c r="R1947" s="100"/>
      <c r="S1947" s="100"/>
      <c r="T1947" s="100"/>
      <c r="U1947" s="100"/>
      <c r="V1947" s="100"/>
      <c r="W1947" s="100"/>
      <c r="X1947" s="100"/>
      <c r="Y1947" s="100"/>
      <c r="Z1947" s="100"/>
    </row>
    <row r="1948" spans="1:26" ht="14.25" hidden="1" customHeight="1" outlineLevel="1" x14ac:dyDescent="0.2">
      <c r="A1948" s="100" t="s">
        <v>181</v>
      </c>
      <c r="B1948" s="100">
        <v>10</v>
      </c>
      <c r="C1948" s="100" t="s">
        <v>102</v>
      </c>
      <c r="D1948" s="100">
        <v>46</v>
      </c>
      <c r="E1948" s="101">
        <v>200926</v>
      </c>
      <c r="F1948" s="101">
        <v>22500000</v>
      </c>
      <c r="G1948" s="102">
        <v>48</v>
      </c>
      <c r="H1948" s="101" t="s">
        <v>123</v>
      </c>
      <c r="I1948" s="101"/>
      <c r="J1948" s="100"/>
      <c r="K1948" s="100"/>
      <c r="L1948" s="100"/>
      <c r="M1948" s="100"/>
      <c r="N1948" s="100"/>
      <c r="O1948" s="100"/>
      <c r="P1948" s="100"/>
      <c r="Q1948" s="100"/>
      <c r="R1948" s="100"/>
      <c r="S1948" s="100"/>
      <c r="T1948" s="100"/>
      <c r="U1948" s="100"/>
      <c r="V1948" s="100"/>
      <c r="W1948" s="100"/>
      <c r="X1948" s="100"/>
      <c r="Y1948" s="100"/>
      <c r="Z1948" s="100"/>
    </row>
    <row r="1949" spans="1:26" ht="14.25" hidden="1" customHeight="1" outlineLevel="1" x14ac:dyDescent="0.2">
      <c r="A1949" s="100" t="s">
        <v>181</v>
      </c>
      <c r="B1949" s="100">
        <v>11</v>
      </c>
      <c r="C1949" s="100" t="s">
        <v>102</v>
      </c>
      <c r="D1949" s="100">
        <v>46</v>
      </c>
      <c r="E1949" s="101">
        <v>202631</v>
      </c>
      <c r="F1949" s="101">
        <v>22500000</v>
      </c>
      <c r="G1949" s="102">
        <v>48</v>
      </c>
      <c r="H1949" s="101" t="s">
        <v>123</v>
      </c>
      <c r="I1949" s="101"/>
      <c r="J1949" s="100"/>
      <c r="K1949" s="100"/>
      <c r="L1949" s="100"/>
      <c r="M1949" s="100"/>
      <c r="N1949" s="100"/>
      <c r="O1949" s="100"/>
      <c r="P1949" s="100"/>
      <c r="Q1949" s="100"/>
      <c r="R1949" s="100"/>
      <c r="S1949" s="100"/>
      <c r="T1949" s="100"/>
      <c r="U1949" s="100"/>
      <c r="V1949" s="100"/>
      <c r="W1949" s="100"/>
      <c r="X1949" s="100"/>
      <c r="Y1949" s="100"/>
      <c r="Z1949" s="100"/>
    </row>
    <row r="1950" spans="1:26" ht="14.25" hidden="1" customHeight="1" outlineLevel="1" x14ac:dyDescent="0.2">
      <c r="A1950" s="100" t="s">
        <v>181</v>
      </c>
      <c r="B1950" s="100">
        <v>12</v>
      </c>
      <c r="C1950" s="100" t="s">
        <v>102</v>
      </c>
      <c r="D1950" s="100">
        <v>46</v>
      </c>
      <c r="E1950" s="101">
        <v>204336</v>
      </c>
      <c r="F1950" s="101">
        <v>0</v>
      </c>
      <c r="G1950" s="102">
        <v>0</v>
      </c>
      <c r="H1950" s="101" t="s">
        <v>123</v>
      </c>
      <c r="I1950" s="101"/>
      <c r="J1950" s="100"/>
      <c r="K1950" s="100"/>
      <c r="L1950" s="100"/>
      <c r="M1950" s="100"/>
      <c r="N1950" s="100"/>
      <c r="O1950" s="100"/>
      <c r="P1950" s="100"/>
      <c r="Q1950" s="100"/>
      <c r="R1950" s="100"/>
      <c r="S1950" s="100"/>
      <c r="T1950" s="100"/>
      <c r="U1950" s="100"/>
      <c r="V1950" s="100"/>
      <c r="W1950" s="100"/>
      <c r="X1950" s="100"/>
      <c r="Y1950" s="100"/>
      <c r="Z1950" s="100"/>
    </row>
    <row r="1951" spans="1:26" ht="14.25" hidden="1" customHeight="1" outlineLevel="1" x14ac:dyDescent="0.2">
      <c r="A1951" s="201" t="s">
        <v>181</v>
      </c>
      <c r="B1951" s="97">
        <v>1</v>
      </c>
      <c r="C1951" s="97" t="s">
        <v>103</v>
      </c>
      <c r="D1951" s="97">
        <v>46</v>
      </c>
      <c r="E1951" s="98">
        <v>214552.8</v>
      </c>
      <c r="F1951" s="98">
        <v>0</v>
      </c>
      <c r="G1951" s="99">
        <v>0</v>
      </c>
      <c r="H1951" s="98" t="s">
        <v>123</v>
      </c>
      <c r="I1951" s="101"/>
      <c r="J1951" s="100"/>
      <c r="K1951" s="100"/>
      <c r="L1951" s="100"/>
      <c r="M1951" s="100"/>
      <c r="N1951" s="100"/>
      <c r="O1951" s="100"/>
      <c r="P1951" s="100"/>
      <c r="Q1951" s="100"/>
      <c r="R1951" s="100"/>
      <c r="S1951" s="100"/>
      <c r="T1951" s="100"/>
      <c r="U1951" s="100"/>
      <c r="V1951" s="100"/>
      <c r="W1951" s="100"/>
      <c r="X1951" s="100"/>
      <c r="Y1951" s="100"/>
      <c r="Z1951" s="100"/>
    </row>
    <row r="1952" spans="1:26" ht="14.25" customHeight="1" collapsed="1" x14ac:dyDescent="0.2">
      <c r="A1952" s="100" t="s">
        <v>182</v>
      </c>
      <c r="B1952" s="100">
        <v>1</v>
      </c>
      <c r="C1952" s="100" t="s">
        <v>101</v>
      </c>
      <c r="D1952" s="100">
        <v>33</v>
      </c>
      <c r="E1952" s="101">
        <v>83358</v>
      </c>
      <c r="F1952" s="101">
        <v>100000</v>
      </c>
      <c r="G1952" s="102">
        <v>2</v>
      </c>
      <c r="H1952" s="101" t="s">
        <v>123</v>
      </c>
      <c r="I1952" s="101"/>
      <c r="J1952" s="100"/>
      <c r="K1952" s="100"/>
      <c r="L1952" s="100"/>
      <c r="M1952" s="100"/>
      <c r="N1952" s="100"/>
      <c r="O1952" s="100"/>
      <c r="P1952" s="100"/>
      <c r="Q1952" s="100"/>
      <c r="R1952" s="100"/>
      <c r="S1952" s="100"/>
      <c r="T1952" s="100"/>
      <c r="U1952" s="100"/>
      <c r="V1952" s="100"/>
      <c r="W1952" s="100"/>
      <c r="X1952" s="100"/>
      <c r="Y1952" s="100"/>
      <c r="Z1952" s="100"/>
    </row>
    <row r="1953" spans="1:26" ht="14.25" hidden="1" customHeight="1" outlineLevel="1" x14ac:dyDescent="0.2">
      <c r="A1953" s="100" t="s">
        <v>182</v>
      </c>
      <c r="B1953" s="100">
        <v>2</v>
      </c>
      <c r="C1953" s="100" t="s">
        <v>101</v>
      </c>
      <c r="D1953" s="100">
        <v>35</v>
      </c>
      <c r="E1953" s="101">
        <v>88308</v>
      </c>
      <c r="F1953" s="101">
        <v>200000</v>
      </c>
      <c r="G1953" s="102">
        <v>5</v>
      </c>
      <c r="H1953" s="101" t="s">
        <v>123</v>
      </c>
      <c r="I1953" s="101"/>
      <c r="J1953" s="100"/>
      <c r="K1953" s="100"/>
      <c r="L1953" s="100"/>
      <c r="M1953" s="100"/>
      <c r="N1953" s="100"/>
      <c r="O1953" s="100"/>
      <c r="P1953" s="100"/>
      <c r="Q1953" s="100"/>
      <c r="R1953" s="100"/>
      <c r="S1953" s="100"/>
      <c r="T1953" s="100"/>
      <c r="U1953" s="100"/>
      <c r="V1953" s="100"/>
      <c r="W1953" s="100"/>
      <c r="X1953" s="100"/>
      <c r="Y1953" s="100"/>
      <c r="Z1953" s="100"/>
    </row>
    <row r="1954" spans="1:26" ht="14.25" hidden="1" customHeight="1" outlineLevel="1" x14ac:dyDescent="0.2">
      <c r="A1954" s="100" t="s">
        <v>182</v>
      </c>
      <c r="B1954" s="100">
        <v>3</v>
      </c>
      <c r="C1954" s="100" t="s">
        <v>101</v>
      </c>
      <c r="D1954" s="100">
        <v>36</v>
      </c>
      <c r="E1954" s="101">
        <v>93654.000000000015</v>
      </c>
      <c r="F1954" s="101">
        <v>400000</v>
      </c>
      <c r="G1954" s="102">
        <v>14</v>
      </c>
      <c r="H1954" s="101" t="s">
        <v>123</v>
      </c>
      <c r="I1954" s="101"/>
      <c r="J1954" s="100"/>
      <c r="K1954" s="100"/>
      <c r="L1954" s="100"/>
      <c r="M1954" s="100"/>
      <c r="N1954" s="100"/>
      <c r="O1954" s="100"/>
      <c r="P1954" s="100"/>
      <c r="Q1954" s="100"/>
      <c r="R1954" s="100"/>
      <c r="S1954" s="100"/>
      <c r="T1954" s="100"/>
      <c r="U1954" s="100"/>
      <c r="V1954" s="100"/>
      <c r="W1954" s="100"/>
      <c r="X1954" s="100"/>
      <c r="Y1954" s="100"/>
      <c r="Z1954" s="100"/>
    </row>
    <row r="1955" spans="1:26" ht="14.25" hidden="1" customHeight="1" outlineLevel="1" x14ac:dyDescent="0.2">
      <c r="A1955" s="100" t="s">
        <v>182</v>
      </c>
      <c r="B1955" s="100">
        <v>4</v>
      </c>
      <c r="C1955" s="100" t="s">
        <v>101</v>
      </c>
      <c r="D1955" s="100">
        <v>38</v>
      </c>
      <c r="E1955" s="101">
        <v>99297.000000000015</v>
      </c>
      <c r="F1955" s="101">
        <v>2000000</v>
      </c>
      <c r="G1955" s="102">
        <v>28</v>
      </c>
      <c r="H1955" s="101" t="s">
        <v>123</v>
      </c>
      <c r="I1955" s="101"/>
      <c r="J1955" s="100"/>
      <c r="K1955" s="100"/>
      <c r="L1955" s="100"/>
      <c r="M1955" s="100"/>
      <c r="N1955" s="100"/>
      <c r="O1955" s="100"/>
      <c r="P1955" s="100"/>
      <c r="Q1955" s="100"/>
      <c r="R1955" s="100"/>
      <c r="S1955" s="100"/>
      <c r="T1955" s="100"/>
      <c r="U1955" s="100"/>
      <c r="V1955" s="100"/>
      <c r="W1955" s="100"/>
      <c r="X1955" s="100"/>
      <c r="Y1955" s="100"/>
      <c r="Z1955" s="100"/>
    </row>
    <row r="1956" spans="1:26" ht="14.25" hidden="1" customHeight="1" outlineLevel="1" x14ac:dyDescent="0.2">
      <c r="A1956" s="100" t="s">
        <v>182</v>
      </c>
      <c r="B1956" s="100">
        <v>5</v>
      </c>
      <c r="C1956" s="100" t="s">
        <v>101</v>
      </c>
      <c r="D1956" s="100">
        <v>39</v>
      </c>
      <c r="E1956" s="101">
        <v>105237</v>
      </c>
      <c r="F1956" s="101">
        <v>4000000</v>
      </c>
      <c r="G1956" s="102">
        <v>66</v>
      </c>
      <c r="H1956" s="101" t="s">
        <v>123</v>
      </c>
      <c r="I1956" s="101"/>
      <c r="J1956" s="100"/>
      <c r="K1956" s="100"/>
      <c r="L1956" s="100"/>
      <c r="M1956" s="100"/>
      <c r="N1956" s="100"/>
      <c r="O1956" s="100"/>
      <c r="P1956" s="100"/>
      <c r="Q1956" s="100"/>
      <c r="R1956" s="100"/>
      <c r="S1956" s="100"/>
      <c r="T1956" s="100"/>
      <c r="U1956" s="100"/>
      <c r="V1956" s="100"/>
      <c r="W1956" s="100"/>
      <c r="X1956" s="100"/>
      <c r="Y1956" s="100"/>
      <c r="Z1956" s="100"/>
    </row>
    <row r="1957" spans="1:26" ht="14.25" hidden="1" customHeight="1" outlineLevel="1" x14ac:dyDescent="0.2">
      <c r="A1957" s="100" t="s">
        <v>182</v>
      </c>
      <c r="B1957" s="100">
        <v>6</v>
      </c>
      <c r="C1957" s="100" t="s">
        <v>101</v>
      </c>
      <c r="D1957" s="100">
        <v>41</v>
      </c>
      <c r="E1957" s="101">
        <v>111573</v>
      </c>
      <c r="F1957" s="101">
        <v>6000000</v>
      </c>
      <c r="G1957" s="102">
        <v>102</v>
      </c>
      <c r="H1957" s="101" t="s">
        <v>123</v>
      </c>
      <c r="I1957" s="101"/>
      <c r="J1957" s="100"/>
      <c r="K1957" s="100"/>
      <c r="L1957" s="100"/>
      <c r="M1957" s="100"/>
      <c r="N1957" s="100"/>
      <c r="O1957" s="100"/>
      <c r="P1957" s="100"/>
      <c r="Q1957" s="100"/>
      <c r="R1957" s="100"/>
      <c r="S1957" s="100"/>
      <c r="T1957" s="100"/>
      <c r="U1957" s="100"/>
      <c r="V1957" s="100"/>
      <c r="W1957" s="100"/>
      <c r="X1957" s="100"/>
      <c r="Y1957" s="100"/>
      <c r="Z1957" s="100"/>
    </row>
    <row r="1958" spans="1:26" ht="14.25" hidden="1" customHeight="1" outlineLevel="1" x14ac:dyDescent="0.2">
      <c r="A1958" s="100" t="s">
        <v>182</v>
      </c>
      <c r="B1958" s="100">
        <v>7</v>
      </c>
      <c r="C1958" s="100" t="s">
        <v>101</v>
      </c>
      <c r="D1958" s="100">
        <v>42</v>
      </c>
      <c r="E1958" s="101">
        <v>118305</v>
      </c>
      <c r="F1958" s="101">
        <v>11000000</v>
      </c>
      <c r="G1958" s="102">
        <v>124</v>
      </c>
      <c r="H1958" s="101" t="s">
        <v>123</v>
      </c>
      <c r="I1958" s="101"/>
      <c r="J1958" s="100"/>
      <c r="K1958" s="100"/>
      <c r="L1958" s="100"/>
      <c r="M1958" s="100"/>
      <c r="N1958" s="100"/>
      <c r="O1958" s="100"/>
      <c r="P1958" s="100"/>
      <c r="Q1958" s="100"/>
      <c r="R1958" s="100"/>
      <c r="S1958" s="100"/>
      <c r="T1958" s="100"/>
      <c r="U1958" s="100"/>
      <c r="V1958" s="100"/>
      <c r="W1958" s="100"/>
      <c r="X1958" s="100"/>
      <c r="Y1958" s="100"/>
      <c r="Z1958" s="100"/>
    </row>
    <row r="1959" spans="1:26" ht="14.25" hidden="1" customHeight="1" outlineLevel="1" x14ac:dyDescent="0.2">
      <c r="A1959" s="100" t="s">
        <v>182</v>
      </c>
      <c r="B1959" s="100">
        <v>8</v>
      </c>
      <c r="C1959" s="100" t="s">
        <v>101</v>
      </c>
      <c r="D1959" s="100">
        <v>44</v>
      </c>
      <c r="E1959" s="101">
        <v>125433</v>
      </c>
      <c r="F1959" s="101">
        <v>17000000</v>
      </c>
      <c r="G1959" s="102">
        <v>140</v>
      </c>
      <c r="H1959" s="101" t="s">
        <v>123</v>
      </c>
      <c r="I1959" s="101"/>
      <c r="J1959" s="100"/>
      <c r="K1959" s="100"/>
      <c r="L1959" s="100"/>
      <c r="M1959" s="100"/>
      <c r="N1959" s="100"/>
      <c r="O1959" s="100"/>
      <c r="P1959" s="100"/>
      <c r="Q1959" s="100"/>
      <c r="R1959" s="100"/>
      <c r="S1959" s="100"/>
      <c r="T1959" s="100"/>
      <c r="U1959" s="100"/>
      <c r="V1959" s="100"/>
      <c r="W1959" s="100"/>
      <c r="X1959" s="100"/>
      <c r="Y1959" s="100"/>
      <c r="Z1959" s="100"/>
    </row>
    <row r="1960" spans="1:26" ht="14.25" hidden="1" customHeight="1" outlineLevel="1" x14ac:dyDescent="0.2">
      <c r="A1960" s="100" t="s">
        <v>182</v>
      </c>
      <c r="B1960" s="100">
        <v>9</v>
      </c>
      <c r="C1960" s="100" t="s">
        <v>101</v>
      </c>
      <c r="D1960" s="100">
        <v>45</v>
      </c>
      <c r="E1960" s="101">
        <v>132957</v>
      </c>
      <c r="F1960" s="101">
        <v>36000000</v>
      </c>
      <c r="G1960" s="102">
        <v>148</v>
      </c>
      <c r="H1960" s="101" t="s">
        <v>123</v>
      </c>
      <c r="I1960" s="101"/>
      <c r="J1960" s="100"/>
      <c r="K1960" s="100"/>
      <c r="L1960" s="100"/>
      <c r="M1960" s="100"/>
      <c r="N1960" s="100"/>
      <c r="O1960" s="100"/>
      <c r="P1960" s="100"/>
      <c r="Q1960" s="100"/>
      <c r="R1960" s="100"/>
      <c r="S1960" s="100"/>
      <c r="T1960" s="100"/>
      <c r="U1960" s="100"/>
      <c r="V1960" s="100"/>
      <c r="W1960" s="100"/>
      <c r="X1960" s="100"/>
      <c r="Y1960" s="100"/>
      <c r="Z1960" s="100"/>
    </row>
    <row r="1961" spans="1:26" ht="14.25" hidden="1" customHeight="1" outlineLevel="1" x14ac:dyDescent="0.2">
      <c r="A1961" s="100" t="s">
        <v>182</v>
      </c>
      <c r="B1961" s="100">
        <v>10</v>
      </c>
      <c r="C1961" s="100" t="s">
        <v>101</v>
      </c>
      <c r="D1961" s="100">
        <v>46</v>
      </c>
      <c r="E1961" s="101">
        <v>140976</v>
      </c>
      <c r="F1961" s="101">
        <v>52000000</v>
      </c>
      <c r="G1961" s="102">
        <v>152</v>
      </c>
      <c r="H1961" s="101" t="s">
        <v>123</v>
      </c>
      <c r="I1961" s="101"/>
      <c r="J1961" s="100"/>
      <c r="K1961" s="100"/>
      <c r="L1961" s="100"/>
      <c r="M1961" s="100"/>
      <c r="N1961" s="100"/>
      <c r="O1961" s="100"/>
      <c r="P1961" s="100"/>
      <c r="Q1961" s="100"/>
      <c r="R1961" s="100"/>
      <c r="S1961" s="100"/>
      <c r="T1961" s="100"/>
      <c r="U1961" s="100"/>
      <c r="V1961" s="100"/>
      <c r="W1961" s="100"/>
      <c r="X1961" s="100"/>
      <c r="Y1961" s="100"/>
      <c r="Z1961" s="100"/>
    </row>
    <row r="1962" spans="1:26" ht="14.25" hidden="1" customHeight="1" outlineLevel="1" x14ac:dyDescent="0.2">
      <c r="A1962" s="100" t="s">
        <v>182</v>
      </c>
      <c r="B1962" s="100">
        <v>11</v>
      </c>
      <c r="C1962" s="100" t="s">
        <v>101</v>
      </c>
      <c r="D1962" s="100">
        <v>47</v>
      </c>
      <c r="E1962" s="101">
        <v>149391</v>
      </c>
      <c r="F1962" s="101">
        <v>70000000</v>
      </c>
      <c r="G1962" s="102">
        <v>160</v>
      </c>
      <c r="H1962" s="101" t="s">
        <v>123</v>
      </c>
      <c r="I1962" s="101"/>
      <c r="J1962" s="100"/>
      <c r="K1962" s="100"/>
      <c r="L1962" s="100"/>
      <c r="M1962" s="100"/>
      <c r="N1962" s="100"/>
      <c r="O1962" s="100"/>
      <c r="P1962" s="100"/>
      <c r="Q1962" s="100"/>
      <c r="R1962" s="100"/>
      <c r="S1962" s="100"/>
      <c r="T1962" s="100"/>
      <c r="U1962" s="100"/>
      <c r="V1962" s="100"/>
      <c r="W1962" s="100"/>
      <c r="X1962" s="100"/>
      <c r="Y1962" s="100"/>
      <c r="Z1962" s="100"/>
    </row>
    <row r="1963" spans="1:26" ht="14.25" hidden="1" customHeight="1" outlineLevel="1" x14ac:dyDescent="0.2">
      <c r="A1963" s="100" t="s">
        <v>182</v>
      </c>
      <c r="B1963" s="100">
        <v>12</v>
      </c>
      <c r="C1963" s="100" t="s">
        <v>101</v>
      </c>
      <c r="D1963" s="100">
        <v>48</v>
      </c>
      <c r="E1963" s="101">
        <v>158400</v>
      </c>
      <c r="F1963" s="101">
        <v>0</v>
      </c>
      <c r="G1963" s="102">
        <v>0</v>
      </c>
      <c r="H1963" s="101" t="s">
        <v>123</v>
      </c>
      <c r="I1963" s="101"/>
      <c r="J1963" s="100"/>
      <c r="K1963" s="100"/>
      <c r="L1963" s="100"/>
      <c r="M1963" s="100"/>
      <c r="N1963" s="100"/>
      <c r="O1963" s="100"/>
      <c r="P1963" s="100"/>
      <c r="Q1963" s="100"/>
      <c r="R1963" s="100"/>
      <c r="S1963" s="100"/>
      <c r="T1963" s="100"/>
      <c r="U1963" s="100"/>
      <c r="V1963" s="100"/>
      <c r="W1963" s="100"/>
      <c r="X1963" s="100"/>
      <c r="Y1963" s="100"/>
      <c r="Z1963" s="100"/>
    </row>
    <row r="1964" spans="1:26" ht="14.25" hidden="1" customHeight="1" outlineLevel="1" x14ac:dyDescent="0.2">
      <c r="A1964" s="100" t="s">
        <v>182</v>
      </c>
      <c r="B1964" s="100">
        <v>1</v>
      </c>
      <c r="C1964" s="100" t="s">
        <v>102</v>
      </c>
      <c r="D1964" s="100">
        <v>48</v>
      </c>
      <c r="E1964" s="101">
        <v>158400</v>
      </c>
      <c r="F1964" s="101">
        <v>2500000</v>
      </c>
      <c r="G1964" s="102">
        <v>12</v>
      </c>
      <c r="H1964" s="101" t="s">
        <v>123</v>
      </c>
      <c r="I1964" s="101"/>
      <c r="J1964" s="100"/>
      <c r="K1964" s="100"/>
      <c r="L1964" s="100"/>
      <c r="M1964" s="100"/>
      <c r="N1964" s="100"/>
      <c r="O1964" s="100"/>
      <c r="P1964" s="100"/>
      <c r="Q1964" s="100"/>
      <c r="R1964" s="100"/>
      <c r="S1964" s="100"/>
      <c r="T1964" s="100"/>
      <c r="U1964" s="100"/>
      <c r="V1964" s="100"/>
      <c r="W1964" s="100"/>
      <c r="X1964" s="100"/>
      <c r="Y1964" s="100"/>
      <c r="Z1964" s="100"/>
    </row>
    <row r="1965" spans="1:26" ht="14.25" hidden="1" customHeight="1" outlineLevel="1" x14ac:dyDescent="0.2">
      <c r="A1965" s="100" t="s">
        <v>182</v>
      </c>
      <c r="B1965" s="100">
        <v>2</v>
      </c>
      <c r="C1965" s="100" t="s">
        <v>102</v>
      </c>
      <c r="D1965" s="100">
        <v>48</v>
      </c>
      <c r="E1965" s="101">
        <v>161370</v>
      </c>
      <c r="F1965" s="101">
        <v>5000000</v>
      </c>
      <c r="G1965" s="102">
        <v>24</v>
      </c>
      <c r="H1965" s="101" t="s">
        <v>123</v>
      </c>
      <c r="I1965" s="101"/>
      <c r="J1965" s="100"/>
      <c r="K1965" s="100"/>
      <c r="L1965" s="100"/>
      <c r="M1965" s="100"/>
      <c r="N1965" s="100"/>
      <c r="O1965" s="100"/>
      <c r="P1965" s="100"/>
      <c r="Q1965" s="100"/>
      <c r="R1965" s="100"/>
      <c r="S1965" s="100"/>
      <c r="T1965" s="100"/>
      <c r="U1965" s="100"/>
      <c r="V1965" s="100"/>
      <c r="W1965" s="100"/>
      <c r="X1965" s="100"/>
      <c r="Y1965" s="100"/>
      <c r="Z1965" s="100"/>
    </row>
    <row r="1966" spans="1:26" ht="14.25" hidden="1" customHeight="1" outlineLevel="1" x14ac:dyDescent="0.2">
      <c r="A1966" s="100" t="s">
        <v>182</v>
      </c>
      <c r="B1966" s="100">
        <v>3</v>
      </c>
      <c r="C1966" s="100" t="s">
        <v>102</v>
      </c>
      <c r="D1966" s="100">
        <v>48</v>
      </c>
      <c r="E1966" s="101">
        <v>164340</v>
      </c>
      <c r="F1966" s="101">
        <v>10000000</v>
      </c>
      <c r="G1966" s="102">
        <v>36</v>
      </c>
      <c r="H1966" s="101" t="s">
        <v>123</v>
      </c>
      <c r="I1966" s="101"/>
      <c r="J1966" s="100"/>
      <c r="K1966" s="100"/>
      <c r="L1966" s="100"/>
      <c r="M1966" s="100"/>
      <c r="N1966" s="100"/>
      <c r="O1966" s="100"/>
      <c r="P1966" s="100"/>
      <c r="Q1966" s="100"/>
      <c r="R1966" s="100"/>
      <c r="S1966" s="100"/>
      <c r="T1966" s="100"/>
      <c r="U1966" s="100"/>
      <c r="V1966" s="100"/>
      <c r="W1966" s="100"/>
      <c r="X1966" s="100"/>
      <c r="Y1966" s="100"/>
      <c r="Z1966" s="100"/>
    </row>
    <row r="1967" spans="1:26" ht="14.25" hidden="1" customHeight="1" outlineLevel="1" x14ac:dyDescent="0.2">
      <c r="A1967" s="100" t="s">
        <v>182</v>
      </c>
      <c r="B1967" s="100">
        <v>4</v>
      </c>
      <c r="C1967" s="100" t="s">
        <v>102</v>
      </c>
      <c r="D1967" s="100">
        <v>48</v>
      </c>
      <c r="E1967" s="101">
        <v>167310</v>
      </c>
      <c r="F1967" s="101">
        <v>22500000</v>
      </c>
      <c r="G1967" s="102">
        <v>48</v>
      </c>
      <c r="H1967" s="101" t="s">
        <v>123</v>
      </c>
      <c r="I1967" s="101"/>
      <c r="J1967" s="100"/>
      <c r="K1967" s="100"/>
      <c r="L1967" s="100"/>
      <c r="M1967" s="100"/>
      <c r="N1967" s="100"/>
      <c r="O1967" s="100"/>
      <c r="P1967" s="100"/>
      <c r="Q1967" s="100"/>
      <c r="R1967" s="100"/>
      <c r="S1967" s="100"/>
      <c r="T1967" s="100"/>
      <c r="U1967" s="100"/>
      <c r="V1967" s="100"/>
      <c r="W1967" s="100"/>
      <c r="X1967" s="100"/>
      <c r="Y1967" s="100"/>
      <c r="Z1967" s="100"/>
    </row>
    <row r="1968" spans="1:26" ht="14.25" hidden="1" customHeight="1" outlineLevel="1" x14ac:dyDescent="0.2">
      <c r="A1968" s="100" t="s">
        <v>182</v>
      </c>
      <c r="B1968" s="100">
        <v>5</v>
      </c>
      <c r="C1968" s="100" t="s">
        <v>102</v>
      </c>
      <c r="D1968" s="100">
        <v>48</v>
      </c>
      <c r="E1968" s="101">
        <v>170280</v>
      </c>
      <c r="F1968" s="101">
        <v>22500000</v>
      </c>
      <c r="G1968" s="102">
        <v>48</v>
      </c>
      <c r="H1968" s="101" t="s">
        <v>123</v>
      </c>
      <c r="I1968" s="101"/>
      <c r="J1968" s="100"/>
      <c r="K1968" s="100"/>
      <c r="L1968" s="100"/>
      <c r="M1968" s="100"/>
      <c r="N1968" s="100"/>
      <c r="O1968" s="100"/>
      <c r="P1968" s="100"/>
      <c r="Q1968" s="100"/>
      <c r="R1968" s="100"/>
      <c r="S1968" s="100"/>
      <c r="T1968" s="100"/>
      <c r="U1968" s="100"/>
      <c r="V1968" s="100"/>
      <c r="W1968" s="100"/>
      <c r="X1968" s="100"/>
      <c r="Y1968" s="100"/>
      <c r="Z1968" s="100"/>
    </row>
    <row r="1969" spans="1:26" ht="14.25" hidden="1" customHeight="1" outlineLevel="1" x14ac:dyDescent="0.2">
      <c r="A1969" s="100" t="s">
        <v>182</v>
      </c>
      <c r="B1969" s="100">
        <v>6</v>
      </c>
      <c r="C1969" s="100" t="s">
        <v>102</v>
      </c>
      <c r="D1969" s="100">
        <v>48</v>
      </c>
      <c r="E1969" s="101">
        <v>173250</v>
      </c>
      <c r="F1969" s="101">
        <v>22500000</v>
      </c>
      <c r="G1969" s="102">
        <v>48</v>
      </c>
      <c r="H1969" s="101" t="s">
        <v>123</v>
      </c>
      <c r="I1969" s="101"/>
      <c r="J1969" s="100"/>
      <c r="K1969" s="100"/>
      <c r="L1969" s="100"/>
      <c r="M1969" s="100"/>
      <c r="N1969" s="100"/>
      <c r="O1969" s="100"/>
      <c r="P1969" s="100"/>
      <c r="Q1969" s="100"/>
      <c r="R1969" s="100"/>
      <c r="S1969" s="100"/>
      <c r="T1969" s="100"/>
      <c r="U1969" s="100"/>
      <c r="V1969" s="100"/>
      <c r="W1969" s="100"/>
      <c r="X1969" s="100"/>
      <c r="Y1969" s="100"/>
      <c r="Z1969" s="100"/>
    </row>
    <row r="1970" spans="1:26" ht="14.25" hidden="1" customHeight="1" outlineLevel="1" x14ac:dyDescent="0.2">
      <c r="A1970" s="100" t="s">
        <v>182</v>
      </c>
      <c r="B1970" s="100">
        <v>7</v>
      </c>
      <c r="C1970" s="100" t="s">
        <v>102</v>
      </c>
      <c r="D1970" s="100">
        <v>48</v>
      </c>
      <c r="E1970" s="101">
        <v>176220</v>
      </c>
      <c r="F1970" s="101">
        <v>22500000</v>
      </c>
      <c r="G1970" s="102">
        <v>48</v>
      </c>
      <c r="H1970" s="101" t="s">
        <v>123</v>
      </c>
      <c r="I1970" s="101"/>
      <c r="J1970" s="100"/>
      <c r="K1970" s="100"/>
      <c r="L1970" s="100"/>
      <c r="M1970" s="100"/>
      <c r="N1970" s="100"/>
      <c r="O1970" s="100"/>
      <c r="P1970" s="100"/>
      <c r="Q1970" s="100"/>
      <c r="R1970" s="100"/>
      <c r="S1970" s="100"/>
      <c r="T1970" s="100"/>
      <c r="U1970" s="100"/>
      <c r="V1970" s="100"/>
      <c r="W1970" s="100"/>
      <c r="X1970" s="100"/>
      <c r="Y1970" s="100"/>
      <c r="Z1970" s="100"/>
    </row>
    <row r="1971" spans="1:26" ht="14.25" hidden="1" customHeight="1" outlineLevel="1" x14ac:dyDescent="0.2">
      <c r="A1971" s="100" t="s">
        <v>182</v>
      </c>
      <c r="B1971" s="100">
        <v>8</v>
      </c>
      <c r="C1971" s="100" t="s">
        <v>102</v>
      </c>
      <c r="D1971" s="100">
        <v>48</v>
      </c>
      <c r="E1971" s="101">
        <v>179190</v>
      </c>
      <c r="F1971" s="101">
        <v>22500000</v>
      </c>
      <c r="G1971" s="102">
        <v>48</v>
      </c>
      <c r="H1971" s="101" t="s">
        <v>123</v>
      </c>
      <c r="I1971" s="101"/>
      <c r="J1971" s="100"/>
      <c r="K1971" s="100"/>
      <c r="L1971" s="100"/>
      <c r="M1971" s="100"/>
      <c r="N1971" s="100"/>
      <c r="O1971" s="100"/>
      <c r="P1971" s="100"/>
      <c r="Q1971" s="100"/>
      <c r="R1971" s="100"/>
      <c r="S1971" s="100"/>
      <c r="T1971" s="100"/>
      <c r="U1971" s="100"/>
      <c r="V1971" s="100"/>
      <c r="W1971" s="100"/>
      <c r="X1971" s="100"/>
      <c r="Y1971" s="100"/>
      <c r="Z1971" s="100"/>
    </row>
    <row r="1972" spans="1:26" ht="14.25" hidden="1" customHeight="1" outlineLevel="1" x14ac:dyDescent="0.2">
      <c r="A1972" s="100" t="s">
        <v>182</v>
      </c>
      <c r="B1972" s="100">
        <v>9</v>
      </c>
      <c r="C1972" s="100" t="s">
        <v>102</v>
      </c>
      <c r="D1972" s="100">
        <v>48</v>
      </c>
      <c r="E1972" s="101">
        <v>182160</v>
      </c>
      <c r="F1972" s="101">
        <v>22500000</v>
      </c>
      <c r="G1972" s="102">
        <v>48</v>
      </c>
      <c r="H1972" s="101" t="s">
        <v>123</v>
      </c>
      <c r="I1972" s="101"/>
      <c r="J1972" s="100"/>
      <c r="K1972" s="100"/>
      <c r="L1972" s="100"/>
      <c r="M1972" s="100"/>
      <c r="N1972" s="100"/>
      <c r="O1972" s="100"/>
      <c r="P1972" s="100"/>
      <c r="Q1972" s="100"/>
      <c r="R1972" s="100"/>
      <c r="S1972" s="100"/>
      <c r="T1972" s="100"/>
      <c r="U1972" s="100"/>
      <c r="V1972" s="100"/>
      <c r="W1972" s="100"/>
      <c r="X1972" s="100"/>
      <c r="Y1972" s="100"/>
      <c r="Z1972" s="100"/>
    </row>
    <row r="1973" spans="1:26" ht="14.25" hidden="1" customHeight="1" outlineLevel="1" x14ac:dyDescent="0.2">
      <c r="A1973" s="100" t="s">
        <v>182</v>
      </c>
      <c r="B1973" s="100">
        <v>10</v>
      </c>
      <c r="C1973" s="100" t="s">
        <v>102</v>
      </c>
      <c r="D1973" s="100">
        <v>48</v>
      </c>
      <c r="E1973" s="101">
        <v>185130</v>
      </c>
      <c r="F1973" s="101">
        <v>22500000</v>
      </c>
      <c r="G1973" s="102">
        <v>48</v>
      </c>
      <c r="H1973" s="101" t="s">
        <v>123</v>
      </c>
      <c r="I1973" s="101"/>
      <c r="J1973" s="100"/>
      <c r="K1973" s="100"/>
      <c r="L1973" s="100"/>
      <c r="M1973" s="100"/>
      <c r="N1973" s="100"/>
      <c r="O1973" s="100"/>
      <c r="P1973" s="100"/>
      <c r="Q1973" s="100"/>
      <c r="R1973" s="100"/>
      <c r="S1973" s="100"/>
      <c r="T1973" s="100"/>
      <c r="U1973" s="100"/>
      <c r="V1973" s="100"/>
      <c r="W1973" s="100"/>
      <c r="X1973" s="100"/>
      <c r="Y1973" s="100"/>
      <c r="Z1973" s="100"/>
    </row>
    <row r="1974" spans="1:26" ht="14.25" hidden="1" customHeight="1" outlineLevel="1" x14ac:dyDescent="0.2">
      <c r="A1974" s="100" t="s">
        <v>182</v>
      </c>
      <c r="B1974" s="100">
        <v>11</v>
      </c>
      <c r="C1974" s="100" t="s">
        <v>102</v>
      </c>
      <c r="D1974" s="100">
        <v>48</v>
      </c>
      <c r="E1974" s="101">
        <v>188100</v>
      </c>
      <c r="F1974" s="101">
        <v>22500000</v>
      </c>
      <c r="G1974" s="102">
        <v>48</v>
      </c>
      <c r="H1974" s="101" t="s">
        <v>123</v>
      </c>
      <c r="I1974" s="101"/>
      <c r="J1974" s="100"/>
      <c r="K1974" s="100"/>
      <c r="L1974" s="100"/>
      <c r="M1974" s="100"/>
      <c r="N1974" s="100"/>
      <c r="O1974" s="100"/>
      <c r="P1974" s="100"/>
      <c r="Q1974" s="100"/>
      <c r="R1974" s="100"/>
      <c r="S1974" s="100"/>
      <c r="T1974" s="100"/>
      <c r="U1974" s="100"/>
      <c r="V1974" s="100"/>
      <c r="W1974" s="100"/>
      <c r="X1974" s="100"/>
      <c r="Y1974" s="100"/>
      <c r="Z1974" s="100"/>
    </row>
    <row r="1975" spans="1:26" ht="14.25" hidden="1" customHeight="1" outlineLevel="1" x14ac:dyDescent="0.2">
      <c r="A1975" s="100" t="s">
        <v>182</v>
      </c>
      <c r="B1975" s="100">
        <v>12</v>
      </c>
      <c r="C1975" s="100" t="s">
        <v>102</v>
      </c>
      <c r="D1975" s="100">
        <v>48</v>
      </c>
      <c r="E1975" s="101">
        <v>191070</v>
      </c>
      <c r="F1975" s="101">
        <v>0</v>
      </c>
      <c r="G1975" s="102">
        <v>0</v>
      </c>
      <c r="H1975" s="101" t="s">
        <v>123</v>
      </c>
      <c r="I1975" s="101"/>
      <c r="J1975" s="100"/>
      <c r="K1975" s="100"/>
      <c r="L1975" s="100"/>
      <c r="M1975" s="100"/>
      <c r="N1975" s="100"/>
      <c r="O1975" s="100"/>
      <c r="P1975" s="100"/>
      <c r="Q1975" s="100"/>
      <c r="R1975" s="100"/>
      <c r="S1975" s="100"/>
      <c r="T1975" s="100"/>
      <c r="U1975" s="100"/>
      <c r="V1975" s="100"/>
      <c r="W1975" s="100"/>
      <c r="X1975" s="100"/>
      <c r="Y1975" s="100"/>
      <c r="Z1975" s="100"/>
    </row>
    <row r="1976" spans="1:26" ht="14.25" hidden="1" customHeight="1" outlineLevel="1" x14ac:dyDescent="0.2">
      <c r="A1976" s="201" t="s">
        <v>182</v>
      </c>
      <c r="B1976" s="97">
        <v>1</v>
      </c>
      <c r="C1976" s="97" t="s">
        <v>103</v>
      </c>
      <c r="D1976" s="97">
        <v>48</v>
      </c>
      <c r="E1976" s="98">
        <v>200623.5</v>
      </c>
      <c r="F1976" s="98">
        <v>0</v>
      </c>
      <c r="G1976" s="99">
        <v>0</v>
      </c>
      <c r="H1976" s="98" t="s">
        <v>123</v>
      </c>
      <c r="I1976" s="101"/>
      <c r="J1976" s="100"/>
      <c r="K1976" s="100"/>
      <c r="L1976" s="100"/>
      <c r="M1976" s="100"/>
      <c r="N1976" s="100"/>
      <c r="O1976" s="100"/>
      <c r="P1976" s="100"/>
      <c r="Q1976" s="100"/>
      <c r="R1976" s="100"/>
      <c r="S1976" s="100"/>
      <c r="T1976" s="100"/>
      <c r="U1976" s="100"/>
      <c r="V1976" s="100"/>
      <c r="W1976" s="100"/>
      <c r="X1976" s="100"/>
      <c r="Y1976" s="100"/>
      <c r="Z1976" s="100"/>
    </row>
    <row r="1977" spans="1:26" ht="14.25" customHeight="1" collapsed="1" x14ac:dyDescent="0.2">
      <c r="A1977" s="100" t="s">
        <v>183</v>
      </c>
      <c r="B1977" s="100">
        <v>1</v>
      </c>
      <c r="C1977" s="100" t="s">
        <v>101</v>
      </c>
      <c r="D1977" s="100">
        <v>54</v>
      </c>
      <c r="E1977" s="146">
        <v>67221</v>
      </c>
      <c r="F1977" s="101">
        <v>100000</v>
      </c>
      <c r="G1977" s="102">
        <v>2</v>
      </c>
      <c r="H1977" s="101" t="s">
        <v>123</v>
      </c>
      <c r="I1977" s="101"/>
      <c r="J1977" s="100"/>
      <c r="K1977" s="100"/>
      <c r="L1977" s="100"/>
      <c r="M1977" s="100"/>
      <c r="N1977" s="100"/>
      <c r="O1977" s="100"/>
      <c r="P1977" s="100"/>
      <c r="Q1977" s="100"/>
      <c r="R1977" s="100"/>
      <c r="S1977" s="100"/>
      <c r="T1977" s="100"/>
      <c r="U1977" s="100"/>
      <c r="V1977" s="100"/>
      <c r="W1977" s="100"/>
      <c r="X1977" s="100"/>
      <c r="Y1977" s="100"/>
      <c r="Z1977" s="100"/>
    </row>
    <row r="1978" spans="1:26" ht="14.25" hidden="1" customHeight="1" outlineLevel="1" x14ac:dyDescent="0.2">
      <c r="A1978" s="100" t="s">
        <v>183</v>
      </c>
      <c r="B1978" s="100">
        <v>2</v>
      </c>
      <c r="C1978" s="100" t="s">
        <v>101</v>
      </c>
      <c r="D1978" s="100">
        <v>56</v>
      </c>
      <c r="E1978" s="146">
        <v>71280</v>
      </c>
      <c r="F1978" s="101">
        <v>200000</v>
      </c>
      <c r="G1978" s="102">
        <v>5</v>
      </c>
      <c r="H1978" s="101" t="s">
        <v>123</v>
      </c>
      <c r="I1978" s="101"/>
      <c r="J1978" s="100"/>
      <c r="K1978" s="100"/>
      <c r="L1978" s="100"/>
      <c r="M1978" s="100"/>
      <c r="N1978" s="100"/>
      <c r="O1978" s="100"/>
      <c r="P1978" s="100"/>
      <c r="Q1978" s="100"/>
      <c r="R1978" s="100"/>
      <c r="S1978" s="100"/>
      <c r="T1978" s="100"/>
      <c r="U1978" s="100"/>
      <c r="V1978" s="100"/>
      <c r="W1978" s="100"/>
      <c r="X1978" s="100"/>
      <c r="Y1978" s="100"/>
      <c r="Z1978" s="100"/>
    </row>
    <row r="1979" spans="1:26" ht="14.25" hidden="1" customHeight="1" outlineLevel="1" x14ac:dyDescent="0.2">
      <c r="A1979" s="100" t="s">
        <v>183</v>
      </c>
      <c r="B1979" s="100">
        <v>3</v>
      </c>
      <c r="C1979" s="100" t="s">
        <v>101</v>
      </c>
      <c r="D1979" s="100">
        <v>57</v>
      </c>
      <c r="E1979" s="146">
        <v>75537</v>
      </c>
      <c r="F1979" s="101">
        <v>400000</v>
      </c>
      <c r="G1979" s="102">
        <v>14</v>
      </c>
      <c r="H1979" s="101" t="s">
        <v>123</v>
      </c>
      <c r="I1979" s="101"/>
      <c r="J1979" s="100"/>
      <c r="K1979" s="100"/>
      <c r="L1979" s="100"/>
      <c r="M1979" s="100"/>
      <c r="N1979" s="100"/>
      <c r="O1979" s="100"/>
      <c r="P1979" s="100"/>
      <c r="Q1979" s="100"/>
      <c r="R1979" s="100"/>
      <c r="S1979" s="100"/>
      <c r="T1979" s="100"/>
      <c r="U1979" s="100"/>
      <c r="V1979" s="100"/>
      <c r="W1979" s="100"/>
      <c r="X1979" s="100"/>
      <c r="Y1979" s="100"/>
      <c r="Z1979" s="100"/>
    </row>
    <row r="1980" spans="1:26" ht="14.25" hidden="1" customHeight="1" outlineLevel="1" x14ac:dyDescent="0.2">
      <c r="A1980" s="100" t="s">
        <v>183</v>
      </c>
      <c r="B1980" s="100">
        <v>4</v>
      </c>
      <c r="C1980" s="100" t="s">
        <v>101</v>
      </c>
      <c r="D1980" s="100">
        <v>59</v>
      </c>
      <c r="E1980" s="146">
        <v>80091</v>
      </c>
      <c r="F1980" s="101">
        <v>2000000</v>
      </c>
      <c r="G1980" s="102">
        <v>28</v>
      </c>
      <c r="H1980" s="101" t="s">
        <v>123</v>
      </c>
      <c r="I1980" s="101"/>
      <c r="J1980" s="100"/>
      <c r="K1980" s="100"/>
      <c r="L1980" s="100"/>
      <c r="M1980" s="100"/>
      <c r="N1980" s="100"/>
      <c r="O1980" s="100"/>
      <c r="P1980" s="100"/>
      <c r="Q1980" s="100"/>
      <c r="R1980" s="100"/>
      <c r="S1980" s="100"/>
      <c r="T1980" s="100"/>
      <c r="U1980" s="100"/>
      <c r="V1980" s="100"/>
      <c r="W1980" s="100"/>
      <c r="X1980" s="100"/>
      <c r="Y1980" s="100"/>
      <c r="Z1980" s="100"/>
    </row>
    <row r="1981" spans="1:26" ht="14.25" hidden="1" customHeight="1" outlineLevel="1" x14ac:dyDescent="0.2">
      <c r="A1981" s="100" t="s">
        <v>183</v>
      </c>
      <c r="B1981" s="100">
        <v>5</v>
      </c>
      <c r="C1981" s="100" t="s">
        <v>101</v>
      </c>
      <c r="D1981" s="100">
        <v>60</v>
      </c>
      <c r="E1981" s="146">
        <v>84942</v>
      </c>
      <c r="F1981" s="101">
        <v>4000000</v>
      </c>
      <c r="G1981" s="102">
        <v>66</v>
      </c>
      <c r="H1981" s="101" t="s">
        <v>123</v>
      </c>
      <c r="I1981" s="101"/>
      <c r="J1981" s="100"/>
      <c r="K1981" s="100"/>
      <c r="L1981" s="100"/>
      <c r="M1981" s="100"/>
      <c r="N1981" s="100"/>
      <c r="O1981" s="100"/>
      <c r="P1981" s="100"/>
      <c r="Q1981" s="100"/>
      <c r="R1981" s="100"/>
      <c r="S1981" s="100"/>
      <c r="T1981" s="100"/>
      <c r="U1981" s="100"/>
      <c r="V1981" s="100"/>
      <c r="W1981" s="100"/>
      <c r="X1981" s="100"/>
      <c r="Y1981" s="100"/>
      <c r="Z1981" s="100"/>
    </row>
    <row r="1982" spans="1:26" ht="14.25" hidden="1" customHeight="1" outlineLevel="1" x14ac:dyDescent="0.2">
      <c r="A1982" s="100" t="s">
        <v>183</v>
      </c>
      <c r="B1982" s="100">
        <v>6</v>
      </c>
      <c r="C1982" s="100" t="s">
        <v>101</v>
      </c>
      <c r="D1982" s="100">
        <v>62</v>
      </c>
      <c r="E1982" s="146">
        <v>89991</v>
      </c>
      <c r="F1982" s="101">
        <v>6000000</v>
      </c>
      <c r="G1982" s="102">
        <v>102</v>
      </c>
      <c r="H1982" s="101" t="s">
        <v>123</v>
      </c>
      <c r="I1982" s="101"/>
      <c r="J1982" s="100"/>
      <c r="K1982" s="100"/>
      <c r="L1982" s="100"/>
      <c r="M1982" s="100"/>
      <c r="N1982" s="100"/>
      <c r="O1982" s="100"/>
      <c r="P1982" s="100"/>
      <c r="Q1982" s="100"/>
      <c r="R1982" s="100"/>
      <c r="S1982" s="100"/>
      <c r="T1982" s="100"/>
      <c r="U1982" s="100"/>
      <c r="V1982" s="100"/>
      <c r="W1982" s="100"/>
      <c r="X1982" s="100"/>
      <c r="Y1982" s="100"/>
      <c r="Z1982" s="100"/>
    </row>
    <row r="1983" spans="1:26" ht="14.25" hidden="1" customHeight="1" outlineLevel="1" x14ac:dyDescent="0.2">
      <c r="A1983" s="100" t="s">
        <v>183</v>
      </c>
      <c r="B1983" s="100">
        <v>7</v>
      </c>
      <c r="C1983" s="100" t="s">
        <v>101</v>
      </c>
      <c r="D1983" s="100">
        <v>63</v>
      </c>
      <c r="E1983" s="146">
        <v>95436</v>
      </c>
      <c r="F1983" s="101">
        <v>11000000</v>
      </c>
      <c r="G1983" s="102">
        <v>124</v>
      </c>
      <c r="H1983" s="101" t="s">
        <v>123</v>
      </c>
      <c r="I1983" s="101"/>
      <c r="J1983" s="100"/>
      <c r="K1983" s="100"/>
      <c r="L1983" s="100"/>
      <c r="M1983" s="100"/>
      <c r="N1983" s="100"/>
      <c r="O1983" s="100"/>
      <c r="P1983" s="100"/>
      <c r="Q1983" s="100"/>
      <c r="R1983" s="100"/>
      <c r="S1983" s="100"/>
      <c r="T1983" s="100"/>
      <c r="U1983" s="100"/>
      <c r="V1983" s="100"/>
      <c r="W1983" s="100"/>
      <c r="X1983" s="100"/>
      <c r="Y1983" s="100"/>
      <c r="Z1983" s="100"/>
    </row>
    <row r="1984" spans="1:26" ht="14.25" hidden="1" customHeight="1" outlineLevel="1" x14ac:dyDescent="0.2">
      <c r="A1984" s="100" t="s">
        <v>183</v>
      </c>
      <c r="B1984" s="100">
        <v>8</v>
      </c>
      <c r="C1984" s="100" t="s">
        <v>101</v>
      </c>
      <c r="D1984" s="100">
        <v>65</v>
      </c>
      <c r="E1984" s="146">
        <v>101178</v>
      </c>
      <c r="F1984" s="101">
        <v>17000000</v>
      </c>
      <c r="G1984" s="102">
        <v>140</v>
      </c>
      <c r="H1984" s="101" t="s">
        <v>123</v>
      </c>
      <c r="I1984" s="101"/>
      <c r="J1984" s="100"/>
      <c r="K1984" s="100"/>
      <c r="L1984" s="100"/>
      <c r="M1984" s="100"/>
      <c r="N1984" s="100"/>
      <c r="O1984" s="100"/>
      <c r="P1984" s="100"/>
      <c r="Q1984" s="100"/>
      <c r="R1984" s="100"/>
      <c r="S1984" s="100"/>
      <c r="T1984" s="100"/>
      <c r="U1984" s="100"/>
      <c r="V1984" s="100"/>
      <c r="W1984" s="100"/>
      <c r="X1984" s="100"/>
      <c r="Y1984" s="100"/>
      <c r="Z1984" s="100"/>
    </row>
    <row r="1985" spans="1:26" ht="14.25" hidden="1" customHeight="1" outlineLevel="1" x14ac:dyDescent="0.2">
      <c r="A1985" s="100" t="s">
        <v>183</v>
      </c>
      <c r="B1985" s="100">
        <v>9</v>
      </c>
      <c r="C1985" s="100" t="s">
        <v>101</v>
      </c>
      <c r="D1985" s="100">
        <v>66</v>
      </c>
      <c r="E1985" s="146">
        <v>107217</v>
      </c>
      <c r="F1985" s="101">
        <v>36000000</v>
      </c>
      <c r="G1985" s="102">
        <v>148</v>
      </c>
      <c r="H1985" s="101" t="s">
        <v>123</v>
      </c>
      <c r="I1985" s="101"/>
      <c r="J1985" s="100"/>
      <c r="K1985" s="100"/>
      <c r="L1985" s="100"/>
      <c r="M1985" s="100"/>
      <c r="N1985" s="100"/>
      <c r="O1985" s="100"/>
      <c r="P1985" s="100"/>
      <c r="Q1985" s="100"/>
      <c r="R1985" s="100"/>
      <c r="S1985" s="100"/>
      <c r="T1985" s="100"/>
      <c r="U1985" s="100"/>
      <c r="V1985" s="100"/>
      <c r="W1985" s="100"/>
      <c r="X1985" s="100"/>
      <c r="Y1985" s="100"/>
      <c r="Z1985" s="100"/>
    </row>
    <row r="1986" spans="1:26" ht="14.25" hidden="1" customHeight="1" outlineLevel="1" x14ac:dyDescent="0.2">
      <c r="A1986" s="100" t="s">
        <v>183</v>
      </c>
      <c r="B1986" s="100">
        <v>10</v>
      </c>
      <c r="C1986" s="100" t="s">
        <v>101</v>
      </c>
      <c r="D1986" s="100">
        <v>67</v>
      </c>
      <c r="E1986" s="146">
        <v>113652</v>
      </c>
      <c r="F1986" s="101">
        <v>52000000</v>
      </c>
      <c r="G1986" s="102">
        <v>152</v>
      </c>
      <c r="H1986" s="101" t="s">
        <v>123</v>
      </c>
      <c r="I1986" s="101"/>
      <c r="J1986" s="100"/>
      <c r="K1986" s="100"/>
      <c r="L1986" s="100"/>
      <c r="M1986" s="100"/>
      <c r="N1986" s="100"/>
      <c r="O1986" s="100"/>
      <c r="P1986" s="100"/>
      <c r="Q1986" s="100"/>
      <c r="R1986" s="100"/>
      <c r="S1986" s="100"/>
      <c r="T1986" s="100"/>
      <c r="U1986" s="100"/>
      <c r="V1986" s="100"/>
      <c r="W1986" s="100"/>
      <c r="X1986" s="100"/>
      <c r="Y1986" s="100"/>
      <c r="Z1986" s="100"/>
    </row>
    <row r="1987" spans="1:26" ht="14.25" hidden="1" customHeight="1" outlineLevel="1" x14ac:dyDescent="0.2">
      <c r="A1987" s="100" t="s">
        <v>183</v>
      </c>
      <c r="B1987" s="100">
        <v>11</v>
      </c>
      <c r="C1987" s="100" t="s">
        <v>101</v>
      </c>
      <c r="D1987" s="100">
        <v>68</v>
      </c>
      <c r="E1987" s="146">
        <v>120483</v>
      </c>
      <c r="F1987" s="101">
        <v>70000000</v>
      </c>
      <c r="G1987" s="102">
        <v>160</v>
      </c>
      <c r="H1987" s="101" t="s">
        <v>123</v>
      </c>
      <c r="I1987" s="101"/>
      <c r="J1987" s="100"/>
      <c r="K1987" s="100"/>
      <c r="L1987" s="100"/>
      <c r="M1987" s="100"/>
      <c r="N1987" s="100"/>
      <c r="O1987" s="100"/>
      <c r="P1987" s="100"/>
      <c r="Q1987" s="100"/>
      <c r="R1987" s="100"/>
      <c r="S1987" s="100"/>
      <c r="T1987" s="100"/>
      <c r="U1987" s="100"/>
      <c r="V1987" s="100"/>
      <c r="W1987" s="100"/>
      <c r="X1987" s="100"/>
      <c r="Y1987" s="100"/>
      <c r="Z1987" s="100"/>
    </row>
    <row r="1988" spans="1:26" ht="14.25" hidden="1" customHeight="1" outlineLevel="1" x14ac:dyDescent="0.2">
      <c r="A1988" s="100" t="s">
        <v>183</v>
      </c>
      <c r="B1988" s="100">
        <v>12</v>
      </c>
      <c r="C1988" s="100" t="s">
        <v>101</v>
      </c>
      <c r="D1988" s="100">
        <v>69</v>
      </c>
      <c r="E1988" s="146">
        <v>127710</v>
      </c>
      <c r="F1988" s="101">
        <v>0</v>
      </c>
      <c r="G1988" s="102">
        <v>0</v>
      </c>
      <c r="H1988" s="101" t="s">
        <v>123</v>
      </c>
      <c r="I1988" s="101"/>
      <c r="J1988" s="100"/>
      <c r="K1988" s="100"/>
      <c r="L1988" s="100"/>
      <c r="M1988" s="100"/>
      <c r="N1988" s="100"/>
      <c r="O1988" s="100"/>
      <c r="P1988" s="100"/>
      <c r="Q1988" s="100"/>
      <c r="R1988" s="100"/>
      <c r="S1988" s="100"/>
      <c r="T1988" s="100"/>
      <c r="U1988" s="100"/>
      <c r="V1988" s="100"/>
      <c r="W1988" s="100"/>
      <c r="X1988" s="100"/>
      <c r="Y1988" s="100"/>
      <c r="Z1988" s="100"/>
    </row>
    <row r="1989" spans="1:26" ht="14.25" hidden="1" customHeight="1" outlineLevel="1" x14ac:dyDescent="0.2">
      <c r="A1989" s="100" t="s">
        <v>183</v>
      </c>
      <c r="B1989" s="100">
        <v>1</v>
      </c>
      <c r="C1989" s="100" t="s">
        <v>102</v>
      </c>
      <c r="D1989" s="100">
        <v>69</v>
      </c>
      <c r="E1989" s="146">
        <v>127710</v>
      </c>
      <c r="F1989" s="101">
        <v>2500000</v>
      </c>
      <c r="G1989" s="102">
        <v>12</v>
      </c>
      <c r="H1989" s="101" t="s">
        <v>123</v>
      </c>
      <c r="I1989" s="101"/>
      <c r="J1989" s="100"/>
      <c r="K1989" s="100"/>
      <c r="L1989" s="100"/>
      <c r="M1989" s="100"/>
      <c r="N1989" s="100"/>
      <c r="O1989" s="100"/>
      <c r="P1989" s="100"/>
      <c r="Q1989" s="100"/>
      <c r="R1989" s="100"/>
      <c r="S1989" s="100"/>
      <c r="T1989" s="100"/>
      <c r="U1989" s="100"/>
      <c r="V1989" s="100"/>
      <c r="W1989" s="100"/>
      <c r="X1989" s="100"/>
      <c r="Y1989" s="100"/>
      <c r="Z1989" s="100"/>
    </row>
    <row r="1990" spans="1:26" ht="14.25" hidden="1" customHeight="1" outlineLevel="1" x14ac:dyDescent="0.2">
      <c r="A1990" s="100" t="s">
        <v>183</v>
      </c>
      <c r="B1990" s="100">
        <v>2</v>
      </c>
      <c r="C1990" s="100" t="s">
        <v>102</v>
      </c>
      <c r="D1990" s="100">
        <v>69</v>
      </c>
      <c r="E1990" s="146">
        <v>130032</v>
      </c>
      <c r="F1990" s="101">
        <v>5000000</v>
      </c>
      <c r="G1990" s="102">
        <v>24</v>
      </c>
      <c r="H1990" s="101" t="s">
        <v>123</v>
      </c>
      <c r="I1990" s="101"/>
      <c r="J1990" s="100"/>
      <c r="K1990" s="100"/>
      <c r="L1990" s="100"/>
      <c r="M1990" s="100"/>
      <c r="N1990" s="100"/>
      <c r="O1990" s="100"/>
      <c r="P1990" s="100"/>
      <c r="Q1990" s="100"/>
      <c r="R1990" s="100"/>
      <c r="S1990" s="100"/>
      <c r="T1990" s="100"/>
      <c r="U1990" s="100"/>
      <c r="V1990" s="100"/>
      <c r="W1990" s="100"/>
      <c r="X1990" s="100"/>
      <c r="Y1990" s="100"/>
      <c r="Z1990" s="100"/>
    </row>
    <row r="1991" spans="1:26" ht="14.25" hidden="1" customHeight="1" outlineLevel="1" x14ac:dyDescent="0.2">
      <c r="A1991" s="100" t="s">
        <v>183</v>
      </c>
      <c r="B1991" s="100">
        <v>3</v>
      </c>
      <c r="C1991" s="100" t="s">
        <v>102</v>
      </c>
      <c r="D1991" s="100">
        <v>69</v>
      </c>
      <c r="E1991" s="146">
        <v>132353</v>
      </c>
      <c r="F1991" s="101">
        <v>10000000</v>
      </c>
      <c r="G1991" s="102">
        <v>36</v>
      </c>
      <c r="H1991" s="101" t="s">
        <v>123</v>
      </c>
      <c r="I1991" s="101"/>
      <c r="J1991" s="100"/>
      <c r="K1991" s="100"/>
      <c r="L1991" s="100"/>
      <c r="M1991" s="100"/>
      <c r="N1991" s="100"/>
      <c r="O1991" s="100"/>
      <c r="P1991" s="100"/>
      <c r="Q1991" s="100"/>
      <c r="R1991" s="100"/>
      <c r="S1991" s="100"/>
      <c r="T1991" s="100"/>
      <c r="U1991" s="100"/>
      <c r="V1991" s="100"/>
      <c r="W1991" s="100"/>
      <c r="X1991" s="100"/>
      <c r="Y1991" s="100"/>
      <c r="Z1991" s="100"/>
    </row>
    <row r="1992" spans="1:26" ht="14.25" hidden="1" customHeight="1" outlineLevel="1" x14ac:dyDescent="0.2">
      <c r="A1992" s="100" t="s">
        <v>183</v>
      </c>
      <c r="B1992" s="100">
        <v>4</v>
      </c>
      <c r="C1992" s="100" t="s">
        <v>102</v>
      </c>
      <c r="D1992" s="100">
        <v>69</v>
      </c>
      <c r="E1992" s="146">
        <v>134675</v>
      </c>
      <c r="F1992" s="101">
        <v>22500000</v>
      </c>
      <c r="G1992" s="102">
        <v>48</v>
      </c>
      <c r="H1992" s="101" t="s">
        <v>123</v>
      </c>
      <c r="I1992" s="101"/>
      <c r="J1992" s="100"/>
      <c r="K1992" s="100"/>
      <c r="L1992" s="100"/>
      <c r="M1992" s="100"/>
      <c r="N1992" s="100"/>
      <c r="O1992" s="100"/>
      <c r="P1992" s="100"/>
      <c r="Q1992" s="100"/>
      <c r="R1992" s="100"/>
      <c r="S1992" s="100"/>
      <c r="T1992" s="100"/>
      <c r="U1992" s="100"/>
      <c r="V1992" s="100"/>
      <c r="W1992" s="100"/>
      <c r="X1992" s="100"/>
      <c r="Y1992" s="100"/>
      <c r="Z1992" s="100"/>
    </row>
    <row r="1993" spans="1:26" ht="14.25" hidden="1" customHeight="1" outlineLevel="1" x14ac:dyDescent="0.2">
      <c r="A1993" s="100" t="s">
        <v>183</v>
      </c>
      <c r="B1993" s="100">
        <v>5</v>
      </c>
      <c r="C1993" s="100" t="s">
        <v>102</v>
      </c>
      <c r="D1993" s="100">
        <v>69</v>
      </c>
      <c r="E1993" s="146">
        <v>136996</v>
      </c>
      <c r="F1993" s="101">
        <v>22500000</v>
      </c>
      <c r="G1993" s="102">
        <v>48</v>
      </c>
      <c r="H1993" s="101" t="s">
        <v>123</v>
      </c>
      <c r="I1993" s="101"/>
      <c r="J1993" s="100"/>
      <c r="K1993" s="100"/>
      <c r="L1993" s="100"/>
      <c r="M1993" s="100"/>
      <c r="N1993" s="100"/>
      <c r="O1993" s="100"/>
      <c r="P1993" s="100"/>
      <c r="Q1993" s="100"/>
      <c r="R1993" s="100"/>
      <c r="S1993" s="100"/>
      <c r="T1993" s="100"/>
      <c r="U1993" s="100"/>
      <c r="V1993" s="100"/>
      <c r="W1993" s="100"/>
      <c r="X1993" s="100"/>
      <c r="Y1993" s="100"/>
      <c r="Z1993" s="100"/>
    </row>
    <row r="1994" spans="1:26" ht="14.25" hidden="1" customHeight="1" outlineLevel="1" x14ac:dyDescent="0.2">
      <c r="A1994" s="100" t="s">
        <v>183</v>
      </c>
      <c r="B1994" s="100">
        <v>6</v>
      </c>
      <c r="C1994" s="100" t="s">
        <v>102</v>
      </c>
      <c r="D1994" s="100">
        <v>69</v>
      </c>
      <c r="E1994" s="146">
        <v>139323</v>
      </c>
      <c r="F1994" s="101">
        <v>22500000</v>
      </c>
      <c r="G1994" s="102">
        <v>48</v>
      </c>
      <c r="H1994" s="101" t="s">
        <v>123</v>
      </c>
      <c r="I1994" s="101"/>
      <c r="J1994" s="100"/>
      <c r="K1994" s="100"/>
      <c r="L1994" s="100"/>
      <c r="M1994" s="100"/>
      <c r="N1994" s="100"/>
      <c r="O1994" s="100"/>
      <c r="P1994" s="100"/>
      <c r="Q1994" s="100"/>
      <c r="R1994" s="100"/>
      <c r="S1994" s="100"/>
      <c r="T1994" s="100"/>
      <c r="U1994" s="100"/>
      <c r="V1994" s="100"/>
      <c r="W1994" s="100"/>
      <c r="X1994" s="100"/>
      <c r="Y1994" s="100"/>
      <c r="Z1994" s="100"/>
    </row>
    <row r="1995" spans="1:26" ht="14.25" hidden="1" customHeight="1" outlineLevel="1" x14ac:dyDescent="0.2">
      <c r="A1995" s="100" t="s">
        <v>183</v>
      </c>
      <c r="B1995" s="100">
        <v>7</v>
      </c>
      <c r="C1995" s="100" t="s">
        <v>102</v>
      </c>
      <c r="D1995" s="100">
        <v>69</v>
      </c>
      <c r="E1995" s="146">
        <v>141644</v>
      </c>
      <c r="F1995" s="101">
        <v>22500000</v>
      </c>
      <c r="G1995" s="102">
        <v>48</v>
      </c>
      <c r="H1995" s="101" t="s">
        <v>123</v>
      </c>
      <c r="I1995" s="101"/>
      <c r="J1995" s="100"/>
      <c r="K1995" s="100"/>
      <c r="L1995" s="100"/>
      <c r="M1995" s="100"/>
      <c r="N1995" s="100"/>
      <c r="O1995" s="100"/>
      <c r="P1995" s="100"/>
      <c r="Q1995" s="100"/>
      <c r="R1995" s="100"/>
      <c r="S1995" s="100"/>
      <c r="T1995" s="100"/>
      <c r="U1995" s="100"/>
      <c r="V1995" s="100"/>
      <c r="W1995" s="100"/>
      <c r="X1995" s="100"/>
      <c r="Y1995" s="100"/>
      <c r="Z1995" s="100"/>
    </row>
    <row r="1996" spans="1:26" ht="14.25" hidden="1" customHeight="1" outlineLevel="1" x14ac:dyDescent="0.2">
      <c r="A1996" s="100" t="s">
        <v>183</v>
      </c>
      <c r="B1996" s="100">
        <v>8</v>
      </c>
      <c r="C1996" s="100" t="s">
        <v>102</v>
      </c>
      <c r="D1996" s="100">
        <v>69</v>
      </c>
      <c r="E1996" s="146">
        <v>143966</v>
      </c>
      <c r="F1996" s="101">
        <v>22500000</v>
      </c>
      <c r="G1996" s="102">
        <v>48</v>
      </c>
      <c r="H1996" s="101" t="s">
        <v>123</v>
      </c>
      <c r="I1996" s="101"/>
      <c r="J1996" s="100"/>
      <c r="K1996" s="100"/>
      <c r="L1996" s="100"/>
      <c r="M1996" s="100"/>
      <c r="N1996" s="100"/>
      <c r="O1996" s="100"/>
      <c r="P1996" s="100"/>
      <c r="Q1996" s="100"/>
      <c r="R1996" s="100"/>
      <c r="S1996" s="100"/>
      <c r="T1996" s="100"/>
      <c r="U1996" s="100"/>
      <c r="V1996" s="100"/>
      <c r="W1996" s="100"/>
      <c r="X1996" s="100"/>
      <c r="Y1996" s="100"/>
      <c r="Z1996" s="100"/>
    </row>
    <row r="1997" spans="1:26" ht="14.25" hidden="1" customHeight="1" outlineLevel="1" x14ac:dyDescent="0.2">
      <c r="A1997" s="100" t="s">
        <v>183</v>
      </c>
      <c r="B1997" s="100">
        <v>9</v>
      </c>
      <c r="C1997" s="100" t="s">
        <v>102</v>
      </c>
      <c r="D1997" s="100">
        <v>69</v>
      </c>
      <c r="E1997" s="146">
        <v>146287</v>
      </c>
      <c r="F1997" s="101">
        <v>22500000</v>
      </c>
      <c r="G1997" s="102">
        <v>48</v>
      </c>
      <c r="H1997" s="101" t="s">
        <v>123</v>
      </c>
      <c r="I1997" s="101"/>
      <c r="J1997" s="100"/>
      <c r="K1997" s="100"/>
      <c r="L1997" s="100"/>
      <c r="M1997" s="100"/>
      <c r="N1997" s="100"/>
      <c r="O1997" s="100"/>
      <c r="P1997" s="100"/>
      <c r="Q1997" s="100"/>
      <c r="R1997" s="100"/>
      <c r="S1997" s="100"/>
      <c r="T1997" s="100"/>
      <c r="U1997" s="100"/>
      <c r="V1997" s="100"/>
      <c r="W1997" s="100"/>
      <c r="X1997" s="100"/>
      <c r="Y1997" s="100"/>
      <c r="Z1997" s="100"/>
    </row>
    <row r="1998" spans="1:26" ht="14.25" hidden="1" customHeight="1" outlineLevel="1" x14ac:dyDescent="0.2">
      <c r="A1998" s="100" t="s">
        <v>183</v>
      </c>
      <c r="B1998" s="100">
        <v>10</v>
      </c>
      <c r="C1998" s="100" t="s">
        <v>102</v>
      </c>
      <c r="D1998" s="100">
        <v>69</v>
      </c>
      <c r="E1998" s="146">
        <v>148609</v>
      </c>
      <c r="F1998" s="101">
        <v>22500000</v>
      </c>
      <c r="G1998" s="102">
        <v>48</v>
      </c>
      <c r="H1998" s="101" t="s">
        <v>123</v>
      </c>
      <c r="I1998" s="101"/>
      <c r="J1998" s="100"/>
      <c r="K1998" s="100"/>
      <c r="L1998" s="100"/>
      <c r="M1998" s="100"/>
      <c r="N1998" s="100"/>
      <c r="O1998" s="100"/>
      <c r="P1998" s="100"/>
      <c r="Q1998" s="100"/>
      <c r="R1998" s="100"/>
      <c r="S1998" s="100"/>
      <c r="T1998" s="100"/>
      <c r="U1998" s="100"/>
      <c r="V1998" s="100"/>
      <c r="W1998" s="100"/>
      <c r="X1998" s="100"/>
      <c r="Y1998" s="100"/>
      <c r="Z1998" s="100"/>
    </row>
    <row r="1999" spans="1:26" ht="14.25" hidden="1" customHeight="1" outlineLevel="1" x14ac:dyDescent="0.2">
      <c r="A1999" s="100" t="s">
        <v>183</v>
      </c>
      <c r="B1999" s="100">
        <v>11</v>
      </c>
      <c r="C1999" s="100" t="s">
        <v>102</v>
      </c>
      <c r="D1999" s="100">
        <v>69</v>
      </c>
      <c r="E1999" s="146">
        <v>150930</v>
      </c>
      <c r="F1999" s="101">
        <v>22500000</v>
      </c>
      <c r="G1999" s="102">
        <v>48</v>
      </c>
      <c r="H1999" s="101" t="s">
        <v>123</v>
      </c>
      <c r="I1999" s="101"/>
      <c r="J1999" s="100"/>
      <c r="K1999" s="100"/>
      <c r="L1999" s="100"/>
      <c r="M1999" s="100"/>
      <c r="N1999" s="100"/>
      <c r="O1999" s="100"/>
      <c r="P1999" s="100"/>
      <c r="Q1999" s="100"/>
      <c r="R1999" s="100"/>
      <c r="S1999" s="100"/>
      <c r="T1999" s="100"/>
      <c r="U1999" s="100"/>
      <c r="V1999" s="100"/>
      <c r="W1999" s="100"/>
      <c r="X1999" s="100"/>
      <c r="Y1999" s="100"/>
      <c r="Z1999" s="100"/>
    </row>
    <row r="2000" spans="1:26" ht="14.25" hidden="1" customHeight="1" outlineLevel="1" x14ac:dyDescent="0.2">
      <c r="A2000" s="100" t="s">
        <v>183</v>
      </c>
      <c r="B2000" s="100">
        <v>12</v>
      </c>
      <c r="C2000" s="100" t="s">
        <v>102</v>
      </c>
      <c r="D2000" s="100">
        <v>69</v>
      </c>
      <c r="E2000" s="146">
        <v>153252</v>
      </c>
      <c r="F2000" s="101">
        <v>0</v>
      </c>
      <c r="G2000" s="102">
        <v>0</v>
      </c>
      <c r="H2000" s="101" t="s">
        <v>123</v>
      </c>
      <c r="I2000" s="101"/>
      <c r="J2000" s="100"/>
      <c r="K2000" s="100"/>
      <c r="L2000" s="100"/>
      <c r="M2000" s="100"/>
      <c r="N2000" s="100"/>
      <c r="O2000" s="100"/>
      <c r="P2000" s="100"/>
      <c r="Q2000" s="100"/>
      <c r="R2000" s="100"/>
      <c r="S2000" s="100"/>
      <c r="T2000" s="100"/>
      <c r="U2000" s="100"/>
      <c r="V2000" s="100"/>
      <c r="W2000" s="100"/>
      <c r="X2000" s="100"/>
      <c r="Y2000" s="100"/>
      <c r="Z2000" s="100"/>
    </row>
    <row r="2001" spans="1:26" ht="14.25" hidden="1" customHeight="1" outlineLevel="1" x14ac:dyDescent="0.2">
      <c r="A2001" s="201" t="s">
        <v>183</v>
      </c>
      <c r="B2001" s="97">
        <v>1</v>
      </c>
      <c r="C2001" s="97" t="s">
        <v>103</v>
      </c>
      <c r="D2001" s="97">
        <v>69</v>
      </c>
      <c r="E2001" s="147">
        <v>160915</v>
      </c>
      <c r="F2001" s="98">
        <v>0</v>
      </c>
      <c r="G2001" s="99">
        <v>0</v>
      </c>
      <c r="H2001" s="98" t="s">
        <v>123</v>
      </c>
      <c r="I2001" s="101"/>
      <c r="J2001" s="100"/>
      <c r="K2001" s="100"/>
      <c r="L2001" s="100"/>
      <c r="M2001" s="100"/>
      <c r="N2001" s="100"/>
      <c r="O2001" s="100"/>
      <c r="P2001" s="100"/>
      <c r="Q2001" s="100"/>
      <c r="R2001" s="100"/>
      <c r="S2001" s="100"/>
      <c r="T2001" s="100"/>
      <c r="U2001" s="100"/>
      <c r="V2001" s="100"/>
      <c r="W2001" s="100"/>
      <c r="X2001" s="100"/>
      <c r="Y2001" s="100"/>
      <c r="Z2001" s="100"/>
    </row>
    <row r="2002" spans="1:26" ht="14.25" customHeight="1" collapsed="1" x14ac:dyDescent="0.2">
      <c r="A2002" s="100" t="s">
        <v>184</v>
      </c>
      <c r="B2002" s="100">
        <v>1</v>
      </c>
      <c r="C2002" s="100" t="s">
        <v>101</v>
      </c>
      <c r="D2002" s="100">
        <v>42</v>
      </c>
      <c r="E2002" s="101">
        <v>109109</v>
      </c>
      <c r="F2002" s="101">
        <v>100000</v>
      </c>
      <c r="G2002" s="102">
        <v>2</v>
      </c>
      <c r="H2002" s="101" t="s">
        <v>123</v>
      </c>
      <c r="I2002" s="101"/>
      <c r="J2002" s="100"/>
      <c r="K2002" s="100"/>
      <c r="L2002" s="100"/>
      <c r="M2002" s="100"/>
      <c r="N2002" s="100"/>
      <c r="O2002" s="100"/>
      <c r="P2002" s="100"/>
      <c r="Q2002" s="100"/>
      <c r="R2002" s="100"/>
      <c r="S2002" s="100"/>
      <c r="T2002" s="100"/>
      <c r="U2002" s="100"/>
      <c r="V2002" s="100"/>
      <c r="W2002" s="100"/>
      <c r="X2002" s="100"/>
      <c r="Y2002" s="100"/>
      <c r="Z2002" s="100"/>
    </row>
    <row r="2003" spans="1:26" ht="14.25" hidden="1" customHeight="1" outlineLevel="1" x14ac:dyDescent="0.2">
      <c r="A2003" s="100" t="s">
        <v>184</v>
      </c>
      <c r="B2003" s="100">
        <v>2</v>
      </c>
      <c r="C2003" s="100" t="s">
        <v>101</v>
      </c>
      <c r="D2003" s="100">
        <v>43</v>
      </c>
      <c r="E2003" s="101">
        <v>116083</v>
      </c>
      <c r="F2003" s="101">
        <v>200000</v>
      </c>
      <c r="G2003" s="102">
        <v>5</v>
      </c>
      <c r="H2003" s="101" t="s">
        <v>123</v>
      </c>
      <c r="I2003" s="101"/>
      <c r="J2003" s="100"/>
      <c r="K2003" s="100"/>
      <c r="L2003" s="100"/>
      <c r="M2003" s="100"/>
      <c r="N2003" s="100"/>
      <c r="O2003" s="100"/>
      <c r="P2003" s="100"/>
      <c r="Q2003" s="100"/>
      <c r="R2003" s="100"/>
      <c r="S2003" s="100"/>
      <c r="T2003" s="100"/>
      <c r="U2003" s="100"/>
      <c r="V2003" s="100"/>
      <c r="W2003" s="100"/>
      <c r="X2003" s="100"/>
      <c r="Y2003" s="100"/>
      <c r="Z2003" s="100"/>
    </row>
    <row r="2004" spans="1:26" ht="14.25" hidden="1" customHeight="1" outlineLevel="1" x14ac:dyDescent="0.2">
      <c r="A2004" s="100" t="s">
        <v>184</v>
      </c>
      <c r="B2004" s="100">
        <v>3</v>
      </c>
      <c r="C2004" s="100" t="s">
        <v>101</v>
      </c>
      <c r="D2004" s="100">
        <v>44</v>
      </c>
      <c r="E2004" s="101">
        <v>123497</v>
      </c>
      <c r="F2004" s="101">
        <v>400000</v>
      </c>
      <c r="G2004" s="102">
        <v>14</v>
      </c>
      <c r="H2004" s="101" t="s">
        <v>123</v>
      </c>
      <c r="I2004" s="101"/>
      <c r="J2004" s="100"/>
      <c r="K2004" s="100"/>
      <c r="L2004" s="100"/>
      <c r="M2004" s="100"/>
      <c r="N2004" s="100"/>
      <c r="O2004" s="100"/>
      <c r="P2004" s="100"/>
      <c r="Q2004" s="100"/>
      <c r="R2004" s="100"/>
      <c r="S2004" s="100"/>
      <c r="T2004" s="100"/>
      <c r="U2004" s="100"/>
      <c r="V2004" s="100"/>
      <c r="W2004" s="100"/>
      <c r="X2004" s="100"/>
      <c r="Y2004" s="100"/>
      <c r="Z2004" s="100"/>
    </row>
    <row r="2005" spans="1:26" ht="14.25" hidden="1" customHeight="1" outlineLevel="1" x14ac:dyDescent="0.2">
      <c r="A2005" s="100" t="s">
        <v>184</v>
      </c>
      <c r="B2005" s="100">
        <v>4</v>
      </c>
      <c r="C2005" s="100" t="s">
        <v>101</v>
      </c>
      <c r="D2005" s="100">
        <v>45</v>
      </c>
      <c r="E2005" s="101">
        <v>131384</v>
      </c>
      <c r="F2005" s="101">
        <v>2000000</v>
      </c>
      <c r="G2005" s="102">
        <v>28</v>
      </c>
      <c r="H2005" s="101" t="s">
        <v>123</v>
      </c>
      <c r="I2005" s="101"/>
      <c r="J2005" s="100"/>
      <c r="K2005" s="100"/>
      <c r="L2005" s="100"/>
      <c r="M2005" s="100"/>
      <c r="N2005" s="100"/>
      <c r="O2005" s="100"/>
      <c r="P2005" s="100"/>
      <c r="Q2005" s="100"/>
      <c r="R2005" s="100"/>
      <c r="S2005" s="100"/>
      <c r="T2005" s="100"/>
      <c r="U2005" s="100"/>
      <c r="V2005" s="100"/>
      <c r="W2005" s="100"/>
      <c r="X2005" s="100"/>
      <c r="Y2005" s="100"/>
      <c r="Z2005" s="100"/>
    </row>
    <row r="2006" spans="1:26" ht="14.25" hidden="1" customHeight="1" outlineLevel="1" x14ac:dyDescent="0.2">
      <c r="A2006" s="100" t="s">
        <v>184</v>
      </c>
      <c r="B2006" s="100">
        <v>5</v>
      </c>
      <c r="C2006" s="100" t="s">
        <v>101</v>
      </c>
      <c r="D2006" s="100">
        <v>46</v>
      </c>
      <c r="E2006" s="101">
        <v>139777</v>
      </c>
      <c r="F2006" s="101">
        <v>4000000</v>
      </c>
      <c r="G2006" s="102">
        <v>66</v>
      </c>
      <c r="H2006" s="101" t="s">
        <v>123</v>
      </c>
      <c r="I2006" s="101"/>
      <c r="J2006" s="100"/>
      <c r="K2006" s="100"/>
      <c r="L2006" s="100"/>
      <c r="M2006" s="100"/>
      <c r="N2006" s="100"/>
      <c r="O2006" s="100"/>
      <c r="P2006" s="100"/>
      <c r="Q2006" s="100"/>
      <c r="R2006" s="100"/>
      <c r="S2006" s="100"/>
      <c r="T2006" s="100"/>
      <c r="U2006" s="100"/>
      <c r="V2006" s="100"/>
      <c r="W2006" s="100"/>
      <c r="X2006" s="100"/>
      <c r="Y2006" s="100"/>
      <c r="Z2006" s="100"/>
    </row>
    <row r="2007" spans="1:26" ht="14.25" hidden="1" customHeight="1" outlineLevel="1" x14ac:dyDescent="0.2">
      <c r="A2007" s="100" t="s">
        <v>184</v>
      </c>
      <c r="B2007" s="100">
        <v>6</v>
      </c>
      <c r="C2007" s="100" t="s">
        <v>101</v>
      </c>
      <c r="D2007" s="100">
        <v>47</v>
      </c>
      <c r="E2007" s="101">
        <v>148709</v>
      </c>
      <c r="F2007" s="101">
        <v>6000000</v>
      </c>
      <c r="G2007" s="102">
        <v>102</v>
      </c>
      <c r="H2007" s="101" t="s">
        <v>123</v>
      </c>
      <c r="I2007" s="101"/>
      <c r="J2007" s="100"/>
      <c r="K2007" s="100"/>
      <c r="L2007" s="100"/>
      <c r="M2007" s="100"/>
      <c r="N2007" s="100"/>
      <c r="O2007" s="100"/>
      <c r="P2007" s="100"/>
      <c r="Q2007" s="100"/>
      <c r="R2007" s="100"/>
      <c r="S2007" s="100"/>
      <c r="T2007" s="100"/>
      <c r="U2007" s="100"/>
      <c r="V2007" s="100"/>
      <c r="W2007" s="100"/>
      <c r="X2007" s="100"/>
      <c r="Y2007" s="100"/>
      <c r="Z2007" s="100"/>
    </row>
    <row r="2008" spans="1:26" ht="14.25" hidden="1" customHeight="1" outlineLevel="1" x14ac:dyDescent="0.2">
      <c r="A2008" s="100" t="s">
        <v>184</v>
      </c>
      <c r="B2008" s="100">
        <v>7</v>
      </c>
      <c r="C2008" s="100" t="s">
        <v>101</v>
      </c>
      <c r="D2008" s="100">
        <v>48</v>
      </c>
      <c r="E2008" s="101">
        <v>158202</v>
      </c>
      <c r="F2008" s="101">
        <v>11000000</v>
      </c>
      <c r="G2008" s="102">
        <v>124</v>
      </c>
      <c r="H2008" s="101" t="s">
        <v>123</v>
      </c>
      <c r="I2008" s="101"/>
      <c r="J2008" s="100"/>
      <c r="K2008" s="100"/>
      <c r="L2008" s="100"/>
      <c r="M2008" s="100"/>
      <c r="N2008" s="100"/>
      <c r="O2008" s="100"/>
      <c r="P2008" s="100"/>
      <c r="Q2008" s="100"/>
      <c r="R2008" s="100"/>
      <c r="S2008" s="100"/>
      <c r="T2008" s="100"/>
      <c r="U2008" s="100"/>
      <c r="V2008" s="100"/>
      <c r="W2008" s="100"/>
      <c r="X2008" s="100"/>
      <c r="Y2008" s="100"/>
      <c r="Z2008" s="100"/>
    </row>
    <row r="2009" spans="1:26" ht="14.25" hidden="1" customHeight="1" outlineLevel="1" x14ac:dyDescent="0.2">
      <c r="A2009" s="100" t="s">
        <v>184</v>
      </c>
      <c r="B2009" s="100">
        <v>8</v>
      </c>
      <c r="C2009" s="100" t="s">
        <v>101</v>
      </c>
      <c r="D2009" s="100">
        <v>49</v>
      </c>
      <c r="E2009" s="101">
        <v>168311</v>
      </c>
      <c r="F2009" s="101">
        <v>17000000</v>
      </c>
      <c r="G2009" s="102">
        <v>140</v>
      </c>
      <c r="H2009" s="101" t="s">
        <v>123</v>
      </c>
      <c r="I2009" s="101"/>
      <c r="J2009" s="100"/>
      <c r="K2009" s="100"/>
      <c r="L2009" s="100"/>
      <c r="M2009" s="100"/>
      <c r="N2009" s="100"/>
      <c r="O2009" s="100"/>
      <c r="P2009" s="100"/>
      <c r="Q2009" s="100"/>
      <c r="R2009" s="100"/>
      <c r="S2009" s="100"/>
      <c r="T2009" s="100"/>
      <c r="U2009" s="100"/>
      <c r="V2009" s="100"/>
      <c r="W2009" s="100"/>
      <c r="X2009" s="100"/>
      <c r="Y2009" s="100"/>
      <c r="Z2009" s="100"/>
    </row>
    <row r="2010" spans="1:26" ht="14.25" hidden="1" customHeight="1" outlineLevel="1" x14ac:dyDescent="0.2">
      <c r="A2010" s="100" t="s">
        <v>184</v>
      </c>
      <c r="B2010" s="100">
        <v>9</v>
      </c>
      <c r="C2010" s="100" t="s">
        <v>101</v>
      </c>
      <c r="D2010" s="100">
        <v>50</v>
      </c>
      <c r="E2010" s="101">
        <v>179058</v>
      </c>
      <c r="F2010" s="101">
        <v>36000000</v>
      </c>
      <c r="G2010" s="102">
        <v>148</v>
      </c>
      <c r="H2010" s="101" t="s">
        <v>123</v>
      </c>
      <c r="I2010" s="101"/>
      <c r="J2010" s="100"/>
      <c r="K2010" s="100"/>
      <c r="L2010" s="100"/>
      <c r="M2010" s="100"/>
      <c r="N2010" s="100"/>
      <c r="O2010" s="100"/>
      <c r="P2010" s="100"/>
      <c r="Q2010" s="100"/>
      <c r="R2010" s="100"/>
      <c r="S2010" s="100"/>
      <c r="T2010" s="100"/>
      <c r="U2010" s="100"/>
      <c r="V2010" s="100"/>
      <c r="W2010" s="100"/>
      <c r="X2010" s="100"/>
      <c r="Y2010" s="100"/>
      <c r="Z2010" s="100"/>
    </row>
    <row r="2011" spans="1:26" ht="14.25" hidden="1" customHeight="1" outlineLevel="1" x14ac:dyDescent="0.2">
      <c r="A2011" s="100" t="s">
        <v>184</v>
      </c>
      <c r="B2011" s="100">
        <v>10</v>
      </c>
      <c r="C2011" s="100" t="s">
        <v>101</v>
      </c>
      <c r="D2011" s="100">
        <v>51</v>
      </c>
      <c r="E2011" s="101">
        <v>190498</v>
      </c>
      <c r="F2011" s="101">
        <v>52000000</v>
      </c>
      <c r="G2011" s="102">
        <v>152</v>
      </c>
      <c r="H2011" s="101" t="s">
        <v>123</v>
      </c>
      <c r="I2011" s="101"/>
      <c r="J2011" s="100"/>
      <c r="K2011" s="100"/>
      <c r="L2011" s="100"/>
      <c r="M2011" s="100"/>
      <c r="N2011" s="100"/>
      <c r="O2011" s="100"/>
      <c r="P2011" s="100"/>
      <c r="Q2011" s="100"/>
      <c r="R2011" s="100"/>
      <c r="S2011" s="100"/>
      <c r="T2011" s="100"/>
      <c r="U2011" s="100"/>
      <c r="V2011" s="100"/>
      <c r="W2011" s="100"/>
      <c r="X2011" s="100"/>
      <c r="Y2011" s="100"/>
      <c r="Z2011" s="100"/>
    </row>
    <row r="2012" spans="1:26" ht="14.25" hidden="1" customHeight="1" outlineLevel="1" x14ac:dyDescent="0.2">
      <c r="A2012" s="100" t="s">
        <v>184</v>
      </c>
      <c r="B2012" s="100">
        <v>11</v>
      </c>
      <c r="C2012" s="100" t="s">
        <v>101</v>
      </c>
      <c r="D2012" s="100">
        <v>52</v>
      </c>
      <c r="E2012" s="101">
        <v>202664</v>
      </c>
      <c r="F2012" s="101">
        <v>70000000</v>
      </c>
      <c r="G2012" s="102">
        <v>160</v>
      </c>
      <c r="H2012" s="101" t="s">
        <v>123</v>
      </c>
      <c r="I2012" s="101"/>
      <c r="J2012" s="100"/>
      <c r="K2012" s="100"/>
      <c r="L2012" s="100"/>
      <c r="M2012" s="100"/>
      <c r="N2012" s="100"/>
      <c r="O2012" s="100"/>
      <c r="P2012" s="100"/>
      <c r="Q2012" s="100"/>
      <c r="R2012" s="100"/>
      <c r="S2012" s="100"/>
      <c r="T2012" s="100"/>
      <c r="U2012" s="100"/>
      <c r="V2012" s="100"/>
      <c r="W2012" s="100"/>
      <c r="X2012" s="100"/>
      <c r="Y2012" s="100"/>
      <c r="Z2012" s="100"/>
    </row>
    <row r="2013" spans="1:26" ht="14.25" hidden="1" customHeight="1" outlineLevel="1" x14ac:dyDescent="0.2">
      <c r="A2013" s="100" t="s">
        <v>184</v>
      </c>
      <c r="B2013" s="100">
        <v>12</v>
      </c>
      <c r="C2013" s="100" t="s">
        <v>101</v>
      </c>
      <c r="D2013" s="100">
        <v>53</v>
      </c>
      <c r="E2013" s="101">
        <v>215600</v>
      </c>
      <c r="F2013" s="101">
        <v>0</v>
      </c>
      <c r="G2013" s="102">
        <v>0</v>
      </c>
      <c r="H2013" s="101" t="s">
        <v>123</v>
      </c>
      <c r="I2013" s="101"/>
      <c r="J2013" s="100"/>
      <c r="K2013" s="100"/>
      <c r="L2013" s="100"/>
      <c r="M2013" s="100"/>
      <c r="N2013" s="100"/>
      <c r="O2013" s="100"/>
      <c r="P2013" s="100"/>
      <c r="Q2013" s="100"/>
      <c r="R2013" s="100"/>
      <c r="S2013" s="100"/>
      <c r="T2013" s="100"/>
      <c r="U2013" s="100"/>
      <c r="V2013" s="100"/>
      <c r="W2013" s="100"/>
      <c r="X2013" s="100"/>
      <c r="Y2013" s="100"/>
      <c r="Z2013" s="100"/>
    </row>
    <row r="2014" spans="1:26" ht="14.25" hidden="1" customHeight="1" outlineLevel="1" x14ac:dyDescent="0.2">
      <c r="A2014" s="100" t="s">
        <v>184</v>
      </c>
      <c r="B2014" s="100">
        <v>1</v>
      </c>
      <c r="C2014" s="100" t="s">
        <v>102</v>
      </c>
      <c r="D2014" s="100">
        <v>53</v>
      </c>
      <c r="E2014" s="101">
        <v>215600</v>
      </c>
      <c r="F2014" s="101">
        <v>2500000</v>
      </c>
      <c r="G2014" s="102">
        <v>12</v>
      </c>
      <c r="H2014" s="101" t="s">
        <v>123</v>
      </c>
      <c r="I2014" s="101"/>
      <c r="J2014" s="100"/>
      <c r="K2014" s="100"/>
      <c r="L2014" s="100"/>
      <c r="M2014" s="100"/>
      <c r="N2014" s="100"/>
      <c r="O2014" s="100"/>
      <c r="P2014" s="100"/>
      <c r="Q2014" s="100"/>
      <c r="R2014" s="100"/>
      <c r="S2014" s="100"/>
      <c r="T2014" s="100"/>
      <c r="U2014" s="100"/>
      <c r="V2014" s="100"/>
      <c r="W2014" s="100"/>
      <c r="X2014" s="100"/>
      <c r="Y2014" s="100"/>
      <c r="Z2014" s="100"/>
    </row>
    <row r="2015" spans="1:26" ht="14.25" hidden="1" customHeight="1" outlineLevel="1" x14ac:dyDescent="0.2">
      <c r="A2015" s="100" t="s">
        <v>184</v>
      </c>
      <c r="B2015" s="100">
        <v>2</v>
      </c>
      <c r="C2015" s="100" t="s">
        <v>102</v>
      </c>
      <c r="D2015" s="100">
        <v>53</v>
      </c>
      <c r="E2015" s="101">
        <v>219560</v>
      </c>
      <c r="F2015" s="101">
        <v>5000000</v>
      </c>
      <c r="G2015" s="102">
        <v>24</v>
      </c>
      <c r="H2015" s="101" t="s">
        <v>123</v>
      </c>
      <c r="I2015" s="101"/>
      <c r="J2015" s="100"/>
      <c r="K2015" s="100"/>
      <c r="L2015" s="100"/>
      <c r="M2015" s="100"/>
      <c r="N2015" s="100"/>
      <c r="O2015" s="100"/>
      <c r="P2015" s="100"/>
      <c r="Q2015" s="100"/>
      <c r="R2015" s="100"/>
      <c r="S2015" s="100"/>
      <c r="T2015" s="100"/>
      <c r="U2015" s="100"/>
      <c r="V2015" s="100"/>
      <c r="W2015" s="100"/>
      <c r="X2015" s="100"/>
      <c r="Y2015" s="100"/>
      <c r="Z2015" s="100"/>
    </row>
    <row r="2016" spans="1:26" ht="14.25" hidden="1" customHeight="1" outlineLevel="1" x14ac:dyDescent="0.2">
      <c r="A2016" s="100" t="s">
        <v>184</v>
      </c>
      <c r="B2016" s="100">
        <v>3</v>
      </c>
      <c r="C2016" s="100" t="s">
        <v>102</v>
      </c>
      <c r="D2016" s="100">
        <v>53</v>
      </c>
      <c r="E2016" s="101">
        <v>223520</v>
      </c>
      <c r="F2016" s="101">
        <v>10000000</v>
      </c>
      <c r="G2016" s="102">
        <v>36</v>
      </c>
      <c r="H2016" s="101" t="s">
        <v>123</v>
      </c>
      <c r="I2016" s="101"/>
      <c r="J2016" s="100"/>
      <c r="K2016" s="100"/>
      <c r="L2016" s="100"/>
      <c r="M2016" s="100"/>
      <c r="N2016" s="100"/>
      <c r="O2016" s="100"/>
      <c r="P2016" s="100"/>
      <c r="Q2016" s="100"/>
      <c r="R2016" s="100"/>
      <c r="S2016" s="100"/>
      <c r="T2016" s="100"/>
      <c r="U2016" s="100"/>
      <c r="V2016" s="100"/>
      <c r="W2016" s="100"/>
      <c r="X2016" s="100"/>
      <c r="Y2016" s="100"/>
      <c r="Z2016" s="100"/>
    </row>
    <row r="2017" spans="1:26" ht="14.25" hidden="1" customHeight="1" outlineLevel="1" x14ac:dyDescent="0.2">
      <c r="A2017" s="100" t="s">
        <v>184</v>
      </c>
      <c r="B2017" s="100">
        <v>4</v>
      </c>
      <c r="C2017" s="100" t="s">
        <v>102</v>
      </c>
      <c r="D2017" s="100">
        <v>53</v>
      </c>
      <c r="E2017" s="101">
        <v>227480</v>
      </c>
      <c r="F2017" s="101">
        <v>22500000</v>
      </c>
      <c r="G2017" s="102">
        <v>48</v>
      </c>
      <c r="H2017" s="101" t="s">
        <v>123</v>
      </c>
      <c r="I2017" s="101"/>
      <c r="J2017" s="100"/>
      <c r="K2017" s="100"/>
      <c r="L2017" s="100"/>
      <c r="M2017" s="100"/>
      <c r="N2017" s="100"/>
      <c r="O2017" s="100"/>
      <c r="P2017" s="100"/>
      <c r="Q2017" s="100"/>
      <c r="R2017" s="100"/>
      <c r="S2017" s="100"/>
      <c r="T2017" s="100"/>
      <c r="U2017" s="100"/>
      <c r="V2017" s="100"/>
      <c r="W2017" s="100"/>
      <c r="X2017" s="100"/>
      <c r="Y2017" s="100"/>
      <c r="Z2017" s="100"/>
    </row>
    <row r="2018" spans="1:26" ht="14.25" hidden="1" customHeight="1" outlineLevel="1" x14ac:dyDescent="0.2">
      <c r="A2018" s="100" t="s">
        <v>184</v>
      </c>
      <c r="B2018" s="100">
        <v>5</v>
      </c>
      <c r="C2018" s="100" t="s">
        <v>102</v>
      </c>
      <c r="D2018" s="100">
        <v>53</v>
      </c>
      <c r="E2018" s="101">
        <v>231440</v>
      </c>
      <c r="F2018" s="101">
        <v>22500000</v>
      </c>
      <c r="G2018" s="102">
        <v>48</v>
      </c>
      <c r="H2018" s="101" t="s">
        <v>123</v>
      </c>
      <c r="I2018" s="101"/>
      <c r="J2018" s="100"/>
      <c r="K2018" s="100"/>
      <c r="L2018" s="100"/>
      <c r="M2018" s="100"/>
      <c r="N2018" s="100"/>
      <c r="O2018" s="100"/>
      <c r="P2018" s="100"/>
      <c r="Q2018" s="100"/>
      <c r="R2018" s="100"/>
      <c r="S2018" s="100"/>
      <c r="T2018" s="100"/>
      <c r="U2018" s="100"/>
      <c r="V2018" s="100"/>
      <c r="W2018" s="100"/>
      <c r="X2018" s="100"/>
      <c r="Y2018" s="100"/>
      <c r="Z2018" s="100"/>
    </row>
    <row r="2019" spans="1:26" ht="14.25" hidden="1" customHeight="1" outlineLevel="1" x14ac:dyDescent="0.2">
      <c r="A2019" s="100" t="s">
        <v>184</v>
      </c>
      <c r="B2019" s="100">
        <v>6</v>
      </c>
      <c r="C2019" s="100" t="s">
        <v>102</v>
      </c>
      <c r="D2019" s="100">
        <v>53</v>
      </c>
      <c r="E2019" s="101">
        <v>235400</v>
      </c>
      <c r="F2019" s="101">
        <v>22500000</v>
      </c>
      <c r="G2019" s="102">
        <v>48</v>
      </c>
      <c r="H2019" s="101" t="s">
        <v>123</v>
      </c>
      <c r="I2019" s="101"/>
      <c r="J2019" s="100"/>
      <c r="K2019" s="100"/>
      <c r="L2019" s="100"/>
      <c r="M2019" s="100"/>
      <c r="N2019" s="100"/>
      <c r="O2019" s="100"/>
      <c r="P2019" s="100"/>
      <c r="Q2019" s="100"/>
      <c r="R2019" s="100"/>
      <c r="S2019" s="100"/>
      <c r="T2019" s="100"/>
      <c r="U2019" s="100"/>
      <c r="V2019" s="100"/>
      <c r="W2019" s="100"/>
      <c r="X2019" s="100"/>
      <c r="Y2019" s="100"/>
      <c r="Z2019" s="100"/>
    </row>
    <row r="2020" spans="1:26" ht="14.25" hidden="1" customHeight="1" outlineLevel="1" x14ac:dyDescent="0.2">
      <c r="A2020" s="100" t="s">
        <v>184</v>
      </c>
      <c r="B2020" s="100">
        <v>7</v>
      </c>
      <c r="C2020" s="100" t="s">
        <v>102</v>
      </c>
      <c r="D2020" s="100">
        <v>53</v>
      </c>
      <c r="E2020" s="101">
        <v>239360</v>
      </c>
      <c r="F2020" s="101">
        <v>22500000</v>
      </c>
      <c r="G2020" s="102">
        <v>48</v>
      </c>
      <c r="H2020" s="101" t="s">
        <v>123</v>
      </c>
      <c r="I2020" s="101"/>
      <c r="J2020" s="100"/>
      <c r="K2020" s="100"/>
      <c r="L2020" s="100"/>
      <c r="M2020" s="100"/>
      <c r="N2020" s="100"/>
      <c r="O2020" s="100"/>
      <c r="P2020" s="100"/>
      <c r="Q2020" s="100"/>
      <c r="R2020" s="100"/>
      <c r="S2020" s="100"/>
      <c r="T2020" s="100"/>
      <c r="U2020" s="100"/>
      <c r="V2020" s="100"/>
      <c r="W2020" s="100"/>
      <c r="X2020" s="100"/>
      <c r="Y2020" s="100"/>
      <c r="Z2020" s="100"/>
    </row>
    <row r="2021" spans="1:26" ht="14.25" hidden="1" customHeight="1" outlineLevel="1" x14ac:dyDescent="0.2">
      <c r="A2021" s="100" t="s">
        <v>184</v>
      </c>
      <c r="B2021" s="100">
        <v>8</v>
      </c>
      <c r="C2021" s="100" t="s">
        <v>102</v>
      </c>
      <c r="D2021" s="100">
        <v>53</v>
      </c>
      <c r="E2021" s="101">
        <v>243320</v>
      </c>
      <c r="F2021" s="101">
        <v>22500000</v>
      </c>
      <c r="G2021" s="102">
        <v>48</v>
      </c>
      <c r="H2021" s="101" t="s">
        <v>123</v>
      </c>
      <c r="I2021" s="101"/>
      <c r="J2021" s="100"/>
      <c r="K2021" s="100"/>
      <c r="L2021" s="100"/>
      <c r="M2021" s="100"/>
      <c r="N2021" s="100"/>
      <c r="O2021" s="100"/>
      <c r="P2021" s="100"/>
      <c r="Q2021" s="100"/>
      <c r="R2021" s="100"/>
      <c r="S2021" s="100"/>
      <c r="T2021" s="100"/>
      <c r="U2021" s="100"/>
      <c r="V2021" s="100"/>
      <c r="W2021" s="100"/>
      <c r="X2021" s="100"/>
      <c r="Y2021" s="100"/>
      <c r="Z2021" s="100"/>
    </row>
    <row r="2022" spans="1:26" ht="14.25" hidden="1" customHeight="1" outlineLevel="1" x14ac:dyDescent="0.2">
      <c r="A2022" s="100" t="s">
        <v>184</v>
      </c>
      <c r="B2022" s="100">
        <v>9</v>
      </c>
      <c r="C2022" s="100" t="s">
        <v>102</v>
      </c>
      <c r="D2022" s="100">
        <v>53</v>
      </c>
      <c r="E2022" s="101">
        <v>247280</v>
      </c>
      <c r="F2022" s="101">
        <v>22500000</v>
      </c>
      <c r="G2022" s="102">
        <v>48</v>
      </c>
      <c r="H2022" s="101" t="s">
        <v>123</v>
      </c>
      <c r="I2022" s="101"/>
      <c r="J2022" s="100"/>
      <c r="K2022" s="100"/>
      <c r="L2022" s="100"/>
      <c r="M2022" s="100"/>
      <c r="N2022" s="100"/>
      <c r="O2022" s="100"/>
      <c r="P2022" s="100"/>
      <c r="Q2022" s="100"/>
      <c r="R2022" s="100"/>
      <c r="S2022" s="100"/>
      <c r="T2022" s="100"/>
      <c r="U2022" s="100"/>
      <c r="V2022" s="100"/>
      <c r="W2022" s="100"/>
      <c r="X2022" s="100"/>
      <c r="Y2022" s="100"/>
      <c r="Z2022" s="100"/>
    </row>
    <row r="2023" spans="1:26" ht="14.25" hidden="1" customHeight="1" outlineLevel="1" x14ac:dyDescent="0.2">
      <c r="A2023" s="100" t="s">
        <v>184</v>
      </c>
      <c r="B2023" s="100">
        <v>10</v>
      </c>
      <c r="C2023" s="100" t="s">
        <v>102</v>
      </c>
      <c r="D2023" s="100">
        <v>53</v>
      </c>
      <c r="E2023" s="101">
        <v>251240</v>
      </c>
      <c r="F2023" s="101">
        <v>22500000</v>
      </c>
      <c r="G2023" s="102">
        <v>48</v>
      </c>
      <c r="H2023" s="101" t="s">
        <v>123</v>
      </c>
      <c r="I2023" s="101"/>
      <c r="J2023" s="100"/>
      <c r="K2023" s="100"/>
      <c r="L2023" s="100"/>
      <c r="M2023" s="100"/>
      <c r="N2023" s="100"/>
      <c r="O2023" s="100"/>
      <c r="P2023" s="100"/>
      <c r="Q2023" s="100"/>
      <c r="R2023" s="100"/>
      <c r="S2023" s="100"/>
      <c r="T2023" s="100"/>
      <c r="U2023" s="100"/>
      <c r="V2023" s="100"/>
      <c r="W2023" s="100"/>
      <c r="X2023" s="100"/>
      <c r="Y2023" s="100"/>
      <c r="Z2023" s="100"/>
    </row>
    <row r="2024" spans="1:26" ht="14.25" hidden="1" customHeight="1" outlineLevel="1" x14ac:dyDescent="0.2">
      <c r="A2024" s="100" t="s">
        <v>184</v>
      </c>
      <c r="B2024" s="100">
        <v>11</v>
      </c>
      <c r="C2024" s="100" t="s">
        <v>102</v>
      </c>
      <c r="D2024" s="100">
        <v>53</v>
      </c>
      <c r="E2024" s="101">
        <v>255200</v>
      </c>
      <c r="F2024" s="101">
        <v>22500000</v>
      </c>
      <c r="G2024" s="102">
        <v>48</v>
      </c>
      <c r="H2024" s="101" t="s">
        <v>123</v>
      </c>
      <c r="I2024" s="101"/>
      <c r="J2024" s="100"/>
      <c r="K2024" s="100"/>
      <c r="L2024" s="100"/>
      <c r="M2024" s="100"/>
      <c r="N2024" s="100"/>
      <c r="O2024" s="100"/>
      <c r="P2024" s="100"/>
      <c r="Q2024" s="100"/>
      <c r="R2024" s="100"/>
      <c r="S2024" s="100"/>
      <c r="T2024" s="100"/>
      <c r="U2024" s="100"/>
      <c r="V2024" s="100"/>
      <c r="W2024" s="100"/>
      <c r="X2024" s="100"/>
      <c r="Y2024" s="100"/>
      <c r="Z2024" s="100"/>
    </row>
    <row r="2025" spans="1:26" ht="14.25" hidden="1" customHeight="1" outlineLevel="1" x14ac:dyDescent="0.2">
      <c r="A2025" s="100" t="s">
        <v>184</v>
      </c>
      <c r="B2025" s="100">
        <v>12</v>
      </c>
      <c r="C2025" s="100" t="s">
        <v>102</v>
      </c>
      <c r="D2025" s="100">
        <v>53</v>
      </c>
      <c r="E2025" s="101">
        <v>259160</v>
      </c>
      <c r="F2025" s="101">
        <v>0</v>
      </c>
      <c r="G2025" s="102">
        <v>0</v>
      </c>
      <c r="H2025" s="101" t="s">
        <v>123</v>
      </c>
      <c r="I2025" s="101"/>
      <c r="J2025" s="100"/>
      <c r="K2025" s="100"/>
      <c r="L2025" s="100"/>
      <c r="M2025" s="100"/>
      <c r="N2025" s="100"/>
      <c r="O2025" s="100"/>
      <c r="P2025" s="100"/>
      <c r="Q2025" s="100"/>
      <c r="R2025" s="100"/>
      <c r="S2025" s="100"/>
      <c r="T2025" s="100"/>
      <c r="U2025" s="100"/>
      <c r="V2025" s="100"/>
      <c r="W2025" s="100"/>
      <c r="X2025" s="100"/>
      <c r="Y2025" s="100"/>
      <c r="Z2025" s="100"/>
    </row>
    <row r="2026" spans="1:26" ht="14.25" hidden="1" customHeight="1" outlineLevel="1" x14ac:dyDescent="0.2">
      <c r="A2026" s="201" t="s">
        <v>184</v>
      </c>
      <c r="B2026" s="97">
        <v>1</v>
      </c>
      <c r="C2026" s="97" t="s">
        <v>103</v>
      </c>
      <c r="D2026" s="97">
        <v>53</v>
      </c>
      <c r="E2026" s="98">
        <v>272118</v>
      </c>
      <c r="F2026" s="98">
        <v>0</v>
      </c>
      <c r="G2026" s="99">
        <v>0</v>
      </c>
      <c r="H2026" s="98" t="s">
        <v>123</v>
      </c>
      <c r="I2026" s="101"/>
      <c r="J2026" s="100"/>
      <c r="K2026" s="100"/>
      <c r="L2026" s="100"/>
      <c r="M2026" s="100"/>
      <c r="N2026" s="100"/>
      <c r="O2026" s="100"/>
      <c r="P2026" s="100"/>
      <c r="Q2026" s="100"/>
      <c r="R2026" s="100"/>
      <c r="S2026" s="100"/>
      <c r="T2026" s="100"/>
      <c r="U2026" s="100"/>
      <c r="V2026" s="100"/>
      <c r="W2026" s="100"/>
      <c r="X2026" s="100"/>
      <c r="Y2026" s="100"/>
      <c r="Z2026" s="100"/>
    </row>
    <row r="2027" spans="1:26" ht="14.25" customHeight="1" collapsed="1" x14ac:dyDescent="0.2">
      <c r="A2027" s="100" t="s">
        <v>185</v>
      </c>
      <c r="B2027" s="100">
        <v>1</v>
      </c>
      <c r="C2027" s="100" t="s">
        <v>101</v>
      </c>
      <c r="D2027" s="100">
        <v>33</v>
      </c>
      <c r="E2027" s="101">
        <v>92620.000000000015</v>
      </c>
      <c r="F2027" s="101">
        <v>100000</v>
      </c>
      <c r="G2027" s="102">
        <v>2</v>
      </c>
      <c r="H2027" s="101" t="s">
        <v>123</v>
      </c>
      <c r="I2027" s="101"/>
      <c r="J2027" s="100"/>
      <c r="L2027" s="100"/>
      <c r="M2027" s="100"/>
      <c r="N2027" s="100"/>
      <c r="O2027" s="100"/>
      <c r="P2027" s="100"/>
      <c r="Q2027" s="100"/>
      <c r="R2027" s="100"/>
      <c r="S2027" s="100"/>
      <c r="T2027" s="100"/>
      <c r="U2027" s="100"/>
      <c r="V2027" s="100"/>
      <c r="W2027" s="100"/>
      <c r="X2027" s="100"/>
      <c r="Y2027" s="100"/>
      <c r="Z2027" s="100"/>
    </row>
    <row r="2028" spans="1:26" ht="14.25" hidden="1" customHeight="1" outlineLevel="1" x14ac:dyDescent="0.2">
      <c r="A2028" s="100" t="s">
        <v>185</v>
      </c>
      <c r="B2028" s="100">
        <v>2</v>
      </c>
      <c r="C2028" s="100" t="s">
        <v>101</v>
      </c>
      <c r="D2028" s="100">
        <v>35</v>
      </c>
      <c r="E2028" s="101">
        <v>98120.000000000015</v>
      </c>
      <c r="F2028" s="101">
        <v>200000</v>
      </c>
      <c r="G2028" s="102">
        <v>5</v>
      </c>
      <c r="H2028" s="101" t="s">
        <v>123</v>
      </c>
      <c r="I2028" s="101"/>
      <c r="J2028" s="100"/>
      <c r="L2028" s="100"/>
      <c r="M2028" s="100"/>
      <c r="N2028" s="100"/>
      <c r="O2028" s="100"/>
      <c r="P2028" s="100"/>
      <c r="Q2028" s="100"/>
      <c r="R2028" s="100"/>
      <c r="S2028" s="100"/>
      <c r="T2028" s="100"/>
      <c r="U2028" s="100"/>
      <c r="V2028" s="100"/>
      <c r="W2028" s="100"/>
      <c r="X2028" s="100"/>
      <c r="Y2028" s="100"/>
      <c r="Z2028" s="100"/>
    </row>
    <row r="2029" spans="1:26" ht="14.25" hidden="1" customHeight="1" outlineLevel="1" x14ac:dyDescent="0.2">
      <c r="A2029" s="100" t="s">
        <v>185</v>
      </c>
      <c r="B2029" s="100">
        <v>3</v>
      </c>
      <c r="C2029" s="100" t="s">
        <v>101</v>
      </c>
      <c r="D2029" s="100">
        <v>36</v>
      </c>
      <c r="E2029" s="101">
        <v>104060</v>
      </c>
      <c r="F2029" s="101">
        <v>400000</v>
      </c>
      <c r="G2029" s="102">
        <v>14</v>
      </c>
      <c r="H2029" s="101" t="s">
        <v>123</v>
      </c>
      <c r="I2029" s="101"/>
      <c r="J2029" s="100"/>
      <c r="L2029" s="100"/>
      <c r="M2029" s="100"/>
      <c r="N2029" s="100"/>
      <c r="O2029" s="100"/>
      <c r="P2029" s="100"/>
      <c r="Q2029" s="100"/>
      <c r="R2029" s="100"/>
      <c r="S2029" s="100"/>
      <c r="T2029" s="100"/>
      <c r="U2029" s="100"/>
      <c r="V2029" s="100"/>
      <c r="W2029" s="100"/>
      <c r="X2029" s="100"/>
      <c r="Y2029" s="100"/>
      <c r="Z2029" s="100"/>
    </row>
    <row r="2030" spans="1:26" ht="14.25" hidden="1" customHeight="1" outlineLevel="1" x14ac:dyDescent="0.2">
      <c r="A2030" s="100" t="s">
        <v>185</v>
      </c>
      <c r="B2030" s="100">
        <v>4</v>
      </c>
      <c r="C2030" s="100" t="s">
        <v>101</v>
      </c>
      <c r="D2030" s="100">
        <v>38</v>
      </c>
      <c r="E2030" s="101">
        <v>110330</v>
      </c>
      <c r="F2030" s="101">
        <v>2000000</v>
      </c>
      <c r="G2030" s="102">
        <v>28</v>
      </c>
      <c r="H2030" s="101" t="s">
        <v>123</v>
      </c>
      <c r="I2030" s="101"/>
      <c r="J2030" s="100"/>
      <c r="L2030" s="100"/>
      <c r="M2030" s="100"/>
      <c r="N2030" s="100"/>
      <c r="O2030" s="100"/>
      <c r="P2030" s="100"/>
      <c r="Q2030" s="100"/>
      <c r="R2030" s="100"/>
      <c r="S2030" s="100"/>
      <c r="T2030" s="100"/>
      <c r="U2030" s="100"/>
      <c r="V2030" s="100"/>
      <c r="W2030" s="100"/>
      <c r="X2030" s="100"/>
      <c r="Y2030" s="100"/>
      <c r="Z2030" s="100"/>
    </row>
    <row r="2031" spans="1:26" ht="14.25" hidden="1" customHeight="1" outlineLevel="1" x14ac:dyDescent="0.2">
      <c r="A2031" s="100" t="s">
        <v>185</v>
      </c>
      <c r="B2031" s="100">
        <v>5</v>
      </c>
      <c r="C2031" s="100" t="s">
        <v>101</v>
      </c>
      <c r="D2031" s="100">
        <v>39</v>
      </c>
      <c r="E2031" s="101">
        <v>116930</v>
      </c>
      <c r="F2031" s="101">
        <v>4000000</v>
      </c>
      <c r="G2031" s="102">
        <v>66</v>
      </c>
      <c r="H2031" s="101" t="s">
        <v>123</v>
      </c>
      <c r="I2031" s="101"/>
      <c r="J2031" s="100"/>
      <c r="L2031" s="100"/>
      <c r="M2031" s="100"/>
      <c r="N2031" s="100"/>
      <c r="O2031" s="100"/>
      <c r="P2031" s="100"/>
      <c r="Q2031" s="100"/>
      <c r="R2031" s="100"/>
      <c r="S2031" s="100"/>
      <c r="T2031" s="100"/>
      <c r="U2031" s="100"/>
      <c r="V2031" s="100"/>
      <c r="W2031" s="100"/>
      <c r="X2031" s="100"/>
      <c r="Y2031" s="100"/>
      <c r="Z2031" s="100"/>
    </row>
    <row r="2032" spans="1:26" ht="14.25" hidden="1" customHeight="1" outlineLevel="1" x14ac:dyDescent="0.2">
      <c r="A2032" s="100" t="s">
        <v>185</v>
      </c>
      <c r="B2032" s="100">
        <v>6</v>
      </c>
      <c r="C2032" s="100" t="s">
        <v>101</v>
      </c>
      <c r="D2032" s="100">
        <v>41</v>
      </c>
      <c r="E2032" s="101">
        <v>123970</v>
      </c>
      <c r="F2032" s="101">
        <v>6000000</v>
      </c>
      <c r="G2032" s="102">
        <v>102</v>
      </c>
      <c r="H2032" s="101" t="s">
        <v>123</v>
      </c>
      <c r="I2032" s="101"/>
      <c r="J2032" s="100"/>
      <c r="L2032" s="100"/>
      <c r="M2032" s="100"/>
      <c r="N2032" s="100"/>
      <c r="O2032" s="100"/>
      <c r="P2032" s="100"/>
      <c r="Q2032" s="100"/>
      <c r="R2032" s="100"/>
      <c r="S2032" s="100"/>
      <c r="T2032" s="100"/>
      <c r="U2032" s="100"/>
      <c r="V2032" s="100"/>
      <c r="W2032" s="100"/>
      <c r="X2032" s="100"/>
      <c r="Y2032" s="100"/>
      <c r="Z2032" s="100"/>
    </row>
    <row r="2033" spans="1:26" ht="14.25" hidden="1" customHeight="1" outlineLevel="1" x14ac:dyDescent="0.2">
      <c r="A2033" s="100" t="s">
        <v>185</v>
      </c>
      <c r="B2033" s="100">
        <v>7</v>
      </c>
      <c r="C2033" s="100" t="s">
        <v>101</v>
      </c>
      <c r="D2033" s="100">
        <v>42</v>
      </c>
      <c r="E2033" s="101">
        <v>131450</v>
      </c>
      <c r="F2033" s="101">
        <v>11000000</v>
      </c>
      <c r="G2033" s="102">
        <v>124</v>
      </c>
      <c r="H2033" s="101" t="s">
        <v>123</v>
      </c>
      <c r="I2033" s="101"/>
      <c r="J2033" s="100"/>
      <c r="L2033" s="100"/>
      <c r="M2033" s="100"/>
      <c r="N2033" s="100"/>
      <c r="O2033" s="100"/>
      <c r="P2033" s="100"/>
      <c r="Q2033" s="100"/>
      <c r="R2033" s="100"/>
      <c r="S2033" s="100"/>
      <c r="T2033" s="100"/>
      <c r="U2033" s="100"/>
      <c r="V2033" s="100"/>
      <c r="W2033" s="100"/>
      <c r="X2033" s="100"/>
      <c r="Y2033" s="100"/>
      <c r="Z2033" s="100"/>
    </row>
    <row r="2034" spans="1:26" ht="14.25" hidden="1" customHeight="1" outlineLevel="1" x14ac:dyDescent="0.2">
      <c r="A2034" s="100" t="s">
        <v>185</v>
      </c>
      <c r="B2034" s="100">
        <v>8</v>
      </c>
      <c r="C2034" s="100" t="s">
        <v>101</v>
      </c>
      <c r="D2034" s="100">
        <v>44</v>
      </c>
      <c r="E2034" s="101">
        <v>139370</v>
      </c>
      <c r="F2034" s="101">
        <v>17000000</v>
      </c>
      <c r="G2034" s="102">
        <v>140</v>
      </c>
      <c r="H2034" s="101" t="s">
        <v>123</v>
      </c>
      <c r="I2034" s="101"/>
      <c r="J2034" s="100"/>
      <c r="L2034" s="100"/>
      <c r="M2034" s="100"/>
      <c r="N2034" s="100"/>
      <c r="O2034" s="100"/>
      <c r="P2034" s="100"/>
      <c r="Q2034" s="100"/>
      <c r="R2034" s="100"/>
      <c r="S2034" s="100"/>
      <c r="T2034" s="100"/>
      <c r="U2034" s="100"/>
      <c r="V2034" s="100"/>
      <c r="W2034" s="100"/>
      <c r="X2034" s="100"/>
      <c r="Y2034" s="100"/>
      <c r="Z2034" s="100"/>
    </row>
    <row r="2035" spans="1:26" ht="14.25" hidden="1" customHeight="1" outlineLevel="1" x14ac:dyDescent="0.2">
      <c r="A2035" s="100" t="s">
        <v>185</v>
      </c>
      <c r="B2035" s="100">
        <v>9</v>
      </c>
      <c r="C2035" s="100" t="s">
        <v>101</v>
      </c>
      <c r="D2035" s="100">
        <v>45</v>
      </c>
      <c r="E2035" s="101">
        <v>147730</v>
      </c>
      <c r="F2035" s="101">
        <v>36000000</v>
      </c>
      <c r="G2035" s="102">
        <v>148</v>
      </c>
      <c r="H2035" s="101" t="s">
        <v>123</v>
      </c>
      <c r="I2035" s="101"/>
      <c r="J2035" s="100"/>
      <c r="L2035" s="100"/>
      <c r="M2035" s="100"/>
      <c r="N2035" s="100"/>
      <c r="O2035" s="100"/>
      <c r="P2035" s="100"/>
      <c r="Q2035" s="100"/>
      <c r="R2035" s="100"/>
      <c r="S2035" s="100"/>
      <c r="T2035" s="100"/>
      <c r="U2035" s="100"/>
      <c r="V2035" s="100"/>
      <c r="W2035" s="100"/>
      <c r="X2035" s="100"/>
      <c r="Y2035" s="100"/>
      <c r="Z2035" s="100"/>
    </row>
    <row r="2036" spans="1:26" ht="14.25" hidden="1" customHeight="1" outlineLevel="1" x14ac:dyDescent="0.2">
      <c r="A2036" s="100" t="s">
        <v>185</v>
      </c>
      <c r="B2036" s="100">
        <v>10</v>
      </c>
      <c r="C2036" s="100" t="s">
        <v>101</v>
      </c>
      <c r="D2036" s="100">
        <v>46</v>
      </c>
      <c r="E2036" s="101">
        <v>156640</v>
      </c>
      <c r="F2036" s="101">
        <v>52000000</v>
      </c>
      <c r="G2036" s="102">
        <v>152</v>
      </c>
      <c r="H2036" s="101" t="s">
        <v>123</v>
      </c>
      <c r="I2036" s="101"/>
      <c r="J2036" s="100"/>
      <c r="L2036" s="100"/>
      <c r="M2036" s="100"/>
      <c r="N2036" s="100"/>
      <c r="O2036" s="100"/>
      <c r="P2036" s="100"/>
      <c r="Q2036" s="100"/>
      <c r="R2036" s="100"/>
      <c r="S2036" s="100"/>
      <c r="T2036" s="100"/>
      <c r="U2036" s="100"/>
      <c r="V2036" s="100"/>
      <c r="W2036" s="100"/>
      <c r="X2036" s="100"/>
      <c r="Y2036" s="100"/>
      <c r="Z2036" s="100"/>
    </row>
    <row r="2037" spans="1:26" ht="14.25" hidden="1" customHeight="1" outlineLevel="1" x14ac:dyDescent="0.2">
      <c r="A2037" s="100" t="s">
        <v>185</v>
      </c>
      <c r="B2037" s="100">
        <v>11</v>
      </c>
      <c r="C2037" s="100" t="s">
        <v>101</v>
      </c>
      <c r="D2037" s="100">
        <v>47</v>
      </c>
      <c r="E2037" s="101">
        <v>165990</v>
      </c>
      <c r="F2037" s="101">
        <v>70000000</v>
      </c>
      <c r="G2037" s="102">
        <v>160</v>
      </c>
      <c r="H2037" s="101" t="s">
        <v>123</v>
      </c>
      <c r="I2037" s="101"/>
      <c r="J2037" s="100"/>
      <c r="L2037" s="100"/>
      <c r="M2037" s="100"/>
      <c r="N2037" s="100"/>
      <c r="O2037" s="100"/>
      <c r="P2037" s="100"/>
      <c r="Q2037" s="100"/>
      <c r="R2037" s="100"/>
      <c r="S2037" s="100"/>
      <c r="T2037" s="100"/>
      <c r="U2037" s="100"/>
      <c r="V2037" s="100"/>
      <c r="W2037" s="100"/>
      <c r="X2037" s="100"/>
      <c r="Y2037" s="100"/>
      <c r="Z2037" s="100"/>
    </row>
    <row r="2038" spans="1:26" ht="14.25" hidden="1" customHeight="1" outlineLevel="1" x14ac:dyDescent="0.2">
      <c r="A2038" s="100" t="s">
        <v>185</v>
      </c>
      <c r="B2038" s="100">
        <v>12</v>
      </c>
      <c r="C2038" s="100" t="s">
        <v>101</v>
      </c>
      <c r="D2038" s="100">
        <v>48</v>
      </c>
      <c r="E2038" s="101">
        <v>176000</v>
      </c>
      <c r="F2038" s="101">
        <v>0</v>
      </c>
      <c r="G2038" s="102">
        <v>0</v>
      </c>
      <c r="H2038" s="101" t="s">
        <v>123</v>
      </c>
      <c r="I2038" s="101"/>
      <c r="J2038" s="100"/>
      <c r="L2038" s="100"/>
      <c r="M2038" s="100"/>
      <c r="N2038" s="100"/>
      <c r="O2038" s="100"/>
      <c r="P2038" s="100"/>
      <c r="Q2038" s="100"/>
      <c r="R2038" s="100"/>
      <c r="S2038" s="100"/>
      <c r="T2038" s="100"/>
      <c r="U2038" s="100"/>
      <c r="V2038" s="100"/>
      <c r="W2038" s="100"/>
      <c r="X2038" s="100"/>
      <c r="Y2038" s="100"/>
      <c r="Z2038" s="100"/>
    </row>
    <row r="2039" spans="1:26" ht="14.25" hidden="1" customHeight="1" outlineLevel="1" x14ac:dyDescent="0.2">
      <c r="A2039" s="100" t="s">
        <v>185</v>
      </c>
      <c r="B2039" s="100">
        <v>1</v>
      </c>
      <c r="C2039" s="100" t="s">
        <v>102</v>
      </c>
      <c r="D2039" s="100">
        <v>48</v>
      </c>
      <c r="E2039" s="101">
        <v>176000</v>
      </c>
      <c r="F2039" s="101">
        <v>2500000</v>
      </c>
      <c r="G2039" s="102">
        <v>12</v>
      </c>
      <c r="H2039" s="101" t="s">
        <v>123</v>
      </c>
      <c r="I2039" s="101"/>
      <c r="J2039" s="100"/>
      <c r="L2039" s="100"/>
      <c r="M2039" s="100"/>
      <c r="N2039" s="100"/>
      <c r="O2039" s="100"/>
      <c r="P2039" s="100"/>
      <c r="Q2039" s="100"/>
      <c r="R2039" s="100"/>
      <c r="S2039" s="100"/>
      <c r="T2039" s="100"/>
      <c r="U2039" s="100"/>
      <c r="V2039" s="100"/>
      <c r="W2039" s="100"/>
      <c r="X2039" s="100"/>
      <c r="Y2039" s="100"/>
      <c r="Z2039" s="100"/>
    </row>
    <row r="2040" spans="1:26" ht="14.25" hidden="1" customHeight="1" outlineLevel="1" x14ac:dyDescent="0.2">
      <c r="A2040" s="100" t="s">
        <v>185</v>
      </c>
      <c r="B2040" s="100">
        <v>2</v>
      </c>
      <c r="C2040" s="100" t="s">
        <v>102</v>
      </c>
      <c r="D2040" s="100">
        <v>48</v>
      </c>
      <c r="E2040" s="101">
        <v>179300</v>
      </c>
      <c r="F2040" s="101">
        <v>5000000</v>
      </c>
      <c r="G2040" s="102">
        <v>24</v>
      </c>
      <c r="H2040" s="101" t="s">
        <v>123</v>
      </c>
      <c r="I2040" s="101"/>
      <c r="J2040" s="100"/>
      <c r="L2040" s="100"/>
      <c r="M2040" s="100"/>
      <c r="N2040" s="100"/>
      <c r="O2040" s="100"/>
      <c r="P2040" s="100"/>
      <c r="Q2040" s="100"/>
      <c r="R2040" s="100"/>
      <c r="S2040" s="100"/>
      <c r="T2040" s="100"/>
      <c r="U2040" s="100"/>
      <c r="V2040" s="100"/>
      <c r="W2040" s="100"/>
      <c r="X2040" s="100"/>
      <c r="Y2040" s="100"/>
      <c r="Z2040" s="100"/>
    </row>
    <row r="2041" spans="1:26" ht="14.25" hidden="1" customHeight="1" outlineLevel="1" x14ac:dyDescent="0.2">
      <c r="A2041" s="100" t="s">
        <v>185</v>
      </c>
      <c r="B2041" s="100">
        <v>3</v>
      </c>
      <c r="C2041" s="100" t="s">
        <v>102</v>
      </c>
      <c r="D2041" s="100">
        <v>48</v>
      </c>
      <c r="E2041" s="101">
        <v>182600</v>
      </c>
      <c r="F2041" s="101">
        <v>10000000</v>
      </c>
      <c r="G2041" s="102">
        <v>36</v>
      </c>
      <c r="H2041" s="101" t="s">
        <v>123</v>
      </c>
      <c r="I2041" s="101"/>
      <c r="J2041" s="100"/>
      <c r="L2041" s="100"/>
      <c r="M2041" s="100"/>
      <c r="N2041" s="100"/>
      <c r="O2041" s="100"/>
      <c r="P2041" s="100"/>
      <c r="Q2041" s="100"/>
      <c r="R2041" s="100"/>
      <c r="S2041" s="100"/>
      <c r="T2041" s="100"/>
      <c r="U2041" s="100"/>
      <c r="V2041" s="100"/>
      <c r="W2041" s="100"/>
      <c r="X2041" s="100"/>
      <c r="Y2041" s="100"/>
      <c r="Z2041" s="100"/>
    </row>
    <row r="2042" spans="1:26" ht="14.25" hidden="1" customHeight="1" outlineLevel="1" x14ac:dyDescent="0.2">
      <c r="A2042" s="100" t="s">
        <v>185</v>
      </c>
      <c r="B2042" s="100">
        <v>4</v>
      </c>
      <c r="C2042" s="100" t="s">
        <v>102</v>
      </c>
      <c r="D2042" s="100">
        <v>48</v>
      </c>
      <c r="E2042" s="101">
        <v>185900</v>
      </c>
      <c r="F2042" s="101">
        <v>22500000</v>
      </c>
      <c r="G2042" s="102">
        <v>48</v>
      </c>
      <c r="H2042" s="101" t="s">
        <v>123</v>
      </c>
      <c r="I2042" s="101"/>
      <c r="J2042" s="100"/>
      <c r="L2042" s="100"/>
      <c r="M2042" s="100"/>
      <c r="N2042" s="100"/>
      <c r="O2042" s="100"/>
      <c r="P2042" s="100"/>
      <c r="Q2042" s="100"/>
      <c r="R2042" s="100"/>
      <c r="S2042" s="100"/>
      <c r="T2042" s="100"/>
      <c r="U2042" s="100"/>
      <c r="V2042" s="100"/>
      <c r="W2042" s="100"/>
      <c r="X2042" s="100"/>
      <c r="Y2042" s="100"/>
      <c r="Z2042" s="100"/>
    </row>
    <row r="2043" spans="1:26" ht="14.25" hidden="1" customHeight="1" outlineLevel="1" x14ac:dyDescent="0.2">
      <c r="A2043" s="100" t="s">
        <v>185</v>
      </c>
      <c r="B2043" s="100">
        <v>5</v>
      </c>
      <c r="C2043" s="100" t="s">
        <v>102</v>
      </c>
      <c r="D2043" s="100">
        <v>48</v>
      </c>
      <c r="E2043" s="101">
        <v>189200</v>
      </c>
      <c r="F2043" s="101">
        <v>22500000</v>
      </c>
      <c r="G2043" s="102">
        <v>48</v>
      </c>
      <c r="H2043" s="101" t="s">
        <v>123</v>
      </c>
      <c r="I2043" s="101"/>
      <c r="J2043" s="100"/>
      <c r="L2043" s="100"/>
      <c r="M2043" s="100"/>
      <c r="N2043" s="100"/>
      <c r="O2043" s="100"/>
      <c r="P2043" s="100"/>
      <c r="Q2043" s="100"/>
      <c r="R2043" s="100"/>
      <c r="S2043" s="100"/>
      <c r="T2043" s="100"/>
      <c r="U2043" s="100"/>
      <c r="V2043" s="100"/>
      <c r="W2043" s="100"/>
      <c r="X2043" s="100"/>
      <c r="Y2043" s="100"/>
      <c r="Z2043" s="100"/>
    </row>
    <row r="2044" spans="1:26" ht="14.25" hidden="1" customHeight="1" outlineLevel="1" x14ac:dyDescent="0.2">
      <c r="A2044" s="100" t="s">
        <v>185</v>
      </c>
      <c r="B2044" s="100">
        <v>6</v>
      </c>
      <c r="C2044" s="100" t="s">
        <v>102</v>
      </c>
      <c r="D2044" s="100">
        <v>48</v>
      </c>
      <c r="E2044" s="101">
        <v>192500</v>
      </c>
      <c r="F2044" s="101">
        <v>22500000</v>
      </c>
      <c r="G2044" s="102">
        <v>48</v>
      </c>
      <c r="H2044" s="101" t="s">
        <v>123</v>
      </c>
      <c r="I2044" s="101"/>
      <c r="J2044" s="100"/>
      <c r="L2044" s="100"/>
      <c r="M2044" s="100"/>
      <c r="N2044" s="100"/>
      <c r="O2044" s="100"/>
      <c r="P2044" s="100"/>
      <c r="Q2044" s="100"/>
      <c r="R2044" s="100"/>
      <c r="S2044" s="100"/>
      <c r="T2044" s="100"/>
      <c r="U2044" s="100"/>
      <c r="V2044" s="100"/>
      <c r="W2044" s="100"/>
      <c r="X2044" s="100"/>
      <c r="Y2044" s="100"/>
      <c r="Z2044" s="100"/>
    </row>
    <row r="2045" spans="1:26" ht="14.25" hidden="1" customHeight="1" outlineLevel="1" x14ac:dyDescent="0.2">
      <c r="A2045" s="100" t="s">
        <v>185</v>
      </c>
      <c r="B2045" s="100">
        <v>7</v>
      </c>
      <c r="C2045" s="100" t="s">
        <v>102</v>
      </c>
      <c r="D2045" s="100">
        <v>48</v>
      </c>
      <c r="E2045" s="101">
        <v>195800</v>
      </c>
      <c r="F2045" s="101">
        <v>22500000</v>
      </c>
      <c r="G2045" s="102">
        <v>48</v>
      </c>
      <c r="H2045" s="101" t="s">
        <v>123</v>
      </c>
      <c r="I2045" s="101"/>
      <c r="J2045" s="100"/>
      <c r="L2045" s="100"/>
      <c r="M2045" s="100"/>
      <c r="N2045" s="100"/>
      <c r="O2045" s="100"/>
      <c r="P2045" s="100"/>
      <c r="Q2045" s="100"/>
      <c r="R2045" s="100"/>
      <c r="S2045" s="100"/>
      <c r="T2045" s="100"/>
      <c r="U2045" s="100"/>
      <c r="V2045" s="100"/>
      <c r="W2045" s="100"/>
      <c r="X2045" s="100"/>
      <c r="Y2045" s="100"/>
      <c r="Z2045" s="100"/>
    </row>
    <row r="2046" spans="1:26" ht="14.25" hidden="1" customHeight="1" outlineLevel="1" x14ac:dyDescent="0.2">
      <c r="A2046" s="100" t="s">
        <v>185</v>
      </c>
      <c r="B2046" s="100">
        <v>8</v>
      </c>
      <c r="C2046" s="100" t="s">
        <v>102</v>
      </c>
      <c r="D2046" s="100">
        <v>48</v>
      </c>
      <c r="E2046" s="101">
        <v>199100</v>
      </c>
      <c r="F2046" s="101">
        <v>22500000</v>
      </c>
      <c r="G2046" s="102">
        <v>48</v>
      </c>
      <c r="H2046" s="101" t="s">
        <v>123</v>
      </c>
      <c r="I2046" s="101"/>
      <c r="J2046" s="100"/>
      <c r="L2046" s="100"/>
      <c r="M2046" s="100"/>
      <c r="N2046" s="100"/>
      <c r="O2046" s="100"/>
      <c r="P2046" s="100"/>
      <c r="Q2046" s="100"/>
      <c r="R2046" s="100"/>
      <c r="S2046" s="100"/>
      <c r="T2046" s="100"/>
      <c r="U2046" s="100"/>
      <c r="V2046" s="100"/>
      <c r="W2046" s="100"/>
      <c r="X2046" s="100"/>
      <c r="Y2046" s="100"/>
      <c r="Z2046" s="100"/>
    </row>
    <row r="2047" spans="1:26" ht="14.25" hidden="1" customHeight="1" outlineLevel="1" collapsed="1" x14ac:dyDescent="0.2">
      <c r="A2047" s="100" t="s">
        <v>185</v>
      </c>
      <c r="B2047" s="100">
        <v>9</v>
      </c>
      <c r="C2047" s="100" t="s">
        <v>102</v>
      </c>
      <c r="D2047" s="100">
        <v>48</v>
      </c>
      <c r="E2047" s="101">
        <v>202400</v>
      </c>
      <c r="F2047" s="101">
        <v>22500000</v>
      </c>
      <c r="G2047" s="102">
        <v>48</v>
      </c>
      <c r="H2047" s="101" t="s">
        <v>123</v>
      </c>
      <c r="I2047" s="101"/>
      <c r="J2047" s="100"/>
      <c r="L2047" s="100"/>
      <c r="M2047" s="100"/>
      <c r="N2047" s="100"/>
      <c r="O2047" s="100"/>
      <c r="P2047" s="100"/>
      <c r="Q2047" s="100"/>
      <c r="R2047" s="100"/>
      <c r="S2047" s="100"/>
      <c r="T2047" s="100"/>
      <c r="U2047" s="100"/>
      <c r="V2047" s="100"/>
      <c r="W2047" s="100"/>
      <c r="X2047" s="100"/>
      <c r="Y2047" s="100"/>
      <c r="Z2047" s="100"/>
    </row>
    <row r="2048" spans="1:26" ht="14.25" hidden="1" customHeight="1" outlineLevel="1" x14ac:dyDescent="0.2">
      <c r="A2048" s="100" t="s">
        <v>185</v>
      </c>
      <c r="B2048" s="100">
        <v>10</v>
      </c>
      <c r="C2048" s="100" t="s">
        <v>102</v>
      </c>
      <c r="D2048" s="100">
        <v>48</v>
      </c>
      <c r="E2048" s="101">
        <v>205700</v>
      </c>
      <c r="F2048" s="101">
        <v>22500000</v>
      </c>
      <c r="G2048" s="102">
        <v>48</v>
      </c>
      <c r="H2048" s="101" t="s">
        <v>123</v>
      </c>
      <c r="I2048" s="101"/>
      <c r="J2048" s="100"/>
      <c r="L2048" s="100"/>
      <c r="M2048" s="100"/>
      <c r="N2048" s="100"/>
      <c r="O2048" s="100"/>
      <c r="P2048" s="100"/>
      <c r="Q2048" s="100"/>
      <c r="R2048" s="100"/>
      <c r="S2048" s="100"/>
      <c r="T2048" s="100"/>
      <c r="U2048" s="100"/>
      <c r="V2048" s="100"/>
      <c r="W2048" s="100"/>
      <c r="X2048" s="100"/>
      <c r="Y2048" s="100"/>
      <c r="Z2048" s="100"/>
    </row>
    <row r="2049" spans="1:26" ht="14.25" hidden="1" customHeight="1" outlineLevel="1" x14ac:dyDescent="0.2">
      <c r="A2049" s="100" t="s">
        <v>185</v>
      </c>
      <c r="B2049" s="100">
        <v>11</v>
      </c>
      <c r="C2049" s="100" t="s">
        <v>102</v>
      </c>
      <c r="D2049" s="100">
        <v>48</v>
      </c>
      <c r="E2049" s="101">
        <v>209000</v>
      </c>
      <c r="F2049" s="101">
        <v>22500000</v>
      </c>
      <c r="G2049" s="102">
        <v>48</v>
      </c>
      <c r="H2049" s="101" t="s">
        <v>123</v>
      </c>
      <c r="I2049" s="101"/>
      <c r="J2049" s="100"/>
      <c r="L2049" s="100"/>
      <c r="M2049" s="100"/>
      <c r="N2049" s="100"/>
      <c r="O2049" s="100"/>
      <c r="P2049" s="100"/>
      <c r="Q2049" s="100"/>
      <c r="R2049" s="100"/>
      <c r="S2049" s="100"/>
      <c r="T2049" s="100"/>
      <c r="U2049" s="100"/>
      <c r="V2049" s="100"/>
      <c r="W2049" s="100"/>
      <c r="X2049" s="100"/>
      <c r="Y2049" s="100"/>
      <c r="Z2049" s="100"/>
    </row>
    <row r="2050" spans="1:26" ht="14.25" hidden="1" customHeight="1" outlineLevel="1" x14ac:dyDescent="0.2">
      <c r="A2050" s="100" t="s">
        <v>185</v>
      </c>
      <c r="B2050" s="100">
        <v>12</v>
      </c>
      <c r="C2050" s="100" t="s">
        <v>102</v>
      </c>
      <c r="D2050" s="100">
        <v>48</v>
      </c>
      <c r="E2050" s="101">
        <v>212300</v>
      </c>
      <c r="F2050" s="101">
        <v>0</v>
      </c>
      <c r="G2050" s="102">
        <v>0</v>
      </c>
      <c r="H2050" s="101" t="s">
        <v>123</v>
      </c>
      <c r="I2050" s="101"/>
      <c r="J2050" s="100"/>
      <c r="L2050" s="100"/>
      <c r="M2050" s="100"/>
      <c r="N2050" s="100"/>
      <c r="O2050" s="100"/>
      <c r="P2050" s="100"/>
      <c r="Q2050" s="100"/>
      <c r="R2050" s="100"/>
      <c r="S2050" s="100"/>
      <c r="T2050" s="100"/>
      <c r="U2050" s="100"/>
      <c r="V2050" s="100"/>
      <c r="W2050" s="100"/>
      <c r="X2050" s="100"/>
      <c r="Y2050" s="100"/>
      <c r="Z2050" s="100"/>
    </row>
    <row r="2051" spans="1:26" ht="14.25" hidden="1" customHeight="1" outlineLevel="1" x14ac:dyDescent="0.2">
      <c r="A2051" s="201" t="s">
        <v>185</v>
      </c>
      <c r="B2051" s="97">
        <v>1</v>
      </c>
      <c r="C2051" s="97" t="s">
        <v>103</v>
      </c>
      <c r="D2051" s="97">
        <v>48</v>
      </c>
      <c r="E2051" s="98">
        <v>222915</v>
      </c>
      <c r="F2051" s="98">
        <v>0</v>
      </c>
      <c r="G2051" s="99">
        <v>0</v>
      </c>
      <c r="H2051" s="98" t="s">
        <v>123</v>
      </c>
      <c r="I2051" s="101"/>
      <c r="J2051" s="100"/>
      <c r="L2051" s="100"/>
      <c r="M2051" s="100"/>
      <c r="N2051" s="100"/>
      <c r="O2051" s="100"/>
      <c r="P2051" s="100"/>
      <c r="Q2051" s="100"/>
      <c r="R2051" s="100"/>
      <c r="S2051" s="100"/>
      <c r="T2051" s="100"/>
      <c r="U2051" s="100"/>
      <c r="V2051" s="100"/>
      <c r="W2051" s="100"/>
      <c r="X2051" s="100"/>
      <c r="Y2051" s="100"/>
      <c r="Z2051" s="100"/>
    </row>
    <row r="2052" spans="1:26" ht="14.25" customHeight="1" collapsed="1" x14ac:dyDescent="0.2">
      <c r="A2052" s="100" t="s">
        <v>186</v>
      </c>
      <c r="B2052" s="100">
        <v>1</v>
      </c>
      <c r="C2052" s="100" t="s">
        <v>101</v>
      </c>
      <c r="D2052" s="100">
        <v>33</v>
      </c>
      <c r="E2052" s="146">
        <v>114642</v>
      </c>
      <c r="F2052" s="101">
        <v>100000</v>
      </c>
      <c r="G2052" s="102">
        <v>2</v>
      </c>
      <c r="H2052" s="101" t="s">
        <v>123</v>
      </c>
      <c r="I2052" s="101"/>
      <c r="J2052" s="100"/>
      <c r="K2052" s="100"/>
      <c r="L2052" s="100"/>
      <c r="M2052" s="100"/>
      <c r="N2052" s="100"/>
      <c r="O2052" s="100"/>
      <c r="P2052" s="100"/>
      <c r="Q2052" s="100"/>
      <c r="R2052" s="100"/>
      <c r="S2052" s="100"/>
      <c r="T2052" s="100"/>
      <c r="U2052" s="100"/>
      <c r="V2052" s="100"/>
      <c r="W2052" s="100"/>
      <c r="X2052" s="100"/>
      <c r="Y2052" s="100"/>
      <c r="Z2052" s="100"/>
    </row>
    <row r="2053" spans="1:26" ht="14.25" hidden="1" customHeight="1" outlineLevel="1" x14ac:dyDescent="0.2">
      <c r="A2053" s="100" t="s">
        <v>186</v>
      </c>
      <c r="B2053" s="100">
        <v>2</v>
      </c>
      <c r="C2053" s="100" t="s">
        <v>101</v>
      </c>
      <c r="D2053" s="100">
        <v>35</v>
      </c>
      <c r="E2053" s="146">
        <v>121473</v>
      </c>
      <c r="F2053" s="101">
        <v>200000</v>
      </c>
      <c r="G2053" s="102">
        <v>5</v>
      </c>
      <c r="H2053" s="101" t="s">
        <v>123</v>
      </c>
      <c r="I2053" s="101"/>
      <c r="J2053" s="100"/>
      <c r="K2053" s="100"/>
      <c r="L2053" s="100"/>
      <c r="M2053" s="100"/>
      <c r="N2053" s="100"/>
      <c r="O2053" s="100"/>
      <c r="P2053" s="100"/>
      <c r="Q2053" s="100"/>
      <c r="R2053" s="100"/>
      <c r="S2053" s="100"/>
      <c r="T2053" s="100"/>
      <c r="U2053" s="100"/>
      <c r="V2053" s="100"/>
      <c r="W2053" s="100"/>
      <c r="X2053" s="100"/>
      <c r="Y2053" s="100"/>
      <c r="Z2053" s="100"/>
    </row>
    <row r="2054" spans="1:26" ht="14.25" hidden="1" customHeight="1" outlineLevel="1" x14ac:dyDescent="0.2">
      <c r="A2054" s="100" t="s">
        <v>186</v>
      </c>
      <c r="B2054" s="100">
        <v>3</v>
      </c>
      <c r="C2054" s="100" t="s">
        <v>101</v>
      </c>
      <c r="D2054" s="100">
        <v>36</v>
      </c>
      <c r="E2054" s="146">
        <v>128799</v>
      </c>
      <c r="F2054" s="101">
        <v>400000</v>
      </c>
      <c r="G2054" s="102">
        <v>14</v>
      </c>
      <c r="H2054" s="101" t="s">
        <v>123</v>
      </c>
      <c r="I2054" s="101"/>
      <c r="J2054" s="100"/>
      <c r="K2054" s="100"/>
      <c r="L2054" s="100"/>
      <c r="M2054" s="100"/>
      <c r="N2054" s="100"/>
      <c r="O2054" s="100"/>
      <c r="P2054" s="100"/>
      <c r="Q2054" s="100"/>
      <c r="R2054" s="100"/>
      <c r="S2054" s="100"/>
      <c r="T2054" s="100"/>
      <c r="U2054" s="100"/>
      <c r="V2054" s="100"/>
      <c r="W2054" s="100"/>
      <c r="X2054" s="100"/>
      <c r="Y2054" s="100"/>
      <c r="Z2054" s="100"/>
    </row>
    <row r="2055" spans="1:26" ht="14.25" hidden="1" customHeight="1" outlineLevel="1" x14ac:dyDescent="0.2">
      <c r="A2055" s="100" t="s">
        <v>186</v>
      </c>
      <c r="B2055" s="100">
        <v>4</v>
      </c>
      <c r="C2055" s="100" t="s">
        <v>101</v>
      </c>
      <c r="D2055" s="100">
        <v>38</v>
      </c>
      <c r="E2055" s="146">
        <v>136521</v>
      </c>
      <c r="F2055" s="101">
        <v>2000000</v>
      </c>
      <c r="G2055" s="102">
        <v>28</v>
      </c>
      <c r="H2055" s="101" t="s">
        <v>123</v>
      </c>
      <c r="I2055" s="101"/>
      <c r="J2055" s="100"/>
      <c r="K2055" s="100"/>
      <c r="L2055" s="100"/>
      <c r="M2055" s="100"/>
      <c r="N2055" s="100"/>
      <c r="O2055" s="100"/>
      <c r="P2055" s="100"/>
      <c r="Q2055" s="100"/>
      <c r="R2055" s="100"/>
      <c r="S2055" s="100"/>
      <c r="T2055" s="100"/>
      <c r="U2055" s="100"/>
      <c r="V2055" s="100"/>
      <c r="W2055" s="100"/>
      <c r="X2055" s="100"/>
      <c r="Y2055" s="100"/>
      <c r="Z2055" s="100"/>
    </row>
    <row r="2056" spans="1:26" ht="14.25" hidden="1" customHeight="1" outlineLevel="1" x14ac:dyDescent="0.2">
      <c r="A2056" s="100" t="s">
        <v>186</v>
      </c>
      <c r="B2056" s="100">
        <v>5</v>
      </c>
      <c r="C2056" s="100" t="s">
        <v>101</v>
      </c>
      <c r="D2056" s="100">
        <v>39</v>
      </c>
      <c r="E2056" s="146">
        <v>144738</v>
      </c>
      <c r="F2056" s="101">
        <v>4000000</v>
      </c>
      <c r="G2056" s="102">
        <v>66</v>
      </c>
      <c r="H2056" s="101" t="s">
        <v>123</v>
      </c>
      <c r="I2056" s="101"/>
      <c r="J2056" s="100"/>
      <c r="K2056" s="100"/>
      <c r="L2056" s="100"/>
      <c r="M2056" s="100"/>
      <c r="N2056" s="100"/>
      <c r="O2056" s="100"/>
      <c r="P2056" s="100"/>
      <c r="Q2056" s="100"/>
      <c r="R2056" s="100"/>
      <c r="S2056" s="100"/>
      <c r="T2056" s="100"/>
      <c r="U2056" s="100"/>
      <c r="V2056" s="100"/>
      <c r="W2056" s="100"/>
      <c r="X2056" s="100"/>
      <c r="Y2056" s="100"/>
      <c r="Z2056" s="100"/>
    </row>
    <row r="2057" spans="1:26" ht="14.25" hidden="1" customHeight="1" outlineLevel="1" x14ac:dyDescent="0.2">
      <c r="A2057" s="100" t="s">
        <v>186</v>
      </c>
      <c r="B2057" s="100">
        <v>6</v>
      </c>
      <c r="C2057" s="100" t="s">
        <v>101</v>
      </c>
      <c r="D2057" s="100">
        <v>41</v>
      </c>
      <c r="E2057" s="146">
        <v>153450</v>
      </c>
      <c r="F2057" s="101">
        <v>6000000</v>
      </c>
      <c r="G2057" s="102">
        <v>102</v>
      </c>
      <c r="H2057" s="101" t="s">
        <v>123</v>
      </c>
      <c r="I2057" s="101"/>
      <c r="J2057" s="100"/>
      <c r="K2057" s="100"/>
      <c r="L2057" s="100"/>
      <c r="M2057" s="100"/>
      <c r="N2057" s="100"/>
      <c r="O2057" s="100"/>
      <c r="P2057" s="100"/>
      <c r="Q2057" s="100"/>
      <c r="R2057" s="100"/>
      <c r="S2057" s="100"/>
      <c r="T2057" s="100"/>
      <c r="U2057" s="100"/>
      <c r="V2057" s="100"/>
      <c r="W2057" s="100"/>
      <c r="X2057" s="100"/>
      <c r="Y2057" s="100"/>
      <c r="Z2057" s="100"/>
    </row>
    <row r="2058" spans="1:26" ht="14.25" hidden="1" customHeight="1" outlineLevel="1" x14ac:dyDescent="0.2">
      <c r="A2058" s="100" t="s">
        <v>186</v>
      </c>
      <c r="B2058" s="100">
        <v>7</v>
      </c>
      <c r="C2058" s="100" t="s">
        <v>101</v>
      </c>
      <c r="D2058" s="100">
        <v>42</v>
      </c>
      <c r="E2058" s="146">
        <v>162657</v>
      </c>
      <c r="F2058" s="101">
        <v>11000000</v>
      </c>
      <c r="G2058" s="102">
        <v>124</v>
      </c>
      <c r="H2058" s="101" t="s">
        <v>123</v>
      </c>
      <c r="I2058" s="101"/>
      <c r="J2058" s="100"/>
      <c r="K2058" s="100"/>
      <c r="L2058" s="100"/>
      <c r="M2058" s="100"/>
      <c r="N2058" s="100"/>
      <c r="O2058" s="100"/>
      <c r="P2058" s="100"/>
      <c r="Q2058" s="100"/>
      <c r="R2058" s="100"/>
      <c r="S2058" s="100"/>
      <c r="T2058" s="100"/>
      <c r="U2058" s="100"/>
      <c r="V2058" s="100"/>
      <c r="W2058" s="100"/>
      <c r="X2058" s="100"/>
      <c r="Y2058" s="100"/>
      <c r="Z2058" s="100"/>
    </row>
    <row r="2059" spans="1:26" ht="14.25" hidden="1" customHeight="1" outlineLevel="1" x14ac:dyDescent="0.2">
      <c r="A2059" s="100" t="s">
        <v>186</v>
      </c>
      <c r="B2059" s="100">
        <v>8</v>
      </c>
      <c r="C2059" s="100" t="s">
        <v>101</v>
      </c>
      <c r="D2059" s="100">
        <v>44</v>
      </c>
      <c r="E2059" s="146">
        <v>172458</v>
      </c>
      <c r="F2059" s="101">
        <v>17000000</v>
      </c>
      <c r="G2059" s="102">
        <v>140</v>
      </c>
      <c r="H2059" s="101" t="s">
        <v>123</v>
      </c>
      <c r="I2059" s="101"/>
      <c r="J2059" s="100"/>
      <c r="K2059" s="100"/>
      <c r="L2059" s="100"/>
      <c r="M2059" s="100"/>
      <c r="N2059" s="100"/>
      <c r="O2059" s="100"/>
      <c r="P2059" s="100"/>
      <c r="Q2059" s="100"/>
      <c r="R2059" s="100"/>
      <c r="S2059" s="100"/>
      <c r="T2059" s="100"/>
      <c r="U2059" s="100"/>
      <c r="V2059" s="100"/>
      <c r="W2059" s="100"/>
      <c r="X2059" s="100"/>
      <c r="Y2059" s="100"/>
      <c r="Z2059" s="100"/>
    </row>
    <row r="2060" spans="1:26" ht="14.25" hidden="1" customHeight="1" outlineLevel="1" x14ac:dyDescent="0.2">
      <c r="A2060" s="100" t="s">
        <v>186</v>
      </c>
      <c r="B2060" s="100">
        <v>9</v>
      </c>
      <c r="C2060" s="100" t="s">
        <v>101</v>
      </c>
      <c r="D2060" s="100">
        <v>45</v>
      </c>
      <c r="E2060" s="146">
        <v>182853</v>
      </c>
      <c r="F2060" s="101">
        <v>36000000</v>
      </c>
      <c r="G2060" s="102">
        <v>148</v>
      </c>
      <c r="H2060" s="101" t="s">
        <v>123</v>
      </c>
      <c r="I2060" s="101"/>
      <c r="J2060" s="100"/>
      <c r="K2060" s="100"/>
      <c r="L2060" s="100"/>
      <c r="M2060" s="100"/>
      <c r="N2060" s="100"/>
      <c r="O2060" s="100"/>
      <c r="P2060" s="100"/>
      <c r="Q2060" s="100"/>
      <c r="R2060" s="100"/>
      <c r="S2060" s="100"/>
      <c r="T2060" s="100"/>
      <c r="U2060" s="100"/>
      <c r="V2060" s="100"/>
      <c r="W2060" s="100"/>
      <c r="X2060" s="100"/>
      <c r="Y2060" s="100"/>
      <c r="Z2060" s="100"/>
    </row>
    <row r="2061" spans="1:26" ht="14.25" hidden="1" customHeight="1" outlineLevel="1" x14ac:dyDescent="0.2">
      <c r="A2061" s="100" t="s">
        <v>186</v>
      </c>
      <c r="B2061" s="100">
        <v>10</v>
      </c>
      <c r="C2061" s="100" t="s">
        <v>101</v>
      </c>
      <c r="D2061" s="100">
        <v>46</v>
      </c>
      <c r="E2061" s="146">
        <v>193842</v>
      </c>
      <c r="F2061" s="101">
        <v>52000000</v>
      </c>
      <c r="G2061" s="102">
        <v>152</v>
      </c>
      <c r="H2061" s="101" t="s">
        <v>123</v>
      </c>
      <c r="I2061" s="101"/>
      <c r="J2061" s="100"/>
      <c r="K2061" s="100"/>
      <c r="L2061" s="100"/>
      <c r="M2061" s="100"/>
      <c r="N2061" s="100"/>
      <c r="O2061" s="100"/>
      <c r="P2061" s="100"/>
      <c r="Q2061" s="100"/>
      <c r="R2061" s="100"/>
      <c r="S2061" s="100"/>
      <c r="T2061" s="100"/>
      <c r="U2061" s="100"/>
      <c r="V2061" s="100"/>
      <c r="W2061" s="100"/>
      <c r="X2061" s="100"/>
      <c r="Y2061" s="100"/>
      <c r="Z2061" s="100"/>
    </row>
    <row r="2062" spans="1:26" ht="14.25" hidden="1" customHeight="1" outlineLevel="1" x14ac:dyDescent="0.2">
      <c r="A2062" s="100" t="s">
        <v>186</v>
      </c>
      <c r="B2062" s="100">
        <v>11</v>
      </c>
      <c r="C2062" s="100" t="s">
        <v>101</v>
      </c>
      <c r="D2062" s="100">
        <v>47</v>
      </c>
      <c r="E2062" s="146">
        <v>205425</v>
      </c>
      <c r="F2062" s="101">
        <v>70000000</v>
      </c>
      <c r="G2062" s="102">
        <v>160</v>
      </c>
      <c r="H2062" s="101" t="s">
        <v>123</v>
      </c>
      <c r="I2062" s="101"/>
      <c r="J2062" s="100"/>
      <c r="K2062" s="100"/>
      <c r="L2062" s="100"/>
      <c r="M2062" s="100"/>
      <c r="N2062" s="100"/>
      <c r="O2062" s="100"/>
      <c r="P2062" s="100"/>
      <c r="Q2062" s="100"/>
      <c r="R2062" s="100"/>
      <c r="S2062" s="100"/>
      <c r="T2062" s="100"/>
      <c r="U2062" s="100"/>
      <c r="V2062" s="100"/>
      <c r="W2062" s="100"/>
      <c r="X2062" s="100"/>
      <c r="Y2062" s="100"/>
      <c r="Z2062" s="100"/>
    </row>
    <row r="2063" spans="1:26" ht="14.25" hidden="1" customHeight="1" outlineLevel="1" x14ac:dyDescent="0.2">
      <c r="A2063" s="100" t="s">
        <v>186</v>
      </c>
      <c r="B2063" s="100">
        <v>12</v>
      </c>
      <c r="C2063" s="100" t="s">
        <v>101</v>
      </c>
      <c r="D2063" s="100">
        <v>48</v>
      </c>
      <c r="E2063" s="146">
        <v>217800</v>
      </c>
      <c r="F2063" s="101">
        <v>0</v>
      </c>
      <c r="G2063" s="102">
        <v>0</v>
      </c>
      <c r="H2063" s="101" t="s">
        <v>123</v>
      </c>
      <c r="I2063" s="101"/>
      <c r="J2063" s="100"/>
      <c r="K2063" s="100"/>
      <c r="L2063" s="100"/>
      <c r="M2063" s="100"/>
      <c r="N2063" s="100"/>
      <c r="O2063" s="100"/>
      <c r="P2063" s="100"/>
      <c r="Q2063" s="100"/>
      <c r="R2063" s="100"/>
      <c r="S2063" s="100"/>
      <c r="T2063" s="100"/>
      <c r="U2063" s="100"/>
      <c r="V2063" s="100"/>
      <c r="W2063" s="100"/>
      <c r="X2063" s="100"/>
      <c r="Y2063" s="100"/>
      <c r="Z2063" s="100"/>
    </row>
    <row r="2064" spans="1:26" ht="14.25" hidden="1" customHeight="1" outlineLevel="1" x14ac:dyDescent="0.2">
      <c r="A2064" s="100" t="s">
        <v>186</v>
      </c>
      <c r="B2064" s="100">
        <v>1</v>
      </c>
      <c r="C2064" s="100" t="s">
        <v>102</v>
      </c>
      <c r="D2064" s="100">
        <v>48</v>
      </c>
      <c r="E2064" s="146">
        <v>217800</v>
      </c>
      <c r="F2064" s="101">
        <v>2500000</v>
      </c>
      <c r="G2064" s="102">
        <v>12</v>
      </c>
      <c r="H2064" s="101" t="s">
        <v>123</v>
      </c>
      <c r="I2064" s="101"/>
      <c r="J2064" s="100"/>
      <c r="K2064" s="100"/>
      <c r="L2064" s="100"/>
      <c r="M2064" s="100"/>
      <c r="N2064" s="100"/>
      <c r="O2064" s="100"/>
      <c r="P2064" s="100"/>
      <c r="Q2064" s="100"/>
      <c r="R2064" s="100"/>
      <c r="S2064" s="100"/>
      <c r="T2064" s="100"/>
      <c r="U2064" s="100"/>
      <c r="V2064" s="100"/>
      <c r="W2064" s="100"/>
      <c r="X2064" s="100"/>
      <c r="Y2064" s="100"/>
      <c r="Z2064" s="100"/>
    </row>
    <row r="2065" spans="1:26" ht="14.25" hidden="1" customHeight="1" outlineLevel="1" x14ac:dyDescent="0.2">
      <c r="A2065" s="100" t="s">
        <v>186</v>
      </c>
      <c r="B2065" s="100">
        <v>2</v>
      </c>
      <c r="C2065" s="100" t="s">
        <v>102</v>
      </c>
      <c r="D2065" s="100">
        <v>48</v>
      </c>
      <c r="E2065" s="146">
        <v>222156</v>
      </c>
      <c r="F2065" s="101">
        <v>5000000</v>
      </c>
      <c r="G2065" s="102">
        <v>24</v>
      </c>
      <c r="H2065" s="101" t="s">
        <v>123</v>
      </c>
      <c r="I2065" s="101"/>
      <c r="J2065" s="100"/>
      <c r="K2065" s="100"/>
      <c r="L2065" s="100"/>
      <c r="M2065" s="100"/>
      <c r="N2065" s="100"/>
      <c r="O2065" s="100"/>
      <c r="P2065" s="100"/>
      <c r="Q2065" s="100"/>
      <c r="R2065" s="100"/>
      <c r="S2065" s="100"/>
      <c r="T2065" s="100"/>
      <c r="U2065" s="100"/>
      <c r="V2065" s="100"/>
      <c r="W2065" s="100"/>
      <c r="X2065" s="100"/>
      <c r="Y2065" s="100"/>
      <c r="Z2065" s="100"/>
    </row>
    <row r="2066" spans="1:26" ht="14.25" hidden="1" customHeight="1" outlineLevel="1" x14ac:dyDescent="0.2">
      <c r="A2066" s="100" t="s">
        <v>186</v>
      </c>
      <c r="B2066" s="100">
        <v>3</v>
      </c>
      <c r="C2066" s="100" t="s">
        <v>102</v>
      </c>
      <c r="D2066" s="100">
        <v>48</v>
      </c>
      <c r="E2066" s="146">
        <v>226512</v>
      </c>
      <c r="F2066" s="101">
        <v>10000000</v>
      </c>
      <c r="G2066" s="102">
        <v>36</v>
      </c>
      <c r="H2066" s="101" t="s">
        <v>123</v>
      </c>
      <c r="I2066" s="101"/>
      <c r="J2066" s="100"/>
      <c r="K2066" s="100"/>
      <c r="L2066" s="100"/>
      <c r="M2066" s="100"/>
      <c r="N2066" s="100"/>
      <c r="O2066" s="100"/>
      <c r="P2066" s="100"/>
      <c r="Q2066" s="100"/>
      <c r="R2066" s="100"/>
      <c r="S2066" s="100"/>
      <c r="T2066" s="100"/>
      <c r="U2066" s="100"/>
      <c r="V2066" s="100"/>
      <c r="W2066" s="100"/>
      <c r="X2066" s="100"/>
      <c r="Y2066" s="100"/>
      <c r="Z2066" s="100"/>
    </row>
    <row r="2067" spans="1:26" ht="14.25" hidden="1" customHeight="1" outlineLevel="1" x14ac:dyDescent="0.2">
      <c r="A2067" s="100" t="s">
        <v>186</v>
      </c>
      <c r="B2067" s="100">
        <v>4</v>
      </c>
      <c r="C2067" s="100" t="s">
        <v>102</v>
      </c>
      <c r="D2067" s="100">
        <v>48</v>
      </c>
      <c r="E2067" s="146">
        <v>230868</v>
      </c>
      <c r="F2067" s="101">
        <v>22500000</v>
      </c>
      <c r="G2067" s="102">
        <v>48</v>
      </c>
      <c r="H2067" s="101" t="s">
        <v>123</v>
      </c>
      <c r="I2067" s="101"/>
      <c r="J2067" s="100"/>
      <c r="K2067" s="100"/>
      <c r="L2067" s="100"/>
      <c r="M2067" s="100"/>
      <c r="N2067" s="100"/>
      <c r="O2067" s="100"/>
      <c r="P2067" s="100"/>
      <c r="Q2067" s="100"/>
      <c r="R2067" s="100"/>
      <c r="S2067" s="100"/>
      <c r="T2067" s="100"/>
      <c r="U2067" s="100"/>
      <c r="V2067" s="100"/>
      <c r="W2067" s="100"/>
      <c r="X2067" s="100"/>
      <c r="Y2067" s="100"/>
      <c r="Z2067" s="100"/>
    </row>
    <row r="2068" spans="1:26" ht="14.25" hidden="1" customHeight="1" outlineLevel="1" x14ac:dyDescent="0.2">
      <c r="A2068" s="100" t="s">
        <v>186</v>
      </c>
      <c r="B2068" s="100">
        <v>5</v>
      </c>
      <c r="C2068" s="100" t="s">
        <v>102</v>
      </c>
      <c r="D2068" s="100">
        <v>48</v>
      </c>
      <c r="E2068" s="146">
        <v>235224</v>
      </c>
      <c r="F2068" s="101">
        <v>22500000</v>
      </c>
      <c r="G2068" s="102">
        <v>48</v>
      </c>
      <c r="H2068" s="101" t="s">
        <v>123</v>
      </c>
      <c r="I2068" s="101"/>
      <c r="J2068" s="100"/>
      <c r="K2068" s="100"/>
      <c r="L2068" s="100"/>
      <c r="M2068" s="100"/>
      <c r="N2068" s="100"/>
      <c r="O2068" s="100"/>
      <c r="P2068" s="100"/>
      <c r="Q2068" s="100"/>
      <c r="R2068" s="100"/>
      <c r="S2068" s="100"/>
      <c r="T2068" s="100"/>
      <c r="U2068" s="100"/>
      <c r="V2068" s="100"/>
      <c r="W2068" s="100"/>
      <c r="X2068" s="100"/>
      <c r="Y2068" s="100"/>
      <c r="Z2068" s="100"/>
    </row>
    <row r="2069" spans="1:26" ht="14.25" hidden="1" customHeight="1" outlineLevel="1" x14ac:dyDescent="0.2">
      <c r="A2069" s="100" t="s">
        <v>186</v>
      </c>
      <c r="B2069" s="100">
        <v>6</v>
      </c>
      <c r="C2069" s="100" t="s">
        <v>102</v>
      </c>
      <c r="D2069" s="100">
        <v>48</v>
      </c>
      <c r="E2069" s="146">
        <v>239580</v>
      </c>
      <c r="F2069" s="101">
        <v>22500000</v>
      </c>
      <c r="G2069" s="102">
        <v>48</v>
      </c>
      <c r="H2069" s="101" t="s">
        <v>123</v>
      </c>
      <c r="I2069" s="101"/>
      <c r="J2069" s="100"/>
      <c r="K2069" s="100"/>
      <c r="L2069" s="100"/>
      <c r="M2069" s="100"/>
      <c r="N2069" s="100"/>
      <c r="O2069" s="100"/>
      <c r="P2069" s="100"/>
      <c r="Q2069" s="100"/>
      <c r="R2069" s="100"/>
      <c r="S2069" s="100"/>
      <c r="T2069" s="100"/>
      <c r="U2069" s="100"/>
      <c r="V2069" s="100"/>
      <c r="W2069" s="100"/>
      <c r="X2069" s="100"/>
      <c r="Y2069" s="100"/>
      <c r="Z2069" s="100"/>
    </row>
    <row r="2070" spans="1:26" ht="14.25" hidden="1" customHeight="1" outlineLevel="1" x14ac:dyDescent="0.2">
      <c r="A2070" s="100" t="s">
        <v>186</v>
      </c>
      <c r="B2070" s="100">
        <v>7</v>
      </c>
      <c r="C2070" s="100" t="s">
        <v>102</v>
      </c>
      <c r="D2070" s="100">
        <v>48</v>
      </c>
      <c r="E2070" s="146">
        <v>243936</v>
      </c>
      <c r="F2070" s="101">
        <v>22500000</v>
      </c>
      <c r="G2070" s="102">
        <v>48</v>
      </c>
      <c r="H2070" s="101" t="s">
        <v>123</v>
      </c>
      <c r="I2070" s="101"/>
      <c r="J2070" s="100"/>
      <c r="K2070" s="100"/>
      <c r="L2070" s="100"/>
      <c r="M2070" s="100"/>
      <c r="N2070" s="100"/>
      <c r="O2070" s="100"/>
      <c r="P2070" s="100"/>
      <c r="Q2070" s="100"/>
      <c r="R2070" s="100"/>
      <c r="S2070" s="100"/>
      <c r="T2070" s="100"/>
      <c r="U2070" s="100"/>
      <c r="V2070" s="100"/>
      <c r="W2070" s="100"/>
      <c r="X2070" s="100"/>
      <c r="Y2070" s="100"/>
      <c r="Z2070" s="100"/>
    </row>
    <row r="2071" spans="1:26" ht="14.25" hidden="1" customHeight="1" outlineLevel="1" x14ac:dyDescent="0.2">
      <c r="A2071" s="100" t="s">
        <v>186</v>
      </c>
      <c r="B2071" s="100">
        <v>8</v>
      </c>
      <c r="C2071" s="100" t="s">
        <v>102</v>
      </c>
      <c r="D2071" s="100">
        <v>48</v>
      </c>
      <c r="E2071" s="146">
        <v>248292</v>
      </c>
      <c r="F2071" s="101">
        <v>22500000</v>
      </c>
      <c r="G2071" s="102">
        <v>48</v>
      </c>
      <c r="H2071" s="101" t="s">
        <v>123</v>
      </c>
      <c r="I2071" s="101"/>
      <c r="J2071" s="100"/>
      <c r="K2071" s="100"/>
      <c r="L2071" s="100"/>
      <c r="M2071" s="100"/>
      <c r="N2071" s="100"/>
      <c r="O2071" s="100"/>
      <c r="P2071" s="100"/>
      <c r="Q2071" s="100"/>
      <c r="R2071" s="100"/>
      <c r="S2071" s="100"/>
      <c r="T2071" s="100"/>
      <c r="U2071" s="100"/>
      <c r="V2071" s="100"/>
      <c r="W2071" s="100"/>
      <c r="X2071" s="100"/>
      <c r="Y2071" s="100"/>
      <c r="Z2071" s="100"/>
    </row>
    <row r="2072" spans="1:26" ht="14.25" hidden="1" customHeight="1" outlineLevel="1" collapsed="1" x14ac:dyDescent="0.2">
      <c r="A2072" s="100" t="s">
        <v>186</v>
      </c>
      <c r="B2072" s="100">
        <v>9</v>
      </c>
      <c r="C2072" s="100" t="s">
        <v>102</v>
      </c>
      <c r="D2072" s="100">
        <v>48</v>
      </c>
      <c r="E2072" s="146">
        <v>252648</v>
      </c>
      <c r="F2072" s="101">
        <v>22500000</v>
      </c>
      <c r="G2072" s="102">
        <v>48</v>
      </c>
      <c r="H2072" s="101" t="s">
        <v>123</v>
      </c>
      <c r="I2072" s="101"/>
      <c r="J2072" s="100"/>
      <c r="K2072" s="100"/>
      <c r="L2072" s="100"/>
      <c r="M2072" s="100"/>
      <c r="N2072" s="100"/>
      <c r="O2072" s="100"/>
      <c r="P2072" s="100"/>
      <c r="Q2072" s="100"/>
      <c r="R2072" s="100"/>
      <c r="S2072" s="100"/>
      <c r="T2072" s="100"/>
      <c r="U2072" s="100"/>
      <c r="V2072" s="100"/>
      <c r="W2072" s="100"/>
      <c r="X2072" s="100"/>
      <c r="Y2072" s="100"/>
      <c r="Z2072" s="100"/>
    </row>
    <row r="2073" spans="1:26" ht="14.25" hidden="1" customHeight="1" outlineLevel="1" x14ac:dyDescent="0.2">
      <c r="A2073" s="100" t="s">
        <v>186</v>
      </c>
      <c r="B2073" s="100">
        <v>10</v>
      </c>
      <c r="C2073" s="100" t="s">
        <v>102</v>
      </c>
      <c r="D2073" s="100">
        <v>48</v>
      </c>
      <c r="E2073" s="146">
        <v>257004</v>
      </c>
      <c r="F2073" s="101">
        <v>22500000</v>
      </c>
      <c r="G2073" s="102">
        <v>48</v>
      </c>
      <c r="H2073" s="101" t="s">
        <v>123</v>
      </c>
      <c r="I2073" s="101"/>
      <c r="J2073" s="100"/>
      <c r="K2073" s="100"/>
      <c r="L2073" s="100"/>
      <c r="M2073" s="100"/>
      <c r="N2073" s="100"/>
      <c r="O2073" s="100"/>
      <c r="P2073" s="100"/>
      <c r="Q2073" s="100"/>
      <c r="R2073" s="100"/>
      <c r="S2073" s="100"/>
      <c r="T2073" s="100"/>
      <c r="U2073" s="100"/>
      <c r="V2073" s="100"/>
      <c r="W2073" s="100"/>
      <c r="X2073" s="100"/>
      <c r="Y2073" s="100"/>
      <c r="Z2073" s="100"/>
    </row>
    <row r="2074" spans="1:26" ht="14.25" hidden="1" customHeight="1" outlineLevel="1" x14ac:dyDescent="0.2">
      <c r="A2074" s="100" t="s">
        <v>186</v>
      </c>
      <c r="B2074" s="100">
        <v>11</v>
      </c>
      <c r="C2074" s="100" t="s">
        <v>102</v>
      </c>
      <c r="D2074" s="100">
        <v>48</v>
      </c>
      <c r="E2074" s="146">
        <v>261360</v>
      </c>
      <c r="F2074" s="101">
        <v>22500000</v>
      </c>
      <c r="G2074" s="102">
        <v>48</v>
      </c>
      <c r="H2074" s="101" t="s">
        <v>123</v>
      </c>
      <c r="I2074" s="101"/>
      <c r="J2074" s="100"/>
      <c r="K2074" s="100"/>
      <c r="L2074" s="100"/>
      <c r="M2074" s="100"/>
      <c r="N2074" s="100"/>
      <c r="O2074" s="100"/>
      <c r="P2074" s="100"/>
      <c r="Q2074" s="100"/>
      <c r="R2074" s="100"/>
      <c r="S2074" s="100"/>
      <c r="T2074" s="100"/>
      <c r="U2074" s="100"/>
      <c r="V2074" s="100"/>
      <c r="W2074" s="100"/>
      <c r="X2074" s="100"/>
      <c r="Y2074" s="100"/>
      <c r="Z2074" s="100"/>
    </row>
    <row r="2075" spans="1:26" ht="14.25" hidden="1" customHeight="1" outlineLevel="1" x14ac:dyDescent="0.2">
      <c r="A2075" s="100" t="s">
        <v>186</v>
      </c>
      <c r="B2075" s="100">
        <v>12</v>
      </c>
      <c r="C2075" s="100" t="s">
        <v>102</v>
      </c>
      <c r="D2075" s="100">
        <v>48</v>
      </c>
      <c r="E2075" s="146">
        <v>265716</v>
      </c>
      <c r="F2075" s="101">
        <v>0</v>
      </c>
      <c r="G2075" s="102">
        <v>0</v>
      </c>
      <c r="H2075" s="101" t="s">
        <v>123</v>
      </c>
      <c r="I2075" s="101"/>
      <c r="J2075" s="100"/>
      <c r="K2075" s="100"/>
      <c r="L2075" s="100"/>
      <c r="M2075" s="100"/>
      <c r="N2075" s="100"/>
      <c r="O2075" s="100"/>
      <c r="P2075" s="100"/>
      <c r="Q2075" s="100"/>
      <c r="R2075" s="100"/>
      <c r="S2075" s="100"/>
      <c r="T2075" s="100"/>
      <c r="U2075" s="100"/>
      <c r="V2075" s="100"/>
      <c r="W2075" s="100"/>
      <c r="X2075" s="100"/>
      <c r="Y2075" s="100"/>
      <c r="Z2075" s="100"/>
    </row>
    <row r="2076" spans="1:26" ht="14.25" hidden="1" customHeight="1" outlineLevel="1" x14ac:dyDescent="0.2">
      <c r="A2076" s="201" t="s">
        <v>186</v>
      </c>
      <c r="B2076" s="97">
        <v>1</v>
      </c>
      <c r="C2076" s="97" t="s">
        <v>103</v>
      </c>
      <c r="D2076" s="97">
        <v>48</v>
      </c>
      <c r="E2076" s="147">
        <v>279002</v>
      </c>
      <c r="F2076" s="98">
        <v>0</v>
      </c>
      <c r="G2076" s="99">
        <v>0</v>
      </c>
      <c r="H2076" s="98" t="s">
        <v>123</v>
      </c>
      <c r="I2076" s="101"/>
      <c r="J2076" s="100"/>
      <c r="K2076" s="100"/>
      <c r="L2076" s="100"/>
      <c r="M2076" s="100"/>
      <c r="N2076" s="100"/>
      <c r="O2076" s="100"/>
      <c r="P2076" s="100"/>
      <c r="Q2076" s="100"/>
      <c r="R2076" s="100"/>
      <c r="S2076" s="100"/>
      <c r="T2076" s="100"/>
      <c r="U2076" s="100"/>
      <c r="V2076" s="100"/>
      <c r="W2076" s="100"/>
      <c r="X2076" s="100"/>
      <c r="Y2076" s="100"/>
      <c r="Z2076" s="100"/>
    </row>
    <row r="2077" spans="1:26" ht="14.25" customHeight="1" collapsed="1" x14ac:dyDescent="0.2">
      <c r="A2077" s="100" t="s">
        <v>187</v>
      </c>
      <c r="B2077" s="100">
        <v>1</v>
      </c>
      <c r="C2077" s="100" t="s">
        <v>101</v>
      </c>
      <c r="D2077" s="100">
        <v>48</v>
      </c>
      <c r="E2077" s="101">
        <v>71280</v>
      </c>
      <c r="F2077" s="101">
        <v>100000</v>
      </c>
      <c r="G2077" s="102">
        <v>2</v>
      </c>
      <c r="H2077" s="101" t="s">
        <v>123</v>
      </c>
      <c r="I2077" s="101"/>
      <c r="J2077" s="100"/>
      <c r="K2077" s="100"/>
      <c r="L2077" s="100"/>
      <c r="M2077" s="100"/>
      <c r="N2077" s="100"/>
      <c r="O2077" s="100"/>
      <c r="P2077" s="100"/>
      <c r="Q2077" s="100"/>
      <c r="R2077" s="100"/>
      <c r="S2077" s="100"/>
      <c r="T2077" s="100"/>
      <c r="U2077" s="100"/>
      <c r="V2077" s="100"/>
      <c r="W2077" s="100"/>
      <c r="X2077" s="100"/>
      <c r="Y2077" s="100"/>
      <c r="Z2077" s="100"/>
    </row>
    <row r="2078" spans="1:26" ht="14.25" hidden="1" customHeight="1" outlineLevel="1" x14ac:dyDescent="0.2">
      <c r="A2078" s="100" t="s">
        <v>187</v>
      </c>
      <c r="B2078" s="100">
        <v>2</v>
      </c>
      <c r="C2078" s="100" t="s">
        <v>101</v>
      </c>
      <c r="D2078" s="100">
        <v>50</v>
      </c>
      <c r="E2078" s="101">
        <v>75570</v>
      </c>
      <c r="F2078" s="101">
        <v>200000</v>
      </c>
      <c r="G2078" s="102">
        <v>5</v>
      </c>
      <c r="H2078" s="101" t="s">
        <v>123</v>
      </c>
      <c r="I2078" s="101"/>
      <c r="J2078" s="100"/>
      <c r="K2078" s="100"/>
      <c r="L2078" s="100"/>
      <c r="M2078" s="100"/>
      <c r="N2078" s="100"/>
      <c r="O2078" s="100"/>
      <c r="P2078" s="100"/>
      <c r="Q2078" s="100"/>
      <c r="R2078" s="100"/>
      <c r="S2078" s="100"/>
      <c r="T2078" s="100"/>
      <c r="U2078" s="100"/>
      <c r="V2078" s="100"/>
      <c r="W2078" s="100"/>
      <c r="X2078" s="100"/>
      <c r="Y2078" s="100"/>
      <c r="Z2078" s="100"/>
    </row>
    <row r="2079" spans="1:26" ht="14.25" hidden="1" customHeight="1" outlineLevel="1" x14ac:dyDescent="0.2">
      <c r="A2079" s="100" t="s">
        <v>187</v>
      </c>
      <c r="B2079" s="100">
        <v>3</v>
      </c>
      <c r="C2079" s="100" t="s">
        <v>101</v>
      </c>
      <c r="D2079" s="100">
        <v>51</v>
      </c>
      <c r="E2079" s="101">
        <v>80080</v>
      </c>
      <c r="F2079" s="101">
        <v>400000</v>
      </c>
      <c r="G2079" s="102">
        <v>14</v>
      </c>
      <c r="H2079" s="101" t="s">
        <v>123</v>
      </c>
      <c r="I2079" s="101"/>
      <c r="J2079" s="100"/>
      <c r="K2079" s="100"/>
      <c r="L2079" s="100"/>
      <c r="M2079" s="100"/>
      <c r="N2079" s="100"/>
      <c r="O2079" s="100"/>
      <c r="P2079" s="100"/>
      <c r="Q2079" s="100"/>
      <c r="R2079" s="100"/>
      <c r="S2079" s="100"/>
      <c r="T2079" s="100"/>
      <c r="U2079" s="100"/>
      <c r="V2079" s="100"/>
      <c r="W2079" s="100"/>
      <c r="X2079" s="100"/>
      <c r="Y2079" s="100"/>
      <c r="Z2079" s="100"/>
    </row>
    <row r="2080" spans="1:26" ht="14.25" hidden="1" customHeight="1" outlineLevel="1" x14ac:dyDescent="0.2">
      <c r="A2080" s="100" t="s">
        <v>187</v>
      </c>
      <c r="B2080" s="100">
        <v>4</v>
      </c>
      <c r="C2080" s="100" t="s">
        <v>101</v>
      </c>
      <c r="D2080" s="100">
        <v>53</v>
      </c>
      <c r="E2080" s="101">
        <v>84920</v>
      </c>
      <c r="F2080" s="101">
        <v>2000000</v>
      </c>
      <c r="G2080" s="102">
        <v>28</v>
      </c>
      <c r="H2080" s="101" t="s">
        <v>123</v>
      </c>
      <c r="I2080" s="101"/>
      <c r="J2080" s="100"/>
      <c r="K2080" s="100"/>
      <c r="L2080" s="100"/>
      <c r="M2080" s="100"/>
      <c r="N2080" s="100"/>
      <c r="O2080" s="100"/>
      <c r="P2080" s="100"/>
      <c r="Q2080" s="100"/>
      <c r="R2080" s="100"/>
      <c r="S2080" s="100"/>
      <c r="T2080" s="100"/>
      <c r="U2080" s="100"/>
      <c r="V2080" s="100"/>
      <c r="W2080" s="100"/>
      <c r="X2080" s="100"/>
      <c r="Y2080" s="100"/>
      <c r="Z2080" s="100"/>
    </row>
    <row r="2081" spans="1:26" ht="14.25" hidden="1" customHeight="1" outlineLevel="1" x14ac:dyDescent="0.2">
      <c r="A2081" s="100" t="s">
        <v>187</v>
      </c>
      <c r="B2081" s="100">
        <v>5</v>
      </c>
      <c r="C2081" s="100" t="s">
        <v>101</v>
      </c>
      <c r="D2081" s="100">
        <v>54</v>
      </c>
      <c r="E2081" s="101">
        <v>89980</v>
      </c>
      <c r="F2081" s="101">
        <v>4000000</v>
      </c>
      <c r="G2081" s="102">
        <v>66</v>
      </c>
      <c r="H2081" s="101" t="s">
        <v>123</v>
      </c>
      <c r="I2081" s="101"/>
      <c r="J2081" s="100"/>
      <c r="K2081" s="100"/>
      <c r="L2081" s="100"/>
      <c r="M2081" s="100"/>
      <c r="N2081" s="100"/>
      <c r="O2081" s="100"/>
      <c r="P2081" s="100"/>
      <c r="Q2081" s="100"/>
      <c r="R2081" s="100"/>
      <c r="S2081" s="100"/>
      <c r="T2081" s="100"/>
      <c r="U2081" s="100"/>
      <c r="V2081" s="100"/>
      <c r="W2081" s="100"/>
      <c r="X2081" s="100"/>
      <c r="Y2081" s="100"/>
      <c r="Z2081" s="100"/>
    </row>
    <row r="2082" spans="1:26" ht="14.25" hidden="1" customHeight="1" outlineLevel="1" x14ac:dyDescent="0.2">
      <c r="A2082" s="100" t="s">
        <v>187</v>
      </c>
      <c r="B2082" s="100">
        <v>6</v>
      </c>
      <c r="C2082" s="100" t="s">
        <v>101</v>
      </c>
      <c r="D2082" s="100">
        <v>56</v>
      </c>
      <c r="E2082" s="101">
        <v>95370.000000000015</v>
      </c>
      <c r="F2082" s="101">
        <v>6000000</v>
      </c>
      <c r="G2082" s="102">
        <v>102</v>
      </c>
      <c r="H2082" s="101" t="s">
        <v>123</v>
      </c>
      <c r="I2082" s="101"/>
      <c r="J2082" s="100"/>
      <c r="K2082" s="100"/>
      <c r="L2082" s="100"/>
      <c r="M2082" s="100"/>
      <c r="N2082" s="100"/>
      <c r="O2082" s="100"/>
      <c r="P2082" s="100"/>
      <c r="Q2082" s="100"/>
      <c r="R2082" s="100"/>
      <c r="S2082" s="100"/>
      <c r="T2082" s="100"/>
      <c r="U2082" s="100"/>
      <c r="V2082" s="100"/>
      <c r="W2082" s="100"/>
      <c r="X2082" s="100"/>
      <c r="Y2082" s="100"/>
      <c r="Z2082" s="100"/>
    </row>
    <row r="2083" spans="1:26" ht="14.25" hidden="1" customHeight="1" outlineLevel="1" x14ac:dyDescent="0.2">
      <c r="A2083" s="100" t="s">
        <v>187</v>
      </c>
      <c r="B2083" s="100">
        <v>7</v>
      </c>
      <c r="C2083" s="100" t="s">
        <v>101</v>
      </c>
      <c r="D2083" s="100">
        <v>57</v>
      </c>
      <c r="E2083" s="101">
        <v>101090</v>
      </c>
      <c r="F2083" s="101">
        <v>11000000</v>
      </c>
      <c r="G2083" s="102">
        <v>124</v>
      </c>
      <c r="H2083" s="101" t="s">
        <v>123</v>
      </c>
      <c r="I2083" s="101"/>
      <c r="J2083" s="100"/>
      <c r="K2083" s="100"/>
      <c r="L2083" s="100"/>
      <c r="M2083" s="100"/>
      <c r="N2083" s="100"/>
      <c r="O2083" s="100"/>
      <c r="P2083" s="100"/>
      <c r="Q2083" s="100"/>
      <c r="R2083" s="100"/>
      <c r="S2083" s="100"/>
      <c r="T2083" s="100"/>
      <c r="U2083" s="100"/>
      <c r="V2083" s="100"/>
      <c r="W2083" s="100"/>
      <c r="X2083" s="100"/>
      <c r="Y2083" s="100"/>
      <c r="Z2083" s="100"/>
    </row>
    <row r="2084" spans="1:26" ht="14.25" hidden="1" customHeight="1" outlineLevel="1" x14ac:dyDescent="0.2">
      <c r="A2084" s="100" t="s">
        <v>187</v>
      </c>
      <c r="B2084" s="100">
        <v>8</v>
      </c>
      <c r="C2084" s="100" t="s">
        <v>101</v>
      </c>
      <c r="D2084" s="100">
        <v>59</v>
      </c>
      <c r="E2084" s="101">
        <v>107140</v>
      </c>
      <c r="F2084" s="101">
        <v>17000000</v>
      </c>
      <c r="G2084" s="102">
        <v>140</v>
      </c>
      <c r="H2084" s="101" t="s">
        <v>123</v>
      </c>
      <c r="I2084" s="101"/>
      <c r="J2084" s="100"/>
      <c r="K2084" s="100"/>
      <c r="L2084" s="100"/>
      <c r="M2084" s="100"/>
      <c r="N2084" s="100"/>
      <c r="O2084" s="100"/>
      <c r="P2084" s="100"/>
      <c r="Q2084" s="100"/>
      <c r="R2084" s="100"/>
      <c r="S2084" s="100"/>
      <c r="T2084" s="100"/>
      <c r="U2084" s="100"/>
      <c r="V2084" s="100"/>
      <c r="W2084" s="100"/>
      <c r="X2084" s="100"/>
      <c r="Y2084" s="100"/>
      <c r="Z2084" s="100"/>
    </row>
    <row r="2085" spans="1:26" ht="14.25" hidden="1" customHeight="1" outlineLevel="1" x14ac:dyDescent="0.2">
      <c r="A2085" s="100" t="s">
        <v>187</v>
      </c>
      <c r="B2085" s="100">
        <v>9</v>
      </c>
      <c r="C2085" s="100" t="s">
        <v>101</v>
      </c>
      <c r="D2085" s="100">
        <v>60</v>
      </c>
      <c r="E2085" s="101">
        <v>113520</v>
      </c>
      <c r="F2085" s="101">
        <v>36000000</v>
      </c>
      <c r="G2085" s="102">
        <v>148</v>
      </c>
      <c r="H2085" s="101" t="s">
        <v>123</v>
      </c>
      <c r="I2085" s="101"/>
      <c r="J2085" s="100"/>
      <c r="K2085" s="100"/>
      <c r="L2085" s="100"/>
      <c r="M2085" s="100"/>
      <c r="N2085" s="100"/>
      <c r="O2085" s="100"/>
      <c r="P2085" s="100"/>
      <c r="Q2085" s="100"/>
      <c r="R2085" s="100"/>
      <c r="S2085" s="100"/>
      <c r="T2085" s="100"/>
      <c r="U2085" s="100"/>
      <c r="V2085" s="100"/>
      <c r="W2085" s="100"/>
      <c r="X2085" s="100"/>
      <c r="Y2085" s="100"/>
      <c r="Z2085" s="100"/>
    </row>
    <row r="2086" spans="1:26" ht="14.25" hidden="1" customHeight="1" outlineLevel="1" x14ac:dyDescent="0.2">
      <c r="A2086" s="100" t="s">
        <v>187</v>
      </c>
      <c r="B2086" s="100">
        <v>10</v>
      </c>
      <c r="C2086" s="100" t="s">
        <v>101</v>
      </c>
      <c r="D2086" s="100">
        <v>61</v>
      </c>
      <c r="E2086" s="101">
        <v>120340</v>
      </c>
      <c r="F2086" s="101">
        <v>52000000</v>
      </c>
      <c r="G2086" s="102">
        <v>152</v>
      </c>
      <c r="H2086" s="101" t="s">
        <v>123</v>
      </c>
      <c r="I2086" s="101"/>
      <c r="J2086" s="100"/>
      <c r="K2086" s="100"/>
      <c r="L2086" s="100"/>
      <c r="M2086" s="100"/>
      <c r="N2086" s="100"/>
      <c r="O2086" s="100"/>
      <c r="P2086" s="100"/>
      <c r="Q2086" s="100"/>
      <c r="R2086" s="100"/>
      <c r="S2086" s="100"/>
      <c r="T2086" s="100"/>
      <c r="U2086" s="100"/>
      <c r="V2086" s="100"/>
      <c r="W2086" s="100"/>
      <c r="X2086" s="100"/>
      <c r="Y2086" s="100"/>
      <c r="Z2086" s="100"/>
    </row>
    <row r="2087" spans="1:26" ht="14.25" hidden="1" customHeight="1" outlineLevel="1" x14ac:dyDescent="0.2">
      <c r="A2087" s="100" t="s">
        <v>187</v>
      </c>
      <c r="B2087" s="100">
        <v>11</v>
      </c>
      <c r="C2087" s="100" t="s">
        <v>101</v>
      </c>
      <c r="D2087" s="100">
        <v>62</v>
      </c>
      <c r="E2087" s="101">
        <v>127600</v>
      </c>
      <c r="F2087" s="101">
        <v>70000000</v>
      </c>
      <c r="G2087" s="102">
        <v>160</v>
      </c>
      <c r="H2087" s="101" t="s">
        <v>123</v>
      </c>
      <c r="I2087" s="101"/>
      <c r="J2087" s="100"/>
      <c r="K2087" s="100"/>
      <c r="L2087" s="100"/>
      <c r="M2087" s="100"/>
      <c r="N2087" s="100"/>
      <c r="O2087" s="100"/>
      <c r="P2087" s="100"/>
      <c r="Q2087" s="100"/>
      <c r="R2087" s="100"/>
      <c r="S2087" s="100"/>
      <c r="T2087" s="100"/>
      <c r="U2087" s="100"/>
      <c r="V2087" s="100"/>
      <c r="W2087" s="100"/>
      <c r="X2087" s="100"/>
      <c r="Y2087" s="100"/>
      <c r="Z2087" s="100"/>
    </row>
    <row r="2088" spans="1:26" ht="14.25" hidden="1" customHeight="1" outlineLevel="1" x14ac:dyDescent="0.2">
      <c r="A2088" s="100" t="s">
        <v>187</v>
      </c>
      <c r="B2088" s="100">
        <v>12</v>
      </c>
      <c r="C2088" s="100" t="s">
        <v>101</v>
      </c>
      <c r="D2088" s="100">
        <v>63</v>
      </c>
      <c r="E2088" s="101">
        <v>135300</v>
      </c>
      <c r="F2088" s="101">
        <v>0</v>
      </c>
      <c r="G2088" s="102">
        <v>0</v>
      </c>
      <c r="H2088" s="101" t="s">
        <v>123</v>
      </c>
      <c r="I2088" s="101"/>
      <c r="J2088" s="100"/>
      <c r="K2088" s="100"/>
      <c r="L2088" s="100"/>
      <c r="M2088" s="100"/>
      <c r="N2088" s="100"/>
      <c r="O2088" s="100"/>
      <c r="P2088" s="100"/>
      <c r="Q2088" s="100"/>
      <c r="R2088" s="100"/>
      <c r="S2088" s="100"/>
      <c r="T2088" s="100"/>
      <c r="U2088" s="100"/>
      <c r="V2088" s="100"/>
      <c r="W2088" s="100"/>
      <c r="X2088" s="100"/>
      <c r="Y2088" s="100"/>
      <c r="Z2088" s="100"/>
    </row>
    <row r="2089" spans="1:26" ht="14.25" hidden="1" customHeight="1" outlineLevel="1" x14ac:dyDescent="0.2">
      <c r="A2089" s="100" t="s">
        <v>187</v>
      </c>
      <c r="B2089" s="100">
        <v>1</v>
      </c>
      <c r="C2089" s="100" t="s">
        <v>102</v>
      </c>
      <c r="D2089" s="100">
        <v>63</v>
      </c>
      <c r="E2089" s="101">
        <v>135300</v>
      </c>
      <c r="F2089" s="101">
        <v>2500000</v>
      </c>
      <c r="G2089" s="102">
        <v>12</v>
      </c>
      <c r="H2089" s="101" t="s">
        <v>123</v>
      </c>
      <c r="I2089" s="101"/>
      <c r="J2089" s="100"/>
      <c r="K2089" s="100"/>
      <c r="L2089" s="100"/>
      <c r="M2089" s="100"/>
      <c r="N2089" s="100"/>
      <c r="O2089" s="100"/>
      <c r="P2089" s="100"/>
      <c r="Q2089" s="100"/>
      <c r="R2089" s="100"/>
      <c r="S2089" s="100"/>
      <c r="T2089" s="100"/>
      <c r="U2089" s="100"/>
      <c r="V2089" s="100"/>
      <c r="W2089" s="100"/>
      <c r="X2089" s="100"/>
      <c r="Y2089" s="100"/>
      <c r="Z2089" s="100"/>
    </row>
    <row r="2090" spans="1:26" ht="14.25" hidden="1" customHeight="1" outlineLevel="1" x14ac:dyDescent="0.2">
      <c r="A2090" s="100" t="s">
        <v>187</v>
      </c>
      <c r="B2090" s="100">
        <v>2</v>
      </c>
      <c r="C2090" s="100" t="s">
        <v>102</v>
      </c>
      <c r="D2090" s="100">
        <v>63</v>
      </c>
      <c r="E2090" s="101">
        <v>137830</v>
      </c>
      <c r="F2090" s="101">
        <v>5000000</v>
      </c>
      <c r="G2090" s="102">
        <v>24</v>
      </c>
      <c r="H2090" s="101" t="s">
        <v>123</v>
      </c>
      <c r="I2090" s="101"/>
      <c r="J2090" s="100"/>
      <c r="K2090" s="100"/>
      <c r="L2090" s="100"/>
      <c r="M2090" s="100"/>
      <c r="N2090" s="100"/>
      <c r="O2090" s="100"/>
      <c r="P2090" s="100"/>
      <c r="Q2090" s="100"/>
      <c r="R2090" s="100"/>
      <c r="S2090" s="100"/>
      <c r="T2090" s="100"/>
      <c r="U2090" s="100"/>
      <c r="V2090" s="100"/>
      <c r="W2090" s="100"/>
      <c r="X2090" s="100"/>
      <c r="Y2090" s="100"/>
      <c r="Z2090" s="100"/>
    </row>
    <row r="2091" spans="1:26" ht="14.25" hidden="1" customHeight="1" outlineLevel="1" x14ac:dyDescent="0.2">
      <c r="A2091" s="100" t="s">
        <v>187</v>
      </c>
      <c r="B2091" s="100">
        <v>3</v>
      </c>
      <c r="C2091" s="100" t="s">
        <v>102</v>
      </c>
      <c r="D2091" s="100">
        <v>63</v>
      </c>
      <c r="E2091" s="101">
        <v>140360</v>
      </c>
      <c r="F2091" s="101">
        <v>10000000</v>
      </c>
      <c r="G2091" s="102">
        <v>36</v>
      </c>
      <c r="H2091" s="101" t="s">
        <v>123</v>
      </c>
      <c r="I2091" s="101"/>
      <c r="J2091" s="100"/>
      <c r="K2091" s="100"/>
      <c r="L2091" s="100"/>
      <c r="M2091" s="100"/>
      <c r="N2091" s="100"/>
      <c r="O2091" s="100"/>
      <c r="P2091" s="100"/>
      <c r="Q2091" s="100"/>
      <c r="R2091" s="100"/>
      <c r="S2091" s="100"/>
      <c r="T2091" s="100"/>
      <c r="U2091" s="100"/>
      <c r="V2091" s="100"/>
      <c r="W2091" s="100"/>
      <c r="X2091" s="100"/>
      <c r="Y2091" s="100"/>
      <c r="Z2091" s="100"/>
    </row>
    <row r="2092" spans="1:26" ht="14.25" hidden="1" customHeight="1" outlineLevel="1" collapsed="1" x14ac:dyDescent="0.2">
      <c r="A2092" s="100" t="s">
        <v>187</v>
      </c>
      <c r="B2092" s="100">
        <v>4</v>
      </c>
      <c r="C2092" s="100" t="s">
        <v>102</v>
      </c>
      <c r="D2092" s="100">
        <v>63</v>
      </c>
      <c r="E2092" s="101">
        <v>142890</v>
      </c>
      <c r="F2092" s="101">
        <v>22500000</v>
      </c>
      <c r="G2092" s="102">
        <v>48</v>
      </c>
      <c r="H2092" s="101" t="s">
        <v>123</v>
      </c>
      <c r="I2092" s="101"/>
      <c r="J2092" s="100"/>
      <c r="K2092" s="100"/>
      <c r="L2092" s="100"/>
      <c r="M2092" s="100"/>
      <c r="N2092" s="100"/>
      <c r="O2092" s="100"/>
      <c r="P2092" s="100"/>
      <c r="Q2092" s="100"/>
      <c r="R2092" s="100"/>
      <c r="S2092" s="100"/>
      <c r="T2092" s="100"/>
      <c r="U2092" s="100"/>
      <c r="V2092" s="100"/>
      <c r="W2092" s="100"/>
      <c r="X2092" s="100"/>
      <c r="Y2092" s="100"/>
      <c r="Z2092" s="100"/>
    </row>
    <row r="2093" spans="1:26" ht="14.25" hidden="1" customHeight="1" outlineLevel="1" x14ac:dyDescent="0.2">
      <c r="A2093" s="100" t="s">
        <v>187</v>
      </c>
      <c r="B2093" s="100">
        <v>5</v>
      </c>
      <c r="C2093" s="100" t="s">
        <v>102</v>
      </c>
      <c r="D2093" s="100">
        <v>63</v>
      </c>
      <c r="E2093" s="101">
        <v>145420</v>
      </c>
      <c r="F2093" s="101">
        <v>22500000</v>
      </c>
      <c r="G2093" s="102">
        <v>48</v>
      </c>
      <c r="H2093" s="101" t="s">
        <v>123</v>
      </c>
      <c r="I2093" s="101"/>
      <c r="J2093" s="100"/>
      <c r="K2093" s="100"/>
      <c r="L2093" s="100"/>
      <c r="M2093" s="100"/>
      <c r="N2093" s="100"/>
      <c r="O2093" s="100"/>
      <c r="P2093" s="100"/>
      <c r="Q2093" s="100"/>
      <c r="R2093" s="100"/>
      <c r="S2093" s="100"/>
      <c r="T2093" s="100"/>
      <c r="U2093" s="100"/>
      <c r="V2093" s="100"/>
      <c r="W2093" s="100"/>
      <c r="X2093" s="100"/>
      <c r="Y2093" s="100"/>
      <c r="Z2093" s="100"/>
    </row>
    <row r="2094" spans="1:26" ht="14.25" hidden="1" customHeight="1" outlineLevel="1" x14ac:dyDescent="0.2">
      <c r="A2094" s="100" t="s">
        <v>187</v>
      </c>
      <c r="B2094" s="100">
        <v>6</v>
      </c>
      <c r="C2094" s="100" t="s">
        <v>102</v>
      </c>
      <c r="D2094" s="100">
        <v>63</v>
      </c>
      <c r="E2094" s="101">
        <v>147950</v>
      </c>
      <c r="F2094" s="101">
        <v>22500000</v>
      </c>
      <c r="G2094" s="102">
        <v>48</v>
      </c>
      <c r="H2094" s="101" t="s">
        <v>123</v>
      </c>
      <c r="I2094" s="101"/>
      <c r="J2094" s="100"/>
      <c r="K2094" s="100"/>
      <c r="L2094" s="100"/>
      <c r="M2094" s="100"/>
      <c r="N2094" s="100"/>
      <c r="O2094" s="100"/>
      <c r="P2094" s="100"/>
      <c r="Q2094" s="100"/>
      <c r="R2094" s="100"/>
      <c r="S2094" s="100"/>
      <c r="T2094" s="100"/>
      <c r="U2094" s="100"/>
      <c r="V2094" s="100"/>
      <c r="W2094" s="100"/>
      <c r="X2094" s="100"/>
      <c r="Y2094" s="100"/>
      <c r="Z2094" s="100"/>
    </row>
    <row r="2095" spans="1:26" ht="14.25" hidden="1" customHeight="1" outlineLevel="1" x14ac:dyDescent="0.2">
      <c r="A2095" s="100" t="s">
        <v>187</v>
      </c>
      <c r="B2095" s="100">
        <v>7</v>
      </c>
      <c r="C2095" s="100" t="s">
        <v>102</v>
      </c>
      <c r="D2095" s="100">
        <v>63</v>
      </c>
      <c r="E2095" s="101">
        <v>150480</v>
      </c>
      <c r="F2095" s="101">
        <v>22500000</v>
      </c>
      <c r="G2095" s="102">
        <v>48</v>
      </c>
      <c r="H2095" s="101" t="s">
        <v>123</v>
      </c>
      <c r="I2095" s="101"/>
      <c r="J2095" s="100"/>
      <c r="K2095" s="100"/>
      <c r="L2095" s="100"/>
      <c r="M2095" s="100"/>
      <c r="N2095" s="100"/>
      <c r="O2095" s="100"/>
      <c r="P2095" s="100"/>
      <c r="Q2095" s="100"/>
      <c r="R2095" s="100"/>
      <c r="S2095" s="100"/>
      <c r="T2095" s="100"/>
      <c r="U2095" s="100"/>
      <c r="V2095" s="100"/>
      <c r="W2095" s="100"/>
      <c r="X2095" s="100"/>
      <c r="Y2095" s="100"/>
      <c r="Z2095" s="100"/>
    </row>
    <row r="2096" spans="1:26" ht="14.25" hidden="1" customHeight="1" outlineLevel="1" x14ac:dyDescent="0.2">
      <c r="A2096" s="100" t="s">
        <v>187</v>
      </c>
      <c r="B2096" s="100">
        <v>8</v>
      </c>
      <c r="C2096" s="100" t="s">
        <v>102</v>
      </c>
      <c r="D2096" s="100">
        <v>63</v>
      </c>
      <c r="E2096" s="101">
        <v>153010</v>
      </c>
      <c r="F2096" s="101">
        <v>22500000</v>
      </c>
      <c r="G2096" s="102">
        <v>48</v>
      </c>
      <c r="H2096" s="101" t="s">
        <v>123</v>
      </c>
      <c r="I2096" s="101"/>
      <c r="J2096" s="100"/>
      <c r="K2096" s="100"/>
      <c r="L2096" s="100"/>
      <c r="M2096" s="100"/>
      <c r="N2096" s="100"/>
      <c r="O2096" s="100"/>
      <c r="P2096" s="100"/>
      <c r="Q2096" s="100"/>
      <c r="R2096" s="100"/>
      <c r="S2096" s="100"/>
      <c r="T2096" s="100"/>
      <c r="U2096" s="100"/>
      <c r="V2096" s="100"/>
      <c r="W2096" s="100"/>
      <c r="X2096" s="100"/>
      <c r="Y2096" s="100"/>
      <c r="Z2096" s="100"/>
    </row>
    <row r="2097" spans="1:26" ht="14.25" hidden="1" customHeight="1" outlineLevel="1" x14ac:dyDescent="0.2">
      <c r="A2097" s="100" t="s">
        <v>187</v>
      </c>
      <c r="B2097" s="100">
        <v>9</v>
      </c>
      <c r="C2097" s="100" t="s">
        <v>102</v>
      </c>
      <c r="D2097" s="100">
        <v>63</v>
      </c>
      <c r="E2097" s="101">
        <v>155540</v>
      </c>
      <c r="F2097" s="101">
        <v>22500000</v>
      </c>
      <c r="G2097" s="102">
        <v>48</v>
      </c>
      <c r="H2097" s="101" t="s">
        <v>123</v>
      </c>
      <c r="I2097" s="101"/>
      <c r="J2097" s="100"/>
      <c r="K2097" s="100"/>
      <c r="L2097" s="100"/>
      <c r="M2097" s="100"/>
      <c r="N2097" s="100"/>
      <c r="O2097" s="100"/>
      <c r="P2097" s="100"/>
      <c r="Q2097" s="100"/>
      <c r="R2097" s="100"/>
      <c r="S2097" s="100"/>
      <c r="T2097" s="100"/>
      <c r="U2097" s="100"/>
      <c r="V2097" s="100"/>
      <c r="W2097" s="100"/>
      <c r="X2097" s="100"/>
      <c r="Y2097" s="100"/>
      <c r="Z2097" s="100"/>
    </row>
    <row r="2098" spans="1:26" ht="14.25" hidden="1" customHeight="1" outlineLevel="1" x14ac:dyDescent="0.2">
      <c r="A2098" s="100" t="s">
        <v>187</v>
      </c>
      <c r="B2098" s="100">
        <v>10</v>
      </c>
      <c r="C2098" s="100" t="s">
        <v>102</v>
      </c>
      <c r="D2098" s="100">
        <v>63</v>
      </c>
      <c r="E2098" s="101">
        <v>158070</v>
      </c>
      <c r="F2098" s="101">
        <v>22500000</v>
      </c>
      <c r="G2098" s="102">
        <v>48</v>
      </c>
      <c r="H2098" s="101" t="s">
        <v>123</v>
      </c>
      <c r="I2098" s="101"/>
      <c r="J2098" s="100"/>
      <c r="K2098" s="100"/>
      <c r="L2098" s="100"/>
      <c r="M2098" s="100"/>
      <c r="N2098" s="100"/>
      <c r="O2098" s="100"/>
      <c r="P2098" s="100"/>
      <c r="Q2098" s="100"/>
      <c r="R2098" s="100"/>
      <c r="S2098" s="100"/>
      <c r="T2098" s="100"/>
      <c r="U2098" s="100"/>
      <c r="V2098" s="100"/>
      <c r="W2098" s="100"/>
      <c r="X2098" s="100"/>
      <c r="Y2098" s="100"/>
      <c r="Z2098" s="100"/>
    </row>
    <row r="2099" spans="1:26" ht="14.25" hidden="1" customHeight="1" outlineLevel="1" x14ac:dyDescent="0.2">
      <c r="A2099" s="100" t="s">
        <v>187</v>
      </c>
      <c r="B2099" s="100">
        <v>11</v>
      </c>
      <c r="C2099" s="100" t="s">
        <v>102</v>
      </c>
      <c r="D2099" s="100">
        <v>63</v>
      </c>
      <c r="E2099" s="101">
        <v>160600</v>
      </c>
      <c r="F2099" s="101">
        <v>22500000</v>
      </c>
      <c r="G2099" s="102">
        <v>48</v>
      </c>
      <c r="H2099" s="101" t="s">
        <v>123</v>
      </c>
      <c r="I2099" s="101"/>
      <c r="J2099" s="100"/>
      <c r="K2099" s="100"/>
      <c r="L2099" s="100"/>
      <c r="M2099" s="100"/>
      <c r="N2099" s="100"/>
      <c r="O2099" s="100"/>
      <c r="P2099" s="100"/>
      <c r="Q2099" s="100"/>
      <c r="R2099" s="100"/>
      <c r="S2099" s="100"/>
      <c r="T2099" s="100"/>
      <c r="U2099" s="100"/>
      <c r="V2099" s="100"/>
      <c r="W2099" s="100"/>
      <c r="X2099" s="100"/>
      <c r="Y2099" s="100"/>
      <c r="Z2099" s="100"/>
    </row>
    <row r="2100" spans="1:26" ht="14.25" hidden="1" customHeight="1" outlineLevel="1" x14ac:dyDescent="0.2">
      <c r="A2100" s="100" t="s">
        <v>187</v>
      </c>
      <c r="B2100" s="100">
        <v>12</v>
      </c>
      <c r="C2100" s="100" t="s">
        <v>102</v>
      </c>
      <c r="D2100" s="100">
        <v>63</v>
      </c>
      <c r="E2100" s="101">
        <v>163130</v>
      </c>
      <c r="F2100" s="101">
        <v>0</v>
      </c>
      <c r="G2100" s="102">
        <v>0</v>
      </c>
      <c r="H2100" s="101" t="s">
        <v>123</v>
      </c>
      <c r="I2100" s="101"/>
      <c r="J2100" s="100"/>
      <c r="K2100" s="100"/>
      <c r="L2100" s="100"/>
      <c r="M2100" s="100"/>
      <c r="N2100" s="100"/>
      <c r="O2100" s="100"/>
      <c r="P2100" s="100"/>
      <c r="Q2100" s="100"/>
      <c r="R2100" s="100"/>
      <c r="S2100" s="100"/>
      <c r="T2100" s="100"/>
      <c r="U2100" s="100"/>
      <c r="V2100" s="100"/>
      <c r="W2100" s="100"/>
      <c r="X2100" s="100"/>
      <c r="Y2100" s="100"/>
      <c r="Z2100" s="100"/>
    </row>
    <row r="2101" spans="1:26" ht="14.25" hidden="1" customHeight="1" outlineLevel="1" x14ac:dyDescent="0.2">
      <c r="A2101" s="201" t="s">
        <v>187</v>
      </c>
      <c r="B2101" s="97">
        <v>1</v>
      </c>
      <c r="C2101" s="97" t="s">
        <v>103</v>
      </c>
      <c r="D2101" s="97">
        <v>63</v>
      </c>
      <c r="E2101" s="98">
        <v>171286.5</v>
      </c>
      <c r="F2101" s="98">
        <v>0</v>
      </c>
      <c r="G2101" s="99">
        <v>0</v>
      </c>
      <c r="H2101" s="98" t="s">
        <v>123</v>
      </c>
      <c r="I2101" s="101"/>
      <c r="J2101" s="100"/>
      <c r="K2101" s="100"/>
      <c r="L2101" s="100"/>
      <c r="M2101" s="100"/>
      <c r="N2101" s="100"/>
      <c r="O2101" s="100"/>
      <c r="P2101" s="100"/>
      <c r="Q2101" s="100"/>
      <c r="R2101" s="100"/>
      <c r="S2101" s="100"/>
      <c r="T2101" s="100"/>
      <c r="U2101" s="100"/>
      <c r="V2101" s="100"/>
      <c r="W2101" s="100"/>
      <c r="X2101" s="100"/>
      <c r="Y2101" s="100"/>
      <c r="Z2101" s="100"/>
    </row>
    <row r="2102" spans="1:26" ht="14.25" customHeight="1" collapsed="1" x14ac:dyDescent="0.2">
      <c r="A2102" s="100" t="s">
        <v>188</v>
      </c>
      <c r="B2102" s="100">
        <v>1</v>
      </c>
      <c r="C2102" s="100" t="s">
        <v>101</v>
      </c>
      <c r="D2102" s="100">
        <v>45</v>
      </c>
      <c r="E2102" s="101">
        <v>135289</v>
      </c>
      <c r="F2102" s="101">
        <v>100000</v>
      </c>
      <c r="G2102" s="102">
        <v>2</v>
      </c>
      <c r="H2102" s="101" t="s">
        <v>123</v>
      </c>
      <c r="I2102" s="101"/>
      <c r="J2102" s="100"/>
      <c r="K2102" s="100"/>
      <c r="L2102" s="100"/>
      <c r="M2102" s="100"/>
      <c r="N2102" s="100"/>
      <c r="O2102" s="100"/>
      <c r="P2102" s="100"/>
      <c r="Q2102" s="100"/>
      <c r="R2102" s="100"/>
      <c r="S2102" s="100"/>
      <c r="T2102" s="100"/>
      <c r="U2102" s="100"/>
      <c r="V2102" s="100"/>
      <c r="W2102" s="100"/>
      <c r="X2102" s="100"/>
      <c r="Y2102" s="100"/>
      <c r="Z2102" s="100"/>
    </row>
    <row r="2103" spans="1:26" ht="14.25" hidden="1" customHeight="1" outlineLevel="1" x14ac:dyDescent="0.2">
      <c r="A2103" s="100" t="s">
        <v>188</v>
      </c>
      <c r="B2103" s="100">
        <v>2</v>
      </c>
      <c r="C2103" s="100" t="s">
        <v>101</v>
      </c>
      <c r="D2103" s="100">
        <v>47</v>
      </c>
      <c r="E2103" s="101">
        <v>143935</v>
      </c>
      <c r="F2103" s="101">
        <v>200000</v>
      </c>
      <c r="G2103" s="102">
        <v>5</v>
      </c>
      <c r="H2103" s="101" t="s">
        <v>123</v>
      </c>
      <c r="I2103" s="101"/>
      <c r="J2103" s="100"/>
      <c r="K2103" s="100"/>
      <c r="L2103" s="100"/>
      <c r="M2103" s="100"/>
      <c r="N2103" s="100"/>
      <c r="O2103" s="100"/>
      <c r="P2103" s="100"/>
      <c r="Q2103" s="100"/>
      <c r="R2103" s="100"/>
      <c r="S2103" s="100"/>
      <c r="T2103" s="100"/>
      <c r="U2103" s="100"/>
      <c r="V2103" s="100"/>
      <c r="W2103" s="100"/>
      <c r="X2103" s="100"/>
      <c r="Y2103" s="100"/>
      <c r="Z2103" s="100"/>
    </row>
    <row r="2104" spans="1:26" ht="14.25" hidden="1" customHeight="1" outlineLevel="1" x14ac:dyDescent="0.2">
      <c r="A2104" s="100" t="s">
        <v>188</v>
      </c>
      <c r="B2104" s="100">
        <v>3</v>
      </c>
      <c r="C2104" s="100" t="s">
        <v>101</v>
      </c>
      <c r="D2104" s="100">
        <v>48</v>
      </c>
      <c r="E2104" s="101">
        <v>153131</v>
      </c>
      <c r="F2104" s="101">
        <v>400000</v>
      </c>
      <c r="G2104" s="102">
        <v>14</v>
      </c>
      <c r="H2104" s="101" t="s">
        <v>123</v>
      </c>
      <c r="I2104" s="101"/>
      <c r="J2104" s="100"/>
      <c r="K2104" s="100"/>
      <c r="L2104" s="100"/>
      <c r="M2104" s="100"/>
      <c r="N2104" s="100"/>
      <c r="O2104" s="100"/>
      <c r="P2104" s="100"/>
      <c r="Q2104" s="100"/>
      <c r="R2104" s="100"/>
      <c r="S2104" s="100"/>
      <c r="T2104" s="100"/>
      <c r="U2104" s="100"/>
      <c r="V2104" s="100"/>
      <c r="W2104" s="100"/>
      <c r="X2104" s="100"/>
      <c r="Y2104" s="100"/>
      <c r="Z2104" s="100"/>
    </row>
    <row r="2105" spans="1:26" ht="14.25" hidden="1" customHeight="1" outlineLevel="1" x14ac:dyDescent="0.2">
      <c r="A2105" s="100" t="s">
        <v>188</v>
      </c>
      <c r="B2105" s="100">
        <v>4</v>
      </c>
      <c r="C2105" s="100" t="s">
        <v>101</v>
      </c>
      <c r="D2105" s="100">
        <v>49</v>
      </c>
      <c r="E2105" s="101">
        <v>162910</v>
      </c>
      <c r="F2105" s="101">
        <v>2000000</v>
      </c>
      <c r="G2105" s="102">
        <v>28</v>
      </c>
      <c r="H2105" s="101" t="s">
        <v>123</v>
      </c>
      <c r="I2105" s="101"/>
      <c r="J2105" s="100"/>
      <c r="K2105" s="100"/>
      <c r="L2105" s="100"/>
      <c r="M2105" s="100"/>
      <c r="N2105" s="100"/>
      <c r="O2105" s="100"/>
      <c r="P2105" s="100"/>
      <c r="Q2105" s="100"/>
      <c r="R2105" s="100"/>
      <c r="S2105" s="100"/>
      <c r="T2105" s="100"/>
      <c r="U2105" s="100"/>
      <c r="V2105" s="100"/>
      <c r="W2105" s="100"/>
      <c r="X2105" s="100"/>
      <c r="Y2105" s="100"/>
      <c r="Z2105" s="100"/>
    </row>
    <row r="2106" spans="1:26" ht="14.25" hidden="1" customHeight="1" outlineLevel="1" x14ac:dyDescent="0.2">
      <c r="A2106" s="100" t="s">
        <v>188</v>
      </c>
      <c r="B2106" s="100">
        <v>5</v>
      </c>
      <c r="C2106" s="100" t="s">
        <v>101</v>
      </c>
      <c r="D2106" s="100">
        <v>50</v>
      </c>
      <c r="E2106" s="101">
        <v>173316</v>
      </c>
      <c r="F2106" s="101">
        <v>4000000</v>
      </c>
      <c r="G2106" s="102">
        <v>66</v>
      </c>
      <c r="H2106" s="101" t="s">
        <v>123</v>
      </c>
      <c r="I2106" s="101"/>
      <c r="J2106" s="100"/>
      <c r="K2106" s="100"/>
      <c r="L2106" s="100"/>
      <c r="M2106" s="100"/>
      <c r="N2106" s="100"/>
      <c r="O2106" s="100"/>
      <c r="P2106" s="100"/>
      <c r="Q2106" s="100"/>
      <c r="R2106" s="100"/>
      <c r="S2106" s="100"/>
      <c r="T2106" s="100"/>
      <c r="U2106" s="100"/>
      <c r="V2106" s="100"/>
      <c r="W2106" s="100"/>
      <c r="X2106" s="100"/>
      <c r="Y2106" s="100"/>
      <c r="Z2106" s="100"/>
    </row>
    <row r="2107" spans="1:26" ht="14.25" hidden="1" customHeight="1" outlineLevel="1" x14ac:dyDescent="0.2">
      <c r="A2107" s="100" t="s">
        <v>188</v>
      </c>
      <c r="B2107" s="100">
        <v>6</v>
      </c>
      <c r="C2107" s="100" t="s">
        <v>101</v>
      </c>
      <c r="D2107" s="100">
        <v>51</v>
      </c>
      <c r="E2107" s="101">
        <v>184382</v>
      </c>
      <c r="F2107" s="101">
        <v>6000000</v>
      </c>
      <c r="G2107" s="102">
        <v>102</v>
      </c>
      <c r="H2107" s="101" t="s">
        <v>123</v>
      </c>
      <c r="I2107" s="101"/>
      <c r="J2107" s="100"/>
      <c r="K2107" s="100"/>
      <c r="L2107" s="100"/>
      <c r="M2107" s="100"/>
      <c r="N2107" s="100"/>
      <c r="O2107" s="100"/>
      <c r="P2107" s="100"/>
      <c r="Q2107" s="100"/>
      <c r="R2107" s="100"/>
      <c r="S2107" s="100"/>
      <c r="T2107" s="100"/>
      <c r="U2107" s="100"/>
      <c r="V2107" s="100"/>
      <c r="W2107" s="100"/>
      <c r="X2107" s="100"/>
      <c r="Y2107" s="100"/>
      <c r="Z2107" s="100"/>
    </row>
    <row r="2108" spans="1:26" ht="14.25" hidden="1" customHeight="1" outlineLevel="1" x14ac:dyDescent="0.2">
      <c r="A2108" s="100" t="s">
        <v>188</v>
      </c>
      <c r="B2108" s="100">
        <v>7</v>
      </c>
      <c r="C2108" s="100" t="s">
        <v>101</v>
      </c>
      <c r="D2108" s="100">
        <v>52</v>
      </c>
      <c r="E2108" s="101">
        <v>196152</v>
      </c>
      <c r="F2108" s="101">
        <v>11000000</v>
      </c>
      <c r="G2108" s="102">
        <v>124</v>
      </c>
      <c r="H2108" s="101" t="s">
        <v>123</v>
      </c>
      <c r="I2108" s="101"/>
      <c r="J2108" s="100"/>
      <c r="K2108" s="100"/>
      <c r="L2108" s="100"/>
      <c r="M2108" s="100"/>
      <c r="N2108" s="100"/>
      <c r="O2108" s="100"/>
      <c r="P2108" s="100"/>
      <c r="Q2108" s="100"/>
      <c r="R2108" s="100"/>
      <c r="S2108" s="100"/>
      <c r="T2108" s="100"/>
      <c r="U2108" s="100"/>
      <c r="V2108" s="100"/>
      <c r="W2108" s="100"/>
      <c r="X2108" s="100"/>
      <c r="Y2108" s="100"/>
      <c r="Z2108" s="100"/>
    </row>
    <row r="2109" spans="1:26" ht="14.25" hidden="1" customHeight="1" outlineLevel="1" x14ac:dyDescent="0.2">
      <c r="A2109" s="100" t="s">
        <v>188</v>
      </c>
      <c r="B2109" s="100">
        <v>8</v>
      </c>
      <c r="C2109" s="100" t="s">
        <v>101</v>
      </c>
      <c r="D2109" s="100">
        <v>53</v>
      </c>
      <c r="E2109" s="101">
        <v>208681</v>
      </c>
      <c r="F2109" s="101">
        <v>17000000</v>
      </c>
      <c r="G2109" s="102">
        <v>140</v>
      </c>
      <c r="H2109" s="101" t="s">
        <v>123</v>
      </c>
      <c r="I2109" s="101"/>
      <c r="J2109" s="100"/>
      <c r="K2109" s="100"/>
      <c r="L2109" s="100"/>
      <c r="M2109" s="100"/>
      <c r="N2109" s="100"/>
      <c r="O2109" s="100"/>
      <c r="P2109" s="100"/>
      <c r="Q2109" s="100"/>
      <c r="R2109" s="100"/>
      <c r="S2109" s="100"/>
      <c r="T2109" s="100"/>
      <c r="U2109" s="100"/>
      <c r="V2109" s="100"/>
      <c r="W2109" s="100"/>
      <c r="X2109" s="100"/>
      <c r="Y2109" s="100"/>
      <c r="Z2109" s="100"/>
    </row>
    <row r="2110" spans="1:26" ht="14.25" hidden="1" customHeight="1" outlineLevel="1" x14ac:dyDescent="0.2">
      <c r="A2110" s="100" t="s">
        <v>188</v>
      </c>
      <c r="B2110" s="100">
        <v>9</v>
      </c>
      <c r="C2110" s="100" t="s">
        <v>101</v>
      </c>
      <c r="D2110" s="100">
        <v>55</v>
      </c>
      <c r="E2110" s="101">
        <v>222002</v>
      </c>
      <c r="F2110" s="101">
        <v>36000000</v>
      </c>
      <c r="G2110" s="102">
        <v>148</v>
      </c>
      <c r="H2110" s="101" t="s">
        <v>123</v>
      </c>
      <c r="I2110" s="101"/>
      <c r="J2110" s="100"/>
      <c r="K2110" s="100"/>
      <c r="L2110" s="100"/>
      <c r="M2110" s="100"/>
      <c r="N2110" s="100"/>
      <c r="O2110" s="100"/>
      <c r="P2110" s="100"/>
      <c r="Q2110" s="100"/>
      <c r="R2110" s="100"/>
      <c r="S2110" s="100"/>
      <c r="T2110" s="100"/>
      <c r="U2110" s="100"/>
      <c r="V2110" s="100"/>
      <c r="W2110" s="100"/>
      <c r="X2110" s="100"/>
      <c r="Y2110" s="100"/>
      <c r="Z2110" s="100"/>
    </row>
    <row r="2111" spans="1:26" ht="14.25" hidden="1" customHeight="1" outlineLevel="1" x14ac:dyDescent="0.2">
      <c r="A2111" s="100" t="s">
        <v>188</v>
      </c>
      <c r="B2111" s="100">
        <v>10</v>
      </c>
      <c r="C2111" s="100" t="s">
        <v>101</v>
      </c>
      <c r="D2111" s="100">
        <v>56</v>
      </c>
      <c r="E2111" s="101">
        <v>236181</v>
      </c>
      <c r="F2111" s="101">
        <v>52000000</v>
      </c>
      <c r="G2111" s="102">
        <v>152</v>
      </c>
      <c r="H2111" s="101" t="s">
        <v>123</v>
      </c>
      <c r="I2111" s="101"/>
      <c r="J2111" s="100"/>
      <c r="K2111" s="100"/>
      <c r="L2111" s="100"/>
      <c r="M2111" s="100"/>
      <c r="N2111" s="100"/>
      <c r="O2111" s="100"/>
      <c r="P2111" s="100"/>
      <c r="Q2111" s="100"/>
      <c r="R2111" s="100"/>
      <c r="S2111" s="100"/>
      <c r="T2111" s="100"/>
      <c r="U2111" s="100"/>
      <c r="V2111" s="100"/>
      <c r="W2111" s="100"/>
      <c r="X2111" s="100"/>
      <c r="Y2111" s="100"/>
      <c r="Z2111" s="100"/>
    </row>
    <row r="2112" spans="1:26" ht="14.25" hidden="1" customHeight="1" outlineLevel="1" collapsed="1" x14ac:dyDescent="0.2">
      <c r="A2112" s="100" t="s">
        <v>188</v>
      </c>
      <c r="B2112" s="100">
        <v>11</v>
      </c>
      <c r="C2112" s="100" t="s">
        <v>101</v>
      </c>
      <c r="D2112" s="100">
        <v>57</v>
      </c>
      <c r="E2112" s="101">
        <v>251262</v>
      </c>
      <c r="F2112" s="101">
        <v>70000000</v>
      </c>
      <c r="G2112" s="102">
        <v>160</v>
      </c>
      <c r="H2112" s="101" t="s">
        <v>123</v>
      </c>
      <c r="I2112" s="101"/>
      <c r="J2112" s="100"/>
      <c r="K2112" s="100"/>
      <c r="L2112" s="100"/>
      <c r="M2112" s="100"/>
      <c r="N2112" s="100"/>
      <c r="O2112" s="100"/>
      <c r="P2112" s="100"/>
      <c r="Q2112" s="100"/>
      <c r="R2112" s="100"/>
      <c r="S2112" s="100"/>
      <c r="T2112" s="100"/>
      <c r="U2112" s="100"/>
      <c r="V2112" s="100"/>
      <c r="W2112" s="100"/>
      <c r="X2112" s="100"/>
      <c r="Y2112" s="100"/>
      <c r="Z2112" s="100"/>
    </row>
    <row r="2113" spans="1:26" ht="14.25" hidden="1" customHeight="1" outlineLevel="1" x14ac:dyDescent="0.2">
      <c r="A2113" s="100" t="s">
        <v>188</v>
      </c>
      <c r="B2113" s="100">
        <v>12</v>
      </c>
      <c r="C2113" s="100" t="s">
        <v>101</v>
      </c>
      <c r="D2113" s="100">
        <v>58</v>
      </c>
      <c r="E2113" s="101">
        <v>267300</v>
      </c>
      <c r="F2113" s="101">
        <v>0</v>
      </c>
      <c r="G2113" s="102">
        <v>0</v>
      </c>
      <c r="H2113" s="101" t="s">
        <v>123</v>
      </c>
      <c r="I2113" s="101"/>
      <c r="J2113" s="100"/>
      <c r="K2113" s="100"/>
      <c r="L2113" s="100"/>
      <c r="M2113" s="100"/>
      <c r="N2113" s="100"/>
      <c r="O2113" s="100"/>
      <c r="P2113" s="100"/>
      <c r="Q2113" s="100"/>
      <c r="R2113" s="100"/>
      <c r="S2113" s="100"/>
      <c r="T2113" s="100"/>
      <c r="U2113" s="100"/>
      <c r="V2113" s="100"/>
      <c r="W2113" s="100"/>
      <c r="X2113" s="100"/>
      <c r="Y2113" s="100"/>
      <c r="Z2113" s="100"/>
    </row>
    <row r="2114" spans="1:26" ht="14.25" hidden="1" customHeight="1" outlineLevel="1" x14ac:dyDescent="0.2">
      <c r="A2114" s="100" t="s">
        <v>188</v>
      </c>
      <c r="B2114" s="100">
        <v>1</v>
      </c>
      <c r="C2114" s="100" t="s">
        <v>102</v>
      </c>
      <c r="D2114" s="100">
        <v>58</v>
      </c>
      <c r="E2114" s="101">
        <v>267300</v>
      </c>
      <c r="F2114" s="101">
        <v>2500000</v>
      </c>
      <c r="G2114" s="102">
        <v>12</v>
      </c>
      <c r="H2114" s="101" t="s">
        <v>123</v>
      </c>
      <c r="I2114" s="101"/>
      <c r="J2114" s="100"/>
      <c r="K2114" s="100"/>
      <c r="L2114" s="100"/>
      <c r="M2114" s="100"/>
      <c r="N2114" s="100"/>
      <c r="O2114" s="100"/>
      <c r="P2114" s="100"/>
      <c r="Q2114" s="100"/>
      <c r="R2114" s="100"/>
      <c r="S2114" s="100"/>
      <c r="T2114" s="100"/>
      <c r="U2114" s="100"/>
      <c r="V2114" s="100"/>
      <c r="W2114" s="100"/>
      <c r="X2114" s="100"/>
      <c r="Y2114" s="100"/>
      <c r="Z2114" s="100"/>
    </row>
    <row r="2115" spans="1:26" ht="14.25" hidden="1" customHeight="1" outlineLevel="1" x14ac:dyDescent="0.2">
      <c r="A2115" s="100" t="s">
        <v>188</v>
      </c>
      <c r="B2115" s="100">
        <v>2</v>
      </c>
      <c r="C2115" s="100" t="s">
        <v>102</v>
      </c>
      <c r="D2115" s="100">
        <v>58</v>
      </c>
      <c r="E2115" s="101">
        <v>272646</v>
      </c>
      <c r="F2115" s="101">
        <v>5000000</v>
      </c>
      <c r="G2115" s="102">
        <v>24</v>
      </c>
      <c r="H2115" s="101" t="s">
        <v>123</v>
      </c>
      <c r="I2115" s="101"/>
      <c r="J2115" s="100"/>
      <c r="K2115" s="100"/>
      <c r="L2115" s="100"/>
      <c r="M2115" s="100"/>
      <c r="N2115" s="100"/>
      <c r="O2115" s="100"/>
      <c r="P2115" s="100"/>
      <c r="Q2115" s="100"/>
      <c r="R2115" s="100"/>
      <c r="S2115" s="100"/>
      <c r="T2115" s="100"/>
      <c r="U2115" s="100"/>
      <c r="V2115" s="100"/>
      <c r="W2115" s="100"/>
      <c r="X2115" s="100"/>
      <c r="Y2115" s="100"/>
      <c r="Z2115" s="100"/>
    </row>
    <row r="2116" spans="1:26" ht="14.25" hidden="1" customHeight="1" outlineLevel="1" x14ac:dyDescent="0.2">
      <c r="A2116" s="100" t="s">
        <v>188</v>
      </c>
      <c r="B2116" s="100">
        <v>3</v>
      </c>
      <c r="C2116" s="100" t="s">
        <v>102</v>
      </c>
      <c r="D2116" s="100">
        <v>58</v>
      </c>
      <c r="E2116" s="101">
        <v>280665</v>
      </c>
      <c r="F2116" s="101">
        <v>10000000</v>
      </c>
      <c r="G2116" s="102">
        <v>36</v>
      </c>
      <c r="H2116" s="101" t="s">
        <v>123</v>
      </c>
      <c r="I2116" s="101"/>
      <c r="J2116" s="100"/>
      <c r="K2116" s="100"/>
      <c r="L2116" s="100"/>
      <c r="M2116" s="100"/>
      <c r="N2116" s="100"/>
      <c r="O2116" s="100"/>
      <c r="P2116" s="100"/>
      <c r="Q2116" s="100"/>
      <c r="R2116" s="100"/>
      <c r="S2116" s="100"/>
      <c r="T2116" s="100"/>
      <c r="U2116" s="100"/>
      <c r="V2116" s="100"/>
      <c r="W2116" s="100"/>
      <c r="X2116" s="100"/>
      <c r="Y2116" s="100"/>
      <c r="Z2116" s="100"/>
    </row>
    <row r="2117" spans="1:26" ht="14.25" hidden="1" customHeight="1" outlineLevel="1" x14ac:dyDescent="0.2">
      <c r="A2117" s="100" t="s">
        <v>188</v>
      </c>
      <c r="B2117" s="100">
        <v>4</v>
      </c>
      <c r="C2117" s="100" t="s">
        <v>102</v>
      </c>
      <c r="D2117" s="100">
        <v>58</v>
      </c>
      <c r="E2117" s="101">
        <v>286011</v>
      </c>
      <c r="F2117" s="101">
        <v>22500000</v>
      </c>
      <c r="G2117" s="102">
        <v>48</v>
      </c>
      <c r="H2117" s="101" t="s">
        <v>123</v>
      </c>
      <c r="I2117" s="101"/>
      <c r="J2117" s="100"/>
      <c r="K2117" s="100"/>
      <c r="L2117" s="100"/>
      <c r="M2117" s="100"/>
      <c r="N2117" s="100"/>
      <c r="O2117" s="100"/>
      <c r="P2117" s="100"/>
      <c r="Q2117" s="100"/>
      <c r="R2117" s="100"/>
      <c r="S2117" s="100"/>
      <c r="T2117" s="100"/>
      <c r="U2117" s="100"/>
      <c r="V2117" s="100"/>
      <c r="W2117" s="100"/>
      <c r="X2117" s="100"/>
      <c r="Y2117" s="100"/>
      <c r="Z2117" s="100"/>
    </row>
    <row r="2118" spans="1:26" ht="14.25" hidden="1" customHeight="1" outlineLevel="1" x14ac:dyDescent="0.2">
      <c r="A2118" s="100" t="s">
        <v>188</v>
      </c>
      <c r="B2118" s="100">
        <v>5</v>
      </c>
      <c r="C2118" s="100" t="s">
        <v>102</v>
      </c>
      <c r="D2118" s="100">
        <v>58</v>
      </c>
      <c r="E2118" s="101">
        <v>291357</v>
      </c>
      <c r="F2118" s="101">
        <v>22500000</v>
      </c>
      <c r="G2118" s="102">
        <v>48</v>
      </c>
      <c r="H2118" s="101" t="s">
        <v>123</v>
      </c>
      <c r="I2118" s="101"/>
      <c r="J2118" s="100"/>
      <c r="K2118" s="100"/>
      <c r="L2118" s="100"/>
      <c r="M2118" s="100"/>
      <c r="N2118" s="100"/>
      <c r="O2118" s="100"/>
      <c r="P2118" s="100"/>
      <c r="Q2118" s="100"/>
      <c r="R2118" s="100"/>
      <c r="S2118" s="100"/>
      <c r="T2118" s="100"/>
      <c r="U2118" s="100"/>
      <c r="V2118" s="100"/>
      <c r="W2118" s="100"/>
      <c r="X2118" s="100"/>
      <c r="Y2118" s="100"/>
      <c r="Z2118" s="100"/>
    </row>
    <row r="2119" spans="1:26" ht="14.25" hidden="1" customHeight="1" outlineLevel="1" x14ac:dyDescent="0.2">
      <c r="A2119" s="100" t="s">
        <v>188</v>
      </c>
      <c r="B2119" s="100">
        <v>6</v>
      </c>
      <c r="C2119" s="100" t="s">
        <v>102</v>
      </c>
      <c r="D2119" s="100">
        <v>58</v>
      </c>
      <c r="E2119" s="101">
        <v>296703</v>
      </c>
      <c r="F2119" s="101">
        <v>22500000</v>
      </c>
      <c r="G2119" s="102">
        <v>48</v>
      </c>
      <c r="H2119" s="101" t="s">
        <v>123</v>
      </c>
      <c r="I2119" s="101"/>
      <c r="J2119" s="100"/>
      <c r="K2119" s="100"/>
      <c r="L2119" s="100"/>
      <c r="M2119" s="100"/>
      <c r="N2119" s="100"/>
      <c r="O2119" s="100"/>
      <c r="P2119" s="100"/>
      <c r="Q2119" s="100"/>
      <c r="R2119" s="100"/>
      <c r="S2119" s="100"/>
      <c r="T2119" s="100"/>
      <c r="U2119" s="100"/>
      <c r="V2119" s="100"/>
      <c r="W2119" s="100"/>
      <c r="X2119" s="100"/>
      <c r="Y2119" s="100"/>
      <c r="Z2119" s="100"/>
    </row>
    <row r="2120" spans="1:26" ht="14.25" hidden="1" customHeight="1" outlineLevel="1" x14ac:dyDescent="0.2">
      <c r="A2120" s="100" t="s">
        <v>188</v>
      </c>
      <c r="B2120" s="100">
        <v>7</v>
      </c>
      <c r="C2120" s="100" t="s">
        <v>102</v>
      </c>
      <c r="D2120" s="100">
        <v>58</v>
      </c>
      <c r="E2120" s="101">
        <v>304722</v>
      </c>
      <c r="F2120" s="101">
        <v>22500000</v>
      </c>
      <c r="G2120" s="102">
        <v>48</v>
      </c>
      <c r="H2120" s="101" t="s">
        <v>123</v>
      </c>
      <c r="I2120" s="101"/>
      <c r="J2120" s="100"/>
      <c r="K2120" s="100"/>
      <c r="L2120" s="100"/>
      <c r="M2120" s="100"/>
      <c r="N2120" s="100"/>
      <c r="O2120" s="100"/>
      <c r="P2120" s="100"/>
      <c r="Q2120" s="100"/>
      <c r="R2120" s="100"/>
      <c r="S2120" s="100"/>
      <c r="T2120" s="100"/>
      <c r="U2120" s="100"/>
      <c r="V2120" s="100"/>
      <c r="W2120" s="100"/>
      <c r="X2120" s="100"/>
      <c r="Y2120" s="100"/>
      <c r="Z2120" s="100"/>
    </row>
    <row r="2121" spans="1:26" ht="14.25" hidden="1" customHeight="1" outlineLevel="1" x14ac:dyDescent="0.2">
      <c r="A2121" s="100" t="s">
        <v>188</v>
      </c>
      <c r="B2121" s="100">
        <v>8</v>
      </c>
      <c r="C2121" s="100" t="s">
        <v>102</v>
      </c>
      <c r="D2121" s="100">
        <v>58</v>
      </c>
      <c r="E2121" s="101">
        <v>307395</v>
      </c>
      <c r="F2121" s="101">
        <v>22500000</v>
      </c>
      <c r="G2121" s="102">
        <v>48</v>
      </c>
      <c r="H2121" s="101" t="s">
        <v>123</v>
      </c>
      <c r="I2121" s="101"/>
      <c r="J2121" s="100"/>
      <c r="K2121" s="100"/>
      <c r="L2121" s="100"/>
      <c r="M2121" s="100"/>
      <c r="N2121" s="100"/>
      <c r="O2121" s="100"/>
      <c r="P2121" s="100"/>
      <c r="Q2121" s="100"/>
      <c r="R2121" s="100"/>
      <c r="S2121" s="100"/>
      <c r="T2121" s="100"/>
      <c r="U2121" s="100"/>
      <c r="V2121" s="100"/>
      <c r="W2121" s="100"/>
      <c r="X2121" s="100"/>
      <c r="Y2121" s="100"/>
      <c r="Z2121" s="100"/>
    </row>
    <row r="2122" spans="1:26" ht="14.25" hidden="1" customHeight="1" outlineLevel="1" x14ac:dyDescent="0.2">
      <c r="A2122" s="100" t="s">
        <v>188</v>
      </c>
      <c r="B2122" s="100">
        <v>9</v>
      </c>
      <c r="C2122" s="100" t="s">
        <v>102</v>
      </c>
      <c r="D2122" s="100">
        <v>58</v>
      </c>
      <c r="E2122" s="101">
        <v>310068</v>
      </c>
      <c r="F2122" s="101">
        <v>22500000</v>
      </c>
      <c r="G2122" s="102">
        <v>48</v>
      </c>
      <c r="H2122" s="101" t="s">
        <v>123</v>
      </c>
      <c r="I2122" s="101"/>
      <c r="J2122" s="100"/>
      <c r="K2122" s="100"/>
      <c r="L2122" s="100"/>
      <c r="M2122" s="100"/>
      <c r="N2122" s="100"/>
      <c r="O2122" s="100"/>
      <c r="P2122" s="100"/>
      <c r="Q2122" s="100"/>
      <c r="R2122" s="100"/>
      <c r="S2122" s="100"/>
      <c r="T2122" s="100"/>
      <c r="U2122" s="100"/>
      <c r="V2122" s="100"/>
      <c r="W2122" s="100"/>
      <c r="X2122" s="100"/>
      <c r="Y2122" s="100"/>
      <c r="Z2122" s="100"/>
    </row>
    <row r="2123" spans="1:26" ht="14.25" hidden="1" customHeight="1" outlineLevel="1" x14ac:dyDescent="0.2">
      <c r="A2123" s="100" t="s">
        <v>188</v>
      </c>
      <c r="B2123" s="100">
        <v>10</v>
      </c>
      <c r="C2123" s="100" t="s">
        <v>102</v>
      </c>
      <c r="D2123" s="100">
        <v>58</v>
      </c>
      <c r="E2123" s="101">
        <v>315414</v>
      </c>
      <c r="F2123" s="101">
        <v>22500000</v>
      </c>
      <c r="G2123" s="102">
        <v>48</v>
      </c>
      <c r="H2123" s="101" t="s">
        <v>123</v>
      </c>
      <c r="I2123" s="101"/>
      <c r="J2123" s="100"/>
      <c r="K2123" s="100"/>
      <c r="L2123" s="100"/>
      <c r="M2123" s="100"/>
      <c r="N2123" s="100"/>
      <c r="O2123" s="100"/>
      <c r="P2123" s="100"/>
      <c r="Q2123" s="100"/>
      <c r="R2123" s="100"/>
      <c r="S2123" s="100"/>
      <c r="T2123" s="100"/>
      <c r="U2123" s="100"/>
      <c r="V2123" s="100"/>
      <c r="W2123" s="100"/>
      <c r="X2123" s="100"/>
      <c r="Y2123" s="100"/>
      <c r="Z2123" s="100"/>
    </row>
    <row r="2124" spans="1:26" ht="14.25" hidden="1" customHeight="1" outlineLevel="1" x14ac:dyDescent="0.2">
      <c r="A2124" s="100" t="s">
        <v>188</v>
      </c>
      <c r="B2124" s="100">
        <v>11</v>
      </c>
      <c r="C2124" s="100" t="s">
        <v>102</v>
      </c>
      <c r="D2124" s="100">
        <v>58</v>
      </c>
      <c r="E2124" s="101">
        <v>318087</v>
      </c>
      <c r="F2124" s="101">
        <v>22500000</v>
      </c>
      <c r="G2124" s="102">
        <v>48</v>
      </c>
      <c r="H2124" s="101" t="s">
        <v>123</v>
      </c>
      <c r="I2124" s="101"/>
      <c r="J2124" s="100"/>
      <c r="K2124" s="100"/>
      <c r="L2124" s="100"/>
      <c r="M2124" s="100"/>
      <c r="N2124" s="100"/>
      <c r="O2124" s="100"/>
      <c r="P2124" s="100"/>
      <c r="Q2124" s="100"/>
      <c r="R2124" s="100"/>
      <c r="S2124" s="100"/>
      <c r="T2124" s="100"/>
      <c r="U2124" s="100"/>
      <c r="V2124" s="100"/>
      <c r="W2124" s="100"/>
      <c r="X2124" s="100"/>
      <c r="Y2124" s="100"/>
      <c r="Z2124" s="100"/>
    </row>
    <row r="2125" spans="1:26" ht="14.25" hidden="1" customHeight="1" outlineLevel="1" x14ac:dyDescent="0.2">
      <c r="A2125" s="100" t="s">
        <v>188</v>
      </c>
      <c r="B2125" s="100">
        <v>12</v>
      </c>
      <c r="C2125" s="100" t="s">
        <v>102</v>
      </c>
      <c r="D2125" s="100">
        <v>58</v>
      </c>
      <c r="E2125" s="101">
        <v>320760</v>
      </c>
      <c r="F2125" s="101">
        <v>0</v>
      </c>
      <c r="G2125" s="102">
        <v>0</v>
      </c>
      <c r="H2125" s="101" t="s">
        <v>123</v>
      </c>
      <c r="I2125" s="101"/>
      <c r="J2125" s="100"/>
      <c r="K2125" s="100"/>
      <c r="L2125" s="100"/>
      <c r="M2125" s="100"/>
      <c r="N2125" s="100"/>
      <c r="O2125" s="100"/>
      <c r="P2125" s="100"/>
      <c r="Q2125" s="100"/>
      <c r="R2125" s="100"/>
      <c r="S2125" s="100"/>
      <c r="T2125" s="100"/>
      <c r="U2125" s="100"/>
      <c r="V2125" s="100"/>
      <c r="W2125" s="100"/>
      <c r="X2125" s="100"/>
      <c r="Y2125" s="100"/>
      <c r="Z2125" s="100"/>
    </row>
    <row r="2126" spans="1:26" ht="14.25" hidden="1" customHeight="1" outlineLevel="1" x14ac:dyDescent="0.2">
      <c r="A2126" s="201" t="s">
        <v>188</v>
      </c>
      <c r="B2126" s="97">
        <v>1</v>
      </c>
      <c r="C2126" s="97" t="s">
        <v>103</v>
      </c>
      <c r="D2126" s="97">
        <v>58</v>
      </c>
      <c r="E2126" s="98">
        <v>336798</v>
      </c>
      <c r="F2126" s="98">
        <v>0</v>
      </c>
      <c r="G2126" s="99">
        <v>0</v>
      </c>
      <c r="H2126" s="98" t="s">
        <v>123</v>
      </c>
      <c r="I2126" s="101"/>
      <c r="J2126" s="100"/>
      <c r="K2126" s="100"/>
      <c r="L2126" s="100"/>
      <c r="M2126" s="100"/>
      <c r="N2126" s="100"/>
      <c r="O2126" s="100"/>
      <c r="P2126" s="100"/>
      <c r="Q2126" s="100"/>
      <c r="R2126" s="100"/>
      <c r="S2126" s="100"/>
      <c r="T2126" s="100"/>
      <c r="U2126" s="100"/>
      <c r="V2126" s="100"/>
      <c r="W2126" s="100"/>
      <c r="X2126" s="100"/>
      <c r="Y2126" s="100"/>
      <c r="Z2126" s="100"/>
    </row>
    <row r="2127" spans="1:26" ht="14.25" customHeight="1" collapsed="1" x14ac:dyDescent="0.2">
      <c r="A2127" s="100" t="s">
        <v>189</v>
      </c>
      <c r="B2127" s="100">
        <v>1</v>
      </c>
      <c r="C2127" s="100" t="s">
        <v>101</v>
      </c>
      <c r="D2127" s="100">
        <v>40</v>
      </c>
      <c r="E2127" s="101">
        <v>84040</v>
      </c>
      <c r="F2127" s="101">
        <v>100000</v>
      </c>
      <c r="G2127" s="102">
        <v>2</v>
      </c>
      <c r="H2127" s="101" t="s">
        <v>123</v>
      </c>
      <c r="I2127" s="101"/>
      <c r="J2127" s="100"/>
      <c r="K2127" s="100"/>
      <c r="L2127" s="100"/>
      <c r="M2127" s="100"/>
      <c r="N2127" s="100"/>
      <c r="O2127" s="100"/>
      <c r="P2127" s="100"/>
      <c r="Q2127" s="100"/>
      <c r="R2127" s="100"/>
      <c r="S2127" s="100"/>
      <c r="T2127" s="100"/>
      <c r="U2127" s="100"/>
      <c r="V2127" s="100"/>
      <c r="W2127" s="100"/>
      <c r="X2127" s="100"/>
      <c r="Y2127" s="100"/>
      <c r="Z2127" s="100"/>
    </row>
    <row r="2128" spans="1:26" ht="14.25" hidden="1" customHeight="1" outlineLevel="1" x14ac:dyDescent="0.2">
      <c r="A2128" s="100" t="s">
        <v>189</v>
      </c>
      <c r="B2128" s="100">
        <v>2</v>
      </c>
      <c r="C2128" s="100" t="s">
        <v>101</v>
      </c>
      <c r="D2128" s="100">
        <v>42</v>
      </c>
      <c r="E2128" s="101">
        <v>89100</v>
      </c>
      <c r="F2128" s="101">
        <v>200000</v>
      </c>
      <c r="G2128" s="102">
        <v>5</v>
      </c>
      <c r="H2128" s="101" t="s">
        <v>123</v>
      </c>
      <c r="I2128" s="101"/>
      <c r="J2128" s="100"/>
      <c r="K2128" s="100"/>
      <c r="L2128" s="100"/>
      <c r="M2128" s="100"/>
      <c r="N2128" s="100"/>
      <c r="O2128" s="100"/>
      <c r="P2128" s="100"/>
      <c r="Q2128" s="100"/>
      <c r="R2128" s="100"/>
      <c r="S2128" s="100"/>
      <c r="T2128" s="100"/>
      <c r="U2128" s="100"/>
      <c r="V2128" s="100"/>
      <c r="W2128" s="100"/>
      <c r="X2128" s="100"/>
      <c r="Y2128" s="100"/>
      <c r="Z2128" s="100"/>
    </row>
    <row r="2129" spans="1:26" ht="14.25" hidden="1" customHeight="1" outlineLevel="1" x14ac:dyDescent="0.2">
      <c r="A2129" s="100" t="s">
        <v>189</v>
      </c>
      <c r="B2129" s="100">
        <v>3</v>
      </c>
      <c r="C2129" s="100" t="s">
        <v>101</v>
      </c>
      <c r="D2129" s="100">
        <v>43</v>
      </c>
      <c r="E2129" s="101">
        <v>94490.000000000015</v>
      </c>
      <c r="F2129" s="101">
        <v>400000</v>
      </c>
      <c r="G2129" s="102">
        <v>14</v>
      </c>
      <c r="H2129" s="101" t="s">
        <v>123</v>
      </c>
      <c r="I2129" s="101"/>
      <c r="J2129" s="100"/>
      <c r="K2129" s="100"/>
      <c r="L2129" s="100"/>
      <c r="M2129" s="100"/>
      <c r="N2129" s="100"/>
      <c r="O2129" s="100"/>
      <c r="P2129" s="100"/>
      <c r="Q2129" s="100"/>
      <c r="R2129" s="100"/>
      <c r="S2129" s="100"/>
      <c r="T2129" s="100"/>
      <c r="U2129" s="100"/>
      <c r="V2129" s="100"/>
      <c r="W2129" s="100"/>
      <c r="X2129" s="100"/>
      <c r="Y2129" s="100"/>
      <c r="Z2129" s="100"/>
    </row>
    <row r="2130" spans="1:26" ht="14.25" hidden="1" customHeight="1" outlineLevel="1" x14ac:dyDescent="0.2">
      <c r="A2130" s="100" t="s">
        <v>189</v>
      </c>
      <c r="B2130" s="100">
        <v>4</v>
      </c>
      <c r="C2130" s="100" t="s">
        <v>101</v>
      </c>
      <c r="D2130" s="100">
        <v>44</v>
      </c>
      <c r="E2130" s="101">
        <v>100210</v>
      </c>
      <c r="F2130" s="101">
        <v>2000000</v>
      </c>
      <c r="G2130" s="102">
        <v>28</v>
      </c>
      <c r="H2130" s="101" t="s">
        <v>123</v>
      </c>
      <c r="I2130" s="101"/>
      <c r="J2130" s="100"/>
      <c r="K2130" s="100"/>
      <c r="L2130" s="100"/>
      <c r="M2130" s="100"/>
      <c r="N2130" s="100"/>
      <c r="O2130" s="100"/>
      <c r="P2130" s="100"/>
      <c r="Q2130" s="100"/>
      <c r="R2130" s="100"/>
      <c r="S2130" s="100"/>
      <c r="T2130" s="100"/>
      <c r="U2130" s="100"/>
      <c r="V2130" s="100"/>
      <c r="W2130" s="100"/>
      <c r="X2130" s="100"/>
      <c r="Y2130" s="100"/>
      <c r="Z2130" s="100"/>
    </row>
    <row r="2131" spans="1:26" ht="14.25" hidden="1" customHeight="1" outlineLevel="1" x14ac:dyDescent="0.2">
      <c r="A2131" s="100" t="s">
        <v>189</v>
      </c>
      <c r="B2131" s="100">
        <v>5</v>
      </c>
      <c r="C2131" s="100" t="s">
        <v>101</v>
      </c>
      <c r="D2131" s="100">
        <v>45</v>
      </c>
      <c r="E2131" s="101">
        <v>106260</v>
      </c>
      <c r="F2131" s="101">
        <v>3000000</v>
      </c>
      <c r="G2131" s="102">
        <v>48</v>
      </c>
      <c r="H2131" s="101" t="s">
        <v>123</v>
      </c>
      <c r="I2131" s="101"/>
      <c r="J2131" s="100"/>
      <c r="K2131" s="100"/>
      <c r="L2131" s="100"/>
      <c r="M2131" s="100"/>
      <c r="N2131" s="100"/>
      <c r="O2131" s="100"/>
      <c r="P2131" s="100"/>
      <c r="Q2131" s="100"/>
      <c r="R2131" s="100"/>
      <c r="S2131" s="100"/>
      <c r="T2131" s="100"/>
      <c r="U2131" s="100"/>
      <c r="V2131" s="100"/>
      <c r="W2131" s="100"/>
      <c r="X2131" s="100"/>
      <c r="Y2131" s="100"/>
      <c r="Z2131" s="100"/>
    </row>
    <row r="2132" spans="1:26" ht="14.25" hidden="1" customHeight="1" outlineLevel="1" x14ac:dyDescent="0.2">
      <c r="A2132" s="100" t="s">
        <v>189</v>
      </c>
      <c r="B2132" s="100">
        <v>6</v>
      </c>
      <c r="C2132" s="100" t="s">
        <v>101</v>
      </c>
      <c r="D2132" s="100">
        <v>46</v>
      </c>
      <c r="E2132" s="101">
        <v>112640</v>
      </c>
      <c r="F2132" s="101">
        <v>4000000</v>
      </c>
      <c r="G2132" s="102">
        <v>66</v>
      </c>
      <c r="H2132" s="101" t="s">
        <v>123</v>
      </c>
      <c r="I2132" s="101"/>
      <c r="J2132" s="100"/>
      <c r="K2132" s="100"/>
      <c r="L2132" s="100"/>
      <c r="M2132" s="100"/>
      <c r="N2132" s="100"/>
      <c r="O2132" s="100"/>
      <c r="P2132" s="100"/>
      <c r="Q2132" s="100"/>
      <c r="R2132" s="100"/>
      <c r="S2132" s="100"/>
      <c r="T2132" s="100"/>
      <c r="U2132" s="100"/>
      <c r="V2132" s="100"/>
      <c r="W2132" s="100"/>
      <c r="X2132" s="100"/>
      <c r="Y2132" s="100"/>
      <c r="Z2132" s="100"/>
    </row>
    <row r="2133" spans="1:26" ht="14.25" hidden="1" customHeight="1" outlineLevel="1" x14ac:dyDescent="0.2">
      <c r="A2133" s="100" t="s">
        <v>189</v>
      </c>
      <c r="B2133" s="100">
        <v>7</v>
      </c>
      <c r="C2133" s="100" t="s">
        <v>101</v>
      </c>
      <c r="D2133" s="100">
        <v>48</v>
      </c>
      <c r="E2133" s="101">
        <v>119350</v>
      </c>
      <c r="F2133" s="101">
        <v>8000000</v>
      </c>
      <c r="G2133" s="102">
        <v>90</v>
      </c>
      <c r="H2133" s="101" t="s">
        <v>123</v>
      </c>
      <c r="I2133" s="101"/>
      <c r="J2133" s="100"/>
      <c r="K2133" s="100"/>
      <c r="L2133" s="100"/>
      <c r="M2133" s="100"/>
      <c r="N2133" s="100"/>
      <c r="O2133" s="100"/>
      <c r="P2133" s="100"/>
      <c r="Q2133" s="100"/>
      <c r="R2133" s="100"/>
      <c r="S2133" s="100"/>
      <c r="T2133" s="100"/>
      <c r="U2133" s="100"/>
      <c r="V2133" s="100"/>
      <c r="W2133" s="100"/>
      <c r="X2133" s="100"/>
      <c r="Y2133" s="100"/>
      <c r="Z2133" s="100"/>
    </row>
    <row r="2134" spans="1:26" ht="14.25" hidden="1" customHeight="1" outlineLevel="1" x14ac:dyDescent="0.2">
      <c r="A2134" s="100" t="s">
        <v>189</v>
      </c>
      <c r="B2134" s="100">
        <v>8</v>
      </c>
      <c r="C2134" s="100" t="s">
        <v>101</v>
      </c>
      <c r="D2134" s="100">
        <v>49</v>
      </c>
      <c r="E2134" s="101">
        <v>126500</v>
      </c>
      <c r="F2134" s="101">
        <v>13000000</v>
      </c>
      <c r="G2134" s="102">
        <v>106</v>
      </c>
      <c r="H2134" s="101" t="s">
        <v>123</v>
      </c>
      <c r="I2134" s="101"/>
      <c r="J2134" s="100"/>
      <c r="K2134" s="100"/>
      <c r="L2134" s="100"/>
      <c r="M2134" s="100"/>
      <c r="N2134" s="100"/>
      <c r="O2134" s="100"/>
      <c r="P2134" s="100"/>
      <c r="Q2134" s="100"/>
      <c r="R2134" s="100"/>
      <c r="S2134" s="100"/>
      <c r="T2134" s="100"/>
      <c r="U2134" s="100"/>
      <c r="V2134" s="100"/>
      <c r="W2134" s="100"/>
      <c r="X2134" s="100"/>
      <c r="Y2134" s="100"/>
      <c r="Z2134" s="100"/>
    </row>
    <row r="2135" spans="1:26" ht="14.25" hidden="1" customHeight="1" outlineLevel="1" x14ac:dyDescent="0.2">
      <c r="A2135" s="100" t="s">
        <v>189</v>
      </c>
      <c r="B2135" s="100">
        <v>9</v>
      </c>
      <c r="C2135" s="100" t="s">
        <v>101</v>
      </c>
      <c r="D2135" s="100">
        <v>50</v>
      </c>
      <c r="E2135" s="101">
        <v>134090</v>
      </c>
      <c r="F2135" s="101">
        <v>25000000</v>
      </c>
      <c r="G2135" s="102">
        <v>116</v>
      </c>
      <c r="H2135" s="101" t="s">
        <v>123</v>
      </c>
      <c r="I2135" s="101"/>
      <c r="J2135" s="100"/>
      <c r="K2135" s="100"/>
      <c r="L2135" s="100"/>
      <c r="M2135" s="100"/>
      <c r="N2135" s="100"/>
      <c r="O2135" s="100"/>
      <c r="P2135" s="100"/>
      <c r="Q2135" s="100"/>
      <c r="R2135" s="100"/>
      <c r="S2135" s="100"/>
      <c r="T2135" s="100"/>
      <c r="U2135" s="100"/>
      <c r="V2135" s="100"/>
      <c r="W2135" s="100"/>
      <c r="X2135" s="100"/>
      <c r="Y2135" s="100"/>
      <c r="Z2135" s="100"/>
    </row>
    <row r="2136" spans="1:26" ht="14.25" hidden="1" customHeight="1" outlineLevel="1" x14ac:dyDescent="0.2">
      <c r="A2136" s="100" t="s">
        <v>189</v>
      </c>
      <c r="B2136" s="100">
        <v>10</v>
      </c>
      <c r="C2136" s="100" t="s">
        <v>101</v>
      </c>
      <c r="D2136" s="100">
        <v>51</v>
      </c>
      <c r="E2136" s="101">
        <v>142120</v>
      </c>
      <c r="F2136" s="101">
        <v>35000000</v>
      </c>
      <c r="G2136" s="102">
        <v>124</v>
      </c>
      <c r="H2136" s="101" t="s">
        <v>123</v>
      </c>
      <c r="I2136" s="101"/>
      <c r="J2136" s="100"/>
      <c r="K2136" s="100"/>
      <c r="L2136" s="100"/>
      <c r="M2136" s="100"/>
      <c r="N2136" s="100"/>
      <c r="O2136" s="100"/>
      <c r="P2136" s="100"/>
      <c r="Q2136" s="100"/>
      <c r="R2136" s="100"/>
      <c r="S2136" s="100"/>
      <c r="T2136" s="100"/>
      <c r="U2136" s="100"/>
      <c r="V2136" s="100"/>
      <c r="W2136" s="100"/>
      <c r="X2136" s="100"/>
      <c r="Y2136" s="100"/>
      <c r="Z2136" s="100"/>
    </row>
    <row r="2137" spans="1:26" ht="14.25" hidden="1" customHeight="1" outlineLevel="1" collapsed="1" x14ac:dyDescent="0.2">
      <c r="A2137" s="100" t="s">
        <v>189</v>
      </c>
      <c r="B2137" s="100">
        <v>11</v>
      </c>
      <c r="C2137" s="100" t="s">
        <v>101</v>
      </c>
      <c r="D2137" s="100">
        <v>52</v>
      </c>
      <c r="E2137" s="101">
        <v>150700</v>
      </c>
      <c r="F2137" s="101">
        <v>45000000</v>
      </c>
      <c r="G2137" s="102">
        <v>130</v>
      </c>
      <c r="H2137" s="101" t="s">
        <v>123</v>
      </c>
      <c r="I2137" s="101"/>
      <c r="J2137" s="100"/>
      <c r="K2137" s="100"/>
      <c r="L2137" s="100"/>
      <c r="M2137" s="100"/>
      <c r="N2137" s="100"/>
      <c r="O2137" s="100"/>
      <c r="P2137" s="100"/>
      <c r="Q2137" s="100"/>
      <c r="R2137" s="100"/>
      <c r="S2137" s="100"/>
      <c r="T2137" s="100"/>
      <c r="U2137" s="100"/>
      <c r="V2137" s="100"/>
      <c r="W2137" s="100"/>
      <c r="X2137" s="100"/>
      <c r="Y2137" s="100"/>
      <c r="Z2137" s="100"/>
    </row>
    <row r="2138" spans="1:26" ht="14.25" hidden="1" customHeight="1" outlineLevel="1" x14ac:dyDescent="0.2">
      <c r="A2138" s="100" t="s">
        <v>189</v>
      </c>
      <c r="B2138" s="100">
        <v>12</v>
      </c>
      <c r="C2138" s="100" t="s">
        <v>101</v>
      </c>
      <c r="D2138" s="100">
        <v>53</v>
      </c>
      <c r="E2138" s="101">
        <v>159720</v>
      </c>
      <c r="F2138" s="101">
        <v>0</v>
      </c>
      <c r="G2138" s="102">
        <v>0</v>
      </c>
      <c r="H2138" s="101" t="s">
        <v>123</v>
      </c>
      <c r="I2138" s="101"/>
      <c r="J2138" s="100"/>
      <c r="K2138" s="100"/>
      <c r="L2138" s="100"/>
      <c r="M2138" s="100"/>
      <c r="N2138" s="100"/>
      <c r="O2138" s="100"/>
      <c r="P2138" s="100"/>
      <c r="Q2138" s="100"/>
      <c r="R2138" s="100"/>
      <c r="S2138" s="100"/>
      <c r="T2138" s="100"/>
      <c r="U2138" s="100"/>
      <c r="V2138" s="100"/>
      <c r="W2138" s="100"/>
      <c r="X2138" s="100"/>
      <c r="Y2138" s="100"/>
      <c r="Z2138" s="100"/>
    </row>
    <row r="2139" spans="1:26" ht="14.25" hidden="1" customHeight="1" outlineLevel="1" x14ac:dyDescent="0.2">
      <c r="A2139" s="100" t="s">
        <v>189</v>
      </c>
      <c r="B2139" s="100">
        <v>1</v>
      </c>
      <c r="C2139" s="100" t="s">
        <v>102</v>
      </c>
      <c r="D2139" s="100">
        <v>53</v>
      </c>
      <c r="E2139" s="101">
        <v>159720</v>
      </c>
      <c r="F2139" s="101">
        <v>1000000</v>
      </c>
      <c r="G2139" s="102">
        <v>12</v>
      </c>
      <c r="H2139" s="101" t="s">
        <v>123</v>
      </c>
      <c r="I2139" s="101"/>
      <c r="J2139" s="100"/>
      <c r="K2139" s="100"/>
      <c r="L2139" s="100"/>
      <c r="M2139" s="100"/>
      <c r="N2139" s="100"/>
      <c r="O2139" s="100"/>
      <c r="P2139" s="100"/>
      <c r="Q2139" s="100"/>
      <c r="R2139" s="100"/>
      <c r="S2139" s="100"/>
      <c r="T2139" s="100"/>
      <c r="U2139" s="100"/>
      <c r="V2139" s="100"/>
      <c r="W2139" s="100"/>
      <c r="X2139" s="100"/>
      <c r="Y2139" s="100"/>
      <c r="Z2139" s="100"/>
    </row>
    <row r="2140" spans="1:26" ht="14.25" hidden="1" customHeight="1" outlineLevel="1" x14ac:dyDescent="0.2">
      <c r="A2140" s="100" t="s">
        <v>189</v>
      </c>
      <c r="B2140" s="100">
        <v>2</v>
      </c>
      <c r="C2140" s="100" t="s">
        <v>102</v>
      </c>
      <c r="D2140" s="100">
        <v>53</v>
      </c>
      <c r="E2140" s="101">
        <v>162690</v>
      </c>
      <c r="F2140" s="101">
        <v>2000000</v>
      </c>
      <c r="G2140" s="102">
        <v>24</v>
      </c>
      <c r="H2140" s="101" t="s">
        <v>123</v>
      </c>
      <c r="I2140" s="101"/>
      <c r="J2140" s="100"/>
      <c r="K2140" s="100"/>
      <c r="L2140" s="100"/>
      <c r="M2140" s="100"/>
      <c r="N2140" s="100"/>
      <c r="O2140" s="100"/>
      <c r="P2140" s="100"/>
      <c r="Q2140" s="100"/>
      <c r="R2140" s="100"/>
      <c r="S2140" s="100"/>
      <c r="T2140" s="100"/>
      <c r="U2140" s="100"/>
      <c r="V2140" s="100"/>
      <c r="W2140" s="100"/>
      <c r="X2140" s="100"/>
      <c r="Y2140" s="100"/>
      <c r="Z2140" s="100"/>
    </row>
    <row r="2141" spans="1:26" ht="14.25" hidden="1" customHeight="1" outlineLevel="1" x14ac:dyDescent="0.2">
      <c r="A2141" s="100" t="s">
        <v>189</v>
      </c>
      <c r="B2141" s="100">
        <v>3</v>
      </c>
      <c r="C2141" s="100" t="s">
        <v>102</v>
      </c>
      <c r="D2141" s="100">
        <v>53</v>
      </c>
      <c r="E2141" s="101">
        <v>165660</v>
      </c>
      <c r="F2141" s="101">
        <v>4000000</v>
      </c>
      <c r="G2141" s="102">
        <v>36</v>
      </c>
      <c r="H2141" s="101" t="s">
        <v>123</v>
      </c>
      <c r="I2141" s="101"/>
      <c r="J2141" s="100"/>
      <c r="K2141" s="100"/>
      <c r="L2141" s="100"/>
      <c r="M2141" s="100"/>
      <c r="N2141" s="100"/>
      <c r="O2141" s="100"/>
      <c r="P2141" s="100"/>
      <c r="Q2141" s="100"/>
      <c r="R2141" s="100"/>
      <c r="S2141" s="100"/>
      <c r="T2141" s="100"/>
      <c r="U2141" s="100"/>
      <c r="V2141" s="100"/>
      <c r="W2141" s="100"/>
      <c r="X2141" s="100"/>
      <c r="Y2141" s="100"/>
      <c r="Z2141" s="100"/>
    </row>
    <row r="2142" spans="1:26" ht="14.25" hidden="1" customHeight="1" outlineLevel="1" x14ac:dyDescent="0.2">
      <c r="A2142" s="100" t="s">
        <v>189</v>
      </c>
      <c r="B2142" s="100">
        <v>4</v>
      </c>
      <c r="C2142" s="100" t="s">
        <v>102</v>
      </c>
      <c r="D2142" s="100">
        <v>53</v>
      </c>
      <c r="E2142" s="101">
        <v>168630</v>
      </c>
      <c r="F2142" s="101">
        <v>16000000</v>
      </c>
      <c r="G2142" s="102">
        <v>36</v>
      </c>
      <c r="H2142" s="101" t="s">
        <v>123</v>
      </c>
      <c r="I2142" s="101"/>
      <c r="J2142" s="100"/>
      <c r="K2142" s="100"/>
      <c r="L2142" s="100"/>
      <c r="M2142" s="100"/>
      <c r="N2142" s="100"/>
      <c r="O2142" s="100"/>
      <c r="P2142" s="100"/>
      <c r="Q2142" s="100"/>
      <c r="R2142" s="100"/>
      <c r="S2142" s="100"/>
      <c r="T2142" s="100"/>
      <c r="U2142" s="100"/>
      <c r="V2142" s="100"/>
      <c r="W2142" s="100"/>
      <c r="X2142" s="100"/>
      <c r="Y2142" s="100"/>
      <c r="Z2142" s="100"/>
    </row>
    <row r="2143" spans="1:26" ht="14.25" hidden="1" customHeight="1" outlineLevel="1" x14ac:dyDescent="0.2">
      <c r="A2143" s="100" t="s">
        <v>189</v>
      </c>
      <c r="B2143" s="100">
        <v>5</v>
      </c>
      <c r="C2143" s="100" t="s">
        <v>102</v>
      </c>
      <c r="D2143" s="100">
        <v>53</v>
      </c>
      <c r="E2143" s="101">
        <v>171600</v>
      </c>
      <c r="F2143" s="101">
        <v>16000000</v>
      </c>
      <c r="G2143" s="102">
        <v>36</v>
      </c>
      <c r="H2143" s="101" t="s">
        <v>123</v>
      </c>
      <c r="I2143" s="101"/>
      <c r="J2143" s="100"/>
      <c r="K2143" s="100"/>
      <c r="L2143" s="100"/>
      <c r="M2143" s="100"/>
      <c r="N2143" s="100"/>
      <c r="O2143" s="100"/>
      <c r="P2143" s="100"/>
      <c r="Q2143" s="100"/>
      <c r="R2143" s="100"/>
      <c r="S2143" s="100"/>
      <c r="T2143" s="100"/>
      <c r="U2143" s="100"/>
      <c r="V2143" s="100"/>
      <c r="W2143" s="100"/>
      <c r="X2143" s="100"/>
      <c r="Y2143" s="100"/>
      <c r="Z2143" s="100"/>
    </row>
    <row r="2144" spans="1:26" ht="14.25" hidden="1" customHeight="1" outlineLevel="1" x14ac:dyDescent="0.2">
      <c r="A2144" s="100" t="s">
        <v>189</v>
      </c>
      <c r="B2144" s="100">
        <v>6</v>
      </c>
      <c r="C2144" s="100" t="s">
        <v>102</v>
      </c>
      <c r="D2144" s="100">
        <v>53</v>
      </c>
      <c r="E2144" s="101">
        <v>174570</v>
      </c>
      <c r="F2144" s="101">
        <v>16000000</v>
      </c>
      <c r="G2144" s="102">
        <v>36</v>
      </c>
      <c r="H2144" s="101" t="s">
        <v>123</v>
      </c>
      <c r="I2144" s="101"/>
      <c r="J2144" s="100"/>
      <c r="K2144" s="100"/>
      <c r="L2144" s="100"/>
      <c r="M2144" s="100"/>
      <c r="N2144" s="100"/>
      <c r="O2144" s="100"/>
      <c r="P2144" s="100"/>
      <c r="Q2144" s="100"/>
      <c r="R2144" s="100"/>
      <c r="S2144" s="100"/>
      <c r="T2144" s="100"/>
      <c r="U2144" s="100"/>
      <c r="V2144" s="100"/>
      <c r="W2144" s="100"/>
      <c r="X2144" s="100"/>
      <c r="Y2144" s="100"/>
      <c r="Z2144" s="100"/>
    </row>
    <row r="2145" spans="1:26" ht="14.25" hidden="1" customHeight="1" outlineLevel="1" x14ac:dyDescent="0.2">
      <c r="A2145" s="100" t="s">
        <v>189</v>
      </c>
      <c r="B2145" s="100">
        <v>7</v>
      </c>
      <c r="C2145" s="100" t="s">
        <v>102</v>
      </c>
      <c r="D2145" s="100">
        <v>53</v>
      </c>
      <c r="E2145" s="101">
        <v>177540</v>
      </c>
      <c r="F2145" s="101">
        <v>16000000</v>
      </c>
      <c r="G2145" s="102">
        <v>36</v>
      </c>
      <c r="H2145" s="101" t="s">
        <v>123</v>
      </c>
      <c r="I2145" s="101"/>
      <c r="J2145" s="100"/>
      <c r="K2145" s="100"/>
      <c r="L2145" s="100"/>
      <c r="M2145" s="100"/>
      <c r="N2145" s="100"/>
      <c r="O2145" s="100"/>
      <c r="P2145" s="100"/>
      <c r="Q2145" s="100"/>
      <c r="R2145" s="100"/>
      <c r="S2145" s="100"/>
      <c r="T2145" s="100"/>
      <c r="U2145" s="100"/>
      <c r="V2145" s="100"/>
      <c r="W2145" s="100"/>
      <c r="X2145" s="100"/>
      <c r="Y2145" s="100"/>
      <c r="Z2145" s="100"/>
    </row>
    <row r="2146" spans="1:26" ht="14.25" hidden="1" customHeight="1" outlineLevel="1" x14ac:dyDescent="0.2">
      <c r="A2146" s="100" t="s">
        <v>189</v>
      </c>
      <c r="B2146" s="100">
        <v>8</v>
      </c>
      <c r="C2146" s="100" t="s">
        <v>102</v>
      </c>
      <c r="D2146" s="100">
        <v>53</v>
      </c>
      <c r="E2146" s="101">
        <v>180510</v>
      </c>
      <c r="F2146" s="101">
        <v>16000000</v>
      </c>
      <c r="G2146" s="102">
        <v>36</v>
      </c>
      <c r="H2146" s="101" t="s">
        <v>123</v>
      </c>
      <c r="I2146" s="101"/>
      <c r="J2146" s="100"/>
      <c r="K2146" s="100"/>
      <c r="L2146" s="100"/>
      <c r="M2146" s="100"/>
      <c r="N2146" s="100"/>
      <c r="O2146" s="100"/>
      <c r="P2146" s="100"/>
      <c r="Q2146" s="100"/>
      <c r="R2146" s="100"/>
      <c r="S2146" s="100"/>
      <c r="T2146" s="100"/>
      <c r="U2146" s="100"/>
      <c r="V2146" s="100"/>
      <c r="W2146" s="100"/>
      <c r="X2146" s="100"/>
      <c r="Y2146" s="100"/>
      <c r="Z2146" s="100"/>
    </row>
    <row r="2147" spans="1:26" ht="14.25" hidden="1" customHeight="1" outlineLevel="1" x14ac:dyDescent="0.2">
      <c r="A2147" s="100" t="s">
        <v>189</v>
      </c>
      <c r="B2147" s="100">
        <v>9</v>
      </c>
      <c r="C2147" s="100" t="s">
        <v>102</v>
      </c>
      <c r="D2147" s="100">
        <v>53</v>
      </c>
      <c r="E2147" s="101">
        <v>183480</v>
      </c>
      <c r="F2147" s="101">
        <v>16000000</v>
      </c>
      <c r="G2147" s="102">
        <v>36</v>
      </c>
      <c r="H2147" s="101" t="s">
        <v>123</v>
      </c>
      <c r="I2147" s="101"/>
      <c r="J2147" s="100"/>
      <c r="K2147" s="100"/>
      <c r="L2147" s="100"/>
      <c r="M2147" s="100"/>
      <c r="N2147" s="100"/>
      <c r="O2147" s="100"/>
      <c r="P2147" s="100"/>
      <c r="Q2147" s="100"/>
      <c r="R2147" s="100"/>
      <c r="S2147" s="100"/>
      <c r="T2147" s="100"/>
      <c r="U2147" s="100"/>
      <c r="V2147" s="100"/>
      <c r="W2147" s="100"/>
      <c r="X2147" s="100"/>
      <c r="Y2147" s="100"/>
      <c r="Z2147" s="100"/>
    </row>
    <row r="2148" spans="1:26" ht="14.25" hidden="1" customHeight="1" outlineLevel="1" x14ac:dyDescent="0.2">
      <c r="A2148" s="100" t="s">
        <v>189</v>
      </c>
      <c r="B2148" s="100">
        <v>10</v>
      </c>
      <c r="C2148" s="100" t="s">
        <v>102</v>
      </c>
      <c r="D2148" s="100">
        <v>53</v>
      </c>
      <c r="E2148" s="101">
        <v>186450</v>
      </c>
      <c r="F2148" s="101">
        <v>16000000</v>
      </c>
      <c r="G2148" s="102">
        <v>36</v>
      </c>
      <c r="H2148" s="101" t="s">
        <v>123</v>
      </c>
      <c r="I2148" s="101"/>
      <c r="J2148" s="100"/>
      <c r="K2148" s="100"/>
      <c r="L2148" s="100"/>
      <c r="M2148" s="100"/>
      <c r="N2148" s="100"/>
      <c r="O2148" s="100"/>
      <c r="P2148" s="100"/>
      <c r="Q2148" s="100"/>
      <c r="R2148" s="100"/>
      <c r="S2148" s="100"/>
      <c r="T2148" s="100"/>
      <c r="U2148" s="100"/>
      <c r="V2148" s="100"/>
      <c r="W2148" s="100"/>
      <c r="X2148" s="100"/>
      <c r="Y2148" s="100"/>
      <c r="Z2148" s="100"/>
    </row>
    <row r="2149" spans="1:26" ht="14.25" hidden="1" customHeight="1" outlineLevel="1" x14ac:dyDescent="0.2">
      <c r="A2149" s="100" t="s">
        <v>189</v>
      </c>
      <c r="B2149" s="100">
        <v>11</v>
      </c>
      <c r="C2149" s="100" t="s">
        <v>102</v>
      </c>
      <c r="D2149" s="100">
        <v>53</v>
      </c>
      <c r="E2149" s="101">
        <v>189420</v>
      </c>
      <c r="F2149" s="101">
        <v>16000000</v>
      </c>
      <c r="G2149" s="102">
        <v>36</v>
      </c>
      <c r="H2149" s="101" t="s">
        <v>123</v>
      </c>
      <c r="I2149" s="101"/>
      <c r="J2149" s="100"/>
      <c r="K2149" s="100"/>
      <c r="L2149" s="100"/>
      <c r="M2149" s="100"/>
      <c r="N2149" s="100"/>
      <c r="O2149" s="100"/>
      <c r="P2149" s="100"/>
      <c r="Q2149" s="100"/>
      <c r="R2149" s="100"/>
      <c r="S2149" s="100"/>
      <c r="T2149" s="100"/>
      <c r="U2149" s="100"/>
      <c r="V2149" s="100"/>
      <c r="W2149" s="100"/>
      <c r="X2149" s="100"/>
      <c r="Y2149" s="100"/>
      <c r="Z2149" s="100"/>
    </row>
    <row r="2150" spans="1:26" ht="14.25" hidden="1" customHeight="1" outlineLevel="1" x14ac:dyDescent="0.2">
      <c r="A2150" s="100" t="s">
        <v>189</v>
      </c>
      <c r="B2150" s="100">
        <v>12</v>
      </c>
      <c r="C2150" s="100" t="s">
        <v>102</v>
      </c>
      <c r="D2150" s="100">
        <v>53</v>
      </c>
      <c r="E2150" s="101">
        <v>192390</v>
      </c>
      <c r="F2150" s="101">
        <v>0</v>
      </c>
      <c r="G2150" s="102">
        <v>0</v>
      </c>
      <c r="H2150" s="101" t="s">
        <v>123</v>
      </c>
      <c r="I2150" s="101"/>
      <c r="J2150" s="100"/>
      <c r="K2150" s="100"/>
      <c r="L2150" s="100"/>
      <c r="M2150" s="100"/>
      <c r="N2150" s="100"/>
      <c r="O2150" s="100"/>
      <c r="P2150" s="100"/>
      <c r="Q2150" s="100"/>
      <c r="R2150" s="100"/>
      <c r="S2150" s="100"/>
      <c r="T2150" s="100"/>
      <c r="U2150" s="100"/>
      <c r="V2150" s="100"/>
      <c r="W2150" s="100"/>
      <c r="X2150" s="100"/>
      <c r="Y2150" s="100"/>
      <c r="Z2150" s="100"/>
    </row>
    <row r="2151" spans="1:26" ht="14.25" hidden="1" customHeight="1" outlineLevel="1" x14ac:dyDescent="0.2">
      <c r="A2151" s="201" t="s">
        <v>189</v>
      </c>
      <c r="B2151" s="97">
        <v>1</v>
      </c>
      <c r="C2151" s="97" t="s">
        <v>103</v>
      </c>
      <c r="D2151" s="97">
        <v>53</v>
      </c>
      <c r="E2151" s="98">
        <v>202009.5</v>
      </c>
      <c r="F2151" s="98">
        <v>0</v>
      </c>
      <c r="G2151" s="99">
        <v>0</v>
      </c>
      <c r="H2151" s="98" t="s">
        <v>123</v>
      </c>
      <c r="I2151" s="101"/>
      <c r="J2151" s="100"/>
      <c r="K2151" s="100"/>
      <c r="L2151" s="100"/>
      <c r="M2151" s="100"/>
      <c r="N2151" s="100"/>
      <c r="O2151" s="100"/>
      <c r="P2151" s="100"/>
      <c r="Q2151" s="100"/>
      <c r="R2151" s="100"/>
      <c r="S2151" s="100"/>
      <c r="T2151" s="100"/>
      <c r="U2151" s="100"/>
      <c r="V2151" s="100"/>
      <c r="W2151" s="100"/>
      <c r="X2151" s="100"/>
      <c r="Y2151" s="100"/>
      <c r="Z2151" s="100"/>
    </row>
    <row r="2152" spans="1:26" ht="14.25" customHeight="1" collapsed="1" x14ac:dyDescent="0.2">
      <c r="A2152" s="100" t="s">
        <v>190</v>
      </c>
      <c r="B2152" s="100">
        <v>1</v>
      </c>
      <c r="C2152" s="100" t="s">
        <v>101</v>
      </c>
      <c r="D2152" s="100">
        <v>30</v>
      </c>
      <c r="E2152" s="101">
        <v>86174</v>
      </c>
      <c r="F2152" s="101">
        <v>100000</v>
      </c>
      <c r="G2152" s="102">
        <v>2</v>
      </c>
      <c r="H2152" s="101" t="s">
        <v>123</v>
      </c>
      <c r="I2152" s="101"/>
      <c r="J2152" s="100"/>
      <c r="K2152" s="100"/>
      <c r="L2152" s="100"/>
      <c r="M2152" s="100"/>
      <c r="N2152" s="100"/>
      <c r="O2152" s="100"/>
      <c r="P2152" s="100"/>
      <c r="Q2152" s="100"/>
      <c r="R2152" s="100"/>
      <c r="S2152" s="100"/>
      <c r="T2152" s="100"/>
      <c r="U2152" s="100"/>
      <c r="V2152" s="100"/>
      <c r="W2152" s="100"/>
      <c r="X2152" s="100"/>
      <c r="Y2152" s="100"/>
      <c r="Z2152" s="100"/>
    </row>
    <row r="2153" spans="1:26" ht="14.25" hidden="1" customHeight="1" outlineLevel="1" x14ac:dyDescent="0.2">
      <c r="A2153" s="100" t="s">
        <v>190</v>
      </c>
      <c r="B2153" s="100">
        <v>2</v>
      </c>
      <c r="C2153" s="100" t="s">
        <v>101</v>
      </c>
      <c r="D2153" s="100">
        <v>31</v>
      </c>
      <c r="E2153" s="101">
        <v>91685.000000000015</v>
      </c>
      <c r="F2153" s="101">
        <v>200000</v>
      </c>
      <c r="G2153" s="102">
        <v>5</v>
      </c>
      <c r="H2153" s="101" t="s">
        <v>123</v>
      </c>
      <c r="I2153" s="101"/>
      <c r="J2153" s="100"/>
      <c r="K2153" s="100"/>
      <c r="L2153" s="100"/>
      <c r="M2153" s="100"/>
      <c r="N2153" s="100"/>
      <c r="O2153" s="100"/>
      <c r="P2153" s="100"/>
      <c r="Q2153" s="100"/>
      <c r="R2153" s="100"/>
      <c r="S2153" s="100"/>
      <c r="T2153" s="100"/>
      <c r="U2153" s="100"/>
      <c r="V2153" s="100"/>
      <c r="W2153" s="100"/>
      <c r="X2153" s="100"/>
      <c r="Y2153" s="100"/>
      <c r="Z2153" s="100"/>
    </row>
    <row r="2154" spans="1:26" ht="14.25" hidden="1" customHeight="1" outlineLevel="1" x14ac:dyDescent="0.2">
      <c r="A2154" s="100" t="s">
        <v>190</v>
      </c>
      <c r="B2154" s="100">
        <v>3</v>
      </c>
      <c r="C2154" s="100" t="s">
        <v>101</v>
      </c>
      <c r="D2154" s="100">
        <v>32</v>
      </c>
      <c r="E2154" s="101">
        <v>97537.000000000015</v>
      </c>
      <c r="F2154" s="101">
        <v>400000</v>
      </c>
      <c r="G2154" s="102">
        <v>14</v>
      </c>
      <c r="H2154" s="101" t="s">
        <v>123</v>
      </c>
      <c r="I2154" s="101"/>
      <c r="J2154" s="100"/>
      <c r="K2154" s="100"/>
      <c r="L2154" s="100"/>
      <c r="M2154" s="100"/>
      <c r="N2154" s="100"/>
      <c r="O2154" s="100"/>
      <c r="P2154" s="100"/>
      <c r="Q2154" s="100"/>
      <c r="R2154" s="100"/>
      <c r="S2154" s="100"/>
      <c r="T2154" s="100"/>
      <c r="U2154" s="100"/>
      <c r="V2154" s="100"/>
      <c r="W2154" s="100"/>
      <c r="X2154" s="100"/>
      <c r="Y2154" s="100"/>
      <c r="Z2154" s="100"/>
    </row>
    <row r="2155" spans="1:26" ht="14.25" hidden="1" customHeight="1" outlineLevel="1" x14ac:dyDescent="0.2">
      <c r="A2155" s="100" t="s">
        <v>190</v>
      </c>
      <c r="B2155" s="100">
        <v>4</v>
      </c>
      <c r="C2155" s="100" t="s">
        <v>101</v>
      </c>
      <c r="D2155" s="100">
        <v>34</v>
      </c>
      <c r="E2155" s="101">
        <v>103763</v>
      </c>
      <c r="F2155" s="101">
        <v>2000000</v>
      </c>
      <c r="G2155" s="102">
        <v>28</v>
      </c>
      <c r="H2155" s="101" t="s">
        <v>123</v>
      </c>
      <c r="I2155" s="101"/>
      <c r="J2155" s="100"/>
      <c r="K2155" s="100"/>
      <c r="L2155" s="100"/>
      <c r="M2155" s="100"/>
      <c r="N2155" s="100"/>
      <c r="O2155" s="100"/>
      <c r="P2155" s="100"/>
      <c r="Q2155" s="100"/>
      <c r="R2155" s="100"/>
      <c r="S2155" s="100"/>
      <c r="T2155" s="100"/>
      <c r="U2155" s="100"/>
      <c r="V2155" s="100"/>
      <c r="W2155" s="100"/>
      <c r="X2155" s="100"/>
      <c r="Y2155" s="100"/>
      <c r="Z2155" s="100"/>
    </row>
    <row r="2156" spans="1:26" ht="14.25" hidden="1" customHeight="1" outlineLevel="1" x14ac:dyDescent="0.2">
      <c r="A2156" s="100" t="s">
        <v>190</v>
      </c>
      <c r="B2156" s="100">
        <v>5</v>
      </c>
      <c r="C2156" s="100" t="s">
        <v>101</v>
      </c>
      <c r="D2156" s="100">
        <v>35</v>
      </c>
      <c r="E2156" s="101">
        <v>110396</v>
      </c>
      <c r="F2156" s="101">
        <v>4000000</v>
      </c>
      <c r="G2156" s="102">
        <v>66</v>
      </c>
      <c r="H2156" s="101" t="s">
        <v>123</v>
      </c>
      <c r="I2156" s="101"/>
      <c r="J2156" s="100"/>
      <c r="K2156" s="100"/>
      <c r="L2156" s="100"/>
      <c r="M2156" s="100"/>
      <c r="N2156" s="100"/>
      <c r="O2156" s="100"/>
      <c r="P2156" s="100"/>
      <c r="Q2156" s="100"/>
      <c r="R2156" s="100"/>
      <c r="S2156" s="100"/>
      <c r="T2156" s="100"/>
      <c r="U2156" s="100"/>
      <c r="V2156" s="100"/>
      <c r="W2156" s="100"/>
      <c r="X2156" s="100"/>
      <c r="Y2156" s="100"/>
      <c r="Z2156" s="100"/>
    </row>
    <row r="2157" spans="1:26" ht="14.25" hidden="1" customHeight="1" outlineLevel="1" x14ac:dyDescent="0.2">
      <c r="A2157" s="100" t="s">
        <v>190</v>
      </c>
      <c r="B2157" s="100">
        <v>6</v>
      </c>
      <c r="C2157" s="100" t="s">
        <v>101</v>
      </c>
      <c r="D2157" s="100">
        <v>37</v>
      </c>
      <c r="E2157" s="101">
        <v>117447</v>
      </c>
      <c r="F2157" s="101">
        <v>6000000</v>
      </c>
      <c r="G2157" s="102">
        <v>102</v>
      </c>
      <c r="H2157" s="101" t="s">
        <v>123</v>
      </c>
      <c r="I2157" s="101"/>
      <c r="J2157" s="100"/>
      <c r="K2157" s="100"/>
      <c r="L2157" s="100"/>
      <c r="M2157" s="100"/>
      <c r="N2157" s="100"/>
      <c r="O2157" s="100"/>
      <c r="P2157" s="100"/>
      <c r="Q2157" s="100"/>
      <c r="R2157" s="100"/>
      <c r="S2157" s="100"/>
      <c r="T2157" s="100"/>
      <c r="U2157" s="100"/>
      <c r="V2157" s="100"/>
      <c r="W2157" s="100"/>
      <c r="X2157" s="100"/>
      <c r="Y2157" s="100"/>
      <c r="Z2157" s="100"/>
    </row>
    <row r="2158" spans="1:26" ht="14.25" hidden="1" customHeight="1" outlineLevel="1" x14ac:dyDescent="0.2">
      <c r="A2158" s="100" t="s">
        <v>190</v>
      </c>
      <c r="B2158" s="100">
        <v>7</v>
      </c>
      <c r="C2158" s="100" t="s">
        <v>101</v>
      </c>
      <c r="D2158" s="100">
        <v>38</v>
      </c>
      <c r="E2158" s="101">
        <v>124949</v>
      </c>
      <c r="F2158" s="101">
        <v>11000000</v>
      </c>
      <c r="G2158" s="102">
        <v>124</v>
      </c>
      <c r="H2158" s="101" t="s">
        <v>123</v>
      </c>
      <c r="I2158" s="101"/>
      <c r="J2158" s="100"/>
      <c r="K2158" s="100"/>
      <c r="L2158" s="100"/>
      <c r="M2158" s="100"/>
      <c r="N2158" s="100"/>
      <c r="O2158" s="100"/>
      <c r="P2158" s="100"/>
      <c r="Q2158" s="100"/>
      <c r="R2158" s="100"/>
      <c r="S2158" s="100"/>
      <c r="T2158" s="100"/>
      <c r="U2158" s="100"/>
      <c r="V2158" s="100"/>
      <c r="W2158" s="100"/>
      <c r="X2158" s="100"/>
      <c r="Y2158" s="100"/>
      <c r="Z2158" s="100"/>
    </row>
    <row r="2159" spans="1:26" ht="14.25" hidden="1" customHeight="1" outlineLevel="1" x14ac:dyDescent="0.2">
      <c r="A2159" s="100" t="s">
        <v>190</v>
      </c>
      <c r="B2159" s="100">
        <v>8</v>
      </c>
      <c r="C2159" s="100" t="s">
        <v>101</v>
      </c>
      <c r="D2159" s="100">
        <v>40</v>
      </c>
      <c r="E2159" s="101">
        <v>132924</v>
      </c>
      <c r="F2159" s="101">
        <v>17000000</v>
      </c>
      <c r="G2159" s="102">
        <v>140</v>
      </c>
      <c r="H2159" s="101" t="s">
        <v>123</v>
      </c>
      <c r="I2159" s="101"/>
      <c r="J2159" s="100"/>
      <c r="K2159" s="100"/>
      <c r="L2159" s="100"/>
      <c r="M2159" s="100"/>
      <c r="N2159" s="100"/>
      <c r="O2159" s="100"/>
      <c r="P2159" s="100"/>
      <c r="Q2159" s="100"/>
      <c r="R2159" s="100"/>
      <c r="S2159" s="100"/>
      <c r="T2159" s="100"/>
      <c r="U2159" s="100"/>
      <c r="V2159" s="100"/>
      <c r="W2159" s="100"/>
      <c r="X2159" s="100"/>
      <c r="Y2159" s="100"/>
      <c r="Z2159" s="100"/>
    </row>
    <row r="2160" spans="1:26" ht="14.25" hidden="1" customHeight="1" outlineLevel="1" x14ac:dyDescent="0.2">
      <c r="A2160" s="100" t="s">
        <v>190</v>
      </c>
      <c r="B2160" s="100">
        <v>9</v>
      </c>
      <c r="C2160" s="100" t="s">
        <v>101</v>
      </c>
      <c r="D2160" s="100">
        <v>43</v>
      </c>
      <c r="E2160" s="101">
        <v>141416</v>
      </c>
      <c r="F2160" s="101">
        <v>36000000</v>
      </c>
      <c r="G2160" s="102">
        <v>148</v>
      </c>
      <c r="H2160" s="101" t="s">
        <v>123</v>
      </c>
      <c r="I2160" s="101"/>
      <c r="J2160" s="100"/>
      <c r="K2160" s="100"/>
      <c r="L2160" s="100"/>
      <c r="M2160" s="100"/>
      <c r="N2160" s="100"/>
      <c r="O2160" s="100"/>
      <c r="P2160" s="100"/>
      <c r="Q2160" s="100"/>
      <c r="R2160" s="100"/>
      <c r="S2160" s="100"/>
      <c r="T2160" s="100"/>
      <c r="U2160" s="100"/>
      <c r="V2160" s="100"/>
      <c r="W2160" s="100"/>
      <c r="X2160" s="100"/>
      <c r="Y2160" s="100"/>
      <c r="Z2160" s="100"/>
    </row>
    <row r="2161" spans="1:26" ht="14.25" hidden="1" customHeight="1" outlineLevel="1" x14ac:dyDescent="0.2">
      <c r="A2161" s="100" t="s">
        <v>190</v>
      </c>
      <c r="B2161" s="100">
        <v>10</v>
      </c>
      <c r="C2161" s="100" t="s">
        <v>101</v>
      </c>
      <c r="D2161" s="100">
        <v>44</v>
      </c>
      <c r="E2161" s="101">
        <v>150447</v>
      </c>
      <c r="F2161" s="101">
        <v>52000000</v>
      </c>
      <c r="G2161" s="102">
        <v>152</v>
      </c>
      <c r="H2161" s="101" t="s">
        <v>123</v>
      </c>
      <c r="I2161" s="101"/>
      <c r="J2161" s="100"/>
      <c r="K2161" s="100"/>
      <c r="L2161" s="100"/>
      <c r="M2161" s="100"/>
      <c r="N2161" s="100"/>
      <c r="O2161" s="100"/>
      <c r="P2161" s="100"/>
      <c r="Q2161" s="100"/>
      <c r="R2161" s="100"/>
      <c r="S2161" s="100"/>
      <c r="T2161" s="100"/>
      <c r="U2161" s="100"/>
      <c r="V2161" s="100"/>
      <c r="W2161" s="100"/>
      <c r="X2161" s="100"/>
      <c r="Y2161" s="100"/>
      <c r="Z2161" s="100"/>
    </row>
    <row r="2162" spans="1:26" ht="14.25" hidden="1" customHeight="1" outlineLevel="1" collapsed="1" x14ac:dyDescent="0.2">
      <c r="A2162" s="100" t="s">
        <v>190</v>
      </c>
      <c r="B2162" s="100">
        <v>11</v>
      </c>
      <c r="C2162" s="100" t="s">
        <v>101</v>
      </c>
      <c r="D2162" s="100">
        <v>45</v>
      </c>
      <c r="E2162" s="101">
        <v>160061</v>
      </c>
      <c r="F2162" s="101">
        <v>70000000</v>
      </c>
      <c r="G2162" s="102">
        <v>160</v>
      </c>
      <c r="H2162" s="101" t="s">
        <v>123</v>
      </c>
      <c r="I2162" s="101"/>
      <c r="J2162" s="100"/>
      <c r="K2162" s="100"/>
      <c r="L2162" s="100"/>
      <c r="M2162" s="100"/>
      <c r="N2162" s="100"/>
      <c r="O2162" s="100"/>
      <c r="P2162" s="100"/>
      <c r="Q2162" s="100"/>
      <c r="R2162" s="100"/>
      <c r="S2162" s="100"/>
      <c r="T2162" s="100"/>
      <c r="U2162" s="100"/>
      <c r="V2162" s="100"/>
      <c r="W2162" s="100"/>
      <c r="X2162" s="100"/>
      <c r="Y2162" s="100"/>
      <c r="Z2162" s="100"/>
    </row>
    <row r="2163" spans="1:26" ht="14.25" hidden="1" customHeight="1" outlineLevel="1" x14ac:dyDescent="0.2">
      <c r="A2163" s="100" t="s">
        <v>190</v>
      </c>
      <c r="B2163" s="100">
        <v>12</v>
      </c>
      <c r="C2163" s="100" t="s">
        <v>101</v>
      </c>
      <c r="D2163" s="100">
        <v>46</v>
      </c>
      <c r="E2163" s="101">
        <v>170280</v>
      </c>
      <c r="F2163" s="101">
        <v>0</v>
      </c>
      <c r="G2163" s="102">
        <v>0</v>
      </c>
      <c r="H2163" s="101" t="s">
        <v>123</v>
      </c>
      <c r="I2163" s="101"/>
      <c r="J2163" s="100"/>
      <c r="K2163" s="100"/>
      <c r="L2163" s="100"/>
      <c r="M2163" s="100"/>
      <c r="N2163" s="100"/>
      <c r="O2163" s="100"/>
      <c r="P2163" s="100"/>
      <c r="Q2163" s="100"/>
      <c r="R2163" s="100"/>
      <c r="S2163" s="100"/>
      <c r="T2163" s="100"/>
      <c r="U2163" s="100"/>
      <c r="V2163" s="100"/>
      <c r="W2163" s="100"/>
      <c r="X2163" s="100"/>
      <c r="Y2163" s="100"/>
      <c r="Z2163" s="100"/>
    </row>
    <row r="2164" spans="1:26" ht="14.25" hidden="1" customHeight="1" outlineLevel="1" x14ac:dyDescent="0.2">
      <c r="A2164" s="100" t="s">
        <v>190</v>
      </c>
      <c r="B2164" s="100">
        <v>1</v>
      </c>
      <c r="C2164" s="100" t="s">
        <v>102</v>
      </c>
      <c r="D2164" s="100">
        <v>46</v>
      </c>
      <c r="E2164" s="101">
        <v>170280</v>
      </c>
      <c r="F2164" s="101">
        <v>2500000</v>
      </c>
      <c r="G2164" s="102">
        <v>12</v>
      </c>
      <c r="H2164" s="101" t="s">
        <v>123</v>
      </c>
      <c r="I2164" s="101"/>
      <c r="J2164" s="100"/>
      <c r="K2164" s="100"/>
      <c r="L2164" s="100"/>
      <c r="M2164" s="100"/>
      <c r="N2164" s="100"/>
      <c r="O2164" s="100"/>
      <c r="P2164" s="100"/>
      <c r="Q2164" s="100"/>
      <c r="R2164" s="100"/>
      <c r="S2164" s="100"/>
      <c r="T2164" s="100"/>
      <c r="U2164" s="100"/>
      <c r="V2164" s="100"/>
      <c r="W2164" s="100"/>
      <c r="X2164" s="100"/>
      <c r="Y2164" s="100"/>
      <c r="Z2164" s="100"/>
    </row>
    <row r="2165" spans="1:26" ht="14.25" hidden="1" customHeight="1" outlineLevel="1" x14ac:dyDescent="0.2">
      <c r="A2165" s="100" t="s">
        <v>190</v>
      </c>
      <c r="B2165" s="100">
        <v>2</v>
      </c>
      <c r="C2165" s="100" t="s">
        <v>102</v>
      </c>
      <c r="D2165" s="100">
        <v>46</v>
      </c>
      <c r="E2165" s="101">
        <v>173679</v>
      </c>
      <c r="F2165" s="101">
        <v>5000000</v>
      </c>
      <c r="G2165" s="102">
        <v>24</v>
      </c>
      <c r="H2165" s="101" t="s">
        <v>123</v>
      </c>
      <c r="I2165" s="101"/>
      <c r="J2165" s="100"/>
      <c r="K2165" s="100"/>
      <c r="L2165" s="100"/>
      <c r="M2165" s="100"/>
      <c r="N2165" s="100"/>
      <c r="O2165" s="100"/>
      <c r="P2165" s="100"/>
      <c r="Q2165" s="100"/>
      <c r="R2165" s="100"/>
      <c r="S2165" s="100"/>
      <c r="T2165" s="100"/>
      <c r="U2165" s="100"/>
      <c r="V2165" s="100"/>
      <c r="W2165" s="100"/>
      <c r="X2165" s="100"/>
      <c r="Y2165" s="100"/>
      <c r="Z2165" s="100"/>
    </row>
    <row r="2166" spans="1:26" ht="14.25" hidden="1" customHeight="1" outlineLevel="1" x14ac:dyDescent="0.2">
      <c r="A2166" s="100" t="s">
        <v>190</v>
      </c>
      <c r="B2166" s="100">
        <v>3</v>
      </c>
      <c r="C2166" s="100" t="s">
        <v>102</v>
      </c>
      <c r="D2166" s="100">
        <v>46</v>
      </c>
      <c r="E2166" s="101">
        <v>178794</v>
      </c>
      <c r="F2166" s="101">
        <v>10000000</v>
      </c>
      <c r="G2166" s="102">
        <v>36</v>
      </c>
      <c r="H2166" s="101" t="s">
        <v>123</v>
      </c>
      <c r="I2166" s="101"/>
      <c r="J2166" s="100"/>
      <c r="K2166" s="100"/>
      <c r="L2166" s="100"/>
      <c r="M2166" s="100"/>
      <c r="N2166" s="100"/>
      <c r="O2166" s="100"/>
      <c r="P2166" s="100"/>
      <c r="Q2166" s="100"/>
      <c r="R2166" s="100"/>
      <c r="S2166" s="100"/>
      <c r="T2166" s="100"/>
      <c r="U2166" s="100"/>
      <c r="V2166" s="100"/>
      <c r="W2166" s="100"/>
      <c r="X2166" s="100"/>
      <c r="Y2166" s="100"/>
      <c r="Z2166" s="100"/>
    </row>
    <row r="2167" spans="1:26" ht="14.25" hidden="1" customHeight="1" outlineLevel="1" x14ac:dyDescent="0.2">
      <c r="A2167" s="100" t="s">
        <v>190</v>
      </c>
      <c r="B2167" s="100">
        <v>4</v>
      </c>
      <c r="C2167" s="100" t="s">
        <v>102</v>
      </c>
      <c r="D2167" s="100">
        <v>46</v>
      </c>
      <c r="E2167" s="101">
        <v>182193</v>
      </c>
      <c r="F2167" s="101">
        <v>22500000</v>
      </c>
      <c r="G2167" s="102">
        <v>48</v>
      </c>
      <c r="H2167" s="101" t="s">
        <v>123</v>
      </c>
      <c r="I2167" s="101"/>
      <c r="J2167" s="100"/>
      <c r="K2167" s="100"/>
      <c r="L2167" s="100"/>
      <c r="M2167" s="100"/>
      <c r="N2167" s="100"/>
      <c r="O2167" s="100"/>
      <c r="P2167" s="100"/>
      <c r="Q2167" s="100"/>
      <c r="R2167" s="100"/>
      <c r="S2167" s="100"/>
      <c r="T2167" s="100"/>
      <c r="U2167" s="100"/>
      <c r="V2167" s="100"/>
      <c r="W2167" s="100"/>
      <c r="X2167" s="100"/>
      <c r="Y2167" s="100"/>
      <c r="Z2167" s="100"/>
    </row>
    <row r="2168" spans="1:26" ht="14.25" hidden="1" customHeight="1" outlineLevel="1" x14ac:dyDescent="0.2">
      <c r="A2168" s="100" t="s">
        <v>190</v>
      </c>
      <c r="B2168" s="100">
        <v>5</v>
      </c>
      <c r="C2168" s="100" t="s">
        <v>102</v>
      </c>
      <c r="D2168" s="100">
        <v>46</v>
      </c>
      <c r="E2168" s="101">
        <v>185603</v>
      </c>
      <c r="F2168" s="101">
        <v>22500000</v>
      </c>
      <c r="G2168" s="102">
        <v>48</v>
      </c>
      <c r="H2168" s="101" t="s">
        <v>123</v>
      </c>
      <c r="I2168" s="101"/>
      <c r="J2168" s="100"/>
      <c r="K2168" s="100"/>
      <c r="L2168" s="100"/>
      <c r="M2168" s="100"/>
      <c r="N2168" s="100"/>
      <c r="O2168" s="100"/>
      <c r="P2168" s="100"/>
      <c r="Q2168" s="100"/>
      <c r="R2168" s="100"/>
      <c r="S2168" s="100"/>
      <c r="T2168" s="100"/>
      <c r="U2168" s="100"/>
      <c r="V2168" s="100"/>
      <c r="W2168" s="100"/>
      <c r="X2168" s="100"/>
      <c r="Y2168" s="100"/>
      <c r="Z2168" s="100"/>
    </row>
    <row r="2169" spans="1:26" ht="14.25" hidden="1" customHeight="1" outlineLevel="1" x14ac:dyDescent="0.2">
      <c r="A2169" s="100" t="s">
        <v>190</v>
      </c>
      <c r="B2169" s="100">
        <v>6</v>
      </c>
      <c r="C2169" s="100" t="s">
        <v>102</v>
      </c>
      <c r="D2169" s="100">
        <v>46</v>
      </c>
      <c r="E2169" s="101">
        <v>189002</v>
      </c>
      <c r="F2169" s="101">
        <v>22500000</v>
      </c>
      <c r="G2169" s="102">
        <v>48</v>
      </c>
      <c r="H2169" s="101" t="s">
        <v>123</v>
      </c>
      <c r="I2169" s="101"/>
      <c r="J2169" s="100"/>
      <c r="K2169" s="100"/>
      <c r="L2169" s="100"/>
      <c r="M2169" s="100"/>
      <c r="N2169" s="100"/>
      <c r="O2169" s="100"/>
      <c r="P2169" s="100"/>
      <c r="Q2169" s="100"/>
      <c r="R2169" s="100"/>
      <c r="S2169" s="100"/>
      <c r="T2169" s="100"/>
      <c r="U2169" s="100"/>
      <c r="V2169" s="100"/>
      <c r="W2169" s="100"/>
      <c r="X2169" s="100"/>
      <c r="Y2169" s="100"/>
      <c r="Z2169" s="100"/>
    </row>
    <row r="2170" spans="1:26" ht="14.25" hidden="1" customHeight="1" outlineLevel="1" x14ac:dyDescent="0.2">
      <c r="A2170" s="100" t="s">
        <v>190</v>
      </c>
      <c r="B2170" s="100">
        <v>7</v>
      </c>
      <c r="C2170" s="100" t="s">
        <v>102</v>
      </c>
      <c r="D2170" s="100">
        <v>46</v>
      </c>
      <c r="E2170" s="101">
        <v>194117</v>
      </c>
      <c r="F2170" s="101">
        <v>22500000</v>
      </c>
      <c r="G2170" s="102">
        <v>48</v>
      </c>
      <c r="H2170" s="101" t="s">
        <v>123</v>
      </c>
      <c r="I2170" s="101"/>
      <c r="J2170" s="100"/>
      <c r="K2170" s="100"/>
      <c r="L2170" s="100"/>
      <c r="M2170" s="100"/>
      <c r="N2170" s="100"/>
      <c r="O2170" s="100"/>
      <c r="P2170" s="100"/>
      <c r="Q2170" s="100"/>
      <c r="R2170" s="100"/>
      <c r="S2170" s="100"/>
      <c r="T2170" s="100"/>
      <c r="U2170" s="100"/>
      <c r="V2170" s="100"/>
      <c r="W2170" s="100"/>
      <c r="X2170" s="100"/>
      <c r="Y2170" s="100"/>
      <c r="Z2170" s="100"/>
    </row>
    <row r="2171" spans="1:26" ht="14.25" hidden="1" customHeight="1" outlineLevel="1" x14ac:dyDescent="0.2">
      <c r="A2171" s="100" t="s">
        <v>190</v>
      </c>
      <c r="B2171" s="100">
        <v>8</v>
      </c>
      <c r="C2171" s="100" t="s">
        <v>102</v>
      </c>
      <c r="D2171" s="100">
        <v>46</v>
      </c>
      <c r="E2171" s="101">
        <v>195822</v>
      </c>
      <c r="F2171" s="101">
        <v>22500000</v>
      </c>
      <c r="G2171" s="102">
        <v>48</v>
      </c>
      <c r="H2171" s="101" t="s">
        <v>123</v>
      </c>
      <c r="I2171" s="101"/>
      <c r="J2171" s="100"/>
      <c r="K2171" s="100"/>
      <c r="L2171" s="100"/>
      <c r="M2171" s="100"/>
      <c r="N2171" s="100"/>
      <c r="O2171" s="100"/>
      <c r="P2171" s="100"/>
      <c r="Q2171" s="100"/>
      <c r="R2171" s="100"/>
      <c r="S2171" s="100"/>
      <c r="T2171" s="100"/>
      <c r="U2171" s="100"/>
      <c r="V2171" s="100"/>
      <c r="W2171" s="100"/>
      <c r="X2171" s="100"/>
      <c r="Y2171" s="100"/>
      <c r="Z2171" s="100"/>
    </row>
    <row r="2172" spans="1:26" ht="14.25" hidden="1" customHeight="1" outlineLevel="1" x14ac:dyDescent="0.2">
      <c r="A2172" s="100" t="s">
        <v>190</v>
      </c>
      <c r="B2172" s="100">
        <v>9</v>
      </c>
      <c r="C2172" s="100" t="s">
        <v>102</v>
      </c>
      <c r="D2172" s="100">
        <v>46</v>
      </c>
      <c r="E2172" s="101">
        <v>197516</v>
      </c>
      <c r="F2172" s="101">
        <v>22500000</v>
      </c>
      <c r="G2172" s="102">
        <v>48</v>
      </c>
      <c r="H2172" s="101" t="s">
        <v>123</v>
      </c>
      <c r="I2172" s="101"/>
      <c r="J2172" s="100"/>
      <c r="K2172" s="100"/>
      <c r="L2172" s="100"/>
      <c r="M2172" s="100"/>
      <c r="N2172" s="100"/>
      <c r="O2172" s="100"/>
      <c r="P2172" s="100"/>
      <c r="Q2172" s="100"/>
      <c r="R2172" s="100"/>
      <c r="S2172" s="100"/>
      <c r="T2172" s="100"/>
      <c r="U2172" s="100"/>
      <c r="V2172" s="100"/>
      <c r="W2172" s="100"/>
      <c r="X2172" s="100"/>
      <c r="Y2172" s="100"/>
      <c r="Z2172" s="100"/>
    </row>
    <row r="2173" spans="1:26" ht="14.25" hidden="1" customHeight="1" outlineLevel="1" x14ac:dyDescent="0.2">
      <c r="A2173" s="100" t="s">
        <v>190</v>
      </c>
      <c r="B2173" s="100">
        <v>10</v>
      </c>
      <c r="C2173" s="100" t="s">
        <v>102</v>
      </c>
      <c r="D2173" s="100">
        <v>46</v>
      </c>
      <c r="E2173" s="101">
        <v>200926</v>
      </c>
      <c r="F2173" s="101">
        <v>22500000</v>
      </c>
      <c r="G2173" s="102">
        <v>48</v>
      </c>
      <c r="H2173" s="101" t="s">
        <v>123</v>
      </c>
      <c r="I2173" s="101"/>
      <c r="J2173" s="100"/>
      <c r="K2173" s="100"/>
      <c r="L2173" s="100"/>
      <c r="M2173" s="100"/>
      <c r="N2173" s="100"/>
      <c r="O2173" s="100"/>
      <c r="P2173" s="100"/>
      <c r="Q2173" s="100"/>
      <c r="R2173" s="100"/>
      <c r="S2173" s="100"/>
      <c r="T2173" s="100"/>
      <c r="U2173" s="100"/>
      <c r="V2173" s="100"/>
      <c r="W2173" s="100"/>
      <c r="X2173" s="100"/>
      <c r="Y2173" s="100"/>
      <c r="Z2173" s="100"/>
    </row>
    <row r="2174" spans="1:26" ht="14.25" hidden="1" customHeight="1" outlineLevel="1" x14ac:dyDescent="0.2">
      <c r="A2174" s="100" t="s">
        <v>190</v>
      </c>
      <c r="B2174" s="100">
        <v>11</v>
      </c>
      <c r="C2174" s="100" t="s">
        <v>102</v>
      </c>
      <c r="D2174" s="100">
        <v>46</v>
      </c>
      <c r="E2174" s="101">
        <v>202631</v>
      </c>
      <c r="F2174" s="101">
        <v>22500000</v>
      </c>
      <c r="G2174" s="102">
        <v>48</v>
      </c>
      <c r="H2174" s="101" t="s">
        <v>123</v>
      </c>
      <c r="I2174" s="101"/>
      <c r="J2174" s="100"/>
      <c r="K2174" s="100"/>
      <c r="L2174" s="100"/>
      <c r="M2174" s="100"/>
      <c r="N2174" s="100"/>
      <c r="O2174" s="100"/>
      <c r="P2174" s="100"/>
      <c r="Q2174" s="100"/>
      <c r="R2174" s="100"/>
      <c r="S2174" s="100"/>
      <c r="T2174" s="100"/>
      <c r="U2174" s="100"/>
      <c r="V2174" s="100"/>
      <c r="W2174" s="100"/>
      <c r="X2174" s="100"/>
      <c r="Y2174" s="100"/>
      <c r="Z2174" s="100"/>
    </row>
    <row r="2175" spans="1:26" ht="14.25" hidden="1" customHeight="1" outlineLevel="1" x14ac:dyDescent="0.2">
      <c r="A2175" s="100" t="s">
        <v>190</v>
      </c>
      <c r="B2175" s="100">
        <v>12</v>
      </c>
      <c r="C2175" s="100" t="s">
        <v>102</v>
      </c>
      <c r="D2175" s="100">
        <v>46</v>
      </c>
      <c r="E2175" s="101">
        <v>204336</v>
      </c>
      <c r="F2175" s="101">
        <v>0</v>
      </c>
      <c r="G2175" s="102">
        <v>0</v>
      </c>
      <c r="H2175" s="101" t="s">
        <v>123</v>
      </c>
      <c r="I2175" s="101"/>
      <c r="J2175" s="100"/>
      <c r="K2175" s="100"/>
      <c r="L2175" s="100"/>
      <c r="M2175" s="100"/>
      <c r="N2175" s="100"/>
      <c r="O2175" s="100"/>
      <c r="P2175" s="100"/>
      <c r="Q2175" s="100"/>
      <c r="R2175" s="100"/>
      <c r="S2175" s="100"/>
      <c r="T2175" s="100"/>
      <c r="U2175" s="100"/>
      <c r="V2175" s="100"/>
      <c r="W2175" s="100"/>
      <c r="X2175" s="100"/>
      <c r="Y2175" s="100"/>
      <c r="Z2175" s="100"/>
    </row>
    <row r="2176" spans="1:26" ht="14.25" hidden="1" customHeight="1" outlineLevel="1" x14ac:dyDescent="0.2">
      <c r="A2176" s="201" t="s">
        <v>190</v>
      </c>
      <c r="B2176" s="97">
        <v>1</v>
      </c>
      <c r="C2176" s="97" t="s">
        <v>103</v>
      </c>
      <c r="D2176" s="97">
        <v>46</v>
      </c>
      <c r="E2176" s="98">
        <v>214552.8</v>
      </c>
      <c r="F2176" s="98">
        <v>0</v>
      </c>
      <c r="G2176" s="99">
        <v>0</v>
      </c>
      <c r="H2176" s="98" t="s">
        <v>123</v>
      </c>
      <c r="I2176" s="101"/>
      <c r="J2176" s="100"/>
      <c r="K2176" s="100"/>
      <c r="L2176" s="100"/>
      <c r="M2176" s="100"/>
      <c r="N2176" s="100"/>
      <c r="O2176" s="100"/>
      <c r="P2176" s="100"/>
      <c r="Q2176" s="100"/>
      <c r="R2176" s="100"/>
      <c r="S2176" s="100"/>
      <c r="T2176" s="100"/>
      <c r="U2176" s="100"/>
      <c r="V2176" s="100"/>
      <c r="W2176" s="100"/>
      <c r="X2176" s="100"/>
      <c r="Y2176" s="100"/>
      <c r="Z2176" s="100"/>
    </row>
    <row r="2177" spans="1:26" ht="14.25" customHeight="1" collapsed="1" x14ac:dyDescent="0.2">
      <c r="A2177" s="100" t="s">
        <v>191</v>
      </c>
      <c r="B2177" s="100">
        <v>1</v>
      </c>
      <c r="C2177" s="100" t="s">
        <v>101</v>
      </c>
      <c r="D2177" s="100">
        <v>45</v>
      </c>
      <c r="E2177" s="101">
        <v>72380</v>
      </c>
      <c r="F2177" s="101">
        <v>100000</v>
      </c>
      <c r="G2177" s="102">
        <v>2</v>
      </c>
      <c r="H2177" s="101" t="s">
        <v>123</v>
      </c>
      <c r="I2177" s="101"/>
      <c r="J2177" s="100"/>
      <c r="K2177" s="100"/>
      <c r="L2177" s="100"/>
      <c r="M2177" s="100"/>
      <c r="N2177" s="100"/>
      <c r="O2177" s="100"/>
      <c r="P2177" s="100"/>
      <c r="Q2177" s="100"/>
      <c r="R2177" s="100"/>
      <c r="S2177" s="100"/>
      <c r="T2177" s="100"/>
      <c r="U2177" s="100"/>
      <c r="V2177" s="100"/>
      <c r="W2177" s="100"/>
      <c r="X2177" s="100"/>
      <c r="Y2177" s="100"/>
      <c r="Z2177" s="100"/>
    </row>
    <row r="2178" spans="1:26" ht="14.25" hidden="1" customHeight="1" outlineLevel="1" x14ac:dyDescent="0.2">
      <c r="A2178" s="100" t="s">
        <v>191</v>
      </c>
      <c r="B2178" s="100">
        <v>2</v>
      </c>
      <c r="C2178" s="100" t="s">
        <v>101</v>
      </c>
      <c r="D2178" s="100">
        <v>47</v>
      </c>
      <c r="E2178" s="101">
        <v>76780</v>
      </c>
      <c r="F2178" s="101">
        <v>200000</v>
      </c>
      <c r="G2178" s="102">
        <v>5</v>
      </c>
      <c r="H2178" s="101" t="s">
        <v>123</v>
      </c>
      <c r="I2178" s="101"/>
      <c r="J2178" s="100"/>
      <c r="K2178" s="100"/>
      <c r="L2178" s="100"/>
      <c r="M2178" s="100"/>
      <c r="N2178" s="100"/>
      <c r="O2178" s="100"/>
      <c r="P2178" s="100"/>
      <c r="Q2178" s="100"/>
      <c r="R2178" s="100"/>
      <c r="S2178" s="100"/>
      <c r="T2178" s="100"/>
      <c r="U2178" s="100"/>
      <c r="V2178" s="100"/>
      <c r="W2178" s="100"/>
      <c r="X2178" s="100"/>
      <c r="Y2178" s="100"/>
      <c r="Z2178" s="100"/>
    </row>
    <row r="2179" spans="1:26" ht="14.25" hidden="1" customHeight="1" outlineLevel="1" x14ac:dyDescent="0.2">
      <c r="A2179" s="100" t="s">
        <v>191</v>
      </c>
      <c r="B2179" s="100">
        <v>3</v>
      </c>
      <c r="C2179" s="100" t="s">
        <v>101</v>
      </c>
      <c r="D2179" s="100">
        <v>48</v>
      </c>
      <c r="E2179" s="101">
        <v>81400</v>
      </c>
      <c r="F2179" s="101">
        <v>400000</v>
      </c>
      <c r="G2179" s="102">
        <v>14</v>
      </c>
      <c r="H2179" s="101" t="s">
        <v>123</v>
      </c>
      <c r="I2179" s="101"/>
      <c r="J2179" s="100"/>
      <c r="K2179" s="100"/>
      <c r="L2179" s="100"/>
      <c r="M2179" s="100"/>
      <c r="N2179" s="100"/>
      <c r="O2179" s="100"/>
      <c r="P2179" s="100"/>
      <c r="Q2179" s="100"/>
      <c r="R2179" s="100"/>
      <c r="S2179" s="100"/>
      <c r="T2179" s="100"/>
      <c r="U2179" s="100"/>
      <c r="V2179" s="100"/>
      <c r="W2179" s="100"/>
      <c r="X2179" s="100"/>
      <c r="Y2179" s="100"/>
      <c r="Z2179" s="100"/>
    </row>
    <row r="2180" spans="1:26" ht="14.25" hidden="1" customHeight="1" outlineLevel="1" x14ac:dyDescent="0.2">
      <c r="A2180" s="100" t="s">
        <v>191</v>
      </c>
      <c r="B2180" s="100">
        <v>4</v>
      </c>
      <c r="C2180" s="100" t="s">
        <v>101</v>
      </c>
      <c r="D2180" s="100">
        <v>49</v>
      </c>
      <c r="E2180" s="101">
        <v>86240</v>
      </c>
      <c r="F2180" s="101">
        <v>2000000</v>
      </c>
      <c r="G2180" s="102">
        <v>28</v>
      </c>
      <c r="H2180" s="101" t="s">
        <v>123</v>
      </c>
      <c r="I2180" s="101"/>
      <c r="J2180" s="100"/>
      <c r="K2180" s="100"/>
      <c r="L2180" s="100"/>
      <c r="M2180" s="100"/>
      <c r="N2180" s="100"/>
      <c r="O2180" s="100"/>
      <c r="P2180" s="100"/>
      <c r="Q2180" s="100"/>
      <c r="R2180" s="100"/>
      <c r="S2180" s="100"/>
      <c r="T2180" s="100"/>
      <c r="U2180" s="100"/>
      <c r="V2180" s="100"/>
      <c r="W2180" s="100"/>
      <c r="X2180" s="100"/>
      <c r="Y2180" s="100"/>
      <c r="Z2180" s="100"/>
    </row>
    <row r="2181" spans="1:26" ht="14.25" hidden="1" customHeight="1" outlineLevel="1" x14ac:dyDescent="0.2">
      <c r="A2181" s="100" t="s">
        <v>191</v>
      </c>
      <c r="B2181" s="100">
        <v>5</v>
      </c>
      <c r="C2181" s="100" t="s">
        <v>101</v>
      </c>
      <c r="D2181" s="100">
        <v>50</v>
      </c>
      <c r="E2181" s="101">
        <v>91410.000000000015</v>
      </c>
      <c r="F2181" s="101">
        <v>4000000</v>
      </c>
      <c r="G2181" s="102">
        <v>66</v>
      </c>
      <c r="H2181" s="101" t="s">
        <v>123</v>
      </c>
      <c r="I2181" s="101"/>
      <c r="J2181" s="100"/>
      <c r="K2181" s="100"/>
      <c r="L2181" s="100"/>
      <c r="M2181" s="100"/>
      <c r="N2181" s="100"/>
      <c r="O2181" s="100"/>
      <c r="P2181" s="100"/>
      <c r="Q2181" s="100"/>
      <c r="R2181" s="100"/>
      <c r="S2181" s="100"/>
      <c r="T2181" s="100"/>
      <c r="U2181" s="100"/>
      <c r="V2181" s="100"/>
      <c r="W2181" s="100"/>
      <c r="X2181" s="100"/>
      <c r="Y2181" s="100"/>
      <c r="Z2181" s="100"/>
    </row>
    <row r="2182" spans="1:26" ht="14.25" hidden="1" customHeight="1" outlineLevel="1" x14ac:dyDescent="0.2">
      <c r="A2182" s="100" t="s">
        <v>191</v>
      </c>
      <c r="B2182" s="100">
        <v>6</v>
      </c>
      <c r="C2182" s="100" t="s">
        <v>101</v>
      </c>
      <c r="D2182" s="100">
        <v>51</v>
      </c>
      <c r="E2182" s="101">
        <v>96910.000000000015</v>
      </c>
      <c r="F2182" s="101">
        <v>6000000</v>
      </c>
      <c r="G2182" s="102">
        <v>102</v>
      </c>
      <c r="H2182" s="101" t="s">
        <v>123</v>
      </c>
      <c r="I2182" s="101"/>
      <c r="J2182" s="100"/>
      <c r="K2182" s="100"/>
      <c r="L2182" s="100"/>
      <c r="M2182" s="100"/>
      <c r="N2182" s="100"/>
      <c r="O2182" s="100"/>
      <c r="P2182" s="100"/>
      <c r="Q2182" s="100"/>
      <c r="R2182" s="100"/>
      <c r="S2182" s="100"/>
      <c r="T2182" s="100"/>
      <c r="U2182" s="100"/>
      <c r="V2182" s="100"/>
      <c r="W2182" s="100"/>
      <c r="X2182" s="100"/>
      <c r="Y2182" s="100"/>
      <c r="Z2182" s="100"/>
    </row>
    <row r="2183" spans="1:26" ht="14.25" hidden="1" customHeight="1" outlineLevel="1" x14ac:dyDescent="0.2">
      <c r="A2183" s="100" t="s">
        <v>191</v>
      </c>
      <c r="B2183" s="100">
        <v>7</v>
      </c>
      <c r="C2183" s="100" t="s">
        <v>101</v>
      </c>
      <c r="D2183" s="100">
        <v>52</v>
      </c>
      <c r="E2183" s="101">
        <v>102740</v>
      </c>
      <c r="F2183" s="101">
        <v>11000000</v>
      </c>
      <c r="G2183" s="102">
        <v>124</v>
      </c>
      <c r="H2183" s="101" t="s">
        <v>123</v>
      </c>
      <c r="I2183" s="101"/>
      <c r="J2183" s="100"/>
      <c r="K2183" s="100"/>
      <c r="L2183" s="100"/>
      <c r="M2183" s="100"/>
      <c r="N2183" s="100"/>
      <c r="O2183" s="100"/>
      <c r="P2183" s="100"/>
      <c r="Q2183" s="100"/>
      <c r="R2183" s="100"/>
      <c r="S2183" s="100"/>
      <c r="T2183" s="100"/>
      <c r="U2183" s="100"/>
      <c r="V2183" s="100"/>
      <c r="W2183" s="100"/>
      <c r="X2183" s="100"/>
      <c r="Y2183" s="100"/>
      <c r="Z2183" s="100"/>
    </row>
    <row r="2184" spans="1:26" ht="14.25" hidden="1" customHeight="1" outlineLevel="1" x14ac:dyDescent="0.2">
      <c r="A2184" s="100" t="s">
        <v>191</v>
      </c>
      <c r="B2184" s="100">
        <v>8</v>
      </c>
      <c r="C2184" s="100" t="s">
        <v>101</v>
      </c>
      <c r="D2184" s="100">
        <v>53</v>
      </c>
      <c r="E2184" s="101">
        <v>108900</v>
      </c>
      <c r="F2184" s="101">
        <v>17000000</v>
      </c>
      <c r="G2184" s="102">
        <v>140</v>
      </c>
      <c r="H2184" s="101" t="s">
        <v>123</v>
      </c>
      <c r="I2184" s="101"/>
      <c r="J2184" s="100"/>
      <c r="K2184" s="100"/>
      <c r="L2184" s="100"/>
      <c r="M2184" s="100"/>
      <c r="N2184" s="100"/>
      <c r="O2184" s="100"/>
      <c r="P2184" s="100"/>
      <c r="Q2184" s="100"/>
      <c r="R2184" s="100"/>
      <c r="S2184" s="100"/>
      <c r="T2184" s="100"/>
      <c r="U2184" s="100"/>
      <c r="V2184" s="100"/>
      <c r="W2184" s="100"/>
      <c r="X2184" s="100"/>
      <c r="Y2184" s="100"/>
      <c r="Z2184" s="100"/>
    </row>
    <row r="2185" spans="1:26" ht="14.25" hidden="1" customHeight="1" outlineLevel="1" x14ac:dyDescent="0.2">
      <c r="A2185" s="100" t="s">
        <v>191</v>
      </c>
      <c r="B2185" s="100">
        <v>9</v>
      </c>
      <c r="C2185" s="100" t="s">
        <v>101</v>
      </c>
      <c r="D2185" s="100">
        <v>55</v>
      </c>
      <c r="E2185" s="101">
        <v>115390</v>
      </c>
      <c r="F2185" s="101">
        <v>36000000</v>
      </c>
      <c r="G2185" s="102">
        <v>148</v>
      </c>
      <c r="H2185" s="101" t="s">
        <v>123</v>
      </c>
      <c r="I2185" s="101"/>
      <c r="J2185" s="100"/>
      <c r="K2185" s="100"/>
      <c r="L2185" s="100"/>
      <c r="M2185" s="100"/>
      <c r="N2185" s="100"/>
      <c r="O2185" s="100"/>
      <c r="P2185" s="100"/>
      <c r="Q2185" s="100"/>
      <c r="R2185" s="100"/>
      <c r="S2185" s="100"/>
      <c r="T2185" s="100"/>
      <c r="U2185" s="100"/>
      <c r="V2185" s="100"/>
      <c r="W2185" s="100"/>
      <c r="X2185" s="100"/>
      <c r="Y2185" s="100"/>
      <c r="Z2185" s="100"/>
    </row>
    <row r="2186" spans="1:26" ht="14.25" hidden="1" customHeight="1" outlineLevel="1" x14ac:dyDescent="0.2">
      <c r="A2186" s="100" t="s">
        <v>191</v>
      </c>
      <c r="B2186" s="100">
        <v>10</v>
      </c>
      <c r="C2186" s="100" t="s">
        <v>101</v>
      </c>
      <c r="D2186" s="100">
        <v>56</v>
      </c>
      <c r="E2186" s="101">
        <v>122320</v>
      </c>
      <c r="F2186" s="101">
        <v>52000000</v>
      </c>
      <c r="G2186" s="102">
        <v>152</v>
      </c>
      <c r="H2186" s="101" t="s">
        <v>123</v>
      </c>
      <c r="I2186" s="101"/>
      <c r="J2186" s="100"/>
      <c r="K2186" s="100"/>
      <c r="L2186" s="100"/>
      <c r="M2186" s="100"/>
      <c r="N2186" s="100"/>
      <c r="O2186" s="100"/>
      <c r="P2186" s="100"/>
      <c r="Q2186" s="100"/>
      <c r="R2186" s="100"/>
      <c r="S2186" s="100"/>
      <c r="T2186" s="100"/>
      <c r="U2186" s="100"/>
      <c r="V2186" s="100"/>
      <c r="W2186" s="100"/>
      <c r="X2186" s="100"/>
      <c r="Y2186" s="100"/>
      <c r="Z2186" s="100"/>
    </row>
    <row r="2187" spans="1:26" ht="14.25" hidden="1" customHeight="1" outlineLevel="1" collapsed="1" x14ac:dyDescent="0.2">
      <c r="A2187" s="100" t="s">
        <v>191</v>
      </c>
      <c r="B2187" s="100">
        <v>11</v>
      </c>
      <c r="C2187" s="100" t="s">
        <v>101</v>
      </c>
      <c r="D2187" s="100">
        <v>57</v>
      </c>
      <c r="E2187" s="101">
        <v>129690</v>
      </c>
      <c r="F2187" s="101">
        <v>70000000</v>
      </c>
      <c r="G2187" s="102">
        <v>160</v>
      </c>
      <c r="H2187" s="101" t="s">
        <v>123</v>
      </c>
      <c r="I2187" s="101"/>
      <c r="J2187" s="100"/>
      <c r="K2187" s="100"/>
      <c r="L2187" s="100"/>
      <c r="M2187" s="100"/>
      <c r="N2187" s="100"/>
      <c r="O2187" s="100"/>
      <c r="P2187" s="100"/>
      <c r="Q2187" s="100"/>
      <c r="R2187" s="100"/>
      <c r="S2187" s="100"/>
      <c r="T2187" s="100"/>
      <c r="U2187" s="100"/>
      <c r="V2187" s="100"/>
      <c r="W2187" s="100"/>
      <c r="X2187" s="100"/>
      <c r="Y2187" s="100"/>
      <c r="Z2187" s="100"/>
    </row>
    <row r="2188" spans="1:26" ht="14.25" hidden="1" customHeight="1" outlineLevel="1" x14ac:dyDescent="0.2">
      <c r="A2188" s="100" t="s">
        <v>191</v>
      </c>
      <c r="B2188" s="100">
        <v>12</v>
      </c>
      <c r="C2188" s="100" t="s">
        <v>101</v>
      </c>
      <c r="D2188" s="100">
        <v>58</v>
      </c>
      <c r="E2188" s="101">
        <v>137500</v>
      </c>
      <c r="F2188" s="101">
        <v>0</v>
      </c>
      <c r="G2188" s="102">
        <v>0</v>
      </c>
      <c r="H2188" s="101" t="s">
        <v>123</v>
      </c>
      <c r="I2188" s="101"/>
      <c r="J2188" s="100"/>
      <c r="K2188" s="100"/>
      <c r="L2188" s="100"/>
      <c r="M2188" s="100"/>
      <c r="N2188" s="100"/>
      <c r="O2188" s="100"/>
      <c r="P2188" s="100"/>
      <c r="Q2188" s="100"/>
      <c r="R2188" s="100"/>
      <c r="S2188" s="100"/>
      <c r="T2188" s="100"/>
      <c r="U2188" s="100"/>
      <c r="V2188" s="100"/>
      <c r="W2188" s="100"/>
      <c r="X2188" s="100"/>
      <c r="Y2188" s="100"/>
      <c r="Z2188" s="100"/>
    </row>
    <row r="2189" spans="1:26" ht="14.25" hidden="1" customHeight="1" outlineLevel="1" x14ac:dyDescent="0.2">
      <c r="A2189" s="100" t="s">
        <v>191</v>
      </c>
      <c r="B2189" s="100">
        <v>1</v>
      </c>
      <c r="C2189" s="100" t="s">
        <v>102</v>
      </c>
      <c r="D2189" s="100">
        <v>58</v>
      </c>
      <c r="E2189" s="101">
        <v>137500</v>
      </c>
      <c r="F2189" s="101">
        <v>2500000</v>
      </c>
      <c r="G2189" s="102">
        <v>12</v>
      </c>
      <c r="H2189" s="101" t="s">
        <v>123</v>
      </c>
      <c r="I2189" s="101"/>
      <c r="J2189" s="100"/>
      <c r="K2189" s="100"/>
      <c r="L2189" s="100"/>
      <c r="M2189" s="100"/>
      <c r="N2189" s="100"/>
      <c r="O2189" s="100"/>
      <c r="P2189" s="100"/>
      <c r="Q2189" s="100"/>
      <c r="R2189" s="100"/>
      <c r="S2189" s="100"/>
      <c r="T2189" s="100"/>
      <c r="U2189" s="100"/>
      <c r="V2189" s="100"/>
      <c r="W2189" s="100"/>
      <c r="X2189" s="100"/>
      <c r="Y2189" s="100"/>
      <c r="Z2189" s="100"/>
    </row>
    <row r="2190" spans="1:26" ht="14.25" hidden="1" customHeight="1" outlineLevel="1" x14ac:dyDescent="0.2">
      <c r="A2190" s="100" t="s">
        <v>191</v>
      </c>
      <c r="B2190" s="100">
        <v>2</v>
      </c>
      <c r="C2190" s="100" t="s">
        <v>102</v>
      </c>
      <c r="D2190" s="100">
        <v>58</v>
      </c>
      <c r="E2190" s="101">
        <v>140030</v>
      </c>
      <c r="F2190" s="101">
        <v>5000000</v>
      </c>
      <c r="G2190" s="102">
        <v>24</v>
      </c>
      <c r="H2190" s="101" t="s">
        <v>123</v>
      </c>
      <c r="I2190" s="101"/>
      <c r="J2190" s="100"/>
      <c r="K2190" s="100"/>
      <c r="L2190" s="100"/>
      <c r="M2190" s="100"/>
      <c r="N2190" s="100"/>
      <c r="O2190" s="100"/>
      <c r="P2190" s="100"/>
      <c r="Q2190" s="100"/>
      <c r="R2190" s="100"/>
      <c r="S2190" s="100"/>
      <c r="T2190" s="100"/>
      <c r="U2190" s="100"/>
      <c r="V2190" s="100"/>
      <c r="W2190" s="100"/>
      <c r="X2190" s="100"/>
      <c r="Y2190" s="100"/>
      <c r="Z2190" s="100"/>
    </row>
    <row r="2191" spans="1:26" ht="14.25" hidden="1" customHeight="1" outlineLevel="1" x14ac:dyDescent="0.2">
      <c r="A2191" s="100" t="s">
        <v>191</v>
      </c>
      <c r="B2191" s="100">
        <v>3</v>
      </c>
      <c r="C2191" s="100" t="s">
        <v>102</v>
      </c>
      <c r="D2191" s="100">
        <v>58</v>
      </c>
      <c r="E2191" s="101">
        <v>142560</v>
      </c>
      <c r="F2191" s="101">
        <v>10000000</v>
      </c>
      <c r="G2191" s="102">
        <v>36</v>
      </c>
      <c r="H2191" s="101" t="s">
        <v>123</v>
      </c>
      <c r="I2191" s="101"/>
      <c r="J2191" s="100"/>
      <c r="K2191" s="100"/>
      <c r="L2191" s="100"/>
      <c r="M2191" s="100"/>
      <c r="N2191" s="100"/>
      <c r="O2191" s="100"/>
      <c r="P2191" s="100"/>
      <c r="Q2191" s="100"/>
      <c r="R2191" s="100"/>
      <c r="S2191" s="100"/>
      <c r="T2191" s="100"/>
      <c r="U2191" s="100"/>
      <c r="V2191" s="100"/>
      <c r="W2191" s="100"/>
      <c r="X2191" s="100"/>
      <c r="Y2191" s="100"/>
      <c r="Z2191" s="100"/>
    </row>
    <row r="2192" spans="1:26" ht="14.25" hidden="1" customHeight="1" outlineLevel="1" x14ac:dyDescent="0.2">
      <c r="A2192" s="100" t="s">
        <v>191</v>
      </c>
      <c r="B2192" s="100">
        <v>4</v>
      </c>
      <c r="C2192" s="100" t="s">
        <v>102</v>
      </c>
      <c r="D2192" s="100">
        <v>58</v>
      </c>
      <c r="E2192" s="101">
        <v>145090</v>
      </c>
      <c r="F2192" s="101">
        <v>22500000</v>
      </c>
      <c r="G2192" s="102">
        <v>48</v>
      </c>
      <c r="H2192" s="101" t="s">
        <v>123</v>
      </c>
      <c r="I2192" s="101"/>
      <c r="J2192" s="100"/>
      <c r="K2192" s="100"/>
      <c r="L2192" s="100"/>
      <c r="M2192" s="100"/>
      <c r="N2192" s="100"/>
      <c r="O2192" s="100"/>
      <c r="P2192" s="100"/>
      <c r="Q2192" s="100"/>
      <c r="R2192" s="100"/>
      <c r="S2192" s="100"/>
      <c r="T2192" s="100"/>
      <c r="U2192" s="100"/>
      <c r="V2192" s="100"/>
      <c r="W2192" s="100"/>
      <c r="X2192" s="100"/>
      <c r="Y2192" s="100"/>
      <c r="Z2192" s="100"/>
    </row>
    <row r="2193" spans="1:26" ht="14.25" hidden="1" customHeight="1" outlineLevel="1" x14ac:dyDescent="0.2">
      <c r="A2193" s="100" t="s">
        <v>191</v>
      </c>
      <c r="B2193" s="100">
        <v>5</v>
      </c>
      <c r="C2193" s="100" t="s">
        <v>102</v>
      </c>
      <c r="D2193" s="100">
        <v>58</v>
      </c>
      <c r="E2193" s="101">
        <v>147620</v>
      </c>
      <c r="F2193" s="101">
        <v>22500000</v>
      </c>
      <c r="G2193" s="102">
        <v>48</v>
      </c>
      <c r="H2193" s="101" t="s">
        <v>123</v>
      </c>
      <c r="I2193" s="101"/>
      <c r="J2193" s="100"/>
      <c r="K2193" s="100"/>
      <c r="L2193" s="100"/>
      <c r="M2193" s="100"/>
      <c r="N2193" s="100"/>
      <c r="O2193" s="100"/>
      <c r="P2193" s="100"/>
      <c r="Q2193" s="100"/>
      <c r="R2193" s="100"/>
      <c r="S2193" s="100"/>
      <c r="T2193" s="100"/>
      <c r="U2193" s="100"/>
      <c r="V2193" s="100"/>
      <c r="W2193" s="100"/>
      <c r="X2193" s="100"/>
      <c r="Y2193" s="100"/>
      <c r="Z2193" s="100"/>
    </row>
    <row r="2194" spans="1:26" ht="14.25" hidden="1" customHeight="1" outlineLevel="1" x14ac:dyDescent="0.2">
      <c r="A2194" s="100" t="s">
        <v>191</v>
      </c>
      <c r="B2194" s="100">
        <v>6</v>
      </c>
      <c r="C2194" s="100" t="s">
        <v>102</v>
      </c>
      <c r="D2194" s="100">
        <v>58</v>
      </c>
      <c r="E2194" s="101">
        <v>150150</v>
      </c>
      <c r="F2194" s="101">
        <v>22500000</v>
      </c>
      <c r="G2194" s="102">
        <v>48</v>
      </c>
      <c r="H2194" s="101" t="s">
        <v>123</v>
      </c>
      <c r="I2194" s="101"/>
      <c r="J2194" s="100"/>
      <c r="K2194" s="100"/>
      <c r="L2194" s="100"/>
      <c r="M2194" s="100"/>
      <c r="N2194" s="100"/>
      <c r="O2194" s="100"/>
      <c r="P2194" s="100"/>
      <c r="Q2194" s="100"/>
      <c r="R2194" s="100"/>
      <c r="S2194" s="100"/>
      <c r="T2194" s="100"/>
      <c r="U2194" s="100"/>
      <c r="V2194" s="100"/>
      <c r="W2194" s="100"/>
      <c r="X2194" s="100"/>
      <c r="Y2194" s="100"/>
      <c r="Z2194" s="100"/>
    </row>
    <row r="2195" spans="1:26" ht="14.25" hidden="1" customHeight="1" outlineLevel="1" x14ac:dyDescent="0.2">
      <c r="A2195" s="100" t="s">
        <v>191</v>
      </c>
      <c r="B2195" s="100">
        <v>7</v>
      </c>
      <c r="C2195" s="100" t="s">
        <v>102</v>
      </c>
      <c r="D2195" s="100">
        <v>58</v>
      </c>
      <c r="E2195" s="101">
        <v>152680</v>
      </c>
      <c r="F2195" s="101">
        <v>22500000</v>
      </c>
      <c r="G2195" s="102">
        <v>48</v>
      </c>
      <c r="H2195" s="101" t="s">
        <v>123</v>
      </c>
      <c r="I2195" s="101"/>
      <c r="J2195" s="100"/>
      <c r="K2195" s="100"/>
      <c r="L2195" s="100"/>
      <c r="M2195" s="100"/>
      <c r="N2195" s="100"/>
      <c r="O2195" s="100"/>
      <c r="P2195" s="100"/>
      <c r="Q2195" s="100"/>
      <c r="R2195" s="100"/>
      <c r="S2195" s="100"/>
      <c r="T2195" s="100"/>
      <c r="U2195" s="100"/>
      <c r="V2195" s="100"/>
      <c r="W2195" s="100"/>
      <c r="X2195" s="100"/>
      <c r="Y2195" s="100"/>
      <c r="Z2195" s="100"/>
    </row>
    <row r="2196" spans="1:26" ht="14.25" hidden="1" customHeight="1" outlineLevel="1" x14ac:dyDescent="0.2">
      <c r="A2196" s="100" t="s">
        <v>191</v>
      </c>
      <c r="B2196" s="100">
        <v>8</v>
      </c>
      <c r="C2196" s="100" t="s">
        <v>102</v>
      </c>
      <c r="D2196" s="100">
        <v>58</v>
      </c>
      <c r="E2196" s="101">
        <v>155210</v>
      </c>
      <c r="F2196" s="101">
        <v>22500000</v>
      </c>
      <c r="G2196" s="102">
        <v>48</v>
      </c>
      <c r="H2196" s="101" t="s">
        <v>123</v>
      </c>
      <c r="I2196" s="101"/>
      <c r="J2196" s="100"/>
      <c r="K2196" s="100"/>
      <c r="L2196" s="100"/>
      <c r="M2196" s="100"/>
      <c r="N2196" s="100"/>
      <c r="O2196" s="100"/>
      <c r="P2196" s="100"/>
      <c r="Q2196" s="100"/>
      <c r="R2196" s="100"/>
      <c r="S2196" s="100"/>
      <c r="T2196" s="100"/>
      <c r="U2196" s="100"/>
      <c r="V2196" s="100"/>
      <c r="W2196" s="100"/>
      <c r="X2196" s="100"/>
      <c r="Y2196" s="100"/>
      <c r="Z2196" s="100"/>
    </row>
    <row r="2197" spans="1:26" ht="14.25" hidden="1" customHeight="1" outlineLevel="1" x14ac:dyDescent="0.2">
      <c r="A2197" s="100" t="s">
        <v>191</v>
      </c>
      <c r="B2197" s="100">
        <v>9</v>
      </c>
      <c r="C2197" s="100" t="s">
        <v>102</v>
      </c>
      <c r="D2197" s="100">
        <v>58</v>
      </c>
      <c r="E2197" s="101">
        <v>157740</v>
      </c>
      <c r="F2197" s="101">
        <v>22500000</v>
      </c>
      <c r="G2197" s="102">
        <v>48</v>
      </c>
      <c r="H2197" s="101" t="s">
        <v>123</v>
      </c>
      <c r="I2197" s="101"/>
      <c r="J2197" s="100"/>
      <c r="K2197" s="100"/>
      <c r="L2197" s="100"/>
      <c r="M2197" s="100"/>
      <c r="N2197" s="100"/>
      <c r="O2197" s="100"/>
      <c r="P2197" s="100"/>
      <c r="Q2197" s="100"/>
      <c r="R2197" s="100"/>
      <c r="S2197" s="100"/>
      <c r="T2197" s="100"/>
      <c r="U2197" s="100"/>
      <c r="V2197" s="100"/>
      <c r="W2197" s="100"/>
      <c r="X2197" s="100"/>
      <c r="Y2197" s="100"/>
      <c r="Z2197" s="100"/>
    </row>
    <row r="2198" spans="1:26" ht="14.25" hidden="1" customHeight="1" outlineLevel="1" x14ac:dyDescent="0.2">
      <c r="A2198" s="100" t="s">
        <v>191</v>
      </c>
      <c r="B2198" s="100">
        <v>10</v>
      </c>
      <c r="C2198" s="100" t="s">
        <v>102</v>
      </c>
      <c r="D2198" s="100">
        <v>58</v>
      </c>
      <c r="E2198" s="101">
        <v>160270</v>
      </c>
      <c r="F2198" s="101">
        <v>22500000</v>
      </c>
      <c r="G2198" s="102">
        <v>48</v>
      </c>
      <c r="H2198" s="101" t="s">
        <v>123</v>
      </c>
      <c r="I2198" s="101"/>
      <c r="J2198" s="100"/>
      <c r="K2198" s="100"/>
      <c r="L2198" s="100"/>
      <c r="M2198" s="100"/>
      <c r="N2198" s="100"/>
      <c r="O2198" s="100"/>
      <c r="P2198" s="100"/>
      <c r="Q2198" s="100"/>
      <c r="R2198" s="100"/>
      <c r="S2198" s="100"/>
      <c r="T2198" s="100"/>
      <c r="U2198" s="100"/>
      <c r="V2198" s="100"/>
      <c r="W2198" s="100"/>
      <c r="X2198" s="100"/>
      <c r="Y2198" s="100"/>
      <c r="Z2198" s="100"/>
    </row>
    <row r="2199" spans="1:26" ht="14.25" hidden="1" customHeight="1" outlineLevel="1" x14ac:dyDescent="0.2">
      <c r="A2199" s="100" t="s">
        <v>191</v>
      </c>
      <c r="B2199" s="100">
        <v>11</v>
      </c>
      <c r="C2199" s="100" t="s">
        <v>102</v>
      </c>
      <c r="D2199" s="100">
        <v>58</v>
      </c>
      <c r="E2199" s="101">
        <v>162800</v>
      </c>
      <c r="F2199" s="101">
        <v>22500000</v>
      </c>
      <c r="G2199" s="102">
        <v>48</v>
      </c>
      <c r="H2199" s="101" t="s">
        <v>123</v>
      </c>
      <c r="I2199" s="101"/>
      <c r="J2199" s="100"/>
      <c r="K2199" s="100"/>
      <c r="L2199" s="100"/>
      <c r="M2199" s="100"/>
      <c r="N2199" s="100"/>
      <c r="O2199" s="100"/>
      <c r="P2199" s="100"/>
      <c r="Q2199" s="100"/>
      <c r="R2199" s="100"/>
      <c r="S2199" s="100"/>
      <c r="T2199" s="100"/>
      <c r="U2199" s="100"/>
      <c r="V2199" s="100"/>
      <c r="W2199" s="100"/>
      <c r="X2199" s="100"/>
      <c r="Y2199" s="100"/>
      <c r="Z2199" s="100"/>
    </row>
    <row r="2200" spans="1:26" ht="14.25" hidden="1" customHeight="1" outlineLevel="1" x14ac:dyDescent="0.2">
      <c r="A2200" s="100" t="s">
        <v>191</v>
      </c>
      <c r="B2200" s="100">
        <v>12</v>
      </c>
      <c r="C2200" s="100" t="s">
        <v>102</v>
      </c>
      <c r="D2200" s="100">
        <v>58</v>
      </c>
      <c r="E2200" s="101">
        <v>165330</v>
      </c>
      <c r="F2200" s="101">
        <v>0</v>
      </c>
      <c r="G2200" s="102">
        <v>0</v>
      </c>
      <c r="H2200" s="101" t="s">
        <v>123</v>
      </c>
      <c r="I2200" s="101"/>
      <c r="J2200" s="100"/>
      <c r="K2200" s="100"/>
      <c r="L2200" s="100"/>
      <c r="M2200" s="100"/>
      <c r="N2200" s="100"/>
      <c r="O2200" s="100"/>
      <c r="P2200" s="100"/>
      <c r="Q2200" s="100"/>
      <c r="R2200" s="100"/>
      <c r="S2200" s="100"/>
      <c r="T2200" s="100"/>
      <c r="U2200" s="100"/>
      <c r="V2200" s="100"/>
      <c r="W2200" s="100"/>
      <c r="X2200" s="100"/>
      <c r="Y2200" s="100"/>
      <c r="Z2200" s="100"/>
    </row>
    <row r="2201" spans="1:26" ht="14.25" hidden="1" customHeight="1" outlineLevel="1" x14ac:dyDescent="0.2">
      <c r="A2201" s="201" t="s">
        <v>191</v>
      </c>
      <c r="B2201" s="97">
        <v>1</v>
      </c>
      <c r="C2201" s="97" t="s">
        <v>103</v>
      </c>
      <c r="D2201" s="97">
        <v>58</v>
      </c>
      <c r="E2201" s="98">
        <v>173596.5</v>
      </c>
      <c r="F2201" s="98">
        <v>0</v>
      </c>
      <c r="G2201" s="99">
        <v>0</v>
      </c>
      <c r="H2201" s="98" t="s">
        <v>123</v>
      </c>
      <c r="I2201" s="101"/>
      <c r="J2201" s="100"/>
      <c r="K2201" s="100"/>
      <c r="L2201" s="100"/>
      <c r="M2201" s="100"/>
      <c r="N2201" s="100"/>
      <c r="O2201" s="100"/>
      <c r="P2201" s="100"/>
      <c r="Q2201" s="100"/>
      <c r="R2201" s="100"/>
      <c r="S2201" s="100"/>
      <c r="T2201" s="100"/>
      <c r="U2201" s="100"/>
      <c r="V2201" s="100"/>
      <c r="W2201" s="100"/>
      <c r="X2201" s="100"/>
      <c r="Y2201" s="100"/>
      <c r="Z2201" s="100"/>
    </row>
    <row r="2202" spans="1:26" ht="14.25" customHeight="1" collapsed="1" x14ac:dyDescent="0.2">
      <c r="A2202" s="100" t="s">
        <v>192</v>
      </c>
      <c r="B2202" s="100">
        <v>1</v>
      </c>
      <c r="C2202" s="100" t="s">
        <v>101</v>
      </c>
      <c r="D2202" s="100">
        <v>42</v>
      </c>
      <c r="E2202" s="101">
        <v>109109</v>
      </c>
      <c r="F2202" s="101">
        <v>100000</v>
      </c>
      <c r="G2202" s="102">
        <v>2</v>
      </c>
      <c r="H2202" s="101" t="s">
        <v>123</v>
      </c>
      <c r="I2202" s="101"/>
      <c r="J2202" s="100"/>
      <c r="K2202" s="100"/>
      <c r="L2202" s="100"/>
      <c r="M2202" s="100"/>
      <c r="N2202" s="100"/>
      <c r="O2202" s="100"/>
      <c r="P2202" s="100"/>
      <c r="Q2202" s="100"/>
      <c r="R2202" s="100"/>
      <c r="S2202" s="100"/>
      <c r="T2202" s="100"/>
      <c r="U2202" s="100"/>
      <c r="V2202" s="100"/>
      <c r="W2202" s="100"/>
      <c r="X2202" s="100"/>
      <c r="Y2202" s="100"/>
      <c r="Z2202" s="100"/>
    </row>
    <row r="2203" spans="1:26" ht="14.25" hidden="1" customHeight="1" outlineLevel="1" x14ac:dyDescent="0.2">
      <c r="A2203" s="100" t="s">
        <v>192</v>
      </c>
      <c r="B2203" s="100">
        <v>2</v>
      </c>
      <c r="C2203" s="100" t="s">
        <v>101</v>
      </c>
      <c r="D2203" s="100">
        <v>43</v>
      </c>
      <c r="E2203" s="101">
        <v>116083</v>
      </c>
      <c r="F2203" s="101">
        <v>200000</v>
      </c>
      <c r="G2203" s="102">
        <v>5</v>
      </c>
      <c r="H2203" s="101" t="s">
        <v>123</v>
      </c>
      <c r="I2203" s="101"/>
      <c r="J2203" s="100"/>
      <c r="K2203" s="100"/>
      <c r="L2203" s="100"/>
      <c r="M2203" s="100"/>
      <c r="N2203" s="100"/>
      <c r="O2203" s="100"/>
      <c r="P2203" s="100"/>
      <c r="Q2203" s="100"/>
      <c r="R2203" s="100"/>
      <c r="S2203" s="100"/>
      <c r="T2203" s="100"/>
      <c r="U2203" s="100"/>
      <c r="V2203" s="100"/>
      <c r="W2203" s="100"/>
      <c r="X2203" s="100"/>
      <c r="Y2203" s="100"/>
      <c r="Z2203" s="100"/>
    </row>
    <row r="2204" spans="1:26" ht="14.25" hidden="1" customHeight="1" outlineLevel="1" x14ac:dyDescent="0.2">
      <c r="A2204" s="100" t="s">
        <v>192</v>
      </c>
      <c r="B2204" s="100">
        <v>3</v>
      </c>
      <c r="C2204" s="100" t="s">
        <v>101</v>
      </c>
      <c r="D2204" s="100">
        <v>44</v>
      </c>
      <c r="E2204" s="101">
        <v>123497</v>
      </c>
      <c r="F2204" s="101">
        <v>400000</v>
      </c>
      <c r="G2204" s="102">
        <v>14</v>
      </c>
      <c r="H2204" s="101" t="s">
        <v>123</v>
      </c>
      <c r="I2204" s="101"/>
      <c r="J2204" s="100"/>
      <c r="K2204" s="100"/>
      <c r="L2204" s="100"/>
      <c r="M2204" s="100"/>
      <c r="N2204" s="100"/>
      <c r="O2204" s="100"/>
      <c r="P2204" s="100"/>
      <c r="Q2204" s="100"/>
      <c r="R2204" s="100"/>
      <c r="S2204" s="100"/>
      <c r="T2204" s="100"/>
      <c r="U2204" s="100"/>
      <c r="V2204" s="100"/>
      <c r="W2204" s="100"/>
      <c r="X2204" s="100"/>
      <c r="Y2204" s="100"/>
      <c r="Z2204" s="100"/>
    </row>
    <row r="2205" spans="1:26" ht="14.25" hidden="1" customHeight="1" outlineLevel="1" x14ac:dyDescent="0.2">
      <c r="A2205" s="100" t="s">
        <v>192</v>
      </c>
      <c r="B2205" s="100">
        <v>4</v>
      </c>
      <c r="C2205" s="100" t="s">
        <v>101</v>
      </c>
      <c r="D2205" s="100">
        <v>45</v>
      </c>
      <c r="E2205" s="101">
        <v>131384</v>
      </c>
      <c r="F2205" s="101">
        <v>2000000</v>
      </c>
      <c r="G2205" s="102">
        <v>28</v>
      </c>
      <c r="H2205" s="101" t="s">
        <v>123</v>
      </c>
      <c r="I2205" s="101"/>
      <c r="J2205" s="100"/>
      <c r="K2205" s="100"/>
      <c r="L2205" s="100"/>
      <c r="M2205" s="100"/>
      <c r="N2205" s="100"/>
      <c r="O2205" s="100"/>
      <c r="P2205" s="100"/>
      <c r="Q2205" s="100"/>
      <c r="R2205" s="100"/>
      <c r="S2205" s="100"/>
      <c r="T2205" s="100"/>
      <c r="U2205" s="100"/>
      <c r="V2205" s="100"/>
      <c r="W2205" s="100"/>
      <c r="X2205" s="100"/>
      <c r="Y2205" s="100"/>
      <c r="Z2205" s="100"/>
    </row>
    <row r="2206" spans="1:26" ht="14.25" hidden="1" customHeight="1" outlineLevel="1" x14ac:dyDescent="0.2">
      <c r="A2206" s="100" t="s">
        <v>192</v>
      </c>
      <c r="B2206" s="100">
        <v>5</v>
      </c>
      <c r="C2206" s="100" t="s">
        <v>101</v>
      </c>
      <c r="D2206" s="100">
        <v>46</v>
      </c>
      <c r="E2206" s="101">
        <v>139777</v>
      </c>
      <c r="F2206" s="101">
        <v>4000000</v>
      </c>
      <c r="G2206" s="102">
        <v>66</v>
      </c>
      <c r="H2206" s="101" t="s">
        <v>123</v>
      </c>
      <c r="I2206" s="101"/>
      <c r="J2206" s="100"/>
      <c r="K2206" s="100"/>
      <c r="L2206" s="100"/>
      <c r="M2206" s="100"/>
      <c r="N2206" s="100"/>
      <c r="O2206" s="100"/>
      <c r="P2206" s="100"/>
      <c r="Q2206" s="100"/>
      <c r="R2206" s="100"/>
      <c r="S2206" s="100"/>
      <c r="T2206" s="100"/>
      <c r="U2206" s="100"/>
      <c r="V2206" s="100"/>
      <c r="W2206" s="100"/>
      <c r="X2206" s="100"/>
      <c r="Y2206" s="100"/>
      <c r="Z2206" s="100"/>
    </row>
    <row r="2207" spans="1:26" ht="14.25" hidden="1" customHeight="1" outlineLevel="1" x14ac:dyDescent="0.2">
      <c r="A2207" s="100" t="s">
        <v>192</v>
      </c>
      <c r="B2207" s="100">
        <v>6</v>
      </c>
      <c r="C2207" s="100" t="s">
        <v>101</v>
      </c>
      <c r="D2207" s="100">
        <v>47</v>
      </c>
      <c r="E2207" s="101">
        <v>148709</v>
      </c>
      <c r="F2207" s="101">
        <v>6000000</v>
      </c>
      <c r="G2207" s="102">
        <v>102</v>
      </c>
      <c r="H2207" s="101" t="s">
        <v>123</v>
      </c>
      <c r="I2207" s="101"/>
      <c r="J2207" s="100"/>
      <c r="K2207" s="100"/>
      <c r="L2207" s="100"/>
      <c r="M2207" s="100"/>
      <c r="N2207" s="100"/>
      <c r="O2207" s="100"/>
      <c r="P2207" s="100"/>
      <c r="Q2207" s="100"/>
      <c r="R2207" s="100"/>
      <c r="S2207" s="100"/>
      <c r="T2207" s="100"/>
      <c r="U2207" s="100"/>
      <c r="V2207" s="100"/>
      <c r="W2207" s="100"/>
      <c r="X2207" s="100"/>
      <c r="Y2207" s="100"/>
      <c r="Z2207" s="100"/>
    </row>
    <row r="2208" spans="1:26" ht="14.25" hidden="1" customHeight="1" outlineLevel="1" x14ac:dyDescent="0.2">
      <c r="A2208" s="100" t="s">
        <v>192</v>
      </c>
      <c r="B2208" s="100">
        <v>7</v>
      </c>
      <c r="C2208" s="100" t="s">
        <v>101</v>
      </c>
      <c r="D2208" s="100">
        <v>48</v>
      </c>
      <c r="E2208" s="101">
        <v>158202</v>
      </c>
      <c r="F2208" s="101">
        <v>11000000</v>
      </c>
      <c r="G2208" s="102">
        <v>124</v>
      </c>
      <c r="H2208" s="101" t="s">
        <v>123</v>
      </c>
      <c r="I2208" s="101"/>
      <c r="J2208" s="100"/>
      <c r="K2208" s="100"/>
      <c r="L2208" s="100"/>
      <c r="M2208" s="100"/>
      <c r="N2208" s="100"/>
      <c r="O2208" s="100"/>
      <c r="P2208" s="100"/>
      <c r="Q2208" s="100"/>
      <c r="R2208" s="100"/>
      <c r="S2208" s="100"/>
      <c r="T2208" s="100"/>
      <c r="U2208" s="100"/>
      <c r="V2208" s="100"/>
      <c r="W2208" s="100"/>
      <c r="X2208" s="100"/>
      <c r="Y2208" s="100"/>
      <c r="Z2208" s="100"/>
    </row>
    <row r="2209" spans="1:26" ht="14.25" hidden="1" customHeight="1" outlineLevel="1" x14ac:dyDescent="0.2">
      <c r="A2209" s="100" t="s">
        <v>192</v>
      </c>
      <c r="B2209" s="100">
        <v>8</v>
      </c>
      <c r="C2209" s="100" t="s">
        <v>101</v>
      </c>
      <c r="D2209" s="100">
        <v>49</v>
      </c>
      <c r="E2209" s="101">
        <v>168311</v>
      </c>
      <c r="F2209" s="101">
        <v>17000000</v>
      </c>
      <c r="G2209" s="102">
        <v>140</v>
      </c>
      <c r="H2209" s="101" t="s">
        <v>123</v>
      </c>
      <c r="I2209" s="101"/>
      <c r="J2209" s="100"/>
      <c r="K2209" s="100"/>
      <c r="L2209" s="100"/>
      <c r="M2209" s="100"/>
      <c r="N2209" s="100"/>
      <c r="O2209" s="100"/>
      <c r="P2209" s="100"/>
      <c r="Q2209" s="100"/>
      <c r="R2209" s="100"/>
      <c r="S2209" s="100"/>
      <c r="T2209" s="100"/>
      <c r="U2209" s="100"/>
      <c r="V2209" s="100"/>
      <c r="W2209" s="100"/>
      <c r="X2209" s="100"/>
      <c r="Y2209" s="100"/>
      <c r="Z2209" s="100"/>
    </row>
    <row r="2210" spans="1:26" ht="14.25" hidden="1" customHeight="1" outlineLevel="1" x14ac:dyDescent="0.2">
      <c r="A2210" s="100" t="s">
        <v>192</v>
      </c>
      <c r="B2210" s="100">
        <v>9</v>
      </c>
      <c r="C2210" s="100" t="s">
        <v>101</v>
      </c>
      <c r="D2210" s="100">
        <v>50</v>
      </c>
      <c r="E2210" s="101">
        <v>179058</v>
      </c>
      <c r="F2210" s="101">
        <v>36000000</v>
      </c>
      <c r="G2210" s="102">
        <v>148</v>
      </c>
      <c r="H2210" s="101" t="s">
        <v>123</v>
      </c>
      <c r="I2210" s="101"/>
      <c r="J2210" s="100"/>
      <c r="K2210" s="100"/>
      <c r="L2210" s="100"/>
      <c r="M2210" s="100"/>
      <c r="N2210" s="100"/>
      <c r="O2210" s="100"/>
      <c r="P2210" s="100"/>
      <c r="Q2210" s="100"/>
      <c r="R2210" s="100"/>
      <c r="S2210" s="100"/>
      <c r="T2210" s="100"/>
      <c r="U2210" s="100"/>
      <c r="V2210" s="100"/>
      <c r="W2210" s="100"/>
      <c r="X2210" s="100"/>
      <c r="Y2210" s="100"/>
      <c r="Z2210" s="100"/>
    </row>
    <row r="2211" spans="1:26" ht="14.25" hidden="1" customHeight="1" outlineLevel="1" x14ac:dyDescent="0.2">
      <c r="A2211" s="100" t="s">
        <v>192</v>
      </c>
      <c r="B2211" s="100">
        <v>10</v>
      </c>
      <c r="C2211" s="100" t="s">
        <v>101</v>
      </c>
      <c r="D2211" s="100">
        <v>51</v>
      </c>
      <c r="E2211" s="101">
        <v>190498</v>
      </c>
      <c r="F2211" s="101">
        <v>52000000</v>
      </c>
      <c r="G2211" s="102">
        <v>152</v>
      </c>
      <c r="H2211" s="101" t="s">
        <v>123</v>
      </c>
      <c r="I2211" s="101"/>
      <c r="J2211" s="100"/>
      <c r="K2211" s="100"/>
      <c r="L2211" s="100"/>
      <c r="M2211" s="100"/>
      <c r="N2211" s="100"/>
      <c r="O2211" s="100"/>
      <c r="P2211" s="100"/>
      <c r="Q2211" s="100"/>
      <c r="R2211" s="100"/>
      <c r="S2211" s="100"/>
      <c r="T2211" s="100"/>
      <c r="U2211" s="100"/>
      <c r="V2211" s="100"/>
      <c r="W2211" s="100"/>
      <c r="X2211" s="100"/>
      <c r="Y2211" s="100"/>
      <c r="Z2211" s="100"/>
    </row>
    <row r="2212" spans="1:26" ht="14.25" hidden="1" customHeight="1" outlineLevel="1" collapsed="1" x14ac:dyDescent="0.2">
      <c r="A2212" s="100" t="s">
        <v>192</v>
      </c>
      <c r="B2212" s="100">
        <v>11</v>
      </c>
      <c r="C2212" s="100" t="s">
        <v>101</v>
      </c>
      <c r="D2212" s="100">
        <v>52</v>
      </c>
      <c r="E2212" s="101">
        <v>202664</v>
      </c>
      <c r="F2212" s="101">
        <v>70000000</v>
      </c>
      <c r="G2212" s="102">
        <v>160</v>
      </c>
      <c r="H2212" s="101" t="s">
        <v>123</v>
      </c>
      <c r="I2212" s="101"/>
      <c r="J2212" s="100"/>
      <c r="K2212" s="100"/>
      <c r="L2212" s="100"/>
      <c r="M2212" s="100"/>
      <c r="N2212" s="100"/>
      <c r="O2212" s="100"/>
      <c r="P2212" s="100"/>
      <c r="Q2212" s="100"/>
      <c r="R2212" s="100"/>
      <c r="S2212" s="100"/>
      <c r="T2212" s="100"/>
      <c r="U2212" s="100"/>
      <c r="V2212" s="100"/>
      <c r="W2212" s="100"/>
      <c r="X2212" s="100"/>
      <c r="Y2212" s="100"/>
      <c r="Z2212" s="100"/>
    </row>
    <row r="2213" spans="1:26" ht="14.25" hidden="1" customHeight="1" outlineLevel="1" x14ac:dyDescent="0.2">
      <c r="A2213" s="100" t="s">
        <v>192</v>
      </c>
      <c r="B2213" s="100">
        <v>12</v>
      </c>
      <c r="C2213" s="100" t="s">
        <v>101</v>
      </c>
      <c r="D2213" s="100">
        <v>53</v>
      </c>
      <c r="E2213" s="101">
        <v>215600</v>
      </c>
      <c r="F2213" s="101">
        <v>0</v>
      </c>
      <c r="G2213" s="102">
        <v>0</v>
      </c>
      <c r="H2213" s="101" t="s">
        <v>123</v>
      </c>
      <c r="I2213" s="101"/>
      <c r="J2213" s="100"/>
      <c r="K2213" s="100"/>
      <c r="L2213" s="100"/>
      <c r="M2213" s="100"/>
      <c r="N2213" s="100"/>
      <c r="O2213" s="100"/>
      <c r="P2213" s="100"/>
      <c r="Q2213" s="100"/>
      <c r="R2213" s="100"/>
      <c r="S2213" s="100"/>
      <c r="T2213" s="100"/>
      <c r="U2213" s="100"/>
      <c r="V2213" s="100"/>
      <c r="W2213" s="100"/>
      <c r="X2213" s="100"/>
      <c r="Y2213" s="100"/>
      <c r="Z2213" s="100"/>
    </row>
    <row r="2214" spans="1:26" ht="14.25" hidden="1" customHeight="1" outlineLevel="1" x14ac:dyDescent="0.2">
      <c r="A2214" s="100" t="s">
        <v>192</v>
      </c>
      <c r="B2214" s="100">
        <v>1</v>
      </c>
      <c r="C2214" s="100" t="s">
        <v>102</v>
      </c>
      <c r="D2214" s="100">
        <v>53</v>
      </c>
      <c r="E2214" s="101">
        <v>215600</v>
      </c>
      <c r="F2214" s="101">
        <v>2500000</v>
      </c>
      <c r="G2214" s="102">
        <v>12</v>
      </c>
      <c r="H2214" s="101" t="s">
        <v>123</v>
      </c>
      <c r="I2214" s="101"/>
      <c r="J2214" s="100"/>
      <c r="K2214" s="100"/>
      <c r="L2214" s="100"/>
      <c r="M2214" s="100"/>
      <c r="N2214" s="100"/>
      <c r="O2214" s="100"/>
      <c r="P2214" s="100"/>
      <c r="Q2214" s="100"/>
      <c r="R2214" s="100"/>
      <c r="S2214" s="100"/>
      <c r="T2214" s="100"/>
      <c r="U2214" s="100"/>
      <c r="V2214" s="100"/>
      <c r="W2214" s="100"/>
      <c r="X2214" s="100"/>
      <c r="Y2214" s="100"/>
      <c r="Z2214" s="100"/>
    </row>
    <row r="2215" spans="1:26" ht="14.25" hidden="1" customHeight="1" outlineLevel="1" x14ac:dyDescent="0.2">
      <c r="A2215" s="100" t="s">
        <v>192</v>
      </c>
      <c r="B2215" s="100">
        <v>2</v>
      </c>
      <c r="C2215" s="100" t="s">
        <v>102</v>
      </c>
      <c r="D2215" s="100">
        <v>53</v>
      </c>
      <c r="E2215" s="101">
        <v>219560</v>
      </c>
      <c r="F2215" s="101">
        <v>5000000</v>
      </c>
      <c r="G2215" s="102">
        <v>24</v>
      </c>
      <c r="H2215" s="101" t="s">
        <v>123</v>
      </c>
      <c r="I2215" s="101"/>
      <c r="J2215" s="100"/>
      <c r="K2215" s="100"/>
      <c r="L2215" s="100"/>
      <c r="M2215" s="100"/>
      <c r="N2215" s="100"/>
      <c r="O2215" s="100"/>
      <c r="P2215" s="100"/>
      <c r="Q2215" s="100"/>
      <c r="R2215" s="100"/>
      <c r="S2215" s="100"/>
      <c r="T2215" s="100"/>
      <c r="U2215" s="100"/>
      <c r="V2215" s="100"/>
      <c r="W2215" s="100"/>
      <c r="X2215" s="100"/>
      <c r="Y2215" s="100"/>
      <c r="Z2215" s="100"/>
    </row>
    <row r="2216" spans="1:26" ht="14.25" hidden="1" customHeight="1" outlineLevel="1" x14ac:dyDescent="0.2">
      <c r="A2216" s="100" t="s">
        <v>192</v>
      </c>
      <c r="B2216" s="100">
        <v>3</v>
      </c>
      <c r="C2216" s="100" t="s">
        <v>102</v>
      </c>
      <c r="D2216" s="100">
        <v>53</v>
      </c>
      <c r="E2216" s="101">
        <v>223520</v>
      </c>
      <c r="F2216" s="101">
        <v>10000000</v>
      </c>
      <c r="G2216" s="102">
        <v>36</v>
      </c>
      <c r="H2216" s="101" t="s">
        <v>123</v>
      </c>
      <c r="I2216" s="101"/>
      <c r="J2216" s="100"/>
      <c r="K2216" s="100"/>
      <c r="L2216" s="100"/>
      <c r="M2216" s="100"/>
      <c r="N2216" s="100"/>
      <c r="O2216" s="100"/>
      <c r="P2216" s="100"/>
      <c r="Q2216" s="100"/>
      <c r="R2216" s="100"/>
      <c r="S2216" s="100"/>
      <c r="T2216" s="100"/>
      <c r="U2216" s="100"/>
      <c r="V2216" s="100"/>
      <c r="W2216" s="100"/>
      <c r="X2216" s="100"/>
      <c r="Y2216" s="100"/>
      <c r="Z2216" s="100"/>
    </row>
    <row r="2217" spans="1:26" ht="14.25" hidden="1" customHeight="1" outlineLevel="1" x14ac:dyDescent="0.2">
      <c r="A2217" s="100" t="s">
        <v>192</v>
      </c>
      <c r="B2217" s="100">
        <v>4</v>
      </c>
      <c r="C2217" s="100" t="s">
        <v>102</v>
      </c>
      <c r="D2217" s="100">
        <v>53</v>
      </c>
      <c r="E2217" s="101">
        <v>227480</v>
      </c>
      <c r="F2217" s="101">
        <v>22500000</v>
      </c>
      <c r="G2217" s="102">
        <v>48</v>
      </c>
      <c r="H2217" s="101" t="s">
        <v>123</v>
      </c>
      <c r="I2217" s="101"/>
      <c r="J2217" s="100"/>
      <c r="K2217" s="100"/>
      <c r="L2217" s="100"/>
      <c r="M2217" s="100"/>
      <c r="N2217" s="100"/>
      <c r="O2217" s="100"/>
      <c r="P2217" s="100"/>
      <c r="Q2217" s="100"/>
      <c r="R2217" s="100"/>
      <c r="S2217" s="100"/>
      <c r="T2217" s="100"/>
      <c r="U2217" s="100"/>
      <c r="V2217" s="100"/>
      <c r="W2217" s="100"/>
      <c r="X2217" s="100"/>
      <c r="Y2217" s="100"/>
      <c r="Z2217" s="100"/>
    </row>
    <row r="2218" spans="1:26" ht="14.25" hidden="1" customHeight="1" outlineLevel="1" x14ac:dyDescent="0.2">
      <c r="A2218" s="100" t="s">
        <v>192</v>
      </c>
      <c r="B2218" s="100">
        <v>5</v>
      </c>
      <c r="C2218" s="100" t="s">
        <v>102</v>
      </c>
      <c r="D2218" s="100">
        <v>53</v>
      </c>
      <c r="E2218" s="101">
        <v>231440</v>
      </c>
      <c r="F2218" s="101">
        <v>22500000</v>
      </c>
      <c r="G2218" s="102">
        <v>48</v>
      </c>
      <c r="H2218" s="101" t="s">
        <v>123</v>
      </c>
      <c r="I2218" s="101"/>
      <c r="J2218" s="100"/>
      <c r="K2218" s="100"/>
      <c r="L2218" s="100"/>
      <c r="M2218" s="100"/>
      <c r="N2218" s="100"/>
      <c r="O2218" s="100"/>
      <c r="P2218" s="100"/>
      <c r="Q2218" s="100"/>
      <c r="R2218" s="100"/>
      <c r="S2218" s="100"/>
      <c r="T2218" s="100"/>
      <c r="U2218" s="100"/>
      <c r="V2218" s="100"/>
      <c r="W2218" s="100"/>
      <c r="X2218" s="100"/>
      <c r="Y2218" s="100"/>
      <c r="Z2218" s="100"/>
    </row>
    <row r="2219" spans="1:26" ht="14.25" hidden="1" customHeight="1" outlineLevel="1" x14ac:dyDescent="0.2">
      <c r="A2219" s="100" t="s">
        <v>192</v>
      </c>
      <c r="B2219" s="100">
        <v>6</v>
      </c>
      <c r="C2219" s="100" t="s">
        <v>102</v>
      </c>
      <c r="D2219" s="100">
        <v>53</v>
      </c>
      <c r="E2219" s="101">
        <v>235400</v>
      </c>
      <c r="F2219" s="101">
        <v>22500000</v>
      </c>
      <c r="G2219" s="102">
        <v>48</v>
      </c>
      <c r="H2219" s="101" t="s">
        <v>123</v>
      </c>
      <c r="I2219" s="101"/>
      <c r="J2219" s="100"/>
      <c r="K2219" s="100"/>
      <c r="L2219" s="100"/>
      <c r="M2219" s="100"/>
      <c r="N2219" s="100"/>
      <c r="O2219" s="100"/>
      <c r="P2219" s="100"/>
      <c r="Q2219" s="100"/>
      <c r="R2219" s="100"/>
      <c r="S2219" s="100"/>
      <c r="T2219" s="100"/>
      <c r="U2219" s="100"/>
      <c r="V2219" s="100"/>
      <c r="W2219" s="100"/>
      <c r="X2219" s="100"/>
      <c r="Y2219" s="100"/>
      <c r="Z2219" s="100"/>
    </row>
    <row r="2220" spans="1:26" ht="14.25" hidden="1" customHeight="1" outlineLevel="1" x14ac:dyDescent="0.2">
      <c r="A2220" s="100" t="s">
        <v>192</v>
      </c>
      <c r="B2220" s="100">
        <v>7</v>
      </c>
      <c r="C2220" s="100" t="s">
        <v>102</v>
      </c>
      <c r="D2220" s="100">
        <v>53</v>
      </c>
      <c r="E2220" s="101">
        <v>239360</v>
      </c>
      <c r="F2220" s="101">
        <v>22500000</v>
      </c>
      <c r="G2220" s="102">
        <v>48</v>
      </c>
      <c r="H2220" s="101" t="s">
        <v>123</v>
      </c>
      <c r="I2220" s="101"/>
      <c r="J2220" s="100"/>
      <c r="K2220" s="100"/>
      <c r="L2220" s="100"/>
      <c r="M2220" s="100"/>
      <c r="N2220" s="100"/>
      <c r="O2220" s="100"/>
      <c r="P2220" s="100"/>
      <c r="Q2220" s="100"/>
      <c r="R2220" s="100"/>
      <c r="S2220" s="100"/>
      <c r="T2220" s="100"/>
      <c r="U2220" s="100"/>
      <c r="V2220" s="100"/>
      <c r="W2220" s="100"/>
      <c r="X2220" s="100"/>
      <c r="Y2220" s="100"/>
      <c r="Z2220" s="100"/>
    </row>
    <row r="2221" spans="1:26" ht="14.25" hidden="1" customHeight="1" outlineLevel="1" x14ac:dyDescent="0.2">
      <c r="A2221" s="100" t="s">
        <v>192</v>
      </c>
      <c r="B2221" s="100">
        <v>8</v>
      </c>
      <c r="C2221" s="100" t="s">
        <v>102</v>
      </c>
      <c r="D2221" s="100">
        <v>53</v>
      </c>
      <c r="E2221" s="101">
        <v>243320</v>
      </c>
      <c r="F2221" s="101">
        <v>22500000</v>
      </c>
      <c r="G2221" s="102">
        <v>48</v>
      </c>
      <c r="H2221" s="101" t="s">
        <v>123</v>
      </c>
      <c r="I2221" s="101"/>
      <c r="J2221" s="100"/>
      <c r="K2221" s="100"/>
      <c r="L2221" s="100"/>
      <c r="M2221" s="100"/>
      <c r="N2221" s="100"/>
      <c r="O2221" s="100"/>
      <c r="P2221" s="100"/>
      <c r="Q2221" s="100"/>
      <c r="R2221" s="100"/>
      <c r="S2221" s="100"/>
      <c r="T2221" s="100"/>
      <c r="U2221" s="100"/>
      <c r="V2221" s="100"/>
      <c r="W2221" s="100"/>
      <c r="X2221" s="100"/>
      <c r="Y2221" s="100"/>
      <c r="Z2221" s="100"/>
    </row>
    <row r="2222" spans="1:26" ht="14.25" hidden="1" customHeight="1" outlineLevel="1" x14ac:dyDescent="0.2">
      <c r="A2222" s="100" t="s">
        <v>192</v>
      </c>
      <c r="B2222" s="100">
        <v>9</v>
      </c>
      <c r="C2222" s="100" t="s">
        <v>102</v>
      </c>
      <c r="D2222" s="100">
        <v>53</v>
      </c>
      <c r="E2222" s="101">
        <v>247280</v>
      </c>
      <c r="F2222" s="101">
        <v>22500000</v>
      </c>
      <c r="G2222" s="102">
        <v>48</v>
      </c>
      <c r="H2222" s="101" t="s">
        <v>123</v>
      </c>
      <c r="I2222" s="101"/>
      <c r="J2222" s="100"/>
      <c r="K2222" s="100"/>
      <c r="L2222" s="100"/>
      <c r="M2222" s="100"/>
      <c r="N2222" s="100"/>
      <c r="O2222" s="100"/>
      <c r="P2222" s="100"/>
      <c r="Q2222" s="100"/>
      <c r="R2222" s="100"/>
      <c r="S2222" s="100"/>
      <c r="T2222" s="100"/>
      <c r="U2222" s="100"/>
      <c r="V2222" s="100"/>
      <c r="W2222" s="100"/>
      <c r="X2222" s="100"/>
      <c r="Y2222" s="100"/>
      <c r="Z2222" s="100"/>
    </row>
    <row r="2223" spans="1:26" ht="14.25" hidden="1" customHeight="1" outlineLevel="1" x14ac:dyDescent="0.2">
      <c r="A2223" s="100" t="s">
        <v>192</v>
      </c>
      <c r="B2223" s="100">
        <v>10</v>
      </c>
      <c r="C2223" s="100" t="s">
        <v>102</v>
      </c>
      <c r="D2223" s="100">
        <v>53</v>
      </c>
      <c r="E2223" s="101">
        <v>251240</v>
      </c>
      <c r="F2223" s="101">
        <v>22500000</v>
      </c>
      <c r="G2223" s="102">
        <v>48</v>
      </c>
      <c r="H2223" s="101" t="s">
        <v>123</v>
      </c>
      <c r="I2223" s="101"/>
      <c r="J2223" s="100"/>
      <c r="K2223" s="100"/>
      <c r="L2223" s="100"/>
      <c r="M2223" s="100"/>
      <c r="N2223" s="100"/>
      <c r="O2223" s="100"/>
      <c r="P2223" s="100"/>
      <c r="Q2223" s="100"/>
      <c r="R2223" s="100"/>
      <c r="S2223" s="100"/>
      <c r="T2223" s="100"/>
      <c r="U2223" s="100"/>
      <c r="V2223" s="100"/>
      <c r="W2223" s="100"/>
      <c r="X2223" s="100"/>
      <c r="Y2223" s="100"/>
      <c r="Z2223" s="100"/>
    </row>
    <row r="2224" spans="1:26" ht="14.25" hidden="1" customHeight="1" outlineLevel="1" x14ac:dyDescent="0.2">
      <c r="A2224" s="100" t="s">
        <v>192</v>
      </c>
      <c r="B2224" s="100">
        <v>11</v>
      </c>
      <c r="C2224" s="100" t="s">
        <v>102</v>
      </c>
      <c r="D2224" s="100">
        <v>53</v>
      </c>
      <c r="E2224" s="101">
        <v>255200</v>
      </c>
      <c r="F2224" s="101">
        <v>22500000</v>
      </c>
      <c r="G2224" s="102">
        <v>48</v>
      </c>
      <c r="H2224" s="101" t="s">
        <v>123</v>
      </c>
      <c r="I2224" s="101"/>
      <c r="J2224" s="100"/>
      <c r="K2224" s="100"/>
      <c r="L2224" s="100"/>
      <c r="M2224" s="100"/>
      <c r="N2224" s="100"/>
      <c r="O2224" s="100"/>
      <c r="P2224" s="100"/>
      <c r="Q2224" s="100"/>
      <c r="R2224" s="100"/>
      <c r="S2224" s="100"/>
      <c r="T2224" s="100"/>
      <c r="U2224" s="100"/>
      <c r="V2224" s="100"/>
      <c r="W2224" s="100"/>
      <c r="X2224" s="100"/>
      <c r="Y2224" s="100"/>
      <c r="Z2224" s="100"/>
    </row>
    <row r="2225" spans="1:26" ht="14.25" hidden="1" customHeight="1" outlineLevel="1" x14ac:dyDescent="0.2">
      <c r="A2225" s="100" t="s">
        <v>192</v>
      </c>
      <c r="B2225" s="100">
        <v>12</v>
      </c>
      <c r="C2225" s="100" t="s">
        <v>102</v>
      </c>
      <c r="D2225" s="100">
        <v>53</v>
      </c>
      <c r="E2225" s="101">
        <v>259160</v>
      </c>
      <c r="F2225" s="101">
        <v>0</v>
      </c>
      <c r="G2225" s="102">
        <v>0</v>
      </c>
      <c r="H2225" s="101" t="s">
        <v>123</v>
      </c>
      <c r="I2225" s="101"/>
      <c r="J2225" s="100"/>
      <c r="K2225" s="100"/>
      <c r="L2225" s="100"/>
      <c r="M2225" s="100"/>
      <c r="N2225" s="100"/>
      <c r="O2225" s="100"/>
      <c r="P2225" s="100"/>
      <c r="Q2225" s="100"/>
      <c r="R2225" s="100"/>
      <c r="S2225" s="100"/>
      <c r="T2225" s="100"/>
      <c r="U2225" s="100"/>
      <c r="V2225" s="100"/>
      <c r="W2225" s="100"/>
      <c r="X2225" s="100"/>
      <c r="Y2225" s="100"/>
      <c r="Z2225" s="100"/>
    </row>
    <row r="2226" spans="1:26" ht="14.25" hidden="1" customHeight="1" outlineLevel="1" x14ac:dyDescent="0.2">
      <c r="A2226" s="201" t="s">
        <v>192</v>
      </c>
      <c r="B2226" s="97">
        <v>1</v>
      </c>
      <c r="C2226" s="97" t="s">
        <v>103</v>
      </c>
      <c r="D2226" s="97">
        <v>53</v>
      </c>
      <c r="E2226" s="98">
        <v>272118</v>
      </c>
      <c r="F2226" s="98">
        <v>0</v>
      </c>
      <c r="G2226" s="99">
        <v>0</v>
      </c>
      <c r="H2226" s="98" t="s">
        <v>123</v>
      </c>
      <c r="I2226" s="101"/>
      <c r="J2226" s="100"/>
      <c r="K2226" s="100"/>
      <c r="L2226" s="100"/>
      <c r="M2226" s="100"/>
      <c r="N2226" s="100"/>
      <c r="O2226" s="100"/>
      <c r="P2226" s="100"/>
      <c r="Q2226" s="100"/>
      <c r="R2226" s="100"/>
      <c r="S2226" s="100"/>
      <c r="T2226" s="100"/>
      <c r="U2226" s="100"/>
      <c r="V2226" s="100"/>
      <c r="W2226" s="100"/>
      <c r="X2226" s="100"/>
      <c r="Y2226" s="100"/>
      <c r="Z2226" s="100"/>
    </row>
    <row r="2227" spans="1:26" ht="14.25" customHeight="1" collapsed="1" x14ac:dyDescent="0.2">
      <c r="A2227" s="100" t="s">
        <v>193</v>
      </c>
      <c r="B2227" s="100">
        <v>1</v>
      </c>
      <c r="C2227" s="100" t="s">
        <v>101</v>
      </c>
      <c r="D2227" s="100">
        <v>40</v>
      </c>
      <c r="E2227" s="101">
        <v>106480</v>
      </c>
      <c r="F2227" s="101">
        <v>100000</v>
      </c>
      <c r="G2227" s="102">
        <v>2</v>
      </c>
      <c r="H2227" s="101" t="s">
        <v>123</v>
      </c>
      <c r="I2227" s="101"/>
      <c r="J2227" s="100"/>
      <c r="K2227" s="100"/>
      <c r="L2227" s="100"/>
      <c r="M2227" s="100"/>
      <c r="N2227" s="100"/>
      <c r="O2227" s="100"/>
      <c r="P2227" s="100"/>
      <c r="Q2227" s="100"/>
      <c r="R2227" s="100"/>
      <c r="S2227" s="100"/>
      <c r="T2227" s="100"/>
      <c r="U2227" s="100"/>
      <c r="V2227" s="100"/>
      <c r="W2227" s="100"/>
      <c r="X2227" s="100"/>
      <c r="Y2227" s="100"/>
      <c r="Z2227" s="100"/>
    </row>
    <row r="2228" spans="1:26" ht="14.25" hidden="1" customHeight="1" outlineLevel="1" x14ac:dyDescent="0.2">
      <c r="A2228" s="100" t="s">
        <v>193</v>
      </c>
      <c r="B2228" s="100">
        <v>2</v>
      </c>
      <c r="C2228" s="100" t="s">
        <v>101</v>
      </c>
      <c r="D2228" s="100">
        <v>42</v>
      </c>
      <c r="E2228" s="101">
        <v>112860</v>
      </c>
      <c r="F2228" s="101">
        <v>200000</v>
      </c>
      <c r="G2228" s="102">
        <v>5</v>
      </c>
      <c r="H2228" s="101" t="s">
        <v>123</v>
      </c>
      <c r="I2228" s="101"/>
      <c r="J2228" s="100"/>
      <c r="K2228" s="100"/>
      <c r="L2228" s="100"/>
      <c r="M2228" s="100"/>
      <c r="N2228" s="100"/>
      <c r="O2228" s="100"/>
      <c r="P2228" s="100"/>
      <c r="Q2228" s="100"/>
      <c r="R2228" s="100"/>
      <c r="S2228" s="100"/>
      <c r="T2228" s="100"/>
      <c r="U2228" s="100"/>
      <c r="V2228" s="100"/>
      <c r="W2228" s="100"/>
      <c r="X2228" s="100"/>
      <c r="Y2228" s="100"/>
      <c r="Z2228" s="100"/>
    </row>
    <row r="2229" spans="1:26" ht="14.25" hidden="1" customHeight="1" outlineLevel="1" x14ac:dyDescent="0.2">
      <c r="A2229" s="100" t="s">
        <v>193</v>
      </c>
      <c r="B2229" s="100">
        <v>3</v>
      </c>
      <c r="C2229" s="100" t="s">
        <v>101</v>
      </c>
      <c r="D2229" s="100">
        <v>43</v>
      </c>
      <c r="E2229" s="101">
        <v>119680</v>
      </c>
      <c r="F2229" s="101">
        <v>400000</v>
      </c>
      <c r="G2229" s="102">
        <v>14</v>
      </c>
      <c r="H2229" s="101" t="s">
        <v>123</v>
      </c>
      <c r="I2229" s="101"/>
      <c r="J2229" s="100"/>
      <c r="K2229" s="100"/>
      <c r="L2229" s="100"/>
      <c r="M2229" s="100"/>
      <c r="N2229" s="100"/>
      <c r="O2229" s="100"/>
      <c r="P2229" s="100"/>
      <c r="Q2229" s="100"/>
      <c r="R2229" s="100"/>
      <c r="S2229" s="100"/>
      <c r="T2229" s="100"/>
      <c r="U2229" s="100"/>
      <c r="V2229" s="100"/>
      <c r="W2229" s="100"/>
      <c r="X2229" s="100"/>
      <c r="Y2229" s="100"/>
      <c r="Z2229" s="100"/>
    </row>
    <row r="2230" spans="1:26" ht="14.25" hidden="1" customHeight="1" outlineLevel="1" x14ac:dyDescent="0.2">
      <c r="A2230" s="100" t="s">
        <v>193</v>
      </c>
      <c r="B2230" s="100">
        <v>4</v>
      </c>
      <c r="C2230" s="100" t="s">
        <v>101</v>
      </c>
      <c r="D2230" s="100">
        <v>45</v>
      </c>
      <c r="E2230" s="101">
        <v>126830</v>
      </c>
      <c r="F2230" s="101">
        <v>2000000</v>
      </c>
      <c r="G2230" s="102">
        <v>28</v>
      </c>
      <c r="H2230" s="101" t="s">
        <v>123</v>
      </c>
      <c r="I2230" s="101"/>
      <c r="J2230" s="100"/>
      <c r="K2230" s="100"/>
      <c r="L2230" s="100"/>
      <c r="M2230" s="100"/>
      <c r="N2230" s="100"/>
      <c r="O2230" s="100"/>
      <c r="P2230" s="100"/>
      <c r="Q2230" s="100"/>
      <c r="R2230" s="100"/>
      <c r="S2230" s="100"/>
      <c r="T2230" s="100"/>
      <c r="U2230" s="100"/>
      <c r="V2230" s="100"/>
      <c r="W2230" s="100"/>
      <c r="X2230" s="100"/>
      <c r="Y2230" s="100"/>
      <c r="Z2230" s="100"/>
    </row>
    <row r="2231" spans="1:26" ht="14.25" hidden="1" customHeight="1" outlineLevel="1" x14ac:dyDescent="0.2">
      <c r="A2231" s="100" t="s">
        <v>193</v>
      </c>
      <c r="B2231" s="100">
        <v>5</v>
      </c>
      <c r="C2231" s="100" t="s">
        <v>101</v>
      </c>
      <c r="D2231" s="100">
        <v>46</v>
      </c>
      <c r="E2231" s="101">
        <v>134420</v>
      </c>
      <c r="F2231" s="101">
        <v>4000000</v>
      </c>
      <c r="G2231" s="102">
        <v>66</v>
      </c>
      <c r="H2231" s="101" t="s">
        <v>123</v>
      </c>
      <c r="I2231" s="101"/>
      <c r="J2231" s="100"/>
      <c r="K2231" s="100"/>
      <c r="L2231" s="100"/>
      <c r="M2231" s="100"/>
      <c r="N2231" s="100"/>
      <c r="O2231" s="100"/>
      <c r="P2231" s="100"/>
      <c r="Q2231" s="100"/>
      <c r="R2231" s="100"/>
      <c r="S2231" s="100"/>
      <c r="T2231" s="100"/>
      <c r="U2231" s="100"/>
      <c r="V2231" s="100"/>
      <c r="W2231" s="100"/>
      <c r="X2231" s="100"/>
      <c r="Y2231" s="100"/>
      <c r="Z2231" s="100"/>
    </row>
    <row r="2232" spans="1:26" ht="14.25" hidden="1" customHeight="1" outlineLevel="1" collapsed="1" x14ac:dyDescent="0.2">
      <c r="A2232" s="100" t="s">
        <v>193</v>
      </c>
      <c r="B2232" s="100">
        <v>6</v>
      </c>
      <c r="C2232" s="100" t="s">
        <v>101</v>
      </c>
      <c r="D2232" s="100">
        <v>48</v>
      </c>
      <c r="E2232" s="101">
        <v>142560</v>
      </c>
      <c r="F2232" s="101">
        <v>6000000</v>
      </c>
      <c r="G2232" s="102">
        <v>102</v>
      </c>
      <c r="H2232" s="101" t="s">
        <v>123</v>
      </c>
      <c r="I2232" s="101"/>
      <c r="J2232" s="100"/>
      <c r="K2232" s="100"/>
      <c r="L2232" s="100"/>
      <c r="M2232" s="100"/>
      <c r="N2232" s="100"/>
      <c r="O2232" s="100"/>
      <c r="P2232" s="100"/>
      <c r="Q2232" s="100"/>
      <c r="R2232" s="100"/>
      <c r="S2232" s="100"/>
      <c r="T2232" s="100"/>
      <c r="U2232" s="100"/>
      <c r="V2232" s="100"/>
      <c r="W2232" s="100"/>
      <c r="X2232" s="100"/>
      <c r="Y2232" s="100"/>
      <c r="Z2232" s="100"/>
    </row>
    <row r="2233" spans="1:26" ht="14.25" hidden="1" customHeight="1" outlineLevel="1" x14ac:dyDescent="0.2">
      <c r="A2233" s="100" t="s">
        <v>193</v>
      </c>
      <c r="B2233" s="100">
        <v>7</v>
      </c>
      <c r="C2233" s="100" t="s">
        <v>101</v>
      </c>
      <c r="D2233" s="100">
        <v>49</v>
      </c>
      <c r="E2233" s="101">
        <v>151140</v>
      </c>
      <c r="F2233" s="101">
        <v>11000000</v>
      </c>
      <c r="G2233" s="102">
        <v>124</v>
      </c>
      <c r="H2233" s="101" t="s">
        <v>123</v>
      </c>
      <c r="I2233" s="101"/>
      <c r="J2233" s="100"/>
      <c r="K2233" s="100"/>
      <c r="L2233" s="100"/>
      <c r="M2233" s="100"/>
      <c r="N2233" s="100"/>
      <c r="O2233" s="100"/>
      <c r="P2233" s="100"/>
      <c r="Q2233" s="100"/>
      <c r="R2233" s="100"/>
      <c r="S2233" s="100"/>
      <c r="T2233" s="100"/>
      <c r="U2233" s="100"/>
      <c r="V2233" s="100"/>
      <c r="W2233" s="100"/>
      <c r="X2233" s="100"/>
      <c r="Y2233" s="100"/>
      <c r="Z2233" s="100"/>
    </row>
    <row r="2234" spans="1:26" ht="14.25" hidden="1" customHeight="1" outlineLevel="1" x14ac:dyDescent="0.2">
      <c r="A2234" s="100" t="s">
        <v>193</v>
      </c>
      <c r="B2234" s="100">
        <v>8</v>
      </c>
      <c r="C2234" s="100" t="s">
        <v>101</v>
      </c>
      <c r="D2234" s="100">
        <v>51</v>
      </c>
      <c r="E2234" s="101">
        <v>160270</v>
      </c>
      <c r="F2234" s="101">
        <v>17000000</v>
      </c>
      <c r="G2234" s="102">
        <v>140</v>
      </c>
      <c r="H2234" s="101" t="s">
        <v>123</v>
      </c>
      <c r="I2234" s="101"/>
      <c r="J2234" s="100"/>
      <c r="K2234" s="100"/>
      <c r="L2234" s="100"/>
      <c r="M2234" s="100"/>
      <c r="N2234" s="100"/>
      <c r="O2234" s="100"/>
      <c r="P2234" s="100"/>
      <c r="Q2234" s="100"/>
      <c r="R2234" s="100"/>
      <c r="S2234" s="100"/>
      <c r="T2234" s="100"/>
      <c r="U2234" s="100"/>
      <c r="V2234" s="100"/>
      <c r="W2234" s="100"/>
      <c r="X2234" s="100"/>
      <c r="Y2234" s="100"/>
      <c r="Z2234" s="100"/>
    </row>
    <row r="2235" spans="1:26" ht="14.25" hidden="1" customHeight="1" outlineLevel="1" x14ac:dyDescent="0.2">
      <c r="A2235" s="100" t="s">
        <v>193</v>
      </c>
      <c r="B2235" s="100">
        <v>9</v>
      </c>
      <c r="C2235" s="100" t="s">
        <v>101</v>
      </c>
      <c r="D2235" s="100">
        <v>53</v>
      </c>
      <c r="E2235" s="101">
        <v>169840</v>
      </c>
      <c r="F2235" s="101">
        <v>36000000</v>
      </c>
      <c r="G2235" s="102">
        <v>148</v>
      </c>
      <c r="H2235" s="101" t="s">
        <v>123</v>
      </c>
      <c r="I2235" s="101"/>
      <c r="J2235" s="100"/>
      <c r="K2235" s="100"/>
      <c r="L2235" s="100"/>
      <c r="M2235" s="100"/>
      <c r="N2235" s="100"/>
      <c r="O2235" s="100"/>
      <c r="P2235" s="100"/>
      <c r="Q2235" s="100"/>
      <c r="R2235" s="100"/>
      <c r="S2235" s="100"/>
      <c r="T2235" s="100"/>
      <c r="U2235" s="100"/>
      <c r="V2235" s="100"/>
      <c r="W2235" s="100"/>
      <c r="X2235" s="100"/>
      <c r="Y2235" s="100"/>
      <c r="Z2235" s="100"/>
    </row>
    <row r="2236" spans="1:26" ht="14.25" hidden="1" customHeight="1" outlineLevel="1" x14ac:dyDescent="0.2">
      <c r="A2236" s="100" t="s">
        <v>193</v>
      </c>
      <c r="B2236" s="100">
        <v>10</v>
      </c>
      <c r="C2236" s="100" t="s">
        <v>101</v>
      </c>
      <c r="D2236" s="100">
        <v>54</v>
      </c>
      <c r="E2236" s="101">
        <v>180070</v>
      </c>
      <c r="F2236" s="101">
        <v>52000000</v>
      </c>
      <c r="G2236" s="102">
        <v>152</v>
      </c>
      <c r="H2236" s="101" t="s">
        <v>123</v>
      </c>
      <c r="I2236" s="101"/>
      <c r="J2236" s="100"/>
      <c r="K2236" s="100"/>
      <c r="L2236" s="100"/>
      <c r="M2236" s="100"/>
      <c r="N2236" s="100"/>
      <c r="O2236" s="100"/>
      <c r="P2236" s="100"/>
      <c r="Q2236" s="100"/>
      <c r="R2236" s="100"/>
      <c r="S2236" s="100"/>
      <c r="T2236" s="100"/>
      <c r="U2236" s="100"/>
      <c r="V2236" s="100"/>
      <c r="W2236" s="100"/>
      <c r="X2236" s="100"/>
      <c r="Y2236" s="100"/>
      <c r="Z2236" s="100"/>
    </row>
    <row r="2237" spans="1:26" ht="14.25" hidden="1" customHeight="1" outlineLevel="1" x14ac:dyDescent="0.2">
      <c r="A2237" s="100" t="s">
        <v>193</v>
      </c>
      <c r="B2237" s="100">
        <v>11</v>
      </c>
      <c r="C2237" s="100" t="s">
        <v>101</v>
      </c>
      <c r="D2237" s="100">
        <v>55</v>
      </c>
      <c r="E2237" s="101">
        <v>190850</v>
      </c>
      <c r="F2237" s="101">
        <v>70000000</v>
      </c>
      <c r="G2237" s="102">
        <v>160</v>
      </c>
      <c r="H2237" s="101" t="s">
        <v>123</v>
      </c>
      <c r="I2237" s="101"/>
      <c r="J2237" s="100"/>
      <c r="K2237" s="100"/>
      <c r="L2237" s="100"/>
      <c r="M2237" s="100"/>
      <c r="N2237" s="100"/>
      <c r="O2237" s="100"/>
      <c r="P2237" s="100"/>
      <c r="Q2237" s="100"/>
      <c r="R2237" s="100"/>
      <c r="S2237" s="100"/>
      <c r="T2237" s="100"/>
      <c r="U2237" s="100"/>
      <c r="V2237" s="100"/>
      <c r="W2237" s="100"/>
      <c r="X2237" s="100"/>
      <c r="Y2237" s="100"/>
      <c r="Z2237" s="100"/>
    </row>
    <row r="2238" spans="1:26" ht="14.25" hidden="1" customHeight="1" outlineLevel="1" x14ac:dyDescent="0.2">
      <c r="A2238" s="100" t="s">
        <v>193</v>
      </c>
      <c r="B2238" s="100">
        <v>12</v>
      </c>
      <c r="C2238" s="100" t="s">
        <v>101</v>
      </c>
      <c r="D2238" s="100">
        <v>56</v>
      </c>
      <c r="E2238" s="101">
        <v>202400</v>
      </c>
      <c r="F2238" s="101">
        <v>0</v>
      </c>
      <c r="G2238" s="102">
        <v>0</v>
      </c>
      <c r="H2238" s="101" t="s">
        <v>123</v>
      </c>
      <c r="I2238" s="101"/>
      <c r="J2238" s="100"/>
      <c r="K2238" s="100"/>
      <c r="L2238" s="100"/>
      <c r="M2238" s="100"/>
      <c r="N2238" s="100"/>
      <c r="O2238" s="100"/>
      <c r="P2238" s="100"/>
      <c r="Q2238" s="100"/>
      <c r="R2238" s="100"/>
      <c r="S2238" s="100"/>
      <c r="T2238" s="100"/>
      <c r="U2238" s="100"/>
      <c r="V2238" s="100"/>
      <c r="W2238" s="100"/>
      <c r="X2238" s="100"/>
      <c r="Y2238" s="100"/>
      <c r="Z2238" s="100"/>
    </row>
    <row r="2239" spans="1:26" ht="14.25" hidden="1" customHeight="1" outlineLevel="1" x14ac:dyDescent="0.2">
      <c r="A2239" s="100" t="s">
        <v>193</v>
      </c>
      <c r="B2239" s="100">
        <v>1</v>
      </c>
      <c r="C2239" s="100" t="s">
        <v>102</v>
      </c>
      <c r="D2239" s="100">
        <v>56</v>
      </c>
      <c r="E2239" s="101">
        <v>202400</v>
      </c>
      <c r="F2239" s="101">
        <v>2500000</v>
      </c>
      <c r="G2239" s="102">
        <v>12</v>
      </c>
      <c r="H2239" s="101" t="s">
        <v>123</v>
      </c>
      <c r="I2239" s="101"/>
      <c r="J2239" s="100"/>
      <c r="K2239" s="100"/>
      <c r="L2239" s="100"/>
      <c r="M2239" s="100"/>
      <c r="N2239" s="100"/>
      <c r="O2239" s="100"/>
      <c r="P2239" s="100"/>
      <c r="Q2239" s="100"/>
      <c r="R2239" s="100"/>
      <c r="S2239" s="100"/>
      <c r="T2239" s="100"/>
      <c r="U2239" s="100"/>
      <c r="V2239" s="100"/>
      <c r="W2239" s="100"/>
      <c r="X2239" s="100"/>
      <c r="Y2239" s="100"/>
      <c r="Z2239" s="100"/>
    </row>
    <row r="2240" spans="1:26" ht="14.25" hidden="1" customHeight="1" outlineLevel="1" x14ac:dyDescent="0.2">
      <c r="A2240" s="100" t="s">
        <v>193</v>
      </c>
      <c r="B2240" s="100">
        <v>2</v>
      </c>
      <c r="C2240" s="100" t="s">
        <v>102</v>
      </c>
      <c r="D2240" s="100">
        <v>56</v>
      </c>
      <c r="E2240" s="101">
        <v>206140</v>
      </c>
      <c r="F2240" s="101">
        <v>5000000</v>
      </c>
      <c r="G2240" s="102">
        <v>24</v>
      </c>
      <c r="H2240" s="101" t="s">
        <v>123</v>
      </c>
      <c r="I2240" s="101"/>
      <c r="J2240" s="100"/>
      <c r="K2240" s="100"/>
      <c r="L2240" s="100"/>
      <c r="M2240" s="100"/>
      <c r="N2240" s="100"/>
      <c r="O2240" s="100"/>
      <c r="P2240" s="100"/>
      <c r="Q2240" s="100"/>
      <c r="R2240" s="100"/>
      <c r="S2240" s="100"/>
      <c r="T2240" s="100"/>
      <c r="U2240" s="100"/>
      <c r="V2240" s="100"/>
      <c r="W2240" s="100"/>
      <c r="X2240" s="100"/>
      <c r="Y2240" s="100"/>
      <c r="Z2240" s="100"/>
    </row>
    <row r="2241" spans="1:26" ht="14.25" hidden="1" customHeight="1" outlineLevel="1" x14ac:dyDescent="0.2">
      <c r="A2241" s="100" t="s">
        <v>193</v>
      </c>
      <c r="B2241" s="100">
        <v>3</v>
      </c>
      <c r="C2241" s="100" t="s">
        <v>102</v>
      </c>
      <c r="D2241" s="100">
        <v>56</v>
      </c>
      <c r="E2241" s="101">
        <v>210100</v>
      </c>
      <c r="F2241" s="101">
        <v>10000000</v>
      </c>
      <c r="G2241" s="102">
        <v>36</v>
      </c>
      <c r="H2241" s="101" t="s">
        <v>123</v>
      </c>
      <c r="I2241" s="101"/>
      <c r="J2241" s="100"/>
      <c r="K2241" s="100"/>
      <c r="L2241" s="100"/>
      <c r="M2241" s="100"/>
      <c r="N2241" s="100"/>
      <c r="O2241" s="100"/>
      <c r="P2241" s="100"/>
      <c r="Q2241" s="100"/>
      <c r="R2241" s="100"/>
      <c r="S2241" s="100"/>
      <c r="T2241" s="100"/>
      <c r="U2241" s="100"/>
      <c r="V2241" s="100"/>
      <c r="W2241" s="100"/>
      <c r="X2241" s="100"/>
      <c r="Y2241" s="100"/>
      <c r="Z2241" s="100"/>
    </row>
    <row r="2242" spans="1:26" ht="14.25" hidden="1" customHeight="1" outlineLevel="1" x14ac:dyDescent="0.2">
      <c r="A2242" s="100" t="s">
        <v>193</v>
      </c>
      <c r="B2242" s="100">
        <v>4</v>
      </c>
      <c r="C2242" s="100" t="s">
        <v>102</v>
      </c>
      <c r="D2242" s="100">
        <v>56</v>
      </c>
      <c r="E2242" s="101">
        <v>213730</v>
      </c>
      <c r="F2242" s="101">
        <v>22500000</v>
      </c>
      <c r="G2242" s="102">
        <v>48</v>
      </c>
      <c r="H2242" s="101" t="s">
        <v>123</v>
      </c>
      <c r="I2242" s="101"/>
      <c r="J2242" s="100"/>
      <c r="K2242" s="100"/>
      <c r="L2242" s="100"/>
      <c r="M2242" s="100"/>
      <c r="N2242" s="100"/>
      <c r="O2242" s="100"/>
      <c r="P2242" s="100"/>
      <c r="Q2242" s="100"/>
      <c r="R2242" s="100"/>
      <c r="S2242" s="100"/>
      <c r="T2242" s="100"/>
      <c r="U2242" s="100"/>
      <c r="V2242" s="100"/>
      <c r="W2242" s="100"/>
      <c r="X2242" s="100"/>
      <c r="Y2242" s="100"/>
      <c r="Z2242" s="100"/>
    </row>
    <row r="2243" spans="1:26" ht="14.25" hidden="1" customHeight="1" outlineLevel="1" x14ac:dyDescent="0.2">
      <c r="A2243" s="100" t="s">
        <v>193</v>
      </c>
      <c r="B2243" s="100">
        <v>5</v>
      </c>
      <c r="C2243" s="100" t="s">
        <v>102</v>
      </c>
      <c r="D2243" s="100">
        <v>56</v>
      </c>
      <c r="E2243" s="101">
        <v>217580</v>
      </c>
      <c r="F2243" s="101">
        <v>22500000</v>
      </c>
      <c r="G2243" s="102">
        <v>48</v>
      </c>
      <c r="H2243" s="101" t="s">
        <v>123</v>
      </c>
      <c r="I2243" s="101"/>
      <c r="J2243" s="100"/>
      <c r="K2243" s="100"/>
      <c r="L2243" s="100"/>
      <c r="M2243" s="100"/>
      <c r="N2243" s="100"/>
      <c r="O2243" s="100"/>
      <c r="P2243" s="100"/>
      <c r="Q2243" s="100"/>
      <c r="R2243" s="100"/>
      <c r="S2243" s="100"/>
      <c r="T2243" s="100"/>
      <c r="U2243" s="100"/>
      <c r="V2243" s="100"/>
      <c r="W2243" s="100"/>
      <c r="X2243" s="100"/>
      <c r="Y2243" s="100"/>
      <c r="Z2243" s="100"/>
    </row>
    <row r="2244" spans="1:26" ht="14.25" hidden="1" customHeight="1" outlineLevel="1" x14ac:dyDescent="0.2">
      <c r="A2244" s="100" t="s">
        <v>193</v>
      </c>
      <c r="B2244" s="100">
        <v>6</v>
      </c>
      <c r="C2244" s="100" t="s">
        <v>102</v>
      </c>
      <c r="D2244" s="100">
        <v>56</v>
      </c>
      <c r="E2244" s="101">
        <v>221320</v>
      </c>
      <c r="F2244" s="101">
        <v>22500000</v>
      </c>
      <c r="G2244" s="102">
        <v>48</v>
      </c>
      <c r="H2244" s="101" t="s">
        <v>123</v>
      </c>
      <c r="I2244" s="101"/>
      <c r="J2244" s="100"/>
      <c r="K2244" s="100"/>
      <c r="L2244" s="100"/>
      <c r="M2244" s="100"/>
      <c r="N2244" s="100"/>
      <c r="O2244" s="100"/>
      <c r="P2244" s="100"/>
      <c r="Q2244" s="100"/>
      <c r="R2244" s="100"/>
      <c r="S2244" s="100"/>
      <c r="T2244" s="100"/>
      <c r="U2244" s="100"/>
      <c r="V2244" s="100"/>
      <c r="W2244" s="100"/>
      <c r="X2244" s="100"/>
      <c r="Y2244" s="100"/>
      <c r="Z2244" s="100"/>
    </row>
    <row r="2245" spans="1:26" ht="14.25" hidden="1" customHeight="1" outlineLevel="1" x14ac:dyDescent="0.2">
      <c r="A2245" s="100" t="s">
        <v>193</v>
      </c>
      <c r="B2245" s="100">
        <v>7</v>
      </c>
      <c r="C2245" s="100" t="s">
        <v>102</v>
      </c>
      <c r="D2245" s="100">
        <v>56</v>
      </c>
      <c r="E2245" s="101">
        <v>225170</v>
      </c>
      <c r="F2245" s="101">
        <v>22500000</v>
      </c>
      <c r="G2245" s="102">
        <v>48</v>
      </c>
      <c r="H2245" s="101" t="s">
        <v>123</v>
      </c>
      <c r="I2245" s="101"/>
      <c r="J2245" s="100"/>
      <c r="K2245" s="100"/>
      <c r="L2245" s="100"/>
      <c r="M2245" s="100"/>
      <c r="N2245" s="100"/>
      <c r="O2245" s="100"/>
      <c r="P2245" s="100"/>
      <c r="Q2245" s="100"/>
      <c r="R2245" s="100"/>
      <c r="S2245" s="100"/>
      <c r="T2245" s="100"/>
      <c r="U2245" s="100"/>
      <c r="V2245" s="100"/>
      <c r="W2245" s="100"/>
      <c r="X2245" s="100"/>
      <c r="Y2245" s="100"/>
      <c r="Z2245" s="100"/>
    </row>
    <row r="2246" spans="1:26" ht="14.25" hidden="1" customHeight="1" outlineLevel="1" x14ac:dyDescent="0.2">
      <c r="A2246" s="100" t="s">
        <v>193</v>
      </c>
      <c r="B2246" s="100">
        <v>8</v>
      </c>
      <c r="C2246" s="100" t="s">
        <v>102</v>
      </c>
      <c r="D2246" s="100">
        <v>56</v>
      </c>
      <c r="E2246" s="101">
        <v>228910</v>
      </c>
      <c r="F2246" s="101">
        <v>22500000</v>
      </c>
      <c r="G2246" s="102">
        <v>48</v>
      </c>
      <c r="H2246" s="101" t="s">
        <v>123</v>
      </c>
      <c r="I2246" s="101"/>
      <c r="J2246" s="100"/>
      <c r="K2246" s="100"/>
      <c r="L2246" s="100"/>
      <c r="M2246" s="100"/>
      <c r="N2246" s="100"/>
      <c r="O2246" s="100"/>
      <c r="P2246" s="100"/>
      <c r="Q2246" s="100"/>
      <c r="R2246" s="100"/>
      <c r="S2246" s="100"/>
      <c r="T2246" s="100"/>
      <c r="U2246" s="100"/>
      <c r="V2246" s="100"/>
      <c r="W2246" s="100"/>
      <c r="X2246" s="100"/>
      <c r="Y2246" s="100"/>
      <c r="Z2246" s="100"/>
    </row>
    <row r="2247" spans="1:26" ht="14.25" hidden="1" customHeight="1" outlineLevel="1" x14ac:dyDescent="0.2">
      <c r="A2247" s="100" t="s">
        <v>193</v>
      </c>
      <c r="B2247" s="100">
        <v>9</v>
      </c>
      <c r="C2247" s="100" t="s">
        <v>102</v>
      </c>
      <c r="D2247" s="100">
        <v>56</v>
      </c>
      <c r="E2247" s="101">
        <v>232760</v>
      </c>
      <c r="F2247" s="101">
        <v>22500000</v>
      </c>
      <c r="G2247" s="102">
        <v>48</v>
      </c>
      <c r="H2247" s="101" t="s">
        <v>123</v>
      </c>
      <c r="I2247" s="101"/>
      <c r="J2247" s="100"/>
      <c r="K2247" s="100"/>
      <c r="L2247" s="100"/>
      <c r="M2247" s="100"/>
      <c r="N2247" s="100"/>
      <c r="O2247" s="100"/>
      <c r="P2247" s="100"/>
      <c r="Q2247" s="100"/>
      <c r="R2247" s="100"/>
      <c r="S2247" s="100"/>
      <c r="T2247" s="100"/>
      <c r="U2247" s="100"/>
      <c r="V2247" s="100"/>
      <c r="W2247" s="100"/>
      <c r="X2247" s="100"/>
      <c r="Y2247" s="100"/>
      <c r="Z2247" s="100"/>
    </row>
    <row r="2248" spans="1:26" ht="14.25" hidden="1" customHeight="1" outlineLevel="1" x14ac:dyDescent="0.2">
      <c r="A2248" s="100" t="s">
        <v>193</v>
      </c>
      <c r="B2248" s="100">
        <v>10</v>
      </c>
      <c r="C2248" s="100" t="s">
        <v>102</v>
      </c>
      <c r="D2248" s="100">
        <v>56</v>
      </c>
      <c r="E2248" s="101">
        <v>236500</v>
      </c>
      <c r="F2248" s="101">
        <v>22500000</v>
      </c>
      <c r="G2248" s="102">
        <v>48</v>
      </c>
      <c r="H2248" s="101" t="s">
        <v>123</v>
      </c>
      <c r="I2248" s="101"/>
      <c r="J2248" s="100"/>
      <c r="K2248" s="100"/>
      <c r="L2248" s="100"/>
      <c r="M2248" s="100"/>
      <c r="N2248" s="100"/>
      <c r="O2248" s="100"/>
      <c r="P2248" s="100"/>
      <c r="Q2248" s="100"/>
      <c r="R2248" s="100"/>
      <c r="S2248" s="100"/>
      <c r="T2248" s="100"/>
      <c r="U2248" s="100"/>
      <c r="V2248" s="100"/>
      <c r="W2248" s="100"/>
      <c r="X2248" s="100"/>
      <c r="Y2248" s="100"/>
      <c r="Z2248" s="100"/>
    </row>
    <row r="2249" spans="1:26" ht="14.25" hidden="1" customHeight="1" outlineLevel="1" x14ac:dyDescent="0.2">
      <c r="A2249" s="100" t="s">
        <v>193</v>
      </c>
      <c r="B2249" s="100">
        <v>11</v>
      </c>
      <c r="C2249" s="100" t="s">
        <v>102</v>
      </c>
      <c r="D2249" s="100">
        <v>56</v>
      </c>
      <c r="E2249" s="101">
        <v>240350</v>
      </c>
      <c r="F2249" s="101">
        <v>22500000</v>
      </c>
      <c r="G2249" s="102">
        <v>48</v>
      </c>
      <c r="H2249" s="101" t="s">
        <v>123</v>
      </c>
      <c r="I2249" s="101"/>
      <c r="J2249" s="100"/>
      <c r="K2249" s="100"/>
      <c r="L2249" s="100"/>
      <c r="M2249" s="100"/>
      <c r="N2249" s="100"/>
      <c r="O2249" s="100"/>
      <c r="P2249" s="100"/>
      <c r="Q2249" s="100"/>
      <c r="R2249" s="100"/>
      <c r="S2249" s="100"/>
      <c r="T2249" s="100"/>
      <c r="U2249" s="100"/>
      <c r="V2249" s="100"/>
      <c r="W2249" s="100"/>
      <c r="X2249" s="100"/>
      <c r="Y2249" s="100"/>
      <c r="Z2249" s="100"/>
    </row>
    <row r="2250" spans="1:26" ht="14.25" hidden="1" customHeight="1" outlineLevel="1" x14ac:dyDescent="0.2">
      <c r="A2250" s="100" t="s">
        <v>193</v>
      </c>
      <c r="B2250" s="100">
        <v>12</v>
      </c>
      <c r="C2250" s="100" t="s">
        <v>102</v>
      </c>
      <c r="D2250" s="100">
        <v>56</v>
      </c>
      <c r="E2250" s="101">
        <v>244200</v>
      </c>
      <c r="F2250" s="101">
        <v>0</v>
      </c>
      <c r="G2250" s="102">
        <v>0</v>
      </c>
      <c r="H2250" s="101" t="s">
        <v>123</v>
      </c>
      <c r="I2250" s="101"/>
      <c r="J2250" s="100"/>
      <c r="K2250" s="100"/>
      <c r="L2250" s="100"/>
      <c r="M2250" s="100"/>
      <c r="N2250" s="100"/>
      <c r="O2250" s="100"/>
      <c r="P2250" s="100"/>
      <c r="Q2250" s="100"/>
      <c r="R2250" s="100"/>
      <c r="S2250" s="100"/>
      <c r="T2250" s="100"/>
      <c r="U2250" s="100"/>
      <c r="V2250" s="100"/>
      <c r="W2250" s="100"/>
      <c r="X2250" s="100"/>
      <c r="Y2250" s="100"/>
      <c r="Z2250" s="100"/>
    </row>
    <row r="2251" spans="1:26" ht="14.25" hidden="1" customHeight="1" outlineLevel="1" x14ac:dyDescent="0.2">
      <c r="A2251" s="201" t="s">
        <v>193</v>
      </c>
      <c r="B2251" s="97">
        <v>1</v>
      </c>
      <c r="C2251" s="97" t="s">
        <v>103</v>
      </c>
      <c r="D2251" s="97">
        <v>56</v>
      </c>
      <c r="E2251" s="98">
        <v>256410</v>
      </c>
      <c r="F2251" s="98">
        <v>0</v>
      </c>
      <c r="G2251" s="99">
        <v>0</v>
      </c>
      <c r="H2251" s="98" t="s">
        <v>123</v>
      </c>
      <c r="I2251" s="101"/>
      <c r="J2251" s="100"/>
      <c r="K2251" s="100"/>
      <c r="L2251" s="100"/>
      <c r="M2251" s="100"/>
      <c r="N2251" s="100"/>
      <c r="O2251" s="100"/>
      <c r="P2251" s="100"/>
      <c r="Q2251" s="100"/>
      <c r="R2251" s="100"/>
      <c r="S2251" s="100"/>
      <c r="T2251" s="100"/>
      <c r="U2251" s="100"/>
      <c r="V2251" s="100"/>
      <c r="W2251" s="100"/>
      <c r="X2251" s="100"/>
      <c r="Y2251" s="100"/>
      <c r="Z2251" s="100"/>
    </row>
    <row r="2252" spans="1:26" ht="14.25" customHeight="1" collapsed="1" x14ac:dyDescent="0.2">
      <c r="A2252" s="100" t="s">
        <v>194</v>
      </c>
      <c r="B2252" s="100">
        <v>1</v>
      </c>
      <c r="C2252" s="100" t="s">
        <v>101</v>
      </c>
      <c r="D2252" s="100">
        <v>43</v>
      </c>
      <c r="E2252" s="101">
        <v>130680</v>
      </c>
      <c r="F2252" s="101">
        <v>100000</v>
      </c>
      <c r="G2252" s="102">
        <v>2</v>
      </c>
      <c r="H2252" s="101" t="s">
        <v>123</v>
      </c>
      <c r="I2252" s="101"/>
      <c r="J2252" s="100"/>
      <c r="K2252" s="100"/>
      <c r="L2252" s="100"/>
      <c r="M2252" s="100"/>
      <c r="N2252" s="100"/>
      <c r="O2252" s="100"/>
      <c r="P2252" s="100"/>
      <c r="Q2252" s="100"/>
      <c r="R2252" s="100"/>
      <c r="S2252" s="100"/>
      <c r="T2252" s="100"/>
      <c r="U2252" s="100"/>
      <c r="V2252" s="100"/>
      <c r="W2252" s="100"/>
      <c r="X2252" s="100"/>
      <c r="Y2252" s="100"/>
      <c r="Z2252" s="100"/>
    </row>
    <row r="2253" spans="1:26" ht="14.25" hidden="1" customHeight="1" outlineLevel="1" x14ac:dyDescent="0.2">
      <c r="A2253" s="100" t="s">
        <v>194</v>
      </c>
      <c r="B2253" s="100">
        <v>2</v>
      </c>
      <c r="C2253" s="100" t="s">
        <v>101</v>
      </c>
      <c r="D2253" s="100">
        <v>44</v>
      </c>
      <c r="E2253" s="101">
        <v>139590</v>
      </c>
      <c r="F2253" s="101">
        <v>200000</v>
      </c>
      <c r="G2253" s="102">
        <v>5</v>
      </c>
      <c r="H2253" s="101" t="s">
        <v>123</v>
      </c>
      <c r="I2253" s="101"/>
      <c r="J2253" s="100"/>
      <c r="K2253" s="100"/>
      <c r="L2253" s="100"/>
      <c r="M2253" s="100"/>
      <c r="N2253" s="100"/>
      <c r="O2253" s="100"/>
      <c r="P2253" s="100"/>
      <c r="Q2253" s="100"/>
      <c r="R2253" s="100"/>
      <c r="S2253" s="100"/>
      <c r="T2253" s="100"/>
      <c r="U2253" s="100"/>
      <c r="V2253" s="100"/>
      <c r="W2253" s="100"/>
      <c r="X2253" s="100"/>
      <c r="Y2253" s="100"/>
      <c r="Z2253" s="100"/>
    </row>
    <row r="2254" spans="1:26" ht="14.25" hidden="1" customHeight="1" outlineLevel="1" x14ac:dyDescent="0.2">
      <c r="A2254" s="100" t="s">
        <v>194</v>
      </c>
      <c r="B2254" s="100">
        <v>3</v>
      </c>
      <c r="C2254" s="100" t="s">
        <v>101</v>
      </c>
      <c r="D2254" s="100">
        <v>45</v>
      </c>
      <c r="E2254" s="101">
        <v>148500</v>
      </c>
      <c r="F2254" s="101">
        <v>400000</v>
      </c>
      <c r="G2254" s="102">
        <v>14</v>
      </c>
      <c r="H2254" s="101" t="s">
        <v>123</v>
      </c>
      <c r="I2254" s="101"/>
      <c r="J2254" s="100"/>
      <c r="K2254" s="100"/>
      <c r="L2254" s="100"/>
      <c r="M2254" s="100"/>
      <c r="N2254" s="100"/>
      <c r="O2254" s="100"/>
      <c r="P2254" s="100"/>
      <c r="Q2254" s="100"/>
      <c r="R2254" s="100"/>
      <c r="S2254" s="100"/>
      <c r="T2254" s="100"/>
      <c r="U2254" s="100"/>
      <c r="V2254" s="100"/>
      <c r="W2254" s="100"/>
      <c r="X2254" s="100"/>
      <c r="Y2254" s="100"/>
      <c r="Z2254" s="100"/>
    </row>
    <row r="2255" spans="1:26" ht="14.25" hidden="1" customHeight="1" outlineLevel="1" x14ac:dyDescent="0.2">
      <c r="A2255" s="100" t="s">
        <v>194</v>
      </c>
      <c r="B2255" s="100">
        <v>4</v>
      </c>
      <c r="C2255" s="100" t="s">
        <v>101</v>
      </c>
      <c r="D2255" s="100">
        <v>46</v>
      </c>
      <c r="E2255" s="101">
        <v>158400</v>
      </c>
      <c r="F2255" s="101">
        <v>2000000</v>
      </c>
      <c r="G2255" s="102">
        <v>28</v>
      </c>
      <c r="H2255" s="101" t="s">
        <v>123</v>
      </c>
      <c r="I2255" s="101"/>
      <c r="J2255" s="100"/>
      <c r="K2255" s="100"/>
      <c r="L2255" s="100"/>
      <c r="M2255" s="100"/>
      <c r="N2255" s="100"/>
      <c r="O2255" s="100"/>
      <c r="P2255" s="100"/>
      <c r="Q2255" s="100"/>
      <c r="R2255" s="100"/>
      <c r="S2255" s="100"/>
      <c r="T2255" s="100"/>
      <c r="U2255" s="100"/>
      <c r="V2255" s="100"/>
      <c r="W2255" s="100"/>
      <c r="X2255" s="100"/>
      <c r="Y2255" s="100"/>
      <c r="Z2255" s="100"/>
    </row>
    <row r="2256" spans="1:26" ht="14.25" hidden="1" customHeight="1" outlineLevel="1" x14ac:dyDescent="0.2">
      <c r="A2256" s="100" t="s">
        <v>194</v>
      </c>
      <c r="B2256" s="100">
        <v>5</v>
      </c>
      <c r="C2256" s="100" t="s">
        <v>101</v>
      </c>
      <c r="D2256" s="100">
        <v>47</v>
      </c>
      <c r="E2256" s="101">
        <v>169290</v>
      </c>
      <c r="F2256" s="101">
        <v>4000000</v>
      </c>
      <c r="G2256" s="102">
        <v>66</v>
      </c>
      <c r="H2256" s="101" t="s">
        <v>123</v>
      </c>
      <c r="I2256" s="101"/>
      <c r="J2256" s="100"/>
      <c r="K2256" s="100"/>
      <c r="L2256" s="100"/>
      <c r="M2256" s="100"/>
      <c r="N2256" s="100"/>
      <c r="O2256" s="100"/>
      <c r="P2256" s="100"/>
      <c r="Q2256" s="100"/>
      <c r="R2256" s="100"/>
      <c r="S2256" s="100"/>
      <c r="T2256" s="100"/>
      <c r="U2256" s="100"/>
      <c r="V2256" s="100"/>
      <c r="W2256" s="100"/>
      <c r="X2256" s="100"/>
      <c r="Y2256" s="100"/>
      <c r="Z2256" s="100"/>
    </row>
    <row r="2257" spans="1:26" ht="14.25" hidden="1" customHeight="1" outlineLevel="1" collapsed="1" x14ac:dyDescent="0.2">
      <c r="A2257" s="100" t="s">
        <v>194</v>
      </c>
      <c r="B2257" s="100">
        <v>6</v>
      </c>
      <c r="C2257" s="100" t="s">
        <v>101</v>
      </c>
      <c r="D2257" s="100">
        <v>48</v>
      </c>
      <c r="E2257" s="101">
        <v>180180</v>
      </c>
      <c r="F2257" s="101">
        <v>6000000</v>
      </c>
      <c r="G2257" s="102">
        <v>102</v>
      </c>
      <c r="H2257" s="101" t="s">
        <v>123</v>
      </c>
      <c r="I2257" s="101"/>
      <c r="J2257" s="100"/>
      <c r="K2257" s="100"/>
      <c r="L2257" s="100"/>
      <c r="M2257" s="100"/>
      <c r="N2257" s="100"/>
      <c r="O2257" s="100"/>
      <c r="P2257" s="100"/>
      <c r="Q2257" s="100"/>
      <c r="R2257" s="100"/>
      <c r="S2257" s="100"/>
      <c r="T2257" s="100"/>
      <c r="U2257" s="100"/>
      <c r="V2257" s="100"/>
      <c r="W2257" s="100"/>
      <c r="X2257" s="100"/>
      <c r="Y2257" s="100"/>
      <c r="Z2257" s="100"/>
    </row>
    <row r="2258" spans="1:26" ht="14.25" hidden="1" customHeight="1" outlineLevel="1" x14ac:dyDescent="0.2">
      <c r="A2258" s="100" t="s">
        <v>194</v>
      </c>
      <c r="B2258" s="100">
        <v>7</v>
      </c>
      <c r="C2258" s="100" t="s">
        <v>101</v>
      </c>
      <c r="D2258" s="100">
        <v>49</v>
      </c>
      <c r="E2258" s="101">
        <v>192060</v>
      </c>
      <c r="F2258" s="101">
        <v>11000000</v>
      </c>
      <c r="G2258" s="102">
        <v>124</v>
      </c>
      <c r="H2258" s="101" t="s">
        <v>123</v>
      </c>
      <c r="I2258" s="101"/>
      <c r="J2258" s="100"/>
      <c r="K2258" s="100"/>
      <c r="L2258" s="100"/>
      <c r="M2258" s="100"/>
      <c r="N2258" s="100"/>
      <c r="O2258" s="100"/>
      <c r="P2258" s="100"/>
      <c r="Q2258" s="100"/>
      <c r="R2258" s="100"/>
      <c r="S2258" s="100"/>
      <c r="T2258" s="100"/>
      <c r="U2258" s="100"/>
      <c r="V2258" s="100"/>
      <c r="W2258" s="100"/>
      <c r="X2258" s="100"/>
      <c r="Y2258" s="100"/>
      <c r="Z2258" s="100"/>
    </row>
    <row r="2259" spans="1:26" ht="14.25" hidden="1" customHeight="1" outlineLevel="1" x14ac:dyDescent="0.2">
      <c r="A2259" s="100" t="s">
        <v>194</v>
      </c>
      <c r="B2259" s="100">
        <v>8</v>
      </c>
      <c r="C2259" s="100" t="s">
        <v>101</v>
      </c>
      <c r="D2259" s="100">
        <v>50</v>
      </c>
      <c r="E2259" s="101">
        <v>204930</v>
      </c>
      <c r="F2259" s="101">
        <v>17000000</v>
      </c>
      <c r="G2259" s="102">
        <v>140</v>
      </c>
      <c r="H2259" s="101" t="s">
        <v>123</v>
      </c>
      <c r="I2259" s="101"/>
      <c r="J2259" s="100"/>
      <c r="K2259" s="100"/>
      <c r="L2259" s="100"/>
      <c r="M2259" s="100"/>
      <c r="N2259" s="100"/>
      <c r="O2259" s="100"/>
      <c r="P2259" s="100"/>
      <c r="Q2259" s="100"/>
      <c r="R2259" s="100"/>
      <c r="S2259" s="100"/>
      <c r="T2259" s="100"/>
      <c r="U2259" s="100"/>
      <c r="V2259" s="100"/>
      <c r="W2259" s="100"/>
      <c r="X2259" s="100"/>
      <c r="Y2259" s="100"/>
      <c r="Z2259" s="100"/>
    </row>
    <row r="2260" spans="1:26" ht="14.25" hidden="1" customHeight="1" outlineLevel="1" x14ac:dyDescent="0.2">
      <c r="A2260" s="100" t="s">
        <v>194</v>
      </c>
      <c r="B2260" s="100">
        <v>9</v>
      </c>
      <c r="C2260" s="100" t="s">
        <v>101</v>
      </c>
      <c r="D2260" s="100">
        <v>50</v>
      </c>
      <c r="E2260" s="101">
        <v>218790</v>
      </c>
      <c r="F2260" s="101">
        <v>36000000</v>
      </c>
      <c r="G2260" s="102">
        <v>148</v>
      </c>
      <c r="H2260" s="101" t="s">
        <v>123</v>
      </c>
      <c r="I2260" s="101"/>
      <c r="J2260" s="100"/>
      <c r="K2260" s="100"/>
      <c r="L2260" s="100"/>
      <c r="M2260" s="100"/>
      <c r="N2260" s="100"/>
      <c r="O2260" s="100"/>
      <c r="P2260" s="100"/>
      <c r="Q2260" s="100"/>
      <c r="R2260" s="100"/>
      <c r="S2260" s="100"/>
      <c r="T2260" s="100"/>
      <c r="U2260" s="100"/>
      <c r="V2260" s="100"/>
      <c r="W2260" s="100"/>
      <c r="X2260" s="100"/>
      <c r="Y2260" s="100"/>
      <c r="Z2260" s="100"/>
    </row>
    <row r="2261" spans="1:26" ht="14.25" hidden="1" customHeight="1" outlineLevel="1" x14ac:dyDescent="0.2">
      <c r="A2261" s="100" t="s">
        <v>194</v>
      </c>
      <c r="B2261" s="100">
        <v>10</v>
      </c>
      <c r="C2261" s="100" t="s">
        <v>101</v>
      </c>
      <c r="D2261" s="100">
        <v>51</v>
      </c>
      <c r="E2261" s="101">
        <v>233640</v>
      </c>
      <c r="F2261" s="101">
        <v>52000000</v>
      </c>
      <c r="G2261" s="102">
        <v>152</v>
      </c>
      <c r="H2261" s="101" t="s">
        <v>123</v>
      </c>
      <c r="I2261" s="101"/>
      <c r="J2261" s="100"/>
      <c r="K2261" s="100"/>
      <c r="L2261" s="100"/>
      <c r="M2261" s="100"/>
      <c r="N2261" s="100"/>
      <c r="O2261" s="100"/>
      <c r="P2261" s="100"/>
      <c r="Q2261" s="100"/>
      <c r="R2261" s="100"/>
      <c r="S2261" s="100"/>
      <c r="T2261" s="100"/>
      <c r="U2261" s="100"/>
      <c r="V2261" s="100"/>
      <c r="W2261" s="100"/>
      <c r="X2261" s="100"/>
      <c r="Y2261" s="100"/>
      <c r="Z2261" s="100"/>
    </row>
    <row r="2262" spans="1:26" ht="14.25" hidden="1" customHeight="1" outlineLevel="1" x14ac:dyDescent="0.2">
      <c r="A2262" s="100" t="s">
        <v>194</v>
      </c>
      <c r="B2262" s="100">
        <v>11</v>
      </c>
      <c r="C2262" s="100" t="s">
        <v>101</v>
      </c>
      <c r="D2262" s="100">
        <v>52</v>
      </c>
      <c r="E2262" s="101">
        <v>249480</v>
      </c>
      <c r="F2262" s="101">
        <v>70000000</v>
      </c>
      <c r="G2262" s="102">
        <v>160</v>
      </c>
      <c r="H2262" s="101" t="s">
        <v>123</v>
      </c>
      <c r="I2262" s="101"/>
      <c r="J2262" s="100"/>
      <c r="K2262" s="100"/>
      <c r="L2262" s="100"/>
      <c r="M2262" s="100"/>
      <c r="N2262" s="100"/>
      <c r="O2262" s="100"/>
      <c r="P2262" s="100"/>
      <c r="Q2262" s="100"/>
      <c r="R2262" s="100"/>
      <c r="S2262" s="100"/>
      <c r="T2262" s="100"/>
      <c r="U2262" s="100"/>
      <c r="V2262" s="100"/>
      <c r="W2262" s="100"/>
      <c r="X2262" s="100"/>
      <c r="Y2262" s="100"/>
      <c r="Z2262" s="100"/>
    </row>
    <row r="2263" spans="1:26" ht="14.25" hidden="1" customHeight="1" outlineLevel="1" x14ac:dyDescent="0.2">
      <c r="A2263" s="100" t="s">
        <v>194</v>
      </c>
      <c r="B2263" s="100">
        <v>12</v>
      </c>
      <c r="C2263" s="100" t="s">
        <v>101</v>
      </c>
      <c r="D2263" s="100">
        <v>53</v>
      </c>
      <c r="E2263" s="101">
        <v>266042.7</v>
      </c>
      <c r="F2263" s="101">
        <v>0</v>
      </c>
      <c r="G2263" s="102">
        <v>0</v>
      </c>
      <c r="H2263" s="101" t="s">
        <v>123</v>
      </c>
      <c r="I2263" s="101"/>
      <c r="J2263" s="100"/>
      <c r="K2263" s="100"/>
      <c r="L2263" s="100"/>
      <c r="M2263" s="100"/>
      <c r="N2263" s="100"/>
      <c r="O2263" s="100"/>
      <c r="P2263" s="100"/>
      <c r="Q2263" s="100"/>
      <c r="R2263" s="100"/>
      <c r="S2263" s="100"/>
      <c r="T2263" s="100"/>
      <c r="U2263" s="100"/>
      <c r="V2263" s="100"/>
      <c r="W2263" s="100"/>
      <c r="X2263" s="100"/>
      <c r="Y2263" s="100"/>
      <c r="Z2263" s="100"/>
    </row>
    <row r="2264" spans="1:26" ht="14.25" hidden="1" customHeight="1" outlineLevel="1" x14ac:dyDescent="0.2">
      <c r="A2264" s="100" t="s">
        <v>194</v>
      </c>
      <c r="B2264" s="100">
        <v>1</v>
      </c>
      <c r="C2264" s="100" t="s">
        <v>102</v>
      </c>
      <c r="D2264" s="100">
        <v>53</v>
      </c>
      <c r="E2264" s="101">
        <v>266042.7</v>
      </c>
      <c r="F2264" s="101">
        <v>2500000</v>
      </c>
      <c r="G2264" s="102">
        <v>12</v>
      </c>
      <c r="H2264" s="101" t="s">
        <v>123</v>
      </c>
      <c r="I2264" s="101"/>
      <c r="J2264" s="100"/>
      <c r="K2264" s="100"/>
      <c r="L2264" s="100"/>
      <c r="M2264" s="100"/>
      <c r="N2264" s="100"/>
      <c r="O2264" s="100"/>
      <c r="P2264" s="100"/>
      <c r="Q2264" s="100"/>
      <c r="R2264" s="100"/>
      <c r="S2264" s="100"/>
      <c r="T2264" s="100"/>
      <c r="U2264" s="100"/>
      <c r="V2264" s="100"/>
      <c r="W2264" s="100"/>
      <c r="X2264" s="100"/>
      <c r="Y2264" s="100"/>
      <c r="Z2264" s="100"/>
    </row>
    <row r="2265" spans="1:26" ht="14.25" hidden="1" customHeight="1" outlineLevel="1" x14ac:dyDescent="0.2">
      <c r="A2265" s="100" t="s">
        <v>194</v>
      </c>
      <c r="B2265" s="100">
        <v>2</v>
      </c>
      <c r="C2265" s="100" t="s">
        <v>102</v>
      </c>
      <c r="D2265" s="100">
        <v>53</v>
      </c>
      <c r="E2265" s="101">
        <v>270996</v>
      </c>
      <c r="F2265" s="101">
        <v>5000000</v>
      </c>
      <c r="G2265" s="102">
        <v>24</v>
      </c>
      <c r="H2265" s="101" t="s">
        <v>123</v>
      </c>
      <c r="I2265" s="101"/>
      <c r="J2265" s="100"/>
      <c r="K2265" s="100"/>
      <c r="L2265" s="100"/>
      <c r="M2265" s="100"/>
      <c r="N2265" s="100"/>
      <c r="O2265" s="100"/>
      <c r="P2265" s="100"/>
      <c r="Q2265" s="100"/>
      <c r="R2265" s="100"/>
      <c r="S2265" s="100"/>
      <c r="T2265" s="100"/>
      <c r="U2265" s="100"/>
      <c r="V2265" s="100"/>
      <c r="W2265" s="100"/>
      <c r="X2265" s="100"/>
      <c r="Y2265" s="100"/>
      <c r="Z2265" s="100"/>
    </row>
    <row r="2266" spans="1:26" ht="14.25" hidden="1" customHeight="1" outlineLevel="1" x14ac:dyDescent="0.2">
      <c r="A2266" s="100" t="s">
        <v>194</v>
      </c>
      <c r="B2266" s="100">
        <v>3</v>
      </c>
      <c r="C2266" s="100" t="s">
        <v>102</v>
      </c>
      <c r="D2266" s="100">
        <v>53</v>
      </c>
      <c r="E2266" s="101">
        <v>275946</v>
      </c>
      <c r="F2266" s="101">
        <v>10000000</v>
      </c>
      <c r="G2266" s="102">
        <v>36</v>
      </c>
      <c r="H2266" s="101" t="s">
        <v>123</v>
      </c>
      <c r="I2266" s="101"/>
      <c r="J2266" s="100"/>
      <c r="K2266" s="100"/>
      <c r="L2266" s="100"/>
      <c r="M2266" s="100"/>
      <c r="N2266" s="100"/>
      <c r="O2266" s="100"/>
      <c r="P2266" s="100"/>
      <c r="Q2266" s="100"/>
      <c r="R2266" s="100"/>
      <c r="S2266" s="100"/>
      <c r="T2266" s="100"/>
      <c r="U2266" s="100"/>
      <c r="V2266" s="100"/>
      <c r="W2266" s="100"/>
      <c r="X2266" s="100"/>
      <c r="Y2266" s="100"/>
      <c r="Z2266" s="100"/>
    </row>
    <row r="2267" spans="1:26" ht="14.25" hidden="1" customHeight="1" outlineLevel="1" x14ac:dyDescent="0.2">
      <c r="A2267" s="100" t="s">
        <v>194</v>
      </c>
      <c r="B2267" s="100">
        <v>4</v>
      </c>
      <c r="C2267" s="100" t="s">
        <v>102</v>
      </c>
      <c r="D2267" s="100">
        <v>53</v>
      </c>
      <c r="E2267" s="101">
        <v>280896</v>
      </c>
      <c r="F2267" s="101">
        <v>22500000</v>
      </c>
      <c r="G2267" s="102">
        <v>48</v>
      </c>
      <c r="H2267" s="101" t="s">
        <v>123</v>
      </c>
      <c r="I2267" s="101"/>
      <c r="J2267" s="100"/>
      <c r="K2267" s="100"/>
      <c r="L2267" s="100"/>
      <c r="M2267" s="100"/>
      <c r="N2267" s="100"/>
      <c r="O2267" s="100"/>
      <c r="P2267" s="100"/>
      <c r="Q2267" s="100"/>
      <c r="R2267" s="100"/>
      <c r="S2267" s="100"/>
      <c r="T2267" s="100"/>
      <c r="U2267" s="100"/>
      <c r="V2267" s="100"/>
      <c r="W2267" s="100"/>
      <c r="X2267" s="100"/>
      <c r="Y2267" s="100"/>
      <c r="Z2267" s="100"/>
    </row>
    <row r="2268" spans="1:26" ht="14.25" hidden="1" customHeight="1" outlineLevel="1" x14ac:dyDescent="0.2">
      <c r="A2268" s="100" t="s">
        <v>194</v>
      </c>
      <c r="B2268" s="100">
        <v>5</v>
      </c>
      <c r="C2268" s="100" t="s">
        <v>102</v>
      </c>
      <c r="D2268" s="100">
        <v>53</v>
      </c>
      <c r="E2268" s="101">
        <v>285846</v>
      </c>
      <c r="F2268" s="101">
        <v>22500000</v>
      </c>
      <c r="G2268" s="102">
        <v>48</v>
      </c>
      <c r="H2268" s="101" t="s">
        <v>123</v>
      </c>
      <c r="I2268" s="101"/>
      <c r="J2268" s="100"/>
      <c r="K2268" s="100"/>
      <c r="L2268" s="100"/>
      <c r="M2268" s="100"/>
      <c r="N2268" s="100"/>
      <c r="O2268" s="100"/>
      <c r="P2268" s="100"/>
      <c r="Q2268" s="100"/>
      <c r="R2268" s="100"/>
      <c r="S2268" s="100"/>
      <c r="T2268" s="100"/>
      <c r="U2268" s="100"/>
      <c r="V2268" s="100"/>
      <c r="W2268" s="100"/>
      <c r="X2268" s="100"/>
      <c r="Y2268" s="100"/>
      <c r="Z2268" s="100"/>
    </row>
    <row r="2269" spans="1:26" ht="14.25" hidden="1" customHeight="1" outlineLevel="1" x14ac:dyDescent="0.2">
      <c r="A2269" s="100" t="s">
        <v>194</v>
      </c>
      <c r="B2269" s="100">
        <v>6</v>
      </c>
      <c r="C2269" s="100" t="s">
        <v>102</v>
      </c>
      <c r="D2269" s="100">
        <v>53</v>
      </c>
      <c r="E2269" s="101">
        <v>290796</v>
      </c>
      <c r="F2269" s="101">
        <v>22500000</v>
      </c>
      <c r="G2269" s="102">
        <v>48</v>
      </c>
      <c r="H2269" s="101" t="s">
        <v>123</v>
      </c>
      <c r="I2269" s="101"/>
      <c r="J2269" s="100"/>
      <c r="K2269" s="100"/>
      <c r="L2269" s="100"/>
      <c r="M2269" s="100"/>
      <c r="N2269" s="100"/>
      <c r="O2269" s="100"/>
      <c r="P2269" s="100"/>
      <c r="Q2269" s="100"/>
      <c r="R2269" s="100"/>
      <c r="S2269" s="100"/>
      <c r="T2269" s="100"/>
      <c r="U2269" s="100"/>
      <c r="V2269" s="100"/>
      <c r="W2269" s="100"/>
      <c r="X2269" s="100"/>
      <c r="Y2269" s="100"/>
      <c r="Z2269" s="100"/>
    </row>
    <row r="2270" spans="1:26" ht="14.25" hidden="1" customHeight="1" outlineLevel="1" x14ac:dyDescent="0.2">
      <c r="A2270" s="100" t="s">
        <v>194</v>
      </c>
      <c r="B2270" s="100">
        <v>7</v>
      </c>
      <c r="C2270" s="100" t="s">
        <v>102</v>
      </c>
      <c r="D2270" s="100">
        <v>53</v>
      </c>
      <c r="E2270" s="101">
        <v>295746</v>
      </c>
      <c r="F2270" s="101">
        <v>22500000</v>
      </c>
      <c r="G2270" s="102">
        <v>48</v>
      </c>
      <c r="H2270" s="101" t="s">
        <v>123</v>
      </c>
      <c r="I2270" s="101"/>
      <c r="J2270" s="100"/>
      <c r="K2270" s="100"/>
      <c r="L2270" s="100"/>
      <c r="M2270" s="100"/>
      <c r="N2270" s="100"/>
      <c r="O2270" s="100"/>
      <c r="P2270" s="100"/>
      <c r="Q2270" s="100"/>
      <c r="R2270" s="100"/>
      <c r="S2270" s="100"/>
      <c r="T2270" s="100"/>
      <c r="U2270" s="100"/>
      <c r="V2270" s="100"/>
      <c r="W2270" s="100"/>
      <c r="X2270" s="100"/>
      <c r="Y2270" s="100"/>
      <c r="Z2270" s="100"/>
    </row>
    <row r="2271" spans="1:26" ht="14.25" hidden="1" customHeight="1" outlineLevel="1" x14ac:dyDescent="0.2">
      <c r="A2271" s="100" t="s">
        <v>194</v>
      </c>
      <c r="B2271" s="100">
        <v>8</v>
      </c>
      <c r="C2271" s="100" t="s">
        <v>102</v>
      </c>
      <c r="D2271" s="100">
        <v>53</v>
      </c>
      <c r="E2271" s="101">
        <v>300696</v>
      </c>
      <c r="F2271" s="101">
        <v>22500000</v>
      </c>
      <c r="G2271" s="102">
        <v>48</v>
      </c>
      <c r="H2271" s="101" t="s">
        <v>123</v>
      </c>
      <c r="I2271" s="101"/>
      <c r="J2271" s="100"/>
      <c r="K2271" s="100"/>
      <c r="L2271" s="100"/>
      <c r="M2271" s="100"/>
      <c r="N2271" s="100"/>
      <c r="O2271" s="100"/>
      <c r="P2271" s="100"/>
      <c r="Q2271" s="100"/>
      <c r="R2271" s="100"/>
      <c r="S2271" s="100"/>
      <c r="T2271" s="100"/>
      <c r="U2271" s="100"/>
      <c r="V2271" s="100"/>
      <c r="W2271" s="100"/>
      <c r="X2271" s="100"/>
      <c r="Y2271" s="100"/>
      <c r="Z2271" s="100"/>
    </row>
    <row r="2272" spans="1:26" ht="14.25" hidden="1" customHeight="1" outlineLevel="1" x14ac:dyDescent="0.2">
      <c r="A2272" s="100" t="s">
        <v>194</v>
      </c>
      <c r="B2272" s="100">
        <v>9</v>
      </c>
      <c r="C2272" s="100" t="s">
        <v>102</v>
      </c>
      <c r="D2272" s="100">
        <v>53</v>
      </c>
      <c r="E2272" s="101">
        <v>305646</v>
      </c>
      <c r="F2272" s="101">
        <v>22500000</v>
      </c>
      <c r="G2272" s="102">
        <v>48</v>
      </c>
      <c r="H2272" s="101" t="s">
        <v>123</v>
      </c>
      <c r="I2272" s="101"/>
      <c r="J2272" s="100"/>
      <c r="K2272" s="100"/>
      <c r="L2272" s="100"/>
      <c r="M2272" s="100"/>
      <c r="N2272" s="100"/>
      <c r="O2272" s="100"/>
      <c r="P2272" s="100"/>
      <c r="Q2272" s="100"/>
      <c r="R2272" s="100"/>
      <c r="S2272" s="100"/>
      <c r="T2272" s="100"/>
      <c r="U2272" s="100"/>
      <c r="V2272" s="100"/>
      <c r="W2272" s="100"/>
      <c r="X2272" s="100"/>
      <c r="Y2272" s="100"/>
      <c r="Z2272" s="100"/>
    </row>
    <row r="2273" spans="1:26" ht="14.25" hidden="1" customHeight="1" outlineLevel="1" x14ac:dyDescent="0.2">
      <c r="A2273" s="100" t="s">
        <v>194</v>
      </c>
      <c r="B2273" s="100">
        <v>10</v>
      </c>
      <c r="C2273" s="100" t="s">
        <v>102</v>
      </c>
      <c r="D2273" s="100">
        <v>53</v>
      </c>
      <c r="E2273" s="101">
        <v>310596</v>
      </c>
      <c r="F2273" s="101">
        <v>22500000</v>
      </c>
      <c r="G2273" s="102">
        <v>48</v>
      </c>
      <c r="H2273" s="101" t="s">
        <v>123</v>
      </c>
      <c r="I2273" s="101"/>
      <c r="J2273" s="100"/>
      <c r="K2273" s="100"/>
      <c r="L2273" s="100"/>
      <c r="M2273" s="100"/>
      <c r="N2273" s="100"/>
      <c r="O2273" s="100"/>
      <c r="P2273" s="100"/>
      <c r="Q2273" s="100"/>
      <c r="R2273" s="100"/>
      <c r="S2273" s="100"/>
      <c r="T2273" s="100"/>
      <c r="U2273" s="100"/>
      <c r="V2273" s="100"/>
      <c r="W2273" s="100"/>
      <c r="X2273" s="100"/>
      <c r="Y2273" s="100"/>
      <c r="Z2273" s="100"/>
    </row>
    <row r="2274" spans="1:26" ht="14.25" hidden="1" customHeight="1" outlineLevel="1" x14ac:dyDescent="0.2">
      <c r="A2274" s="100" t="s">
        <v>194</v>
      </c>
      <c r="B2274" s="100">
        <v>11</v>
      </c>
      <c r="C2274" s="100" t="s">
        <v>102</v>
      </c>
      <c r="D2274" s="100">
        <v>53</v>
      </c>
      <c r="E2274" s="101">
        <v>315546</v>
      </c>
      <c r="F2274" s="101">
        <v>22500000</v>
      </c>
      <c r="G2274" s="102">
        <v>48</v>
      </c>
      <c r="H2274" s="101" t="s">
        <v>123</v>
      </c>
      <c r="I2274" s="101"/>
      <c r="J2274" s="100"/>
      <c r="K2274" s="100"/>
      <c r="L2274" s="100"/>
      <c r="M2274" s="100"/>
      <c r="N2274" s="100"/>
      <c r="O2274" s="100"/>
      <c r="P2274" s="100"/>
      <c r="Q2274" s="100"/>
      <c r="R2274" s="100"/>
      <c r="S2274" s="100"/>
      <c r="T2274" s="100"/>
      <c r="U2274" s="100"/>
      <c r="V2274" s="100"/>
      <c r="W2274" s="100"/>
      <c r="X2274" s="100"/>
      <c r="Y2274" s="100"/>
      <c r="Z2274" s="100"/>
    </row>
    <row r="2275" spans="1:26" ht="14.25" hidden="1" customHeight="1" outlineLevel="1" x14ac:dyDescent="0.2">
      <c r="A2275" s="100" t="s">
        <v>194</v>
      </c>
      <c r="B2275" s="100">
        <v>12</v>
      </c>
      <c r="C2275" s="100" t="s">
        <v>102</v>
      </c>
      <c r="D2275" s="100">
        <v>53</v>
      </c>
      <c r="E2275" s="101">
        <v>320496</v>
      </c>
      <c r="F2275" s="101">
        <v>0</v>
      </c>
      <c r="G2275" s="102">
        <v>0</v>
      </c>
      <c r="H2275" s="101" t="s">
        <v>123</v>
      </c>
      <c r="I2275" s="101"/>
      <c r="J2275" s="100"/>
      <c r="K2275" s="100"/>
      <c r="L2275" s="100"/>
      <c r="M2275" s="100"/>
      <c r="N2275" s="100"/>
      <c r="O2275" s="100"/>
      <c r="P2275" s="100"/>
      <c r="Q2275" s="100"/>
      <c r="R2275" s="100"/>
      <c r="S2275" s="100"/>
      <c r="T2275" s="100"/>
      <c r="U2275" s="100"/>
      <c r="V2275" s="100"/>
      <c r="W2275" s="100"/>
      <c r="X2275" s="100"/>
      <c r="Y2275" s="100"/>
      <c r="Z2275" s="100"/>
    </row>
    <row r="2276" spans="1:26" ht="14.25" hidden="1" customHeight="1" outlineLevel="1" x14ac:dyDescent="0.2">
      <c r="A2276" s="201" t="s">
        <v>194</v>
      </c>
      <c r="B2276" s="97">
        <v>1</v>
      </c>
      <c r="C2276" s="97" t="s">
        <v>103</v>
      </c>
      <c r="D2276" s="97">
        <v>53</v>
      </c>
      <c r="E2276" s="98">
        <v>336520.8</v>
      </c>
      <c r="F2276" s="98">
        <v>0</v>
      </c>
      <c r="G2276" s="99">
        <v>0</v>
      </c>
      <c r="H2276" s="98" t="s">
        <v>123</v>
      </c>
      <c r="I2276" s="101"/>
      <c r="J2276" s="100"/>
      <c r="K2276" s="100"/>
      <c r="L2276" s="100"/>
      <c r="M2276" s="100"/>
      <c r="N2276" s="100"/>
      <c r="O2276" s="100"/>
      <c r="P2276" s="100"/>
      <c r="Q2276" s="100"/>
      <c r="R2276" s="100"/>
      <c r="S2276" s="100"/>
      <c r="T2276" s="100"/>
      <c r="U2276" s="100"/>
      <c r="V2276" s="100"/>
      <c r="W2276" s="100"/>
      <c r="X2276" s="100"/>
      <c r="Y2276" s="100"/>
      <c r="Z2276" s="100"/>
    </row>
    <row r="2277" spans="1:26" ht="14.25" customHeight="1" collapsed="1" x14ac:dyDescent="0.2">
      <c r="A2277" s="100" t="s">
        <v>195</v>
      </c>
      <c r="B2277" s="100">
        <v>1</v>
      </c>
      <c r="C2277" s="100" t="s">
        <v>101</v>
      </c>
      <c r="D2277" s="100">
        <v>38</v>
      </c>
      <c r="E2277" s="101">
        <v>95040.000000000015</v>
      </c>
      <c r="F2277" s="101">
        <v>100000</v>
      </c>
      <c r="G2277" s="102">
        <v>2</v>
      </c>
      <c r="H2277" s="101" t="s">
        <v>123</v>
      </c>
      <c r="I2277" s="101"/>
      <c r="J2277" s="100"/>
      <c r="K2277" s="100"/>
      <c r="L2277" s="100"/>
      <c r="M2277" s="100"/>
      <c r="N2277" s="100"/>
      <c r="O2277" s="100"/>
      <c r="P2277" s="100"/>
      <c r="Q2277" s="100"/>
      <c r="R2277" s="100"/>
      <c r="S2277" s="100"/>
      <c r="T2277" s="100"/>
      <c r="U2277" s="100"/>
      <c r="V2277" s="100"/>
      <c r="W2277" s="100"/>
      <c r="X2277" s="100"/>
      <c r="Y2277" s="100"/>
      <c r="Z2277" s="100"/>
    </row>
    <row r="2278" spans="1:26" ht="14.25" hidden="1" customHeight="1" outlineLevel="1" x14ac:dyDescent="0.2">
      <c r="A2278" s="100" t="s">
        <v>195</v>
      </c>
      <c r="B2278" s="100">
        <v>2</v>
      </c>
      <c r="C2278" s="100" t="s">
        <v>101</v>
      </c>
      <c r="D2278" s="100">
        <v>39</v>
      </c>
      <c r="E2278" s="101">
        <v>100760</v>
      </c>
      <c r="F2278" s="101">
        <v>200000</v>
      </c>
      <c r="G2278" s="102">
        <v>5</v>
      </c>
      <c r="H2278" s="101" t="s">
        <v>123</v>
      </c>
      <c r="I2278" s="101"/>
      <c r="J2278" s="100"/>
      <c r="K2278" s="100"/>
      <c r="L2278" s="100"/>
      <c r="M2278" s="100"/>
      <c r="N2278" s="100"/>
      <c r="O2278" s="100"/>
      <c r="P2278" s="100"/>
      <c r="Q2278" s="100"/>
      <c r="R2278" s="100"/>
      <c r="S2278" s="100"/>
      <c r="T2278" s="100"/>
      <c r="U2278" s="100"/>
      <c r="V2278" s="100"/>
      <c r="W2278" s="100"/>
      <c r="X2278" s="100"/>
      <c r="Y2278" s="100"/>
      <c r="Z2278" s="100"/>
    </row>
    <row r="2279" spans="1:26" ht="14.25" hidden="1" customHeight="1" outlineLevel="1" x14ac:dyDescent="0.2">
      <c r="A2279" s="100" t="s">
        <v>195</v>
      </c>
      <c r="B2279" s="100">
        <v>3</v>
      </c>
      <c r="C2279" s="100" t="s">
        <v>101</v>
      </c>
      <c r="D2279" s="100">
        <v>40</v>
      </c>
      <c r="E2279" s="101">
        <v>106700</v>
      </c>
      <c r="F2279" s="101">
        <v>400000</v>
      </c>
      <c r="G2279" s="102">
        <v>14</v>
      </c>
      <c r="H2279" s="101" t="s">
        <v>123</v>
      </c>
      <c r="I2279" s="101"/>
      <c r="J2279" s="100"/>
      <c r="K2279" s="100"/>
      <c r="L2279" s="100"/>
      <c r="M2279" s="100"/>
      <c r="N2279" s="100"/>
      <c r="O2279" s="100"/>
      <c r="P2279" s="100"/>
      <c r="Q2279" s="100"/>
      <c r="R2279" s="100"/>
      <c r="S2279" s="100"/>
      <c r="T2279" s="100"/>
      <c r="U2279" s="100"/>
      <c r="V2279" s="100"/>
      <c r="W2279" s="100"/>
      <c r="X2279" s="100"/>
      <c r="Y2279" s="100"/>
      <c r="Z2279" s="100"/>
    </row>
    <row r="2280" spans="1:26" ht="14.25" hidden="1" customHeight="1" outlineLevel="1" x14ac:dyDescent="0.2">
      <c r="A2280" s="100" t="s">
        <v>195</v>
      </c>
      <c r="B2280" s="100">
        <v>4</v>
      </c>
      <c r="C2280" s="100" t="s">
        <v>101</v>
      </c>
      <c r="D2280" s="100">
        <v>42</v>
      </c>
      <c r="E2280" s="101">
        <v>113190</v>
      </c>
      <c r="F2280" s="101">
        <v>2000000</v>
      </c>
      <c r="G2280" s="102">
        <v>28</v>
      </c>
      <c r="H2280" s="101" t="s">
        <v>123</v>
      </c>
      <c r="I2280" s="101"/>
      <c r="J2280" s="100"/>
      <c r="K2280" s="100"/>
      <c r="L2280" s="100"/>
      <c r="M2280" s="100"/>
      <c r="N2280" s="100"/>
      <c r="O2280" s="100"/>
      <c r="P2280" s="100"/>
      <c r="Q2280" s="100"/>
      <c r="R2280" s="100"/>
      <c r="S2280" s="100"/>
      <c r="T2280" s="100"/>
      <c r="U2280" s="100"/>
      <c r="V2280" s="100"/>
      <c r="W2280" s="100"/>
      <c r="X2280" s="100"/>
      <c r="Y2280" s="100"/>
      <c r="Z2280" s="100"/>
    </row>
    <row r="2281" spans="1:26" ht="14.25" hidden="1" customHeight="1" outlineLevel="1" x14ac:dyDescent="0.2">
      <c r="A2281" s="100" t="s">
        <v>195</v>
      </c>
      <c r="B2281" s="100">
        <v>5</v>
      </c>
      <c r="C2281" s="100" t="s">
        <v>101</v>
      </c>
      <c r="D2281" s="100">
        <v>44</v>
      </c>
      <c r="E2281" s="101">
        <v>120010</v>
      </c>
      <c r="F2281" s="101">
        <v>4000000</v>
      </c>
      <c r="G2281" s="102">
        <v>66</v>
      </c>
      <c r="H2281" s="101" t="s">
        <v>123</v>
      </c>
      <c r="I2281" s="101"/>
      <c r="J2281" s="100"/>
      <c r="K2281" s="100"/>
      <c r="L2281" s="100"/>
      <c r="M2281" s="100"/>
      <c r="N2281" s="100"/>
      <c r="O2281" s="100"/>
      <c r="P2281" s="100"/>
      <c r="Q2281" s="100"/>
      <c r="R2281" s="100"/>
      <c r="S2281" s="100"/>
      <c r="T2281" s="100"/>
      <c r="U2281" s="100"/>
      <c r="V2281" s="100"/>
      <c r="W2281" s="100"/>
      <c r="X2281" s="100"/>
      <c r="Y2281" s="100"/>
      <c r="Z2281" s="100"/>
    </row>
    <row r="2282" spans="1:26" ht="14.25" hidden="1" customHeight="1" outlineLevel="1" collapsed="1" x14ac:dyDescent="0.2">
      <c r="A2282" s="100" t="s">
        <v>195</v>
      </c>
      <c r="B2282" s="100">
        <v>6</v>
      </c>
      <c r="C2282" s="100" t="s">
        <v>101</v>
      </c>
      <c r="D2282" s="100">
        <v>46</v>
      </c>
      <c r="E2282" s="101">
        <v>127160</v>
      </c>
      <c r="F2282" s="101">
        <v>6000000</v>
      </c>
      <c r="G2282" s="102">
        <v>102</v>
      </c>
      <c r="H2282" s="101" t="s">
        <v>123</v>
      </c>
      <c r="I2282" s="101"/>
      <c r="J2282" s="100"/>
      <c r="K2282" s="100"/>
      <c r="L2282" s="100"/>
      <c r="M2282" s="100"/>
      <c r="N2282" s="100"/>
      <c r="O2282" s="100"/>
      <c r="P2282" s="100"/>
      <c r="Q2282" s="100"/>
      <c r="R2282" s="100"/>
      <c r="S2282" s="100"/>
      <c r="T2282" s="100"/>
      <c r="U2282" s="100"/>
      <c r="V2282" s="100"/>
      <c r="W2282" s="100"/>
      <c r="X2282" s="100"/>
      <c r="Y2282" s="100"/>
      <c r="Z2282" s="100"/>
    </row>
    <row r="2283" spans="1:26" ht="14.25" hidden="1" customHeight="1" outlineLevel="1" x14ac:dyDescent="0.2">
      <c r="A2283" s="100" t="s">
        <v>195</v>
      </c>
      <c r="B2283" s="100">
        <v>7</v>
      </c>
      <c r="C2283" s="100" t="s">
        <v>101</v>
      </c>
      <c r="D2283" s="100">
        <v>48</v>
      </c>
      <c r="E2283" s="101">
        <v>134860</v>
      </c>
      <c r="F2283" s="101">
        <v>11000000</v>
      </c>
      <c r="G2283" s="102">
        <v>124</v>
      </c>
      <c r="H2283" s="101" t="s">
        <v>123</v>
      </c>
      <c r="I2283" s="101"/>
      <c r="J2283" s="100"/>
      <c r="K2283" s="100"/>
      <c r="L2283" s="100"/>
      <c r="M2283" s="100"/>
      <c r="N2283" s="100"/>
      <c r="O2283" s="100"/>
      <c r="P2283" s="100"/>
      <c r="Q2283" s="100"/>
      <c r="R2283" s="100"/>
      <c r="S2283" s="100"/>
      <c r="T2283" s="100"/>
      <c r="U2283" s="100"/>
      <c r="V2283" s="100"/>
      <c r="W2283" s="100"/>
      <c r="X2283" s="100"/>
      <c r="Y2283" s="100"/>
      <c r="Z2283" s="100"/>
    </row>
    <row r="2284" spans="1:26" ht="14.25" hidden="1" customHeight="1" outlineLevel="1" x14ac:dyDescent="0.2">
      <c r="A2284" s="100" t="s">
        <v>195</v>
      </c>
      <c r="B2284" s="100">
        <v>8</v>
      </c>
      <c r="C2284" s="100" t="s">
        <v>101</v>
      </c>
      <c r="D2284" s="100">
        <v>49</v>
      </c>
      <c r="E2284" s="101">
        <v>143000</v>
      </c>
      <c r="F2284" s="101">
        <v>17000000</v>
      </c>
      <c r="G2284" s="102">
        <v>140</v>
      </c>
      <c r="H2284" s="101" t="s">
        <v>123</v>
      </c>
      <c r="I2284" s="101"/>
      <c r="J2284" s="100"/>
      <c r="K2284" s="100"/>
      <c r="L2284" s="100"/>
      <c r="M2284" s="100"/>
      <c r="N2284" s="100"/>
      <c r="O2284" s="100"/>
      <c r="P2284" s="100"/>
      <c r="Q2284" s="100"/>
      <c r="R2284" s="100"/>
      <c r="S2284" s="100"/>
      <c r="T2284" s="100"/>
      <c r="U2284" s="100"/>
      <c r="V2284" s="100"/>
      <c r="W2284" s="100"/>
      <c r="X2284" s="100"/>
      <c r="Y2284" s="100"/>
      <c r="Z2284" s="100"/>
    </row>
    <row r="2285" spans="1:26" ht="14.25" hidden="1" customHeight="1" outlineLevel="1" x14ac:dyDescent="0.2">
      <c r="A2285" s="100" t="s">
        <v>195</v>
      </c>
      <c r="B2285" s="100">
        <v>9</v>
      </c>
      <c r="C2285" s="100" t="s">
        <v>101</v>
      </c>
      <c r="D2285" s="100">
        <v>50</v>
      </c>
      <c r="E2285" s="101">
        <v>151470</v>
      </c>
      <c r="F2285" s="101">
        <v>36000000</v>
      </c>
      <c r="G2285" s="102">
        <v>148</v>
      </c>
      <c r="H2285" s="101" t="s">
        <v>123</v>
      </c>
      <c r="I2285" s="101"/>
      <c r="J2285" s="100"/>
      <c r="K2285" s="100"/>
      <c r="L2285" s="100"/>
      <c r="M2285" s="100"/>
      <c r="N2285" s="100"/>
      <c r="O2285" s="100"/>
      <c r="P2285" s="100"/>
      <c r="Q2285" s="100"/>
      <c r="R2285" s="100"/>
      <c r="S2285" s="100"/>
      <c r="T2285" s="100"/>
      <c r="U2285" s="100"/>
      <c r="V2285" s="100"/>
      <c r="W2285" s="100"/>
      <c r="X2285" s="100"/>
      <c r="Y2285" s="100"/>
      <c r="Z2285" s="100"/>
    </row>
    <row r="2286" spans="1:26" ht="14.25" hidden="1" customHeight="1" outlineLevel="1" x14ac:dyDescent="0.2">
      <c r="A2286" s="100" t="s">
        <v>195</v>
      </c>
      <c r="B2286" s="100">
        <v>10</v>
      </c>
      <c r="C2286" s="100" t="s">
        <v>101</v>
      </c>
      <c r="D2286" s="100">
        <v>51</v>
      </c>
      <c r="E2286" s="101">
        <v>160600</v>
      </c>
      <c r="F2286" s="101">
        <v>52000000</v>
      </c>
      <c r="G2286" s="102">
        <v>152</v>
      </c>
      <c r="H2286" s="101" t="s">
        <v>123</v>
      </c>
      <c r="I2286" s="101"/>
      <c r="J2286" s="100"/>
      <c r="K2286" s="100"/>
      <c r="L2286" s="100"/>
      <c r="M2286" s="100"/>
      <c r="N2286" s="100"/>
      <c r="O2286" s="100"/>
      <c r="P2286" s="100"/>
      <c r="Q2286" s="100"/>
      <c r="R2286" s="100"/>
      <c r="S2286" s="100"/>
      <c r="T2286" s="100"/>
      <c r="U2286" s="100"/>
      <c r="V2286" s="100"/>
      <c r="W2286" s="100"/>
      <c r="X2286" s="100"/>
      <c r="Y2286" s="100"/>
      <c r="Z2286" s="100"/>
    </row>
    <row r="2287" spans="1:26" ht="14.25" hidden="1" customHeight="1" outlineLevel="1" x14ac:dyDescent="0.2">
      <c r="A2287" s="100" t="s">
        <v>195</v>
      </c>
      <c r="B2287" s="100">
        <v>11</v>
      </c>
      <c r="C2287" s="100" t="s">
        <v>101</v>
      </c>
      <c r="D2287" s="100">
        <v>52</v>
      </c>
      <c r="E2287" s="101">
        <v>170280</v>
      </c>
      <c r="F2287" s="101">
        <v>70000000</v>
      </c>
      <c r="G2287" s="102">
        <v>160</v>
      </c>
      <c r="H2287" s="101" t="s">
        <v>123</v>
      </c>
      <c r="I2287" s="101"/>
      <c r="J2287" s="100"/>
      <c r="K2287" s="100"/>
      <c r="L2287" s="100"/>
      <c r="M2287" s="100"/>
      <c r="N2287" s="100"/>
      <c r="O2287" s="100"/>
      <c r="P2287" s="100"/>
      <c r="Q2287" s="100"/>
      <c r="R2287" s="100"/>
      <c r="S2287" s="100"/>
      <c r="T2287" s="100"/>
      <c r="U2287" s="100"/>
      <c r="V2287" s="100"/>
      <c r="W2287" s="100"/>
      <c r="X2287" s="100"/>
      <c r="Y2287" s="100"/>
      <c r="Z2287" s="100"/>
    </row>
    <row r="2288" spans="1:26" ht="14.25" hidden="1" customHeight="1" outlineLevel="1" x14ac:dyDescent="0.2">
      <c r="A2288" s="100" t="s">
        <v>195</v>
      </c>
      <c r="B2288" s="100">
        <v>12</v>
      </c>
      <c r="C2288" s="100" t="s">
        <v>101</v>
      </c>
      <c r="D2288" s="100">
        <v>53</v>
      </c>
      <c r="E2288" s="101">
        <v>180400</v>
      </c>
      <c r="F2288" s="101">
        <v>0</v>
      </c>
      <c r="G2288" s="102">
        <v>0</v>
      </c>
      <c r="H2288" s="101" t="s">
        <v>123</v>
      </c>
      <c r="I2288" s="101"/>
      <c r="J2288" s="100"/>
      <c r="K2288" s="100"/>
      <c r="L2288" s="100"/>
      <c r="M2288" s="100"/>
      <c r="N2288" s="100"/>
      <c r="O2288" s="100"/>
      <c r="P2288" s="100"/>
      <c r="Q2288" s="100"/>
      <c r="R2288" s="100"/>
      <c r="S2288" s="100"/>
      <c r="T2288" s="100"/>
      <c r="U2288" s="100"/>
      <c r="V2288" s="100"/>
      <c r="W2288" s="100"/>
      <c r="X2288" s="100"/>
      <c r="Y2288" s="100"/>
      <c r="Z2288" s="100"/>
    </row>
    <row r="2289" spans="1:26" ht="14.25" hidden="1" customHeight="1" outlineLevel="1" x14ac:dyDescent="0.2">
      <c r="A2289" s="100" t="s">
        <v>195</v>
      </c>
      <c r="B2289" s="100">
        <v>1</v>
      </c>
      <c r="C2289" s="100" t="s">
        <v>102</v>
      </c>
      <c r="D2289" s="100">
        <v>53</v>
      </c>
      <c r="E2289" s="101">
        <v>180400</v>
      </c>
      <c r="F2289" s="101">
        <v>2500000</v>
      </c>
      <c r="G2289" s="102">
        <v>12</v>
      </c>
      <c r="H2289" s="101" t="s">
        <v>123</v>
      </c>
      <c r="I2289" s="101"/>
      <c r="J2289" s="100"/>
      <c r="K2289" s="100"/>
      <c r="L2289" s="100"/>
      <c r="M2289" s="100"/>
      <c r="N2289" s="100"/>
      <c r="O2289" s="100"/>
      <c r="P2289" s="100"/>
      <c r="Q2289" s="100"/>
      <c r="R2289" s="100"/>
      <c r="S2289" s="100"/>
      <c r="T2289" s="100"/>
      <c r="U2289" s="100"/>
      <c r="V2289" s="100"/>
      <c r="W2289" s="100"/>
      <c r="X2289" s="100"/>
      <c r="Y2289" s="100"/>
      <c r="Z2289" s="100"/>
    </row>
    <row r="2290" spans="1:26" ht="14.25" hidden="1" customHeight="1" outlineLevel="1" x14ac:dyDescent="0.2">
      <c r="A2290" s="100" t="s">
        <v>195</v>
      </c>
      <c r="B2290" s="100">
        <v>2</v>
      </c>
      <c r="C2290" s="100" t="s">
        <v>102</v>
      </c>
      <c r="D2290" s="100">
        <v>53</v>
      </c>
      <c r="E2290" s="101">
        <v>183700</v>
      </c>
      <c r="F2290" s="101">
        <v>5000000</v>
      </c>
      <c r="G2290" s="102">
        <v>24</v>
      </c>
      <c r="H2290" s="101" t="s">
        <v>123</v>
      </c>
      <c r="I2290" s="101"/>
      <c r="J2290" s="100"/>
      <c r="K2290" s="100"/>
      <c r="L2290" s="100"/>
      <c r="M2290" s="100"/>
      <c r="N2290" s="100"/>
      <c r="O2290" s="100"/>
      <c r="P2290" s="100"/>
      <c r="Q2290" s="100"/>
      <c r="R2290" s="100"/>
      <c r="S2290" s="100"/>
      <c r="T2290" s="100"/>
      <c r="U2290" s="100"/>
      <c r="V2290" s="100"/>
      <c r="W2290" s="100"/>
      <c r="X2290" s="100"/>
      <c r="Y2290" s="100"/>
      <c r="Z2290" s="100"/>
    </row>
    <row r="2291" spans="1:26" ht="14.25" hidden="1" customHeight="1" outlineLevel="1" x14ac:dyDescent="0.2">
      <c r="A2291" s="100" t="s">
        <v>195</v>
      </c>
      <c r="B2291" s="100">
        <v>3</v>
      </c>
      <c r="C2291" s="100" t="s">
        <v>102</v>
      </c>
      <c r="D2291" s="100">
        <v>53</v>
      </c>
      <c r="E2291" s="101">
        <v>187000</v>
      </c>
      <c r="F2291" s="101">
        <v>10000000</v>
      </c>
      <c r="G2291" s="102">
        <v>36</v>
      </c>
      <c r="H2291" s="101" t="s">
        <v>123</v>
      </c>
      <c r="I2291" s="101"/>
      <c r="J2291" s="100"/>
      <c r="K2291" s="100"/>
      <c r="L2291" s="100"/>
      <c r="M2291" s="100"/>
      <c r="N2291" s="100"/>
      <c r="O2291" s="100"/>
      <c r="P2291" s="100"/>
      <c r="Q2291" s="100"/>
      <c r="R2291" s="100"/>
      <c r="S2291" s="100"/>
      <c r="T2291" s="100"/>
      <c r="U2291" s="100"/>
      <c r="V2291" s="100"/>
      <c r="W2291" s="100"/>
      <c r="X2291" s="100"/>
      <c r="Y2291" s="100"/>
      <c r="Z2291" s="100"/>
    </row>
    <row r="2292" spans="1:26" ht="14.25" hidden="1" customHeight="1" outlineLevel="1" x14ac:dyDescent="0.2">
      <c r="A2292" s="100" t="s">
        <v>195</v>
      </c>
      <c r="B2292" s="100">
        <v>4</v>
      </c>
      <c r="C2292" s="100" t="s">
        <v>102</v>
      </c>
      <c r="D2292" s="100">
        <v>53</v>
      </c>
      <c r="E2292" s="101">
        <v>190300</v>
      </c>
      <c r="F2292" s="101">
        <v>22500000</v>
      </c>
      <c r="G2292" s="102">
        <v>48</v>
      </c>
      <c r="H2292" s="101" t="s">
        <v>123</v>
      </c>
      <c r="I2292" s="101"/>
      <c r="J2292" s="100"/>
      <c r="K2292" s="100"/>
      <c r="L2292" s="100"/>
      <c r="M2292" s="100"/>
      <c r="N2292" s="100"/>
      <c r="O2292" s="100"/>
      <c r="P2292" s="100"/>
      <c r="Q2292" s="100"/>
      <c r="R2292" s="100"/>
      <c r="S2292" s="100"/>
      <c r="T2292" s="100"/>
      <c r="U2292" s="100"/>
      <c r="V2292" s="100"/>
      <c r="W2292" s="100"/>
      <c r="X2292" s="100"/>
      <c r="Y2292" s="100"/>
      <c r="Z2292" s="100"/>
    </row>
    <row r="2293" spans="1:26" ht="14.25" hidden="1" customHeight="1" outlineLevel="1" x14ac:dyDescent="0.2">
      <c r="A2293" s="100" t="s">
        <v>195</v>
      </c>
      <c r="B2293" s="100">
        <v>5</v>
      </c>
      <c r="C2293" s="100" t="s">
        <v>102</v>
      </c>
      <c r="D2293" s="100">
        <v>53</v>
      </c>
      <c r="E2293" s="101">
        <v>193600</v>
      </c>
      <c r="F2293" s="101">
        <v>22500000</v>
      </c>
      <c r="G2293" s="102">
        <v>48</v>
      </c>
      <c r="H2293" s="101" t="s">
        <v>123</v>
      </c>
      <c r="I2293" s="101"/>
      <c r="J2293" s="100"/>
      <c r="K2293" s="100"/>
      <c r="L2293" s="100"/>
      <c r="M2293" s="100"/>
      <c r="N2293" s="100"/>
      <c r="O2293" s="100"/>
      <c r="P2293" s="100"/>
      <c r="Q2293" s="100"/>
      <c r="R2293" s="100"/>
      <c r="S2293" s="100"/>
      <c r="T2293" s="100"/>
      <c r="U2293" s="100"/>
      <c r="V2293" s="100"/>
      <c r="W2293" s="100"/>
      <c r="X2293" s="100"/>
      <c r="Y2293" s="100"/>
      <c r="Z2293" s="100"/>
    </row>
    <row r="2294" spans="1:26" ht="14.25" hidden="1" customHeight="1" outlineLevel="1" x14ac:dyDescent="0.2">
      <c r="A2294" s="100" t="s">
        <v>195</v>
      </c>
      <c r="B2294" s="100">
        <v>6</v>
      </c>
      <c r="C2294" s="100" t="s">
        <v>102</v>
      </c>
      <c r="D2294" s="100">
        <v>53</v>
      </c>
      <c r="E2294" s="101">
        <v>196900</v>
      </c>
      <c r="F2294" s="101">
        <v>22500000</v>
      </c>
      <c r="G2294" s="102">
        <v>48</v>
      </c>
      <c r="H2294" s="101" t="s">
        <v>123</v>
      </c>
      <c r="I2294" s="101"/>
      <c r="J2294" s="100"/>
      <c r="K2294" s="100"/>
      <c r="L2294" s="100"/>
      <c r="M2294" s="100"/>
      <c r="N2294" s="100"/>
      <c r="O2294" s="100"/>
      <c r="P2294" s="100"/>
      <c r="Q2294" s="100"/>
      <c r="R2294" s="100"/>
      <c r="S2294" s="100"/>
      <c r="T2294" s="100"/>
      <c r="U2294" s="100"/>
      <c r="V2294" s="100"/>
      <c r="W2294" s="100"/>
      <c r="X2294" s="100"/>
      <c r="Y2294" s="100"/>
      <c r="Z2294" s="100"/>
    </row>
    <row r="2295" spans="1:26" ht="14.25" hidden="1" customHeight="1" outlineLevel="1" x14ac:dyDescent="0.2">
      <c r="A2295" s="100" t="s">
        <v>195</v>
      </c>
      <c r="B2295" s="100">
        <v>7</v>
      </c>
      <c r="C2295" s="100" t="s">
        <v>102</v>
      </c>
      <c r="D2295" s="100">
        <v>53</v>
      </c>
      <c r="E2295" s="101">
        <v>200090</v>
      </c>
      <c r="F2295" s="101">
        <v>22500000</v>
      </c>
      <c r="G2295" s="102">
        <v>48</v>
      </c>
      <c r="H2295" s="101" t="s">
        <v>123</v>
      </c>
      <c r="I2295" s="101"/>
      <c r="J2295" s="100"/>
      <c r="K2295" s="100"/>
      <c r="L2295" s="100"/>
      <c r="M2295" s="100"/>
      <c r="N2295" s="100"/>
      <c r="O2295" s="100"/>
      <c r="P2295" s="100"/>
      <c r="Q2295" s="100"/>
      <c r="R2295" s="100"/>
      <c r="S2295" s="100"/>
      <c r="T2295" s="100"/>
      <c r="U2295" s="100"/>
      <c r="V2295" s="100"/>
      <c r="W2295" s="100"/>
      <c r="X2295" s="100"/>
      <c r="Y2295" s="100"/>
      <c r="Z2295" s="100"/>
    </row>
    <row r="2296" spans="1:26" ht="14.25" hidden="1" customHeight="1" outlineLevel="1" x14ac:dyDescent="0.2">
      <c r="A2296" s="100" t="s">
        <v>195</v>
      </c>
      <c r="B2296" s="100">
        <v>8</v>
      </c>
      <c r="C2296" s="100" t="s">
        <v>102</v>
      </c>
      <c r="D2296" s="100">
        <v>53</v>
      </c>
      <c r="E2296" s="101">
        <v>203390</v>
      </c>
      <c r="F2296" s="101">
        <v>22500000</v>
      </c>
      <c r="G2296" s="102">
        <v>48</v>
      </c>
      <c r="H2296" s="101" t="s">
        <v>123</v>
      </c>
      <c r="I2296" s="101"/>
      <c r="J2296" s="100"/>
      <c r="K2296" s="100"/>
      <c r="L2296" s="100"/>
      <c r="M2296" s="100"/>
      <c r="N2296" s="100"/>
      <c r="O2296" s="100"/>
      <c r="P2296" s="100"/>
      <c r="Q2296" s="100"/>
      <c r="R2296" s="100"/>
      <c r="S2296" s="100"/>
      <c r="T2296" s="100"/>
      <c r="U2296" s="100"/>
      <c r="V2296" s="100"/>
      <c r="W2296" s="100"/>
      <c r="X2296" s="100"/>
      <c r="Y2296" s="100"/>
      <c r="Z2296" s="100"/>
    </row>
    <row r="2297" spans="1:26" ht="14.25" hidden="1" customHeight="1" outlineLevel="1" x14ac:dyDescent="0.2">
      <c r="A2297" s="100" t="s">
        <v>195</v>
      </c>
      <c r="B2297" s="100">
        <v>9</v>
      </c>
      <c r="C2297" s="100" t="s">
        <v>102</v>
      </c>
      <c r="D2297" s="100">
        <v>53</v>
      </c>
      <c r="E2297" s="101">
        <v>206690</v>
      </c>
      <c r="F2297" s="101">
        <v>22500000</v>
      </c>
      <c r="G2297" s="102">
        <v>48</v>
      </c>
      <c r="H2297" s="101" t="s">
        <v>123</v>
      </c>
      <c r="I2297" s="101"/>
      <c r="J2297" s="100"/>
      <c r="K2297" s="100"/>
      <c r="L2297" s="100"/>
      <c r="M2297" s="100"/>
      <c r="N2297" s="100"/>
      <c r="O2297" s="100"/>
      <c r="P2297" s="100"/>
      <c r="Q2297" s="100"/>
      <c r="R2297" s="100"/>
      <c r="S2297" s="100"/>
      <c r="T2297" s="100"/>
      <c r="U2297" s="100"/>
      <c r="V2297" s="100"/>
      <c r="W2297" s="100"/>
      <c r="X2297" s="100"/>
      <c r="Y2297" s="100"/>
      <c r="Z2297" s="100"/>
    </row>
    <row r="2298" spans="1:26" ht="14.25" hidden="1" customHeight="1" outlineLevel="1" x14ac:dyDescent="0.2">
      <c r="A2298" s="100" t="s">
        <v>195</v>
      </c>
      <c r="B2298" s="100">
        <v>10</v>
      </c>
      <c r="C2298" s="100" t="s">
        <v>102</v>
      </c>
      <c r="D2298" s="100">
        <v>53</v>
      </c>
      <c r="E2298" s="101">
        <v>209990</v>
      </c>
      <c r="F2298" s="101">
        <v>22500000</v>
      </c>
      <c r="G2298" s="102">
        <v>48</v>
      </c>
      <c r="H2298" s="101" t="s">
        <v>123</v>
      </c>
      <c r="I2298" s="101"/>
      <c r="J2298" s="100"/>
      <c r="K2298" s="100"/>
      <c r="L2298" s="100"/>
      <c r="M2298" s="100"/>
      <c r="N2298" s="100"/>
      <c r="O2298" s="100"/>
      <c r="P2298" s="100"/>
      <c r="Q2298" s="100"/>
      <c r="R2298" s="100"/>
      <c r="S2298" s="100"/>
      <c r="T2298" s="100"/>
      <c r="U2298" s="100"/>
      <c r="V2298" s="100"/>
      <c r="W2298" s="100"/>
      <c r="X2298" s="100"/>
      <c r="Y2298" s="100"/>
      <c r="Z2298" s="100"/>
    </row>
    <row r="2299" spans="1:26" ht="14.25" hidden="1" customHeight="1" outlineLevel="1" x14ac:dyDescent="0.2">
      <c r="A2299" s="100" t="s">
        <v>195</v>
      </c>
      <c r="B2299" s="100">
        <v>11</v>
      </c>
      <c r="C2299" s="100" t="s">
        <v>102</v>
      </c>
      <c r="D2299" s="100">
        <v>53</v>
      </c>
      <c r="E2299" s="101">
        <v>213290</v>
      </c>
      <c r="F2299" s="101">
        <v>22500000</v>
      </c>
      <c r="G2299" s="102">
        <v>48</v>
      </c>
      <c r="H2299" s="101" t="s">
        <v>123</v>
      </c>
      <c r="I2299" s="101"/>
      <c r="J2299" s="100"/>
      <c r="K2299" s="100"/>
      <c r="L2299" s="100"/>
      <c r="M2299" s="100"/>
      <c r="N2299" s="100"/>
      <c r="O2299" s="100"/>
      <c r="P2299" s="100"/>
      <c r="Q2299" s="100"/>
      <c r="R2299" s="100"/>
      <c r="S2299" s="100"/>
      <c r="T2299" s="100"/>
      <c r="U2299" s="100"/>
      <c r="V2299" s="100"/>
      <c r="W2299" s="100"/>
      <c r="X2299" s="100"/>
      <c r="Y2299" s="100"/>
      <c r="Z2299" s="100"/>
    </row>
    <row r="2300" spans="1:26" ht="14.25" hidden="1" customHeight="1" outlineLevel="1" x14ac:dyDescent="0.2">
      <c r="A2300" s="100" t="s">
        <v>195</v>
      </c>
      <c r="B2300" s="100">
        <v>12</v>
      </c>
      <c r="C2300" s="100" t="s">
        <v>102</v>
      </c>
      <c r="D2300" s="100">
        <v>53</v>
      </c>
      <c r="E2300" s="101">
        <v>216480</v>
      </c>
      <c r="F2300" s="101">
        <v>0</v>
      </c>
      <c r="G2300" s="102">
        <v>0</v>
      </c>
      <c r="H2300" s="101" t="s">
        <v>123</v>
      </c>
      <c r="I2300" s="101"/>
      <c r="J2300" s="100"/>
      <c r="K2300" s="100"/>
      <c r="L2300" s="100"/>
      <c r="M2300" s="100"/>
      <c r="N2300" s="100"/>
      <c r="O2300" s="100"/>
      <c r="P2300" s="100"/>
      <c r="Q2300" s="100"/>
      <c r="R2300" s="100"/>
      <c r="S2300" s="100"/>
      <c r="T2300" s="100"/>
      <c r="U2300" s="100"/>
      <c r="V2300" s="100"/>
      <c r="W2300" s="100"/>
      <c r="X2300" s="100"/>
      <c r="Y2300" s="100"/>
      <c r="Z2300" s="100"/>
    </row>
    <row r="2301" spans="1:26" ht="14.25" hidden="1" customHeight="1" outlineLevel="1" x14ac:dyDescent="0.2">
      <c r="A2301" s="201" t="s">
        <v>195</v>
      </c>
      <c r="B2301" s="97">
        <v>1</v>
      </c>
      <c r="C2301" s="97" t="s">
        <v>103</v>
      </c>
      <c r="D2301" s="97">
        <v>53</v>
      </c>
      <c r="E2301" s="98">
        <v>227370</v>
      </c>
      <c r="F2301" s="98">
        <v>0</v>
      </c>
      <c r="G2301" s="99">
        <v>0</v>
      </c>
      <c r="H2301" s="98" t="s">
        <v>123</v>
      </c>
      <c r="I2301" s="101"/>
      <c r="J2301" s="100"/>
      <c r="K2301" s="100"/>
      <c r="L2301" s="100"/>
      <c r="M2301" s="100"/>
      <c r="N2301" s="100"/>
      <c r="O2301" s="100"/>
      <c r="P2301" s="100"/>
      <c r="Q2301" s="100"/>
      <c r="R2301" s="100"/>
      <c r="S2301" s="100"/>
      <c r="T2301" s="100"/>
      <c r="U2301" s="100"/>
      <c r="V2301" s="100"/>
      <c r="W2301" s="100"/>
      <c r="X2301" s="100"/>
      <c r="Y2301" s="100"/>
      <c r="Z2301" s="100"/>
    </row>
    <row r="2302" spans="1:26" ht="14.25" customHeight="1" collapsed="1" x14ac:dyDescent="0.2">
      <c r="A2302" s="100" t="s">
        <v>196</v>
      </c>
      <c r="B2302" s="100">
        <v>1</v>
      </c>
      <c r="C2302" s="100" t="s">
        <v>101</v>
      </c>
      <c r="D2302" s="100">
        <v>54</v>
      </c>
      <c r="E2302" s="146">
        <v>67221</v>
      </c>
      <c r="F2302" s="101">
        <v>100000</v>
      </c>
      <c r="G2302" s="102">
        <v>2</v>
      </c>
      <c r="H2302" s="101" t="s">
        <v>123</v>
      </c>
      <c r="I2302" s="101"/>
      <c r="J2302" s="100"/>
      <c r="K2302" s="100"/>
      <c r="L2302" s="100"/>
      <c r="M2302" s="100"/>
      <c r="N2302" s="100"/>
      <c r="O2302" s="100"/>
      <c r="P2302" s="100"/>
      <c r="Q2302" s="100"/>
      <c r="R2302" s="100"/>
      <c r="S2302" s="100"/>
      <c r="T2302" s="100"/>
      <c r="U2302" s="100"/>
      <c r="V2302" s="100"/>
      <c r="W2302" s="100"/>
      <c r="X2302" s="100"/>
      <c r="Y2302" s="100"/>
      <c r="Z2302" s="100"/>
    </row>
    <row r="2303" spans="1:26" ht="14.25" hidden="1" customHeight="1" outlineLevel="1" x14ac:dyDescent="0.2">
      <c r="A2303" s="100" t="s">
        <v>196</v>
      </c>
      <c r="B2303" s="100">
        <v>2</v>
      </c>
      <c r="C2303" s="100" t="s">
        <v>101</v>
      </c>
      <c r="D2303" s="100">
        <v>56</v>
      </c>
      <c r="E2303" s="146">
        <v>71280</v>
      </c>
      <c r="F2303" s="101">
        <v>200000</v>
      </c>
      <c r="G2303" s="102">
        <v>5</v>
      </c>
      <c r="H2303" s="101" t="s">
        <v>123</v>
      </c>
      <c r="I2303" s="101"/>
      <c r="J2303" s="100"/>
      <c r="K2303" s="100"/>
      <c r="L2303" s="100"/>
      <c r="M2303" s="100"/>
      <c r="N2303" s="100"/>
      <c r="O2303" s="100"/>
      <c r="P2303" s="100"/>
      <c r="Q2303" s="100"/>
      <c r="R2303" s="100"/>
      <c r="S2303" s="100"/>
      <c r="T2303" s="100"/>
      <c r="U2303" s="100"/>
      <c r="V2303" s="100"/>
      <c r="W2303" s="100"/>
      <c r="X2303" s="100"/>
      <c r="Y2303" s="100"/>
      <c r="Z2303" s="100"/>
    </row>
    <row r="2304" spans="1:26" ht="14.25" hidden="1" customHeight="1" outlineLevel="1" x14ac:dyDescent="0.2">
      <c r="A2304" s="100" t="s">
        <v>196</v>
      </c>
      <c r="B2304" s="100">
        <v>3</v>
      </c>
      <c r="C2304" s="100" t="s">
        <v>101</v>
      </c>
      <c r="D2304" s="100">
        <v>57</v>
      </c>
      <c r="E2304" s="146">
        <v>75537</v>
      </c>
      <c r="F2304" s="101">
        <v>400000</v>
      </c>
      <c r="G2304" s="102">
        <v>14</v>
      </c>
      <c r="H2304" s="101" t="s">
        <v>123</v>
      </c>
      <c r="I2304" s="101"/>
      <c r="J2304" s="100"/>
      <c r="K2304" s="100"/>
      <c r="L2304" s="100"/>
      <c r="M2304" s="100"/>
      <c r="N2304" s="100"/>
      <c r="O2304" s="100"/>
      <c r="P2304" s="100"/>
      <c r="Q2304" s="100"/>
      <c r="R2304" s="100"/>
      <c r="S2304" s="100"/>
      <c r="T2304" s="100"/>
      <c r="U2304" s="100"/>
      <c r="V2304" s="100"/>
      <c r="W2304" s="100"/>
      <c r="X2304" s="100"/>
      <c r="Y2304" s="100"/>
      <c r="Z2304" s="100"/>
    </row>
    <row r="2305" spans="1:26" ht="14.25" hidden="1" customHeight="1" outlineLevel="1" x14ac:dyDescent="0.2">
      <c r="A2305" s="100" t="s">
        <v>196</v>
      </c>
      <c r="B2305" s="100">
        <v>4</v>
      </c>
      <c r="C2305" s="100" t="s">
        <v>101</v>
      </c>
      <c r="D2305" s="100">
        <v>59</v>
      </c>
      <c r="E2305" s="146">
        <v>80091</v>
      </c>
      <c r="F2305" s="101">
        <v>2000000</v>
      </c>
      <c r="G2305" s="102">
        <v>28</v>
      </c>
      <c r="H2305" s="101" t="s">
        <v>123</v>
      </c>
      <c r="I2305" s="101"/>
      <c r="J2305" s="100"/>
      <c r="K2305" s="100"/>
      <c r="L2305" s="100"/>
      <c r="M2305" s="100"/>
      <c r="N2305" s="100"/>
      <c r="O2305" s="100"/>
      <c r="P2305" s="100"/>
      <c r="Q2305" s="100"/>
      <c r="R2305" s="100"/>
      <c r="S2305" s="100"/>
      <c r="T2305" s="100"/>
      <c r="U2305" s="100"/>
      <c r="V2305" s="100"/>
      <c r="W2305" s="100"/>
      <c r="X2305" s="100"/>
      <c r="Y2305" s="100"/>
      <c r="Z2305" s="100"/>
    </row>
    <row r="2306" spans="1:26" ht="14.25" hidden="1" customHeight="1" outlineLevel="1" x14ac:dyDescent="0.2">
      <c r="A2306" s="100" t="s">
        <v>196</v>
      </c>
      <c r="B2306" s="100">
        <v>5</v>
      </c>
      <c r="C2306" s="100" t="s">
        <v>101</v>
      </c>
      <c r="D2306" s="100">
        <v>60</v>
      </c>
      <c r="E2306" s="146">
        <v>84942</v>
      </c>
      <c r="F2306" s="101">
        <v>4000000</v>
      </c>
      <c r="G2306" s="102">
        <v>66</v>
      </c>
      <c r="H2306" s="101" t="s">
        <v>123</v>
      </c>
      <c r="I2306" s="101"/>
      <c r="J2306" s="100"/>
      <c r="K2306" s="100"/>
      <c r="L2306" s="100"/>
      <c r="M2306" s="100"/>
      <c r="N2306" s="100"/>
      <c r="O2306" s="100"/>
      <c r="P2306" s="100"/>
      <c r="Q2306" s="100"/>
      <c r="R2306" s="100"/>
      <c r="S2306" s="100"/>
      <c r="T2306" s="100"/>
      <c r="U2306" s="100"/>
      <c r="V2306" s="100"/>
      <c r="W2306" s="100"/>
      <c r="X2306" s="100"/>
      <c r="Y2306" s="100"/>
      <c r="Z2306" s="100"/>
    </row>
    <row r="2307" spans="1:26" ht="14.25" hidden="1" customHeight="1" outlineLevel="1" collapsed="1" x14ac:dyDescent="0.2">
      <c r="A2307" s="100" t="s">
        <v>196</v>
      </c>
      <c r="B2307" s="100">
        <v>6</v>
      </c>
      <c r="C2307" s="100" t="s">
        <v>101</v>
      </c>
      <c r="D2307" s="100">
        <v>62</v>
      </c>
      <c r="E2307" s="146">
        <v>89991</v>
      </c>
      <c r="F2307" s="101">
        <v>6000000</v>
      </c>
      <c r="G2307" s="102">
        <v>102</v>
      </c>
      <c r="H2307" s="101" t="s">
        <v>123</v>
      </c>
      <c r="I2307" s="101"/>
      <c r="J2307" s="100"/>
      <c r="K2307" s="100"/>
      <c r="L2307" s="100"/>
      <c r="M2307" s="100"/>
      <c r="N2307" s="100"/>
      <c r="O2307" s="100"/>
      <c r="P2307" s="100"/>
      <c r="Q2307" s="100"/>
      <c r="R2307" s="100"/>
      <c r="S2307" s="100"/>
      <c r="T2307" s="100"/>
      <c r="U2307" s="100"/>
      <c r="V2307" s="100"/>
      <c r="W2307" s="100"/>
      <c r="X2307" s="100"/>
      <c r="Y2307" s="100"/>
      <c r="Z2307" s="100"/>
    </row>
    <row r="2308" spans="1:26" ht="14.25" hidden="1" customHeight="1" outlineLevel="1" x14ac:dyDescent="0.2">
      <c r="A2308" s="100" t="s">
        <v>196</v>
      </c>
      <c r="B2308" s="100">
        <v>7</v>
      </c>
      <c r="C2308" s="100" t="s">
        <v>101</v>
      </c>
      <c r="D2308" s="100">
        <v>63</v>
      </c>
      <c r="E2308" s="146">
        <v>95436</v>
      </c>
      <c r="F2308" s="101">
        <v>11000000</v>
      </c>
      <c r="G2308" s="102">
        <v>124</v>
      </c>
      <c r="H2308" s="101" t="s">
        <v>123</v>
      </c>
      <c r="I2308" s="101"/>
      <c r="J2308" s="100"/>
      <c r="K2308" s="100"/>
      <c r="L2308" s="100"/>
      <c r="M2308" s="100"/>
      <c r="N2308" s="100"/>
      <c r="O2308" s="100"/>
      <c r="P2308" s="100"/>
      <c r="Q2308" s="100"/>
      <c r="R2308" s="100"/>
      <c r="S2308" s="100"/>
      <c r="T2308" s="100"/>
      <c r="U2308" s="100"/>
      <c r="V2308" s="100"/>
      <c r="W2308" s="100"/>
      <c r="X2308" s="100"/>
      <c r="Y2308" s="100"/>
      <c r="Z2308" s="100"/>
    </row>
    <row r="2309" spans="1:26" ht="14.25" hidden="1" customHeight="1" outlineLevel="1" x14ac:dyDescent="0.2">
      <c r="A2309" s="100" t="s">
        <v>196</v>
      </c>
      <c r="B2309" s="100">
        <v>8</v>
      </c>
      <c r="C2309" s="100" t="s">
        <v>101</v>
      </c>
      <c r="D2309" s="100">
        <v>65</v>
      </c>
      <c r="E2309" s="146">
        <v>101178</v>
      </c>
      <c r="F2309" s="101">
        <v>17000000</v>
      </c>
      <c r="G2309" s="102">
        <v>140</v>
      </c>
      <c r="H2309" s="101" t="s">
        <v>123</v>
      </c>
      <c r="I2309" s="101"/>
      <c r="J2309" s="100"/>
      <c r="K2309" s="100"/>
      <c r="L2309" s="100"/>
      <c r="M2309" s="100"/>
      <c r="N2309" s="100"/>
      <c r="O2309" s="100"/>
      <c r="P2309" s="100"/>
      <c r="Q2309" s="100"/>
      <c r="R2309" s="100"/>
      <c r="S2309" s="100"/>
      <c r="T2309" s="100"/>
      <c r="U2309" s="100"/>
      <c r="V2309" s="100"/>
      <c r="W2309" s="100"/>
      <c r="X2309" s="100"/>
      <c r="Y2309" s="100"/>
      <c r="Z2309" s="100"/>
    </row>
    <row r="2310" spans="1:26" ht="14.25" hidden="1" customHeight="1" outlineLevel="1" x14ac:dyDescent="0.2">
      <c r="A2310" s="100" t="s">
        <v>196</v>
      </c>
      <c r="B2310" s="100">
        <v>9</v>
      </c>
      <c r="C2310" s="100" t="s">
        <v>101</v>
      </c>
      <c r="D2310" s="100">
        <v>66</v>
      </c>
      <c r="E2310" s="146">
        <v>107217</v>
      </c>
      <c r="F2310" s="101">
        <v>36000000</v>
      </c>
      <c r="G2310" s="102">
        <v>148</v>
      </c>
      <c r="H2310" s="101" t="s">
        <v>123</v>
      </c>
      <c r="I2310" s="101"/>
      <c r="J2310" s="100"/>
      <c r="K2310" s="100"/>
      <c r="L2310" s="100"/>
      <c r="M2310" s="100"/>
      <c r="N2310" s="100"/>
      <c r="O2310" s="100"/>
      <c r="P2310" s="100"/>
      <c r="Q2310" s="100"/>
      <c r="R2310" s="100"/>
      <c r="S2310" s="100"/>
      <c r="T2310" s="100"/>
      <c r="U2310" s="100"/>
      <c r="V2310" s="100"/>
      <c r="W2310" s="100"/>
      <c r="X2310" s="100"/>
      <c r="Y2310" s="100"/>
      <c r="Z2310" s="100"/>
    </row>
    <row r="2311" spans="1:26" ht="14.25" hidden="1" customHeight="1" outlineLevel="1" x14ac:dyDescent="0.2">
      <c r="A2311" s="100" t="s">
        <v>196</v>
      </c>
      <c r="B2311" s="100">
        <v>10</v>
      </c>
      <c r="C2311" s="100" t="s">
        <v>101</v>
      </c>
      <c r="D2311" s="100">
        <v>67</v>
      </c>
      <c r="E2311" s="146">
        <v>113652</v>
      </c>
      <c r="F2311" s="101">
        <v>52000000</v>
      </c>
      <c r="G2311" s="102">
        <v>152</v>
      </c>
      <c r="H2311" s="101" t="s">
        <v>123</v>
      </c>
      <c r="I2311" s="101"/>
      <c r="J2311" s="100"/>
      <c r="K2311" s="100"/>
      <c r="L2311" s="100"/>
      <c r="M2311" s="100"/>
      <c r="N2311" s="100"/>
      <c r="O2311" s="100"/>
      <c r="P2311" s="100"/>
      <c r="Q2311" s="100"/>
      <c r="R2311" s="100"/>
      <c r="S2311" s="100"/>
      <c r="T2311" s="100"/>
      <c r="U2311" s="100"/>
      <c r="V2311" s="100"/>
      <c r="W2311" s="100"/>
      <c r="X2311" s="100"/>
      <c r="Y2311" s="100"/>
      <c r="Z2311" s="100"/>
    </row>
    <row r="2312" spans="1:26" ht="14.25" hidden="1" customHeight="1" outlineLevel="1" x14ac:dyDescent="0.2">
      <c r="A2312" s="100" t="s">
        <v>196</v>
      </c>
      <c r="B2312" s="100">
        <v>11</v>
      </c>
      <c r="C2312" s="100" t="s">
        <v>101</v>
      </c>
      <c r="D2312" s="100">
        <v>68</v>
      </c>
      <c r="E2312" s="146">
        <v>120483</v>
      </c>
      <c r="F2312" s="101">
        <v>70000000</v>
      </c>
      <c r="G2312" s="102">
        <v>160</v>
      </c>
      <c r="H2312" s="101" t="s">
        <v>123</v>
      </c>
      <c r="I2312" s="101"/>
      <c r="J2312" s="100"/>
      <c r="K2312" s="100"/>
      <c r="L2312" s="100"/>
      <c r="M2312" s="100"/>
      <c r="N2312" s="100"/>
      <c r="O2312" s="100"/>
      <c r="P2312" s="100"/>
      <c r="Q2312" s="100"/>
      <c r="R2312" s="100"/>
      <c r="S2312" s="100"/>
      <c r="T2312" s="100"/>
      <c r="U2312" s="100"/>
      <c r="V2312" s="100"/>
      <c r="W2312" s="100"/>
      <c r="X2312" s="100"/>
      <c r="Y2312" s="100"/>
      <c r="Z2312" s="100"/>
    </row>
    <row r="2313" spans="1:26" ht="14.25" hidden="1" customHeight="1" outlineLevel="1" x14ac:dyDescent="0.2">
      <c r="A2313" s="100" t="s">
        <v>196</v>
      </c>
      <c r="B2313" s="100">
        <v>12</v>
      </c>
      <c r="C2313" s="100" t="s">
        <v>101</v>
      </c>
      <c r="D2313" s="100">
        <v>69</v>
      </c>
      <c r="E2313" s="146">
        <v>127710</v>
      </c>
      <c r="F2313" s="101">
        <v>0</v>
      </c>
      <c r="G2313" s="102">
        <v>0</v>
      </c>
      <c r="H2313" s="101" t="s">
        <v>123</v>
      </c>
      <c r="I2313" s="101"/>
      <c r="J2313" s="100"/>
      <c r="K2313" s="100"/>
      <c r="L2313" s="100"/>
      <c r="M2313" s="100"/>
      <c r="N2313" s="100"/>
      <c r="O2313" s="100"/>
      <c r="P2313" s="100"/>
      <c r="Q2313" s="100"/>
      <c r="R2313" s="100"/>
      <c r="S2313" s="100"/>
      <c r="T2313" s="100"/>
      <c r="U2313" s="100"/>
      <c r="V2313" s="100"/>
      <c r="W2313" s="100"/>
      <c r="X2313" s="100"/>
      <c r="Y2313" s="100"/>
      <c r="Z2313" s="100"/>
    </row>
    <row r="2314" spans="1:26" ht="14.25" hidden="1" customHeight="1" outlineLevel="1" x14ac:dyDescent="0.2">
      <c r="A2314" s="100" t="s">
        <v>196</v>
      </c>
      <c r="B2314" s="100">
        <v>1</v>
      </c>
      <c r="C2314" s="100" t="s">
        <v>102</v>
      </c>
      <c r="D2314" s="100">
        <v>69</v>
      </c>
      <c r="E2314" s="146">
        <v>127710</v>
      </c>
      <c r="F2314" s="101">
        <v>2500000</v>
      </c>
      <c r="G2314" s="102">
        <v>12</v>
      </c>
      <c r="H2314" s="101" t="s">
        <v>123</v>
      </c>
      <c r="I2314" s="101"/>
      <c r="J2314" s="100"/>
      <c r="K2314" s="100"/>
      <c r="L2314" s="100"/>
      <c r="M2314" s="100"/>
      <c r="N2314" s="100"/>
      <c r="O2314" s="100"/>
      <c r="P2314" s="100"/>
      <c r="Q2314" s="100"/>
      <c r="R2314" s="100"/>
      <c r="S2314" s="100"/>
      <c r="T2314" s="100"/>
      <c r="U2314" s="100"/>
      <c r="V2314" s="100"/>
      <c r="W2314" s="100"/>
      <c r="X2314" s="100"/>
      <c r="Y2314" s="100"/>
      <c r="Z2314" s="100"/>
    </row>
    <row r="2315" spans="1:26" ht="14.25" hidden="1" customHeight="1" outlineLevel="1" x14ac:dyDescent="0.2">
      <c r="A2315" s="100" t="s">
        <v>196</v>
      </c>
      <c r="B2315" s="100">
        <v>2</v>
      </c>
      <c r="C2315" s="100" t="s">
        <v>102</v>
      </c>
      <c r="D2315" s="100">
        <v>69</v>
      </c>
      <c r="E2315" s="146">
        <v>130032</v>
      </c>
      <c r="F2315" s="101">
        <v>5000000</v>
      </c>
      <c r="G2315" s="102">
        <v>24</v>
      </c>
      <c r="H2315" s="101" t="s">
        <v>123</v>
      </c>
      <c r="I2315" s="101"/>
      <c r="J2315" s="100"/>
      <c r="K2315" s="100"/>
      <c r="L2315" s="100"/>
      <c r="M2315" s="100"/>
      <c r="N2315" s="100"/>
      <c r="O2315" s="100"/>
      <c r="P2315" s="100"/>
      <c r="Q2315" s="100"/>
      <c r="R2315" s="100"/>
      <c r="S2315" s="100"/>
      <c r="T2315" s="100"/>
      <c r="U2315" s="100"/>
      <c r="V2315" s="100"/>
      <c r="W2315" s="100"/>
      <c r="X2315" s="100"/>
      <c r="Y2315" s="100"/>
      <c r="Z2315" s="100"/>
    </row>
    <row r="2316" spans="1:26" ht="14.25" hidden="1" customHeight="1" outlineLevel="1" x14ac:dyDescent="0.2">
      <c r="A2316" s="100" t="s">
        <v>196</v>
      </c>
      <c r="B2316" s="100">
        <v>3</v>
      </c>
      <c r="C2316" s="100" t="s">
        <v>102</v>
      </c>
      <c r="D2316" s="100">
        <v>69</v>
      </c>
      <c r="E2316" s="146">
        <v>132353</v>
      </c>
      <c r="F2316" s="101">
        <v>10000000</v>
      </c>
      <c r="G2316" s="102">
        <v>36</v>
      </c>
      <c r="H2316" s="101" t="s">
        <v>123</v>
      </c>
      <c r="I2316" s="101"/>
      <c r="J2316" s="100"/>
      <c r="K2316" s="100"/>
      <c r="L2316" s="100"/>
      <c r="M2316" s="100"/>
      <c r="N2316" s="100"/>
      <c r="O2316" s="100"/>
      <c r="P2316" s="100"/>
      <c r="Q2316" s="100"/>
      <c r="R2316" s="100"/>
      <c r="S2316" s="100"/>
      <c r="T2316" s="100"/>
      <c r="U2316" s="100"/>
      <c r="V2316" s="100"/>
      <c r="W2316" s="100"/>
      <c r="X2316" s="100"/>
      <c r="Y2316" s="100"/>
      <c r="Z2316" s="100"/>
    </row>
    <row r="2317" spans="1:26" ht="14.25" hidden="1" customHeight="1" outlineLevel="1" x14ac:dyDescent="0.2">
      <c r="A2317" s="100" t="s">
        <v>196</v>
      </c>
      <c r="B2317" s="100">
        <v>4</v>
      </c>
      <c r="C2317" s="100" t="s">
        <v>102</v>
      </c>
      <c r="D2317" s="100">
        <v>69</v>
      </c>
      <c r="E2317" s="146">
        <v>134675</v>
      </c>
      <c r="F2317" s="101">
        <v>22500000</v>
      </c>
      <c r="G2317" s="102">
        <v>48</v>
      </c>
      <c r="H2317" s="101" t="s">
        <v>123</v>
      </c>
      <c r="I2317" s="101"/>
      <c r="J2317" s="100"/>
      <c r="K2317" s="100"/>
      <c r="L2317" s="100"/>
      <c r="M2317" s="100"/>
      <c r="N2317" s="100"/>
      <c r="O2317" s="100"/>
      <c r="P2317" s="100"/>
      <c r="Q2317" s="100"/>
      <c r="R2317" s="100"/>
      <c r="S2317" s="100"/>
      <c r="T2317" s="100"/>
      <c r="U2317" s="100"/>
      <c r="V2317" s="100"/>
      <c r="W2317" s="100"/>
      <c r="X2317" s="100"/>
      <c r="Y2317" s="100"/>
      <c r="Z2317" s="100"/>
    </row>
    <row r="2318" spans="1:26" ht="14.25" hidden="1" customHeight="1" outlineLevel="1" x14ac:dyDescent="0.2">
      <c r="A2318" s="100" t="s">
        <v>196</v>
      </c>
      <c r="B2318" s="100">
        <v>5</v>
      </c>
      <c r="C2318" s="100" t="s">
        <v>102</v>
      </c>
      <c r="D2318" s="100">
        <v>69</v>
      </c>
      <c r="E2318" s="146">
        <v>136996</v>
      </c>
      <c r="F2318" s="101">
        <v>22500000</v>
      </c>
      <c r="G2318" s="102">
        <v>48</v>
      </c>
      <c r="H2318" s="101" t="s">
        <v>123</v>
      </c>
      <c r="I2318" s="101"/>
      <c r="J2318" s="100"/>
      <c r="K2318" s="100"/>
      <c r="L2318" s="100"/>
      <c r="M2318" s="100"/>
      <c r="N2318" s="100"/>
      <c r="O2318" s="100"/>
      <c r="P2318" s="100"/>
      <c r="Q2318" s="100"/>
      <c r="R2318" s="100"/>
      <c r="S2318" s="100"/>
      <c r="T2318" s="100"/>
      <c r="U2318" s="100"/>
      <c r="V2318" s="100"/>
      <c r="W2318" s="100"/>
      <c r="X2318" s="100"/>
      <c r="Y2318" s="100"/>
      <c r="Z2318" s="100"/>
    </row>
    <row r="2319" spans="1:26" ht="14.25" hidden="1" customHeight="1" outlineLevel="1" x14ac:dyDescent="0.2">
      <c r="A2319" s="100" t="s">
        <v>196</v>
      </c>
      <c r="B2319" s="100">
        <v>6</v>
      </c>
      <c r="C2319" s="100" t="s">
        <v>102</v>
      </c>
      <c r="D2319" s="100">
        <v>69</v>
      </c>
      <c r="E2319" s="146">
        <v>139323</v>
      </c>
      <c r="F2319" s="101">
        <v>22500000</v>
      </c>
      <c r="G2319" s="102">
        <v>48</v>
      </c>
      <c r="H2319" s="101" t="s">
        <v>123</v>
      </c>
      <c r="I2319" s="101"/>
      <c r="J2319" s="100"/>
      <c r="K2319" s="100"/>
      <c r="L2319" s="100"/>
      <c r="M2319" s="100"/>
      <c r="N2319" s="100"/>
      <c r="O2319" s="100"/>
      <c r="P2319" s="100"/>
      <c r="Q2319" s="100"/>
      <c r="R2319" s="100"/>
      <c r="S2319" s="100"/>
      <c r="T2319" s="100"/>
      <c r="U2319" s="100"/>
      <c r="V2319" s="100"/>
      <c r="W2319" s="100"/>
      <c r="X2319" s="100"/>
      <c r="Y2319" s="100"/>
      <c r="Z2319" s="100"/>
    </row>
    <row r="2320" spans="1:26" ht="14.25" hidden="1" customHeight="1" outlineLevel="1" x14ac:dyDescent="0.2">
      <c r="A2320" s="100" t="s">
        <v>196</v>
      </c>
      <c r="B2320" s="100">
        <v>7</v>
      </c>
      <c r="C2320" s="100" t="s">
        <v>102</v>
      </c>
      <c r="D2320" s="100">
        <v>69</v>
      </c>
      <c r="E2320" s="146">
        <v>141644</v>
      </c>
      <c r="F2320" s="101">
        <v>22500000</v>
      </c>
      <c r="G2320" s="102">
        <v>48</v>
      </c>
      <c r="H2320" s="101" t="s">
        <v>123</v>
      </c>
      <c r="I2320" s="101"/>
      <c r="J2320" s="100"/>
      <c r="K2320" s="100"/>
      <c r="L2320" s="100"/>
      <c r="M2320" s="100"/>
      <c r="N2320" s="100"/>
      <c r="O2320" s="100"/>
      <c r="P2320" s="100"/>
      <c r="Q2320" s="100"/>
      <c r="R2320" s="100"/>
      <c r="S2320" s="100"/>
      <c r="T2320" s="100"/>
      <c r="U2320" s="100"/>
      <c r="V2320" s="100"/>
      <c r="W2320" s="100"/>
      <c r="X2320" s="100"/>
      <c r="Y2320" s="100"/>
      <c r="Z2320" s="100"/>
    </row>
    <row r="2321" spans="1:26" ht="14.25" hidden="1" customHeight="1" outlineLevel="1" x14ac:dyDescent="0.2">
      <c r="A2321" s="100" t="s">
        <v>196</v>
      </c>
      <c r="B2321" s="100">
        <v>8</v>
      </c>
      <c r="C2321" s="100" t="s">
        <v>102</v>
      </c>
      <c r="D2321" s="100">
        <v>69</v>
      </c>
      <c r="E2321" s="146">
        <v>143966</v>
      </c>
      <c r="F2321" s="101">
        <v>22500000</v>
      </c>
      <c r="G2321" s="102">
        <v>48</v>
      </c>
      <c r="H2321" s="101" t="s">
        <v>123</v>
      </c>
      <c r="I2321" s="101"/>
      <c r="J2321" s="100"/>
      <c r="K2321" s="100"/>
      <c r="L2321" s="100"/>
      <c r="M2321" s="100"/>
      <c r="N2321" s="100"/>
      <c r="O2321" s="100"/>
      <c r="P2321" s="100"/>
      <c r="Q2321" s="100"/>
      <c r="R2321" s="100"/>
      <c r="S2321" s="100"/>
      <c r="T2321" s="100"/>
      <c r="U2321" s="100"/>
      <c r="V2321" s="100"/>
      <c r="W2321" s="100"/>
      <c r="X2321" s="100"/>
      <c r="Y2321" s="100"/>
      <c r="Z2321" s="100"/>
    </row>
    <row r="2322" spans="1:26" ht="14.25" hidden="1" customHeight="1" outlineLevel="1" x14ac:dyDescent="0.2">
      <c r="A2322" s="100" t="s">
        <v>196</v>
      </c>
      <c r="B2322" s="100">
        <v>9</v>
      </c>
      <c r="C2322" s="100" t="s">
        <v>102</v>
      </c>
      <c r="D2322" s="100">
        <v>69</v>
      </c>
      <c r="E2322" s="146">
        <v>146287</v>
      </c>
      <c r="F2322" s="101">
        <v>22500000</v>
      </c>
      <c r="G2322" s="102">
        <v>48</v>
      </c>
      <c r="H2322" s="101" t="s">
        <v>123</v>
      </c>
      <c r="I2322" s="101"/>
      <c r="J2322" s="100"/>
      <c r="K2322" s="100"/>
      <c r="L2322" s="100"/>
      <c r="M2322" s="100"/>
      <c r="N2322" s="100"/>
      <c r="O2322" s="100"/>
      <c r="P2322" s="100"/>
      <c r="Q2322" s="100"/>
      <c r="R2322" s="100"/>
      <c r="S2322" s="100"/>
      <c r="T2322" s="100"/>
      <c r="U2322" s="100"/>
      <c r="V2322" s="100"/>
      <c r="W2322" s="100"/>
      <c r="X2322" s="100"/>
      <c r="Y2322" s="100"/>
      <c r="Z2322" s="100"/>
    </row>
    <row r="2323" spans="1:26" ht="14.25" hidden="1" customHeight="1" outlineLevel="1" x14ac:dyDescent="0.2">
      <c r="A2323" s="100" t="s">
        <v>196</v>
      </c>
      <c r="B2323" s="100">
        <v>10</v>
      </c>
      <c r="C2323" s="100" t="s">
        <v>102</v>
      </c>
      <c r="D2323" s="100">
        <v>69</v>
      </c>
      <c r="E2323" s="146">
        <v>148609</v>
      </c>
      <c r="F2323" s="101">
        <v>22500000</v>
      </c>
      <c r="G2323" s="102">
        <v>48</v>
      </c>
      <c r="H2323" s="101" t="s">
        <v>123</v>
      </c>
      <c r="I2323" s="101"/>
      <c r="J2323" s="100"/>
      <c r="K2323" s="100"/>
      <c r="L2323" s="100"/>
      <c r="M2323" s="100"/>
      <c r="N2323" s="100"/>
      <c r="O2323" s="100"/>
      <c r="P2323" s="100"/>
      <c r="Q2323" s="100"/>
      <c r="R2323" s="100"/>
      <c r="S2323" s="100"/>
      <c r="T2323" s="100"/>
      <c r="U2323" s="100"/>
      <c r="V2323" s="100"/>
      <c r="W2323" s="100"/>
      <c r="X2323" s="100"/>
      <c r="Y2323" s="100"/>
      <c r="Z2323" s="100"/>
    </row>
    <row r="2324" spans="1:26" ht="14.25" hidden="1" customHeight="1" outlineLevel="1" x14ac:dyDescent="0.2">
      <c r="A2324" s="100" t="s">
        <v>196</v>
      </c>
      <c r="B2324" s="100">
        <v>11</v>
      </c>
      <c r="C2324" s="100" t="s">
        <v>102</v>
      </c>
      <c r="D2324" s="100">
        <v>69</v>
      </c>
      <c r="E2324" s="146">
        <v>150930</v>
      </c>
      <c r="F2324" s="101">
        <v>22500000</v>
      </c>
      <c r="G2324" s="102">
        <v>48</v>
      </c>
      <c r="H2324" s="101" t="s">
        <v>123</v>
      </c>
      <c r="I2324" s="101"/>
      <c r="J2324" s="100"/>
      <c r="K2324" s="100"/>
      <c r="L2324" s="100"/>
      <c r="M2324" s="100"/>
      <c r="N2324" s="100"/>
      <c r="O2324" s="100"/>
      <c r="P2324" s="100"/>
      <c r="Q2324" s="100"/>
      <c r="R2324" s="100"/>
      <c r="S2324" s="100"/>
      <c r="T2324" s="100"/>
      <c r="U2324" s="100"/>
      <c r="V2324" s="100"/>
      <c r="W2324" s="100"/>
      <c r="X2324" s="100"/>
      <c r="Y2324" s="100"/>
      <c r="Z2324" s="100"/>
    </row>
    <row r="2325" spans="1:26" ht="14.25" hidden="1" customHeight="1" outlineLevel="1" x14ac:dyDescent="0.2">
      <c r="A2325" s="100" t="s">
        <v>196</v>
      </c>
      <c r="B2325" s="100">
        <v>12</v>
      </c>
      <c r="C2325" s="100" t="s">
        <v>102</v>
      </c>
      <c r="D2325" s="100">
        <v>69</v>
      </c>
      <c r="E2325" s="146">
        <v>153252</v>
      </c>
      <c r="F2325" s="101">
        <v>0</v>
      </c>
      <c r="G2325" s="102">
        <v>0</v>
      </c>
      <c r="H2325" s="101" t="s">
        <v>123</v>
      </c>
      <c r="I2325" s="101"/>
      <c r="J2325" s="100"/>
      <c r="K2325" s="100"/>
      <c r="L2325" s="100"/>
      <c r="M2325" s="100"/>
      <c r="N2325" s="100"/>
      <c r="O2325" s="100"/>
      <c r="P2325" s="100"/>
      <c r="Q2325" s="100"/>
      <c r="R2325" s="100"/>
      <c r="S2325" s="100"/>
      <c r="T2325" s="100"/>
      <c r="U2325" s="100"/>
      <c r="V2325" s="100"/>
      <c r="W2325" s="100"/>
      <c r="X2325" s="100"/>
      <c r="Y2325" s="100"/>
      <c r="Z2325" s="100"/>
    </row>
    <row r="2326" spans="1:26" ht="14.25" hidden="1" customHeight="1" outlineLevel="1" x14ac:dyDescent="0.2">
      <c r="A2326" s="201" t="s">
        <v>196</v>
      </c>
      <c r="B2326" s="97">
        <v>1</v>
      </c>
      <c r="C2326" s="97" t="s">
        <v>103</v>
      </c>
      <c r="D2326" s="97">
        <v>69</v>
      </c>
      <c r="E2326" s="147">
        <v>160915</v>
      </c>
      <c r="F2326" s="98">
        <v>0</v>
      </c>
      <c r="G2326" s="99">
        <v>0</v>
      </c>
      <c r="H2326" s="98" t="s">
        <v>123</v>
      </c>
      <c r="I2326" s="101"/>
      <c r="J2326" s="100"/>
      <c r="K2326" s="100"/>
      <c r="L2326" s="100"/>
      <c r="M2326" s="100"/>
      <c r="N2326" s="100"/>
      <c r="O2326" s="100"/>
      <c r="P2326" s="100"/>
      <c r="Q2326" s="100"/>
      <c r="R2326" s="100"/>
      <c r="S2326" s="100"/>
      <c r="T2326" s="100"/>
      <c r="U2326" s="100"/>
      <c r="V2326" s="100"/>
      <c r="W2326" s="100"/>
      <c r="X2326" s="100"/>
      <c r="Y2326" s="100"/>
      <c r="Z2326" s="100"/>
    </row>
    <row r="2327" spans="1:26" ht="14.25" customHeight="1" collapsed="1" x14ac:dyDescent="0.2">
      <c r="A2327" s="100" t="s">
        <v>197</v>
      </c>
      <c r="B2327" s="100">
        <v>1</v>
      </c>
      <c r="C2327" s="100" t="s">
        <v>101</v>
      </c>
      <c r="D2327" s="100">
        <v>33</v>
      </c>
      <c r="E2327" s="101">
        <v>83358</v>
      </c>
      <c r="F2327" s="101">
        <v>100000</v>
      </c>
      <c r="G2327" s="102">
        <v>2</v>
      </c>
      <c r="H2327" s="101" t="s">
        <v>123</v>
      </c>
      <c r="I2327" s="101"/>
      <c r="J2327" s="100"/>
      <c r="K2327" s="100"/>
      <c r="L2327" s="100"/>
      <c r="M2327" s="100"/>
      <c r="N2327" s="100"/>
      <c r="O2327" s="100"/>
      <c r="P2327" s="100"/>
      <c r="Q2327" s="100"/>
      <c r="R2327" s="100"/>
      <c r="S2327" s="100"/>
      <c r="T2327" s="100"/>
      <c r="U2327" s="100"/>
      <c r="V2327" s="100"/>
      <c r="W2327" s="100"/>
      <c r="X2327" s="100"/>
      <c r="Y2327" s="100"/>
      <c r="Z2327" s="100"/>
    </row>
    <row r="2328" spans="1:26" ht="14.25" hidden="1" customHeight="1" outlineLevel="1" x14ac:dyDescent="0.2">
      <c r="A2328" s="100" t="s">
        <v>197</v>
      </c>
      <c r="B2328" s="100">
        <v>2</v>
      </c>
      <c r="C2328" s="100" t="s">
        <v>101</v>
      </c>
      <c r="D2328" s="100">
        <v>35</v>
      </c>
      <c r="E2328" s="101">
        <v>88308</v>
      </c>
      <c r="F2328" s="101">
        <v>200000</v>
      </c>
      <c r="G2328" s="102">
        <v>5</v>
      </c>
      <c r="H2328" s="101" t="s">
        <v>123</v>
      </c>
      <c r="I2328" s="101"/>
      <c r="J2328" s="100"/>
      <c r="K2328" s="100"/>
      <c r="L2328" s="100"/>
      <c r="M2328" s="100"/>
      <c r="N2328" s="100"/>
      <c r="O2328" s="100"/>
      <c r="P2328" s="100"/>
      <c r="Q2328" s="100"/>
      <c r="R2328" s="100"/>
      <c r="S2328" s="100"/>
      <c r="T2328" s="100"/>
      <c r="U2328" s="100"/>
      <c r="V2328" s="100"/>
      <c r="W2328" s="100"/>
      <c r="X2328" s="100"/>
      <c r="Y2328" s="100"/>
      <c r="Z2328" s="100"/>
    </row>
    <row r="2329" spans="1:26" ht="14.25" hidden="1" customHeight="1" outlineLevel="1" x14ac:dyDescent="0.2">
      <c r="A2329" s="100" t="s">
        <v>197</v>
      </c>
      <c r="B2329" s="100">
        <v>3</v>
      </c>
      <c r="C2329" s="100" t="s">
        <v>101</v>
      </c>
      <c r="D2329" s="100">
        <v>36</v>
      </c>
      <c r="E2329" s="101">
        <v>93654.000000000015</v>
      </c>
      <c r="F2329" s="101">
        <v>400000</v>
      </c>
      <c r="G2329" s="102">
        <v>14</v>
      </c>
      <c r="H2329" s="101" t="s">
        <v>123</v>
      </c>
      <c r="I2329" s="101"/>
      <c r="J2329" s="100"/>
      <c r="K2329" s="100"/>
      <c r="L2329" s="100"/>
      <c r="M2329" s="100"/>
      <c r="N2329" s="100"/>
      <c r="O2329" s="100"/>
      <c r="P2329" s="100"/>
      <c r="Q2329" s="100"/>
      <c r="R2329" s="100"/>
      <c r="S2329" s="100"/>
      <c r="T2329" s="100"/>
      <c r="U2329" s="100"/>
      <c r="V2329" s="100"/>
      <c r="W2329" s="100"/>
      <c r="X2329" s="100"/>
      <c r="Y2329" s="100"/>
      <c r="Z2329" s="100"/>
    </row>
    <row r="2330" spans="1:26" ht="14.25" hidden="1" customHeight="1" outlineLevel="1" x14ac:dyDescent="0.2">
      <c r="A2330" s="100" t="s">
        <v>197</v>
      </c>
      <c r="B2330" s="100">
        <v>4</v>
      </c>
      <c r="C2330" s="100" t="s">
        <v>101</v>
      </c>
      <c r="D2330" s="100">
        <v>38</v>
      </c>
      <c r="E2330" s="101">
        <v>99297.000000000015</v>
      </c>
      <c r="F2330" s="101">
        <v>2000000</v>
      </c>
      <c r="G2330" s="102">
        <v>28</v>
      </c>
      <c r="H2330" s="101" t="s">
        <v>123</v>
      </c>
      <c r="I2330" s="101"/>
      <c r="J2330" s="100"/>
      <c r="K2330" s="100"/>
      <c r="L2330" s="100"/>
      <c r="M2330" s="100"/>
      <c r="N2330" s="100"/>
      <c r="O2330" s="100"/>
      <c r="P2330" s="100"/>
      <c r="Q2330" s="100"/>
      <c r="R2330" s="100"/>
      <c r="S2330" s="100"/>
      <c r="T2330" s="100"/>
      <c r="U2330" s="100"/>
      <c r="V2330" s="100"/>
      <c r="W2330" s="100"/>
      <c r="X2330" s="100"/>
      <c r="Y2330" s="100"/>
      <c r="Z2330" s="100"/>
    </row>
    <row r="2331" spans="1:26" ht="14.25" hidden="1" customHeight="1" outlineLevel="1" x14ac:dyDescent="0.2">
      <c r="A2331" s="100" t="s">
        <v>197</v>
      </c>
      <c r="B2331" s="100">
        <v>5</v>
      </c>
      <c r="C2331" s="100" t="s">
        <v>101</v>
      </c>
      <c r="D2331" s="100">
        <v>39</v>
      </c>
      <c r="E2331" s="101">
        <v>105237</v>
      </c>
      <c r="F2331" s="101">
        <v>4000000</v>
      </c>
      <c r="G2331" s="102">
        <v>66</v>
      </c>
      <c r="H2331" s="101" t="s">
        <v>123</v>
      </c>
      <c r="I2331" s="101"/>
      <c r="J2331" s="100"/>
      <c r="K2331" s="100"/>
      <c r="L2331" s="100"/>
      <c r="M2331" s="100"/>
      <c r="N2331" s="100"/>
      <c r="O2331" s="100"/>
      <c r="P2331" s="100"/>
      <c r="Q2331" s="100"/>
      <c r="R2331" s="100"/>
      <c r="S2331" s="100"/>
      <c r="T2331" s="100"/>
      <c r="U2331" s="100"/>
      <c r="V2331" s="100"/>
      <c r="W2331" s="100"/>
      <c r="X2331" s="100"/>
      <c r="Y2331" s="100"/>
      <c r="Z2331" s="100"/>
    </row>
    <row r="2332" spans="1:26" ht="14.25" hidden="1" customHeight="1" outlineLevel="1" collapsed="1" x14ac:dyDescent="0.2">
      <c r="A2332" s="100" t="s">
        <v>197</v>
      </c>
      <c r="B2332" s="100">
        <v>6</v>
      </c>
      <c r="C2332" s="100" t="s">
        <v>101</v>
      </c>
      <c r="D2332" s="100">
        <v>41</v>
      </c>
      <c r="E2332" s="101">
        <v>111573</v>
      </c>
      <c r="F2332" s="101">
        <v>6000000</v>
      </c>
      <c r="G2332" s="102">
        <v>102</v>
      </c>
      <c r="H2332" s="101" t="s">
        <v>123</v>
      </c>
      <c r="I2332" s="101"/>
      <c r="J2332" s="100"/>
      <c r="K2332" s="100"/>
      <c r="L2332" s="100"/>
      <c r="M2332" s="100"/>
      <c r="N2332" s="100"/>
      <c r="O2332" s="100"/>
      <c r="P2332" s="100"/>
      <c r="Q2332" s="100"/>
      <c r="R2332" s="100"/>
      <c r="S2332" s="100"/>
      <c r="T2332" s="100"/>
      <c r="U2332" s="100"/>
      <c r="V2332" s="100"/>
      <c r="W2332" s="100"/>
      <c r="X2332" s="100"/>
      <c r="Y2332" s="100"/>
      <c r="Z2332" s="100"/>
    </row>
    <row r="2333" spans="1:26" ht="14.25" hidden="1" customHeight="1" outlineLevel="1" x14ac:dyDescent="0.2">
      <c r="A2333" s="100" t="s">
        <v>197</v>
      </c>
      <c r="B2333" s="100">
        <v>7</v>
      </c>
      <c r="C2333" s="100" t="s">
        <v>101</v>
      </c>
      <c r="D2333" s="100">
        <v>42</v>
      </c>
      <c r="E2333" s="101">
        <v>118305</v>
      </c>
      <c r="F2333" s="101">
        <v>11000000</v>
      </c>
      <c r="G2333" s="102">
        <v>124</v>
      </c>
      <c r="H2333" s="101" t="s">
        <v>123</v>
      </c>
      <c r="I2333" s="101"/>
      <c r="J2333" s="100"/>
      <c r="K2333" s="100"/>
      <c r="L2333" s="100"/>
      <c r="M2333" s="100"/>
      <c r="N2333" s="100"/>
      <c r="O2333" s="100"/>
      <c r="P2333" s="100"/>
      <c r="Q2333" s="100"/>
      <c r="R2333" s="100"/>
      <c r="S2333" s="100"/>
      <c r="T2333" s="100"/>
      <c r="U2333" s="100"/>
      <c r="V2333" s="100"/>
      <c r="W2333" s="100"/>
      <c r="X2333" s="100"/>
      <c r="Y2333" s="100"/>
      <c r="Z2333" s="100"/>
    </row>
    <row r="2334" spans="1:26" ht="14.25" hidden="1" customHeight="1" outlineLevel="1" x14ac:dyDescent="0.2">
      <c r="A2334" s="100" t="s">
        <v>197</v>
      </c>
      <c r="B2334" s="100">
        <v>8</v>
      </c>
      <c r="C2334" s="100" t="s">
        <v>101</v>
      </c>
      <c r="D2334" s="100">
        <v>44</v>
      </c>
      <c r="E2334" s="101">
        <v>125433</v>
      </c>
      <c r="F2334" s="101">
        <v>17000000</v>
      </c>
      <c r="G2334" s="102">
        <v>140</v>
      </c>
      <c r="H2334" s="101" t="s">
        <v>123</v>
      </c>
      <c r="I2334" s="101"/>
      <c r="J2334" s="100"/>
      <c r="K2334" s="100"/>
      <c r="L2334" s="100"/>
      <c r="M2334" s="100"/>
      <c r="N2334" s="100"/>
      <c r="O2334" s="100"/>
      <c r="P2334" s="100"/>
      <c r="Q2334" s="100"/>
      <c r="R2334" s="100"/>
      <c r="S2334" s="100"/>
      <c r="T2334" s="100"/>
      <c r="U2334" s="100"/>
      <c r="V2334" s="100"/>
      <c r="W2334" s="100"/>
      <c r="X2334" s="100"/>
      <c r="Y2334" s="100"/>
      <c r="Z2334" s="100"/>
    </row>
    <row r="2335" spans="1:26" ht="14.25" hidden="1" customHeight="1" outlineLevel="1" x14ac:dyDescent="0.2">
      <c r="A2335" s="100" t="s">
        <v>197</v>
      </c>
      <c r="B2335" s="100">
        <v>9</v>
      </c>
      <c r="C2335" s="100" t="s">
        <v>101</v>
      </c>
      <c r="D2335" s="100">
        <v>45</v>
      </c>
      <c r="E2335" s="101">
        <v>132957</v>
      </c>
      <c r="F2335" s="101">
        <v>36000000</v>
      </c>
      <c r="G2335" s="102">
        <v>148</v>
      </c>
      <c r="H2335" s="101" t="s">
        <v>123</v>
      </c>
      <c r="I2335" s="101"/>
      <c r="J2335" s="100"/>
      <c r="K2335" s="100"/>
      <c r="L2335" s="100"/>
      <c r="M2335" s="100"/>
      <c r="N2335" s="100"/>
      <c r="O2335" s="100"/>
      <c r="P2335" s="100"/>
      <c r="Q2335" s="100"/>
      <c r="R2335" s="100"/>
      <c r="S2335" s="100"/>
      <c r="T2335" s="100"/>
      <c r="U2335" s="100"/>
      <c r="V2335" s="100"/>
      <c r="W2335" s="100"/>
      <c r="X2335" s="100"/>
      <c r="Y2335" s="100"/>
      <c r="Z2335" s="100"/>
    </row>
    <row r="2336" spans="1:26" ht="14.25" hidden="1" customHeight="1" outlineLevel="1" x14ac:dyDescent="0.2">
      <c r="A2336" s="100" t="s">
        <v>197</v>
      </c>
      <c r="B2336" s="100">
        <v>10</v>
      </c>
      <c r="C2336" s="100" t="s">
        <v>101</v>
      </c>
      <c r="D2336" s="100">
        <v>46</v>
      </c>
      <c r="E2336" s="101">
        <v>140976</v>
      </c>
      <c r="F2336" s="101">
        <v>52000000</v>
      </c>
      <c r="G2336" s="102">
        <v>152</v>
      </c>
      <c r="H2336" s="101" t="s">
        <v>123</v>
      </c>
      <c r="I2336" s="101"/>
      <c r="J2336" s="100"/>
      <c r="K2336" s="100"/>
      <c r="L2336" s="100"/>
      <c r="M2336" s="100"/>
      <c r="N2336" s="100"/>
      <c r="O2336" s="100"/>
      <c r="P2336" s="100"/>
      <c r="Q2336" s="100"/>
      <c r="R2336" s="100"/>
      <c r="S2336" s="100"/>
      <c r="T2336" s="100"/>
      <c r="U2336" s="100"/>
      <c r="V2336" s="100"/>
      <c r="W2336" s="100"/>
      <c r="X2336" s="100"/>
      <c r="Y2336" s="100"/>
      <c r="Z2336" s="100"/>
    </row>
    <row r="2337" spans="1:26" ht="14.25" hidden="1" customHeight="1" outlineLevel="1" x14ac:dyDescent="0.2">
      <c r="A2337" s="100" t="s">
        <v>197</v>
      </c>
      <c r="B2337" s="100">
        <v>11</v>
      </c>
      <c r="C2337" s="100" t="s">
        <v>101</v>
      </c>
      <c r="D2337" s="100">
        <v>47</v>
      </c>
      <c r="E2337" s="101">
        <v>149391</v>
      </c>
      <c r="F2337" s="101">
        <v>70000000</v>
      </c>
      <c r="G2337" s="102">
        <v>160</v>
      </c>
      <c r="H2337" s="101" t="s">
        <v>123</v>
      </c>
      <c r="I2337" s="101"/>
      <c r="J2337" s="100"/>
      <c r="K2337" s="100"/>
      <c r="L2337" s="100"/>
      <c r="M2337" s="100"/>
      <c r="N2337" s="100"/>
      <c r="O2337" s="100"/>
      <c r="P2337" s="100"/>
      <c r="Q2337" s="100"/>
      <c r="R2337" s="100"/>
      <c r="S2337" s="100"/>
      <c r="T2337" s="100"/>
      <c r="U2337" s="100"/>
      <c r="V2337" s="100"/>
      <c r="W2337" s="100"/>
      <c r="X2337" s="100"/>
      <c r="Y2337" s="100"/>
      <c r="Z2337" s="100"/>
    </row>
    <row r="2338" spans="1:26" ht="14.25" hidden="1" customHeight="1" outlineLevel="1" x14ac:dyDescent="0.2">
      <c r="A2338" s="100" t="s">
        <v>197</v>
      </c>
      <c r="B2338" s="100">
        <v>12</v>
      </c>
      <c r="C2338" s="100" t="s">
        <v>101</v>
      </c>
      <c r="D2338" s="100">
        <v>48</v>
      </c>
      <c r="E2338" s="101">
        <v>158400</v>
      </c>
      <c r="F2338" s="101">
        <v>0</v>
      </c>
      <c r="G2338" s="102">
        <v>0</v>
      </c>
      <c r="H2338" s="101" t="s">
        <v>123</v>
      </c>
      <c r="I2338" s="101"/>
      <c r="J2338" s="100"/>
      <c r="K2338" s="100"/>
      <c r="L2338" s="100"/>
      <c r="M2338" s="100"/>
      <c r="N2338" s="100"/>
      <c r="O2338" s="100"/>
      <c r="P2338" s="100"/>
      <c r="Q2338" s="100"/>
      <c r="R2338" s="100"/>
      <c r="S2338" s="100"/>
      <c r="T2338" s="100"/>
      <c r="U2338" s="100"/>
      <c r="V2338" s="100"/>
      <c r="W2338" s="100"/>
      <c r="X2338" s="100"/>
      <c r="Y2338" s="100"/>
      <c r="Z2338" s="100"/>
    </row>
    <row r="2339" spans="1:26" ht="14.25" hidden="1" customHeight="1" outlineLevel="1" x14ac:dyDescent="0.2">
      <c r="A2339" s="100" t="s">
        <v>197</v>
      </c>
      <c r="B2339" s="100">
        <v>1</v>
      </c>
      <c r="C2339" s="100" t="s">
        <v>102</v>
      </c>
      <c r="D2339" s="100">
        <v>48</v>
      </c>
      <c r="E2339" s="101">
        <v>158400</v>
      </c>
      <c r="F2339" s="101">
        <v>2500000</v>
      </c>
      <c r="G2339" s="102">
        <v>12</v>
      </c>
      <c r="H2339" s="101" t="s">
        <v>123</v>
      </c>
      <c r="I2339" s="101"/>
      <c r="J2339" s="100"/>
      <c r="K2339" s="100"/>
      <c r="L2339" s="100"/>
      <c r="M2339" s="100"/>
      <c r="N2339" s="100"/>
      <c r="O2339" s="100"/>
      <c r="P2339" s="100"/>
      <c r="Q2339" s="100"/>
      <c r="R2339" s="100"/>
      <c r="S2339" s="100"/>
      <c r="T2339" s="100"/>
      <c r="U2339" s="100"/>
      <c r="V2339" s="100"/>
      <c r="W2339" s="100"/>
      <c r="X2339" s="100"/>
      <c r="Y2339" s="100"/>
      <c r="Z2339" s="100"/>
    </row>
    <row r="2340" spans="1:26" ht="14.25" hidden="1" customHeight="1" outlineLevel="1" x14ac:dyDescent="0.2">
      <c r="A2340" s="100" t="s">
        <v>197</v>
      </c>
      <c r="B2340" s="100">
        <v>2</v>
      </c>
      <c r="C2340" s="100" t="s">
        <v>102</v>
      </c>
      <c r="D2340" s="100">
        <v>48</v>
      </c>
      <c r="E2340" s="101">
        <v>161370</v>
      </c>
      <c r="F2340" s="101">
        <v>5000000</v>
      </c>
      <c r="G2340" s="102">
        <v>24</v>
      </c>
      <c r="H2340" s="101" t="s">
        <v>123</v>
      </c>
      <c r="I2340" s="101"/>
      <c r="J2340" s="100"/>
      <c r="K2340" s="100"/>
      <c r="L2340" s="100"/>
      <c r="M2340" s="100"/>
      <c r="N2340" s="100"/>
      <c r="O2340" s="100"/>
      <c r="P2340" s="100"/>
      <c r="Q2340" s="100"/>
      <c r="R2340" s="100"/>
      <c r="S2340" s="100"/>
      <c r="T2340" s="100"/>
      <c r="U2340" s="100"/>
      <c r="V2340" s="100"/>
      <c r="W2340" s="100"/>
      <c r="X2340" s="100"/>
      <c r="Y2340" s="100"/>
      <c r="Z2340" s="100"/>
    </row>
    <row r="2341" spans="1:26" ht="14.25" hidden="1" customHeight="1" outlineLevel="1" x14ac:dyDescent="0.2">
      <c r="A2341" s="100" t="s">
        <v>197</v>
      </c>
      <c r="B2341" s="100">
        <v>3</v>
      </c>
      <c r="C2341" s="100" t="s">
        <v>102</v>
      </c>
      <c r="D2341" s="100">
        <v>48</v>
      </c>
      <c r="E2341" s="101">
        <v>164340</v>
      </c>
      <c r="F2341" s="101">
        <v>10000000</v>
      </c>
      <c r="G2341" s="102">
        <v>36</v>
      </c>
      <c r="H2341" s="101" t="s">
        <v>123</v>
      </c>
      <c r="I2341" s="101"/>
      <c r="J2341" s="100"/>
      <c r="K2341" s="100"/>
      <c r="L2341" s="100"/>
      <c r="M2341" s="100"/>
      <c r="N2341" s="100"/>
      <c r="O2341" s="100"/>
      <c r="P2341" s="100"/>
      <c r="Q2341" s="100"/>
      <c r="R2341" s="100"/>
      <c r="S2341" s="100"/>
      <c r="T2341" s="100"/>
      <c r="U2341" s="100"/>
      <c r="V2341" s="100"/>
      <c r="W2341" s="100"/>
      <c r="X2341" s="100"/>
      <c r="Y2341" s="100"/>
      <c r="Z2341" s="100"/>
    </row>
    <row r="2342" spans="1:26" ht="14.25" hidden="1" customHeight="1" outlineLevel="1" x14ac:dyDescent="0.2">
      <c r="A2342" s="100" t="s">
        <v>197</v>
      </c>
      <c r="B2342" s="100">
        <v>4</v>
      </c>
      <c r="C2342" s="100" t="s">
        <v>102</v>
      </c>
      <c r="D2342" s="100">
        <v>48</v>
      </c>
      <c r="E2342" s="101">
        <v>167310</v>
      </c>
      <c r="F2342" s="101">
        <v>22500000</v>
      </c>
      <c r="G2342" s="102">
        <v>48</v>
      </c>
      <c r="H2342" s="101" t="s">
        <v>123</v>
      </c>
      <c r="I2342" s="101"/>
      <c r="J2342" s="100"/>
      <c r="K2342" s="100"/>
      <c r="L2342" s="100"/>
      <c r="M2342" s="100"/>
      <c r="N2342" s="100"/>
      <c r="O2342" s="100"/>
      <c r="P2342" s="100"/>
      <c r="Q2342" s="100"/>
      <c r="R2342" s="100"/>
      <c r="S2342" s="100"/>
      <c r="T2342" s="100"/>
      <c r="U2342" s="100"/>
      <c r="V2342" s="100"/>
      <c r="W2342" s="100"/>
      <c r="X2342" s="100"/>
      <c r="Y2342" s="100"/>
      <c r="Z2342" s="100"/>
    </row>
    <row r="2343" spans="1:26" ht="14.25" hidden="1" customHeight="1" outlineLevel="1" x14ac:dyDescent="0.2">
      <c r="A2343" s="100" t="s">
        <v>197</v>
      </c>
      <c r="B2343" s="100">
        <v>5</v>
      </c>
      <c r="C2343" s="100" t="s">
        <v>102</v>
      </c>
      <c r="D2343" s="100">
        <v>48</v>
      </c>
      <c r="E2343" s="101">
        <v>170280</v>
      </c>
      <c r="F2343" s="101">
        <v>22500000</v>
      </c>
      <c r="G2343" s="102">
        <v>48</v>
      </c>
      <c r="H2343" s="101" t="s">
        <v>123</v>
      </c>
      <c r="I2343" s="101"/>
      <c r="J2343" s="100"/>
      <c r="K2343" s="100"/>
      <c r="L2343" s="100"/>
      <c r="M2343" s="100"/>
      <c r="N2343" s="100"/>
      <c r="O2343" s="100"/>
      <c r="P2343" s="100"/>
      <c r="Q2343" s="100"/>
      <c r="R2343" s="100"/>
      <c r="S2343" s="100"/>
      <c r="T2343" s="100"/>
      <c r="U2343" s="100"/>
      <c r="V2343" s="100"/>
      <c r="W2343" s="100"/>
      <c r="X2343" s="100"/>
      <c r="Y2343" s="100"/>
      <c r="Z2343" s="100"/>
    </row>
    <row r="2344" spans="1:26" ht="14.25" hidden="1" customHeight="1" outlineLevel="1" x14ac:dyDescent="0.2">
      <c r="A2344" s="100" t="s">
        <v>197</v>
      </c>
      <c r="B2344" s="100">
        <v>6</v>
      </c>
      <c r="C2344" s="100" t="s">
        <v>102</v>
      </c>
      <c r="D2344" s="100">
        <v>48</v>
      </c>
      <c r="E2344" s="101">
        <v>173250</v>
      </c>
      <c r="F2344" s="101">
        <v>22500000</v>
      </c>
      <c r="G2344" s="102">
        <v>48</v>
      </c>
      <c r="H2344" s="101" t="s">
        <v>123</v>
      </c>
      <c r="I2344" s="101"/>
      <c r="J2344" s="100"/>
      <c r="K2344" s="100"/>
      <c r="L2344" s="100"/>
      <c r="M2344" s="100"/>
      <c r="N2344" s="100"/>
      <c r="O2344" s="100"/>
      <c r="P2344" s="100"/>
      <c r="Q2344" s="100"/>
      <c r="R2344" s="100"/>
      <c r="S2344" s="100"/>
      <c r="T2344" s="100"/>
      <c r="U2344" s="100"/>
      <c r="V2344" s="100"/>
      <c r="W2344" s="100"/>
      <c r="X2344" s="100"/>
      <c r="Y2344" s="100"/>
      <c r="Z2344" s="100"/>
    </row>
    <row r="2345" spans="1:26" ht="14.25" hidden="1" customHeight="1" outlineLevel="1" x14ac:dyDescent="0.2">
      <c r="A2345" s="100" t="s">
        <v>197</v>
      </c>
      <c r="B2345" s="100">
        <v>7</v>
      </c>
      <c r="C2345" s="100" t="s">
        <v>102</v>
      </c>
      <c r="D2345" s="100">
        <v>48</v>
      </c>
      <c r="E2345" s="101">
        <v>176220</v>
      </c>
      <c r="F2345" s="101">
        <v>22500000</v>
      </c>
      <c r="G2345" s="102">
        <v>48</v>
      </c>
      <c r="H2345" s="101" t="s">
        <v>123</v>
      </c>
      <c r="I2345" s="101"/>
      <c r="J2345" s="100"/>
      <c r="K2345" s="100"/>
      <c r="L2345" s="100"/>
      <c r="M2345" s="100"/>
      <c r="N2345" s="100"/>
      <c r="O2345" s="100"/>
      <c r="P2345" s="100"/>
      <c r="Q2345" s="100"/>
      <c r="R2345" s="100"/>
      <c r="S2345" s="100"/>
      <c r="T2345" s="100"/>
      <c r="U2345" s="100"/>
      <c r="V2345" s="100"/>
      <c r="W2345" s="100"/>
      <c r="X2345" s="100"/>
      <c r="Y2345" s="100"/>
      <c r="Z2345" s="100"/>
    </row>
    <row r="2346" spans="1:26" ht="14.25" hidden="1" customHeight="1" outlineLevel="1" x14ac:dyDescent="0.2">
      <c r="A2346" s="100" t="s">
        <v>197</v>
      </c>
      <c r="B2346" s="100">
        <v>8</v>
      </c>
      <c r="C2346" s="100" t="s">
        <v>102</v>
      </c>
      <c r="D2346" s="100">
        <v>48</v>
      </c>
      <c r="E2346" s="101">
        <v>179190</v>
      </c>
      <c r="F2346" s="101">
        <v>22500000</v>
      </c>
      <c r="G2346" s="102">
        <v>48</v>
      </c>
      <c r="H2346" s="101" t="s">
        <v>123</v>
      </c>
      <c r="I2346" s="101"/>
      <c r="J2346" s="100"/>
      <c r="K2346" s="100"/>
      <c r="L2346" s="100"/>
      <c r="M2346" s="100"/>
      <c r="N2346" s="100"/>
      <c r="O2346" s="100"/>
      <c r="P2346" s="100"/>
      <c r="Q2346" s="100"/>
      <c r="R2346" s="100"/>
      <c r="S2346" s="100"/>
      <c r="T2346" s="100"/>
      <c r="U2346" s="100"/>
      <c r="V2346" s="100"/>
      <c r="W2346" s="100"/>
      <c r="X2346" s="100"/>
      <c r="Y2346" s="100"/>
      <c r="Z2346" s="100"/>
    </row>
    <row r="2347" spans="1:26" ht="14.25" hidden="1" customHeight="1" outlineLevel="1" x14ac:dyDescent="0.2">
      <c r="A2347" s="100" t="s">
        <v>197</v>
      </c>
      <c r="B2347" s="100">
        <v>9</v>
      </c>
      <c r="C2347" s="100" t="s">
        <v>102</v>
      </c>
      <c r="D2347" s="100">
        <v>48</v>
      </c>
      <c r="E2347" s="101">
        <v>182160</v>
      </c>
      <c r="F2347" s="101">
        <v>22500000</v>
      </c>
      <c r="G2347" s="102">
        <v>48</v>
      </c>
      <c r="H2347" s="101" t="s">
        <v>123</v>
      </c>
      <c r="I2347" s="101"/>
      <c r="J2347" s="100"/>
      <c r="K2347" s="100"/>
      <c r="L2347" s="100"/>
      <c r="M2347" s="100"/>
      <c r="N2347" s="100"/>
      <c r="O2347" s="100"/>
      <c r="P2347" s="100"/>
      <c r="Q2347" s="100"/>
      <c r="R2347" s="100"/>
      <c r="S2347" s="100"/>
      <c r="T2347" s="100"/>
      <c r="U2347" s="100"/>
      <c r="V2347" s="100"/>
      <c r="W2347" s="100"/>
      <c r="X2347" s="100"/>
      <c r="Y2347" s="100"/>
      <c r="Z2347" s="100"/>
    </row>
    <row r="2348" spans="1:26" ht="14.25" hidden="1" customHeight="1" outlineLevel="1" x14ac:dyDescent="0.2">
      <c r="A2348" s="100" t="s">
        <v>197</v>
      </c>
      <c r="B2348" s="100">
        <v>10</v>
      </c>
      <c r="C2348" s="100" t="s">
        <v>102</v>
      </c>
      <c r="D2348" s="100">
        <v>48</v>
      </c>
      <c r="E2348" s="101">
        <v>185130</v>
      </c>
      <c r="F2348" s="101">
        <v>22500000</v>
      </c>
      <c r="G2348" s="102">
        <v>48</v>
      </c>
      <c r="H2348" s="101" t="s">
        <v>123</v>
      </c>
      <c r="I2348" s="101"/>
      <c r="J2348" s="100"/>
      <c r="K2348" s="100"/>
      <c r="L2348" s="100"/>
      <c r="M2348" s="100"/>
      <c r="N2348" s="100"/>
      <c r="O2348" s="100"/>
      <c r="P2348" s="100"/>
      <c r="Q2348" s="100"/>
      <c r="R2348" s="100"/>
      <c r="S2348" s="100"/>
      <c r="T2348" s="100"/>
      <c r="U2348" s="100"/>
      <c r="V2348" s="100"/>
      <c r="W2348" s="100"/>
      <c r="X2348" s="100"/>
      <c r="Y2348" s="100"/>
      <c r="Z2348" s="100"/>
    </row>
    <row r="2349" spans="1:26" ht="14.25" hidden="1" customHeight="1" outlineLevel="1" x14ac:dyDescent="0.2">
      <c r="A2349" s="100" t="s">
        <v>197</v>
      </c>
      <c r="B2349" s="100">
        <v>11</v>
      </c>
      <c r="C2349" s="100" t="s">
        <v>102</v>
      </c>
      <c r="D2349" s="100">
        <v>48</v>
      </c>
      <c r="E2349" s="101">
        <v>188100</v>
      </c>
      <c r="F2349" s="101">
        <v>22500000</v>
      </c>
      <c r="G2349" s="102">
        <v>48</v>
      </c>
      <c r="H2349" s="101" t="s">
        <v>123</v>
      </c>
      <c r="I2349" s="101"/>
      <c r="J2349" s="100"/>
      <c r="K2349" s="100"/>
      <c r="L2349" s="100"/>
      <c r="M2349" s="100"/>
      <c r="N2349" s="100"/>
      <c r="O2349" s="100"/>
      <c r="P2349" s="100"/>
      <c r="Q2349" s="100"/>
      <c r="R2349" s="100"/>
      <c r="S2349" s="100"/>
      <c r="T2349" s="100"/>
      <c r="U2349" s="100"/>
      <c r="V2349" s="100"/>
      <c r="W2349" s="100"/>
      <c r="X2349" s="100"/>
      <c r="Y2349" s="100"/>
      <c r="Z2349" s="100"/>
    </row>
    <row r="2350" spans="1:26" ht="14.25" hidden="1" customHeight="1" outlineLevel="1" x14ac:dyDescent="0.2">
      <c r="A2350" s="100" t="s">
        <v>197</v>
      </c>
      <c r="B2350" s="100">
        <v>12</v>
      </c>
      <c r="C2350" s="100" t="s">
        <v>102</v>
      </c>
      <c r="D2350" s="100">
        <v>48</v>
      </c>
      <c r="E2350" s="101">
        <v>191070</v>
      </c>
      <c r="F2350" s="101">
        <v>0</v>
      </c>
      <c r="G2350" s="102">
        <v>0</v>
      </c>
      <c r="H2350" s="101" t="s">
        <v>123</v>
      </c>
      <c r="I2350" s="101"/>
      <c r="J2350" s="100"/>
      <c r="K2350" s="100"/>
      <c r="L2350" s="100"/>
      <c r="M2350" s="100"/>
      <c r="N2350" s="100"/>
      <c r="O2350" s="100"/>
      <c r="P2350" s="100"/>
      <c r="Q2350" s="100"/>
      <c r="R2350" s="100"/>
      <c r="S2350" s="100"/>
      <c r="T2350" s="100"/>
      <c r="U2350" s="100"/>
      <c r="V2350" s="100"/>
      <c r="W2350" s="100"/>
      <c r="X2350" s="100"/>
      <c r="Y2350" s="100"/>
      <c r="Z2350" s="100"/>
    </row>
    <row r="2351" spans="1:26" ht="14.25" hidden="1" customHeight="1" outlineLevel="1" x14ac:dyDescent="0.2">
      <c r="A2351" s="201" t="s">
        <v>197</v>
      </c>
      <c r="B2351" s="97">
        <v>1</v>
      </c>
      <c r="C2351" s="97" t="s">
        <v>103</v>
      </c>
      <c r="D2351" s="97">
        <v>48</v>
      </c>
      <c r="E2351" s="98">
        <v>200623.5</v>
      </c>
      <c r="F2351" s="98">
        <v>0</v>
      </c>
      <c r="G2351" s="99">
        <v>0</v>
      </c>
      <c r="H2351" s="98" t="s">
        <v>123</v>
      </c>
      <c r="I2351" s="101"/>
      <c r="J2351" s="100"/>
      <c r="K2351" s="100"/>
      <c r="L2351" s="100"/>
      <c r="M2351" s="100"/>
      <c r="N2351" s="100"/>
      <c r="O2351" s="100"/>
      <c r="P2351" s="100"/>
      <c r="Q2351" s="100"/>
      <c r="R2351" s="100"/>
      <c r="S2351" s="100"/>
      <c r="T2351" s="100"/>
      <c r="U2351" s="100"/>
      <c r="V2351" s="100"/>
      <c r="W2351" s="100"/>
      <c r="X2351" s="100"/>
      <c r="Y2351" s="100"/>
      <c r="Z2351" s="100"/>
    </row>
    <row r="2352" spans="1:26" ht="14.25" customHeight="1" collapsed="1" x14ac:dyDescent="0.2">
      <c r="A2352" s="100" t="s">
        <v>198</v>
      </c>
      <c r="B2352" s="100">
        <v>1</v>
      </c>
      <c r="C2352" s="100" t="s">
        <v>101</v>
      </c>
      <c r="D2352" s="100">
        <v>55</v>
      </c>
      <c r="E2352" s="101">
        <v>57860.000000000007</v>
      </c>
      <c r="F2352" s="101">
        <v>10000</v>
      </c>
      <c r="G2352" s="102">
        <v>8.3333333333333329E-2</v>
      </c>
      <c r="H2352" s="101" t="s">
        <v>123</v>
      </c>
      <c r="I2352" s="101"/>
      <c r="J2352" s="100"/>
      <c r="K2352" s="100"/>
      <c r="L2352" s="100"/>
      <c r="M2352" s="100"/>
      <c r="N2352" s="100"/>
      <c r="O2352" s="100"/>
      <c r="P2352" s="100"/>
      <c r="Q2352" s="100"/>
      <c r="R2352" s="100"/>
      <c r="S2352" s="100"/>
      <c r="T2352" s="100"/>
      <c r="U2352" s="100"/>
      <c r="V2352" s="100"/>
      <c r="W2352" s="100"/>
      <c r="X2352" s="100"/>
      <c r="Y2352" s="100"/>
      <c r="Z2352" s="100"/>
    </row>
    <row r="2353" spans="1:26" ht="14.25" hidden="1" customHeight="1" outlineLevel="1" x14ac:dyDescent="0.2">
      <c r="A2353" s="100" t="s">
        <v>198</v>
      </c>
      <c r="B2353" s="100">
        <v>2</v>
      </c>
      <c r="C2353" s="100" t="s">
        <v>101</v>
      </c>
      <c r="D2353" s="100">
        <v>55</v>
      </c>
      <c r="E2353" s="101">
        <v>61380.000000000007</v>
      </c>
      <c r="F2353" s="101">
        <v>20000</v>
      </c>
      <c r="G2353" s="102">
        <v>0.5</v>
      </c>
      <c r="H2353" s="101" t="s">
        <v>123</v>
      </c>
      <c r="I2353" s="101"/>
      <c r="J2353" s="100"/>
      <c r="K2353" s="100"/>
      <c r="L2353" s="100"/>
      <c r="M2353" s="100"/>
      <c r="N2353" s="100"/>
      <c r="O2353" s="100"/>
      <c r="P2353" s="100"/>
      <c r="Q2353" s="100"/>
      <c r="R2353" s="100"/>
      <c r="S2353" s="100"/>
      <c r="T2353" s="100"/>
      <c r="U2353" s="100"/>
      <c r="V2353" s="100"/>
      <c r="W2353" s="100"/>
      <c r="X2353" s="100"/>
      <c r="Y2353" s="100"/>
      <c r="Z2353" s="100"/>
    </row>
    <row r="2354" spans="1:26" ht="14.25" hidden="1" customHeight="1" outlineLevel="1" x14ac:dyDescent="0.2">
      <c r="A2354" s="100" t="s">
        <v>198</v>
      </c>
      <c r="B2354" s="100">
        <v>3</v>
      </c>
      <c r="C2354" s="100" t="s">
        <v>101</v>
      </c>
      <c r="D2354" s="100">
        <v>55</v>
      </c>
      <c r="E2354" s="101">
        <v>65120.000000000007</v>
      </c>
      <c r="F2354" s="101">
        <v>40000</v>
      </c>
      <c r="G2354" s="102">
        <v>1</v>
      </c>
      <c r="H2354" s="101" t="s">
        <v>123</v>
      </c>
      <c r="I2354" s="101"/>
      <c r="J2354" s="100"/>
      <c r="K2354" s="100"/>
      <c r="L2354" s="100"/>
      <c r="M2354" s="100"/>
      <c r="N2354" s="100"/>
      <c r="O2354" s="100"/>
      <c r="P2354" s="100"/>
      <c r="Q2354" s="100"/>
      <c r="R2354" s="100"/>
      <c r="S2354" s="100"/>
      <c r="T2354" s="100"/>
      <c r="U2354" s="100"/>
      <c r="V2354" s="100"/>
      <c r="W2354" s="100"/>
      <c r="X2354" s="100"/>
      <c r="Y2354" s="100"/>
      <c r="Z2354" s="100"/>
    </row>
    <row r="2355" spans="1:26" ht="14.25" hidden="1" customHeight="1" outlineLevel="1" x14ac:dyDescent="0.2">
      <c r="A2355" s="100" t="s">
        <v>198</v>
      </c>
      <c r="B2355" s="100">
        <v>4</v>
      </c>
      <c r="C2355" s="100" t="s">
        <v>101</v>
      </c>
      <c r="D2355" s="100">
        <v>55</v>
      </c>
      <c r="E2355" s="101">
        <v>68970</v>
      </c>
      <c r="F2355" s="101">
        <v>200000</v>
      </c>
      <c r="G2355" s="102">
        <v>4</v>
      </c>
      <c r="H2355" s="101" t="s">
        <v>123</v>
      </c>
      <c r="I2355" s="101"/>
      <c r="J2355" s="100"/>
      <c r="K2355" s="100"/>
      <c r="L2355" s="100"/>
      <c r="M2355" s="100"/>
      <c r="N2355" s="100"/>
      <c r="O2355" s="100"/>
      <c r="P2355" s="100"/>
      <c r="Q2355" s="100"/>
      <c r="R2355" s="100"/>
      <c r="S2355" s="100"/>
      <c r="T2355" s="100"/>
      <c r="U2355" s="100"/>
      <c r="V2355" s="100"/>
      <c r="W2355" s="100"/>
      <c r="X2355" s="100"/>
      <c r="Y2355" s="100"/>
      <c r="Z2355" s="100"/>
    </row>
    <row r="2356" spans="1:26" ht="14.25" hidden="1" customHeight="1" outlineLevel="1" x14ac:dyDescent="0.2">
      <c r="A2356" s="100" t="s">
        <v>198</v>
      </c>
      <c r="B2356" s="100">
        <v>5</v>
      </c>
      <c r="C2356" s="100" t="s">
        <v>101</v>
      </c>
      <c r="D2356" s="100">
        <v>55</v>
      </c>
      <c r="E2356" s="101">
        <v>73150</v>
      </c>
      <c r="F2356" s="101">
        <v>400000</v>
      </c>
      <c r="G2356" s="102">
        <v>8</v>
      </c>
      <c r="H2356" s="101" t="s">
        <v>123</v>
      </c>
      <c r="I2356" s="101"/>
      <c r="J2356" s="100"/>
      <c r="K2356" s="100"/>
      <c r="L2356" s="100"/>
      <c r="M2356" s="100"/>
      <c r="N2356" s="100"/>
      <c r="O2356" s="100"/>
      <c r="P2356" s="100"/>
      <c r="Q2356" s="100"/>
      <c r="R2356" s="100"/>
      <c r="S2356" s="100"/>
      <c r="T2356" s="100"/>
      <c r="U2356" s="100"/>
      <c r="V2356" s="100"/>
      <c r="W2356" s="100"/>
      <c r="X2356" s="100"/>
      <c r="Y2356" s="100"/>
      <c r="Z2356" s="100"/>
    </row>
    <row r="2357" spans="1:26" ht="14.25" hidden="1" customHeight="1" outlineLevel="1" collapsed="1" x14ac:dyDescent="0.2">
      <c r="A2357" s="100" t="s">
        <v>198</v>
      </c>
      <c r="B2357" s="100">
        <v>6</v>
      </c>
      <c r="C2357" s="100" t="s">
        <v>101</v>
      </c>
      <c r="D2357" s="100">
        <v>55</v>
      </c>
      <c r="E2357" s="101">
        <v>77550</v>
      </c>
      <c r="F2357" s="101">
        <v>800000</v>
      </c>
      <c r="G2357" s="102">
        <v>12</v>
      </c>
      <c r="H2357" s="101" t="s">
        <v>123</v>
      </c>
      <c r="I2357" s="101"/>
      <c r="J2357" s="100"/>
      <c r="K2357" s="100"/>
      <c r="L2357" s="100"/>
      <c r="M2357" s="100"/>
      <c r="N2357" s="100"/>
      <c r="O2357" s="100"/>
      <c r="P2357" s="100"/>
      <c r="Q2357" s="100"/>
      <c r="R2357" s="100"/>
      <c r="S2357" s="100"/>
      <c r="T2357" s="100"/>
      <c r="U2357" s="100"/>
      <c r="V2357" s="100"/>
      <c r="W2357" s="100"/>
      <c r="X2357" s="100"/>
      <c r="Y2357" s="100"/>
      <c r="Z2357" s="100"/>
    </row>
    <row r="2358" spans="1:26" ht="14.25" hidden="1" customHeight="1" outlineLevel="1" x14ac:dyDescent="0.2">
      <c r="A2358" s="100" t="s">
        <v>198</v>
      </c>
      <c r="B2358" s="100">
        <v>7</v>
      </c>
      <c r="C2358" s="100" t="s">
        <v>101</v>
      </c>
      <c r="D2358" s="100">
        <v>55</v>
      </c>
      <c r="E2358" s="101">
        <v>82170</v>
      </c>
      <c r="F2358" s="101">
        <v>1500000</v>
      </c>
      <c r="G2358" s="102">
        <v>16</v>
      </c>
      <c r="H2358" s="101" t="s">
        <v>123</v>
      </c>
      <c r="I2358" s="101"/>
      <c r="J2358" s="100"/>
      <c r="K2358" s="100"/>
      <c r="L2358" s="100"/>
      <c r="M2358" s="100"/>
      <c r="N2358" s="100"/>
      <c r="O2358" s="100"/>
      <c r="P2358" s="100"/>
      <c r="Q2358" s="100"/>
      <c r="R2358" s="100"/>
      <c r="S2358" s="100"/>
      <c r="T2358" s="100"/>
      <c r="U2358" s="100"/>
      <c r="V2358" s="100"/>
      <c r="W2358" s="100"/>
      <c r="X2358" s="100"/>
      <c r="Y2358" s="100"/>
      <c r="Z2358" s="100"/>
    </row>
    <row r="2359" spans="1:26" ht="14.25" hidden="1" customHeight="1" outlineLevel="1" x14ac:dyDescent="0.2">
      <c r="A2359" s="100" t="s">
        <v>198</v>
      </c>
      <c r="B2359" s="100">
        <v>8</v>
      </c>
      <c r="C2359" s="100" t="s">
        <v>101</v>
      </c>
      <c r="D2359" s="100">
        <v>55</v>
      </c>
      <c r="E2359" s="101">
        <v>87120</v>
      </c>
      <c r="F2359" s="101">
        <v>3000000</v>
      </c>
      <c r="G2359" s="102">
        <v>20</v>
      </c>
      <c r="H2359" s="101" t="s">
        <v>123</v>
      </c>
      <c r="I2359" s="101"/>
      <c r="J2359" s="100"/>
      <c r="K2359" s="100"/>
      <c r="L2359" s="100"/>
      <c r="M2359" s="100"/>
      <c r="N2359" s="100"/>
      <c r="O2359" s="100"/>
      <c r="P2359" s="100"/>
      <c r="Q2359" s="100"/>
      <c r="R2359" s="100"/>
      <c r="S2359" s="100"/>
      <c r="T2359" s="100"/>
      <c r="U2359" s="100"/>
      <c r="V2359" s="100"/>
      <c r="W2359" s="100"/>
      <c r="X2359" s="100"/>
      <c r="Y2359" s="100"/>
      <c r="Z2359" s="100"/>
    </row>
    <row r="2360" spans="1:26" ht="14.25" hidden="1" customHeight="1" outlineLevel="1" x14ac:dyDescent="0.2">
      <c r="A2360" s="100" t="s">
        <v>198</v>
      </c>
      <c r="B2360" s="100">
        <v>9</v>
      </c>
      <c r="C2360" s="100" t="s">
        <v>101</v>
      </c>
      <c r="D2360" s="100">
        <v>55</v>
      </c>
      <c r="E2360" s="101">
        <v>92400.000000000015</v>
      </c>
      <c r="F2360" s="101">
        <v>5000000</v>
      </c>
      <c r="G2360" s="102">
        <v>24</v>
      </c>
      <c r="H2360" s="101" t="s">
        <v>123</v>
      </c>
      <c r="I2360" s="101"/>
      <c r="J2360" s="100"/>
      <c r="K2360" s="100"/>
      <c r="L2360" s="100"/>
      <c r="M2360" s="100"/>
      <c r="N2360" s="100"/>
      <c r="O2360" s="100"/>
      <c r="P2360" s="100"/>
      <c r="Q2360" s="100"/>
      <c r="R2360" s="100"/>
      <c r="S2360" s="100"/>
      <c r="T2360" s="100"/>
      <c r="U2360" s="100"/>
      <c r="V2360" s="100"/>
      <c r="W2360" s="100"/>
      <c r="X2360" s="100"/>
      <c r="Y2360" s="100"/>
      <c r="Z2360" s="100"/>
    </row>
    <row r="2361" spans="1:26" ht="14.25" hidden="1" customHeight="1" outlineLevel="1" x14ac:dyDescent="0.2">
      <c r="A2361" s="100" t="s">
        <v>198</v>
      </c>
      <c r="B2361" s="100">
        <v>10</v>
      </c>
      <c r="C2361" s="100" t="s">
        <v>101</v>
      </c>
      <c r="D2361" s="100">
        <v>55</v>
      </c>
      <c r="E2361" s="101">
        <v>97900.000000000015</v>
      </c>
      <c r="F2361" s="101">
        <v>8000000</v>
      </c>
      <c r="G2361" s="102">
        <v>26</v>
      </c>
      <c r="H2361" s="101" t="s">
        <v>123</v>
      </c>
      <c r="I2361" s="101"/>
      <c r="J2361" s="100"/>
      <c r="K2361" s="100"/>
      <c r="L2361" s="100"/>
      <c r="M2361" s="100"/>
      <c r="N2361" s="100"/>
      <c r="O2361" s="100"/>
      <c r="P2361" s="100"/>
      <c r="Q2361" s="100"/>
      <c r="R2361" s="100"/>
      <c r="S2361" s="100"/>
      <c r="T2361" s="100"/>
      <c r="U2361" s="100"/>
      <c r="V2361" s="100"/>
      <c r="W2361" s="100"/>
      <c r="X2361" s="100"/>
      <c r="Y2361" s="100"/>
      <c r="Z2361" s="100"/>
    </row>
    <row r="2362" spans="1:26" ht="14.25" hidden="1" customHeight="1" outlineLevel="1" x14ac:dyDescent="0.2">
      <c r="A2362" s="100" t="s">
        <v>198</v>
      </c>
      <c r="B2362" s="100">
        <v>11</v>
      </c>
      <c r="C2362" s="100" t="s">
        <v>101</v>
      </c>
      <c r="D2362" s="100">
        <v>55</v>
      </c>
      <c r="E2362" s="101">
        <v>103730</v>
      </c>
      <c r="F2362" s="101">
        <v>13000000</v>
      </c>
      <c r="G2362" s="102">
        <v>28</v>
      </c>
      <c r="H2362" s="101" t="s">
        <v>123</v>
      </c>
      <c r="I2362" s="101"/>
      <c r="J2362" s="100"/>
      <c r="K2362" s="100"/>
      <c r="L2362" s="100"/>
      <c r="M2362" s="100"/>
      <c r="N2362" s="100"/>
      <c r="O2362" s="100"/>
      <c r="P2362" s="100"/>
      <c r="Q2362" s="100"/>
      <c r="R2362" s="100"/>
      <c r="S2362" s="100"/>
      <c r="T2362" s="100"/>
      <c r="U2362" s="100"/>
      <c r="V2362" s="100"/>
      <c r="W2362" s="100"/>
      <c r="X2362" s="100"/>
      <c r="Y2362" s="100"/>
      <c r="Z2362" s="100"/>
    </row>
    <row r="2363" spans="1:26" ht="14.25" hidden="1" customHeight="1" outlineLevel="1" x14ac:dyDescent="0.2">
      <c r="A2363" s="100" t="s">
        <v>198</v>
      </c>
      <c r="B2363" s="100">
        <v>12</v>
      </c>
      <c r="C2363" s="100" t="s">
        <v>101</v>
      </c>
      <c r="D2363" s="100">
        <v>55</v>
      </c>
      <c r="E2363" s="101">
        <v>110000</v>
      </c>
      <c r="F2363" s="101">
        <v>0</v>
      </c>
      <c r="G2363" s="102">
        <v>0</v>
      </c>
      <c r="H2363" s="101" t="s">
        <v>123</v>
      </c>
      <c r="I2363" s="101"/>
      <c r="J2363" s="100"/>
      <c r="K2363" s="100"/>
      <c r="L2363" s="100"/>
      <c r="M2363" s="100"/>
      <c r="N2363" s="100"/>
      <c r="O2363" s="100"/>
      <c r="P2363" s="100"/>
      <c r="Q2363" s="100"/>
      <c r="R2363" s="100"/>
      <c r="S2363" s="100"/>
      <c r="T2363" s="100"/>
      <c r="U2363" s="100"/>
      <c r="V2363" s="100"/>
      <c r="W2363" s="100"/>
      <c r="X2363" s="100"/>
      <c r="Y2363" s="100"/>
      <c r="Z2363" s="100"/>
    </row>
    <row r="2364" spans="1:26" ht="14.25" hidden="1" customHeight="1" outlineLevel="1" x14ac:dyDescent="0.2">
      <c r="A2364" s="100" t="s">
        <v>198</v>
      </c>
      <c r="B2364" s="100">
        <v>1</v>
      </c>
      <c r="C2364" s="100" t="s">
        <v>102</v>
      </c>
      <c r="D2364" s="100">
        <v>55</v>
      </c>
      <c r="E2364" s="101">
        <v>110000</v>
      </c>
      <c r="F2364" s="101">
        <v>250000</v>
      </c>
      <c r="G2364" s="102">
        <v>1.5</v>
      </c>
      <c r="H2364" s="101" t="s">
        <v>123</v>
      </c>
      <c r="I2364" s="101"/>
      <c r="J2364" s="100"/>
      <c r="K2364" s="100"/>
      <c r="L2364" s="100"/>
      <c r="M2364" s="100"/>
      <c r="N2364" s="100"/>
      <c r="O2364" s="100"/>
      <c r="P2364" s="100"/>
      <c r="Q2364" s="100"/>
      <c r="R2364" s="100"/>
      <c r="S2364" s="100"/>
      <c r="T2364" s="100"/>
      <c r="U2364" s="100"/>
      <c r="V2364" s="100"/>
      <c r="W2364" s="100"/>
      <c r="X2364" s="100"/>
      <c r="Y2364" s="100"/>
      <c r="Z2364" s="100"/>
    </row>
    <row r="2365" spans="1:26" ht="14.25" hidden="1" customHeight="1" outlineLevel="1" x14ac:dyDescent="0.2">
      <c r="A2365" s="100" t="s">
        <v>198</v>
      </c>
      <c r="B2365" s="100">
        <v>2</v>
      </c>
      <c r="C2365" s="100" t="s">
        <v>102</v>
      </c>
      <c r="D2365" s="100">
        <v>55</v>
      </c>
      <c r="E2365" s="101">
        <v>112090</v>
      </c>
      <c r="F2365" s="101">
        <v>500000</v>
      </c>
      <c r="G2365" s="102">
        <v>2.5</v>
      </c>
      <c r="H2365" s="101" t="s">
        <v>123</v>
      </c>
      <c r="I2365" s="101"/>
      <c r="J2365" s="100"/>
      <c r="K2365" s="100"/>
      <c r="L2365" s="100"/>
      <c r="M2365" s="100"/>
      <c r="N2365" s="100"/>
      <c r="O2365" s="100"/>
      <c r="P2365" s="100"/>
      <c r="Q2365" s="100"/>
      <c r="R2365" s="100"/>
      <c r="S2365" s="100"/>
      <c r="T2365" s="100"/>
      <c r="U2365" s="100"/>
      <c r="V2365" s="100"/>
      <c r="W2365" s="100"/>
      <c r="X2365" s="100"/>
      <c r="Y2365" s="100"/>
      <c r="Z2365" s="100"/>
    </row>
    <row r="2366" spans="1:26" ht="14.25" hidden="1" customHeight="1" outlineLevel="1" x14ac:dyDescent="0.2">
      <c r="A2366" s="100" t="s">
        <v>198</v>
      </c>
      <c r="B2366" s="100">
        <v>3</v>
      </c>
      <c r="C2366" s="100" t="s">
        <v>102</v>
      </c>
      <c r="D2366" s="100">
        <v>55</v>
      </c>
      <c r="E2366" s="101">
        <v>114180</v>
      </c>
      <c r="F2366" s="101">
        <v>1000000</v>
      </c>
      <c r="G2366" s="102">
        <v>4</v>
      </c>
      <c r="H2366" s="101" t="s">
        <v>123</v>
      </c>
      <c r="I2366" s="101"/>
      <c r="J2366" s="100"/>
      <c r="K2366" s="100"/>
      <c r="L2366" s="100"/>
      <c r="M2366" s="100"/>
      <c r="N2366" s="100"/>
      <c r="O2366" s="100"/>
      <c r="P2366" s="100"/>
      <c r="Q2366" s="100"/>
      <c r="R2366" s="100"/>
      <c r="S2366" s="100"/>
      <c r="T2366" s="100"/>
      <c r="U2366" s="100"/>
      <c r="V2366" s="100"/>
      <c r="W2366" s="100"/>
      <c r="X2366" s="100"/>
      <c r="Y2366" s="100"/>
      <c r="Z2366" s="100"/>
    </row>
    <row r="2367" spans="1:26" ht="14.25" hidden="1" customHeight="1" outlineLevel="1" x14ac:dyDescent="0.2">
      <c r="A2367" s="100" t="s">
        <v>198</v>
      </c>
      <c r="B2367" s="100">
        <v>4</v>
      </c>
      <c r="C2367" s="100" t="s">
        <v>102</v>
      </c>
      <c r="D2367" s="100">
        <v>55</v>
      </c>
      <c r="E2367" s="101">
        <v>116270</v>
      </c>
      <c r="F2367" s="101">
        <v>3750000</v>
      </c>
      <c r="G2367" s="102">
        <v>7.5</v>
      </c>
      <c r="H2367" s="101" t="s">
        <v>123</v>
      </c>
      <c r="I2367" s="101"/>
      <c r="J2367" s="100"/>
      <c r="K2367" s="100"/>
      <c r="L2367" s="100"/>
      <c r="M2367" s="100"/>
      <c r="N2367" s="100"/>
      <c r="O2367" s="100"/>
      <c r="P2367" s="100"/>
      <c r="Q2367" s="100"/>
      <c r="R2367" s="100"/>
      <c r="S2367" s="100"/>
      <c r="T2367" s="100"/>
      <c r="U2367" s="100"/>
      <c r="V2367" s="100"/>
      <c r="W2367" s="100"/>
      <c r="X2367" s="100"/>
      <c r="Y2367" s="100"/>
      <c r="Z2367" s="100"/>
    </row>
    <row r="2368" spans="1:26" ht="14.25" hidden="1" customHeight="1" outlineLevel="1" x14ac:dyDescent="0.2">
      <c r="A2368" s="100" t="s">
        <v>198</v>
      </c>
      <c r="B2368" s="100">
        <v>5</v>
      </c>
      <c r="C2368" s="100" t="s">
        <v>102</v>
      </c>
      <c r="D2368" s="100">
        <v>55</v>
      </c>
      <c r="E2368" s="101">
        <v>118360</v>
      </c>
      <c r="F2368" s="101">
        <v>3750000</v>
      </c>
      <c r="G2368" s="102">
        <v>7.5</v>
      </c>
      <c r="H2368" s="101" t="s">
        <v>123</v>
      </c>
      <c r="I2368" s="101"/>
      <c r="J2368" s="100"/>
      <c r="K2368" s="100"/>
      <c r="L2368" s="100"/>
      <c r="M2368" s="100"/>
      <c r="N2368" s="100"/>
      <c r="O2368" s="100"/>
      <c r="P2368" s="100"/>
      <c r="Q2368" s="100"/>
      <c r="R2368" s="100"/>
      <c r="S2368" s="100"/>
      <c r="T2368" s="100"/>
      <c r="U2368" s="100"/>
      <c r="V2368" s="100"/>
      <c r="W2368" s="100"/>
      <c r="X2368" s="100"/>
      <c r="Y2368" s="100"/>
      <c r="Z2368" s="100"/>
    </row>
    <row r="2369" spans="1:26" ht="14.25" hidden="1" customHeight="1" outlineLevel="1" x14ac:dyDescent="0.2">
      <c r="A2369" s="100" t="s">
        <v>198</v>
      </c>
      <c r="B2369" s="100">
        <v>6</v>
      </c>
      <c r="C2369" s="100" t="s">
        <v>102</v>
      </c>
      <c r="D2369" s="100">
        <v>55</v>
      </c>
      <c r="E2369" s="101">
        <v>120450</v>
      </c>
      <c r="F2369" s="101">
        <v>3750000</v>
      </c>
      <c r="G2369" s="102">
        <v>7.5</v>
      </c>
      <c r="H2369" s="101" t="s">
        <v>123</v>
      </c>
      <c r="I2369" s="101"/>
      <c r="J2369" s="100"/>
      <c r="K2369" s="100"/>
      <c r="L2369" s="100"/>
      <c r="M2369" s="100"/>
      <c r="N2369" s="100"/>
      <c r="O2369" s="100"/>
      <c r="P2369" s="100"/>
      <c r="Q2369" s="100"/>
      <c r="R2369" s="100"/>
      <c r="S2369" s="100"/>
      <c r="T2369" s="100"/>
      <c r="U2369" s="100"/>
      <c r="V2369" s="100"/>
      <c r="W2369" s="100"/>
      <c r="X2369" s="100"/>
      <c r="Y2369" s="100"/>
      <c r="Z2369" s="100"/>
    </row>
    <row r="2370" spans="1:26" ht="14.25" hidden="1" customHeight="1" outlineLevel="1" x14ac:dyDescent="0.2">
      <c r="A2370" s="100" t="s">
        <v>198</v>
      </c>
      <c r="B2370" s="100">
        <v>7</v>
      </c>
      <c r="C2370" s="100" t="s">
        <v>102</v>
      </c>
      <c r="D2370" s="100">
        <v>55</v>
      </c>
      <c r="E2370" s="101">
        <v>122540</v>
      </c>
      <c r="F2370" s="101">
        <v>3750000</v>
      </c>
      <c r="G2370" s="102">
        <v>7.5</v>
      </c>
      <c r="H2370" s="101" t="s">
        <v>123</v>
      </c>
      <c r="I2370" s="101"/>
      <c r="J2370" s="100"/>
      <c r="K2370" s="100"/>
      <c r="L2370" s="100"/>
      <c r="M2370" s="100"/>
      <c r="N2370" s="100"/>
      <c r="O2370" s="100"/>
      <c r="P2370" s="100"/>
      <c r="Q2370" s="100"/>
      <c r="R2370" s="100"/>
      <c r="S2370" s="100"/>
      <c r="T2370" s="100"/>
      <c r="U2370" s="100"/>
      <c r="V2370" s="100"/>
      <c r="W2370" s="100"/>
      <c r="X2370" s="100"/>
      <c r="Y2370" s="100"/>
      <c r="Z2370" s="100"/>
    </row>
    <row r="2371" spans="1:26" ht="14.25" hidden="1" customHeight="1" outlineLevel="1" x14ac:dyDescent="0.2">
      <c r="A2371" s="100" t="s">
        <v>198</v>
      </c>
      <c r="B2371" s="100">
        <v>8</v>
      </c>
      <c r="C2371" s="100" t="s">
        <v>102</v>
      </c>
      <c r="D2371" s="100">
        <v>55</v>
      </c>
      <c r="E2371" s="101">
        <v>124630</v>
      </c>
      <c r="F2371" s="101">
        <v>3750000</v>
      </c>
      <c r="G2371" s="102">
        <v>7.5</v>
      </c>
      <c r="H2371" s="101" t="s">
        <v>123</v>
      </c>
      <c r="I2371" s="101"/>
      <c r="J2371" s="100"/>
      <c r="K2371" s="100"/>
      <c r="L2371" s="100"/>
      <c r="M2371" s="100"/>
      <c r="N2371" s="100"/>
      <c r="O2371" s="100"/>
      <c r="P2371" s="100"/>
      <c r="Q2371" s="100"/>
      <c r="R2371" s="100"/>
      <c r="S2371" s="100"/>
      <c r="T2371" s="100"/>
      <c r="U2371" s="100"/>
      <c r="V2371" s="100"/>
      <c r="W2371" s="100"/>
      <c r="X2371" s="100"/>
      <c r="Y2371" s="100"/>
      <c r="Z2371" s="100"/>
    </row>
    <row r="2372" spans="1:26" ht="14.25" hidden="1" customHeight="1" outlineLevel="1" x14ac:dyDescent="0.2">
      <c r="A2372" s="100" t="s">
        <v>198</v>
      </c>
      <c r="B2372" s="100">
        <v>9</v>
      </c>
      <c r="C2372" s="100" t="s">
        <v>102</v>
      </c>
      <c r="D2372" s="100">
        <v>55</v>
      </c>
      <c r="E2372" s="101">
        <v>126720</v>
      </c>
      <c r="F2372" s="101">
        <v>3750000</v>
      </c>
      <c r="G2372" s="102">
        <v>7.5</v>
      </c>
      <c r="H2372" s="101" t="s">
        <v>123</v>
      </c>
      <c r="I2372" s="101"/>
      <c r="J2372" s="100"/>
      <c r="K2372" s="100"/>
      <c r="L2372" s="100"/>
      <c r="M2372" s="100"/>
      <c r="N2372" s="100"/>
      <c r="O2372" s="100"/>
      <c r="P2372" s="100"/>
      <c r="Q2372" s="100"/>
      <c r="R2372" s="100"/>
      <c r="S2372" s="100"/>
      <c r="T2372" s="100"/>
      <c r="U2372" s="100"/>
      <c r="V2372" s="100"/>
      <c r="W2372" s="100"/>
      <c r="X2372" s="100"/>
      <c r="Y2372" s="100"/>
      <c r="Z2372" s="100"/>
    </row>
    <row r="2373" spans="1:26" ht="14.25" hidden="1" customHeight="1" outlineLevel="1" x14ac:dyDescent="0.2">
      <c r="A2373" s="100" t="s">
        <v>198</v>
      </c>
      <c r="B2373" s="100">
        <v>10</v>
      </c>
      <c r="C2373" s="100" t="s">
        <v>102</v>
      </c>
      <c r="D2373" s="100">
        <v>55</v>
      </c>
      <c r="E2373" s="101">
        <v>128810</v>
      </c>
      <c r="F2373" s="101">
        <v>3750000</v>
      </c>
      <c r="G2373" s="102">
        <v>7.5</v>
      </c>
      <c r="H2373" s="101" t="s">
        <v>123</v>
      </c>
      <c r="I2373" s="101"/>
      <c r="J2373" s="100"/>
      <c r="K2373" s="100"/>
      <c r="L2373" s="100"/>
      <c r="M2373" s="100"/>
      <c r="N2373" s="100"/>
      <c r="O2373" s="100"/>
      <c r="P2373" s="100"/>
      <c r="Q2373" s="100"/>
      <c r="R2373" s="100"/>
      <c r="S2373" s="100"/>
      <c r="T2373" s="100"/>
      <c r="U2373" s="100"/>
      <c r="V2373" s="100"/>
      <c r="W2373" s="100"/>
      <c r="X2373" s="100"/>
      <c r="Y2373" s="100"/>
      <c r="Z2373" s="100"/>
    </row>
    <row r="2374" spans="1:26" ht="14.25" hidden="1" customHeight="1" outlineLevel="1" x14ac:dyDescent="0.2">
      <c r="A2374" s="100" t="s">
        <v>198</v>
      </c>
      <c r="B2374" s="100">
        <v>11</v>
      </c>
      <c r="C2374" s="100" t="s">
        <v>102</v>
      </c>
      <c r="D2374" s="100">
        <v>55</v>
      </c>
      <c r="E2374" s="101">
        <v>130900</v>
      </c>
      <c r="F2374" s="101">
        <v>3750000</v>
      </c>
      <c r="G2374" s="102">
        <v>7.5</v>
      </c>
      <c r="H2374" s="101" t="s">
        <v>123</v>
      </c>
      <c r="I2374" s="101"/>
      <c r="J2374" s="100"/>
      <c r="K2374" s="100"/>
      <c r="L2374" s="100"/>
      <c r="M2374" s="100"/>
      <c r="N2374" s="100"/>
      <c r="O2374" s="100"/>
      <c r="P2374" s="100"/>
      <c r="Q2374" s="100"/>
      <c r="R2374" s="100"/>
      <c r="S2374" s="100"/>
      <c r="T2374" s="100"/>
      <c r="U2374" s="100"/>
      <c r="V2374" s="100"/>
      <c r="W2374" s="100"/>
      <c r="X2374" s="100"/>
      <c r="Y2374" s="100"/>
      <c r="Z2374" s="100"/>
    </row>
    <row r="2375" spans="1:26" ht="14.25" hidden="1" customHeight="1" outlineLevel="1" x14ac:dyDescent="0.2">
      <c r="A2375" s="100" t="s">
        <v>198</v>
      </c>
      <c r="B2375" s="100">
        <v>12</v>
      </c>
      <c r="C2375" s="100" t="s">
        <v>102</v>
      </c>
      <c r="D2375" s="100">
        <v>55</v>
      </c>
      <c r="E2375" s="101">
        <v>132990</v>
      </c>
      <c r="F2375" s="101">
        <v>0</v>
      </c>
      <c r="G2375" s="102">
        <v>0</v>
      </c>
      <c r="H2375" s="101" t="s">
        <v>123</v>
      </c>
      <c r="I2375" s="101"/>
      <c r="J2375" s="100"/>
      <c r="K2375" s="100"/>
      <c r="L2375" s="100"/>
      <c r="M2375" s="100"/>
      <c r="N2375" s="100"/>
      <c r="O2375" s="100"/>
      <c r="P2375" s="100"/>
      <c r="Q2375" s="100"/>
      <c r="R2375" s="100"/>
      <c r="S2375" s="100"/>
      <c r="T2375" s="100"/>
      <c r="U2375" s="100"/>
      <c r="V2375" s="100"/>
      <c r="W2375" s="100"/>
      <c r="X2375" s="100"/>
      <c r="Y2375" s="100"/>
      <c r="Z2375" s="100"/>
    </row>
    <row r="2376" spans="1:26" ht="14.25" hidden="1" customHeight="1" outlineLevel="1" x14ac:dyDescent="0.2">
      <c r="A2376" s="201" t="s">
        <v>198</v>
      </c>
      <c r="B2376" s="97">
        <v>1</v>
      </c>
      <c r="C2376" s="97" t="s">
        <v>103</v>
      </c>
      <c r="D2376" s="97">
        <v>55</v>
      </c>
      <c r="E2376" s="98">
        <v>139639.5</v>
      </c>
      <c r="F2376" s="98">
        <v>0</v>
      </c>
      <c r="G2376" s="99">
        <v>0</v>
      </c>
      <c r="H2376" s="98" t="s">
        <v>123</v>
      </c>
      <c r="I2376" s="101"/>
      <c r="J2376" s="100"/>
      <c r="K2376" s="100"/>
      <c r="L2376" s="100"/>
      <c r="M2376" s="100"/>
      <c r="N2376" s="100"/>
      <c r="O2376" s="100"/>
      <c r="P2376" s="100"/>
      <c r="Q2376" s="100"/>
      <c r="R2376" s="100"/>
      <c r="S2376" s="100"/>
      <c r="T2376" s="100"/>
      <c r="U2376" s="100"/>
      <c r="V2376" s="100"/>
      <c r="W2376" s="100"/>
      <c r="X2376" s="100"/>
      <c r="Y2376" s="100"/>
      <c r="Z2376" s="100"/>
    </row>
    <row r="2377" spans="1:26" ht="14.25" customHeight="1" collapsed="1" x14ac:dyDescent="0.2">
      <c r="A2377" s="100" t="s">
        <v>199</v>
      </c>
      <c r="B2377" s="100">
        <v>1</v>
      </c>
      <c r="C2377" s="100" t="s">
        <v>101</v>
      </c>
      <c r="D2377" s="100">
        <v>33</v>
      </c>
      <c r="E2377" s="146">
        <v>138308</v>
      </c>
      <c r="F2377" s="101">
        <v>100000</v>
      </c>
      <c r="G2377" s="102">
        <v>2</v>
      </c>
      <c r="H2377" s="101" t="s">
        <v>123</v>
      </c>
      <c r="I2377" s="101"/>
      <c r="J2377" s="100"/>
      <c r="K2377" s="100"/>
      <c r="L2377" s="100"/>
      <c r="M2377" s="100"/>
      <c r="N2377" s="100"/>
      <c r="O2377" s="100"/>
      <c r="P2377" s="100"/>
      <c r="Q2377" s="100"/>
      <c r="R2377" s="100"/>
      <c r="S2377" s="100"/>
      <c r="T2377" s="100"/>
      <c r="U2377" s="100"/>
      <c r="V2377" s="100"/>
      <c r="W2377" s="100"/>
      <c r="X2377" s="100"/>
      <c r="Y2377" s="100"/>
      <c r="Z2377" s="100"/>
    </row>
    <row r="2378" spans="1:26" ht="14.25" hidden="1" customHeight="1" outlineLevel="1" x14ac:dyDescent="0.2">
      <c r="A2378" s="100" t="s">
        <v>199</v>
      </c>
      <c r="B2378" s="100">
        <v>2</v>
      </c>
      <c r="C2378" s="100" t="s">
        <v>101</v>
      </c>
      <c r="D2378" s="100">
        <v>35</v>
      </c>
      <c r="E2378" s="146">
        <v>146604</v>
      </c>
      <c r="F2378" s="101">
        <v>200000</v>
      </c>
      <c r="G2378" s="102">
        <v>5</v>
      </c>
      <c r="H2378" s="101" t="s">
        <v>123</v>
      </c>
      <c r="I2378" s="101"/>
      <c r="J2378" s="100"/>
      <c r="K2378" s="100"/>
      <c r="L2378" s="100"/>
      <c r="M2378" s="100"/>
      <c r="N2378" s="100"/>
      <c r="O2378" s="100"/>
      <c r="P2378" s="100"/>
      <c r="Q2378" s="100"/>
      <c r="R2378" s="100"/>
      <c r="S2378" s="100"/>
      <c r="T2378" s="100"/>
      <c r="U2378" s="100"/>
      <c r="V2378" s="100"/>
      <c r="W2378" s="100"/>
      <c r="X2378" s="100"/>
      <c r="Y2378" s="100"/>
      <c r="Z2378" s="100"/>
    </row>
    <row r="2379" spans="1:26" ht="14.25" hidden="1" customHeight="1" outlineLevel="1" x14ac:dyDescent="0.2">
      <c r="A2379" s="100" t="s">
        <v>199</v>
      </c>
      <c r="B2379" s="100">
        <v>3</v>
      </c>
      <c r="C2379" s="100" t="s">
        <v>101</v>
      </c>
      <c r="D2379" s="100">
        <v>36</v>
      </c>
      <c r="E2379" s="146">
        <v>155400</v>
      </c>
      <c r="F2379" s="101">
        <v>400000</v>
      </c>
      <c r="G2379" s="102">
        <v>14</v>
      </c>
      <c r="H2379" s="101" t="s">
        <v>123</v>
      </c>
      <c r="I2379" s="101"/>
      <c r="J2379" s="100"/>
      <c r="K2379" s="100"/>
      <c r="L2379" s="100"/>
      <c r="M2379" s="100"/>
      <c r="N2379" s="100"/>
      <c r="O2379" s="100"/>
      <c r="P2379" s="100"/>
      <c r="Q2379" s="100"/>
      <c r="R2379" s="100"/>
      <c r="S2379" s="100"/>
      <c r="T2379" s="100"/>
      <c r="U2379" s="100"/>
      <c r="V2379" s="100"/>
      <c r="W2379" s="100"/>
      <c r="X2379" s="100"/>
      <c r="Y2379" s="100"/>
      <c r="Z2379" s="100"/>
    </row>
    <row r="2380" spans="1:26" ht="14.25" hidden="1" customHeight="1" outlineLevel="1" x14ac:dyDescent="0.2">
      <c r="A2380" s="100" t="s">
        <v>199</v>
      </c>
      <c r="B2380" s="100">
        <v>4</v>
      </c>
      <c r="C2380" s="100" t="s">
        <v>101</v>
      </c>
      <c r="D2380" s="100">
        <v>38</v>
      </c>
      <c r="E2380" s="146">
        <v>164726</v>
      </c>
      <c r="F2380" s="101">
        <v>2000000</v>
      </c>
      <c r="G2380" s="102">
        <v>28</v>
      </c>
      <c r="H2380" s="101" t="s">
        <v>123</v>
      </c>
      <c r="I2380" s="101"/>
      <c r="J2380" s="100"/>
      <c r="K2380" s="100"/>
      <c r="L2380" s="100"/>
      <c r="M2380" s="100"/>
      <c r="N2380" s="100"/>
      <c r="O2380" s="100"/>
      <c r="P2380" s="100"/>
      <c r="Q2380" s="100"/>
      <c r="R2380" s="100"/>
      <c r="S2380" s="100"/>
      <c r="T2380" s="100"/>
      <c r="U2380" s="100"/>
      <c r="V2380" s="100"/>
      <c r="W2380" s="100"/>
      <c r="X2380" s="100"/>
      <c r="Y2380" s="100"/>
      <c r="Z2380" s="100"/>
    </row>
    <row r="2381" spans="1:26" ht="14.25" hidden="1" customHeight="1" outlineLevel="1" x14ac:dyDescent="0.2">
      <c r="A2381" s="100" t="s">
        <v>199</v>
      </c>
      <c r="B2381" s="100">
        <v>5</v>
      </c>
      <c r="C2381" s="100" t="s">
        <v>101</v>
      </c>
      <c r="D2381" s="100">
        <v>39</v>
      </c>
      <c r="E2381" s="146">
        <v>174611</v>
      </c>
      <c r="F2381" s="101">
        <v>4000000</v>
      </c>
      <c r="G2381" s="102">
        <v>66</v>
      </c>
      <c r="H2381" s="101" t="s">
        <v>123</v>
      </c>
      <c r="I2381" s="101"/>
      <c r="J2381" s="100"/>
      <c r="K2381" s="100"/>
      <c r="L2381" s="100"/>
      <c r="M2381" s="100"/>
      <c r="N2381" s="100"/>
      <c r="O2381" s="100"/>
      <c r="P2381" s="100"/>
      <c r="Q2381" s="100"/>
      <c r="R2381" s="100"/>
      <c r="S2381" s="100"/>
      <c r="T2381" s="100"/>
      <c r="U2381" s="100"/>
      <c r="V2381" s="100"/>
      <c r="W2381" s="100"/>
      <c r="X2381" s="100"/>
      <c r="Y2381" s="100"/>
      <c r="Z2381" s="100"/>
    </row>
    <row r="2382" spans="1:26" ht="14.25" hidden="1" customHeight="1" outlineLevel="1" collapsed="1" x14ac:dyDescent="0.2">
      <c r="A2382" s="100" t="s">
        <v>199</v>
      </c>
      <c r="B2382" s="100">
        <v>6</v>
      </c>
      <c r="C2382" s="100" t="s">
        <v>101</v>
      </c>
      <c r="D2382" s="100">
        <v>41</v>
      </c>
      <c r="E2382" s="146">
        <v>185085</v>
      </c>
      <c r="F2382" s="101">
        <v>6000000</v>
      </c>
      <c r="G2382" s="102">
        <v>102</v>
      </c>
      <c r="H2382" s="101" t="s">
        <v>123</v>
      </c>
      <c r="I2382" s="101"/>
      <c r="J2382" s="100"/>
      <c r="K2382" s="100"/>
      <c r="L2382" s="100"/>
      <c r="M2382" s="100"/>
      <c r="N2382" s="100"/>
      <c r="O2382" s="100"/>
      <c r="P2382" s="100"/>
      <c r="Q2382" s="100"/>
      <c r="R2382" s="100"/>
      <c r="S2382" s="100"/>
      <c r="T2382" s="100"/>
      <c r="U2382" s="100"/>
      <c r="V2382" s="100"/>
      <c r="W2382" s="100"/>
      <c r="X2382" s="100"/>
      <c r="Y2382" s="100"/>
      <c r="Z2382" s="100"/>
    </row>
    <row r="2383" spans="1:26" ht="14.25" hidden="1" customHeight="1" outlineLevel="1" x14ac:dyDescent="0.2">
      <c r="A2383" s="100" t="s">
        <v>199</v>
      </c>
      <c r="B2383" s="100">
        <v>7</v>
      </c>
      <c r="C2383" s="100" t="s">
        <v>101</v>
      </c>
      <c r="D2383" s="100">
        <v>42</v>
      </c>
      <c r="E2383" s="146">
        <v>196188</v>
      </c>
      <c r="F2383" s="101">
        <v>11000000</v>
      </c>
      <c r="G2383" s="102">
        <v>124</v>
      </c>
      <c r="H2383" s="101" t="s">
        <v>123</v>
      </c>
      <c r="I2383" s="101"/>
      <c r="J2383" s="100"/>
      <c r="K2383" s="100"/>
      <c r="L2383" s="100"/>
      <c r="M2383" s="100"/>
      <c r="N2383" s="100"/>
      <c r="O2383" s="100"/>
      <c r="P2383" s="100"/>
      <c r="Q2383" s="100"/>
      <c r="R2383" s="100"/>
      <c r="S2383" s="100"/>
      <c r="T2383" s="100"/>
      <c r="U2383" s="100"/>
      <c r="V2383" s="100"/>
      <c r="W2383" s="100"/>
      <c r="X2383" s="100"/>
      <c r="Y2383" s="100"/>
      <c r="Z2383" s="100"/>
    </row>
    <row r="2384" spans="1:26" ht="14.25" hidden="1" customHeight="1" outlineLevel="1" x14ac:dyDescent="0.2">
      <c r="A2384" s="100" t="s">
        <v>199</v>
      </c>
      <c r="B2384" s="100">
        <v>8</v>
      </c>
      <c r="C2384" s="100" t="s">
        <v>101</v>
      </c>
      <c r="D2384" s="100">
        <v>44</v>
      </c>
      <c r="E2384" s="146">
        <v>207964</v>
      </c>
      <c r="F2384" s="101">
        <v>17000000</v>
      </c>
      <c r="G2384" s="102">
        <v>140</v>
      </c>
      <c r="H2384" s="101" t="s">
        <v>123</v>
      </c>
      <c r="I2384" s="101"/>
      <c r="J2384" s="100"/>
      <c r="K2384" s="100"/>
      <c r="L2384" s="100"/>
      <c r="M2384" s="100"/>
      <c r="N2384" s="100"/>
      <c r="O2384" s="100"/>
      <c r="P2384" s="100"/>
      <c r="Q2384" s="100"/>
      <c r="R2384" s="100"/>
      <c r="S2384" s="100"/>
      <c r="T2384" s="100"/>
      <c r="U2384" s="100"/>
      <c r="V2384" s="100"/>
      <c r="W2384" s="100"/>
      <c r="X2384" s="100"/>
      <c r="Y2384" s="100"/>
      <c r="Z2384" s="100"/>
    </row>
    <row r="2385" spans="1:26" ht="14.25" hidden="1" customHeight="1" outlineLevel="1" x14ac:dyDescent="0.2">
      <c r="A2385" s="100" t="s">
        <v>199</v>
      </c>
      <c r="B2385" s="100">
        <v>9</v>
      </c>
      <c r="C2385" s="100" t="s">
        <v>101</v>
      </c>
      <c r="D2385" s="100">
        <v>45</v>
      </c>
      <c r="E2385" s="146">
        <v>220440</v>
      </c>
      <c r="F2385" s="101">
        <v>36000000</v>
      </c>
      <c r="G2385" s="102">
        <v>148</v>
      </c>
      <c r="H2385" s="101" t="s">
        <v>123</v>
      </c>
      <c r="I2385" s="101"/>
      <c r="J2385" s="100"/>
      <c r="K2385" s="100"/>
      <c r="L2385" s="100"/>
      <c r="M2385" s="100"/>
      <c r="N2385" s="100"/>
      <c r="O2385" s="100"/>
      <c r="P2385" s="100"/>
      <c r="Q2385" s="100"/>
      <c r="R2385" s="100"/>
      <c r="S2385" s="100"/>
      <c r="T2385" s="100"/>
      <c r="U2385" s="100"/>
      <c r="V2385" s="100"/>
      <c r="W2385" s="100"/>
      <c r="X2385" s="100"/>
      <c r="Y2385" s="100"/>
      <c r="Z2385" s="100"/>
    </row>
    <row r="2386" spans="1:26" ht="14.25" hidden="1" customHeight="1" outlineLevel="1" x14ac:dyDescent="0.2">
      <c r="A2386" s="100" t="s">
        <v>199</v>
      </c>
      <c r="B2386" s="100">
        <v>10</v>
      </c>
      <c r="C2386" s="100" t="s">
        <v>101</v>
      </c>
      <c r="D2386" s="100">
        <v>46</v>
      </c>
      <c r="E2386" s="146">
        <v>233667</v>
      </c>
      <c r="F2386" s="101">
        <v>52000000</v>
      </c>
      <c r="G2386" s="102">
        <v>152</v>
      </c>
      <c r="H2386" s="101" t="s">
        <v>123</v>
      </c>
      <c r="I2386" s="101"/>
      <c r="J2386" s="100"/>
      <c r="K2386" s="100"/>
      <c r="L2386" s="100"/>
      <c r="M2386" s="100"/>
      <c r="N2386" s="100"/>
      <c r="O2386" s="100"/>
      <c r="P2386" s="100"/>
      <c r="Q2386" s="100"/>
      <c r="R2386" s="100"/>
      <c r="S2386" s="100"/>
      <c r="T2386" s="100"/>
      <c r="U2386" s="100"/>
      <c r="V2386" s="100"/>
      <c r="W2386" s="100"/>
      <c r="X2386" s="100"/>
      <c r="Y2386" s="100"/>
      <c r="Z2386" s="100"/>
    </row>
    <row r="2387" spans="1:26" ht="14.25" hidden="1" customHeight="1" outlineLevel="1" x14ac:dyDescent="0.2">
      <c r="A2387" s="100" t="s">
        <v>199</v>
      </c>
      <c r="B2387" s="100">
        <v>11</v>
      </c>
      <c r="C2387" s="100" t="s">
        <v>101</v>
      </c>
      <c r="D2387" s="100">
        <v>47</v>
      </c>
      <c r="E2387" s="146">
        <v>247688</v>
      </c>
      <c r="F2387" s="101">
        <v>70000000</v>
      </c>
      <c r="G2387" s="102">
        <v>160</v>
      </c>
      <c r="H2387" s="101" t="s">
        <v>123</v>
      </c>
      <c r="I2387" s="101"/>
      <c r="J2387" s="100"/>
      <c r="K2387" s="100"/>
      <c r="L2387" s="100"/>
      <c r="M2387" s="100"/>
      <c r="N2387" s="100"/>
      <c r="O2387" s="100"/>
      <c r="P2387" s="100"/>
      <c r="Q2387" s="100"/>
      <c r="R2387" s="100"/>
      <c r="S2387" s="100"/>
      <c r="T2387" s="100"/>
      <c r="U2387" s="100"/>
      <c r="V2387" s="100"/>
      <c r="W2387" s="100"/>
      <c r="X2387" s="100"/>
      <c r="Y2387" s="100"/>
      <c r="Z2387" s="100"/>
    </row>
    <row r="2388" spans="1:26" ht="14.25" hidden="1" customHeight="1" outlineLevel="1" x14ac:dyDescent="0.2">
      <c r="A2388" s="100" t="s">
        <v>199</v>
      </c>
      <c r="B2388" s="100">
        <v>12</v>
      </c>
      <c r="C2388" s="100" t="s">
        <v>101</v>
      </c>
      <c r="D2388" s="100">
        <v>48</v>
      </c>
      <c r="E2388" s="146">
        <v>262548</v>
      </c>
      <c r="F2388" s="101">
        <v>0</v>
      </c>
      <c r="G2388" s="102">
        <v>0</v>
      </c>
      <c r="H2388" s="101" t="s">
        <v>123</v>
      </c>
      <c r="I2388" s="101"/>
      <c r="J2388" s="100"/>
      <c r="K2388" s="100"/>
      <c r="L2388" s="100"/>
      <c r="M2388" s="100"/>
      <c r="N2388" s="100"/>
      <c r="O2388" s="100"/>
      <c r="P2388" s="100"/>
      <c r="Q2388" s="100"/>
      <c r="R2388" s="100"/>
      <c r="S2388" s="100"/>
      <c r="T2388" s="100"/>
      <c r="U2388" s="100"/>
      <c r="V2388" s="100"/>
      <c r="W2388" s="100"/>
      <c r="X2388" s="100"/>
      <c r="Y2388" s="100"/>
      <c r="Z2388" s="100"/>
    </row>
    <row r="2389" spans="1:26" ht="14.25" hidden="1" customHeight="1" outlineLevel="1" x14ac:dyDescent="0.2">
      <c r="A2389" s="100" t="s">
        <v>199</v>
      </c>
      <c r="B2389" s="100">
        <v>1</v>
      </c>
      <c r="C2389" s="100" t="s">
        <v>102</v>
      </c>
      <c r="D2389" s="100">
        <v>48</v>
      </c>
      <c r="E2389" s="146">
        <v>262548</v>
      </c>
      <c r="F2389" s="101">
        <v>2500000</v>
      </c>
      <c r="G2389" s="102">
        <v>12</v>
      </c>
      <c r="H2389" s="101" t="s">
        <v>123</v>
      </c>
      <c r="I2389" s="101"/>
      <c r="J2389" s="100"/>
      <c r="K2389" s="100"/>
      <c r="L2389" s="100"/>
      <c r="M2389" s="100"/>
      <c r="N2389" s="100"/>
      <c r="O2389" s="100"/>
      <c r="P2389" s="100"/>
      <c r="Q2389" s="100"/>
      <c r="R2389" s="100"/>
      <c r="S2389" s="100"/>
      <c r="T2389" s="100"/>
      <c r="U2389" s="100"/>
      <c r="V2389" s="100"/>
      <c r="W2389" s="100"/>
      <c r="X2389" s="100"/>
      <c r="Y2389" s="100"/>
      <c r="Z2389" s="100"/>
    </row>
    <row r="2390" spans="1:26" ht="14.25" hidden="1" customHeight="1" outlineLevel="1" x14ac:dyDescent="0.2">
      <c r="A2390" s="100" t="s">
        <v>199</v>
      </c>
      <c r="B2390" s="100">
        <v>2</v>
      </c>
      <c r="C2390" s="100" t="s">
        <v>102</v>
      </c>
      <c r="D2390" s="100">
        <v>48</v>
      </c>
      <c r="E2390" s="146">
        <v>267800</v>
      </c>
      <c r="F2390" s="101">
        <v>5000000</v>
      </c>
      <c r="G2390" s="102">
        <v>24</v>
      </c>
      <c r="H2390" s="101" t="s">
        <v>123</v>
      </c>
      <c r="I2390" s="101"/>
      <c r="J2390" s="100"/>
      <c r="K2390" s="100"/>
      <c r="L2390" s="100"/>
      <c r="M2390" s="100"/>
      <c r="N2390" s="100"/>
      <c r="O2390" s="100"/>
      <c r="P2390" s="100"/>
      <c r="Q2390" s="100"/>
      <c r="R2390" s="100"/>
      <c r="S2390" s="100"/>
      <c r="T2390" s="100"/>
      <c r="U2390" s="100"/>
      <c r="V2390" s="100"/>
      <c r="W2390" s="100"/>
      <c r="X2390" s="100"/>
      <c r="Y2390" s="100"/>
      <c r="Z2390" s="100"/>
    </row>
    <row r="2391" spans="1:26" ht="14.25" hidden="1" customHeight="1" outlineLevel="1" x14ac:dyDescent="0.2">
      <c r="A2391" s="100" t="s">
        <v>199</v>
      </c>
      <c r="B2391" s="100">
        <v>3</v>
      </c>
      <c r="C2391" s="100" t="s">
        <v>102</v>
      </c>
      <c r="D2391" s="100">
        <v>48</v>
      </c>
      <c r="E2391" s="146">
        <v>273156</v>
      </c>
      <c r="F2391" s="101">
        <v>10000000</v>
      </c>
      <c r="G2391" s="102">
        <v>36</v>
      </c>
      <c r="H2391" s="101" t="s">
        <v>123</v>
      </c>
      <c r="I2391" s="101"/>
      <c r="J2391" s="100"/>
      <c r="K2391" s="100"/>
      <c r="L2391" s="100"/>
      <c r="M2391" s="100"/>
      <c r="N2391" s="100"/>
      <c r="O2391" s="100"/>
      <c r="P2391" s="100"/>
      <c r="Q2391" s="100"/>
      <c r="R2391" s="100"/>
      <c r="S2391" s="100"/>
      <c r="T2391" s="100"/>
      <c r="U2391" s="100"/>
      <c r="V2391" s="100"/>
      <c r="W2391" s="100"/>
      <c r="X2391" s="100"/>
      <c r="Y2391" s="100"/>
      <c r="Z2391" s="100"/>
    </row>
    <row r="2392" spans="1:26" ht="14.25" hidden="1" customHeight="1" outlineLevel="1" x14ac:dyDescent="0.2">
      <c r="A2392" s="100" t="s">
        <v>199</v>
      </c>
      <c r="B2392" s="100">
        <v>4</v>
      </c>
      <c r="C2392" s="100" t="s">
        <v>102</v>
      </c>
      <c r="D2392" s="100">
        <v>48</v>
      </c>
      <c r="E2392" s="146">
        <v>278621</v>
      </c>
      <c r="F2392" s="101">
        <v>22500000</v>
      </c>
      <c r="G2392" s="102">
        <v>48</v>
      </c>
      <c r="H2392" s="101" t="s">
        <v>123</v>
      </c>
      <c r="I2392" s="101"/>
      <c r="J2392" s="100"/>
      <c r="K2392" s="100"/>
      <c r="L2392" s="100"/>
      <c r="M2392" s="100"/>
      <c r="N2392" s="100"/>
      <c r="O2392" s="100"/>
      <c r="P2392" s="100"/>
      <c r="Q2392" s="100"/>
      <c r="R2392" s="100"/>
      <c r="S2392" s="100"/>
      <c r="T2392" s="100"/>
      <c r="U2392" s="100"/>
      <c r="V2392" s="100"/>
      <c r="W2392" s="100"/>
      <c r="X2392" s="100"/>
      <c r="Y2392" s="100"/>
      <c r="Z2392" s="100"/>
    </row>
    <row r="2393" spans="1:26" ht="14.25" hidden="1" customHeight="1" outlineLevel="1" x14ac:dyDescent="0.2">
      <c r="A2393" s="100" t="s">
        <v>199</v>
      </c>
      <c r="B2393" s="100">
        <v>5</v>
      </c>
      <c r="C2393" s="100" t="s">
        <v>102</v>
      </c>
      <c r="D2393" s="100">
        <v>48</v>
      </c>
      <c r="E2393" s="146">
        <v>284189</v>
      </c>
      <c r="F2393" s="101">
        <v>22500000</v>
      </c>
      <c r="G2393" s="102">
        <v>48</v>
      </c>
      <c r="H2393" s="101" t="s">
        <v>123</v>
      </c>
      <c r="I2393" s="101"/>
      <c r="J2393" s="100"/>
      <c r="K2393" s="100"/>
      <c r="L2393" s="100"/>
      <c r="M2393" s="100"/>
      <c r="N2393" s="100"/>
      <c r="O2393" s="100"/>
      <c r="P2393" s="100"/>
      <c r="Q2393" s="100"/>
      <c r="R2393" s="100"/>
      <c r="S2393" s="100"/>
      <c r="T2393" s="100"/>
      <c r="U2393" s="100"/>
      <c r="V2393" s="100"/>
      <c r="W2393" s="100"/>
      <c r="X2393" s="100"/>
      <c r="Y2393" s="100"/>
      <c r="Z2393" s="100"/>
    </row>
    <row r="2394" spans="1:26" ht="14.25" hidden="1" customHeight="1" outlineLevel="1" x14ac:dyDescent="0.2">
      <c r="A2394" s="100" t="s">
        <v>199</v>
      </c>
      <c r="B2394" s="100">
        <v>6</v>
      </c>
      <c r="C2394" s="100" t="s">
        <v>102</v>
      </c>
      <c r="D2394" s="100">
        <v>48</v>
      </c>
      <c r="E2394" s="146">
        <v>289872</v>
      </c>
      <c r="F2394" s="101">
        <v>22500000</v>
      </c>
      <c r="G2394" s="102">
        <v>48</v>
      </c>
      <c r="H2394" s="101" t="s">
        <v>123</v>
      </c>
      <c r="I2394" s="101"/>
      <c r="J2394" s="100"/>
      <c r="K2394" s="100"/>
      <c r="L2394" s="100"/>
      <c r="M2394" s="100"/>
      <c r="N2394" s="100"/>
      <c r="O2394" s="100"/>
      <c r="P2394" s="100"/>
      <c r="Q2394" s="100"/>
      <c r="R2394" s="100"/>
      <c r="S2394" s="100"/>
      <c r="T2394" s="100"/>
      <c r="U2394" s="100"/>
      <c r="V2394" s="100"/>
      <c r="W2394" s="100"/>
      <c r="X2394" s="100"/>
      <c r="Y2394" s="100"/>
      <c r="Z2394" s="100"/>
    </row>
    <row r="2395" spans="1:26" ht="14.25" hidden="1" customHeight="1" outlineLevel="1" x14ac:dyDescent="0.2">
      <c r="A2395" s="100" t="s">
        <v>199</v>
      </c>
      <c r="B2395" s="100">
        <v>7</v>
      </c>
      <c r="C2395" s="100" t="s">
        <v>102</v>
      </c>
      <c r="D2395" s="100">
        <v>48</v>
      </c>
      <c r="E2395" s="146">
        <v>295673</v>
      </c>
      <c r="F2395" s="101">
        <v>22500000</v>
      </c>
      <c r="G2395" s="102">
        <v>48</v>
      </c>
      <c r="H2395" s="101" t="s">
        <v>123</v>
      </c>
      <c r="I2395" s="101"/>
      <c r="J2395" s="100"/>
      <c r="K2395" s="100"/>
      <c r="L2395" s="100"/>
      <c r="M2395" s="100"/>
      <c r="N2395" s="100"/>
      <c r="O2395" s="100"/>
      <c r="P2395" s="100"/>
      <c r="Q2395" s="100"/>
      <c r="R2395" s="100"/>
      <c r="S2395" s="100"/>
      <c r="T2395" s="100"/>
      <c r="U2395" s="100"/>
      <c r="V2395" s="100"/>
      <c r="W2395" s="100"/>
      <c r="X2395" s="100"/>
      <c r="Y2395" s="100"/>
      <c r="Z2395" s="100"/>
    </row>
    <row r="2396" spans="1:26" ht="14.25" hidden="1" customHeight="1" outlineLevel="1" x14ac:dyDescent="0.2">
      <c r="A2396" s="100" t="s">
        <v>199</v>
      </c>
      <c r="B2396" s="100">
        <v>8</v>
      </c>
      <c r="C2396" s="100" t="s">
        <v>102</v>
      </c>
      <c r="D2396" s="100">
        <v>48</v>
      </c>
      <c r="E2396" s="146">
        <v>298629</v>
      </c>
      <c r="F2396" s="101">
        <v>22500000</v>
      </c>
      <c r="G2396" s="102">
        <v>48</v>
      </c>
      <c r="H2396" s="101" t="s">
        <v>123</v>
      </c>
      <c r="I2396" s="101"/>
      <c r="J2396" s="100"/>
      <c r="K2396" s="100"/>
      <c r="L2396" s="100"/>
      <c r="M2396" s="100"/>
      <c r="N2396" s="100"/>
      <c r="O2396" s="100"/>
      <c r="P2396" s="100"/>
      <c r="Q2396" s="100"/>
      <c r="R2396" s="100"/>
      <c r="S2396" s="100"/>
      <c r="T2396" s="100"/>
      <c r="U2396" s="100"/>
      <c r="V2396" s="100"/>
      <c r="W2396" s="100"/>
      <c r="X2396" s="100"/>
      <c r="Y2396" s="100"/>
      <c r="Z2396" s="100"/>
    </row>
    <row r="2397" spans="1:26" ht="14.25" hidden="1" customHeight="1" outlineLevel="1" x14ac:dyDescent="0.2">
      <c r="A2397" s="100" t="s">
        <v>199</v>
      </c>
      <c r="B2397" s="100">
        <v>9</v>
      </c>
      <c r="C2397" s="100" t="s">
        <v>102</v>
      </c>
      <c r="D2397" s="100">
        <v>48</v>
      </c>
      <c r="E2397" s="146">
        <v>301613</v>
      </c>
      <c r="F2397" s="101">
        <v>22500000</v>
      </c>
      <c r="G2397" s="102">
        <v>48</v>
      </c>
      <c r="H2397" s="101" t="s">
        <v>123</v>
      </c>
      <c r="I2397" s="101"/>
      <c r="J2397" s="100"/>
      <c r="K2397" s="100"/>
      <c r="L2397" s="100"/>
      <c r="M2397" s="100"/>
      <c r="N2397" s="100"/>
      <c r="O2397" s="100"/>
      <c r="P2397" s="100"/>
      <c r="Q2397" s="100"/>
      <c r="R2397" s="100"/>
      <c r="S2397" s="100"/>
      <c r="T2397" s="100"/>
      <c r="U2397" s="100"/>
      <c r="V2397" s="100"/>
      <c r="W2397" s="100"/>
      <c r="X2397" s="100"/>
      <c r="Y2397" s="100"/>
      <c r="Z2397" s="100"/>
    </row>
    <row r="2398" spans="1:26" ht="14.25" hidden="1" customHeight="1" outlineLevel="1" x14ac:dyDescent="0.2">
      <c r="A2398" s="100" t="s">
        <v>199</v>
      </c>
      <c r="B2398" s="100">
        <v>10</v>
      </c>
      <c r="C2398" s="100" t="s">
        <v>102</v>
      </c>
      <c r="D2398" s="100">
        <v>48</v>
      </c>
      <c r="E2398" s="146">
        <v>307647</v>
      </c>
      <c r="F2398" s="101">
        <v>22500000</v>
      </c>
      <c r="G2398" s="102">
        <v>48</v>
      </c>
      <c r="H2398" s="101" t="s">
        <v>123</v>
      </c>
      <c r="I2398" s="101"/>
      <c r="J2398" s="100"/>
      <c r="K2398" s="100"/>
      <c r="L2398" s="100"/>
      <c r="M2398" s="100"/>
      <c r="N2398" s="100"/>
      <c r="O2398" s="100"/>
      <c r="P2398" s="100"/>
      <c r="Q2398" s="100"/>
      <c r="R2398" s="100"/>
      <c r="S2398" s="100"/>
      <c r="T2398" s="100"/>
      <c r="U2398" s="100"/>
      <c r="V2398" s="100"/>
      <c r="W2398" s="100"/>
      <c r="X2398" s="100"/>
      <c r="Y2398" s="100"/>
      <c r="Z2398" s="100"/>
    </row>
    <row r="2399" spans="1:26" ht="14.25" hidden="1" customHeight="1" outlineLevel="1" x14ac:dyDescent="0.2">
      <c r="A2399" s="100" t="s">
        <v>199</v>
      </c>
      <c r="B2399" s="100">
        <v>11</v>
      </c>
      <c r="C2399" s="100" t="s">
        <v>102</v>
      </c>
      <c r="D2399" s="100">
        <v>48</v>
      </c>
      <c r="E2399" s="146">
        <v>310721</v>
      </c>
      <c r="F2399" s="101">
        <v>22500000</v>
      </c>
      <c r="G2399" s="102">
        <v>48</v>
      </c>
      <c r="H2399" s="101" t="s">
        <v>123</v>
      </c>
      <c r="I2399" s="101"/>
      <c r="J2399" s="100"/>
      <c r="K2399" s="100"/>
      <c r="L2399" s="100"/>
      <c r="M2399" s="100"/>
      <c r="N2399" s="100"/>
      <c r="O2399" s="100"/>
      <c r="P2399" s="100"/>
      <c r="Q2399" s="100"/>
      <c r="R2399" s="100"/>
      <c r="S2399" s="100"/>
      <c r="T2399" s="100"/>
      <c r="U2399" s="100"/>
      <c r="V2399" s="100"/>
      <c r="W2399" s="100"/>
      <c r="X2399" s="100"/>
      <c r="Y2399" s="100"/>
      <c r="Z2399" s="100"/>
    </row>
    <row r="2400" spans="1:26" ht="14.25" hidden="1" customHeight="1" outlineLevel="1" x14ac:dyDescent="0.2">
      <c r="A2400" s="100" t="s">
        <v>199</v>
      </c>
      <c r="B2400" s="100">
        <v>12</v>
      </c>
      <c r="C2400" s="100" t="s">
        <v>102</v>
      </c>
      <c r="D2400" s="100">
        <v>48</v>
      </c>
      <c r="E2400" s="146">
        <v>313830</v>
      </c>
      <c r="F2400" s="101">
        <v>0</v>
      </c>
      <c r="G2400" s="102">
        <v>0</v>
      </c>
      <c r="H2400" s="101" t="s">
        <v>123</v>
      </c>
      <c r="I2400" s="101"/>
      <c r="J2400" s="100"/>
      <c r="K2400" s="100"/>
      <c r="L2400" s="100"/>
      <c r="M2400" s="100"/>
      <c r="N2400" s="100"/>
      <c r="O2400" s="100"/>
      <c r="P2400" s="100"/>
      <c r="Q2400" s="100"/>
      <c r="R2400" s="100"/>
      <c r="S2400" s="100"/>
      <c r="T2400" s="100"/>
      <c r="U2400" s="100"/>
      <c r="V2400" s="100"/>
      <c r="W2400" s="100"/>
      <c r="X2400" s="100"/>
      <c r="Y2400" s="100"/>
      <c r="Z2400" s="100"/>
    </row>
    <row r="2401" spans="1:26" ht="14.25" hidden="1" customHeight="1" outlineLevel="1" x14ac:dyDescent="0.2">
      <c r="A2401" s="201" t="s">
        <v>199</v>
      </c>
      <c r="B2401" s="97">
        <v>1</v>
      </c>
      <c r="C2401" s="97" t="s">
        <v>103</v>
      </c>
      <c r="D2401" s="97">
        <v>48</v>
      </c>
      <c r="E2401" s="147">
        <v>329522</v>
      </c>
      <c r="F2401" s="98">
        <v>0</v>
      </c>
      <c r="G2401" s="99">
        <v>0</v>
      </c>
      <c r="H2401" s="98" t="s">
        <v>123</v>
      </c>
      <c r="I2401" s="101"/>
      <c r="J2401" s="100"/>
      <c r="K2401" s="100"/>
      <c r="L2401" s="100"/>
      <c r="M2401" s="100"/>
      <c r="N2401" s="100"/>
      <c r="O2401" s="100"/>
      <c r="P2401" s="100"/>
      <c r="Q2401" s="100"/>
      <c r="R2401" s="100"/>
      <c r="S2401" s="100"/>
      <c r="T2401" s="100"/>
      <c r="U2401" s="100"/>
      <c r="V2401" s="100"/>
      <c r="W2401" s="100"/>
      <c r="X2401" s="100"/>
      <c r="Y2401" s="100"/>
      <c r="Z2401" s="100"/>
    </row>
    <row r="2402" spans="1:26" ht="14.25" customHeight="1" collapsed="1" x14ac:dyDescent="0.2">
      <c r="A2402" s="100" t="s">
        <v>200</v>
      </c>
      <c r="B2402" s="100">
        <v>1</v>
      </c>
      <c r="C2402" s="100" t="s">
        <v>101</v>
      </c>
      <c r="D2402" s="100">
        <v>45</v>
      </c>
      <c r="E2402" s="101">
        <v>72380</v>
      </c>
      <c r="F2402" s="101">
        <v>100000</v>
      </c>
      <c r="G2402" s="102">
        <v>2</v>
      </c>
      <c r="H2402" s="101" t="s">
        <v>123</v>
      </c>
      <c r="I2402" s="101"/>
      <c r="J2402" s="100"/>
      <c r="K2402" s="100"/>
      <c r="L2402" s="100"/>
      <c r="M2402" s="100"/>
      <c r="N2402" s="100"/>
      <c r="O2402" s="100"/>
      <c r="P2402" s="100"/>
      <c r="Q2402" s="100"/>
      <c r="R2402" s="100"/>
      <c r="S2402" s="100"/>
      <c r="T2402" s="100"/>
      <c r="U2402" s="100"/>
      <c r="V2402" s="100"/>
      <c r="W2402" s="100"/>
      <c r="X2402" s="100"/>
      <c r="Y2402" s="100"/>
      <c r="Z2402" s="100"/>
    </row>
    <row r="2403" spans="1:26" ht="14.25" hidden="1" customHeight="1" outlineLevel="1" x14ac:dyDescent="0.2">
      <c r="A2403" s="100" t="s">
        <v>200</v>
      </c>
      <c r="B2403" s="100">
        <v>2</v>
      </c>
      <c r="C2403" s="100" t="s">
        <v>101</v>
      </c>
      <c r="D2403" s="100">
        <v>47</v>
      </c>
      <c r="E2403" s="101">
        <v>76780</v>
      </c>
      <c r="F2403" s="101">
        <v>200000</v>
      </c>
      <c r="G2403" s="102">
        <v>5</v>
      </c>
      <c r="H2403" s="101" t="s">
        <v>123</v>
      </c>
      <c r="I2403" s="101"/>
      <c r="J2403" s="100"/>
      <c r="K2403" s="100"/>
      <c r="L2403" s="100"/>
      <c r="M2403" s="100"/>
      <c r="N2403" s="100"/>
      <c r="O2403" s="100"/>
      <c r="P2403" s="100"/>
      <c r="Q2403" s="100"/>
      <c r="R2403" s="100"/>
      <c r="S2403" s="100"/>
      <c r="T2403" s="100"/>
      <c r="U2403" s="100"/>
      <c r="V2403" s="100"/>
      <c r="W2403" s="100"/>
      <c r="X2403" s="100"/>
      <c r="Y2403" s="100"/>
      <c r="Z2403" s="100"/>
    </row>
    <row r="2404" spans="1:26" ht="14.25" hidden="1" customHeight="1" outlineLevel="1" x14ac:dyDescent="0.2">
      <c r="A2404" s="100" t="s">
        <v>200</v>
      </c>
      <c r="B2404" s="100">
        <v>3</v>
      </c>
      <c r="C2404" s="100" t="s">
        <v>101</v>
      </c>
      <c r="D2404" s="100">
        <v>48</v>
      </c>
      <c r="E2404" s="101">
        <v>81400</v>
      </c>
      <c r="F2404" s="101">
        <v>400000</v>
      </c>
      <c r="G2404" s="102">
        <v>14</v>
      </c>
      <c r="H2404" s="101" t="s">
        <v>123</v>
      </c>
      <c r="I2404" s="101"/>
      <c r="J2404" s="100"/>
      <c r="K2404" s="100"/>
      <c r="L2404" s="100"/>
      <c r="M2404" s="100"/>
      <c r="N2404" s="100"/>
      <c r="O2404" s="100"/>
      <c r="P2404" s="100"/>
      <c r="Q2404" s="100"/>
      <c r="R2404" s="100"/>
      <c r="S2404" s="100"/>
      <c r="T2404" s="100"/>
      <c r="U2404" s="100"/>
      <c r="V2404" s="100"/>
      <c r="W2404" s="100"/>
      <c r="X2404" s="100"/>
      <c r="Y2404" s="100"/>
      <c r="Z2404" s="100"/>
    </row>
    <row r="2405" spans="1:26" ht="14.25" hidden="1" customHeight="1" outlineLevel="1" x14ac:dyDescent="0.2">
      <c r="A2405" s="100" t="s">
        <v>200</v>
      </c>
      <c r="B2405" s="100">
        <v>4</v>
      </c>
      <c r="C2405" s="100" t="s">
        <v>101</v>
      </c>
      <c r="D2405" s="100">
        <v>49</v>
      </c>
      <c r="E2405" s="101">
        <v>86240</v>
      </c>
      <c r="F2405" s="101">
        <v>2000000</v>
      </c>
      <c r="G2405" s="102">
        <v>28</v>
      </c>
      <c r="H2405" s="101" t="s">
        <v>123</v>
      </c>
      <c r="I2405" s="101"/>
      <c r="J2405" s="100"/>
      <c r="K2405" s="100"/>
      <c r="L2405" s="100"/>
      <c r="M2405" s="100"/>
      <c r="N2405" s="100"/>
      <c r="O2405" s="100"/>
      <c r="P2405" s="100"/>
      <c r="Q2405" s="100"/>
      <c r="R2405" s="100"/>
      <c r="S2405" s="100"/>
      <c r="T2405" s="100"/>
      <c r="U2405" s="100"/>
      <c r="V2405" s="100"/>
      <c r="W2405" s="100"/>
      <c r="X2405" s="100"/>
      <c r="Y2405" s="100"/>
      <c r="Z2405" s="100"/>
    </row>
    <row r="2406" spans="1:26" ht="14.25" hidden="1" customHeight="1" outlineLevel="1" x14ac:dyDescent="0.2">
      <c r="A2406" s="100" t="s">
        <v>200</v>
      </c>
      <c r="B2406" s="100">
        <v>5</v>
      </c>
      <c r="C2406" s="100" t="s">
        <v>101</v>
      </c>
      <c r="D2406" s="100">
        <v>50</v>
      </c>
      <c r="E2406" s="101">
        <v>91410.000000000015</v>
      </c>
      <c r="F2406" s="101">
        <v>4000000</v>
      </c>
      <c r="G2406" s="102">
        <v>66</v>
      </c>
      <c r="H2406" s="101" t="s">
        <v>123</v>
      </c>
      <c r="I2406" s="101"/>
      <c r="J2406" s="100"/>
      <c r="K2406" s="100"/>
      <c r="L2406" s="100"/>
      <c r="M2406" s="100"/>
      <c r="N2406" s="100"/>
      <c r="O2406" s="100"/>
      <c r="P2406" s="100"/>
      <c r="Q2406" s="100"/>
      <c r="R2406" s="100"/>
      <c r="S2406" s="100"/>
      <c r="T2406" s="100"/>
      <c r="U2406" s="100"/>
      <c r="V2406" s="100"/>
      <c r="W2406" s="100"/>
      <c r="X2406" s="100"/>
      <c r="Y2406" s="100"/>
      <c r="Z2406" s="100"/>
    </row>
    <row r="2407" spans="1:26" ht="14.25" hidden="1" customHeight="1" outlineLevel="1" x14ac:dyDescent="0.2">
      <c r="A2407" s="100" t="s">
        <v>200</v>
      </c>
      <c r="B2407" s="100">
        <v>6</v>
      </c>
      <c r="C2407" s="100" t="s">
        <v>101</v>
      </c>
      <c r="D2407" s="100">
        <v>51</v>
      </c>
      <c r="E2407" s="101">
        <v>96910.000000000015</v>
      </c>
      <c r="F2407" s="101">
        <v>6000000</v>
      </c>
      <c r="G2407" s="102">
        <v>102</v>
      </c>
      <c r="H2407" s="101" t="s">
        <v>123</v>
      </c>
      <c r="I2407" s="101"/>
      <c r="J2407" s="100"/>
      <c r="K2407" s="100"/>
      <c r="L2407" s="100"/>
      <c r="M2407" s="100"/>
      <c r="N2407" s="100"/>
      <c r="O2407" s="100"/>
      <c r="P2407" s="100"/>
      <c r="Q2407" s="100"/>
      <c r="R2407" s="100"/>
      <c r="S2407" s="100"/>
      <c r="T2407" s="100"/>
      <c r="U2407" s="100"/>
      <c r="V2407" s="100"/>
      <c r="W2407" s="100"/>
      <c r="X2407" s="100"/>
      <c r="Y2407" s="100"/>
      <c r="Z2407" s="100"/>
    </row>
    <row r="2408" spans="1:26" ht="14.25" hidden="1" customHeight="1" outlineLevel="1" x14ac:dyDescent="0.2">
      <c r="A2408" s="100" t="s">
        <v>200</v>
      </c>
      <c r="B2408" s="100">
        <v>7</v>
      </c>
      <c r="C2408" s="100" t="s">
        <v>101</v>
      </c>
      <c r="D2408" s="100">
        <v>52</v>
      </c>
      <c r="E2408" s="101">
        <v>102740</v>
      </c>
      <c r="F2408" s="101">
        <v>11000000</v>
      </c>
      <c r="G2408" s="102">
        <v>124</v>
      </c>
      <c r="H2408" s="101" t="s">
        <v>123</v>
      </c>
      <c r="I2408" s="101"/>
      <c r="J2408" s="100"/>
      <c r="K2408" s="100"/>
      <c r="L2408" s="100"/>
      <c r="M2408" s="100"/>
      <c r="N2408" s="100"/>
      <c r="O2408" s="100"/>
      <c r="P2408" s="100"/>
      <c r="Q2408" s="100"/>
      <c r="R2408" s="100"/>
      <c r="S2408" s="100"/>
      <c r="T2408" s="100"/>
      <c r="U2408" s="100"/>
      <c r="V2408" s="100"/>
      <c r="W2408" s="100"/>
      <c r="X2408" s="100"/>
      <c r="Y2408" s="100"/>
      <c r="Z2408" s="100"/>
    </row>
    <row r="2409" spans="1:26" ht="14.25" hidden="1" customHeight="1" outlineLevel="1" x14ac:dyDescent="0.2">
      <c r="A2409" s="100" t="s">
        <v>200</v>
      </c>
      <c r="B2409" s="100">
        <v>8</v>
      </c>
      <c r="C2409" s="100" t="s">
        <v>101</v>
      </c>
      <c r="D2409" s="100">
        <v>53</v>
      </c>
      <c r="E2409" s="101">
        <v>108900</v>
      </c>
      <c r="F2409" s="101">
        <v>17000000</v>
      </c>
      <c r="G2409" s="102">
        <v>140</v>
      </c>
      <c r="H2409" s="101" t="s">
        <v>123</v>
      </c>
      <c r="I2409" s="101"/>
      <c r="J2409" s="100"/>
      <c r="K2409" s="100"/>
      <c r="L2409" s="100"/>
      <c r="M2409" s="100"/>
      <c r="N2409" s="100"/>
      <c r="O2409" s="100"/>
      <c r="P2409" s="100"/>
      <c r="Q2409" s="100"/>
      <c r="R2409" s="100"/>
      <c r="S2409" s="100"/>
      <c r="T2409" s="100"/>
      <c r="U2409" s="100"/>
      <c r="V2409" s="100"/>
      <c r="W2409" s="100"/>
      <c r="X2409" s="100"/>
      <c r="Y2409" s="100"/>
      <c r="Z2409" s="100"/>
    </row>
    <row r="2410" spans="1:26" ht="14.25" hidden="1" customHeight="1" outlineLevel="1" x14ac:dyDescent="0.2">
      <c r="A2410" s="100" t="s">
        <v>200</v>
      </c>
      <c r="B2410" s="100">
        <v>9</v>
      </c>
      <c r="C2410" s="100" t="s">
        <v>101</v>
      </c>
      <c r="D2410" s="100">
        <v>55</v>
      </c>
      <c r="E2410" s="101">
        <v>115390</v>
      </c>
      <c r="F2410" s="101">
        <v>36000000</v>
      </c>
      <c r="G2410" s="102">
        <v>148</v>
      </c>
      <c r="H2410" s="101" t="s">
        <v>123</v>
      </c>
      <c r="I2410" s="101"/>
      <c r="J2410" s="100"/>
      <c r="K2410" s="100"/>
      <c r="L2410" s="100"/>
      <c r="M2410" s="100"/>
      <c r="N2410" s="100"/>
      <c r="O2410" s="100"/>
      <c r="P2410" s="100"/>
      <c r="Q2410" s="100"/>
      <c r="R2410" s="100"/>
      <c r="S2410" s="100"/>
      <c r="T2410" s="100"/>
      <c r="U2410" s="100"/>
      <c r="V2410" s="100"/>
      <c r="W2410" s="100"/>
      <c r="X2410" s="100"/>
      <c r="Y2410" s="100"/>
      <c r="Z2410" s="100"/>
    </row>
    <row r="2411" spans="1:26" ht="14.25" hidden="1" customHeight="1" outlineLevel="1" x14ac:dyDescent="0.2">
      <c r="A2411" s="100" t="s">
        <v>200</v>
      </c>
      <c r="B2411" s="100">
        <v>10</v>
      </c>
      <c r="C2411" s="100" t="s">
        <v>101</v>
      </c>
      <c r="D2411" s="100">
        <v>56</v>
      </c>
      <c r="E2411" s="101">
        <v>122320</v>
      </c>
      <c r="F2411" s="101">
        <v>52000000</v>
      </c>
      <c r="G2411" s="102">
        <v>152</v>
      </c>
      <c r="H2411" s="101" t="s">
        <v>123</v>
      </c>
      <c r="I2411" s="101"/>
      <c r="J2411" s="100"/>
      <c r="K2411" s="100"/>
      <c r="L2411" s="100"/>
      <c r="M2411" s="100"/>
      <c r="N2411" s="100"/>
      <c r="O2411" s="100"/>
      <c r="P2411" s="100"/>
      <c r="Q2411" s="100"/>
      <c r="R2411" s="100"/>
      <c r="S2411" s="100"/>
      <c r="T2411" s="100"/>
      <c r="U2411" s="100"/>
      <c r="V2411" s="100"/>
      <c r="W2411" s="100"/>
      <c r="X2411" s="100"/>
      <c r="Y2411" s="100"/>
      <c r="Z2411" s="100"/>
    </row>
    <row r="2412" spans="1:26" ht="14.25" hidden="1" customHeight="1" outlineLevel="1" x14ac:dyDescent="0.2">
      <c r="A2412" s="100" t="s">
        <v>200</v>
      </c>
      <c r="B2412" s="100">
        <v>11</v>
      </c>
      <c r="C2412" s="100" t="s">
        <v>101</v>
      </c>
      <c r="D2412" s="100">
        <v>57</v>
      </c>
      <c r="E2412" s="101">
        <v>129690</v>
      </c>
      <c r="F2412" s="101">
        <v>70000000</v>
      </c>
      <c r="G2412" s="102">
        <v>160</v>
      </c>
      <c r="H2412" s="101" t="s">
        <v>123</v>
      </c>
      <c r="I2412" s="101"/>
      <c r="J2412" s="100"/>
      <c r="K2412" s="100"/>
      <c r="L2412" s="100"/>
      <c r="M2412" s="100"/>
      <c r="N2412" s="100"/>
      <c r="O2412" s="100"/>
      <c r="P2412" s="100"/>
      <c r="Q2412" s="100"/>
      <c r="R2412" s="100"/>
      <c r="S2412" s="100"/>
      <c r="T2412" s="100"/>
      <c r="U2412" s="100"/>
      <c r="V2412" s="100"/>
      <c r="W2412" s="100"/>
      <c r="X2412" s="100"/>
      <c r="Y2412" s="100"/>
      <c r="Z2412" s="100"/>
    </row>
    <row r="2413" spans="1:26" ht="14.25" hidden="1" customHeight="1" outlineLevel="1" x14ac:dyDescent="0.2">
      <c r="A2413" s="100" t="s">
        <v>200</v>
      </c>
      <c r="B2413" s="100">
        <v>12</v>
      </c>
      <c r="C2413" s="100" t="s">
        <v>101</v>
      </c>
      <c r="D2413" s="100">
        <v>58</v>
      </c>
      <c r="E2413" s="101">
        <v>137500</v>
      </c>
      <c r="F2413" s="101">
        <v>0</v>
      </c>
      <c r="G2413" s="102">
        <v>0</v>
      </c>
      <c r="H2413" s="101" t="s">
        <v>123</v>
      </c>
      <c r="I2413" s="101"/>
      <c r="J2413" s="100"/>
      <c r="K2413" s="100"/>
      <c r="L2413" s="100"/>
      <c r="M2413" s="100"/>
      <c r="N2413" s="100"/>
      <c r="O2413" s="100"/>
      <c r="P2413" s="100"/>
      <c r="Q2413" s="100"/>
      <c r="R2413" s="100"/>
      <c r="S2413" s="100"/>
      <c r="T2413" s="100"/>
      <c r="U2413" s="100"/>
      <c r="V2413" s="100"/>
      <c r="W2413" s="100"/>
      <c r="X2413" s="100"/>
      <c r="Y2413" s="100"/>
      <c r="Z2413" s="100"/>
    </row>
    <row r="2414" spans="1:26" ht="14.25" hidden="1" customHeight="1" outlineLevel="1" x14ac:dyDescent="0.2">
      <c r="A2414" s="100" t="s">
        <v>200</v>
      </c>
      <c r="B2414" s="100">
        <v>1</v>
      </c>
      <c r="C2414" s="100" t="s">
        <v>102</v>
      </c>
      <c r="D2414" s="100">
        <v>58</v>
      </c>
      <c r="E2414" s="101">
        <v>137500</v>
      </c>
      <c r="F2414" s="101">
        <v>2500000</v>
      </c>
      <c r="G2414" s="102">
        <v>12</v>
      </c>
      <c r="H2414" s="101" t="s">
        <v>123</v>
      </c>
      <c r="I2414" s="101"/>
      <c r="J2414" s="100"/>
      <c r="K2414" s="100"/>
      <c r="L2414" s="100"/>
      <c r="M2414" s="100"/>
      <c r="N2414" s="100"/>
      <c r="O2414" s="100"/>
      <c r="P2414" s="100"/>
      <c r="Q2414" s="100"/>
      <c r="R2414" s="100"/>
      <c r="S2414" s="100"/>
      <c r="T2414" s="100"/>
      <c r="U2414" s="100"/>
      <c r="V2414" s="100"/>
      <c r="W2414" s="100"/>
      <c r="X2414" s="100"/>
      <c r="Y2414" s="100"/>
      <c r="Z2414" s="100"/>
    </row>
    <row r="2415" spans="1:26" ht="14.25" hidden="1" customHeight="1" outlineLevel="1" x14ac:dyDescent="0.2">
      <c r="A2415" s="100" t="s">
        <v>200</v>
      </c>
      <c r="B2415" s="100">
        <v>2</v>
      </c>
      <c r="C2415" s="100" t="s">
        <v>102</v>
      </c>
      <c r="D2415" s="100">
        <v>58</v>
      </c>
      <c r="E2415" s="101">
        <v>140030</v>
      </c>
      <c r="F2415" s="101">
        <v>5000000</v>
      </c>
      <c r="G2415" s="102">
        <v>24</v>
      </c>
      <c r="H2415" s="101" t="s">
        <v>123</v>
      </c>
      <c r="I2415" s="101"/>
      <c r="J2415" s="100"/>
      <c r="K2415" s="100"/>
      <c r="L2415" s="100"/>
      <c r="M2415" s="100"/>
      <c r="N2415" s="100"/>
      <c r="O2415" s="100"/>
      <c r="P2415" s="100"/>
      <c r="Q2415" s="100"/>
      <c r="R2415" s="100"/>
      <c r="S2415" s="100"/>
      <c r="T2415" s="100"/>
      <c r="U2415" s="100"/>
      <c r="V2415" s="100"/>
      <c r="W2415" s="100"/>
      <c r="X2415" s="100"/>
      <c r="Y2415" s="100"/>
      <c r="Z2415" s="100"/>
    </row>
    <row r="2416" spans="1:26" ht="14.25" hidden="1" customHeight="1" outlineLevel="1" x14ac:dyDescent="0.2">
      <c r="A2416" s="100" t="s">
        <v>200</v>
      </c>
      <c r="B2416" s="100">
        <v>3</v>
      </c>
      <c r="C2416" s="100" t="s">
        <v>102</v>
      </c>
      <c r="D2416" s="100">
        <v>58</v>
      </c>
      <c r="E2416" s="101">
        <v>142560</v>
      </c>
      <c r="F2416" s="101">
        <v>10000000</v>
      </c>
      <c r="G2416" s="102">
        <v>36</v>
      </c>
      <c r="H2416" s="101" t="s">
        <v>123</v>
      </c>
      <c r="I2416" s="101"/>
      <c r="J2416" s="100"/>
      <c r="K2416" s="100"/>
      <c r="L2416" s="100"/>
      <c r="M2416" s="100"/>
      <c r="N2416" s="100"/>
      <c r="O2416" s="100"/>
      <c r="P2416" s="100"/>
      <c r="Q2416" s="100"/>
      <c r="R2416" s="100"/>
      <c r="S2416" s="100"/>
      <c r="T2416" s="100"/>
      <c r="U2416" s="100"/>
      <c r="V2416" s="100"/>
      <c r="W2416" s="100"/>
      <c r="X2416" s="100"/>
      <c r="Y2416" s="100"/>
      <c r="Z2416" s="100"/>
    </row>
    <row r="2417" spans="1:26" ht="14.25" hidden="1" customHeight="1" outlineLevel="1" x14ac:dyDescent="0.2">
      <c r="A2417" s="100" t="s">
        <v>200</v>
      </c>
      <c r="B2417" s="100">
        <v>4</v>
      </c>
      <c r="C2417" s="100" t="s">
        <v>102</v>
      </c>
      <c r="D2417" s="100">
        <v>58</v>
      </c>
      <c r="E2417" s="101">
        <v>145090</v>
      </c>
      <c r="F2417" s="101">
        <v>22500000</v>
      </c>
      <c r="G2417" s="102">
        <v>48</v>
      </c>
      <c r="H2417" s="101" t="s">
        <v>123</v>
      </c>
      <c r="I2417" s="101"/>
      <c r="J2417" s="100"/>
      <c r="K2417" s="100"/>
      <c r="L2417" s="100"/>
      <c r="M2417" s="100"/>
      <c r="N2417" s="100"/>
      <c r="O2417" s="100"/>
      <c r="P2417" s="100"/>
      <c r="Q2417" s="100"/>
      <c r="R2417" s="100"/>
      <c r="S2417" s="100"/>
      <c r="T2417" s="100"/>
      <c r="U2417" s="100"/>
      <c r="V2417" s="100"/>
      <c r="W2417" s="100"/>
      <c r="X2417" s="100"/>
      <c r="Y2417" s="100"/>
      <c r="Z2417" s="100"/>
    </row>
    <row r="2418" spans="1:26" ht="14.25" hidden="1" customHeight="1" outlineLevel="1" x14ac:dyDescent="0.2">
      <c r="A2418" s="100" t="s">
        <v>200</v>
      </c>
      <c r="B2418" s="100">
        <v>5</v>
      </c>
      <c r="C2418" s="100" t="s">
        <v>102</v>
      </c>
      <c r="D2418" s="100">
        <v>58</v>
      </c>
      <c r="E2418" s="101">
        <v>147620</v>
      </c>
      <c r="F2418" s="101">
        <v>22500000</v>
      </c>
      <c r="G2418" s="102">
        <v>48</v>
      </c>
      <c r="H2418" s="101" t="s">
        <v>123</v>
      </c>
      <c r="I2418" s="101"/>
      <c r="J2418" s="100"/>
      <c r="K2418" s="100"/>
      <c r="L2418" s="100"/>
      <c r="M2418" s="100"/>
      <c r="N2418" s="100"/>
      <c r="O2418" s="100"/>
      <c r="P2418" s="100"/>
      <c r="Q2418" s="100"/>
      <c r="R2418" s="100"/>
      <c r="S2418" s="100"/>
      <c r="T2418" s="100"/>
      <c r="U2418" s="100"/>
      <c r="V2418" s="100"/>
      <c r="W2418" s="100"/>
      <c r="X2418" s="100"/>
      <c r="Y2418" s="100"/>
      <c r="Z2418" s="100"/>
    </row>
    <row r="2419" spans="1:26" ht="14.25" hidden="1" customHeight="1" outlineLevel="1" x14ac:dyDescent="0.2">
      <c r="A2419" s="100" t="s">
        <v>200</v>
      </c>
      <c r="B2419" s="100">
        <v>6</v>
      </c>
      <c r="C2419" s="100" t="s">
        <v>102</v>
      </c>
      <c r="D2419" s="100">
        <v>58</v>
      </c>
      <c r="E2419" s="101">
        <v>150150</v>
      </c>
      <c r="F2419" s="101">
        <v>22500000</v>
      </c>
      <c r="G2419" s="102">
        <v>48</v>
      </c>
      <c r="H2419" s="101" t="s">
        <v>123</v>
      </c>
      <c r="I2419" s="101"/>
      <c r="J2419" s="100"/>
      <c r="K2419" s="100"/>
      <c r="L2419" s="100"/>
      <c r="M2419" s="100"/>
      <c r="N2419" s="100"/>
      <c r="O2419" s="100"/>
      <c r="P2419" s="100"/>
      <c r="Q2419" s="100"/>
      <c r="R2419" s="100"/>
      <c r="S2419" s="100"/>
      <c r="T2419" s="100"/>
      <c r="U2419" s="100"/>
      <c r="V2419" s="100"/>
      <c r="W2419" s="100"/>
      <c r="X2419" s="100"/>
      <c r="Y2419" s="100"/>
      <c r="Z2419" s="100"/>
    </row>
    <row r="2420" spans="1:26" ht="14.25" hidden="1" customHeight="1" outlineLevel="1" x14ac:dyDescent="0.2">
      <c r="A2420" s="100" t="s">
        <v>200</v>
      </c>
      <c r="B2420" s="100">
        <v>7</v>
      </c>
      <c r="C2420" s="100" t="s">
        <v>102</v>
      </c>
      <c r="D2420" s="100">
        <v>58</v>
      </c>
      <c r="E2420" s="101">
        <v>152680</v>
      </c>
      <c r="F2420" s="101">
        <v>22500000</v>
      </c>
      <c r="G2420" s="102">
        <v>48</v>
      </c>
      <c r="H2420" s="101" t="s">
        <v>123</v>
      </c>
      <c r="I2420" s="101"/>
      <c r="J2420" s="100"/>
      <c r="K2420" s="100"/>
      <c r="L2420" s="100"/>
      <c r="M2420" s="100"/>
      <c r="N2420" s="100"/>
      <c r="O2420" s="100"/>
      <c r="P2420" s="100"/>
      <c r="Q2420" s="100"/>
      <c r="R2420" s="100"/>
      <c r="S2420" s="100"/>
      <c r="T2420" s="100"/>
      <c r="U2420" s="100"/>
      <c r="V2420" s="100"/>
      <c r="W2420" s="100"/>
      <c r="X2420" s="100"/>
      <c r="Y2420" s="100"/>
      <c r="Z2420" s="100"/>
    </row>
    <row r="2421" spans="1:26" ht="14.25" hidden="1" customHeight="1" outlineLevel="1" x14ac:dyDescent="0.2">
      <c r="A2421" s="100" t="s">
        <v>200</v>
      </c>
      <c r="B2421" s="100">
        <v>8</v>
      </c>
      <c r="C2421" s="100" t="s">
        <v>102</v>
      </c>
      <c r="D2421" s="100">
        <v>58</v>
      </c>
      <c r="E2421" s="101">
        <v>155210</v>
      </c>
      <c r="F2421" s="101">
        <v>22500000</v>
      </c>
      <c r="G2421" s="102">
        <v>48</v>
      </c>
      <c r="H2421" s="101" t="s">
        <v>123</v>
      </c>
      <c r="I2421" s="101"/>
      <c r="J2421" s="100"/>
      <c r="K2421" s="100"/>
      <c r="L2421" s="100"/>
      <c r="M2421" s="100"/>
      <c r="N2421" s="100"/>
      <c r="O2421" s="100"/>
      <c r="P2421" s="100"/>
      <c r="Q2421" s="100"/>
      <c r="R2421" s="100"/>
      <c r="S2421" s="100"/>
      <c r="T2421" s="100"/>
      <c r="U2421" s="100"/>
      <c r="V2421" s="100"/>
      <c r="W2421" s="100"/>
      <c r="X2421" s="100"/>
      <c r="Y2421" s="100"/>
      <c r="Z2421" s="100"/>
    </row>
    <row r="2422" spans="1:26" ht="14.25" hidden="1" customHeight="1" outlineLevel="1" x14ac:dyDescent="0.2">
      <c r="A2422" s="100" t="s">
        <v>200</v>
      </c>
      <c r="B2422" s="100">
        <v>9</v>
      </c>
      <c r="C2422" s="100" t="s">
        <v>102</v>
      </c>
      <c r="D2422" s="100">
        <v>58</v>
      </c>
      <c r="E2422" s="101">
        <v>157740</v>
      </c>
      <c r="F2422" s="101">
        <v>22500000</v>
      </c>
      <c r="G2422" s="102">
        <v>48</v>
      </c>
      <c r="H2422" s="101" t="s">
        <v>123</v>
      </c>
      <c r="I2422" s="101"/>
      <c r="J2422" s="100"/>
      <c r="K2422" s="100"/>
      <c r="L2422" s="100"/>
      <c r="M2422" s="100"/>
      <c r="N2422" s="100"/>
      <c r="O2422" s="100"/>
      <c r="P2422" s="100"/>
      <c r="Q2422" s="100"/>
      <c r="R2422" s="100"/>
      <c r="S2422" s="100"/>
      <c r="T2422" s="100"/>
      <c r="U2422" s="100"/>
      <c r="V2422" s="100"/>
      <c r="W2422" s="100"/>
      <c r="X2422" s="100"/>
      <c r="Y2422" s="100"/>
      <c r="Z2422" s="100"/>
    </row>
    <row r="2423" spans="1:26" ht="14.25" hidden="1" customHeight="1" outlineLevel="1" x14ac:dyDescent="0.2">
      <c r="A2423" s="100" t="s">
        <v>200</v>
      </c>
      <c r="B2423" s="100">
        <v>10</v>
      </c>
      <c r="C2423" s="100" t="s">
        <v>102</v>
      </c>
      <c r="D2423" s="100">
        <v>58</v>
      </c>
      <c r="E2423" s="101">
        <v>160270</v>
      </c>
      <c r="F2423" s="101">
        <v>22500000</v>
      </c>
      <c r="G2423" s="102">
        <v>48</v>
      </c>
      <c r="H2423" s="101" t="s">
        <v>123</v>
      </c>
      <c r="I2423" s="101"/>
      <c r="J2423" s="100"/>
      <c r="K2423" s="100"/>
      <c r="L2423" s="100"/>
      <c r="M2423" s="100"/>
      <c r="N2423" s="100"/>
      <c r="O2423" s="100"/>
      <c r="P2423" s="100"/>
      <c r="Q2423" s="100"/>
      <c r="R2423" s="100"/>
      <c r="S2423" s="100"/>
      <c r="T2423" s="100"/>
      <c r="U2423" s="100"/>
      <c r="V2423" s="100"/>
      <c r="W2423" s="100"/>
      <c r="X2423" s="100"/>
      <c r="Y2423" s="100"/>
      <c r="Z2423" s="100"/>
    </row>
    <row r="2424" spans="1:26" ht="14.25" hidden="1" customHeight="1" outlineLevel="1" x14ac:dyDescent="0.2">
      <c r="A2424" s="100" t="s">
        <v>200</v>
      </c>
      <c r="B2424" s="100">
        <v>11</v>
      </c>
      <c r="C2424" s="100" t="s">
        <v>102</v>
      </c>
      <c r="D2424" s="100">
        <v>58</v>
      </c>
      <c r="E2424" s="101">
        <v>162800</v>
      </c>
      <c r="F2424" s="101">
        <v>22500000</v>
      </c>
      <c r="G2424" s="102">
        <v>48</v>
      </c>
      <c r="H2424" s="101" t="s">
        <v>123</v>
      </c>
      <c r="I2424" s="101"/>
      <c r="J2424" s="100"/>
      <c r="K2424" s="100"/>
      <c r="L2424" s="100"/>
      <c r="M2424" s="100"/>
      <c r="N2424" s="100"/>
      <c r="O2424" s="100"/>
      <c r="P2424" s="100"/>
      <c r="Q2424" s="100"/>
      <c r="R2424" s="100"/>
      <c r="S2424" s="100"/>
      <c r="T2424" s="100"/>
      <c r="U2424" s="100"/>
      <c r="V2424" s="100"/>
      <c r="W2424" s="100"/>
      <c r="X2424" s="100"/>
      <c r="Y2424" s="100"/>
      <c r="Z2424" s="100"/>
    </row>
    <row r="2425" spans="1:26" ht="14.25" hidden="1" customHeight="1" outlineLevel="1" x14ac:dyDescent="0.2">
      <c r="A2425" s="100" t="s">
        <v>200</v>
      </c>
      <c r="B2425" s="100">
        <v>12</v>
      </c>
      <c r="C2425" s="100" t="s">
        <v>102</v>
      </c>
      <c r="D2425" s="100">
        <v>58</v>
      </c>
      <c r="E2425" s="101">
        <v>165330</v>
      </c>
      <c r="F2425" s="101">
        <v>0</v>
      </c>
      <c r="G2425" s="102">
        <v>0</v>
      </c>
      <c r="H2425" s="101" t="s">
        <v>123</v>
      </c>
      <c r="I2425" s="101"/>
      <c r="J2425" s="100"/>
      <c r="K2425" s="100"/>
      <c r="L2425" s="100"/>
      <c r="M2425" s="100"/>
      <c r="N2425" s="100"/>
      <c r="O2425" s="100"/>
      <c r="P2425" s="100"/>
      <c r="Q2425" s="100"/>
      <c r="R2425" s="100"/>
      <c r="S2425" s="100"/>
      <c r="T2425" s="100"/>
      <c r="U2425" s="100"/>
      <c r="V2425" s="100"/>
      <c r="W2425" s="100"/>
      <c r="X2425" s="100"/>
      <c r="Y2425" s="100"/>
      <c r="Z2425" s="100"/>
    </row>
    <row r="2426" spans="1:26" ht="14.25" hidden="1" customHeight="1" outlineLevel="1" x14ac:dyDescent="0.2">
      <c r="A2426" s="201" t="s">
        <v>200</v>
      </c>
      <c r="B2426" s="97">
        <v>1</v>
      </c>
      <c r="C2426" s="97" t="s">
        <v>103</v>
      </c>
      <c r="D2426" s="97">
        <v>58</v>
      </c>
      <c r="E2426" s="98">
        <v>173596.5</v>
      </c>
      <c r="F2426" s="98">
        <v>0</v>
      </c>
      <c r="G2426" s="99">
        <v>0</v>
      </c>
      <c r="H2426" s="98" t="s">
        <v>123</v>
      </c>
      <c r="I2426" s="101"/>
      <c r="J2426" s="100"/>
      <c r="K2426" s="100"/>
      <c r="L2426" s="100"/>
      <c r="M2426" s="100"/>
      <c r="N2426" s="100"/>
      <c r="O2426" s="100"/>
      <c r="P2426" s="100"/>
      <c r="Q2426" s="100"/>
      <c r="R2426" s="100"/>
      <c r="S2426" s="100"/>
      <c r="T2426" s="100"/>
      <c r="U2426" s="100"/>
      <c r="V2426" s="100"/>
      <c r="W2426" s="100"/>
      <c r="X2426" s="100"/>
      <c r="Y2426" s="100"/>
      <c r="Z2426" s="100"/>
    </row>
    <row r="2427" spans="1:26" ht="14.25" customHeight="1" collapsed="1" x14ac:dyDescent="0.2">
      <c r="A2427" s="100" t="s">
        <v>201</v>
      </c>
      <c r="B2427" s="100">
        <v>1</v>
      </c>
      <c r="C2427" s="100" t="s">
        <v>101</v>
      </c>
      <c r="D2427" s="227" t="s">
        <v>123</v>
      </c>
      <c r="E2427" s="227" t="s">
        <v>123</v>
      </c>
      <c r="F2427" s="101">
        <v>20000</v>
      </c>
      <c r="G2427" s="102">
        <v>0.16666666666666671</v>
      </c>
      <c r="H2427" s="101" t="s">
        <v>123</v>
      </c>
      <c r="I2427" s="101"/>
      <c r="J2427" s="100"/>
      <c r="K2427" s="100"/>
      <c r="L2427" s="100"/>
      <c r="M2427" s="100"/>
      <c r="N2427" s="100"/>
      <c r="O2427" s="100"/>
      <c r="P2427" s="100"/>
      <c r="Q2427" s="100"/>
      <c r="R2427" s="100"/>
      <c r="S2427" s="100"/>
      <c r="T2427" s="100"/>
      <c r="U2427" s="100"/>
      <c r="V2427" s="100"/>
      <c r="W2427" s="100"/>
      <c r="X2427" s="100"/>
      <c r="Y2427" s="100"/>
      <c r="Z2427" s="100"/>
    </row>
    <row r="2428" spans="1:26" ht="14.25" hidden="1" customHeight="1" outlineLevel="1" x14ac:dyDescent="0.2">
      <c r="A2428" s="100" t="s">
        <v>201</v>
      </c>
      <c r="B2428" s="100">
        <v>2</v>
      </c>
      <c r="C2428" s="100" t="s">
        <v>101</v>
      </c>
      <c r="D2428" s="227" t="s">
        <v>123</v>
      </c>
      <c r="E2428" s="227" t="s">
        <v>123</v>
      </c>
      <c r="F2428" s="101">
        <v>40000</v>
      </c>
      <c r="G2428" s="102">
        <v>1</v>
      </c>
      <c r="H2428" s="101" t="s">
        <v>123</v>
      </c>
      <c r="I2428" s="101"/>
      <c r="J2428" s="100"/>
      <c r="K2428" s="100"/>
      <c r="L2428" s="100"/>
      <c r="M2428" s="100"/>
      <c r="N2428" s="100"/>
      <c r="O2428" s="100"/>
      <c r="P2428" s="100"/>
      <c r="Q2428" s="100"/>
      <c r="R2428" s="100"/>
      <c r="S2428" s="100"/>
      <c r="T2428" s="100"/>
      <c r="U2428" s="100"/>
      <c r="V2428" s="100"/>
      <c r="W2428" s="100"/>
      <c r="X2428" s="100"/>
      <c r="Y2428" s="100"/>
      <c r="Z2428" s="100"/>
    </row>
    <row r="2429" spans="1:26" ht="14.25" hidden="1" customHeight="1" outlineLevel="1" x14ac:dyDescent="0.2">
      <c r="A2429" s="100" t="s">
        <v>201</v>
      </c>
      <c r="B2429" s="100">
        <v>3</v>
      </c>
      <c r="C2429" s="100" t="s">
        <v>101</v>
      </c>
      <c r="D2429" s="227" t="s">
        <v>123</v>
      </c>
      <c r="E2429" s="227" t="s">
        <v>123</v>
      </c>
      <c r="F2429" s="101">
        <v>80000</v>
      </c>
      <c r="G2429" s="102">
        <v>2</v>
      </c>
      <c r="H2429" s="101" t="s">
        <v>123</v>
      </c>
      <c r="I2429" s="101"/>
      <c r="J2429" s="100"/>
      <c r="K2429" s="100"/>
      <c r="L2429" s="100"/>
      <c r="M2429" s="100"/>
      <c r="N2429" s="100"/>
      <c r="O2429" s="100"/>
      <c r="P2429" s="100"/>
      <c r="Q2429" s="100"/>
      <c r="R2429" s="100"/>
      <c r="S2429" s="100"/>
      <c r="T2429" s="100"/>
      <c r="U2429" s="100"/>
      <c r="V2429" s="100"/>
      <c r="W2429" s="100"/>
      <c r="X2429" s="100"/>
      <c r="Y2429" s="100"/>
      <c r="Z2429" s="100"/>
    </row>
    <row r="2430" spans="1:26" ht="14.25" hidden="1" customHeight="1" outlineLevel="1" x14ac:dyDescent="0.2">
      <c r="A2430" s="100" t="s">
        <v>201</v>
      </c>
      <c r="B2430" s="100">
        <v>4</v>
      </c>
      <c r="C2430" s="100" t="s">
        <v>101</v>
      </c>
      <c r="D2430" s="227" t="s">
        <v>123</v>
      </c>
      <c r="E2430" s="227" t="s">
        <v>123</v>
      </c>
      <c r="F2430" s="101">
        <v>400000</v>
      </c>
      <c r="G2430" s="102">
        <v>8</v>
      </c>
      <c r="H2430" s="101" t="s">
        <v>123</v>
      </c>
      <c r="I2430" s="101"/>
      <c r="J2430" s="100"/>
      <c r="K2430" s="100"/>
      <c r="L2430" s="100"/>
      <c r="M2430" s="100"/>
      <c r="N2430" s="100"/>
      <c r="O2430" s="100"/>
      <c r="P2430" s="100"/>
      <c r="Q2430" s="100"/>
      <c r="R2430" s="100"/>
      <c r="S2430" s="100"/>
      <c r="T2430" s="100"/>
      <c r="U2430" s="100"/>
      <c r="V2430" s="100"/>
      <c r="W2430" s="100"/>
      <c r="X2430" s="100"/>
      <c r="Y2430" s="100"/>
      <c r="Z2430" s="100"/>
    </row>
    <row r="2431" spans="1:26" ht="14.25" hidden="1" customHeight="1" outlineLevel="1" x14ac:dyDescent="0.2">
      <c r="A2431" s="100" t="s">
        <v>201</v>
      </c>
      <c r="B2431" s="100">
        <v>5</v>
      </c>
      <c r="C2431" s="100" t="s">
        <v>101</v>
      </c>
      <c r="D2431" s="227" t="s">
        <v>123</v>
      </c>
      <c r="E2431" s="227" t="s">
        <v>123</v>
      </c>
      <c r="F2431" s="101">
        <v>800000</v>
      </c>
      <c r="G2431" s="102">
        <v>12</v>
      </c>
      <c r="H2431" s="101" t="s">
        <v>123</v>
      </c>
      <c r="I2431" s="101"/>
      <c r="J2431" s="100"/>
      <c r="K2431" s="100"/>
      <c r="L2431" s="100"/>
      <c r="M2431" s="100"/>
      <c r="N2431" s="100"/>
      <c r="O2431" s="100"/>
      <c r="P2431" s="100"/>
      <c r="Q2431" s="100"/>
      <c r="R2431" s="100"/>
      <c r="S2431" s="100"/>
      <c r="T2431" s="100"/>
      <c r="U2431" s="100"/>
      <c r="V2431" s="100"/>
      <c r="W2431" s="100"/>
      <c r="X2431" s="100"/>
      <c r="Y2431" s="100"/>
      <c r="Z2431" s="100"/>
    </row>
    <row r="2432" spans="1:26" ht="14.25" hidden="1" customHeight="1" outlineLevel="1" x14ac:dyDescent="0.2">
      <c r="A2432" s="100" t="s">
        <v>201</v>
      </c>
      <c r="B2432" s="100">
        <v>6</v>
      </c>
      <c r="C2432" s="100" t="s">
        <v>101</v>
      </c>
      <c r="D2432" s="100">
        <v>35</v>
      </c>
      <c r="E2432" s="101">
        <v>128040</v>
      </c>
      <c r="F2432" s="101">
        <v>1600000</v>
      </c>
      <c r="G2432" s="102">
        <v>24</v>
      </c>
      <c r="H2432" s="101" t="s">
        <v>123</v>
      </c>
      <c r="I2432" s="101"/>
      <c r="J2432" s="100"/>
      <c r="K2432" s="100"/>
      <c r="L2432" s="100"/>
      <c r="M2432" s="100"/>
      <c r="N2432" s="100"/>
      <c r="O2432" s="100"/>
      <c r="P2432" s="100"/>
      <c r="Q2432" s="100"/>
      <c r="R2432" s="100"/>
      <c r="S2432" s="100"/>
      <c r="T2432" s="100"/>
      <c r="U2432" s="100"/>
      <c r="V2432" s="100"/>
      <c r="W2432" s="100"/>
      <c r="X2432" s="100"/>
      <c r="Y2432" s="100"/>
      <c r="Z2432" s="100"/>
    </row>
    <row r="2433" spans="1:26" ht="14.25" hidden="1" customHeight="1" outlineLevel="1" x14ac:dyDescent="0.2">
      <c r="A2433" s="100" t="s">
        <v>201</v>
      </c>
      <c r="B2433" s="100">
        <v>7</v>
      </c>
      <c r="C2433" s="100" t="s">
        <v>101</v>
      </c>
      <c r="D2433" s="100">
        <v>36</v>
      </c>
      <c r="E2433" s="101">
        <v>135740</v>
      </c>
      <c r="F2433" s="101">
        <v>3000000</v>
      </c>
      <c r="G2433" s="102">
        <v>32</v>
      </c>
      <c r="H2433" s="101" t="s">
        <v>123</v>
      </c>
      <c r="I2433" s="101"/>
      <c r="J2433" s="100"/>
      <c r="K2433" s="100"/>
      <c r="L2433" s="100"/>
      <c r="M2433" s="100"/>
      <c r="N2433" s="100"/>
      <c r="O2433" s="100"/>
      <c r="P2433" s="100"/>
      <c r="Q2433" s="100"/>
      <c r="R2433" s="100"/>
      <c r="S2433" s="100"/>
      <c r="T2433" s="100"/>
      <c r="U2433" s="100"/>
      <c r="V2433" s="100"/>
      <c r="W2433" s="100"/>
      <c r="X2433" s="100"/>
      <c r="Y2433" s="100"/>
      <c r="Z2433" s="100"/>
    </row>
    <row r="2434" spans="1:26" ht="14.25" hidden="1" customHeight="1" outlineLevel="1" x14ac:dyDescent="0.2">
      <c r="A2434" s="100" t="s">
        <v>201</v>
      </c>
      <c r="B2434" s="100">
        <v>8</v>
      </c>
      <c r="C2434" s="100" t="s">
        <v>101</v>
      </c>
      <c r="D2434" s="100">
        <v>37</v>
      </c>
      <c r="E2434" s="101">
        <v>143880</v>
      </c>
      <c r="F2434" s="101">
        <v>6000000</v>
      </c>
      <c r="G2434" s="102">
        <v>40</v>
      </c>
      <c r="H2434" s="101" t="s">
        <v>123</v>
      </c>
      <c r="I2434" s="101"/>
      <c r="J2434" s="100"/>
      <c r="K2434" s="100"/>
      <c r="L2434" s="100"/>
      <c r="M2434" s="100"/>
      <c r="N2434" s="100"/>
      <c r="O2434" s="100"/>
      <c r="P2434" s="100"/>
      <c r="Q2434" s="100"/>
      <c r="R2434" s="100"/>
      <c r="S2434" s="100"/>
      <c r="T2434" s="100"/>
      <c r="U2434" s="100"/>
      <c r="V2434" s="100"/>
      <c r="W2434" s="100"/>
      <c r="X2434" s="100"/>
      <c r="Y2434" s="100"/>
      <c r="Z2434" s="100"/>
    </row>
    <row r="2435" spans="1:26" ht="14.25" hidden="1" customHeight="1" outlineLevel="1" x14ac:dyDescent="0.2">
      <c r="A2435" s="100" t="s">
        <v>201</v>
      </c>
      <c r="B2435" s="100">
        <v>9</v>
      </c>
      <c r="C2435" s="100" t="s">
        <v>101</v>
      </c>
      <c r="D2435" s="100">
        <v>38</v>
      </c>
      <c r="E2435" s="101">
        <v>152460</v>
      </c>
      <c r="F2435" s="101">
        <v>10000000</v>
      </c>
      <c r="G2435" s="102">
        <v>44</v>
      </c>
      <c r="H2435" s="101" t="s">
        <v>123</v>
      </c>
      <c r="I2435" s="101"/>
      <c r="J2435" s="100"/>
      <c r="K2435" s="100"/>
      <c r="L2435" s="100"/>
      <c r="M2435" s="100"/>
      <c r="N2435" s="100"/>
      <c r="O2435" s="100"/>
      <c r="P2435" s="100"/>
      <c r="Q2435" s="100"/>
      <c r="R2435" s="100"/>
      <c r="S2435" s="100"/>
      <c r="T2435" s="100"/>
      <c r="U2435" s="100"/>
      <c r="V2435" s="100"/>
      <c r="W2435" s="100"/>
      <c r="X2435" s="100"/>
      <c r="Y2435" s="100"/>
      <c r="Z2435" s="100"/>
    </row>
    <row r="2436" spans="1:26" ht="14.25" hidden="1" customHeight="1" outlineLevel="1" x14ac:dyDescent="0.2">
      <c r="A2436" s="100" t="s">
        <v>201</v>
      </c>
      <c r="B2436" s="100">
        <v>10</v>
      </c>
      <c r="C2436" s="100" t="s">
        <v>101</v>
      </c>
      <c r="D2436" s="100">
        <v>39</v>
      </c>
      <c r="E2436" s="101">
        <v>161590</v>
      </c>
      <c r="F2436" s="101">
        <v>16000000</v>
      </c>
      <c r="G2436" s="102">
        <v>52</v>
      </c>
      <c r="H2436" s="101" t="s">
        <v>123</v>
      </c>
      <c r="I2436" s="101"/>
      <c r="J2436" s="100"/>
      <c r="K2436" s="100"/>
      <c r="L2436" s="100"/>
      <c r="M2436" s="100"/>
      <c r="N2436" s="100"/>
      <c r="O2436" s="100"/>
      <c r="P2436" s="100"/>
      <c r="Q2436" s="100"/>
      <c r="R2436" s="100"/>
      <c r="S2436" s="100"/>
      <c r="T2436" s="100"/>
      <c r="U2436" s="100"/>
      <c r="V2436" s="100"/>
      <c r="W2436" s="100"/>
      <c r="X2436" s="100"/>
      <c r="Y2436" s="100"/>
      <c r="Z2436" s="100"/>
    </row>
    <row r="2437" spans="1:26" ht="14.25" hidden="1" customHeight="1" outlineLevel="1" x14ac:dyDescent="0.2">
      <c r="A2437" s="100" t="s">
        <v>201</v>
      </c>
      <c r="B2437" s="100">
        <v>11</v>
      </c>
      <c r="C2437" s="100" t="s">
        <v>101</v>
      </c>
      <c r="D2437" s="100">
        <v>40</v>
      </c>
      <c r="E2437" s="101">
        <v>171270</v>
      </c>
      <c r="F2437" s="101">
        <v>26000000</v>
      </c>
      <c r="G2437" s="102">
        <v>60</v>
      </c>
      <c r="H2437" s="101" t="s">
        <v>123</v>
      </c>
      <c r="I2437" s="101"/>
      <c r="J2437" s="100"/>
      <c r="K2437" s="100"/>
      <c r="L2437" s="100"/>
      <c r="M2437" s="100"/>
      <c r="N2437" s="100"/>
      <c r="O2437" s="100"/>
      <c r="P2437" s="100"/>
      <c r="Q2437" s="100"/>
      <c r="R2437" s="100"/>
      <c r="S2437" s="100"/>
      <c r="T2437" s="100"/>
      <c r="U2437" s="100"/>
      <c r="V2437" s="100"/>
      <c r="W2437" s="100"/>
      <c r="X2437" s="100"/>
      <c r="Y2437" s="100"/>
      <c r="Z2437" s="100"/>
    </row>
    <row r="2438" spans="1:26" ht="14.25" hidden="1" customHeight="1" outlineLevel="1" x14ac:dyDescent="0.2">
      <c r="A2438" s="100" t="s">
        <v>201</v>
      </c>
      <c r="B2438" s="100">
        <v>12</v>
      </c>
      <c r="C2438" s="100" t="s">
        <v>101</v>
      </c>
      <c r="D2438" s="100">
        <v>41</v>
      </c>
      <c r="E2438" s="101">
        <v>181500</v>
      </c>
      <c r="F2438" s="101">
        <v>0</v>
      </c>
      <c r="G2438" s="102">
        <v>0</v>
      </c>
      <c r="H2438" s="101" t="s">
        <v>123</v>
      </c>
      <c r="I2438" s="101"/>
      <c r="J2438" s="100"/>
      <c r="K2438" s="100"/>
      <c r="L2438" s="100"/>
      <c r="M2438" s="100"/>
      <c r="N2438" s="100"/>
      <c r="O2438" s="100"/>
      <c r="P2438" s="100"/>
      <c r="Q2438" s="100"/>
      <c r="R2438" s="100"/>
      <c r="S2438" s="100"/>
      <c r="T2438" s="100"/>
      <c r="U2438" s="100"/>
      <c r="V2438" s="100"/>
      <c r="W2438" s="100"/>
      <c r="X2438" s="100"/>
      <c r="Y2438" s="100"/>
      <c r="Z2438" s="100"/>
    </row>
    <row r="2439" spans="1:26" ht="14.25" hidden="1" customHeight="1" outlineLevel="1" x14ac:dyDescent="0.2">
      <c r="A2439" s="100" t="s">
        <v>201</v>
      </c>
      <c r="B2439" s="100">
        <v>1</v>
      </c>
      <c r="C2439" s="100" t="s">
        <v>102</v>
      </c>
      <c r="D2439" s="100">
        <v>41</v>
      </c>
      <c r="E2439" s="101">
        <v>181500</v>
      </c>
      <c r="F2439" s="101">
        <v>500000</v>
      </c>
      <c r="G2439" s="102">
        <v>2.5</v>
      </c>
      <c r="H2439" s="101" t="s">
        <v>123</v>
      </c>
      <c r="I2439" s="101"/>
      <c r="J2439" s="100"/>
      <c r="K2439" s="100"/>
      <c r="L2439" s="100"/>
      <c r="M2439" s="100"/>
      <c r="N2439" s="100"/>
      <c r="O2439" s="100"/>
      <c r="P2439" s="100"/>
      <c r="Q2439" s="100"/>
      <c r="R2439" s="100"/>
      <c r="S2439" s="100"/>
      <c r="T2439" s="100"/>
      <c r="U2439" s="100"/>
      <c r="V2439" s="100"/>
      <c r="W2439" s="100"/>
      <c r="X2439" s="100"/>
      <c r="Y2439" s="100"/>
      <c r="Z2439" s="100"/>
    </row>
    <row r="2440" spans="1:26" ht="14.25" hidden="1" customHeight="1" outlineLevel="1" x14ac:dyDescent="0.2">
      <c r="A2440" s="100" t="s">
        <v>201</v>
      </c>
      <c r="B2440" s="100">
        <v>2</v>
      </c>
      <c r="C2440" s="100" t="s">
        <v>102</v>
      </c>
      <c r="D2440" s="100">
        <v>41</v>
      </c>
      <c r="E2440" s="101">
        <v>184800</v>
      </c>
      <c r="F2440" s="101">
        <v>1000000</v>
      </c>
      <c r="G2440" s="102">
        <v>5</v>
      </c>
      <c r="H2440" s="101" t="s">
        <v>123</v>
      </c>
      <c r="I2440" s="101"/>
      <c r="J2440" s="100"/>
      <c r="K2440" s="100"/>
      <c r="L2440" s="100"/>
      <c r="M2440" s="100"/>
      <c r="N2440" s="100"/>
      <c r="O2440" s="100"/>
      <c r="P2440" s="100"/>
      <c r="Q2440" s="100"/>
      <c r="R2440" s="100"/>
      <c r="S2440" s="100"/>
      <c r="T2440" s="100"/>
      <c r="U2440" s="100"/>
      <c r="V2440" s="100"/>
      <c r="W2440" s="100"/>
      <c r="X2440" s="100"/>
      <c r="Y2440" s="100"/>
      <c r="Z2440" s="100"/>
    </row>
    <row r="2441" spans="1:26" ht="14.25" hidden="1" customHeight="1" outlineLevel="1" x14ac:dyDescent="0.2">
      <c r="A2441" s="100" t="s">
        <v>201</v>
      </c>
      <c r="B2441" s="100">
        <v>3</v>
      </c>
      <c r="C2441" s="100" t="s">
        <v>102</v>
      </c>
      <c r="D2441" s="100">
        <v>41</v>
      </c>
      <c r="E2441" s="101">
        <v>188100</v>
      </c>
      <c r="F2441" s="101">
        <v>2000000</v>
      </c>
      <c r="G2441" s="102">
        <v>10</v>
      </c>
      <c r="H2441" s="101" t="s">
        <v>123</v>
      </c>
      <c r="I2441" s="101"/>
      <c r="J2441" s="100"/>
      <c r="K2441" s="100"/>
      <c r="L2441" s="100"/>
      <c r="M2441" s="100"/>
      <c r="N2441" s="100"/>
      <c r="O2441" s="100"/>
      <c r="P2441" s="100"/>
      <c r="Q2441" s="100"/>
      <c r="R2441" s="100"/>
      <c r="S2441" s="100"/>
      <c r="T2441" s="100"/>
      <c r="U2441" s="100"/>
      <c r="V2441" s="100"/>
      <c r="W2441" s="100"/>
      <c r="X2441" s="100"/>
      <c r="Y2441" s="100"/>
      <c r="Z2441" s="100"/>
    </row>
    <row r="2442" spans="1:26" ht="14.25" hidden="1" customHeight="1" outlineLevel="1" x14ac:dyDescent="0.2">
      <c r="A2442" s="100" t="s">
        <v>201</v>
      </c>
      <c r="B2442" s="100">
        <v>4</v>
      </c>
      <c r="C2442" s="100" t="s">
        <v>102</v>
      </c>
      <c r="D2442" s="100">
        <v>41</v>
      </c>
      <c r="E2442" s="101">
        <v>191400</v>
      </c>
      <c r="F2442" s="101">
        <v>7500000</v>
      </c>
      <c r="G2442" s="102">
        <v>15</v>
      </c>
      <c r="H2442" s="101" t="s">
        <v>123</v>
      </c>
      <c r="I2442" s="101"/>
      <c r="J2442" s="100"/>
      <c r="K2442" s="100"/>
      <c r="L2442" s="100"/>
      <c r="M2442" s="100"/>
      <c r="N2442" s="100"/>
      <c r="O2442" s="100"/>
      <c r="P2442" s="100"/>
      <c r="Q2442" s="100"/>
      <c r="R2442" s="100"/>
      <c r="S2442" s="100"/>
      <c r="T2442" s="100"/>
      <c r="U2442" s="100"/>
      <c r="V2442" s="100"/>
      <c r="W2442" s="100"/>
      <c r="X2442" s="100"/>
      <c r="Y2442" s="100"/>
      <c r="Z2442" s="100"/>
    </row>
    <row r="2443" spans="1:26" ht="14.25" hidden="1" customHeight="1" outlineLevel="1" x14ac:dyDescent="0.2">
      <c r="A2443" s="100" t="s">
        <v>201</v>
      </c>
      <c r="B2443" s="100">
        <v>5</v>
      </c>
      <c r="C2443" s="100" t="s">
        <v>102</v>
      </c>
      <c r="D2443" s="100">
        <v>41</v>
      </c>
      <c r="E2443" s="101">
        <v>194700</v>
      </c>
      <c r="F2443" s="101">
        <v>7500000</v>
      </c>
      <c r="G2443" s="102">
        <v>15</v>
      </c>
      <c r="H2443" s="101" t="s">
        <v>123</v>
      </c>
      <c r="I2443" s="101"/>
      <c r="J2443" s="100"/>
      <c r="K2443" s="100"/>
      <c r="L2443" s="100"/>
      <c r="M2443" s="100"/>
      <c r="N2443" s="100"/>
      <c r="O2443" s="100"/>
      <c r="P2443" s="100"/>
      <c r="Q2443" s="100"/>
      <c r="R2443" s="100"/>
      <c r="S2443" s="100"/>
      <c r="T2443" s="100"/>
      <c r="U2443" s="100"/>
      <c r="V2443" s="100"/>
      <c r="W2443" s="100"/>
      <c r="X2443" s="100"/>
      <c r="Y2443" s="100"/>
      <c r="Z2443" s="100"/>
    </row>
    <row r="2444" spans="1:26" ht="14.25" hidden="1" customHeight="1" outlineLevel="1" x14ac:dyDescent="0.2">
      <c r="A2444" s="100" t="s">
        <v>201</v>
      </c>
      <c r="B2444" s="100">
        <v>6</v>
      </c>
      <c r="C2444" s="100" t="s">
        <v>102</v>
      </c>
      <c r="D2444" s="100">
        <v>41</v>
      </c>
      <c r="E2444" s="101">
        <v>198000</v>
      </c>
      <c r="F2444" s="101">
        <v>7500000</v>
      </c>
      <c r="G2444" s="102">
        <v>15</v>
      </c>
      <c r="H2444" s="101" t="s">
        <v>123</v>
      </c>
      <c r="I2444" s="101"/>
      <c r="J2444" s="100"/>
      <c r="K2444" s="100"/>
      <c r="L2444" s="100"/>
      <c r="M2444" s="100"/>
      <c r="N2444" s="100"/>
      <c r="O2444" s="100"/>
      <c r="P2444" s="100"/>
      <c r="Q2444" s="100"/>
      <c r="R2444" s="100"/>
      <c r="S2444" s="100"/>
      <c r="T2444" s="100"/>
      <c r="U2444" s="100"/>
      <c r="V2444" s="100"/>
      <c r="W2444" s="100"/>
      <c r="X2444" s="100"/>
      <c r="Y2444" s="100"/>
      <c r="Z2444" s="100"/>
    </row>
    <row r="2445" spans="1:26" ht="14.25" hidden="1" customHeight="1" outlineLevel="1" x14ac:dyDescent="0.2">
      <c r="A2445" s="100" t="s">
        <v>201</v>
      </c>
      <c r="B2445" s="100">
        <v>7</v>
      </c>
      <c r="C2445" s="100" t="s">
        <v>102</v>
      </c>
      <c r="D2445" s="100">
        <v>41</v>
      </c>
      <c r="E2445" s="101">
        <v>201300</v>
      </c>
      <c r="F2445" s="101">
        <v>7500000</v>
      </c>
      <c r="G2445" s="102">
        <v>15</v>
      </c>
      <c r="H2445" s="101" t="s">
        <v>123</v>
      </c>
      <c r="I2445" s="101"/>
      <c r="J2445" s="100"/>
      <c r="K2445" s="100"/>
      <c r="L2445" s="100"/>
      <c r="M2445" s="100"/>
      <c r="N2445" s="100"/>
      <c r="O2445" s="100"/>
      <c r="P2445" s="100"/>
      <c r="Q2445" s="100"/>
      <c r="R2445" s="100"/>
      <c r="S2445" s="100"/>
      <c r="T2445" s="100"/>
      <c r="U2445" s="100"/>
      <c r="V2445" s="100"/>
      <c r="W2445" s="100"/>
      <c r="X2445" s="100"/>
      <c r="Y2445" s="100"/>
      <c r="Z2445" s="100"/>
    </row>
    <row r="2446" spans="1:26" ht="14.25" hidden="1" customHeight="1" outlineLevel="1" x14ac:dyDescent="0.2">
      <c r="A2446" s="100" t="s">
        <v>201</v>
      </c>
      <c r="B2446" s="100">
        <v>8</v>
      </c>
      <c r="C2446" s="100" t="s">
        <v>102</v>
      </c>
      <c r="D2446" s="100">
        <v>41</v>
      </c>
      <c r="E2446" s="101">
        <v>204600</v>
      </c>
      <c r="F2446" s="101">
        <v>7500000</v>
      </c>
      <c r="G2446" s="102">
        <v>15</v>
      </c>
      <c r="H2446" s="101" t="s">
        <v>123</v>
      </c>
      <c r="I2446" s="101"/>
      <c r="J2446" s="100"/>
      <c r="K2446" s="100"/>
      <c r="L2446" s="100"/>
      <c r="M2446" s="100"/>
      <c r="N2446" s="100"/>
      <c r="O2446" s="100"/>
      <c r="P2446" s="100"/>
      <c r="Q2446" s="100"/>
      <c r="R2446" s="100"/>
      <c r="S2446" s="100"/>
      <c r="T2446" s="100"/>
      <c r="U2446" s="100"/>
      <c r="V2446" s="100"/>
      <c r="W2446" s="100"/>
      <c r="X2446" s="100"/>
      <c r="Y2446" s="100"/>
      <c r="Z2446" s="100"/>
    </row>
    <row r="2447" spans="1:26" ht="14.25" hidden="1" customHeight="1" outlineLevel="1" x14ac:dyDescent="0.2">
      <c r="A2447" s="100" t="s">
        <v>201</v>
      </c>
      <c r="B2447" s="100">
        <v>9</v>
      </c>
      <c r="C2447" s="100" t="s">
        <v>102</v>
      </c>
      <c r="D2447" s="100">
        <v>41</v>
      </c>
      <c r="E2447" s="101">
        <v>207900</v>
      </c>
      <c r="F2447" s="101">
        <v>7500000</v>
      </c>
      <c r="G2447" s="102">
        <v>15</v>
      </c>
      <c r="H2447" s="101" t="s">
        <v>123</v>
      </c>
      <c r="I2447" s="101"/>
      <c r="J2447" s="100"/>
      <c r="K2447" s="100"/>
      <c r="L2447" s="100"/>
      <c r="M2447" s="100"/>
      <c r="N2447" s="100"/>
      <c r="O2447" s="100"/>
      <c r="P2447" s="100"/>
      <c r="Q2447" s="100"/>
      <c r="R2447" s="100"/>
      <c r="S2447" s="100"/>
      <c r="T2447" s="100"/>
      <c r="U2447" s="100"/>
      <c r="V2447" s="100"/>
      <c r="W2447" s="100"/>
      <c r="X2447" s="100"/>
      <c r="Y2447" s="100"/>
      <c r="Z2447" s="100"/>
    </row>
    <row r="2448" spans="1:26" ht="14.25" hidden="1" customHeight="1" outlineLevel="1" x14ac:dyDescent="0.2">
      <c r="A2448" s="100" t="s">
        <v>201</v>
      </c>
      <c r="B2448" s="100">
        <v>10</v>
      </c>
      <c r="C2448" s="100" t="s">
        <v>102</v>
      </c>
      <c r="D2448" s="100">
        <v>41</v>
      </c>
      <c r="E2448" s="101">
        <v>211200</v>
      </c>
      <c r="F2448" s="101">
        <v>7500000</v>
      </c>
      <c r="G2448" s="102">
        <v>15</v>
      </c>
      <c r="H2448" s="101" t="s">
        <v>123</v>
      </c>
      <c r="I2448" s="101"/>
      <c r="J2448" s="100"/>
      <c r="K2448" s="100"/>
      <c r="L2448" s="100"/>
      <c r="M2448" s="100"/>
      <c r="N2448" s="100"/>
      <c r="O2448" s="100"/>
      <c r="P2448" s="100"/>
      <c r="Q2448" s="100"/>
      <c r="R2448" s="100"/>
      <c r="S2448" s="100"/>
      <c r="T2448" s="100"/>
      <c r="U2448" s="100"/>
      <c r="V2448" s="100"/>
      <c r="W2448" s="100"/>
      <c r="X2448" s="100"/>
      <c r="Y2448" s="100"/>
      <c r="Z2448" s="100"/>
    </row>
    <row r="2449" spans="1:26" ht="14.25" hidden="1" customHeight="1" outlineLevel="1" x14ac:dyDescent="0.2">
      <c r="A2449" s="100" t="s">
        <v>201</v>
      </c>
      <c r="B2449" s="100">
        <v>11</v>
      </c>
      <c r="C2449" s="100" t="s">
        <v>102</v>
      </c>
      <c r="D2449" s="100">
        <v>41</v>
      </c>
      <c r="E2449" s="101">
        <v>214500</v>
      </c>
      <c r="F2449" s="101">
        <v>7500000</v>
      </c>
      <c r="G2449" s="102">
        <v>15</v>
      </c>
      <c r="H2449" s="101" t="s">
        <v>123</v>
      </c>
      <c r="I2449" s="101"/>
      <c r="J2449" s="100"/>
      <c r="K2449" s="100"/>
      <c r="L2449" s="100"/>
      <c r="M2449" s="100"/>
      <c r="N2449" s="100"/>
      <c r="O2449" s="100"/>
      <c r="P2449" s="100"/>
      <c r="Q2449" s="100"/>
      <c r="R2449" s="100"/>
      <c r="S2449" s="100"/>
      <c r="T2449" s="100"/>
      <c r="U2449" s="100"/>
      <c r="V2449" s="100"/>
      <c r="W2449" s="100"/>
      <c r="X2449" s="100"/>
      <c r="Y2449" s="100"/>
      <c r="Z2449" s="100"/>
    </row>
    <row r="2450" spans="1:26" ht="14.25" hidden="1" customHeight="1" outlineLevel="1" x14ac:dyDescent="0.2">
      <c r="A2450" s="100" t="s">
        <v>201</v>
      </c>
      <c r="B2450" s="100">
        <v>12</v>
      </c>
      <c r="C2450" s="100" t="s">
        <v>102</v>
      </c>
      <c r="D2450" s="100">
        <v>41</v>
      </c>
      <c r="E2450" s="101">
        <v>217800</v>
      </c>
      <c r="F2450" s="101">
        <v>0</v>
      </c>
      <c r="G2450" s="102">
        <v>0</v>
      </c>
      <c r="H2450" s="101" t="s">
        <v>123</v>
      </c>
      <c r="I2450" s="101"/>
      <c r="J2450" s="100"/>
      <c r="K2450" s="100"/>
      <c r="L2450" s="100"/>
      <c r="M2450" s="100"/>
      <c r="N2450" s="100"/>
      <c r="O2450" s="100"/>
      <c r="P2450" s="100"/>
      <c r="Q2450" s="100"/>
      <c r="R2450" s="100"/>
      <c r="S2450" s="100"/>
      <c r="T2450" s="100"/>
      <c r="U2450" s="100"/>
      <c r="V2450" s="100"/>
      <c r="W2450" s="100"/>
      <c r="X2450" s="100"/>
      <c r="Y2450" s="100"/>
      <c r="Z2450" s="100"/>
    </row>
    <row r="2451" spans="1:26" ht="14.25" hidden="1" customHeight="1" outlineLevel="1" x14ac:dyDescent="0.2">
      <c r="A2451" s="201" t="s">
        <v>201</v>
      </c>
      <c r="B2451" s="97">
        <v>1</v>
      </c>
      <c r="C2451" s="97" t="s">
        <v>103</v>
      </c>
      <c r="D2451" s="97">
        <v>41</v>
      </c>
      <c r="E2451" s="98">
        <v>228690</v>
      </c>
      <c r="F2451" s="98">
        <v>0</v>
      </c>
      <c r="G2451" s="99">
        <v>0</v>
      </c>
      <c r="H2451" s="98" t="s">
        <v>123</v>
      </c>
      <c r="I2451" s="101"/>
      <c r="J2451" s="100"/>
      <c r="K2451" s="100"/>
      <c r="L2451" s="100"/>
      <c r="M2451" s="100"/>
      <c r="N2451" s="100"/>
      <c r="O2451" s="100"/>
      <c r="P2451" s="100"/>
      <c r="Q2451" s="100"/>
      <c r="R2451" s="100"/>
      <c r="S2451" s="100"/>
      <c r="T2451" s="100"/>
      <c r="U2451" s="100"/>
      <c r="V2451" s="100"/>
      <c r="W2451" s="100"/>
      <c r="X2451" s="100"/>
      <c r="Y2451" s="100"/>
      <c r="Z2451" s="100"/>
    </row>
    <row r="2452" spans="1:26" ht="14.25" customHeight="1" collapsed="1" x14ac:dyDescent="0.2">
      <c r="A2452" s="100" t="s">
        <v>202</v>
      </c>
      <c r="B2452" s="100">
        <v>1</v>
      </c>
      <c r="C2452" s="100" t="s">
        <v>101</v>
      </c>
      <c r="D2452" s="100">
        <v>33</v>
      </c>
      <c r="E2452" s="146">
        <v>114642</v>
      </c>
      <c r="F2452" s="101">
        <v>100000</v>
      </c>
      <c r="G2452" s="102">
        <v>2</v>
      </c>
      <c r="H2452" s="101" t="s">
        <v>123</v>
      </c>
      <c r="I2452" s="101"/>
      <c r="J2452" s="100"/>
      <c r="K2452" s="100"/>
      <c r="L2452" s="100"/>
      <c r="M2452" s="100"/>
      <c r="N2452" s="100"/>
      <c r="O2452" s="100"/>
      <c r="P2452" s="100"/>
      <c r="Q2452" s="100"/>
      <c r="R2452" s="100"/>
      <c r="S2452" s="100"/>
      <c r="T2452" s="100"/>
      <c r="U2452" s="100"/>
      <c r="V2452" s="100"/>
      <c r="W2452" s="100"/>
      <c r="X2452" s="100"/>
      <c r="Y2452" s="100"/>
      <c r="Z2452" s="100"/>
    </row>
    <row r="2453" spans="1:26" ht="14.25" hidden="1" customHeight="1" outlineLevel="1" x14ac:dyDescent="0.2">
      <c r="A2453" s="100" t="s">
        <v>202</v>
      </c>
      <c r="B2453" s="100">
        <v>2</v>
      </c>
      <c r="C2453" s="100" t="s">
        <v>101</v>
      </c>
      <c r="D2453" s="100">
        <v>35</v>
      </c>
      <c r="E2453" s="146">
        <v>121473</v>
      </c>
      <c r="F2453" s="101">
        <v>200000</v>
      </c>
      <c r="G2453" s="102">
        <v>5</v>
      </c>
      <c r="H2453" s="101" t="s">
        <v>123</v>
      </c>
      <c r="I2453" s="101"/>
      <c r="J2453" s="100"/>
      <c r="K2453" s="100"/>
      <c r="L2453" s="100"/>
      <c r="M2453" s="100"/>
      <c r="N2453" s="100"/>
      <c r="O2453" s="100"/>
      <c r="P2453" s="100"/>
      <c r="Q2453" s="100"/>
      <c r="R2453" s="100"/>
      <c r="S2453" s="100"/>
      <c r="T2453" s="100"/>
      <c r="U2453" s="100"/>
      <c r="V2453" s="100"/>
      <c r="W2453" s="100"/>
      <c r="X2453" s="100"/>
      <c r="Y2453" s="100"/>
      <c r="Z2453" s="100"/>
    </row>
    <row r="2454" spans="1:26" ht="14.25" hidden="1" customHeight="1" outlineLevel="1" x14ac:dyDescent="0.2">
      <c r="A2454" s="100" t="s">
        <v>202</v>
      </c>
      <c r="B2454" s="100">
        <v>3</v>
      </c>
      <c r="C2454" s="100" t="s">
        <v>101</v>
      </c>
      <c r="D2454" s="100">
        <v>36</v>
      </c>
      <c r="E2454" s="146">
        <v>128799</v>
      </c>
      <c r="F2454" s="101">
        <v>400000</v>
      </c>
      <c r="G2454" s="102">
        <v>14</v>
      </c>
      <c r="H2454" s="101" t="s">
        <v>123</v>
      </c>
      <c r="I2454" s="101"/>
      <c r="J2454" s="100"/>
      <c r="K2454" s="100"/>
      <c r="L2454" s="100"/>
      <c r="M2454" s="100"/>
      <c r="N2454" s="100"/>
      <c r="O2454" s="100"/>
      <c r="P2454" s="100"/>
      <c r="Q2454" s="100"/>
      <c r="R2454" s="100"/>
      <c r="S2454" s="100"/>
      <c r="T2454" s="100"/>
      <c r="U2454" s="100"/>
      <c r="V2454" s="100"/>
      <c r="W2454" s="100"/>
      <c r="X2454" s="100"/>
      <c r="Y2454" s="100"/>
      <c r="Z2454" s="100"/>
    </row>
    <row r="2455" spans="1:26" ht="14.25" hidden="1" customHeight="1" outlineLevel="1" x14ac:dyDescent="0.2">
      <c r="A2455" s="100" t="s">
        <v>202</v>
      </c>
      <c r="B2455" s="100">
        <v>4</v>
      </c>
      <c r="C2455" s="100" t="s">
        <v>101</v>
      </c>
      <c r="D2455" s="100">
        <v>38</v>
      </c>
      <c r="E2455" s="146">
        <v>136521</v>
      </c>
      <c r="F2455" s="101">
        <v>2000000</v>
      </c>
      <c r="G2455" s="102">
        <v>28</v>
      </c>
      <c r="H2455" s="101" t="s">
        <v>123</v>
      </c>
      <c r="I2455" s="101"/>
      <c r="J2455" s="100"/>
      <c r="K2455" s="100"/>
      <c r="L2455" s="100"/>
      <c r="M2455" s="100"/>
      <c r="N2455" s="100"/>
      <c r="O2455" s="100"/>
      <c r="P2455" s="100"/>
      <c r="Q2455" s="100"/>
      <c r="R2455" s="100"/>
      <c r="S2455" s="100"/>
      <c r="T2455" s="100"/>
      <c r="U2455" s="100"/>
      <c r="V2455" s="100"/>
      <c r="W2455" s="100"/>
      <c r="X2455" s="100"/>
      <c r="Y2455" s="100"/>
      <c r="Z2455" s="100"/>
    </row>
    <row r="2456" spans="1:26" ht="14.25" hidden="1" customHeight="1" outlineLevel="1" x14ac:dyDescent="0.2">
      <c r="A2456" s="100" t="s">
        <v>202</v>
      </c>
      <c r="B2456" s="100">
        <v>5</v>
      </c>
      <c r="C2456" s="100" t="s">
        <v>101</v>
      </c>
      <c r="D2456" s="100">
        <v>39</v>
      </c>
      <c r="E2456" s="146">
        <v>144738</v>
      </c>
      <c r="F2456" s="101">
        <v>4000000</v>
      </c>
      <c r="G2456" s="102">
        <v>66</v>
      </c>
      <c r="H2456" s="101" t="s">
        <v>123</v>
      </c>
      <c r="I2456" s="101"/>
      <c r="J2456" s="100"/>
      <c r="K2456" s="100"/>
      <c r="L2456" s="100"/>
      <c r="M2456" s="100"/>
      <c r="N2456" s="100"/>
      <c r="O2456" s="100"/>
      <c r="P2456" s="100"/>
      <c r="Q2456" s="100"/>
      <c r="R2456" s="100"/>
      <c r="S2456" s="100"/>
      <c r="T2456" s="100"/>
      <c r="U2456" s="100"/>
      <c r="V2456" s="100"/>
      <c r="W2456" s="100"/>
      <c r="X2456" s="100"/>
      <c r="Y2456" s="100"/>
      <c r="Z2456" s="100"/>
    </row>
    <row r="2457" spans="1:26" ht="14.25" hidden="1" customHeight="1" outlineLevel="1" collapsed="1" x14ac:dyDescent="0.2">
      <c r="A2457" s="100" t="s">
        <v>202</v>
      </c>
      <c r="B2457" s="100">
        <v>6</v>
      </c>
      <c r="C2457" s="100" t="s">
        <v>101</v>
      </c>
      <c r="D2457" s="100">
        <v>41</v>
      </c>
      <c r="E2457" s="146">
        <v>153450</v>
      </c>
      <c r="F2457" s="101">
        <v>6000000</v>
      </c>
      <c r="G2457" s="102">
        <v>102</v>
      </c>
      <c r="H2457" s="101" t="s">
        <v>123</v>
      </c>
      <c r="I2457" s="101"/>
      <c r="J2457" s="100"/>
      <c r="K2457" s="100"/>
      <c r="L2457" s="100"/>
      <c r="M2457" s="100"/>
      <c r="N2457" s="100"/>
      <c r="O2457" s="100"/>
      <c r="P2457" s="100"/>
      <c r="Q2457" s="100"/>
      <c r="R2457" s="100"/>
      <c r="S2457" s="100"/>
      <c r="T2457" s="100"/>
      <c r="U2457" s="100"/>
      <c r="V2457" s="100"/>
      <c r="W2457" s="100"/>
      <c r="X2457" s="100"/>
      <c r="Y2457" s="100"/>
      <c r="Z2457" s="100"/>
    </row>
    <row r="2458" spans="1:26" ht="14.25" hidden="1" customHeight="1" outlineLevel="1" x14ac:dyDescent="0.2">
      <c r="A2458" s="100" t="s">
        <v>202</v>
      </c>
      <c r="B2458" s="100">
        <v>7</v>
      </c>
      <c r="C2458" s="100" t="s">
        <v>101</v>
      </c>
      <c r="D2458" s="100">
        <v>42</v>
      </c>
      <c r="E2458" s="146">
        <v>162657</v>
      </c>
      <c r="F2458" s="101">
        <v>11000000</v>
      </c>
      <c r="G2458" s="102">
        <v>124</v>
      </c>
      <c r="H2458" s="101" t="s">
        <v>123</v>
      </c>
      <c r="I2458" s="101"/>
      <c r="J2458" s="100"/>
      <c r="K2458" s="100"/>
      <c r="L2458" s="100"/>
      <c r="M2458" s="100"/>
      <c r="N2458" s="100"/>
      <c r="O2458" s="100"/>
      <c r="P2458" s="100"/>
      <c r="Q2458" s="100"/>
      <c r="R2458" s="100"/>
      <c r="S2458" s="100"/>
      <c r="T2458" s="100"/>
      <c r="U2458" s="100"/>
      <c r="V2458" s="100"/>
      <c r="W2458" s="100"/>
      <c r="X2458" s="100"/>
      <c r="Y2458" s="100"/>
      <c r="Z2458" s="100"/>
    </row>
    <row r="2459" spans="1:26" ht="14.25" hidden="1" customHeight="1" outlineLevel="1" x14ac:dyDescent="0.2">
      <c r="A2459" s="100" t="s">
        <v>202</v>
      </c>
      <c r="B2459" s="100">
        <v>8</v>
      </c>
      <c r="C2459" s="100" t="s">
        <v>101</v>
      </c>
      <c r="D2459" s="100">
        <v>44</v>
      </c>
      <c r="E2459" s="146">
        <v>172458</v>
      </c>
      <c r="F2459" s="101">
        <v>17000000</v>
      </c>
      <c r="G2459" s="102">
        <v>140</v>
      </c>
      <c r="H2459" s="101" t="s">
        <v>123</v>
      </c>
      <c r="I2459" s="101"/>
      <c r="J2459" s="100"/>
      <c r="K2459" s="100"/>
      <c r="L2459" s="100"/>
      <c r="M2459" s="100"/>
      <c r="N2459" s="100"/>
      <c r="O2459" s="100"/>
      <c r="P2459" s="100"/>
      <c r="Q2459" s="100"/>
      <c r="R2459" s="100"/>
      <c r="S2459" s="100"/>
      <c r="T2459" s="100"/>
      <c r="U2459" s="100"/>
      <c r="V2459" s="100"/>
      <c r="W2459" s="100"/>
      <c r="X2459" s="100"/>
      <c r="Y2459" s="100"/>
      <c r="Z2459" s="100"/>
    </row>
    <row r="2460" spans="1:26" ht="14.25" hidden="1" customHeight="1" outlineLevel="1" x14ac:dyDescent="0.2">
      <c r="A2460" s="100" t="s">
        <v>202</v>
      </c>
      <c r="B2460" s="100">
        <v>9</v>
      </c>
      <c r="C2460" s="100" t="s">
        <v>101</v>
      </c>
      <c r="D2460" s="100">
        <v>45</v>
      </c>
      <c r="E2460" s="146">
        <v>182853</v>
      </c>
      <c r="F2460" s="101">
        <v>36000000</v>
      </c>
      <c r="G2460" s="102">
        <v>148</v>
      </c>
      <c r="H2460" s="101" t="s">
        <v>123</v>
      </c>
      <c r="I2460" s="101"/>
      <c r="J2460" s="100"/>
      <c r="K2460" s="100"/>
      <c r="L2460" s="100"/>
      <c r="M2460" s="100"/>
      <c r="N2460" s="100"/>
      <c r="O2460" s="100"/>
      <c r="P2460" s="100"/>
      <c r="Q2460" s="100"/>
      <c r="R2460" s="100"/>
      <c r="S2460" s="100"/>
      <c r="T2460" s="100"/>
      <c r="U2460" s="100"/>
      <c r="V2460" s="100"/>
      <c r="W2460" s="100"/>
      <c r="X2460" s="100"/>
      <c r="Y2460" s="100"/>
      <c r="Z2460" s="100"/>
    </row>
    <row r="2461" spans="1:26" ht="14.25" hidden="1" customHeight="1" outlineLevel="1" x14ac:dyDescent="0.2">
      <c r="A2461" s="100" t="s">
        <v>202</v>
      </c>
      <c r="B2461" s="100">
        <v>10</v>
      </c>
      <c r="C2461" s="100" t="s">
        <v>101</v>
      </c>
      <c r="D2461" s="100">
        <v>46</v>
      </c>
      <c r="E2461" s="146">
        <v>193842</v>
      </c>
      <c r="F2461" s="101">
        <v>52000000</v>
      </c>
      <c r="G2461" s="102">
        <v>152</v>
      </c>
      <c r="H2461" s="101" t="s">
        <v>123</v>
      </c>
      <c r="I2461" s="101"/>
      <c r="J2461" s="100"/>
      <c r="K2461" s="100"/>
      <c r="L2461" s="100"/>
      <c r="M2461" s="100"/>
      <c r="N2461" s="100"/>
      <c r="O2461" s="100"/>
      <c r="P2461" s="100"/>
      <c r="Q2461" s="100"/>
      <c r="R2461" s="100"/>
      <c r="S2461" s="100"/>
      <c r="T2461" s="100"/>
      <c r="U2461" s="100"/>
      <c r="V2461" s="100"/>
      <c r="W2461" s="100"/>
      <c r="X2461" s="100"/>
      <c r="Y2461" s="100"/>
      <c r="Z2461" s="100"/>
    </row>
    <row r="2462" spans="1:26" ht="14.25" hidden="1" customHeight="1" outlineLevel="1" x14ac:dyDescent="0.2">
      <c r="A2462" s="100" t="s">
        <v>202</v>
      </c>
      <c r="B2462" s="100">
        <v>11</v>
      </c>
      <c r="C2462" s="100" t="s">
        <v>101</v>
      </c>
      <c r="D2462" s="100">
        <v>47</v>
      </c>
      <c r="E2462" s="146">
        <v>205425</v>
      </c>
      <c r="F2462" s="101">
        <v>70000000</v>
      </c>
      <c r="G2462" s="102">
        <v>160</v>
      </c>
      <c r="H2462" s="101" t="s">
        <v>123</v>
      </c>
      <c r="I2462" s="101"/>
      <c r="J2462" s="100"/>
      <c r="K2462" s="100"/>
      <c r="L2462" s="100"/>
      <c r="M2462" s="100"/>
      <c r="N2462" s="100"/>
      <c r="O2462" s="100"/>
      <c r="P2462" s="100"/>
      <c r="Q2462" s="100"/>
      <c r="R2462" s="100"/>
      <c r="S2462" s="100"/>
      <c r="T2462" s="100"/>
      <c r="U2462" s="100"/>
      <c r="V2462" s="100"/>
      <c r="W2462" s="100"/>
      <c r="X2462" s="100"/>
      <c r="Y2462" s="100"/>
      <c r="Z2462" s="100"/>
    </row>
    <row r="2463" spans="1:26" ht="14.25" hidden="1" customHeight="1" outlineLevel="1" x14ac:dyDescent="0.2">
      <c r="A2463" s="100" t="s">
        <v>202</v>
      </c>
      <c r="B2463" s="100">
        <v>12</v>
      </c>
      <c r="C2463" s="100" t="s">
        <v>101</v>
      </c>
      <c r="D2463" s="100">
        <v>48</v>
      </c>
      <c r="E2463" s="146">
        <v>217800</v>
      </c>
      <c r="F2463" s="101">
        <v>0</v>
      </c>
      <c r="G2463" s="102">
        <v>0</v>
      </c>
      <c r="H2463" s="101" t="s">
        <v>123</v>
      </c>
      <c r="I2463" s="101"/>
      <c r="J2463" s="100"/>
      <c r="K2463" s="100"/>
      <c r="L2463" s="100"/>
      <c r="M2463" s="100"/>
      <c r="N2463" s="100"/>
      <c r="O2463" s="100"/>
      <c r="P2463" s="100"/>
      <c r="Q2463" s="100"/>
      <c r="R2463" s="100"/>
      <c r="S2463" s="100"/>
      <c r="T2463" s="100"/>
      <c r="U2463" s="100"/>
      <c r="V2463" s="100"/>
      <c r="W2463" s="100"/>
      <c r="X2463" s="100"/>
      <c r="Y2463" s="100"/>
      <c r="Z2463" s="100"/>
    </row>
    <row r="2464" spans="1:26" ht="14.25" hidden="1" customHeight="1" outlineLevel="1" x14ac:dyDescent="0.2">
      <c r="A2464" s="100" t="s">
        <v>202</v>
      </c>
      <c r="B2464" s="100">
        <v>1</v>
      </c>
      <c r="C2464" s="100" t="s">
        <v>102</v>
      </c>
      <c r="D2464" s="100">
        <v>48</v>
      </c>
      <c r="E2464" s="146">
        <v>217800</v>
      </c>
      <c r="F2464" s="101">
        <v>2500000</v>
      </c>
      <c r="G2464" s="102">
        <v>12</v>
      </c>
      <c r="H2464" s="101" t="s">
        <v>123</v>
      </c>
      <c r="I2464" s="101"/>
      <c r="J2464" s="100"/>
      <c r="K2464" s="100"/>
      <c r="L2464" s="100"/>
      <c r="M2464" s="100"/>
      <c r="N2464" s="100"/>
      <c r="O2464" s="100"/>
      <c r="P2464" s="100"/>
      <c r="Q2464" s="100"/>
      <c r="R2464" s="100"/>
      <c r="S2464" s="100"/>
      <c r="T2464" s="100"/>
      <c r="U2464" s="100"/>
      <c r="V2464" s="100"/>
      <c r="W2464" s="100"/>
      <c r="X2464" s="100"/>
      <c r="Y2464" s="100"/>
      <c r="Z2464" s="100"/>
    </row>
    <row r="2465" spans="1:26" ht="14.25" hidden="1" customHeight="1" outlineLevel="1" x14ac:dyDescent="0.2">
      <c r="A2465" s="100" t="s">
        <v>202</v>
      </c>
      <c r="B2465" s="100">
        <v>2</v>
      </c>
      <c r="C2465" s="100" t="s">
        <v>102</v>
      </c>
      <c r="D2465" s="100">
        <v>48</v>
      </c>
      <c r="E2465" s="146">
        <v>222156</v>
      </c>
      <c r="F2465" s="101">
        <v>5000000</v>
      </c>
      <c r="G2465" s="102">
        <v>24</v>
      </c>
      <c r="H2465" s="101" t="s">
        <v>123</v>
      </c>
      <c r="I2465" s="101"/>
      <c r="J2465" s="100"/>
      <c r="K2465" s="100"/>
      <c r="L2465" s="100"/>
      <c r="M2465" s="100"/>
      <c r="N2465" s="100"/>
      <c r="O2465" s="100"/>
      <c r="P2465" s="100"/>
      <c r="Q2465" s="100"/>
      <c r="R2465" s="100"/>
      <c r="S2465" s="100"/>
      <c r="T2465" s="100"/>
      <c r="U2465" s="100"/>
      <c r="V2465" s="100"/>
      <c r="W2465" s="100"/>
      <c r="X2465" s="100"/>
      <c r="Y2465" s="100"/>
      <c r="Z2465" s="100"/>
    </row>
    <row r="2466" spans="1:26" ht="14.25" hidden="1" customHeight="1" outlineLevel="1" x14ac:dyDescent="0.2">
      <c r="A2466" s="100" t="s">
        <v>202</v>
      </c>
      <c r="B2466" s="100">
        <v>3</v>
      </c>
      <c r="C2466" s="100" t="s">
        <v>102</v>
      </c>
      <c r="D2466" s="100">
        <v>48</v>
      </c>
      <c r="E2466" s="146">
        <v>226512</v>
      </c>
      <c r="F2466" s="101">
        <v>10000000</v>
      </c>
      <c r="G2466" s="102">
        <v>36</v>
      </c>
      <c r="H2466" s="101" t="s">
        <v>123</v>
      </c>
      <c r="I2466" s="101"/>
      <c r="J2466" s="100"/>
      <c r="K2466" s="100"/>
      <c r="L2466" s="100"/>
      <c r="M2466" s="100"/>
      <c r="N2466" s="100"/>
      <c r="O2466" s="100"/>
      <c r="P2466" s="100"/>
      <c r="Q2466" s="100"/>
      <c r="R2466" s="100"/>
      <c r="S2466" s="100"/>
      <c r="T2466" s="100"/>
      <c r="U2466" s="100"/>
      <c r="V2466" s="100"/>
      <c r="W2466" s="100"/>
      <c r="X2466" s="100"/>
      <c r="Y2466" s="100"/>
      <c r="Z2466" s="100"/>
    </row>
    <row r="2467" spans="1:26" ht="14.25" hidden="1" customHeight="1" outlineLevel="1" x14ac:dyDescent="0.2">
      <c r="A2467" s="100" t="s">
        <v>202</v>
      </c>
      <c r="B2467" s="100">
        <v>4</v>
      </c>
      <c r="C2467" s="100" t="s">
        <v>102</v>
      </c>
      <c r="D2467" s="100">
        <v>48</v>
      </c>
      <c r="E2467" s="146">
        <v>230868</v>
      </c>
      <c r="F2467" s="101">
        <v>22500000</v>
      </c>
      <c r="G2467" s="102">
        <v>48</v>
      </c>
      <c r="H2467" s="101" t="s">
        <v>123</v>
      </c>
      <c r="I2467" s="101"/>
      <c r="J2467" s="100"/>
      <c r="K2467" s="100"/>
      <c r="L2467" s="100"/>
      <c r="M2467" s="100"/>
      <c r="N2467" s="100"/>
      <c r="O2467" s="100"/>
      <c r="P2467" s="100"/>
      <c r="Q2467" s="100"/>
      <c r="R2467" s="100"/>
      <c r="S2467" s="100"/>
      <c r="T2467" s="100"/>
      <c r="U2467" s="100"/>
      <c r="V2467" s="100"/>
      <c r="W2467" s="100"/>
      <c r="X2467" s="100"/>
      <c r="Y2467" s="100"/>
      <c r="Z2467" s="100"/>
    </row>
    <row r="2468" spans="1:26" ht="14.25" hidden="1" customHeight="1" outlineLevel="1" x14ac:dyDescent="0.2">
      <c r="A2468" s="100" t="s">
        <v>202</v>
      </c>
      <c r="B2468" s="100">
        <v>5</v>
      </c>
      <c r="C2468" s="100" t="s">
        <v>102</v>
      </c>
      <c r="D2468" s="100">
        <v>48</v>
      </c>
      <c r="E2468" s="146">
        <v>235224</v>
      </c>
      <c r="F2468" s="101">
        <v>22500000</v>
      </c>
      <c r="G2468" s="102">
        <v>48</v>
      </c>
      <c r="H2468" s="101" t="s">
        <v>123</v>
      </c>
      <c r="I2468" s="101"/>
      <c r="J2468" s="100"/>
      <c r="K2468" s="100"/>
      <c r="L2468" s="100"/>
      <c r="M2468" s="100"/>
      <c r="N2468" s="100"/>
      <c r="O2468" s="100"/>
      <c r="P2468" s="100"/>
      <c r="Q2468" s="100"/>
      <c r="R2468" s="100"/>
      <c r="S2468" s="100"/>
      <c r="T2468" s="100"/>
      <c r="U2468" s="100"/>
      <c r="V2468" s="100"/>
      <c r="W2468" s="100"/>
      <c r="X2468" s="100"/>
      <c r="Y2468" s="100"/>
      <c r="Z2468" s="100"/>
    </row>
    <row r="2469" spans="1:26" ht="14.25" hidden="1" customHeight="1" outlineLevel="1" x14ac:dyDescent="0.2">
      <c r="A2469" s="100" t="s">
        <v>202</v>
      </c>
      <c r="B2469" s="100">
        <v>6</v>
      </c>
      <c r="C2469" s="100" t="s">
        <v>102</v>
      </c>
      <c r="D2469" s="100">
        <v>48</v>
      </c>
      <c r="E2469" s="146">
        <v>239580</v>
      </c>
      <c r="F2469" s="101">
        <v>22500000</v>
      </c>
      <c r="G2469" s="102">
        <v>48</v>
      </c>
      <c r="H2469" s="101" t="s">
        <v>123</v>
      </c>
      <c r="I2469" s="101"/>
      <c r="J2469" s="100"/>
      <c r="K2469" s="100"/>
      <c r="L2469" s="100"/>
      <c r="M2469" s="100"/>
      <c r="N2469" s="100"/>
      <c r="O2469" s="100"/>
      <c r="P2469" s="100"/>
      <c r="Q2469" s="100"/>
      <c r="R2469" s="100"/>
      <c r="S2469" s="100"/>
      <c r="T2469" s="100"/>
      <c r="U2469" s="100"/>
      <c r="V2469" s="100"/>
      <c r="W2469" s="100"/>
      <c r="X2469" s="100"/>
      <c r="Y2469" s="100"/>
      <c r="Z2469" s="100"/>
    </row>
    <row r="2470" spans="1:26" ht="14.25" hidden="1" customHeight="1" outlineLevel="1" x14ac:dyDescent="0.2">
      <c r="A2470" s="100" t="s">
        <v>202</v>
      </c>
      <c r="B2470" s="100">
        <v>7</v>
      </c>
      <c r="C2470" s="100" t="s">
        <v>102</v>
      </c>
      <c r="D2470" s="100">
        <v>48</v>
      </c>
      <c r="E2470" s="146">
        <v>243936</v>
      </c>
      <c r="F2470" s="101">
        <v>22500000</v>
      </c>
      <c r="G2470" s="102">
        <v>48</v>
      </c>
      <c r="H2470" s="101" t="s">
        <v>123</v>
      </c>
      <c r="I2470" s="101"/>
      <c r="J2470" s="100"/>
      <c r="K2470" s="100"/>
      <c r="L2470" s="100"/>
      <c r="M2470" s="100"/>
      <c r="N2470" s="100"/>
      <c r="O2470" s="100"/>
      <c r="P2470" s="100"/>
      <c r="Q2470" s="100"/>
      <c r="R2470" s="100"/>
      <c r="S2470" s="100"/>
      <c r="T2470" s="100"/>
      <c r="U2470" s="100"/>
      <c r="V2470" s="100"/>
      <c r="W2470" s="100"/>
      <c r="X2470" s="100"/>
      <c r="Y2470" s="100"/>
      <c r="Z2470" s="100"/>
    </row>
    <row r="2471" spans="1:26" ht="14.25" hidden="1" customHeight="1" outlineLevel="1" x14ac:dyDescent="0.2">
      <c r="A2471" s="100" t="s">
        <v>202</v>
      </c>
      <c r="B2471" s="100">
        <v>8</v>
      </c>
      <c r="C2471" s="100" t="s">
        <v>102</v>
      </c>
      <c r="D2471" s="100">
        <v>48</v>
      </c>
      <c r="E2471" s="146">
        <v>248292</v>
      </c>
      <c r="F2471" s="101">
        <v>22500000</v>
      </c>
      <c r="G2471" s="102">
        <v>48</v>
      </c>
      <c r="H2471" s="101" t="s">
        <v>123</v>
      </c>
      <c r="I2471" s="101"/>
      <c r="J2471" s="100"/>
      <c r="K2471" s="100"/>
      <c r="L2471" s="100"/>
      <c r="M2471" s="100"/>
      <c r="N2471" s="100"/>
      <c r="O2471" s="100"/>
      <c r="P2471" s="100"/>
      <c r="Q2471" s="100"/>
      <c r="R2471" s="100"/>
      <c r="S2471" s="100"/>
      <c r="T2471" s="100"/>
      <c r="U2471" s="100"/>
      <c r="V2471" s="100"/>
      <c r="W2471" s="100"/>
      <c r="X2471" s="100"/>
      <c r="Y2471" s="100"/>
      <c r="Z2471" s="100"/>
    </row>
    <row r="2472" spans="1:26" ht="14.25" hidden="1" customHeight="1" outlineLevel="1" x14ac:dyDescent="0.2">
      <c r="A2472" s="100" t="s">
        <v>202</v>
      </c>
      <c r="B2472" s="100">
        <v>9</v>
      </c>
      <c r="C2472" s="100" t="s">
        <v>102</v>
      </c>
      <c r="D2472" s="100">
        <v>48</v>
      </c>
      <c r="E2472" s="146">
        <v>252648</v>
      </c>
      <c r="F2472" s="101">
        <v>22500000</v>
      </c>
      <c r="G2472" s="102">
        <v>48</v>
      </c>
      <c r="H2472" s="101" t="s">
        <v>123</v>
      </c>
      <c r="I2472" s="101"/>
      <c r="J2472" s="100"/>
      <c r="K2472" s="100"/>
      <c r="L2472" s="100"/>
      <c r="M2472" s="100"/>
      <c r="N2472" s="100"/>
      <c r="O2472" s="100"/>
      <c r="P2472" s="100"/>
      <c r="Q2472" s="100"/>
      <c r="R2472" s="100"/>
      <c r="S2472" s="100"/>
      <c r="T2472" s="100"/>
      <c r="U2472" s="100"/>
      <c r="V2472" s="100"/>
      <c r="W2472" s="100"/>
      <c r="X2472" s="100"/>
      <c r="Y2472" s="100"/>
      <c r="Z2472" s="100"/>
    </row>
    <row r="2473" spans="1:26" ht="14.25" hidden="1" customHeight="1" outlineLevel="1" x14ac:dyDescent="0.2">
      <c r="A2473" s="100" t="s">
        <v>202</v>
      </c>
      <c r="B2473" s="100">
        <v>10</v>
      </c>
      <c r="C2473" s="100" t="s">
        <v>102</v>
      </c>
      <c r="D2473" s="100">
        <v>48</v>
      </c>
      <c r="E2473" s="146">
        <v>257004</v>
      </c>
      <c r="F2473" s="101">
        <v>22500000</v>
      </c>
      <c r="G2473" s="102">
        <v>48</v>
      </c>
      <c r="H2473" s="101" t="s">
        <v>123</v>
      </c>
      <c r="I2473" s="101"/>
      <c r="J2473" s="100"/>
      <c r="K2473" s="100"/>
      <c r="L2473" s="100"/>
      <c r="M2473" s="100"/>
      <c r="N2473" s="100"/>
      <c r="O2473" s="100"/>
      <c r="P2473" s="100"/>
      <c r="Q2473" s="100"/>
      <c r="R2473" s="100"/>
      <c r="S2473" s="100"/>
      <c r="T2473" s="100"/>
      <c r="U2473" s="100"/>
      <c r="V2473" s="100"/>
      <c r="W2473" s="100"/>
      <c r="X2473" s="100"/>
      <c r="Y2473" s="100"/>
      <c r="Z2473" s="100"/>
    </row>
    <row r="2474" spans="1:26" ht="14.25" hidden="1" customHeight="1" outlineLevel="1" x14ac:dyDescent="0.2">
      <c r="A2474" s="100" t="s">
        <v>202</v>
      </c>
      <c r="B2474" s="100">
        <v>11</v>
      </c>
      <c r="C2474" s="100" t="s">
        <v>102</v>
      </c>
      <c r="D2474" s="100">
        <v>48</v>
      </c>
      <c r="E2474" s="146">
        <v>261360</v>
      </c>
      <c r="F2474" s="101">
        <v>22500000</v>
      </c>
      <c r="G2474" s="102">
        <v>48</v>
      </c>
      <c r="H2474" s="101" t="s">
        <v>123</v>
      </c>
      <c r="I2474" s="101"/>
      <c r="J2474" s="100"/>
      <c r="K2474" s="100"/>
      <c r="L2474" s="100"/>
      <c r="M2474" s="100"/>
      <c r="N2474" s="100"/>
      <c r="O2474" s="100"/>
      <c r="P2474" s="100"/>
      <c r="Q2474" s="100"/>
      <c r="R2474" s="100"/>
      <c r="S2474" s="100"/>
      <c r="T2474" s="100"/>
      <c r="U2474" s="100"/>
      <c r="V2474" s="100"/>
      <c r="W2474" s="100"/>
      <c r="X2474" s="100"/>
      <c r="Y2474" s="100"/>
      <c r="Z2474" s="100"/>
    </row>
    <row r="2475" spans="1:26" ht="14.25" hidden="1" customHeight="1" outlineLevel="1" x14ac:dyDescent="0.2">
      <c r="A2475" s="100" t="s">
        <v>202</v>
      </c>
      <c r="B2475" s="100">
        <v>12</v>
      </c>
      <c r="C2475" s="100" t="s">
        <v>102</v>
      </c>
      <c r="D2475" s="100">
        <v>48</v>
      </c>
      <c r="E2475" s="146">
        <v>265716</v>
      </c>
      <c r="F2475" s="101">
        <v>0</v>
      </c>
      <c r="G2475" s="102">
        <v>0</v>
      </c>
      <c r="H2475" s="101" t="s">
        <v>123</v>
      </c>
      <c r="I2475" s="101"/>
      <c r="J2475" s="100"/>
      <c r="K2475" s="100"/>
      <c r="L2475" s="100"/>
      <c r="M2475" s="100"/>
      <c r="N2475" s="100"/>
      <c r="O2475" s="100"/>
      <c r="P2475" s="100"/>
      <c r="Q2475" s="100"/>
      <c r="R2475" s="100"/>
      <c r="S2475" s="100"/>
      <c r="T2475" s="100"/>
      <c r="U2475" s="100"/>
      <c r="V2475" s="100"/>
      <c r="W2475" s="100"/>
      <c r="X2475" s="100"/>
      <c r="Y2475" s="100"/>
      <c r="Z2475" s="100"/>
    </row>
    <row r="2476" spans="1:26" ht="14.25" hidden="1" customHeight="1" outlineLevel="1" x14ac:dyDescent="0.2">
      <c r="A2476" s="201" t="s">
        <v>202</v>
      </c>
      <c r="B2476" s="97">
        <v>1</v>
      </c>
      <c r="C2476" s="97" t="s">
        <v>103</v>
      </c>
      <c r="D2476" s="97">
        <v>48</v>
      </c>
      <c r="E2476" s="147">
        <v>279002</v>
      </c>
      <c r="F2476" s="98">
        <v>0</v>
      </c>
      <c r="G2476" s="99">
        <v>0</v>
      </c>
      <c r="H2476" s="98" t="s">
        <v>123</v>
      </c>
      <c r="I2476" s="101"/>
      <c r="J2476" s="100"/>
      <c r="K2476" s="100"/>
      <c r="L2476" s="100"/>
      <c r="M2476" s="100"/>
      <c r="N2476" s="100"/>
      <c r="O2476" s="100"/>
      <c r="P2476" s="100"/>
      <c r="Q2476" s="100"/>
      <c r="R2476" s="100"/>
      <c r="S2476" s="100"/>
      <c r="T2476" s="100"/>
      <c r="U2476" s="100"/>
      <c r="V2476" s="100"/>
      <c r="W2476" s="100"/>
      <c r="X2476" s="100"/>
      <c r="Y2476" s="100"/>
      <c r="Z2476" s="100"/>
    </row>
    <row r="2477" spans="1:26" ht="14.25" customHeight="1" collapsed="1" x14ac:dyDescent="0.2">
      <c r="A2477" s="100" t="s">
        <v>203</v>
      </c>
      <c r="B2477" s="100">
        <v>1</v>
      </c>
      <c r="C2477" s="100" t="s">
        <v>101</v>
      </c>
      <c r="D2477" s="100">
        <v>45</v>
      </c>
      <c r="E2477" s="101">
        <v>85723</v>
      </c>
      <c r="F2477" s="101">
        <v>100000</v>
      </c>
      <c r="G2477" s="102">
        <v>2</v>
      </c>
      <c r="H2477" s="101" t="s">
        <v>123</v>
      </c>
      <c r="I2477" s="101"/>
      <c r="J2477" s="100"/>
      <c r="K2477" s="100"/>
      <c r="L2477" s="100"/>
      <c r="M2477" s="100"/>
      <c r="N2477" s="100"/>
      <c r="O2477" s="100"/>
      <c r="P2477" s="100"/>
      <c r="Q2477" s="100"/>
      <c r="R2477" s="100"/>
      <c r="S2477" s="100"/>
      <c r="T2477" s="100"/>
      <c r="U2477" s="100"/>
      <c r="V2477" s="100"/>
      <c r="W2477" s="100"/>
      <c r="X2477" s="100"/>
      <c r="Y2477" s="100"/>
      <c r="Z2477" s="100"/>
    </row>
    <row r="2478" spans="1:26" ht="14.25" hidden="1" customHeight="1" outlineLevel="1" x14ac:dyDescent="0.2">
      <c r="A2478" s="100" t="s">
        <v>203</v>
      </c>
      <c r="B2478" s="100">
        <v>2</v>
      </c>
      <c r="C2478" s="100" t="s">
        <v>101</v>
      </c>
      <c r="D2478" s="100">
        <v>47</v>
      </c>
      <c r="E2478" s="101">
        <v>91201.000000000015</v>
      </c>
      <c r="F2478" s="101">
        <v>200000</v>
      </c>
      <c r="G2478" s="102">
        <v>5</v>
      </c>
      <c r="H2478" s="101" t="s">
        <v>123</v>
      </c>
      <c r="I2478" s="101"/>
      <c r="J2478" s="100"/>
      <c r="K2478" s="100"/>
      <c r="L2478" s="100"/>
      <c r="M2478" s="100"/>
      <c r="N2478" s="100"/>
      <c r="O2478" s="100"/>
      <c r="P2478" s="100"/>
      <c r="Q2478" s="100"/>
      <c r="R2478" s="100"/>
      <c r="S2478" s="100"/>
      <c r="T2478" s="100"/>
      <c r="U2478" s="100"/>
      <c r="V2478" s="100"/>
      <c r="W2478" s="100"/>
      <c r="X2478" s="100"/>
      <c r="Y2478" s="100"/>
      <c r="Z2478" s="100"/>
    </row>
    <row r="2479" spans="1:26" ht="14.25" hidden="1" customHeight="1" outlineLevel="1" x14ac:dyDescent="0.2">
      <c r="A2479" s="100" t="s">
        <v>203</v>
      </c>
      <c r="B2479" s="100">
        <v>3</v>
      </c>
      <c r="C2479" s="100" t="s">
        <v>101</v>
      </c>
      <c r="D2479" s="100">
        <v>49</v>
      </c>
      <c r="E2479" s="101">
        <v>97031.000000000015</v>
      </c>
      <c r="F2479" s="101">
        <v>400000</v>
      </c>
      <c r="G2479" s="102">
        <v>14</v>
      </c>
      <c r="H2479" s="101" t="s">
        <v>123</v>
      </c>
      <c r="I2479" s="101"/>
      <c r="J2479" s="100"/>
      <c r="K2479" s="100"/>
      <c r="L2479" s="100"/>
      <c r="M2479" s="100"/>
      <c r="N2479" s="100"/>
      <c r="O2479" s="100"/>
      <c r="P2479" s="100"/>
      <c r="Q2479" s="100"/>
      <c r="R2479" s="100"/>
      <c r="S2479" s="100"/>
      <c r="T2479" s="100"/>
      <c r="U2479" s="100"/>
      <c r="V2479" s="100"/>
      <c r="W2479" s="100"/>
      <c r="X2479" s="100"/>
      <c r="Y2479" s="100"/>
      <c r="Z2479" s="100"/>
    </row>
    <row r="2480" spans="1:26" ht="14.25" hidden="1" customHeight="1" outlineLevel="1" x14ac:dyDescent="0.2">
      <c r="A2480" s="100" t="s">
        <v>203</v>
      </c>
      <c r="B2480" s="100">
        <v>4</v>
      </c>
      <c r="C2480" s="100" t="s">
        <v>101</v>
      </c>
      <c r="D2480" s="100">
        <v>50</v>
      </c>
      <c r="E2480" s="101">
        <v>103235</v>
      </c>
      <c r="F2480" s="101">
        <v>2000000</v>
      </c>
      <c r="G2480" s="102">
        <v>28</v>
      </c>
      <c r="H2480" s="101" t="s">
        <v>123</v>
      </c>
      <c r="I2480" s="101"/>
      <c r="J2480" s="100"/>
      <c r="K2480" s="100"/>
      <c r="L2480" s="100"/>
      <c r="M2480" s="100"/>
      <c r="N2480" s="100"/>
      <c r="O2480" s="100"/>
      <c r="P2480" s="100"/>
      <c r="Q2480" s="100"/>
      <c r="R2480" s="100"/>
      <c r="S2480" s="100"/>
      <c r="T2480" s="100"/>
      <c r="U2480" s="100"/>
      <c r="V2480" s="100"/>
      <c r="W2480" s="100"/>
      <c r="X2480" s="100"/>
      <c r="Y2480" s="100"/>
      <c r="Z2480" s="100"/>
    </row>
    <row r="2481" spans="1:26" ht="14.25" hidden="1" customHeight="1" outlineLevel="1" x14ac:dyDescent="0.2">
      <c r="A2481" s="100" t="s">
        <v>203</v>
      </c>
      <c r="B2481" s="100">
        <v>5</v>
      </c>
      <c r="C2481" s="100" t="s">
        <v>101</v>
      </c>
      <c r="D2481" s="100">
        <v>51</v>
      </c>
      <c r="E2481" s="101">
        <v>109824</v>
      </c>
      <c r="F2481" s="101">
        <v>4000000</v>
      </c>
      <c r="G2481" s="102">
        <v>66</v>
      </c>
      <c r="H2481" s="101" t="s">
        <v>123</v>
      </c>
      <c r="I2481" s="101"/>
      <c r="J2481" s="100"/>
      <c r="K2481" s="100"/>
      <c r="L2481" s="100"/>
      <c r="M2481" s="100"/>
      <c r="N2481" s="100"/>
      <c r="O2481" s="100"/>
      <c r="P2481" s="100"/>
      <c r="Q2481" s="100"/>
      <c r="R2481" s="100"/>
      <c r="S2481" s="100"/>
      <c r="T2481" s="100"/>
      <c r="U2481" s="100"/>
      <c r="V2481" s="100"/>
      <c r="W2481" s="100"/>
      <c r="X2481" s="100"/>
      <c r="Y2481" s="100"/>
      <c r="Z2481" s="100"/>
    </row>
    <row r="2482" spans="1:26" ht="14.25" hidden="1" customHeight="1" outlineLevel="1" collapsed="1" x14ac:dyDescent="0.2">
      <c r="A2482" s="100" t="s">
        <v>203</v>
      </c>
      <c r="B2482" s="100">
        <v>6</v>
      </c>
      <c r="C2482" s="100" t="s">
        <v>101</v>
      </c>
      <c r="D2482" s="100">
        <v>52</v>
      </c>
      <c r="E2482" s="101">
        <v>116842</v>
      </c>
      <c r="F2482" s="101">
        <v>6000000</v>
      </c>
      <c r="G2482" s="102">
        <v>102</v>
      </c>
      <c r="H2482" s="101" t="s">
        <v>123</v>
      </c>
      <c r="I2482" s="101"/>
      <c r="J2482" s="100"/>
      <c r="K2482" s="100"/>
      <c r="L2482" s="100"/>
      <c r="M2482" s="100"/>
      <c r="N2482" s="100"/>
      <c r="O2482" s="100"/>
      <c r="P2482" s="100"/>
      <c r="Q2482" s="100"/>
      <c r="R2482" s="100"/>
      <c r="S2482" s="100"/>
      <c r="T2482" s="100"/>
      <c r="U2482" s="100"/>
      <c r="V2482" s="100"/>
      <c r="W2482" s="100"/>
      <c r="X2482" s="100"/>
      <c r="Y2482" s="100"/>
      <c r="Z2482" s="100"/>
    </row>
    <row r="2483" spans="1:26" ht="14.25" hidden="1" customHeight="1" outlineLevel="1" x14ac:dyDescent="0.2">
      <c r="A2483" s="100" t="s">
        <v>203</v>
      </c>
      <c r="B2483" s="100">
        <v>7</v>
      </c>
      <c r="C2483" s="100" t="s">
        <v>101</v>
      </c>
      <c r="D2483" s="100">
        <v>53</v>
      </c>
      <c r="E2483" s="101">
        <v>124300</v>
      </c>
      <c r="F2483" s="101">
        <v>11000000</v>
      </c>
      <c r="G2483" s="102">
        <v>124</v>
      </c>
      <c r="H2483" s="101" t="s">
        <v>123</v>
      </c>
      <c r="I2483" s="101"/>
      <c r="J2483" s="100"/>
      <c r="K2483" s="100"/>
      <c r="L2483" s="100"/>
      <c r="M2483" s="100"/>
      <c r="N2483" s="100"/>
      <c r="O2483" s="100"/>
      <c r="P2483" s="100"/>
      <c r="Q2483" s="100"/>
      <c r="R2483" s="100"/>
      <c r="S2483" s="100"/>
      <c r="T2483" s="100"/>
      <c r="U2483" s="100"/>
      <c r="V2483" s="100"/>
      <c r="W2483" s="100"/>
      <c r="X2483" s="100"/>
      <c r="Y2483" s="100"/>
      <c r="Z2483" s="100"/>
    </row>
    <row r="2484" spans="1:26" ht="14.25" hidden="1" customHeight="1" outlineLevel="1" x14ac:dyDescent="0.2">
      <c r="A2484" s="100" t="s">
        <v>203</v>
      </c>
      <c r="B2484" s="100">
        <v>8</v>
      </c>
      <c r="C2484" s="100" t="s">
        <v>101</v>
      </c>
      <c r="D2484" s="100">
        <v>54</v>
      </c>
      <c r="E2484" s="101">
        <v>132242</v>
      </c>
      <c r="F2484" s="101">
        <v>17000000</v>
      </c>
      <c r="G2484" s="102">
        <v>140</v>
      </c>
      <c r="H2484" s="101" t="s">
        <v>123</v>
      </c>
      <c r="I2484" s="101"/>
      <c r="J2484" s="100"/>
      <c r="K2484" s="100"/>
      <c r="L2484" s="100"/>
      <c r="M2484" s="100"/>
      <c r="N2484" s="100"/>
      <c r="O2484" s="100"/>
      <c r="P2484" s="100"/>
      <c r="Q2484" s="100"/>
      <c r="R2484" s="100"/>
      <c r="S2484" s="100"/>
      <c r="T2484" s="100"/>
      <c r="U2484" s="100"/>
      <c r="V2484" s="100"/>
      <c r="W2484" s="100"/>
      <c r="X2484" s="100"/>
      <c r="Y2484" s="100"/>
      <c r="Z2484" s="100"/>
    </row>
    <row r="2485" spans="1:26" ht="14.25" hidden="1" customHeight="1" outlineLevel="1" x14ac:dyDescent="0.2">
      <c r="A2485" s="100" t="s">
        <v>203</v>
      </c>
      <c r="B2485" s="100">
        <v>9</v>
      </c>
      <c r="C2485" s="100" t="s">
        <v>101</v>
      </c>
      <c r="D2485" s="100">
        <v>55</v>
      </c>
      <c r="E2485" s="101">
        <v>140690</v>
      </c>
      <c r="F2485" s="101">
        <v>36000000</v>
      </c>
      <c r="G2485" s="102">
        <v>148</v>
      </c>
      <c r="H2485" s="101" t="s">
        <v>123</v>
      </c>
      <c r="I2485" s="101"/>
      <c r="J2485" s="100"/>
      <c r="K2485" s="100"/>
      <c r="L2485" s="100"/>
      <c r="M2485" s="100"/>
      <c r="N2485" s="100"/>
      <c r="O2485" s="100"/>
      <c r="P2485" s="100"/>
      <c r="Q2485" s="100"/>
      <c r="R2485" s="100"/>
      <c r="S2485" s="100"/>
      <c r="T2485" s="100"/>
      <c r="U2485" s="100"/>
      <c r="V2485" s="100"/>
      <c r="W2485" s="100"/>
      <c r="X2485" s="100"/>
      <c r="Y2485" s="100"/>
      <c r="Z2485" s="100"/>
    </row>
    <row r="2486" spans="1:26" ht="14.25" hidden="1" customHeight="1" outlineLevel="1" x14ac:dyDescent="0.2">
      <c r="A2486" s="100" t="s">
        <v>203</v>
      </c>
      <c r="B2486" s="100">
        <v>10</v>
      </c>
      <c r="C2486" s="100" t="s">
        <v>101</v>
      </c>
      <c r="D2486" s="100">
        <v>56</v>
      </c>
      <c r="E2486" s="101">
        <v>149677</v>
      </c>
      <c r="F2486" s="101">
        <v>52000000</v>
      </c>
      <c r="G2486" s="102">
        <v>152</v>
      </c>
      <c r="H2486" s="101" t="s">
        <v>123</v>
      </c>
      <c r="I2486" s="101"/>
      <c r="J2486" s="100"/>
      <c r="K2486" s="100"/>
      <c r="L2486" s="100"/>
      <c r="M2486" s="100"/>
      <c r="N2486" s="100"/>
      <c r="O2486" s="100"/>
      <c r="P2486" s="100"/>
      <c r="Q2486" s="100"/>
      <c r="R2486" s="100"/>
      <c r="S2486" s="100"/>
      <c r="T2486" s="100"/>
      <c r="U2486" s="100"/>
      <c r="V2486" s="100"/>
      <c r="W2486" s="100"/>
      <c r="X2486" s="100"/>
      <c r="Y2486" s="100"/>
      <c r="Z2486" s="100"/>
    </row>
    <row r="2487" spans="1:26" ht="14.25" hidden="1" customHeight="1" outlineLevel="1" x14ac:dyDescent="0.2">
      <c r="A2487" s="100" t="s">
        <v>203</v>
      </c>
      <c r="B2487" s="100">
        <v>11</v>
      </c>
      <c r="C2487" s="100" t="s">
        <v>101</v>
      </c>
      <c r="D2487" s="100">
        <v>57</v>
      </c>
      <c r="E2487" s="101">
        <v>159236</v>
      </c>
      <c r="F2487" s="101">
        <v>70000000</v>
      </c>
      <c r="G2487" s="102">
        <v>160</v>
      </c>
      <c r="H2487" s="101" t="s">
        <v>123</v>
      </c>
      <c r="I2487" s="101"/>
      <c r="J2487" s="100"/>
      <c r="K2487" s="100"/>
      <c r="L2487" s="100"/>
      <c r="M2487" s="100"/>
      <c r="N2487" s="100"/>
      <c r="O2487" s="100"/>
      <c r="P2487" s="100"/>
      <c r="Q2487" s="100"/>
      <c r="R2487" s="100"/>
      <c r="S2487" s="100"/>
      <c r="T2487" s="100"/>
      <c r="U2487" s="100"/>
      <c r="V2487" s="100"/>
      <c r="W2487" s="100"/>
      <c r="X2487" s="100"/>
      <c r="Y2487" s="100"/>
      <c r="Z2487" s="100"/>
    </row>
    <row r="2488" spans="1:26" ht="14.25" hidden="1" customHeight="1" outlineLevel="1" x14ac:dyDescent="0.2">
      <c r="A2488" s="100" t="s">
        <v>203</v>
      </c>
      <c r="B2488" s="100">
        <v>12</v>
      </c>
      <c r="C2488" s="100" t="s">
        <v>101</v>
      </c>
      <c r="D2488" s="100">
        <v>58</v>
      </c>
      <c r="E2488" s="101">
        <v>169400</v>
      </c>
      <c r="F2488" s="101">
        <v>0</v>
      </c>
      <c r="G2488" s="102">
        <v>0</v>
      </c>
      <c r="H2488" s="101" t="s">
        <v>123</v>
      </c>
      <c r="I2488" s="101"/>
      <c r="J2488" s="100"/>
      <c r="K2488" s="100"/>
      <c r="L2488" s="100"/>
      <c r="M2488" s="100"/>
      <c r="N2488" s="100"/>
      <c r="O2488" s="100"/>
      <c r="P2488" s="100"/>
      <c r="Q2488" s="100"/>
      <c r="R2488" s="100"/>
      <c r="S2488" s="100"/>
      <c r="T2488" s="100"/>
      <c r="U2488" s="100"/>
      <c r="V2488" s="100"/>
      <c r="W2488" s="100"/>
      <c r="X2488" s="100"/>
      <c r="Y2488" s="100"/>
      <c r="Z2488" s="100"/>
    </row>
    <row r="2489" spans="1:26" ht="14.25" hidden="1" customHeight="1" outlineLevel="1" x14ac:dyDescent="0.2">
      <c r="A2489" s="100" t="s">
        <v>203</v>
      </c>
      <c r="B2489" s="100">
        <v>1</v>
      </c>
      <c r="C2489" s="100" t="s">
        <v>102</v>
      </c>
      <c r="D2489" s="100">
        <v>58</v>
      </c>
      <c r="E2489" s="101">
        <v>169400</v>
      </c>
      <c r="F2489" s="101">
        <v>2500000</v>
      </c>
      <c r="G2489" s="102">
        <v>12</v>
      </c>
      <c r="H2489" s="101" t="s">
        <v>123</v>
      </c>
      <c r="I2489" s="101"/>
      <c r="J2489" s="100"/>
      <c r="K2489" s="100"/>
      <c r="L2489" s="100"/>
      <c r="M2489" s="100"/>
      <c r="N2489" s="100"/>
      <c r="O2489" s="100"/>
      <c r="P2489" s="100"/>
      <c r="Q2489" s="100"/>
      <c r="R2489" s="100"/>
      <c r="S2489" s="100"/>
      <c r="T2489" s="100"/>
      <c r="U2489" s="100"/>
      <c r="V2489" s="100"/>
      <c r="W2489" s="100"/>
      <c r="X2489" s="100"/>
      <c r="Y2489" s="100"/>
      <c r="Z2489" s="100"/>
    </row>
    <row r="2490" spans="1:26" ht="14.25" hidden="1" customHeight="1" outlineLevel="1" x14ac:dyDescent="0.2">
      <c r="A2490" s="100" t="s">
        <v>203</v>
      </c>
      <c r="B2490" s="100">
        <v>2</v>
      </c>
      <c r="C2490" s="100" t="s">
        <v>102</v>
      </c>
      <c r="D2490" s="100">
        <v>58</v>
      </c>
      <c r="E2490" s="101">
        <v>172788</v>
      </c>
      <c r="F2490" s="101">
        <v>5000000</v>
      </c>
      <c r="G2490" s="102">
        <v>24</v>
      </c>
      <c r="H2490" s="101" t="s">
        <v>123</v>
      </c>
      <c r="I2490" s="101"/>
      <c r="J2490" s="100"/>
      <c r="K2490" s="100"/>
      <c r="L2490" s="100"/>
      <c r="M2490" s="100"/>
      <c r="N2490" s="100"/>
      <c r="O2490" s="100"/>
      <c r="P2490" s="100"/>
      <c r="Q2490" s="100"/>
      <c r="R2490" s="100"/>
      <c r="S2490" s="100"/>
      <c r="T2490" s="100"/>
      <c r="U2490" s="100"/>
      <c r="V2490" s="100"/>
      <c r="W2490" s="100"/>
      <c r="X2490" s="100"/>
      <c r="Y2490" s="100"/>
      <c r="Z2490" s="100"/>
    </row>
    <row r="2491" spans="1:26" ht="14.25" hidden="1" customHeight="1" outlineLevel="1" x14ac:dyDescent="0.2">
      <c r="A2491" s="100" t="s">
        <v>203</v>
      </c>
      <c r="B2491" s="100">
        <v>3</v>
      </c>
      <c r="C2491" s="100" t="s">
        <v>102</v>
      </c>
      <c r="D2491" s="100">
        <v>58</v>
      </c>
      <c r="E2491" s="101">
        <v>177870</v>
      </c>
      <c r="F2491" s="101">
        <v>10000000</v>
      </c>
      <c r="G2491" s="102">
        <v>36</v>
      </c>
      <c r="H2491" s="101" t="s">
        <v>123</v>
      </c>
      <c r="I2491" s="101"/>
      <c r="J2491" s="100"/>
      <c r="K2491" s="100"/>
      <c r="L2491" s="100"/>
      <c r="M2491" s="100"/>
      <c r="N2491" s="100"/>
      <c r="O2491" s="100"/>
      <c r="P2491" s="100"/>
      <c r="Q2491" s="100"/>
      <c r="R2491" s="100"/>
      <c r="S2491" s="100"/>
      <c r="T2491" s="100"/>
      <c r="U2491" s="100"/>
      <c r="V2491" s="100"/>
      <c r="W2491" s="100"/>
      <c r="X2491" s="100"/>
      <c r="Y2491" s="100"/>
      <c r="Z2491" s="100"/>
    </row>
    <row r="2492" spans="1:26" ht="14.25" hidden="1" customHeight="1" outlineLevel="1" x14ac:dyDescent="0.2">
      <c r="A2492" s="100" t="s">
        <v>203</v>
      </c>
      <c r="B2492" s="100">
        <v>4</v>
      </c>
      <c r="C2492" s="100" t="s">
        <v>102</v>
      </c>
      <c r="D2492" s="100">
        <v>58</v>
      </c>
      <c r="E2492" s="101">
        <v>181258</v>
      </c>
      <c r="F2492" s="101">
        <v>22500000</v>
      </c>
      <c r="G2492" s="102">
        <v>48</v>
      </c>
      <c r="H2492" s="101" t="s">
        <v>123</v>
      </c>
      <c r="I2492" s="101"/>
      <c r="J2492" s="100"/>
      <c r="K2492" s="100"/>
      <c r="L2492" s="100"/>
      <c r="M2492" s="100"/>
      <c r="N2492" s="100"/>
      <c r="O2492" s="100"/>
      <c r="P2492" s="100"/>
      <c r="Q2492" s="100"/>
      <c r="R2492" s="100"/>
      <c r="S2492" s="100"/>
      <c r="T2492" s="100"/>
      <c r="U2492" s="100"/>
      <c r="V2492" s="100"/>
      <c r="W2492" s="100"/>
      <c r="X2492" s="100"/>
      <c r="Y2492" s="100"/>
      <c r="Z2492" s="100"/>
    </row>
    <row r="2493" spans="1:26" ht="14.25" hidden="1" customHeight="1" outlineLevel="1" x14ac:dyDescent="0.2">
      <c r="A2493" s="100" t="s">
        <v>203</v>
      </c>
      <c r="B2493" s="100">
        <v>5</v>
      </c>
      <c r="C2493" s="100" t="s">
        <v>102</v>
      </c>
      <c r="D2493" s="100">
        <v>58</v>
      </c>
      <c r="E2493" s="101">
        <v>184646</v>
      </c>
      <c r="F2493" s="101">
        <v>22500000</v>
      </c>
      <c r="G2493" s="102">
        <v>48</v>
      </c>
      <c r="H2493" s="101" t="s">
        <v>123</v>
      </c>
      <c r="I2493" s="101"/>
      <c r="J2493" s="100"/>
      <c r="K2493" s="100"/>
      <c r="L2493" s="100"/>
      <c r="M2493" s="100"/>
      <c r="N2493" s="100"/>
      <c r="O2493" s="100"/>
      <c r="P2493" s="100"/>
      <c r="Q2493" s="100"/>
      <c r="R2493" s="100"/>
      <c r="S2493" s="100"/>
      <c r="T2493" s="100"/>
      <c r="U2493" s="100"/>
      <c r="V2493" s="100"/>
      <c r="W2493" s="100"/>
      <c r="X2493" s="100"/>
      <c r="Y2493" s="100"/>
      <c r="Z2493" s="100"/>
    </row>
    <row r="2494" spans="1:26" ht="14.25" hidden="1" customHeight="1" outlineLevel="1" x14ac:dyDescent="0.2">
      <c r="A2494" s="100" t="s">
        <v>203</v>
      </c>
      <c r="B2494" s="100">
        <v>6</v>
      </c>
      <c r="C2494" s="100" t="s">
        <v>102</v>
      </c>
      <c r="D2494" s="100">
        <v>58</v>
      </c>
      <c r="E2494" s="101">
        <v>188034</v>
      </c>
      <c r="F2494" s="101">
        <v>22500000</v>
      </c>
      <c r="G2494" s="102">
        <v>48</v>
      </c>
      <c r="H2494" s="101" t="s">
        <v>123</v>
      </c>
      <c r="I2494" s="101"/>
      <c r="J2494" s="100"/>
      <c r="K2494" s="100"/>
      <c r="L2494" s="100"/>
      <c r="M2494" s="100"/>
      <c r="N2494" s="100"/>
      <c r="O2494" s="100"/>
      <c r="P2494" s="100"/>
      <c r="Q2494" s="100"/>
      <c r="R2494" s="100"/>
      <c r="S2494" s="100"/>
      <c r="T2494" s="100"/>
      <c r="U2494" s="100"/>
      <c r="V2494" s="100"/>
      <c r="W2494" s="100"/>
      <c r="X2494" s="100"/>
      <c r="Y2494" s="100"/>
      <c r="Z2494" s="100"/>
    </row>
    <row r="2495" spans="1:26" ht="14.25" hidden="1" customHeight="1" outlineLevel="1" x14ac:dyDescent="0.2">
      <c r="A2495" s="100" t="s">
        <v>203</v>
      </c>
      <c r="B2495" s="100">
        <v>7</v>
      </c>
      <c r="C2495" s="100" t="s">
        <v>102</v>
      </c>
      <c r="D2495" s="100">
        <v>58</v>
      </c>
      <c r="E2495" s="101">
        <v>193116</v>
      </c>
      <c r="F2495" s="101">
        <v>22500000</v>
      </c>
      <c r="G2495" s="102">
        <v>48</v>
      </c>
      <c r="H2495" s="101" t="s">
        <v>123</v>
      </c>
      <c r="I2495" s="101"/>
      <c r="J2495" s="100"/>
      <c r="K2495" s="100"/>
      <c r="L2495" s="100"/>
      <c r="M2495" s="100"/>
      <c r="N2495" s="100"/>
      <c r="O2495" s="100"/>
      <c r="P2495" s="100"/>
      <c r="Q2495" s="100"/>
      <c r="R2495" s="100"/>
      <c r="S2495" s="100"/>
      <c r="T2495" s="100"/>
      <c r="U2495" s="100"/>
      <c r="V2495" s="100"/>
      <c r="W2495" s="100"/>
      <c r="X2495" s="100"/>
      <c r="Y2495" s="100"/>
      <c r="Z2495" s="100"/>
    </row>
    <row r="2496" spans="1:26" ht="14.25" hidden="1" customHeight="1" outlineLevel="1" x14ac:dyDescent="0.2">
      <c r="A2496" s="100" t="s">
        <v>203</v>
      </c>
      <c r="B2496" s="100">
        <v>8</v>
      </c>
      <c r="C2496" s="100" t="s">
        <v>102</v>
      </c>
      <c r="D2496" s="100">
        <v>58</v>
      </c>
      <c r="E2496" s="101">
        <v>194810</v>
      </c>
      <c r="F2496" s="101">
        <v>22500000</v>
      </c>
      <c r="G2496" s="102">
        <v>48</v>
      </c>
      <c r="H2496" s="101" t="s">
        <v>123</v>
      </c>
      <c r="I2496" s="101"/>
      <c r="J2496" s="100"/>
      <c r="K2496" s="100"/>
      <c r="L2496" s="100"/>
      <c r="M2496" s="100"/>
      <c r="N2496" s="100"/>
      <c r="O2496" s="100"/>
      <c r="P2496" s="100"/>
      <c r="Q2496" s="100"/>
      <c r="R2496" s="100"/>
      <c r="S2496" s="100"/>
      <c r="T2496" s="100"/>
      <c r="U2496" s="100"/>
      <c r="V2496" s="100"/>
      <c r="W2496" s="100"/>
      <c r="X2496" s="100"/>
      <c r="Y2496" s="100"/>
      <c r="Z2496" s="100"/>
    </row>
    <row r="2497" spans="1:26" ht="14.25" hidden="1" customHeight="1" outlineLevel="1" x14ac:dyDescent="0.2">
      <c r="A2497" s="100" t="s">
        <v>203</v>
      </c>
      <c r="B2497" s="100">
        <v>9</v>
      </c>
      <c r="C2497" s="100" t="s">
        <v>102</v>
      </c>
      <c r="D2497" s="100">
        <v>58</v>
      </c>
      <c r="E2497" s="101">
        <v>196504</v>
      </c>
      <c r="F2497" s="101">
        <v>22500000</v>
      </c>
      <c r="G2497" s="102">
        <v>48</v>
      </c>
      <c r="H2497" s="101" t="s">
        <v>123</v>
      </c>
      <c r="I2497" s="101"/>
      <c r="J2497" s="100"/>
      <c r="K2497" s="100"/>
      <c r="L2497" s="100"/>
      <c r="M2497" s="100"/>
      <c r="N2497" s="100"/>
      <c r="O2497" s="100"/>
      <c r="P2497" s="100"/>
      <c r="Q2497" s="100"/>
      <c r="R2497" s="100"/>
      <c r="S2497" s="100"/>
      <c r="T2497" s="100"/>
      <c r="U2497" s="100"/>
      <c r="V2497" s="100"/>
      <c r="W2497" s="100"/>
      <c r="X2497" s="100"/>
      <c r="Y2497" s="100"/>
      <c r="Z2497" s="100"/>
    </row>
    <row r="2498" spans="1:26" ht="14.25" hidden="1" customHeight="1" outlineLevel="1" x14ac:dyDescent="0.2">
      <c r="A2498" s="100" t="s">
        <v>203</v>
      </c>
      <c r="B2498" s="100">
        <v>10</v>
      </c>
      <c r="C2498" s="100" t="s">
        <v>102</v>
      </c>
      <c r="D2498" s="100">
        <v>58</v>
      </c>
      <c r="E2498" s="101">
        <v>199892</v>
      </c>
      <c r="F2498" s="101">
        <v>22500000</v>
      </c>
      <c r="G2498" s="102">
        <v>48</v>
      </c>
      <c r="H2498" s="101" t="s">
        <v>123</v>
      </c>
      <c r="I2498" s="101"/>
      <c r="J2498" s="100"/>
      <c r="K2498" s="100"/>
      <c r="L2498" s="100"/>
      <c r="M2498" s="100"/>
      <c r="N2498" s="100"/>
      <c r="O2498" s="100"/>
      <c r="P2498" s="100"/>
      <c r="Q2498" s="100"/>
      <c r="R2498" s="100"/>
      <c r="S2498" s="100"/>
      <c r="T2498" s="100"/>
      <c r="U2498" s="100"/>
      <c r="V2498" s="100"/>
      <c r="W2498" s="100"/>
      <c r="X2498" s="100"/>
      <c r="Y2498" s="100"/>
      <c r="Z2498" s="100"/>
    </row>
    <row r="2499" spans="1:26" ht="14.25" hidden="1" customHeight="1" outlineLevel="1" x14ac:dyDescent="0.2">
      <c r="A2499" s="100" t="s">
        <v>203</v>
      </c>
      <c r="B2499" s="100">
        <v>11</v>
      </c>
      <c r="C2499" s="100" t="s">
        <v>102</v>
      </c>
      <c r="D2499" s="100">
        <v>58</v>
      </c>
      <c r="E2499" s="101">
        <v>201586</v>
      </c>
      <c r="F2499" s="101">
        <v>22500000</v>
      </c>
      <c r="G2499" s="102">
        <v>48</v>
      </c>
      <c r="H2499" s="101" t="s">
        <v>123</v>
      </c>
      <c r="I2499" s="101"/>
      <c r="J2499" s="100"/>
      <c r="K2499" s="100"/>
      <c r="L2499" s="100"/>
      <c r="M2499" s="100"/>
      <c r="N2499" s="100"/>
      <c r="O2499" s="100"/>
      <c r="P2499" s="100"/>
      <c r="Q2499" s="100"/>
      <c r="R2499" s="100"/>
      <c r="S2499" s="100"/>
      <c r="T2499" s="100"/>
      <c r="U2499" s="100"/>
      <c r="V2499" s="100"/>
      <c r="W2499" s="100"/>
      <c r="X2499" s="100"/>
      <c r="Y2499" s="100"/>
      <c r="Z2499" s="100"/>
    </row>
    <row r="2500" spans="1:26" ht="14.25" hidden="1" customHeight="1" outlineLevel="1" x14ac:dyDescent="0.2">
      <c r="A2500" s="100" t="s">
        <v>203</v>
      </c>
      <c r="B2500" s="100">
        <v>12</v>
      </c>
      <c r="C2500" s="100" t="s">
        <v>102</v>
      </c>
      <c r="D2500" s="100">
        <v>58</v>
      </c>
      <c r="E2500" s="101">
        <v>203280</v>
      </c>
      <c r="F2500" s="101">
        <v>0</v>
      </c>
      <c r="G2500" s="102">
        <v>0</v>
      </c>
      <c r="H2500" s="101" t="s">
        <v>123</v>
      </c>
      <c r="I2500" s="101"/>
      <c r="J2500" s="100"/>
      <c r="K2500" s="100"/>
      <c r="L2500" s="100"/>
      <c r="M2500" s="100"/>
      <c r="N2500" s="100"/>
      <c r="O2500" s="100"/>
      <c r="P2500" s="100"/>
      <c r="Q2500" s="100"/>
      <c r="R2500" s="100"/>
      <c r="S2500" s="100"/>
      <c r="T2500" s="100"/>
      <c r="U2500" s="100"/>
      <c r="V2500" s="100"/>
      <c r="W2500" s="100"/>
      <c r="X2500" s="100"/>
      <c r="Y2500" s="100"/>
      <c r="Z2500" s="100"/>
    </row>
    <row r="2501" spans="1:26" ht="14.25" hidden="1" customHeight="1" outlineLevel="1" x14ac:dyDescent="0.2">
      <c r="A2501" s="201" t="s">
        <v>203</v>
      </c>
      <c r="B2501" s="97">
        <v>1</v>
      </c>
      <c r="C2501" s="97" t="s">
        <v>103</v>
      </c>
      <c r="D2501" s="97">
        <v>58</v>
      </c>
      <c r="E2501" s="98">
        <v>213444</v>
      </c>
      <c r="F2501" s="98">
        <v>0</v>
      </c>
      <c r="G2501" s="99">
        <v>0</v>
      </c>
      <c r="H2501" s="98" t="s">
        <v>123</v>
      </c>
      <c r="I2501" s="101"/>
      <c r="J2501" s="100"/>
      <c r="K2501" s="100"/>
      <c r="L2501" s="100"/>
      <c r="M2501" s="100"/>
      <c r="N2501" s="100"/>
      <c r="O2501" s="100"/>
      <c r="P2501" s="100"/>
      <c r="Q2501" s="100"/>
      <c r="R2501" s="100"/>
      <c r="S2501" s="100"/>
      <c r="T2501" s="100"/>
      <c r="U2501" s="100"/>
      <c r="V2501" s="100"/>
      <c r="W2501" s="100"/>
      <c r="X2501" s="100"/>
      <c r="Y2501" s="100"/>
      <c r="Z2501" s="100"/>
    </row>
    <row r="2502" spans="1:26" ht="14.25" customHeight="1" collapsed="1" x14ac:dyDescent="0.2">
      <c r="A2502" s="100" t="s">
        <v>204</v>
      </c>
      <c r="B2502" s="100">
        <v>1</v>
      </c>
      <c r="C2502" s="100" t="s">
        <v>101</v>
      </c>
      <c r="D2502" s="100">
        <v>44</v>
      </c>
      <c r="E2502" s="101">
        <v>106700</v>
      </c>
      <c r="F2502" s="101">
        <v>100000</v>
      </c>
      <c r="G2502" s="102">
        <v>2</v>
      </c>
      <c r="H2502" s="101" t="s">
        <v>123</v>
      </c>
      <c r="I2502" s="101"/>
      <c r="J2502" s="100"/>
      <c r="K2502" s="100"/>
      <c r="L2502" s="100"/>
      <c r="M2502" s="100"/>
      <c r="N2502" s="100"/>
      <c r="O2502" s="100"/>
      <c r="P2502" s="100"/>
      <c r="Q2502" s="100"/>
      <c r="R2502" s="100"/>
      <c r="S2502" s="100"/>
      <c r="T2502" s="100"/>
      <c r="U2502" s="100"/>
      <c r="V2502" s="100"/>
      <c r="W2502" s="100"/>
      <c r="X2502" s="100"/>
      <c r="Y2502" s="100"/>
      <c r="Z2502" s="100"/>
    </row>
    <row r="2503" spans="1:26" ht="14.25" hidden="1" customHeight="1" outlineLevel="1" x14ac:dyDescent="0.2">
      <c r="A2503" s="100" t="s">
        <v>204</v>
      </c>
      <c r="B2503" s="100">
        <v>2</v>
      </c>
      <c r="C2503" s="100" t="s">
        <v>101</v>
      </c>
      <c r="D2503" s="100">
        <v>45</v>
      </c>
      <c r="E2503" s="101">
        <v>114400</v>
      </c>
      <c r="F2503" s="101">
        <v>200000</v>
      </c>
      <c r="G2503" s="102">
        <v>5</v>
      </c>
      <c r="H2503" s="101" t="s">
        <v>123</v>
      </c>
      <c r="I2503" s="101"/>
      <c r="J2503" s="100"/>
      <c r="K2503" s="100"/>
      <c r="L2503" s="100"/>
      <c r="M2503" s="100"/>
      <c r="N2503" s="100"/>
      <c r="O2503" s="100"/>
      <c r="P2503" s="100"/>
      <c r="Q2503" s="100"/>
      <c r="R2503" s="100"/>
      <c r="S2503" s="100"/>
      <c r="T2503" s="100"/>
      <c r="U2503" s="100"/>
      <c r="V2503" s="100"/>
      <c r="W2503" s="100"/>
      <c r="X2503" s="100"/>
      <c r="Y2503" s="100"/>
      <c r="Z2503" s="100"/>
    </row>
    <row r="2504" spans="1:26" ht="14.25" hidden="1" customHeight="1" outlineLevel="1" x14ac:dyDescent="0.2">
      <c r="A2504" s="100" t="s">
        <v>204</v>
      </c>
      <c r="B2504" s="100">
        <v>3</v>
      </c>
      <c r="C2504" s="100" t="s">
        <v>101</v>
      </c>
      <c r="D2504" s="100">
        <v>46</v>
      </c>
      <c r="E2504" s="101">
        <v>122100</v>
      </c>
      <c r="F2504" s="101">
        <v>400000</v>
      </c>
      <c r="G2504" s="102">
        <v>14</v>
      </c>
      <c r="H2504" s="101" t="s">
        <v>123</v>
      </c>
      <c r="I2504" s="101"/>
      <c r="J2504" s="100"/>
      <c r="K2504" s="100"/>
      <c r="L2504" s="100"/>
      <c r="M2504" s="100"/>
      <c r="N2504" s="100"/>
      <c r="O2504" s="100"/>
      <c r="P2504" s="100"/>
      <c r="Q2504" s="100"/>
      <c r="R2504" s="100"/>
      <c r="S2504" s="100"/>
      <c r="T2504" s="100"/>
      <c r="U2504" s="100"/>
      <c r="V2504" s="100"/>
      <c r="W2504" s="100"/>
      <c r="X2504" s="100"/>
      <c r="Y2504" s="100"/>
      <c r="Z2504" s="100"/>
    </row>
    <row r="2505" spans="1:26" ht="14.25" hidden="1" customHeight="1" outlineLevel="1" x14ac:dyDescent="0.2">
      <c r="A2505" s="100" t="s">
        <v>204</v>
      </c>
      <c r="B2505" s="100">
        <v>4</v>
      </c>
      <c r="C2505" s="100" t="s">
        <v>101</v>
      </c>
      <c r="D2505" s="100">
        <v>47</v>
      </c>
      <c r="E2505" s="101">
        <v>130900</v>
      </c>
      <c r="F2505" s="101">
        <v>2000000</v>
      </c>
      <c r="G2505" s="102">
        <v>28</v>
      </c>
      <c r="H2505" s="101" t="s">
        <v>123</v>
      </c>
      <c r="I2505" s="101"/>
      <c r="J2505" s="100"/>
      <c r="K2505" s="100"/>
      <c r="L2505" s="100"/>
      <c r="M2505" s="100"/>
      <c r="N2505" s="100"/>
      <c r="O2505" s="100"/>
      <c r="P2505" s="100"/>
      <c r="Q2505" s="100"/>
      <c r="R2505" s="100"/>
      <c r="S2505" s="100"/>
      <c r="T2505" s="100"/>
      <c r="U2505" s="100"/>
      <c r="V2505" s="100"/>
      <c r="W2505" s="100"/>
      <c r="X2505" s="100"/>
      <c r="Y2505" s="100"/>
      <c r="Z2505" s="100"/>
    </row>
    <row r="2506" spans="1:26" ht="14.25" hidden="1" customHeight="1" outlineLevel="1" x14ac:dyDescent="0.2">
      <c r="A2506" s="100" t="s">
        <v>204</v>
      </c>
      <c r="B2506" s="100">
        <v>5</v>
      </c>
      <c r="C2506" s="100" t="s">
        <v>101</v>
      </c>
      <c r="D2506" s="100">
        <v>48</v>
      </c>
      <c r="E2506" s="101">
        <v>139700</v>
      </c>
      <c r="F2506" s="101">
        <v>4000000</v>
      </c>
      <c r="G2506" s="102">
        <v>66</v>
      </c>
      <c r="H2506" s="101" t="s">
        <v>123</v>
      </c>
      <c r="I2506" s="101"/>
      <c r="J2506" s="100"/>
      <c r="K2506" s="100"/>
      <c r="L2506" s="100"/>
      <c r="M2506" s="100"/>
      <c r="N2506" s="100"/>
      <c r="O2506" s="100"/>
      <c r="P2506" s="100"/>
      <c r="Q2506" s="100"/>
      <c r="R2506" s="100"/>
      <c r="S2506" s="100"/>
      <c r="T2506" s="100"/>
      <c r="U2506" s="100"/>
      <c r="V2506" s="100"/>
      <c r="W2506" s="100"/>
      <c r="X2506" s="100"/>
      <c r="Y2506" s="100"/>
      <c r="Z2506" s="100"/>
    </row>
    <row r="2507" spans="1:26" ht="14.25" hidden="1" customHeight="1" outlineLevel="1" collapsed="1" x14ac:dyDescent="0.2">
      <c r="A2507" s="100" t="s">
        <v>204</v>
      </c>
      <c r="B2507" s="100">
        <v>6</v>
      </c>
      <c r="C2507" s="100" t="s">
        <v>101</v>
      </c>
      <c r="D2507" s="100">
        <v>50</v>
      </c>
      <c r="E2507" s="101">
        <v>149600</v>
      </c>
      <c r="F2507" s="101">
        <v>6000000</v>
      </c>
      <c r="G2507" s="102">
        <v>102</v>
      </c>
      <c r="H2507" s="101" t="s">
        <v>123</v>
      </c>
      <c r="I2507" s="101"/>
      <c r="J2507" s="100"/>
      <c r="K2507" s="100"/>
      <c r="L2507" s="100"/>
      <c r="M2507" s="100"/>
      <c r="N2507" s="100"/>
      <c r="O2507" s="100"/>
      <c r="P2507" s="100"/>
      <c r="Q2507" s="100"/>
      <c r="R2507" s="100"/>
      <c r="S2507" s="100"/>
      <c r="T2507" s="100"/>
      <c r="U2507" s="100"/>
      <c r="V2507" s="100"/>
      <c r="W2507" s="100"/>
      <c r="X2507" s="100"/>
      <c r="Y2507" s="100"/>
      <c r="Z2507" s="100"/>
    </row>
    <row r="2508" spans="1:26" ht="14.25" hidden="1" customHeight="1" outlineLevel="1" x14ac:dyDescent="0.2">
      <c r="A2508" s="100" t="s">
        <v>204</v>
      </c>
      <c r="B2508" s="100">
        <v>7</v>
      </c>
      <c r="C2508" s="100" t="s">
        <v>101</v>
      </c>
      <c r="D2508" s="100">
        <v>51</v>
      </c>
      <c r="E2508" s="101">
        <v>159500</v>
      </c>
      <c r="F2508" s="101">
        <v>11000000</v>
      </c>
      <c r="G2508" s="102">
        <v>124</v>
      </c>
      <c r="H2508" s="101" t="s">
        <v>123</v>
      </c>
      <c r="I2508" s="101"/>
      <c r="J2508" s="100"/>
      <c r="K2508" s="100"/>
      <c r="L2508" s="100"/>
      <c r="M2508" s="100"/>
      <c r="N2508" s="100"/>
      <c r="O2508" s="100"/>
      <c r="P2508" s="100"/>
      <c r="Q2508" s="100"/>
      <c r="R2508" s="100"/>
      <c r="S2508" s="100"/>
      <c r="T2508" s="100"/>
      <c r="U2508" s="100"/>
      <c r="V2508" s="100"/>
      <c r="W2508" s="100"/>
      <c r="X2508" s="100"/>
      <c r="Y2508" s="100"/>
      <c r="Z2508" s="100"/>
    </row>
    <row r="2509" spans="1:26" ht="14.25" hidden="1" customHeight="1" outlineLevel="1" x14ac:dyDescent="0.2">
      <c r="A2509" s="100" t="s">
        <v>204</v>
      </c>
      <c r="B2509" s="100">
        <v>8</v>
      </c>
      <c r="C2509" s="100" t="s">
        <v>101</v>
      </c>
      <c r="D2509" s="100">
        <v>53</v>
      </c>
      <c r="E2509" s="101">
        <v>170500</v>
      </c>
      <c r="F2509" s="101">
        <v>17000000</v>
      </c>
      <c r="G2509" s="102">
        <v>140</v>
      </c>
      <c r="H2509" s="101" t="s">
        <v>123</v>
      </c>
      <c r="I2509" s="101"/>
      <c r="J2509" s="100"/>
      <c r="K2509" s="100"/>
      <c r="L2509" s="100"/>
      <c r="M2509" s="100"/>
      <c r="N2509" s="100"/>
      <c r="O2509" s="100"/>
      <c r="P2509" s="100"/>
      <c r="Q2509" s="100"/>
      <c r="R2509" s="100"/>
      <c r="S2509" s="100"/>
      <c r="T2509" s="100"/>
      <c r="U2509" s="100"/>
      <c r="V2509" s="100"/>
      <c r="W2509" s="100"/>
      <c r="X2509" s="100"/>
      <c r="Y2509" s="100"/>
      <c r="Z2509" s="100"/>
    </row>
    <row r="2510" spans="1:26" ht="14.25" hidden="1" customHeight="1" outlineLevel="1" x14ac:dyDescent="0.2">
      <c r="A2510" s="100" t="s">
        <v>204</v>
      </c>
      <c r="B2510" s="100">
        <v>9</v>
      </c>
      <c r="C2510" s="100" t="s">
        <v>101</v>
      </c>
      <c r="D2510" s="100">
        <v>55</v>
      </c>
      <c r="E2510" s="101">
        <v>181500</v>
      </c>
      <c r="F2510" s="101">
        <v>36000000</v>
      </c>
      <c r="G2510" s="102">
        <v>148</v>
      </c>
      <c r="H2510" s="101" t="s">
        <v>123</v>
      </c>
      <c r="I2510" s="101"/>
      <c r="J2510" s="100"/>
      <c r="K2510" s="100"/>
      <c r="L2510" s="100"/>
      <c r="M2510" s="100"/>
      <c r="N2510" s="100"/>
      <c r="O2510" s="100"/>
      <c r="P2510" s="100"/>
      <c r="Q2510" s="100"/>
      <c r="R2510" s="100"/>
      <c r="S2510" s="100"/>
      <c r="T2510" s="100"/>
      <c r="U2510" s="100"/>
      <c r="V2510" s="100"/>
      <c r="W2510" s="100"/>
      <c r="X2510" s="100"/>
      <c r="Y2510" s="100"/>
      <c r="Z2510" s="100"/>
    </row>
    <row r="2511" spans="1:26" ht="14.25" hidden="1" customHeight="1" outlineLevel="1" x14ac:dyDescent="0.2">
      <c r="A2511" s="100" t="s">
        <v>204</v>
      </c>
      <c r="B2511" s="100">
        <v>10</v>
      </c>
      <c r="C2511" s="100" t="s">
        <v>101</v>
      </c>
      <c r="D2511" s="100">
        <v>56</v>
      </c>
      <c r="E2511" s="101">
        <v>193600</v>
      </c>
      <c r="F2511" s="101">
        <v>52000000</v>
      </c>
      <c r="G2511" s="102">
        <v>152</v>
      </c>
      <c r="H2511" s="101" t="s">
        <v>123</v>
      </c>
      <c r="I2511" s="101"/>
      <c r="J2511" s="100"/>
      <c r="K2511" s="100"/>
      <c r="L2511" s="100"/>
      <c r="M2511" s="100"/>
      <c r="N2511" s="100"/>
      <c r="O2511" s="100"/>
      <c r="P2511" s="100"/>
      <c r="Q2511" s="100"/>
      <c r="R2511" s="100"/>
      <c r="S2511" s="100"/>
      <c r="T2511" s="100"/>
      <c r="U2511" s="100"/>
      <c r="V2511" s="100"/>
      <c r="W2511" s="100"/>
      <c r="X2511" s="100"/>
      <c r="Y2511" s="100"/>
      <c r="Z2511" s="100"/>
    </row>
    <row r="2512" spans="1:26" ht="14.25" hidden="1" customHeight="1" outlineLevel="1" x14ac:dyDescent="0.2">
      <c r="A2512" s="100" t="s">
        <v>204</v>
      </c>
      <c r="B2512" s="100">
        <v>11</v>
      </c>
      <c r="C2512" s="100" t="s">
        <v>101</v>
      </c>
      <c r="D2512" s="100">
        <v>57</v>
      </c>
      <c r="E2512" s="101">
        <v>206800</v>
      </c>
      <c r="F2512" s="101">
        <v>70000000</v>
      </c>
      <c r="G2512" s="102">
        <v>160</v>
      </c>
      <c r="H2512" s="101" t="s">
        <v>123</v>
      </c>
      <c r="I2512" s="101"/>
      <c r="J2512" s="100"/>
      <c r="K2512" s="100"/>
      <c r="L2512" s="100"/>
      <c r="M2512" s="100"/>
      <c r="N2512" s="100"/>
      <c r="O2512" s="100"/>
      <c r="P2512" s="100"/>
      <c r="Q2512" s="100"/>
      <c r="R2512" s="100"/>
      <c r="S2512" s="100"/>
      <c r="T2512" s="100"/>
      <c r="U2512" s="100"/>
      <c r="V2512" s="100"/>
      <c r="W2512" s="100"/>
      <c r="X2512" s="100"/>
      <c r="Y2512" s="100"/>
      <c r="Z2512" s="100"/>
    </row>
    <row r="2513" spans="1:26" ht="14.25" hidden="1" customHeight="1" outlineLevel="1" x14ac:dyDescent="0.2">
      <c r="A2513" s="100" t="s">
        <v>204</v>
      </c>
      <c r="B2513" s="100">
        <v>12</v>
      </c>
      <c r="C2513" s="100" t="s">
        <v>101</v>
      </c>
      <c r="D2513" s="100">
        <v>58</v>
      </c>
      <c r="E2513" s="101">
        <v>220000</v>
      </c>
      <c r="F2513" s="101">
        <v>0</v>
      </c>
      <c r="G2513" s="102">
        <v>0</v>
      </c>
      <c r="H2513" s="101" t="s">
        <v>123</v>
      </c>
      <c r="I2513" s="101"/>
      <c r="J2513" s="100"/>
      <c r="K2513" s="100"/>
      <c r="L2513" s="100"/>
      <c r="M2513" s="100"/>
      <c r="N2513" s="100"/>
      <c r="O2513" s="100"/>
      <c r="P2513" s="100"/>
      <c r="Q2513" s="100"/>
      <c r="R2513" s="100"/>
      <c r="S2513" s="100"/>
      <c r="T2513" s="100"/>
      <c r="U2513" s="100"/>
      <c r="V2513" s="100"/>
      <c r="W2513" s="100"/>
      <c r="X2513" s="100"/>
      <c r="Y2513" s="100"/>
      <c r="Z2513" s="100"/>
    </row>
    <row r="2514" spans="1:26" ht="14.25" hidden="1" customHeight="1" outlineLevel="1" x14ac:dyDescent="0.2">
      <c r="A2514" s="100" t="s">
        <v>204</v>
      </c>
      <c r="B2514" s="100">
        <v>1</v>
      </c>
      <c r="C2514" s="100" t="s">
        <v>102</v>
      </c>
      <c r="D2514" s="100">
        <v>58</v>
      </c>
      <c r="E2514" s="101">
        <v>220000</v>
      </c>
      <c r="F2514" s="101">
        <v>2500000</v>
      </c>
      <c r="G2514" s="102">
        <v>12</v>
      </c>
      <c r="H2514" s="101" t="s">
        <v>123</v>
      </c>
      <c r="I2514" s="101"/>
      <c r="J2514" s="100"/>
      <c r="K2514" s="100"/>
      <c r="L2514" s="100"/>
      <c r="M2514" s="100"/>
      <c r="N2514" s="100"/>
      <c r="O2514" s="100"/>
      <c r="P2514" s="100"/>
      <c r="Q2514" s="100"/>
      <c r="R2514" s="100"/>
      <c r="S2514" s="100"/>
      <c r="T2514" s="100"/>
      <c r="U2514" s="100"/>
      <c r="V2514" s="100"/>
      <c r="W2514" s="100"/>
      <c r="X2514" s="100"/>
      <c r="Y2514" s="100"/>
      <c r="Z2514" s="100"/>
    </row>
    <row r="2515" spans="1:26" ht="14.25" hidden="1" customHeight="1" outlineLevel="1" x14ac:dyDescent="0.2">
      <c r="A2515" s="100" t="s">
        <v>204</v>
      </c>
      <c r="B2515" s="100">
        <v>2</v>
      </c>
      <c r="C2515" s="100" t="s">
        <v>102</v>
      </c>
      <c r="D2515" s="100">
        <v>58</v>
      </c>
      <c r="E2515" s="101">
        <v>223850</v>
      </c>
      <c r="F2515" s="101">
        <v>5000000</v>
      </c>
      <c r="G2515" s="102">
        <v>24</v>
      </c>
      <c r="H2515" s="101" t="s">
        <v>123</v>
      </c>
      <c r="I2515" s="101"/>
      <c r="J2515" s="100"/>
      <c r="K2515" s="100"/>
      <c r="L2515" s="100"/>
      <c r="M2515" s="100"/>
      <c r="N2515" s="100"/>
      <c r="O2515" s="100"/>
      <c r="P2515" s="100"/>
      <c r="Q2515" s="100"/>
      <c r="R2515" s="100"/>
      <c r="S2515" s="100"/>
      <c r="T2515" s="100"/>
      <c r="U2515" s="100"/>
      <c r="V2515" s="100"/>
      <c r="W2515" s="100"/>
      <c r="X2515" s="100"/>
      <c r="Y2515" s="100"/>
      <c r="Z2515" s="100"/>
    </row>
    <row r="2516" spans="1:26" ht="14.25" hidden="1" customHeight="1" outlineLevel="1" x14ac:dyDescent="0.2">
      <c r="A2516" s="100" t="s">
        <v>204</v>
      </c>
      <c r="B2516" s="100">
        <v>3</v>
      </c>
      <c r="C2516" s="100" t="s">
        <v>102</v>
      </c>
      <c r="D2516" s="100">
        <v>58</v>
      </c>
      <c r="E2516" s="101">
        <v>227700</v>
      </c>
      <c r="F2516" s="101">
        <v>10000000</v>
      </c>
      <c r="G2516" s="102">
        <v>36</v>
      </c>
      <c r="H2516" s="101" t="s">
        <v>123</v>
      </c>
      <c r="I2516" s="101"/>
      <c r="J2516" s="100"/>
      <c r="K2516" s="100"/>
      <c r="L2516" s="100"/>
      <c r="M2516" s="100"/>
      <c r="N2516" s="100"/>
      <c r="O2516" s="100"/>
      <c r="P2516" s="100"/>
      <c r="Q2516" s="100"/>
      <c r="R2516" s="100"/>
      <c r="S2516" s="100"/>
      <c r="T2516" s="100"/>
      <c r="U2516" s="100"/>
      <c r="V2516" s="100"/>
      <c r="W2516" s="100"/>
      <c r="X2516" s="100"/>
      <c r="Y2516" s="100"/>
      <c r="Z2516" s="100"/>
    </row>
    <row r="2517" spans="1:26" ht="14.25" hidden="1" customHeight="1" outlineLevel="1" x14ac:dyDescent="0.2">
      <c r="A2517" s="100" t="s">
        <v>204</v>
      </c>
      <c r="B2517" s="100">
        <v>4</v>
      </c>
      <c r="C2517" s="100" t="s">
        <v>102</v>
      </c>
      <c r="D2517" s="100">
        <v>58</v>
      </c>
      <c r="E2517" s="101">
        <v>231550</v>
      </c>
      <c r="F2517" s="101">
        <v>22500000</v>
      </c>
      <c r="G2517" s="102">
        <v>48</v>
      </c>
      <c r="H2517" s="101" t="s">
        <v>123</v>
      </c>
      <c r="I2517" s="101"/>
      <c r="J2517" s="100"/>
      <c r="K2517" s="100"/>
      <c r="L2517" s="100"/>
      <c r="M2517" s="100"/>
      <c r="N2517" s="100"/>
      <c r="O2517" s="100"/>
      <c r="P2517" s="100"/>
      <c r="Q2517" s="100"/>
      <c r="R2517" s="100"/>
      <c r="S2517" s="100"/>
      <c r="T2517" s="100"/>
      <c r="U2517" s="100"/>
      <c r="V2517" s="100"/>
      <c r="W2517" s="100"/>
      <c r="X2517" s="100"/>
      <c r="Y2517" s="100"/>
      <c r="Z2517" s="100"/>
    </row>
    <row r="2518" spans="1:26" ht="14.25" hidden="1" customHeight="1" outlineLevel="1" x14ac:dyDescent="0.2">
      <c r="A2518" s="100" t="s">
        <v>204</v>
      </c>
      <c r="B2518" s="100">
        <v>5</v>
      </c>
      <c r="C2518" s="100" t="s">
        <v>102</v>
      </c>
      <c r="D2518" s="100">
        <v>58</v>
      </c>
      <c r="E2518" s="101">
        <v>235400</v>
      </c>
      <c r="F2518" s="101">
        <v>22500000</v>
      </c>
      <c r="G2518" s="102">
        <v>48</v>
      </c>
      <c r="H2518" s="101" t="s">
        <v>123</v>
      </c>
      <c r="I2518" s="101"/>
      <c r="J2518" s="100"/>
      <c r="K2518" s="100"/>
      <c r="L2518" s="100"/>
      <c r="M2518" s="100"/>
      <c r="N2518" s="100"/>
      <c r="O2518" s="100"/>
      <c r="P2518" s="100"/>
      <c r="Q2518" s="100"/>
      <c r="R2518" s="100"/>
      <c r="S2518" s="100"/>
      <c r="T2518" s="100"/>
      <c r="U2518" s="100"/>
      <c r="V2518" s="100"/>
      <c r="W2518" s="100"/>
      <c r="X2518" s="100"/>
      <c r="Y2518" s="100"/>
      <c r="Z2518" s="100"/>
    </row>
    <row r="2519" spans="1:26" ht="14.25" hidden="1" customHeight="1" outlineLevel="1" x14ac:dyDescent="0.2">
      <c r="A2519" s="100" t="s">
        <v>204</v>
      </c>
      <c r="B2519" s="100">
        <v>6</v>
      </c>
      <c r="C2519" s="100" t="s">
        <v>102</v>
      </c>
      <c r="D2519" s="100">
        <v>58</v>
      </c>
      <c r="E2519" s="101">
        <v>239250</v>
      </c>
      <c r="F2519" s="101">
        <v>22500000</v>
      </c>
      <c r="G2519" s="102">
        <v>48</v>
      </c>
      <c r="H2519" s="101" t="s">
        <v>123</v>
      </c>
      <c r="I2519" s="101"/>
      <c r="J2519" s="100"/>
      <c r="K2519" s="100"/>
      <c r="L2519" s="100"/>
      <c r="M2519" s="100"/>
      <c r="N2519" s="100"/>
      <c r="O2519" s="100"/>
      <c r="P2519" s="100"/>
      <c r="Q2519" s="100"/>
      <c r="R2519" s="100"/>
      <c r="S2519" s="100"/>
      <c r="T2519" s="100"/>
      <c r="U2519" s="100"/>
      <c r="V2519" s="100"/>
      <c r="W2519" s="100"/>
      <c r="X2519" s="100"/>
      <c r="Y2519" s="100"/>
      <c r="Z2519" s="100"/>
    </row>
    <row r="2520" spans="1:26" ht="14.25" hidden="1" customHeight="1" outlineLevel="1" x14ac:dyDescent="0.2">
      <c r="A2520" s="100" t="s">
        <v>204</v>
      </c>
      <c r="B2520" s="100">
        <v>7</v>
      </c>
      <c r="C2520" s="100" t="s">
        <v>102</v>
      </c>
      <c r="D2520" s="100">
        <v>58</v>
      </c>
      <c r="E2520" s="101">
        <v>243100</v>
      </c>
      <c r="F2520" s="101">
        <v>22500000</v>
      </c>
      <c r="G2520" s="102">
        <v>48</v>
      </c>
      <c r="H2520" s="101" t="s">
        <v>123</v>
      </c>
      <c r="I2520" s="101"/>
      <c r="J2520" s="100"/>
      <c r="K2520" s="100"/>
      <c r="L2520" s="100"/>
      <c r="M2520" s="100"/>
      <c r="N2520" s="100"/>
      <c r="O2520" s="100"/>
      <c r="P2520" s="100"/>
      <c r="Q2520" s="100"/>
      <c r="R2520" s="100"/>
      <c r="S2520" s="100"/>
      <c r="T2520" s="100"/>
      <c r="U2520" s="100"/>
      <c r="V2520" s="100"/>
      <c r="W2520" s="100"/>
      <c r="X2520" s="100"/>
      <c r="Y2520" s="100"/>
      <c r="Z2520" s="100"/>
    </row>
    <row r="2521" spans="1:26" ht="14.25" hidden="1" customHeight="1" outlineLevel="1" x14ac:dyDescent="0.2">
      <c r="A2521" s="100" t="s">
        <v>204</v>
      </c>
      <c r="B2521" s="100">
        <v>8</v>
      </c>
      <c r="C2521" s="100" t="s">
        <v>102</v>
      </c>
      <c r="D2521" s="100">
        <v>58</v>
      </c>
      <c r="E2521" s="101">
        <v>246950</v>
      </c>
      <c r="F2521" s="101">
        <v>22500000</v>
      </c>
      <c r="G2521" s="102">
        <v>48</v>
      </c>
      <c r="H2521" s="101" t="s">
        <v>123</v>
      </c>
      <c r="I2521" s="101"/>
      <c r="J2521" s="100"/>
      <c r="K2521" s="100"/>
      <c r="L2521" s="100"/>
      <c r="M2521" s="100"/>
      <c r="N2521" s="100"/>
      <c r="O2521" s="100"/>
      <c r="P2521" s="100"/>
      <c r="Q2521" s="100"/>
      <c r="R2521" s="100"/>
      <c r="S2521" s="100"/>
      <c r="T2521" s="100"/>
      <c r="U2521" s="100"/>
      <c r="V2521" s="100"/>
      <c r="W2521" s="100"/>
      <c r="X2521" s="100"/>
      <c r="Y2521" s="100"/>
      <c r="Z2521" s="100"/>
    </row>
    <row r="2522" spans="1:26" ht="14.25" hidden="1" customHeight="1" outlineLevel="1" x14ac:dyDescent="0.2">
      <c r="A2522" s="100" t="s">
        <v>204</v>
      </c>
      <c r="B2522" s="100">
        <v>9</v>
      </c>
      <c r="C2522" s="100" t="s">
        <v>102</v>
      </c>
      <c r="D2522" s="100">
        <v>58</v>
      </c>
      <c r="E2522" s="101">
        <v>251350</v>
      </c>
      <c r="F2522" s="101">
        <v>22500000</v>
      </c>
      <c r="G2522" s="102">
        <v>48</v>
      </c>
      <c r="H2522" s="101" t="s">
        <v>123</v>
      </c>
      <c r="I2522" s="101"/>
      <c r="J2522" s="100"/>
      <c r="K2522" s="100"/>
      <c r="L2522" s="100"/>
      <c r="M2522" s="100"/>
      <c r="N2522" s="100"/>
      <c r="O2522" s="100"/>
      <c r="P2522" s="100"/>
      <c r="Q2522" s="100"/>
      <c r="R2522" s="100"/>
      <c r="S2522" s="100"/>
      <c r="T2522" s="100"/>
      <c r="U2522" s="100"/>
      <c r="V2522" s="100"/>
      <c r="W2522" s="100"/>
      <c r="X2522" s="100"/>
      <c r="Y2522" s="100"/>
      <c r="Z2522" s="100"/>
    </row>
    <row r="2523" spans="1:26" ht="14.25" hidden="1" customHeight="1" outlineLevel="1" x14ac:dyDescent="0.2">
      <c r="A2523" s="100" t="s">
        <v>204</v>
      </c>
      <c r="B2523" s="100">
        <v>10</v>
      </c>
      <c r="C2523" s="100" t="s">
        <v>102</v>
      </c>
      <c r="D2523" s="100">
        <v>58</v>
      </c>
      <c r="E2523" s="101">
        <v>255200</v>
      </c>
      <c r="F2523" s="101">
        <v>22500000</v>
      </c>
      <c r="G2523" s="102">
        <v>48</v>
      </c>
      <c r="H2523" s="101" t="s">
        <v>123</v>
      </c>
      <c r="I2523" s="101"/>
      <c r="J2523" s="100"/>
      <c r="K2523" s="100"/>
      <c r="L2523" s="100"/>
      <c r="M2523" s="100"/>
      <c r="N2523" s="100"/>
      <c r="O2523" s="100"/>
      <c r="P2523" s="100"/>
      <c r="Q2523" s="100"/>
      <c r="R2523" s="100"/>
      <c r="S2523" s="100"/>
      <c r="T2523" s="100"/>
      <c r="U2523" s="100"/>
      <c r="V2523" s="100"/>
      <c r="W2523" s="100"/>
      <c r="X2523" s="100"/>
      <c r="Y2523" s="100"/>
      <c r="Z2523" s="100"/>
    </row>
    <row r="2524" spans="1:26" ht="14.25" hidden="1" customHeight="1" outlineLevel="1" x14ac:dyDescent="0.2">
      <c r="A2524" s="100" t="s">
        <v>204</v>
      </c>
      <c r="B2524" s="100">
        <v>11</v>
      </c>
      <c r="C2524" s="100" t="s">
        <v>102</v>
      </c>
      <c r="D2524" s="100">
        <v>58</v>
      </c>
      <c r="E2524" s="101">
        <v>259600</v>
      </c>
      <c r="F2524" s="101">
        <v>22500000</v>
      </c>
      <c r="G2524" s="102">
        <v>48</v>
      </c>
      <c r="H2524" s="101" t="s">
        <v>123</v>
      </c>
      <c r="I2524" s="101"/>
      <c r="J2524" s="100"/>
      <c r="K2524" s="100"/>
      <c r="L2524" s="100"/>
      <c r="M2524" s="100"/>
      <c r="N2524" s="100"/>
      <c r="O2524" s="100"/>
      <c r="P2524" s="100"/>
      <c r="Q2524" s="100"/>
      <c r="R2524" s="100"/>
      <c r="S2524" s="100"/>
      <c r="T2524" s="100"/>
      <c r="U2524" s="100"/>
      <c r="V2524" s="100"/>
      <c r="W2524" s="100"/>
      <c r="X2524" s="100"/>
      <c r="Y2524" s="100"/>
      <c r="Z2524" s="100"/>
    </row>
    <row r="2525" spans="1:26" ht="14.25" hidden="1" customHeight="1" outlineLevel="1" x14ac:dyDescent="0.2">
      <c r="A2525" s="100" t="s">
        <v>204</v>
      </c>
      <c r="B2525" s="100">
        <v>12</v>
      </c>
      <c r="C2525" s="100" t="s">
        <v>102</v>
      </c>
      <c r="D2525" s="100">
        <v>58</v>
      </c>
      <c r="E2525" s="101">
        <v>264000</v>
      </c>
      <c r="F2525" s="101">
        <v>0</v>
      </c>
      <c r="G2525" s="102">
        <v>0</v>
      </c>
      <c r="H2525" s="101" t="s">
        <v>123</v>
      </c>
      <c r="I2525" s="101"/>
      <c r="J2525" s="100"/>
      <c r="K2525" s="100"/>
      <c r="L2525" s="100"/>
      <c r="M2525" s="100"/>
      <c r="N2525" s="100"/>
      <c r="O2525" s="100"/>
      <c r="P2525" s="100"/>
      <c r="Q2525" s="100"/>
      <c r="R2525" s="100"/>
      <c r="S2525" s="100"/>
      <c r="T2525" s="100"/>
      <c r="U2525" s="100"/>
      <c r="V2525" s="100"/>
      <c r="W2525" s="100"/>
      <c r="X2525" s="100"/>
      <c r="Y2525" s="100"/>
      <c r="Z2525" s="100"/>
    </row>
    <row r="2526" spans="1:26" ht="14.25" hidden="1" customHeight="1" outlineLevel="1" x14ac:dyDescent="0.2">
      <c r="A2526" s="201" t="s">
        <v>204</v>
      </c>
      <c r="B2526" s="97">
        <v>1</v>
      </c>
      <c r="C2526" s="97" t="s">
        <v>103</v>
      </c>
      <c r="D2526" s="97">
        <v>58</v>
      </c>
      <c r="E2526" s="98">
        <v>277200</v>
      </c>
      <c r="F2526" s="98">
        <v>0</v>
      </c>
      <c r="G2526" s="99">
        <v>0</v>
      </c>
      <c r="H2526" s="98" t="s">
        <v>123</v>
      </c>
      <c r="I2526" s="101"/>
      <c r="J2526" s="100"/>
      <c r="K2526" s="100"/>
      <c r="L2526" s="100"/>
      <c r="M2526" s="100"/>
      <c r="N2526" s="100"/>
      <c r="O2526" s="100"/>
      <c r="P2526" s="100"/>
      <c r="Q2526" s="100"/>
      <c r="R2526" s="100"/>
      <c r="S2526" s="100"/>
      <c r="T2526" s="100"/>
      <c r="U2526" s="100"/>
      <c r="V2526" s="100"/>
      <c r="W2526" s="100"/>
      <c r="X2526" s="100"/>
      <c r="Y2526" s="100"/>
      <c r="Z2526" s="100"/>
    </row>
    <row r="2527" spans="1:26" ht="14.25" customHeight="1" collapsed="1" x14ac:dyDescent="0.2">
      <c r="A2527" s="100" t="s">
        <v>205</v>
      </c>
      <c r="B2527" s="100">
        <v>1</v>
      </c>
      <c r="C2527" s="100" t="s">
        <v>101</v>
      </c>
      <c r="D2527" s="100">
        <v>45</v>
      </c>
      <c r="E2527" s="101">
        <v>92620.000000000015</v>
      </c>
      <c r="F2527" s="101">
        <v>100000</v>
      </c>
      <c r="G2527" s="102">
        <v>2</v>
      </c>
      <c r="H2527" s="101" t="s">
        <v>123</v>
      </c>
      <c r="I2527" s="101"/>
      <c r="J2527" s="100"/>
      <c r="K2527" s="100"/>
      <c r="L2527" s="100"/>
      <c r="M2527" s="100"/>
      <c r="N2527" s="100"/>
      <c r="O2527" s="100"/>
      <c r="P2527" s="100"/>
      <c r="Q2527" s="100"/>
      <c r="R2527" s="100"/>
      <c r="S2527" s="100"/>
      <c r="T2527" s="100"/>
      <c r="U2527" s="100"/>
      <c r="V2527" s="100"/>
      <c r="W2527" s="100"/>
      <c r="X2527" s="100"/>
      <c r="Y2527" s="100"/>
      <c r="Z2527" s="100"/>
    </row>
    <row r="2528" spans="1:26" ht="14.25" hidden="1" customHeight="1" outlineLevel="1" x14ac:dyDescent="0.2">
      <c r="A2528" s="100" t="s">
        <v>205</v>
      </c>
      <c r="B2528" s="100">
        <v>2</v>
      </c>
      <c r="C2528" s="100" t="s">
        <v>101</v>
      </c>
      <c r="D2528" s="100">
        <v>47</v>
      </c>
      <c r="E2528" s="101">
        <v>98120.000000000015</v>
      </c>
      <c r="F2528" s="101">
        <v>200000</v>
      </c>
      <c r="G2528" s="102">
        <v>5</v>
      </c>
      <c r="H2528" s="101" t="s">
        <v>123</v>
      </c>
      <c r="I2528" s="101"/>
      <c r="J2528" s="100"/>
      <c r="K2528" s="100"/>
      <c r="L2528" s="100"/>
      <c r="M2528" s="100"/>
      <c r="N2528" s="100"/>
      <c r="O2528" s="100"/>
      <c r="P2528" s="100"/>
      <c r="Q2528" s="100"/>
      <c r="R2528" s="100"/>
      <c r="S2528" s="100"/>
      <c r="T2528" s="100"/>
      <c r="U2528" s="100"/>
      <c r="V2528" s="100"/>
      <c r="W2528" s="100"/>
      <c r="X2528" s="100"/>
      <c r="Y2528" s="100"/>
      <c r="Z2528" s="100"/>
    </row>
    <row r="2529" spans="1:26" ht="14.25" hidden="1" customHeight="1" outlineLevel="1" x14ac:dyDescent="0.2">
      <c r="A2529" s="100" t="s">
        <v>205</v>
      </c>
      <c r="B2529" s="100">
        <v>3</v>
      </c>
      <c r="C2529" s="100" t="s">
        <v>101</v>
      </c>
      <c r="D2529" s="100">
        <v>49</v>
      </c>
      <c r="E2529" s="101">
        <v>104060</v>
      </c>
      <c r="F2529" s="101">
        <v>400000</v>
      </c>
      <c r="G2529" s="102">
        <v>14</v>
      </c>
      <c r="H2529" s="101" t="s">
        <v>123</v>
      </c>
      <c r="I2529" s="101"/>
      <c r="J2529" s="100"/>
      <c r="K2529" s="100"/>
      <c r="L2529" s="100"/>
      <c r="M2529" s="100"/>
      <c r="N2529" s="100"/>
      <c r="O2529" s="100"/>
      <c r="P2529" s="100"/>
      <c r="Q2529" s="100"/>
      <c r="R2529" s="100"/>
      <c r="S2529" s="100"/>
      <c r="T2529" s="100"/>
      <c r="U2529" s="100"/>
      <c r="V2529" s="100"/>
      <c r="W2529" s="100"/>
      <c r="X2529" s="100"/>
      <c r="Y2529" s="100"/>
      <c r="Z2529" s="100"/>
    </row>
    <row r="2530" spans="1:26" ht="14.25" hidden="1" customHeight="1" outlineLevel="1" x14ac:dyDescent="0.2">
      <c r="A2530" s="100" t="s">
        <v>205</v>
      </c>
      <c r="B2530" s="100">
        <v>4</v>
      </c>
      <c r="C2530" s="100" t="s">
        <v>101</v>
      </c>
      <c r="D2530" s="100">
        <v>50</v>
      </c>
      <c r="E2530" s="101">
        <v>110330</v>
      </c>
      <c r="F2530" s="101">
        <v>2000000</v>
      </c>
      <c r="G2530" s="102">
        <v>28</v>
      </c>
      <c r="H2530" s="101" t="s">
        <v>123</v>
      </c>
      <c r="I2530" s="101"/>
      <c r="J2530" s="100"/>
      <c r="K2530" s="100"/>
      <c r="L2530" s="100"/>
      <c r="M2530" s="100"/>
      <c r="N2530" s="100"/>
      <c r="O2530" s="100"/>
      <c r="P2530" s="100"/>
      <c r="Q2530" s="100"/>
      <c r="R2530" s="100"/>
      <c r="S2530" s="100"/>
      <c r="T2530" s="100"/>
      <c r="U2530" s="100"/>
      <c r="V2530" s="100"/>
      <c r="W2530" s="100"/>
      <c r="X2530" s="100"/>
      <c r="Y2530" s="100"/>
      <c r="Z2530" s="100"/>
    </row>
    <row r="2531" spans="1:26" ht="14.25" hidden="1" customHeight="1" outlineLevel="1" x14ac:dyDescent="0.2">
      <c r="A2531" s="100" t="s">
        <v>205</v>
      </c>
      <c r="B2531" s="100">
        <v>5</v>
      </c>
      <c r="C2531" s="100" t="s">
        <v>101</v>
      </c>
      <c r="D2531" s="100">
        <v>51</v>
      </c>
      <c r="E2531" s="101">
        <v>116930</v>
      </c>
      <c r="F2531" s="101">
        <v>4000000</v>
      </c>
      <c r="G2531" s="102">
        <v>66</v>
      </c>
      <c r="H2531" s="101" t="s">
        <v>123</v>
      </c>
      <c r="I2531" s="101"/>
      <c r="J2531" s="100"/>
      <c r="K2531" s="100"/>
      <c r="L2531" s="100"/>
      <c r="M2531" s="100"/>
      <c r="N2531" s="100"/>
      <c r="O2531" s="100"/>
      <c r="P2531" s="100"/>
      <c r="Q2531" s="100"/>
      <c r="R2531" s="100"/>
      <c r="S2531" s="100"/>
      <c r="T2531" s="100"/>
      <c r="U2531" s="100"/>
      <c r="V2531" s="100"/>
      <c r="W2531" s="100"/>
      <c r="X2531" s="100"/>
      <c r="Y2531" s="100"/>
      <c r="Z2531" s="100"/>
    </row>
    <row r="2532" spans="1:26" ht="14.25" hidden="1" customHeight="1" outlineLevel="1" x14ac:dyDescent="0.2">
      <c r="A2532" s="100" t="s">
        <v>205</v>
      </c>
      <c r="B2532" s="100">
        <v>6</v>
      </c>
      <c r="C2532" s="100" t="s">
        <v>101</v>
      </c>
      <c r="D2532" s="100">
        <v>52</v>
      </c>
      <c r="E2532" s="101">
        <v>123970</v>
      </c>
      <c r="F2532" s="101">
        <v>6000000</v>
      </c>
      <c r="G2532" s="102">
        <v>102</v>
      </c>
      <c r="H2532" s="101" t="s">
        <v>123</v>
      </c>
      <c r="I2532" s="101"/>
      <c r="J2532" s="100"/>
      <c r="K2532" s="100"/>
      <c r="L2532" s="100"/>
      <c r="M2532" s="100"/>
      <c r="N2532" s="100"/>
      <c r="O2532" s="100"/>
      <c r="P2532" s="100"/>
      <c r="Q2532" s="100"/>
      <c r="R2532" s="100"/>
      <c r="S2532" s="100"/>
      <c r="T2532" s="100"/>
      <c r="U2532" s="100"/>
      <c r="V2532" s="100"/>
      <c r="W2532" s="100"/>
      <c r="X2532" s="100"/>
      <c r="Y2532" s="100"/>
      <c r="Z2532" s="100"/>
    </row>
    <row r="2533" spans="1:26" ht="14.25" hidden="1" customHeight="1" outlineLevel="1" x14ac:dyDescent="0.2">
      <c r="A2533" s="100" t="s">
        <v>205</v>
      </c>
      <c r="B2533" s="100">
        <v>7</v>
      </c>
      <c r="C2533" s="100" t="s">
        <v>101</v>
      </c>
      <c r="D2533" s="100">
        <v>53</v>
      </c>
      <c r="E2533" s="101">
        <v>131450</v>
      </c>
      <c r="F2533" s="101">
        <v>11000000</v>
      </c>
      <c r="G2533" s="102">
        <v>124</v>
      </c>
      <c r="H2533" s="101" t="s">
        <v>123</v>
      </c>
      <c r="I2533" s="101"/>
      <c r="J2533" s="100"/>
      <c r="K2533" s="100"/>
      <c r="L2533" s="100"/>
      <c r="M2533" s="100"/>
      <c r="N2533" s="100"/>
      <c r="O2533" s="100"/>
      <c r="P2533" s="100"/>
      <c r="Q2533" s="100"/>
      <c r="R2533" s="100"/>
      <c r="S2533" s="100"/>
      <c r="T2533" s="100"/>
      <c r="U2533" s="100"/>
      <c r="V2533" s="100"/>
      <c r="W2533" s="100"/>
      <c r="X2533" s="100"/>
      <c r="Y2533" s="100"/>
      <c r="Z2533" s="100"/>
    </row>
    <row r="2534" spans="1:26" ht="14.25" hidden="1" customHeight="1" outlineLevel="1" x14ac:dyDescent="0.2">
      <c r="A2534" s="100" t="s">
        <v>205</v>
      </c>
      <c r="B2534" s="100">
        <v>8</v>
      </c>
      <c r="C2534" s="100" t="s">
        <v>101</v>
      </c>
      <c r="D2534" s="100">
        <v>54</v>
      </c>
      <c r="E2534" s="101">
        <v>139370</v>
      </c>
      <c r="F2534" s="101">
        <v>17000000</v>
      </c>
      <c r="G2534" s="102">
        <v>140</v>
      </c>
      <c r="H2534" s="101" t="s">
        <v>123</v>
      </c>
      <c r="I2534" s="101"/>
      <c r="J2534" s="100"/>
      <c r="K2534" s="100"/>
      <c r="L2534" s="100"/>
      <c r="M2534" s="100"/>
      <c r="N2534" s="100"/>
      <c r="O2534" s="100"/>
      <c r="P2534" s="100"/>
      <c r="Q2534" s="100"/>
      <c r="R2534" s="100"/>
      <c r="S2534" s="100"/>
      <c r="T2534" s="100"/>
      <c r="U2534" s="100"/>
      <c r="V2534" s="100"/>
      <c r="W2534" s="100"/>
      <c r="X2534" s="100"/>
      <c r="Y2534" s="100"/>
      <c r="Z2534" s="100"/>
    </row>
    <row r="2535" spans="1:26" ht="14.25" hidden="1" customHeight="1" outlineLevel="1" x14ac:dyDescent="0.2">
      <c r="A2535" s="100" t="s">
        <v>205</v>
      </c>
      <c r="B2535" s="100">
        <v>9</v>
      </c>
      <c r="C2535" s="100" t="s">
        <v>101</v>
      </c>
      <c r="D2535" s="100">
        <v>55</v>
      </c>
      <c r="E2535" s="101">
        <v>147730</v>
      </c>
      <c r="F2535" s="101">
        <v>36000000</v>
      </c>
      <c r="G2535" s="102">
        <v>148</v>
      </c>
      <c r="H2535" s="101" t="s">
        <v>123</v>
      </c>
      <c r="I2535" s="101"/>
      <c r="J2535" s="100"/>
      <c r="K2535" s="100"/>
      <c r="L2535" s="100"/>
      <c r="M2535" s="100"/>
      <c r="N2535" s="100"/>
      <c r="O2535" s="100"/>
      <c r="P2535" s="100"/>
      <c r="Q2535" s="100"/>
      <c r="R2535" s="100"/>
      <c r="S2535" s="100"/>
      <c r="T2535" s="100"/>
      <c r="U2535" s="100"/>
      <c r="V2535" s="100"/>
      <c r="W2535" s="100"/>
      <c r="X2535" s="100"/>
      <c r="Y2535" s="100"/>
      <c r="Z2535" s="100"/>
    </row>
    <row r="2536" spans="1:26" ht="14.25" hidden="1" customHeight="1" outlineLevel="1" x14ac:dyDescent="0.2">
      <c r="A2536" s="100" t="s">
        <v>205</v>
      </c>
      <c r="B2536" s="100">
        <v>10</v>
      </c>
      <c r="C2536" s="100" t="s">
        <v>101</v>
      </c>
      <c r="D2536" s="100">
        <v>56</v>
      </c>
      <c r="E2536" s="101">
        <v>156640</v>
      </c>
      <c r="F2536" s="101">
        <v>52000000</v>
      </c>
      <c r="G2536" s="102">
        <v>152</v>
      </c>
      <c r="H2536" s="101" t="s">
        <v>123</v>
      </c>
      <c r="I2536" s="101"/>
      <c r="J2536" s="100"/>
      <c r="K2536" s="100"/>
      <c r="L2536" s="100"/>
      <c r="M2536" s="100"/>
      <c r="N2536" s="100"/>
      <c r="O2536" s="100"/>
      <c r="P2536" s="100"/>
      <c r="Q2536" s="100"/>
      <c r="R2536" s="100"/>
      <c r="S2536" s="100"/>
      <c r="T2536" s="100"/>
      <c r="U2536" s="100"/>
      <c r="V2536" s="100"/>
      <c r="W2536" s="100"/>
      <c r="X2536" s="100"/>
      <c r="Y2536" s="100"/>
      <c r="Z2536" s="100"/>
    </row>
    <row r="2537" spans="1:26" ht="14.25" hidden="1" customHeight="1" outlineLevel="1" x14ac:dyDescent="0.2">
      <c r="A2537" s="100" t="s">
        <v>205</v>
      </c>
      <c r="B2537" s="100">
        <v>11</v>
      </c>
      <c r="C2537" s="100" t="s">
        <v>101</v>
      </c>
      <c r="D2537" s="100">
        <v>57</v>
      </c>
      <c r="E2537" s="101">
        <v>165990</v>
      </c>
      <c r="F2537" s="101">
        <v>70000000</v>
      </c>
      <c r="G2537" s="102">
        <v>160</v>
      </c>
      <c r="H2537" s="101" t="s">
        <v>123</v>
      </c>
      <c r="I2537" s="101"/>
      <c r="J2537" s="100"/>
      <c r="K2537" s="100"/>
      <c r="L2537" s="100"/>
      <c r="M2537" s="100"/>
      <c r="N2537" s="100"/>
      <c r="O2537" s="100"/>
      <c r="P2537" s="100"/>
      <c r="Q2537" s="100"/>
      <c r="R2537" s="100"/>
      <c r="S2537" s="100"/>
      <c r="T2537" s="100"/>
      <c r="U2537" s="100"/>
      <c r="V2537" s="100"/>
      <c r="W2537" s="100"/>
      <c r="X2537" s="100"/>
      <c r="Y2537" s="100"/>
      <c r="Z2537" s="100"/>
    </row>
    <row r="2538" spans="1:26" ht="14.25" hidden="1" customHeight="1" outlineLevel="1" x14ac:dyDescent="0.2">
      <c r="A2538" s="100" t="s">
        <v>205</v>
      </c>
      <c r="B2538" s="100">
        <v>12</v>
      </c>
      <c r="C2538" s="100" t="s">
        <v>101</v>
      </c>
      <c r="D2538" s="100">
        <v>58</v>
      </c>
      <c r="E2538" s="101">
        <v>176000</v>
      </c>
      <c r="F2538" s="101">
        <v>0</v>
      </c>
      <c r="G2538" s="102">
        <v>0</v>
      </c>
      <c r="H2538" s="101" t="s">
        <v>123</v>
      </c>
      <c r="I2538" s="101"/>
      <c r="J2538" s="100"/>
      <c r="K2538" s="100"/>
      <c r="L2538" s="100"/>
      <c r="M2538" s="100"/>
      <c r="N2538" s="100"/>
      <c r="O2538" s="100"/>
      <c r="P2538" s="100"/>
      <c r="Q2538" s="100"/>
      <c r="R2538" s="100"/>
      <c r="S2538" s="100"/>
      <c r="T2538" s="100"/>
      <c r="U2538" s="100"/>
      <c r="V2538" s="100"/>
      <c r="W2538" s="100"/>
      <c r="X2538" s="100"/>
      <c r="Y2538" s="100"/>
      <c r="Z2538" s="100"/>
    </row>
    <row r="2539" spans="1:26" ht="14.25" hidden="1" customHeight="1" outlineLevel="1" x14ac:dyDescent="0.2">
      <c r="A2539" s="100" t="s">
        <v>205</v>
      </c>
      <c r="B2539" s="100">
        <v>1</v>
      </c>
      <c r="C2539" s="100" t="s">
        <v>102</v>
      </c>
      <c r="D2539" s="100">
        <v>58</v>
      </c>
      <c r="E2539" s="101">
        <v>176000</v>
      </c>
      <c r="F2539" s="101">
        <v>2500000</v>
      </c>
      <c r="G2539" s="102">
        <v>12</v>
      </c>
      <c r="H2539" s="101" t="s">
        <v>123</v>
      </c>
      <c r="I2539" s="101"/>
      <c r="J2539" s="100"/>
      <c r="K2539" s="100"/>
      <c r="L2539" s="100"/>
      <c r="M2539" s="100"/>
      <c r="N2539" s="100"/>
      <c r="O2539" s="100"/>
      <c r="P2539" s="100"/>
      <c r="Q2539" s="100"/>
      <c r="R2539" s="100"/>
      <c r="S2539" s="100"/>
      <c r="T2539" s="100"/>
      <c r="U2539" s="100"/>
      <c r="V2539" s="100"/>
      <c r="W2539" s="100"/>
      <c r="X2539" s="100"/>
      <c r="Y2539" s="100"/>
      <c r="Z2539" s="100"/>
    </row>
    <row r="2540" spans="1:26" ht="14.25" hidden="1" customHeight="1" outlineLevel="1" x14ac:dyDescent="0.2">
      <c r="A2540" s="100" t="s">
        <v>205</v>
      </c>
      <c r="B2540" s="100">
        <v>2</v>
      </c>
      <c r="C2540" s="100" t="s">
        <v>102</v>
      </c>
      <c r="D2540" s="100">
        <v>58</v>
      </c>
      <c r="E2540" s="101">
        <v>179190</v>
      </c>
      <c r="F2540" s="101">
        <v>5000000</v>
      </c>
      <c r="G2540" s="102">
        <v>24</v>
      </c>
      <c r="H2540" s="101" t="s">
        <v>123</v>
      </c>
      <c r="I2540" s="101"/>
      <c r="J2540" s="100"/>
      <c r="K2540" s="100"/>
      <c r="L2540" s="100"/>
      <c r="M2540" s="100"/>
      <c r="N2540" s="100"/>
      <c r="O2540" s="100"/>
      <c r="P2540" s="100"/>
      <c r="Q2540" s="100"/>
      <c r="R2540" s="100"/>
      <c r="S2540" s="100"/>
      <c r="T2540" s="100"/>
      <c r="U2540" s="100"/>
      <c r="V2540" s="100"/>
      <c r="W2540" s="100"/>
      <c r="X2540" s="100"/>
      <c r="Y2540" s="100"/>
      <c r="Z2540" s="100"/>
    </row>
    <row r="2541" spans="1:26" ht="14.25" hidden="1" customHeight="1" outlineLevel="1" x14ac:dyDescent="0.2">
      <c r="A2541" s="100" t="s">
        <v>205</v>
      </c>
      <c r="B2541" s="100">
        <v>3</v>
      </c>
      <c r="C2541" s="100" t="s">
        <v>102</v>
      </c>
      <c r="D2541" s="100">
        <v>58</v>
      </c>
      <c r="E2541" s="101">
        <v>182380</v>
      </c>
      <c r="F2541" s="101">
        <v>10000000</v>
      </c>
      <c r="G2541" s="102">
        <v>36</v>
      </c>
      <c r="H2541" s="101" t="s">
        <v>123</v>
      </c>
      <c r="I2541" s="101"/>
      <c r="J2541" s="100"/>
      <c r="K2541" s="100"/>
      <c r="L2541" s="100"/>
      <c r="M2541" s="100"/>
      <c r="N2541" s="100"/>
      <c r="O2541" s="100"/>
      <c r="P2541" s="100"/>
      <c r="Q2541" s="100"/>
      <c r="R2541" s="100"/>
      <c r="S2541" s="100"/>
      <c r="T2541" s="100"/>
      <c r="U2541" s="100"/>
      <c r="V2541" s="100"/>
      <c r="W2541" s="100"/>
      <c r="X2541" s="100"/>
      <c r="Y2541" s="100"/>
      <c r="Z2541" s="100"/>
    </row>
    <row r="2542" spans="1:26" ht="14.25" hidden="1" customHeight="1" outlineLevel="1" x14ac:dyDescent="0.2">
      <c r="A2542" s="100" t="s">
        <v>205</v>
      </c>
      <c r="B2542" s="100">
        <v>4</v>
      </c>
      <c r="C2542" s="100" t="s">
        <v>102</v>
      </c>
      <c r="D2542" s="100">
        <v>58</v>
      </c>
      <c r="E2542" s="101">
        <v>185570</v>
      </c>
      <c r="F2542" s="101">
        <v>22500000</v>
      </c>
      <c r="G2542" s="102">
        <v>48</v>
      </c>
      <c r="H2542" s="101" t="s">
        <v>123</v>
      </c>
      <c r="I2542" s="101"/>
      <c r="J2542" s="100"/>
      <c r="K2542" s="100"/>
      <c r="L2542" s="100"/>
      <c r="M2542" s="100"/>
      <c r="N2542" s="100"/>
      <c r="O2542" s="100"/>
      <c r="P2542" s="100"/>
      <c r="Q2542" s="100"/>
      <c r="R2542" s="100"/>
      <c r="S2542" s="100"/>
      <c r="T2542" s="100"/>
      <c r="U2542" s="100"/>
      <c r="V2542" s="100"/>
      <c r="W2542" s="100"/>
      <c r="X2542" s="100"/>
      <c r="Y2542" s="100"/>
      <c r="Z2542" s="100"/>
    </row>
    <row r="2543" spans="1:26" ht="14.25" hidden="1" customHeight="1" outlineLevel="1" x14ac:dyDescent="0.2">
      <c r="A2543" s="100" t="s">
        <v>205</v>
      </c>
      <c r="B2543" s="100">
        <v>5</v>
      </c>
      <c r="C2543" s="100" t="s">
        <v>102</v>
      </c>
      <c r="D2543" s="100">
        <v>58</v>
      </c>
      <c r="E2543" s="101">
        <v>188760</v>
      </c>
      <c r="F2543" s="101">
        <v>22500000</v>
      </c>
      <c r="G2543" s="102">
        <v>48</v>
      </c>
      <c r="H2543" s="101" t="s">
        <v>123</v>
      </c>
      <c r="I2543" s="101"/>
      <c r="J2543" s="100"/>
      <c r="K2543" s="100"/>
      <c r="L2543" s="100"/>
      <c r="M2543" s="100"/>
      <c r="N2543" s="100"/>
      <c r="O2543" s="100"/>
      <c r="P2543" s="100"/>
      <c r="Q2543" s="100"/>
      <c r="R2543" s="100"/>
      <c r="S2543" s="100"/>
      <c r="T2543" s="100"/>
      <c r="U2543" s="100"/>
      <c r="V2543" s="100"/>
      <c r="W2543" s="100"/>
      <c r="X2543" s="100"/>
      <c r="Y2543" s="100"/>
      <c r="Z2543" s="100"/>
    </row>
    <row r="2544" spans="1:26" ht="14.25" hidden="1" customHeight="1" outlineLevel="1" x14ac:dyDescent="0.2">
      <c r="A2544" s="100" t="s">
        <v>205</v>
      </c>
      <c r="B2544" s="100">
        <v>6</v>
      </c>
      <c r="C2544" s="100" t="s">
        <v>102</v>
      </c>
      <c r="D2544" s="100">
        <v>58</v>
      </c>
      <c r="E2544" s="101">
        <v>191950</v>
      </c>
      <c r="F2544" s="101">
        <v>22500000</v>
      </c>
      <c r="G2544" s="102">
        <v>48</v>
      </c>
      <c r="H2544" s="101" t="s">
        <v>123</v>
      </c>
      <c r="I2544" s="101"/>
      <c r="J2544" s="100"/>
      <c r="K2544" s="100"/>
      <c r="L2544" s="100"/>
      <c r="M2544" s="100"/>
      <c r="N2544" s="100"/>
      <c r="O2544" s="100"/>
      <c r="P2544" s="100"/>
      <c r="Q2544" s="100"/>
      <c r="R2544" s="100"/>
      <c r="S2544" s="100"/>
      <c r="T2544" s="100"/>
      <c r="U2544" s="100"/>
      <c r="V2544" s="100"/>
      <c r="W2544" s="100"/>
      <c r="X2544" s="100"/>
      <c r="Y2544" s="100"/>
      <c r="Z2544" s="100"/>
    </row>
    <row r="2545" spans="1:26" ht="14.25" hidden="1" customHeight="1" outlineLevel="1" x14ac:dyDescent="0.2">
      <c r="A2545" s="100" t="s">
        <v>205</v>
      </c>
      <c r="B2545" s="100">
        <v>7</v>
      </c>
      <c r="C2545" s="100" t="s">
        <v>102</v>
      </c>
      <c r="D2545" s="100">
        <v>58</v>
      </c>
      <c r="E2545" s="101">
        <v>195250</v>
      </c>
      <c r="F2545" s="101">
        <v>22500000</v>
      </c>
      <c r="G2545" s="102">
        <v>48</v>
      </c>
      <c r="H2545" s="101" t="s">
        <v>123</v>
      </c>
      <c r="I2545" s="101"/>
      <c r="J2545" s="100"/>
      <c r="K2545" s="100"/>
      <c r="L2545" s="100"/>
      <c r="M2545" s="100"/>
      <c r="N2545" s="100"/>
      <c r="O2545" s="100"/>
      <c r="P2545" s="100"/>
      <c r="Q2545" s="100"/>
      <c r="R2545" s="100"/>
      <c r="S2545" s="100"/>
      <c r="T2545" s="100"/>
      <c r="U2545" s="100"/>
      <c r="V2545" s="100"/>
      <c r="W2545" s="100"/>
      <c r="X2545" s="100"/>
      <c r="Y2545" s="100"/>
      <c r="Z2545" s="100"/>
    </row>
    <row r="2546" spans="1:26" ht="14.25" hidden="1" customHeight="1" outlineLevel="1" x14ac:dyDescent="0.2">
      <c r="A2546" s="100" t="s">
        <v>205</v>
      </c>
      <c r="B2546" s="100">
        <v>8</v>
      </c>
      <c r="C2546" s="100" t="s">
        <v>102</v>
      </c>
      <c r="D2546" s="100">
        <v>58</v>
      </c>
      <c r="E2546" s="101">
        <v>198440</v>
      </c>
      <c r="F2546" s="101">
        <v>22500000</v>
      </c>
      <c r="G2546" s="102">
        <v>48</v>
      </c>
      <c r="H2546" s="101" t="s">
        <v>123</v>
      </c>
      <c r="I2546" s="101"/>
      <c r="J2546" s="100"/>
      <c r="K2546" s="100"/>
      <c r="L2546" s="100"/>
      <c r="M2546" s="100"/>
      <c r="N2546" s="100"/>
      <c r="O2546" s="100"/>
      <c r="P2546" s="100"/>
      <c r="Q2546" s="100"/>
      <c r="R2546" s="100"/>
      <c r="S2546" s="100"/>
      <c r="T2546" s="100"/>
      <c r="U2546" s="100"/>
      <c r="V2546" s="100"/>
      <c r="W2546" s="100"/>
      <c r="X2546" s="100"/>
      <c r="Y2546" s="100"/>
      <c r="Z2546" s="100"/>
    </row>
    <row r="2547" spans="1:26" ht="14.25" hidden="1" customHeight="1" outlineLevel="1" x14ac:dyDescent="0.2">
      <c r="A2547" s="100" t="s">
        <v>205</v>
      </c>
      <c r="B2547" s="100">
        <v>9</v>
      </c>
      <c r="C2547" s="100" t="s">
        <v>102</v>
      </c>
      <c r="D2547" s="100">
        <v>58</v>
      </c>
      <c r="E2547" s="101">
        <v>201630</v>
      </c>
      <c r="F2547" s="101">
        <v>22500000</v>
      </c>
      <c r="G2547" s="102">
        <v>48</v>
      </c>
      <c r="H2547" s="101" t="s">
        <v>123</v>
      </c>
      <c r="I2547" s="101"/>
      <c r="J2547" s="100"/>
      <c r="K2547" s="100"/>
      <c r="L2547" s="100"/>
      <c r="M2547" s="100"/>
      <c r="N2547" s="100"/>
      <c r="O2547" s="100"/>
      <c r="P2547" s="100"/>
      <c r="Q2547" s="100"/>
      <c r="R2547" s="100"/>
      <c r="S2547" s="100"/>
      <c r="T2547" s="100"/>
      <c r="U2547" s="100"/>
      <c r="V2547" s="100"/>
      <c r="W2547" s="100"/>
      <c r="X2547" s="100"/>
      <c r="Y2547" s="100"/>
      <c r="Z2547" s="100"/>
    </row>
    <row r="2548" spans="1:26" ht="14.25" hidden="1" customHeight="1" outlineLevel="1" x14ac:dyDescent="0.2">
      <c r="A2548" s="100" t="s">
        <v>205</v>
      </c>
      <c r="B2548" s="100">
        <v>10</v>
      </c>
      <c r="C2548" s="100" t="s">
        <v>102</v>
      </c>
      <c r="D2548" s="100">
        <v>58</v>
      </c>
      <c r="E2548" s="101">
        <v>204820</v>
      </c>
      <c r="F2548" s="101">
        <v>22500000</v>
      </c>
      <c r="G2548" s="102">
        <v>48</v>
      </c>
      <c r="H2548" s="101" t="s">
        <v>123</v>
      </c>
      <c r="I2548" s="101"/>
      <c r="J2548" s="100"/>
      <c r="K2548" s="100"/>
      <c r="L2548" s="100"/>
      <c r="M2548" s="100"/>
      <c r="N2548" s="100"/>
      <c r="O2548" s="100"/>
      <c r="P2548" s="100"/>
      <c r="Q2548" s="100"/>
      <c r="R2548" s="100"/>
      <c r="S2548" s="100"/>
      <c r="T2548" s="100"/>
      <c r="U2548" s="100"/>
      <c r="V2548" s="100"/>
      <c r="W2548" s="100"/>
      <c r="X2548" s="100"/>
      <c r="Y2548" s="100"/>
      <c r="Z2548" s="100"/>
    </row>
    <row r="2549" spans="1:26" ht="14.25" hidden="1" customHeight="1" outlineLevel="1" x14ac:dyDescent="0.2">
      <c r="A2549" s="100" t="s">
        <v>205</v>
      </c>
      <c r="B2549" s="100">
        <v>11</v>
      </c>
      <c r="C2549" s="100" t="s">
        <v>102</v>
      </c>
      <c r="D2549" s="100">
        <v>58</v>
      </c>
      <c r="E2549" s="101">
        <v>208010</v>
      </c>
      <c r="F2549" s="101">
        <v>22500000</v>
      </c>
      <c r="G2549" s="102">
        <v>48</v>
      </c>
      <c r="H2549" s="101" t="s">
        <v>123</v>
      </c>
      <c r="I2549" s="101"/>
      <c r="J2549" s="100"/>
      <c r="K2549" s="100"/>
      <c r="L2549" s="100"/>
      <c r="M2549" s="100"/>
      <c r="N2549" s="100"/>
      <c r="O2549" s="100"/>
      <c r="P2549" s="100"/>
      <c r="Q2549" s="100"/>
      <c r="R2549" s="100"/>
      <c r="S2549" s="100"/>
      <c r="T2549" s="100"/>
      <c r="U2549" s="100"/>
      <c r="V2549" s="100"/>
      <c r="W2549" s="100"/>
      <c r="X2549" s="100"/>
      <c r="Y2549" s="100"/>
      <c r="Z2549" s="100"/>
    </row>
    <row r="2550" spans="1:26" ht="14.25" hidden="1" customHeight="1" outlineLevel="1" x14ac:dyDescent="0.2">
      <c r="A2550" s="100" t="s">
        <v>205</v>
      </c>
      <c r="B2550" s="100">
        <v>12</v>
      </c>
      <c r="C2550" s="100" t="s">
        <v>102</v>
      </c>
      <c r="D2550" s="100">
        <v>58</v>
      </c>
      <c r="E2550" s="101">
        <v>211200</v>
      </c>
      <c r="F2550" s="101">
        <v>0</v>
      </c>
      <c r="G2550" s="102">
        <v>0</v>
      </c>
      <c r="H2550" s="101" t="s">
        <v>123</v>
      </c>
      <c r="I2550" s="101"/>
      <c r="J2550" s="100"/>
      <c r="K2550" s="100"/>
      <c r="L2550" s="100"/>
      <c r="M2550" s="100"/>
      <c r="N2550" s="100"/>
      <c r="O2550" s="100"/>
      <c r="P2550" s="100"/>
      <c r="Q2550" s="100"/>
      <c r="R2550" s="100"/>
      <c r="S2550" s="100"/>
      <c r="T2550" s="100"/>
      <c r="U2550" s="100"/>
      <c r="V2550" s="100"/>
      <c r="W2550" s="100"/>
      <c r="X2550" s="100"/>
      <c r="Y2550" s="100"/>
      <c r="Z2550" s="100"/>
    </row>
    <row r="2551" spans="1:26" ht="14.25" hidden="1" customHeight="1" outlineLevel="1" x14ac:dyDescent="0.2">
      <c r="A2551" s="201" t="s">
        <v>205</v>
      </c>
      <c r="B2551" s="97">
        <v>1</v>
      </c>
      <c r="C2551" s="97" t="s">
        <v>103</v>
      </c>
      <c r="D2551" s="97">
        <v>58</v>
      </c>
      <c r="E2551" s="98">
        <v>221760</v>
      </c>
      <c r="F2551" s="98">
        <v>0</v>
      </c>
      <c r="G2551" s="99">
        <v>0</v>
      </c>
      <c r="H2551" s="98" t="s">
        <v>123</v>
      </c>
      <c r="I2551" s="101"/>
      <c r="J2551" s="100"/>
      <c r="K2551" s="100"/>
      <c r="L2551" s="100"/>
      <c r="M2551" s="100"/>
      <c r="N2551" s="100"/>
      <c r="O2551" s="100"/>
      <c r="P2551" s="100"/>
      <c r="Q2551" s="100"/>
      <c r="R2551" s="100"/>
      <c r="S2551" s="100"/>
      <c r="T2551" s="100"/>
      <c r="U2551" s="100"/>
      <c r="V2551" s="100"/>
      <c r="W2551" s="100"/>
      <c r="X2551" s="100"/>
      <c r="Y2551" s="100"/>
      <c r="Z2551" s="100"/>
    </row>
    <row r="2552" spans="1:26" ht="14.25" customHeight="1" collapsed="1" x14ac:dyDescent="0.2">
      <c r="A2552" s="100" t="s">
        <v>206</v>
      </c>
      <c r="B2552" s="100">
        <v>1</v>
      </c>
      <c r="C2552" s="100" t="s">
        <v>101</v>
      </c>
      <c r="D2552" s="100">
        <v>46</v>
      </c>
      <c r="E2552" s="101">
        <v>69520</v>
      </c>
      <c r="F2552" s="101">
        <v>100000</v>
      </c>
      <c r="G2552" s="102">
        <v>2</v>
      </c>
      <c r="H2552" s="101" t="s">
        <v>123</v>
      </c>
      <c r="I2552" s="101"/>
      <c r="J2552" s="100"/>
      <c r="K2552" s="100"/>
      <c r="L2552" s="100"/>
      <c r="M2552" s="100"/>
      <c r="N2552" s="100"/>
      <c r="O2552" s="100"/>
      <c r="P2552" s="100"/>
      <c r="Q2552" s="100"/>
      <c r="R2552" s="100"/>
      <c r="S2552" s="100"/>
      <c r="T2552" s="100"/>
      <c r="U2552" s="100"/>
      <c r="V2552" s="100"/>
      <c r="W2552" s="100"/>
      <c r="X2552" s="100"/>
      <c r="Y2552" s="100"/>
      <c r="Z2552" s="100"/>
    </row>
    <row r="2553" spans="1:26" ht="14.25" hidden="1" customHeight="1" outlineLevel="1" x14ac:dyDescent="0.2">
      <c r="A2553" s="100" t="s">
        <v>206</v>
      </c>
      <c r="B2553" s="100">
        <v>2</v>
      </c>
      <c r="C2553" s="100" t="s">
        <v>101</v>
      </c>
      <c r="D2553" s="100">
        <v>48</v>
      </c>
      <c r="E2553" s="101">
        <v>73700</v>
      </c>
      <c r="F2553" s="101">
        <v>200000</v>
      </c>
      <c r="G2553" s="102">
        <v>5</v>
      </c>
      <c r="H2553" s="101" t="s">
        <v>123</v>
      </c>
      <c r="I2553" s="101"/>
      <c r="J2553" s="100"/>
      <c r="K2553" s="100"/>
      <c r="L2553" s="100"/>
      <c r="M2553" s="100"/>
      <c r="N2553" s="100"/>
      <c r="O2553" s="100"/>
      <c r="P2553" s="100"/>
      <c r="Q2553" s="100"/>
      <c r="R2553" s="100"/>
      <c r="S2553" s="100"/>
      <c r="T2553" s="100"/>
      <c r="U2553" s="100"/>
      <c r="V2553" s="100"/>
      <c r="W2553" s="100"/>
      <c r="X2553" s="100"/>
      <c r="Y2553" s="100"/>
      <c r="Z2553" s="100"/>
    </row>
    <row r="2554" spans="1:26" ht="14.25" hidden="1" customHeight="1" outlineLevel="1" x14ac:dyDescent="0.2">
      <c r="A2554" s="100" t="s">
        <v>206</v>
      </c>
      <c r="B2554" s="100">
        <v>3</v>
      </c>
      <c r="C2554" s="100" t="s">
        <v>101</v>
      </c>
      <c r="D2554" s="100">
        <v>49</v>
      </c>
      <c r="E2554" s="101">
        <v>78100</v>
      </c>
      <c r="F2554" s="101">
        <v>400000</v>
      </c>
      <c r="G2554" s="102">
        <v>14</v>
      </c>
      <c r="H2554" s="101" t="s">
        <v>123</v>
      </c>
      <c r="I2554" s="101"/>
      <c r="J2554" s="100"/>
      <c r="K2554" s="100"/>
      <c r="L2554" s="100"/>
      <c r="M2554" s="100"/>
      <c r="N2554" s="100"/>
      <c r="O2554" s="100"/>
      <c r="P2554" s="100"/>
      <c r="Q2554" s="100"/>
      <c r="R2554" s="100"/>
      <c r="S2554" s="100"/>
      <c r="T2554" s="100"/>
      <c r="U2554" s="100"/>
      <c r="V2554" s="100"/>
      <c r="W2554" s="100"/>
      <c r="X2554" s="100"/>
      <c r="Y2554" s="100"/>
      <c r="Z2554" s="100"/>
    </row>
    <row r="2555" spans="1:26" ht="14.25" hidden="1" customHeight="1" outlineLevel="1" x14ac:dyDescent="0.2">
      <c r="A2555" s="100" t="s">
        <v>206</v>
      </c>
      <c r="B2555" s="100">
        <v>4</v>
      </c>
      <c r="C2555" s="100" t="s">
        <v>101</v>
      </c>
      <c r="D2555" s="100">
        <v>51</v>
      </c>
      <c r="E2555" s="101">
        <v>82830</v>
      </c>
      <c r="F2555" s="101">
        <v>2000000</v>
      </c>
      <c r="G2555" s="102">
        <v>28</v>
      </c>
      <c r="H2555" s="101" t="s">
        <v>123</v>
      </c>
      <c r="I2555" s="101"/>
      <c r="J2555" s="100"/>
      <c r="K2555" s="100"/>
      <c r="L2555" s="100"/>
      <c r="M2555" s="100"/>
      <c r="N2555" s="100"/>
      <c r="O2555" s="100"/>
      <c r="P2555" s="100"/>
      <c r="Q2555" s="100"/>
      <c r="R2555" s="100"/>
      <c r="S2555" s="100"/>
      <c r="T2555" s="100"/>
      <c r="U2555" s="100"/>
      <c r="V2555" s="100"/>
      <c r="W2555" s="100"/>
      <c r="X2555" s="100"/>
      <c r="Y2555" s="100"/>
      <c r="Z2555" s="100"/>
    </row>
    <row r="2556" spans="1:26" ht="14.25" hidden="1" customHeight="1" outlineLevel="1" x14ac:dyDescent="0.2">
      <c r="A2556" s="100" t="s">
        <v>206</v>
      </c>
      <c r="B2556" s="100">
        <v>5</v>
      </c>
      <c r="C2556" s="100" t="s">
        <v>101</v>
      </c>
      <c r="D2556" s="100">
        <v>52</v>
      </c>
      <c r="E2556" s="101">
        <v>87780</v>
      </c>
      <c r="F2556" s="101">
        <v>3000000</v>
      </c>
      <c r="G2556" s="102">
        <v>48</v>
      </c>
      <c r="H2556" s="101" t="s">
        <v>123</v>
      </c>
      <c r="I2556" s="101"/>
      <c r="J2556" s="100"/>
      <c r="K2556" s="100"/>
      <c r="L2556" s="100"/>
      <c r="M2556" s="100"/>
      <c r="N2556" s="100"/>
      <c r="O2556" s="100"/>
      <c r="P2556" s="100"/>
      <c r="Q2556" s="100"/>
      <c r="R2556" s="100"/>
      <c r="S2556" s="100"/>
      <c r="T2556" s="100"/>
      <c r="U2556" s="100"/>
      <c r="V2556" s="100"/>
      <c r="W2556" s="100"/>
      <c r="X2556" s="100"/>
      <c r="Y2556" s="100"/>
      <c r="Z2556" s="100"/>
    </row>
    <row r="2557" spans="1:26" ht="14.25" hidden="1" customHeight="1" outlineLevel="1" x14ac:dyDescent="0.2">
      <c r="A2557" s="100" t="s">
        <v>206</v>
      </c>
      <c r="B2557" s="100">
        <v>6</v>
      </c>
      <c r="C2557" s="100" t="s">
        <v>101</v>
      </c>
      <c r="D2557" s="100">
        <v>54</v>
      </c>
      <c r="E2557" s="101">
        <v>93060.000000000015</v>
      </c>
      <c r="F2557" s="101">
        <v>4000000</v>
      </c>
      <c r="G2557" s="102">
        <v>66</v>
      </c>
      <c r="H2557" s="101" t="s">
        <v>123</v>
      </c>
      <c r="I2557" s="101"/>
      <c r="J2557" s="100"/>
      <c r="K2557" s="100"/>
      <c r="L2557" s="100"/>
      <c r="M2557" s="100"/>
      <c r="N2557" s="100"/>
      <c r="O2557" s="100"/>
      <c r="P2557" s="100"/>
      <c r="Q2557" s="100"/>
      <c r="R2557" s="100"/>
      <c r="S2557" s="100"/>
      <c r="T2557" s="100"/>
      <c r="U2557" s="100"/>
      <c r="V2557" s="100"/>
      <c r="W2557" s="100"/>
      <c r="X2557" s="100"/>
      <c r="Y2557" s="100"/>
      <c r="Z2557" s="100"/>
    </row>
    <row r="2558" spans="1:26" ht="14.25" hidden="1" customHeight="1" outlineLevel="1" x14ac:dyDescent="0.2">
      <c r="A2558" s="100" t="s">
        <v>206</v>
      </c>
      <c r="B2558" s="100">
        <v>7</v>
      </c>
      <c r="C2558" s="100" t="s">
        <v>101</v>
      </c>
      <c r="D2558" s="100">
        <v>55</v>
      </c>
      <c r="E2558" s="101">
        <v>98670.000000000015</v>
      </c>
      <c r="F2558" s="101">
        <v>8000000</v>
      </c>
      <c r="G2558" s="102">
        <v>90</v>
      </c>
      <c r="H2558" s="101" t="s">
        <v>123</v>
      </c>
      <c r="I2558" s="101"/>
      <c r="J2558" s="100"/>
      <c r="K2558" s="100"/>
      <c r="L2558" s="100"/>
      <c r="M2558" s="100"/>
      <c r="N2558" s="100"/>
      <c r="O2558" s="100"/>
      <c r="P2558" s="100"/>
      <c r="Q2558" s="100"/>
      <c r="R2558" s="100"/>
      <c r="S2558" s="100"/>
      <c r="T2558" s="100"/>
      <c r="U2558" s="100"/>
      <c r="V2558" s="100"/>
      <c r="W2558" s="100"/>
      <c r="X2558" s="100"/>
      <c r="Y2558" s="100"/>
      <c r="Z2558" s="100"/>
    </row>
    <row r="2559" spans="1:26" ht="14.25" hidden="1" customHeight="1" outlineLevel="1" x14ac:dyDescent="0.2">
      <c r="A2559" s="100" t="s">
        <v>206</v>
      </c>
      <c r="B2559" s="100">
        <v>8</v>
      </c>
      <c r="C2559" s="100" t="s">
        <v>101</v>
      </c>
      <c r="D2559" s="100">
        <v>57</v>
      </c>
      <c r="E2559" s="101">
        <v>104610</v>
      </c>
      <c r="F2559" s="101">
        <v>13000000</v>
      </c>
      <c r="G2559" s="102">
        <v>106</v>
      </c>
      <c r="H2559" s="101" t="s">
        <v>123</v>
      </c>
      <c r="I2559" s="101"/>
      <c r="J2559" s="100"/>
      <c r="K2559" s="100"/>
      <c r="L2559" s="100"/>
      <c r="M2559" s="100"/>
      <c r="N2559" s="100"/>
      <c r="O2559" s="100"/>
      <c r="P2559" s="100"/>
      <c r="Q2559" s="100"/>
      <c r="R2559" s="100"/>
      <c r="S2559" s="100"/>
      <c r="T2559" s="100"/>
      <c r="U2559" s="100"/>
      <c r="V2559" s="100"/>
      <c r="W2559" s="100"/>
      <c r="X2559" s="100"/>
      <c r="Y2559" s="100"/>
      <c r="Z2559" s="100"/>
    </row>
    <row r="2560" spans="1:26" ht="14.25" hidden="1" customHeight="1" outlineLevel="1" x14ac:dyDescent="0.2">
      <c r="A2560" s="100" t="s">
        <v>206</v>
      </c>
      <c r="B2560" s="100">
        <v>9</v>
      </c>
      <c r="C2560" s="100" t="s">
        <v>101</v>
      </c>
      <c r="D2560" s="100">
        <v>58</v>
      </c>
      <c r="E2560" s="101">
        <v>110880</v>
      </c>
      <c r="F2560" s="101">
        <v>25000000</v>
      </c>
      <c r="G2560" s="102">
        <v>116</v>
      </c>
      <c r="H2560" s="101" t="s">
        <v>123</v>
      </c>
      <c r="I2560" s="101"/>
      <c r="J2560" s="100"/>
      <c r="K2560" s="100"/>
      <c r="L2560" s="100"/>
      <c r="M2560" s="100"/>
      <c r="N2560" s="100"/>
      <c r="O2560" s="100"/>
      <c r="P2560" s="100"/>
      <c r="Q2560" s="100"/>
      <c r="R2560" s="100"/>
      <c r="S2560" s="100"/>
      <c r="T2560" s="100"/>
      <c r="U2560" s="100"/>
      <c r="V2560" s="100"/>
      <c r="W2560" s="100"/>
      <c r="X2560" s="100"/>
      <c r="Y2560" s="100"/>
      <c r="Z2560" s="100"/>
    </row>
    <row r="2561" spans="1:26" ht="14.25" hidden="1" customHeight="1" outlineLevel="1" x14ac:dyDescent="0.2">
      <c r="A2561" s="100" t="s">
        <v>206</v>
      </c>
      <c r="B2561" s="100">
        <v>10</v>
      </c>
      <c r="C2561" s="100" t="s">
        <v>101</v>
      </c>
      <c r="D2561" s="100">
        <v>59</v>
      </c>
      <c r="E2561" s="101">
        <v>117480</v>
      </c>
      <c r="F2561" s="101">
        <v>35000000</v>
      </c>
      <c r="G2561" s="102">
        <v>124</v>
      </c>
      <c r="H2561" s="101" t="s">
        <v>123</v>
      </c>
      <c r="I2561" s="101"/>
      <c r="J2561" s="100"/>
      <c r="K2561" s="100"/>
      <c r="L2561" s="100"/>
      <c r="M2561" s="100"/>
      <c r="N2561" s="100"/>
      <c r="O2561" s="100"/>
      <c r="P2561" s="100"/>
      <c r="Q2561" s="100"/>
      <c r="R2561" s="100"/>
      <c r="S2561" s="100"/>
      <c r="T2561" s="100"/>
      <c r="U2561" s="100"/>
      <c r="V2561" s="100"/>
      <c r="W2561" s="100"/>
      <c r="X2561" s="100"/>
      <c r="Y2561" s="100"/>
      <c r="Z2561" s="100"/>
    </row>
    <row r="2562" spans="1:26" ht="14.25" hidden="1" customHeight="1" outlineLevel="1" x14ac:dyDescent="0.2">
      <c r="A2562" s="100" t="s">
        <v>206</v>
      </c>
      <c r="B2562" s="100">
        <v>11</v>
      </c>
      <c r="C2562" s="100" t="s">
        <v>101</v>
      </c>
      <c r="D2562" s="100">
        <v>60</v>
      </c>
      <c r="E2562" s="101">
        <v>124520</v>
      </c>
      <c r="F2562" s="101">
        <v>45000000</v>
      </c>
      <c r="G2562" s="102">
        <v>130</v>
      </c>
      <c r="H2562" s="101" t="s">
        <v>123</v>
      </c>
      <c r="I2562" s="101"/>
      <c r="J2562" s="100"/>
      <c r="K2562" s="100"/>
      <c r="L2562" s="100"/>
      <c r="M2562" s="100"/>
      <c r="N2562" s="100"/>
      <c r="O2562" s="100"/>
      <c r="P2562" s="100"/>
      <c r="Q2562" s="100"/>
      <c r="R2562" s="100"/>
      <c r="S2562" s="100"/>
      <c r="T2562" s="100"/>
      <c r="U2562" s="100"/>
      <c r="V2562" s="100"/>
      <c r="W2562" s="100"/>
      <c r="X2562" s="100"/>
      <c r="Y2562" s="100"/>
      <c r="Z2562" s="100"/>
    </row>
    <row r="2563" spans="1:26" ht="14.25" hidden="1" customHeight="1" outlineLevel="1" x14ac:dyDescent="0.2">
      <c r="A2563" s="100" t="s">
        <v>206</v>
      </c>
      <c r="B2563" s="100">
        <v>12</v>
      </c>
      <c r="C2563" s="100" t="s">
        <v>101</v>
      </c>
      <c r="D2563" s="100">
        <v>61</v>
      </c>
      <c r="E2563" s="101">
        <v>132000</v>
      </c>
      <c r="F2563" s="101">
        <v>0</v>
      </c>
      <c r="G2563" s="102">
        <v>0</v>
      </c>
      <c r="H2563" s="101" t="s">
        <v>123</v>
      </c>
      <c r="I2563" s="101"/>
      <c r="J2563" s="100"/>
      <c r="K2563" s="100"/>
      <c r="L2563" s="100"/>
      <c r="M2563" s="100"/>
      <c r="N2563" s="100"/>
      <c r="O2563" s="100"/>
      <c r="P2563" s="100"/>
      <c r="Q2563" s="100"/>
      <c r="R2563" s="100"/>
      <c r="S2563" s="100"/>
      <c r="T2563" s="100"/>
      <c r="U2563" s="100"/>
      <c r="V2563" s="100"/>
      <c r="W2563" s="100"/>
      <c r="X2563" s="100"/>
      <c r="Y2563" s="100"/>
      <c r="Z2563" s="100"/>
    </row>
    <row r="2564" spans="1:26" ht="14.25" hidden="1" customHeight="1" outlineLevel="1" x14ac:dyDescent="0.2">
      <c r="A2564" s="100" t="s">
        <v>206</v>
      </c>
      <c r="B2564" s="100">
        <v>1</v>
      </c>
      <c r="C2564" s="100" t="s">
        <v>102</v>
      </c>
      <c r="D2564" s="100">
        <v>61</v>
      </c>
      <c r="E2564" s="101">
        <v>132000</v>
      </c>
      <c r="F2564" s="101">
        <v>1000000</v>
      </c>
      <c r="G2564" s="102">
        <v>12</v>
      </c>
      <c r="H2564" s="101" t="s">
        <v>123</v>
      </c>
      <c r="I2564" s="101"/>
      <c r="J2564" s="100"/>
      <c r="K2564" s="100"/>
      <c r="L2564" s="100"/>
      <c r="M2564" s="100"/>
      <c r="N2564" s="100"/>
      <c r="O2564" s="100"/>
      <c r="P2564" s="100"/>
      <c r="Q2564" s="100"/>
      <c r="R2564" s="100"/>
      <c r="S2564" s="100"/>
      <c r="T2564" s="100"/>
      <c r="U2564" s="100"/>
      <c r="V2564" s="100"/>
      <c r="W2564" s="100"/>
      <c r="X2564" s="100"/>
      <c r="Y2564" s="100"/>
      <c r="Z2564" s="100"/>
    </row>
    <row r="2565" spans="1:26" ht="14.25" hidden="1" customHeight="1" outlineLevel="1" x14ac:dyDescent="0.2">
      <c r="A2565" s="100" t="s">
        <v>206</v>
      </c>
      <c r="B2565" s="100">
        <v>2</v>
      </c>
      <c r="C2565" s="100" t="s">
        <v>102</v>
      </c>
      <c r="D2565" s="100">
        <v>61</v>
      </c>
      <c r="E2565" s="101">
        <v>134200</v>
      </c>
      <c r="F2565" s="101">
        <v>2000000</v>
      </c>
      <c r="G2565" s="102">
        <v>24</v>
      </c>
      <c r="H2565" s="101" t="s">
        <v>123</v>
      </c>
      <c r="I2565" s="101"/>
      <c r="J2565" s="100"/>
      <c r="K2565" s="100"/>
      <c r="L2565" s="100"/>
      <c r="M2565" s="100"/>
      <c r="N2565" s="100"/>
      <c r="O2565" s="100"/>
      <c r="P2565" s="100"/>
      <c r="Q2565" s="100"/>
      <c r="R2565" s="100"/>
      <c r="S2565" s="100"/>
      <c r="T2565" s="100"/>
      <c r="U2565" s="100"/>
      <c r="V2565" s="100"/>
      <c r="W2565" s="100"/>
      <c r="X2565" s="100"/>
      <c r="Y2565" s="100"/>
      <c r="Z2565" s="100"/>
    </row>
    <row r="2566" spans="1:26" ht="14.25" hidden="1" customHeight="1" outlineLevel="1" x14ac:dyDescent="0.2">
      <c r="A2566" s="100" t="s">
        <v>206</v>
      </c>
      <c r="B2566" s="100">
        <v>3</v>
      </c>
      <c r="C2566" s="100" t="s">
        <v>102</v>
      </c>
      <c r="D2566" s="100">
        <v>61</v>
      </c>
      <c r="E2566" s="101">
        <v>136400</v>
      </c>
      <c r="F2566" s="101">
        <v>4000000</v>
      </c>
      <c r="G2566" s="102">
        <v>36</v>
      </c>
      <c r="H2566" s="101" t="s">
        <v>123</v>
      </c>
      <c r="I2566" s="101"/>
      <c r="J2566" s="100"/>
      <c r="K2566" s="100"/>
      <c r="L2566" s="100"/>
      <c r="M2566" s="100"/>
      <c r="N2566" s="100"/>
      <c r="O2566" s="100"/>
      <c r="P2566" s="100"/>
      <c r="Q2566" s="100"/>
      <c r="R2566" s="100"/>
      <c r="S2566" s="100"/>
      <c r="T2566" s="100"/>
      <c r="U2566" s="100"/>
      <c r="V2566" s="100"/>
      <c r="W2566" s="100"/>
      <c r="X2566" s="100"/>
      <c r="Y2566" s="100"/>
      <c r="Z2566" s="100"/>
    </row>
    <row r="2567" spans="1:26" ht="14.25" hidden="1" customHeight="1" outlineLevel="1" x14ac:dyDescent="0.2">
      <c r="A2567" s="100" t="s">
        <v>206</v>
      </c>
      <c r="B2567" s="100">
        <v>4</v>
      </c>
      <c r="C2567" s="100" t="s">
        <v>102</v>
      </c>
      <c r="D2567" s="100">
        <v>61</v>
      </c>
      <c r="E2567" s="101">
        <v>138600</v>
      </c>
      <c r="F2567" s="101">
        <v>16000000</v>
      </c>
      <c r="G2567" s="102">
        <v>36</v>
      </c>
      <c r="H2567" s="101" t="s">
        <v>123</v>
      </c>
      <c r="I2567" s="101"/>
      <c r="J2567" s="100"/>
      <c r="K2567" s="100"/>
      <c r="L2567" s="100"/>
      <c r="M2567" s="100"/>
      <c r="N2567" s="100"/>
      <c r="O2567" s="100"/>
      <c r="P2567" s="100"/>
      <c r="Q2567" s="100"/>
      <c r="R2567" s="100"/>
      <c r="S2567" s="100"/>
      <c r="T2567" s="100"/>
      <c r="U2567" s="100"/>
      <c r="V2567" s="100"/>
      <c r="W2567" s="100"/>
      <c r="X2567" s="100"/>
      <c r="Y2567" s="100"/>
      <c r="Z2567" s="100"/>
    </row>
    <row r="2568" spans="1:26" ht="14.25" hidden="1" customHeight="1" outlineLevel="1" x14ac:dyDescent="0.2">
      <c r="A2568" s="100" t="s">
        <v>206</v>
      </c>
      <c r="B2568" s="100">
        <v>5</v>
      </c>
      <c r="C2568" s="100" t="s">
        <v>102</v>
      </c>
      <c r="D2568" s="100">
        <v>61</v>
      </c>
      <c r="E2568" s="101">
        <v>140800</v>
      </c>
      <c r="F2568" s="101">
        <v>16000000</v>
      </c>
      <c r="G2568" s="102">
        <v>36</v>
      </c>
      <c r="H2568" s="101" t="s">
        <v>123</v>
      </c>
      <c r="I2568" s="101"/>
      <c r="J2568" s="100"/>
      <c r="K2568" s="100"/>
      <c r="L2568" s="100"/>
      <c r="M2568" s="100"/>
      <c r="N2568" s="100"/>
      <c r="O2568" s="100"/>
      <c r="P2568" s="100"/>
      <c r="Q2568" s="100"/>
      <c r="R2568" s="100"/>
      <c r="S2568" s="100"/>
      <c r="T2568" s="100"/>
      <c r="U2568" s="100"/>
      <c r="V2568" s="100"/>
      <c r="W2568" s="100"/>
      <c r="X2568" s="100"/>
      <c r="Y2568" s="100"/>
      <c r="Z2568" s="100"/>
    </row>
    <row r="2569" spans="1:26" ht="14.25" hidden="1" customHeight="1" outlineLevel="1" x14ac:dyDescent="0.2">
      <c r="A2569" s="100" t="s">
        <v>206</v>
      </c>
      <c r="B2569" s="100">
        <v>6</v>
      </c>
      <c r="C2569" s="100" t="s">
        <v>102</v>
      </c>
      <c r="D2569" s="100">
        <v>61</v>
      </c>
      <c r="E2569" s="101">
        <v>143000</v>
      </c>
      <c r="F2569" s="101">
        <v>16000000</v>
      </c>
      <c r="G2569" s="102">
        <v>36</v>
      </c>
      <c r="H2569" s="101" t="s">
        <v>123</v>
      </c>
      <c r="I2569" s="101"/>
      <c r="J2569" s="100"/>
      <c r="K2569" s="100"/>
      <c r="L2569" s="100"/>
      <c r="M2569" s="100"/>
      <c r="N2569" s="100"/>
      <c r="O2569" s="100"/>
      <c r="P2569" s="100"/>
      <c r="Q2569" s="100"/>
      <c r="R2569" s="100"/>
      <c r="S2569" s="100"/>
      <c r="T2569" s="100"/>
      <c r="U2569" s="100"/>
      <c r="V2569" s="100"/>
      <c r="W2569" s="100"/>
      <c r="X2569" s="100"/>
      <c r="Y2569" s="100"/>
      <c r="Z2569" s="100"/>
    </row>
    <row r="2570" spans="1:26" ht="14.25" hidden="1" customHeight="1" outlineLevel="1" x14ac:dyDescent="0.2">
      <c r="A2570" s="100" t="s">
        <v>206</v>
      </c>
      <c r="B2570" s="100">
        <v>7</v>
      </c>
      <c r="C2570" s="100" t="s">
        <v>102</v>
      </c>
      <c r="D2570" s="100">
        <v>61</v>
      </c>
      <c r="E2570" s="101">
        <v>145200</v>
      </c>
      <c r="F2570" s="101">
        <v>16000000</v>
      </c>
      <c r="G2570" s="102">
        <v>36</v>
      </c>
      <c r="H2570" s="101" t="s">
        <v>123</v>
      </c>
      <c r="I2570" s="101"/>
      <c r="J2570" s="100"/>
      <c r="K2570" s="100"/>
      <c r="L2570" s="100"/>
      <c r="M2570" s="100"/>
      <c r="N2570" s="100"/>
      <c r="O2570" s="100"/>
      <c r="P2570" s="100"/>
      <c r="Q2570" s="100"/>
      <c r="R2570" s="100"/>
      <c r="S2570" s="100"/>
      <c r="T2570" s="100"/>
      <c r="U2570" s="100"/>
      <c r="V2570" s="100"/>
      <c r="W2570" s="100"/>
      <c r="X2570" s="100"/>
      <c r="Y2570" s="100"/>
      <c r="Z2570" s="100"/>
    </row>
    <row r="2571" spans="1:26" ht="14.25" hidden="1" customHeight="1" outlineLevel="1" x14ac:dyDescent="0.2">
      <c r="A2571" s="100" t="s">
        <v>206</v>
      </c>
      <c r="B2571" s="100">
        <v>8</v>
      </c>
      <c r="C2571" s="100" t="s">
        <v>102</v>
      </c>
      <c r="D2571" s="100">
        <v>61</v>
      </c>
      <c r="E2571" s="101">
        <v>147400</v>
      </c>
      <c r="F2571" s="101">
        <v>16000000</v>
      </c>
      <c r="G2571" s="102">
        <v>36</v>
      </c>
      <c r="H2571" s="101" t="s">
        <v>123</v>
      </c>
      <c r="I2571" s="101"/>
      <c r="J2571" s="100"/>
      <c r="K2571" s="100"/>
      <c r="L2571" s="100"/>
      <c r="M2571" s="100"/>
      <c r="N2571" s="100"/>
      <c r="O2571" s="100"/>
      <c r="P2571" s="100"/>
      <c r="Q2571" s="100"/>
      <c r="R2571" s="100"/>
      <c r="S2571" s="100"/>
      <c r="T2571" s="100"/>
      <c r="U2571" s="100"/>
      <c r="V2571" s="100"/>
      <c r="W2571" s="100"/>
      <c r="X2571" s="100"/>
      <c r="Y2571" s="100"/>
      <c r="Z2571" s="100"/>
    </row>
    <row r="2572" spans="1:26" ht="14.25" hidden="1" customHeight="1" outlineLevel="1" x14ac:dyDescent="0.2">
      <c r="A2572" s="100" t="s">
        <v>206</v>
      </c>
      <c r="B2572" s="100">
        <v>9</v>
      </c>
      <c r="C2572" s="100" t="s">
        <v>102</v>
      </c>
      <c r="D2572" s="100">
        <v>61</v>
      </c>
      <c r="E2572" s="101">
        <v>149600</v>
      </c>
      <c r="F2572" s="101">
        <v>16000000</v>
      </c>
      <c r="G2572" s="102">
        <v>36</v>
      </c>
      <c r="H2572" s="101" t="s">
        <v>123</v>
      </c>
      <c r="I2572" s="101"/>
      <c r="J2572" s="100"/>
      <c r="K2572" s="100"/>
      <c r="L2572" s="100"/>
      <c r="M2572" s="100"/>
      <c r="N2572" s="100"/>
      <c r="O2572" s="100"/>
      <c r="P2572" s="100"/>
      <c r="Q2572" s="100"/>
      <c r="R2572" s="100"/>
      <c r="S2572" s="100"/>
      <c r="T2572" s="100"/>
      <c r="U2572" s="100"/>
      <c r="V2572" s="100"/>
      <c r="W2572" s="100"/>
      <c r="X2572" s="100"/>
      <c r="Y2572" s="100"/>
      <c r="Z2572" s="100"/>
    </row>
    <row r="2573" spans="1:26" ht="14.25" hidden="1" customHeight="1" outlineLevel="1" x14ac:dyDescent="0.2">
      <c r="A2573" s="100" t="s">
        <v>206</v>
      </c>
      <c r="B2573" s="100">
        <v>10</v>
      </c>
      <c r="C2573" s="100" t="s">
        <v>102</v>
      </c>
      <c r="D2573" s="100">
        <v>61</v>
      </c>
      <c r="E2573" s="101">
        <v>151800</v>
      </c>
      <c r="F2573" s="101">
        <v>16000000</v>
      </c>
      <c r="G2573" s="102">
        <v>36</v>
      </c>
      <c r="H2573" s="101" t="s">
        <v>123</v>
      </c>
      <c r="I2573" s="101"/>
      <c r="J2573" s="100"/>
      <c r="K2573" s="100"/>
      <c r="L2573" s="100"/>
      <c r="M2573" s="100"/>
      <c r="N2573" s="100"/>
      <c r="O2573" s="100"/>
      <c r="P2573" s="100"/>
      <c r="Q2573" s="100"/>
      <c r="R2573" s="100"/>
      <c r="S2573" s="100"/>
      <c r="T2573" s="100"/>
      <c r="U2573" s="100"/>
      <c r="V2573" s="100"/>
      <c r="W2573" s="100"/>
      <c r="X2573" s="100"/>
      <c r="Y2573" s="100"/>
      <c r="Z2573" s="100"/>
    </row>
    <row r="2574" spans="1:26" ht="14.25" hidden="1" customHeight="1" outlineLevel="1" x14ac:dyDescent="0.2">
      <c r="A2574" s="100" t="s">
        <v>206</v>
      </c>
      <c r="B2574" s="100">
        <v>11</v>
      </c>
      <c r="C2574" s="100" t="s">
        <v>102</v>
      </c>
      <c r="D2574" s="100">
        <v>61</v>
      </c>
      <c r="E2574" s="101">
        <v>154000</v>
      </c>
      <c r="F2574" s="101">
        <v>16000000</v>
      </c>
      <c r="G2574" s="102">
        <v>36</v>
      </c>
      <c r="H2574" s="101" t="s">
        <v>123</v>
      </c>
      <c r="I2574" s="101"/>
      <c r="J2574" s="100"/>
      <c r="K2574" s="100"/>
      <c r="L2574" s="100"/>
      <c r="M2574" s="100"/>
      <c r="N2574" s="100"/>
      <c r="O2574" s="100"/>
      <c r="P2574" s="100"/>
      <c r="Q2574" s="100"/>
      <c r="R2574" s="100"/>
      <c r="S2574" s="100"/>
      <c r="T2574" s="100"/>
      <c r="U2574" s="100"/>
      <c r="V2574" s="100"/>
      <c r="W2574" s="100"/>
      <c r="X2574" s="100"/>
      <c r="Y2574" s="100"/>
      <c r="Z2574" s="100"/>
    </row>
    <row r="2575" spans="1:26" ht="14.25" hidden="1" customHeight="1" outlineLevel="1" x14ac:dyDescent="0.2">
      <c r="A2575" s="100" t="s">
        <v>206</v>
      </c>
      <c r="B2575" s="100">
        <v>12</v>
      </c>
      <c r="C2575" s="100" t="s">
        <v>102</v>
      </c>
      <c r="D2575" s="100">
        <v>61</v>
      </c>
      <c r="E2575" s="101">
        <v>158400</v>
      </c>
      <c r="F2575" s="101">
        <v>0</v>
      </c>
      <c r="G2575" s="102">
        <v>0</v>
      </c>
      <c r="H2575" s="101" t="s">
        <v>123</v>
      </c>
      <c r="I2575" s="101"/>
      <c r="J2575" s="100"/>
      <c r="K2575" s="100"/>
      <c r="L2575" s="100"/>
      <c r="M2575" s="100"/>
      <c r="N2575" s="100"/>
      <c r="O2575" s="100"/>
      <c r="P2575" s="100"/>
      <c r="Q2575" s="100"/>
      <c r="R2575" s="100"/>
      <c r="S2575" s="100"/>
      <c r="T2575" s="100"/>
      <c r="U2575" s="100"/>
      <c r="V2575" s="100"/>
      <c r="W2575" s="100"/>
      <c r="X2575" s="100"/>
      <c r="Y2575" s="100"/>
      <c r="Z2575" s="100"/>
    </row>
    <row r="2576" spans="1:26" ht="14.25" hidden="1" customHeight="1" outlineLevel="1" x14ac:dyDescent="0.2">
      <c r="A2576" s="201" t="s">
        <v>206</v>
      </c>
      <c r="B2576" s="97">
        <v>1</v>
      </c>
      <c r="C2576" s="97" t="s">
        <v>103</v>
      </c>
      <c r="D2576" s="97">
        <v>61</v>
      </c>
      <c r="E2576" s="98">
        <v>166320</v>
      </c>
      <c r="F2576" s="98">
        <v>0</v>
      </c>
      <c r="G2576" s="99">
        <v>0</v>
      </c>
      <c r="H2576" s="98" t="s">
        <v>123</v>
      </c>
      <c r="I2576" s="101"/>
      <c r="J2576" s="100"/>
      <c r="K2576" s="100"/>
      <c r="L2576" s="100"/>
      <c r="M2576" s="100"/>
      <c r="N2576" s="100"/>
      <c r="O2576" s="100"/>
      <c r="P2576" s="100"/>
      <c r="Q2576" s="100"/>
      <c r="R2576" s="100"/>
      <c r="S2576" s="100"/>
      <c r="T2576" s="100"/>
      <c r="U2576" s="100"/>
      <c r="V2576" s="100"/>
      <c r="W2576" s="100"/>
      <c r="X2576" s="100"/>
      <c r="Y2576" s="100"/>
      <c r="Z2576" s="100"/>
    </row>
    <row r="2577" spans="1:26" ht="14.25" customHeight="1" collapsed="1" x14ac:dyDescent="0.2">
      <c r="A2577" s="100" t="s">
        <v>207</v>
      </c>
      <c r="B2577" s="100">
        <v>1</v>
      </c>
      <c r="C2577" s="100" t="s">
        <v>101</v>
      </c>
      <c r="D2577" s="100">
        <v>60</v>
      </c>
      <c r="E2577" s="101">
        <v>105600</v>
      </c>
      <c r="F2577" s="101">
        <v>100000</v>
      </c>
      <c r="G2577" s="102">
        <v>2</v>
      </c>
      <c r="H2577" s="101" t="s">
        <v>123</v>
      </c>
      <c r="I2577" s="101"/>
      <c r="J2577" s="100"/>
      <c r="K2577" s="100"/>
      <c r="L2577" s="100"/>
      <c r="M2577" s="100"/>
      <c r="N2577" s="100"/>
      <c r="O2577" s="100"/>
      <c r="P2577" s="100"/>
      <c r="Q2577" s="100"/>
      <c r="R2577" s="100"/>
      <c r="S2577" s="100"/>
      <c r="T2577" s="100"/>
      <c r="U2577" s="100"/>
      <c r="V2577" s="100"/>
      <c r="W2577" s="100"/>
      <c r="X2577" s="100"/>
      <c r="Y2577" s="100"/>
      <c r="Z2577" s="100"/>
    </row>
    <row r="2578" spans="1:26" ht="14.25" hidden="1" customHeight="1" outlineLevel="1" x14ac:dyDescent="0.2">
      <c r="A2578" s="100" t="s">
        <v>207</v>
      </c>
      <c r="B2578" s="100">
        <v>2</v>
      </c>
      <c r="C2578" s="100" t="s">
        <v>101</v>
      </c>
      <c r="D2578" s="100">
        <v>60</v>
      </c>
      <c r="E2578" s="101">
        <v>112200</v>
      </c>
      <c r="F2578" s="101">
        <v>200000</v>
      </c>
      <c r="G2578" s="102">
        <v>5</v>
      </c>
      <c r="H2578" s="101" t="s">
        <v>123</v>
      </c>
      <c r="I2578" s="101"/>
      <c r="J2578" s="100"/>
      <c r="K2578" s="100"/>
      <c r="L2578" s="100"/>
      <c r="M2578" s="100"/>
      <c r="N2578" s="100"/>
      <c r="O2578" s="100"/>
      <c r="P2578" s="100"/>
      <c r="Q2578" s="100"/>
      <c r="R2578" s="100"/>
      <c r="S2578" s="100"/>
      <c r="T2578" s="100"/>
      <c r="U2578" s="100"/>
      <c r="V2578" s="100"/>
      <c r="W2578" s="100"/>
      <c r="X2578" s="100"/>
      <c r="Y2578" s="100"/>
      <c r="Z2578" s="100"/>
    </row>
    <row r="2579" spans="1:26" ht="14.25" hidden="1" customHeight="1" outlineLevel="1" x14ac:dyDescent="0.2">
      <c r="A2579" s="100" t="s">
        <v>207</v>
      </c>
      <c r="B2579" s="100">
        <v>3</v>
      </c>
      <c r="C2579" s="100" t="s">
        <v>101</v>
      </c>
      <c r="D2579" s="100">
        <v>60</v>
      </c>
      <c r="E2579" s="101">
        <v>118800</v>
      </c>
      <c r="F2579" s="101">
        <v>400000</v>
      </c>
      <c r="G2579" s="102">
        <v>14</v>
      </c>
      <c r="H2579" s="101" t="s">
        <v>123</v>
      </c>
      <c r="I2579" s="101"/>
      <c r="J2579" s="100"/>
      <c r="K2579" s="100"/>
      <c r="L2579" s="100"/>
      <c r="M2579" s="100"/>
      <c r="N2579" s="100"/>
      <c r="O2579" s="100"/>
      <c r="P2579" s="100"/>
      <c r="Q2579" s="100"/>
      <c r="R2579" s="100"/>
      <c r="S2579" s="100"/>
      <c r="T2579" s="100"/>
      <c r="U2579" s="100"/>
      <c r="V2579" s="100"/>
      <c r="W2579" s="100"/>
      <c r="X2579" s="100"/>
      <c r="Y2579" s="100"/>
      <c r="Z2579" s="100"/>
    </row>
    <row r="2580" spans="1:26" ht="14.25" hidden="1" customHeight="1" outlineLevel="1" x14ac:dyDescent="0.2">
      <c r="A2580" s="100" t="s">
        <v>207</v>
      </c>
      <c r="B2580" s="100">
        <v>4</v>
      </c>
      <c r="C2580" s="100" t="s">
        <v>101</v>
      </c>
      <c r="D2580" s="100">
        <v>60</v>
      </c>
      <c r="E2580" s="101">
        <v>126500</v>
      </c>
      <c r="F2580" s="101">
        <v>2000000</v>
      </c>
      <c r="G2580" s="102">
        <v>28</v>
      </c>
      <c r="H2580" s="101" t="s">
        <v>123</v>
      </c>
      <c r="I2580" s="101"/>
      <c r="J2580" s="100"/>
      <c r="K2580" s="100"/>
      <c r="L2580" s="100"/>
      <c r="M2580" s="100"/>
      <c r="N2580" s="100"/>
      <c r="O2580" s="100"/>
      <c r="P2580" s="100"/>
      <c r="Q2580" s="100"/>
      <c r="R2580" s="100"/>
      <c r="S2580" s="100"/>
      <c r="T2580" s="100"/>
      <c r="U2580" s="100"/>
      <c r="V2580" s="100"/>
      <c r="W2580" s="100"/>
      <c r="X2580" s="100"/>
      <c r="Y2580" s="100"/>
      <c r="Z2580" s="100"/>
    </row>
    <row r="2581" spans="1:26" ht="14.25" hidden="1" customHeight="1" outlineLevel="1" x14ac:dyDescent="0.2">
      <c r="A2581" s="100" t="s">
        <v>207</v>
      </c>
      <c r="B2581" s="100">
        <v>5</v>
      </c>
      <c r="C2581" s="100" t="s">
        <v>101</v>
      </c>
      <c r="D2581" s="100">
        <v>60</v>
      </c>
      <c r="E2581" s="101">
        <v>134200</v>
      </c>
      <c r="F2581" s="101">
        <v>4000000</v>
      </c>
      <c r="G2581" s="102">
        <v>66</v>
      </c>
      <c r="H2581" s="101" t="s">
        <v>123</v>
      </c>
      <c r="I2581" s="101"/>
      <c r="J2581" s="100"/>
      <c r="K2581" s="100"/>
      <c r="L2581" s="100"/>
      <c r="M2581" s="100"/>
      <c r="N2581" s="100"/>
      <c r="O2581" s="100"/>
      <c r="P2581" s="100"/>
      <c r="Q2581" s="100"/>
      <c r="R2581" s="100"/>
      <c r="S2581" s="100"/>
      <c r="T2581" s="100"/>
      <c r="U2581" s="100"/>
      <c r="V2581" s="100"/>
      <c r="W2581" s="100"/>
      <c r="X2581" s="100"/>
      <c r="Y2581" s="100"/>
      <c r="Z2581" s="100"/>
    </row>
    <row r="2582" spans="1:26" ht="14.25" hidden="1" customHeight="1" outlineLevel="1" x14ac:dyDescent="0.2">
      <c r="A2582" s="100" t="s">
        <v>207</v>
      </c>
      <c r="B2582" s="100">
        <v>6</v>
      </c>
      <c r="C2582" s="100" t="s">
        <v>101</v>
      </c>
      <c r="D2582" s="100">
        <v>60</v>
      </c>
      <c r="E2582" s="101">
        <v>141900</v>
      </c>
      <c r="F2582" s="101">
        <v>6000000</v>
      </c>
      <c r="G2582" s="102">
        <v>102</v>
      </c>
      <c r="H2582" s="101" t="s">
        <v>123</v>
      </c>
      <c r="I2582" s="101"/>
      <c r="J2582" s="100"/>
      <c r="K2582" s="100"/>
      <c r="L2582" s="100"/>
      <c r="M2582" s="100"/>
      <c r="N2582" s="100"/>
      <c r="O2582" s="100"/>
      <c r="P2582" s="100"/>
      <c r="Q2582" s="100"/>
      <c r="R2582" s="100"/>
      <c r="S2582" s="100"/>
      <c r="T2582" s="100"/>
      <c r="U2582" s="100"/>
      <c r="V2582" s="100"/>
      <c r="W2582" s="100"/>
      <c r="X2582" s="100"/>
      <c r="Y2582" s="100"/>
      <c r="Z2582" s="100"/>
    </row>
    <row r="2583" spans="1:26" ht="14.25" hidden="1" customHeight="1" outlineLevel="1" x14ac:dyDescent="0.2">
      <c r="A2583" s="100" t="s">
        <v>207</v>
      </c>
      <c r="B2583" s="100">
        <v>7</v>
      </c>
      <c r="C2583" s="100" t="s">
        <v>101</v>
      </c>
      <c r="D2583" s="100">
        <v>60</v>
      </c>
      <c r="E2583" s="101">
        <v>150700</v>
      </c>
      <c r="F2583" s="101">
        <v>11000000</v>
      </c>
      <c r="G2583" s="102">
        <v>124</v>
      </c>
      <c r="H2583" s="101" t="s">
        <v>123</v>
      </c>
      <c r="I2583" s="101"/>
      <c r="J2583" s="100"/>
      <c r="K2583" s="100"/>
      <c r="L2583" s="100"/>
      <c r="M2583" s="100"/>
      <c r="N2583" s="100"/>
      <c r="O2583" s="100"/>
      <c r="P2583" s="100"/>
      <c r="Q2583" s="100"/>
      <c r="R2583" s="100"/>
      <c r="S2583" s="100"/>
      <c r="T2583" s="100"/>
      <c r="U2583" s="100"/>
      <c r="V2583" s="100"/>
      <c r="W2583" s="100"/>
      <c r="X2583" s="100"/>
      <c r="Y2583" s="100"/>
      <c r="Z2583" s="100"/>
    </row>
    <row r="2584" spans="1:26" ht="14.25" hidden="1" customHeight="1" outlineLevel="1" x14ac:dyDescent="0.2">
      <c r="A2584" s="100" t="s">
        <v>207</v>
      </c>
      <c r="B2584" s="100">
        <v>8</v>
      </c>
      <c r="C2584" s="100" t="s">
        <v>101</v>
      </c>
      <c r="D2584" s="100">
        <v>60</v>
      </c>
      <c r="E2584" s="101">
        <v>159500</v>
      </c>
      <c r="F2584" s="101">
        <v>17000000</v>
      </c>
      <c r="G2584" s="102">
        <v>140</v>
      </c>
      <c r="H2584" s="101" t="s">
        <v>123</v>
      </c>
      <c r="I2584" s="101"/>
      <c r="J2584" s="100"/>
      <c r="K2584" s="100"/>
      <c r="L2584" s="100"/>
      <c r="M2584" s="100"/>
      <c r="N2584" s="100"/>
      <c r="O2584" s="100"/>
      <c r="P2584" s="100"/>
      <c r="Q2584" s="100"/>
      <c r="R2584" s="100"/>
      <c r="S2584" s="100"/>
      <c r="T2584" s="100"/>
      <c r="U2584" s="100"/>
      <c r="V2584" s="100"/>
      <c r="W2584" s="100"/>
      <c r="X2584" s="100"/>
      <c r="Y2584" s="100"/>
      <c r="Z2584" s="100"/>
    </row>
    <row r="2585" spans="1:26" ht="14.25" hidden="1" customHeight="1" outlineLevel="1" x14ac:dyDescent="0.2">
      <c r="A2585" s="100" t="s">
        <v>207</v>
      </c>
      <c r="B2585" s="100">
        <v>9</v>
      </c>
      <c r="C2585" s="100" t="s">
        <v>101</v>
      </c>
      <c r="D2585" s="100">
        <v>60</v>
      </c>
      <c r="E2585" s="101">
        <v>169400</v>
      </c>
      <c r="F2585" s="101">
        <v>36000000</v>
      </c>
      <c r="G2585" s="102">
        <v>148</v>
      </c>
      <c r="H2585" s="101" t="s">
        <v>123</v>
      </c>
      <c r="I2585" s="101"/>
      <c r="J2585" s="100"/>
      <c r="K2585" s="100"/>
      <c r="L2585" s="100"/>
      <c r="M2585" s="100"/>
      <c r="N2585" s="100"/>
      <c r="O2585" s="100"/>
      <c r="P2585" s="100"/>
      <c r="Q2585" s="100"/>
      <c r="R2585" s="100"/>
      <c r="S2585" s="100"/>
      <c r="T2585" s="100"/>
      <c r="U2585" s="100"/>
      <c r="V2585" s="100"/>
      <c r="W2585" s="100"/>
      <c r="X2585" s="100"/>
      <c r="Y2585" s="100"/>
      <c r="Z2585" s="100"/>
    </row>
    <row r="2586" spans="1:26" ht="14.25" hidden="1" customHeight="1" outlineLevel="1" x14ac:dyDescent="0.2">
      <c r="A2586" s="100" t="s">
        <v>207</v>
      </c>
      <c r="B2586" s="100">
        <v>10</v>
      </c>
      <c r="C2586" s="100" t="s">
        <v>101</v>
      </c>
      <c r="D2586" s="100">
        <v>60</v>
      </c>
      <c r="E2586" s="101">
        <v>179300</v>
      </c>
      <c r="F2586" s="101">
        <v>52000000</v>
      </c>
      <c r="G2586" s="102">
        <v>152</v>
      </c>
      <c r="H2586" s="101" t="s">
        <v>123</v>
      </c>
      <c r="I2586" s="101"/>
      <c r="J2586" s="100"/>
      <c r="K2586" s="100"/>
      <c r="L2586" s="100"/>
      <c r="M2586" s="100"/>
      <c r="N2586" s="100"/>
      <c r="O2586" s="100"/>
      <c r="P2586" s="100"/>
      <c r="Q2586" s="100"/>
      <c r="R2586" s="100"/>
      <c r="S2586" s="100"/>
      <c r="T2586" s="100"/>
      <c r="U2586" s="100"/>
      <c r="V2586" s="100"/>
      <c r="W2586" s="100"/>
      <c r="X2586" s="100"/>
      <c r="Y2586" s="100"/>
      <c r="Z2586" s="100"/>
    </row>
    <row r="2587" spans="1:26" ht="14.25" hidden="1" customHeight="1" outlineLevel="1" collapsed="1" x14ac:dyDescent="0.2">
      <c r="A2587" s="100" t="s">
        <v>207</v>
      </c>
      <c r="B2587" s="100">
        <v>11</v>
      </c>
      <c r="C2587" s="100" t="s">
        <v>101</v>
      </c>
      <c r="D2587" s="100">
        <v>60</v>
      </c>
      <c r="E2587" s="101">
        <v>190300</v>
      </c>
      <c r="F2587" s="101">
        <v>70000000</v>
      </c>
      <c r="G2587" s="102">
        <v>160</v>
      </c>
      <c r="H2587" s="101" t="s">
        <v>123</v>
      </c>
      <c r="I2587" s="101"/>
      <c r="J2587" s="100"/>
      <c r="K2587" s="100"/>
      <c r="L2587" s="100"/>
      <c r="M2587" s="100"/>
      <c r="N2587" s="100"/>
      <c r="O2587" s="100"/>
      <c r="P2587" s="100"/>
      <c r="Q2587" s="100"/>
      <c r="R2587" s="100"/>
      <c r="S2587" s="100"/>
      <c r="T2587" s="100"/>
      <c r="U2587" s="100"/>
      <c r="V2587" s="100"/>
      <c r="W2587" s="100"/>
      <c r="X2587" s="100"/>
      <c r="Y2587" s="100"/>
      <c r="Z2587" s="100"/>
    </row>
    <row r="2588" spans="1:26" ht="14.25" hidden="1" customHeight="1" outlineLevel="1" x14ac:dyDescent="0.2">
      <c r="A2588" s="100" t="s">
        <v>207</v>
      </c>
      <c r="B2588" s="100">
        <v>12</v>
      </c>
      <c r="C2588" s="100" t="s">
        <v>101</v>
      </c>
      <c r="D2588" s="100">
        <v>60</v>
      </c>
      <c r="E2588" s="101">
        <v>201300</v>
      </c>
      <c r="F2588" s="101">
        <v>0</v>
      </c>
      <c r="G2588" s="102">
        <v>0</v>
      </c>
      <c r="H2588" s="101" t="s">
        <v>123</v>
      </c>
      <c r="I2588" s="101"/>
      <c r="J2588" s="100"/>
      <c r="K2588" s="100"/>
      <c r="L2588" s="100"/>
      <c r="M2588" s="100"/>
      <c r="N2588" s="100"/>
      <c r="O2588" s="100"/>
      <c r="P2588" s="100"/>
      <c r="Q2588" s="100"/>
      <c r="R2588" s="100"/>
      <c r="S2588" s="100"/>
      <c r="T2588" s="100"/>
      <c r="U2588" s="100"/>
      <c r="V2588" s="100"/>
      <c r="W2588" s="100"/>
      <c r="X2588" s="100"/>
      <c r="Y2588" s="100"/>
      <c r="Z2588" s="100"/>
    </row>
    <row r="2589" spans="1:26" ht="14.25" hidden="1" customHeight="1" outlineLevel="1" x14ac:dyDescent="0.2">
      <c r="A2589" s="100" t="s">
        <v>207</v>
      </c>
      <c r="B2589" s="100">
        <v>1</v>
      </c>
      <c r="C2589" s="100" t="s">
        <v>102</v>
      </c>
      <c r="D2589" s="100">
        <v>60</v>
      </c>
      <c r="E2589" s="101">
        <v>201300</v>
      </c>
      <c r="F2589" s="101">
        <v>2500000</v>
      </c>
      <c r="G2589" s="102">
        <v>12</v>
      </c>
      <c r="H2589" s="101" t="s">
        <v>123</v>
      </c>
      <c r="I2589" s="101"/>
      <c r="J2589" s="100"/>
      <c r="K2589" s="100"/>
      <c r="L2589" s="100"/>
      <c r="M2589" s="100"/>
      <c r="N2589" s="100"/>
      <c r="O2589" s="100"/>
      <c r="P2589" s="100"/>
      <c r="Q2589" s="100"/>
      <c r="R2589" s="100"/>
      <c r="S2589" s="100"/>
      <c r="T2589" s="100"/>
      <c r="U2589" s="100"/>
      <c r="V2589" s="100"/>
      <c r="W2589" s="100"/>
      <c r="X2589" s="100"/>
      <c r="Y2589" s="100"/>
      <c r="Z2589" s="100"/>
    </row>
    <row r="2590" spans="1:26" ht="14.25" hidden="1" customHeight="1" outlineLevel="1" x14ac:dyDescent="0.2">
      <c r="A2590" s="100" t="s">
        <v>207</v>
      </c>
      <c r="B2590" s="100">
        <v>2</v>
      </c>
      <c r="C2590" s="100" t="s">
        <v>102</v>
      </c>
      <c r="D2590" s="100">
        <v>60</v>
      </c>
      <c r="E2590" s="101">
        <v>205040</v>
      </c>
      <c r="F2590" s="101">
        <v>5000000</v>
      </c>
      <c r="G2590" s="102">
        <v>24</v>
      </c>
      <c r="H2590" s="101" t="s">
        <v>123</v>
      </c>
      <c r="I2590" s="101"/>
      <c r="J2590" s="100"/>
      <c r="K2590" s="100"/>
      <c r="L2590" s="100"/>
      <c r="M2590" s="100"/>
      <c r="N2590" s="100"/>
      <c r="O2590" s="100"/>
      <c r="P2590" s="100"/>
      <c r="Q2590" s="100"/>
      <c r="R2590" s="100"/>
      <c r="S2590" s="100"/>
      <c r="T2590" s="100"/>
      <c r="U2590" s="100"/>
      <c r="V2590" s="100"/>
      <c r="W2590" s="100"/>
      <c r="X2590" s="100"/>
      <c r="Y2590" s="100"/>
      <c r="Z2590" s="100"/>
    </row>
    <row r="2591" spans="1:26" ht="14.25" hidden="1" customHeight="1" outlineLevel="1" x14ac:dyDescent="0.2">
      <c r="A2591" s="100" t="s">
        <v>207</v>
      </c>
      <c r="B2591" s="100">
        <v>3</v>
      </c>
      <c r="C2591" s="100" t="s">
        <v>102</v>
      </c>
      <c r="D2591" s="100">
        <v>60</v>
      </c>
      <c r="E2591" s="101">
        <v>208780</v>
      </c>
      <c r="F2591" s="101">
        <v>10000000</v>
      </c>
      <c r="G2591" s="102">
        <v>36</v>
      </c>
      <c r="H2591" s="101" t="s">
        <v>123</v>
      </c>
      <c r="I2591" s="101"/>
      <c r="J2591" s="100"/>
      <c r="K2591" s="100"/>
      <c r="L2591" s="100"/>
      <c r="M2591" s="100"/>
      <c r="N2591" s="100"/>
      <c r="O2591" s="100"/>
      <c r="P2591" s="100"/>
      <c r="Q2591" s="100"/>
      <c r="R2591" s="100"/>
      <c r="S2591" s="100"/>
      <c r="T2591" s="100"/>
      <c r="U2591" s="100"/>
      <c r="V2591" s="100"/>
      <c r="W2591" s="100"/>
      <c r="X2591" s="100"/>
      <c r="Y2591" s="100"/>
      <c r="Z2591" s="100"/>
    </row>
    <row r="2592" spans="1:26" ht="14.25" hidden="1" customHeight="1" outlineLevel="1" x14ac:dyDescent="0.2">
      <c r="A2592" s="100" t="s">
        <v>207</v>
      </c>
      <c r="B2592" s="100">
        <v>4</v>
      </c>
      <c r="C2592" s="100" t="s">
        <v>102</v>
      </c>
      <c r="D2592" s="100">
        <v>60</v>
      </c>
      <c r="E2592" s="101">
        <v>212520</v>
      </c>
      <c r="F2592" s="101">
        <v>22500000</v>
      </c>
      <c r="G2592" s="102">
        <v>48</v>
      </c>
      <c r="H2592" s="101" t="s">
        <v>123</v>
      </c>
      <c r="I2592" s="101"/>
      <c r="J2592" s="100"/>
      <c r="K2592" s="100"/>
      <c r="L2592" s="100"/>
      <c r="M2592" s="100"/>
      <c r="N2592" s="100"/>
      <c r="O2592" s="100"/>
      <c r="P2592" s="100"/>
      <c r="Q2592" s="100"/>
      <c r="R2592" s="100"/>
      <c r="S2592" s="100"/>
      <c r="T2592" s="100"/>
      <c r="U2592" s="100"/>
      <c r="V2592" s="100"/>
      <c r="W2592" s="100"/>
      <c r="X2592" s="100"/>
      <c r="Y2592" s="100"/>
      <c r="Z2592" s="100"/>
    </row>
    <row r="2593" spans="1:26" ht="14.25" hidden="1" customHeight="1" outlineLevel="1" x14ac:dyDescent="0.2">
      <c r="A2593" s="100" t="s">
        <v>207</v>
      </c>
      <c r="B2593" s="100">
        <v>5</v>
      </c>
      <c r="C2593" s="100" t="s">
        <v>102</v>
      </c>
      <c r="D2593" s="100">
        <v>60</v>
      </c>
      <c r="E2593" s="101">
        <v>216260</v>
      </c>
      <c r="F2593" s="101">
        <v>22500000</v>
      </c>
      <c r="G2593" s="102">
        <v>48</v>
      </c>
      <c r="H2593" s="101" t="s">
        <v>123</v>
      </c>
      <c r="I2593" s="101"/>
      <c r="J2593" s="100"/>
      <c r="K2593" s="100"/>
      <c r="L2593" s="100"/>
      <c r="M2593" s="100"/>
      <c r="N2593" s="100"/>
      <c r="O2593" s="100"/>
      <c r="P2593" s="100"/>
      <c r="Q2593" s="100"/>
      <c r="R2593" s="100"/>
      <c r="S2593" s="100"/>
      <c r="T2593" s="100"/>
      <c r="U2593" s="100"/>
      <c r="V2593" s="100"/>
      <c r="W2593" s="100"/>
      <c r="X2593" s="100"/>
      <c r="Y2593" s="100"/>
      <c r="Z2593" s="100"/>
    </row>
    <row r="2594" spans="1:26" ht="14.25" hidden="1" customHeight="1" outlineLevel="1" x14ac:dyDescent="0.2">
      <c r="A2594" s="100" t="s">
        <v>207</v>
      </c>
      <c r="B2594" s="100">
        <v>6</v>
      </c>
      <c r="C2594" s="100" t="s">
        <v>102</v>
      </c>
      <c r="D2594" s="100">
        <v>60</v>
      </c>
      <c r="E2594" s="101">
        <v>220000</v>
      </c>
      <c r="F2594" s="101">
        <v>22500000</v>
      </c>
      <c r="G2594" s="102">
        <v>48</v>
      </c>
      <c r="H2594" s="101" t="s">
        <v>123</v>
      </c>
      <c r="I2594" s="101"/>
      <c r="J2594" s="100"/>
      <c r="K2594" s="100"/>
      <c r="L2594" s="100"/>
      <c r="M2594" s="100"/>
      <c r="N2594" s="100"/>
      <c r="O2594" s="100"/>
      <c r="P2594" s="100"/>
      <c r="Q2594" s="100"/>
      <c r="R2594" s="100"/>
      <c r="S2594" s="100"/>
      <c r="T2594" s="100"/>
      <c r="U2594" s="100"/>
      <c r="V2594" s="100"/>
      <c r="W2594" s="100"/>
      <c r="X2594" s="100"/>
      <c r="Y2594" s="100"/>
      <c r="Z2594" s="100"/>
    </row>
    <row r="2595" spans="1:26" ht="14.25" hidden="1" customHeight="1" outlineLevel="1" x14ac:dyDescent="0.2">
      <c r="A2595" s="100" t="s">
        <v>207</v>
      </c>
      <c r="B2595" s="100">
        <v>7</v>
      </c>
      <c r="C2595" s="100" t="s">
        <v>102</v>
      </c>
      <c r="D2595" s="100">
        <v>60</v>
      </c>
      <c r="E2595" s="101">
        <v>223740</v>
      </c>
      <c r="F2595" s="101">
        <v>22500000</v>
      </c>
      <c r="G2595" s="102">
        <v>48</v>
      </c>
      <c r="H2595" s="101" t="s">
        <v>123</v>
      </c>
      <c r="I2595" s="101"/>
      <c r="J2595" s="100"/>
      <c r="K2595" s="100"/>
      <c r="L2595" s="100"/>
      <c r="M2595" s="100"/>
      <c r="N2595" s="100"/>
      <c r="O2595" s="100"/>
      <c r="P2595" s="100"/>
      <c r="Q2595" s="100"/>
      <c r="R2595" s="100"/>
      <c r="S2595" s="100"/>
      <c r="T2595" s="100"/>
      <c r="U2595" s="100"/>
      <c r="V2595" s="100"/>
      <c r="W2595" s="100"/>
      <c r="X2595" s="100"/>
      <c r="Y2595" s="100"/>
      <c r="Z2595" s="100"/>
    </row>
    <row r="2596" spans="1:26" ht="14.25" hidden="1" customHeight="1" outlineLevel="1" x14ac:dyDescent="0.2">
      <c r="A2596" s="100" t="s">
        <v>207</v>
      </c>
      <c r="B2596" s="100">
        <v>8</v>
      </c>
      <c r="C2596" s="100" t="s">
        <v>102</v>
      </c>
      <c r="D2596" s="100">
        <v>60</v>
      </c>
      <c r="E2596" s="101">
        <v>227480</v>
      </c>
      <c r="F2596" s="101">
        <v>22500000</v>
      </c>
      <c r="G2596" s="102">
        <v>48</v>
      </c>
      <c r="H2596" s="101" t="s">
        <v>123</v>
      </c>
      <c r="I2596" s="101"/>
      <c r="J2596" s="100"/>
      <c r="K2596" s="100"/>
      <c r="L2596" s="100"/>
      <c r="M2596" s="100"/>
      <c r="N2596" s="100"/>
      <c r="O2596" s="100"/>
      <c r="P2596" s="100"/>
      <c r="Q2596" s="100"/>
      <c r="R2596" s="100"/>
      <c r="S2596" s="100"/>
      <c r="T2596" s="100"/>
      <c r="U2596" s="100"/>
      <c r="V2596" s="100"/>
      <c r="W2596" s="100"/>
      <c r="X2596" s="100"/>
      <c r="Y2596" s="100"/>
      <c r="Z2596" s="100"/>
    </row>
    <row r="2597" spans="1:26" ht="14.25" hidden="1" customHeight="1" outlineLevel="1" x14ac:dyDescent="0.2">
      <c r="A2597" s="100" t="s">
        <v>207</v>
      </c>
      <c r="B2597" s="100">
        <v>9</v>
      </c>
      <c r="C2597" s="100" t="s">
        <v>102</v>
      </c>
      <c r="D2597" s="100">
        <v>60</v>
      </c>
      <c r="E2597" s="101">
        <v>231220</v>
      </c>
      <c r="F2597" s="101">
        <v>22500000</v>
      </c>
      <c r="G2597" s="102">
        <v>48</v>
      </c>
      <c r="H2597" s="101" t="s">
        <v>123</v>
      </c>
      <c r="I2597" s="101"/>
      <c r="J2597" s="100"/>
      <c r="K2597" s="100"/>
      <c r="L2597" s="100"/>
      <c r="M2597" s="100"/>
      <c r="N2597" s="100"/>
      <c r="O2597" s="100"/>
      <c r="P2597" s="100"/>
      <c r="Q2597" s="100"/>
      <c r="R2597" s="100"/>
      <c r="S2597" s="100"/>
      <c r="T2597" s="100"/>
      <c r="U2597" s="100"/>
      <c r="V2597" s="100"/>
      <c r="W2597" s="100"/>
      <c r="X2597" s="100"/>
      <c r="Y2597" s="100"/>
      <c r="Z2597" s="100"/>
    </row>
    <row r="2598" spans="1:26" ht="14.25" hidden="1" customHeight="1" outlineLevel="1" x14ac:dyDescent="0.2">
      <c r="A2598" s="100" t="s">
        <v>207</v>
      </c>
      <c r="B2598" s="100">
        <v>10</v>
      </c>
      <c r="C2598" s="100" t="s">
        <v>102</v>
      </c>
      <c r="D2598" s="100">
        <v>60</v>
      </c>
      <c r="E2598" s="101">
        <v>234960</v>
      </c>
      <c r="F2598" s="101">
        <v>22500000</v>
      </c>
      <c r="G2598" s="102">
        <v>48</v>
      </c>
      <c r="H2598" s="101" t="s">
        <v>123</v>
      </c>
      <c r="I2598" s="101"/>
      <c r="J2598" s="100"/>
      <c r="K2598" s="100"/>
      <c r="L2598" s="100"/>
      <c r="M2598" s="100"/>
      <c r="N2598" s="100"/>
      <c r="O2598" s="100"/>
      <c r="P2598" s="100"/>
      <c r="Q2598" s="100"/>
      <c r="R2598" s="100"/>
      <c r="S2598" s="100"/>
      <c r="T2598" s="100"/>
      <c r="U2598" s="100"/>
      <c r="V2598" s="100"/>
      <c r="W2598" s="100"/>
      <c r="X2598" s="100"/>
      <c r="Y2598" s="100"/>
      <c r="Z2598" s="100"/>
    </row>
    <row r="2599" spans="1:26" ht="14.25" hidden="1" customHeight="1" outlineLevel="1" x14ac:dyDescent="0.2">
      <c r="A2599" s="100" t="s">
        <v>207</v>
      </c>
      <c r="B2599" s="100">
        <v>11</v>
      </c>
      <c r="C2599" s="100" t="s">
        <v>102</v>
      </c>
      <c r="D2599" s="100">
        <v>60</v>
      </c>
      <c r="E2599" s="101">
        <v>238700</v>
      </c>
      <c r="F2599" s="101">
        <v>22500000</v>
      </c>
      <c r="G2599" s="102">
        <v>48</v>
      </c>
      <c r="H2599" s="101" t="s">
        <v>123</v>
      </c>
      <c r="I2599" s="101"/>
      <c r="J2599" s="100"/>
      <c r="K2599" s="100"/>
      <c r="L2599" s="100"/>
      <c r="M2599" s="100"/>
      <c r="N2599" s="100"/>
      <c r="O2599" s="100"/>
      <c r="P2599" s="100"/>
      <c r="Q2599" s="100"/>
      <c r="R2599" s="100"/>
      <c r="S2599" s="100"/>
      <c r="T2599" s="100"/>
      <c r="U2599" s="100"/>
      <c r="V2599" s="100"/>
      <c r="W2599" s="100"/>
      <c r="X2599" s="100"/>
      <c r="Y2599" s="100"/>
      <c r="Z2599" s="100"/>
    </row>
    <row r="2600" spans="1:26" ht="14.25" hidden="1" customHeight="1" outlineLevel="1" x14ac:dyDescent="0.2">
      <c r="A2600" s="100" t="s">
        <v>207</v>
      </c>
      <c r="B2600" s="100">
        <v>12</v>
      </c>
      <c r="C2600" s="100" t="s">
        <v>102</v>
      </c>
      <c r="D2600" s="100">
        <v>60</v>
      </c>
      <c r="E2600" s="101">
        <v>242440</v>
      </c>
      <c r="F2600" s="101">
        <v>0</v>
      </c>
      <c r="G2600" s="102">
        <v>0</v>
      </c>
      <c r="H2600" s="101" t="s">
        <v>123</v>
      </c>
      <c r="I2600" s="101"/>
      <c r="J2600" s="100"/>
      <c r="K2600" s="100"/>
      <c r="L2600" s="100"/>
      <c r="M2600" s="100"/>
      <c r="N2600" s="100"/>
      <c r="O2600" s="100"/>
      <c r="P2600" s="100"/>
      <c r="Q2600" s="100"/>
      <c r="R2600" s="100"/>
      <c r="S2600" s="100"/>
      <c r="T2600" s="100"/>
      <c r="U2600" s="100"/>
      <c r="V2600" s="100"/>
      <c r="W2600" s="100"/>
      <c r="X2600" s="100"/>
      <c r="Y2600" s="100"/>
      <c r="Z2600" s="100"/>
    </row>
    <row r="2601" spans="1:26" ht="14.25" hidden="1" customHeight="1" outlineLevel="1" x14ac:dyDescent="0.2">
      <c r="A2601" s="201" t="s">
        <v>207</v>
      </c>
      <c r="B2601" s="97">
        <v>1</v>
      </c>
      <c r="C2601" s="97" t="s">
        <v>103</v>
      </c>
      <c r="D2601" s="97">
        <v>60</v>
      </c>
      <c r="E2601" s="98">
        <v>254562</v>
      </c>
      <c r="F2601" s="98">
        <v>0</v>
      </c>
      <c r="G2601" s="99">
        <v>0</v>
      </c>
      <c r="H2601" s="98" t="s">
        <v>123</v>
      </c>
      <c r="I2601" s="101"/>
      <c r="J2601" s="100"/>
      <c r="K2601" s="100"/>
      <c r="L2601" s="100"/>
      <c r="M2601" s="100"/>
      <c r="N2601" s="100"/>
      <c r="O2601" s="100"/>
      <c r="P2601" s="100"/>
      <c r="Q2601" s="100"/>
      <c r="R2601" s="100"/>
      <c r="S2601" s="100"/>
      <c r="T2601" s="100"/>
      <c r="U2601" s="100"/>
      <c r="V2601" s="100"/>
      <c r="W2601" s="100"/>
      <c r="X2601" s="100"/>
      <c r="Y2601" s="100"/>
      <c r="Z2601" s="100"/>
    </row>
    <row r="2602" spans="1:26" ht="14.25" customHeight="1" collapsed="1" x14ac:dyDescent="0.2">
      <c r="A2602" s="100" t="s">
        <v>208</v>
      </c>
      <c r="B2602" s="100">
        <v>1</v>
      </c>
      <c r="C2602" s="100" t="s">
        <v>101</v>
      </c>
      <c r="D2602" s="100">
        <v>49</v>
      </c>
      <c r="E2602" s="101">
        <v>92620.000000000015</v>
      </c>
      <c r="F2602" s="101">
        <v>100000</v>
      </c>
      <c r="G2602" s="102">
        <v>2</v>
      </c>
      <c r="H2602" s="101" t="s">
        <v>123</v>
      </c>
      <c r="I2602" s="101"/>
      <c r="J2602" s="100"/>
      <c r="K2602" s="100"/>
      <c r="L2602" s="100"/>
      <c r="M2602" s="100"/>
      <c r="N2602" s="100"/>
      <c r="O2602" s="100"/>
      <c r="P2602" s="100"/>
      <c r="Q2602" s="100"/>
      <c r="R2602" s="100"/>
      <c r="S2602" s="100"/>
      <c r="T2602" s="100"/>
      <c r="U2602" s="100"/>
      <c r="V2602" s="100"/>
      <c r="W2602" s="100"/>
      <c r="X2602" s="100"/>
      <c r="Y2602" s="100"/>
      <c r="Z2602" s="100"/>
    </row>
    <row r="2603" spans="1:26" ht="14.25" hidden="1" customHeight="1" outlineLevel="1" x14ac:dyDescent="0.2">
      <c r="A2603" s="100" t="s">
        <v>208</v>
      </c>
      <c r="B2603" s="100">
        <v>2</v>
      </c>
      <c r="C2603" s="100" t="s">
        <v>101</v>
      </c>
      <c r="D2603" s="100">
        <v>51</v>
      </c>
      <c r="E2603" s="101">
        <v>98120.000000000015</v>
      </c>
      <c r="F2603" s="101">
        <v>200000</v>
      </c>
      <c r="G2603" s="102">
        <v>5</v>
      </c>
      <c r="H2603" s="101" t="s">
        <v>123</v>
      </c>
      <c r="I2603" s="101"/>
      <c r="J2603" s="100"/>
      <c r="K2603" s="100"/>
      <c r="L2603" s="100"/>
      <c r="M2603" s="100"/>
      <c r="N2603" s="100"/>
      <c r="O2603" s="100"/>
      <c r="P2603" s="100"/>
      <c r="Q2603" s="100"/>
      <c r="R2603" s="100"/>
      <c r="S2603" s="100"/>
      <c r="T2603" s="100"/>
      <c r="U2603" s="100"/>
      <c r="V2603" s="100"/>
      <c r="W2603" s="100"/>
      <c r="X2603" s="100"/>
      <c r="Y2603" s="100"/>
      <c r="Z2603" s="100"/>
    </row>
    <row r="2604" spans="1:26" ht="14.25" hidden="1" customHeight="1" outlineLevel="1" x14ac:dyDescent="0.2">
      <c r="A2604" s="100" t="s">
        <v>208</v>
      </c>
      <c r="B2604" s="100">
        <v>3</v>
      </c>
      <c r="C2604" s="100" t="s">
        <v>101</v>
      </c>
      <c r="D2604" s="100">
        <v>52</v>
      </c>
      <c r="E2604" s="101">
        <v>104060</v>
      </c>
      <c r="F2604" s="101">
        <v>400000</v>
      </c>
      <c r="G2604" s="102">
        <v>14</v>
      </c>
      <c r="H2604" s="101" t="s">
        <v>123</v>
      </c>
      <c r="I2604" s="101"/>
      <c r="J2604" s="100"/>
      <c r="K2604" s="100"/>
      <c r="L2604" s="100"/>
      <c r="M2604" s="100"/>
      <c r="N2604" s="100"/>
      <c r="O2604" s="100"/>
      <c r="P2604" s="100"/>
      <c r="Q2604" s="100"/>
      <c r="R2604" s="100"/>
      <c r="S2604" s="100"/>
      <c r="T2604" s="100"/>
      <c r="U2604" s="100"/>
      <c r="V2604" s="100"/>
      <c r="W2604" s="100"/>
      <c r="X2604" s="100"/>
      <c r="Y2604" s="100"/>
      <c r="Z2604" s="100"/>
    </row>
    <row r="2605" spans="1:26" ht="14.25" hidden="1" customHeight="1" outlineLevel="1" x14ac:dyDescent="0.2">
      <c r="A2605" s="100" t="s">
        <v>208</v>
      </c>
      <c r="B2605" s="100">
        <v>4</v>
      </c>
      <c r="C2605" s="100" t="s">
        <v>101</v>
      </c>
      <c r="D2605" s="100">
        <v>54</v>
      </c>
      <c r="E2605" s="101">
        <v>110330</v>
      </c>
      <c r="F2605" s="101">
        <v>2000000</v>
      </c>
      <c r="G2605" s="102">
        <v>28</v>
      </c>
      <c r="H2605" s="101" t="s">
        <v>123</v>
      </c>
      <c r="I2605" s="101"/>
      <c r="J2605" s="100"/>
      <c r="K2605" s="100"/>
      <c r="L2605" s="100"/>
      <c r="M2605" s="100"/>
      <c r="N2605" s="100"/>
      <c r="O2605" s="100"/>
      <c r="P2605" s="100"/>
      <c r="Q2605" s="100"/>
      <c r="R2605" s="100"/>
      <c r="S2605" s="100"/>
      <c r="T2605" s="100"/>
      <c r="U2605" s="100"/>
      <c r="V2605" s="100"/>
      <c r="W2605" s="100"/>
      <c r="X2605" s="100"/>
      <c r="Y2605" s="100"/>
      <c r="Z2605" s="100"/>
    </row>
    <row r="2606" spans="1:26" ht="14.25" hidden="1" customHeight="1" outlineLevel="1" x14ac:dyDescent="0.2">
      <c r="A2606" s="100" t="s">
        <v>208</v>
      </c>
      <c r="B2606" s="100">
        <v>5</v>
      </c>
      <c r="C2606" s="100" t="s">
        <v>101</v>
      </c>
      <c r="D2606" s="100">
        <v>55</v>
      </c>
      <c r="E2606" s="101">
        <v>116930</v>
      </c>
      <c r="F2606" s="101">
        <v>4000000</v>
      </c>
      <c r="G2606" s="102">
        <v>66</v>
      </c>
      <c r="H2606" s="101" t="s">
        <v>123</v>
      </c>
      <c r="I2606" s="101"/>
      <c r="J2606" s="100"/>
      <c r="K2606" s="100"/>
      <c r="L2606" s="100"/>
      <c r="M2606" s="100"/>
      <c r="N2606" s="100"/>
      <c r="O2606" s="100"/>
      <c r="P2606" s="100"/>
      <c r="Q2606" s="100"/>
      <c r="R2606" s="100"/>
      <c r="S2606" s="100"/>
      <c r="T2606" s="100"/>
      <c r="U2606" s="100"/>
      <c r="V2606" s="100"/>
      <c r="W2606" s="100"/>
      <c r="X2606" s="100"/>
      <c r="Y2606" s="100"/>
      <c r="Z2606" s="100"/>
    </row>
    <row r="2607" spans="1:26" ht="14.25" hidden="1" customHeight="1" outlineLevel="1" x14ac:dyDescent="0.2">
      <c r="A2607" s="100" t="s">
        <v>208</v>
      </c>
      <c r="B2607" s="100">
        <v>6</v>
      </c>
      <c r="C2607" s="100" t="s">
        <v>101</v>
      </c>
      <c r="D2607" s="100">
        <v>57</v>
      </c>
      <c r="E2607" s="101">
        <v>123970</v>
      </c>
      <c r="F2607" s="101">
        <v>6000000</v>
      </c>
      <c r="G2607" s="102">
        <v>102</v>
      </c>
      <c r="H2607" s="101" t="s">
        <v>123</v>
      </c>
      <c r="I2607" s="101"/>
      <c r="J2607" s="100"/>
      <c r="K2607" s="100"/>
      <c r="L2607" s="100"/>
      <c r="M2607" s="100"/>
      <c r="N2607" s="100"/>
      <c r="O2607" s="100"/>
      <c r="P2607" s="100"/>
      <c r="Q2607" s="100"/>
      <c r="R2607" s="100"/>
      <c r="S2607" s="100"/>
      <c r="T2607" s="100"/>
      <c r="U2607" s="100"/>
      <c r="V2607" s="100"/>
      <c r="W2607" s="100"/>
      <c r="X2607" s="100"/>
      <c r="Y2607" s="100"/>
      <c r="Z2607" s="100"/>
    </row>
    <row r="2608" spans="1:26" ht="14.25" hidden="1" customHeight="1" outlineLevel="1" x14ac:dyDescent="0.2">
      <c r="A2608" s="100" t="s">
        <v>208</v>
      </c>
      <c r="B2608" s="100">
        <v>7</v>
      </c>
      <c r="C2608" s="100" t="s">
        <v>101</v>
      </c>
      <c r="D2608" s="100">
        <v>58</v>
      </c>
      <c r="E2608" s="101">
        <v>131450</v>
      </c>
      <c r="F2608" s="101">
        <v>11000000</v>
      </c>
      <c r="G2608" s="102">
        <v>124</v>
      </c>
      <c r="H2608" s="101" t="s">
        <v>123</v>
      </c>
      <c r="I2608" s="101"/>
      <c r="J2608" s="100"/>
      <c r="K2608" s="100"/>
      <c r="L2608" s="100"/>
      <c r="M2608" s="100"/>
      <c r="N2608" s="100"/>
      <c r="O2608" s="100"/>
      <c r="P2608" s="100"/>
      <c r="Q2608" s="100"/>
      <c r="R2608" s="100"/>
      <c r="S2608" s="100"/>
      <c r="T2608" s="100"/>
      <c r="U2608" s="100"/>
      <c r="V2608" s="100"/>
      <c r="W2608" s="100"/>
      <c r="X2608" s="100"/>
      <c r="Y2608" s="100"/>
      <c r="Z2608" s="100"/>
    </row>
    <row r="2609" spans="1:26" ht="14.25" hidden="1" customHeight="1" outlineLevel="1" x14ac:dyDescent="0.2">
      <c r="A2609" s="100" t="s">
        <v>208</v>
      </c>
      <c r="B2609" s="100">
        <v>8</v>
      </c>
      <c r="C2609" s="100" t="s">
        <v>101</v>
      </c>
      <c r="D2609" s="100">
        <v>60</v>
      </c>
      <c r="E2609" s="101">
        <v>139370</v>
      </c>
      <c r="F2609" s="101">
        <v>17000000</v>
      </c>
      <c r="G2609" s="102">
        <v>140</v>
      </c>
      <c r="H2609" s="101" t="s">
        <v>123</v>
      </c>
      <c r="I2609" s="101"/>
      <c r="J2609" s="100"/>
      <c r="K2609" s="100"/>
      <c r="L2609" s="100"/>
      <c r="M2609" s="100"/>
      <c r="N2609" s="100"/>
      <c r="O2609" s="100"/>
      <c r="P2609" s="100"/>
      <c r="Q2609" s="100"/>
      <c r="R2609" s="100"/>
      <c r="S2609" s="100"/>
      <c r="T2609" s="100"/>
      <c r="U2609" s="100"/>
      <c r="V2609" s="100"/>
      <c r="W2609" s="100"/>
      <c r="X2609" s="100"/>
      <c r="Y2609" s="100"/>
      <c r="Z2609" s="100"/>
    </row>
    <row r="2610" spans="1:26" ht="14.25" hidden="1" customHeight="1" outlineLevel="1" x14ac:dyDescent="0.2">
      <c r="A2610" s="100" t="s">
        <v>208</v>
      </c>
      <c r="B2610" s="100">
        <v>9</v>
      </c>
      <c r="C2610" s="100" t="s">
        <v>101</v>
      </c>
      <c r="D2610" s="100">
        <v>61</v>
      </c>
      <c r="E2610" s="101">
        <v>147730</v>
      </c>
      <c r="F2610" s="101">
        <v>36000000</v>
      </c>
      <c r="G2610" s="102">
        <v>148</v>
      </c>
      <c r="H2610" s="101" t="s">
        <v>123</v>
      </c>
      <c r="I2610" s="101"/>
      <c r="J2610" s="100"/>
      <c r="K2610" s="100"/>
      <c r="L2610" s="100"/>
      <c r="M2610" s="100"/>
      <c r="N2610" s="100"/>
      <c r="O2610" s="100"/>
      <c r="P2610" s="100"/>
      <c r="Q2610" s="100"/>
      <c r="R2610" s="100"/>
      <c r="S2610" s="100"/>
      <c r="T2610" s="100"/>
      <c r="U2610" s="100"/>
      <c r="V2610" s="100"/>
      <c r="W2610" s="100"/>
      <c r="X2610" s="100"/>
      <c r="Y2610" s="100"/>
      <c r="Z2610" s="100"/>
    </row>
    <row r="2611" spans="1:26" ht="14.25" hidden="1" customHeight="1" outlineLevel="1" x14ac:dyDescent="0.2">
      <c r="A2611" s="100" t="s">
        <v>208</v>
      </c>
      <c r="B2611" s="100">
        <v>10</v>
      </c>
      <c r="C2611" s="100" t="s">
        <v>101</v>
      </c>
      <c r="D2611" s="100">
        <v>62</v>
      </c>
      <c r="E2611" s="101">
        <v>156640</v>
      </c>
      <c r="F2611" s="101">
        <v>52000000</v>
      </c>
      <c r="G2611" s="102">
        <v>152</v>
      </c>
      <c r="H2611" s="101" t="s">
        <v>123</v>
      </c>
      <c r="I2611" s="101"/>
      <c r="J2611" s="100"/>
      <c r="K2611" s="100"/>
      <c r="L2611" s="100"/>
      <c r="M2611" s="100"/>
      <c r="N2611" s="100"/>
      <c r="O2611" s="100"/>
      <c r="P2611" s="100"/>
      <c r="Q2611" s="100"/>
      <c r="R2611" s="100"/>
      <c r="S2611" s="100"/>
      <c r="T2611" s="100"/>
      <c r="U2611" s="100"/>
      <c r="V2611" s="100"/>
      <c r="W2611" s="100"/>
      <c r="X2611" s="100"/>
      <c r="Y2611" s="100"/>
      <c r="Z2611" s="100"/>
    </row>
    <row r="2612" spans="1:26" ht="14.25" hidden="1" customHeight="1" outlineLevel="1" collapsed="1" x14ac:dyDescent="0.2">
      <c r="A2612" s="100" t="s">
        <v>208</v>
      </c>
      <c r="B2612" s="100">
        <v>11</v>
      </c>
      <c r="C2612" s="100" t="s">
        <v>101</v>
      </c>
      <c r="D2612" s="100">
        <v>63</v>
      </c>
      <c r="E2612" s="101">
        <v>165990</v>
      </c>
      <c r="F2612" s="101">
        <v>70000000</v>
      </c>
      <c r="G2612" s="102">
        <v>160</v>
      </c>
      <c r="H2612" s="101" t="s">
        <v>123</v>
      </c>
      <c r="I2612" s="101"/>
      <c r="J2612" s="100"/>
      <c r="K2612" s="100"/>
      <c r="L2612" s="100"/>
      <c r="M2612" s="100"/>
      <c r="N2612" s="100"/>
      <c r="O2612" s="100"/>
      <c r="P2612" s="100"/>
      <c r="Q2612" s="100"/>
      <c r="R2612" s="100"/>
      <c r="S2612" s="100"/>
      <c r="T2612" s="100"/>
      <c r="U2612" s="100"/>
      <c r="V2612" s="100"/>
      <c r="W2612" s="100"/>
      <c r="X2612" s="100"/>
      <c r="Y2612" s="100"/>
      <c r="Z2612" s="100"/>
    </row>
    <row r="2613" spans="1:26" ht="14.25" hidden="1" customHeight="1" outlineLevel="1" x14ac:dyDescent="0.2">
      <c r="A2613" s="100" t="s">
        <v>208</v>
      </c>
      <c r="B2613" s="100">
        <v>12</v>
      </c>
      <c r="C2613" s="100" t="s">
        <v>101</v>
      </c>
      <c r="D2613" s="100">
        <v>64</v>
      </c>
      <c r="E2613" s="101">
        <v>176000</v>
      </c>
      <c r="F2613" s="101">
        <v>0</v>
      </c>
      <c r="G2613" s="102">
        <v>0</v>
      </c>
      <c r="H2613" s="101" t="s">
        <v>123</v>
      </c>
      <c r="I2613" s="101"/>
      <c r="J2613" s="100"/>
      <c r="K2613" s="100"/>
      <c r="L2613" s="100"/>
      <c r="M2613" s="100"/>
      <c r="N2613" s="100"/>
      <c r="O2613" s="100"/>
      <c r="P2613" s="100"/>
      <c r="Q2613" s="100"/>
      <c r="R2613" s="100"/>
      <c r="S2613" s="100"/>
      <c r="T2613" s="100"/>
      <c r="U2613" s="100"/>
      <c r="V2613" s="100"/>
      <c r="W2613" s="100"/>
      <c r="X2613" s="100"/>
      <c r="Y2613" s="100"/>
      <c r="Z2613" s="100"/>
    </row>
    <row r="2614" spans="1:26" ht="14.25" hidden="1" customHeight="1" outlineLevel="1" x14ac:dyDescent="0.2">
      <c r="A2614" s="100" t="s">
        <v>208</v>
      </c>
      <c r="B2614" s="100">
        <v>1</v>
      </c>
      <c r="C2614" s="100" t="s">
        <v>102</v>
      </c>
      <c r="D2614" s="100">
        <v>64</v>
      </c>
      <c r="E2614" s="101">
        <v>176000</v>
      </c>
      <c r="F2614" s="101">
        <v>2500000</v>
      </c>
      <c r="G2614" s="102">
        <v>12</v>
      </c>
      <c r="H2614" s="101" t="s">
        <v>123</v>
      </c>
      <c r="I2614" s="101"/>
      <c r="J2614" s="100"/>
      <c r="K2614" s="100"/>
      <c r="L2614" s="100"/>
      <c r="M2614" s="100"/>
      <c r="N2614" s="100"/>
      <c r="O2614" s="100"/>
      <c r="P2614" s="100"/>
      <c r="Q2614" s="100"/>
      <c r="R2614" s="100"/>
      <c r="S2614" s="100"/>
      <c r="T2614" s="100"/>
      <c r="U2614" s="100"/>
      <c r="V2614" s="100"/>
      <c r="W2614" s="100"/>
      <c r="X2614" s="100"/>
      <c r="Y2614" s="100"/>
      <c r="Z2614" s="100"/>
    </row>
    <row r="2615" spans="1:26" ht="14.25" hidden="1" customHeight="1" outlineLevel="1" x14ac:dyDescent="0.2">
      <c r="A2615" s="100" t="s">
        <v>208</v>
      </c>
      <c r="B2615" s="100">
        <v>2</v>
      </c>
      <c r="C2615" s="100" t="s">
        <v>102</v>
      </c>
      <c r="D2615" s="100">
        <v>64</v>
      </c>
      <c r="E2615" s="101">
        <v>179201</v>
      </c>
      <c r="F2615" s="101">
        <v>5000000</v>
      </c>
      <c r="G2615" s="102">
        <v>24</v>
      </c>
      <c r="H2615" s="101" t="s">
        <v>123</v>
      </c>
      <c r="I2615" s="101"/>
      <c r="J2615" s="100"/>
      <c r="K2615" s="100"/>
      <c r="L2615" s="100"/>
      <c r="M2615" s="100"/>
      <c r="N2615" s="100"/>
      <c r="O2615" s="100"/>
      <c r="P2615" s="100"/>
      <c r="Q2615" s="100"/>
      <c r="R2615" s="100"/>
      <c r="S2615" s="100"/>
      <c r="T2615" s="100"/>
      <c r="U2615" s="100"/>
      <c r="V2615" s="100"/>
      <c r="W2615" s="100"/>
      <c r="X2615" s="100"/>
      <c r="Y2615" s="100"/>
      <c r="Z2615" s="100"/>
    </row>
    <row r="2616" spans="1:26" ht="14.25" hidden="1" customHeight="1" outlineLevel="1" x14ac:dyDescent="0.2">
      <c r="A2616" s="100" t="s">
        <v>208</v>
      </c>
      <c r="B2616" s="100">
        <v>3</v>
      </c>
      <c r="C2616" s="100" t="s">
        <v>102</v>
      </c>
      <c r="D2616" s="100">
        <v>64</v>
      </c>
      <c r="E2616" s="101">
        <v>182402</v>
      </c>
      <c r="F2616" s="101">
        <v>10000000</v>
      </c>
      <c r="G2616" s="102">
        <v>36</v>
      </c>
      <c r="H2616" s="101" t="s">
        <v>123</v>
      </c>
      <c r="I2616" s="101"/>
      <c r="J2616" s="100"/>
      <c r="K2616" s="100"/>
      <c r="L2616" s="100"/>
      <c r="M2616" s="100"/>
      <c r="N2616" s="100"/>
      <c r="O2616" s="100"/>
      <c r="P2616" s="100"/>
      <c r="Q2616" s="100"/>
      <c r="R2616" s="100"/>
      <c r="S2616" s="100"/>
      <c r="T2616" s="100"/>
      <c r="U2616" s="100"/>
      <c r="V2616" s="100"/>
      <c r="W2616" s="100"/>
      <c r="X2616" s="100"/>
      <c r="Y2616" s="100"/>
      <c r="Z2616" s="100"/>
    </row>
    <row r="2617" spans="1:26" ht="14.25" hidden="1" customHeight="1" outlineLevel="1" x14ac:dyDescent="0.2">
      <c r="A2617" s="100" t="s">
        <v>208</v>
      </c>
      <c r="B2617" s="100">
        <v>4</v>
      </c>
      <c r="C2617" s="100" t="s">
        <v>102</v>
      </c>
      <c r="D2617" s="100">
        <v>64</v>
      </c>
      <c r="E2617" s="101">
        <v>185603</v>
      </c>
      <c r="F2617" s="101">
        <v>22500000</v>
      </c>
      <c r="G2617" s="102">
        <v>48</v>
      </c>
      <c r="H2617" s="101" t="s">
        <v>123</v>
      </c>
      <c r="I2617" s="101"/>
      <c r="J2617" s="100"/>
      <c r="K2617" s="100"/>
      <c r="L2617" s="100"/>
      <c r="M2617" s="100"/>
      <c r="N2617" s="100"/>
      <c r="O2617" s="100"/>
      <c r="P2617" s="100"/>
      <c r="Q2617" s="100"/>
      <c r="R2617" s="100"/>
      <c r="S2617" s="100"/>
      <c r="T2617" s="100"/>
      <c r="U2617" s="100"/>
      <c r="V2617" s="100"/>
      <c r="W2617" s="100"/>
      <c r="X2617" s="100"/>
      <c r="Y2617" s="100"/>
      <c r="Z2617" s="100"/>
    </row>
    <row r="2618" spans="1:26" ht="14.25" hidden="1" customHeight="1" outlineLevel="1" x14ac:dyDescent="0.2">
      <c r="A2618" s="100" t="s">
        <v>208</v>
      </c>
      <c r="B2618" s="100">
        <v>5</v>
      </c>
      <c r="C2618" s="100" t="s">
        <v>102</v>
      </c>
      <c r="D2618" s="100">
        <v>64</v>
      </c>
      <c r="E2618" s="101">
        <v>188804</v>
      </c>
      <c r="F2618" s="101">
        <v>22500000</v>
      </c>
      <c r="G2618" s="102">
        <v>48</v>
      </c>
      <c r="H2618" s="101" t="s">
        <v>123</v>
      </c>
      <c r="I2618" s="101"/>
      <c r="J2618" s="100"/>
      <c r="K2618" s="100"/>
      <c r="L2618" s="100"/>
      <c r="M2618" s="100"/>
      <c r="N2618" s="100"/>
      <c r="O2618" s="100"/>
      <c r="P2618" s="100"/>
      <c r="Q2618" s="100"/>
      <c r="R2618" s="100"/>
      <c r="S2618" s="100"/>
      <c r="T2618" s="100"/>
      <c r="U2618" s="100"/>
      <c r="V2618" s="100"/>
      <c r="W2618" s="100"/>
      <c r="X2618" s="100"/>
      <c r="Y2618" s="100"/>
      <c r="Z2618" s="100"/>
    </row>
    <row r="2619" spans="1:26" ht="14.25" hidden="1" customHeight="1" outlineLevel="1" x14ac:dyDescent="0.2">
      <c r="A2619" s="100" t="s">
        <v>208</v>
      </c>
      <c r="B2619" s="100">
        <v>6</v>
      </c>
      <c r="C2619" s="100" t="s">
        <v>102</v>
      </c>
      <c r="D2619" s="100">
        <v>64</v>
      </c>
      <c r="E2619" s="101">
        <v>191999.5</v>
      </c>
      <c r="F2619" s="101">
        <v>22500000</v>
      </c>
      <c r="G2619" s="102">
        <v>48</v>
      </c>
      <c r="H2619" s="101" t="s">
        <v>123</v>
      </c>
      <c r="I2619" s="101"/>
      <c r="J2619" s="100"/>
      <c r="K2619" s="100"/>
      <c r="L2619" s="100"/>
      <c r="M2619" s="100"/>
      <c r="N2619" s="100"/>
      <c r="O2619" s="100"/>
      <c r="P2619" s="100"/>
      <c r="Q2619" s="100"/>
      <c r="R2619" s="100"/>
      <c r="S2619" s="100"/>
      <c r="T2619" s="100"/>
      <c r="U2619" s="100"/>
      <c r="V2619" s="100"/>
      <c r="W2619" s="100"/>
      <c r="X2619" s="100"/>
      <c r="Y2619" s="100"/>
      <c r="Z2619" s="100"/>
    </row>
    <row r="2620" spans="1:26" ht="14.25" hidden="1" customHeight="1" outlineLevel="1" x14ac:dyDescent="0.2">
      <c r="A2620" s="100" t="s">
        <v>208</v>
      </c>
      <c r="B2620" s="100">
        <v>7</v>
      </c>
      <c r="C2620" s="100" t="s">
        <v>102</v>
      </c>
      <c r="D2620" s="100">
        <v>64</v>
      </c>
      <c r="E2620" s="101">
        <v>195200.5</v>
      </c>
      <c r="F2620" s="101">
        <v>22500000</v>
      </c>
      <c r="G2620" s="102">
        <v>48</v>
      </c>
      <c r="H2620" s="101" t="s">
        <v>123</v>
      </c>
      <c r="I2620" s="101"/>
      <c r="J2620" s="100"/>
      <c r="K2620" s="100"/>
      <c r="L2620" s="100"/>
      <c r="M2620" s="100"/>
      <c r="N2620" s="100"/>
      <c r="O2620" s="100"/>
      <c r="P2620" s="100"/>
      <c r="Q2620" s="100"/>
      <c r="R2620" s="100"/>
      <c r="S2620" s="100"/>
      <c r="T2620" s="100"/>
      <c r="U2620" s="100"/>
      <c r="V2620" s="100"/>
      <c r="W2620" s="100"/>
      <c r="X2620" s="100"/>
      <c r="Y2620" s="100"/>
      <c r="Z2620" s="100"/>
    </row>
    <row r="2621" spans="1:26" ht="14.25" hidden="1" customHeight="1" outlineLevel="1" x14ac:dyDescent="0.2">
      <c r="A2621" s="100" t="s">
        <v>208</v>
      </c>
      <c r="B2621" s="100">
        <v>8</v>
      </c>
      <c r="C2621" s="100" t="s">
        <v>102</v>
      </c>
      <c r="D2621" s="100">
        <v>64</v>
      </c>
      <c r="E2621" s="101">
        <v>198401.5</v>
      </c>
      <c r="F2621" s="101">
        <v>22500000</v>
      </c>
      <c r="G2621" s="102">
        <v>48</v>
      </c>
      <c r="H2621" s="101" t="s">
        <v>123</v>
      </c>
      <c r="I2621" s="101"/>
      <c r="J2621" s="100"/>
      <c r="K2621" s="100"/>
      <c r="L2621" s="100"/>
      <c r="M2621" s="100"/>
      <c r="N2621" s="100"/>
      <c r="O2621" s="100"/>
      <c r="P2621" s="100"/>
      <c r="Q2621" s="100"/>
      <c r="R2621" s="100"/>
      <c r="S2621" s="100"/>
      <c r="T2621" s="100"/>
      <c r="U2621" s="100"/>
      <c r="V2621" s="100"/>
      <c r="W2621" s="100"/>
      <c r="X2621" s="100"/>
      <c r="Y2621" s="100"/>
      <c r="Z2621" s="100"/>
    </row>
    <row r="2622" spans="1:26" ht="14.25" hidden="1" customHeight="1" outlineLevel="1" x14ac:dyDescent="0.2">
      <c r="A2622" s="100" t="s">
        <v>208</v>
      </c>
      <c r="B2622" s="100">
        <v>9</v>
      </c>
      <c r="C2622" s="100" t="s">
        <v>102</v>
      </c>
      <c r="D2622" s="100">
        <v>64</v>
      </c>
      <c r="E2622" s="101">
        <v>201597</v>
      </c>
      <c r="F2622" s="101">
        <v>22500000</v>
      </c>
      <c r="G2622" s="102">
        <v>48</v>
      </c>
      <c r="H2622" s="101" t="s">
        <v>123</v>
      </c>
      <c r="I2622" s="101"/>
      <c r="J2622" s="100"/>
      <c r="K2622" s="100"/>
      <c r="L2622" s="100"/>
      <c r="M2622" s="100"/>
      <c r="N2622" s="100"/>
      <c r="O2622" s="100"/>
      <c r="P2622" s="100"/>
      <c r="Q2622" s="100"/>
      <c r="R2622" s="100"/>
      <c r="S2622" s="100"/>
      <c r="T2622" s="100"/>
      <c r="U2622" s="100"/>
      <c r="V2622" s="100"/>
      <c r="W2622" s="100"/>
      <c r="X2622" s="100"/>
      <c r="Y2622" s="100"/>
      <c r="Z2622" s="100"/>
    </row>
    <row r="2623" spans="1:26" ht="14.25" hidden="1" customHeight="1" outlineLevel="1" x14ac:dyDescent="0.2">
      <c r="A2623" s="100" t="s">
        <v>208</v>
      </c>
      <c r="B2623" s="100">
        <v>10</v>
      </c>
      <c r="C2623" s="100" t="s">
        <v>102</v>
      </c>
      <c r="D2623" s="100">
        <v>64</v>
      </c>
      <c r="E2623" s="101">
        <v>204798</v>
      </c>
      <c r="F2623" s="101">
        <v>22500000</v>
      </c>
      <c r="G2623" s="102">
        <v>48</v>
      </c>
      <c r="H2623" s="101" t="s">
        <v>123</v>
      </c>
      <c r="I2623" s="101"/>
      <c r="J2623" s="100"/>
      <c r="K2623" s="100"/>
      <c r="L2623" s="100"/>
      <c r="M2623" s="100"/>
      <c r="N2623" s="100"/>
      <c r="O2623" s="100"/>
      <c r="P2623" s="100"/>
      <c r="Q2623" s="100"/>
      <c r="R2623" s="100"/>
      <c r="S2623" s="100"/>
      <c r="T2623" s="100"/>
      <c r="U2623" s="100"/>
      <c r="V2623" s="100"/>
      <c r="W2623" s="100"/>
      <c r="X2623" s="100"/>
      <c r="Y2623" s="100"/>
      <c r="Z2623" s="100"/>
    </row>
    <row r="2624" spans="1:26" ht="14.25" hidden="1" customHeight="1" outlineLevel="1" x14ac:dyDescent="0.2">
      <c r="A2624" s="100" t="s">
        <v>208</v>
      </c>
      <c r="B2624" s="100">
        <v>11</v>
      </c>
      <c r="C2624" s="100" t="s">
        <v>102</v>
      </c>
      <c r="D2624" s="100">
        <v>64</v>
      </c>
      <c r="E2624" s="101">
        <v>207999</v>
      </c>
      <c r="F2624" s="101">
        <v>22500000</v>
      </c>
      <c r="G2624" s="102">
        <v>48</v>
      </c>
      <c r="H2624" s="101" t="s">
        <v>123</v>
      </c>
      <c r="I2624" s="101"/>
      <c r="J2624" s="100"/>
      <c r="K2624" s="100"/>
      <c r="L2624" s="100"/>
      <c r="M2624" s="100"/>
      <c r="N2624" s="100"/>
      <c r="O2624" s="100"/>
      <c r="P2624" s="100"/>
      <c r="Q2624" s="100"/>
      <c r="R2624" s="100"/>
      <c r="S2624" s="100"/>
      <c r="T2624" s="100"/>
      <c r="U2624" s="100"/>
      <c r="V2624" s="100"/>
      <c r="W2624" s="100"/>
      <c r="X2624" s="100"/>
      <c r="Y2624" s="100"/>
      <c r="Z2624" s="100"/>
    </row>
    <row r="2625" spans="1:26" ht="14.25" hidden="1" customHeight="1" outlineLevel="1" x14ac:dyDescent="0.2">
      <c r="A2625" s="100" t="s">
        <v>208</v>
      </c>
      <c r="B2625" s="100">
        <v>12</v>
      </c>
      <c r="C2625" s="100" t="s">
        <v>102</v>
      </c>
      <c r="D2625" s="100">
        <v>64</v>
      </c>
      <c r="E2625" s="101">
        <v>211200</v>
      </c>
      <c r="F2625" s="101">
        <v>0</v>
      </c>
      <c r="G2625" s="102">
        <v>0</v>
      </c>
      <c r="H2625" s="101" t="s">
        <v>123</v>
      </c>
      <c r="I2625" s="101"/>
      <c r="J2625" s="100"/>
      <c r="K2625" s="100"/>
      <c r="L2625" s="100"/>
      <c r="M2625" s="100"/>
      <c r="N2625" s="100"/>
      <c r="O2625" s="100"/>
      <c r="P2625" s="100"/>
      <c r="Q2625" s="100"/>
      <c r="R2625" s="100"/>
      <c r="S2625" s="100"/>
      <c r="T2625" s="100"/>
      <c r="U2625" s="100"/>
      <c r="V2625" s="100"/>
      <c r="W2625" s="100"/>
      <c r="X2625" s="100"/>
      <c r="Y2625" s="100"/>
      <c r="Z2625" s="100"/>
    </row>
    <row r="2626" spans="1:26" ht="14.25" hidden="1" customHeight="1" outlineLevel="1" x14ac:dyDescent="0.2">
      <c r="A2626" s="201" t="s">
        <v>208</v>
      </c>
      <c r="B2626" s="97">
        <v>1</v>
      </c>
      <c r="C2626" s="97" t="s">
        <v>103</v>
      </c>
      <c r="D2626" s="97">
        <v>64</v>
      </c>
      <c r="E2626" s="98">
        <v>221760</v>
      </c>
      <c r="F2626" s="98">
        <v>0</v>
      </c>
      <c r="G2626" s="99">
        <v>0</v>
      </c>
      <c r="H2626" s="98" t="s">
        <v>123</v>
      </c>
      <c r="I2626" s="101"/>
      <c r="J2626" s="100"/>
      <c r="K2626" s="100"/>
      <c r="L2626" s="100"/>
      <c r="M2626" s="100"/>
      <c r="N2626" s="100"/>
      <c r="O2626" s="100"/>
      <c r="P2626" s="100"/>
      <c r="Q2626" s="100"/>
      <c r="R2626" s="100"/>
      <c r="S2626" s="100"/>
      <c r="T2626" s="100"/>
      <c r="U2626" s="100"/>
      <c r="V2626" s="100"/>
      <c r="W2626" s="100"/>
      <c r="X2626" s="100"/>
      <c r="Y2626" s="100"/>
      <c r="Z2626" s="100"/>
    </row>
    <row r="2627" spans="1:26" ht="14.25" customHeight="1" collapsed="1" x14ac:dyDescent="0.2">
      <c r="A2627" s="100" t="s">
        <v>209</v>
      </c>
      <c r="B2627" s="100">
        <v>1</v>
      </c>
      <c r="C2627" s="100" t="s">
        <v>101</v>
      </c>
      <c r="D2627" s="100">
        <v>43</v>
      </c>
      <c r="E2627" s="101">
        <v>87120</v>
      </c>
      <c r="F2627" s="101">
        <v>100000</v>
      </c>
      <c r="G2627" s="102">
        <v>2</v>
      </c>
      <c r="H2627" s="101" t="s">
        <v>123</v>
      </c>
      <c r="I2627" s="101"/>
      <c r="J2627" s="100"/>
      <c r="K2627" s="100"/>
      <c r="L2627" s="100"/>
      <c r="M2627" s="100"/>
      <c r="N2627" s="100"/>
      <c r="O2627" s="100"/>
      <c r="P2627" s="100"/>
      <c r="Q2627" s="100"/>
      <c r="R2627" s="100"/>
      <c r="S2627" s="100"/>
      <c r="T2627" s="100"/>
      <c r="U2627" s="100"/>
      <c r="V2627" s="100"/>
      <c r="W2627" s="100"/>
      <c r="X2627" s="100"/>
      <c r="Y2627" s="100"/>
      <c r="Z2627" s="100"/>
    </row>
    <row r="2628" spans="1:26" ht="14.25" hidden="1" customHeight="1" outlineLevel="1" x14ac:dyDescent="0.2">
      <c r="A2628" s="100" t="s">
        <v>209</v>
      </c>
      <c r="B2628" s="100">
        <v>2</v>
      </c>
      <c r="C2628" s="100" t="s">
        <v>101</v>
      </c>
      <c r="D2628" s="100">
        <v>45</v>
      </c>
      <c r="E2628" s="101">
        <v>92290.000000000015</v>
      </c>
      <c r="F2628" s="101">
        <v>200000</v>
      </c>
      <c r="G2628" s="102">
        <v>5</v>
      </c>
      <c r="H2628" s="101" t="s">
        <v>123</v>
      </c>
      <c r="I2628" s="101"/>
      <c r="J2628" s="100"/>
      <c r="K2628" s="100"/>
      <c r="L2628" s="100"/>
      <c r="M2628" s="100"/>
      <c r="N2628" s="100"/>
      <c r="O2628" s="100"/>
      <c r="P2628" s="100"/>
      <c r="Q2628" s="100"/>
      <c r="R2628" s="100"/>
      <c r="S2628" s="100"/>
      <c r="T2628" s="100"/>
      <c r="U2628" s="100"/>
      <c r="V2628" s="100"/>
      <c r="W2628" s="100"/>
      <c r="X2628" s="100"/>
      <c r="Y2628" s="100"/>
      <c r="Z2628" s="100"/>
    </row>
    <row r="2629" spans="1:26" ht="14.25" hidden="1" customHeight="1" outlineLevel="1" x14ac:dyDescent="0.2">
      <c r="A2629" s="100" t="s">
        <v>209</v>
      </c>
      <c r="B2629" s="100">
        <v>3</v>
      </c>
      <c r="C2629" s="100" t="s">
        <v>101</v>
      </c>
      <c r="D2629" s="100">
        <v>46</v>
      </c>
      <c r="E2629" s="101">
        <v>97790.000000000015</v>
      </c>
      <c r="F2629" s="101">
        <v>400000</v>
      </c>
      <c r="G2629" s="102">
        <v>14</v>
      </c>
      <c r="H2629" s="101" t="s">
        <v>123</v>
      </c>
      <c r="I2629" s="101"/>
      <c r="J2629" s="100"/>
      <c r="K2629" s="100"/>
      <c r="L2629" s="100"/>
      <c r="M2629" s="100"/>
      <c r="N2629" s="100"/>
      <c r="O2629" s="100"/>
      <c r="P2629" s="100"/>
      <c r="Q2629" s="100"/>
      <c r="R2629" s="100"/>
      <c r="S2629" s="100"/>
      <c r="T2629" s="100"/>
      <c r="U2629" s="100"/>
      <c r="V2629" s="100"/>
      <c r="W2629" s="100"/>
      <c r="X2629" s="100"/>
      <c r="Y2629" s="100"/>
      <c r="Z2629" s="100"/>
    </row>
    <row r="2630" spans="1:26" ht="14.25" hidden="1" customHeight="1" outlineLevel="1" x14ac:dyDescent="0.2">
      <c r="A2630" s="100" t="s">
        <v>209</v>
      </c>
      <c r="B2630" s="100">
        <v>4</v>
      </c>
      <c r="C2630" s="100" t="s">
        <v>101</v>
      </c>
      <c r="D2630" s="100">
        <v>48</v>
      </c>
      <c r="E2630" s="101">
        <v>103620</v>
      </c>
      <c r="F2630" s="101">
        <v>2000000</v>
      </c>
      <c r="G2630" s="102">
        <v>28</v>
      </c>
      <c r="H2630" s="101" t="s">
        <v>123</v>
      </c>
      <c r="I2630" s="101"/>
      <c r="J2630" s="100"/>
      <c r="K2630" s="100"/>
      <c r="L2630" s="100"/>
      <c r="M2630" s="100"/>
      <c r="N2630" s="100"/>
      <c r="O2630" s="100"/>
      <c r="P2630" s="100"/>
      <c r="Q2630" s="100"/>
      <c r="R2630" s="100"/>
      <c r="S2630" s="100"/>
      <c r="T2630" s="100"/>
      <c r="U2630" s="100"/>
      <c r="V2630" s="100"/>
      <c r="W2630" s="100"/>
      <c r="X2630" s="100"/>
      <c r="Y2630" s="100"/>
      <c r="Z2630" s="100"/>
    </row>
    <row r="2631" spans="1:26" ht="14.25" hidden="1" customHeight="1" outlineLevel="1" x14ac:dyDescent="0.2">
      <c r="A2631" s="100" t="s">
        <v>209</v>
      </c>
      <c r="B2631" s="100">
        <v>5</v>
      </c>
      <c r="C2631" s="100" t="s">
        <v>101</v>
      </c>
      <c r="D2631" s="100">
        <v>49</v>
      </c>
      <c r="E2631" s="101">
        <v>109780</v>
      </c>
      <c r="F2631" s="101">
        <v>4000000</v>
      </c>
      <c r="G2631" s="102">
        <v>66</v>
      </c>
      <c r="H2631" s="101" t="s">
        <v>123</v>
      </c>
      <c r="I2631" s="101"/>
      <c r="J2631" s="100"/>
      <c r="K2631" s="100"/>
      <c r="L2631" s="100"/>
      <c r="M2631" s="100"/>
      <c r="N2631" s="100"/>
      <c r="O2631" s="100"/>
      <c r="P2631" s="100"/>
      <c r="Q2631" s="100"/>
      <c r="R2631" s="100"/>
      <c r="S2631" s="100"/>
      <c r="T2631" s="100"/>
      <c r="U2631" s="100"/>
      <c r="V2631" s="100"/>
      <c r="W2631" s="100"/>
      <c r="X2631" s="100"/>
      <c r="Y2631" s="100"/>
      <c r="Z2631" s="100"/>
    </row>
    <row r="2632" spans="1:26" ht="14.25" hidden="1" customHeight="1" outlineLevel="1" x14ac:dyDescent="0.2">
      <c r="A2632" s="100" t="s">
        <v>209</v>
      </c>
      <c r="B2632" s="100">
        <v>6</v>
      </c>
      <c r="C2632" s="100" t="s">
        <v>101</v>
      </c>
      <c r="D2632" s="100">
        <v>51</v>
      </c>
      <c r="E2632" s="101">
        <v>116380</v>
      </c>
      <c r="F2632" s="101">
        <v>6000000</v>
      </c>
      <c r="G2632" s="102">
        <v>102</v>
      </c>
      <c r="H2632" s="101" t="s">
        <v>123</v>
      </c>
      <c r="I2632" s="101"/>
      <c r="J2632" s="100"/>
      <c r="K2632" s="100"/>
      <c r="L2632" s="100"/>
      <c r="M2632" s="100"/>
      <c r="N2632" s="100"/>
      <c r="O2632" s="100"/>
      <c r="P2632" s="100"/>
      <c r="Q2632" s="100"/>
      <c r="R2632" s="100"/>
      <c r="S2632" s="100"/>
      <c r="T2632" s="100"/>
      <c r="U2632" s="100"/>
      <c r="V2632" s="100"/>
      <c r="W2632" s="100"/>
      <c r="X2632" s="100"/>
      <c r="Y2632" s="100"/>
      <c r="Z2632" s="100"/>
    </row>
    <row r="2633" spans="1:26" ht="14.25" hidden="1" customHeight="1" outlineLevel="1" x14ac:dyDescent="0.2">
      <c r="A2633" s="100" t="s">
        <v>209</v>
      </c>
      <c r="B2633" s="100">
        <v>7</v>
      </c>
      <c r="C2633" s="100" t="s">
        <v>101</v>
      </c>
      <c r="D2633" s="100">
        <v>52</v>
      </c>
      <c r="E2633" s="101">
        <v>123310</v>
      </c>
      <c r="F2633" s="101">
        <v>11000000</v>
      </c>
      <c r="G2633" s="102">
        <v>124</v>
      </c>
      <c r="H2633" s="101" t="s">
        <v>123</v>
      </c>
      <c r="I2633" s="101"/>
      <c r="J2633" s="100"/>
      <c r="K2633" s="100"/>
      <c r="L2633" s="100"/>
      <c r="M2633" s="100"/>
      <c r="N2633" s="100"/>
      <c r="O2633" s="100"/>
      <c r="P2633" s="100"/>
      <c r="Q2633" s="100"/>
      <c r="R2633" s="100"/>
      <c r="S2633" s="100"/>
      <c r="T2633" s="100"/>
      <c r="U2633" s="100"/>
      <c r="V2633" s="100"/>
      <c r="W2633" s="100"/>
      <c r="X2633" s="100"/>
      <c r="Y2633" s="100"/>
      <c r="Z2633" s="100"/>
    </row>
    <row r="2634" spans="1:26" ht="14.25" hidden="1" customHeight="1" outlineLevel="1" x14ac:dyDescent="0.2">
      <c r="A2634" s="100" t="s">
        <v>209</v>
      </c>
      <c r="B2634" s="100">
        <v>8</v>
      </c>
      <c r="C2634" s="100" t="s">
        <v>101</v>
      </c>
      <c r="D2634" s="100">
        <v>54</v>
      </c>
      <c r="E2634" s="101">
        <v>130680</v>
      </c>
      <c r="F2634" s="101">
        <v>17000000</v>
      </c>
      <c r="G2634" s="102">
        <v>140</v>
      </c>
      <c r="H2634" s="101" t="s">
        <v>123</v>
      </c>
      <c r="I2634" s="101"/>
      <c r="J2634" s="100"/>
      <c r="K2634" s="100"/>
      <c r="L2634" s="100"/>
      <c r="M2634" s="100"/>
      <c r="N2634" s="100"/>
      <c r="O2634" s="100"/>
      <c r="P2634" s="100"/>
      <c r="Q2634" s="100"/>
      <c r="R2634" s="100"/>
      <c r="S2634" s="100"/>
      <c r="T2634" s="100"/>
      <c r="U2634" s="100"/>
      <c r="V2634" s="100"/>
      <c r="W2634" s="100"/>
      <c r="X2634" s="100"/>
      <c r="Y2634" s="100"/>
      <c r="Z2634" s="100"/>
    </row>
    <row r="2635" spans="1:26" ht="14.25" hidden="1" customHeight="1" outlineLevel="1" x14ac:dyDescent="0.2">
      <c r="A2635" s="100" t="s">
        <v>209</v>
      </c>
      <c r="B2635" s="100">
        <v>9</v>
      </c>
      <c r="C2635" s="100" t="s">
        <v>101</v>
      </c>
      <c r="D2635" s="100">
        <v>55</v>
      </c>
      <c r="E2635" s="101">
        <v>138490</v>
      </c>
      <c r="F2635" s="101">
        <v>36000000</v>
      </c>
      <c r="G2635" s="102">
        <v>148</v>
      </c>
      <c r="H2635" s="101" t="s">
        <v>123</v>
      </c>
      <c r="I2635" s="101"/>
      <c r="J2635" s="100"/>
      <c r="K2635" s="100"/>
      <c r="L2635" s="100"/>
      <c r="M2635" s="100"/>
      <c r="N2635" s="100"/>
      <c r="O2635" s="100"/>
      <c r="P2635" s="100"/>
      <c r="Q2635" s="100"/>
      <c r="R2635" s="100"/>
      <c r="S2635" s="100"/>
      <c r="T2635" s="100"/>
      <c r="U2635" s="100"/>
      <c r="V2635" s="100"/>
      <c r="W2635" s="100"/>
      <c r="X2635" s="100"/>
      <c r="Y2635" s="100"/>
      <c r="Z2635" s="100"/>
    </row>
    <row r="2636" spans="1:26" ht="14.25" hidden="1" customHeight="1" outlineLevel="1" x14ac:dyDescent="0.2">
      <c r="A2636" s="100" t="s">
        <v>209</v>
      </c>
      <c r="B2636" s="100">
        <v>10</v>
      </c>
      <c r="C2636" s="100" t="s">
        <v>101</v>
      </c>
      <c r="D2636" s="100">
        <v>56</v>
      </c>
      <c r="E2636" s="101">
        <v>146850</v>
      </c>
      <c r="F2636" s="101">
        <v>52000000</v>
      </c>
      <c r="G2636" s="102">
        <v>152</v>
      </c>
      <c r="H2636" s="101" t="s">
        <v>123</v>
      </c>
      <c r="I2636" s="101"/>
      <c r="J2636" s="100"/>
      <c r="K2636" s="100"/>
      <c r="L2636" s="100"/>
      <c r="M2636" s="100"/>
      <c r="N2636" s="100"/>
      <c r="O2636" s="100"/>
      <c r="P2636" s="100"/>
      <c r="Q2636" s="100"/>
      <c r="R2636" s="100"/>
      <c r="S2636" s="100"/>
      <c r="T2636" s="100"/>
      <c r="U2636" s="100"/>
      <c r="V2636" s="100"/>
      <c r="W2636" s="100"/>
      <c r="X2636" s="100"/>
      <c r="Y2636" s="100"/>
      <c r="Z2636" s="100"/>
    </row>
    <row r="2637" spans="1:26" ht="14.25" hidden="1" customHeight="1" outlineLevel="1" collapsed="1" x14ac:dyDescent="0.2">
      <c r="A2637" s="100" t="s">
        <v>209</v>
      </c>
      <c r="B2637" s="100">
        <v>11</v>
      </c>
      <c r="C2637" s="100" t="s">
        <v>101</v>
      </c>
      <c r="D2637" s="100">
        <v>57</v>
      </c>
      <c r="E2637" s="101">
        <v>155650</v>
      </c>
      <c r="F2637" s="101">
        <v>70000000</v>
      </c>
      <c r="G2637" s="102">
        <v>160</v>
      </c>
      <c r="H2637" s="101" t="s">
        <v>123</v>
      </c>
      <c r="I2637" s="101"/>
      <c r="J2637" s="100"/>
      <c r="K2637" s="100"/>
      <c r="L2637" s="100"/>
      <c r="M2637" s="100"/>
      <c r="N2637" s="100"/>
      <c r="O2637" s="100"/>
      <c r="P2637" s="100"/>
      <c r="Q2637" s="100"/>
      <c r="R2637" s="100"/>
      <c r="S2637" s="100"/>
      <c r="T2637" s="100"/>
      <c r="U2637" s="100"/>
      <c r="V2637" s="100"/>
      <c r="W2637" s="100"/>
      <c r="X2637" s="100"/>
      <c r="Y2637" s="100"/>
      <c r="Z2637" s="100"/>
    </row>
    <row r="2638" spans="1:26" ht="14.25" hidden="1" customHeight="1" outlineLevel="1" x14ac:dyDescent="0.2">
      <c r="A2638" s="100" t="s">
        <v>209</v>
      </c>
      <c r="B2638" s="100">
        <v>12</v>
      </c>
      <c r="C2638" s="100" t="s">
        <v>101</v>
      </c>
      <c r="D2638" s="100">
        <v>58</v>
      </c>
      <c r="E2638" s="101">
        <v>165000</v>
      </c>
      <c r="F2638" s="101">
        <v>0</v>
      </c>
      <c r="G2638" s="102">
        <v>0</v>
      </c>
      <c r="H2638" s="101" t="s">
        <v>123</v>
      </c>
      <c r="I2638" s="101"/>
      <c r="J2638" s="100"/>
      <c r="K2638" s="100"/>
      <c r="L2638" s="100"/>
      <c r="M2638" s="100"/>
      <c r="N2638" s="100"/>
      <c r="O2638" s="100"/>
      <c r="P2638" s="100"/>
      <c r="Q2638" s="100"/>
      <c r="R2638" s="100"/>
      <c r="S2638" s="100"/>
      <c r="T2638" s="100"/>
      <c r="U2638" s="100"/>
      <c r="V2638" s="100"/>
      <c r="W2638" s="100"/>
      <c r="X2638" s="100"/>
      <c r="Y2638" s="100"/>
      <c r="Z2638" s="100"/>
    </row>
    <row r="2639" spans="1:26" ht="14.25" hidden="1" customHeight="1" outlineLevel="1" x14ac:dyDescent="0.2">
      <c r="A2639" s="100" t="s">
        <v>209</v>
      </c>
      <c r="B2639" s="100">
        <v>1</v>
      </c>
      <c r="C2639" s="100" t="s">
        <v>102</v>
      </c>
      <c r="D2639" s="100">
        <v>58</v>
      </c>
      <c r="E2639" s="101">
        <v>165000</v>
      </c>
      <c r="F2639" s="101">
        <v>2500000</v>
      </c>
      <c r="G2639" s="102">
        <v>12</v>
      </c>
      <c r="H2639" s="101" t="s">
        <v>123</v>
      </c>
      <c r="I2639" s="101"/>
      <c r="J2639" s="100"/>
      <c r="K2639" s="100"/>
      <c r="L2639" s="100"/>
      <c r="M2639" s="100"/>
      <c r="N2639" s="100"/>
      <c r="O2639" s="100"/>
      <c r="P2639" s="100"/>
      <c r="Q2639" s="100"/>
      <c r="R2639" s="100"/>
      <c r="S2639" s="100"/>
      <c r="T2639" s="100"/>
      <c r="U2639" s="100"/>
      <c r="V2639" s="100"/>
      <c r="W2639" s="100"/>
      <c r="X2639" s="100"/>
      <c r="Y2639" s="100"/>
      <c r="Z2639" s="100"/>
    </row>
    <row r="2640" spans="1:26" ht="14.25" hidden="1" customHeight="1" outlineLevel="1" x14ac:dyDescent="0.2">
      <c r="A2640" s="100" t="s">
        <v>209</v>
      </c>
      <c r="B2640" s="100">
        <v>2</v>
      </c>
      <c r="C2640" s="100" t="s">
        <v>102</v>
      </c>
      <c r="D2640" s="100">
        <v>58</v>
      </c>
      <c r="E2640" s="101">
        <v>167999.7</v>
      </c>
      <c r="F2640" s="101">
        <v>5000000</v>
      </c>
      <c r="G2640" s="102">
        <v>24</v>
      </c>
      <c r="H2640" s="101" t="s">
        <v>123</v>
      </c>
      <c r="I2640" s="101"/>
      <c r="J2640" s="100"/>
      <c r="K2640" s="100"/>
      <c r="L2640" s="100"/>
      <c r="M2640" s="100"/>
      <c r="N2640" s="100"/>
      <c r="O2640" s="100"/>
      <c r="P2640" s="100"/>
      <c r="Q2640" s="100"/>
      <c r="R2640" s="100"/>
      <c r="S2640" s="100"/>
      <c r="T2640" s="100"/>
      <c r="U2640" s="100"/>
      <c r="V2640" s="100"/>
      <c r="W2640" s="100"/>
      <c r="X2640" s="100"/>
      <c r="Y2640" s="100"/>
      <c r="Z2640" s="100"/>
    </row>
    <row r="2641" spans="1:26" ht="14.25" hidden="1" customHeight="1" outlineLevel="1" x14ac:dyDescent="0.2">
      <c r="A2641" s="100" t="s">
        <v>209</v>
      </c>
      <c r="B2641" s="100">
        <v>3</v>
      </c>
      <c r="C2641" s="100" t="s">
        <v>102</v>
      </c>
      <c r="D2641" s="100">
        <v>58</v>
      </c>
      <c r="E2641" s="101">
        <v>171000.5</v>
      </c>
      <c r="F2641" s="101">
        <v>10000000</v>
      </c>
      <c r="G2641" s="102">
        <v>36</v>
      </c>
      <c r="H2641" s="101" t="s">
        <v>123</v>
      </c>
      <c r="I2641" s="101"/>
      <c r="J2641" s="100"/>
      <c r="K2641" s="100"/>
      <c r="L2641" s="100"/>
      <c r="M2641" s="100"/>
      <c r="N2641" s="100"/>
      <c r="O2641" s="100"/>
      <c r="P2641" s="100"/>
      <c r="Q2641" s="100"/>
      <c r="R2641" s="100"/>
      <c r="S2641" s="100"/>
      <c r="T2641" s="100"/>
      <c r="U2641" s="100"/>
      <c r="V2641" s="100"/>
      <c r="W2641" s="100"/>
      <c r="X2641" s="100"/>
      <c r="Y2641" s="100"/>
      <c r="Z2641" s="100"/>
    </row>
    <row r="2642" spans="1:26" ht="14.25" hidden="1" customHeight="1" outlineLevel="1" x14ac:dyDescent="0.2">
      <c r="A2642" s="100" t="s">
        <v>209</v>
      </c>
      <c r="B2642" s="100">
        <v>4</v>
      </c>
      <c r="C2642" s="100" t="s">
        <v>102</v>
      </c>
      <c r="D2642" s="100">
        <v>58</v>
      </c>
      <c r="E2642" s="101">
        <v>174000.2</v>
      </c>
      <c r="F2642" s="101">
        <v>22500000</v>
      </c>
      <c r="G2642" s="102">
        <v>48</v>
      </c>
      <c r="H2642" s="101" t="s">
        <v>123</v>
      </c>
      <c r="I2642" s="101"/>
      <c r="J2642" s="100"/>
      <c r="K2642" s="100"/>
      <c r="L2642" s="100"/>
      <c r="M2642" s="100"/>
      <c r="N2642" s="100"/>
      <c r="O2642" s="100"/>
      <c r="P2642" s="100"/>
      <c r="Q2642" s="100"/>
      <c r="R2642" s="100"/>
      <c r="S2642" s="100"/>
      <c r="T2642" s="100"/>
      <c r="U2642" s="100"/>
      <c r="V2642" s="100"/>
      <c r="W2642" s="100"/>
      <c r="X2642" s="100"/>
      <c r="Y2642" s="100"/>
      <c r="Z2642" s="100"/>
    </row>
    <row r="2643" spans="1:26" ht="14.25" hidden="1" customHeight="1" outlineLevel="1" x14ac:dyDescent="0.2">
      <c r="A2643" s="100" t="s">
        <v>209</v>
      </c>
      <c r="B2643" s="100">
        <v>5</v>
      </c>
      <c r="C2643" s="100" t="s">
        <v>102</v>
      </c>
      <c r="D2643" s="100">
        <v>58</v>
      </c>
      <c r="E2643" s="101">
        <v>176999.9</v>
      </c>
      <c r="F2643" s="101">
        <v>22500000</v>
      </c>
      <c r="G2643" s="102">
        <v>48</v>
      </c>
      <c r="H2643" s="101" t="s">
        <v>123</v>
      </c>
      <c r="I2643" s="101"/>
      <c r="J2643" s="100"/>
      <c r="K2643" s="100"/>
      <c r="L2643" s="100"/>
      <c r="M2643" s="100"/>
      <c r="N2643" s="100"/>
      <c r="O2643" s="100"/>
      <c r="P2643" s="100"/>
      <c r="Q2643" s="100"/>
      <c r="R2643" s="100"/>
      <c r="S2643" s="100"/>
      <c r="T2643" s="100"/>
      <c r="U2643" s="100"/>
      <c r="V2643" s="100"/>
      <c r="W2643" s="100"/>
      <c r="X2643" s="100"/>
      <c r="Y2643" s="100"/>
      <c r="Z2643" s="100"/>
    </row>
    <row r="2644" spans="1:26" ht="14.25" hidden="1" customHeight="1" outlineLevel="1" x14ac:dyDescent="0.2">
      <c r="A2644" s="100" t="s">
        <v>209</v>
      </c>
      <c r="B2644" s="100">
        <v>6</v>
      </c>
      <c r="C2644" s="100" t="s">
        <v>102</v>
      </c>
      <c r="D2644" s="100">
        <v>58</v>
      </c>
      <c r="E2644" s="101">
        <v>179999.6</v>
      </c>
      <c r="F2644" s="101">
        <v>22500000</v>
      </c>
      <c r="G2644" s="102">
        <v>48</v>
      </c>
      <c r="H2644" s="101" t="s">
        <v>123</v>
      </c>
      <c r="I2644" s="101"/>
      <c r="J2644" s="100"/>
      <c r="K2644" s="100"/>
      <c r="L2644" s="100"/>
      <c r="M2644" s="100"/>
      <c r="N2644" s="100"/>
      <c r="O2644" s="100"/>
      <c r="P2644" s="100"/>
      <c r="Q2644" s="100"/>
      <c r="R2644" s="100"/>
      <c r="S2644" s="100"/>
      <c r="T2644" s="100"/>
      <c r="U2644" s="100"/>
      <c r="V2644" s="100"/>
      <c r="W2644" s="100"/>
      <c r="X2644" s="100"/>
      <c r="Y2644" s="100"/>
      <c r="Z2644" s="100"/>
    </row>
    <row r="2645" spans="1:26" ht="14.25" hidden="1" customHeight="1" outlineLevel="1" x14ac:dyDescent="0.2">
      <c r="A2645" s="100" t="s">
        <v>209</v>
      </c>
      <c r="B2645" s="100">
        <v>7</v>
      </c>
      <c r="C2645" s="100" t="s">
        <v>102</v>
      </c>
      <c r="D2645" s="100">
        <v>58</v>
      </c>
      <c r="E2645" s="101">
        <v>183000.4</v>
      </c>
      <c r="F2645" s="101">
        <v>22500000</v>
      </c>
      <c r="G2645" s="102">
        <v>48</v>
      </c>
      <c r="H2645" s="101" t="s">
        <v>123</v>
      </c>
      <c r="I2645" s="101"/>
      <c r="J2645" s="100"/>
      <c r="K2645" s="100"/>
      <c r="L2645" s="100"/>
      <c r="M2645" s="100"/>
      <c r="N2645" s="100"/>
      <c r="O2645" s="100"/>
      <c r="P2645" s="100"/>
      <c r="Q2645" s="100"/>
      <c r="R2645" s="100"/>
      <c r="S2645" s="100"/>
      <c r="T2645" s="100"/>
      <c r="U2645" s="100"/>
      <c r="V2645" s="100"/>
      <c r="W2645" s="100"/>
      <c r="X2645" s="100"/>
      <c r="Y2645" s="100"/>
      <c r="Z2645" s="100"/>
    </row>
    <row r="2646" spans="1:26" ht="14.25" hidden="1" customHeight="1" outlineLevel="1" x14ac:dyDescent="0.2">
      <c r="A2646" s="100" t="s">
        <v>209</v>
      </c>
      <c r="B2646" s="100">
        <v>8</v>
      </c>
      <c r="C2646" s="100" t="s">
        <v>102</v>
      </c>
      <c r="D2646" s="100">
        <v>58</v>
      </c>
      <c r="E2646" s="101">
        <v>186000.1</v>
      </c>
      <c r="F2646" s="101">
        <v>22500000</v>
      </c>
      <c r="G2646" s="102">
        <v>48</v>
      </c>
      <c r="H2646" s="101" t="s">
        <v>123</v>
      </c>
      <c r="I2646" s="101"/>
      <c r="J2646" s="100"/>
      <c r="K2646" s="100"/>
      <c r="L2646" s="100"/>
      <c r="M2646" s="100"/>
      <c r="N2646" s="100"/>
      <c r="O2646" s="100"/>
      <c r="P2646" s="100"/>
      <c r="Q2646" s="100"/>
      <c r="R2646" s="100"/>
      <c r="S2646" s="100"/>
      <c r="T2646" s="100"/>
      <c r="U2646" s="100"/>
      <c r="V2646" s="100"/>
      <c r="W2646" s="100"/>
      <c r="X2646" s="100"/>
      <c r="Y2646" s="100"/>
      <c r="Z2646" s="100"/>
    </row>
    <row r="2647" spans="1:26" ht="14.25" hidden="1" customHeight="1" outlineLevel="1" x14ac:dyDescent="0.2">
      <c r="A2647" s="100" t="s">
        <v>209</v>
      </c>
      <c r="B2647" s="100">
        <v>9</v>
      </c>
      <c r="C2647" s="100" t="s">
        <v>102</v>
      </c>
      <c r="D2647" s="100">
        <v>58</v>
      </c>
      <c r="E2647" s="101">
        <v>188999.8</v>
      </c>
      <c r="F2647" s="101">
        <v>22500000</v>
      </c>
      <c r="G2647" s="102">
        <v>48</v>
      </c>
      <c r="H2647" s="101" t="s">
        <v>123</v>
      </c>
      <c r="I2647" s="101"/>
      <c r="J2647" s="100"/>
      <c r="K2647" s="100"/>
      <c r="L2647" s="100"/>
      <c r="M2647" s="100"/>
      <c r="N2647" s="100"/>
      <c r="O2647" s="100"/>
      <c r="P2647" s="100"/>
      <c r="Q2647" s="100"/>
      <c r="R2647" s="100"/>
      <c r="S2647" s="100"/>
      <c r="T2647" s="100"/>
      <c r="U2647" s="100"/>
      <c r="V2647" s="100"/>
      <c r="W2647" s="100"/>
      <c r="X2647" s="100"/>
      <c r="Y2647" s="100"/>
      <c r="Z2647" s="100"/>
    </row>
    <row r="2648" spans="1:26" ht="14.25" hidden="1" customHeight="1" outlineLevel="1" x14ac:dyDescent="0.2">
      <c r="A2648" s="100" t="s">
        <v>209</v>
      </c>
      <c r="B2648" s="100">
        <v>10</v>
      </c>
      <c r="C2648" s="100" t="s">
        <v>102</v>
      </c>
      <c r="D2648" s="100">
        <v>58</v>
      </c>
      <c r="E2648" s="101">
        <v>191999.5</v>
      </c>
      <c r="F2648" s="101">
        <v>22500000</v>
      </c>
      <c r="G2648" s="102">
        <v>48</v>
      </c>
      <c r="H2648" s="101" t="s">
        <v>123</v>
      </c>
      <c r="I2648" s="101"/>
      <c r="J2648" s="100"/>
      <c r="K2648" s="100"/>
      <c r="L2648" s="100"/>
      <c r="M2648" s="100"/>
      <c r="N2648" s="100"/>
      <c r="O2648" s="100"/>
      <c r="P2648" s="100"/>
      <c r="Q2648" s="100"/>
      <c r="R2648" s="100"/>
      <c r="S2648" s="100"/>
      <c r="T2648" s="100"/>
      <c r="U2648" s="100"/>
      <c r="V2648" s="100"/>
      <c r="W2648" s="100"/>
      <c r="X2648" s="100"/>
      <c r="Y2648" s="100"/>
      <c r="Z2648" s="100"/>
    </row>
    <row r="2649" spans="1:26" ht="14.25" hidden="1" customHeight="1" outlineLevel="1" x14ac:dyDescent="0.2">
      <c r="A2649" s="100" t="s">
        <v>209</v>
      </c>
      <c r="B2649" s="100">
        <v>11</v>
      </c>
      <c r="C2649" s="100" t="s">
        <v>102</v>
      </c>
      <c r="D2649" s="100">
        <v>58</v>
      </c>
      <c r="E2649" s="101">
        <v>195000.3</v>
      </c>
      <c r="F2649" s="101">
        <v>22500000</v>
      </c>
      <c r="G2649" s="102">
        <v>48</v>
      </c>
      <c r="H2649" s="101" t="s">
        <v>123</v>
      </c>
      <c r="I2649" s="101"/>
      <c r="J2649" s="100"/>
      <c r="K2649" s="100"/>
      <c r="L2649" s="100"/>
      <c r="M2649" s="100"/>
      <c r="N2649" s="100"/>
      <c r="O2649" s="100"/>
      <c r="P2649" s="100"/>
      <c r="Q2649" s="100"/>
      <c r="R2649" s="100"/>
      <c r="S2649" s="100"/>
      <c r="T2649" s="100"/>
      <c r="U2649" s="100"/>
      <c r="V2649" s="100"/>
      <c r="W2649" s="100"/>
      <c r="X2649" s="100"/>
      <c r="Y2649" s="100"/>
      <c r="Z2649" s="100"/>
    </row>
    <row r="2650" spans="1:26" ht="14.25" hidden="1" customHeight="1" outlineLevel="1" x14ac:dyDescent="0.2">
      <c r="A2650" s="100" t="s">
        <v>209</v>
      </c>
      <c r="B2650" s="100">
        <v>12</v>
      </c>
      <c r="C2650" s="100" t="s">
        <v>102</v>
      </c>
      <c r="D2650" s="100">
        <v>58</v>
      </c>
      <c r="E2650" s="101">
        <v>198000</v>
      </c>
      <c r="F2650" s="101">
        <v>0</v>
      </c>
      <c r="G2650" s="102">
        <v>0</v>
      </c>
      <c r="H2650" s="101" t="s">
        <v>123</v>
      </c>
      <c r="I2650" s="101"/>
      <c r="J2650" s="100"/>
      <c r="K2650" s="100"/>
      <c r="L2650" s="100"/>
      <c r="M2650" s="100"/>
      <c r="N2650" s="100"/>
      <c r="O2650" s="100"/>
      <c r="P2650" s="100"/>
      <c r="Q2650" s="100"/>
      <c r="R2650" s="100"/>
      <c r="S2650" s="100"/>
      <c r="T2650" s="100"/>
      <c r="U2650" s="100"/>
      <c r="V2650" s="100"/>
      <c r="W2650" s="100"/>
      <c r="X2650" s="100"/>
      <c r="Y2650" s="100"/>
      <c r="Z2650" s="100"/>
    </row>
    <row r="2651" spans="1:26" ht="14.25" hidden="1" customHeight="1" outlineLevel="1" x14ac:dyDescent="0.2">
      <c r="A2651" s="201" t="s">
        <v>209</v>
      </c>
      <c r="B2651" s="97">
        <v>1</v>
      </c>
      <c r="C2651" s="97" t="s">
        <v>103</v>
      </c>
      <c r="D2651" s="97">
        <v>58</v>
      </c>
      <c r="E2651" s="98">
        <v>207900</v>
      </c>
      <c r="F2651" s="98">
        <v>0</v>
      </c>
      <c r="G2651" s="99">
        <v>0</v>
      </c>
      <c r="H2651" s="98" t="s">
        <v>123</v>
      </c>
      <c r="I2651" s="101"/>
      <c r="J2651" s="100"/>
      <c r="K2651" s="100"/>
      <c r="L2651" s="100"/>
      <c r="M2651" s="100"/>
      <c r="N2651" s="100"/>
      <c r="O2651" s="100"/>
      <c r="P2651" s="100"/>
      <c r="Q2651" s="100"/>
      <c r="R2651" s="100"/>
      <c r="S2651" s="100"/>
      <c r="T2651" s="100"/>
      <c r="U2651" s="100"/>
      <c r="V2651" s="100"/>
      <c r="W2651" s="100"/>
      <c r="X2651" s="100"/>
      <c r="Y2651" s="100"/>
      <c r="Z2651" s="100"/>
    </row>
  </sheetData>
  <autoFilter ref="A1:H2426" xr:uid="{00000000-0009-0000-0000-000001000000}">
    <sortState xmlns:xlrd2="http://schemas.microsoft.com/office/spreadsheetml/2017/richdata2" ref="A2:H2651">
      <sortCondition ref="H1:H242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7"/>
  <sheetViews>
    <sheetView zoomScaleNormal="150" zoomScaleSheetLayoutView="100" workbookViewId="0">
      <pane xSplit="2" ySplit="1" topLeftCell="C2" activePane="bottomRight" state="frozen"/>
      <selection activeCell="G12" sqref="G12"/>
      <selection pane="bottomLeft" activeCell="A2" sqref="A2"/>
      <selection pane="topRight" activeCell="C1" sqref="C1"/>
      <selection pane="bottomRight" activeCell="J11" sqref="J11"/>
    </sheetView>
  </sheetViews>
  <sheetFormatPr defaultRowHeight="12.75" x14ac:dyDescent="0.15"/>
  <cols>
    <col min="1" max="1" width="3.7734375" style="234" customWidth="1"/>
    <col min="2" max="2" width="16.5859375" style="234" bestFit="1" customWidth="1"/>
    <col min="5" max="5" width="11.4609375" style="234" customWidth="1"/>
    <col min="6" max="6" width="17.6640625" style="234" customWidth="1"/>
    <col min="7" max="7" width="11.0546875" style="234" customWidth="1"/>
    <col min="8" max="8" width="13.75390625" style="234" customWidth="1"/>
  </cols>
  <sheetData>
    <row r="1" spans="1:11" ht="14.25" customHeight="1" x14ac:dyDescent="0.2">
      <c r="A1" s="305" t="s">
        <v>99</v>
      </c>
      <c r="B1" s="305" t="s">
        <v>8</v>
      </c>
      <c r="C1" s="306" t="s">
        <v>210</v>
      </c>
      <c r="D1" s="306" t="s">
        <v>211</v>
      </c>
      <c r="E1" s="306" t="s">
        <v>212</v>
      </c>
      <c r="F1" s="307" t="s">
        <v>213</v>
      </c>
      <c r="G1" s="307" t="s">
        <v>214</v>
      </c>
      <c r="H1" s="308" t="s">
        <v>215</v>
      </c>
      <c r="I1" s="308" t="s">
        <v>216</v>
      </c>
      <c r="J1" s="308" t="s">
        <v>217</v>
      </c>
      <c r="K1" s="308" t="s">
        <v>218</v>
      </c>
    </row>
    <row r="2" spans="1:11" ht="14.25" customHeight="1" x14ac:dyDescent="0.2">
      <c r="A2" s="299">
        <v>1</v>
      </c>
      <c r="B2" s="300" t="s">
        <v>100</v>
      </c>
      <c r="C2" s="301">
        <v>1</v>
      </c>
      <c r="D2" s="301" t="s">
        <v>219</v>
      </c>
      <c r="E2" s="301" t="s">
        <v>219</v>
      </c>
      <c r="F2" s="302" t="s">
        <v>220</v>
      </c>
      <c r="G2" s="302" t="s">
        <v>221</v>
      </c>
      <c r="H2" s="303" t="s">
        <v>222</v>
      </c>
      <c r="I2" s="304">
        <v>900000</v>
      </c>
      <c r="J2" s="303">
        <v>5</v>
      </c>
      <c r="K2" s="303">
        <v>7</v>
      </c>
    </row>
    <row r="3" spans="1:11" ht="14.25" customHeight="1" x14ac:dyDescent="0.2">
      <c r="A3" s="299">
        <v>2</v>
      </c>
      <c r="B3" s="300" t="s">
        <v>104</v>
      </c>
      <c r="C3" s="301">
        <v>2</v>
      </c>
      <c r="D3" s="301" t="s">
        <v>223</v>
      </c>
      <c r="E3" s="301" t="s">
        <v>223</v>
      </c>
      <c r="F3" s="302" t="s">
        <v>220</v>
      </c>
      <c r="G3" s="302" t="s">
        <v>221</v>
      </c>
      <c r="H3" s="303" t="s">
        <v>222</v>
      </c>
      <c r="I3" s="304">
        <v>5000000</v>
      </c>
      <c r="J3" s="303">
        <v>8</v>
      </c>
      <c r="K3" s="303">
        <v>13</v>
      </c>
    </row>
    <row r="4" spans="1:11" ht="14.25" customHeight="1" x14ac:dyDescent="0.2">
      <c r="A4" s="299">
        <v>3</v>
      </c>
      <c r="B4" s="300" t="s">
        <v>105</v>
      </c>
      <c r="C4" s="301">
        <v>2</v>
      </c>
      <c r="D4" s="301" t="s">
        <v>224</v>
      </c>
      <c r="E4" s="301" t="s">
        <v>224</v>
      </c>
      <c r="F4" s="302" t="s">
        <v>220</v>
      </c>
      <c r="G4" s="302" t="s">
        <v>221</v>
      </c>
      <c r="H4" s="303" t="s">
        <v>222</v>
      </c>
      <c r="I4" s="304">
        <v>1700000</v>
      </c>
      <c r="J4" s="303">
        <v>8</v>
      </c>
      <c r="K4" s="303">
        <v>14</v>
      </c>
    </row>
    <row r="5" spans="1:11" ht="14.25" customHeight="1" x14ac:dyDescent="0.2">
      <c r="A5" s="299">
        <v>4</v>
      </c>
      <c r="B5" s="300" t="s">
        <v>106</v>
      </c>
      <c r="C5" s="301">
        <v>2</v>
      </c>
      <c r="D5" s="301" t="s">
        <v>224</v>
      </c>
      <c r="E5" s="301" t="s">
        <v>224</v>
      </c>
      <c r="F5" s="302" t="s">
        <v>225</v>
      </c>
      <c r="G5" s="302" t="s">
        <v>226</v>
      </c>
      <c r="H5" s="303" t="s">
        <v>227</v>
      </c>
      <c r="I5" s="304">
        <v>3000</v>
      </c>
      <c r="J5" s="303">
        <v>12</v>
      </c>
      <c r="K5" s="303">
        <v>21</v>
      </c>
    </row>
    <row r="6" spans="1:11" ht="14.25" customHeight="1" x14ac:dyDescent="0.2">
      <c r="A6" s="299">
        <v>6</v>
      </c>
      <c r="B6" s="300" t="s">
        <v>107</v>
      </c>
      <c r="C6" s="301">
        <v>1</v>
      </c>
      <c r="D6" s="301" t="s">
        <v>219</v>
      </c>
      <c r="E6" s="301" t="s">
        <v>219</v>
      </c>
      <c r="F6" s="302" t="s">
        <v>123</v>
      </c>
      <c r="G6" s="302" t="s">
        <v>221</v>
      </c>
      <c r="H6" s="303" t="s">
        <v>222</v>
      </c>
      <c r="I6" s="304">
        <v>75000</v>
      </c>
      <c r="J6" s="303">
        <v>1</v>
      </c>
      <c r="K6" s="303">
        <v>1</v>
      </c>
    </row>
    <row r="7" spans="1:11" ht="14.25" customHeight="1" x14ac:dyDescent="0.2">
      <c r="A7" s="299">
        <v>7</v>
      </c>
      <c r="B7" s="300" t="s">
        <v>108</v>
      </c>
      <c r="C7" s="301">
        <v>1</v>
      </c>
      <c r="D7" s="301" t="s">
        <v>219</v>
      </c>
      <c r="E7" s="301" t="s">
        <v>219</v>
      </c>
      <c r="F7" s="302" t="s">
        <v>228</v>
      </c>
      <c r="G7" s="302" t="s">
        <v>229</v>
      </c>
      <c r="H7" s="303" t="s">
        <v>222</v>
      </c>
      <c r="I7" s="304">
        <v>75000</v>
      </c>
      <c r="J7" s="303">
        <v>1</v>
      </c>
      <c r="K7" s="303">
        <v>2</v>
      </c>
    </row>
    <row r="8" spans="1:11" ht="14.25" customHeight="1" x14ac:dyDescent="0.2">
      <c r="A8" s="299">
        <v>8</v>
      </c>
      <c r="B8" s="300" t="s">
        <v>109</v>
      </c>
      <c r="C8" s="301">
        <v>1</v>
      </c>
      <c r="D8" s="301" t="s">
        <v>219</v>
      </c>
      <c r="E8" s="301" t="s">
        <v>219</v>
      </c>
      <c r="F8" s="302" t="s">
        <v>123</v>
      </c>
      <c r="G8" s="302" t="s">
        <v>226</v>
      </c>
      <c r="H8" s="303" t="s">
        <v>227</v>
      </c>
      <c r="I8" s="304">
        <v>100</v>
      </c>
      <c r="J8" s="303"/>
      <c r="K8" s="303">
        <v>3</v>
      </c>
    </row>
    <row r="9" spans="1:11" ht="14.25" customHeight="1" x14ac:dyDescent="0.2">
      <c r="A9" s="299">
        <v>9</v>
      </c>
      <c r="B9" s="300" t="s">
        <v>110</v>
      </c>
      <c r="C9" s="301">
        <v>1</v>
      </c>
      <c r="D9" s="301" t="s">
        <v>219</v>
      </c>
      <c r="E9" s="301" t="s">
        <v>219</v>
      </c>
      <c r="F9" s="302" t="s">
        <v>123</v>
      </c>
      <c r="G9" s="302" t="s">
        <v>226</v>
      </c>
      <c r="H9" s="303" t="s">
        <v>230</v>
      </c>
      <c r="I9" s="304" t="s">
        <v>123</v>
      </c>
      <c r="J9" s="303"/>
      <c r="K9" s="303" t="s">
        <v>123</v>
      </c>
    </row>
    <row r="10" spans="1:11" ht="14.25" customHeight="1" x14ac:dyDescent="0.2">
      <c r="A10" s="299">
        <v>10</v>
      </c>
      <c r="B10" s="300" t="s">
        <v>111</v>
      </c>
      <c r="C10" s="301">
        <v>1</v>
      </c>
      <c r="D10" s="301" t="s">
        <v>224</v>
      </c>
      <c r="E10" s="301" t="s">
        <v>224</v>
      </c>
      <c r="F10" s="302" t="s">
        <v>123</v>
      </c>
      <c r="G10" s="302" t="s">
        <v>229</v>
      </c>
      <c r="H10" s="303" t="s">
        <v>222</v>
      </c>
      <c r="I10" s="304">
        <v>500000</v>
      </c>
      <c r="J10" s="303"/>
      <c r="K10" s="303">
        <v>8</v>
      </c>
    </row>
    <row r="11" spans="1:11" ht="14.25" customHeight="1" x14ac:dyDescent="0.2">
      <c r="A11" s="299">
        <v>11</v>
      </c>
      <c r="B11" s="300" t="s">
        <v>112</v>
      </c>
      <c r="C11" s="301">
        <v>1</v>
      </c>
      <c r="D11" s="301" t="s">
        <v>224</v>
      </c>
      <c r="E11" s="301" t="s">
        <v>224</v>
      </c>
      <c r="F11" s="302" t="s">
        <v>123</v>
      </c>
      <c r="G11" s="302" t="s">
        <v>231</v>
      </c>
      <c r="H11" s="303" t="s">
        <v>230</v>
      </c>
      <c r="I11" s="304" t="s">
        <v>123</v>
      </c>
      <c r="J11" s="303"/>
      <c r="K11" s="303" t="s">
        <v>123</v>
      </c>
    </row>
    <row r="12" spans="1:11" ht="14.25" customHeight="1" x14ac:dyDescent="0.2">
      <c r="A12" s="299">
        <v>12</v>
      </c>
      <c r="B12" s="300" t="s">
        <v>113</v>
      </c>
      <c r="C12" s="301">
        <v>3</v>
      </c>
      <c r="D12" s="301" t="s">
        <v>223</v>
      </c>
      <c r="E12" s="301" t="s">
        <v>223</v>
      </c>
      <c r="F12" s="302" t="s">
        <v>232</v>
      </c>
      <c r="G12" s="302" t="s">
        <v>231</v>
      </c>
      <c r="H12" s="303" t="s">
        <v>233</v>
      </c>
      <c r="I12" s="304">
        <v>6500</v>
      </c>
      <c r="J12" s="303"/>
      <c r="K12" s="303">
        <v>34</v>
      </c>
    </row>
    <row r="13" spans="1:11" ht="14.25" customHeight="1" x14ac:dyDescent="0.2">
      <c r="A13" s="299">
        <v>14</v>
      </c>
      <c r="B13" s="300" t="s">
        <v>114</v>
      </c>
      <c r="C13" s="301">
        <v>3</v>
      </c>
      <c r="D13" s="301" t="s">
        <v>224</v>
      </c>
      <c r="E13" s="301" t="s">
        <v>224</v>
      </c>
      <c r="F13" s="302" t="s">
        <v>225</v>
      </c>
      <c r="G13" s="302" t="s">
        <v>226</v>
      </c>
      <c r="H13" s="303" t="s">
        <v>233</v>
      </c>
      <c r="I13" s="304">
        <v>7500</v>
      </c>
      <c r="J13" s="303"/>
      <c r="K13" s="303">
        <v>33</v>
      </c>
    </row>
    <row r="14" spans="1:11" ht="14.25" customHeight="1" x14ac:dyDescent="0.2">
      <c r="A14" s="299">
        <v>15</v>
      </c>
      <c r="B14" s="300" t="s">
        <v>115</v>
      </c>
      <c r="C14" s="301">
        <v>3</v>
      </c>
      <c r="D14" s="301" t="s">
        <v>224</v>
      </c>
      <c r="E14" s="301" t="s">
        <v>223</v>
      </c>
      <c r="F14" s="302" t="s">
        <v>225</v>
      </c>
      <c r="G14" s="302" t="s">
        <v>226</v>
      </c>
      <c r="H14" s="303" t="s">
        <v>233</v>
      </c>
      <c r="I14" s="304">
        <v>7500</v>
      </c>
      <c r="J14" s="303"/>
      <c r="K14" s="303">
        <v>30</v>
      </c>
    </row>
    <row r="15" spans="1:11" ht="14.25" customHeight="1" x14ac:dyDescent="0.2">
      <c r="A15" s="299">
        <v>16</v>
      </c>
      <c r="B15" s="300" t="s">
        <v>116</v>
      </c>
      <c r="C15" s="301">
        <v>1</v>
      </c>
      <c r="D15" s="301" t="s">
        <v>224</v>
      </c>
      <c r="E15" s="301" t="s">
        <v>224</v>
      </c>
      <c r="F15" s="302" t="s">
        <v>123</v>
      </c>
      <c r="G15" s="302" t="s">
        <v>221</v>
      </c>
      <c r="H15" s="303" t="s">
        <v>222</v>
      </c>
      <c r="I15" s="304">
        <v>500000</v>
      </c>
      <c r="J15" s="303"/>
      <c r="K15" s="303">
        <v>4</v>
      </c>
    </row>
    <row r="16" spans="1:11" ht="14.25" customHeight="1" x14ac:dyDescent="0.2">
      <c r="A16" s="299">
        <v>17</v>
      </c>
      <c r="B16" s="300" t="s">
        <v>117</v>
      </c>
      <c r="C16" s="301">
        <v>1</v>
      </c>
      <c r="D16" s="301" t="s">
        <v>224</v>
      </c>
      <c r="E16" s="301" t="s">
        <v>224</v>
      </c>
      <c r="F16" s="302" t="s">
        <v>228</v>
      </c>
      <c r="G16" s="302" t="s">
        <v>229</v>
      </c>
      <c r="H16" s="303" t="s">
        <v>227</v>
      </c>
      <c r="I16" s="304">
        <v>1000</v>
      </c>
      <c r="J16" s="303"/>
      <c r="K16" s="303">
        <v>9</v>
      </c>
    </row>
    <row r="17" spans="1:11" ht="14.25" customHeight="1" x14ac:dyDescent="0.2">
      <c r="A17" s="299">
        <v>18</v>
      </c>
      <c r="B17" s="300" t="s">
        <v>118</v>
      </c>
      <c r="C17" s="301">
        <v>1</v>
      </c>
      <c r="D17" s="301" t="s">
        <v>224</v>
      </c>
      <c r="E17" s="301" t="s">
        <v>224</v>
      </c>
      <c r="F17" s="302" t="s">
        <v>123</v>
      </c>
      <c r="G17" s="302" t="s">
        <v>226</v>
      </c>
      <c r="H17" s="303" t="s">
        <v>230</v>
      </c>
      <c r="I17" s="304" t="s">
        <v>123</v>
      </c>
      <c r="J17" s="303"/>
      <c r="K17" s="303" t="s">
        <v>123</v>
      </c>
    </row>
    <row r="18" spans="1:11" ht="14.25" customHeight="1" x14ac:dyDescent="0.2">
      <c r="A18" s="299">
        <v>19</v>
      </c>
      <c r="B18" s="300" t="s">
        <v>119</v>
      </c>
      <c r="C18" s="301">
        <v>1</v>
      </c>
      <c r="D18" s="301" t="s">
        <v>219</v>
      </c>
      <c r="E18" s="301" t="s">
        <v>219</v>
      </c>
      <c r="F18" s="302" t="s">
        <v>234</v>
      </c>
      <c r="G18" s="302" t="s">
        <v>221</v>
      </c>
      <c r="H18" s="303" t="s">
        <v>222</v>
      </c>
      <c r="I18" s="304">
        <v>1100000</v>
      </c>
      <c r="J18" s="303"/>
      <c r="K18" s="303">
        <v>6</v>
      </c>
    </row>
    <row r="19" spans="1:11" ht="14.25" customHeight="1" x14ac:dyDescent="0.2">
      <c r="A19" s="299">
        <v>20</v>
      </c>
      <c r="B19" s="300" t="s">
        <v>120</v>
      </c>
      <c r="C19" s="301">
        <v>2</v>
      </c>
      <c r="D19" s="301" t="s">
        <v>224</v>
      </c>
      <c r="E19" s="301" t="s">
        <v>224</v>
      </c>
      <c r="F19" s="302" t="s">
        <v>234</v>
      </c>
      <c r="G19" s="302" t="s">
        <v>221</v>
      </c>
      <c r="H19" s="303" t="s">
        <v>222</v>
      </c>
      <c r="I19" s="304">
        <v>3000000</v>
      </c>
      <c r="J19" s="303"/>
      <c r="K19" s="303">
        <v>11</v>
      </c>
    </row>
    <row r="20" spans="1:11" ht="14.25" customHeight="1" x14ac:dyDescent="0.2">
      <c r="A20" s="299">
        <v>21</v>
      </c>
      <c r="B20" s="300" t="s">
        <v>121</v>
      </c>
      <c r="C20" s="301">
        <v>2</v>
      </c>
      <c r="D20" s="301" t="s">
        <v>223</v>
      </c>
      <c r="E20" s="301" t="s">
        <v>223</v>
      </c>
      <c r="F20" s="302" t="s">
        <v>235</v>
      </c>
      <c r="G20" s="302" t="s">
        <v>221</v>
      </c>
      <c r="H20" s="303" t="s">
        <v>227</v>
      </c>
      <c r="I20" s="304">
        <v>4000</v>
      </c>
      <c r="J20" s="303"/>
      <c r="K20" s="303">
        <v>19</v>
      </c>
    </row>
    <row r="21" spans="1:11" ht="14.25" customHeight="1" x14ac:dyDescent="0.2">
      <c r="A21" s="299">
        <v>22</v>
      </c>
      <c r="B21" s="300" t="s">
        <v>122</v>
      </c>
      <c r="C21" s="301">
        <v>2</v>
      </c>
      <c r="D21" s="301" t="s">
        <v>223</v>
      </c>
      <c r="E21" s="301" t="s">
        <v>223</v>
      </c>
      <c r="F21" s="302" t="s">
        <v>123</v>
      </c>
      <c r="G21" s="302" t="s">
        <v>226</v>
      </c>
      <c r="H21" s="303" t="s">
        <v>222</v>
      </c>
      <c r="I21" s="304">
        <v>1700000</v>
      </c>
      <c r="J21" s="303"/>
      <c r="K21" s="303">
        <v>17</v>
      </c>
    </row>
    <row r="22" spans="1:11" ht="14.25" customHeight="1" x14ac:dyDescent="0.2">
      <c r="A22" s="299">
        <v>23</v>
      </c>
      <c r="B22" s="300" t="s">
        <v>124</v>
      </c>
      <c r="C22" s="301">
        <v>3</v>
      </c>
      <c r="D22" s="301" t="s">
        <v>223</v>
      </c>
      <c r="E22" s="301" t="s">
        <v>223</v>
      </c>
      <c r="F22" s="302" t="s">
        <v>123</v>
      </c>
      <c r="G22" s="302" t="s">
        <v>221</v>
      </c>
      <c r="H22" s="303" t="s">
        <v>233</v>
      </c>
      <c r="I22" s="304">
        <v>5000</v>
      </c>
      <c r="J22" s="303"/>
      <c r="K22" s="303">
        <v>25</v>
      </c>
    </row>
    <row r="23" spans="1:11" ht="14.25" customHeight="1" x14ac:dyDescent="0.2">
      <c r="A23" s="299">
        <v>24</v>
      </c>
      <c r="B23" s="300" t="s">
        <v>125</v>
      </c>
      <c r="C23" s="301">
        <v>2</v>
      </c>
      <c r="D23" s="301" t="s">
        <v>223</v>
      </c>
      <c r="E23" s="301" t="s">
        <v>223</v>
      </c>
      <c r="F23" s="302" t="s">
        <v>228</v>
      </c>
      <c r="G23" s="302" t="s">
        <v>229</v>
      </c>
      <c r="H23" s="303" t="s">
        <v>222</v>
      </c>
      <c r="I23" s="304">
        <v>1700000</v>
      </c>
      <c r="J23" s="303"/>
      <c r="K23" s="303">
        <v>22</v>
      </c>
    </row>
    <row r="24" spans="1:11" ht="14.25" customHeight="1" x14ac:dyDescent="0.2">
      <c r="A24" s="299">
        <v>25</v>
      </c>
      <c r="B24" s="300" t="s">
        <v>126</v>
      </c>
      <c r="C24" s="301">
        <v>2</v>
      </c>
      <c r="D24" s="301" t="s">
        <v>223</v>
      </c>
      <c r="E24" s="301" t="s">
        <v>223</v>
      </c>
      <c r="F24" s="302" t="s">
        <v>123</v>
      </c>
      <c r="G24" s="302" t="s">
        <v>229</v>
      </c>
      <c r="H24" s="303" t="s">
        <v>222</v>
      </c>
      <c r="I24" s="304">
        <v>1700000</v>
      </c>
      <c r="J24" s="303"/>
      <c r="K24" s="303">
        <v>12</v>
      </c>
    </row>
    <row r="25" spans="1:11" ht="14.25" customHeight="1" x14ac:dyDescent="0.2">
      <c r="A25" s="299">
        <v>26</v>
      </c>
      <c r="B25" s="300" t="s">
        <v>127</v>
      </c>
      <c r="C25" s="301">
        <v>1</v>
      </c>
      <c r="D25" s="301" t="s">
        <v>219</v>
      </c>
      <c r="E25" s="301" t="s">
        <v>219</v>
      </c>
      <c r="F25" s="302" t="s">
        <v>236</v>
      </c>
      <c r="G25" s="302" t="s">
        <v>231</v>
      </c>
      <c r="H25" s="303" t="s">
        <v>227</v>
      </c>
      <c r="I25" s="304">
        <v>500</v>
      </c>
      <c r="J25" s="303"/>
      <c r="K25" s="303">
        <v>10</v>
      </c>
    </row>
    <row r="26" spans="1:11" ht="14.25" customHeight="1" x14ac:dyDescent="0.2">
      <c r="A26" s="299">
        <v>27</v>
      </c>
      <c r="B26" s="300" t="s">
        <v>128</v>
      </c>
      <c r="C26" s="301">
        <v>2</v>
      </c>
      <c r="D26" s="301" t="s">
        <v>224</v>
      </c>
      <c r="E26" s="301" t="s">
        <v>224</v>
      </c>
      <c r="F26" s="302" t="s">
        <v>235</v>
      </c>
      <c r="G26" s="302" t="s">
        <v>221</v>
      </c>
      <c r="H26" s="303" t="s">
        <v>227</v>
      </c>
      <c r="I26" s="304">
        <v>2500</v>
      </c>
      <c r="J26" s="303"/>
      <c r="K26" s="303">
        <v>15</v>
      </c>
    </row>
    <row r="27" spans="1:11" ht="14.25" customHeight="1" x14ac:dyDescent="0.2">
      <c r="A27" s="299">
        <v>28</v>
      </c>
      <c r="B27" s="300" t="s">
        <v>129</v>
      </c>
      <c r="C27" s="301">
        <v>2</v>
      </c>
      <c r="D27" s="301" t="s">
        <v>223</v>
      </c>
      <c r="E27" s="301" t="s">
        <v>223</v>
      </c>
      <c r="F27" s="302" t="s">
        <v>237</v>
      </c>
      <c r="G27" s="302" t="s">
        <v>221</v>
      </c>
      <c r="H27" s="303" t="s">
        <v>227</v>
      </c>
      <c r="I27" s="304">
        <v>1500</v>
      </c>
      <c r="J27" s="303"/>
      <c r="K27" s="303">
        <v>16</v>
      </c>
    </row>
    <row r="28" spans="1:11" ht="14.25" customHeight="1" x14ac:dyDescent="0.2">
      <c r="A28" s="299">
        <v>29</v>
      </c>
      <c r="B28" s="300" t="s">
        <v>130</v>
      </c>
      <c r="C28" s="301">
        <v>2</v>
      </c>
      <c r="D28" s="301" t="s">
        <v>224</v>
      </c>
      <c r="E28" s="301" t="s">
        <v>224</v>
      </c>
      <c r="F28" s="302" t="s">
        <v>238</v>
      </c>
      <c r="G28" s="302" t="s">
        <v>239</v>
      </c>
      <c r="H28" s="303" t="s">
        <v>227</v>
      </c>
      <c r="I28" s="304">
        <v>2000</v>
      </c>
      <c r="J28" s="303"/>
      <c r="K28" s="303">
        <v>23</v>
      </c>
    </row>
    <row r="29" spans="1:11" ht="14.25" customHeight="1" x14ac:dyDescent="0.2">
      <c r="A29" s="299">
        <v>30</v>
      </c>
      <c r="B29" s="300" t="s">
        <v>131</v>
      </c>
      <c r="C29" s="301">
        <v>2</v>
      </c>
      <c r="D29" s="301" t="s">
        <v>223</v>
      </c>
      <c r="E29" s="301" t="s">
        <v>223</v>
      </c>
      <c r="F29" s="302" t="s">
        <v>240</v>
      </c>
      <c r="G29" s="302" t="s">
        <v>239</v>
      </c>
      <c r="H29" s="303" t="s">
        <v>227</v>
      </c>
      <c r="I29" s="304">
        <v>2500</v>
      </c>
      <c r="J29" s="303"/>
      <c r="K29" s="303">
        <v>24</v>
      </c>
    </row>
    <row r="30" spans="1:11" ht="14.25" customHeight="1" x14ac:dyDescent="0.2">
      <c r="A30" s="299">
        <v>31</v>
      </c>
      <c r="B30" s="300" t="s">
        <v>132</v>
      </c>
      <c r="C30" s="301">
        <v>2</v>
      </c>
      <c r="D30" s="301" t="s">
        <v>224</v>
      </c>
      <c r="E30" s="301" t="s">
        <v>224</v>
      </c>
      <c r="F30" s="302" t="s">
        <v>241</v>
      </c>
      <c r="G30" s="302" t="s">
        <v>229</v>
      </c>
      <c r="H30" s="303" t="s">
        <v>227</v>
      </c>
      <c r="I30" s="304">
        <v>4000</v>
      </c>
      <c r="J30" s="303"/>
      <c r="K30" s="303">
        <v>18</v>
      </c>
    </row>
    <row r="31" spans="1:11" ht="14.25" customHeight="1" x14ac:dyDescent="0.2">
      <c r="A31" s="299">
        <v>32</v>
      </c>
      <c r="B31" s="300" t="s">
        <v>133</v>
      </c>
      <c r="C31" s="301">
        <v>3</v>
      </c>
      <c r="D31" s="301" t="s">
        <v>224</v>
      </c>
      <c r="E31" s="301" t="s">
        <v>224</v>
      </c>
      <c r="F31" s="302" t="s">
        <v>225</v>
      </c>
      <c r="G31" s="302" t="s">
        <v>231</v>
      </c>
      <c r="H31" s="303" t="s">
        <v>233</v>
      </c>
      <c r="I31" s="304">
        <v>7500</v>
      </c>
      <c r="J31" s="303"/>
      <c r="K31" s="303">
        <v>26</v>
      </c>
    </row>
    <row r="32" spans="1:11" ht="14.25" customHeight="1" x14ac:dyDescent="0.2">
      <c r="A32" s="299">
        <v>33</v>
      </c>
      <c r="B32" s="300" t="s">
        <v>134</v>
      </c>
      <c r="C32" s="301">
        <v>3</v>
      </c>
      <c r="D32" s="301" t="s">
        <v>224</v>
      </c>
      <c r="E32" s="301" t="s">
        <v>224</v>
      </c>
      <c r="F32" s="302" t="s">
        <v>232</v>
      </c>
      <c r="G32" s="302" t="s">
        <v>231</v>
      </c>
      <c r="H32" s="303" t="s">
        <v>233</v>
      </c>
      <c r="I32" s="304">
        <v>9500</v>
      </c>
      <c r="J32" s="303"/>
      <c r="K32" s="303">
        <v>37</v>
      </c>
    </row>
    <row r="33" spans="1:11" ht="14.25" customHeight="1" x14ac:dyDescent="0.2">
      <c r="A33" s="299">
        <v>34</v>
      </c>
      <c r="B33" s="300" t="s">
        <v>135</v>
      </c>
      <c r="C33" s="301">
        <v>3</v>
      </c>
      <c r="D33" s="301" t="s">
        <v>224</v>
      </c>
      <c r="E33" s="301" t="s">
        <v>224</v>
      </c>
      <c r="F33" s="302" t="s">
        <v>242</v>
      </c>
      <c r="G33" s="302" t="s">
        <v>231</v>
      </c>
      <c r="H33" s="303" t="s">
        <v>233</v>
      </c>
      <c r="I33" s="304">
        <v>6500</v>
      </c>
      <c r="J33" s="303"/>
      <c r="K33" s="303">
        <v>31</v>
      </c>
    </row>
    <row r="34" spans="1:11" ht="14.25" customHeight="1" x14ac:dyDescent="0.2">
      <c r="A34" s="299">
        <v>35</v>
      </c>
      <c r="B34" s="300" t="s">
        <v>136</v>
      </c>
      <c r="C34" s="301">
        <v>3</v>
      </c>
      <c r="D34" s="301" t="s">
        <v>224</v>
      </c>
      <c r="E34" s="301" t="s">
        <v>224</v>
      </c>
      <c r="F34" s="302" t="s">
        <v>243</v>
      </c>
      <c r="G34" s="302" t="s">
        <v>231</v>
      </c>
      <c r="H34" s="303" t="s">
        <v>233</v>
      </c>
      <c r="I34" s="304">
        <v>7500</v>
      </c>
      <c r="J34" s="303"/>
      <c r="K34" s="303">
        <v>38</v>
      </c>
    </row>
    <row r="35" spans="1:11" ht="14.25" customHeight="1" x14ac:dyDescent="0.2">
      <c r="A35" s="299">
        <v>36</v>
      </c>
      <c r="B35" s="300" t="s">
        <v>137</v>
      </c>
      <c r="C35" s="301">
        <v>3</v>
      </c>
      <c r="D35" s="301" t="s">
        <v>224</v>
      </c>
      <c r="E35" s="301" t="s">
        <v>219</v>
      </c>
      <c r="F35" s="302" t="s">
        <v>244</v>
      </c>
      <c r="G35" s="302" t="s">
        <v>231</v>
      </c>
      <c r="H35" s="303" t="s">
        <v>233</v>
      </c>
      <c r="I35" s="304">
        <v>7500</v>
      </c>
      <c r="J35" s="303"/>
      <c r="K35" s="303">
        <v>36</v>
      </c>
    </row>
    <row r="36" spans="1:11" ht="14.25" customHeight="1" x14ac:dyDescent="0.2">
      <c r="A36" s="299">
        <v>37</v>
      </c>
      <c r="B36" s="300" t="s">
        <v>138</v>
      </c>
      <c r="C36" s="301">
        <v>3</v>
      </c>
      <c r="D36" s="301" t="s">
        <v>224</v>
      </c>
      <c r="E36" s="301" t="s">
        <v>223</v>
      </c>
      <c r="F36" s="302" t="s">
        <v>245</v>
      </c>
      <c r="G36" s="302" t="s">
        <v>229</v>
      </c>
      <c r="H36" s="303" t="s">
        <v>233</v>
      </c>
      <c r="I36" s="304">
        <v>6500</v>
      </c>
      <c r="J36" s="303"/>
      <c r="K36" s="303">
        <v>27</v>
      </c>
    </row>
    <row r="37" spans="1:11" ht="14.25" customHeight="1" x14ac:dyDescent="0.2">
      <c r="A37" s="299">
        <v>38</v>
      </c>
      <c r="B37" s="300" t="s">
        <v>139</v>
      </c>
      <c r="C37" s="301">
        <v>3</v>
      </c>
      <c r="D37" s="301" t="s">
        <v>224</v>
      </c>
      <c r="E37" s="301" t="s">
        <v>223</v>
      </c>
      <c r="F37" s="302" t="s">
        <v>246</v>
      </c>
      <c r="G37" s="302" t="s">
        <v>221</v>
      </c>
      <c r="H37" s="303" t="s">
        <v>233</v>
      </c>
      <c r="I37" s="304">
        <v>9500</v>
      </c>
      <c r="J37" s="303"/>
      <c r="K37" s="303">
        <v>41</v>
      </c>
    </row>
    <row r="38" spans="1:11" ht="14.25" customHeight="1" x14ac:dyDescent="0.2">
      <c r="A38" s="299">
        <v>39</v>
      </c>
      <c r="B38" s="300" t="s">
        <v>140</v>
      </c>
      <c r="C38" s="301">
        <v>3</v>
      </c>
      <c r="D38" s="301" t="s">
        <v>224</v>
      </c>
      <c r="E38" s="301" t="s">
        <v>223</v>
      </c>
      <c r="F38" s="302" t="s">
        <v>247</v>
      </c>
      <c r="G38" s="302" t="s">
        <v>231</v>
      </c>
      <c r="H38" s="303" t="s">
        <v>233</v>
      </c>
      <c r="I38" s="304">
        <v>7500</v>
      </c>
      <c r="J38" s="303"/>
      <c r="K38" s="303">
        <v>35</v>
      </c>
    </row>
    <row r="39" spans="1:11" ht="14.25" customHeight="1" x14ac:dyDescent="0.2">
      <c r="A39" s="299">
        <v>40</v>
      </c>
      <c r="B39" s="300" t="s">
        <v>141</v>
      </c>
      <c r="C39" s="301">
        <v>3</v>
      </c>
      <c r="D39" s="301" t="s">
        <v>224</v>
      </c>
      <c r="E39" s="301" t="s">
        <v>219</v>
      </c>
      <c r="F39" s="302" t="s">
        <v>248</v>
      </c>
      <c r="G39" s="302" t="s">
        <v>239</v>
      </c>
      <c r="H39" s="303" t="s">
        <v>233</v>
      </c>
      <c r="I39" s="304">
        <v>7500</v>
      </c>
      <c r="J39" s="303"/>
      <c r="K39" s="303">
        <v>42</v>
      </c>
    </row>
    <row r="40" spans="1:11" ht="14.25" customHeight="1" x14ac:dyDescent="0.2">
      <c r="A40" s="299">
        <v>41</v>
      </c>
      <c r="B40" s="300" t="s">
        <v>142</v>
      </c>
      <c r="C40" s="301">
        <v>3</v>
      </c>
      <c r="D40" s="301" t="s">
        <v>224</v>
      </c>
      <c r="E40" s="301" t="s">
        <v>223</v>
      </c>
      <c r="F40" s="302" t="s">
        <v>249</v>
      </c>
      <c r="G40" s="302" t="s">
        <v>239</v>
      </c>
      <c r="H40" s="303" t="s">
        <v>233</v>
      </c>
      <c r="I40" s="304">
        <v>5000</v>
      </c>
      <c r="J40" s="303"/>
      <c r="K40" s="303">
        <v>40</v>
      </c>
    </row>
    <row r="41" spans="1:11" ht="14.25" customHeight="1" x14ac:dyDescent="0.2">
      <c r="A41" s="299">
        <v>42</v>
      </c>
      <c r="B41" s="300" t="s">
        <v>143</v>
      </c>
      <c r="C41" s="301">
        <v>4</v>
      </c>
      <c r="D41" s="301" t="s">
        <v>224</v>
      </c>
      <c r="E41" s="301" t="s">
        <v>224</v>
      </c>
      <c r="F41" s="302" t="s">
        <v>250</v>
      </c>
      <c r="G41" s="302" t="s">
        <v>221</v>
      </c>
      <c r="H41" s="303" t="s">
        <v>233</v>
      </c>
      <c r="I41" s="304">
        <v>12000</v>
      </c>
      <c r="J41" s="303"/>
      <c r="K41" s="303">
        <v>52</v>
      </c>
    </row>
    <row r="42" spans="1:11" ht="14.25" customHeight="1" x14ac:dyDescent="0.2">
      <c r="A42" s="299">
        <v>43</v>
      </c>
      <c r="B42" s="300" t="s">
        <v>144</v>
      </c>
      <c r="C42" s="301">
        <v>3</v>
      </c>
      <c r="D42" s="301" t="s">
        <v>224</v>
      </c>
      <c r="E42" s="301" t="s">
        <v>224</v>
      </c>
      <c r="F42" s="302" t="s">
        <v>251</v>
      </c>
      <c r="G42" s="302" t="s">
        <v>221</v>
      </c>
      <c r="H42" s="303" t="s">
        <v>233</v>
      </c>
      <c r="I42" s="304">
        <v>5000</v>
      </c>
      <c r="J42" s="303"/>
      <c r="K42" s="303">
        <v>28</v>
      </c>
    </row>
    <row r="43" spans="1:11" ht="14.25" customHeight="1" x14ac:dyDescent="0.2">
      <c r="A43" s="299">
        <v>44</v>
      </c>
      <c r="B43" s="300" t="s">
        <v>145</v>
      </c>
      <c r="C43" s="301">
        <v>4</v>
      </c>
      <c r="D43" s="301" t="s">
        <v>224</v>
      </c>
      <c r="E43" s="301" t="s">
        <v>223</v>
      </c>
      <c r="F43" s="302" t="s">
        <v>252</v>
      </c>
      <c r="G43" s="302" t="s">
        <v>221</v>
      </c>
      <c r="H43" s="303" t="s">
        <v>233</v>
      </c>
      <c r="I43" s="304">
        <v>10000</v>
      </c>
      <c r="J43" s="303"/>
      <c r="K43" s="303">
        <v>51</v>
      </c>
    </row>
    <row r="44" spans="1:11" ht="14.25" customHeight="1" x14ac:dyDescent="0.2">
      <c r="A44" s="299">
        <v>45</v>
      </c>
      <c r="B44" s="300" t="s">
        <v>146</v>
      </c>
      <c r="C44" s="301">
        <v>4</v>
      </c>
      <c r="D44" s="301" t="s">
        <v>224</v>
      </c>
      <c r="E44" s="301" t="s">
        <v>224</v>
      </c>
      <c r="F44" s="302" t="s">
        <v>253</v>
      </c>
      <c r="G44" s="302" t="s">
        <v>226</v>
      </c>
      <c r="H44" s="303" t="s">
        <v>233</v>
      </c>
      <c r="I44" s="304">
        <v>14000</v>
      </c>
      <c r="J44" s="303"/>
      <c r="K44" s="303">
        <v>58</v>
      </c>
    </row>
    <row r="45" spans="1:11" ht="14.25" customHeight="1" x14ac:dyDescent="0.2">
      <c r="A45" s="299">
        <v>46</v>
      </c>
      <c r="B45" s="300" t="s">
        <v>147</v>
      </c>
      <c r="C45" s="301">
        <v>4</v>
      </c>
      <c r="D45" s="301" t="s">
        <v>224</v>
      </c>
      <c r="E45" s="301" t="s">
        <v>224</v>
      </c>
      <c r="F45" s="302" t="s">
        <v>253</v>
      </c>
      <c r="G45" s="302" t="s">
        <v>226</v>
      </c>
      <c r="H45" s="303" t="s">
        <v>233</v>
      </c>
      <c r="I45" s="304">
        <v>12000</v>
      </c>
      <c r="J45" s="303"/>
      <c r="K45" s="303">
        <v>54</v>
      </c>
    </row>
    <row r="46" spans="1:11" ht="14.25" customHeight="1" x14ac:dyDescent="0.2">
      <c r="A46" s="299">
        <v>47</v>
      </c>
      <c r="B46" s="300" t="s">
        <v>148</v>
      </c>
      <c r="C46" s="301">
        <v>3</v>
      </c>
      <c r="D46" s="301" t="s">
        <v>224</v>
      </c>
      <c r="E46" s="301" t="s">
        <v>224</v>
      </c>
      <c r="F46" s="302" t="s">
        <v>253</v>
      </c>
      <c r="G46" s="302" t="s">
        <v>226</v>
      </c>
      <c r="H46" s="303" t="s">
        <v>233</v>
      </c>
      <c r="I46" s="304">
        <v>9500</v>
      </c>
      <c r="J46" s="303"/>
      <c r="K46" s="303">
        <v>39</v>
      </c>
    </row>
    <row r="47" spans="1:11" ht="14.25" customHeight="1" x14ac:dyDescent="0.2">
      <c r="A47" s="299">
        <v>48</v>
      </c>
      <c r="B47" s="300" t="s">
        <v>149</v>
      </c>
      <c r="C47" s="301">
        <v>2</v>
      </c>
      <c r="D47" s="301" t="s">
        <v>224</v>
      </c>
      <c r="E47" s="301" t="s">
        <v>224</v>
      </c>
      <c r="F47" s="302" t="s">
        <v>254</v>
      </c>
      <c r="G47" s="302" t="s">
        <v>229</v>
      </c>
      <c r="H47" s="303" t="s">
        <v>227</v>
      </c>
      <c r="I47" s="304">
        <v>4000</v>
      </c>
      <c r="J47" s="303"/>
      <c r="K47" s="303">
        <v>20</v>
      </c>
    </row>
    <row r="48" spans="1:11" ht="14.25" customHeight="1" x14ac:dyDescent="0.2">
      <c r="A48" s="299">
        <v>49</v>
      </c>
      <c r="B48" s="300" t="s">
        <v>150</v>
      </c>
      <c r="C48" s="301">
        <v>3</v>
      </c>
      <c r="D48" s="301" t="s">
        <v>224</v>
      </c>
      <c r="E48" s="301" t="s">
        <v>224</v>
      </c>
      <c r="F48" s="302" t="s">
        <v>255</v>
      </c>
      <c r="G48" s="302" t="s">
        <v>229</v>
      </c>
      <c r="H48" s="303" t="s">
        <v>233</v>
      </c>
      <c r="I48" s="304">
        <v>6500</v>
      </c>
      <c r="J48" s="303"/>
      <c r="K48" s="303">
        <v>29</v>
      </c>
    </row>
    <row r="49" spans="1:11" ht="14.25" customHeight="1" x14ac:dyDescent="0.2">
      <c r="A49" s="299">
        <v>50</v>
      </c>
      <c r="B49" s="300" t="s">
        <v>151</v>
      </c>
      <c r="C49" s="301">
        <v>4</v>
      </c>
      <c r="D49" s="301" t="s">
        <v>224</v>
      </c>
      <c r="E49" s="301" t="s">
        <v>223</v>
      </c>
      <c r="F49" s="302" t="s">
        <v>256</v>
      </c>
      <c r="G49" s="302" t="s">
        <v>229</v>
      </c>
      <c r="H49" s="303" t="s">
        <v>233</v>
      </c>
      <c r="I49" s="304">
        <v>14000</v>
      </c>
      <c r="J49" s="303"/>
      <c r="K49" s="303">
        <v>57</v>
      </c>
    </row>
    <row r="50" spans="1:11" ht="14.25" customHeight="1" x14ac:dyDescent="0.2">
      <c r="A50" s="299">
        <v>51</v>
      </c>
      <c r="B50" s="300" t="s">
        <v>152</v>
      </c>
      <c r="C50" s="301">
        <v>1</v>
      </c>
      <c r="D50" s="301" t="s">
        <v>219</v>
      </c>
      <c r="E50" s="301" t="s">
        <v>219</v>
      </c>
      <c r="F50" s="302" t="s">
        <v>225</v>
      </c>
      <c r="G50" s="302" t="s">
        <v>239</v>
      </c>
      <c r="H50" s="303" t="s">
        <v>227</v>
      </c>
      <c r="I50" s="304">
        <v>500</v>
      </c>
      <c r="J50" s="303"/>
      <c r="K50" s="303">
        <v>5</v>
      </c>
    </row>
    <row r="51" spans="1:11" ht="14.25" customHeight="1" x14ac:dyDescent="0.2">
      <c r="A51" s="299">
        <v>52</v>
      </c>
      <c r="B51" s="300" t="s">
        <v>153</v>
      </c>
      <c r="C51" s="301">
        <v>3</v>
      </c>
      <c r="D51" s="301" t="s">
        <v>224</v>
      </c>
      <c r="E51" s="301" t="s">
        <v>219</v>
      </c>
      <c r="F51" s="302" t="s">
        <v>257</v>
      </c>
      <c r="G51" s="302" t="s">
        <v>239</v>
      </c>
      <c r="H51" s="303" t="s">
        <v>233</v>
      </c>
      <c r="I51" s="304">
        <v>9500</v>
      </c>
      <c r="J51" s="303"/>
      <c r="K51" s="303">
        <v>43</v>
      </c>
    </row>
    <row r="52" spans="1:11" ht="14.25" customHeight="1" x14ac:dyDescent="0.2">
      <c r="A52" s="299">
        <v>53</v>
      </c>
      <c r="B52" s="300" t="s">
        <v>154</v>
      </c>
      <c r="C52" s="301">
        <v>3</v>
      </c>
      <c r="D52" s="301" t="s">
        <v>224</v>
      </c>
      <c r="E52" s="301" t="s">
        <v>224</v>
      </c>
      <c r="F52" s="302" t="s">
        <v>257</v>
      </c>
      <c r="G52" s="302" t="s">
        <v>239</v>
      </c>
      <c r="H52" s="303" t="s">
        <v>233</v>
      </c>
      <c r="I52" s="304">
        <v>9500</v>
      </c>
      <c r="J52" s="303"/>
      <c r="K52" s="303">
        <v>44</v>
      </c>
    </row>
    <row r="53" spans="1:11" ht="14.25" customHeight="1" x14ac:dyDescent="0.2">
      <c r="A53" s="299">
        <v>54</v>
      </c>
      <c r="B53" s="300" t="s">
        <v>155</v>
      </c>
      <c r="C53" s="301">
        <v>4</v>
      </c>
      <c r="D53" s="301" t="s">
        <v>224</v>
      </c>
      <c r="E53" s="301" t="s">
        <v>223</v>
      </c>
      <c r="F53" s="302" t="s">
        <v>257</v>
      </c>
      <c r="G53" s="302" t="s">
        <v>239</v>
      </c>
      <c r="H53" s="303" t="s">
        <v>233</v>
      </c>
      <c r="I53" s="304">
        <v>14000</v>
      </c>
      <c r="J53" s="303"/>
      <c r="K53" s="303">
        <v>53</v>
      </c>
    </row>
    <row r="54" spans="1:11" ht="14.25" customHeight="1" x14ac:dyDescent="0.2">
      <c r="A54" s="299">
        <v>55</v>
      </c>
      <c r="B54" s="300" t="s">
        <v>156</v>
      </c>
      <c r="C54" s="301">
        <v>4</v>
      </c>
      <c r="D54" s="301" t="s">
        <v>224</v>
      </c>
      <c r="E54" s="301" t="s">
        <v>223</v>
      </c>
      <c r="F54" s="302" t="s">
        <v>258</v>
      </c>
      <c r="G54" s="302" t="s">
        <v>221</v>
      </c>
      <c r="H54" s="303" t="s">
        <v>233</v>
      </c>
      <c r="I54" s="304">
        <v>14000</v>
      </c>
      <c r="J54" s="303"/>
      <c r="K54" s="303">
        <v>49</v>
      </c>
    </row>
    <row r="55" spans="1:11" ht="14.25" customHeight="1" x14ac:dyDescent="0.2">
      <c r="A55" s="299">
        <v>56</v>
      </c>
      <c r="B55" s="300" t="s">
        <v>157</v>
      </c>
      <c r="C55" s="301">
        <v>4</v>
      </c>
      <c r="D55" s="301" t="s">
        <v>224</v>
      </c>
      <c r="E55" s="301" t="s">
        <v>224</v>
      </c>
      <c r="F55" s="302" t="s">
        <v>259</v>
      </c>
      <c r="G55" s="302" t="s">
        <v>226</v>
      </c>
      <c r="H55" s="303" t="s">
        <v>233</v>
      </c>
      <c r="I55" s="304">
        <v>10000</v>
      </c>
      <c r="J55" s="303"/>
      <c r="K55" s="303">
        <v>63</v>
      </c>
    </row>
    <row r="56" spans="1:11" ht="14.25" customHeight="1" x14ac:dyDescent="0.2">
      <c r="A56" s="299">
        <v>57</v>
      </c>
      <c r="B56" s="300" t="s">
        <v>158</v>
      </c>
      <c r="C56" s="301">
        <v>4</v>
      </c>
      <c r="D56" s="301" t="s">
        <v>224</v>
      </c>
      <c r="E56" s="301" t="s">
        <v>224</v>
      </c>
      <c r="F56" s="302" t="s">
        <v>158</v>
      </c>
      <c r="G56" s="302" t="s">
        <v>239</v>
      </c>
      <c r="H56" s="303" t="s">
        <v>233</v>
      </c>
      <c r="I56" s="304">
        <v>14000</v>
      </c>
      <c r="J56" s="303"/>
      <c r="K56" s="303">
        <v>62</v>
      </c>
    </row>
    <row r="57" spans="1:11" ht="14.25" customHeight="1" x14ac:dyDescent="0.2">
      <c r="A57" s="299">
        <v>61</v>
      </c>
      <c r="B57" s="300" t="s">
        <v>159</v>
      </c>
      <c r="C57" s="301">
        <v>3</v>
      </c>
      <c r="D57" s="301" t="s">
        <v>224</v>
      </c>
      <c r="E57" s="301" t="s">
        <v>224</v>
      </c>
      <c r="F57" s="302" t="s">
        <v>260</v>
      </c>
      <c r="G57" s="302" t="s">
        <v>239</v>
      </c>
      <c r="H57" s="303" t="s">
        <v>233</v>
      </c>
      <c r="I57" s="304">
        <v>7500</v>
      </c>
      <c r="J57" s="303"/>
      <c r="K57" s="303">
        <v>32</v>
      </c>
    </row>
    <row r="58" spans="1:11" ht="14.25" customHeight="1" x14ac:dyDescent="0.2">
      <c r="A58" s="299">
        <v>62</v>
      </c>
      <c r="B58" s="300" t="s">
        <v>160</v>
      </c>
      <c r="C58" s="301">
        <v>4</v>
      </c>
      <c r="D58" s="301" t="s">
        <v>224</v>
      </c>
      <c r="E58" s="301" t="s">
        <v>224</v>
      </c>
      <c r="F58" s="302" t="s">
        <v>261</v>
      </c>
      <c r="G58" s="302" t="s">
        <v>221</v>
      </c>
      <c r="H58" s="303" t="s">
        <v>262</v>
      </c>
      <c r="I58" s="304" t="s">
        <v>123</v>
      </c>
      <c r="J58" s="303"/>
      <c r="K58" s="303">
        <v>63</v>
      </c>
    </row>
    <row r="59" spans="1:11" ht="14.25" customHeight="1" x14ac:dyDescent="0.2">
      <c r="A59" s="299">
        <v>63</v>
      </c>
      <c r="B59" s="300" t="s">
        <v>161</v>
      </c>
      <c r="C59" s="301">
        <v>4</v>
      </c>
      <c r="D59" s="301" t="s">
        <v>224</v>
      </c>
      <c r="E59" s="301" t="s">
        <v>223</v>
      </c>
      <c r="F59" s="302" t="s">
        <v>263</v>
      </c>
      <c r="G59" s="302" t="s">
        <v>231</v>
      </c>
      <c r="H59" s="303" t="s">
        <v>233</v>
      </c>
      <c r="I59" s="304" t="s">
        <v>123</v>
      </c>
      <c r="J59" s="303"/>
      <c r="K59" s="303">
        <v>64</v>
      </c>
    </row>
    <row r="60" spans="1:11" ht="14.25" customHeight="1" x14ac:dyDescent="0.2">
      <c r="A60" s="299">
        <v>65</v>
      </c>
      <c r="B60" s="300" t="s">
        <v>162</v>
      </c>
      <c r="C60" s="301">
        <v>4</v>
      </c>
      <c r="D60" s="301" t="s">
        <v>224</v>
      </c>
      <c r="E60" s="301" t="s">
        <v>224</v>
      </c>
      <c r="F60" s="302" t="s">
        <v>264</v>
      </c>
      <c r="G60" s="302" t="s">
        <v>231</v>
      </c>
      <c r="H60" s="303" t="s">
        <v>262</v>
      </c>
      <c r="I60" s="304" t="s">
        <v>123</v>
      </c>
      <c r="J60" s="303"/>
      <c r="K60" s="303">
        <v>56</v>
      </c>
    </row>
    <row r="61" spans="1:11" ht="14.25" customHeight="1" x14ac:dyDescent="0.2">
      <c r="A61" s="299">
        <v>66</v>
      </c>
      <c r="B61" s="300" t="s">
        <v>163</v>
      </c>
      <c r="C61" s="301">
        <v>4</v>
      </c>
      <c r="D61" s="301" t="s">
        <v>224</v>
      </c>
      <c r="E61" s="301" t="s">
        <v>223</v>
      </c>
      <c r="F61" s="302" t="s">
        <v>265</v>
      </c>
      <c r="G61" s="302" t="s">
        <v>229</v>
      </c>
      <c r="H61" s="303" t="s">
        <v>262</v>
      </c>
      <c r="I61" s="304" t="s">
        <v>123</v>
      </c>
      <c r="J61" s="303"/>
      <c r="K61" s="303">
        <v>61</v>
      </c>
    </row>
    <row r="62" spans="1:11" ht="14.25" customHeight="1" x14ac:dyDescent="0.2">
      <c r="A62" s="299">
        <v>67</v>
      </c>
      <c r="B62" s="300" t="s">
        <v>164</v>
      </c>
      <c r="C62" s="301">
        <v>4</v>
      </c>
      <c r="D62" s="301" t="s">
        <v>224</v>
      </c>
      <c r="E62" s="301" t="s">
        <v>224</v>
      </c>
      <c r="F62" s="302" t="s">
        <v>266</v>
      </c>
      <c r="G62" s="302" t="s">
        <v>239</v>
      </c>
      <c r="H62" s="303" t="s">
        <v>262</v>
      </c>
      <c r="I62" s="304" t="s">
        <v>123</v>
      </c>
      <c r="J62" s="303"/>
      <c r="K62" s="303">
        <v>55</v>
      </c>
    </row>
    <row r="63" spans="1:11" ht="14.25" customHeight="1" x14ac:dyDescent="0.2">
      <c r="A63" s="299">
        <v>69</v>
      </c>
      <c r="B63" s="300" t="s">
        <v>165</v>
      </c>
      <c r="C63" s="301">
        <v>4</v>
      </c>
      <c r="D63" s="301" t="s">
        <v>224</v>
      </c>
      <c r="E63" s="301" t="s">
        <v>224</v>
      </c>
      <c r="F63" s="302" t="s">
        <v>267</v>
      </c>
      <c r="G63" s="302" t="s">
        <v>239</v>
      </c>
      <c r="H63" s="303" t="s">
        <v>262</v>
      </c>
      <c r="I63" s="304" t="s">
        <v>123</v>
      </c>
      <c r="J63" s="303"/>
      <c r="K63" s="303">
        <v>47</v>
      </c>
    </row>
    <row r="64" spans="1:11" ht="14.25" customHeight="1" x14ac:dyDescent="0.2">
      <c r="A64" s="299">
        <v>70</v>
      </c>
      <c r="B64" s="300" t="s">
        <v>166</v>
      </c>
      <c r="C64" s="301">
        <v>4</v>
      </c>
      <c r="D64" s="301" t="s">
        <v>224</v>
      </c>
      <c r="E64" s="301" t="s">
        <v>223</v>
      </c>
      <c r="F64" s="302" t="s">
        <v>268</v>
      </c>
      <c r="G64" s="302" t="s">
        <v>221</v>
      </c>
      <c r="H64" s="303" t="s">
        <v>262</v>
      </c>
      <c r="I64" s="304" t="s">
        <v>123</v>
      </c>
      <c r="J64" s="303"/>
      <c r="K64" s="303">
        <v>65</v>
      </c>
    </row>
    <row r="65" spans="1:11" ht="14.25" customHeight="1" x14ac:dyDescent="0.2">
      <c r="A65" s="299">
        <v>71</v>
      </c>
      <c r="B65" s="300" t="s">
        <v>167</v>
      </c>
      <c r="C65" s="301">
        <v>4</v>
      </c>
      <c r="D65" s="301" t="s">
        <v>224</v>
      </c>
      <c r="E65" s="301" t="s">
        <v>224</v>
      </c>
      <c r="F65" s="302" t="s">
        <v>269</v>
      </c>
      <c r="G65" s="302" t="s">
        <v>226</v>
      </c>
      <c r="H65" s="303" t="s">
        <v>262</v>
      </c>
      <c r="I65" s="304" t="s">
        <v>123</v>
      </c>
      <c r="J65" s="303"/>
      <c r="K65" s="303">
        <v>50</v>
      </c>
    </row>
    <row r="66" spans="1:11" ht="14.25" customHeight="1" x14ac:dyDescent="0.2">
      <c r="A66" s="299">
        <v>72</v>
      </c>
      <c r="B66" s="300" t="s">
        <v>168</v>
      </c>
      <c r="C66" s="301">
        <v>4</v>
      </c>
      <c r="D66" s="301" t="s">
        <v>224</v>
      </c>
      <c r="E66" s="301" t="s">
        <v>224</v>
      </c>
      <c r="F66" s="302" t="s">
        <v>270</v>
      </c>
      <c r="G66" s="302" t="s">
        <v>229</v>
      </c>
      <c r="H66" s="303" t="s">
        <v>262</v>
      </c>
      <c r="I66" s="304" t="s">
        <v>123</v>
      </c>
      <c r="J66" s="303"/>
      <c r="K66" s="303">
        <v>48</v>
      </c>
    </row>
    <row r="67" spans="1:11" ht="14.25" customHeight="1" x14ac:dyDescent="0.2">
      <c r="A67" s="299">
        <v>74</v>
      </c>
      <c r="B67" s="300" t="s">
        <v>169</v>
      </c>
      <c r="C67" s="301">
        <v>4</v>
      </c>
      <c r="D67" s="301" t="s">
        <v>224</v>
      </c>
      <c r="E67" s="301" t="s">
        <v>223</v>
      </c>
      <c r="F67" s="302" t="s">
        <v>257</v>
      </c>
      <c r="G67" s="302" t="s">
        <v>239</v>
      </c>
      <c r="H67" s="303" t="s">
        <v>262</v>
      </c>
      <c r="I67" s="304" t="s">
        <v>123</v>
      </c>
      <c r="J67" s="303"/>
      <c r="K67" s="303">
        <v>60</v>
      </c>
    </row>
    <row r="68" spans="1:11" ht="14.25" customHeight="1" x14ac:dyDescent="0.2">
      <c r="A68" s="299">
        <v>76</v>
      </c>
      <c r="B68" s="300" t="s">
        <v>170</v>
      </c>
      <c r="C68" s="301">
        <v>4</v>
      </c>
      <c r="D68" s="301" t="s">
        <v>224</v>
      </c>
      <c r="E68" s="301" t="s">
        <v>223</v>
      </c>
      <c r="F68" s="302" t="s">
        <v>271</v>
      </c>
      <c r="G68" s="302" t="s">
        <v>226</v>
      </c>
      <c r="H68" s="303" t="s">
        <v>272</v>
      </c>
      <c r="I68" s="304" t="s">
        <v>123</v>
      </c>
      <c r="J68" s="303"/>
      <c r="K68" s="303">
        <v>67</v>
      </c>
    </row>
    <row r="69" spans="1:11" ht="14.25" customHeight="1" x14ac:dyDescent="0.2">
      <c r="A69" s="299">
        <v>77</v>
      </c>
      <c r="B69" s="300" t="s">
        <v>171</v>
      </c>
      <c r="C69" s="301">
        <v>4</v>
      </c>
      <c r="D69" s="301" t="s">
        <v>224</v>
      </c>
      <c r="E69" s="301" t="s">
        <v>223</v>
      </c>
      <c r="F69" s="302" t="s">
        <v>273</v>
      </c>
      <c r="G69" s="302" t="s">
        <v>239</v>
      </c>
      <c r="H69" s="303" t="s">
        <v>272</v>
      </c>
      <c r="I69" s="304" t="s">
        <v>123</v>
      </c>
      <c r="J69" s="303"/>
      <c r="K69" s="303">
        <v>59</v>
      </c>
    </row>
    <row r="70" spans="1:11" ht="14.25" customHeight="1" x14ac:dyDescent="0.2">
      <c r="A70" s="299">
        <v>79</v>
      </c>
      <c r="B70" s="300" t="s">
        <v>172</v>
      </c>
      <c r="C70" s="301">
        <v>4</v>
      </c>
      <c r="D70" s="301" t="s">
        <v>224</v>
      </c>
      <c r="E70" s="301" t="s">
        <v>224</v>
      </c>
      <c r="F70" s="302" t="s">
        <v>274</v>
      </c>
      <c r="G70" s="302" t="s">
        <v>221</v>
      </c>
      <c r="H70" s="303" t="s">
        <v>272</v>
      </c>
      <c r="I70" s="304" t="s">
        <v>123</v>
      </c>
      <c r="J70" s="303"/>
      <c r="K70" s="303">
        <v>45</v>
      </c>
    </row>
    <row r="71" spans="1:11" ht="14.25" customHeight="1" x14ac:dyDescent="0.2">
      <c r="A71" s="299">
        <v>80</v>
      </c>
      <c r="B71" s="300" t="s">
        <v>173</v>
      </c>
      <c r="C71" s="301">
        <v>4</v>
      </c>
      <c r="D71" s="301" t="s">
        <v>224</v>
      </c>
      <c r="E71" s="301" t="s">
        <v>223</v>
      </c>
      <c r="F71" s="302" t="s">
        <v>275</v>
      </c>
      <c r="G71" s="302" t="s">
        <v>221</v>
      </c>
      <c r="H71" s="303" t="s">
        <v>272</v>
      </c>
      <c r="I71" s="304" t="s">
        <v>123</v>
      </c>
      <c r="J71" s="303"/>
      <c r="K71" s="303">
        <v>46</v>
      </c>
    </row>
    <row r="72" spans="1:11" ht="14.25" customHeight="1" x14ac:dyDescent="0.2">
      <c r="A72" s="299">
        <v>81</v>
      </c>
      <c r="B72" s="299" t="s">
        <v>174</v>
      </c>
      <c r="C72" s="301">
        <v>4</v>
      </c>
      <c r="D72" s="301" t="s">
        <v>224</v>
      </c>
      <c r="E72" s="301" t="s">
        <v>224</v>
      </c>
      <c r="F72" s="302" t="s">
        <v>276</v>
      </c>
      <c r="G72" s="302" t="s">
        <v>231</v>
      </c>
      <c r="H72" s="303" t="s">
        <v>272</v>
      </c>
      <c r="I72" s="304" t="s">
        <v>123</v>
      </c>
      <c r="J72" s="303"/>
      <c r="K72" s="303">
        <v>66</v>
      </c>
    </row>
    <row r="73" spans="1:11" ht="14.25" customHeight="1" x14ac:dyDescent="0.2">
      <c r="A73" s="299">
        <v>83</v>
      </c>
      <c r="B73" s="300" t="s">
        <v>175</v>
      </c>
      <c r="C73" s="301">
        <v>4</v>
      </c>
      <c r="D73" s="301" t="s">
        <v>224</v>
      </c>
      <c r="E73" s="301" t="s">
        <v>224</v>
      </c>
      <c r="F73" s="302" t="s">
        <v>277</v>
      </c>
      <c r="G73" s="302" t="s">
        <v>226</v>
      </c>
      <c r="H73" s="303" t="s">
        <v>272</v>
      </c>
      <c r="I73" s="304" t="s">
        <v>123</v>
      </c>
      <c r="J73" s="303"/>
      <c r="K73" s="303">
        <v>68</v>
      </c>
    </row>
    <row r="74" spans="1:11" ht="14.25" customHeight="1" x14ac:dyDescent="0.2">
      <c r="A74" s="299" t="s">
        <v>123</v>
      </c>
      <c r="B74" s="300" t="s">
        <v>176</v>
      </c>
      <c r="C74" s="301">
        <v>3</v>
      </c>
      <c r="D74" s="301" t="s">
        <v>224</v>
      </c>
      <c r="E74" s="301" t="s">
        <v>224</v>
      </c>
      <c r="F74" s="302" t="s">
        <v>257</v>
      </c>
      <c r="G74" s="302" t="s">
        <v>226</v>
      </c>
      <c r="H74" s="303" t="s">
        <v>278</v>
      </c>
      <c r="I74" s="304" t="s">
        <v>123</v>
      </c>
      <c r="J74" s="303"/>
      <c r="K74" s="303" t="s">
        <v>123</v>
      </c>
    </row>
    <row r="75" spans="1:11" ht="14.25" customHeight="1" x14ac:dyDescent="0.2">
      <c r="A75" s="299" t="s">
        <v>123</v>
      </c>
      <c r="B75" s="300" t="s">
        <v>177</v>
      </c>
      <c r="C75" s="301">
        <v>4</v>
      </c>
      <c r="D75" s="301" t="s">
        <v>224</v>
      </c>
      <c r="E75" s="301" t="s">
        <v>223</v>
      </c>
      <c r="F75" s="302" t="s">
        <v>252</v>
      </c>
      <c r="G75" s="302" t="s">
        <v>221</v>
      </c>
      <c r="H75" s="303" t="s">
        <v>278</v>
      </c>
      <c r="I75" s="304" t="s">
        <v>123</v>
      </c>
      <c r="J75" s="303"/>
      <c r="K75" s="303" t="s">
        <v>123</v>
      </c>
    </row>
    <row r="76" spans="1:11" ht="14.25" customHeight="1" x14ac:dyDescent="0.2">
      <c r="A76" s="299" t="s">
        <v>123</v>
      </c>
      <c r="B76" s="300" t="s">
        <v>178</v>
      </c>
      <c r="C76" s="301">
        <v>4</v>
      </c>
      <c r="D76" s="301" t="s">
        <v>224</v>
      </c>
      <c r="E76" s="301" t="s">
        <v>223</v>
      </c>
      <c r="F76" s="302" t="s">
        <v>258</v>
      </c>
      <c r="G76" s="302" t="s">
        <v>221</v>
      </c>
      <c r="H76" s="303" t="s">
        <v>278</v>
      </c>
      <c r="I76" s="304" t="s">
        <v>123</v>
      </c>
      <c r="J76" s="303"/>
      <c r="K76" s="303" t="s">
        <v>123</v>
      </c>
    </row>
    <row r="77" spans="1:11" ht="14.25" customHeight="1" x14ac:dyDescent="0.2">
      <c r="A77" s="299" t="s">
        <v>123</v>
      </c>
      <c r="B77" s="300" t="s">
        <v>179</v>
      </c>
      <c r="C77" s="301">
        <v>4</v>
      </c>
      <c r="D77" s="301" t="s">
        <v>224</v>
      </c>
      <c r="E77" s="301" t="s">
        <v>224</v>
      </c>
      <c r="F77" s="302" t="s">
        <v>279</v>
      </c>
      <c r="G77" s="302" t="s">
        <v>221</v>
      </c>
      <c r="H77" s="303" t="s">
        <v>278</v>
      </c>
      <c r="I77" s="304" t="s">
        <v>123</v>
      </c>
      <c r="J77" s="303"/>
      <c r="K77" s="303" t="s">
        <v>123</v>
      </c>
    </row>
    <row r="78" spans="1:11" ht="14.25" customHeight="1" x14ac:dyDescent="0.2">
      <c r="A78" s="299" t="s">
        <v>123</v>
      </c>
      <c r="B78" s="300" t="s">
        <v>180</v>
      </c>
      <c r="C78" s="301">
        <v>4</v>
      </c>
      <c r="D78" s="301" t="s">
        <v>224</v>
      </c>
      <c r="E78" s="301" t="s">
        <v>224</v>
      </c>
      <c r="F78" s="302" t="s">
        <v>253</v>
      </c>
      <c r="G78" s="302" t="s">
        <v>226</v>
      </c>
      <c r="H78" s="303" t="s">
        <v>278</v>
      </c>
      <c r="I78" s="304" t="s">
        <v>123</v>
      </c>
      <c r="J78" s="303"/>
      <c r="K78" s="303" t="s">
        <v>123</v>
      </c>
    </row>
    <row r="79" spans="1:11" ht="14.25" customHeight="1" x14ac:dyDescent="0.2">
      <c r="A79" s="299" t="s">
        <v>123</v>
      </c>
      <c r="B79" s="300" t="s">
        <v>181</v>
      </c>
      <c r="C79" s="301">
        <v>4</v>
      </c>
      <c r="D79" s="301" t="s">
        <v>224</v>
      </c>
      <c r="E79" s="301" t="s">
        <v>223</v>
      </c>
      <c r="F79" s="302" t="s">
        <v>257</v>
      </c>
      <c r="G79" s="302" t="s">
        <v>226</v>
      </c>
      <c r="H79" s="303" t="s">
        <v>278</v>
      </c>
      <c r="I79" s="304" t="s">
        <v>123</v>
      </c>
      <c r="J79" s="303"/>
      <c r="K79" s="303" t="s">
        <v>123</v>
      </c>
    </row>
    <row r="80" spans="1:11" ht="14.25" customHeight="1" x14ac:dyDescent="0.2">
      <c r="A80" s="299" t="s">
        <v>123</v>
      </c>
      <c r="B80" s="300" t="s">
        <v>182</v>
      </c>
      <c r="C80" s="301">
        <v>4</v>
      </c>
      <c r="D80" s="301" t="s">
        <v>224</v>
      </c>
      <c r="E80" s="301" t="s">
        <v>223</v>
      </c>
      <c r="F80" s="302" t="s">
        <v>265</v>
      </c>
      <c r="G80" s="302" t="s">
        <v>229</v>
      </c>
      <c r="H80" s="303" t="s">
        <v>278</v>
      </c>
      <c r="I80" s="304" t="s">
        <v>123</v>
      </c>
      <c r="J80" s="303"/>
      <c r="K80" s="303" t="s">
        <v>123</v>
      </c>
    </row>
    <row r="81" spans="1:11" ht="14.25" customHeight="1" x14ac:dyDescent="0.2">
      <c r="A81" s="299" t="s">
        <v>123</v>
      </c>
      <c r="B81" s="300" t="s">
        <v>183</v>
      </c>
      <c r="C81" s="301">
        <v>4</v>
      </c>
      <c r="D81" s="301" t="s">
        <v>224</v>
      </c>
      <c r="E81" s="301" t="s">
        <v>224</v>
      </c>
      <c r="F81" s="302" t="s">
        <v>270</v>
      </c>
      <c r="G81" s="302" t="s">
        <v>229</v>
      </c>
      <c r="H81" s="303" t="s">
        <v>278</v>
      </c>
      <c r="I81" s="304" t="s">
        <v>123</v>
      </c>
      <c r="J81" s="303"/>
      <c r="K81" s="303" t="s">
        <v>123</v>
      </c>
    </row>
    <row r="82" spans="1:11" ht="14.25" customHeight="1" x14ac:dyDescent="0.2">
      <c r="A82" s="299" t="s">
        <v>123</v>
      </c>
      <c r="B82" s="300" t="s">
        <v>184</v>
      </c>
      <c r="C82" s="301">
        <v>4</v>
      </c>
      <c r="D82" s="301" t="s">
        <v>224</v>
      </c>
      <c r="E82" s="301" t="s">
        <v>223</v>
      </c>
      <c r="F82" s="302" t="s">
        <v>257</v>
      </c>
      <c r="G82" s="302" t="s">
        <v>226</v>
      </c>
      <c r="H82" s="303" t="s">
        <v>278</v>
      </c>
      <c r="I82" s="304" t="s">
        <v>123</v>
      </c>
      <c r="J82" s="303"/>
      <c r="K82" s="303" t="s">
        <v>123</v>
      </c>
    </row>
    <row r="83" spans="1:11" ht="14.25" customHeight="1" x14ac:dyDescent="0.2">
      <c r="A83" s="299" t="s">
        <v>123</v>
      </c>
      <c r="B83" s="300" t="s">
        <v>185</v>
      </c>
      <c r="C83" s="301">
        <v>4</v>
      </c>
      <c r="D83" s="301" t="s">
        <v>224</v>
      </c>
      <c r="E83" s="301" t="s">
        <v>223</v>
      </c>
      <c r="F83" s="302" t="s">
        <v>256</v>
      </c>
      <c r="G83" s="302" t="s">
        <v>229</v>
      </c>
      <c r="H83" s="303" t="s">
        <v>278</v>
      </c>
      <c r="I83" s="304" t="s">
        <v>123</v>
      </c>
      <c r="J83" s="303"/>
      <c r="K83" s="303" t="s">
        <v>123</v>
      </c>
    </row>
    <row r="84" spans="1:11" ht="14.25" customHeight="1" x14ac:dyDescent="0.2">
      <c r="A84" s="299" t="s">
        <v>123</v>
      </c>
      <c r="B84" s="300" t="s">
        <v>186</v>
      </c>
      <c r="C84" s="301">
        <v>4</v>
      </c>
      <c r="D84" s="301" t="s">
        <v>224</v>
      </c>
      <c r="E84" s="301" t="s">
        <v>223</v>
      </c>
      <c r="F84" s="302" t="s">
        <v>268</v>
      </c>
      <c r="G84" s="302" t="s">
        <v>221</v>
      </c>
      <c r="H84" s="303" t="s">
        <v>278</v>
      </c>
      <c r="I84" s="304" t="s">
        <v>123</v>
      </c>
      <c r="J84" s="303"/>
      <c r="K84" s="303" t="s">
        <v>123</v>
      </c>
    </row>
    <row r="85" spans="1:11" ht="14.25" customHeight="1" x14ac:dyDescent="0.2">
      <c r="A85" s="299" t="s">
        <v>123</v>
      </c>
      <c r="B85" s="300" t="s">
        <v>187</v>
      </c>
      <c r="C85" s="301">
        <v>4</v>
      </c>
      <c r="D85" s="301" t="s">
        <v>224</v>
      </c>
      <c r="E85" s="301" t="s">
        <v>224</v>
      </c>
      <c r="F85" s="302" t="s">
        <v>253</v>
      </c>
      <c r="G85" s="302" t="s">
        <v>226</v>
      </c>
      <c r="H85" s="303" t="s">
        <v>278</v>
      </c>
      <c r="I85" s="304" t="s">
        <v>123</v>
      </c>
      <c r="J85" s="303"/>
      <c r="K85" s="303" t="s">
        <v>123</v>
      </c>
    </row>
    <row r="86" spans="1:11" ht="14.25" customHeight="1" x14ac:dyDescent="0.2">
      <c r="A86" s="299" t="s">
        <v>123</v>
      </c>
      <c r="B86" s="299" t="s">
        <v>188</v>
      </c>
      <c r="C86" s="301">
        <v>4</v>
      </c>
      <c r="D86" s="301" t="s">
        <v>224</v>
      </c>
      <c r="E86" s="301" t="s">
        <v>224</v>
      </c>
      <c r="F86" s="302" t="s">
        <v>276</v>
      </c>
      <c r="G86" s="302" t="s">
        <v>231</v>
      </c>
      <c r="H86" s="303" t="s">
        <v>278</v>
      </c>
      <c r="I86" s="304" t="s">
        <v>123</v>
      </c>
      <c r="J86" s="303"/>
      <c r="K86" s="303" t="s">
        <v>123</v>
      </c>
    </row>
    <row r="87" spans="1:11" ht="14.25" customHeight="1" x14ac:dyDescent="0.2">
      <c r="A87" s="299" t="s">
        <v>123</v>
      </c>
      <c r="B87" s="300" t="s">
        <v>189</v>
      </c>
      <c r="C87" s="301">
        <v>3</v>
      </c>
      <c r="D87" s="301" t="s">
        <v>224</v>
      </c>
      <c r="E87" s="301" t="s">
        <v>219</v>
      </c>
      <c r="F87" s="302" t="s">
        <v>257</v>
      </c>
      <c r="G87" s="302" t="s">
        <v>226</v>
      </c>
      <c r="H87" s="303" t="s">
        <v>278</v>
      </c>
      <c r="I87" s="304" t="s">
        <v>123</v>
      </c>
      <c r="J87" s="303"/>
      <c r="K87" s="303" t="s">
        <v>123</v>
      </c>
    </row>
    <row r="88" spans="1:11" ht="14.25" customHeight="1" x14ac:dyDescent="0.2">
      <c r="A88" s="299" t="s">
        <v>123</v>
      </c>
      <c r="B88" s="300" t="s">
        <v>190</v>
      </c>
      <c r="C88" s="301">
        <v>4</v>
      </c>
      <c r="D88" s="301" t="s">
        <v>224</v>
      </c>
      <c r="E88" s="301" t="s">
        <v>223</v>
      </c>
      <c r="F88" s="302" t="s">
        <v>257</v>
      </c>
      <c r="G88" s="302" t="s">
        <v>226</v>
      </c>
      <c r="H88" s="303" t="s">
        <v>278</v>
      </c>
      <c r="I88" s="304" t="s">
        <v>123</v>
      </c>
      <c r="J88" s="303"/>
      <c r="K88" s="303" t="s">
        <v>123</v>
      </c>
    </row>
    <row r="89" spans="1:11" ht="14.25" customHeight="1" x14ac:dyDescent="0.2">
      <c r="A89" s="299" t="s">
        <v>123</v>
      </c>
      <c r="B89" s="300" t="s">
        <v>191</v>
      </c>
      <c r="C89" s="301">
        <v>4</v>
      </c>
      <c r="D89" s="301" t="s">
        <v>224</v>
      </c>
      <c r="E89" s="301" t="s">
        <v>224</v>
      </c>
      <c r="F89" s="302" t="s">
        <v>158</v>
      </c>
      <c r="G89" s="302" t="s">
        <v>239</v>
      </c>
      <c r="H89" s="303" t="s">
        <v>278</v>
      </c>
      <c r="I89" s="304" t="s">
        <v>123</v>
      </c>
      <c r="J89" s="303"/>
      <c r="K89" s="303" t="s">
        <v>123</v>
      </c>
    </row>
    <row r="90" spans="1:11" ht="14.25" customHeight="1" x14ac:dyDescent="0.2">
      <c r="A90" s="299" t="s">
        <v>123</v>
      </c>
      <c r="B90" s="300" t="s">
        <v>192</v>
      </c>
      <c r="C90" s="301">
        <v>4</v>
      </c>
      <c r="D90" s="301" t="s">
        <v>224</v>
      </c>
      <c r="E90" s="301" t="s">
        <v>223</v>
      </c>
      <c r="F90" s="302" t="s">
        <v>257</v>
      </c>
      <c r="G90" s="302" t="s">
        <v>226</v>
      </c>
      <c r="H90" s="303" t="s">
        <v>278</v>
      </c>
      <c r="I90" s="304" t="s">
        <v>123</v>
      </c>
      <c r="J90" s="303"/>
      <c r="K90" s="303" t="s">
        <v>123</v>
      </c>
    </row>
    <row r="91" spans="1:11" ht="14.25" customHeight="1" x14ac:dyDescent="0.2">
      <c r="A91" s="299" t="s">
        <v>123</v>
      </c>
      <c r="B91" s="300" t="s">
        <v>193</v>
      </c>
      <c r="C91" s="301">
        <v>4</v>
      </c>
      <c r="D91" s="301" t="s">
        <v>224</v>
      </c>
      <c r="E91" s="301" t="s">
        <v>224</v>
      </c>
      <c r="F91" s="302" t="s">
        <v>253</v>
      </c>
      <c r="G91" s="302" t="s">
        <v>226</v>
      </c>
      <c r="H91" s="303" t="s">
        <v>278</v>
      </c>
      <c r="I91" s="304" t="s">
        <v>123</v>
      </c>
      <c r="J91" s="303"/>
      <c r="K91" s="303" t="s">
        <v>123</v>
      </c>
    </row>
    <row r="92" spans="1:11" ht="14.25" customHeight="1" x14ac:dyDescent="0.2">
      <c r="A92" s="299" t="s">
        <v>123</v>
      </c>
      <c r="B92" s="300" t="s">
        <v>194</v>
      </c>
      <c r="C92" s="301">
        <v>4</v>
      </c>
      <c r="D92" s="301" t="s">
        <v>224</v>
      </c>
      <c r="E92" s="301" t="s">
        <v>223</v>
      </c>
      <c r="F92" s="302" t="s">
        <v>263</v>
      </c>
      <c r="G92" s="302" t="s">
        <v>231</v>
      </c>
      <c r="H92" s="303" t="s">
        <v>278</v>
      </c>
      <c r="I92" s="304" t="s">
        <v>123</v>
      </c>
      <c r="J92" s="303"/>
      <c r="K92" s="303" t="s">
        <v>123</v>
      </c>
    </row>
    <row r="93" spans="1:11" ht="14.25" customHeight="1" x14ac:dyDescent="0.2">
      <c r="A93" s="299" t="s">
        <v>123</v>
      </c>
      <c r="B93" s="300" t="s">
        <v>195</v>
      </c>
      <c r="C93" s="301">
        <v>4</v>
      </c>
      <c r="D93" s="301" t="s">
        <v>224</v>
      </c>
      <c r="E93" s="301" t="s">
        <v>224</v>
      </c>
      <c r="F93" s="302" t="s">
        <v>274</v>
      </c>
      <c r="G93" s="302" t="s">
        <v>221</v>
      </c>
      <c r="H93" s="303" t="s">
        <v>278</v>
      </c>
      <c r="I93" s="304" t="s">
        <v>123</v>
      </c>
      <c r="J93" s="303"/>
      <c r="K93" s="303" t="s">
        <v>123</v>
      </c>
    </row>
    <row r="94" spans="1:11" ht="14.25" customHeight="1" x14ac:dyDescent="0.2">
      <c r="A94" s="299" t="s">
        <v>123</v>
      </c>
      <c r="B94" s="300" t="s">
        <v>196</v>
      </c>
      <c r="C94" s="301">
        <v>4</v>
      </c>
      <c r="D94" s="301" t="s">
        <v>224</v>
      </c>
      <c r="E94" s="301" t="s">
        <v>224</v>
      </c>
      <c r="F94" s="302" t="s">
        <v>270</v>
      </c>
      <c r="G94" s="302" t="s">
        <v>229</v>
      </c>
      <c r="H94" s="303" t="s">
        <v>278</v>
      </c>
      <c r="I94" s="304" t="s">
        <v>123</v>
      </c>
      <c r="J94" s="303"/>
      <c r="K94" s="303" t="s">
        <v>123</v>
      </c>
    </row>
    <row r="95" spans="1:11" ht="14.25" customHeight="1" x14ac:dyDescent="0.2">
      <c r="A95" s="299" t="s">
        <v>123</v>
      </c>
      <c r="B95" s="300" t="s">
        <v>197</v>
      </c>
      <c r="C95" s="301">
        <v>4</v>
      </c>
      <c r="D95" s="301" t="s">
        <v>224</v>
      </c>
      <c r="E95" s="301" t="s">
        <v>223</v>
      </c>
      <c r="F95" s="302" t="s">
        <v>265</v>
      </c>
      <c r="G95" s="302" t="s">
        <v>229</v>
      </c>
      <c r="H95" s="303" t="s">
        <v>278</v>
      </c>
      <c r="I95" s="304" t="s">
        <v>123</v>
      </c>
      <c r="J95" s="303"/>
      <c r="K95" s="303" t="s">
        <v>123</v>
      </c>
    </row>
    <row r="96" spans="1:11" ht="14.25" customHeight="1" x14ac:dyDescent="0.2">
      <c r="A96" s="299" t="s">
        <v>123</v>
      </c>
      <c r="B96" s="300" t="s">
        <v>198</v>
      </c>
      <c r="C96" s="301">
        <v>1</v>
      </c>
      <c r="D96" s="301" t="s">
        <v>219</v>
      </c>
      <c r="E96" s="301" t="s">
        <v>219</v>
      </c>
      <c r="F96" s="302" t="s">
        <v>225</v>
      </c>
      <c r="G96" s="302" t="s">
        <v>239</v>
      </c>
      <c r="H96" s="303" t="s">
        <v>278</v>
      </c>
      <c r="I96" s="304" t="s">
        <v>123</v>
      </c>
      <c r="J96" s="303"/>
      <c r="K96" s="303" t="s">
        <v>123</v>
      </c>
    </row>
    <row r="97" spans="1:11" ht="14.25" customHeight="1" x14ac:dyDescent="0.2">
      <c r="A97" s="299" t="s">
        <v>123</v>
      </c>
      <c r="B97" s="300" t="s">
        <v>199</v>
      </c>
      <c r="C97" s="301">
        <v>4</v>
      </c>
      <c r="D97" s="301" t="s">
        <v>224</v>
      </c>
      <c r="E97" s="301" t="s">
        <v>223</v>
      </c>
      <c r="F97" s="302" t="s">
        <v>271</v>
      </c>
      <c r="G97" s="302" t="s">
        <v>226</v>
      </c>
      <c r="H97" s="303" t="s">
        <v>278</v>
      </c>
      <c r="I97" s="304" t="s">
        <v>123</v>
      </c>
      <c r="J97" s="303"/>
      <c r="K97" s="303" t="s">
        <v>123</v>
      </c>
    </row>
    <row r="98" spans="1:11" ht="14.25" customHeight="1" x14ac:dyDescent="0.2">
      <c r="A98" s="299" t="s">
        <v>123</v>
      </c>
      <c r="B98" s="300" t="s">
        <v>200</v>
      </c>
      <c r="C98" s="301">
        <v>4</v>
      </c>
      <c r="D98" s="301" t="s">
        <v>224</v>
      </c>
      <c r="E98" s="301" t="s">
        <v>224</v>
      </c>
      <c r="F98" s="302" t="s">
        <v>158</v>
      </c>
      <c r="G98" s="302" t="s">
        <v>239</v>
      </c>
      <c r="H98" s="303" t="s">
        <v>278</v>
      </c>
      <c r="I98" s="304" t="s">
        <v>123</v>
      </c>
      <c r="J98" s="303"/>
      <c r="K98" s="303" t="s">
        <v>123</v>
      </c>
    </row>
    <row r="99" spans="1:11" ht="14.25" customHeight="1" x14ac:dyDescent="0.2">
      <c r="A99" s="299" t="s">
        <v>123</v>
      </c>
      <c r="B99" s="300" t="s">
        <v>201</v>
      </c>
      <c r="C99" s="301">
        <v>2</v>
      </c>
      <c r="D99" s="301" t="s">
        <v>223</v>
      </c>
      <c r="E99" s="301" t="s">
        <v>223</v>
      </c>
      <c r="F99" s="302" t="s">
        <v>228</v>
      </c>
      <c r="G99" s="302" t="s">
        <v>229</v>
      </c>
      <c r="H99" s="303" t="s">
        <v>278</v>
      </c>
      <c r="I99" s="304" t="s">
        <v>123</v>
      </c>
      <c r="J99" s="303"/>
      <c r="K99" s="303" t="s">
        <v>123</v>
      </c>
    </row>
    <row r="100" spans="1:11" ht="14.25" customHeight="1" x14ac:dyDescent="0.2">
      <c r="A100" s="299" t="s">
        <v>123</v>
      </c>
      <c r="B100" s="300" t="s">
        <v>202</v>
      </c>
      <c r="C100" s="301">
        <v>4</v>
      </c>
      <c r="D100" s="301" t="s">
        <v>224</v>
      </c>
      <c r="E100" s="301" t="s">
        <v>223</v>
      </c>
      <c r="F100" s="302" t="s">
        <v>268</v>
      </c>
      <c r="G100" s="302" t="s">
        <v>221</v>
      </c>
      <c r="H100" s="303" t="s">
        <v>278</v>
      </c>
      <c r="I100" s="304" t="s">
        <v>123</v>
      </c>
      <c r="J100" s="303"/>
      <c r="K100" s="303" t="s">
        <v>123</v>
      </c>
    </row>
    <row r="101" spans="1:11" ht="14.25" customHeight="1" x14ac:dyDescent="0.2">
      <c r="A101" s="299" t="s">
        <v>123</v>
      </c>
      <c r="B101" s="300" t="s">
        <v>203</v>
      </c>
      <c r="C101" s="301">
        <v>4</v>
      </c>
      <c r="D101" s="301" t="s">
        <v>224</v>
      </c>
      <c r="E101" s="301" t="s">
        <v>224</v>
      </c>
      <c r="F101" s="302" t="s">
        <v>269</v>
      </c>
      <c r="G101" s="302" t="s">
        <v>226</v>
      </c>
      <c r="H101" s="303" t="s">
        <v>278</v>
      </c>
      <c r="I101" s="304" t="s">
        <v>123</v>
      </c>
      <c r="J101" s="303"/>
      <c r="K101" s="303" t="s">
        <v>123</v>
      </c>
    </row>
    <row r="102" spans="1:11" ht="14.25" customHeight="1" x14ac:dyDescent="0.2">
      <c r="A102" s="299" t="s">
        <v>123</v>
      </c>
      <c r="B102" s="300" t="s">
        <v>204</v>
      </c>
      <c r="C102" s="301">
        <v>4</v>
      </c>
      <c r="D102" s="301" t="s">
        <v>224</v>
      </c>
      <c r="E102" s="301" t="s">
        <v>224</v>
      </c>
      <c r="F102" s="302" t="s">
        <v>261</v>
      </c>
      <c r="G102" s="302" t="s">
        <v>221</v>
      </c>
      <c r="H102" s="303" t="s">
        <v>278</v>
      </c>
      <c r="I102" s="304" t="s">
        <v>123</v>
      </c>
      <c r="J102" s="303"/>
      <c r="K102" s="303" t="s">
        <v>123</v>
      </c>
    </row>
    <row r="103" spans="1:11" ht="14.25" customHeight="1" x14ac:dyDescent="0.2">
      <c r="A103" s="299" t="s">
        <v>123</v>
      </c>
      <c r="B103" s="300" t="s">
        <v>205</v>
      </c>
      <c r="C103" s="301">
        <v>4</v>
      </c>
      <c r="D103" s="301" t="s">
        <v>224</v>
      </c>
      <c r="E103" s="301" t="s">
        <v>224</v>
      </c>
      <c r="F103" s="302" t="s">
        <v>266</v>
      </c>
      <c r="G103" s="302" t="s">
        <v>239</v>
      </c>
      <c r="H103" s="303" t="s">
        <v>278</v>
      </c>
      <c r="I103" s="304" t="s">
        <v>123</v>
      </c>
      <c r="J103" s="303"/>
      <c r="K103" s="303" t="s">
        <v>123</v>
      </c>
    </row>
    <row r="104" spans="1:11" ht="14.25" customHeight="1" x14ac:dyDescent="0.2">
      <c r="A104" s="299" t="s">
        <v>123</v>
      </c>
      <c r="B104" s="300" t="s">
        <v>206</v>
      </c>
      <c r="C104" s="301">
        <v>3</v>
      </c>
      <c r="D104" s="301" t="s">
        <v>224</v>
      </c>
      <c r="E104" s="301" t="s">
        <v>224</v>
      </c>
      <c r="F104" s="302" t="s">
        <v>260</v>
      </c>
      <c r="G104" s="302" t="s">
        <v>239</v>
      </c>
      <c r="H104" s="303" t="s">
        <v>278</v>
      </c>
      <c r="I104" s="304" t="s">
        <v>123</v>
      </c>
      <c r="J104" s="303"/>
      <c r="K104" s="303" t="s">
        <v>123</v>
      </c>
    </row>
    <row r="105" spans="1:11" ht="14.25" customHeight="1" x14ac:dyDescent="0.2">
      <c r="A105" s="299" t="s">
        <v>123</v>
      </c>
      <c r="B105" s="300" t="s">
        <v>207</v>
      </c>
      <c r="C105" s="301">
        <v>4</v>
      </c>
      <c r="D105" s="301" t="s">
        <v>224</v>
      </c>
      <c r="E105" s="301" t="s">
        <v>224</v>
      </c>
      <c r="F105" s="302" t="s">
        <v>259</v>
      </c>
      <c r="G105" s="302" t="s">
        <v>226</v>
      </c>
      <c r="H105" s="303" t="s">
        <v>278</v>
      </c>
      <c r="I105" s="304" t="s">
        <v>123</v>
      </c>
      <c r="J105" s="303"/>
      <c r="K105" s="303" t="s">
        <v>123</v>
      </c>
    </row>
    <row r="106" spans="1:11" ht="14.25" customHeight="1" x14ac:dyDescent="0.2">
      <c r="A106" s="299" t="s">
        <v>123</v>
      </c>
      <c r="B106" s="300" t="s">
        <v>208</v>
      </c>
      <c r="C106" s="301">
        <v>4</v>
      </c>
      <c r="D106" s="301" t="s">
        <v>224</v>
      </c>
      <c r="E106" s="301" t="s">
        <v>224</v>
      </c>
      <c r="F106" s="302" t="s">
        <v>264</v>
      </c>
      <c r="G106" s="302" t="s">
        <v>231</v>
      </c>
      <c r="H106" s="303" t="s">
        <v>278</v>
      </c>
      <c r="I106" s="304" t="s">
        <v>123</v>
      </c>
      <c r="J106" s="303"/>
      <c r="K106" s="303" t="s">
        <v>123</v>
      </c>
    </row>
    <row r="107" spans="1:11" ht="14.25" customHeight="1" x14ac:dyDescent="0.2">
      <c r="A107" s="299" t="s">
        <v>123</v>
      </c>
      <c r="B107" s="300" t="s">
        <v>209</v>
      </c>
      <c r="C107" s="301">
        <v>4</v>
      </c>
      <c r="D107" s="301" t="s">
        <v>224</v>
      </c>
      <c r="E107" s="301" t="s">
        <v>224</v>
      </c>
      <c r="F107" s="302" t="s">
        <v>267</v>
      </c>
      <c r="G107" s="302" t="s">
        <v>239</v>
      </c>
      <c r="H107" s="303" t="s">
        <v>278</v>
      </c>
      <c r="I107" s="304" t="s">
        <v>123</v>
      </c>
      <c r="J107" s="303"/>
      <c r="K107" s="303" t="s">
        <v>123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8A9F8"/>
  </sheetPr>
  <dimension ref="A1:T1177"/>
  <sheetViews>
    <sheetView workbookViewId="0">
      <pane ySplit="1" topLeftCell="A872" activePane="bottomLeft" state="frozen"/>
      <selection activeCell="C1" sqref="C1"/>
      <selection pane="bottomLeft" activeCell="E802" sqref="E802"/>
    </sheetView>
  </sheetViews>
  <sheetFormatPr defaultColWidth="9.16796875" defaultRowHeight="14.25" outlineLevelRow="1" x14ac:dyDescent="0.2"/>
  <cols>
    <col min="1" max="1" width="36.2734375" style="320" bestFit="1" customWidth="1"/>
    <col min="2" max="2" width="8.8984375" style="320" bestFit="1" customWidth="1"/>
    <col min="3" max="3" width="8.359375" style="320" bestFit="1" customWidth="1"/>
    <col min="4" max="4" width="13.34765625" style="320" bestFit="1" customWidth="1"/>
    <col min="5" max="5" width="20.6328125" style="320" bestFit="1" customWidth="1"/>
    <col min="6" max="18" width="9.16796875" style="320" customWidth="1"/>
    <col min="19" max="16384" width="9.16796875" style="320"/>
  </cols>
  <sheetData>
    <row r="1" spans="1:20" ht="18.75" customHeight="1" x14ac:dyDescent="0.2">
      <c r="A1" s="319" t="s">
        <v>92</v>
      </c>
      <c r="B1" s="319" t="s">
        <v>93</v>
      </c>
      <c r="C1" s="319" t="s">
        <v>94</v>
      </c>
      <c r="D1" s="82" t="s">
        <v>280</v>
      </c>
      <c r="E1" s="82" t="s">
        <v>281</v>
      </c>
      <c r="F1" s="97" t="s">
        <v>282</v>
      </c>
      <c r="G1" s="100"/>
      <c r="H1" s="100"/>
      <c r="I1" s="100"/>
      <c r="J1" s="100"/>
      <c r="K1" s="100"/>
      <c r="L1" s="100"/>
      <c r="M1" s="100"/>
      <c r="N1" s="100"/>
      <c r="O1" s="100"/>
      <c r="P1" s="100"/>
      <c r="Q1" s="100"/>
      <c r="R1" s="100"/>
      <c r="S1" s="100"/>
      <c r="T1" s="100"/>
    </row>
    <row r="2" spans="1:20" x14ac:dyDescent="0.2">
      <c r="A2" s="19" t="s">
        <v>283</v>
      </c>
      <c r="B2" s="19">
        <v>1</v>
      </c>
      <c r="C2" s="19">
        <v>1</v>
      </c>
      <c r="D2" s="20"/>
      <c r="E2" s="20">
        <v>30300</v>
      </c>
    </row>
    <row r="3" spans="1:20" hidden="1" outlineLevel="1" x14ac:dyDescent="0.2">
      <c r="A3" s="19" t="s">
        <v>283</v>
      </c>
      <c r="B3" s="19">
        <v>2</v>
      </c>
      <c r="C3" s="19">
        <v>1</v>
      </c>
      <c r="D3" s="20"/>
      <c r="E3" s="20">
        <v>32200</v>
      </c>
    </row>
    <row r="4" spans="1:20" hidden="1" outlineLevel="1" x14ac:dyDescent="0.2">
      <c r="A4" s="19" t="s">
        <v>283</v>
      </c>
      <c r="B4" s="19">
        <v>3</v>
      </c>
      <c r="C4" s="19">
        <v>1</v>
      </c>
      <c r="D4" s="20"/>
      <c r="E4" s="20">
        <v>34300</v>
      </c>
    </row>
    <row r="5" spans="1:20" hidden="1" outlineLevel="1" x14ac:dyDescent="0.2">
      <c r="A5" s="19" t="s">
        <v>283</v>
      </c>
      <c r="B5" s="19">
        <v>4</v>
      </c>
      <c r="C5" s="19">
        <v>1</v>
      </c>
      <c r="D5" s="20"/>
      <c r="E5" s="20">
        <v>36700</v>
      </c>
    </row>
    <row r="6" spans="1:20" hidden="1" outlineLevel="1" x14ac:dyDescent="0.2">
      <c r="A6" s="19" t="s">
        <v>283</v>
      </c>
      <c r="B6" s="19">
        <v>5</v>
      </c>
      <c r="C6" s="19">
        <v>1</v>
      </c>
      <c r="D6" s="20"/>
      <c r="E6" s="20">
        <v>39000</v>
      </c>
    </row>
    <row r="7" spans="1:20" hidden="1" outlineLevel="1" x14ac:dyDescent="0.2">
      <c r="A7" s="19" t="s">
        <v>283</v>
      </c>
      <c r="B7" s="19">
        <v>6</v>
      </c>
      <c r="C7" s="19">
        <v>1</v>
      </c>
      <c r="D7" s="20"/>
      <c r="E7" s="20">
        <v>41400</v>
      </c>
    </row>
    <row r="8" spans="1:20" hidden="1" outlineLevel="1" x14ac:dyDescent="0.2">
      <c r="A8" s="19" t="s">
        <v>283</v>
      </c>
      <c r="B8" s="19">
        <v>7</v>
      </c>
      <c r="C8" s="19">
        <v>1</v>
      </c>
      <c r="D8" s="20"/>
      <c r="E8" s="20">
        <v>44200</v>
      </c>
    </row>
    <row r="9" spans="1:20" hidden="1" outlineLevel="1" x14ac:dyDescent="0.2">
      <c r="A9" s="19" t="s">
        <v>283</v>
      </c>
      <c r="B9" s="19">
        <v>8</v>
      </c>
      <c r="C9" s="19">
        <v>1</v>
      </c>
      <c r="D9" s="20"/>
      <c r="E9" s="20">
        <v>46900</v>
      </c>
    </row>
    <row r="10" spans="1:20" hidden="1" outlineLevel="1" x14ac:dyDescent="0.2">
      <c r="A10" s="19" t="s">
        <v>283</v>
      </c>
      <c r="B10" s="19">
        <v>9</v>
      </c>
      <c r="C10" s="19">
        <v>1</v>
      </c>
      <c r="D10" s="20"/>
      <c r="E10" s="20">
        <v>49900</v>
      </c>
    </row>
    <row r="11" spans="1:20" hidden="1" outlineLevel="1" x14ac:dyDescent="0.2">
      <c r="A11" s="19" t="s">
        <v>283</v>
      </c>
      <c r="B11" s="19">
        <v>10</v>
      </c>
      <c r="C11" s="19">
        <v>1</v>
      </c>
      <c r="D11" s="20"/>
      <c r="E11" s="20">
        <v>53000</v>
      </c>
    </row>
    <row r="12" spans="1:20" hidden="1" outlineLevel="1" x14ac:dyDescent="0.2">
      <c r="A12" s="19" t="s">
        <v>283</v>
      </c>
      <c r="B12" s="19">
        <v>11</v>
      </c>
      <c r="C12" s="19">
        <v>1</v>
      </c>
      <c r="D12" s="20"/>
      <c r="E12" s="20">
        <v>56100</v>
      </c>
    </row>
    <row r="13" spans="1:20" hidden="1" outlineLevel="1" x14ac:dyDescent="0.2">
      <c r="A13" s="19" t="s">
        <v>283</v>
      </c>
      <c r="B13" s="19">
        <v>12</v>
      </c>
      <c r="C13" s="19">
        <v>1</v>
      </c>
      <c r="D13" s="20"/>
      <c r="E13" s="20">
        <v>59750</v>
      </c>
    </row>
    <row r="14" spans="1:20" hidden="1" outlineLevel="1" x14ac:dyDescent="0.2">
      <c r="A14" s="22" t="s">
        <v>283</v>
      </c>
      <c r="B14" s="22">
        <v>1</v>
      </c>
      <c r="C14" s="22">
        <v>2</v>
      </c>
      <c r="D14" s="23"/>
      <c r="E14" s="23">
        <v>59750</v>
      </c>
    </row>
    <row r="15" spans="1:20" hidden="1" outlineLevel="1" x14ac:dyDescent="0.2">
      <c r="A15" s="22" t="s">
        <v>283</v>
      </c>
      <c r="B15" s="22">
        <v>2</v>
      </c>
      <c r="C15" s="22">
        <v>2</v>
      </c>
      <c r="D15" s="23"/>
      <c r="E15" s="23">
        <v>60840</v>
      </c>
    </row>
    <row r="16" spans="1:20" hidden="1" outlineLevel="1" x14ac:dyDescent="0.2">
      <c r="A16" s="22" t="s">
        <v>283</v>
      </c>
      <c r="B16" s="22">
        <v>3</v>
      </c>
      <c r="C16" s="22">
        <v>2</v>
      </c>
      <c r="D16" s="23"/>
      <c r="E16" s="23">
        <v>61930</v>
      </c>
    </row>
    <row r="17" spans="1:5" hidden="1" outlineLevel="1" x14ac:dyDescent="0.2">
      <c r="A17" s="22" t="s">
        <v>283</v>
      </c>
      <c r="B17" s="22">
        <v>4</v>
      </c>
      <c r="C17" s="22">
        <v>2</v>
      </c>
      <c r="D17" s="23"/>
      <c r="E17" s="23">
        <v>63020</v>
      </c>
    </row>
    <row r="18" spans="1:5" hidden="1" outlineLevel="1" x14ac:dyDescent="0.2">
      <c r="A18" s="22" t="s">
        <v>283</v>
      </c>
      <c r="B18" s="22">
        <v>5</v>
      </c>
      <c r="C18" s="22">
        <v>2</v>
      </c>
      <c r="D18" s="23"/>
      <c r="E18" s="23">
        <v>64110</v>
      </c>
    </row>
    <row r="19" spans="1:5" hidden="1" outlineLevel="1" x14ac:dyDescent="0.2">
      <c r="A19" s="22" t="s">
        <v>283</v>
      </c>
      <c r="B19" s="22">
        <v>6</v>
      </c>
      <c r="C19" s="22">
        <v>2</v>
      </c>
      <c r="D19" s="23"/>
      <c r="E19" s="23">
        <v>65200</v>
      </c>
    </row>
    <row r="20" spans="1:5" hidden="1" outlineLevel="1" x14ac:dyDescent="0.2">
      <c r="A20" s="22" t="s">
        <v>283</v>
      </c>
      <c r="B20" s="22">
        <v>7</v>
      </c>
      <c r="C20" s="22">
        <v>2</v>
      </c>
      <c r="D20" s="23"/>
      <c r="E20" s="23">
        <v>66290</v>
      </c>
    </row>
    <row r="21" spans="1:5" hidden="1" outlineLevel="1" x14ac:dyDescent="0.2">
      <c r="A21" s="22" t="s">
        <v>283</v>
      </c>
      <c r="B21" s="22">
        <v>8</v>
      </c>
      <c r="C21" s="22">
        <v>2</v>
      </c>
      <c r="D21" s="23"/>
      <c r="E21" s="23">
        <v>67380</v>
      </c>
    </row>
    <row r="22" spans="1:5" hidden="1" outlineLevel="1" x14ac:dyDescent="0.2">
      <c r="A22" s="22" t="s">
        <v>283</v>
      </c>
      <c r="B22" s="22">
        <v>9</v>
      </c>
      <c r="C22" s="22">
        <v>2</v>
      </c>
      <c r="D22" s="23"/>
      <c r="E22" s="23">
        <v>68470</v>
      </c>
    </row>
    <row r="23" spans="1:5" hidden="1" outlineLevel="1" x14ac:dyDescent="0.2">
      <c r="A23" s="22" t="s">
        <v>283</v>
      </c>
      <c r="B23" s="22">
        <v>10</v>
      </c>
      <c r="C23" s="22">
        <v>2</v>
      </c>
      <c r="D23" s="23"/>
      <c r="E23" s="23">
        <v>69560</v>
      </c>
    </row>
    <row r="24" spans="1:5" hidden="1" outlineLevel="1" x14ac:dyDescent="0.2">
      <c r="A24" s="22" t="s">
        <v>283</v>
      </c>
      <c r="B24" s="22">
        <v>11</v>
      </c>
      <c r="C24" s="22">
        <v>2</v>
      </c>
      <c r="D24" s="23"/>
      <c r="E24" s="23">
        <v>70650</v>
      </c>
    </row>
    <row r="25" spans="1:5" hidden="1" outlineLevel="1" x14ac:dyDescent="0.2">
      <c r="A25" s="22" t="s">
        <v>283</v>
      </c>
      <c r="B25" s="22">
        <v>12</v>
      </c>
      <c r="C25" s="22">
        <v>2</v>
      </c>
      <c r="D25" s="23"/>
      <c r="E25" s="23">
        <v>71740</v>
      </c>
    </row>
    <row r="26" spans="1:5" hidden="1" outlineLevel="1" x14ac:dyDescent="0.2">
      <c r="A26" s="25" t="s">
        <v>283</v>
      </c>
      <c r="B26" s="25">
        <v>1</v>
      </c>
      <c r="C26" s="25">
        <v>3</v>
      </c>
      <c r="D26" s="26"/>
      <c r="E26" s="26">
        <v>75327</v>
      </c>
    </row>
    <row r="27" spans="1:5" collapsed="1" x14ac:dyDescent="0.2">
      <c r="A27" s="19" t="s">
        <v>284</v>
      </c>
      <c r="B27" s="19">
        <v>1</v>
      </c>
      <c r="C27" s="19">
        <v>1</v>
      </c>
      <c r="D27" s="20"/>
      <c r="E27" s="20">
        <v>15150</v>
      </c>
    </row>
    <row r="28" spans="1:5" hidden="1" outlineLevel="1" x14ac:dyDescent="0.2">
      <c r="A28" s="19" t="s">
        <v>284</v>
      </c>
      <c r="B28" s="19">
        <v>2</v>
      </c>
      <c r="C28" s="19">
        <v>1</v>
      </c>
      <c r="D28" s="20"/>
      <c r="E28" s="20">
        <v>16100</v>
      </c>
    </row>
    <row r="29" spans="1:5" hidden="1" outlineLevel="1" x14ac:dyDescent="0.2">
      <c r="A29" s="19" t="s">
        <v>284</v>
      </c>
      <c r="B29" s="19">
        <v>3</v>
      </c>
      <c r="C29" s="19">
        <v>1</v>
      </c>
      <c r="D29" s="20"/>
      <c r="E29" s="20">
        <v>17150</v>
      </c>
    </row>
    <row r="30" spans="1:5" hidden="1" outlineLevel="1" x14ac:dyDescent="0.2">
      <c r="A30" s="19" t="s">
        <v>284</v>
      </c>
      <c r="B30" s="19">
        <v>4</v>
      </c>
      <c r="C30" s="19">
        <v>1</v>
      </c>
      <c r="D30" s="20"/>
      <c r="E30" s="20">
        <v>18350</v>
      </c>
    </row>
    <row r="31" spans="1:5" hidden="1" outlineLevel="1" x14ac:dyDescent="0.2">
      <c r="A31" s="19" t="s">
        <v>284</v>
      </c>
      <c r="B31" s="19">
        <v>5</v>
      </c>
      <c r="C31" s="19">
        <v>1</v>
      </c>
      <c r="D31" s="20"/>
      <c r="E31" s="20">
        <v>19500</v>
      </c>
    </row>
    <row r="32" spans="1:5" hidden="1" outlineLevel="1" x14ac:dyDescent="0.2">
      <c r="A32" s="19" t="s">
        <v>284</v>
      </c>
      <c r="B32" s="19">
        <v>6</v>
      </c>
      <c r="C32" s="19">
        <v>1</v>
      </c>
      <c r="D32" s="20"/>
      <c r="E32" s="20">
        <v>20700</v>
      </c>
    </row>
    <row r="33" spans="1:5" hidden="1" outlineLevel="1" x14ac:dyDescent="0.2">
      <c r="A33" s="19" t="s">
        <v>284</v>
      </c>
      <c r="B33" s="19">
        <v>7</v>
      </c>
      <c r="C33" s="19">
        <v>1</v>
      </c>
      <c r="D33" s="20"/>
      <c r="E33" s="20">
        <v>22100</v>
      </c>
    </row>
    <row r="34" spans="1:5" hidden="1" outlineLevel="1" x14ac:dyDescent="0.2">
      <c r="A34" s="19" t="s">
        <v>284</v>
      </c>
      <c r="B34" s="19">
        <v>8</v>
      </c>
      <c r="C34" s="19">
        <v>1</v>
      </c>
      <c r="D34" s="20"/>
      <c r="E34" s="20">
        <v>23450</v>
      </c>
    </row>
    <row r="35" spans="1:5" hidden="1" outlineLevel="1" x14ac:dyDescent="0.2">
      <c r="A35" s="19" t="s">
        <v>284</v>
      </c>
      <c r="B35" s="19">
        <v>9</v>
      </c>
      <c r="C35" s="19">
        <v>1</v>
      </c>
      <c r="D35" s="20"/>
      <c r="E35" s="20">
        <v>24950</v>
      </c>
    </row>
    <row r="36" spans="1:5" hidden="1" outlineLevel="1" x14ac:dyDescent="0.2">
      <c r="A36" s="19" t="s">
        <v>284</v>
      </c>
      <c r="B36" s="19">
        <v>10</v>
      </c>
      <c r="C36" s="19">
        <v>1</v>
      </c>
      <c r="D36" s="20"/>
      <c r="E36" s="20">
        <v>26500</v>
      </c>
    </row>
    <row r="37" spans="1:5" hidden="1" outlineLevel="1" x14ac:dyDescent="0.2">
      <c r="A37" s="19" t="s">
        <v>284</v>
      </c>
      <c r="B37" s="19">
        <v>11</v>
      </c>
      <c r="C37" s="19">
        <v>1</v>
      </c>
      <c r="D37" s="20"/>
      <c r="E37" s="20">
        <v>28050</v>
      </c>
    </row>
    <row r="38" spans="1:5" hidden="1" outlineLevel="1" x14ac:dyDescent="0.2">
      <c r="A38" s="19" t="s">
        <v>284</v>
      </c>
      <c r="B38" s="19">
        <v>12</v>
      </c>
      <c r="C38" s="19">
        <v>1</v>
      </c>
      <c r="D38" s="20"/>
      <c r="E38" s="20">
        <v>29875</v>
      </c>
    </row>
    <row r="39" spans="1:5" hidden="1" outlineLevel="1" x14ac:dyDescent="0.2">
      <c r="A39" s="22" t="s">
        <v>284</v>
      </c>
      <c r="B39" s="22">
        <v>1</v>
      </c>
      <c r="C39" s="22">
        <v>2</v>
      </c>
      <c r="D39" s="23"/>
      <c r="E39" s="23">
        <v>29875</v>
      </c>
    </row>
    <row r="40" spans="1:5" hidden="1" outlineLevel="1" x14ac:dyDescent="0.2">
      <c r="A40" s="22" t="s">
        <v>284</v>
      </c>
      <c r="B40" s="22">
        <v>2</v>
      </c>
      <c r="C40" s="22">
        <v>2</v>
      </c>
      <c r="D40" s="23"/>
      <c r="E40" s="23">
        <v>30420</v>
      </c>
    </row>
    <row r="41" spans="1:5" hidden="1" outlineLevel="1" x14ac:dyDescent="0.2">
      <c r="A41" s="22" t="s">
        <v>284</v>
      </c>
      <c r="B41" s="22">
        <v>3</v>
      </c>
      <c r="C41" s="22">
        <v>2</v>
      </c>
      <c r="D41" s="23"/>
      <c r="E41" s="23">
        <v>30965</v>
      </c>
    </row>
    <row r="42" spans="1:5" hidden="1" outlineLevel="1" x14ac:dyDescent="0.2">
      <c r="A42" s="22" t="s">
        <v>284</v>
      </c>
      <c r="B42" s="22">
        <v>4</v>
      </c>
      <c r="C42" s="22">
        <v>2</v>
      </c>
      <c r="D42" s="23"/>
      <c r="E42" s="23">
        <v>31510</v>
      </c>
    </row>
    <row r="43" spans="1:5" hidden="1" outlineLevel="1" x14ac:dyDescent="0.2">
      <c r="A43" s="22" t="s">
        <v>284</v>
      </c>
      <c r="B43" s="22">
        <v>5</v>
      </c>
      <c r="C43" s="22">
        <v>2</v>
      </c>
      <c r="D43" s="23"/>
      <c r="E43" s="23">
        <v>32055</v>
      </c>
    </row>
    <row r="44" spans="1:5" hidden="1" outlineLevel="1" x14ac:dyDescent="0.2">
      <c r="A44" s="22" t="s">
        <v>284</v>
      </c>
      <c r="B44" s="22">
        <v>6</v>
      </c>
      <c r="C44" s="22">
        <v>2</v>
      </c>
      <c r="D44" s="23"/>
      <c r="E44" s="23">
        <v>32600</v>
      </c>
    </row>
    <row r="45" spans="1:5" hidden="1" outlineLevel="1" x14ac:dyDescent="0.2">
      <c r="A45" s="22" t="s">
        <v>284</v>
      </c>
      <c r="B45" s="22">
        <v>7</v>
      </c>
      <c r="C45" s="22">
        <v>2</v>
      </c>
      <c r="D45" s="23"/>
      <c r="E45" s="23">
        <v>33145</v>
      </c>
    </row>
    <row r="46" spans="1:5" hidden="1" outlineLevel="1" x14ac:dyDescent="0.2">
      <c r="A46" s="22" t="s">
        <v>284</v>
      </c>
      <c r="B46" s="22">
        <v>8</v>
      </c>
      <c r="C46" s="22">
        <v>2</v>
      </c>
      <c r="D46" s="23"/>
      <c r="E46" s="23">
        <v>33690</v>
      </c>
    </row>
    <row r="47" spans="1:5" hidden="1" outlineLevel="1" x14ac:dyDescent="0.2">
      <c r="A47" s="22" t="s">
        <v>284</v>
      </c>
      <c r="B47" s="22">
        <v>9</v>
      </c>
      <c r="C47" s="22">
        <v>2</v>
      </c>
      <c r="D47" s="23"/>
      <c r="E47" s="23">
        <v>34235</v>
      </c>
    </row>
    <row r="48" spans="1:5" hidden="1" outlineLevel="1" x14ac:dyDescent="0.2">
      <c r="A48" s="22" t="s">
        <v>284</v>
      </c>
      <c r="B48" s="22">
        <v>10</v>
      </c>
      <c r="C48" s="22">
        <v>2</v>
      </c>
      <c r="D48" s="23"/>
      <c r="E48" s="23">
        <v>34780</v>
      </c>
    </row>
    <row r="49" spans="1:5" hidden="1" outlineLevel="1" x14ac:dyDescent="0.2">
      <c r="A49" s="22" t="s">
        <v>284</v>
      </c>
      <c r="B49" s="22">
        <v>11</v>
      </c>
      <c r="C49" s="22">
        <v>2</v>
      </c>
      <c r="D49" s="23"/>
      <c r="E49" s="23">
        <v>35325</v>
      </c>
    </row>
    <row r="50" spans="1:5" hidden="1" outlineLevel="1" x14ac:dyDescent="0.2">
      <c r="A50" s="22" t="s">
        <v>284</v>
      </c>
      <c r="B50" s="22">
        <v>12</v>
      </c>
      <c r="C50" s="22">
        <v>2</v>
      </c>
      <c r="D50" s="23"/>
      <c r="E50" s="23">
        <v>35870</v>
      </c>
    </row>
    <row r="51" spans="1:5" hidden="1" outlineLevel="1" x14ac:dyDescent="0.2">
      <c r="A51" s="25" t="s">
        <v>284</v>
      </c>
      <c r="B51" s="25">
        <v>1</v>
      </c>
      <c r="C51" s="25">
        <v>3</v>
      </c>
      <c r="D51" s="26"/>
      <c r="E51" s="26">
        <v>37663.5</v>
      </c>
    </row>
    <row r="52" spans="1:5" collapsed="1" x14ac:dyDescent="0.2">
      <c r="A52" s="19" t="s">
        <v>285</v>
      </c>
      <c r="B52" s="19">
        <v>1</v>
      </c>
      <c r="C52" s="19">
        <v>1</v>
      </c>
      <c r="D52" s="20"/>
      <c r="E52" s="20">
        <v>18700</v>
      </c>
    </row>
    <row r="53" spans="1:5" hidden="1" outlineLevel="1" x14ac:dyDescent="0.2">
      <c r="A53" s="19" t="s">
        <v>285</v>
      </c>
      <c r="B53" s="19">
        <v>2</v>
      </c>
      <c r="C53" s="19">
        <v>1</v>
      </c>
      <c r="D53" s="20"/>
      <c r="E53" s="20">
        <v>20800</v>
      </c>
    </row>
    <row r="54" spans="1:5" hidden="1" outlineLevel="1" x14ac:dyDescent="0.2">
      <c r="A54" s="19" t="s">
        <v>285</v>
      </c>
      <c r="B54" s="19">
        <v>3</v>
      </c>
      <c r="C54" s="19">
        <v>1</v>
      </c>
      <c r="D54" s="20"/>
      <c r="E54" s="20">
        <v>22600</v>
      </c>
    </row>
    <row r="55" spans="1:5" hidden="1" outlineLevel="1" x14ac:dyDescent="0.2">
      <c r="A55" s="19" t="s">
        <v>285</v>
      </c>
      <c r="B55" s="19">
        <v>4</v>
      </c>
      <c r="C55" s="19">
        <v>1</v>
      </c>
      <c r="D55" s="20"/>
      <c r="E55" s="20">
        <v>25100</v>
      </c>
    </row>
    <row r="56" spans="1:5" hidden="1" outlineLevel="1" x14ac:dyDescent="0.2">
      <c r="A56" s="19" t="s">
        <v>285</v>
      </c>
      <c r="B56" s="19">
        <v>5</v>
      </c>
      <c r="C56" s="19">
        <v>1</v>
      </c>
      <c r="D56" s="20"/>
      <c r="E56" s="20">
        <v>27700</v>
      </c>
    </row>
    <row r="57" spans="1:5" hidden="1" outlineLevel="1" x14ac:dyDescent="0.2">
      <c r="A57" s="19" t="s">
        <v>285</v>
      </c>
      <c r="B57" s="19">
        <v>6</v>
      </c>
      <c r="C57" s="19">
        <v>1</v>
      </c>
      <c r="D57" s="20"/>
      <c r="E57" s="20">
        <v>30300</v>
      </c>
    </row>
    <row r="58" spans="1:5" hidden="1" outlineLevel="1" x14ac:dyDescent="0.2">
      <c r="A58" s="19" t="s">
        <v>285</v>
      </c>
      <c r="B58" s="19">
        <v>7</v>
      </c>
      <c r="C58" s="19">
        <v>1</v>
      </c>
      <c r="D58" s="20"/>
      <c r="E58" s="20">
        <v>33300</v>
      </c>
    </row>
    <row r="59" spans="1:5" hidden="1" outlineLevel="1" x14ac:dyDescent="0.2">
      <c r="A59" s="19" t="s">
        <v>285</v>
      </c>
      <c r="B59" s="19">
        <v>8</v>
      </c>
      <c r="C59" s="19">
        <v>1</v>
      </c>
      <c r="D59" s="20"/>
      <c r="E59" s="20">
        <v>36600</v>
      </c>
    </row>
    <row r="60" spans="1:5" hidden="1" outlineLevel="1" x14ac:dyDescent="0.2">
      <c r="A60" s="19" t="s">
        <v>285</v>
      </c>
      <c r="B60" s="19">
        <v>9</v>
      </c>
      <c r="C60" s="19">
        <v>1</v>
      </c>
      <c r="D60" s="20"/>
      <c r="E60" s="20">
        <v>39900</v>
      </c>
    </row>
    <row r="61" spans="1:5" hidden="1" outlineLevel="1" x14ac:dyDescent="0.2">
      <c r="A61" s="19" t="s">
        <v>285</v>
      </c>
      <c r="B61" s="19">
        <v>10</v>
      </c>
      <c r="C61" s="19">
        <v>1</v>
      </c>
      <c r="D61" s="20"/>
      <c r="E61" s="20">
        <v>44000</v>
      </c>
    </row>
    <row r="62" spans="1:5" hidden="1" outlineLevel="1" x14ac:dyDescent="0.2">
      <c r="A62" s="19" t="s">
        <v>285</v>
      </c>
      <c r="B62" s="19">
        <v>11</v>
      </c>
      <c r="C62" s="19">
        <v>1</v>
      </c>
      <c r="D62" s="20"/>
      <c r="E62" s="20">
        <v>48200</v>
      </c>
    </row>
    <row r="63" spans="1:5" hidden="1" outlineLevel="1" x14ac:dyDescent="0.2">
      <c r="A63" s="19" t="s">
        <v>285</v>
      </c>
      <c r="B63" s="19">
        <v>12</v>
      </c>
      <c r="C63" s="19">
        <v>1</v>
      </c>
      <c r="D63" s="20"/>
      <c r="E63" s="20">
        <v>53250</v>
      </c>
    </row>
    <row r="64" spans="1:5" hidden="1" outlineLevel="1" x14ac:dyDescent="0.2">
      <c r="A64" s="22" t="s">
        <v>285</v>
      </c>
      <c r="B64" s="22">
        <v>1</v>
      </c>
      <c r="C64" s="22">
        <v>2</v>
      </c>
      <c r="D64" s="23"/>
      <c r="E64" s="23">
        <v>53250</v>
      </c>
    </row>
    <row r="65" spans="1:5" hidden="1" outlineLevel="1" x14ac:dyDescent="0.2">
      <c r="A65" s="22" t="s">
        <v>285</v>
      </c>
      <c r="B65" s="22">
        <v>2</v>
      </c>
      <c r="C65" s="22">
        <v>2</v>
      </c>
      <c r="D65" s="23"/>
      <c r="E65" s="23">
        <v>54220</v>
      </c>
    </row>
    <row r="66" spans="1:5" hidden="1" outlineLevel="1" x14ac:dyDescent="0.2">
      <c r="A66" s="22" t="s">
        <v>285</v>
      </c>
      <c r="B66" s="22">
        <v>3</v>
      </c>
      <c r="C66" s="22">
        <v>2</v>
      </c>
      <c r="D66" s="23"/>
      <c r="E66" s="23">
        <v>55190</v>
      </c>
    </row>
    <row r="67" spans="1:5" hidden="1" outlineLevel="1" x14ac:dyDescent="0.2">
      <c r="A67" s="22" t="s">
        <v>285</v>
      </c>
      <c r="B67" s="22">
        <v>4</v>
      </c>
      <c r="C67" s="22">
        <v>2</v>
      </c>
      <c r="D67" s="23"/>
      <c r="E67" s="23">
        <v>56160</v>
      </c>
    </row>
    <row r="68" spans="1:5" hidden="1" outlineLevel="1" x14ac:dyDescent="0.2">
      <c r="A68" s="22" t="s">
        <v>285</v>
      </c>
      <c r="B68" s="22">
        <v>5</v>
      </c>
      <c r="C68" s="22">
        <v>2</v>
      </c>
      <c r="D68" s="23"/>
      <c r="E68" s="23">
        <v>57130</v>
      </c>
    </row>
    <row r="69" spans="1:5" hidden="1" outlineLevel="1" x14ac:dyDescent="0.2">
      <c r="A69" s="22" t="s">
        <v>285</v>
      </c>
      <c r="B69" s="22">
        <v>6</v>
      </c>
      <c r="C69" s="22">
        <v>2</v>
      </c>
      <c r="D69" s="23"/>
      <c r="E69" s="23">
        <v>58100</v>
      </c>
    </row>
    <row r="70" spans="1:5" hidden="1" outlineLevel="1" x14ac:dyDescent="0.2">
      <c r="A70" s="22" t="s">
        <v>285</v>
      </c>
      <c r="B70" s="22">
        <v>7</v>
      </c>
      <c r="C70" s="22">
        <v>2</v>
      </c>
      <c r="D70" s="23"/>
      <c r="E70" s="23">
        <v>59070</v>
      </c>
    </row>
    <row r="71" spans="1:5" hidden="1" outlineLevel="1" x14ac:dyDescent="0.2">
      <c r="A71" s="22" t="s">
        <v>285</v>
      </c>
      <c r="B71" s="22">
        <v>8</v>
      </c>
      <c r="C71" s="22">
        <v>2</v>
      </c>
      <c r="D71" s="23"/>
      <c r="E71" s="23">
        <v>60040</v>
      </c>
    </row>
    <row r="72" spans="1:5" hidden="1" outlineLevel="1" x14ac:dyDescent="0.2">
      <c r="A72" s="22" t="s">
        <v>285</v>
      </c>
      <c r="B72" s="22">
        <v>9</v>
      </c>
      <c r="C72" s="22">
        <v>2</v>
      </c>
      <c r="D72" s="23"/>
      <c r="E72" s="23">
        <v>61010</v>
      </c>
    </row>
    <row r="73" spans="1:5" hidden="1" outlineLevel="1" x14ac:dyDescent="0.2">
      <c r="A73" s="22" t="s">
        <v>285</v>
      </c>
      <c r="B73" s="22">
        <v>10</v>
      </c>
      <c r="C73" s="22">
        <v>2</v>
      </c>
      <c r="D73" s="23"/>
      <c r="E73" s="23">
        <v>61980</v>
      </c>
    </row>
    <row r="74" spans="1:5" hidden="1" outlineLevel="1" x14ac:dyDescent="0.2">
      <c r="A74" s="22" t="s">
        <v>285</v>
      </c>
      <c r="B74" s="22">
        <v>11</v>
      </c>
      <c r="C74" s="22">
        <v>2</v>
      </c>
      <c r="D74" s="23"/>
      <c r="E74" s="23">
        <v>62950</v>
      </c>
    </row>
    <row r="75" spans="1:5" hidden="1" outlineLevel="1" x14ac:dyDescent="0.2">
      <c r="A75" s="22" t="s">
        <v>285</v>
      </c>
      <c r="B75" s="22">
        <v>12</v>
      </c>
      <c r="C75" s="22">
        <v>2</v>
      </c>
      <c r="D75" s="23"/>
      <c r="E75" s="23">
        <v>63920</v>
      </c>
    </row>
    <row r="76" spans="1:5" hidden="1" outlineLevel="1" x14ac:dyDescent="0.2">
      <c r="A76" s="25" t="s">
        <v>285</v>
      </c>
      <c r="B76" s="25">
        <v>1</v>
      </c>
      <c r="C76" s="25">
        <v>3</v>
      </c>
      <c r="D76" s="26"/>
      <c r="E76" s="26">
        <v>67116</v>
      </c>
    </row>
    <row r="77" spans="1:5" collapsed="1" x14ac:dyDescent="0.2">
      <c r="A77" s="19" t="s">
        <v>286</v>
      </c>
      <c r="B77" s="19">
        <v>1</v>
      </c>
      <c r="C77" s="19">
        <v>1</v>
      </c>
      <c r="D77" s="20"/>
      <c r="E77" s="20">
        <v>5340</v>
      </c>
    </row>
    <row r="78" spans="1:5" hidden="1" outlineLevel="1" x14ac:dyDescent="0.2">
      <c r="A78" s="19" t="s">
        <v>286</v>
      </c>
      <c r="B78" s="19">
        <v>2</v>
      </c>
      <c r="C78" s="19">
        <v>1</v>
      </c>
      <c r="D78" s="20"/>
      <c r="E78" s="20">
        <v>5870</v>
      </c>
    </row>
    <row r="79" spans="1:5" hidden="1" outlineLevel="1" x14ac:dyDescent="0.2">
      <c r="A79" s="19" t="s">
        <v>286</v>
      </c>
      <c r="B79" s="19">
        <v>3</v>
      </c>
      <c r="C79" s="19">
        <v>1</v>
      </c>
      <c r="D79" s="20"/>
      <c r="E79" s="20">
        <v>6460</v>
      </c>
    </row>
    <row r="80" spans="1:5" hidden="1" outlineLevel="1" x14ac:dyDescent="0.2">
      <c r="A80" s="19" t="s">
        <v>286</v>
      </c>
      <c r="B80" s="19">
        <v>4</v>
      </c>
      <c r="C80" s="19">
        <v>1</v>
      </c>
      <c r="D80" s="20"/>
      <c r="E80" s="20">
        <v>7110</v>
      </c>
    </row>
    <row r="81" spans="1:5" hidden="1" outlineLevel="1" x14ac:dyDescent="0.2">
      <c r="A81" s="19" t="s">
        <v>286</v>
      </c>
      <c r="B81" s="19">
        <v>5</v>
      </c>
      <c r="C81" s="19">
        <v>1</v>
      </c>
      <c r="D81" s="20"/>
      <c r="E81" s="20">
        <v>7820</v>
      </c>
    </row>
    <row r="82" spans="1:5" hidden="1" outlineLevel="1" x14ac:dyDescent="0.2">
      <c r="A82" s="19" t="s">
        <v>286</v>
      </c>
      <c r="B82" s="19">
        <v>6</v>
      </c>
      <c r="C82" s="19">
        <v>1</v>
      </c>
      <c r="D82" s="20"/>
      <c r="E82" s="20">
        <v>8600</v>
      </c>
    </row>
    <row r="83" spans="1:5" hidden="1" outlineLevel="1" x14ac:dyDescent="0.2">
      <c r="A83" s="19" t="s">
        <v>286</v>
      </c>
      <c r="B83" s="19">
        <v>7</v>
      </c>
      <c r="C83" s="19">
        <v>1</v>
      </c>
      <c r="D83" s="20"/>
      <c r="E83" s="20">
        <v>9460</v>
      </c>
    </row>
    <row r="84" spans="1:5" hidden="1" outlineLevel="1" x14ac:dyDescent="0.2">
      <c r="A84" s="19" t="s">
        <v>286</v>
      </c>
      <c r="B84" s="19">
        <v>8</v>
      </c>
      <c r="C84" s="19">
        <v>1</v>
      </c>
      <c r="D84" s="20"/>
      <c r="E84" s="20">
        <v>10410</v>
      </c>
    </row>
    <row r="85" spans="1:5" hidden="1" outlineLevel="1" x14ac:dyDescent="0.2">
      <c r="A85" s="19" t="s">
        <v>286</v>
      </c>
      <c r="B85" s="19">
        <v>9</v>
      </c>
      <c r="C85" s="19">
        <v>1</v>
      </c>
      <c r="D85" s="20"/>
      <c r="E85" s="20">
        <v>11450</v>
      </c>
    </row>
    <row r="86" spans="1:5" hidden="1" outlineLevel="1" x14ac:dyDescent="0.2">
      <c r="A86" s="19" t="s">
        <v>286</v>
      </c>
      <c r="B86" s="19">
        <v>10</v>
      </c>
      <c r="C86" s="19">
        <v>1</v>
      </c>
      <c r="D86" s="20"/>
      <c r="E86" s="20">
        <v>12600</v>
      </c>
    </row>
    <row r="87" spans="1:5" hidden="1" outlineLevel="1" x14ac:dyDescent="0.2">
      <c r="A87" s="19" t="s">
        <v>286</v>
      </c>
      <c r="B87" s="19">
        <v>11</v>
      </c>
      <c r="C87" s="19">
        <v>1</v>
      </c>
      <c r="D87" s="20"/>
      <c r="E87" s="20">
        <v>13860</v>
      </c>
    </row>
    <row r="88" spans="1:5" hidden="1" outlineLevel="1" x14ac:dyDescent="0.2">
      <c r="A88" s="19" t="s">
        <v>286</v>
      </c>
      <c r="B88" s="19">
        <v>12</v>
      </c>
      <c r="C88" s="19">
        <v>1</v>
      </c>
      <c r="D88" s="20"/>
      <c r="E88" s="20">
        <v>15250</v>
      </c>
    </row>
    <row r="89" spans="1:5" hidden="1" outlineLevel="1" x14ac:dyDescent="0.2">
      <c r="A89" s="22" t="s">
        <v>286</v>
      </c>
      <c r="B89" s="22">
        <v>1</v>
      </c>
      <c r="C89" s="22">
        <v>2</v>
      </c>
      <c r="D89" s="23"/>
      <c r="E89" s="23">
        <v>15250</v>
      </c>
    </row>
    <row r="90" spans="1:5" hidden="1" outlineLevel="1" x14ac:dyDescent="0.2">
      <c r="A90" s="22" t="s">
        <v>286</v>
      </c>
      <c r="B90" s="22">
        <v>2</v>
      </c>
      <c r="C90" s="22">
        <v>2</v>
      </c>
      <c r="D90" s="23"/>
      <c r="E90" s="23">
        <v>15530</v>
      </c>
    </row>
    <row r="91" spans="1:5" hidden="1" outlineLevel="1" x14ac:dyDescent="0.2">
      <c r="A91" s="22" t="s">
        <v>286</v>
      </c>
      <c r="B91" s="22">
        <v>3</v>
      </c>
      <c r="C91" s="22">
        <v>2</v>
      </c>
      <c r="D91" s="23"/>
      <c r="E91" s="23">
        <v>15810</v>
      </c>
    </row>
    <row r="92" spans="1:5" hidden="1" outlineLevel="1" x14ac:dyDescent="0.2">
      <c r="A92" s="22" t="s">
        <v>286</v>
      </c>
      <c r="B92" s="22">
        <v>4</v>
      </c>
      <c r="C92" s="22">
        <v>2</v>
      </c>
      <c r="D92" s="23"/>
      <c r="E92" s="23">
        <v>16090</v>
      </c>
    </row>
    <row r="93" spans="1:5" hidden="1" outlineLevel="1" x14ac:dyDescent="0.2">
      <c r="A93" s="22" t="s">
        <v>286</v>
      </c>
      <c r="B93" s="22">
        <v>5</v>
      </c>
      <c r="C93" s="22">
        <v>2</v>
      </c>
      <c r="D93" s="23"/>
      <c r="E93" s="23">
        <v>16370</v>
      </c>
    </row>
    <row r="94" spans="1:5" hidden="1" outlineLevel="1" x14ac:dyDescent="0.2">
      <c r="A94" s="22" t="s">
        <v>286</v>
      </c>
      <c r="B94" s="22">
        <v>6</v>
      </c>
      <c r="C94" s="22">
        <v>2</v>
      </c>
      <c r="D94" s="23"/>
      <c r="E94" s="23">
        <v>16650</v>
      </c>
    </row>
    <row r="95" spans="1:5" hidden="1" outlineLevel="1" x14ac:dyDescent="0.2">
      <c r="A95" s="22" t="s">
        <v>286</v>
      </c>
      <c r="B95" s="22">
        <v>7</v>
      </c>
      <c r="C95" s="22">
        <v>2</v>
      </c>
      <c r="D95" s="23"/>
      <c r="E95" s="23">
        <v>16930</v>
      </c>
    </row>
    <row r="96" spans="1:5" hidden="1" outlineLevel="1" x14ac:dyDescent="0.2">
      <c r="A96" s="22" t="s">
        <v>286</v>
      </c>
      <c r="B96" s="22">
        <v>8</v>
      </c>
      <c r="C96" s="22">
        <v>2</v>
      </c>
      <c r="D96" s="23"/>
      <c r="E96" s="23">
        <v>17210</v>
      </c>
    </row>
    <row r="97" spans="1:5" hidden="1" outlineLevel="1" x14ac:dyDescent="0.2">
      <c r="A97" s="22" t="s">
        <v>286</v>
      </c>
      <c r="B97" s="22">
        <v>9</v>
      </c>
      <c r="C97" s="22">
        <v>2</v>
      </c>
      <c r="D97" s="23"/>
      <c r="E97" s="23">
        <v>17490</v>
      </c>
    </row>
    <row r="98" spans="1:5" hidden="1" outlineLevel="1" x14ac:dyDescent="0.2">
      <c r="A98" s="22" t="s">
        <v>286</v>
      </c>
      <c r="B98" s="22">
        <v>10</v>
      </c>
      <c r="C98" s="22">
        <v>2</v>
      </c>
      <c r="D98" s="23"/>
      <c r="E98" s="23">
        <v>17770</v>
      </c>
    </row>
    <row r="99" spans="1:5" hidden="1" outlineLevel="1" x14ac:dyDescent="0.2">
      <c r="A99" s="22" t="s">
        <v>286</v>
      </c>
      <c r="B99" s="22">
        <v>11</v>
      </c>
      <c r="C99" s="22">
        <v>2</v>
      </c>
      <c r="D99" s="23"/>
      <c r="E99" s="23">
        <v>18050</v>
      </c>
    </row>
    <row r="100" spans="1:5" hidden="1" outlineLevel="1" x14ac:dyDescent="0.2">
      <c r="A100" s="22" t="s">
        <v>286</v>
      </c>
      <c r="B100" s="22">
        <v>12</v>
      </c>
      <c r="C100" s="22">
        <v>2</v>
      </c>
      <c r="D100" s="23"/>
      <c r="E100" s="23">
        <v>18330</v>
      </c>
    </row>
    <row r="101" spans="1:5" hidden="1" outlineLevel="1" x14ac:dyDescent="0.2">
      <c r="A101" s="25" t="s">
        <v>286</v>
      </c>
      <c r="B101" s="25">
        <v>1</v>
      </c>
      <c r="C101" s="25">
        <v>3</v>
      </c>
      <c r="D101" s="26"/>
      <c r="E101" s="26">
        <v>19246.5</v>
      </c>
    </row>
    <row r="102" spans="1:5" collapsed="1" x14ac:dyDescent="0.2">
      <c r="A102" s="19" t="s">
        <v>287</v>
      </c>
      <c r="B102" s="19">
        <v>1</v>
      </c>
      <c r="C102" s="19">
        <v>1</v>
      </c>
      <c r="D102" s="20"/>
      <c r="E102" s="20">
        <v>620</v>
      </c>
    </row>
    <row r="103" spans="1:5" hidden="1" outlineLevel="1" x14ac:dyDescent="0.2">
      <c r="A103" s="19" t="s">
        <v>287</v>
      </c>
      <c r="B103" s="19">
        <v>2</v>
      </c>
      <c r="C103" s="19">
        <v>1</v>
      </c>
      <c r="D103" s="20"/>
      <c r="E103" s="20">
        <v>680</v>
      </c>
    </row>
    <row r="104" spans="1:5" hidden="1" outlineLevel="1" x14ac:dyDescent="0.2">
      <c r="A104" s="19" t="s">
        <v>287</v>
      </c>
      <c r="B104" s="19">
        <v>3</v>
      </c>
      <c r="C104" s="19">
        <v>1</v>
      </c>
      <c r="D104" s="20"/>
      <c r="E104" s="20">
        <v>750</v>
      </c>
    </row>
    <row r="105" spans="1:5" hidden="1" outlineLevel="1" x14ac:dyDescent="0.2">
      <c r="A105" s="19" t="s">
        <v>287</v>
      </c>
      <c r="B105" s="19">
        <v>4</v>
      </c>
      <c r="C105" s="19">
        <v>1</v>
      </c>
      <c r="D105" s="20"/>
      <c r="E105" s="20">
        <v>825</v>
      </c>
    </row>
    <row r="106" spans="1:5" hidden="1" outlineLevel="1" x14ac:dyDescent="0.2">
      <c r="A106" s="19" t="s">
        <v>287</v>
      </c>
      <c r="B106" s="19">
        <v>5</v>
      </c>
      <c r="C106" s="19">
        <v>1</v>
      </c>
      <c r="D106" s="20"/>
      <c r="E106" s="20">
        <v>900</v>
      </c>
    </row>
    <row r="107" spans="1:5" hidden="1" outlineLevel="1" x14ac:dyDescent="0.2">
      <c r="A107" s="19" t="s">
        <v>287</v>
      </c>
      <c r="B107" s="19">
        <v>6</v>
      </c>
      <c r="C107" s="19">
        <v>1</v>
      </c>
      <c r="D107" s="20"/>
      <c r="E107" s="20">
        <v>995</v>
      </c>
    </row>
    <row r="108" spans="1:5" hidden="1" outlineLevel="1" x14ac:dyDescent="0.2">
      <c r="A108" s="19" t="s">
        <v>287</v>
      </c>
      <c r="B108" s="19">
        <v>7</v>
      </c>
      <c r="C108" s="19">
        <v>1</v>
      </c>
      <c r="D108" s="20"/>
      <c r="E108" s="20">
        <v>1100</v>
      </c>
    </row>
    <row r="109" spans="1:5" hidden="1" outlineLevel="1" x14ac:dyDescent="0.2">
      <c r="A109" s="19" t="s">
        <v>287</v>
      </c>
      <c r="B109" s="19">
        <v>8</v>
      </c>
      <c r="C109" s="19">
        <v>1</v>
      </c>
      <c r="D109" s="20"/>
      <c r="E109" s="20">
        <v>1200</v>
      </c>
    </row>
    <row r="110" spans="1:5" hidden="1" outlineLevel="1" x14ac:dyDescent="0.2">
      <c r="A110" s="19" t="s">
        <v>287</v>
      </c>
      <c r="B110" s="19">
        <v>9</v>
      </c>
      <c r="C110" s="19">
        <v>1</v>
      </c>
      <c r="D110" s="20"/>
      <c r="E110" s="20">
        <v>1320</v>
      </c>
    </row>
    <row r="111" spans="1:5" hidden="1" outlineLevel="1" x14ac:dyDescent="0.2">
      <c r="A111" s="19" t="s">
        <v>287</v>
      </c>
      <c r="B111" s="19">
        <v>10</v>
      </c>
      <c r="C111" s="19">
        <v>1</v>
      </c>
      <c r="D111" s="20"/>
      <c r="E111" s="20">
        <v>1450</v>
      </c>
    </row>
    <row r="112" spans="1:5" hidden="1" outlineLevel="1" x14ac:dyDescent="0.2">
      <c r="A112" s="19" t="s">
        <v>287</v>
      </c>
      <c r="B112" s="19">
        <v>11</v>
      </c>
      <c r="C112" s="19">
        <v>1</v>
      </c>
      <c r="D112" s="20"/>
      <c r="E112" s="20">
        <v>1595</v>
      </c>
    </row>
    <row r="113" spans="1:5" hidden="1" outlineLevel="1" x14ac:dyDescent="0.2">
      <c r="A113" s="19" t="s">
        <v>287</v>
      </c>
      <c r="B113" s="19">
        <v>12</v>
      </c>
      <c r="C113" s="19">
        <v>1</v>
      </c>
      <c r="D113" s="20"/>
      <c r="E113" s="20">
        <v>1750</v>
      </c>
    </row>
    <row r="114" spans="1:5" hidden="1" outlineLevel="1" x14ac:dyDescent="0.2">
      <c r="A114" s="22" t="s">
        <v>287</v>
      </c>
      <c r="B114" s="22">
        <v>1</v>
      </c>
      <c r="C114" s="22">
        <v>2</v>
      </c>
      <c r="D114" s="23"/>
      <c r="E114" s="23">
        <v>1750</v>
      </c>
    </row>
    <row r="115" spans="1:5" hidden="1" outlineLevel="1" x14ac:dyDescent="0.2">
      <c r="A115" s="22" t="s">
        <v>287</v>
      </c>
      <c r="B115" s="22">
        <v>2</v>
      </c>
      <c r="C115" s="22">
        <v>2</v>
      </c>
      <c r="D115" s="23"/>
      <c r="E115" s="23">
        <v>1780</v>
      </c>
    </row>
    <row r="116" spans="1:5" hidden="1" outlineLevel="1" x14ac:dyDescent="0.2">
      <c r="A116" s="22" t="s">
        <v>287</v>
      </c>
      <c r="B116" s="22">
        <v>3</v>
      </c>
      <c r="C116" s="22">
        <v>2</v>
      </c>
      <c r="D116" s="23"/>
      <c r="E116" s="23">
        <v>1810</v>
      </c>
    </row>
    <row r="117" spans="1:5" hidden="1" outlineLevel="1" x14ac:dyDescent="0.2">
      <c r="A117" s="22" t="s">
        <v>287</v>
      </c>
      <c r="B117" s="22">
        <v>4</v>
      </c>
      <c r="C117" s="22">
        <v>2</v>
      </c>
      <c r="D117" s="23"/>
      <c r="E117" s="23">
        <v>1840</v>
      </c>
    </row>
    <row r="118" spans="1:5" hidden="1" outlineLevel="1" x14ac:dyDescent="0.2">
      <c r="A118" s="22" t="s">
        <v>287</v>
      </c>
      <c r="B118" s="22">
        <v>5</v>
      </c>
      <c r="C118" s="22">
        <v>2</v>
      </c>
      <c r="D118" s="23"/>
      <c r="E118" s="23">
        <v>1870</v>
      </c>
    </row>
    <row r="119" spans="1:5" hidden="1" outlineLevel="1" x14ac:dyDescent="0.2">
      <c r="A119" s="22" t="s">
        <v>287</v>
      </c>
      <c r="B119" s="22">
        <v>6</v>
      </c>
      <c r="C119" s="22">
        <v>2</v>
      </c>
      <c r="D119" s="23"/>
      <c r="E119" s="23">
        <v>1900</v>
      </c>
    </row>
    <row r="120" spans="1:5" hidden="1" outlineLevel="1" x14ac:dyDescent="0.2">
      <c r="A120" s="22" t="s">
        <v>287</v>
      </c>
      <c r="B120" s="22">
        <v>7</v>
      </c>
      <c r="C120" s="22">
        <v>2</v>
      </c>
      <c r="D120" s="23"/>
      <c r="E120" s="23">
        <v>1930</v>
      </c>
    </row>
    <row r="121" spans="1:5" hidden="1" outlineLevel="1" x14ac:dyDescent="0.2">
      <c r="A121" s="22" t="s">
        <v>287</v>
      </c>
      <c r="B121" s="22">
        <v>8</v>
      </c>
      <c r="C121" s="22">
        <v>2</v>
      </c>
      <c r="D121" s="23"/>
      <c r="E121" s="23">
        <v>1960</v>
      </c>
    </row>
    <row r="122" spans="1:5" hidden="1" outlineLevel="1" x14ac:dyDescent="0.2">
      <c r="A122" s="22" t="s">
        <v>287</v>
      </c>
      <c r="B122" s="22">
        <v>9</v>
      </c>
      <c r="C122" s="22">
        <v>2</v>
      </c>
      <c r="D122" s="23"/>
      <c r="E122" s="23">
        <v>1990</v>
      </c>
    </row>
    <row r="123" spans="1:5" hidden="1" outlineLevel="1" x14ac:dyDescent="0.2">
      <c r="A123" s="22" t="s">
        <v>287</v>
      </c>
      <c r="B123" s="22">
        <v>10</v>
      </c>
      <c r="C123" s="22">
        <v>2</v>
      </c>
      <c r="D123" s="23"/>
      <c r="E123" s="23">
        <v>2020</v>
      </c>
    </row>
    <row r="124" spans="1:5" hidden="1" outlineLevel="1" x14ac:dyDescent="0.2">
      <c r="A124" s="22" t="s">
        <v>287</v>
      </c>
      <c r="B124" s="22">
        <v>11</v>
      </c>
      <c r="C124" s="22">
        <v>2</v>
      </c>
      <c r="D124" s="23"/>
      <c r="E124" s="23">
        <v>2050</v>
      </c>
    </row>
    <row r="125" spans="1:5" hidden="1" outlineLevel="1" x14ac:dyDescent="0.2">
      <c r="A125" s="22" t="s">
        <v>287</v>
      </c>
      <c r="B125" s="22">
        <v>12</v>
      </c>
      <c r="C125" s="22">
        <v>2</v>
      </c>
      <c r="D125" s="23"/>
      <c r="E125" s="23">
        <v>2080</v>
      </c>
    </row>
    <row r="126" spans="1:5" hidden="1" outlineLevel="1" x14ac:dyDescent="0.2">
      <c r="A126" s="25" t="s">
        <v>287</v>
      </c>
      <c r="B126" s="25">
        <v>1</v>
      </c>
      <c r="C126" s="25">
        <v>3</v>
      </c>
      <c r="D126" s="26"/>
      <c r="E126" s="26">
        <v>2184</v>
      </c>
    </row>
    <row r="127" spans="1:5" collapsed="1" x14ac:dyDescent="0.2">
      <c r="A127" s="19" t="s">
        <v>288</v>
      </c>
      <c r="B127" s="19">
        <v>1</v>
      </c>
      <c r="C127" s="19">
        <v>1</v>
      </c>
      <c r="D127" s="20"/>
      <c r="E127" s="20">
        <v>100</v>
      </c>
    </row>
    <row r="128" spans="1:5" outlineLevel="1" x14ac:dyDescent="0.2">
      <c r="A128" s="19" t="s">
        <v>288</v>
      </c>
      <c r="B128" s="19">
        <v>2</v>
      </c>
      <c r="C128" s="19">
        <v>1</v>
      </c>
      <c r="D128" s="20"/>
      <c r="E128" s="20">
        <v>100</v>
      </c>
    </row>
    <row r="129" spans="1:5" outlineLevel="1" x14ac:dyDescent="0.2">
      <c r="A129" s="19" t="s">
        <v>288</v>
      </c>
      <c r="B129" s="19">
        <v>3</v>
      </c>
      <c r="C129" s="19">
        <v>1</v>
      </c>
      <c r="D129" s="20"/>
      <c r="E129" s="20">
        <v>100</v>
      </c>
    </row>
    <row r="130" spans="1:5" outlineLevel="1" x14ac:dyDescent="0.2">
      <c r="A130" s="19" t="s">
        <v>288</v>
      </c>
      <c r="B130" s="19">
        <v>4</v>
      </c>
      <c r="C130" s="19">
        <v>1</v>
      </c>
      <c r="D130" s="20"/>
      <c r="E130" s="20">
        <v>100</v>
      </c>
    </row>
    <row r="131" spans="1:5" outlineLevel="1" x14ac:dyDescent="0.2">
      <c r="A131" s="19" t="s">
        <v>288</v>
      </c>
      <c r="B131" s="19">
        <v>5</v>
      </c>
      <c r="C131" s="19">
        <v>1</v>
      </c>
      <c r="D131" s="20"/>
      <c r="E131" s="20">
        <v>100</v>
      </c>
    </row>
    <row r="132" spans="1:5" outlineLevel="1" x14ac:dyDescent="0.2">
      <c r="A132" s="19" t="s">
        <v>288</v>
      </c>
      <c r="B132" s="19">
        <v>6</v>
      </c>
      <c r="C132" s="19">
        <v>1</v>
      </c>
      <c r="D132" s="20"/>
      <c r="E132" s="20">
        <v>100</v>
      </c>
    </row>
    <row r="133" spans="1:5" outlineLevel="1" x14ac:dyDescent="0.2">
      <c r="A133" s="19" t="s">
        <v>288</v>
      </c>
      <c r="B133" s="19">
        <v>7</v>
      </c>
      <c r="C133" s="19">
        <v>1</v>
      </c>
      <c r="D133" s="20"/>
      <c r="E133" s="20">
        <v>100</v>
      </c>
    </row>
    <row r="134" spans="1:5" outlineLevel="1" x14ac:dyDescent="0.2">
      <c r="A134" s="19" t="s">
        <v>288</v>
      </c>
      <c r="B134" s="19">
        <v>8</v>
      </c>
      <c r="C134" s="19">
        <v>1</v>
      </c>
      <c r="D134" s="20"/>
      <c r="E134" s="20">
        <v>100</v>
      </c>
    </row>
    <row r="135" spans="1:5" outlineLevel="1" x14ac:dyDescent="0.2">
      <c r="A135" s="19" t="s">
        <v>288</v>
      </c>
      <c r="B135" s="19">
        <v>9</v>
      </c>
      <c r="C135" s="19">
        <v>1</v>
      </c>
      <c r="D135" s="20"/>
      <c r="E135" s="20">
        <v>100</v>
      </c>
    </row>
    <row r="136" spans="1:5" outlineLevel="1" x14ac:dyDescent="0.2">
      <c r="A136" s="19" t="s">
        <v>288</v>
      </c>
      <c r="B136" s="19">
        <v>10</v>
      </c>
      <c r="C136" s="19">
        <v>1</v>
      </c>
      <c r="D136" s="20"/>
      <c r="E136" s="20">
        <v>100</v>
      </c>
    </row>
    <row r="137" spans="1:5" outlineLevel="1" x14ac:dyDescent="0.2">
      <c r="A137" s="19" t="s">
        <v>288</v>
      </c>
      <c r="B137" s="19">
        <v>11</v>
      </c>
      <c r="C137" s="19">
        <v>1</v>
      </c>
      <c r="D137" s="20"/>
      <c r="E137" s="20">
        <v>100</v>
      </c>
    </row>
    <row r="138" spans="1:5" outlineLevel="1" x14ac:dyDescent="0.2">
      <c r="A138" s="19" t="s">
        <v>288</v>
      </c>
      <c r="B138" s="19">
        <v>12</v>
      </c>
      <c r="C138" s="19">
        <v>1</v>
      </c>
      <c r="D138" s="20"/>
      <c r="E138" s="20">
        <v>100</v>
      </c>
    </row>
    <row r="139" spans="1:5" outlineLevel="1" x14ac:dyDescent="0.2">
      <c r="A139" s="22" t="s">
        <v>288</v>
      </c>
      <c r="B139" s="22">
        <v>1</v>
      </c>
      <c r="C139" s="22">
        <v>2</v>
      </c>
      <c r="D139" s="23"/>
      <c r="E139" s="23">
        <v>100</v>
      </c>
    </row>
    <row r="140" spans="1:5" outlineLevel="1" x14ac:dyDescent="0.2">
      <c r="A140" s="22" t="s">
        <v>288</v>
      </c>
      <c r="B140" s="22">
        <v>2</v>
      </c>
      <c r="C140" s="22">
        <v>2</v>
      </c>
      <c r="D140" s="23"/>
      <c r="E140" s="23">
        <v>100</v>
      </c>
    </row>
    <row r="141" spans="1:5" outlineLevel="1" x14ac:dyDescent="0.2">
      <c r="A141" s="22" t="s">
        <v>288</v>
      </c>
      <c r="B141" s="22">
        <v>3</v>
      </c>
      <c r="C141" s="22">
        <v>2</v>
      </c>
      <c r="D141" s="23"/>
      <c r="E141" s="23">
        <v>100</v>
      </c>
    </row>
    <row r="142" spans="1:5" outlineLevel="1" x14ac:dyDescent="0.2">
      <c r="A142" s="22" t="s">
        <v>288</v>
      </c>
      <c r="B142" s="22">
        <v>4</v>
      </c>
      <c r="C142" s="22">
        <v>2</v>
      </c>
      <c r="D142" s="23"/>
      <c r="E142" s="23">
        <v>100</v>
      </c>
    </row>
    <row r="143" spans="1:5" outlineLevel="1" x14ac:dyDescent="0.2">
      <c r="A143" s="22" t="s">
        <v>288</v>
      </c>
      <c r="B143" s="22">
        <v>5</v>
      </c>
      <c r="C143" s="22">
        <v>2</v>
      </c>
      <c r="D143" s="23"/>
      <c r="E143" s="23">
        <v>100</v>
      </c>
    </row>
    <row r="144" spans="1:5" outlineLevel="1" x14ac:dyDescent="0.2">
      <c r="A144" s="22" t="s">
        <v>288</v>
      </c>
      <c r="B144" s="22">
        <v>6</v>
      </c>
      <c r="C144" s="22">
        <v>2</v>
      </c>
      <c r="D144" s="23"/>
      <c r="E144" s="23">
        <v>100</v>
      </c>
    </row>
    <row r="145" spans="1:5" outlineLevel="1" x14ac:dyDescent="0.2">
      <c r="A145" s="22" t="s">
        <v>288</v>
      </c>
      <c r="B145" s="22">
        <v>7</v>
      </c>
      <c r="C145" s="22">
        <v>2</v>
      </c>
      <c r="D145" s="23"/>
      <c r="E145" s="23">
        <v>100</v>
      </c>
    </row>
    <row r="146" spans="1:5" outlineLevel="1" x14ac:dyDescent="0.2">
      <c r="A146" s="22" t="s">
        <v>288</v>
      </c>
      <c r="B146" s="22">
        <v>8</v>
      </c>
      <c r="C146" s="22">
        <v>2</v>
      </c>
      <c r="D146" s="23"/>
      <c r="E146" s="23">
        <v>100</v>
      </c>
    </row>
    <row r="147" spans="1:5" outlineLevel="1" x14ac:dyDescent="0.2">
      <c r="A147" s="22" t="s">
        <v>288</v>
      </c>
      <c r="B147" s="22">
        <v>9</v>
      </c>
      <c r="C147" s="22">
        <v>2</v>
      </c>
      <c r="D147" s="23"/>
      <c r="E147" s="23">
        <v>100</v>
      </c>
    </row>
    <row r="148" spans="1:5" outlineLevel="1" x14ac:dyDescent="0.2">
      <c r="A148" s="22" t="s">
        <v>288</v>
      </c>
      <c r="B148" s="22">
        <v>10</v>
      </c>
      <c r="C148" s="22">
        <v>2</v>
      </c>
      <c r="D148" s="23"/>
      <c r="E148" s="23">
        <v>100</v>
      </c>
    </row>
    <row r="149" spans="1:5" outlineLevel="1" x14ac:dyDescent="0.2">
      <c r="A149" s="22" t="s">
        <v>288</v>
      </c>
      <c r="B149" s="22">
        <v>11</v>
      </c>
      <c r="C149" s="22">
        <v>2</v>
      </c>
      <c r="D149" s="23"/>
      <c r="E149" s="23">
        <v>100</v>
      </c>
    </row>
    <row r="150" spans="1:5" outlineLevel="1" x14ac:dyDescent="0.2">
      <c r="A150" s="22" t="s">
        <v>288</v>
      </c>
      <c r="B150" s="22">
        <v>12</v>
      </c>
      <c r="C150" s="22">
        <v>2</v>
      </c>
      <c r="D150" s="23"/>
      <c r="E150" s="23">
        <v>100</v>
      </c>
    </row>
    <row r="151" spans="1:5" outlineLevel="1" x14ac:dyDescent="0.2">
      <c r="A151" s="25" t="s">
        <v>288</v>
      </c>
      <c r="B151" s="25">
        <v>1</v>
      </c>
      <c r="C151" s="25">
        <v>3</v>
      </c>
      <c r="D151" s="26"/>
      <c r="E151" s="26">
        <v>100</v>
      </c>
    </row>
    <row r="152" spans="1:5" x14ac:dyDescent="0.2">
      <c r="A152" s="19" t="s">
        <v>289</v>
      </c>
      <c r="B152" s="19">
        <v>1</v>
      </c>
      <c r="C152" s="19">
        <v>1</v>
      </c>
      <c r="D152" s="20"/>
      <c r="E152" s="20">
        <v>408</v>
      </c>
    </row>
    <row r="153" spans="1:5" outlineLevel="1" x14ac:dyDescent="0.2">
      <c r="A153" s="19" t="s">
        <v>289</v>
      </c>
      <c r="B153" s="19">
        <v>2</v>
      </c>
      <c r="C153" s="19">
        <v>1</v>
      </c>
      <c r="D153" s="20"/>
      <c r="E153" s="20">
        <v>448</v>
      </c>
    </row>
    <row r="154" spans="1:5" outlineLevel="1" x14ac:dyDescent="0.2">
      <c r="A154" s="19" t="s">
        <v>289</v>
      </c>
      <c r="B154" s="19">
        <v>3</v>
      </c>
      <c r="C154" s="19">
        <v>1</v>
      </c>
      <c r="D154" s="20"/>
      <c r="E154" s="20">
        <v>492</v>
      </c>
    </row>
    <row r="155" spans="1:5" outlineLevel="1" x14ac:dyDescent="0.2">
      <c r="A155" s="19" t="s">
        <v>289</v>
      </c>
      <c r="B155" s="19">
        <v>4</v>
      </c>
      <c r="C155" s="19">
        <v>1</v>
      </c>
      <c r="D155" s="20"/>
      <c r="E155" s="20">
        <v>541</v>
      </c>
    </row>
    <row r="156" spans="1:5" outlineLevel="1" x14ac:dyDescent="0.2">
      <c r="A156" s="19" t="s">
        <v>289</v>
      </c>
      <c r="B156" s="19">
        <v>5</v>
      </c>
      <c r="C156" s="19">
        <v>1</v>
      </c>
      <c r="D156" s="20"/>
      <c r="E156" s="20">
        <v>594</v>
      </c>
    </row>
    <row r="157" spans="1:5" outlineLevel="1" x14ac:dyDescent="0.2">
      <c r="A157" s="19" t="s">
        <v>289</v>
      </c>
      <c r="B157" s="19">
        <v>6</v>
      </c>
      <c r="C157" s="19">
        <v>1</v>
      </c>
      <c r="D157" s="20"/>
      <c r="E157" s="20">
        <v>653</v>
      </c>
    </row>
    <row r="158" spans="1:5" outlineLevel="1" x14ac:dyDescent="0.2">
      <c r="A158" s="19" t="s">
        <v>289</v>
      </c>
      <c r="B158" s="19">
        <v>7</v>
      </c>
      <c r="C158" s="19">
        <v>1</v>
      </c>
      <c r="D158" s="20"/>
      <c r="E158" s="20">
        <v>718</v>
      </c>
    </row>
    <row r="159" spans="1:5" outlineLevel="1" x14ac:dyDescent="0.2">
      <c r="A159" s="19" t="s">
        <v>289</v>
      </c>
      <c r="B159" s="19">
        <v>8</v>
      </c>
      <c r="C159" s="19">
        <v>1</v>
      </c>
      <c r="D159" s="20"/>
      <c r="E159" s="20">
        <v>789</v>
      </c>
    </row>
    <row r="160" spans="1:5" outlineLevel="1" x14ac:dyDescent="0.2">
      <c r="A160" s="19" t="s">
        <v>289</v>
      </c>
      <c r="B160" s="19">
        <v>9</v>
      </c>
      <c r="C160" s="19">
        <v>1</v>
      </c>
      <c r="D160" s="20"/>
      <c r="E160" s="20">
        <v>867</v>
      </c>
    </row>
    <row r="161" spans="1:5" outlineLevel="1" x14ac:dyDescent="0.2">
      <c r="A161" s="19" t="s">
        <v>289</v>
      </c>
      <c r="B161" s="19">
        <v>10</v>
      </c>
      <c r="C161" s="19">
        <v>1</v>
      </c>
      <c r="D161" s="20"/>
      <c r="E161" s="20">
        <v>953</v>
      </c>
    </row>
    <row r="162" spans="1:5" outlineLevel="1" x14ac:dyDescent="0.2">
      <c r="A162" s="19" t="s">
        <v>289</v>
      </c>
      <c r="B162" s="19">
        <v>11</v>
      </c>
      <c r="C162" s="19">
        <v>1</v>
      </c>
      <c r="D162" s="20"/>
      <c r="E162" s="20">
        <v>1047</v>
      </c>
    </row>
    <row r="163" spans="1:5" outlineLevel="1" x14ac:dyDescent="0.2">
      <c r="A163" s="19" t="s">
        <v>289</v>
      </c>
      <c r="B163" s="19">
        <v>12</v>
      </c>
      <c r="C163" s="19">
        <v>1</v>
      </c>
      <c r="D163" s="20"/>
      <c r="E163" s="20">
        <v>1150</v>
      </c>
    </row>
    <row r="164" spans="1:5" outlineLevel="1" x14ac:dyDescent="0.2">
      <c r="A164" s="22" t="s">
        <v>289</v>
      </c>
      <c r="B164" s="22">
        <v>1</v>
      </c>
      <c r="C164" s="22">
        <v>2</v>
      </c>
      <c r="D164" s="23"/>
      <c r="E164" s="23">
        <v>1150</v>
      </c>
    </row>
    <row r="165" spans="1:5" outlineLevel="1" x14ac:dyDescent="0.2">
      <c r="A165" s="22" t="s">
        <v>289</v>
      </c>
      <c r="B165" s="22">
        <v>2</v>
      </c>
      <c r="C165" s="22">
        <v>2</v>
      </c>
      <c r="D165" s="23"/>
      <c r="E165" s="23">
        <v>1171</v>
      </c>
    </row>
    <row r="166" spans="1:5" outlineLevel="1" x14ac:dyDescent="0.2">
      <c r="A166" s="22" t="s">
        <v>289</v>
      </c>
      <c r="B166" s="22">
        <v>3</v>
      </c>
      <c r="C166" s="22">
        <v>2</v>
      </c>
      <c r="D166" s="23"/>
      <c r="E166" s="23">
        <v>1192</v>
      </c>
    </row>
    <row r="167" spans="1:5" outlineLevel="1" x14ac:dyDescent="0.2">
      <c r="A167" s="22" t="s">
        <v>289</v>
      </c>
      <c r="B167" s="22">
        <v>4</v>
      </c>
      <c r="C167" s="22">
        <v>2</v>
      </c>
      <c r="D167" s="23"/>
      <c r="E167" s="23">
        <v>1213</v>
      </c>
    </row>
    <row r="168" spans="1:5" outlineLevel="1" x14ac:dyDescent="0.2">
      <c r="A168" s="22" t="s">
        <v>289</v>
      </c>
      <c r="B168" s="22">
        <v>5</v>
      </c>
      <c r="C168" s="22">
        <v>2</v>
      </c>
      <c r="D168" s="23"/>
      <c r="E168" s="23">
        <v>1234</v>
      </c>
    </row>
    <row r="169" spans="1:5" outlineLevel="1" x14ac:dyDescent="0.2">
      <c r="A169" s="22" t="s">
        <v>289</v>
      </c>
      <c r="B169" s="22">
        <v>6</v>
      </c>
      <c r="C169" s="22">
        <v>2</v>
      </c>
      <c r="D169" s="23"/>
      <c r="E169" s="23">
        <v>1255</v>
      </c>
    </row>
    <row r="170" spans="1:5" outlineLevel="1" x14ac:dyDescent="0.2">
      <c r="A170" s="22" t="s">
        <v>289</v>
      </c>
      <c r="B170" s="22">
        <v>7</v>
      </c>
      <c r="C170" s="22">
        <v>2</v>
      </c>
      <c r="D170" s="23"/>
      <c r="E170" s="23">
        <v>1276</v>
      </c>
    </row>
    <row r="171" spans="1:5" outlineLevel="1" x14ac:dyDescent="0.2">
      <c r="A171" s="22" t="s">
        <v>289</v>
      </c>
      <c r="B171" s="22">
        <v>8</v>
      </c>
      <c r="C171" s="22">
        <v>2</v>
      </c>
      <c r="D171" s="23"/>
      <c r="E171" s="23">
        <v>1297</v>
      </c>
    </row>
    <row r="172" spans="1:5" outlineLevel="1" x14ac:dyDescent="0.2">
      <c r="A172" s="22" t="s">
        <v>289</v>
      </c>
      <c r="B172" s="22">
        <v>9</v>
      </c>
      <c r="C172" s="22">
        <v>2</v>
      </c>
      <c r="D172" s="23"/>
      <c r="E172" s="23">
        <v>1318</v>
      </c>
    </row>
    <row r="173" spans="1:5" outlineLevel="1" x14ac:dyDescent="0.2">
      <c r="A173" s="22" t="s">
        <v>289</v>
      </c>
      <c r="B173" s="22">
        <v>10</v>
      </c>
      <c r="C173" s="22">
        <v>2</v>
      </c>
      <c r="D173" s="23"/>
      <c r="E173" s="23">
        <v>1339</v>
      </c>
    </row>
    <row r="174" spans="1:5" outlineLevel="1" x14ac:dyDescent="0.2">
      <c r="A174" s="22" t="s">
        <v>289</v>
      </c>
      <c r="B174" s="22">
        <v>11</v>
      </c>
      <c r="C174" s="22">
        <v>2</v>
      </c>
      <c r="D174" s="23"/>
      <c r="E174" s="23">
        <v>1360</v>
      </c>
    </row>
    <row r="175" spans="1:5" outlineLevel="1" x14ac:dyDescent="0.2">
      <c r="A175" s="22" t="s">
        <v>289</v>
      </c>
      <c r="B175" s="22">
        <v>12</v>
      </c>
      <c r="C175" s="22">
        <v>2</v>
      </c>
      <c r="D175" s="23"/>
      <c r="E175" s="23">
        <v>1381</v>
      </c>
    </row>
    <row r="176" spans="1:5" outlineLevel="1" x14ac:dyDescent="0.2">
      <c r="A176" s="25" t="s">
        <v>289</v>
      </c>
      <c r="B176" s="25">
        <v>1</v>
      </c>
      <c r="C176" s="25">
        <v>3</v>
      </c>
      <c r="D176" s="26"/>
      <c r="E176" s="26">
        <v>1450.05</v>
      </c>
    </row>
    <row r="177" spans="1:5" x14ac:dyDescent="0.2">
      <c r="A177" s="19" t="s">
        <v>290</v>
      </c>
      <c r="B177" s="19">
        <v>1</v>
      </c>
      <c r="C177" s="19">
        <v>1</v>
      </c>
      <c r="D177" s="20"/>
      <c r="E177" s="20">
        <v>1240</v>
      </c>
    </row>
    <row r="178" spans="1:5" outlineLevel="1" x14ac:dyDescent="0.2">
      <c r="A178" s="19" t="s">
        <v>290</v>
      </c>
      <c r="B178" s="19">
        <v>2</v>
      </c>
      <c r="C178" s="19">
        <v>1</v>
      </c>
      <c r="D178" s="20"/>
      <c r="E178" s="20">
        <v>1360</v>
      </c>
    </row>
    <row r="179" spans="1:5" outlineLevel="1" x14ac:dyDescent="0.2">
      <c r="A179" s="19" t="s">
        <v>290</v>
      </c>
      <c r="B179" s="19">
        <v>3</v>
      </c>
      <c r="C179" s="19">
        <v>1</v>
      </c>
      <c r="D179" s="20"/>
      <c r="E179" s="20">
        <v>1500</v>
      </c>
    </row>
    <row r="180" spans="1:5" outlineLevel="1" x14ac:dyDescent="0.2">
      <c r="A180" s="19" t="s">
        <v>290</v>
      </c>
      <c r="B180" s="19">
        <v>4</v>
      </c>
      <c r="C180" s="19">
        <v>1</v>
      </c>
      <c r="D180" s="20"/>
      <c r="E180" s="20">
        <v>1640</v>
      </c>
    </row>
    <row r="181" spans="1:5" outlineLevel="1" x14ac:dyDescent="0.2">
      <c r="A181" s="19" t="s">
        <v>290</v>
      </c>
      <c r="B181" s="19">
        <v>5</v>
      </c>
      <c r="C181" s="19">
        <v>1</v>
      </c>
      <c r="D181" s="20"/>
      <c r="E181" s="20">
        <v>1810</v>
      </c>
    </row>
    <row r="182" spans="1:5" outlineLevel="1" x14ac:dyDescent="0.2">
      <c r="A182" s="19" t="s">
        <v>290</v>
      </c>
      <c r="B182" s="19">
        <v>6</v>
      </c>
      <c r="C182" s="19">
        <v>1</v>
      </c>
      <c r="D182" s="20"/>
      <c r="E182" s="20">
        <v>1990</v>
      </c>
    </row>
    <row r="183" spans="1:5" outlineLevel="1" x14ac:dyDescent="0.2">
      <c r="A183" s="19" t="s">
        <v>290</v>
      </c>
      <c r="B183" s="19">
        <v>7</v>
      </c>
      <c r="C183" s="19">
        <v>1</v>
      </c>
      <c r="D183" s="20"/>
      <c r="E183" s="20">
        <v>2180</v>
      </c>
    </row>
    <row r="184" spans="1:5" outlineLevel="1" x14ac:dyDescent="0.2">
      <c r="A184" s="19" t="s">
        <v>290</v>
      </c>
      <c r="B184" s="19">
        <v>8</v>
      </c>
      <c r="C184" s="19">
        <v>1</v>
      </c>
      <c r="D184" s="20"/>
      <c r="E184" s="20">
        <v>2400</v>
      </c>
    </row>
    <row r="185" spans="1:5" outlineLevel="1" x14ac:dyDescent="0.2">
      <c r="A185" s="19" t="s">
        <v>290</v>
      </c>
      <c r="B185" s="19">
        <v>9</v>
      </c>
      <c r="C185" s="19">
        <v>1</v>
      </c>
      <c r="D185" s="20"/>
      <c r="E185" s="20">
        <v>2640</v>
      </c>
    </row>
    <row r="186" spans="1:5" outlineLevel="1" x14ac:dyDescent="0.2">
      <c r="A186" s="19" t="s">
        <v>290</v>
      </c>
      <c r="B186" s="19">
        <v>10</v>
      </c>
      <c r="C186" s="19">
        <v>1</v>
      </c>
      <c r="D186" s="20"/>
      <c r="E186" s="20">
        <v>2900</v>
      </c>
    </row>
    <row r="187" spans="1:5" outlineLevel="1" x14ac:dyDescent="0.2">
      <c r="A187" s="19" t="s">
        <v>290</v>
      </c>
      <c r="B187" s="19">
        <v>11</v>
      </c>
      <c r="C187" s="19">
        <v>1</v>
      </c>
      <c r="D187" s="20"/>
      <c r="E187" s="20">
        <v>3190</v>
      </c>
    </row>
    <row r="188" spans="1:5" outlineLevel="1" x14ac:dyDescent="0.2">
      <c r="A188" s="19" t="s">
        <v>290</v>
      </c>
      <c r="B188" s="19">
        <v>12</v>
      </c>
      <c r="C188" s="19">
        <v>1</v>
      </c>
      <c r="D188" s="20"/>
      <c r="E188" s="20">
        <v>3500</v>
      </c>
    </row>
    <row r="189" spans="1:5" outlineLevel="1" x14ac:dyDescent="0.2">
      <c r="A189" s="22" t="s">
        <v>290</v>
      </c>
      <c r="B189" s="22">
        <v>1</v>
      </c>
      <c r="C189" s="22">
        <v>2</v>
      </c>
      <c r="D189" s="23"/>
      <c r="E189" s="23">
        <v>3500</v>
      </c>
    </row>
    <row r="190" spans="1:5" outlineLevel="1" x14ac:dyDescent="0.2">
      <c r="A190" s="22" t="s">
        <v>290</v>
      </c>
      <c r="B190" s="22">
        <v>2</v>
      </c>
      <c r="C190" s="22">
        <v>2</v>
      </c>
      <c r="D190" s="23"/>
      <c r="E190" s="23">
        <v>3570</v>
      </c>
    </row>
    <row r="191" spans="1:5" outlineLevel="1" x14ac:dyDescent="0.2">
      <c r="A191" s="22" t="s">
        <v>290</v>
      </c>
      <c r="B191" s="22">
        <v>3</v>
      </c>
      <c r="C191" s="22">
        <v>2</v>
      </c>
      <c r="D191" s="23"/>
      <c r="E191" s="23">
        <v>3640</v>
      </c>
    </row>
    <row r="192" spans="1:5" outlineLevel="1" x14ac:dyDescent="0.2">
      <c r="A192" s="22" t="s">
        <v>290</v>
      </c>
      <c r="B192" s="22">
        <v>4</v>
      </c>
      <c r="C192" s="22">
        <v>2</v>
      </c>
      <c r="D192" s="23"/>
      <c r="E192" s="23">
        <v>3710</v>
      </c>
    </row>
    <row r="193" spans="1:5" outlineLevel="1" x14ac:dyDescent="0.2">
      <c r="A193" s="22" t="s">
        <v>290</v>
      </c>
      <c r="B193" s="22">
        <v>5</v>
      </c>
      <c r="C193" s="22">
        <v>2</v>
      </c>
      <c r="D193" s="23"/>
      <c r="E193" s="23">
        <v>3780</v>
      </c>
    </row>
    <row r="194" spans="1:5" outlineLevel="1" x14ac:dyDescent="0.2">
      <c r="A194" s="22" t="s">
        <v>290</v>
      </c>
      <c r="B194" s="22">
        <v>6</v>
      </c>
      <c r="C194" s="22">
        <v>2</v>
      </c>
      <c r="D194" s="23"/>
      <c r="E194" s="23">
        <v>3850</v>
      </c>
    </row>
    <row r="195" spans="1:5" outlineLevel="1" x14ac:dyDescent="0.2">
      <c r="A195" s="22" t="s">
        <v>290</v>
      </c>
      <c r="B195" s="22">
        <v>7</v>
      </c>
      <c r="C195" s="22">
        <v>2</v>
      </c>
      <c r="D195" s="23"/>
      <c r="E195" s="23">
        <v>3920</v>
      </c>
    </row>
    <row r="196" spans="1:5" outlineLevel="1" x14ac:dyDescent="0.2">
      <c r="A196" s="22" t="s">
        <v>290</v>
      </c>
      <c r="B196" s="22">
        <v>8</v>
      </c>
      <c r="C196" s="22">
        <v>2</v>
      </c>
      <c r="D196" s="23"/>
      <c r="E196" s="23">
        <v>3990</v>
      </c>
    </row>
    <row r="197" spans="1:5" outlineLevel="1" x14ac:dyDescent="0.2">
      <c r="A197" s="22" t="s">
        <v>290</v>
      </c>
      <c r="B197" s="22">
        <v>9</v>
      </c>
      <c r="C197" s="22">
        <v>2</v>
      </c>
      <c r="D197" s="23"/>
      <c r="E197" s="23">
        <v>4060</v>
      </c>
    </row>
    <row r="198" spans="1:5" outlineLevel="1" x14ac:dyDescent="0.2">
      <c r="A198" s="22" t="s">
        <v>290</v>
      </c>
      <c r="B198" s="22">
        <v>10</v>
      </c>
      <c r="C198" s="22">
        <v>2</v>
      </c>
      <c r="D198" s="23"/>
      <c r="E198" s="23">
        <v>4120</v>
      </c>
    </row>
    <row r="199" spans="1:5" outlineLevel="1" x14ac:dyDescent="0.2">
      <c r="A199" s="22" t="s">
        <v>290</v>
      </c>
      <c r="B199" s="22">
        <v>11</v>
      </c>
      <c r="C199" s="22">
        <v>2</v>
      </c>
      <c r="D199" s="23"/>
      <c r="E199" s="23">
        <v>4190</v>
      </c>
    </row>
    <row r="200" spans="1:5" outlineLevel="1" x14ac:dyDescent="0.2">
      <c r="A200" s="22" t="s">
        <v>290</v>
      </c>
      <c r="B200" s="22">
        <v>12</v>
      </c>
      <c r="C200" s="22">
        <v>2</v>
      </c>
      <c r="D200" s="23"/>
      <c r="E200" s="23">
        <v>4260</v>
      </c>
    </row>
    <row r="201" spans="1:5" outlineLevel="1" x14ac:dyDescent="0.2">
      <c r="A201" s="25" t="s">
        <v>290</v>
      </c>
      <c r="B201" s="25">
        <v>1</v>
      </c>
      <c r="C201" s="25">
        <v>3</v>
      </c>
      <c r="D201" s="26"/>
      <c r="E201" s="26">
        <v>4473</v>
      </c>
    </row>
    <row r="202" spans="1:5" x14ac:dyDescent="0.2">
      <c r="A202" s="19" t="s">
        <v>291</v>
      </c>
      <c r="B202" s="19">
        <v>1</v>
      </c>
      <c r="C202" s="19">
        <v>1</v>
      </c>
      <c r="D202" s="20"/>
      <c r="E202" s="20">
        <v>667</v>
      </c>
    </row>
    <row r="203" spans="1:5" outlineLevel="1" x14ac:dyDescent="0.2">
      <c r="A203" s="19" t="s">
        <v>291</v>
      </c>
      <c r="B203" s="19">
        <v>2</v>
      </c>
      <c r="C203" s="19">
        <v>1</v>
      </c>
      <c r="D203" s="20"/>
      <c r="E203" s="20">
        <v>734</v>
      </c>
    </row>
    <row r="204" spans="1:5" outlineLevel="1" x14ac:dyDescent="0.2">
      <c r="A204" s="19" t="s">
        <v>291</v>
      </c>
      <c r="B204" s="19">
        <v>3</v>
      </c>
      <c r="C204" s="19">
        <v>1</v>
      </c>
      <c r="D204" s="20"/>
      <c r="E204" s="20">
        <v>807</v>
      </c>
    </row>
    <row r="205" spans="1:5" outlineLevel="1" x14ac:dyDescent="0.2">
      <c r="A205" s="19" t="s">
        <v>291</v>
      </c>
      <c r="B205" s="19">
        <v>4</v>
      </c>
      <c r="C205" s="19">
        <v>1</v>
      </c>
      <c r="D205" s="20"/>
      <c r="E205" s="20">
        <v>888</v>
      </c>
    </row>
    <row r="206" spans="1:5" outlineLevel="1" x14ac:dyDescent="0.2">
      <c r="A206" s="19" t="s">
        <v>291</v>
      </c>
      <c r="B206" s="19">
        <v>5</v>
      </c>
      <c r="C206" s="19">
        <v>1</v>
      </c>
      <c r="D206" s="20"/>
      <c r="E206" s="20">
        <v>977</v>
      </c>
    </row>
    <row r="207" spans="1:5" outlineLevel="1" x14ac:dyDescent="0.2">
      <c r="A207" s="19" t="s">
        <v>291</v>
      </c>
      <c r="B207" s="19">
        <v>6</v>
      </c>
      <c r="C207" s="19">
        <v>1</v>
      </c>
      <c r="D207" s="20"/>
      <c r="E207" s="20">
        <v>1075</v>
      </c>
    </row>
    <row r="208" spans="1:5" outlineLevel="1" x14ac:dyDescent="0.2">
      <c r="A208" s="19" t="s">
        <v>291</v>
      </c>
      <c r="B208" s="19">
        <v>7</v>
      </c>
      <c r="C208" s="19">
        <v>1</v>
      </c>
      <c r="D208" s="20"/>
      <c r="E208" s="20">
        <v>1182</v>
      </c>
    </row>
    <row r="209" spans="1:5" outlineLevel="1" x14ac:dyDescent="0.2">
      <c r="A209" s="19" t="s">
        <v>291</v>
      </c>
      <c r="B209" s="19">
        <v>8</v>
      </c>
      <c r="C209" s="19">
        <v>1</v>
      </c>
      <c r="D209" s="20"/>
      <c r="E209" s="20">
        <v>1300</v>
      </c>
    </row>
    <row r="210" spans="1:5" outlineLevel="1" x14ac:dyDescent="0.2">
      <c r="A210" s="19" t="s">
        <v>291</v>
      </c>
      <c r="B210" s="19">
        <v>9</v>
      </c>
      <c r="C210" s="19">
        <v>1</v>
      </c>
      <c r="D210" s="20"/>
      <c r="E210" s="20">
        <v>1430</v>
      </c>
    </row>
    <row r="211" spans="1:5" outlineLevel="1" x14ac:dyDescent="0.2">
      <c r="A211" s="19" t="s">
        <v>291</v>
      </c>
      <c r="B211" s="19">
        <v>10</v>
      </c>
      <c r="C211" s="19">
        <v>1</v>
      </c>
      <c r="D211" s="20"/>
      <c r="E211" s="20">
        <v>1573</v>
      </c>
    </row>
    <row r="212" spans="1:5" outlineLevel="1" x14ac:dyDescent="0.2">
      <c r="A212" s="19" t="s">
        <v>291</v>
      </c>
      <c r="B212" s="19">
        <v>11</v>
      </c>
      <c r="C212" s="19">
        <v>1</v>
      </c>
      <c r="D212" s="20"/>
      <c r="E212" s="20">
        <v>1730</v>
      </c>
    </row>
    <row r="213" spans="1:5" outlineLevel="1" x14ac:dyDescent="0.2">
      <c r="A213" s="19" t="s">
        <v>291</v>
      </c>
      <c r="B213" s="19">
        <v>12</v>
      </c>
      <c r="C213" s="19">
        <v>1</v>
      </c>
      <c r="D213" s="20"/>
      <c r="E213" s="20">
        <v>1903</v>
      </c>
    </row>
    <row r="214" spans="1:5" outlineLevel="1" x14ac:dyDescent="0.2">
      <c r="A214" s="22" t="s">
        <v>291</v>
      </c>
      <c r="B214" s="22">
        <v>1</v>
      </c>
      <c r="C214" s="22">
        <v>2</v>
      </c>
      <c r="D214" s="23"/>
      <c r="E214" s="23">
        <v>1903</v>
      </c>
    </row>
    <row r="215" spans="1:5" outlineLevel="1" x14ac:dyDescent="0.2">
      <c r="A215" s="22" t="s">
        <v>291</v>
      </c>
      <c r="B215" s="22">
        <v>2</v>
      </c>
      <c r="C215" s="22">
        <v>2</v>
      </c>
      <c r="D215" s="23"/>
      <c r="E215" s="23">
        <v>1938</v>
      </c>
    </row>
    <row r="216" spans="1:5" outlineLevel="1" x14ac:dyDescent="0.2">
      <c r="A216" s="22" t="s">
        <v>291</v>
      </c>
      <c r="B216" s="22">
        <v>3</v>
      </c>
      <c r="C216" s="22">
        <v>2</v>
      </c>
      <c r="D216" s="23"/>
      <c r="E216" s="23">
        <v>1973</v>
      </c>
    </row>
    <row r="217" spans="1:5" outlineLevel="1" x14ac:dyDescent="0.2">
      <c r="A217" s="22" t="s">
        <v>291</v>
      </c>
      <c r="B217" s="22">
        <v>4</v>
      </c>
      <c r="C217" s="22">
        <v>2</v>
      </c>
      <c r="D217" s="23"/>
      <c r="E217" s="23">
        <v>2008</v>
      </c>
    </row>
    <row r="218" spans="1:5" outlineLevel="1" x14ac:dyDescent="0.2">
      <c r="A218" s="22" t="s">
        <v>291</v>
      </c>
      <c r="B218" s="22">
        <v>5</v>
      </c>
      <c r="C218" s="22">
        <v>2</v>
      </c>
      <c r="D218" s="23"/>
      <c r="E218" s="23">
        <v>2043</v>
      </c>
    </row>
    <row r="219" spans="1:5" outlineLevel="1" x14ac:dyDescent="0.2">
      <c r="A219" s="22" t="s">
        <v>291</v>
      </c>
      <c r="B219" s="22">
        <v>6</v>
      </c>
      <c r="C219" s="22">
        <v>2</v>
      </c>
      <c r="D219" s="23"/>
      <c r="E219" s="23">
        <v>2078</v>
      </c>
    </row>
    <row r="220" spans="1:5" outlineLevel="1" x14ac:dyDescent="0.2">
      <c r="A220" s="22" t="s">
        <v>291</v>
      </c>
      <c r="B220" s="22">
        <v>7</v>
      </c>
      <c r="C220" s="22">
        <v>2</v>
      </c>
      <c r="D220" s="23"/>
      <c r="E220" s="23">
        <v>2113</v>
      </c>
    </row>
    <row r="221" spans="1:5" outlineLevel="1" x14ac:dyDescent="0.2">
      <c r="A221" s="22" t="s">
        <v>291</v>
      </c>
      <c r="B221" s="22">
        <v>8</v>
      </c>
      <c r="C221" s="22">
        <v>2</v>
      </c>
      <c r="D221" s="23"/>
      <c r="E221" s="23">
        <v>2148</v>
      </c>
    </row>
    <row r="222" spans="1:5" outlineLevel="1" x14ac:dyDescent="0.2">
      <c r="A222" s="22" t="s">
        <v>291</v>
      </c>
      <c r="B222" s="22">
        <v>9</v>
      </c>
      <c r="C222" s="22">
        <v>2</v>
      </c>
      <c r="D222" s="23"/>
      <c r="E222" s="23">
        <v>2183</v>
      </c>
    </row>
    <row r="223" spans="1:5" outlineLevel="1" x14ac:dyDescent="0.2">
      <c r="A223" s="22" t="s">
        <v>291</v>
      </c>
      <c r="B223" s="22">
        <v>10</v>
      </c>
      <c r="C223" s="22">
        <v>2</v>
      </c>
      <c r="D223" s="23"/>
      <c r="E223" s="23">
        <v>2218</v>
      </c>
    </row>
    <row r="224" spans="1:5" outlineLevel="1" x14ac:dyDescent="0.2">
      <c r="A224" s="22" t="s">
        <v>291</v>
      </c>
      <c r="B224" s="22">
        <v>11</v>
      </c>
      <c r="C224" s="22">
        <v>2</v>
      </c>
      <c r="D224" s="23"/>
      <c r="E224" s="23">
        <v>2253</v>
      </c>
    </row>
    <row r="225" spans="1:5" outlineLevel="1" x14ac:dyDescent="0.2">
      <c r="A225" s="22" t="s">
        <v>291</v>
      </c>
      <c r="B225" s="22">
        <v>12</v>
      </c>
      <c r="C225" s="22">
        <v>2</v>
      </c>
      <c r="D225" s="23"/>
      <c r="E225" s="23">
        <v>2288</v>
      </c>
    </row>
    <row r="226" spans="1:5" outlineLevel="1" x14ac:dyDescent="0.2">
      <c r="A226" s="25" t="s">
        <v>291</v>
      </c>
      <c r="B226" s="25">
        <v>1</v>
      </c>
      <c r="C226" s="25">
        <v>3</v>
      </c>
      <c r="D226" s="26"/>
      <c r="E226" s="26">
        <v>2402.4</v>
      </c>
    </row>
    <row r="227" spans="1:5" x14ac:dyDescent="0.2">
      <c r="A227" s="19" t="s">
        <v>292</v>
      </c>
      <c r="B227" s="19">
        <v>1</v>
      </c>
      <c r="C227" s="19">
        <v>1</v>
      </c>
      <c r="D227" s="20"/>
      <c r="E227" s="20">
        <v>7132</v>
      </c>
    </row>
    <row r="228" spans="1:5" hidden="1" outlineLevel="1" x14ac:dyDescent="0.2">
      <c r="A228" s="19" t="s">
        <v>292</v>
      </c>
      <c r="B228" s="19">
        <v>2</v>
      </c>
      <c r="C228" s="19">
        <v>1</v>
      </c>
      <c r="D228" s="20"/>
      <c r="E228" s="20">
        <v>7837</v>
      </c>
    </row>
    <row r="229" spans="1:5" hidden="1" outlineLevel="1" x14ac:dyDescent="0.2">
      <c r="A229" s="19" t="s">
        <v>292</v>
      </c>
      <c r="B229" s="19">
        <v>3</v>
      </c>
      <c r="C229" s="19">
        <v>1</v>
      </c>
      <c r="D229" s="20"/>
      <c r="E229" s="20">
        <v>8612</v>
      </c>
    </row>
    <row r="230" spans="1:5" hidden="1" outlineLevel="1" x14ac:dyDescent="0.2">
      <c r="A230" s="19" t="s">
        <v>292</v>
      </c>
      <c r="B230" s="19">
        <v>4</v>
      </c>
      <c r="C230" s="19">
        <v>1</v>
      </c>
      <c r="D230" s="20"/>
      <c r="E230" s="20">
        <v>9465</v>
      </c>
    </row>
    <row r="231" spans="1:5" hidden="1" outlineLevel="1" x14ac:dyDescent="0.2">
      <c r="A231" s="19" t="s">
        <v>292</v>
      </c>
      <c r="B231" s="19">
        <v>5</v>
      </c>
      <c r="C231" s="19">
        <v>1</v>
      </c>
      <c r="D231" s="20"/>
      <c r="E231" s="20">
        <v>10401</v>
      </c>
    </row>
    <row r="232" spans="1:5" hidden="1" outlineLevel="1" x14ac:dyDescent="0.2">
      <c r="A232" s="19" t="s">
        <v>292</v>
      </c>
      <c r="B232" s="19">
        <v>6</v>
      </c>
      <c r="C232" s="19">
        <v>1</v>
      </c>
      <c r="D232" s="20"/>
      <c r="E232" s="20">
        <v>11429</v>
      </c>
    </row>
    <row r="233" spans="1:5" hidden="1" outlineLevel="1" x14ac:dyDescent="0.2">
      <c r="A233" s="19" t="s">
        <v>292</v>
      </c>
      <c r="B233" s="19">
        <v>7</v>
      </c>
      <c r="C233" s="19">
        <v>1</v>
      </c>
      <c r="D233" s="20"/>
      <c r="E233" s="20">
        <v>12559</v>
      </c>
    </row>
    <row r="234" spans="1:5" hidden="1" outlineLevel="1" x14ac:dyDescent="0.2">
      <c r="A234" s="19" t="s">
        <v>292</v>
      </c>
      <c r="B234" s="19">
        <v>8</v>
      </c>
      <c r="C234" s="19">
        <v>1</v>
      </c>
      <c r="D234" s="20"/>
      <c r="E234" s="20">
        <v>13801</v>
      </c>
    </row>
    <row r="235" spans="1:5" hidden="1" outlineLevel="1" x14ac:dyDescent="0.2">
      <c r="A235" s="19" t="s">
        <v>292</v>
      </c>
      <c r="B235" s="19">
        <v>9</v>
      </c>
      <c r="C235" s="19">
        <v>1</v>
      </c>
      <c r="D235" s="20"/>
      <c r="E235" s="20">
        <v>15166</v>
      </c>
    </row>
    <row r="236" spans="1:5" hidden="1" outlineLevel="1" x14ac:dyDescent="0.2">
      <c r="A236" s="19" t="s">
        <v>292</v>
      </c>
      <c r="B236" s="19">
        <v>10</v>
      </c>
      <c r="C236" s="19">
        <v>1</v>
      </c>
      <c r="D236" s="20"/>
      <c r="E236" s="20">
        <v>16666</v>
      </c>
    </row>
    <row r="237" spans="1:5" hidden="1" outlineLevel="1" x14ac:dyDescent="0.2">
      <c r="A237" s="19" t="s">
        <v>292</v>
      </c>
      <c r="B237" s="19">
        <v>11</v>
      </c>
      <c r="C237" s="19">
        <v>1</v>
      </c>
      <c r="D237" s="20"/>
      <c r="E237" s="20">
        <v>18314</v>
      </c>
    </row>
    <row r="238" spans="1:5" hidden="1" outlineLevel="1" x14ac:dyDescent="0.2">
      <c r="A238" s="19" t="s">
        <v>292</v>
      </c>
      <c r="B238" s="19">
        <v>12</v>
      </c>
      <c r="C238" s="19">
        <v>1</v>
      </c>
      <c r="D238" s="20"/>
      <c r="E238" s="20">
        <v>20125</v>
      </c>
    </row>
    <row r="239" spans="1:5" hidden="1" outlineLevel="1" x14ac:dyDescent="0.2">
      <c r="A239" s="22" t="s">
        <v>292</v>
      </c>
      <c r="B239" s="22">
        <v>1</v>
      </c>
      <c r="C239" s="22">
        <v>2</v>
      </c>
      <c r="D239" s="23"/>
      <c r="E239" s="23">
        <v>20125</v>
      </c>
    </row>
    <row r="240" spans="1:5" hidden="1" outlineLevel="1" x14ac:dyDescent="0.2">
      <c r="A240" s="22" t="s">
        <v>292</v>
      </c>
      <c r="B240" s="22">
        <v>2</v>
      </c>
      <c r="C240" s="22">
        <v>2</v>
      </c>
      <c r="D240" s="23"/>
      <c r="E240" s="23">
        <v>20445</v>
      </c>
    </row>
    <row r="241" spans="1:5" hidden="1" outlineLevel="1" x14ac:dyDescent="0.2">
      <c r="A241" s="22" t="s">
        <v>292</v>
      </c>
      <c r="B241" s="22">
        <v>3</v>
      </c>
      <c r="C241" s="22">
        <v>2</v>
      </c>
      <c r="D241" s="23"/>
      <c r="E241" s="23">
        <v>20765</v>
      </c>
    </row>
    <row r="242" spans="1:5" hidden="1" outlineLevel="1" x14ac:dyDescent="0.2">
      <c r="A242" s="22" t="s">
        <v>292</v>
      </c>
      <c r="B242" s="22">
        <v>4</v>
      </c>
      <c r="C242" s="22">
        <v>2</v>
      </c>
      <c r="D242" s="23"/>
      <c r="E242" s="23">
        <v>21085</v>
      </c>
    </row>
    <row r="243" spans="1:5" hidden="1" outlineLevel="1" x14ac:dyDescent="0.2">
      <c r="A243" s="22" t="s">
        <v>292</v>
      </c>
      <c r="B243" s="22">
        <v>5</v>
      </c>
      <c r="C243" s="22">
        <v>2</v>
      </c>
      <c r="D243" s="23"/>
      <c r="E243" s="23">
        <v>21405</v>
      </c>
    </row>
    <row r="244" spans="1:5" hidden="1" outlineLevel="1" x14ac:dyDescent="0.2">
      <c r="A244" s="22" t="s">
        <v>292</v>
      </c>
      <c r="B244" s="22">
        <v>6</v>
      </c>
      <c r="C244" s="22">
        <v>2</v>
      </c>
      <c r="D244" s="23"/>
      <c r="E244" s="23">
        <v>21725</v>
      </c>
    </row>
    <row r="245" spans="1:5" hidden="1" outlineLevel="1" x14ac:dyDescent="0.2">
      <c r="A245" s="22" t="s">
        <v>292</v>
      </c>
      <c r="B245" s="22">
        <v>7</v>
      </c>
      <c r="C245" s="22">
        <v>2</v>
      </c>
      <c r="D245" s="23"/>
      <c r="E245" s="23">
        <v>22045</v>
      </c>
    </row>
    <row r="246" spans="1:5" hidden="1" outlineLevel="1" x14ac:dyDescent="0.2">
      <c r="A246" s="22" t="s">
        <v>292</v>
      </c>
      <c r="B246" s="22">
        <v>8</v>
      </c>
      <c r="C246" s="22">
        <v>2</v>
      </c>
      <c r="D246" s="23"/>
      <c r="E246" s="23">
        <v>22365</v>
      </c>
    </row>
    <row r="247" spans="1:5" hidden="1" outlineLevel="1" x14ac:dyDescent="0.2">
      <c r="A247" s="22" t="s">
        <v>292</v>
      </c>
      <c r="B247" s="22">
        <v>9</v>
      </c>
      <c r="C247" s="22">
        <v>2</v>
      </c>
      <c r="D247" s="23"/>
      <c r="E247" s="23">
        <v>22685</v>
      </c>
    </row>
    <row r="248" spans="1:5" hidden="1" outlineLevel="1" x14ac:dyDescent="0.2">
      <c r="A248" s="22" t="s">
        <v>292</v>
      </c>
      <c r="B248" s="22">
        <v>10</v>
      </c>
      <c r="C248" s="22">
        <v>2</v>
      </c>
      <c r="D248" s="23"/>
      <c r="E248" s="23">
        <v>23005</v>
      </c>
    </row>
    <row r="249" spans="1:5" hidden="1" outlineLevel="1" x14ac:dyDescent="0.2">
      <c r="A249" s="22" t="s">
        <v>292</v>
      </c>
      <c r="B249" s="22">
        <v>11</v>
      </c>
      <c r="C249" s="22">
        <v>2</v>
      </c>
      <c r="D249" s="23"/>
      <c r="E249" s="23">
        <v>23325</v>
      </c>
    </row>
    <row r="250" spans="1:5" hidden="1" outlineLevel="1" x14ac:dyDescent="0.2">
      <c r="A250" s="22" t="s">
        <v>292</v>
      </c>
      <c r="B250" s="22">
        <v>12</v>
      </c>
      <c r="C250" s="22">
        <v>2</v>
      </c>
      <c r="D250" s="23"/>
      <c r="E250" s="23">
        <v>23645</v>
      </c>
    </row>
    <row r="251" spans="1:5" hidden="1" outlineLevel="1" x14ac:dyDescent="0.2">
      <c r="A251" s="25" t="s">
        <v>292</v>
      </c>
      <c r="B251" s="25">
        <v>1</v>
      </c>
      <c r="C251" s="25">
        <v>3</v>
      </c>
      <c r="D251" s="26"/>
      <c r="E251" s="26">
        <v>24827.25</v>
      </c>
    </row>
    <row r="252" spans="1:5" collapsed="1" x14ac:dyDescent="0.2">
      <c r="A252" s="19" t="s">
        <v>293</v>
      </c>
      <c r="B252" s="19">
        <v>1</v>
      </c>
      <c r="C252" s="19">
        <v>1</v>
      </c>
      <c r="D252" s="20">
        <v>16480</v>
      </c>
      <c r="E252" s="20">
        <v>824</v>
      </c>
    </row>
    <row r="253" spans="1:5" hidden="1" outlineLevel="1" x14ac:dyDescent="0.2">
      <c r="A253" s="19" t="s">
        <v>293</v>
      </c>
      <c r="B253" s="19">
        <v>2</v>
      </c>
      <c r="C253" s="19">
        <v>1</v>
      </c>
      <c r="D253" s="20">
        <v>18120</v>
      </c>
      <c r="E253" s="20">
        <v>906</v>
      </c>
    </row>
    <row r="254" spans="1:5" hidden="1" outlineLevel="1" x14ac:dyDescent="0.2">
      <c r="A254" s="19" t="s">
        <v>293</v>
      </c>
      <c r="B254" s="19">
        <v>3</v>
      </c>
      <c r="C254" s="19">
        <v>1</v>
      </c>
      <c r="D254" s="20">
        <v>19940</v>
      </c>
      <c r="E254" s="20">
        <v>997</v>
      </c>
    </row>
    <row r="255" spans="1:5" hidden="1" outlineLevel="1" x14ac:dyDescent="0.2">
      <c r="A255" s="19" t="s">
        <v>293</v>
      </c>
      <c r="B255" s="19">
        <v>4</v>
      </c>
      <c r="C255" s="19">
        <v>1</v>
      </c>
      <c r="D255" s="20">
        <v>21940</v>
      </c>
      <c r="E255" s="20">
        <v>1097</v>
      </c>
    </row>
    <row r="256" spans="1:5" hidden="1" outlineLevel="1" x14ac:dyDescent="0.2">
      <c r="A256" s="19" t="s">
        <v>293</v>
      </c>
      <c r="B256" s="19">
        <v>5</v>
      </c>
      <c r="C256" s="19">
        <v>1</v>
      </c>
      <c r="D256" s="20">
        <v>24120</v>
      </c>
      <c r="E256" s="20">
        <v>1206</v>
      </c>
    </row>
    <row r="257" spans="1:5" hidden="1" outlineLevel="1" x14ac:dyDescent="0.2">
      <c r="A257" s="19" t="s">
        <v>293</v>
      </c>
      <c r="B257" s="19">
        <v>6</v>
      </c>
      <c r="C257" s="19">
        <v>1</v>
      </c>
      <c r="D257" s="20">
        <v>26540</v>
      </c>
      <c r="E257" s="20">
        <v>1327</v>
      </c>
    </row>
    <row r="258" spans="1:5" hidden="1" outlineLevel="1" x14ac:dyDescent="0.2">
      <c r="A258" s="19" t="s">
        <v>293</v>
      </c>
      <c r="B258" s="19">
        <v>7</v>
      </c>
      <c r="C258" s="19">
        <v>1</v>
      </c>
      <c r="D258" s="20">
        <v>29180</v>
      </c>
      <c r="E258" s="20">
        <v>1459</v>
      </c>
    </row>
    <row r="259" spans="1:5" hidden="1" outlineLevel="1" x14ac:dyDescent="0.2">
      <c r="A259" s="19" t="s">
        <v>293</v>
      </c>
      <c r="B259" s="19">
        <v>8</v>
      </c>
      <c r="C259" s="19">
        <v>1</v>
      </c>
      <c r="D259" s="20">
        <v>32100</v>
      </c>
      <c r="E259" s="20">
        <v>1605</v>
      </c>
    </row>
    <row r="260" spans="1:5" hidden="1" outlineLevel="1" x14ac:dyDescent="0.2">
      <c r="A260" s="19" t="s">
        <v>293</v>
      </c>
      <c r="B260" s="19">
        <v>9</v>
      </c>
      <c r="C260" s="19">
        <v>1</v>
      </c>
      <c r="D260" s="20">
        <v>35320</v>
      </c>
      <c r="E260" s="20">
        <v>1766</v>
      </c>
    </row>
    <row r="261" spans="1:5" hidden="1" outlineLevel="1" x14ac:dyDescent="0.2">
      <c r="A261" s="19" t="s">
        <v>293</v>
      </c>
      <c r="B261" s="19">
        <v>10</v>
      </c>
      <c r="C261" s="19">
        <v>1</v>
      </c>
      <c r="D261" s="20">
        <v>38840</v>
      </c>
      <c r="E261" s="20">
        <v>1942</v>
      </c>
    </row>
    <row r="262" spans="1:5" hidden="1" outlineLevel="1" x14ac:dyDescent="0.2">
      <c r="A262" s="19" t="s">
        <v>293</v>
      </c>
      <c r="B262" s="19">
        <v>11</v>
      </c>
      <c r="C262" s="19">
        <v>1</v>
      </c>
      <c r="D262" s="20">
        <v>42740</v>
      </c>
      <c r="E262" s="20">
        <v>2137</v>
      </c>
    </row>
    <row r="263" spans="1:5" hidden="1" outlineLevel="1" x14ac:dyDescent="0.2">
      <c r="A263" s="19" t="s">
        <v>293</v>
      </c>
      <c r="B263" s="19">
        <v>12</v>
      </c>
      <c r="C263" s="19">
        <v>1</v>
      </c>
      <c r="D263" s="20">
        <v>47020</v>
      </c>
      <c r="E263" s="20">
        <v>2351</v>
      </c>
    </row>
    <row r="264" spans="1:5" hidden="1" outlineLevel="1" x14ac:dyDescent="0.2">
      <c r="A264" s="22" t="s">
        <v>293</v>
      </c>
      <c r="B264" s="22">
        <v>1</v>
      </c>
      <c r="C264" s="22">
        <v>2</v>
      </c>
      <c r="D264" s="23">
        <v>47020</v>
      </c>
      <c r="E264" s="23">
        <v>2351</v>
      </c>
    </row>
    <row r="265" spans="1:5" hidden="1" outlineLevel="1" x14ac:dyDescent="0.2">
      <c r="A265" s="22" t="s">
        <v>293</v>
      </c>
      <c r="B265" s="22">
        <v>2</v>
      </c>
      <c r="C265" s="22">
        <v>2</v>
      </c>
      <c r="D265" s="23">
        <v>47880</v>
      </c>
      <c r="E265" s="23">
        <v>2394</v>
      </c>
    </row>
    <row r="266" spans="1:5" hidden="1" outlineLevel="1" x14ac:dyDescent="0.2">
      <c r="A266" s="22" t="s">
        <v>293</v>
      </c>
      <c r="B266" s="22">
        <v>3</v>
      </c>
      <c r="C266" s="22">
        <v>2</v>
      </c>
      <c r="D266" s="23">
        <v>48720</v>
      </c>
      <c r="E266" s="23">
        <v>2436</v>
      </c>
    </row>
    <row r="267" spans="1:5" hidden="1" outlineLevel="1" x14ac:dyDescent="0.2">
      <c r="A267" s="22" t="s">
        <v>293</v>
      </c>
      <c r="B267" s="22">
        <v>4</v>
      </c>
      <c r="C267" s="22">
        <v>2</v>
      </c>
      <c r="D267" s="23">
        <v>49580</v>
      </c>
      <c r="E267" s="23">
        <v>2479</v>
      </c>
    </row>
    <row r="268" spans="1:5" hidden="1" outlineLevel="1" x14ac:dyDescent="0.2">
      <c r="A268" s="22" t="s">
        <v>293</v>
      </c>
      <c r="B268" s="22">
        <v>5</v>
      </c>
      <c r="C268" s="22">
        <v>2</v>
      </c>
      <c r="D268" s="23">
        <v>50440</v>
      </c>
      <c r="E268" s="23">
        <v>2522</v>
      </c>
    </row>
    <row r="269" spans="1:5" hidden="1" outlineLevel="1" x14ac:dyDescent="0.2">
      <c r="A269" s="22" t="s">
        <v>293</v>
      </c>
      <c r="B269" s="22">
        <v>6</v>
      </c>
      <c r="C269" s="22">
        <v>2</v>
      </c>
      <c r="D269" s="23">
        <v>51300</v>
      </c>
      <c r="E269" s="23">
        <v>2565</v>
      </c>
    </row>
    <row r="270" spans="1:5" hidden="1" outlineLevel="1" x14ac:dyDescent="0.2">
      <c r="A270" s="22" t="s">
        <v>293</v>
      </c>
      <c r="B270" s="22">
        <v>7</v>
      </c>
      <c r="C270" s="22">
        <v>2</v>
      </c>
      <c r="D270" s="23">
        <v>52160</v>
      </c>
      <c r="E270" s="23">
        <v>2608</v>
      </c>
    </row>
    <row r="271" spans="1:5" hidden="1" outlineLevel="1" x14ac:dyDescent="0.2">
      <c r="A271" s="22" t="s">
        <v>293</v>
      </c>
      <c r="B271" s="22">
        <v>8</v>
      </c>
      <c r="C271" s="22">
        <v>2</v>
      </c>
      <c r="D271" s="23">
        <v>53000</v>
      </c>
      <c r="E271" s="23">
        <v>2650</v>
      </c>
    </row>
    <row r="272" spans="1:5" hidden="1" outlineLevel="1" x14ac:dyDescent="0.2">
      <c r="A272" s="22" t="s">
        <v>293</v>
      </c>
      <c r="B272" s="22">
        <v>9</v>
      </c>
      <c r="C272" s="22">
        <v>2</v>
      </c>
      <c r="D272" s="23">
        <v>53860</v>
      </c>
      <c r="E272" s="23">
        <v>2693</v>
      </c>
    </row>
    <row r="273" spans="1:5" hidden="1" outlineLevel="1" x14ac:dyDescent="0.2">
      <c r="A273" s="22" t="s">
        <v>293</v>
      </c>
      <c r="B273" s="22">
        <v>10</v>
      </c>
      <c r="C273" s="22">
        <v>2</v>
      </c>
      <c r="D273" s="23">
        <v>54720</v>
      </c>
      <c r="E273" s="23">
        <v>2736</v>
      </c>
    </row>
    <row r="274" spans="1:5" hidden="1" outlineLevel="1" x14ac:dyDescent="0.2">
      <c r="A274" s="22" t="s">
        <v>293</v>
      </c>
      <c r="B274" s="22">
        <v>11</v>
      </c>
      <c r="C274" s="22">
        <v>2</v>
      </c>
      <c r="D274" s="23">
        <v>55580</v>
      </c>
      <c r="E274" s="23">
        <v>2779</v>
      </c>
    </row>
    <row r="275" spans="1:5" hidden="1" outlineLevel="1" x14ac:dyDescent="0.2">
      <c r="A275" s="22" t="s">
        <v>293</v>
      </c>
      <c r="B275" s="22">
        <v>12</v>
      </c>
      <c r="C275" s="22">
        <v>2</v>
      </c>
      <c r="D275" s="23">
        <v>56440</v>
      </c>
      <c r="E275" s="23">
        <v>2822</v>
      </c>
    </row>
    <row r="276" spans="1:5" hidden="1" outlineLevel="1" x14ac:dyDescent="0.2">
      <c r="A276" s="25" t="s">
        <v>293</v>
      </c>
      <c r="B276" s="25">
        <v>1</v>
      </c>
      <c r="C276" s="25">
        <v>3</v>
      </c>
      <c r="D276" s="26">
        <v>59262</v>
      </c>
      <c r="E276" s="26">
        <v>2963.1</v>
      </c>
    </row>
    <row r="277" spans="1:5" collapsed="1" x14ac:dyDescent="0.2">
      <c r="A277" s="19" t="s">
        <v>294</v>
      </c>
      <c r="B277" s="19">
        <v>1</v>
      </c>
      <c r="C277" s="19">
        <v>1</v>
      </c>
      <c r="D277" s="20">
        <v>1420</v>
      </c>
      <c r="E277" s="20">
        <v>710</v>
      </c>
    </row>
    <row r="278" spans="1:5" hidden="1" outlineLevel="1" x14ac:dyDescent="0.2">
      <c r="A278" s="19" t="s">
        <v>294</v>
      </c>
      <c r="B278" s="19">
        <v>2</v>
      </c>
      <c r="C278" s="19">
        <v>1</v>
      </c>
      <c r="D278" s="20">
        <v>1560</v>
      </c>
      <c r="E278" s="20">
        <v>780</v>
      </c>
    </row>
    <row r="279" spans="1:5" hidden="1" outlineLevel="1" x14ac:dyDescent="0.2">
      <c r="A279" s="19" t="s">
        <v>294</v>
      </c>
      <c r="B279" s="19">
        <v>3</v>
      </c>
      <c r="C279" s="19">
        <v>1</v>
      </c>
      <c r="D279" s="20">
        <v>1720</v>
      </c>
      <c r="E279" s="20">
        <v>860</v>
      </c>
    </row>
    <row r="280" spans="1:5" hidden="1" outlineLevel="1" x14ac:dyDescent="0.2">
      <c r="A280" s="19" t="s">
        <v>294</v>
      </c>
      <c r="B280" s="19">
        <v>4</v>
      </c>
      <c r="C280" s="19">
        <v>1</v>
      </c>
      <c r="D280" s="20">
        <v>1900</v>
      </c>
      <c r="E280" s="20">
        <v>950</v>
      </c>
    </row>
    <row r="281" spans="1:5" hidden="1" outlineLevel="1" x14ac:dyDescent="0.2">
      <c r="A281" s="19" t="s">
        <v>294</v>
      </c>
      <c r="B281" s="19">
        <v>5</v>
      </c>
      <c r="C281" s="19">
        <v>1</v>
      </c>
      <c r="D281" s="20">
        <v>2100</v>
      </c>
      <c r="E281" s="20">
        <v>1050</v>
      </c>
    </row>
    <row r="282" spans="1:5" hidden="1" outlineLevel="1" x14ac:dyDescent="0.2">
      <c r="A282" s="19" t="s">
        <v>294</v>
      </c>
      <c r="B282" s="19">
        <v>6</v>
      </c>
      <c r="C282" s="19">
        <v>1</v>
      </c>
      <c r="D282" s="20">
        <v>2300</v>
      </c>
      <c r="E282" s="20">
        <v>1150</v>
      </c>
    </row>
    <row r="283" spans="1:5" hidden="1" outlineLevel="1" x14ac:dyDescent="0.2">
      <c r="A283" s="19" t="s">
        <v>294</v>
      </c>
      <c r="B283" s="19">
        <v>7</v>
      </c>
      <c r="C283" s="19">
        <v>1</v>
      </c>
      <c r="D283" s="20">
        <v>2540</v>
      </c>
      <c r="E283" s="20">
        <v>1270</v>
      </c>
    </row>
    <row r="284" spans="1:5" hidden="1" outlineLevel="1" x14ac:dyDescent="0.2">
      <c r="A284" s="19" t="s">
        <v>294</v>
      </c>
      <c r="B284" s="19">
        <v>8</v>
      </c>
      <c r="C284" s="19">
        <v>1</v>
      </c>
      <c r="D284" s="20">
        <v>2800</v>
      </c>
      <c r="E284" s="20">
        <v>1400</v>
      </c>
    </row>
    <row r="285" spans="1:5" hidden="1" outlineLevel="1" x14ac:dyDescent="0.2">
      <c r="A285" s="19" t="s">
        <v>294</v>
      </c>
      <c r="B285" s="19">
        <v>9</v>
      </c>
      <c r="C285" s="19">
        <v>1</v>
      </c>
      <c r="D285" s="20">
        <v>3080</v>
      </c>
      <c r="E285" s="20">
        <v>1540</v>
      </c>
    </row>
    <row r="286" spans="1:5" hidden="1" outlineLevel="1" x14ac:dyDescent="0.2">
      <c r="A286" s="19" t="s">
        <v>294</v>
      </c>
      <c r="B286" s="19">
        <v>10</v>
      </c>
      <c r="C286" s="19">
        <v>1</v>
      </c>
      <c r="D286" s="20">
        <v>3380</v>
      </c>
      <c r="E286" s="20">
        <v>1690</v>
      </c>
    </row>
    <row r="287" spans="1:5" hidden="1" outlineLevel="1" x14ac:dyDescent="0.2">
      <c r="A287" s="19" t="s">
        <v>294</v>
      </c>
      <c r="B287" s="19">
        <v>11</v>
      </c>
      <c r="C287" s="19">
        <v>1</v>
      </c>
      <c r="D287" s="20">
        <v>3720</v>
      </c>
      <c r="E287" s="20">
        <v>1860</v>
      </c>
    </row>
    <row r="288" spans="1:5" hidden="1" outlineLevel="1" x14ac:dyDescent="0.2">
      <c r="A288" s="19" t="s">
        <v>294</v>
      </c>
      <c r="B288" s="19">
        <v>12</v>
      </c>
      <c r="C288" s="19">
        <v>1</v>
      </c>
      <c r="D288" s="20">
        <v>4100</v>
      </c>
      <c r="E288" s="20">
        <v>2050</v>
      </c>
    </row>
    <row r="289" spans="1:5" hidden="1" outlineLevel="1" x14ac:dyDescent="0.2">
      <c r="A289" s="22" t="s">
        <v>294</v>
      </c>
      <c r="B289" s="22">
        <v>1</v>
      </c>
      <c r="C289" s="22">
        <v>2</v>
      </c>
      <c r="D289" s="23">
        <v>4100</v>
      </c>
      <c r="E289" s="23">
        <v>2050</v>
      </c>
    </row>
    <row r="290" spans="1:5" hidden="1" outlineLevel="1" x14ac:dyDescent="0.2">
      <c r="A290" s="22" t="s">
        <v>294</v>
      </c>
      <c r="B290" s="22">
        <v>2</v>
      </c>
      <c r="C290" s="22">
        <v>2</v>
      </c>
      <c r="D290" s="23">
        <v>4176</v>
      </c>
      <c r="E290" s="23">
        <v>2088</v>
      </c>
    </row>
    <row r="291" spans="1:5" hidden="1" outlineLevel="1" x14ac:dyDescent="0.2">
      <c r="A291" s="22" t="s">
        <v>294</v>
      </c>
      <c r="B291" s="22">
        <v>3</v>
      </c>
      <c r="C291" s="22">
        <v>2</v>
      </c>
      <c r="D291" s="23">
        <v>4252</v>
      </c>
      <c r="E291" s="23">
        <v>2126</v>
      </c>
    </row>
    <row r="292" spans="1:5" hidden="1" outlineLevel="1" x14ac:dyDescent="0.2">
      <c r="A292" s="22" t="s">
        <v>294</v>
      </c>
      <c r="B292" s="22">
        <v>4</v>
      </c>
      <c r="C292" s="22">
        <v>2</v>
      </c>
      <c r="D292" s="23">
        <v>4328</v>
      </c>
      <c r="E292" s="23">
        <v>2164</v>
      </c>
    </row>
    <row r="293" spans="1:5" hidden="1" outlineLevel="1" x14ac:dyDescent="0.2">
      <c r="A293" s="22" t="s">
        <v>294</v>
      </c>
      <c r="B293" s="22">
        <v>5</v>
      </c>
      <c r="C293" s="22">
        <v>2</v>
      </c>
      <c r="D293" s="23">
        <v>4404</v>
      </c>
      <c r="E293" s="23">
        <v>2202</v>
      </c>
    </row>
    <row r="294" spans="1:5" hidden="1" outlineLevel="1" x14ac:dyDescent="0.2">
      <c r="A294" s="22" t="s">
        <v>294</v>
      </c>
      <c r="B294" s="22">
        <v>6</v>
      </c>
      <c r="C294" s="22">
        <v>2</v>
      </c>
      <c r="D294" s="23">
        <v>4480</v>
      </c>
      <c r="E294" s="23">
        <v>2240</v>
      </c>
    </row>
    <row r="295" spans="1:5" hidden="1" outlineLevel="1" x14ac:dyDescent="0.2">
      <c r="A295" s="22" t="s">
        <v>294</v>
      </c>
      <c r="B295" s="22">
        <v>7</v>
      </c>
      <c r="C295" s="22">
        <v>2</v>
      </c>
      <c r="D295" s="23">
        <v>4556</v>
      </c>
      <c r="E295" s="23">
        <v>2278</v>
      </c>
    </row>
    <row r="296" spans="1:5" hidden="1" outlineLevel="1" x14ac:dyDescent="0.2">
      <c r="A296" s="22" t="s">
        <v>294</v>
      </c>
      <c r="B296" s="22">
        <v>8</v>
      </c>
      <c r="C296" s="22">
        <v>2</v>
      </c>
      <c r="D296" s="23">
        <v>4632</v>
      </c>
      <c r="E296" s="23">
        <v>2316</v>
      </c>
    </row>
    <row r="297" spans="1:5" hidden="1" outlineLevel="1" x14ac:dyDescent="0.2">
      <c r="A297" s="22" t="s">
        <v>294</v>
      </c>
      <c r="B297" s="22">
        <v>9</v>
      </c>
      <c r="C297" s="22">
        <v>2</v>
      </c>
      <c r="D297" s="23">
        <v>4708</v>
      </c>
      <c r="E297" s="23">
        <v>2354</v>
      </c>
    </row>
    <row r="298" spans="1:5" hidden="1" outlineLevel="1" x14ac:dyDescent="0.2">
      <c r="A298" s="22" t="s">
        <v>294</v>
      </c>
      <c r="B298" s="22">
        <v>10</v>
      </c>
      <c r="C298" s="22">
        <v>2</v>
      </c>
      <c r="D298" s="23">
        <v>4784</v>
      </c>
      <c r="E298" s="23">
        <v>2392</v>
      </c>
    </row>
    <row r="299" spans="1:5" hidden="1" outlineLevel="1" x14ac:dyDescent="0.2">
      <c r="A299" s="22" t="s">
        <v>294</v>
      </c>
      <c r="B299" s="22">
        <v>11</v>
      </c>
      <c r="C299" s="22">
        <v>2</v>
      </c>
      <c r="D299" s="23">
        <v>4860</v>
      </c>
      <c r="E299" s="23">
        <v>2430</v>
      </c>
    </row>
    <row r="300" spans="1:5" hidden="1" outlineLevel="1" x14ac:dyDescent="0.2">
      <c r="A300" s="22" t="s">
        <v>294</v>
      </c>
      <c r="B300" s="22">
        <v>12</v>
      </c>
      <c r="C300" s="22">
        <v>2</v>
      </c>
      <c r="D300" s="23">
        <v>4936</v>
      </c>
      <c r="E300" s="23">
        <v>2468</v>
      </c>
    </row>
    <row r="301" spans="1:5" hidden="1" outlineLevel="1" x14ac:dyDescent="0.2">
      <c r="A301" s="25" t="s">
        <v>294</v>
      </c>
      <c r="B301" s="25">
        <v>1</v>
      </c>
      <c r="C301" s="25">
        <v>3</v>
      </c>
      <c r="D301" s="26">
        <v>5182.8</v>
      </c>
      <c r="E301" s="26">
        <v>2591.4</v>
      </c>
    </row>
    <row r="302" spans="1:5" collapsed="1" x14ac:dyDescent="0.2">
      <c r="A302" s="19" t="s">
        <v>295</v>
      </c>
      <c r="B302" s="19">
        <v>1</v>
      </c>
      <c r="C302" s="19">
        <v>1</v>
      </c>
      <c r="D302" s="20">
        <v>1750</v>
      </c>
      <c r="E302" s="20">
        <v>1750</v>
      </c>
    </row>
    <row r="303" spans="1:5" hidden="1" outlineLevel="1" x14ac:dyDescent="0.2">
      <c r="A303" s="19" t="s">
        <v>295</v>
      </c>
      <c r="B303" s="19">
        <v>2</v>
      </c>
      <c r="C303" s="19">
        <v>1</v>
      </c>
      <c r="D303" s="20">
        <v>1920</v>
      </c>
      <c r="E303" s="20">
        <v>1920</v>
      </c>
    </row>
    <row r="304" spans="1:5" hidden="1" outlineLevel="1" x14ac:dyDescent="0.2">
      <c r="A304" s="19" t="s">
        <v>295</v>
      </c>
      <c r="B304" s="19">
        <v>3</v>
      </c>
      <c r="C304" s="19">
        <v>1</v>
      </c>
      <c r="D304" s="20">
        <v>2110</v>
      </c>
      <c r="E304" s="20">
        <v>2110</v>
      </c>
    </row>
    <row r="305" spans="1:5" hidden="1" outlineLevel="1" x14ac:dyDescent="0.2">
      <c r="A305" s="19" t="s">
        <v>295</v>
      </c>
      <c r="B305" s="19">
        <v>4</v>
      </c>
      <c r="C305" s="19">
        <v>1</v>
      </c>
      <c r="D305" s="20">
        <v>2320</v>
      </c>
      <c r="E305" s="20">
        <v>2320</v>
      </c>
    </row>
    <row r="306" spans="1:5" hidden="1" outlineLevel="1" x14ac:dyDescent="0.2">
      <c r="A306" s="19" t="s">
        <v>295</v>
      </c>
      <c r="B306" s="19">
        <v>5</v>
      </c>
      <c r="C306" s="19">
        <v>1</v>
      </c>
      <c r="D306" s="20">
        <v>2550</v>
      </c>
      <c r="E306" s="20">
        <v>2550</v>
      </c>
    </row>
    <row r="307" spans="1:5" hidden="1" outlineLevel="1" x14ac:dyDescent="0.2">
      <c r="A307" s="19" t="s">
        <v>295</v>
      </c>
      <c r="B307" s="19">
        <v>6</v>
      </c>
      <c r="C307" s="19">
        <v>1</v>
      </c>
      <c r="D307" s="20">
        <v>2810</v>
      </c>
      <c r="E307" s="20">
        <v>2810</v>
      </c>
    </row>
    <row r="308" spans="1:5" hidden="1" outlineLevel="1" x14ac:dyDescent="0.2">
      <c r="A308" s="19" t="s">
        <v>295</v>
      </c>
      <c r="B308" s="19">
        <v>7</v>
      </c>
      <c r="C308" s="19">
        <v>1</v>
      </c>
      <c r="D308" s="20">
        <v>3090</v>
      </c>
      <c r="E308" s="20">
        <v>3090</v>
      </c>
    </row>
    <row r="309" spans="1:5" hidden="1" outlineLevel="1" x14ac:dyDescent="0.2">
      <c r="A309" s="19" t="s">
        <v>295</v>
      </c>
      <c r="B309" s="19">
        <v>8</v>
      </c>
      <c r="C309" s="19">
        <v>1</v>
      </c>
      <c r="D309" s="20">
        <v>3400</v>
      </c>
      <c r="E309" s="20">
        <v>3400</v>
      </c>
    </row>
    <row r="310" spans="1:5" hidden="1" outlineLevel="1" x14ac:dyDescent="0.2">
      <c r="A310" s="19" t="s">
        <v>295</v>
      </c>
      <c r="B310" s="19">
        <v>9</v>
      </c>
      <c r="C310" s="19">
        <v>1</v>
      </c>
      <c r="D310" s="20">
        <v>3740</v>
      </c>
      <c r="E310" s="20">
        <v>3740</v>
      </c>
    </row>
    <row r="311" spans="1:5" hidden="1" outlineLevel="1" x14ac:dyDescent="0.2">
      <c r="A311" s="19" t="s">
        <v>295</v>
      </c>
      <c r="B311" s="19">
        <v>10</v>
      </c>
      <c r="C311" s="19">
        <v>1</v>
      </c>
      <c r="D311" s="20">
        <v>4110</v>
      </c>
      <c r="E311" s="20">
        <v>4110</v>
      </c>
    </row>
    <row r="312" spans="1:5" hidden="1" outlineLevel="1" x14ac:dyDescent="0.2">
      <c r="A312" s="19" t="s">
        <v>295</v>
      </c>
      <c r="B312" s="19">
        <v>11</v>
      </c>
      <c r="C312" s="19">
        <v>1</v>
      </c>
      <c r="D312" s="20">
        <v>4520</v>
      </c>
      <c r="E312" s="20">
        <v>4520</v>
      </c>
    </row>
    <row r="313" spans="1:5" hidden="1" outlineLevel="1" x14ac:dyDescent="0.2">
      <c r="A313" s="19" t="s">
        <v>295</v>
      </c>
      <c r="B313" s="19">
        <v>12</v>
      </c>
      <c r="C313" s="19">
        <v>1</v>
      </c>
      <c r="D313" s="20">
        <v>4970</v>
      </c>
      <c r="E313" s="20">
        <v>4970</v>
      </c>
    </row>
    <row r="314" spans="1:5" hidden="1" outlineLevel="1" x14ac:dyDescent="0.2">
      <c r="A314" s="22" t="s">
        <v>295</v>
      </c>
      <c r="B314" s="22">
        <v>1</v>
      </c>
      <c r="C314" s="22">
        <v>2</v>
      </c>
      <c r="D314" s="23">
        <v>4970</v>
      </c>
      <c r="E314" s="23">
        <v>4970</v>
      </c>
    </row>
    <row r="315" spans="1:5" hidden="1" outlineLevel="1" x14ac:dyDescent="0.2">
      <c r="A315" s="22" t="s">
        <v>295</v>
      </c>
      <c r="B315" s="22">
        <v>2</v>
      </c>
      <c r="C315" s="22">
        <v>2</v>
      </c>
      <c r="D315" s="23">
        <v>5060</v>
      </c>
      <c r="E315" s="23">
        <v>5060</v>
      </c>
    </row>
    <row r="316" spans="1:5" hidden="1" outlineLevel="1" x14ac:dyDescent="0.2">
      <c r="A316" s="22" t="s">
        <v>295</v>
      </c>
      <c r="B316" s="22">
        <v>3</v>
      </c>
      <c r="C316" s="22">
        <v>2</v>
      </c>
      <c r="D316" s="23">
        <v>5150</v>
      </c>
      <c r="E316" s="23">
        <v>5150</v>
      </c>
    </row>
    <row r="317" spans="1:5" hidden="1" outlineLevel="1" x14ac:dyDescent="0.2">
      <c r="A317" s="22" t="s">
        <v>295</v>
      </c>
      <c r="B317" s="22">
        <v>4</v>
      </c>
      <c r="C317" s="22">
        <v>2</v>
      </c>
      <c r="D317" s="23">
        <v>5240</v>
      </c>
      <c r="E317" s="23">
        <v>5240</v>
      </c>
    </row>
    <row r="318" spans="1:5" hidden="1" outlineLevel="1" x14ac:dyDescent="0.2">
      <c r="A318" s="22" t="s">
        <v>295</v>
      </c>
      <c r="B318" s="22">
        <v>5</v>
      </c>
      <c r="C318" s="22">
        <v>2</v>
      </c>
      <c r="D318" s="23">
        <v>5330</v>
      </c>
      <c r="E318" s="23">
        <v>5330</v>
      </c>
    </row>
    <row r="319" spans="1:5" hidden="1" outlineLevel="1" x14ac:dyDescent="0.2">
      <c r="A319" s="22" t="s">
        <v>295</v>
      </c>
      <c r="B319" s="22">
        <v>6</v>
      </c>
      <c r="C319" s="22">
        <v>2</v>
      </c>
      <c r="D319" s="23">
        <v>5420</v>
      </c>
      <c r="E319" s="23">
        <v>5420</v>
      </c>
    </row>
    <row r="320" spans="1:5" hidden="1" outlineLevel="1" x14ac:dyDescent="0.2">
      <c r="A320" s="22" t="s">
        <v>295</v>
      </c>
      <c r="B320" s="22">
        <v>7</v>
      </c>
      <c r="C320" s="22">
        <v>2</v>
      </c>
      <c r="D320" s="23">
        <v>5510</v>
      </c>
      <c r="E320" s="23">
        <v>5510</v>
      </c>
    </row>
    <row r="321" spans="1:5" hidden="1" outlineLevel="1" x14ac:dyDescent="0.2">
      <c r="A321" s="22" t="s">
        <v>295</v>
      </c>
      <c r="B321" s="22">
        <v>8</v>
      </c>
      <c r="C321" s="22">
        <v>2</v>
      </c>
      <c r="D321" s="23">
        <v>5600</v>
      </c>
      <c r="E321" s="23">
        <v>5600</v>
      </c>
    </row>
    <row r="322" spans="1:5" hidden="1" outlineLevel="1" x14ac:dyDescent="0.2">
      <c r="A322" s="22" t="s">
        <v>295</v>
      </c>
      <c r="B322" s="22">
        <v>9</v>
      </c>
      <c r="C322" s="22">
        <v>2</v>
      </c>
      <c r="D322" s="23">
        <v>5690</v>
      </c>
      <c r="E322" s="23">
        <v>5690</v>
      </c>
    </row>
    <row r="323" spans="1:5" hidden="1" outlineLevel="1" x14ac:dyDescent="0.2">
      <c r="A323" s="22" t="s">
        <v>295</v>
      </c>
      <c r="B323" s="22">
        <v>10</v>
      </c>
      <c r="C323" s="22">
        <v>2</v>
      </c>
      <c r="D323" s="23">
        <v>5780</v>
      </c>
      <c r="E323" s="23">
        <v>5780</v>
      </c>
    </row>
    <row r="324" spans="1:5" hidden="1" outlineLevel="1" x14ac:dyDescent="0.2">
      <c r="A324" s="22" t="s">
        <v>295</v>
      </c>
      <c r="B324" s="22">
        <v>11</v>
      </c>
      <c r="C324" s="22">
        <v>2</v>
      </c>
      <c r="D324" s="23">
        <v>5870</v>
      </c>
      <c r="E324" s="23">
        <v>5870</v>
      </c>
    </row>
    <row r="325" spans="1:5" hidden="1" outlineLevel="1" x14ac:dyDescent="0.2">
      <c r="A325" s="22" t="s">
        <v>295</v>
      </c>
      <c r="B325" s="22">
        <v>12</v>
      </c>
      <c r="C325" s="22">
        <v>2</v>
      </c>
      <c r="D325" s="23">
        <v>5960</v>
      </c>
      <c r="E325" s="23">
        <v>5960</v>
      </c>
    </row>
    <row r="326" spans="1:5" hidden="1" outlineLevel="1" x14ac:dyDescent="0.2">
      <c r="A326" s="25" t="s">
        <v>295</v>
      </c>
      <c r="B326" s="25">
        <v>1</v>
      </c>
      <c r="C326" s="25">
        <v>3</v>
      </c>
      <c r="D326" s="26">
        <v>6258</v>
      </c>
      <c r="E326" s="26">
        <v>6258</v>
      </c>
    </row>
    <row r="327" spans="1:5" collapsed="1" x14ac:dyDescent="0.2">
      <c r="A327" s="19" t="s">
        <v>296</v>
      </c>
      <c r="B327" s="19">
        <v>1</v>
      </c>
      <c r="C327" s="19">
        <v>1</v>
      </c>
      <c r="D327" s="20">
        <v>140</v>
      </c>
      <c r="E327" s="20">
        <v>140</v>
      </c>
    </row>
    <row r="328" spans="1:5" hidden="1" outlineLevel="1" x14ac:dyDescent="0.2">
      <c r="A328" s="19" t="s">
        <v>296</v>
      </c>
      <c r="B328" s="19">
        <v>2</v>
      </c>
      <c r="C328" s="19">
        <v>1</v>
      </c>
      <c r="D328" s="20">
        <v>155</v>
      </c>
      <c r="E328" s="20">
        <v>155</v>
      </c>
    </row>
    <row r="329" spans="1:5" hidden="1" outlineLevel="1" x14ac:dyDescent="0.2">
      <c r="A329" s="19" t="s">
        <v>296</v>
      </c>
      <c r="B329" s="19">
        <v>3</v>
      </c>
      <c r="C329" s="19">
        <v>1</v>
      </c>
      <c r="D329" s="20">
        <v>172</v>
      </c>
      <c r="E329" s="20">
        <v>172</v>
      </c>
    </row>
    <row r="330" spans="1:5" hidden="1" outlineLevel="1" x14ac:dyDescent="0.2">
      <c r="A330" s="19" t="s">
        <v>296</v>
      </c>
      <c r="B330" s="19">
        <v>4</v>
      </c>
      <c r="C330" s="19">
        <v>1</v>
      </c>
      <c r="D330" s="20">
        <v>191</v>
      </c>
      <c r="E330" s="20">
        <v>191</v>
      </c>
    </row>
    <row r="331" spans="1:5" hidden="1" outlineLevel="1" x14ac:dyDescent="0.2">
      <c r="A331" s="19" t="s">
        <v>296</v>
      </c>
      <c r="B331" s="19">
        <v>5</v>
      </c>
      <c r="C331" s="19">
        <v>1</v>
      </c>
      <c r="D331" s="20">
        <v>212</v>
      </c>
      <c r="E331" s="20">
        <v>212</v>
      </c>
    </row>
    <row r="332" spans="1:5" hidden="1" outlineLevel="1" x14ac:dyDescent="0.2">
      <c r="A332" s="19" t="s">
        <v>296</v>
      </c>
      <c r="B332" s="19">
        <v>6</v>
      </c>
      <c r="C332" s="19">
        <v>1</v>
      </c>
      <c r="D332" s="20">
        <v>235</v>
      </c>
      <c r="E332" s="20">
        <v>235</v>
      </c>
    </row>
    <row r="333" spans="1:5" hidden="1" outlineLevel="1" x14ac:dyDescent="0.2">
      <c r="A333" s="19" t="s">
        <v>296</v>
      </c>
      <c r="B333" s="19">
        <v>7</v>
      </c>
      <c r="C333" s="19">
        <v>1</v>
      </c>
      <c r="D333" s="20">
        <v>261</v>
      </c>
      <c r="E333" s="20">
        <v>261</v>
      </c>
    </row>
    <row r="334" spans="1:5" hidden="1" outlineLevel="1" x14ac:dyDescent="0.2">
      <c r="A334" s="19" t="s">
        <v>296</v>
      </c>
      <c r="B334" s="19">
        <v>8</v>
      </c>
      <c r="C334" s="19">
        <v>1</v>
      </c>
      <c r="D334" s="20">
        <v>290</v>
      </c>
      <c r="E334" s="20">
        <v>290</v>
      </c>
    </row>
    <row r="335" spans="1:5" hidden="1" outlineLevel="1" x14ac:dyDescent="0.2">
      <c r="A335" s="19" t="s">
        <v>296</v>
      </c>
      <c r="B335" s="19">
        <v>9</v>
      </c>
      <c r="C335" s="19">
        <v>1</v>
      </c>
      <c r="D335" s="20">
        <v>319</v>
      </c>
      <c r="E335" s="20">
        <v>319</v>
      </c>
    </row>
    <row r="336" spans="1:5" hidden="1" outlineLevel="1" x14ac:dyDescent="0.2">
      <c r="A336" s="19" t="s">
        <v>296</v>
      </c>
      <c r="B336" s="19">
        <v>10</v>
      </c>
      <c r="C336" s="19">
        <v>1</v>
      </c>
      <c r="D336" s="20">
        <v>351</v>
      </c>
      <c r="E336" s="20">
        <v>351</v>
      </c>
    </row>
    <row r="337" spans="1:6" hidden="1" outlineLevel="1" x14ac:dyDescent="0.2">
      <c r="A337" s="19" t="s">
        <v>296</v>
      </c>
      <c r="B337" s="19">
        <v>11</v>
      </c>
      <c r="C337" s="19">
        <v>1</v>
      </c>
      <c r="D337" s="20">
        <v>386</v>
      </c>
      <c r="E337" s="20">
        <v>386</v>
      </c>
    </row>
    <row r="338" spans="1:6" hidden="1" outlineLevel="1" x14ac:dyDescent="0.2">
      <c r="A338" s="19" t="s">
        <v>296</v>
      </c>
      <c r="B338" s="19">
        <v>12</v>
      </c>
      <c r="C338" s="19">
        <v>1</v>
      </c>
      <c r="D338" s="20">
        <v>425</v>
      </c>
      <c r="E338" s="20">
        <v>425</v>
      </c>
    </row>
    <row r="339" spans="1:6" hidden="1" outlineLevel="1" x14ac:dyDescent="0.2">
      <c r="A339" s="22" t="s">
        <v>296</v>
      </c>
      <c r="B339" s="22">
        <v>1</v>
      </c>
      <c r="C339" s="22">
        <v>2</v>
      </c>
      <c r="D339" s="23">
        <v>425</v>
      </c>
      <c r="E339" s="23">
        <v>425</v>
      </c>
    </row>
    <row r="340" spans="1:6" hidden="1" outlineLevel="1" x14ac:dyDescent="0.2">
      <c r="A340" s="22" t="s">
        <v>296</v>
      </c>
      <c r="B340" s="22">
        <v>2</v>
      </c>
      <c r="C340" s="22">
        <v>2</v>
      </c>
      <c r="D340" s="23">
        <v>435</v>
      </c>
      <c r="E340" s="23">
        <v>435</v>
      </c>
    </row>
    <row r="341" spans="1:6" hidden="1" outlineLevel="1" x14ac:dyDescent="0.2">
      <c r="A341" s="22" t="s">
        <v>296</v>
      </c>
      <c r="B341" s="22">
        <v>3</v>
      </c>
      <c r="C341" s="22">
        <v>2</v>
      </c>
      <c r="D341" s="23">
        <v>445</v>
      </c>
      <c r="E341" s="23">
        <v>445</v>
      </c>
    </row>
    <row r="342" spans="1:6" hidden="1" outlineLevel="1" x14ac:dyDescent="0.2">
      <c r="A342" s="22" t="s">
        <v>296</v>
      </c>
      <c r="B342" s="22">
        <v>4</v>
      </c>
      <c r="C342" s="22">
        <v>2</v>
      </c>
      <c r="D342" s="23">
        <v>455</v>
      </c>
      <c r="E342" s="23">
        <v>455</v>
      </c>
    </row>
    <row r="343" spans="1:6" hidden="1" outlineLevel="1" x14ac:dyDescent="0.2">
      <c r="A343" s="22" t="s">
        <v>296</v>
      </c>
      <c r="B343" s="22">
        <v>5</v>
      </c>
      <c r="C343" s="22">
        <v>2</v>
      </c>
      <c r="D343" s="23">
        <v>465</v>
      </c>
      <c r="E343" s="23">
        <v>465</v>
      </c>
    </row>
    <row r="344" spans="1:6" hidden="1" outlineLevel="1" x14ac:dyDescent="0.2">
      <c r="A344" s="22" t="s">
        <v>296</v>
      </c>
      <c r="B344" s="22">
        <v>6</v>
      </c>
      <c r="C344" s="22">
        <v>2</v>
      </c>
      <c r="D344" s="23">
        <v>475</v>
      </c>
      <c r="E344" s="23">
        <v>475</v>
      </c>
    </row>
    <row r="345" spans="1:6" hidden="1" outlineLevel="1" x14ac:dyDescent="0.2">
      <c r="A345" s="22" t="s">
        <v>296</v>
      </c>
      <c r="B345" s="22">
        <v>7</v>
      </c>
      <c r="C345" s="22">
        <v>2</v>
      </c>
      <c r="D345" s="23">
        <v>485</v>
      </c>
      <c r="E345" s="23">
        <v>485</v>
      </c>
    </row>
    <row r="346" spans="1:6" hidden="1" outlineLevel="1" x14ac:dyDescent="0.2">
      <c r="A346" s="22" t="s">
        <v>296</v>
      </c>
      <c r="B346" s="22">
        <v>8</v>
      </c>
      <c r="C346" s="22">
        <v>2</v>
      </c>
      <c r="D346" s="23">
        <v>495</v>
      </c>
      <c r="E346" s="23">
        <v>495</v>
      </c>
    </row>
    <row r="347" spans="1:6" hidden="1" outlineLevel="1" x14ac:dyDescent="0.2">
      <c r="A347" s="22" t="s">
        <v>296</v>
      </c>
      <c r="B347" s="22">
        <v>9</v>
      </c>
      <c r="C347" s="22">
        <v>2</v>
      </c>
      <c r="D347" s="23">
        <v>505</v>
      </c>
      <c r="E347" s="23">
        <v>505</v>
      </c>
    </row>
    <row r="348" spans="1:6" hidden="1" outlineLevel="1" x14ac:dyDescent="0.2">
      <c r="A348" s="22" t="s">
        <v>296</v>
      </c>
      <c r="B348" s="22">
        <v>10</v>
      </c>
      <c r="C348" s="22">
        <v>2</v>
      </c>
      <c r="D348" s="23">
        <v>515</v>
      </c>
      <c r="E348" s="23">
        <v>515</v>
      </c>
    </row>
    <row r="349" spans="1:6" hidden="1" outlineLevel="1" x14ac:dyDescent="0.2">
      <c r="A349" s="22" t="s">
        <v>296</v>
      </c>
      <c r="B349" s="22">
        <v>11</v>
      </c>
      <c r="C349" s="22">
        <v>2</v>
      </c>
      <c r="D349" s="23">
        <v>525</v>
      </c>
      <c r="E349" s="23">
        <v>525</v>
      </c>
    </row>
    <row r="350" spans="1:6" hidden="1" outlineLevel="1" x14ac:dyDescent="0.2">
      <c r="A350" s="22" t="s">
        <v>296</v>
      </c>
      <c r="B350" s="22">
        <v>12</v>
      </c>
      <c r="C350" s="22">
        <v>2</v>
      </c>
      <c r="D350" s="23">
        <v>535</v>
      </c>
      <c r="E350" s="23">
        <v>535</v>
      </c>
    </row>
    <row r="351" spans="1:6" hidden="1" outlineLevel="1" x14ac:dyDescent="0.2">
      <c r="A351" s="25" t="s">
        <v>296</v>
      </c>
      <c r="B351" s="25">
        <v>1</v>
      </c>
      <c r="C351" s="25">
        <v>3</v>
      </c>
      <c r="D351" s="26">
        <v>561.75</v>
      </c>
      <c r="E351" s="26">
        <v>561.75</v>
      </c>
    </row>
    <row r="352" spans="1:6" collapsed="1" x14ac:dyDescent="0.2">
      <c r="A352" s="19" t="s">
        <v>297</v>
      </c>
      <c r="B352" s="19">
        <v>1</v>
      </c>
      <c r="C352" s="19">
        <v>1</v>
      </c>
      <c r="D352" s="20"/>
      <c r="E352" s="20">
        <v>457</v>
      </c>
      <c r="F352" s="20">
        <v>397.69754162879752</v>
      </c>
    </row>
    <row r="353" spans="1:6" hidden="1" outlineLevel="1" x14ac:dyDescent="0.2">
      <c r="A353" s="19" t="s">
        <v>297</v>
      </c>
      <c r="B353" s="19">
        <v>2</v>
      </c>
      <c r="C353" s="19">
        <v>1</v>
      </c>
      <c r="D353" s="20"/>
      <c r="E353" s="20">
        <v>503</v>
      </c>
      <c r="F353" s="20">
        <v>437.46729579167732</v>
      </c>
    </row>
    <row r="354" spans="1:6" hidden="1" outlineLevel="1" x14ac:dyDescent="0.2">
      <c r="A354" s="19" t="s">
        <v>297</v>
      </c>
      <c r="B354" s="19">
        <v>3</v>
      </c>
      <c r="C354" s="19">
        <v>1</v>
      </c>
      <c r="D354" s="20"/>
      <c r="E354" s="20">
        <v>553</v>
      </c>
      <c r="F354" s="20">
        <v>481.21402537084509</v>
      </c>
    </row>
    <row r="355" spans="1:6" hidden="1" outlineLevel="1" x14ac:dyDescent="0.2">
      <c r="A355" s="19" t="s">
        <v>297</v>
      </c>
      <c r="B355" s="19">
        <v>4</v>
      </c>
      <c r="C355" s="19">
        <v>1</v>
      </c>
      <c r="D355" s="20"/>
      <c r="E355" s="20">
        <v>609</v>
      </c>
      <c r="F355" s="20">
        <v>529.33542790792967</v>
      </c>
    </row>
    <row r="356" spans="1:6" hidden="1" outlineLevel="1" x14ac:dyDescent="0.2">
      <c r="A356" s="19" t="s">
        <v>297</v>
      </c>
      <c r="B356" s="19">
        <v>5</v>
      </c>
      <c r="C356" s="19">
        <v>1</v>
      </c>
      <c r="D356" s="20"/>
      <c r="E356" s="20">
        <v>670</v>
      </c>
      <c r="F356" s="20">
        <v>582.26897069872268</v>
      </c>
    </row>
    <row r="357" spans="1:6" hidden="1" outlineLevel="1" x14ac:dyDescent="0.2">
      <c r="A357" s="19" t="s">
        <v>297</v>
      </c>
      <c r="B357" s="19">
        <v>6</v>
      </c>
      <c r="C357" s="19">
        <v>1</v>
      </c>
      <c r="D357" s="20"/>
      <c r="E357" s="20">
        <v>737</v>
      </c>
      <c r="F357" s="20">
        <v>640.49586776859496</v>
      </c>
    </row>
    <row r="358" spans="1:6" hidden="1" outlineLevel="1" x14ac:dyDescent="0.2">
      <c r="A358" s="19" t="s">
        <v>297</v>
      </c>
      <c r="B358" s="19">
        <v>7</v>
      </c>
      <c r="C358" s="19">
        <v>1</v>
      </c>
      <c r="D358" s="20"/>
      <c r="E358" s="20">
        <v>810</v>
      </c>
      <c r="F358" s="20">
        <v>704.5454545454545</v>
      </c>
    </row>
    <row r="359" spans="1:6" hidden="1" outlineLevel="1" x14ac:dyDescent="0.2">
      <c r="A359" s="19" t="s">
        <v>297</v>
      </c>
      <c r="B359" s="19">
        <v>8</v>
      </c>
      <c r="C359" s="19">
        <v>1</v>
      </c>
      <c r="D359" s="20"/>
      <c r="E359" s="20">
        <v>891</v>
      </c>
      <c r="F359" s="20">
        <v>775</v>
      </c>
    </row>
    <row r="360" spans="1:6" hidden="1" outlineLevel="1" x14ac:dyDescent="0.2">
      <c r="A360" s="19" t="s">
        <v>297</v>
      </c>
      <c r="B360" s="19">
        <v>9</v>
      </c>
      <c r="C360" s="19">
        <v>1</v>
      </c>
      <c r="D360" s="20"/>
      <c r="E360" s="20">
        <v>980</v>
      </c>
      <c r="F360" s="20">
        <v>852.50000000000011</v>
      </c>
    </row>
    <row r="361" spans="1:6" hidden="1" outlineLevel="1" x14ac:dyDescent="0.2">
      <c r="A361" s="19" t="s">
        <v>297</v>
      </c>
      <c r="B361" s="19">
        <v>10</v>
      </c>
      <c r="C361" s="19">
        <v>1</v>
      </c>
      <c r="D361" s="20"/>
      <c r="E361" s="20">
        <v>1078</v>
      </c>
      <c r="F361" s="20">
        <v>937.75000000000023</v>
      </c>
    </row>
    <row r="362" spans="1:6" hidden="1" outlineLevel="1" x14ac:dyDescent="0.2">
      <c r="A362" s="19" t="s">
        <v>297</v>
      </c>
      <c r="B362" s="19">
        <v>11</v>
      </c>
      <c r="C362" s="19">
        <v>1</v>
      </c>
      <c r="D362" s="20"/>
      <c r="E362" s="20">
        <v>1186</v>
      </c>
      <c r="F362" s="20">
        <v>1031.5250000000001</v>
      </c>
    </row>
    <row r="363" spans="1:6" hidden="1" outlineLevel="1" x14ac:dyDescent="0.2">
      <c r="A363" s="19" t="s">
        <v>297</v>
      </c>
      <c r="B363" s="19">
        <v>12</v>
      </c>
      <c r="C363" s="19">
        <v>1</v>
      </c>
      <c r="D363" s="20"/>
      <c r="E363" s="20">
        <v>1305</v>
      </c>
      <c r="F363" s="20">
        <v>1134.6775</v>
      </c>
    </row>
    <row r="364" spans="1:6" hidden="1" outlineLevel="1" x14ac:dyDescent="0.2">
      <c r="A364" s="22" t="s">
        <v>297</v>
      </c>
      <c r="B364" s="22">
        <v>1</v>
      </c>
      <c r="C364" s="22">
        <v>2</v>
      </c>
      <c r="D364" s="23"/>
      <c r="E364" s="23">
        <v>1305</v>
      </c>
      <c r="F364" s="23">
        <v>1134.6775</v>
      </c>
    </row>
    <row r="365" spans="1:6" hidden="1" outlineLevel="1" x14ac:dyDescent="0.2">
      <c r="A365" s="22" t="s">
        <v>297</v>
      </c>
      <c r="B365" s="22">
        <v>2</v>
      </c>
      <c r="C365" s="22">
        <v>2</v>
      </c>
      <c r="D365" s="23"/>
      <c r="E365" s="23">
        <v>1326</v>
      </c>
      <c r="F365" s="23">
        <v>1152.6775</v>
      </c>
    </row>
    <row r="366" spans="1:6" hidden="1" outlineLevel="1" x14ac:dyDescent="0.2">
      <c r="A366" s="22" t="s">
        <v>297</v>
      </c>
      <c r="B366" s="22">
        <v>3</v>
      </c>
      <c r="C366" s="22">
        <v>2</v>
      </c>
      <c r="D366" s="23"/>
      <c r="E366" s="23">
        <v>1346</v>
      </c>
      <c r="F366" s="23">
        <v>1170.6775</v>
      </c>
    </row>
    <row r="367" spans="1:6" hidden="1" outlineLevel="1" x14ac:dyDescent="0.2">
      <c r="A367" s="22" t="s">
        <v>297</v>
      </c>
      <c r="B367" s="22">
        <v>4</v>
      </c>
      <c r="C367" s="22">
        <v>2</v>
      </c>
      <c r="D367" s="23"/>
      <c r="E367" s="23">
        <v>1367</v>
      </c>
      <c r="F367" s="23">
        <v>1188.6775</v>
      </c>
    </row>
    <row r="368" spans="1:6" hidden="1" outlineLevel="1" x14ac:dyDescent="0.2">
      <c r="A368" s="22" t="s">
        <v>297</v>
      </c>
      <c r="B368" s="22">
        <v>5</v>
      </c>
      <c r="C368" s="22">
        <v>2</v>
      </c>
      <c r="D368" s="23"/>
      <c r="E368" s="23">
        <v>1388</v>
      </c>
      <c r="F368" s="23">
        <v>1206.6775</v>
      </c>
    </row>
    <row r="369" spans="1:6" hidden="1" outlineLevel="1" x14ac:dyDescent="0.2">
      <c r="A369" s="22" t="s">
        <v>297</v>
      </c>
      <c r="B369" s="22">
        <v>6</v>
      </c>
      <c r="C369" s="22">
        <v>2</v>
      </c>
      <c r="D369" s="23"/>
      <c r="E369" s="23">
        <v>1408</v>
      </c>
      <c r="F369" s="23">
        <v>1224.6775</v>
      </c>
    </row>
    <row r="370" spans="1:6" hidden="1" outlineLevel="1" x14ac:dyDescent="0.2">
      <c r="A370" s="22" t="s">
        <v>297</v>
      </c>
      <c r="B370" s="22">
        <v>7</v>
      </c>
      <c r="C370" s="22">
        <v>2</v>
      </c>
      <c r="D370" s="23"/>
      <c r="E370" s="23">
        <v>1429</v>
      </c>
      <c r="F370" s="23">
        <v>1242.6775</v>
      </c>
    </row>
    <row r="371" spans="1:6" hidden="1" outlineLevel="1" x14ac:dyDescent="0.2">
      <c r="A371" s="22" t="s">
        <v>297</v>
      </c>
      <c r="B371" s="22">
        <v>8</v>
      </c>
      <c r="C371" s="22">
        <v>2</v>
      </c>
      <c r="D371" s="23"/>
      <c r="E371" s="23">
        <v>1450</v>
      </c>
      <c r="F371" s="23">
        <v>1260.6775</v>
      </c>
    </row>
    <row r="372" spans="1:6" hidden="1" outlineLevel="1" x14ac:dyDescent="0.2">
      <c r="A372" s="22" t="s">
        <v>297</v>
      </c>
      <c r="B372" s="22">
        <v>9</v>
      </c>
      <c r="C372" s="22">
        <v>2</v>
      </c>
      <c r="D372" s="23"/>
      <c r="E372" s="23">
        <v>1470</v>
      </c>
      <c r="F372" s="23">
        <v>1278.6775</v>
      </c>
    </row>
    <row r="373" spans="1:6" hidden="1" outlineLevel="1" x14ac:dyDescent="0.2">
      <c r="A373" s="22" t="s">
        <v>297</v>
      </c>
      <c r="B373" s="22">
        <v>10</v>
      </c>
      <c r="C373" s="22">
        <v>2</v>
      </c>
      <c r="D373" s="23"/>
      <c r="E373" s="23">
        <v>1491</v>
      </c>
      <c r="F373" s="23">
        <v>1296.6775</v>
      </c>
    </row>
    <row r="374" spans="1:6" hidden="1" outlineLevel="1" x14ac:dyDescent="0.2">
      <c r="A374" s="22" t="s">
        <v>297</v>
      </c>
      <c r="B374" s="22">
        <v>11</v>
      </c>
      <c r="C374" s="22">
        <v>2</v>
      </c>
      <c r="D374" s="23"/>
      <c r="E374" s="23">
        <v>1512</v>
      </c>
      <c r="F374" s="23">
        <v>1314.6775</v>
      </c>
    </row>
    <row r="375" spans="1:6" hidden="1" outlineLevel="1" x14ac:dyDescent="0.2">
      <c r="A375" s="22" t="s">
        <v>297</v>
      </c>
      <c r="B375" s="22">
        <v>12</v>
      </c>
      <c r="C375" s="22">
        <v>2</v>
      </c>
      <c r="D375" s="23"/>
      <c r="E375" s="23">
        <v>1533</v>
      </c>
      <c r="F375" s="23">
        <v>1332.6775</v>
      </c>
    </row>
    <row r="376" spans="1:6" hidden="1" outlineLevel="1" x14ac:dyDescent="0.2">
      <c r="A376" s="25" t="s">
        <v>297</v>
      </c>
      <c r="B376" s="25">
        <v>1</v>
      </c>
      <c r="C376" s="25">
        <v>3</v>
      </c>
      <c r="D376" s="26"/>
      <c r="E376" s="26">
        <v>1609</v>
      </c>
      <c r="F376" s="26">
        <v>1399.311375</v>
      </c>
    </row>
    <row r="377" spans="1:6" collapsed="1" x14ac:dyDescent="0.2">
      <c r="A377" s="19" t="s">
        <v>298</v>
      </c>
      <c r="B377" s="19">
        <v>1</v>
      </c>
      <c r="C377" s="19">
        <v>1</v>
      </c>
      <c r="D377" s="20"/>
      <c r="E377" s="20">
        <v>667</v>
      </c>
    </row>
    <row r="378" spans="1:6" hidden="1" outlineLevel="1" x14ac:dyDescent="0.2">
      <c r="A378" s="19" t="s">
        <v>298</v>
      </c>
      <c r="B378" s="19">
        <v>2</v>
      </c>
      <c r="C378" s="19">
        <v>1</v>
      </c>
      <c r="D378" s="20"/>
      <c r="E378" s="20">
        <v>734</v>
      </c>
    </row>
    <row r="379" spans="1:6" hidden="1" outlineLevel="1" x14ac:dyDescent="0.2">
      <c r="A379" s="19" t="s">
        <v>298</v>
      </c>
      <c r="B379" s="19">
        <v>3</v>
      </c>
      <c r="C379" s="19">
        <v>1</v>
      </c>
      <c r="D379" s="20"/>
      <c r="E379" s="20">
        <v>807</v>
      </c>
    </row>
    <row r="380" spans="1:6" hidden="1" outlineLevel="1" x14ac:dyDescent="0.2">
      <c r="A380" s="19" t="s">
        <v>298</v>
      </c>
      <c r="B380" s="19">
        <v>4</v>
      </c>
      <c r="C380" s="19">
        <v>1</v>
      </c>
      <c r="D380" s="20"/>
      <c r="E380" s="20">
        <v>888</v>
      </c>
    </row>
    <row r="381" spans="1:6" hidden="1" outlineLevel="1" x14ac:dyDescent="0.2">
      <c r="A381" s="19" t="s">
        <v>298</v>
      </c>
      <c r="B381" s="19">
        <v>5</v>
      </c>
      <c r="C381" s="19">
        <v>1</v>
      </c>
      <c r="D381" s="20"/>
      <c r="E381" s="20">
        <v>977</v>
      </c>
    </row>
    <row r="382" spans="1:6" hidden="1" outlineLevel="1" x14ac:dyDescent="0.2">
      <c r="A382" s="19" t="s">
        <v>298</v>
      </c>
      <c r="B382" s="19">
        <v>6</v>
      </c>
      <c r="C382" s="19">
        <v>1</v>
      </c>
      <c r="D382" s="20"/>
      <c r="E382" s="20">
        <v>1075</v>
      </c>
    </row>
    <row r="383" spans="1:6" hidden="1" outlineLevel="1" x14ac:dyDescent="0.2">
      <c r="A383" s="19" t="s">
        <v>298</v>
      </c>
      <c r="B383" s="19">
        <v>7</v>
      </c>
      <c r="C383" s="19">
        <v>1</v>
      </c>
      <c r="D383" s="20"/>
      <c r="E383" s="20">
        <v>1182</v>
      </c>
    </row>
    <row r="384" spans="1:6" hidden="1" outlineLevel="1" x14ac:dyDescent="0.2">
      <c r="A384" s="19" t="s">
        <v>298</v>
      </c>
      <c r="B384" s="19">
        <v>8</v>
      </c>
      <c r="C384" s="19">
        <v>1</v>
      </c>
      <c r="D384" s="20"/>
      <c r="E384" s="20">
        <v>1300</v>
      </c>
    </row>
    <row r="385" spans="1:5" hidden="1" outlineLevel="1" x14ac:dyDescent="0.2">
      <c r="A385" s="19" t="s">
        <v>298</v>
      </c>
      <c r="B385" s="19">
        <v>9</v>
      </c>
      <c r="C385" s="19">
        <v>1</v>
      </c>
      <c r="D385" s="20"/>
      <c r="E385" s="20">
        <v>1430</v>
      </c>
    </row>
    <row r="386" spans="1:5" hidden="1" outlineLevel="1" x14ac:dyDescent="0.2">
      <c r="A386" s="19" t="s">
        <v>298</v>
      </c>
      <c r="B386" s="19">
        <v>10</v>
      </c>
      <c r="C386" s="19">
        <v>1</v>
      </c>
      <c r="D386" s="20"/>
      <c r="E386" s="20">
        <v>1573</v>
      </c>
    </row>
    <row r="387" spans="1:5" hidden="1" outlineLevel="1" x14ac:dyDescent="0.2">
      <c r="A387" s="19" t="s">
        <v>298</v>
      </c>
      <c r="B387" s="19">
        <v>11</v>
      </c>
      <c r="C387" s="19">
        <v>1</v>
      </c>
      <c r="D387" s="20"/>
      <c r="E387" s="20">
        <v>1730</v>
      </c>
    </row>
    <row r="388" spans="1:5" hidden="1" outlineLevel="1" x14ac:dyDescent="0.2">
      <c r="A388" s="19" t="s">
        <v>298</v>
      </c>
      <c r="B388" s="19">
        <v>12</v>
      </c>
      <c r="C388" s="19">
        <v>1</v>
      </c>
      <c r="D388" s="20"/>
      <c r="E388" s="20">
        <v>1903</v>
      </c>
    </row>
    <row r="389" spans="1:5" hidden="1" outlineLevel="1" x14ac:dyDescent="0.2">
      <c r="A389" s="22" t="s">
        <v>298</v>
      </c>
      <c r="B389" s="22">
        <v>1</v>
      </c>
      <c r="C389" s="22">
        <v>2</v>
      </c>
      <c r="D389" s="23"/>
      <c r="E389" s="23">
        <v>1903</v>
      </c>
    </row>
    <row r="390" spans="1:5" hidden="1" outlineLevel="1" x14ac:dyDescent="0.2">
      <c r="A390" s="22" t="s">
        <v>298</v>
      </c>
      <c r="B390" s="22">
        <v>2</v>
      </c>
      <c r="C390" s="22">
        <v>2</v>
      </c>
      <c r="D390" s="23"/>
      <c r="E390" s="23">
        <v>1938</v>
      </c>
    </row>
    <row r="391" spans="1:5" hidden="1" outlineLevel="1" x14ac:dyDescent="0.2">
      <c r="A391" s="22" t="s">
        <v>298</v>
      </c>
      <c r="B391" s="22">
        <v>3</v>
      </c>
      <c r="C391" s="22">
        <v>2</v>
      </c>
      <c r="D391" s="23"/>
      <c r="E391" s="23">
        <v>1973</v>
      </c>
    </row>
    <row r="392" spans="1:5" hidden="1" outlineLevel="1" x14ac:dyDescent="0.2">
      <c r="A392" s="22" t="s">
        <v>298</v>
      </c>
      <c r="B392" s="22">
        <v>4</v>
      </c>
      <c r="C392" s="22">
        <v>2</v>
      </c>
      <c r="D392" s="23"/>
      <c r="E392" s="23">
        <v>2008</v>
      </c>
    </row>
    <row r="393" spans="1:5" hidden="1" outlineLevel="1" x14ac:dyDescent="0.2">
      <c r="A393" s="22" t="s">
        <v>298</v>
      </c>
      <c r="B393" s="22">
        <v>5</v>
      </c>
      <c r="C393" s="22">
        <v>2</v>
      </c>
      <c r="D393" s="23"/>
      <c r="E393" s="23">
        <v>2043</v>
      </c>
    </row>
    <row r="394" spans="1:5" hidden="1" outlineLevel="1" x14ac:dyDescent="0.2">
      <c r="A394" s="22" t="s">
        <v>298</v>
      </c>
      <c r="B394" s="22">
        <v>6</v>
      </c>
      <c r="C394" s="22">
        <v>2</v>
      </c>
      <c r="D394" s="23"/>
      <c r="E394" s="23">
        <v>2078</v>
      </c>
    </row>
    <row r="395" spans="1:5" hidden="1" outlineLevel="1" x14ac:dyDescent="0.2">
      <c r="A395" s="22" t="s">
        <v>298</v>
      </c>
      <c r="B395" s="22">
        <v>7</v>
      </c>
      <c r="C395" s="22">
        <v>2</v>
      </c>
      <c r="D395" s="23"/>
      <c r="E395" s="23">
        <v>2113</v>
      </c>
    </row>
    <row r="396" spans="1:5" hidden="1" outlineLevel="1" x14ac:dyDescent="0.2">
      <c r="A396" s="22" t="s">
        <v>298</v>
      </c>
      <c r="B396" s="22">
        <v>8</v>
      </c>
      <c r="C396" s="22">
        <v>2</v>
      </c>
      <c r="D396" s="23"/>
      <c r="E396" s="23">
        <v>2148</v>
      </c>
    </row>
    <row r="397" spans="1:5" hidden="1" outlineLevel="1" x14ac:dyDescent="0.2">
      <c r="A397" s="22" t="s">
        <v>298</v>
      </c>
      <c r="B397" s="22">
        <v>9</v>
      </c>
      <c r="C397" s="22">
        <v>2</v>
      </c>
      <c r="D397" s="23"/>
      <c r="E397" s="23">
        <v>2183</v>
      </c>
    </row>
    <row r="398" spans="1:5" hidden="1" outlineLevel="1" x14ac:dyDescent="0.2">
      <c r="A398" s="22" t="s">
        <v>298</v>
      </c>
      <c r="B398" s="22">
        <v>10</v>
      </c>
      <c r="C398" s="22">
        <v>2</v>
      </c>
      <c r="D398" s="23"/>
      <c r="E398" s="23">
        <v>2218</v>
      </c>
    </row>
    <row r="399" spans="1:5" hidden="1" outlineLevel="1" x14ac:dyDescent="0.2">
      <c r="A399" s="22" t="s">
        <v>298</v>
      </c>
      <c r="B399" s="22">
        <v>11</v>
      </c>
      <c r="C399" s="22">
        <v>2</v>
      </c>
      <c r="D399" s="23"/>
      <c r="E399" s="23">
        <v>2253</v>
      </c>
    </row>
    <row r="400" spans="1:5" hidden="1" outlineLevel="1" x14ac:dyDescent="0.2">
      <c r="A400" s="22" t="s">
        <v>298</v>
      </c>
      <c r="B400" s="22">
        <v>12</v>
      </c>
      <c r="C400" s="22">
        <v>2</v>
      </c>
      <c r="D400" s="23"/>
      <c r="E400" s="23">
        <v>2288</v>
      </c>
    </row>
    <row r="401" spans="1:5" hidden="1" outlineLevel="1" x14ac:dyDescent="0.2">
      <c r="A401" s="25" t="s">
        <v>298</v>
      </c>
      <c r="B401" s="25">
        <v>1</v>
      </c>
      <c r="C401" s="25">
        <v>3</v>
      </c>
      <c r="D401" s="26"/>
      <c r="E401" s="26">
        <v>2402.4</v>
      </c>
    </row>
    <row r="402" spans="1:5" collapsed="1" x14ac:dyDescent="0.2">
      <c r="A402" s="19" t="s">
        <v>299</v>
      </c>
      <c r="B402" s="19">
        <v>1</v>
      </c>
      <c r="C402" s="19">
        <v>1</v>
      </c>
      <c r="D402" s="20"/>
      <c r="E402" s="20">
        <v>7132</v>
      </c>
    </row>
    <row r="403" spans="1:5" hidden="1" outlineLevel="1" x14ac:dyDescent="0.2">
      <c r="A403" s="19" t="s">
        <v>299</v>
      </c>
      <c r="B403" s="19">
        <v>2</v>
      </c>
      <c r="C403" s="19">
        <v>1</v>
      </c>
      <c r="D403" s="20"/>
      <c r="E403" s="20">
        <v>7837</v>
      </c>
    </row>
    <row r="404" spans="1:5" hidden="1" outlineLevel="1" x14ac:dyDescent="0.2">
      <c r="A404" s="19" t="s">
        <v>299</v>
      </c>
      <c r="B404" s="19">
        <v>3</v>
      </c>
      <c r="C404" s="19">
        <v>1</v>
      </c>
      <c r="D404" s="20"/>
      <c r="E404" s="20">
        <v>8612</v>
      </c>
    </row>
    <row r="405" spans="1:5" hidden="1" outlineLevel="1" x14ac:dyDescent="0.2">
      <c r="A405" s="19" t="s">
        <v>299</v>
      </c>
      <c r="B405" s="19">
        <v>4</v>
      </c>
      <c r="C405" s="19">
        <v>1</v>
      </c>
      <c r="D405" s="20"/>
      <c r="E405" s="20">
        <v>9465</v>
      </c>
    </row>
    <row r="406" spans="1:5" hidden="1" outlineLevel="1" x14ac:dyDescent="0.2">
      <c r="A406" s="19" t="s">
        <v>299</v>
      </c>
      <c r="B406" s="19">
        <v>5</v>
      </c>
      <c r="C406" s="19">
        <v>1</v>
      </c>
      <c r="D406" s="20"/>
      <c r="E406" s="20">
        <v>10401</v>
      </c>
    </row>
    <row r="407" spans="1:5" hidden="1" outlineLevel="1" x14ac:dyDescent="0.2">
      <c r="A407" s="19" t="s">
        <v>299</v>
      </c>
      <c r="B407" s="19">
        <v>6</v>
      </c>
      <c r="C407" s="19">
        <v>1</v>
      </c>
      <c r="D407" s="20"/>
      <c r="E407" s="20">
        <v>11429</v>
      </c>
    </row>
    <row r="408" spans="1:5" hidden="1" outlineLevel="1" x14ac:dyDescent="0.2">
      <c r="A408" s="19" t="s">
        <v>299</v>
      </c>
      <c r="B408" s="19">
        <v>7</v>
      </c>
      <c r="C408" s="19">
        <v>1</v>
      </c>
      <c r="D408" s="20"/>
      <c r="E408" s="20">
        <v>12559</v>
      </c>
    </row>
    <row r="409" spans="1:5" hidden="1" outlineLevel="1" x14ac:dyDescent="0.2">
      <c r="A409" s="19" t="s">
        <v>299</v>
      </c>
      <c r="B409" s="19">
        <v>8</v>
      </c>
      <c r="C409" s="19">
        <v>1</v>
      </c>
      <c r="D409" s="20"/>
      <c r="E409" s="20">
        <v>13801</v>
      </c>
    </row>
    <row r="410" spans="1:5" hidden="1" outlineLevel="1" x14ac:dyDescent="0.2">
      <c r="A410" s="19" t="s">
        <v>299</v>
      </c>
      <c r="B410" s="19">
        <v>9</v>
      </c>
      <c r="C410" s="19">
        <v>1</v>
      </c>
      <c r="D410" s="20"/>
      <c r="E410" s="20">
        <v>15166</v>
      </c>
    </row>
    <row r="411" spans="1:5" hidden="1" outlineLevel="1" x14ac:dyDescent="0.2">
      <c r="A411" s="19" t="s">
        <v>299</v>
      </c>
      <c r="B411" s="19">
        <v>10</v>
      </c>
      <c r="C411" s="19">
        <v>1</v>
      </c>
      <c r="D411" s="20"/>
      <c r="E411" s="20">
        <v>16666</v>
      </c>
    </row>
    <row r="412" spans="1:5" hidden="1" outlineLevel="1" x14ac:dyDescent="0.2">
      <c r="A412" s="19" t="s">
        <v>299</v>
      </c>
      <c r="B412" s="19">
        <v>11</v>
      </c>
      <c r="C412" s="19">
        <v>1</v>
      </c>
      <c r="D412" s="20"/>
      <c r="E412" s="20">
        <v>18314</v>
      </c>
    </row>
    <row r="413" spans="1:5" hidden="1" outlineLevel="1" x14ac:dyDescent="0.2">
      <c r="A413" s="19" t="s">
        <v>299</v>
      </c>
      <c r="B413" s="19">
        <v>12</v>
      </c>
      <c r="C413" s="19">
        <v>1</v>
      </c>
      <c r="D413" s="20"/>
      <c r="E413" s="20">
        <v>20125</v>
      </c>
    </row>
    <row r="414" spans="1:5" hidden="1" outlineLevel="1" x14ac:dyDescent="0.2">
      <c r="A414" s="22" t="s">
        <v>299</v>
      </c>
      <c r="B414" s="22">
        <v>1</v>
      </c>
      <c r="C414" s="22">
        <v>2</v>
      </c>
      <c r="D414" s="23"/>
      <c r="E414" s="23">
        <v>20125</v>
      </c>
    </row>
    <row r="415" spans="1:5" hidden="1" outlineLevel="1" x14ac:dyDescent="0.2">
      <c r="A415" s="22" t="s">
        <v>299</v>
      </c>
      <c r="B415" s="22">
        <v>2</v>
      </c>
      <c r="C415" s="22">
        <v>2</v>
      </c>
      <c r="D415" s="23"/>
      <c r="E415" s="23">
        <v>20445</v>
      </c>
    </row>
    <row r="416" spans="1:5" hidden="1" outlineLevel="1" x14ac:dyDescent="0.2">
      <c r="A416" s="22" t="s">
        <v>299</v>
      </c>
      <c r="B416" s="22">
        <v>3</v>
      </c>
      <c r="C416" s="22">
        <v>2</v>
      </c>
      <c r="D416" s="23"/>
      <c r="E416" s="23">
        <v>20765</v>
      </c>
    </row>
    <row r="417" spans="1:5" hidden="1" outlineLevel="1" x14ac:dyDescent="0.2">
      <c r="A417" s="22" t="s">
        <v>299</v>
      </c>
      <c r="B417" s="22">
        <v>4</v>
      </c>
      <c r="C417" s="22">
        <v>2</v>
      </c>
      <c r="D417" s="23"/>
      <c r="E417" s="23">
        <v>21085</v>
      </c>
    </row>
    <row r="418" spans="1:5" hidden="1" outlineLevel="1" x14ac:dyDescent="0.2">
      <c r="A418" s="22" t="s">
        <v>299</v>
      </c>
      <c r="B418" s="22">
        <v>5</v>
      </c>
      <c r="C418" s="22">
        <v>2</v>
      </c>
      <c r="D418" s="23"/>
      <c r="E418" s="23">
        <v>21405</v>
      </c>
    </row>
    <row r="419" spans="1:5" hidden="1" outlineLevel="1" x14ac:dyDescent="0.2">
      <c r="A419" s="22" t="s">
        <v>299</v>
      </c>
      <c r="B419" s="22">
        <v>6</v>
      </c>
      <c r="C419" s="22">
        <v>2</v>
      </c>
      <c r="D419" s="23"/>
      <c r="E419" s="23">
        <v>21725</v>
      </c>
    </row>
    <row r="420" spans="1:5" hidden="1" outlineLevel="1" x14ac:dyDescent="0.2">
      <c r="A420" s="22" t="s">
        <v>299</v>
      </c>
      <c r="B420" s="22">
        <v>7</v>
      </c>
      <c r="C420" s="22">
        <v>2</v>
      </c>
      <c r="D420" s="23"/>
      <c r="E420" s="23">
        <v>22045</v>
      </c>
    </row>
    <row r="421" spans="1:5" hidden="1" outlineLevel="1" x14ac:dyDescent="0.2">
      <c r="A421" s="22" t="s">
        <v>299</v>
      </c>
      <c r="B421" s="22">
        <v>8</v>
      </c>
      <c r="C421" s="22">
        <v>2</v>
      </c>
      <c r="D421" s="23"/>
      <c r="E421" s="23">
        <v>22365</v>
      </c>
    </row>
    <row r="422" spans="1:5" hidden="1" outlineLevel="1" x14ac:dyDescent="0.2">
      <c r="A422" s="22" t="s">
        <v>299</v>
      </c>
      <c r="B422" s="22">
        <v>9</v>
      </c>
      <c r="C422" s="22">
        <v>2</v>
      </c>
      <c r="D422" s="23"/>
      <c r="E422" s="23">
        <v>22685</v>
      </c>
    </row>
    <row r="423" spans="1:5" hidden="1" outlineLevel="1" x14ac:dyDescent="0.2">
      <c r="A423" s="22" t="s">
        <v>299</v>
      </c>
      <c r="B423" s="22">
        <v>10</v>
      </c>
      <c r="C423" s="22">
        <v>2</v>
      </c>
      <c r="D423" s="23"/>
      <c r="E423" s="23">
        <v>23005</v>
      </c>
    </row>
    <row r="424" spans="1:5" hidden="1" outlineLevel="1" x14ac:dyDescent="0.2">
      <c r="A424" s="22" t="s">
        <v>299</v>
      </c>
      <c r="B424" s="22">
        <v>11</v>
      </c>
      <c r="C424" s="22">
        <v>2</v>
      </c>
      <c r="D424" s="23"/>
      <c r="E424" s="23">
        <v>23325</v>
      </c>
    </row>
    <row r="425" spans="1:5" hidden="1" outlineLevel="1" x14ac:dyDescent="0.2">
      <c r="A425" s="22" t="s">
        <v>299</v>
      </c>
      <c r="B425" s="22">
        <v>12</v>
      </c>
      <c r="C425" s="22">
        <v>2</v>
      </c>
      <c r="D425" s="23"/>
      <c r="E425" s="23">
        <v>23645</v>
      </c>
    </row>
    <row r="426" spans="1:5" hidden="1" outlineLevel="1" x14ac:dyDescent="0.2">
      <c r="A426" s="25" t="s">
        <v>299</v>
      </c>
      <c r="B426" s="25">
        <v>1</v>
      </c>
      <c r="C426" s="25">
        <v>3</v>
      </c>
      <c r="D426" s="26"/>
      <c r="E426" s="26">
        <v>24827.25</v>
      </c>
    </row>
    <row r="427" spans="1:5" collapsed="1" x14ac:dyDescent="0.2">
      <c r="A427" s="19" t="s">
        <v>300</v>
      </c>
      <c r="B427" s="19">
        <v>1</v>
      </c>
      <c r="C427" s="19">
        <v>1</v>
      </c>
      <c r="D427" s="20">
        <v>140</v>
      </c>
      <c r="E427" s="20">
        <v>140</v>
      </c>
    </row>
    <row r="428" spans="1:5" hidden="1" outlineLevel="1" x14ac:dyDescent="0.2">
      <c r="A428" s="19" t="s">
        <v>300</v>
      </c>
      <c r="B428" s="19">
        <v>2</v>
      </c>
      <c r="C428" s="19">
        <v>1</v>
      </c>
      <c r="D428" s="20">
        <v>155</v>
      </c>
      <c r="E428" s="20">
        <v>155</v>
      </c>
    </row>
    <row r="429" spans="1:5" hidden="1" outlineLevel="1" x14ac:dyDescent="0.2">
      <c r="A429" s="19" t="s">
        <v>300</v>
      </c>
      <c r="B429" s="19">
        <v>3</v>
      </c>
      <c r="C429" s="19">
        <v>1</v>
      </c>
      <c r="D429" s="20">
        <v>172</v>
      </c>
      <c r="E429" s="20">
        <v>172</v>
      </c>
    </row>
    <row r="430" spans="1:5" hidden="1" outlineLevel="1" x14ac:dyDescent="0.2">
      <c r="A430" s="19" t="s">
        <v>300</v>
      </c>
      <c r="B430" s="19">
        <v>4</v>
      </c>
      <c r="C430" s="19">
        <v>1</v>
      </c>
      <c r="D430" s="20">
        <v>191</v>
      </c>
      <c r="E430" s="20">
        <v>191</v>
      </c>
    </row>
    <row r="431" spans="1:5" hidden="1" outlineLevel="1" x14ac:dyDescent="0.2">
      <c r="A431" s="19" t="s">
        <v>300</v>
      </c>
      <c r="B431" s="19">
        <v>5</v>
      </c>
      <c r="C431" s="19">
        <v>1</v>
      </c>
      <c r="D431" s="20">
        <v>212</v>
      </c>
      <c r="E431" s="20">
        <v>212</v>
      </c>
    </row>
    <row r="432" spans="1:5" hidden="1" outlineLevel="1" x14ac:dyDescent="0.2">
      <c r="A432" s="19" t="s">
        <v>300</v>
      </c>
      <c r="B432" s="19">
        <v>6</v>
      </c>
      <c r="C432" s="19">
        <v>1</v>
      </c>
      <c r="D432" s="20">
        <v>235</v>
      </c>
      <c r="E432" s="20">
        <v>235</v>
      </c>
    </row>
    <row r="433" spans="1:5" hidden="1" outlineLevel="1" x14ac:dyDescent="0.2">
      <c r="A433" s="19" t="s">
        <v>300</v>
      </c>
      <c r="B433" s="19">
        <v>7</v>
      </c>
      <c r="C433" s="19">
        <v>1</v>
      </c>
      <c r="D433" s="20">
        <v>261</v>
      </c>
      <c r="E433" s="20">
        <v>261</v>
      </c>
    </row>
    <row r="434" spans="1:5" hidden="1" outlineLevel="1" x14ac:dyDescent="0.2">
      <c r="A434" s="19" t="s">
        <v>300</v>
      </c>
      <c r="B434" s="19">
        <v>8</v>
      </c>
      <c r="C434" s="19">
        <v>1</v>
      </c>
      <c r="D434" s="20">
        <v>290</v>
      </c>
      <c r="E434" s="20">
        <v>290</v>
      </c>
    </row>
    <row r="435" spans="1:5" hidden="1" outlineLevel="1" x14ac:dyDescent="0.2">
      <c r="A435" s="19" t="s">
        <v>300</v>
      </c>
      <c r="B435" s="19">
        <v>9</v>
      </c>
      <c r="C435" s="19">
        <v>1</v>
      </c>
      <c r="D435" s="20">
        <v>319</v>
      </c>
      <c r="E435" s="20">
        <v>319</v>
      </c>
    </row>
    <row r="436" spans="1:5" hidden="1" outlineLevel="1" x14ac:dyDescent="0.2">
      <c r="A436" s="19" t="s">
        <v>300</v>
      </c>
      <c r="B436" s="19">
        <v>10</v>
      </c>
      <c r="C436" s="19">
        <v>1</v>
      </c>
      <c r="D436" s="20">
        <v>351</v>
      </c>
      <c r="E436" s="20">
        <v>351</v>
      </c>
    </row>
    <row r="437" spans="1:5" hidden="1" outlineLevel="1" x14ac:dyDescent="0.2">
      <c r="A437" s="19" t="s">
        <v>300</v>
      </c>
      <c r="B437" s="19">
        <v>11</v>
      </c>
      <c r="C437" s="19">
        <v>1</v>
      </c>
      <c r="D437" s="20">
        <v>386</v>
      </c>
      <c r="E437" s="20">
        <v>386</v>
      </c>
    </row>
    <row r="438" spans="1:5" hidden="1" outlineLevel="1" x14ac:dyDescent="0.2">
      <c r="A438" s="19" t="s">
        <v>300</v>
      </c>
      <c r="B438" s="19">
        <v>12</v>
      </c>
      <c r="C438" s="19">
        <v>1</v>
      </c>
      <c r="D438" s="20">
        <v>425</v>
      </c>
      <c r="E438" s="20">
        <v>425</v>
      </c>
    </row>
    <row r="439" spans="1:5" hidden="1" outlineLevel="1" x14ac:dyDescent="0.2">
      <c r="A439" s="22" t="s">
        <v>300</v>
      </c>
      <c r="B439" s="22">
        <v>1</v>
      </c>
      <c r="C439" s="22">
        <v>2</v>
      </c>
      <c r="D439" s="23">
        <v>425</v>
      </c>
      <c r="E439" s="23">
        <v>425</v>
      </c>
    </row>
    <row r="440" spans="1:5" hidden="1" outlineLevel="1" x14ac:dyDescent="0.2">
      <c r="A440" s="22" t="s">
        <v>300</v>
      </c>
      <c r="B440" s="22">
        <v>2</v>
      </c>
      <c r="C440" s="22">
        <v>2</v>
      </c>
      <c r="D440" s="23">
        <v>435</v>
      </c>
      <c r="E440" s="23">
        <v>435</v>
      </c>
    </row>
    <row r="441" spans="1:5" hidden="1" outlineLevel="1" x14ac:dyDescent="0.2">
      <c r="A441" s="22" t="s">
        <v>300</v>
      </c>
      <c r="B441" s="22">
        <v>3</v>
      </c>
      <c r="C441" s="22">
        <v>2</v>
      </c>
      <c r="D441" s="23">
        <v>445</v>
      </c>
      <c r="E441" s="23">
        <v>445</v>
      </c>
    </row>
    <row r="442" spans="1:5" hidden="1" outlineLevel="1" x14ac:dyDescent="0.2">
      <c r="A442" s="22" t="s">
        <v>300</v>
      </c>
      <c r="B442" s="22">
        <v>4</v>
      </c>
      <c r="C442" s="22">
        <v>2</v>
      </c>
      <c r="D442" s="23">
        <v>455</v>
      </c>
      <c r="E442" s="23">
        <v>455</v>
      </c>
    </row>
    <row r="443" spans="1:5" hidden="1" outlineLevel="1" x14ac:dyDescent="0.2">
      <c r="A443" s="22" t="s">
        <v>300</v>
      </c>
      <c r="B443" s="22">
        <v>5</v>
      </c>
      <c r="C443" s="22">
        <v>2</v>
      </c>
      <c r="D443" s="23">
        <v>465</v>
      </c>
      <c r="E443" s="23">
        <v>465</v>
      </c>
    </row>
    <row r="444" spans="1:5" hidden="1" outlineLevel="1" x14ac:dyDescent="0.2">
      <c r="A444" s="22" t="s">
        <v>300</v>
      </c>
      <c r="B444" s="22">
        <v>6</v>
      </c>
      <c r="C444" s="22">
        <v>2</v>
      </c>
      <c r="D444" s="23">
        <v>475</v>
      </c>
      <c r="E444" s="23">
        <v>475</v>
      </c>
    </row>
    <row r="445" spans="1:5" hidden="1" outlineLevel="1" x14ac:dyDescent="0.2">
      <c r="A445" s="22" t="s">
        <v>300</v>
      </c>
      <c r="B445" s="22">
        <v>7</v>
      </c>
      <c r="C445" s="22">
        <v>2</v>
      </c>
      <c r="D445" s="23">
        <v>485</v>
      </c>
      <c r="E445" s="23">
        <v>485</v>
      </c>
    </row>
    <row r="446" spans="1:5" hidden="1" outlineLevel="1" x14ac:dyDescent="0.2">
      <c r="A446" s="22" t="s">
        <v>300</v>
      </c>
      <c r="B446" s="22">
        <v>8</v>
      </c>
      <c r="C446" s="22">
        <v>2</v>
      </c>
      <c r="D446" s="23">
        <v>495</v>
      </c>
      <c r="E446" s="23">
        <v>495</v>
      </c>
    </row>
    <row r="447" spans="1:5" hidden="1" outlineLevel="1" x14ac:dyDescent="0.2">
      <c r="A447" s="22" t="s">
        <v>300</v>
      </c>
      <c r="B447" s="22">
        <v>9</v>
      </c>
      <c r="C447" s="22">
        <v>2</v>
      </c>
      <c r="D447" s="23">
        <v>505</v>
      </c>
      <c r="E447" s="23">
        <v>505</v>
      </c>
    </row>
    <row r="448" spans="1:5" hidden="1" outlineLevel="1" x14ac:dyDescent="0.2">
      <c r="A448" s="22" t="s">
        <v>300</v>
      </c>
      <c r="B448" s="22">
        <v>10</v>
      </c>
      <c r="C448" s="22">
        <v>2</v>
      </c>
      <c r="D448" s="23">
        <v>515</v>
      </c>
      <c r="E448" s="23">
        <v>515</v>
      </c>
    </row>
    <row r="449" spans="1:6" hidden="1" outlineLevel="1" x14ac:dyDescent="0.2">
      <c r="A449" s="22" t="s">
        <v>300</v>
      </c>
      <c r="B449" s="22">
        <v>11</v>
      </c>
      <c r="C449" s="22">
        <v>2</v>
      </c>
      <c r="D449" s="23">
        <v>525</v>
      </c>
      <c r="E449" s="23">
        <v>525</v>
      </c>
    </row>
    <row r="450" spans="1:6" hidden="1" outlineLevel="1" x14ac:dyDescent="0.2">
      <c r="A450" s="22" t="s">
        <v>300</v>
      </c>
      <c r="B450" s="22">
        <v>12</v>
      </c>
      <c r="C450" s="22">
        <v>2</v>
      </c>
      <c r="D450" s="23">
        <v>535</v>
      </c>
      <c r="E450" s="23">
        <v>535</v>
      </c>
    </row>
    <row r="451" spans="1:6" hidden="1" outlineLevel="1" x14ac:dyDescent="0.2">
      <c r="A451" s="25" t="s">
        <v>300</v>
      </c>
      <c r="B451" s="25">
        <v>1</v>
      </c>
      <c r="C451" s="25">
        <v>3</v>
      </c>
      <c r="D451" s="26">
        <v>561.75</v>
      </c>
      <c r="E451" s="26">
        <v>561.75</v>
      </c>
    </row>
    <row r="452" spans="1:6" collapsed="1" x14ac:dyDescent="0.2">
      <c r="A452" s="19" t="s">
        <v>301</v>
      </c>
      <c r="B452" s="19">
        <v>1</v>
      </c>
      <c r="C452" s="19">
        <v>1</v>
      </c>
      <c r="D452" s="20"/>
      <c r="E452" s="20">
        <v>9465</v>
      </c>
      <c r="F452" s="20">
        <v>8230</v>
      </c>
    </row>
    <row r="453" spans="1:6" outlineLevel="1" x14ac:dyDescent="0.2">
      <c r="A453" s="19" t="s">
        <v>301</v>
      </c>
      <c r="B453" s="19">
        <v>2</v>
      </c>
      <c r="C453" s="19">
        <v>1</v>
      </c>
      <c r="D453" s="20"/>
      <c r="E453" s="20">
        <v>10408</v>
      </c>
      <c r="F453" s="20">
        <v>9050</v>
      </c>
    </row>
    <row r="454" spans="1:6" outlineLevel="1" x14ac:dyDescent="0.2">
      <c r="A454" s="19" t="s">
        <v>301</v>
      </c>
      <c r="B454" s="19">
        <v>3</v>
      </c>
      <c r="C454" s="19">
        <v>1</v>
      </c>
      <c r="D454" s="20"/>
      <c r="E454" s="20">
        <v>11443</v>
      </c>
      <c r="F454" s="20">
        <v>9950</v>
      </c>
    </row>
    <row r="455" spans="1:6" outlineLevel="1" x14ac:dyDescent="0.2">
      <c r="A455" s="19" t="s">
        <v>301</v>
      </c>
      <c r="B455" s="19">
        <v>4</v>
      </c>
      <c r="C455" s="19">
        <v>1</v>
      </c>
      <c r="D455" s="20"/>
      <c r="E455" s="20">
        <v>12581</v>
      </c>
      <c r="F455" s="20">
        <v>10940</v>
      </c>
    </row>
    <row r="456" spans="1:6" outlineLevel="1" x14ac:dyDescent="0.2">
      <c r="A456" s="19" t="s">
        <v>301</v>
      </c>
      <c r="B456" s="19">
        <v>5</v>
      </c>
      <c r="C456" s="19">
        <v>1</v>
      </c>
      <c r="D456" s="20"/>
      <c r="E456" s="20">
        <v>13835</v>
      </c>
      <c r="F456" s="20">
        <v>12030</v>
      </c>
    </row>
    <row r="457" spans="1:6" outlineLevel="1" x14ac:dyDescent="0.2">
      <c r="A457" s="19" t="s">
        <v>301</v>
      </c>
      <c r="B457" s="19">
        <v>6</v>
      </c>
      <c r="C457" s="19">
        <v>1</v>
      </c>
      <c r="D457" s="20"/>
      <c r="E457" s="20">
        <v>15215</v>
      </c>
      <c r="F457" s="20">
        <v>13230</v>
      </c>
    </row>
    <row r="458" spans="1:6" outlineLevel="1" x14ac:dyDescent="0.2">
      <c r="A458" s="19" t="s">
        <v>301</v>
      </c>
      <c r="B458" s="19">
        <v>7</v>
      </c>
      <c r="C458" s="19">
        <v>1</v>
      </c>
      <c r="D458" s="20"/>
      <c r="E458" s="20">
        <v>16733</v>
      </c>
      <c r="F458" s="20">
        <v>14550</v>
      </c>
    </row>
    <row r="459" spans="1:6" outlineLevel="1" x14ac:dyDescent="0.2">
      <c r="A459" s="19" t="s">
        <v>301</v>
      </c>
      <c r="B459" s="19">
        <v>8</v>
      </c>
      <c r="C459" s="19">
        <v>1</v>
      </c>
      <c r="D459" s="20"/>
      <c r="E459" s="20">
        <v>18400</v>
      </c>
      <c r="F459" s="20">
        <v>16000</v>
      </c>
    </row>
    <row r="460" spans="1:6" outlineLevel="1" x14ac:dyDescent="0.2">
      <c r="A460" s="19" t="s">
        <v>301</v>
      </c>
      <c r="B460" s="19">
        <v>9</v>
      </c>
      <c r="C460" s="19">
        <v>1</v>
      </c>
      <c r="D460" s="20"/>
      <c r="E460" s="20">
        <v>20240</v>
      </c>
      <c r="F460" s="20">
        <v>17600</v>
      </c>
    </row>
    <row r="461" spans="1:6" outlineLevel="1" x14ac:dyDescent="0.2">
      <c r="A461" s="19" t="s">
        <v>301</v>
      </c>
      <c r="B461" s="19">
        <v>10</v>
      </c>
      <c r="C461" s="19">
        <v>1</v>
      </c>
      <c r="D461" s="20"/>
      <c r="E461" s="20">
        <v>22264</v>
      </c>
      <c r="F461" s="20">
        <v>19360</v>
      </c>
    </row>
    <row r="462" spans="1:6" outlineLevel="1" x14ac:dyDescent="0.2">
      <c r="A462" s="19" t="s">
        <v>301</v>
      </c>
      <c r="B462" s="19">
        <v>11</v>
      </c>
      <c r="C462" s="19">
        <v>1</v>
      </c>
      <c r="D462" s="20"/>
      <c r="E462" s="20">
        <v>24495</v>
      </c>
      <c r="F462" s="20">
        <v>21300</v>
      </c>
    </row>
    <row r="463" spans="1:6" outlineLevel="1" x14ac:dyDescent="0.2">
      <c r="A463" s="19" t="s">
        <v>301</v>
      </c>
      <c r="B463" s="19">
        <v>12</v>
      </c>
      <c r="C463" s="19">
        <v>1</v>
      </c>
      <c r="D463" s="20"/>
      <c r="E463" s="20">
        <v>26945</v>
      </c>
      <c r="F463" s="20">
        <v>23430</v>
      </c>
    </row>
    <row r="464" spans="1:6" outlineLevel="1" x14ac:dyDescent="0.2">
      <c r="A464" s="22" t="s">
        <v>301</v>
      </c>
      <c r="B464" s="22">
        <v>1</v>
      </c>
      <c r="C464" s="22">
        <v>2</v>
      </c>
      <c r="D464" s="23"/>
      <c r="E464" s="23">
        <v>26945</v>
      </c>
      <c r="F464" s="23">
        <v>23430</v>
      </c>
    </row>
    <row r="465" spans="1:6" outlineLevel="1" x14ac:dyDescent="0.2">
      <c r="A465" s="22" t="s">
        <v>301</v>
      </c>
      <c r="B465" s="22">
        <v>2</v>
      </c>
      <c r="C465" s="22">
        <v>2</v>
      </c>
      <c r="D465" s="23"/>
      <c r="E465" s="23">
        <v>27439</v>
      </c>
      <c r="F465" s="23">
        <v>23860</v>
      </c>
    </row>
    <row r="466" spans="1:6" outlineLevel="1" x14ac:dyDescent="0.2">
      <c r="A466" s="22" t="s">
        <v>301</v>
      </c>
      <c r="B466" s="22">
        <v>3</v>
      </c>
      <c r="C466" s="22">
        <v>2</v>
      </c>
      <c r="D466" s="23"/>
      <c r="E466" s="23">
        <v>27934</v>
      </c>
      <c r="F466" s="23">
        <v>24290</v>
      </c>
    </row>
    <row r="467" spans="1:6" outlineLevel="1" x14ac:dyDescent="0.2">
      <c r="A467" s="22" t="s">
        <v>301</v>
      </c>
      <c r="B467" s="22">
        <v>4</v>
      </c>
      <c r="C467" s="22">
        <v>2</v>
      </c>
      <c r="D467" s="23"/>
      <c r="E467" s="23">
        <v>28428</v>
      </c>
      <c r="F467" s="23">
        <v>24720</v>
      </c>
    </row>
    <row r="468" spans="1:6" outlineLevel="1" x14ac:dyDescent="0.2">
      <c r="A468" s="22" t="s">
        <v>301</v>
      </c>
      <c r="B468" s="22">
        <v>5</v>
      </c>
      <c r="C468" s="22">
        <v>2</v>
      </c>
      <c r="D468" s="23"/>
      <c r="E468" s="23">
        <v>28923</v>
      </c>
      <c r="F468" s="23">
        <v>25150</v>
      </c>
    </row>
    <row r="469" spans="1:6" outlineLevel="1" x14ac:dyDescent="0.2">
      <c r="A469" s="22" t="s">
        <v>301</v>
      </c>
      <c r="B469" s="22">
        <v>6</v>
      </c>
      <c r="C469" s="22">
        <v>2</v>
      </c>
      <c r="D469" s="23"/>
      <c r="E469" s="23">
        <v>29417</v>
      </c>
      <c r="F469" s="23">
        <v>25580</v>
      </c>
    </row>
    <row r="470" spans="1:6" outlineLevel="1" x14ac:dyDescent="0.2">
      <c r="A470" s="22" t="s">
        <v>301</v>
      </c>
      <c r="B470" s="22">
        <v>7</v>
      </c>
      <c r="C470" s="22">
        <v>2</v>
      </c>
      <c r="D470" s="23"/>
      <c r="E470" s="23">
        <v>29912</v>
      </c>
      <c r="F470" s="23">
        <v>26010</v>
      </c>
    </row>
    <row r="471" spans="1:6" outlineLevel="1" x14ac:dyDescent="0.2">
      <c r="A471" s="22" t="s">
        <v>301</v>
      </c>
      <c r="B471" s="22">
        <v>8</v>
      </c>
      <c r="C471" s="22">
        <v>2</v>
      </c>
      <c r="D471" s="23"/>
      <c r="E471" s="23">
        <v>30406</v>
      </c>
      <c r="F471" s="23">
        <v>26440</v>
      </c>
    </row>
    <row r="472" spans="1:6" outlineLevel="1" x14ac:dyDescent="0.2">
      <c r="A472" s="22" t="s">
        <v>301</v>
      </c>
      <c r="B472" s="22">
        <v>9</v>
      </c>
      <c r="C472" s="22">
        <v>2</v>
      </c>
      <c r="D472" s="23"/>
      <c r="E472" s="23">
        <v>30901</v>
      </c>
      <c r="F472" s="23">
        <v>26870</v>
      </c>
    </row>
    <row r="473" spans="1:6" outlineLevel="1" x14ac:dyDescent="0.2">
      <c r="A473" s="22" t="s">
        <v>301</v>
      </c>
      <c r="B473" s="22">
        <v>10</v>
      </c>
      <c r="C473" s="22">
        <v>2</v>
      </c>
      <c r="D473" s="23"/>
      <c r="E473" s="23">
        <v>31395</v>
      </c>
      <c r="F473" s="23">
        <v>27300</v>
      </c>
    </row>
    <row r="474" spans="1:6" outlineLevel="1" x14ac:dyDescent="0.2">
      <c r="A474" s="22" t="s">
        <v>301</v>
      </c>
      <c r="B474" s="22">
        <v>11</v>
      </c>
      <c r="C474" s="22">
        <v>2</v>
      </c>
      <c r="D474" s="23"/>
      <c r="E474" s="23">
        <v>31890</v>
      </c>
      <c r="F474" s="23">
        <v>27730</v>
      </c>
    </row>
    <row r="475" spans="1:6" outlineLevel="1" x14ac:dyDescent="0.2">
      <c r="A475" s="22" t="s">
        <v>301</v>
      </c>
      <c r="B475" s="22">
        <v>12</v>
      </c>
      <c r="C475" s="22">
        <v>2</v>
      </c>
      <c r="D475" s="23"/>
      <c r="E475" s="23">
        <v>32384</v>
      </c>
      <c r="F475" s="23">
        <v>28160</v>
      </c>
    </row>
    <row r="476" spans="1:6" outlineLevel="1" x14ac:dyDescent="0.2">
      <c r="A476" s="25" t="s">
        <v>301</v>
      </c>
      <c r="B476" s="25">
        <v>1</v>
      </c>
      <c r="C476" s="25">
        <v>3</v>
      </c>
      <c r="D476" s="26"/>
      <c r="E476" s="26">
        <v>34003</v>
      </c>
      <c r="F476" s="26">
        <v>29568</v>
      </c>
    </row>
    <row r="477" spans="1:6" x14ac:dyDescent="0.2">
      <c r="A477" s="19" t="s">
        <v>302</v>
      </c>
      <c r="B477" s="19">
        <v>1</v>
      </c>
      <c r="C477" s="19">
        <v>1</v>
      </c>
      <c r="D477" s="20"/>
      <c r="E477" s="20">
        <v>3250</v>
      </c>
    </row>
    <row r="478" spans="1:6" hidden="1" outlineLevel="1" x14ac:dyDescent="0.2">
      <c r="A478" s="19" t="s">
        <v>302</v>
      </c>
      <c r="B478" s="19">
        <v>2</v>
      </c>
      <c r="C478" s="19">
        <v>1</v>
      </c>
      <c r="D478" s="20"/>
      <c r="E478" s="20">
        <v>3550</v>
      </c>
    </row>
    <row r="479" spans="1:6" hidden="1" outlineLevel="1" x14ac:dyDescent="0.2">
      <c r="A479" s="19" t="s">
        <v>302</v>
      </c>
      <c r="B479" s="19">
        <v>3</v>
      </c>
      <c r="C479" s="19">
        <v>1</v>
      </c>
      <c r="D479" s="20"/>
      <c r="E479" s="20">
        <v>3900</v>
      </c>
    </row>
    <row r="480" spans="1:6" hidden="1" outlineLevel="1" x14ac:dyDescent="0.2">
      <c r="A480" s="19" t="s">
        <v>302</v>
      </c>
      <c r="B480" s="19">
        <v>4</v>
      </c>
      <c r="C480" s="19">
        <v>1</v>
      </c>
      <c r="D480" s="20"/>
      <c r="E480" s="20">
        <v>4300</v>
      </c>
    </row>
    <row r="481" spans="1:5" hidden="1" outlineLevel="1" x14ac:dyDescent="0.2">
      <c r="A481" s="19" t="s">
        <v>302</v>
      </c>
      <c r="B481" s="19">
        <v>5</v>
      </c>
      <c r="C481" s="19">
        <v>1</v>
      </c>
      <c r="D481" s="20"/>
      <c r="E481" s="20">
        <v>4750</v>
      </c>
    </row>
    <row r="482" spans="1:5" hidden="1" outlineLevel="1" x14ac:dyDescent="0.2">
      <c r="A482" s="19" t="s">
        <v>302</v>
      </c>
      <c r="B482" s="19">
        <v>6</v>
      </c>
      <c r="C482" s="19">
        <v>1</v>
      </c>
      <c r="D482" s="20"/>
      <c r="E482" s="20">
        <v>5200</v>
      </c>
    </row>
    <row r="483" spans="1:5" hidden="1" outlineLevel="1" x14ac:dyDescent="0.2">
      <c r="A483" s="19" t="s">
        <v>302</v>
      </c>
      <c r="B483" s="19">
        <v>7</v>
      </c>
      <c r="C483" s="19">
        <v>1</v>
      </c>
      <c r="D483" s="20"/>
      <c r="E483" s="20">
        <v>5700</v>
      </c>
    </row>
    <row r="484" spans="1:5" hidden="1" outlineLevel="1" x14ac:dyDescent="0.2">
      <c r="A484" s="19" t="s">
        <v>302</v>
      </c>
      <c r="B484" s="19">
        <v>8</v>
      </c>
      <c r="C484" s="19">
        <v>1</v>
      </c>
      <c r="D484" s="20"/>
      <c r="E484" s="20">
        <v>6300</v>
      </c>
    </row>
    <row r="485" spans="1:5" hidden="1" outlineLevel="1" x14ac:dyDescent="0.2">
      <c r="A485" s="19" t="s">
        <v>302</v>
      </c>
      <c r="B485" s="19">
        <v>9</v>
      </c>
      <c r="C485" s="19">
        <v>1</v>
      </c>
      <c r="D485" s="20"/>
      <c r="E485" s="20">
        <v>6900</v>
      </c>
    </row>
    <row r="486" spans="1:5" hidden="1" outlineLevel="1" x14ac:dyDescent="0.2">
      <c r="A486" s="19" t="s">
        <v>302</v>
      </c>
      <c r="B486" s="19">
        <v>10</v>
      </c>
      <c r="C486" s="19">
        <v>1</v>
      </c>
      <c r="D486" s="20"/>
      <c r="E486" s="20">
        <v>7600</v>
      </c>
    </row>
    <row r="487" spans="1:5" hidden="1" outlineLevel="1" x14ac:dyDescent="0.2">
      <c r="A487" s="19" t="s">
        <v>302</v>
      </c>
      <c r="B487" s="19">
        <v>11</v>
      </c>
      <c r="C487" s="19">
        <v>1</v>
      </c>
      <c r="D487" s="20"/>
      <c r="E487" s="20">
        <v>8300</v>
      </c>
    </row>
    <row r="488" spans="1:5" hidden="1" outlineLevel="1" x14ac:dyDescent="0.2">
      <c r="A488" s="19" t="s">
        <v>302</v>
      </c>
      <c r="B488" s="19">
        <v>12</v>
      </c>
      <c r="C488" s="19">
        <v>1</v>
      </c>
      <c r="D488" s="20"/>
      <c r="E488" s="20">
        <v>8460</v>
      </c>
    </row>
    <row r="489" spans="1:5" hidden="1" outlineLevel="1" x14ac:dyDescent="0.2">
      <c r="A489" s="22" t="s">
        <v>302</v>
      </c>
      <c r="B489" s="22">
        <v>1</v>
      </c>
      <c r="C489" s="22">
        <v>2</v>
      </c>
      <c r="D489" s="23"/>
      <c r="E489" s="23">
        <v>8620</v>
      </c>
    </row>
    <row r="490" spans="1:5" hidden="1" outlineLevel="1" x14ac:dyDescent="0.2">
      <c r="A490" s="22" t="s">
        <v>302</v>
      </c>
      <c r="B490" s="22">
        <v>2</v>
      </c>
      <c r="C490" s="22">
        <v>2</v>
      </c>
      <c r="D490" s="23"/>
      <c r="E490" s="23">
        <v>8780</v>
      </c>
    </row>
    <row r="491" spans="1:5" hidden="1" outlineLevel="1" x14ac:dyDescent="0.2">
      <c r="A491" s="22" t="s">
        <v>302</v>
      </c>
      <c r="B491" s="22">
        <v>3</v>
      </c>
      <c r="C491" s="22">
        <v>2</v>
      </c>
      <c r="D491" s="23"/>
      <c r="E491" s="23">
        <v>8940</v>
      </c>
    </row>
    <row r="492" spans="1:5" hidden="1" outlineLevel="1" x14ac:dyDescent="0.2">
      <c r="A492" s="22" t="s">
        <v>302</v>
      </c>
      <c r="B492" s="22">
        <v>4</v>
      </c>
      <c r="C492" s="22">
        <v>2</v>
      </c>
      <c r="D492" s="23"/>
      <c r="E492" s="23">
        <v>9100</v>
      </c>
    </row>
    <row r="493" spans="1:5" hidden="1" outlineLevel="1" x14ac:dyDescent="0.2">
      <c r="A493" s="22" t="s">
        <v>302</v>
      </c>
      <c r="B493" s="22">
        <v>5</v>
      </c>
      <c r="C493" s="22">
        <v>2</v>
      </c>
      <c r="D493" s="23"/>
      <c r="E493" s="23">
        <v>9260</v>
      </c>
    </row>
    <row r="494" spans="1:5" hidden="1" outlineLevel="1" x14ac:dyDescent="0.2">
      <c r="A494" s="22" t="s">
        <v>302</v>
      </c>
      <c r="B494" s="22">
        <v>6</v>
      </c>
      <c r="C494" s="22">
        <v>2</v>
      </c>
      <c r="D494" s="23"/>
      <c r="E494" s="23">
        <v>9420</v>
      </c>
    </row>
    <row r="495" spans="1:5" hidden="1" outlineLevel="1" x14ac:dyDescent="0.2">
      <c r="A495" s="22" t="s">
        <v>302</v>
      </c>
      <c r="B495" s="22">
        <v>7</v>
      </c>
      <c r="C495" s="22">
        <v>2</v>
      </c>
      <c r="D495" s="23"/>
      <c r="E495" s="23">
        <v>9580</v>
      </c>
    </row>
    <row r="496" spans="1:5" hidden="1" outlineLevel="1" x14ac:dyDescent="0.2">
      <c r="A496" s="22" t="s">
        <v>302</v>
      </c>
      <c r="B496" s="22">
        <v>8</v>
      </c>
      <c r="C496" s="22">
        <v>2</v>
      </c>
      <c r="D496" s="23"/>
      <c r="E496" s="23">
        <v>9740</v>
      </c>
    </row>
    <row r="497" spans="1:5" hidden="1" outlineLevel="1" x14ac:dyDescent="0.2">
      <c r="A497" s="22" t="s">
        <v>302</v>
      </c>
      <c r="B497" s="22">
        <v>9</v>
      </c>
      <c r="C497" s="22">
        <v>2</v>
      </c>
      <c r="D497" s="23"/>
      <c r="E497" s="23">
        <v>9900</v>
      </c>
    </row>
    <row r="498" spans="1:5" hidden="1" outlineLevel="1" x14ac:dyDescent="0.2">
      <c r="A498" s="22" t="s">
        <v>302</v>
      </c>
      <c r="B498" s="22">
        <v>10</v>
      </c>
      <c r="C498" s="22">
        <v>2</v>
      </c>
      <c r="D498" s="23"/>
      <c r="E498" s="23">
        <v>10060</v>
      </c>
    </row>
    <row r="499" spans="1:5" hidden="1" outlineLevel="1" x14ac:dyDescent="0.2">
      <c r="A499" s="22" t="s">
        <v>302</v>
      </c>
      <c r="B499" s="22">
        <v>11</v>
      </c>
      <c r="C499" s="22">
        <v>2</v>
      </c>
      <c r="D499" s="23"/>
      <c r="E499" s="23">
        <v>10220</v>
      </c>
    </row>
    <row r="500" spans="1:5" hidden="1" outlineLevel="1" x14ac:dyDescent="0.2">
      <c r="A500" s="22" t="s">
        <v>302</v>
      </c>
      <c r="B500" s="22">
        <v>12</v>
      </c>
      <c r="C500" s="22">
        <v>2</v>
      </c>
      <c r="D500" s="23"/>
      <c r="E500" s="23">
        <v>10380</v>
      </c>
    </row>
    <row r="501" spans="1:5" hidden="1" outlineLevel="1" x14ac:dyDescent="0.2">
      <c r="A501" s="25" t="s">
        <v>302</v>
      </c>
      <c r="B501" s="25">
        <v>1</v>
      </c>
      <c r="C501" s="25">
        <v>3</v>
      </c>
      <c r="D501" s="26"/>
      <c r="E501" s="26">
        <v>10899</v>
      </c>
    </row>
    <row r="502" spans="1:5" collapsed="1" x14ac:dyDescent="0.2">
      <c r="A502" s="19" t="s">
        <v>303</v>
      </c>
      <c r="B502" s="19">
        <v>1</v>
      </c>
      <c r="C502" s="19">
        <v>1</v>
      </c>
      <c r="D502" s="20"/>
      <c r="E502" s="20">
        <v>1615</v>
      </c>
    </row>
    <row r="503" spans="1:5" hidden="1" outlineLevel="1" x14ac:dyDescent="0.2">
      <c r="A503" s="19" t="s">
        <v>303</v>
      </c>
      <c r="B503" s="19">
        <v>2</v>
      </c>
      <c r="C503" s="19">
        <v>1</v>
      </c>
      <c r="D503" s="20"/>
      <c r="E503" s="20">
        <v>1775</v>
      </c>
    </row>
    <row r="504" spans="1:5" hidden="1" outlineLevel="1" x14ac:dyDescent="0.2">
      <c r="A504" s="19" t="s">
        <v>303</v>
      </c>
      <c r="B504" s="19">
        <v>3</v>
      </c>
      <c r="C504" s="19">
        <v>1</v>
      </c>
      <c r="D504" s="20"/>
      <c r="E504" s="20">
        <v>1955</v>
      </c>
    </row>
    <row r="505" spans="1:5" hidden="1" outlineLevel="1" x14ac:dyDescent="0.2">
      <c r="A505" s="19" t="s">
        <v>303</v>
      </c>
      <c r="B505" s="19">
        <v>4</v>
      </c>
      <c r="C505" s="19">
        <v>1</v>
      </c>
      <c r="D505" s="20"/>
      <c r="E505" s="20">
        <v>2150</v>
      </c>
    </row>
    <row r="506" spans="1:5" hidden="1" outlineLevel="1" x14ac:dyDescent="0.2">
      <c r="A506" s="19" t="s">
        <v>303</v>
      </c>
      <c r="B506" s="19">
        <v>5</v>
      </c>
      <c r="C506" s="19">
        <v>1</v>
      </c>
      <c r="D506" s="20"/>
      <c r="E506" s="20">
        <v>2365</v>
      </c>
    </row>
    <row r="507" spans="1:5" hidden="1" outlineLevel="1" x14ac:dyDescent="0.2">
      <c r="A507" s="19" t="s">
        <v>303</v>
      </c>
      <c r="B507" s="19">
        <v>6</v>
      </c>
      <c r="C507" s="19">
        <v>1</v>
      </c>
      <c r="D507" s="20"/>
      <c r="E507" s="20">
        <v>2600</v>
      </c>
    </row>
    <row r="508" spans="1:5" hidden="1" outlineLevel="1" x14ac:dyDescent="0.2">
      <c r="A508" s="19" t="s">
        <v>303</v>
      </c>
      <c r="B508" s="19">
        <v>7</v>
      </c>
      <c r="C508" s="19">
        <v>1</v>
      </c>
      <c r="D508" s="20"/>
      <c r="E508" s="20">
        <v>2860</v>
      </c>
    </row>
    <row r="509" spans="1:5" hidden="1" outlineLevel="1" x14ac:dyDescent="0.2">
      <c r="A509" s="19" t="s">
        <v>303</v>
      </c>
      <c r="B509" s="19">
        <v>8</v>
      </c>
      <c r="C509" s="19">
        <v>1</v>
      </c>
      <c r="D509" s="20"/>
      <c r="E509" s="20">
        <v>3145</v>
      </c>
    </row>
    <row r="510" spans="1:5" hidden="1" outlineLevel="1" x14ac:dyDescent="0.2">
      <c r="A510" s="19" t="s">
        <v>303</v>
      </c>
      <c r="B510" s="19">
        <v>9</v>
      </c>
      <c r="C510" s="19">
        <v>1</v>
      </c>
      <c r="D510" s="20"/>
      <c r="E510" s="20">
        <v>3460</v>
      </c>
    </row>
    <row r="511" spans="1:5" hidden="1" outlineLevel="1" x14ac:dyDescent="0.2">
      <c r="A511" s="19" t="s">
        <v>303</v>
      </c>
      <c r="B511" s="19">
        <v>10</v>
      </c>
      <c r="C511" s="19">
        <v>1</v>
      </c>
      <c r="D511" s="20"/>
      <c r="E511" s="20">
        <v>3805</v>
      </c>
    </row>
    <row r="512" spans="1:5" hidden="1" outlineLevel="1" x14ac:dyDescent="0.2">
      <c r="A512" s="19" t="s">
        <v>303</v>
      </c>
      <c r="B512" s="19">
        <v>11</v>
      </c>
      <c r="C512" s="19">
        <v>1</v>
      </c>
      <c r="D512" s="20"/>
      <c r="E512" s="20">
        <v>4185</v>
      </c>
    </row>
    <row r="513" spans="1:5" hidden="1" outlineLevel="1" x14ac:dyDescent="0.2">
      <c r="A513" s="19" t="s">
        <v>303</v>
      </c>
      <c r="B513" s="19">
        <v>12</v>
      </c>
      <c r="C513" s="19">
        <v>1</v>
      </c>
      <c r="D513" s="20"/>
      <c r="E513" s="20">
        <v>4600</v>
      </c>
    </row>
    <row r="514" spans="1:5" hidden="1" outlineLevel="1" x14ac:dyDescent="0.2">
      <c r="A514" s="22" t="s">
        <v>303</v>
      </c>
      <c r="B514" s="22">
        <v>1</v>
      </c>
      <c r="C514" s="22">
        <v>2</v>
      </c>
      <c r="D514" s="23"/>
      <c r="E514" s="23">
        <v>4690</v>
      </c>
    </row>
    <row r="515" spans="1:5" hidden="1" outlineLevel="1" x14ac:dyDescent="0.2">
      <c r="A515" s="22" t="s">
        <v>303</v>
      </c>
      <c r="B515" s="22">
        <v>2</v>
      </c>
      <c r="C515" s="22">
        <v>2</v>
      </c>
      <c r="D515" s="23"/>
      <c r="E515" s="23">
        <v>4780</v>
      </c>
    </row>
    <row r="516" spans="1:5" hidden="1" outlineLevel="1" x14ac:dyDescent="0.2">
      <c r="A516" s="22" t="s">
        <v>303</v>
      </c>
      <c r="B516" s="22">
        <v>3</v>
      </c>
      <c r="C516" s="22">
        <v>2</v>
      </c>
      <c r="D516" s="23"/>
      <c r="E516" s="23">
        <v>4870</v>
      </c>
    </row>
    <row r="517" spans="1:5" hidden="1" outlineLevel="1" x14ac:dyDescent="0.2">
      <c r="A517" s="22" t="s">
        <v>303</v>
      </c>
      <c r="B517" s="22">
        <v>4</v>
      </c>
      <c r="C517" s="22">
        <v>2</v>
      </c>
      <c r="D517" s="23"/>
      <c r="E517" s="23">
        <v>4960</v>
      </c>
    </row>
    <row r="518" spans="1:5" hidden="1" outlineLevel="1" x14ac:dyDescent="0.2">
      <c r="A518" s="22" t="s">
        <v>303</v>
      </c>
      <c r="B518" s="22">
        <v>5</v>
      </c>
      <c r="C518" s="22">
        <v>2</v>
      </c>
      <c r="D518" s="23"/>
      <c r="E518" s="23">
        <v>5050</v>
      </c>
    </row>
    <row r="519" spans="1:5" hidden="1" outlineLevel="1" x14ac:dyDescent="0.2">
      <c r="A519" s="22" t="s">
        <v>303</v>
      </c>
      <c r="B519" s="22">
        <v>6</v>
      </c>
      <c r="C519" s="22">
        <v>2</v>
      </c>
      <c r="D519" s="23"/>
      <c r="E519" s="23">
        <v>5140</v>
      </c>
    </row>
    <row r="520" spans="1:5" hidden="1" outlineLevel="1" x14ac:dyDescent="0.2">
      <c r="A520" s="22" t="s">
        <v>303</v>
      </c>
      <c r="B520" s="22">
        <v>7</v>
      </c>
      <c r="C520" s="22">
        <v>2</v>
      </c>
      <c r="D520" s="23"/>
      <c r="E520" s="23">
        <v>5230</v>
      </c>
    </row>
    <row r="521" spans="1:5" hidden="1" outlineLevel="1" x14ac:dyDescent="0.2">
      <c r="A521" s="22" t="s">
        <v>303</v>
      </c>
      <c r="B521" s="22">
        <v>8</v>
      </c>
      <c r="C521" s="22">
        <v>2</v>
      </c>
      <c r="D521" s="23"/>
      <c r="E521" s="23">
        <v>5320</v>
      </c>
    </row>
    <row r="522" spans="1:5" hidden="1" outlineLevel="1" x14ac:dyDescent="0.2">
      <c r="A522" s="22" t="s">
        <v>303</v>
      </c>
      <c r="B522" s="22">
        <v>9</v>
      </c>
      <c r="C522" s="22">
        <v>2</v>
      </c>
      <c r="D522" s="23"/>
      <c r="E522" s="23">
        <v>5410</v>
      </c>
    </row>
    <row r="523" spans="1:5" hidden="1" outlineLevel="1" x14ac:dyDescent="0.2">
      <c r="A523" s="22" t="s">
        <v>303</v>
      </c>
      <c r="B523" s="22">
        <v>10</v>
      </c>
      <c r="C523" s="22">
        <v>2</v>
      </c>
      <c r="D523" s="23"/>
      <c r="E523" s="23">
        <v>5500</v>
      </c>
    </row>
    <row r="524" spans="1:5" hidden="1" outlineLevel="1" x14ac:dyDescent="0.2">
      <c r="A524" s="22" t="s">
        <v>303</v>
      </c>
      <c r="B524" s="22">
        <v>11</v>
      </c>
      <c r="C524" s="22">
        <v>2</v>
      </c>
      <c r="D524" s="23"/>
      <c r="E524" s="23">
        <v>5590</v>
      </c>
    </row>
    <row r="525" spans="1:5" hidden="1" outlineLevel="1" x14ac:dyDescent="0.2">
      <c r="A525" s="22" t="s">
        <v>303</v>
      </c>
      <c r="B525" s="22">
        <v>12</v>
      </c>
      <c r="C525" s="22">
        <v>2</v>
      </c>
      <c r="D525" s="23"/>
      <c r="E525" s="23">
        <v>5680</v>
      </c>
    </row>
    <row r="526" spans="1:5" hidden="1" outlineLevel="1" x14ac:dyDescent="0.2">
      <c r="A526" s="25" t="s">
        <v>303</v>
      </c>
      <c r="B526" s="25">
        <v>1</v>
      </c>
      <c r="C526" s="25">
        <v>3</v>
      </c>
      <c r="D526" s="26"/>
      <c r="E526" s="26">
        <v>5964</v>
      </c>
    </row>
    <row r="527" spans="1:5" collapsed="1" x14ac:dyDescent="0.2">
      <c r="A527" s="19" t="s">
        <v>304</v>
      </c>
      <c r="B527" s="19">
        <v>1</v>
      </c>
      <c r="C527" s="19">
        <v>1</v>
      </c>
      <c r="D527" s="20"/>
      <c r="E527" s="20">
        <v>20</v>
      </c>
    </row>
    <row r="528" spans="1:5" hidden="1" outlineLevel="1" x14ac:dyDescent="0.2">
      <c r="A528" s="19" t="s">
        <v>304</v>
      </c>
      <c r="B528" s="19">
        <v>2</v>
      </c>
      <c r="C528" s="19">
        <v>1</v>
      </c>
      <c r="D528" s="20"/>
      <c r="E528" s="20">
        <v>20</v>
      </c>
    </row>
    <row r="529" spans="1:5" hidden="1" outlineLevel="1" x14ac:dyDescent="0.2">
      <c r="A529" s="19" t="s">
        <v>304</v>
      </c>
      <c r="B529" s="19">
        <v>3</v>
      </c>
      <c r="C529" s="19">
        <v>1</v>
      </c>
      <c r="D529" s="20"/>
      <c r="E529" s="20">
        <v>20</v>
      </c>
    </row>
    <row r="530" spans="1:5" hidden="1" outlineLevel="1" x14ac:dyDescent="0.2">
      <c r="A530" s="19" t="s">
        <v>304</v>
      </c>
      <c r="B530" s="19">
        <v>4</v>
      </c>
      <c r="C530" s="19">
        <v>1</v>
      </c>
      <c r="D530" s="20"/>
      <c r="E530" s="20">
        <v>20</v>
      </c>
    </row>
    <row r="531" spans="1:5" hidden="1" outlineLevel="1" x14ac:dyDescent="0.2">
      <c r="A531" s="19" t="s">
        <v>304</v>
      </c>
      <c r="B531" s="19">
        <v>5</v>
      </c>
      <c r="C531" s="19">
        <v>1</v>
      </c>
      <c r="D531" s="20"/>
      <c r="E531" s="20">
        <v>20</v>
      </c>
    </row>
    <row r="532" spans="1:5" hidden="1" outlineLevel="1" x14ac:dyDescent="0.2">
      <c r="A532" s="19" t="s">
        <v>304</v>
      </c>
      <c r="B532" s="19">
        <v>6</v>
      </c>
      <c r="C532" s="19">
        <v>1</v>
      </c>
      <c r="D532" s="20"/>
      <c r="E532" s="20">
        <v>20</v>
      </c>
    </row>
    <row r="533" spans="1:5" hidden="1" outlineLevel="1" x14ac:dyDescent="0.2">
      <c r="A533" s="19" t="s">
        <v>304</v>
      </c>
      <c r="B533" s="19">
        <v>7</v>
      </c>
      <c r="C533" s="19">
        <v>1</v>
      </c>
      <c r="D533" s="20"/>
      <c r="E533" s="20">
        <v>20</v>
      </c>
    </row>
    <row r="534" spans="1:5" hidden="1" outlineLevel="1" x14ac:dyDescent="0.2">
      <c r="A534" s="19" t="s">
        <v>304</v>
      </c>
      <c r="B534" s="19">
        <v>8</v>
      </c>
      <c r="C534" s="19">
        <v>1</v>
      </c>
      <c r="D534" s="20"/>
      <c r="E534" s="20">
        <v>20</v>
      </c>
    </row>
    <row r="535" spans="1:5" hidden="1" outlineLevel="1" x14ac:dyDescent="0.2">
      <c r="A535" s="19" t="s">
        <v>304</v>
      </c>
      <c r="B535" s="19">
        <v>9</v>
      </c>
      <c r="C535" s="19">
        <v>1</v>
      </c>
      <c r="D535" s="20"/>
      <c r="E535" s="20">
        <v>20</v>
      </c>
    </row>
    <row r="536" spans="1:5" hidden="1" outlineLevel="1" x14ac:dyDescent="0.2">
      <c r="A536" s="19" t="s">
        <v>304</v>
      </c>
      <c r="B536" s="19">
        <v>10</v>
      </c>
      <c r="C536" s="19">
        <v>1</v>
      </c>
      <c r="D536" s="20"/>
      <c r="E536" s="20">
        <v>20</v>
      </c>
    </row>
    <row r="537" spans="1:5" hidden="1" outlineLevel="1" x14ac:dyDescent="0.2">
      <c r="A537" s="19" t="s">
        <v>304</v>
      </c>
      <c r="B537" s="19">
        <v>11</v>
      </c>
      <c r="C537" s="19">
        <v>1</v>
      </c>
      <c r="D537" s="20"/>
      <c r="E537" s="20">
        <v>20</v>
      </c>
    </row>
    <row r="538" spans="1:5" hidden="1" outlineLevel="1" x14ac:dyDescent="0.2">
      <c r="A538" s="19" t="s">
        <v>304</v>
      </c>
      <c r="B538" s="19">
        <v>12</v>
      </c>
      <c r="C538" s="19">
        <v>1</v>
      </c>
      <c r="D538" s="20"/>
      <c r="E538" s="20">
        <v>20</v>
      </c>
    </row>
    <row r="539" spans="1:5" hidden="1" outlineLevel="1" x14ac:dyDescent="0.2">
      <c r="A539" s="22" t="s">
        <v>304</v>
      </c>
      <c r="B539" s="22">
        <v>1</v>
      </c>
      <c r="C539" s="22">
        <v>2</v>
      </c>
      <c r="D539" s="23"/>
      <c r="E539" s="23">
        <v>20</v>
      </c>
    </row>
    <row r="540" spans="1:5" hidden="1" outlineLevel="1" x14ac:dyDescent="0.2">
      <c r="A540" s="22" t="s">
        <v>304</v>
      </c>
      <c r="B540" s="22">
        <v>2</v>
      </c>
      <c r="C540" s="22">
        <v>2</v>
      </c>
      <c r="D540" s="23"/>
      <c r="E540" s="23">
        <v>20</v>
      </c>
    </row>
    <row r="541" spans="1:5" hidden="1" outlineLevel="1" x14ac:dyDescent="0.2">
      <c r="A541" s="22" t="s">
        <v>304</v>
      </c>
      <c r="B541" s="22">
        <v>3</v>
      </c>
      <c r="C541" s="22">
        <v>2</v>
      </c>
      <c r="D541" s="23"/>
      <c r="E541" s="23">
        <v>20</v>
      </c>
    </row>
    <row r="542" spans="1:5" hidden="1" outlineLevel="1" x14ac:dyDescent="0.2">
      <c r="A542" s="22" t="s">
        <v>304</v>
      </c>
      <c r="B542" s="22">
        <v>4</v>
      </c>
      <c r="C542" s="22">
        <v>2</v>
      </c>
      <c r="D542" s="23"/>
      <c r="E542" s="23">
        <v>20</v>
      </c>
    </row>
    <row r="543" spans="1:5" hidden="1" outlineLevel="1" x14ac:dyDescent="0.2">
      <c r="A543" s="22" t="s">
        <v>304</v>
      </c>
      <c r="B543" s="22">
        <v>5</v>
      </c>
      <c r="C543" s="22">
        <v>2</v>
      </c>
      <c r="D543" s="23"/>
      <c r="E543" s="23">
        <v>20</v>
      </c>
    </row>
    <row r="544" spans="1:5" hidden="1" outlineLevel="1" x14ac:dyDescent="0.2">
      <c r="A544" s="22" t="s">
        <v>304</v>
      </c>
      <c r="B544" s="22">
        <v>6</v>
      </c>
      <c r="C544" s="22">
        <v>2</v>
      </c>
      <c r="D544" s="23"/>
      <c r="E544" s="23">
        <v>20</v>
      </c>
    </row>
    <row r="545" spans="1:5" hidden="1" outlineLevel="1" x14ac:dyDescent="0.2">
      <c r="A545" s="22" t="s">
        <v>304</v>
      </c>
      <c r="B545" s="22">
        <v>7</v>
      </c>
      <c r="C545" s="22">
        <v>2</v>
      </c>
      <c r="D545" s="23"/>
      <c r="E545" s="23">
        <v>20</v>
      </c>
    </row>
    <row r="546" spans="1:5" hidden="1" outlineLevel="1" x14ac:dyDescent="0.2">
      <c r="A546" s="22" t="s">
        <v>304</v>
      </c>
      <c r="B546" s="22">
        <v>8</v>
      </c>
      <c r="C546" s="22">
        <v>2</v>
      </c>
      <c r="D546" s="23"/>
      <c r="E546" s="23">
        <v>20</v>
      </c>
    </row>
    <row r="547" spans="1:5" hidden="1" outlineLevel="1" x14ac:dyDescent="0.2">
      <c r="A547" s="22" t="s">
        <v>304</v>
      </c>
      <c r="B547" s="22">
        <v>9</v>
      </c>
      <c r="C547" s="22">
        <v>2</v>
      </c>
      <c r="D547" s="23"/>
      <c r="E547" s="23">
        <v>20</v>
      </c>
    </row>
    <row r="548" spans="1:5" hidden="1" outlineLevel="1" x14ac:dyDescent="0.2">
      <c r="A548" s="22" t="s">
        <v>304</v>
      </c>
      <c r="B548" s="22">
        <v>10</v>
      </c>
      <c r="C548" s="22">
        <v>2</v>
      </c>
      <c r="D548" s="23"/>
      <c r="E548" s="23">
        <v>20</v>
      </c>
    </row>
    <row r="549" spans="1:5" hidden="1" outlineLevel="1" x14ac:dyDescent="0.2">
      <c r="A549" s="22" t="s">
        <v>304</v>
      </c>
      <c r="B549" s="22">
        <v>11</v>
      </c>
      <c r="C549" s="22">
        <v>2</v>
      </c>
      <c r="D549" s="23"/>
      <c r="E549" s="23">
        <v>20</v>
      </c>
    </row>
    <row r="550" spans="1:5" hidden="1" outlineLevel="1" x14ac:dyDescent="0.2">
      <c r="A550" s="22" t="s">
        <v>304</v>
      </c>
      <c r="B550" s="22">
        <v>12</v>
      </c>
      <c r="C550" s="22">
        <v>2</v>
      </c>
      <c r="D550" s="23"/>
      <c r="E550" s="23">
        <v>20</v>
      </c>
    </row>
    <row r="551" spans="1:5" hidden="1" outlineLevel="1" x14ac:dyDescent="0.2">
      <c r="A551" s="25" t="s">
        <v>304</v>
      </c>
      <c r="B551" s="25">
        <v>1</v>
      </c>
      <c r="C551" s="25">
        <v>3</v>
      </c>
      <c r="D551" s="26"/>
      <c r="E551" s="26">
        <v>20</v>
      </c>
    </row>
    <row r="552" spans="1:5" collapsed="1" x14ac:dyDescent="0.2">
      <c r="A552" s="19" t="s">
        <v>305</v>
      </c>
      <c r="B552" s="19">
        <v>1</v>
      </c>
      <c r="C552" s="19">
        <v>1</v>
      </c>
      <c r="D552" s="20"/>
      <c r="E552" s="20">
        <v>1280</v>
      </c>
    </row>
    <row r="553" spans="1:5" hidden="1" outlineLevel="1" x14ac:dyDescent="0.2">
      <c r="A553" s="19" t="s">
        <v>305</v>
      </c>
      <c r="B553" s="19">
        <v>2</v>
      </c>
      <c r="C553" s="19">
        <v>1</v>
      </c>
      <c r="D553" s="20"/>
      <c r="E553" s="20">
        <v>1527</v>
      </c>
    </row>
    <row r="554" spans="1:5" hidden="1" outlineLevel="1" x14ac:dyDescent="0.2">
      <c r="A554" s="19" t="s">
        <v>305</v>
      </c>
      <c r="B554" s="19">
        <v>3</v>
      </c>
      <c r="C554" s="19">
        <v>1</v>
      </c>
      <c r="D554" s="20"/>
      <c r="E554" s="20">
        <v>1774</v>
      </c>
    </row>
    <row r="555" spans="1:5" hidden="1" outlineLevel="1" x14ac:dyDescent="0.2">
      <c r="A555" s="19" t="s">
        <v>305</v>
      </c>
      <c r="B555" s="19">
        <v>4</v>
      </c>
      <c r="C555" s="19">
        <v>1</v>
      </c>
      <c r="D555" s="20"/>
      <c r="E555" s="20">
        <v>2021</v>
      </c>
    </row>
    <row r="556" spans="1:5" hidden="1" outlineLevel="1" x14ac:dyDescent="0.2">
      <c r="A556" s="19" t="s">
        <v>305</v>
      </c>
      <c r="B556" s="19">
        <v>5</v>
      </c>
      <c r="C556" s="19">
        <v>1</v>
      </c>
      <c r="D556" s="20"/>
      <c r="E556" s="20">
        <v>2268</v>
      </c>
    </row>
    <row r="557" spans="1:5" hidden="1" outlineLevel="1" x14ac:dyDescent="0.2">
      <c r="A557" s="19" t="s">
        <v>305</v>
      </c>
      <c r="B557" s="19">
        <v>6</v>
      </c>
      <c r="C557" s="19">
        <v>1</v>
      </c>
      <c r="D557" s="20"/>
      <c r="E557" s="20">
        <v>2515</v>
      </c>
    </row>
    <row r="558" spans="1:5" hidden="1" outlineLevel="1" x14ac:dyDescent="0.2">
      <c r="A558" s="19" t="s">
        <v>305</v>
      </c>
      <c r="B558" s="19">
        <v>7</v>
      </c>
      <c r="C558" s="19">
        <v>1</v>
      </c>
      <c r="D558" s="20"/>
      <c r="E558" s="20">
        <v>2762</v>
      </c>
    </row>
    <row r="559" spans="1:5" hidden="1" outlineLevel="1" x14ac:dyDescent="0.2">
      <c r="A559" s="19" t="s">
        <v>305</v>
      </c>
      <c r="B559" s="19">
        <v>8</v>
      </c>
      <c r="C559" s="19">
        <v>1</v>
      </c>
      <c r="D559" s="20"/>
      <c r="E559" s="20">
        <v>3009</v>
      </c>
    </row>
    <row r="560" spans="1:5" hidden="1" outlineLevel="1" x14ac:dyDescent="0.2">
      <c r="A560" s="19" t="s">
        <v>305</v>
      </c>
      <c r="B560" s="19">
        <v>9</v>
      </c>
      <c r="C560" s="19">
        <v>1</v>
      </c>
      <c r="D560" s="20"/>
      <c r="E560" s="20">
        <v>3256</v>
      </c>
    </row>
    <row r="561" spans="1:5" hidden="1" outlineLevel="1" x14ac:dyDescent="0.2">
      <c r="A561" s="19" t="s">
        <v>305</v>
      </c>
      <c r="B561" s="19">
        <v>10</v>
      </c>
      <c r="C561" s="19">
        <v>1</v>
      </c>
      <c r="D561" s="20"/>
      <c r="E561" s="20">
        <v>3503</v>
      </c>
    </row>
    <row r="562" spans="1:5" hidden="1" outlineLevel="1" x14ac:dyDescent="0.2">
      <c r="A562" s="19" t="s">
        <v>305</v>
      </c>
      <c r="B562" s="19">
        <v>11</v>
      </c>
      <c r="C562" s="19">
        <v>1</v>
      </c>
      <c r="D562" s="20"/>
      <c r="E562" s="20">
        <v>3750</v>
      </c>
    </row>
    <row r="563" spans="1:5" hidden="1" outlineLevel="1" x14ac:dyDescent="0.2">
      <c r="A563" s="19" t="s">
        <v>305</v>
      </c>
      <c r="B563" s="19">
        <v>12</v>
      </c>
      <c r="C563" s="19">
        <v>1</v>
      </c>
      <c r="D563" s="20"/>
      <c r="E563" s="20">
        <v>4000</v>
      </c>
    </row>
    <row r="564" spans="1:5" hidden="1" outlineLevel="1" x14ac:dyDescent="0.2">
      <c r="A564" s="22" t="s">
        <v>305</v>
      </c>
      <c r="B564" s="22">
        <v>1</v>
      </c>
      <c r="C564" s="22">
        <v>2</v>
      </c>
      <c r="D564" s="23"/>
      <c r="E564" s="23">
        <v>4000</v>
      </c>
    </row>
    <row r="565" spans="1:5" hidden="1" outlineLevel="1" x14ac:dyDescent="0.2">
      <c r="A565" s="22" t="s">
        <v>305</v>
      </c>
      <c r="B565" s="22">
        <v>2</v>
      </c>
      <c r="C565" s="22">
        <v>2</v>
      </c>
      <c r="D565" s="23"/>
      <c r="E565" s="23">
        <v>4080</v>
      </c>
    </row>
    <row r="566" spans="1:5" hidden="1" outlineLevel="1" x14ac:dyDescent="0.2">
      <c r="A566" s="22" t="s">
        <v>305</v>
      </c>
      <c r="B566" s="22">
        <v>3</v>
      </c>
      <c r="C566" s="22">
        <v>2</v>
      </c>
      <c r="D566" s="23"/>
      <c r="E566" s="23">
        <v>4160</v>
      </c>
    </row>
    <row r="567" spans="1:5" hidden="1" outlineLevel="1" x14ac:dyDescent="0.2">
      <c r="A567" s="22" t="s">
        <v>305</v>
      </c>
      <c r="B567" s="22">
        <v>4</v>
      </c>
      <c r="C567" s="22">
        <v>2</v>
      </c>
      <c r="D567" s="23"/>
      <c r="E567" s="23">
        <v>4240</v>
      </c>
    </row>
    <row r="568" spans="1:5" hidden="1" outlineLevel="1" x14ac:dyDescent="0.2">
      <c r="A568" s="22" t="s">
        <v>305</v>
      </c>
      <c r="B568" s="22">
        <v>5</v>
      </c>
      <c r="C568" s="22">
        <v>2</v>
      </c>
      <c r="D568" s="23"/>
      <c r="E568" s="23">
        <v>4320</v>
      </c>
    </row>
    <row r="569" spans="1:5" hidden="1" outlineLevel="1" x14ac:dyDescent="0.2">
      <c r="A569" s="22" t="s">
        <v>305</v>
      </c>
      <c r="B569" s="22">
        <v>6</v>
      </c>
      <c r="C569" s="22">
        <v>2</v>
      </c>
      <c r="D569" s="23"/>
      <c r="E569" s="23">
        <v>4400</v>
      </c>
    </row>
    <row r="570" spans="1:5" hidden="1" outlineLevel="1" x14ac:dyDescent="0.2">
      <c r="A570" s="22" t="s">
        <v>305</v>
      </c>
      <c r="B570" s="22">
        <v>7</v>
      </c>
      <c r="C570" s="22">
        <v>2</v>
      </c>
      <c r="D570" s="23"/>
      <c r="E570" s="23">
        <v>4480</v>
      </c>
    </row>
    <row r="571" spans="1:5" hidden="1" outlineLevel="1" x14ac:dyDescent="0.2">
      <c r="A571" s="22" t="s">
        <v>305</v>
      </c>
      <c r="B571" s="22">
        <v>8</v>
      </c>
      <c r="C571" s="22">
        <v>2</v>
      </c>
      <c r="D571" s="23"/>
      <c r="E571" s="23">
        <v>4560</v>
      </c>
    </row>
    <row r="572" spans="1:5" hidden="1" outlineLevel="1" x14ac:dyDescent="0.2">
      <c r="A572" s="22" t="s">
        <v>305</v>
      </c>
      <c r="B572" s="22">
        <v>9</v>
      </c>
      <c r="C572" s="22">
        <v>2</v>
      </c>
      <c r="D572" s="23"/>
      <c r="E572" s="23">
        <v>4640</v>
      </c>
    </row>
    <row r="573" spans="1:5" hidden="1" outlineLevel="1" x14ac:dyDescent="0.2">
      <c r="A573" s="22" t="s">
        <v>305</v>
      </c>
      <c r="B573" s="22">
        <v>10</v>
      </c>
      <c r="C573" s="22">
        <v>2</v>
      </c>
      <c r="D573" s="23"/>
      <c r="E573" s="23">
        <v>4720</v>
      </c>
    </row>
    <row r="574" spans="1:5" hidden="1" outlineLevel="1" x14ac:dyDescent="0.2">
      <c r="A574" s="22" t="s">
        <v>305</v>
      </c>
      <c r="B574" s="22">
        <v>11</v>
      </c>
      <c r="C574" s="22">
        <v>2</v>
      </c>
      <c r="D574" s="23"/>
      <c r="E574" s="23">
        <v>4800</v>
      </c>
    </row>
    <row r="575" spans="1:5" hidden="1" outlineLevel="1" x14ac:dyDescent="0.2">
      <c r="A575" s="22" t="s">
        <v>305</v>
      </c>
      <c r="B575" s="22">
        <v>12</v>
      </c>
      <c r="C575" s="22">
        <v>2</v>
      </c>
      <c r="D575" s="23"/>
      <c r="E575" s="23">
        <v>4880</v>
      </c>
    </row>
    <row r="576" spans="1:5" hidden="1" outlineLevel="1" x14ac:dyDescent="0.2">
      <c r="A576" s="25" t="s">
        <v>305</v>
      </c>
      <c r="B576" s="25">
        <v>1</v>
      </c>
      <c r="C576" s="25">
        <v>3</v>
      </c>
      <c r="D576" s="26"/>
      <c r="E576" s="26">
        <v>5124</v>
      </c>
    </row>
    <row r="577" spans="1:5" collapsed="1" x14ac:dyDescent="0.2">
      <c r="A577" s="19" t="s">
        <v>306</v>
      </c>
      <c r="B577" s="19">
        <v>1</v>
      </c>
      <c r="C577" s="19">
        <v>1</v>
      </c>
      <c r="D577" s="20"/>
      <c r="E577" s="20">
        <v>20</v>
      </c>
    </row>
    <row r="578" spans="1:5" hidden="1" outlineLevel="1" x14ac:dyDescent="0.2">
      <c r="A578" s="19" t="s">
        <v>306</v>
      </c>
      <c r="B578" s="19">
        <v>2</v>
      </c>
      <c r="C578" s="19">
        <v>1</v>
      </c>
      <c r="D578" s="20"/>
      <c r="E578" s="20">
        <v>20</v>
      </c>
    </row>
    <row r="579" spans="1:5" hidden="1" outlineLevel="1" x14ac:dyDescent="0.2">
      <c r="A579" s="19" t="s">
        <v>306</v>
      </c>
      <c r="B579" s="19">
        <v>3</v>
      </c>
      <c r="C579" s="19">
        <v>1</v>
      </c>
      <c r="D579" s="20"/>
      <c r="E579" s="20">
        <v>20</v>
      </c>
    </row>
    <row r="580" spans="1:5" hidden="1" outlineLevel="1" x14ac:dyDescent="0.2">
      <c r="A580" s="19" t="s">
        <v>306</v>
      </c>
      <c r="B580" s="19">
        <v>4</v>
      </c>
      <c r="C580" s="19">
        <v>1</v>
      </c>
      <c r="D580" s="20"/>
      <c r="E580" s="20">
        <v>20</v>
      </c>
    </row>
    <row r="581" spans="1:5" hidden="1" outlineLevel="1" x14ac:dyDescent="0.2">
      <c r="A581" s="19" t="s">
        <v>306</v>
      </c>
      <c r="B581" s="19">
        <v>5</v>
      </c>
      <c r="C581" s="19">
        <v>1</v>
      </c>
      <c r="D581" s="20"/>
      <c r="E581" s="20">
        <v>20</v>
      </c>
    </row>
    <row r="582" spans="1:5" hidden="1" outlineLevel="1" x14ac:dyDescent="0.2">
      <c r="A582" s="19" t="s">
        <v>306</v>
      </c>
      <c r="B582" s="19">
        <v>6</v>
      </c>
      <c r="C582" s="19">
        <v>1</v>
      </c>
      <c r="D582" s="20"/>
      <c r="E582" s="20">
        <v>20</v>
      </c>
    </row>
    <row r="583" spans="1:5" hidden="1" outlineLevel="1" x14ac:dyDescent="0.2">
      <c r="A583" s="19" t="s">
        <v>306</v>
      </c>
      <c r="B583" s="19">
        <v>7</v>
      </c>
      <c r="C583" s="19">
        <v>1</v>
      </c>
      <c r="D583" s="20"/>
      <c r="E583" s="20">
        <v>20</v>
      </c>
    </row>
    <row r="584" spans="1:5" hidden="1" outlineLevel="1" x14ac:dyDescent="0.2">
      <c r="A584" s="19" t="s">
        <v>306</v>
      </c>
      <c r="B584" s="19">
        <v>8</v>
      </c>
      <c r="C584" s="19">
        <v>1</v>
      </c>
      <c r="D584" s="20"/>
      <c r="E584" s="20">
        <v>20</v>
      </c>
    </row>
    <row r="585" spans="1:5" hidden="1" outlineLevel="1" x14ac:dyDescent="0.2">
      <c r="A585" s="19" t="s">
        <v>306</v>
      </c>
      <c r="B585" s="19">
        <v>9</v>
      </c>
      <c r="C585" s="19">
        <v>1</v>
      </c>
      <c r="D585" s="20"/>
      <c r="E585" s="20">
        <v>20</v>
      </c>
    </row>
    <row r="586" spans="1:5" hidden="1" outlineLevel="1" x14ac:dyDescent="0.2">
      <c r="A586" s="19" t="s">
        <v>306</v>
      </c>
      <c r="B586" s="19">
        <v>10</v>
      </c>
      <c r="C586" s="19">
        <v>1</v>
      </c>
      <c r="D586" s="20"/>
      <c r="E586" s="20">
        <v>20</v>
      </c>
    </row>
    <row r="587" spans="1:5" hidden="1" outlineLevel="1" x14ac:dyDescent="0.2">
      <c r="A587" s="19" t="s">
        <v>306</v>
      </c>
      <c r="B587" s="19">
        <v>11</v>
      </c>
      <c r="C587" s="19">
        <v>1</v>
      </c>
      <c r="D587" s="20"/>
      <c r="E587" s="20">
        <v>20</v>
      </c>
    </row>
    <row r="588" spans="1:5" hidden="1" outlineLevel="1" x14ac:dyDescent="0.2">
      <c r="A588" s="19" t="s">
        <v>306</v>
      </c>
      <c r="B588" s="19">
        <v>12</v>
      </c>
      <c r="C588" s="19">
        <v>1</v>
      </c>
      <c r="D588" s="20"/>
      <c r="E588" s="20">
        <v>20</v>
      </c>
    </row>
    <row r="589" spans="1:5" hidden="1" outlineLevel="1" x14ac:dyDescent="0.2">
      <c r="A589" s="22" t="s">
        <v>306</v>
      </c>
      <c r="B589" s="22">
        <v>1</v>
      </c>
      <c r="C589" s="22">
        <v>2</v>
      </c>
      <c r="D589" s="23"/>
      <c r="E589" s="23">
        <v>20</v>
      </c>
    </row>
    <row r="590" spans="1:5" hidden="1" outlineLevel="1" x14ac:dyDescent="0.2">
      <c r="A590" s="22" t="s">
        <v>306</v>
      </c>
      <c r="B590" s="22">
        <v>2</v>
      </c>
      <c r="C590" s="22">
        <v>2</v>
      </c>
      <c r="D590" s="23"/>
      <c r="E590" s="23">
        <v>20</v>
      </c>
    </row>
    <row r="591" spans="1:5" hidden="1" outlineLevel="1" x14ac:dyDescent="0.2">
      <c r="A591" s="22" t="s">
        <v>306</v>
      </c>
      <c r="B591" s="22">
        <v>3</v>
      </c>
      <c r="C591" s="22">
        <v>2</v>
      </c>
      <c r="D591" s="23"/>
      <c r="E591" s="23">
        <v>20</v>
      </c>
    </row>
    <row r="592" spans="1:5" hidden="1" outlineLevel="1" x14ac:dyDescent="0.2">
      <c r="A592" s="22" t="s">
        <v>306</v>
      </c>
      <c r="B592" s="22">
        <v>4</v>
      </c>
      <c r="C592" s="22">
        <v>2</v>
      </c>
      <c r="D592" s="23"/>
      <c r="E592" s="23">
        <v>20</v>
      </c>
    </row>
    <row r="593" spans="1:5" hidden="1" outlineLevel="1" x14ac:dyDescent="0.2">
      <c r="A593" s="22" t="s">
        <v>306</v>
      </c>
      <c r="B593" s="22">
        <v>5</v>
      </c>
      <c r="C593" s="22">
        <v>2</v>
      </c>
      <c r="D593" s="23"/>
      <c r="E593" s="23">
        <v>20</v>
      </c>
    </row>
    <row r="594" spans="1:5" hidden="1" outlineLevel="1" x14ac:dyDescent="0.2">
      <c r="A594" s="22" t="s">
        <v>306</v>
      </c>
      <c r="B594" s="22">
        <v>6</v>
      </c>
      <c r="C594" s="22">
        <v>2</v>
      </c>
      <c r="D594" s="23"/>
      <c r="E594" s="23">
        <v>20</v>
      </c>
    </row>
    <row r="595" spans="1:5" hidden="1" outlineLevel="1" x14ac:dyDescent="0.2">
      <c r="A595" s="22" t="s">
        <v>306</v>
      </c>
      <c r="B595" s="22">
        <v>7</v>
      </c>
      <c r="C595" s="22">
        <v>2</v>
      </c>
      <c r="D595" s="23"/>
      <c r="E595" s="23">
        <v>20</v>
      </c>
    </row>
    <row r="596" spans="1:5" hidden="1" outlineLevel="1" x14ac:dyDescent="0.2">
      <c r="A596" s="22" t="s">
        <v>306</v>
      </c>
      <c r="B596" s="22">
        <v>8</v>
      </c>
      <c r="C596" s="22">
        <v>2</v>
      </c>
      <c r="D596" s="23"/>
      <c r="E596" s="23">
        <v>20</v>
      </c>
    </row>
    <row r="597" spans="1:5" hidden="1" outlineLevel="1" x14ac:dyDescent="0.2">
      <c r="A597" s="22" t="s">
        <v>306</v>
      </c>
      <c r="B597" s="22">
        <v>9</v>
      </c>
      <c r="C597" s="22">
        <v>2</v>
      </c>
      <c r="D597" s="23"/>
      <c r="E597" s="23">
        <v>20</v>
      </c>
    </row>
    <row r="598" spans="1:5" hidden="1" outlineLevel="1" x14ac:dyDescent="0.2">
      <c r="A598" s="22" t="s">
        <v>306</v>
      </c>
      <c r="B598" s="22">
        <v>10</v>
      </c>
      <c r="C598" s="22">
        <v>2</v>
      </c>
      <c r="D598" s="23"/>
      <c r="E598" s="23">
        <v>20</v>
      </c>
    </row>
    <row r="599" spans="1:5" hidden="1" outlineLevel="1" x14ac:dyDescent="0.2">
      <c r="A599" s="22" t="s">
        <v>306</v>
      </c>
      <c r="B599" s="22">
        <v>11</v>
      </c>
      <c r="C599" s="22">
        <v>2</v>
      </c>
      <c r="D599" s="23"/>
      <c r="E599" s="23">
        <v>20</v>
      </c>
    </row>
    <row r="600" spans="1:5" hidden="1" outlineLevel="1" x14ac:dyDescent="0.2">
      <c r="A600" s="22" t="s">
        <v>306</v>
      </c>
      <c r="B600" s="22">
        <v>12</v>
      </c>
      <c r="C600" s="22">
        <v>2</v>
      </c>
      <c r="D600" s="23"/>
      <c r="E600" s="23">
        <v>20</v>
      </c>
    </row>
    <row r="601" spans="1:5" hidden="1" outlineLevel="1" x14ac:dyDescent="0.2">
      <c r="A601" s="25" t="s">
        <v>306</v>
      </c>
      <c r="B601" s="25">
        <v>1</v>
      </c>
      <c r="C601" s="25">
        <v>3</v>
      </c>
      <c r="D601" s="26"/>
      <c r="E601" s="26">
        <v>20</v>
      </c>
    </row>
    <row r="602" spans="1:5" collapsed="1" x14ac:dyDescent="0.2">
      <c r="A602" s="19" t="s">
        <v>307</v>
      </c>
      <c r="B602" s="19">
        <v>1</v>
      </c>
      <c r="C602" s="19">
        <v>1</v>
      </c>
      <c r="D602" s="20"/>
      <c r="E602" s="20">
        <v>620</v>
      </c>
    </row>
    <row r="603" spans="1:5" hidden="1" outlineLevel="1" x14ac:dyDescent="0.2">
      <c r="A603" s="19" t="s">
        <v>307</v>
      </c>
      <c r="B603" s="19">
        <v>2</v>
      </c>
      <c r="C603" s="19">
        <v>1</v>
      </c>
      <c r="D603" s="20"/>
      <c r="E603" s="20">
        <v>680</v>
      </c>
    </row>
    <row r="604" spans="1:5" hidden="1" outlineLevel="1" x14ac:dyDescent="0.2">
      <c r="A604" s="19" t="s">
        <v>307</v>
      </c>
      <c r="B604" s="19">
        <v>3</v>
      </c>
      <c r="C604" s="19">
        <v>1</v>
      </c>
      <c r="D604" s="20"/>
      <c r="E604" s="20">
        <v>750</v>
      </c>
    </row>
    <row r="605" spans="1:5" hidden="1" outlineLevel="1" x14ac:dyDescent="0.2">
      <c r="A605" s="19" t="s">
        <v>307</v>
      </c>
      <c r="B605" s="19">
        <v>4</v>
      </c>
      <c r="C605" s="19">
        <v>1</v>
      </c>
      <c r="D605" s="20"/>
      <c r="E605" s="20">
        <v>820</v>
      </c>
    </row>
    <row r="606" spans="1:5" hidden="1" outlineLevel="1" x14ac:dyDescent="0.2">
      <c r="A606" s="19" t="s">
        <v>307</v>
      </c>
      <c r="B606" s="19">
        <v>5</v>
      </c>
      <c r="C606" s="19">
        <v>1</v>
      </c>
      <c r="D606" s="20"/>
      <c r="E606" s="20">
        <v>900</v>
      </c>
    </row>
    <row r="607" spans="1:5" hidden="1" outlineLevel="1" x14ac:dyDescent="0.2">
      <c r="A607" s="19" t="s">
        <v>307</v>
      </c>
      <c r="B607" s="19">
        <v>6</v>
      </c>
      <c r="C607" s="19">
        <v>1</v>
      </c>
      <c r="D607" s="20"/>
      <c r="E607" s="20">
        <v>990</v>
      </c>
    </row>
    <row r="608" spans="1:5" hidden="1" outlineLevel="1" x14ac:dyDescent="0.2">
      <c r="A608" s="19" t="s">
        <v>307</v>
      </c>
      <c r="B608" s="19">
        <v>7</v>
      </c>
      <c r="C608" s="19">
        <v>1</v>
      </c>
      <c r="D608" s="20"/>
      <c r="E608" s="20">
        <v>1090</v>
      </c>
    </row>
    <row r="609" spans="1:5" hidden="1" outlineLevel="1" x14ac:dyDescent="0.2">
      <c r="A609" s="19" t="s">
        <v>307</v>
      </c>
      <c r="B609" s="19">
        <v>8</v>
      </c>
      <c r="C609" s="19">
        <v>1</v>
      </c>
      <c r="D609" s="20"/>
      <c r="E609" s="20">
        <v>1200</v>
      </c>
    </row>
    <row r="610" spans="1:5" hidden="1" outlineLevel="1" x14ac:dyDescent="0.2">
      <c r="A610" s="19" t="s">
        <v>307</v>
      </c>
      <c r="B610" s="19">
        <v>9</v>
      </c>
      <c r="C610" s="19">
        <v>1</v>
      </c>
      <c r="D610" s="20"/>
      <c r="E610" s="20">
        <v>1320</v>
      </c>
    </row>
    <row r="611" spans="1:5" hidden="1" outlineLevel="1" x14ac:dyDescent="0.2">
      <c r="A611" s="19" t="s">
        <v>307</v>
      </c>
      <c r="B611" s="19">
        <v>10</v>
      </c>
      <c r="C611" s="19">
        <v>1</v>
      </c>
      <c r="D611" s="20"/>
      <c r="E611" s="20">
        <v>1450</v>
      </c>
    </row>
    <row r="612" spans="1:5" hidden="1" outlineLevel="1" x14ac:dyDescent="0.2">
      <c r="A612" s="19" t="s">
        <v>307</v>
      </c>
      <c r="B612" s="19">
        <v>11</v>
      </c>
      <c r="C612" s="19">
        <v>1</v>
      </c>
      <c r="D612" s="20"/>
      <c r="E612" s="20">
        <v>1600</v>
      </c>
    </row>
    <row r="613" spans="1:5" hidden="1" outlineLevel="1" x14ac:dyDescent="0.2">
      <c r="A613" s="19" t="s">
        <v>307</v>
      </c>
      <c r="B613" s="19">
        <v>12</v>
      </c>
      <c r="C613" s="19">
        <v>1</v>
      </c>
      <c r="D613" s="20"/>
      <c r="E613" s="20">
        <v>1760</v>
      </c>
    </row>
    <row r="614" spans="1:5" hidden="1" outlineLevel="1" x14ac:dyDescent="0.2">
      <c r="A614" s="22" t="s">
        <v>307</v>
      </c>
      <c r="B614" s="22">
        <v>1</v>
      </c>
      <c r="C614" s="22">
        <v>2</v>
      </c>
      <c r="D614" s="23"/>
      <c r="E614" s="23">
        <v>1760</v>
      </c>
    </row>
    <row r="615" spans="1:5" hidden="1" outlineLevel="1" x14ac:dyDescent="0.2">
      <c r="A615" s="22" t="s">
        <v>307</v>
      </c>
      <c r="B615" s="22">
        <v>2</v>
      </c>
      <c r="C615" s="22">
        <v>2</v>
      </c>
      <c r="D615" s="23"/>
      <c r="E615" s="23">
        <v>1804</v>
      </c>
    </row>
    <row r="616" spans="1:5" hidden="1" outlineLevel="1" x14ac:dyDescent="0.2">
      <c r="A616" s="22" t="s">
        <v>307</v>
      </c>
      <c r="B616" s="22">
        <v>3</v>
      </c>
      <c r="C616" s="22">
        <v>2</v>
      </c>
      <c r="D616" s="23"/>
      <c r="E616" s="23">
        <v>1848</v>
      </c>
    </row>
    <row r="617" spans="1:5" hidden="1" outlineLevel="1" x14ac:dyDescent="0.2">
      <c r="A617" s="22" t="s">
        <v>307</v>
      </c>
      <c r="B617" s="22">
        <v>4</v>
      </c>
      <c r="C617" s="22">
        <v>2</v>
      </c>
      <c r="D617" s="23"/>
      <c r="E617" s="23">
        <v>1892</v>
      </c>
    </row>
    <row r="618" spans="1:5" hidden="1" outlineLevel="1" x14ac:dyDescent="0.2">
      <c r="A618" s="22" t="s">
        <v>307</v>
      </c>
      <c r="B618" s="22">
        <v>5</v>
      </c>
      <c r="C618" s="22">
        <v>2</v>
      </c>
      <c r="D618" s="23"/>
      <c r="E618" s="23">
        <v>1936</v>
      </c>
    </row>
    <row r="619" spans="1:5" hidden="1" outlineLevel="1" x14ac:dyDescent="0.2">
      <c r="A619" s="22" t="s">
        <v>307</v>
      </c>
      <c r="B619" s="22">
        <v>6</v>
      </c>
      <c r="C619" s="22">
        <v>2</v>
      </c>
      <c r="D619" s="23"/>
      <c r="E619" s="23">
        <v>1980</v>
      </c>
    </row>
    <row r="620" spans="1:5" hidden="1" outlineLevel="1" x14ac:dyDescent="0.2">
      <c r="A620" s="22" t="s">
        <v>307</v>
      </c>
      <c r="B620" s="22">
        <v>7</v>
      </c>
      <c r="C620" s="22">
        <v>2</v>
      </c>
      <c r="D620" s="23"/>
      <c r="E620" s="23">
        <v>2024</v>
      </c>
    </row>
    <row r="621" spans="1:5" hidden="1" outlineLevel="1" x14ac:dyDescent="0.2">
      <c r="A621" s="22" t="s">
        <v>307</v>
      </c>
      <c r="B621" s="22">
        <v>8</v>
      </c>
      <c r="C621" s="22">
        <v>2</v>
      </c>
      <c r="D621" s="23"/>
      <c r="E621" s="23">
        <v>2068</v>
      </c>
    </row>
    <row r="622" spans="1:5" hidden="1" outlineLevel="1" x14ac:dyDescent="0.2">
      <c r="A622" s="22" t="s">
        <v>307</v>
      </c>
      <c r="B622" s="22">
        <v>9</v>
      </c>
      <c r="C622" s="22">
        <v>2</v>
      </c>
      <c r="D622" s="23"/>
      <c r="E622" s="23">
        <v>2112</v>
      </c>
    </row>
    <row r="623" spans="1:5" hidden="1" outlineLevel="1" x14ac:dyDescent="0.2">
      <c r="A623" s="22" t="s">
        <v>307</v>
      </c>
      <c r="B623" s="22">
        <v>10</v>
      </c>
      <c r="C623" s="22">
        <v>2</v>
      </c>
      <c r="D623" s="23"/>
      <c r="E623" s="23">
        <v>2156</v>
      </c>
    </row>
    <row r="624" spans="1:5" hidden="1" outlineLevel="1" x14ac:dyDescent="0.2">
      <c r="A624" s="22" t="s">
        <v>307</v>
      </c>
      <c r="B624" s="22">
        <v>11</v>
      </c>
      <c r="C624" s="22">
        <v>2</v>
      </c>
      <c r="D624" s="23"/>
      <c r="E624" s="23">
        <v>2200</v>
      </c>
    </row>
    <row r="625" spans="1:5" hidden="1" outlineLevel="1" x14ac:dyDescent="0.2">
      <c r="A625" s="22" t="s">
        <v>307</v>
      </c>
      <c r="B625" s="22">
        <v>12</v>
      </c>
      <c r="C625" s="22">
        <v>2</v>
      </c>
      <c r="D625" s="23"/>
      <c r="E625" s="23">
        <v>2244</v>
      </c>
    </row>
    <row r="626" spans="1:5" hidden="1" outlineLevel="1" x14ac:dyDescent="0.2">
      <c r="A626" s="25" t="s">
        <v>307</v>
      </c>
      <c r="B626" s="25">
        <v>1</v>
      </c>
      <c r="C626" s="25">
        <v>3</v>
      </c>
      <c r="D626" s="26"/>
      <c r="E626" s="26">
        <v>2356.1999999999998</v>
      </c>
    </row>
    <row r="627" spans="1:5" collapsed="1" x14ac:dyDescent="0.2">
      <c r="A627" s="19" t="s">
        <v>308</v>
      </c>
      <c r="B627" s="19">
        <v>1</v>
      </c>
      <c r="C627" s="19">
        <v>1</v>
      </c>
      <c r="D627" s="20">
        <v>530</v>
      </c>
      <c r="E627" s="20">
        <v>530</v>
      </c>
    </row>
    <row r="628" spans="1:5" outlineLevel="1" x14ac:dyDescent="0.2">
      <c r="A628" s="19" t="s">
        <v>308</v>
      </c>
      <c r="B628" s="19">
        <v>2</v>
      </c>
      <c r="C628" s="19">
        <v>1</v>
      </c>
      <c r="D628" s="20">
        <v>570</v>
      </c>
      <c r="E628" s="20">
        <v>570</v>
      </c>
    </row>
    <row r="629" spans="1:5" outlineLevel="1" x14ac:dyDescent="0.2">
      <c r="A629" s="19" t="s">
        <v>308</v>
      </c>
      <c r="B629" s="19">
        <v>3</v>
      </c>
      <c r="C629" s="19">
        <v>1</v>
      </c>
      <c r="D629" s="20">
        <v>605</v>
      </c>
      <c r="E629" s="20">
        <v>605</v>
      </c>
    </row>
    <row r="630" spans="1:5" outlineLevel="1" x14ac:dyDescent="0.2">
      <c r="A630" s="19" t="s">
        <v>308</v>
      </c>
      <c r="B630" s="19">
        <v>4</v>
      </c>
      <c r="C630" s="19">
        <v>1</v>
      </c>
      <c r="D630" s="20">
        <v>640</v>
      </c>
      <c r="E630" s="20">
        <v>640</v>
      </c>
    </row>
    <row r="631" spans="1:5" outlineLevel="1" x14ac:dyDescent="0.2">
      <c r="A631" s="19" t="s">
        <v>308</v>
      </c>
      <c r="B631" s="19">
        <v>5</v>
      </c>
      <c r="C631" s="19">
        <v>1</v>
      </c>
      <c r="D631" s="20">
        <v>675</v>
      </c>
      <c r="E631" s="20">
        <v>675</v>
      </c>
    </row>
    <row r="632" spans="1:5" outlineLevel="1" x14ac:dyDescent="0.2">
      <c r="A632" s="19" t="s">
        <v>308</v>
      </c>
      <c r="B632" s="19">
        <v>6</v>
      </c>
      <c r="C632" s="19">
        <v>1</v>
      </c>
      <c r="D632" s="20">
        <v>715</v>
      </c>
      <c r="E632" s="20">
        <v>715</v>
      </c>
    </row>
    <row r="633" spans="1:5" outlineLevel="1" x14ac:dyDescent="0.2">
      <c r="A633" s="19" t="s">
        <v>308</v>
      </c>
      <c r="B633" s="19">
        <v>7</v>
      </c>
      <c r="C633" s="19">
        <v>1</v>
      </c>
      <c r="D633" s="20">
        <v>755</v>
      </c>
      <c r="E633" s="20">
        <v>755</v>
      </c>
    </row>
    <row r="634" spans="1:5" outlineLevel="1" x14ac:dyDescent="0.2">
      <c r="A634" s="19" t="s">
        <v>308</v>
      </c>
      <c r="B634" s="19">
        <v>8</v>
      </c>
      <c r="C634" s="19">
        <v>1</v>
      </c>
      <c r="D634" s="20">
        <v>800</v>
      </c>
      <c r="E634" s="20">
        <v>800</v>
      </c>
    </row>
    <row r="635" spans="1:5" outlineLevel="1" x14ac:dyDescent="0.2">
      <c r="A635" s="19" t="s">
        <v>308</v>
      </c>
      <c r="B635" s="19">
        <v>9</v>
      </c>
      <c r="C635" s="19">
        <v>1</v>
      </c>
      <c r="D635" s="20">
        <v>835</v>
      </c>
      <c r="E635" s="20">
        <v>835</v>
      </c>
    </row>
    <row r="636" spans="1:5" outlineLevel="1" x14ac:dyDescent="0.2">
      <c r="A636" s="19" t="s">
        <v>308</v>
      </c>
      <c r="B636" s="19">
        <v>10</v>
      </c>
      <c r="C636" s="19">
        <v>1</v>
      </c>
      <c r="D636" s="20">
        <v>855</v>
      </c>
      <c r="E636" s="20">
        <v>855</v>
      </c>
    </row>
    <row r="637" spans="1:5" outlineLevel="1" x14ac:dyDescent="0.2">
      <c r="A637" s="19" t="s">
        <v>308</v>
      </c>
      <c r="B637" s="19">
        <v>11</v>
      </c>
      <c r="C637" s="19">
        <v>1</v>
      </c>
      <c r="D637" s="20">
        <v>875</v>
      </c>
      <c r="E637" s="20">
        <v>875</v>
      </c>
    </row>
    <row r="638" spans="1:5" outlineLevel="1" x14ac:dyDescent="0.2">
      <c r="A638" s="19" t="s">
        <v>308</v>
      </c>
      <c r="B638" s="19">
        <v>12</v>
      </c>
      <c r="C638" s="19">
        <v>1</v>
      </c>
      <c r="D638" s="20">
        <v>905</v>
      </c>
      <c r="E638" s="20">
        <v>905</v>
      </c>
    </row>
    <row r="639" spans="1:5" outlineLevel="1" x14ac:dyDescent="0.2">
      <c r="A639" s="22" t="s">
        <v>308</v>
      </c>
      <c r="B639" s="22">
        <v>1</v>
      </c>
      <c r="C639" s="22">
        <v>2</v>
      </c>
      <c r="D639" s="23">
        <v>905</v>
      </c>
      <c r="E639" s="23">
        <v>905</v>
      </c>
    </row>
    <row r="640" spans="1:5" outlineLevel="1" x14ac:dyDescent="0.2">
      <c r="A640" s="22" t="s">
        <v>308</v>
      </c>
      <c r="B640" s="22">
        <v>2</v>
      </c>
      <c r="C640" s="22">
        <v>2</v>
      </c>
      <c r="D640" s="23">
        <v>920</v>
      </c>
      <c r="E640" s="23">
        <v>920</v>
      </c>
    </row>
    <row r="641" spans="1:5" outlineLevel="1" x14ac:dyDescent="0.2">
      <c r="A641" s="22" t="s">
        <v>308</v>
      </c>
      <c r="B641" s="22">
        <v>3</v>
      </c>
      <c r="C641" s="22">
        <v>2</v>
      </c>
      <c r="D641" s="23">
        <v>925</v>
      </c>
      <c r="E641" s="23">
        <v>925</v>
      </c>
    </row>
    <row r="642" spans="1:5" outlineLevel="1" x14ac:dyDescent="0.2">
      <c r="A642" s="22" t="s">
        <v>308</v>
      </c>
      <c r="B642" s="22">
        <v>4</v>
      </c>
      <c r="C642" s="22">
        <v>2</v>
      </c>
      <c r="D642" s="23">
        <v>935</v>
      </c>
      <c r="E642" s="23">
        <v>935</v>
      </c>
    </row>
    <row r="643" spans="1:5" outlineLevel="1" x14ac:dyDescent="0.2">
      <c r="A643" s="22" t="s">
        <v>308</v>
      </c>
      <c r="B643" s="22">
        <v>5</v>
      </c>
      <c r="C643" s="22">
        <v>2</v>
      </c>
      <c r="D643" s="23">
        <v>940</v>
      </c>
      <c r="E643" s="23">
        <v>940</v>
      </c>
    </row>
    <row r="644" spans="1:5" outlineLevel="1" x14ac:dyDescent="0.2">
      <c r="A644" s="22" t="s">
        <v>308</v>
      </c>
      <c r="B644" s="22">
        <v>6</v>
      </c>
      <c r="C644" s="22">
        <v>2</v>
      </c>
      <c r="D644" s="23">
        <v>950</v>
      </c>
      <c r="E644" s="23">
        <v>950</v>
      </c>
    </row>
    <row r="645" spans="1:5" outlineLevel="1" x14ac:dyDescent="0.2">
      <c r="A645" s="22" t="s">
        <v>308</v>
      </c>
      <c r="B645" s="22">
        <v>7</v>
      </c>
      <c r="C645" s="22">
        <v>2</v>
      </c>
      <c r="D645" s="23">
        <v>960</v>
      </c>
      <c r="E645" s="23">
        <v>960</v>
      </c>
    </row>
    <row r="646" spans="1:5" outlineLevel="1" x14ac:dyDescent="0.2">
      <c r="A646" s="22" t="s">
        <v>308</v>
      </c>
      <c r="B646" s="22">
        <v>8</v>
      </c>
      <c r="C646" s="22">
        <v>2</v>
      </c>
      <c r="D646" s="23">
        <v>975</v>
      </c>
      <c r="E646" s="23">
        <v>975</v>
      </c>
    </row>
    <row r="647" spans="1:5" outlineLevel="1" x14ac:dyDescent="0.2">
      <c r="A647" s="22" t="s">
        <v>308</v>
      </c>
      <c r="B647" s="22">
        <v>9</v>
      </c>
      <c r="C647" s="22">
        <v>2</v>
      </c>
      <c r="D647" s="23">
        <v>985</v>
      </c>
      <c r="E647" s="23">
        <v>985</v>
      </c>
    </row>
    <row r="648" spans="1:5" outlineLevel="1" x14ac:dyDescent="0.2">
      <c r="A648" s="22" t="s">
        <v>308</v>
      </c>
      <c r="B648" s="22">
        <v>10</v>
      </c>
      <c r="C648" s="22">
        <v>2</v>
      </c>
      <c r="D648" s="23">
        <v>1000</v>
      </c>
      <c r="E648" s="23">
        <v>1000</v>
      </c>
    </row>
    <row r="649" spans="1:5" outlineLevel="1" x14ac:dyDescent="0.2">
      <c r="A649" s="22" t="s">
        <v>308</v>
      </c>
      <c r="B649" s="22">
        <v>11</v>
      </c>
      <c r="C649" s="22">
        <v>2</v>
      </c>
      <c r="D649" s="23">
        <v>1015</v>
      </c>
      <c r="E649" s="23">
        <v>1015</v>
      </c>
    </row>
    <row r="650" spans="1:5" outlineLevel="1" x14ac:dyDescent="0.2">
      <c r="A650" s="22" t="s">
        <v>308</v>
      </c>
      <c r="B650" s="22">
        <v>12</v>
      </c>
      <c r="C650" s="22">
        <v>2</v>
      </c>
      <c r="D650" s="23">
        <v>1060</v>
      </c>
      <c r="E650" s="23">
        <v>1060</v>
      </c>
    </row>
    <row r="651" spans="1:5" outlineLevel="1" x14ac:dyDescent="0.2">
      <c r="A651" s="25" t="s">
        <v>308</v>
      </c>
      <c r="B651" s="25">
        <v>1</v>
      </c>
      <c r="C651" s="25">
        <v>3</v>
      </c>
      <c r="D651" s="26">
        <v>1113</v>
      </c>
      <c r="E651" s="26">
        <v>1113</v>
      </c>
    </row>
    <row r="652" spans="1:5" x14ac:dyDescent="0.2">
      <c r="A652" s="19" t="s">
        <v>309</v>
      </c>
      <c r="B652" s="19">
        <v>1</v>
      </c>
      <c r="C652" s="19">
        <v>1</v>
      </c>
      <c r="D652" s="20"/>
      <c r="E652" s="20">
        <v>620</v>
      </c>
    </row>
    <row r="653" spans="1:5" hidden="1" outlineLevel="1" x14ac:dyDescent="0.2">
      <c r="A653" s="19" t="s">
        <v>309</v>
      </c>
      <c r="B653" s="19">
        <v>2</v>
      </c>
      <c r="C653" s="19">
        <v>1</v>
      </c>
      <c r="D653" s="20"/>
      <c r="E653" s="20">
        <v>680</v>
      </c>
    </row>
    <row r="654" spans="1:5" hidden="1" outlineLevel="1" x14ac:dyDescent="0.2">
      <c r="A654" s="19" t="s">
        <v>309</v>
      </c>
      <c r="B654" s="19">
        <v>3</v>
      </c>
      <c r="C654" s="19">
        <v>1</v>
      </c>
      <c r="D654" s="20"/>
      <c r="E654" s="20">
        <v>750</v>
      </c>
    </row>
    <row r="655" spans="1:5" hidden="1" outlineLevel="1" x14ac:dyDescent="0.2">
      <c r="A655" s="19" t="s">
        <v>309</v>
      </c>
      <c r="B655" s="19">
        <v>4</v>
      </c>
      <c r="C655" s="19">
        <v>1</v>
      </c>
      <c r="D655" s="20"/>
      <c r="E655" s="20">
        <v>820</v>
      </c>
    </row>
    <row r="656" spans="1:5" hidden="1" outlineLevel="1" x14ac:dyDescent="0.2">
      <c r="A656" s="19" t="s">
        <v>309</v>
      </c>
      <c r="B656" s="19">
        <v>5</v>
      </c>
      <c r="C656" s="19">
        <v>1</v>
      </c>
      <c r="D656" s="20"/>
      <c r="E656" s="20">
        <v>900</v>
      </c>
    </row>
    <row r="657" spans="1:5" hidden="1" outlineLevel="1" x14ac:dyDescent="0.2">
      <c r="A657" s="19" t="s">
        <v>309</v>
      </c>
      <c r="B657" s="19">
        <v>6</v>
      </c>
      <c r="C657" s="19">
        <v>1</v>
      </c>
      <c r="D657" s="20"/>
      <c r="E657" s="20">
        <v>990</v>
      </c>
    </row>
    <row r="658" spans="1:5" hidden="1" outlineLevel="1" x14ac:dyDescent="0.2">
      <c r="A658" s="19" t="s">
        <v>309</v>
      </c>
      <c r="B658" s="19">
        <v>7</v>
      </c>
      <c r="C658" s="19">
        <v>1</v>
      </c>
      <c r="D658" s="20"/>
      <c r="E658" s="20">
        <v>1090</v>
      </c>
    </row>
    <row r="659" spans="1:5" hidden="1" outlineLevel="1" x14ac:dyDescent="0.2">
      <c r="A659" s="19" t="s">
        <v>309</v>
      </c>
      <c r="B659" s="19">
        <v>8</v>
      </c>
      <c r="C659" s="19">
        <v>1</v>
      </c>
      <c r="D659" s="20"/>
      <c r="E659" s="20">
        <v>1200</v>
      </c>
    </row>
    <row r="660" spans="1:5" hidden="1" outlineLevel="1" x14ac:dyDescent="0.2">
      <c r="A660" s="19" t="s">
        <v>309</v>
      </c>
      <c r="B660" s="19">
        <v>9</v>
      </c>
      <c r="C660" s="19">
        <v>1</v>
      </c>
      <c r="D660" s="20"/>
      <c r="E660" s="20">
        <v>1320</v>
      </c>
    </row>
    <row r="661" spans="1:5" hidden="1" outlineLevel="1" x14ac:dyDescent="0.2">
      <c r="A661" s="19" t="s">
        <v>309</v>
      </c>
      <c r="B661" s="19">
        <v>10</v>
      </c>
      <c r="C661" s="19">
        <v>1</v>
      </c>
      <c r="D661" s="20"/>
      <c r="E661" s="20">
        <v>1450</v>
      </c>
    </row>
    <row r="662" spans="1:5" hidden="1" outlineLevel="1" x14ac:dyDescent="0.2">
      <c r="A662" s="19" t="s">
        <v>309</v>
      </c>
      <c r="B662" s="19">
        <v>11</v>
      </c>
      <c r="C662" s="19">
        <v>1</v>
      </c>
      <c r="D662" s="20"/>
      <c r="E662" s="20">
        <v>1600</v>
      </c>
    </row>
    <row r="663" spans="1:5" hidden="1" outlineLevel="1" x14ac:dyDescent="0.2">
      <c r="A663" s="19" t="s">
        <v>309</v>
      </c>
      <c r="B663" s="19">
        <v>12</v>
      </c>
      <c r="C663" s="19">
        <v>1</v>
      </c>
      <c r="D663" s="20"/>
      <c r="E663" s="20">
        <v>1760</v>
      </c>
    </row>
    <row r="664" spans="1:5" hidden="1" outlineLevel="1" x14ac:dyDescent="0.2">
      <c r="A664" s="22" t="s">
        <v>309</v>
      </c>
      <c r="B664" s="22">
        <v>1</v>
      </c>
      <c r="C664" s="22">
        <v>2</v>
      </c>
      <c r="D664" s="23"/>
      <c r="E664" s="23">
        <v>1760</v>
      </c>
    </row>
    <row r="665" spans="1:5" hidden="1" outlineLevel="1" x14ac:dyDescent="0.2">
      <c r="A665" s="22" t="s">
        <v>309</v>
      </c>
      <c r="B665" s="22">
        <v>2</v>
      </c>
      <c r="C665" s="22">
        <v>2</v>
      </c>
      <c r="D665" s="23"/>
      <c r="E665" s="23">
        <v>1804</v>
      </c>
    </row>
    <row r="666" spans="1:5" hidden="1" outlineLevel="1" x14ac:dyDescent="0.2">
      <c r="A666" s="22" t="s">
        <v>309</v>
      </c>
      <c r="B666" s="22">
        <v>3</v>
      </c>
      <c r="C666" s="22">
        <v>2</v>
      </c>
      <c r="D666" s="23"/>
      <c r="E666" s="23">
        <v>1848</v>
      </c>
    </row>
    <row r="667" spans="1:5" hidden="1" outlineLevel="1" x14ac:dyDescent="0.2">
      <c r="A667" s="22" t="s">
        <v>309</v>
      </c>
      <c r="B667" s="22">
        <v>4</v>
      </c>
      <c r="C667" s="22">
        <v>2</v>
      </c>
      <c r="D667" s="23"/>
      <c r="E667" s="23">
        <v>1892</v>
      </c>
    </row>
    <row r="668" spans="1:5" hidden="1" outlineLevel="1" x14ac:dyDescent="0.2">
      <c r="A668" s="22" t="s">
        <v>309</v>
      </c>
      <c r="B668" s="22">
        <v>5</v>
      </c>
      <c r="C668" s="22">
        <v>2</v>
      </c>
      <c r="D668" s="23"/>
      <c r="E668" s="23">
        <v>1936</v>
      </c>
    </row>
    <row r="669" spans="1:5" hidden="1" outlineLevel="1" x14ac:dyDescent="0.2">
      <c r="A669" s="22" t="s">
        <v>309</v>
      </c>
      <c r="B669" s="22">
        <v>6</v>
      </c>
      <c r="C669" s="22">
        <v>2</v>
      </c>
      <c r="D669" s="23"/>
      <c r="E669" s="23">
        <v>1980</v>
      </c>
    </row>
    <row r="670" spans="1:5" hidden="1" outlineLevel="1" x14ac:dyDescent="0.2">
      <c r="A670" s="22" t="s">
        <v>309</v>
      </c>
      <c r="B670" s="22">
        <v>7</v>
      </c>
      <c r="C670" s="22">
        <v>2</v>
      </c>
      <c r="D670" s="23"/>
      <c r="E670" s="23">
        <v>2024</v>
      </c>
    </row>
    <row r="671" spans="1:5" hidden="1" outlineLevel="1" x14ac:dyDescent="0.2">
      <c r="A671" s="22" t="s">
        <v>309</v>
      </c>
      <c r="B671" s="22">
        <v>8</v>
      </c>
      <c r="C671" s="22">
        <v>2</v>
      </c>
      <c r="D671" s="23"/>
      <c r="E671" s="23">
        <v>2068</v>
      </c>
    </row>
    <row r="672" spans="1:5" hidden="1" outlineLevel="1" x14ac:dyDescent="0.2">
      <c r="A672" s="22" t="s">
        <v>309</v>
      </c>
      <c r="B672" s="22">
        <v>9</v>
      </c>
      <c r="C672" s="22">
        <v>2</v>
      </c>
      <c r="D672" s="23"/>
      <c r="E672" s="23">
        <v>2112</v>
      </c>
    </row>
    <row r="673" spans="1:5" hidden="1" outlineLevel="1" x14ac:dyDescent="0.2">
      <c r="A673" s="22" t="s">
        <v>309</v>
      </c>
      <c r="B673" s="22">
        <v>10</v>
      </c>
      <c r="C673" s="22">
        <v>2</v>
      </c>
      <c r="D673" s="23"/>
      <c r="E673" s="23">
        <v>2156</v>
      </c>
    </row>
    <row r="674" spans="1:5" hidden="1" outlineLevel="1" x14ac:dyDescent="0.2">
      <c r="A674" s="22" t="s">
        <v>309</v>
      </c>
      <c r="B674" s="22">
        <v>11</v>
      </c>
      <c r="C674" s="22">
        <v>2</v>
      </c>
      <c r="D674" s="23"/>
      <c r="E674" s="23">
        <v>2200</v>
      </c>
    </row>
    <row r="675" spans="1:5" hidden="1" outlineLevel="1" x14ac:dyDescent="0.2">
      <c r="A675" s="22" t="s">
        <v>309</v>
      </c>
      <c r="B675" s="22">
        <v>12</v>
      </c>
      <c r="C675" s="22">
        <v>2</v>
      </c>
      <c r="D675" s="23"/>
      <c r="E675" s="23">
        <v>2244</v>
      </c>
    </row>
    <row r="676" spans="1:5" hidden="1" outlineLevel="1" x14ac:dyDescent="0.2">
      <c r="A676" s="25" t="s">
        <v>309</v>
      </c>
      <c r="B676" s="25">
        <v>1</v>
      </c>
      <c r="C676" s="25">
        <v>3</v>
      </c>
      <c r="D676" s="26"/>
      <c r="E676" s="26">
        <v>2356.1999999999998</v>
      </c>
    </row>
    <row r="677" spans="1:5" collapsed="1" x14ac:dyDescent="0.2">
      <c r="A677" s="19" t="s">
        <v>310</v>
      </c>
      <c r="B677" s="19">
        <v>1</v>
      </c>
      <c r="C677" s="19">
        <v>1</v>
      </c>
      <c r="D677" s="20"/>
      <c r="E677" s="20">
        <v>10880</v>
      </c>
    </row>
    <row r="678" spans="1:5" hidden="1" outlineLevel="1" x14ac:dyDescent="0.2">
      <c r="A678" s="19" t="s">
        <v>310</v>
      </c>
      <c r="B678" s="19">
        <v>2</v>
      </c>
      <c r="C678" s="19">
        <v>1</v>
      </c>
      <c r="D678" s="20"/>
      <c r="E678" s="20">
        <v>11960</v>
      </c>
    </row>
    <row r="679" spans="1:5" hidden="1" outlineLevel="1" x14ac:dyDescent="0.2">
      <c r="A679" s="19" t="s">
        <v>310</v>
      </c>
      <c r="B679" s="19">
        <v>3</v>
      </c>
      <c r="C679" s="19">
        <v>1</v>
      </c>
      <c r="D679" s="20"/>
      <c r="E679" s="20">
        <v>13150</v>
      </c>
    </row>
    <row r="680" spans="1:5" hidden="1" outlineLevel="1" x14ac:dyDescent="0.2">
      <c r="A680" s="19" t="s">
        <v>310</v>
      </c>
      <c r="B680" s="19">
        <v>4</v>
      </c>
      <c r="C680" s="19">
        <v>1</v>
      </c>
      <c r="D680" s="20"/>
      <c r="E680" s="20">
        <v>14450</v>
      </c>
    </row>
    <row r="681" spans="1:5" hidden="1" outlineLevel="1" x14ac:dyDescent="0.2">
      <c r="A681" s="19" t="s">
        <v>310</v>
      </c>
      <c r="B681" s="19">
        <v>5</v>
      </c>
      <c r="C681" s="19">
        <v>1</v>
      </c>
      <c r="D681" s="20"/>
      <c r="E681" s="20">
        <v>15880</v>
      </c>
    </row>
    <row r="682" spans="1:5" hidden="1" outlineLevel="1" x14ac:dyDescent="0.2">
      <c r="A682" s="19" t="s">
        <v>310</v>
      </c>
      <c r="B682" s="19">
        <v>6</v>
      </c>
      <c r="C682" s="19">
        <v>1</v>
      </c>
      <c r="D682" s="20"/>
      <c r="E682" s="20">
        <v>17460</v>
      </c>
    </row>
    <row r="683" spans="1:5" hidden="1" outlineLevel="1" x14ac:dyDescent="0.2">
      <c r="A683" s="19" t="s">
        <v>310</v>
      </c>
      <c r="B683" s="19">
        <v>7</v>
      </c>
      <c r="C683" s="19">
        <v>1</v>
      </c>
      <c r="D683" s="20"/>
      <c r="E683" s="20">
        <v>19190</v>
      </c>
    </row>
    <row r="684" spans="1:5" hidden="1" outlineLevel="1" x14ac:dyDescent="0.2">
      <c r="A684" s="19" t="s">
        <v>310</v>
      </c>
      <c r="B684" s="19">
        <v>8</v>
      </c>
      <c r="C684" s="19">
        <v>1</v>
      </c>
      <c r="D684" s="20"/>
      <c r="E684" s="20">
        <v>21090</v>
      </c>
    </row>
    <row r="685" spans="1:5" hidden="1" outlineLevel="1" x14ac:dyDescent="0.2">
      <c r="A685" s="19" t="s">
        <v>310</v>
      </c>
      <c r="B685" s="19">
        <v>9</v>
      </c>
      <c r="C685" s="19">
        <v>1</v>
      </c>
      <c r="D685" s="20"/>
      <c r="E685" s="20">
        <v>23180</v>
      </c>
    </row>
    <row r="686" spans="1:5" hidden="1" outlineLevel="1" x14ac:dyDescent="0.2">
      <c r="A686" s="19" t="s">
        <v>310</v>
      </c>
      <c r="B686" s="19">
        <v>10</v>
      </c>
      <c r="C686" s="19">
        <v>1</v>
      </c>
      <c r="D686" s="20"/>
      <c r="E686" s="20">
        <v>25480</v>
      </c>
    </row>
    <row r="687" spans="1:5" hidden="1" outlineLevel="1" x14ac:dyDescent="0.2">
      <c r="A687" s="19" t="s">
        <v>310</v>
      </c>
      <c r="B687" s="19">
        <v>11</v>
      </c>
      <c r="C687" s="19">
        <v>1</v>
      </c>
      <c r="D687" s="20"/>
      <c r="E687" s="20">
        <v>28000</v>
      </c>
    </row>
    <row r="688" spans="1:5" hidden="1" outlineLevel="1" x14ac:dyDescent="0.2">
      <c r="A688" s="19" t="s">
        <v>310</v>
      </c>
      <c r="B688" s="19">
        <v>12</v>
      </c>
      <c r="C688" s="19">
        <v>1</v>
      </c>
      <c r="D688" s="20"/>
      <c r="E688" s="20">
        <v>30770</v>
      </c>
    </row>
    <row r="689" spans="1:5" hidden="1" outlineLevel="1" x14ac:dyDescent="0.2">
      <c r="A689" s="22" t="s">
        <v>310</v>
      </c>
      <c r="B689" s="22">
        <v>1</v>
      </c>
      <c r="C689" s="22">
        <v>2</v>
      </c>
      <c r="D689" s="23"/>
      <c r="E689" s="23">
        <v>30770</v>
      </c>
    </row>
    <row r="690" spans="1:5" hidden="1" outlineLevel="1" x14ac:dyDescent="0.2">
      <c r="A690" s="22" t="s">
        <v>310</v>
      </c>
      <c r="B690" s="22">
        <v>2</v>
      </c>
      <c r="C690" s="22">
        <v>2</v>
      </c>
      <c r="D690" s="23"/>
      <c r="E690" s="23">
        <v>31380</v>
      </c>
    </row>
    <row r="691" spans="1:5" hidden="1" outlineLevel="1" x14ac:dyDescent="0.2">
      <c r="A691" s="22" t="s">
        <v>310</v>
      </c>
      <c r="B691" s="22">
        <v>3</v>
      </c>
      <c r="C691" s="22">
        <v>2</v>
      </c>
      <c r="D691" s="23"/>
      <c r="E691" s="23">
        <v>32300</v>
      </c>
    </row>
    <row r="692" spans="1:5" hidden="1" outlineLevel="1" x14ac:dyDescent="0.2">
      <c r="A692" s="22" t="s">
        <v>310</v>
      </c>
      <c r="B692" s="22">
        <v>4</v>
      </c>
      <c r="C692" s="22">
        <v>2</v>
      </c>
      <c r="D692" s="23"/>
      <c r="E692" s="23">
        <v>32920</v>
      </c>
    </row>
    <row r="693" spans="1:5" hidden="1" outlineLevel="1" x14ac:dyDescent="0.2">
      <c r="A693" s="22" t="s">
        <v>310</v>
      </c>
      <c r="B693" s="22">
        <v>5</v>
      </c>
      <c r="C693" s="22">
        <v>2</v>
      </c>
      <c r="D693" s="23"/>
      <c r="E693" s="23">
        <v>33530</v>
      </c>
    </row>
    <row r="694" spans="1:5" hidden="1" outlineLevel="1" x14ac:dyDescent="0.2">
      <c r="A694" s="22" t="s">
        <v>310</v>
      </c>
      <c r="B694" s="22">
        <v>6</v>
      </c>
      <c r="C694" s="22">
        <v>2</v>
      </c>
      <c r="D694" s="23"/>
      <c r="E694" s="23">
        <v>34150</v>
      </c>
    </row>
    <row r="695" spans="1:5" hidden="1" outlineLevel="1" x14ac:dyDescent="0.2">
      <c r="A695" s="22" t="s">
        <v>310</v>
      </c>
      <c r="B695" s="22">
        <v>7</v>
      </c>
      <c r="C695" s="22">
        <v>2</v>
      </c>
      <c r="D695" s="23"/>
      <c r="E695" s="23">
        <v>35070</v>
      </c>
    </row>
    <row r="696" spans="1:5" hidden="1" outlineLevel="1" x14ac:dyDescent="0.2">
      <c r="A696" s="22" t="s">
        <v>310</v>
      </c>
      <c r="B696" s="22">
        <v>8</v>
      </c>
      <c r="C696" s="22">
        <v>2</v>
      </c>
      <c r="D696" s="23"/>
      <c r="E696" s="23">
        <v>35380</v>
      </c>
    </row>
    <row r="697" spans="1:5" hidden="1" outlineLevel="1" x14ac:dyDescent="0.2">
      <c r="A697" s="22" t="s">
        <v>310</v>
      </c>
      <c r="B697" s="22">
        <v>9</v>
      </c>
      <c r="C697" s="22">
        <v>2</v>
      </c>
      <c r="D697" s="23"/>
      <c r="E697" s="23">
        <v>35690</v>
      </c>
    </row>
    <row r="698" spans="1:5" hidden="1" outlineLevel="1" x14ac:dyDescent="0.2">
      <c r="A698" s="22" t="s">
        <v>310</v>
      </c>
      <c r="B698" s="22">
        <v>10</v>
      </c>
      <c r="C698" s="22">
        <v>2</v>
      </c>
      <c r="D698" s="23"/>
      <c r="E698" s="23">
        <v>36300</v>
      </c>
    </row>
    <row r="699" spans="1:5" hidden="1" outlineLevel="1" x14ac:dyDescent="0.2">
      <c r="A699" s="22" t="s">
        <v>310</v>
      </c>
      <c r="B699" s="22">
        <v>11</v>
      </c>
      <c r="C699" s="22">
        <v>2</v>
      </c>
      <c r="D699" s="23"/>
      <c r="E699" s="23">
        <v>36610</v>
      </c>
    </row>
    <row r="700" spans="1:5" hidden="1" outlineLevel="1" x14ac:dyDescent="0.2">
      <c r="A700" s="22" t="s">
        <v>310</v>
      </c>
      <c r="B700" s="22">
        <v>12</v>
      </c>
      <c r="C700" s="22">
        <v>2</v>
      </c>
      <c r="D700" s="23"/>
      <c r="E700" s="23">
        <v>36920</v>
      </c>
    </row>
    <row r="701" spans="1:5" hidden="1" outlineLevel="1" x14ac:dyDescent="0.2">
      <c r="A701" s="25" t="s">
        <v>310</v>
      </c>
      <c r="B701" s="25">
        <v>1</v>
      </c>
      <c r="C701" s="25">
        <v>3</v>
      </c>
      <c r="D701" s="26"/>
      <c r="E701" s="26">
        <v>38766</v>
      </c>
    </row>
    <row r="702" spans="1:5" collapsed="1" x14ac:dyDescent="0.2">
      <c r="A702" s="19" t="s">
        <v>311</v>
      </c>
      <c r="B702" s="19">
        <v>1</v>
      </c>
      <c r="C702" s="19">
        <v>1</v>
      </c>
      <c r="D702" s="20">
        <v>530</v>
      </c>
      <c r="E702" s="20">
        <v>530</v>
      </c>
    </row>
    <row r="703" spans="1:5" hidden="1" outlineLevel="1" x14ac:dyDescent="0.2">
      <c r="A703" s="19" t="s">
        <v>311</v>
      </c>
      <c r="B703" s="19">
        <v>2</v>
      </c>
      <c r="C703" s="19">
        <v>1</v>
      </c>
      <c r="D703" s="20">
        <v>570</v>
      </c>
      <c r="E703" s="20">
        <v>570</v>
      </c>
    </row>
    <row r="704" spans="1:5" hidden="1" outlineLevel="1" x14ac:dyDescent="0.2">
      <c r="A704" s="19" t="s">
        <v>311</v>
      </c>
      <c r="B704" s="19">
        <v>3</v>
      </c>
      <c r="C704" s="19">
        <v>1</v>
      </c>
      <c r="D704" s="20">
        <v>605</v>
      </c>
      <c r="E704" s="20">
        <v>605</v>
      </c>
    </row>
    <row r="705" spans="1:5" hidden="1" outlineLevel="1" x14ac:dyDescent="0.2">
      <c r="A705" s="19" t="s">
        <v>311</v>
      </c>
      <c r="B705" s="19">
        <v>4</v>
      </c>
      <c r="C705" s="19">
        <v>1</v>
      </c>
      <c r="D705" s="20">
        <v>640</v>
      </c>
      <c r="E705" s="20">
        <v>640</v>
      </c>
    </row>
    <row r="706" spans="1:5" hidden="1" outlineLevel="1" x14ac:dyDescent="0.2">
      <c r="A706" s="19" t="s">
        <v>311</v>
      </c>
      <c r="B706" s="19">
        <v>5</v>
      </c>
      <c r="C706" s="19">
        <v>1</v>
      </c>
      <c r="D706" s="20">
        <v>675</v>
      </c>
      <c r="E706" s="20">
        <v>675</v>
      </c>
    </row>
    <row r="707" spans="1:5" hidden="1" outlineLevel="1" x14ac:dyDescent="0.2">
      <c r="A707" s="19" t="s">
        <v>311</v>
      </c>
      <c r="B707" s="19">
        <v>6</v>
      </c>
      <c r="C707" s="19">
        <v>1</v>
      </c>
      <c r="D707" s="20">
        <v>715</v>
      </c>
      <c r="E707" s="20">
        <v>715</v>
      </c>
    </row>
    <row r="708" spans="1:5" hidden="1" outlineLevel="1" x14ac:dyDescent="0.2">
      <c r="A708" s="19" t="s">
        <v>311</v>
      </c>
      <c r="B708" s="19">
        <v>7</v>
      </c>
      <c r="C708" s="19">
        <v>1</v>
      </c>
      <c r="D708" s="20">
        <v>755</v>
      </c>
      <c r="E708" s="20">
        <v>755</v>
      </c>
    </row>
    <row r="709" spans="1:5" hidden="1" outlineLevel="1" x14ac:dyDescent="0.2">
      <c r="A709" s="19" t="s">
        <v>311</v>
      </c>
      <c r="B709" s="19">
        <v>8</v>
      </c>
      <c r="C709" s="19">
        <v>1</v>
      </c>
      <c r="D709" s="20">
        <v>800</v>
      </c>
      <c r="E709" s="20">
        <v>800</v>
      </c>
    </row>
    <row r="710" spans="1:5" hidden="1" outlineLevel="1" x14ac:dyDescent="0.2">
      <c r="A710" s="19" t="s">
        <v>311</v>
      </c>
      <c r="B710" s="19">
        <v>9</v>
      </c>
      <c r="C710" s="19">
        <v>1</v>
      </c>
      <c r="D710" s="20">
        <v>835</v>
      </c>
      <c r="E710" s="20">
        <v>835</v>
      </c>
    </row>
    <row r="711" spans="1:5" hidden="1" outlineLevel="1" x14ac:dyDescent="0.2">
      <c r="A711" s="19" t="s">
        <v>311</v>
      </c>
      <c r="B711" s="19">
        <v>10</v>
      </c>
      <c r="C711" s="19">
        <v>1</v>
      </c>
      <c r="D711" s="20">
        <v>855</v>
      </c>
      <c r="E711" s="20">
        <v>855</v>
      </c>
    </row>
    <row r="712" spans="1:5" hidden="1" outlineLevel="1" x14ac:dyDescent="0.2">
      <c r="A712" s="19" t="s">
        <v>311</v>
      </c>
      <c r="B712" s="19">
        <v>11</v>
      </c>
      <c r="C712" s="19">
        <v>1</v>
      </c>
      <c r="D712" s="20">
        <v>875</v>
      </c>
      <c r="E712" s="20">
        <v>875</v>
      </c>
    </row>
    <row r="713" spans="1:5" hidden="1" outlineLevel="1" x14ac:dyDescent="0.2">
      <c r="A713" s="19" t="s">
        <v>311</v>
      </c>
      <c r="B713" s="19">
        <v>12</v>
      </c>
      <c r="C713" s="19">
        <v>1</v>
      </c>
      <c r="D713" s="20">
        <v>905</v>
      </c>
      <c r="E713" s="20">
        <v>905</v>
      </c>
    </row>
    <row r="714" spans="1:5" hidden="1" outlineLevel="1" x14ac:dyDescent="0.2">
      <c r="A714" s="22" t="s">
        <v>311</v>
      </c>
      <c r="B714" s="22">
        <v>1</v>
      </c>
      <c r="C714" s="22">
        <v>2</v>
      </c>
      <c r="D714" s="23">
        <v>905</v>
      </c>
      <c r="E714" s="23">
        <v>905</v>
      </c>
    </row>
    <row r="715" spans="1:5" hidden="1" outlineLevel="1" x14ac:dyDescent="0.2">
      <c r="A715" s="22" t="s">
        <v>311</v>
      </c>
      <c r="B715" s="22">
        <v>2</v>
      </c>
      <c r="C715" s="22">
        <v>2</v>
      </c>
      <c r="D715" s="23">
        <v>920</v>
      </c>
      <c r="E715" s="23">
        <v>920</v>
      </c>
    </row>
    <row r="716" spans="1:5" hidden="1" outlineLevel="1" x14ac:dyDescent="0.2">
      <c r="A716" s="22" t="s">
        <v>311</v>
      </c>
      <c r="B716" s="22">
        <v>3</v>
      </c>
      <c r="C716" s="22">
        <v>2</v>
      </c>
      <c r="D716" s="23">
        <v>925</v>
      </c>
      <c r="E716" s="23">
        <v>925</v>
      </c>
    </row>
    <row r="717" spans="1:5" hidden="1" outlineLevel="1" x14ac:dyDescent="0.2">
      <c r="A717" s="22" t="s">
        <v>311</v>
      </c>
      <c r="B717" s="22">
        <v>4</v>
      </c>
      <c r="C717" s="22">
        <v>2</v>
      </c>
      <c r="D717" s="23">
        <v>935</v>
      </c>
      <c r="E717" s="23">
        <v>935</v>
      </c>
    </row>
    <row r="718" spans="1:5" hidden="1" outlineLevel="1" x14ac:dyDescent="0.2">
      <c r="A718" s="22" t="s">
        <v>311</v>
      </c>
      <c r="B718" s="22">
        <v>5</v>
      </c>
      <c r="C718" s="22">
        <v>2</v>
      </c>
      <c r="D718" s="23">
        <v>940</v>
      </c>
      <c r="E718" s="23">
        <v>940</v>
      </c>
    </row>
    <row r="719" spans="1:5" hidden="1" outlineLevel="1" x14ac:dyDescent="0.2">
      <c r="A719" s="22" t="s">
        <v>311</v>
      </c>
      <c r="B719" s="22">
        <v>6</v>
      </c>
      <c r="C719" s="22">
        <v>2</v>
      </c>
      <c r="D719" s="23">
        <v>950</v>
      </c>
      <c r="E719" s="23">
        <v>950</v>
      </c>
    </row>
    <row r="720" spans="1:5" hidden="1" outlineLevel="1" x14ac:dyDescent="0.2">
      <c r="A720" s="22" t="s">
        <v>311</v>
      </c>
      <c r="B720" s="22">
        <v>7</v>
      </c>
      <c r="C720" s="22">
        <v>2</v>
      </c>
      <c r="D720" s="23">
        <v>960</v>
      </c>
      <c r="E720" s="23">
        <v>960</v>
      </c>
    </row>
    <row r="721" spans="1:5" hidden="1" outlineLevel="1" x14ac:dyDescent="0.2">
      <c r="A721" s="22" t="s">
        <v>311</v>
      </c>
      <c r="B721" s="22">
        <v>8</v>
      </c>
      <c r="C721" s="22">
        <v>2</v>
      </c>
      <c r="D721" s="23">
        <v>975</v>
      </c>
      <c r="E721" s="23">
        <v>975</v>
      </c>
    </row>
    <row r="722" spans="1:5" hidden="1" outlineLevel="1" x14ac:dyDescent="0.2">
      <c r="A722" s="22" t="s">
        <v>311</v>
      </c>
      <c r="B722" s="22">
        <v>9</v>
      </c>
      <c r="C722" s="22">
        <v>2</v>
      </c>
      <c r="D722" s="23">
        <v>985</v>
      </c>
      <c r="E722" s="23">
        <v>985</v>
      </c>
    </row>
    <row r="723" spans="1:5" hidden="1" outlineLevel="1" x14ac:dyDescent="0.2">
      <c r="A723" s="22" t="s">
        <v>311</v>
      </c>
      <c r="B723" s="22">
        <v>10</v>
      </c>
      <c r="C723" s="22">
        <v>2</v>
      </c>
      <c r="D723" s="23">
        <v>1000</v>
      </c>
      <c r="E723" s="23">
        <v>1000</v>
      </c>
    </row>
    <row r="724" spans="1:5" hidden="1" outlineLevel="1" x14ac:dyDescent="0.2">
      <c r="A724" s="22" t="s">
        <v>311</v>
      </c>
      <c r="B724" s="22">
        <v>11</v>
      </c>
      <c r="C724" s="22">
        <v>2</v>
      </c>
      <c r="D724" s="23">
        <v>1015</v>
      </c>
      <c r="E724" s="23">
        <v>1015</v>
      </c>
    </row>
    <row r="725" spans="1:5" hidden="1" outlineLevel="1" x14ac:dyDescent="0.2">
      <c r="A725" s="22" t="s">
        <v>311</v>
      </c>
      <c r="B725" s="22">
        <v>12</v>
      </c>
      <c r="C725" s="22">
        <v>2</v>
      </c>
      <c r="D725" s="23">
        <v>1060</v>
      </c>
      <c r="E725" s="23">
        <v>1060</v>
      </c>
    </row>
    <row r="726" spans="1:5" hidden="1" outlineLevel="1" x14ac:dyDescent="0.2">
      <c r="A726" s="25" t="s">
        <v>311</v>
      </c>
      <c r="B726" s="25">
        <v>1</v>
      </c>
      <c r="C726" s="25">
        <v>3</v>
      </c>
      <c r="D726" s="26">
        <v>1113</v>
      </c>
      <c r="E726" s="26">
        <v>1113</v>
      </c>
    </row>
    <row r="727" spans="1:5" collapsed="1" x14ac:dyDescent="0.2">
      <c r="A727" s="19" t="s">
        <v>312</v>
      </c>
      <c r="B727" s="19">
        <v>1</v>
      </c>
      <c r="C727" s="19">
        <v>1</v>
      </c>
      <c r="D727" s="20"/>
      <c r="E727" s="20">
        <v>20</v>
      </c>
    </row>
    <row r="728" spans="1:5" hidden="1" outlineLevel="1" x14ac:dyDescent="0.2">
      <c r="A728" s="19" t="s">
        <v>312</v>
      </c>
      <c r="B728" s="19">
        <v>2</v>
      </c>
      <c r="C728" s="19">
        <v>1</v>
      </c>
      <c r="D728" s="20"/>
      <c r="E728" s="20">
        <v>20</v>
      </c>
    </row>
    <row r="729" spans="1:5" hidden="1" outlineLevel="1" x14ac:dyDescent="0.2">
      <c r="A729" s="19" t="s">
        <v>312</v>
      </c>
      <c r="B729" s="19">
        <v>3</v>
      </c>
      <c r="C729" s="19">
        <v>1</v>
      </c>
      <c r="D729" s="20"/>
      <c r="E729" s="20">
        <v>20</v>
      </c>
    </row>
    <row r="730" spans="1:5" hidden="1" outlineLevel="1" x14ac:dyDescent="0.2">
      <c r="A730" s="19" t="s">
        <v>312</v>
      </c>
      <c r="B730" s="19">
        <v>4</v>
      </c>
      <c r="C730" s="19">
        <v>1</v>
      </c>
      <c r="D730" s="20"/>
      <c r="E730" s="20">
        <v>20</v>
      </c>
    </row>
    <row r="731" spans="1:5" hidden="1" outlineLevel="1" x14ac:dyDescent="0.2">
      <c r="A731" s="19" t="s">
        <v>312</v>
      </c>
      <c r="B731" s="19">
        <v>5</v>
      </c>
      <c r="C731" s="19">
        <v>1</v>
      </c>
      <c r="D731" s="20"/>
      <c r="E731" s="20">
        <v>20</v>
      </c>
    </row>
    <row r="732" spans="1:5" hidden="1" outlineLevel="1" x14ac:dyDescent="0.2">
      <c r="A732" s="19" t="s">
        <v>312</v>
      </c>
      <c r="B732" s="19">
        <v>6</v>
      </c>
      <c r="C732" s="19">
        <v>1</v>
      </c>
      <c r="D732" s="20"/>
      <c r="E732" s="20">
        <v>20</v>
      </c>
    </row>
    <row r="733" spans="1:5" hidden="1" outlineLevel="1" x14ac:dyDescent="0.2">
      <c r="A733" s="19" t="s">
        <v>312</v>
      </c>
      <c r="B733" s="19">
        <v>7</v>
      </c>
      <c r="C733" s="19">
        <v>1</v>
      </c>
      <c r="D733" s="20"/>
      <c r="E733" s="20">
        <v>20</v>
      </c>
    </row>
    <row r="734" spans="1:5" hidden="1" outlineLevel="1" x14ac:dyDescent="0.2">
      <c r="A734" s="19" t="s">
        <v>312</v>
      </c>
      <c r="B734" s="19">
        <v>8</v>
      </c>
      <c r="C734" s="19">
        <v>1</v>
      </c>
      <c r="D734" s="20"/>
      <c r="E734" s="20">
        <v>20</v>
      </c>
    </row>
    <row r="735" spans="1:5" hidden="1" outlineLevel="1" x14ac:dyDescent="0.2">
      <c r="A735" s="19" t="s">
        <v>312</v>
      </c>
      <c r="B735" s="19">
        <v>9</v>
      </c>
      <c r="C735" s="19">
        <v>1</v>
      </c>
      <c r="D735" s="20"/>
      <c r="E735" s="20">
        <v>20</v>
      </c>
    </row>
    <row r="736" spans="1:5" hidden="1" outlineLevel="1" x14ac:dyDescent="0.2">
      <c r="A736" s="19" t="s">
        <v>312</v>
      </c>
      <c r="B736" s="19">
        <v>10</v>
      </c>
      <c r="C736" s="19">
        <v>1</v>
      </c>
      <c r="D736" s="20"/>
      <c r="E736" s="20">
        <v>20</v>
      </c>
    </row>
    <row r="737" spans="1:5" hidden="1" outlineLevel="1" x14ac:dyDescent="0.2">
      <c r="A737" s="19" t="s">
        <v>312</v>
      </c>
      <c r="B737" s="19">
        <v>11</v>
      </c>
      <c r="C737" s="19">
        <v>1</v>
      </c>
      <c r="D737" s="20"/>
      <c r="E737" s="20">
        <v>20</v>
      </c>
    </row>
    <row r="738" spans="1:5" hidden="1" outlineLevel="1" x14ac:dyDescent="0.2">
      <c r="A738" s="19" t="s">
        <v>312</v>
      </c>
      <c r="B738" s="19">
        <v>12</v>
      </c>
      <c r="C738" s="19">
        <v>1</v>
      </c>
      <c r="D738" s="20"/>
      <c r="E738" s="20">
        <v>20</v>
      </c>
    </row>
    <row r="739" spans="1:5" hidden="1" outlineLevel="1" x14ac:dyDescent="0.2">
      <c r="A739" s="22" t="s">
        <v>312</v>
      </c>
      <c r="B739" s="22">
        <v>1</v>
      </c>
      <c r="C739" s="22">
        <v>2</v>
      </c>
      <c r="D739" s="23"/>
      <c r="E739" s="23">
        <v>20</v>
      </c>
    </row>
    <row r="740" spans="1:5" hidden="1" outlineLevel="1" x14ac:dyDescent="0.2">
      <c r="A740" s="22" t="s">
        <v>312</v>
      </c>
      <c r="B740" s="22">
        <v>2</v>
      </c>
      <c r="C740" s="22">
        <v>2</v>
      </c>
      <c r="D740" s="23"/>
      <c r="E740" s="23">
        <v>20</v>
      </c>
    </row>
    <row r="741" spans="1:5" hidden="1" outlineLevel="1" x14ac:dyDescent="0.2">
      <c r="A741" s="22" t="s">
        <v>312</v>
      </c>
      <c r="B741" s="22">
        <v>3</v>
      </c>
      <c r="C741" s="22">
        <v>2</v>
      </c>
      <c r="D741" s="23"/>
      <c r="E741" s="23">
        <v>20</v>
      </c>
    </row>
    <row r="742" spans="1:5" hidden="1" outlineLevel="1" x14ac:dyDescent="0.2">
      <c r="A742" s="22" t="s">
        <v>312</v>
      </c>
      <c r="B742" s="22">
        <v>4</v>
      </c>
      <c r="C742" s="22">
        <v>2</v>
      </c>
      <c r="D742" s="23"/>
      <c r="E742" s="23">
        <v>20</v>
      </c>
    </row>
    <row r="743" spans="1:5" hidden="1" outlineLevel="1" x14ac:dyDescent="0.2">
      <c r="A743" s="22" t="s">
        <v>312</v>
      </c>
      <c r="B743" s="22">
        <v>5</v>
      </c>
      <c r="C743" s="22">
        <v>2</v>
      </c>
      <c r="D743" s="23"/>
      <c r="E743" s="23">
        <v>20</v>
      </c>
    </row>
    <row r="744" spans="1:5" hidden="1" outlineLevel="1" x14ac:dyDescent="0.2">
      <c r="A744" s="22" t="s">
        <v>312</v>
      </c>
      <c r="B744" s="22">
        <v>6</v>
      </c>
      <c r="C744" s="22">
        <v>2</v>
      </c>
      <c r="D744" s="23"/>
      <c r="E744" s="23">
        <v>20</v>
      </c>
    </row>
    <row r="745" spans="1:5" hidden="1" outlineLevel="1" x14ac:dyDescent="0.2">
      <c r="A745" s="22" t="s">
        <v>312</v>
      </c>
      <c r="B745" s="22">
        <v>7</v>
      </c>
      <c r="C745" s="22">
        <v>2</v>
      </c>
      <c r="D745" s="23"/>
      <c r="E745" s="23">
        <v>20</v>
      </c>
    </row>
    <row r="746" spans="1:5" hidden="1" outlineLevel="1" x14ac:dyDescent="0.2">
      <c r="A746" s="22" t="s">
        <v>312</v>
      </c>
      <c r="B746" s="22">
        <v>8</v>
      </c>
      <c r="C746" s="22">
        <v>2</v>
      </c>
      <c r="D746" s="23"/>
      <c r="E746" s="23">
        <v>20</v>
      </c>
    </row>
    <row r="747" spans="1:5" hidden="1" outlineLevel="1" x14ac:dyDescent="0.2">
      <c r="A747" s="22" t="s">
        <v>312</v>
      </c>
      <c r="B747" s="22">
        <v>9</v>
      </c>
      <c r="C747" s="22">
        <v>2</v>
      </c>
      <c r="D747" s="23"/>
      <c r="E747" s="23">
        <v>20</v>
      </c>
    </row>
    <row r="748" spans="1:5" hidden="1" outlineLevel="1" x14ac:dyDescent="0.2">
      <c r="A748" s="22" t="s">
        <v>312</v>
      </c>
      <c r="B748" s="22">
        <v>10</v>
      </c>
      <c r="C748" s="22">
        <v>2</v>
      </c>
      <c r="D748" s="23"/>
      <c r="E748" s="23">
        <v>20</v>
      </c>
    </row>
    <row r="749" spans="1:5" hidden="1" outlineLevel="1" x14ac:dyDescent="0.2">
      <c r="A749" s="22" t="s">
        <v>312</v>
      </c>
      <c r="B749" s="22">
        <v>11</v>
      </c>
      <c r="C749" s="22">
        <v>2</v>
      </c>
      <c r="D749" s="23"/>
      <c r="E749" s="23">
        <v>20</v>
      </c>
    </row>
    <row r="750" spans="1:5" hidden="1" outlineLevel="1" x14ac:dyDescent="0.2">
      <c r="A750" s="22" t="s">
        <v>312</v>
      </c>
      <c r="B750" s="22">
        <v>12</v>
      </c>
      <c r="C750" s="22">
        <v>2</v>
      </c>
      <c r="D750" s="23"/>
      <c r="E750" s="23">
        <v>20</v>
      </c>
    </row>
    <row r="751" spans="1:5" hidden="1" outlineLevel="1" x14ac:dyDescent="0.2">
      <c r="A751" s="25" t="s">
        <v>312</v>
      </c>
      <c r="B751" s="25">
        <v>1</v>
      </c>
      <c r="C751" s="25">
        <v>3</v>
      </c>
      <c r="D751" s="26"/>
      <c r="E751" s="26">
        <v>20</v>
      </c>
    </row>
    <row r="752" spans="1:5" collapsed="1" x14ac:dyDescent="0.2">
      <c r="A752" s="19" t="s">
        <v>313</v>
      </c>
      <c r="B752" s="19">
        <v>1</v>
      </c>
      <c r="C752" s="19">
        <v>1</v>
      </c>
      <c r="D752" s="20">
        <v>1320</v>
      </c>
      <c r="E752" s="20">
        <v>1280</v>
      </c>
    </row>
    <row r="753" spans="1:5" hidden="1" outlineLevel="1" x14ac:dyDescent="0.2">
      <c r="A753" s="19" t="s">
        <v>313</v>
      </c>
      <c r="B753" s="19">
        <v>2</v>
      </c>
      <c r="C753" s="19">
        <v>1</v>
      </c>
      <c r="D753" s="20">
        <v>1567</v>
      </c>
      <c r="E753" s="20">
        <v>1527</v>
      </c>
    </row>
    <row r="754" spans="1:5" hidden="1" outlineLevel="1" x14ac:dyDescent="0.2">
      <c r="A754" s="19" t="s">
        <v>313</v>
      </c>
      <c r="B754" s="19">
        <v>3</v>
      </c>
      <c r="C754" s="19">
        <v>1</v>
      </c>
      <c r="D754" s="20">
        <v>1814</v>
      </c>
      <c r="E754" s="20">
        <v>1774</v>
      </c>
    </row>
    <row r="755" spans="1:5" hidden="1" outlineLevel="1" x14ac:dyDescent="0.2">
      <c r="A755" s="19" t="s">
        <v>313</v>
      </c>
      <c r="B755" s="19">
        <v>4</v>
      </c>
      <c r="C755" s="19">
        <v>1</v>
      </c>
      <c r="D755" s="20">
        <v>2061</v>
      </c>
      <c r="E755" s="20">
        <v>2021</v>
      </c>
    </row>
    <row r="756" spans="1:5" hidden="1" outlineLevel="1" x14ac:dyDescent="0.2">
      <c r="A756" s="19" t="s">
        <v>313</v>
      </c>
      <c r="B756" s="19">
        <v>5</v>
      </c>
      <c r="C756" s="19">
        <v>1</v>
      </c>
      <c r="D756" s="20">
        <v>2308</v>
      </c>
      <c r="E756" s="20">
        <v>2268</v>
      </c>
    </row>
    <row r="757" spans="1:5" hidden="1" outlineLevel="1" x14ac:dyDescent="0.2">
      <c r="A757" s="19" t="s">
        <v>313</v>
      </c>
      <c r="B757" s="19">
        <v>6</v>
      </c>
      <c r="C757" s="19">
        <v>1</v>
      </c>
      <c r="D757" s="20">
        <v>2555</v>
      </c>
      <c r="E757" s="20">
        <v>2515</v>
      </c>
    </row>
    <row r="758" spans="1:5" hidden="1" outlineLevel="1" x14ac:dyDescent="0.2">
      <c r="A758" s="19" t="s">
        <v>313</v>
      </c>
      <c r="B758" s="19">
        <v>7</v>
      </c>
      <c r="C758" s="19">
        <v>1</v>
      </c>
      <c r="D758" s="20">
        <v>2802</v>
      </c>
      <c r="E758" s="20">
        <v>2762</v>
      </c>
    </row>
    <row r="759" spans="1:5" hidden="1" outlineLevel="1" x14ac:dyDescent="0.2">
      <c r="A759" s="19" t="s">
        <v>313</v>
      </c>
      <c r="B759" s="19">
        <v>8</v>
      </c>
      <c r="C759" s="19">
        <v>1</v>
      </c>
      <c r="D759" s="20">
        <v>3049</v>
      </c>
      <c r="E759" s="20">
        <v>3009</v>
      </c>
    </row>
    <row r="760" spans="1:5" hidden="1" outlineLevel="1" x14ac:dyDescent="0.2">
      <c r="A760" s="19" t="s">
        <v>313</v>
      </c>
      <c r="B760" s="19">
        <v>9</v>
      </c>
      <c r="C760" s="19">
        <v>1</v>
      </c>
      <c r="D760" s="20">
        <v>3296</v>
      </c>
      <c r="E760" s="20">
        <v>3256</v>
      </c>
    </row>
    <row r="761" spans="1:5" hidden="1" outlineLevel="1" x14ac:dyDescent="0.2">
      <c r="A761" s="19" t="s">
        <v>313</v>
      </c>
      <c r="B761" s="19">
        <v>10</v>
      </c>
      <c r="C761" s="19">
        <v>1</v>
      </c>
      <c r="D761" s="20">
        <v>3543</v>
      </c>
      <c r="E761" s="20">
        <v>3503</v>
      </c>
    </row>
    <row r="762" spans="1:5" hidden="1" outlineLevel="1" x14ac:dyDescent="0.2">
      <c r="A762" s="19" t="s">
        <v>313</v>
      </c>
      <c r="B762" s="19">
        <v>11</v>
      </c>
      <c r="C762" s="19">
        <v>1</v>
      </c>
      <c r="D762" s="20">
        <v>3790</v>
      </c>
      <c r="E762" s="20">
        <v>3750</v>
      </c>
    </row>
    <row r="763" spans="1:5" hidden="1" outlineLevel="1" x14ac:dyDescent="0.2">
      <c r="A763" s="19" t="s">
        <v>313</v>
      </c>
      <c r="B763" s="19">
        <v>12</v>
      </c>
      <c r="C763" s="19">
        <v>1</v>
      </c>
      <c r="D763" s="20">
        <v>4040</v>
      </c>
      <c r="E763" s="20">
        <v>4000</v>
      </c>
    </row>
    <row r="764" spans="1:5" hidden="1" outlineLevel="1" x14ac:dyDescent="0.2">
      <c r="A764" s="22" t="s">
        <v>313</v>
      </c>
      <c r="B764" s="22">
        <v>1</v>
      </c>
      <c r="C764" s="22">
        <v>2</v>
      </c>
      <c r="D764" s="23">
        <v>4040</v>
      </c>
      <c r="E764" s="23">
        <v>4000</v>
      </c>
    </row>
    <row r="765" spans="1:5" hidden="1" outlineLevel="1" x14ac:dyDescent="0.2">
      <c r="A765" s="22" t="s">
        <v>313</v>
      </c>
      <c r="B765" s="22">
        <v>2</v>
      </c>
      <c r="C765" s="22">
        <v>2</v>
      </c>
      <c r="D765" s="23">
        <v>4120</v>
      </c>
      <c r="E765" s="23">
        <v>4080</v>
      </c>
    </row>
    <row r="766" spans="1:5" hidden="1" outlineLevel="1" x14ac:dyDescent="0.2">
      <c r="A766" s="22" t="s">
        <v>313</v>
      </c>
      <c r="B766" s="22">
        <v>3</v>
      </c>
      <c r="C766" s="22">
        <v>2</v>
      </c>
      <c r="D766" s="23">
        <v>4200</v>
      </c>
      <c r="E766" s="23">
        <v>4160</v>
      </c>
    </row>
    <row r="767" spans="1:5" hidden="1" outlineLevel="1" x14ac:dyDescent="0.2">
      <c r="A767" s="22" t="s">
        <v>313</v>
      </c>
      <c r="B767" s="22">
        <v>4</v>
      </c>
      <c r="C767" s="22">
        <v>2</v>
      </c>
      <c r="D767" s="23">
        <v>4280</v>
      </c>
      <c r="E767" s="23">
        <v>4240</v>
      </c>
    </row>
    <row r="768" spans="1:5" hidden="1" outlineLevel="1" x14ac:dyDescent="0.2">
      <c r="A768" s="22" t="s">
        <v>313</v>
      </c>
      <c r="B768" s="22">
        <v>5</v>
      </c>
      <c r="C768" s="22">
        <v>2</v>
      </c>
      <c r="D768" s="23">
        <v>4360</v>
      </c>
      <c r="E768" s="23">
        <v>4320</v>
      </c>
    </row>
    <row r="769" spans="1:5" hidden="1" outlineLevel="1" x14ac:dyDescent="0.2">
      <c r="A769" s="22" t="s">
        <v>313</v>
      </c>
      <c r="B769" s="22">
        <v>6</v>
      </c>
      <c r="C769" s="22">
        <v>2</v>
      </c>
      <c r="D769" s="23">
        <v>4440</v>
      </c>
      <c r="E769" s="23">
        <v>4400</v>
      </c>
    </row>
    <row r="770" spans="1:5" hidden="1" outlineLevel="1" x14ac:dyDescent="0.2">
      <c r="A770" s="22" t="s">
        <v>313</v>
      </c>
      <c r="B770" s="22">
        <v>7</v>
      </c>
      <c r="C770" s="22">
        <v>2</v>
      </c>
      <c r="D770" s="23">
        <v>4520</v>
      </c>
      <c r="E770" s="23">
        <v>4480</v>
      </c>
    </row>
    <row r="771" spans="1:5" hidden="1" outlineLevel="1" x14ac:dyDescent="0.2">
      <c r="A771" s="22" t="s">
        <v>313</v>
      </c>
      <c r="B771" s="22">
        <v>8</v>
      </c>
      <c r="C771" s="22">
        <v>2</v>
      </c>
      <c r="D771" s="23">
        <v>4600</v>
      </c>
      <c r="E771" s="23">
        <v>4560</v>
      </c>
    </row>
    <row r="772" spans="1:5" hidden="1" outlineLevel="1" x14ac:dyDescent="0.2">
      <c r="A772" s="22" t="s">
        <v>313</v>
      </c>
      <c r="B772" s="22">
        <v>9</v>
      </c>
      <c r="C772" s="22">
        <v>2</v>
      </c>
      <c r="D772" s="23">
        <v>4680</v>
      </c>
      <c r="E772" s="23">
        <v>4640</v>
      </c>
    </row>
    <row r="773" spans="1:5" hidden="1" outlineLevel="1" x14ac:dyDescent="0.2">
      <c r="A773" s="22" t="s">
        <v>313</v>
      </c>
      <c r="B773" s="22">
        <v>10</v>
      </c>
      <c r="C773" s="22">
        <v>2</v>
      </c>
      <c r="D773" s="23">
        <v>4760</v>
      </c>
      <c r="E773" s="23">
        <v>4720</v>
      </c>
    </row>
    <row r="774" spans="1:5" hidden="1" outlineLevel="1" x14ac:dyDescent="0.2">
      <c r="A774" s="22" t="s">
        <v>313</v>
      </c>
      <c r="B774" s="22">
        <v>11</v>
      </c>
      <c r="C774" s="22">
        <v>2</v>
      </c>
      <c r="D774" s="23">
        <v>4840</v>
      </c>
      <c r="E774" s="23">
        <v>4800</v>
      </c>
    </row>
    <row r="775" spans="1:5" hidden="1" outlineLevel="1" x14ac:dyDescent="0.2">
      <c r="A775" s="22" t="s">
        <v>313</v>
      </c>
      <c r="B775" s="22">
        <v>12</v>
      </c>
      <c r="C775" s="22">
        <v>2</v>
      </c>
      <c r="D775" s="23">
        <v>4920</v>
      </c>
      <c r="E775" s="23">
        <v>4880</v>
      </c>
    </row>
    <row r="776" spans="1:5" hidden="1" outlineLevel="1" x14ac:dyDescent="0.2">
      <c r="A776" s="25" t="s">
        <v>313</v>
      </c>
      <c r="B776" s="25">
        <v>1</v>
      </c>
      <c r="C776" s="25">
        <v>3</v>
      </c>
      <c r="D776" s="26">
        <v>5164</v>
      </c>
      <c r="E776" s="26">
        <v>5124</v>
      </c>
    </row>
    <row r="777" spans="1:5" collapsed="1" x14ac:dyDescent="0.2">
      <c r="A777" s="19" t="s">
        <v>314</v>
      </c>
      <c r="B777" s="19">
        <v>1</v>
      </c>
      <c r="C777" s="19">
        <v>1</v>
      </c>
      <c r="D777" s="20"/>
      <c r="E777" s="20">
        <v>20</v>
      </c>
    </row>
    <row r="778" spans="1:5" hidden="1" outlineLevel="1" x14ac:dyDescent="0.2">
      <c r="A778" s="19" t="s">
        <v>314</v>
      </c>
      <c r="B778" s="19">
        <v>2</v>
      </c>
      <c r="C778" s="19">
        <v>1</v>
      </c>
      <c r="D778" s="20"/>
      <c r="E778" s="20">
        <v>20</v>
      </c>
    </row>
    <row r="779" spans="1:5" hidden="1" outlineLevel="1" x14ac:dyDescent="0.2">
      <c r="A779" s="19" t="s">
        <v>314</v>
      </c>
      <c r="B779" s="19">
        <v>3</v>
      </c>
      <c r="C779" s="19">
        <v>1</v>
      </c>
      <c r="D779" s="20"/>
      <c r="E779" s="20">
        <v>20</v>
      </c>
    </row>
    <row r="780" spans="1:5" hidden="1" outlineLevel="1" x14ac:dyDescent="0.2">
      <c r="A780" s="19" t="s">
        <v>314</v>
      </c>
      <c r="B780" s="19">
        <v>4</v>
      </c>
      <c r="C780" s="19">
        <v>1</v>
      </c>
      <c r="D780" s="20"/>
      <c r="E780" s="20">
        <v>20</v>
      </c>
    </row>
    <row r="781" spans="1:5" hidden="1" outlineLevel="1" x14ac:dyDescent="0.2">
      <c r="A781" s="19" t="s">
        <v>314</v>
      </c>
      <c r="B781" s="19">
        <v>5</v>
      </c>
      <c r="C781" s="19">
        <v>1</v>
      </c>
      <c r="D781" s="20"/>
      <c r="E781" s="20">
        <v>20</v>
      </c>
    </row>
    <row r="782" spans="1:5" hidden="1" outlineLevel="1" x14ac:dyDescent="0.2">
      <c r="A782" s="19" t="s">
        <v>314</v>
      </c>
      <c r="B782" s="19">
        <v>6</v>
      </c>
      <c r="C782" s="19">
        <v>1</v>
      </c>
      <c r="D782" s="20"/>
      <c r="E782" s="20">
        <v>20</v>
      </c>
    </row>
    <row r="783" spans="1:5" hidden="1" outlineLevel="1" x14ac:dyDescent="0.2">
      <c r="A783" s="19" t="s">
        <v>314</v>
      </c>
      <c r="B783" s="19">
        <v>7</v>
      </c>
      <c r="C783" s="19">
        <v>1</v>
      </c>
      <c r="D783" s="20"/>
      <c r="E783" s="20">
        <v>20</v>
      </c>
    </row>
    <row r="784" spans="1:5" hidden="1" outlineLevel="1" x14ac:dyDescent="0.2">
      <c r="A784" s="19" t="s">
        <v>314</v>
      </c>
      <c r="B784" s="19">
        <v>8</v>
      </c>
      <c r="C784" s="19">
        <v>1</v>
      </c>
      <c r="D784" s="20"/>
      <c r="E784" s="20">
        <v>20</v>
      </c>
    </row>
    <row r="785" spans="1:5" hidden="1" outlineLevel="1" x14ac:dyDescent="0.2">
      <c r="A785" s="19" t="s">
        <v>314</v>
      </c>
      <c r="B785" s="19">
        <v>9</v>
      </c>
      <c r="C785" s="19">
        <v>1</v>
      </c>
      <c r="D785" s="20"/>
      <c r="E785" s="20">
        <v>20</v>
      </c>
    </row>
    <row r="786" spans="1:5" hidden="1" outlineLevel="1" x14ac:dyDescent="0.2">
      <c r="A786" s="19" t="s">
        <v>314</v>
      </c>
      <c r="B786" s="19">
        <v>10</v>
      </c>
      <c r="C786" s="19">
        <v>1</v>
      </c>
      <c r="D786" s="20"/>
      <c r="E786" s="20">
        <v>20</v>
      </c>
    </row>
    <row r="787" spans="1:5" hidden="1" outlineLevel="1" x14ac:dyDescent="0.2">
      <c r="A787" s="19" t="s">
        <v>314</v>
      </c>
      <c r="B787" s="19">
        <v>11</v>
      </c>
      <c r="C787" s="19">
        <v>1</v>
      </c>
      <c r="D787" s="20"/>
      <c r="E787" s="20">
        <v>20</v>
      </c>
    </row>
    <row r="788" spans="1:5" hidden="1" outlineLevel="1" x14ac:dyDescent="0.2">
      <c r="A788" s="19" t="s">
        <v>314</v>
      </c>
      <c r="B788" s="19">
        <v>12</v>
      </c>
      <c r="C788" s="19">
        <v>1</v>
      </c>
      <c r="D788" s="20"/>
      <c r="E788" s="20">
        <v>20</v>
      </c>
    </row>
    <row r="789" spans="1:5" hidden="1" outlineLevel="1" x14ac:dyDescent="0.2">
      <c r="A789" s="22" t="s">
        <v>314</v>
      </c>
      <c r="B789" s="22">
        <v>1</v>
      </c>
      <c r="C789" s="22">
        <v>2</v>
      </c>
      <c r="D789" s="23"/>
      <c r="E789" s="23">
        <v>20</v>
      </c>
    </row>
    <row r="790" spans="1:5" hidden="1" outlineLevel="1" x14ac:dyDescent="0.2">
      <c r="A790" s="22" t="s">
        <v>314</v>
      </c>
      <c r="B790" s="22">
        <v>2</v>
      </c>
      <c r="C790" s="22">
        <v>2</v>
      </c>
      <c r="D790" s="23"/>
      <c r="E790" s="23">
        <v>20</v>
      </c>
    </row>
    <row r="791" spans="1:5" hidden="1" outlineLevel="1" x14ac:dyDescent="0.2">
      <c r="A791" s="22" t="s">
        <v>314</v>
      </c>
      <c r="B791" s="22">
        <v>3</v>
      </c>
      <c r="C791" s="22">
        <v>2</v>
      </c>
      <c r="D791" s="23"/>
      <c r="E791" s="23">
        <v>20</v>
      </c>
    </row>
    <row r="792" spans="1:5" hidden="1" outlineLevel="1" x14ac:dyDescent="0.2">
      <c r="A792" s="22" t="s">
        <v>314</v>
      </c>
      <c r="B792" s="22">
        <v>4</v>
      </c>
      <c r="C792" s="22">
        <v>2</v>
      </c>
      <c r="D792" s="23"/>
      <c r="E792" s="23">
        <v>20</v>
      </c>
    </row>
    <row r="793" spans="1:5" hidden="1" outlineLevel="1" x14ac:dyDescent="0.2">
      <c r="A793" s="22" t="s">
        <v>314</v>
      </c>
      <c r="B793" s="22">
        <v>5</v>
      </c>
      <c r="C793" s="22">
        <v>2</v>
      </c>
      <c r="D793" s="23"/>
      <c r="E793" s="23">
        <v>20</v>
      </c>
    </row>
    <row r="794" spans="1:5" hidden="1" outlineLevel="1" x14ac:dyDescent="0.2">
      <c r="A794" s="22" t="s">
        <v>314</v>
      </c>
      <c r="B794" s="22">
        <v>6</v>
      </c>
      <c r="C794" s="22">
        <v>2</v>
      </c>
      <c r="D794" s="23"/>
      <c r="E794" s="23">
        <v>20</v>
      </c>
    </row>
    <row r="795" spans="1:5" hidden="1" outlineLevel="1" x14ac:dyDescent="0.2">
      <c r="A795" s="22" t="s">
        <v>314</v>
      </c>
      <c r="B795" s="22">
        <v>7</v>
      </c>
      <c r="C795" s="22">
        <v>2</v>
      </c>
      <c r="D795" s="23"/>
      <c r="E795" s="23">
        <v>20</v>
      </c>
    </row>
    <row r="796" spans="1:5" hidden="1" outlineLevel="1" x14ac:dyDescent="0.2">
      <c r="A796" s="22" t="s">
        <v>314</v>
      </c>
      <c r="B796" s="22">
        <v>8</v>
      </c>
      <c r="C796" s="22">
        <v>2</v>
      </c>
      <c r="D796" s="23"/>
      <c r="E796" s="23">
        <v>20</v>
      </c>
    </row>
    <row r="797" spans="1:5" hidden="1" outlineLevel="1" x14ac:dyDescent="0.2">
      <c r="A797" s="22" t="s">
        <v>314</v>
      </c>
      <c r="B797" s="22">
        <v>9</v>
      </c>
      <c r="C797" s="22">
        <v>2</v>
      </c>
      <c r="D797" s="23"/>
      <c r="E797" s="23">
        <v>20</v>
      </c>
    </row>
    <row r="798" spans="1:5" hidden="1" outlineLevel="1" x14ac:dyDescent="0.2">
      <c r="A798" s="22" t="s">
        <v>314</v>
      </c>
      <c r="B798" s="22">
        <v>10</v>
      </c>
      <c r="C798" s="22">
        <v>2</v>
      </c>
      <c r="D798" s="23"/>
      <c r="E798" s="23">
        <v>20</v>
      </c>
    </row>
    <row r="799" spans="1:5" hidden="1" outlineLevel="1" x14ac:dyDescent="0.2">
      <c r="A799" s="22" t="s">
        <v>314</v>
      </c>
      <c r="B799" s="22">
        <v>11</v>
      </c>
      <c r="C799" s="22">
        <v>2</v>
      </c>
      <c r="D799" s="23"/>
      <c r="E799" s="23">
        <v>20</v>
      </c>
    </row>
    <row r="800" spans="1:5" hidden="1" outlineLevel="1" x14ac:dyDescent="0.2">
      <c r="A800" s="22" t="s">
        <v>314</v>
      </c>
      <c r="B800" s="22">
        <v>12</v>
      </c>
      <c r="C800" s="22">
        <v>2</v>
      </c>
      <c r="D800" s="23"/>
      <c r="E800" s="23">
        <v>20</v>
      </c>
    </row>
    <row r="801" spans="1:5" hidden="1" outlineLevel="1" x14ac:dyDescent="0.2">
      <c r="A801" s="25" t="s">
        <v>314</v>
      </c>
      <c r="B801" s="25">
        <v>1</v>
      </c>
      <c r="C801" s="25">
        <v>3</v>
      </c>
      <c r="D801" s="26"/>
      <c r="E801" s="26">
        <v>20</v>
      </c>
    </row>
    <row r="802" spans="1:5" collapsed="1" x14ac:dyDescent="0.2">
      <c r="A802" s="19" t="s">
        <v>315</v>
      </c>
      <c r="B802" s="19">
        <v>1</v>
      </c>
      <c r="C802" s="19">
        <v>1</v>
      </c>
      <c r="D802" s="20"/>
      <c r="E802" s="20">
        <v>15870</v>
      </c>
    </row>
    <row r="803" spans="1:5" hidden="1" outlineLevel="1" x14ac:dyDescent="0.2">
      <c r="A803" s="19" t="s">
        <v>315</v>
      </c>
      <c r="B803" s="19">
        <v>2</v>
      </c>
      <c r="C803" s="19">
        <v>1</v>
      </c>
      <c r="D803" s="20"/>
      <c r="E803" s="20">
        <v>17440</v>
      </c>
    </row>
    <row r="804" spans="1:5" hidden="1" outlineLevel="1" x14ac:dyDescent="0.2">
      <c r="A804" s="19" t="s">
        <v>315</v>
      </c>
      <c r="B804" s="19">
        <v>3</v>
      </c>
      <c r="C804" s="19">
        <v>1</v>
      </c>
      <c r="D804" s="20"/>
      <c r="E804" s="20">
        <v>19165</v>
      </c>
    </row>
    <row r="805" spans="1:5" hidden="1" outlineLevel="1" x14ac:dyDescent="0.2">
      <c r="A805" s="19" t="s">
        <v>315</v>
      </c>
      <c r="B805" s="19">
        <v>4</v>
      </c>
      <c r="C805" s="19">
        <v>1</v>
      </c>
      <c r="D805" s="20"/>
      <c r="E805" s="20">
        <v>21065</v>
      </c>
    </row>
    <row r="806" spans="1:5" hidden="1" outlineLevel="1" x14ac:dyDescent="0.2">
      <c r="A806" s="19" t="s">
        <v>315</v>
      </c>
      <c r="B806" s="19">
        <v>5</v>
      </c>
      <c r="C806" s="19">
        <v>1</v>
      </c>
      <c r="D806" s="20"/>
      <c r="E806" s="20">
        <v>23150</v>
      </c>
    </row>
    <row r="807" spans="1:5" hidden="1" outlineLevel="1" x14ac:dyDescent="0.2">
      <c r="A807" s="19" t="s">
        <v>315</v>
      </c>
      <c r="B807" s="19">
        <v>6</v>
      </c>
      <c r="C807" s="19">
        <v>1</v>
      </c>
      <c r="D807" s="20"/>
      <c r="E807" s="20">
        <v>25440</v>
      </c>
    </row>
    <row r="808" spans="1:5" hidden="1" outlineLevel="1" x14ac:dyDescent="0.2">
      <c r="A808" s="19" t="s">
        <v>315</v>
      </c>
      <c r="B808" s="19">
        <v>7</v>
      </c>
      <c r="C808" s="19">
        <v>1</v>
      </c>
      <c r="D808" s="20"/>
      <c r="E808" s="20">
        <v>27960</v>
      </c>
    </row>
    <row r="809" spans="1:5" hidden="1" outlineLevel="1" x14ac:dyDescent="0.2">
      <c r="A809" s="19" t="s">
        <v>315</v>
      </c>
      <c r="B809" s="19">
        <v>8</v>
      </c>
      <c r="C809" s="19">
        <v>1</v>
      </c>
      <c r="D809" s="20"/>
      <c r="E809" s="20">
        <v>30725</v>
      </c>
    </row>
    <row r="810" spans="1:5" hidden="1" outlineLevel="1" x14ac:dyDescent="0.2">
      <c r="A810" s="19" t="s">
        <v>315</v>
      </c>
      <c r="B810" s="19">
        <v>9</v>
      </c>
      <c r="C810" s="19">
        <v>1</v>
      </c>
      <c r="D810" s="20"/>
      <c r="E810" s="20">
        <v>33765</v>
      </c>
    </row>
    <row r="811" spans="1:5" hidden="1" outlineLevel="1" x14ac:dyDescent="0.2">
      <c r="A811" s="19" t="s">
        <v>315</v>
      </c>
      <c r="B811" s="19">
        <v>10</v>
      </c>
      <c r="C811" s="19">
        <v>1</v>
      </c>
      <c r="D811" s="20"/>
      <c r="E811" s="20">
        <v>37105</v>
      </c>
    </row>
    <row r="812" spans="1:5" hidden="1" outlineLevel="1" x14ac:dyDescent="0.2">
      <c r="A812" s="19" t="s">
        <v>315</v>
      </c>
      <c r="B812" s="19">
        <v>11</v>
      </c>
      <c r="C812" s="19">
        <v>1</v>
      </c>
      <c r="D812" s="20"/>
      <c r="E812" s="20">
        <v>40775</v>
      </c>
    </row>
    <row r="813" spans="1:5" hidden="1" outlineLevel="1" x14ac:dyDescent="0.2">
      <c r="A813" s="19" t="s">
        <v>315</v>
      </c>
      <c r="B813" s="19">
        <v>12</v>
      </c>
      <c r="C813" s="19">
        <v>1</v>
      </c>
      <c r="D813" s="20"/>
      <c r="E813" s="20">
        <v>44813</v>
      </c>
    </row>
    <row r="814" spans="1:5" hidden="1" outlineLevel="1" x14ac:dyDescent="0.2">
      <c r="A814" s="22" t="s">
        <v>315</v>
      </c>
      <c r="B814" s="22">
        <v>1</v>
      </c>
      <c r="C814" s="22">
        <v>2</v>
      </c>
      <c r="D814" s="23"/>
      <c r="E814" s="23">
        <v>44813</v>
      </c>
    </row>
    <row r="815" spans="1:5" hidden="1" outlineLevel="1" x14ac:dyDescent="0.2">
      <c r="A815" s="22" t="s">
        <v>315</v>
      </c>
      <c r="B815" s="22">
        <v>2</v>
      </c>
      <c r="C815" s="22">
        <v>2</v>
      </c>
      <c r="D815" s="23"/>
      <c r="E815" s="23">
        <v>45709</v>
      </c>
    </row>
    <row r="816" spans="1:5" hidden="1" outlineLevel="1" x14ac:dyDescent="0.2">
      <c r="A816" s="22" t="s">
        <v>315</v>
      </c>
      <c r="B816" s="22">
        <v>3</v>
      </c>
      <c r="C816" s="22">
        <v>2</v>
      </c>
      <c r="D816" s="23"/>
      <c r="E816" s="23">
        <v>46606</v>
      </c>
    </row>
    <row r="817" spans="1:5" hidden="1" outlineLevel="1" x14ac:dyDescent="0.2">
      <c r="A817" s="22" t="s">
        <v>315</v>
      </c>
      <c r="B817" s="22">
        <v>4</v>
      </c>
      <c r="C817" s="22">
        <v>2</v>
      </c>
      <c r="D817" s="23"/>
      <c r="E817" s="23">
        <v>47502</v>
      </c>
    </row>
    <row r="818" spans="1:5" hidden="1" outlineLevel="1" x14ac:dyDescent="0.2">
      <c r="A818" s="22" t="s">
        <v>315</v>
      </c>
      <c r="B818" s="22">
        <v>5</v>
      </c>
      <c r="C818" s="22">
        <v>2</v>
      </c>
      <c r="D818" s="23"/>
      <c r="E818" s="23">
        <v>48398</v>
      </c>
    </row>
    <row r="819" spans="1:5" hidden="1" outlineLevel="1" x14ac:dyDescent="0.2">
      <c r="A819" s="22" t="s">
        <v>315</v>
      </c>
      <c r="B819" s="22">
        <v>6</v>
      </c>
      <c r="C819" s="22">
        <v>2</v>
      </c>
      <c r="D819" s="23"/>
      <c r="E819" s="23">
        <v>49294</v>
      </c>
    </row>
    <row r="820" spans="1:5" hidden="1" outlineLevel="1" x14ac:dyDescent="0.2">
      <c r="A820" s="22" t="s">
        <v>315</v>
      </c>
      <c r="B820" s="22">
        <v>7</v>
      </c>
      <c r="C820" s="22">
        <v>2</v>
      </c>
      <c r="D820" s="23"/>
      <c r="E820" s="23">
        <v>50191</v>
      </c>
    </row>
    <row r="821" spans="1:5" hidden="1" outlineLevel="1" x14ac:dyDescent="0.2">
      <c r="A821" s="22" t="s">
        <v>315</v>
      </c>
      <c r="B821" s="22">
        <v>8</v>
      </c>
      <c r="C821" s="22">
        <v>2</v>
      </c>
      <c r="D821" s="23"/>
      <c r="E821" s="23">
        <v>51087</v>
      </c>
    </row>
    <row r="822" spans="1:5" hidden="1" outlineLevel="1" x14ac:dyDescent="0.2">
      <c r="A822" s="22" t="s">
        <v>315</v>
      </c>
      <c r="B822" s="22">
        <v>9</v>
      </c>
      <c r="C822" s="22">
        <v>2</v>
      </c>
      <c r="D822" s="23"/>
      <c r="E822" s="23">
        <v>51983</v>
      </c>
    </row>
    <row r="823" spans="1:5" hidden="1" outlineLevel="1" x14ac:dyDescent="0.2">
      <c r="A823" s="22" t="s">
        <v>315</v>
      </c>
      <c r="B823" s="22">
        <v>10</v>
      </c>
      <c r="C823" s="22">
        <v>2</v>
      </c>
      <c r="D823" s="23"/>
      <c r="E823" s="23">
        <v>52879</v>
      </c>
    </row>
    <row r="824" spans="1:5" hidden="1" outlineLevel="1" x14ac:dyDescent="0.2">
      <c r="A824" s="22" t="s">
        <v>315</v>
      </c>
      <c r="B824" s="22">
        <v>11</v>
      </c>
      <c r="C824" s="22">
        <v>2</v>
      </c>
      <c r="D824" s="23"/>
      <c r="E824" s="23">
        <v>53776</v>
      </c>
    </row>
    <row r="825" spans="1:5" hidden="1" outlineLevel="1" x14ac:dyDescent="0.2">
      <c r="A825" s="22" t="s">
        <v>315</v>
      </c>
      <c r="B825" s="22">
        <v>12</v>
      </c>
      <c r="C825" s="22">
        <v>2</v>
      </c>
      <c r="D825" s="23"/>
      <c r="E825" s="23">
        <v>54672</v>
      </c>
    </row>
    <row r="826" spans="1:5" hidden="1" outlineLevel="1" x14ac:dyDescent="0.2">
      <c r="A826" s="25" t="s">
        <v>315</v>
      </c>
      <c r="B826" s="25">
        <v>1</v>
      </c>
      <c r="C826" s="25">
        <v>3</v>
      </c>
      <c r="D826" s="26"/>
      <c r="E826" s="26">
        <v>57405.600000000013</v>
      </c>
    </row>
    <row r="827" spans="1:5" collapsed="1" x14ac:dyDescent="0.2">
      <c r="A827" s="19" t="s">
        <v>316</v>
      </c>
      <c r="B827" s="19">
        <v>1</v>
      </c>
      <c r="C827" s="19">
        <v>1</v>
      </c>
      <c r="D827" s="20">
        <v>530</v>
      </c>
      <c r="E827" s="20">
        <v>530</v>
      </c>
    </row>
    <row r="828" spans="1:5" outlineLevel="1" x14ac:dyDescent="0.2">
      <c r="A828" s="19" t="s">
        <v>316</v>
      </c>
      <c r="B828" s="19">
        <v>2</v>
      </c>
      <c r="C828" s="19">
        <v>1</v>
      </c>
      <c r="D828" s="20">
        <v>570</v>
      </c>
      <c r="E828" s="20">
        <v>570</v>
      </c>
    </row>
    <row r="829" spans="1:5" outlineLevel="1" x14ac:dyDescent="0.2">
      <c r="A829" s="19" t="s">
        <v>316</v>
      </c>
      <c r="B829" s="19">
        <v>3</v>
      </c>
      <c r="C829" s="19">
        <v>1</v>
      </c>
      <c r="D829" s="20">
        <v>605</v>
      </c>
      <c r="E829" s="20">
        <v>605</v>
      </c>
    </row>
    <row r="830" spans="1:5" outlineLevel="1" x14ac:dyDescent="0.2">
      <c r="A830" s="19" t="s">
        <v>316</v>
      </c>
      <c r="B830" s="19">
        <v>4</v>
      </c>
      <c r="C830" s="19">
        <v>1</v>
      </c>
      <c r="D830" s="20">
        <v>640</v>
      </c>
      <c r="E830" s="20">
        <v>640</v>
      </c>
    </row>
    <row r="831" spans="1:5" outlineLevel="1" x14ac:dyDescent="0.2">
      <c r="A831" s="19" t="s">
        <v>316</v>
      </c>
      <c r="B831" s="19">
        <v>5</v>
      </c>
      <c r="C831" s="19">
        <v>1</v>
      </c>
      <c r="D831" s="20">
        <v>675</v>
      </c>
      <c r="E831" s="20">
        <v>675</v>
      </c>
    </row>
    <row r="832" spans="1:5" outlineLevel="1" x14ac:dyDescent="0.2">
      <c r="A832" s="19" t="s">
        <v>316</v>
      </c>
      <c r="B832" s="19">
        <v>6</v>
      </c>
      <c r="C832" s="19">
        <v>1</v>
      </c>
      <c r="D832" s="20">
        <v>715</v>
      </c>
      <c r="E832" s="20">
        <v>715</v>
      </c>
    </row>
    <row r="833" spans="1:5" outlineLevel="1" x14ac:dyDescent="0.2">
      <c r="A833" s="19" t="s">
        <v>316</v>
      </c>
      <c r="B833" s="19">
        <v>7</v>
      </c>
      <c r="C833" s="19">
        <v>1</v>
      </c>
      <c r="D833" s="20">
        <v>755</v>
      </c>
      <c r="E833" s="20">
        <v>755</v>
      </c>
    </row>
    <row r="834" spans="1:5" outlineLevel="1" x14ac:dyDescent="0.2">
      <c r="A834" s="19" t="s">
        <v>316</v>
      </c>
      <c r="B834" s="19">
        <v>8</v>
      </c>
      <c r="C834" s="19">
        <v>1</v>
      </c>
      <c r="D834" s="20">
        <v>800</v>
      </c>
      <c r="E834" s="20">
        <v>800</v>
      </c>
    </row>
    <row r="835" spans="1:5" outlineLevel="1" x14ac:dyDescent="0.2">
      <c r="A835" s="19" t="s">
        <v>316</v>
      </c>
      <c r="B835" s="19">
        <v>9</v>
      </c>
      <c r="C835" s="19">
        <v>1</v>
      </c>
      <c r="D835" s="20">
        <v>835</v>
      </c>
      <c r="E835" s="20">
        <v>835</v>
      </c>
    </row>
    <row r="836" spans="1:5" outlineLevel="1" x14ac:dyDescent="0.2">
      <c r="A836" s="19" t="s">
        <v>316</v>
      </c>
      <c r="B836" s="19">
        <v>10</v>
      </c>
      <c r="C836" s="19">
        <v>1</v>
      </c>
      <c r="D836" s="20">
        <v>855</v>
      </c>
      <c r="E836" s="20">
        <v>855</v>
      </c>
    </row>
    <row r="837" spans="1:5" outlineLevel="1" x14ac:dyDescent="0.2">
      <c r="A837" s="19" t="s">
        <v>316</v>
      </c>
      <c r="B837" s="19">
        <v>11</v>
      </c>
      <c r="C837" s="19">
        <v>1</v>
      </c>
      <c r="D837" s="20">
        <v>875</v>
      </c>
      <c r="E837" s="20">
        <v>875</v>
      </c>
    </row>
    <row r="838" spans="1:5" outlineLevel="1" x14ac:dyDescent="0.2">
      <c r="A838" s="19" t="s">
        <v>316</v>
      </c>
      <c r="B838" s="19">
        <v>12</v>
      </c>
      <c r="C838" s="19">
        <v>1</v>
      </c>
      <c r="D838" s="20">
        <v>905</v>
      </c>
      <c r="E838" s="20">
        <v>905</v>
      </c>
    </row>
    <row r="839" spans="1:5" outlineLevel="1" x14ac:dyDescent="0.2">
      <c r="A839" s="22" t="s">
        <v>316</v>
      </c>
      <c r="B839" s="22">
        <v>1</v>
      </c>
      <c r="C839" s="22">
        <v>2</v>
      </c>
      <c r="D839" s="23">
        <v>905</v>
      </c>
      <c r="E839" s="23">
        <v>905</v>
      </c>
    </row>
    <row r="840" spans="1:5" outlineLevel="1" x14ac:dyDescent="0.2">
      <c r="A840" s="22" t="s">
        <v>316</v>
      </c>
      <c r="B840" s="22">
        <v>2</v>
      </c>
      <c r="C840" s="22">
        <v>2</v>
      </c>
      <c r="D840" s="23">
        <v>920</v>
      </c>
      <c r="E840" s="23">
        <v>920</v>
      </c>
    </row>
    <row r="841" spans="1:5" outlineLevel="1" x14ac:dyDescent="0.2">
      <c r="A841" s="22" t="s">
        <v>316</v>
      </c>
      <c r="B841" s="22">
        <v>3</v>
      </c>
      <c r="C841" s="22">
        <v>2</v>
      </c>
      <c r="D841" s="23">
        <v>925</v>
      </c>
      <c r="E841" s="23">
        <v>925</v>
      </c>
    </row>
    <row r="842" spans="1:5" outlineLevel="1" x14ac:dyDescent="0.2">
      <c r="A842" s="22" t="s">
        <v>316</v>
      </c>
      <c r="B842" s="22">
        <v>4</v>
      </c>
      <c r="C842" s="22">
        <v>2</v>
      </c>
      <c r="D842" s="23">
        <v>935</v>
      </c>
      <c r="E842" s="23">
        <v>935</v>
      </c>
    </row>
    <row r="843" spans="1:5" outlineLevel="1" x14ac:dyDescent="0.2">
      <c r="A843" s="22" t="s">
        <v>316</v>
      </c>
      <c r="B843" s="22">
        <v>5</v>
      </c>
      <c r="C843" s="22">
        <v>2</v>
      </c>
      <c r="D843" s="23">
        <v>940</v>
      </c>
      <c r="E843" s="23">
        <v>940</v>
      </c>
    </row>
    <row r="844" spans="1:5" outlineLevel="1" x14ac:dyDescent="0.2">
      <c r="A844" s="22" t="s">
        <v>316</v>
      </c>
      <c r="B844" s="22">
        <v>6</v>
      </c>
      <c r="C844" s="22">
        <v>2</v>
      </c>
      <c r="D844" s="23">
        <v>950</v>
      </c>
      <c r="E844" s="23">
        <v>950</v>
      </c>
    </row>
    <row r="845" spans="1:5" outlineLevel="1" x14ac:dyDescent="0.2">
      <c r="A845" s="22" t="s">
        <v>316</v>
      </c>
      <c r="B845" s="22">
        <v>7</v>
      </c>
      <c r="C845" s="22">
        <v>2</v>
      </c>
      <c r="D845" s="23">
        <v>960</v>
      </c>
      <c r="E845" s="23">
        <v>960</v>
      </c>
    </row>
    <row r="846" spans="1:5" outlineLevel="1" x14ac:dyDescent="0.2">
      <c r="A846" s="22" t="s">
        <v>316</v>
      </c>
      <c r="B846" s="22">
        <v>8</v>
      </c>
      <c r="C846" s="22">
        <v>2</v>
      </c>
      <c r="D846" s="23">
        <v>975</v>
      </c>
      <c r="E846" s="23">
        <v>975</v>
      </c>
    </row>
    <row r="847" spans="1:5" outlineLevel="1" x14ac:dyDescent="0.2">
      <c r="A847" s="22" t="s">
        <v>316</v>
      </c>
      <c r="B847" s="22">
        <v>9</v>
      </c>
      <c r="C847" s="22">
        <v>2</v>
      </c>
      <c r="D847" s="23">
        <v>985</v>
      </c>
      <c r="E847" s="23">
        <v>985</v>
      </c>
    </row>
    <row r="848" spans="1:5" outlineLevel="1" x14ac:dyDescent="0.2">
      <c r="A848" s="22" t="s">
        <v>316</v>
      </c>
      <c r="B848" s="22">
        <v>10</v>
      </c>
      <c r="C848" s="22">
        <v>2</v>
      </c>
      <c r="D848" s="23">
        <v>1000</v>
      </c>
      <c r="E848" s="23">
        <v>1000</v>
      </c>
    </row>
    <row r="849" spans="1:5" outlineLevel="1" x14ac:dyDescent="0.2">
      <c r="A849" s="22" t="s">
        <v>316</v>
      </c>
      <c r="B849" s="22">
        <v>11</v>
      </c>
      <c r="C849" s="22">
        <v>2</v>
      </c>
      <c r="D849" s="23">
        <v>1015</v>
      </c>
      <c r="E849" s="23">
        <v>1015</v>
      </c>
    </row>
    <row r="850" spans="1:5" outlineLevel="1" x14ac:dyDescent="0.2">
      <c r="A850" s="22" t="s">
        <v>316</v>
      </c>
      <c r="B850" s="22">
        <v>12</v>
      </c>
      <c r="C850" s="22">
        <v>2</v>
      </c>
      <c r="D850" s="23">
        <v>1060</v>
      </c>
      <c r="E850" s="23">
        <v>1060</v>
      </c>
    </row>
    <row r="851" spans="1:5" outlineLevel="1" x14ac:dyDescent="0.2">
      <c r="A851" s="25" t="s">
        <v>316</v>
      </c>
      <c r="B851" s="25">
        <v>1</v>
      </c>
      <c r="C851" s="25">
        <v>3</v>
      </c>
      <c r="D851" s="26">
        <v>1113</v>
      </c>
      <c r="E851" s="26">
        <v>1113</v>
      </c>
    </row>
    <row r="852" spans="1:5" x14ac:dyDescent="0.2">
      <c r="A852" s="19" t="s">
        <v>317</v>
      </c>
      <c r="B852" s="19">
        <v>1</v>
      </c>
      <c r="C852" s="19">
        <v>1</v>
      </c>
      <c r="D852" s="20"/>
      <c r="E852" s="20">
        <v>10880</v>
      </c>
    </row>
    <row r="853" spans="1:5" outlineLevel="1" x14ac:dyDescent="0.2">
      <c r="A853" s="19" t="s">
        <v>317</v>
      </c>
      <c r="B853" s="19">
        <v>2</v>
      </c>
      <c r="C853" s="19">
        <v>1</v>
      </c>
      <c r="D853" s="20"/>
      <c r="E853" s="20">
        <v>11960</v>
      </c>
    </row>
    <row r="854" spans="1:5" outlineLevel="1" x14ac:dyDescent="0.2">
      <c r="A854" s="19" t="s">
        <v>317</v>
      </c>
      <c r="B854" s="19">
        <v>3</v>
      </c>
      <c r="C854" s="19">
        <v>1</v>
      </c>
      <c r="D854" s="20"/>
      <c r="E854" s="20">
        <v>13150</v>
      </c>
    </row>
    <row r="855" spans="1:5" outlineLevel="1" x14ac:dyDescent="0.2">
      <c r="A855" s="19" t="s">
        <v>317</v>
      </c>
      <c r="B855" s="19">
        <v>4</v>
      </c>
      <c r="C855" s="19">
        <v>1</v>
      </c>
      <c r="D855" s="20"/>
      <c r="E855" s="20">
        <v>14450</v>
      </c>
    </row>
    <row r="856" spans="1:5" outlineLevel="1" x14ac:dyDescent="0.2">
      <c r="A856" s="19" t="s">
        <v>317</v>
      </c>
      <c r="B856" s="19">
        <v>5</v>
      </c>
      <c r="C856" s="19">
        <v>1</v>
      </c>
      <c r="D856" s="20"/>
      <c r="E856" s="20">
        <v>15880</v>
      </c>
    </row>
    <row r="857" spans="1:5" outlineLevel="1" x14ac:dyDescent="0.2">
      <c r="A857" s="19" t="s">
        <v>317</v>
      </c>
      <c r="B857" s="19">
        <v>6</v>
      </c>
      <c r="C857" s="19">
        <v>1</v>
      </c>
      <c r="D857" s="20"/>
      <c r="E857" s="20">
        <v>17460</v>
      </c>
    </row>
    <row r="858" spans="1:5" outlineLevel="1" x14ac:dyDescent="0.2">
      <c r="A858" s="19" t="s">
        <v>317</v>
      </c>
      <c r="B858" s="19">
        <v>7</v>
      </c>
      <c r="C858" s="19">
        <v>1</v>
      </c>
      <c r="D858" s="20"/>
      <c r="E858" s="20">
        <v>19190</v>
      </c>
    </row>
    <row r="859" spans="1:5" outlineLevel="1" x14ac:dyDescent="0.2">
      <c r="A859" s="19" t="s">
        <v>317</v>
      </c>
      <c r="B859" s="19">
        <v>8</v>
      </c>
      <c r="C859" s="19">
        <v>1</v>
      </c>
      <c r="D859" s="20"/>
      <c r="E859" s="20">
        <v>21090</v>
      </c>
    </row>
    <row r="860" spans="1:5" outlineLevel="1" x14ac:dyDescent="0.2">
      <c r="A860" s="19" t="s">
        <v>317</v>
      </c>
      <c r="B860" s="19">
        <v>9</v>
      </c>
      <c r="C860" s="19">
        <v>1</v>
      </c>
      <c r="D860" s="20"/>
      <c r="E860" s="20">
        <v>23180</v>
      </c>
    </row>
    <row r="861" spans="1:5" outlineLevel="1" x14ac:dyDescent="0.2">
      <c r="A861" s="19" t="s">
        <v>317</v>
      </c>
      <c r="B861" s="19">
        <v>10</v>
      </c>
      <c r="C861" s="19">
        <v>1</v>
      </c>
      <c r="D861" s="20"/>
      <c r="E861" s="20">
        <v>25480</v>
      </c>
    </row>
    <row r="862" spans="1:5" outlineLevel="1" x14ac:dyDescent="0.2">
      <c r="A862" s="19" t="s">
        <v>317</v>
      </c>
      <c r="B862" s="19">
        <v>11</v>
      </c>
      <c r="C862" s="19">
        <v>1</v>
      </c>
      <c r="D862" s="20"/>
      <c r="E862" s="20">
        <v>28000</v>
      </c>
    </row>
    <row r="863" spans="1:5" outlineLevel="1" x14ac:dyDescent="0.2">
      <c r="A863" s="19" t="s">
        <v>317</v>
      </c>
      <c r="B863" s="19">
        <v>12</v>
      </c>
      <c r="C863" s="19">
        <v>1</v>
      </c>
      <c r="D863" s="20"/>
      <c r="E863" s="20">
        <v>30770</v>
      </c>
    </row>
    <row r="864" spans="1:5" outlineLevel="1" x14ac:dyDescent="0.2">
      <c r="A864" s="22" t="s">
        <v>317</v>
      </c>
      <c r="B864" s="22">
        <v>1</v>
      </c>
      <c r="C864" s="22">
        <v>2</v>
      </c>
      <c r="D864" s="23"/>
      <c r="E864" s="23">
        <v>30770</v>
      </c>
    </row>
    <row r="865" spans="1:5" outlineLevel="1" x14ac:dyDescent="0.2">
      <c r="A865" s="22" t="s">
        <v>317</v>
      </c>
      <c r="B865" s="22">
        <v>2</v>
      </c>
      <c r="C865" s="22">
        <v>2</v>
      </c>
      <c r="D865" s="23"/>
      <c r="E865" s="23">
        <v>31380</v>
      </c>
    </row>
    <row r="866" spans="1:5" outlineLevel="1" x14ac:dyDescent="0.2">
      <c r="A866" s="22" t="s">
        <v>317</v>
      </c>
      <c r="B866" s="22">
        <v>3</v>
      </c>
      <c r="C866" s="22">
        <v>2</v>
      </c>
      <c r="D866" s="23"/>
      <c r="E866" s="23">
        <v>32300</v>
      </c>
    </row>
    <row r="867" spans="1:5" outlineLevel="1" x14ac:dyDescent="0.2">
      <c r="A867" s="22" t="s">
        <v>317</v>
      </c>
      <c r="B867" s="22">
        <v>4</v>
      </c>
      <c r="C867" s="22">
        <v>2</v>
      </c>
      <c r="D867" s="23"/>
      <c r="E867" s="23">
        <v>32920</v>
      </c>
    </row>
    <row r="868" spans="1:5" outlineLevel="1" x14ac:dyDescent="0.2">
      <c r="A868" s="22" t="s">
        <v>317</v>
      </c>
      <c r="B868" s="22">
        <v>5</v>
      </c>
      <c r="C868" s="22">
        <v>2</v>
      </c>
      <c r="D868" s="23"/>
      <c r="E868" s="23">
        <v>33530</v>
      </c>
    </row>
    <row r="869" spans="1:5" outlineLevel="1" x14ac:dyDescent="0.2">
      <c r="A869" s="22" t="s">
        <v>317</v>
      </c>
      <c r="B869" s="22">
        <v>6</v>
      </c>
      <c r="C869" s="22">
        <v>2</v>
      </c>
      <c r="D869" s="23"/>
      <c r="E869" s="23">
        <v>34150</v>
      </c>
    </row>
    <row r="870" spans="1:5" outlineLevel="1" x14ac:dyDescent="0.2">
      <c r="A870" s="22" t="s">
        <v>317</v>
      </c>
      <c r="B870" s="22">
        <v>7</v>
      </c>
      <c r="C870" s="22">
        <v>2</v>
      </c>
      <c r="D870" s="23"/>
      <c r="E870" s="23">
        <v>35070</v>
      </c>
    </row>
    <row r="871" spans="1:5" outlineLevel="1" x14ac:dyDescent="0.2">
      <c r="A871" s="22" t="s">
        <v>317</v>
      </c>
      <c r="B871" s="22">
        <v>8</v>
      </c>
      <c r="C871" s="22">
        <v>2</v>
      </c>
      <c r="D871" s="23"/>
      <c r="E871" s="23">
        <v>35380</v>
      </c>
    </row>
    <row r="872" spans="1:5" outlineLevel="1" x14ac:dyDescent="0.2">
      <c r="A872" s="22" t="s">
        <v>317</v>
      </c>
      <c r="B872" s="22">
        <v>9</v>
      </c>
      <c r="C872" s="22">
        <v>2</v>
      </c>
      <c r="D872" s="23"/>
      <c r="E872" s="23">
        <v>35690</v>
      </c>
    </row>
    <row r="873" spans="1:5" outlineLevel="1" x14ac:dyDescent="0.2">
      <c r="A873" s="22" t="s">
        <v>317</v>
      </c>
      <c r="B873" s="22">
        <v>10</v>
      </c>
      <c r="C873" s="22">
        <v>2</v>
      </c>
      <c r="D873" s="23"/>
      <c r="E873" s="23">
        <v>36300</v>
      </c>
    </row>
    <row r="874" spans="1:5" outlineLevel="1" x14ac:dyDescent="0.2">
      <c r="A874" s="22" t="s">
        <v>317</v>
      </c>
      <c r="B874" s="22">
        <v>11</v>
      </c>
      <c r="C874" s="22">
        <v>2</v>
      </c>
      <c r="D874" s="23"/>
      <c r="E874" s="23">
        <v>36610</v>
      </c>
    </row>
    <row r="875" spans="1:5" outlineLevel="1" x14ac:dyDescent="0.2">
      <c r="A875" s="22" t="s">
        <v>317</v>
      </c>
      <c r="B875" s="22">
        <v>12</v>
      </c>
      <c r="C875" s="22">
        <v>2</v>
      </c>
      <c r="D875" s="23"/>
      <c r="E875" s="23">
        <v>36920</v>
      </c>
    </row>
    <row r="876" spans="1:5" outlineLevel="1" x14ac:dyDescent="0.2">
      <c r="A876" s="25" t="s">
        <v>317</v>
      </c>
      <c r="B876" s="25">
        <v>1</v>
      </c>
      <c r="C876" s="25">
        <v>3</v>
      </c>
      <c r="D876" s="26"/>
      <c r="E876" s="26">
        <v>38766</v>
      </c>
    </row>
    <row r="877" spans="1:5" x14ac:dyDescent="0.2">
      <c r="A877" s="19" t="s">
        <v>318</v>
      </c>
      <c r="B877" s="19">
        <v>1</v>
      </c>
      <c r="C877" s="19">
        <v>1</v>
      </c>
      <c r="D877" s="20"/>
      <c r="E877" s="20">
        <v>1006.2</v>
      </c>
    </row>
    <row r="878" spans="1:5" outlineLevel="1" x14ac:dyDescent="0.2">
      <c r="A878" s="19" t="s">
        <v>318</v>
      </c>
      <c r="B878" s="19">
        <v>2</v>
      </c>
      <c r="C878" s="19">
        <v>1</v>
      </c>
      <c r="D878" s="20"/>
      <c r="E878" s="20">
        <v>1099.08</v>
      </c>
    </row>
    <row r="879" spans="1:5" outlineLevel="1" x14ac:dyDescent="0.2">
      <c r="A879" s="19" t="s">
        <v>318</v>
      </c>
      <c r="B879" s="19">
        <v>3</v>
      </c>
      <c r="C879" s="19">
        <v>1</v>
      </c>
      <c r="D879" s="20"/>
      <c r="E879" s="20">
        <v>1207.44</v>
      </c>
    </row>
    <row r="880" spans="1:5" outlineLevel="1" x14ac:dyDescent="0.2">
      <c r="A880" s="19" t="s">
        <v>318</v>
      </c>
      <c r="B880" s="19">
        <v>4</v>
      </c>
      <c r="C880" s="19">
        <v>1</v>
      </c>
      <c r="D880" s="20"/>
      <c r="E880" s="20">
        <v>1331.28</v>
      </c>
    </row>
    <row r="881" spans="1:5" outlineLevel="1" x14ac:dyDescent="0.2">
      <c r="A881" s="19" t="s">
        <v>318</v>
      </c>
      <c r="B881" s="19">
        <v>5</v>
      </c>
      <c r="C881" s="19">
        <v>1</v>
      </c>
      <c r="D881" s="20"/>
      <c r="E881" s="20">
        <v>1470.6</v>
      </c>
    </row>
    <row r="882" spans="1:5" outlineLevel="1" x14ac:dyDescent="0.2">
      <c r="A882" s="19" t="s">
        <v>318</v>
      </c>
      <c r="B882" s="19">
        <v>6</v>
      </c>
      <c r="C882" s="19">
        <v>1</v>
      </c>
      <c r="D882" s="20"/>
      <c r="E882" s="20">
        <v>1609.92</v>
      </c>
    </row>
    <row r="883" spans="1:5" outlineLevel="1" x14ac:dyDescent="0.2">
      <c r="A883" s="19" t="s">
        <v>318</v>
      </c>
      <c r="B883" s="19">
        <v>7</v>
      </c>
      <c r="C883" s="19">
        <v>1</v>
      </c>
      <c r="D883" s="20"/>
      <c r="E883" s="20">
        <v>1764.72</v>
      </c>
    </row>
    <row r="884" spans="1:5" outlineLevel="1" x14ac:dyDescent="0.2">
      <c r="A884" s="19" t="s">
        <v>318</v>
      </c>
      <c r="B884" s="19">
        <v>8</v>
      </c>
      <c r="C884" s="19">
        <v>1</v>
      </c>
      <c r="D884" s="20"/>
      <c r="E884" s="20">
        <v>1950.48</v>
      </c>
    </row>
    <row r="885" spans="1:5" outlineLevel="1" x14ac:dyDescent="0.2">
      <c r="A885" s="19" t="s">
        <v>318</v>
      </c>
      <c r="B885" s="19">
        <v>9</v>
      </c>
      <c r="C885" s="19">
        <v>1</v>
      </c>
      <c r="D885" s="20"/>
      <c r="E885" s="20">
        <v>2136.2399999999998</v>
      </c>
    </row>
    <row r="886" spans="1:5" outlineLevel="1" x14ac:dyDescent="0.2">
      <c r="A886" s="19" t="s">
        <v>318</v>
      </c>
      <c r="B886" s="19">
        <v>10</v>
      </c>
      <c r="C886" s="19">
        <v>1</v>
      </c>
      <c r="D886" s="20"/>
      <c r="E886" s="20">
        <v>2352.96</v>
      </c>
    </row>
    <row r="887" spans="1:5" outlineLevel="1" x14ac:dyDescent="0.2">
      <c r="A887" s="19" t="s">
        <v>318</v>
      </c>
      <c r="B887" s="19">
        <v>11</v>
      </c>
      <c r="C887" s="19">
        <v>1</v>
      </c>
      <c r="D887" s="20"/>
      <c r="E887" s="20">
        <v>2569.6799999999998</v>
      </c>
    </row>
    <row r="888" spans="1:5" outlineLevel="1" x14ac:dyDescent="0.2">
      <c r="A888" s="19" t="s">
        <v>318</v>
      </c>
      <c r="B888" s="19">
        <v>12</v>
      </c>
      <c r="C888" s="19">
        <v>1</v>
      </c>
      <c r="D888" s="20"/>
      <c r="E888" s="20">
        <v>2619.2159999999999</v>
      </c>
    </row>
    <row r="889" spans="1:5" outlineLevel="1" x14ac:dyDescent="0.2">
      <c r="A889" s="22" t="s">
        <v>318</v>
      </c>
      <c r="B889" s="22">
        <v>1</v>
      </c>
      <c r="C889" s="22">
        <v>2</v>
      </c>
      <c r="D889" s="23"/>
      <c r="E889" s="23">
        <v>2668.752</v>
      </c>
    </row>
    <row r="890" spans="1:5" outlineLevel="1" x14ac:dyDescent="0.2">
      <c r="A890" s="22" t="s">
        <v>318</v>
      </c>
      <c r="B890" s="22">
        <v>2</v>
      </c>
      <c r="C890" s="22">
        <v>2</v>
      </c>
      <c r="D890" s="23"/>
      <c r="E890" s="23">
        <v>2718.288</v>
      </c>
    </row>
    <row r="891" spans="1:5" outlineLevel="1" x14ac:dyDescent="0.2">
      <c r="A891" s="22" t="s">
        <v>318</v>
      </c>
      <c r="B891" s="22">
        <v>3</v>
      </c>
      <c r="C891" s="22">
        <v>2</v>
      </c>
      <c r="D891" s="23"/>
      <c r="E891" s="23">
        <v>2767.8240000000001</v>
      </c>
    </row>
    <row r="892" spans="1:5" outlineLevel="1" x14ac:dyDescent="0.2">
      <c r="A892" s="22" t="s">
        <v>318</v>
      </c>
      <c r="B892" s="22">
        <v>4</v>
      </c>
      <c r="C892" s="22">
        <v>2</v>
      </c>
      <c r="D892" s="23"/>
      <c r="E892" s="23">
        <v>2817.36</v>
      </c>
    </row>
    <row r="893" spans="1:5" outlineLevel="1" x14ac:dyDescent="0.2">
      <c r="A893" s="22" t="s">
        <v>318</v>
      </c>
      <c r="B893" s="22">
        <v>5</v>
      </c>
      <c r="C893" s="22">
        <v>2</v>
      </c>
      <c r="D893" s="23"/>
      <c r="E893" s="23">
        <v>2866.8960000000002</v>
      </c>
    </row>
    <row r="894" spans="1:5" outlineLevel="1" x14ac:dyDescent="0.2">
      <c r="A894" s="22" t="s">
        <v>318</v>
      </c>
      <c r="B894" s="22">
        <v>6</v>
      </c>
      <c r="C894" s="22">
        <v>2</v>
      </c>
      <c r="D894" s="23"/>
      <c r="E894" s="23">
        <v>2916.4319999999998</v>
      </c>
    </row>
    <row r="895" spans="1:5" outlineLevel="1" x14ac:dyDescent="0.2">
      <c r="A895" s="22" t="s">
        <v>318</v>
      </c>
      <c r="B895" s="22">
        <v>7</v>
      </c>
      <c r="C895" s="22">
        <v>2</v>
      </c>
      <c r="D895" s="23"/>
      <c r="E895" s="23">
        <v>2965.9679999999998</v>
      </c>
    </row>
    <row r="896" spans="1:5" outlineLevel="1" x14ac:dyDescent="0.2">
      <c r="A896" s="22" t="s">
        <v>318</v>
      </c>
      <c r="B896" s="22">
        <v>8</v>
      </c>
      <c r="C896" s="22">
        <v>2</v>
      </c>
      <c r="D896" s="23"/>
      <c r="E896" s="23">
        <v>3015.5039999999999</v>
      </c>
    </row>
    <row r="897" spans="1:5" outlineLevel="1" x14ac:dyDescent="0.2">
      <c r="A897" s="22" t="s">
        <v>318</v>
      </c>
      <c r="B897" s="22">
        <v>9</v>
      </c>
      <c r="C897" s="22">
        <v>2</v>
      </c>
      <c r="D897" s="23"/>
      <c r="E897" s="23">
        <v>3065.04</v>
      </c>
    </row>
    <row r="898" spans="1:5" outlineLevel="1" x14ac:dyDescent="0.2">
      <c r="A898" s="22" t="s">
        <v>318</v>
      </c>
      <c r="B898" s="22">
        <v>10</v>
      </c>
      <c r="C898" s="22">
        <v>2</v>
      </c>
      <c r="D898" s="23"/>
      <c r="E898" s="23">
        <v>3114.576</v>
      </c>
    </row>
    <row r="899" spans="1:5" outlineLevel="1" x14ac:dyDescent="0.2">
      <c r="A899" s="22" t="s">
        <v>318</v>
      </c>
      <c r="B899" s="22">
        <v>11</v>
      </c>
      <c r="C899" s="22">
        <v>2</v>
      </c>
      <c r="D899" s="23"/>
      <c r="E899" s="23">
        <v>3164.1120000000001</v>
      </c>
    </row>
    <row r="900" spans="1:5" outlineLevel="1" x14ac:dyDescent="0.2">
      <c r="A900" s="22" t="s">
        <v>318</v>
      </c>
      <c r="B900" s="22">
        <v>12</v>
      </c>
      <c r="C900" s="22">
        <v>2</v>
      </c>
      <c r="D900" s="23"/>
      <c r="E900" s="23">
        <v>3213.6480000000001</v>
      </c>
    </row>
    <row r="901" spans="1:5" outlineLevel="1" x14ac:dyDescent="0.2">
      <c r="A901" s="25" t="s">
        <v>318</v>
      </c>
      <c r="B901" s="25">
        <v>1</v>
      </c>
      <c r="C901" s="25">
        <v>3</v>
      </c>
      <c r="D901" s="26"/>
      <c r="E901" s="26">
        <v>3374.3303999999998</v>
      </c>
    </row>
    <row r="902" spans="1:5" x14ac:dyDescent="0.2">
      <c r="A902" s="19" t="s">
        <v>319</v>
      </c>
      <c r="B902" s="19">
        <v>1</v>
      </c>
      <c r="C902" s="19">
        <v>1</v>
      </c>
      <c r="D902" s="20"/>
      <c r="E902" s="20">
        <v>18962</v>
      </c>
    </row>
    <row r="903" spans="1:5" outlineLevel="1" x14ac:dyDescent="0.2">
      <c r="A903" s="19" t="s">
        <v>319</v>
      </c>
      <c r="B903" s="19">
        <v>2</v>
      </c>
      <c r="C903" s="19">
        <v>1</v>
      </c>
      <c r="D903" s="20"/>
      <c r="E903" s="20">
        <v>20851</v>
      </c>
    </row>
    <row r="904" spans="1:5" outlineLevel="1" x14ac:dyDescent="0.2">
      <c r="A904" s="19" t="s">
        <v>319</v>
      </c>
      <c r="B904" s="19">
        <v>3</v>
      </c>
      <c r="C904" s="19">
        <v>1</v>
      </c>
      <c r="D904" s="20"/>
      <c r="E904" s="20">
        <v>22925</v>
      </c>
    </row>
    <row r="905" spans="1:5" outlineLevel="1" x14ac:dyDescent="0.2">
      <c r="A905" s="19" t="s">
        <v>319</v>
      </c>
      <c r="B905" s="19">
        <v>4</v>
      </c>
      <c r="C905" s="19">
        <v>1</v>
      </c>
      <c r="D905" s="20"/>
      <c r="E905" s="20">
        <v>25206</v>
      </c>
    </row>
    <row r="906" spans="1:5" outlineLevel="1" x14ac:dyDescent="0.2">
      <c r="A906" s="19" t="s">
        <v>319</v>
      </c>
      <c r="B906" s="19">
        <v>5</v>
      </c>
      <c r="C906" s="19">
        <v>1</v>
      </c>
      <c r="D906" s="20"/>
      <c r="E906" s="20">
        <v>27717</v>
      </c>
    </row>
    <row r="907" spans="1:5" outlineLevel="1" x14ac:dyDescent="0.2">
      <c r="A907" s="19" t="s">
        <v>319</v>
      </c>
      <c r="B907" s="19">
        <v>6</v>
      </c>
      <c r="C907" s="19">
        <v>1</v>
      </c>
      <c r="D907" s="20"/>
      <c r="E907" s="20">
        <v>30482</v>
      </c>
    </row>
    <row r="908" spans="1:5" outlineLevel="1" x14ac:dyDescent="0.2">
      <c r="A908" s="19" t="s">
        <v>319</v>
      </c>
      <c r="B908" s="19">
        <v>7</v>
      </c>
      <c r="C908" s="19">
        <v>1</v>
      </c>
      <c r="D908" s="20"/>
      <c r="E908" s="20">
        <v>33523</v>
      </c>
    </row>
    <row r="909" spans="1:5" outlineLevel="1" x14ac:dyDescent="0.2">
      <c r="A909" s="19" t="s">
        <v>319</v>
      </c>
      <c r="B909" s="19">
        <v>8</v>
      </c>
      <c r="C909" s="19">
        <v>1</v>
      </c>
      <c r="D909" s="20"/>
      <c r="E909" s="20">
        <v>36864</v>
      </c>
    </row>
    <row r="910" spans="1:5" outlineLevel="1" x14ac:dyDescent="0.2">
      <c r="A910" s="19" t="s">
        <v>319</v>
      </c>
      <c r="B910" s="19">
        <v>9</v>
      </c>
      <c r="C910" s="19">
        <v>1</v>
      </c>
      <c r="D910" s="20"/>
      <c r="E910" s="20">
        <v>40550</v>
      </c>
    </row>
    <row r="911" spans="1:5" outlineLevel="1" x14ac:dyDescent="0.2">
      <c r="A911" s="19" t="s">
        <v>319</v>
      </c>
      <c r="B911" s="19">
        <v>10</v>
      </c>
      <c r="C911" s="19">
        <v>1</v>
      </c>
      <c r="D911" s="20"/>
      <c r="E911" s="20">
        <v>44605</v>
      </c>
    </row>
    <row r="912" spans="1:5" outlineLevel="1" x14ac:dyDescent="0.2">
      <c r="A912" s="19" t="s">
        <v>319</v>
      </c>
      <c r="B912" s="19">
        <v>11</v>
      </c>
      <c r="C912" s="19">
        <v>1</v>
      </c>
      <c r="D912" s="20"/>
      <c r="E912" s="20">
        <v>49075</v>
      </c>
    </row>
    <row r="913" spans="1:5" outlineLevel="1" x14ac:dyDescent="0.2">
      <c r="A913" s="19" t="s">
        <v>319</v>
      </c>
      <c r="B913" s="19">
        <v>12</v>
      </c>
      <c r="C913" s="19">
        <v>1</v>
      </c>
      <c r="D913" s="20"/>
      <c r="E913" s="20">
        <v>53983</v>
      </c>
    </row>
    <row r="914" spans="1:5" outlineLevel="1" x14ac:dyDescent="0.2">
      <c r="A914" s="22" t="s">
        <v>319</v>
      </c>
      <c r="B914" s="22">
        <v>1</v>
      </c>
      <c r="C914" s="22">
        <v>2</v>
      </c>
      <c r="D914" s="23"/>
      <c r="E914" s="23">
        <v>53983</v>
      </c>
    </row>
    <row r="915" spans="1:5" outlineLevel="1" x14ac:dyDescent="0.2">
      <c r="A915" s="22" t="s">
        <v>319</v>
      </c>
      <c r="B915" s="22">
        <v>2</v>
      </c>
      <c r="C915" s="22">
        <v>2</v>
      </c>
      <c r="D915" s="23"/>
      <c r="E915" s="23">
        <v>54973</v>
      </c>
    </row>
    <row r="916" spans="1:5" outlineLevel="1" x14ac:dyDescent="0.2">
      <c r="A916" s="22" t="s">
        <v>319</v>
      </c>
      <c r="B916" s="22">
        <v>3</v>
      </c>
      <c r="C916" s="22">
        <v>2</v>
      </c>
      <c r="D916" s="23"/>
      <c r="E916" s="23">
        <v>55964</v>
      </c>
    </row>
    <row r="917" spans="1:5" outlineLevel="1" x14ac:dyDescent="0.2">
      <c r="A917" s="22" t="s">
        <v>319</v>
      </c>
      <c r="B917" s="22">
        <v>4</v>
      </c>
      <c r="C917" s="22">
        <v>2</v>
      </c>
      <c r="D917" s="23"/>
      <c r="E917" s="23">
        <v>56955</v>
      </c>
    </row>
    <row r="918" spans="1:5" outlineLevel="1" x14ac:dyDescent="0.2">
      <c r="A918" s="22" t="s">
        <v>319</v>
      </c>
      <c r="B918" s="22">
        <v>5</v>
      </c>
      <c r="C918" s="22">
        <v>2</v>
      </c>
      <c r="D918" s="23"/>
      <c r="E918" s="23">
        <v>57946</v>
      </c>
    </row>
    <row r="919" spans="1:5" outlineLevel="1" x14ac:dyDescent="0.2">
      <c r="A919" s="22" t="s">
        <v>319</v>
      </c>
      <c r="B919" s="22">
        <v>6</v>
      </c>
      <c r="C919" s="22">
        <v>2</v>
      </c>
      <c r="D919" s="23"/>
      <c r="E919" s="23">
        <v>58936</v>
      </c>
    </row>
    <row r="920" spans="1:5" outlineLevel="1" x14ac:dyDescent="0.2">
      <c r="A920" s="22" t="s">
        <v>319</v>
      </c>
      <c r="B920" s="22">
        <v>7</v>
      </c>
      <c r="C920" s="22">
        <v>2</v>
      </c>
      <c r="D920" s="23"/>
      <c r="E920" s="23">
        <v>59927</v>
      </c>
    </row>
    <row r="921" spans="1:5" outlineLevel="1" x14ac:dyDescent="0.2">
      <c r="A921" s="22" t="s">
        <v>319</v>
      </c>
      <c r="B921" s="22">
        <v>8</v>
      </c>
      <c r="C921" s="22">
        <v>2</v>
      </c>
      <c r="D921" s="23"/>
      <c r="E921" s="23">
        <v>60918</v>
      </c>
    </row>
    <row r="922" spans="1:5" outlineLevel="1" x14ac:dyDescent="0.2">
      <c r="A922" s="22" t="s">
        <v>319</v>
      </c>
      <c r="B922" s="22">
        <v>9</v>
      </c>
      <c r="C922" s="22">
        <v>2</v>
      </c>
      <c r="D922" s="23"/>
      <c r="E922" s="23">
        <v>61908</v>
      </c>
    </row>
    <row r="923" spans="1:5" outlineLevel="1" x14ac:dyDescent="0.2">
      <c r="A923" s="22" t="s">
        <v>319</v>
      </c>
      <c r="B923" s="22">
        <v>10</v>
      </c>
      <c r="C923" s="22">
        <v>2</v>
      </c>
      <c r="D923" s="23"/>
      <c r="E923" s="23">
        <v>62899</v>
      </c>
    </row>
    <row r="924" spans="1:5" outlineLevel="1" x14ac:dyDescent="0.2">
      <c r="A924" s="22" t="s">
        <v>319</v>
      </c>
      <c r="B924" s="22">
        <v>11</v>
      </c>
      <c r="C924" s="22">
        <v>2</v>
      </c>
      <c r="D924" s="23"/>
      <c r="E924" s="23">
        <v>63890</v>
      </c>
    </row>
    <row r="925" spans="1:5" outlineLevel="1" x14ac:dyDescent="0.2">
      <c r="A925" s="22" t="s">
        <v>319</v>
      </c>
      <c r="B925" s="22">
        <v>12</v>
      </c>
      <c r="C925" s="22">
        <v>2</v>
      </c>
      <c r="D925" s="23"/>
      <c r="E925" s="23">
        <v>64881</v>
      </c>
    </row>
    <row r="926" spans="1:5" outlineLevel="1" x14ac:dyDescent="0.2">
      <c r="A926" s="25" t="s">
        <v>319</v>
      </c>
      <c r="B926" s="25">
        <v>1</v>
      </c>
      <c r="C926" s="25">
        <v>3</v>
      </c>
      <c r="D926" s="26"/>
      <c r="E926" s="26">
        <v>68125.05</v>
      </c>
    </row>
    <row r="927" spans="1:5" x14ac:dyDescent="0.2">
      <c r="A927" s="19" t="s">
        <v>320</v>
      </c>
      <c r="B927" s="19">
        <v>1</v>
      </c>
      <c r="C927" s="19">
        <v>1</v>
      </c>
      <c r="D927" s="20">
        <v>2460</v>
      </c>
      <c r="E927" s="20">
        <v>820</v>
      </c>
    </row>
    <row r="928" spans="1:5" outlineLevel="1" x14ac:dyDescent="0.2">
      <c r="A928" s="19" t="s">
        <v>320</v>
      </c>
      <c r="B928" s="19">
        <v>2</v>
      </c>
      <c r="C928" s="19">
        <v>1</v>
      </c>
      <c r="D928" s="20">
        <v>2700</v>
      </c>
      <c r="E928" s="20">
        <v>900</v>
      </c>
    </row>
    <row r="929" spans="1:5" outlineLevel="1" x14ac:dyDescent="0.2">
      <c r="A929" s="19" t="s">
        <v>320</v>
      </c>
      <c r="B929" s="19">
        <v>3</v>
      </c>
      <c r="C929" s="19">
        <v>1</v>
      </c>
      <c r="D929" s="20">
        <v>2970</v>
      </c>
      <c r="E929" s="20">
        <v>990</v>
      </c>
    </row>
    <row r="930" spans="1:5" outlineLevel="1" x14ac:dyDescent="0.2">
      <c r="A930" s="19" t="s">
        <v>320</v>
      </c>
      <c r="B930" s="19">
        <v>4</v>
      </c>
      <c r="C930" s="19">
        <v>1</v>
      </c>
      <c r="D930" s="20">
        <v>3270</v>
      </c>
      <c r="E930" s="20">
        <v>1090</v>
      </c>
    </row>
    <row r="931" spans="1:5" outlineLevel="1" x14ac:dyDescent="0.2">
      <c r="A931" s="19" t="s">
        <v>320</v>
      </c>
      <c r="B931" s="19">
        <v>5</v>
      </c>
      <c r="C931" s="19">
        <v>1</v>
      </c>
      <c r="D931" s="20">
        <v>3600</v>
      </c>
      <c r="E931" s="20">
        <v>1200</v>
      </c>
    </row>
    <row r="932" spans="1:5" outlineLevel="1" x14ac:dyDescent="0.2">
      <c r="A932" s="19" t="s">
        <v>320</v>
      </c>
      <c r="B932" s="19">
        <v>6</v>
      </c>
      <c r="C932" s="19">
        <v>1</v>
      </c>
      <c r="D932" s="20">
        <v>3960</v>
      </c>
      <c r="E932" s="20">
        <v>1320</v>
      </c>
    </row>
    <row r="933" spans="1:5" outlineLevel="1" x14ac:dyDescent="0.2">
      <c r="A933" s="19" t="s">
        <v>320</v>
      </c>
      <c r="B933" s="19">
        <v>7</v>
      </c>
      <c r="C933" s="19">
        <v>1</v>
      </c>
      <c r="D933" s="20">
        <v>4350</v>
      </c>
      <c r="E933" s="20">
        <v>1450</v>
      </c>
    </row>
    <row r="934" spans="1:5" outlineLevel="1" x14ac:dyDescent="0.2">
      <c r="A934" s="19" t="s">
        <v>320</v>
      </c>
      <c r="B934" s="19">
        <v>8</v>
      </c>
      <c r="C934" s="19">
        <v>1</v>
      </c>
      <c r="D934" s="20">
        <v>4800</v>
      </c>
      <c r="E934" s="20">
        <v>1600</v>
      </c>
    </row>
    <row r="935" spans="1:5" outlineLevel="1" x14ac:dyDescent="0.2">
      <c r="A935" s="19" t="s">
        <v>320</v>
      </c>
      <c r="B935" s="19">
        <v>9</v>
      </c>
      <c r="C935" s="19">
        <v>1</v>
      </c>
      <c r="D935" s="20">
        <v>5280</v>
      </c>
      <c r="E935" s="20">
        <v>1760</v>
      </c>
    </row>
    <row r="936" spans="1:5" outlineLevel="1" x14ac:dyDescent="0.2">
      <c r="A936" s="19" t="s">
        <v>320</v>
      </c>
      <c r="B936" s="19">
        <v>10</v>
      </c>
      <c r="C936" s="19">
        <v>1</v>
      </c>
      <c r="D936" s="20">
        <v>5820</v>
      </c>
      <c r="E936" s="20">
        <v>1940</v>
      </c>
    </row>
    <row r="937" spans="1:5" outlineLevel="1" x14ac:dyDescent="0.2">
      <c r="A937" s="19" t="s">
        <v>320</v>
      </c>
      <c r="B937" s="19">
        <v>11</v>
      </c>
      <c r="C937" s="19">
        <v>1</v>
      </c>
      <c r="D937" s="20">
        <v>6390</v>
      </c>
      <c r="E937" s="20">
        <v>2130</v>
      </c>
    </row>
    <row r="938" spans="1:5" outlineLevel="1" x14ac:dyDescent="0.2">
      <c r="A938" s="19" t="s">
        <v>320</v>
      </c>
      <c r="B938" s="19">
        <v>12</v>
      </c>
      <c r="C938" s="19">
        <v>1</v>
      </c>
      <c r="D938" s="20">
        <v>7020</v>
      </c>
      <c r="E938" s="20">
        <v>2340</v>
      </c>
    </row>
    <row r="939" spans="1:5" outlineLevel="1" x14ac:dyDescent="0.2">
      <c r="A939" s="22" t="s">
        <v>320</v>
      </c>
      <c r="B939" s="22">
        <v>1</v>
      </c>
      <c r="C939" s="22">
        <v>2</v>
      </c>
      <c r="D939" s="23">
        <v>7020</v>
      </c>
      <c r="E939" s="23">
        <v>2340</v>
      </c>
    </row>
    <row r="940" spans="1:5" outlineLevel="1" x14ac:dyDescent="0.2">
      <c r="A940" s="22" t="s">
        <v>320</v>
      </c>
      <c r="B940" s="22">
        <v>2</v>
      </c>
      <c r="C940" s="22">
        <v>2</v>
      </c>
      <c r="D940" s="23">
        <v>7155</v>
      </c>
      <c r="E940" s="23">
        <v>2385</v>
      </c>
    </row>
    <row r="941" spans="1:5" outlineLevel="1" x14ac:dyDescent="0.2">
      <c r="A941" s="22" t="s">
        <v>320</v>
      </c>
      <c r="B941" s="22">
        <v>3</v>
      </c>
      <c r="C941" s="22">
        <v>2</v>
      </c>
      <c r="D941" s="23">
        <v>7275</v>
      </c>
      <c r="E941" s="23">
        <v>2425</v>
      </c>
    </row>
    <row r="942" spans="1:5" outlineLevel="1" x14ac:dyDescent="0.2">
      <c r="A942" s="22" t="s">
        <v>320</v>
      </c>
      <c r="B942" s="22">
        <v>4</v>
      </c>
      <c r="C942" s="22">
        <v>2</v>
      </c>
      <c r="D942" s="23">
        <v>7410</v>
      </c>
      <c r="E942" s="23">
        <v>2470</v>
      </c>
    </row>
    <row r="943" spans="1:5" outlineLevel="1" x14ac:dyDescent="0.2">
      <c r="A943" s="22" t="s">
        <v>320</v>
      </c>
      <c r="B943" s="22">
        <v>5</v>
      </c>
      <c r="C943" s="22">
        <v>2</v>
      </c>
      <c r="D943" s="23">
        <v>7530</v>
      </c>
      <c r="E943" s="23">
        <v>2510</v>
      </c>
    </row>
    <row r="944" spans="1:5" outlineLevel="1" x14ac:dyDescent="0.2">
      <c r="A944" s="22" t="s">
        <v>320</v>
      </c>
      <c r="B944" s="22">
        <v>6</v>
      </c>
      <c r="C944" s="22">
        <v>2</v>
      </c>
      <c r="D944" s="23">
        <v>7665</v>
      </c>
      <c r="E944" s="23">
        <v>2555</v>
      </c>
    </row>
    <row r="945" spans="1:5" outlineLevel="1" x14ac:dyDescent="0.2">
      <c r="A945" s="22" t="s">
        <v>320</v>
      </c>
      <c r="B945" s="22">
        <v>7</v>
      </c>
      <c r="C945" s="22">
        <v>2</v>
      </c>
      <c r="D945" s="23">
        <v>7785</v>
      </c>
      <c r="E945" s="23">
        <v>2595</v>
      </c>
    </row>
    <row r="946" spans="1:5" outlineLevel="1" x14ac:dyDescent="0.2">
      <c r="A946" s="22" t="s">
        <v>320</v>
      </c>
      <c r="B946" s="22">
        <v>8</v>
      </c>
      <c r="C946" s="22">
        <v>2</v>
      </c>
      <c r="D946" s="23">
        <v>7920</v>
      </c>
      <c r="E946" s="23">
        <v>2640</v>
      </c>
    </row>
    <row r="947" spans="1:5" outlineLevel="1" x14ac:dyDescent="0.2">
      <c r="A947" s="22" t="s">
        <v>320</v>
      </c>
      <c r="B947" s="22">
        <v>9</v>
      </c>
      <c r="C947" s="22">
        <v>2</v>
      </c>
      <c r="D947" s="23">
        <v>8040</v>
      </c>
      <c r="E947" s="23">
        <v>2680</v>
      </c>
    </row>
    <row r="948" spans="1:5" outlineLevel="1" x14ac:dyDescent="0.2">
      <c r="A948" s="22" t="s">
        <v>320</v>
      </c>
      <c r="B948" s="22">
        <v>10</v>
      </c>
      <c r="C948" s="22">
        <v>2</v>
      </c>
      <c r="D948" s="23">
        <v>8175</v>
      </c>
      <c r="E948" s="23">
        <v>2725</v>
      </c>
    </row>
    <row r="949" spans="1:5" outlineLevel="1" x14ac:dyDescent="0.2">
      <c r="A949" s="22" t="s">
        <v>320</v>
      </c>
      <c r="B949" s="22">
        <v>11</v>
      </c>
      <c r="C949" s="22">
        <v>2</v>
      </c>
      <c r="D949" s="23">
        <v>8295</v>
      </c>
      <c r="E949" s="23">
        <v>2765</v>
      </c>
    </row>
    <row r="950" spans="1:5" outlineLevel="1" x14ac:dyDescent="0.2">
      <c r="A950" s="22" t="s">
        <v>320</v>
      </c>
      <c r="B950" s="22">
        <v>12</v>
      </c>
      <c r="C950" s="22">
        <v>2</v>
      </c>
      <c r="D950" s="23">
        <v>8430</v>
      </c>
      <c r="E950" s="23">
        <v>2810</v>
      </c>
    </row>
    <row r="951" spans="1:5" outlineLevel="1" x14ac:dyDescent="0.2">
      <c r="A951" s="25" t="s">
        <v>320</v>
      </c>
      <c r="B951" s="25">
        <v>1</v>
      </c>
      <c r="C951" s="25">
        <v>3</v>
      </c>
      <c r="D951" s="26">
        <v>8851.5</v>
      </c>
      <c r="E951" s="26">
        <v>2950.5</v>
      </c>
    </row>
    <row r="952" spans="1:5" x14ac:dyDescent="0.2">
      <c r="A952" s="19" t="s">
        <v>321</v>
      </c>
      <c r="B952" s="19">
        <v>1</v>
      </c>
      <c r="C952" s="19">
        <v>1</v>
      </c>
      <c r="D952" s="20">
        <v>360</v>
      </c>
      <c r="E952" s="20">
        <v>360</v>
      </c>
    </row>
    <row r="953" spans="1:5" hidden="1" outlineLevel="1" x14ac:dyDescent="0.2">
      <c r="A953" s="19" t="s">
        <v>321</v>
      </c>
      <c r="B953" s="19">
        <v>2</v>
      </c>
      <c r="C953" s="19">
        <v>1</v>
      </c>
      <c r="D953" s="20">
        <v>400</v>
      </c>
      <c r="E953" s="20">
        <v>400</v>
      </c>
    </row>
    <row r="954" spans="1:5" hidden="1" outlineLevel="1" x14ac:dyDescent="0.2">
      <c r="A954" s="19" t="s">
        <v>321</v>
      </c>
      <c r="B954" s="19">
        <v>3</v>
      </c>
      <c r="C954" s="19">
        <v>1</v>
      </c>
      <c r="D954" s="20">
        <v>440</v>
      </c>
      <c r="E954" s="20">
        <v>440</v>
      </c>
    </row>
    <row r="955" spans="1:5" hidden="1" outlineLevel="1" x14ac:dyDescent="0.2">
      <c r="A955" s="19" t="s">
        <v>321</v>
      </c>
      <c r="B955" s="19">
        <v>4</v>
      </c>
      <c r="C955" s="19">
        <v>1</v>
      </c>
      <c r="D955" s="20">
        <v>490</v>
      </c>
      <c r="E955" s="20">
        <v>490</v>
      </c>
    </row>
    <row r="956" spans="1:5" hidden="1" outlineLevel="1" x14ac:dyDescent="0.2">
      <c r="A956" s="19" t="s">
        <v>321</v>
      </c>
      <c r="B956" s="19">
        <v>5</v>
      </c>
      <c r="C956" s="19">
        <v>1</v>
      </c>
      <c r="D956" s="20">
        <v>540</v>
      </c>
      <c r="E956" s="20">
        <v>540</v>
      </c>
    </row>
    <row r="957" spans="1:5" hidden="1" outlineLevel="1" x14ac:dyDescent="0.2">
      <c r="A957" s="19" t="s">
        <v>321</v>
      </c>
      <c r="B957" s="19">
        <v>6</v>
      </c>
      <c r="C957" s="19">
        <v>1</v>
      </c>
      <c r="D957" s="20">
        <v>600</v>
      </c>
      <c r="E957" s="20">
        <v>600</v>
      </c>
    </row>
    <row r="958" spans="1:5" hidden="1" outlineLevel="1" x14ac:dyDescent="0.2">
      <c r="A958" s="19" t="s">
        <v>321</v>
      </c>
      <c r="B958" s="19">
        <v>7</v>
      </c>
      <c r="C958" s="19">
        <v>1</v>
      </c>
      <c r="D958" s="20">
        <v>660</v>
      </c>
      <c r="E958" s="20">
        <v>660</v>
      </c>
    </row>
    <row r="959" spans="1:5" hidden="1" outlineLevel="1" x14ac:dyDescent="0.2">
      <c r="A959" s="19" t="s">
        <v>321</v>
      </c>
      <c r="B959" s="19">
        <v>8</v>
      </c>
      <c r="C959" s="19">
        <v>1</v>
      </c>
      <c r="D959" s="20">
        <v>730</v>
      </c>
      <c r="E959" s="20">
        <v>730</v>
      </c>
    </row>
    <row r="960" spans="1:5" hidden="1" outlineLevel="1" x14ac:dyDescent="0.2">
      <c r="A960" s="19" t="s">
        <v>321</v>
      </c>
      <c r="B960" s="19">
        <v>9</v>
      </c>
      <c r="C960" s="19">
        <v>1</v>
      </c>
      <c r="D960" s="20">
        <v>810</v>
      </c>
      <c r="E960" s="20">
        <v>810</v>
      </c>
    </row>
    <row r="961" spans="1:5" hidden="1" outlineLevel="1" x14ac:dyDescent="0.2">
      <c r="A961" s="19" t="s">
        <v>321</v>
      </c>
      <c r="B961" s="19">
        <v>10</v>
      </c>
      <c r="C961" s="19">
        <v>1</v>
      </c>
      <c r="D961" s="20">
        <v>890</v>
      </c>
      <c r="E961" s="20">
        <v>890</v>
      </c>
    </row>
    <row r="962" spans="1:5" hidden="1" outlineLevel="1" x14ac:dyDescent="0.2">
      <c r="A962" s="19" t="s">
        <v>321</v>
      </c>
      <c r="B962" s="19">
        <v>11</v>
      </c>
      <c r="C962" s="19">
        <v>1</v>
      </c>
      <c r="D962" s="20">
        <v>980</v>
      </c>
      <c r="E962" s="20">
        <v>980</v>
      </c>
    </row>
    <row r="963" spans="1:5" hidden="1" outlineLevel="1" x14ac:dyDescent="0.2">
      <c r="A963" s="19" t="s">
        <v>321</v>
      </c>
      <c r="B963" s="19">
        <v>12</v>
      </c>
      <c r="C963" s="19">
        <v>1</v>
      </c>
      <c r="D963" s="20">
        <v>1080</v>
      </c>
      <c r="E963" s="20">
        <v>1080</v>
      </c>
    </row>
    <row r="964" spans="1:5" hidden="1" outlineLevel="1" x14ac:dyDescent="0.2">
      <c r="A964" s="22" t="s">
        <v>321</v>
      </c>
      <c r="B964" s="22">
        <v>1</v>
      </c>
      <c r="C964" s="22">
        <v>2</v>
      </c>
      <c r="D964" s="23">
        <v>1080</v>
      </c>
      <c r="E964" s="23">
        <v>1080</v>
      </c>
    </row>
    <row r="965" spans="1:5" hidden="1" outlineLevel="1" x14ac:dyDescent="0.2">
      <c r="A965" s="22" t="s">
        <v>321</v>
      </c>
      <c r="B965" s="22">
        <v>2</v>
      </c>
      <c r="C965" s="22">
        <v>2</v>
      </c>
      <c r="D965" s="23">
        <v>1100</v>
      </c>
      <c r="E965" s="23">
        <v>1100</v>
      </c>
    </row>
    <row r="966" spans="1:5" hidden="1" outlineLevel="1" x14ac:dyDescent="0.2">
      <c r="A966" s="22" t="s">
        <v>321</v>
      </c>
      <c r="B966" s="22">
        <v>3</v>
      </c>
      <c r="C966" s="22">
        <v>2</v>
      </c>
      <c r="D966" s="23">
        <v>1130</v>
      </c>
      <c r="E966" s="23">
        <v>1130</v>
      </c>
    </row>
    <row r="967" spans="1:5" hidden="1" outlineLevel="1" x14ac:dyDescent="0.2">
      <c r="A967" s="22" t="s">
        <v>321</v>
      </c>
      <c r="B967" s="22">
        <v>4</v>
      </c>
      <c r="C967" s="22">
        <v>2</v>
      </c>
      <c r="D967" s="23">
        <v>1150</v>
      </c>
      <c r="E967" s="23">
        <v>1150</v>
      </c>
    </row>
    <row r="968" spans="1:5" hidden="1" outlineLevel="1" x14ac:dyDescent="0.2">
      <c r="A968" s="22" t="s">
        <v>321</v>
      </c>
      <c r="B968" s="22">
        <v>5</v>
      </c>
      <c r="C968" s="22">
        <v>2</v>
      </c>
      <c r="D968" s="23">
        <v>1170</v>
      </c>
      <c r="E968" s="23">
        <v>1170</v>
      </c>
    </row>
    <row r="969" spans="1:5" hidden="1" outlineLevel="1" x14ac:dyDescent="0.2">
      <c r="A969" s="22" t="s">
        <v>321</v>
      </c>
      <c r="B969" s="22">
        <v>6</v>
      </c>
      <c r="C969" s="22">
        <v>2</v>
      </c>
      <c r="D969" s="23">
        <v>1190</v>
      </c>
      <c r="E969" s="23">
        <v>1190</v>
      </c>
    </row>
    <row r="970" spans="1:5" hidden="1" outlineLevel="1" x14ac:dyDescent="0.2">
      <c r="A970" s="22" t="s">
        <v>321</v>
      </c>
      <c r="B970" s="22">
        <v>7</v>
      </c>
      <c r="C970" s="22">
        <v>2</v>
      </c>
      <c r="D970" s="23">
        <v>1230</v>
      </c>
      <c r="E970" s="23">
        <v>1230</v>
      </c>
    </row>
    <row r="971" spans="1:5" hidden="1" outlineLevel="1" x14ac:dyDescent="0.2">
      <c r="A971" s="22" t="s">
        <v>321</v>
      </c>
      <c r="B971" s="22">
        <v>8</v>
      </c>
      <c r="C971" s="22">
        <v>2</v>
      </c>
      <c r="D971" s="23">
        <v>1240</v>
      </c>
      <c r="E971" s="23">
        <v>1240</v>
      </c>
    </row>
    <row r="972" spans="1:5" hidden="1" outlineLevel="1" x14ac:dyDescent="0.2">
      <c r="A972" s="22" t="s">
        <v>321</v>
      </c>
      <c r="B972" s="22">
        <v>9</v>
      </c>
      <c r="C972" s="22">
        <v>2</v>
      </c>
      <c r="D972" s="23">
        <v>1250</v>
      </c>
      <c r="E972" s="23">
        <v>1250</v>
      </c>
    </row>
    <row r="973" spans="1:5" hidden="1" outlineLevel="1" x14ac:dyDescent="0.2">
      <c r="A973" s="22" t="s">
        <v>321</v>
      </c>
      <c r="B973" s="22">
        <v>10</v>
      </c>
      <c r="C973" s="22">
        <v>2</v>
      </c>
      <c r="D973" s="23">
        <v>1270</v>
      </c>
      <c r="E973" s="23">
        <v>1270</v>
      </c>
    </row>
    <row r="974" spans="1:5" hidden="1" outlineLevel="1" x14ac:dyDescent="0.2">
      <c r="A974" s="22" t="s">
        <v>321</v>
      </c>
      <c r="B974" s="22">
        <v>11</v>
      </c>
      <c r="C974" s="22">
        <v>2</v>
      </c>
      <c r="D974" s="23">
        <v>1280</v>
      </c>
      <c r="E974" s="23">
        <v>1280</v>
      </c>
    </row>
    <row r="975" spans="1:5" hidden="1" outlineLevel="1" x14ac:dyDescent="0.2">
      <c r="A975" s="22" t="s">
        <v>321</v>
      </c>
      <c r="B975" s="22">
        <v>12</v>
      </c>
      <c r="C975" s="22">
        <v>2</v>
      </c>
      <c r="D975" s="23">
        <v>1290</v>
      </c>
      <c r="E975" s="23">
        <v>1290</v>
      </c>
    </row>
    <row r="976" spans="1:5" hidden="1" outlineLevel="1" x14ac:dyDescent="0.2">
      <c r="A976" s="25" t="s">
        <v>321</v>
      </c>
      <c r="B976" s="25">
        <v>1</v>
      </c>
      <c r="C976" s="25">
        <v>3</v>
      </c>
      <c r="D976" s="26">
        <v>1354.5</v>
      </c>
      <c r="E976" s="26">
        <v>1354.5</v>
      </c>
    </row>
    <row r="977" spans="1:5" collapsed="1" x14ac:dyDescent="0.2">
      <c r="A977" s="19" t="s">
        <v>322</v>
      </c>
      <c r="B977" s="19">
        <v>1</v>
      </c>
      <c r="C977" s="19">
        <v>1</v>
      </c>
      <c r="D977" s="20"/>
      <c r="E977" s="20">
        <v>7132</v>
      </c>
    </row>
    <row r="978" spans="1:5" hidden="1" outlineLevel="1" x14ac:dyDescent="0.2">
      <c r="A978" s="19" t="s">
        <v>322</v>
      </c>
      <c r="B978" s="19">
        <v>2</v>
      </c>
      <c r="C978" s="19">
        <v>1</v>
      </c>
      <c r="D978" s="20"/>
      <c r="E978" s="20">
        <v>7837</v>
      </c>
    </row>
    <row r="979" spans="1:5" hidden="1" outlineLevel="1" x14ac:dyDescent="0.2">
      <c r="A979" s="19" t="s">
        <v>322</v>
      </c>
      <c r="B979" s="19">
        <v>3</v>
      </c>
      <c r="C979" s="19">
        <v>1</v>
      </c>
      <c r="D979" s="20"/>
      <c r="E979" s="20">
        <v>8612</v>
      </c>
    </row>
    <row r="980" spans="1:5" hidden="1" outlineLevel="1" x14ac:dyDescent="0.2">
      <c r="A980" s="19" t="s">
        <v>322</v>
      </c>
      <c r="B980" s="19">
        <v>4</v>
      </c>
      <c r="C980" s="19">
        <v>1</v>
      </c>
      <c r="D980" s="20"/>
      <c r="E980" s="20">
        <v>9465</v>
      </c>
    </row>
    <row r="981" spans="1:5" hidden="1" outlineLevel="1" x14ac:dyDescent="0.2">
      <c r="A981" s="19" t="s">
        <v>322</v>
      </c>
      <c r="B981" s="19">
        <v>5</v>
      </c>
      <c r="C981" s="19">
        <v>1</v>
      </c>
      <c r="D981" s="20"/>
      <c r="E981" s="20">
        <v>10401</v>
      </c>
    </row>
    <row r="982" spans="1:5" hidden="1" outlineLevel="1" x14ac:dyDescent="0.2">
      <c r="A982" s="19" t="s">
        <v>322</v>
      </c>
      <c r="B982" s="19">
        <v>6</v>
      </c>
      <c r="C982" s="19">
        <v>1</v>
      </c>
      <c r="D982" s="20"/>
      <c r="E982" s="20">
        <v>11429</v>
      </c>
    </row>
    <row r="983" spans="1:5" hidden="1" outlineLevel="1" x14ac:dyDescent="0.2">
      <c r="A983" s="19" t="s">
        <v>322</v>
      </c>
      <c r="B983" s="19">
        <v>7</v>
      </c>
      <c r="C983" s="19">
        <v>1</v>
      </c>
      <c r="D983" s="20"/>
      <c r="E983" s="20">
        <v>12559</v>
      </c>
    </row>
    <row r="984" spans="1:5" hidden="1" outlineLevel="1" x14ac:dyDescent="0.2">
      <c r="A984" s="19" t="s">
        <v>322</v>
      </c>
      <c r="B984" s="19">
        <v>8</v>
      </c>
      <c r="C984" s="19">
        <v>1</v>
      </c>
      <c r="D984" s="20"/>
      <c r="E984" s="20">
        <v>13801</v>
      </c>
    </row>
    <row r="985" spans="1:5" hidden="1" outlineLevel="1" x14ac:dyDescent="0.2">
      <c r="A985" s="19" t="s">
        <v>322</v>
      </c>
      <c r="B985" s="19">
        <v>9</v>
      </c>
      <c r="C985" s="19">
        <v>1</v>
      </c>
      <c r="D985" s="20"/>
      <c r="E985" s="20">
        <v>15166</v>
      </c>
    </row>
    <row r="986" spans="1:5" hidden="1" outlineLevel="1" x14ac:dyDescent="0.2">
      <c r="A986" s="19" t="s">
        <v>322</v>
      </c>
      <c r="B986" s="19">
        <v>10</v>
      </c>
      <c r="C986" s="19">
        <v>1</v>
      </c>
      <c r="D986" s="20"/>
      <c r="E986" s="20">
        <v>16666</v>
      </c>
    </row>
    <row r="987" spans="1:5" hidden="1" outlineLevel="1" x14ac:dyDescent="0.2">
      <c r="A987" s="19" t="s">
        <v>322</v>
      </c>
      <c r="B987" s="19">
        <v>11</v>
      </c>
      <c r="C987" s="19">
        <v>1</v>
      </c>
      <c r="D987" s="20"/>
      <c r="E987" s="20">
        <v>18314</v>
      </c>
    </row>
    <row r="988" spans="1:5" hidden="1" outlineLevel="1" x14ac:dyDescent="0.2">
      <c r="A988" s="19" t="s">
        <v>322</v>
      </c>
      <c r="B988" s="19">
        <v>12</v>
      </c>
      <c r="C988" s="19">
        <v>1</v>
      </c>
      <c r="D988" s="20"/>
      <c r="E988" s="20">
        <v>20125</v>
      </c>
    </row>
    <row r="989" spans="1:5" hidden="1" outlineLevel="1" x14ac:dyDescent="0.2">
      <c r="A989" s="22" t="s">
        <v>322</v>
      </c>
      <c r="B989" s="22">
        <v>1</v>
      </c>
      <c r="C989" s="22">
        <v>2</v>
      </c>
      <c r="D989" s="23"/>
      <c r="E989" s="23">
        <v>20125</v>
      </c>
    </row>
    <row r="990" spans="1:5" hidden="1" outlineLevel="1" x14ac:dyDescent="0.2">
      <c r="A990" s="22" t="s">
        <v>322</v>
      </c>
      <c r="B990" s="22">
        <v>2</v>
      </c>
      <c r="C990" s="22">
        <v>2</v>
      </c>
      <c r="D990" s="23"/>
      <c r="E990" s="23">
        <v>20445</v>
      </c>
    </row>
    <row r="991" spans="1:5" hidden="1" outlineLevel="1" x14ac:dyDescent="0.2">
      <c r="A991" s="22" t="s">
        <v>322</v>
      </c>
      <c r="B991" s="22">
        <v>3</v>
      </c>
      <c r="C991" s="22">
        <v>2</v>
      </c>
      <c r="D991" s="23"/>
      <c r="E991" s="23">
        <v>20765</v>
      </c>
    </row>
    <row r="992" spans="1:5" hidden="1" outlineLevel="1" x14ac:dyDescent="0.2">
      <c r="A992" s="22" t="s">
        <v>322</v>
      </c>
      <c r="B992" s="22">
        <v>4</v>
      </c>
      <c r="C992" s="22">
        <v>2</v>
      </c>
      <c r="D992" s="23"/>
      <c r="E992" s="23">
        <v>21085</v>
      </c>
    </row>
    <row r="993" spans="1:5" hidden="1" outlineLevel="1" x14ac:dyDescent="0.2">
      <c r="A993" s="22" t="s">
        <v>322</v>
      </c>
      <c r="B993" s="22">
        <v>5</v>
      </c>
      <c r="C993" s="22">
        <v>2</v>
      </c>
      <c r="D993" s="23"/>
      <c r="E993" s="23">
        <v>21405</v>
      </c>
    </row>
    <row r="994" spans="1:5" hidden="1" outlineLevel="1" x14ac:dyDescent="0.2">
      <c r="A994" s="22" t="s">
        <v>322</v>
      </c>
      <c r="B994" s="22">
        <v>6</v>
      </c>
      <c r="C994" s="22">
        <v>2</v>
      </c>
      <c r="D994" s="23"/>
      <c r="E994" s="23">
        <v>21725</v>
      </c>
    </row>
    <row r="995" spans="1:5" hidden="1" outlineLevel="1" x14ac:dyDescent="0.2">
      <c r="A995" s="22" t="s">
        <v>322</v>
      </c>
      <c r="B995" s="22">
        <v>7</v>
      </c>
      <c r="C995" s="22">
        <v>2</v>
      </c>
      <c r="D995" s="23"/>
      <c r="E995" s="23">
        <v>22045</v>
      </c>
    </row>
    <row r="996" spans="1:5" hidden="1" outlineLevel="1" x14ac:dyDescent="0.2">
      <c r="A996" s="22" t="s">
        <v>322</v>
      </c>
      <c r="B996" s="22">
        <v>8</v>
      </c>
      <c r="C996" s="22">
        <v>2</v>
      </c>
      <c r="D996" s="23"/>
      <c r="E996" s="23">
        <v>22365</v>
      </c>
    </row>
    <row r="997" spans="1:5" hidden="1" outlineLevel="1" x14ac:dyDescent="0.2">
      <c r="A997" s="22" t="s">
        <v>322</v>
      </c>
      <c r="B997" s="22">
        <v>9</v>
      </c>
      <c r="C997" s="22">
        <v>2</v>
      </c>
      <c r="D997" s="23"/>
      <c r="E997" s="23">
        <v>22685</v>
      </c>
    </row>
    <row r="998" spans="1:5" hidden="1" outlineLevel="1" x14ac:dyDescent="0.2">
      <c r="A998" s="22" t="s">
        <v>322</v>
      </c>
      <c r="B998" s="22">
        <v>10</v>
      </c>
      <c r="C998" s="22">
        <v>2</v>
      </c>
      <c r="D998" s="23"/>
      <c r="E998" s="23">
        <v>23005</v>
      </c>
    </row>
    <row r="999" spans="1:5" hidden="1" outlineLevel="1" x14ac:dyDescent="0.2">
      <c r="A999" s="22" t="s">
        <v>322</v>
      </c>
      <c r="B999" s="22">
        <v>11</v>
      </c>
      <c r="C999" s="22">
        <v>2</v>
      </c>
      <c r="D999" s="23"/>
      <c r="E999" s="23">
        <v>23325</v>
      </c>
    </row>
    <row r="1000" spans="1:5" hidden="1" outlineLevel="1" x14ac:dyDescent="0.2">
      <c r="A1000" s="22" t="s">
        <v>322</v>
      </c>
      <c r="B1000" s="22">
        <v>12</v>
      </c>
      <c r="C1000" s="22">
        <v>2</v>
      </c>
      <c r="D1000" s="23"/>
      <c r="E1000" s="23">
        <v>23645</v>
      </c>
    </row>
    <row r="1001" spans="1:5" hidden="1" outlineLevel="1" x14ac:dyDescent="0.2">
      <c r="A1001" s="25" t="s">
        <v>322</v>
      </c>
      <c r="B1001" s="25">
        <v>1</v>
      </c>
      <c r="C1001" s="25">
        <v>3</v>
      </c>
      <c r="D1001" s="26"/>
      <c r="E1001" s="26">
        <v>24827.25</v>
      </c>
    </row>
    <row r="1002" spans="1:5" collapsed="1" x14ac:dyDescent="0.2">
      <c r="A1002" s="19" t="s">
        <v>323</v>
      </c>
      <c r="B1002" s="19">
        <v>1</v>
      </c>
      <c r="C1002" s="19">
        <v>1</v>
      </c>
      <c r="D1002" s="20"/>
      <c r="E1002" s="20">
        <v>100</v>
      </c>
    </row>
    <row r="1003" spans="1:5" hidden="1" outlineLevel="1" x14ac:dyDescent="0.2">
      <c r="A1003" s="19" t="s">
        <v>323</v>
      </c>
      <c r="B1003" s="19">
        <v>2</v>
      </c>
      <c r="C1003" s="19">
        <v>1</v>
      </c>
      <c r="D1003" s="20"/>
      <c r="E1003" s="20">
        <v>100</v>
      </c>
    </row>
    <row r="1004" spans="1:5" hidden="1" outlineLevel="1" x14ac:dyDescent="0.2">
      <c r="A1004" s="19" t="s">
        <v>323</v>
      </c>
      <c r="B1004" s="19">
        <v>3</v>
      </c>
      <c r="C1004" s="19">
        <v>1</v>
      </c>
      <c r="D1004" s="20"/>
      <c r="E1004" s="20">
        <v>100</v>
      </c>
    </row>
    <row r="1005" spans="1:5" hidden="1" outlineLevel="1" x14ac:dyDescent="0.2">
      <c r="A1005" s="19" t="s">
        <v>323</v>
      </c>
      <c r="B1005" s="19">
        <v>4</v>
      </c>
      <c r="C1005" s="19">
        <v>1</v>
      </c>
      <c r="D1005" s="20"/>
      <c r="E1005" s="20">
        <v>100</v>
      </c>
    </row>
    <row r="1006" spans="1:5" hidden="1" outlineLevel="1" x14ac:dyDescent="0.2">
      <c r="A1006" s="19" t="s">
        <v>323</v>
      </c>
      <c r="B1006" s="19">
        <v>5</v>
      </c>
      <c r="C1006" s="19">
        <v>1</v>
      </c>
      <c r="D1006" s="20"/>
      <c r="E1006" s="20">
        <v>100</v>
      </c>
    </row>
    <row r="1007" spans="1:5" hidden="1" outlineLevel="1" x14ac:dyDescent="0.2">
      <c r="A1007" s="19" t="s">
        <v>323</v>
      </c>
      <c r="B1007" s="19">
        <v>6</v>
      </c>
      <c r="C1007" s="19">
        <v>1</v>
      </c>
      <c r="D1007" s="20"/>
      <c r="E1007" s="20">
        <v>100</v>
      </c>
    </row>
    <row r="1008" spans="1:5" hidden="1" outlineLevel="1" x14ac:dyDescent="0.2">
      <c r="A1008" s="19" t="s">
        <v>323</v>
      </c>
      <c r="B1008" s="19">
        <v>7</v>
      </c>
      <c r="C1008" s="19">
        <v>1</v>
      </c>
      <c r="D1008" s="20"/>
      <c r="E1008" s="20">
        <v>100</v>
      </c>
    </row>
    <row r="1009" spans="1:5" hidden="1" outlineLevel="1" x14ac:dyDescent="0.2">
      <c r="A1009" s="19" t="s">
        <v>323</v>
      </c>
      <c r="B1009" s="19">
        <v>8</v>
      </c>
      <c r="C1009" s="19">
        <v>1</v>
      </c>
      <c r="D1009" s="20"/>
      <c r="E1009" s="20">
        <v>100</v>
      </c>
    </row>
    <row r="1010" spans="1:5" hidden="1" outlineLevel="1" x14ac:dyDescent="0.2">
      <c r="A1010" s="19" t="s">
        <v>323</v>
      </c>
      <c r="B1010" s="19">
        <v>9</v>
      </c>
      <c r="C1010" s="19">
        <v>1</v>
      </c>
      <c r="D1010" s="20"/>
      <c r="E1010" s="20">
        <v>100</v>
      </c>
    </row>
    <row r="1011" spans="1:5" hidden="1" outlineLevel="1" x14ac:dyDescent="0.2">
      <c r="A1011" s="19" t="s">
        <v>323</v>
      </c>
      <c r="B1011" s="19">
        <v>10</v>
      </c>
      <c r="C1011" s="19">
        <v>1</v>
      </c>
      <c r="D1011" s="20"/>
      <c r="E1011" s="20">
        <v>100</v>
      </c>
    </row>
    <row r="1012" spans="1:5" hidden="1" outlineLevel="1" x14ac:dyDescent="0.2">
      <c r="A1012" s="19" t="s">
        <v>323</v>
      </c>
      <c r="B1012" s="19">
        <v>11</v>
      </c>
      <c r="C1012" s="19">
        <v>1</v>
      </c>
      <c r="D1012" s="20"/>
      <c r="E1012" s="20">
        <v>100</v>
      </c>
    </row>
    <row r="1013" spans="1:5" hidden="1" outlineLevel="1" x14ac:dyDescent="0.2">
      <c r="A1013" s="19" t="s">
        <v>323</v>
      </c>
      <c r="B1013" s="19">
        <v>12</v>
      </c>
      <c r="C1013" s="19">
        <v>1</v>
      </c>
      <c r="D1013" s="20"/>
      <c r="E1013" s="20">
        <v>100</v>
      </c>
    </row>
    <row r="1014" spans="1:5" hidden="1" outlineLevel="1" x14ac:dyDescent="0.2">
      <c r="A1014" s="22" t="s">
        <v>323</v>
      </c>
      <c r="B1014" s="22">
        <v>1</v>
      </c>
      <c r="C1014" s="22">
        <v>2</v>
      </c>
      <c r="D1014" s="23"/>
      <c r="E1014" s="23">
        <v>100</v>
      </c>
    </row>
    <row r="1015" spans="1:5" hidden="1" outlineLevel="1" x14ac:dyDescent="0.2">
      <c r="A1015" s="22" t="s">
        <v>323</v>
      </c>
      <c r="B1015" s="22">
        <v>2</v>
      </c>
      <c r="C1015" s="22">
        <v>2</v>
      </c>
      <c r="D1015" s="23"/>
      <c r="E1015" s="23">
        <v>100</v>
      </c>
    </row>
    <row r="1016" spans="1:5" hidden="1" outlineLevel="1" x14ac:dyDescent="0.2">
      <c r="A1016" s="22" t="s">
        <v>323</v>
      </c>
      <c r="B1016" s="22">
        <v>3</v>
      </c>
      <c r="C1016" s="22">
        <v>2</v>
      </c>
      <c r="D1016" s="23"/>
      <c r="E1016" s="23">
        <v>100</v>
      </c>
    </row>
    <row r="1017" spans="1:5" hidden="1" outlineLevel="1" x14ac:dyDescent="0.2">
      <c r="A1017" s="22" t="s">
        <v>323</v>
      </c>
      <c r="B1017" s="22">
        <v>4</v>
      </c>
      <c r="C1017" s="22">
        <v>2</v>
      </c>
      <c r="D1017" s="23"/>
      <c r="E1017" s="23">
        <v>100</v>
      </c>
    </row>
    <row r="1018" spans="1:5" hidden="1" outlineLevel="1" x14ac:dyDescent="0.2">
      <c r="A1018" s="22" t="s">
        <v>323</v>
      </c>
      <c r="B1018" s="22">
        <v>5</v>
      </c>
      <c r="C1018" s="22">
        <v>2</v>
      </c>
      <c r="D1018" s="23"/>
      <c r="E1018" s="23">
        <v>100</v>
      </c>
    </row>
    <row r="1019" spans="1:5" hidden="1" outlineLevel="1" x14ac:dyDescent="0.2">
      <c r="A1019" s="22" t="s">
        <v>323</v>
      </c>
      <c r="B1019" s="22">
        <v>6</v>
      </c>
      <c r="C1019" s="22">
        <v>2</v>
      </c>
      <c r="D1019" s="23"/>
      <c r="E1019" s="23">
        <v>100</v>
      </c>
    </row>
    <row r="1020" spans="1:5" hidden="1" outlineLevel="1" x14ac:dyDescent="0.2">
      <c r="A1020" s="22" t="s">
        <v>323</v>
      </c>
      <c r="B1020" s="22">
        <v>7</v>
      </c>
      <c r="C1020" s="22">
        <v>2</v>
      </c>
      <c r="D1020" s="23"/>
      <c r="E1020" s="23">
        <v>100</v>
      </c>
    </row>
    <row r="1021" spans="1:5" hidden="1" outlineLevel="1" x14ac:dyDescent="0.2">
      <c r="A1021" s="22" t="s">
        <v>323</v>
      </c>
      <c r="B1021" s="22">
        <v>8</v>
      </c>
      <c r="C1021" s="22">
        <v>2</v>
      </c>
      <c r="D1021" s="23"/>
      <c r="E1021" s="23">
        <v>100</v>
      </c>
    </row>
    <row r="1022" spans="1:5" hidden="1" outlineLevel="1" x14ac:dyDescent="0.2">
      <c r="A1022" s="22" t="s">
        <v>323</v>
      </c>
      <c r="B1022" s="22">
        <v>9</v>
      </c>
      <c r="C1022" s="22">
        <v>2</v>
      </c>
      <c r="D1022" s="23"/>
      <c r="E1022" s="23">
        <v>100</v>
      </c>
    </row>
    <row r="1023" spans="1:5" hidden="1" outlineLevel="1" x14ac:dyDescent="0.2">
      <c r="A1023" s="22" t="s">
        <v>323</v>
      </c>
      <c r="B1023" s="22">
        <v>10</v>
      </c>
      <c r="C1023" s="22">
        <v>2</v>
      </c>
      <c r="D1023" s="23"/>
      <c r="E1023" s="23">
        <v>100</v>
      </c>
    </row>
    <row r="1024" spans="1:5" hidden="1" outlineLevel="1" x14ac:dyDescent="0.2">
      <c r="A1024" s="22" t="s">
        <v>323</v>
      </c>
      <c r="B1024" s="22">
        <v>11</v>
      </c>
      <c r="C1024" s="22">
        <v>2</v>
      </c>
      <c r="D1024" s="23"/>
      <c r="E1024" s="23">
        <v>100</v>
      </c>
    </row>
    <row r="1025" spans="1:5" hidden="1" outlineLevel="1" x14ac:dyDescent="0.2">
      <c r="A1025" s="22" t="s">
        <v>323</v>
      </c>
      <c r="B1025" s="22">
        <v>12</v>
      </c>
      <c r="C1025" s="22">
        <v>2</v>
      </c>
      <c r="D1025" s="23"/>
      <c r="E1025" s="23">
        <v>100</v>
      </c>
    </row>
    <row r="1026" spans="1:5" hidden="1" outlineLevel="1" x14ac:dyDescent="0.2">
      <c r="A1026" s="25" t="s">
        <v>323</v>
      </c>
      <c r="B1026" s="25">
        <v>1</v>
      </c>
      <c r="C1026" s="25">
        <v>3</v>
      </c>
      <c r="D1026" s="26"/>
      <c r="E1026" s="26">
        <v>100</v>
      </c>
    </row>
    <row r="1027" spans="1:5" collapsed="1" x14ac:dyDescent="0.2">
      <c r="A1027" s="19" t="s">
        <v>324</v>
      </c>
      <c r="B1027" s="19">
        <v>1</v>
      </c>
      <c r="C1027" s="19">
        <v>1</v>
      </c>
      <c r="D1027" s="20"/>
      <c r="E1027" s="20">
        <v>100</v>
      </c>
    </row>
    <row r="1028" spans="1:5" hidden="1" outlineLevel="1" x14ac:dyDescent="0.2">
      <c r="A1028" s="19" t="s">
        <v>324</v>
      </c>
      <c r="B1028" s="19">
        <v>2</v>
      </c>
      <c r="C1028" s="19">
        <v>1</v>
      </c>
      <c r="D1028" s="20"/>
      <c r="E1028" s="20">
        <v>100</v>
      </c>
    </row>
    <row r="1029" spans="1:5" hidden="1" outlineLevel="1" x14ac:dyDescent="0.2">
      <c r="A1029" s="19" t="s">
        <v>324</v>
      </c>
      <c r="B1029" s="19">
        <v>3</v>
      </c>
      <c r="C1029" s="19">
        <v>1</v>
      </c>
      <c r="D1029" s="20"/>
      <c r="E1029" s="20">
        <v>100</v>
      </c>
    </row>
    <row r="1030" spans="1:5" hidden="1" outlineLevel="1" x14ac:dyDescent="0.2">
      <c r="A1030" s="19" t="s">
        <v>324</v>
      </c>
      <c r="B1030" s="19">
        <v>4</v>
      </c>
      <c r="C1030" s="19">
        <v>1</v>
      </c>
      <c r="D1030" s="20"/>
      <c r="E1030" s="20">
        <v>100</v>
      </c>
    </row>
    <row r="1031" spans="1:5" hidden="1" outlineLevel="1" x14ac:dyDescent="0.2">
      <c r="A1031" s="19" t="s">
        <v>324</v>
      </c>
      <c r="B1031" s="19">
        <v>5</v>
      </c>
      <c r="C1031" s="19">
        <v>1</v>
      </c>
      <c r="D1031" s="20"/>
      <c r="E1031" s="20">
        <v>100</v>
      </c>
    </row>
    <row r="1032" spans="1:5" hidden="1" outlineLevel="1" x14ac:dyDescent="0.2">
      <c r="A1032" s="19" t="s">
        <v>324</v>
      </c>
      <c r="B1032" s="19">
        <v>6</v>
      </c>
      <c r="C1032" s="19">
        <v>1</v>
      </c>
      <c r="D1032" s="20"/>
      <c r="E1032" s="20">
        <v>100</v>
      </c>
    </row>
    <row r="1033" spans="1:5" hidden="1" outlineLevel="1" x14ac:dyDescent="0.2">
      <c r="A1033" s="19" t="s">
        <v>324</v>
      </c>
      <c r="B1033" s="19">
        <v>7</v>
      </c>
      <c r="C1033" s="19">
        <v>1</v>
      </c>
      <c r="D1033" s="20"/>
      <c r="E1033" s="20">
        <v>100</v>
      </c>
    </row>
    <row r="1034" spans="1:5" hidden="1" outlineLevel="1" x14ac:dyDescent="0.2">
      <c r="A1034" s="19" t="s">
        <v>324</v>
      </c>
      <c r="B1034" s="19">
        <v>8</v>
      </c>
      <c r="C1034" s="19">
        <v>1</v>
      </c>
      <c r="D1034" s="20"/>
      <c r="E1034" s="20">
        <v>100</v>
      </c>
    </row>
    <row r="1035" spans="1:5" hidden="1" outlineLevel="1" x14ac:dyDescent="0.2">
      <c r="A1035" s="19" t="s">
        <v>324</v>
      </c>
      <c r="B1035" s="19">
        <v>9</v>
      </c>
      <c r="C1035" s="19">
        <v>1</v>
      </c>
      <c r="D1035" s="20"/>
      <c r="E1035" s="20">
        <v>100</v>
      </c>
    </row>
    <row r="1036" spans="1:5" hidden="1" outlineLevel="1" x14ac:dyDescent="0.2">
      <c r="A1036" s="19" t="s">
        <v>324</v>
      </c>
      <c r="B1036" s="19">
        <v>10</v>
      </c>
      <c r="C1036" s="19">
        <v>1</v>
      </c>
      <c r="D1036" s="20"/>
      <c r="E1036" s="20">
        <v>100</v>
      </c>
    </row>
    <row r="1037" spans="1:5" hidden="1" outlineLevel="1" x14ac:dyDescent="0.2">
      <c r="A1037" s="19" t="s">
        <v>324</v>
      </c>
      <c r="B1037" s="19">
        <v>11</v>
      </c>
      <c r="C1037" s="19">
        <v>1</v>
      </c>
      <c r="D1037" s="20"/>
      <c r="E1037" s="20">
        <v>100</v>
      </c>
    </row>
    <row r="1038" spans="1:5" hidden="1" outlineLevel="1" x14ac:dyDescent="0.2">
      <c r="A1038" s="19" t="s">
        <v>324</v>
      </c>
      <c r="B1038" s="19">
        <v>12</v>
      </c>
      <c r="C1038" s="19">
        <v>1</v>
      </c>
      <c r="D1038" s="20"/>
      <c r="E1038" s="20">
        <v>100</v>
      </c>
    </row>
    <row r="1039" spans="1:5" hidden="1" outlineLevel="1" x14ac:dyDescent="0.2">
      <c r="A1039" s="22" t="s">
        <v>324</v>
      </c>
      <c r="B1039" s="22">
        <v>1</v>
      </c>
      <c r="C1039" s="22">
        <v>2</v>
      </c>
      <c r="D1039" s="23"/>
      <c r="E1039" s="23">
        <v>100</v>
      </c>
    </row>
    <row r="1040" spans="1:5" hidden="1" outlineLevel="1" x14ac:dyDescent="0.2">
      <c r="A1040" s="22" t="s">
        <v>324</v>
      </c>
      <c r="B1040" s="22">
        <v>2</v>
      </c>
      <c r="C1040" s="22">
        <v>2</v>
      </c>
      <c r="D1040" s="23"/>
      <c r="E1040" s="23">
        <v>100</v>
      </c>
    </row>
    <row r="1041" spans="1:5" hidden="1" outlineLevel="1" x14ac:dyDescent="0.2">
      <c r="A1041" s="22" t="s">
        <v>324</v>
      </c>
      <c r="B1041" s="22">
        <v>3</v>
      </c>
      <c r="C1041" s="22">
        <v>2</v>
      </c>
      <c r="D1041" s="23"/>
      <c r="E1041" s="23">
        <v>100</v>
      </c>
    </row>
    <row r="1042" spans="1:5" hidden="1" outlineLevel="1" x14ac:dyDescent="0.2">
      <c r="A1042" s="22" t="s">
        <v>324</v>
      </c>
      <c r="B1042" s="22">
        <v>4</v>
      </c>
      <c r="C1042" s="22">
        <v>2</v>
      </c>
      <c r="D1042" s="23"/>
      <c r="E1042" s="23">
        <v>100</v>
      </c>
    </row>
    <row r="1043" spans="1:5" hidden="1" outlineLevel="1" x14ac:dyDescent="0.2">
      <c r="A1043" s="22" t="s">
        <v>324</v>
      </c>
      <c r="B1043" s="22">
        <v>5</v>
      </c>
      <c r="C1043" s="22">
        <v>2</v>
      </c>
      <c r="D1043" s="23"/>
      <c r="E1043" s="23">
        <v>100</v>
      </c>
    </row>
    <row r="1044" spans="1:5" hidden="1" outlineLevel="1" x14ac:dyDescent="0.2">
      <c r="A1044" s="22" t="s">
        <v>324</v>
      </c>
      <c r="B1044" s="22">
        <v>6</v>
      </c>
      <c r="C1044" s="22">
        <v>2</v>
      </c>
      <c r="D1044" s="23"/>
      <c r="E1044" s="23">
        <v>100</v>
      </c>
    </row>
    <row r="1045" spans="1:5" hidden="1" outlineLevel="1" x14ac:dyDescent="0.2">
      <c r="A1045" s="22" t="s">
        <v>324</v>
      </c>
      <c r="B1045" s="22">
        <v>7</v>
      </c>
      <c r="C1045" s="22">
        <v>2</v>
      </c>
      <c r="D1045" s="23"/>
      <c r="E1045" s="23">
        <v>100</v>
      </c>
    </row>
    <row r="1046" spans="1:5" hidden="1" outlineLevel="1" x14ac:dyDescent="0.2">
      <c r="A1046" s="22" t="s">
        <v>324</v>
      </c>
      <c r="B1046" s="22">
        <v>8</v>
      </c>
      <c r="C1046" s="22">
        <v>2</v>
      </c>
      <c r="D1046" s="23"/>
      <c r="E1046" s="23">
        <v>100</v>
      </c>
    </row>
    <row r="1047" spans="1:5" hidden="1" outlineLevel="1" x14ac:dyDescent="0.2">
      <c r="A1047" s="22" t="s">
        <v>324</v>
      </c>
      <c r="B1047" s="22">
        <v>9</v>
      </c>
      <c r="C1047" s="22">
        <v>2</v>
      </c>
      <c r="D1047" s="23"/>
      <c r="E1047" s="23">
        <v>100</v>
      </c>
    </row>
    <row r="1048" spans="1:5" hidden="1" outlineLevel="1" x14ac:dyDescent="0.2">
      <c r="A1048" s="22" t="s">
        <v>324</v>
      </c>
      <c r="B1048" s="22">
        <v>10</v>
      </c>
      <c r="C1048" s="22">
        <v>2</v>
      </c>
      <c r="D1048" s="23"/>
      <c r="E1048" s="23">
        <v>100</v>
      </c>
    </row>
    <row r="1049" spans="1:5" hidden="1" outlineLevel="1" x14ac:dyDescent="0.2">
      <c r="A1049" s="22" t="s">
        <v>324</v>
      </c>
      <c r="B1049" s="22">
        <v>11</v>
      </c>
      <c r="C1049" s="22">
        <v>2</v>
      </c>
      <c r="D1049" s="23"/>
      <c r="E1049" s="23">
        <v>100</v>
      </c>
    </row>
    <row r="1050" spans="1:5" hidden="1" outlineLevel="1" x14ac:dyDescent="0.2">
      <c r="A1050" s="22" t="s">
        <v>324</v>
      </c>
      <c r="B1050" s="22">
        <v>12</v>
      </c>
      <c r="C1050" s="22">
        <v>2</v>
      </c>
      <c r="D1050" s="23"/>
      <c r="E1050" s="23">
        <v>100</v>
      </c>
    </row>
    <row r="1051" spans="1:5" hidden="1" outlineLevel="1" x14ac:dyDescent="0.2">
      <c r="A1051" s="25" t="s">
        <v>324</v>
      </c>
      <c r="B1051" s="25">
        <v>1</v>
      </c>
      <c r="C1051" s="25">
        <v>3</v>
      </c>
      <c r="D1051" s="26"/>
      <c r="E1051" s="26">
        <v>100</v>
      </c>
    </row>
    <row r="1052" spans="1:5" collapsed="1" x14ac:dyDescent="0.2">
      <c r="A1052" s="19" t="s">
        <v>325</v>
      </c>
      <c r="B1052" s="19">
        <v>1</v>
      </c>
      <c r="C1052" s="19">
        <v>1</v>
      </c>
      <c r="D1052" s="20"/>
      <c r="E1052" s="20">
        <v>100</v>
      </c>
    </row>
    <row r="1053" spans="1:5" hidden="1" outlineLevel="1" x14ac:dyDescent="0.2">
      <c r="A1053" s="19" t="s">
        <v>325</v>
      </c>
      <c r="B1053" s="19">
        <v>2</v>
      </c>
      <c r="C1053" s="19">
        <v>1</v>
      </c>
      <c r="D1053" s="20"/>
      <c r="E1053" s="20">
        <v>100</v>
      </c>
    </row>
    <row r="1054" spans="1:5" hidden="1" outlineLevel="1" x14ac:dyDescent="0.2">
      <c r="A1054" s="19" t="s">
        <v>325</v>
      </c>
      <c r="B1054" s="19">
        <v>3</v>
      </c>
      <c r="C1054" s="19">
        <v>1</v>
      </c>
      <c r="D1054" s="20"/>
      <c r="E1054" s="20">
        <v>100</v>
      </c>
    </row>
    <row r="1055" spans="1:5" hidden="1" outlineLevel="1" x14ac:dyDescent="0.2">
      <c r="A1055" s="19" t="s">
        <v>325</v>
      </c>
      <c r="B1055" s="19">
        <v>4</v>
      </c>
      <c r="C1055" s="19">
        <v>1</v>
      </c>
      <c r="D1055" s="20"/>
      <c r="E1055" s="20">
        <v>100</v>
      </c>
    </row>
    <row r="1056" spans="1:5" hidden="1" outlineLevel="1" x14ac:dyDescent="0.2">
      <c r="A1056" s="19" t="s">
        <v>325</v>
      </c>
      <c r="B1056" s="19">
        <v>5</v>
      </c>
      <c r="C1056" s="19">
        <v>1</v>
      </c>
      <c r="D1056" s="20"/>
      <c r="E1056" s="20">
        <v>100</v>
      </c>
    </row>
    <row r="1057" spans="1:5" hidden="1" outlineLevel="1" x14ac:dyDescent="0.2">
      <c r="A1057" s="19" t="s">
        <v>325</v>
      </c>
      <c r="B1057" s="19">
        <v>6</v>
      </c>
      <c r="C1057" s="19">
        <v>1</v>
      </c>
      <c r="D1057" s="20"/>
      <c r="E1057" s="20">
        <v>100</v>
      </c>
    </row>
    <row r="1058" spans="1:5" hidden="1" outlineLevel="1" x14ac:dyDescent="0.2">
      <c r="A1058" s="19" t="s">
        <v>325</v>
      </c>
      <c r="B1058" s="19">
        <v>7</v>
      </c>
      <c r="C1058" s="19">
        <v>1</v>
      </c>
      <c r="D1058" s="20"/>
      <c r="E1058" s="20">
        <v>100</v>
      </c>
    </row>
    <row r="1059" spans="1:5" hidden="1" outlineLevel="1" x14ac:dyDescent="0.2">
      <c r="A1059" s="19" t="s">
        <v>325</v>
      </c>
      <c r="B1059" s="19">
        <v>8</v>
      </c>
      <c r="C1059" s="19">
        <v>1</v>
      </c>
      <c r="D1059" s="20"/>
      <c r="E1059" s="20">
        <v>100</v>
      </c>
    </row>
    <row r="1060" spans="1:5" hidden="1" outlineLevel="1" x14ac:dyDescent="0.2">
      <c r="A1060" s="19" t="s">
        <v>325</v>
      </c>
      <c r="B1060" s="19">
        <v>9</v>
      </c>
      <c r="C1060" s="19">
        <v>1</v>
      </c>
      <c r="D1060" s="20"/>
      <c r="E1060" s="20">
        <v>100</v>
      </c>
    </row>
    <row r="1061" spans="1:5" hidden="1" outlineLevel="1" x14ac:dyDescent="0.2">
      <c r="A1061" s="19" t="s">
        <v>325</v>
      </c>
      <c r="B1061" s="19">
        <v>10</v>
      </c>
      <c r="C1061" s="19">
        <v>1</v>
      </c>
      <c r="D1061" s="20"/>
      <c r="E1061" s="20">
        <v>100</v>
      </c>
    </row>
    <row r="1062" spans="1:5" hidden="1" outlineLevel="1" x14ac:dyDescent="0.2">
      <c r="A1062" s="19" t="s">
        <v>325</v>
      </c>
      <c r="B1062" s="19">
        <v>11</v>
      </c>
      <c r="C1062" s="19">
        <v>1</v>
      </c>
      <c r="D1062" s="20"/>
      <c r="E1062" s="20">
        <v>100</v>
      </c>
    </row>
    <row r="1063" spans="1:5" hidden="1" outlineLevel="1" x14ac:dyDescent="0.2">
      <c r="A1063" s="19" t="s">
        <v>325</v>
      </c>
      <c r="B1063" s="19">
        <v>12</v>
      </c>
      <c r="C1063" s="19">
        <v>1</v>
      </c>
      <c r="D1063" s="20"/>
      <c r="E1063" s="20">
        <v>100</v>
      </c>
    </row>
    <row r="1064" spans="1:5" hidden="1" outlineLevel="1" x14ac:dyDescent="0.2">
      <c r="A1064" s="22" t="s">
        <v>325</v>
      </c>
      <c r="B1064" s="22">
        <v>1</v>
      </c>
      <c r="C1064" s="22">
        <v>2</v>
      </c>
      <c r="D1064" s="23"/>
      <c r="E1064" s="23">
        <v>100</v>
      </c>
    </row>
    <row r="1065" spans="1:5" hidden="1" outlineLevel="1" x14ac:dyDescent="0.2">
      <c r="A1065" s="22" t="s">
        <v>325</v>
      </c>
      <c r="B1065" s="22">
        <v>2</v>
      </c>
      <c r="C1065" s="22">
        <v>2</v>
      </c>
      <c r="D1065" s="23"/>
      <c r="E1065" s="23">
        <v>100</v>
      </c>
    </row>
    <row r="1066" spans="1:5" hidden="1" outlineLevel="1" x14ac:dyDescent="0.2">
      <c r="A1066" s="22" t="s">
        <v>325</v>
      </c>
      <c r="B1066" s="22">
        <v>3</v>
      </c>
      <c r="C1066" s="22">
        <v>2</v>
      </c>
      <c r="D1066" s="23"/>
      <c r="E1066" s="23">
        <v>100</v>
      </c>
    </row>
    <row r="1067" spans="1:5" hidden="1" outlineLevel="1" x14ac:dyDescent="0.2">
      <c r="A1067" s="22" t="s">
        <v>325</v>
      </c>
      <c r="B1067" s="22">
        <v>4</v>
      </c>
      <c r="C1067" s="22">
        <v>2</v>
      </c>
      <c r="D1067" s="23"/>
      <c r="E1067" s="23">
        <v>100</v>
      </c>
    </row>
    <row r="1068" spans="1:5" hidden="1" outlineLevel="1" x14ac:dyDescent="0.2">
      <c r="A1068" s="22" t="s">
        <v>325</v>
      </c>
      <c r="B1068" s="22">
        <v>5</v>
      </c>
      <c r="C1068" s="22">
        <v>2</v>
      </c>
      <c r="D1068" s="23"/>
      <c r="E1068" s="23">
        <v>100</v>
      </c>
    </row>
    <row r="1069" spans="1:5" hidden="1" outlineLevel="1" x14ac:dyDescent="0.2">
      <c r="A1069" s="22" t="s">
        <v>325</v>
      </c>
      <c r="B1069" s="22">
        <v>6</v>
      </c>
      <c r="C1069" s="22">
        <v>2</v>
      </c>
      <c r="D1069" s="23"/>
      <c r="E1069" s="23">
        <v>100</v>
      </c>
    </row>
    <row r="1070" spans="1:5" hidden="1" outlineLevel="1" x14ac:dyDescent="0.2">
      <c r="A1070" s="22" t="s">
        <v>325</v>
      </c>
      <c r="B1070" s="22">
        <v>7</v>
      </c>
      <c r="C1070" s="22">
        <v>2</v>
      </c>
      <c r="D1070" s="23"/>
      <c r="E1070" s="23">
        <v>100</v>
      </c>
    </row>
    <row r="1071" spans="1:5" hidden="1" outlineLevel="1" x14ac:dyDescent="0.2">
      <c r="A1071" s="22" t="s">
        <v>325</v>
      </c>
      <c r="B1071" s="22">
        <v>8</v>
      </c>
      <c r="C1071" s="22">
        <v>2</v>
      </c>
      <c r="D1071" s="23"/>
      <c r="E1071" s="23">
        <v>100</v>
      </c>
    </row>
    <row r="1072" spans="1:5" hidden="1" outlineLevel="1" x14ac:dyDescent="0.2">
      <c r="A1072" s="22" t="s">
        <v>325</v>
      </c>
      <c r="B1072" s="22">
        <v>9</v>
      </c>
      <c r="C1072" s="22">
        <v>2</v>
      </c>
      <c r="D1072" s="23"/>
      <c r="E1072" s="23">
        <v>100</v>
      </c>
    </row>
    <row r="1073" spans="1:5" hidden="1" outlineLevel="1" x14ac:dyDescent="0.2">
      <c r="A1073" s="22" t="s">
        <v>325</v>
      </c>
      <c r="B1073" s="22">
        <v>10</v>
      </c>
      <c r="C1073" s="22">
        <v>2</v>
      </c>
      <c r="D1073" s="23"/>
      <c r="E1073" s="23">
        <v>100</v>
      </c>
    </row>
    <row r="1074" spans="1:5" hidden="1" outlineLevel="1" x14ac:dyDescent="0.2">
      <c r="A1074" s="22" t="s">
        <v>325</v>
      </c>
      <c r="B1074" s="22">
        <v>11</v>
      </c>
      <c r="C1074" s="22">
        <v>2</v>
      </c>
      <c r="D1074" s="23"/>
      <c r="E1074" s="23">
        <v>100</v>
      </c>
    </row>
    <row r="1075" spans="1:5" hidden="1" outlineLevel="1" x14ac:dyDescent="0.2">
      <c r="A1075" s="22" t="s">
        <v>325</v>
      </c>
      <c r="B1075" s="22">
        <v>12</v>
      </c>
      <c r="C1075" s="22">
        <v>2</v>
      </c>
      <c r="D1075" s="23"/>
      <c r="E1075" s="23">
        <v>100</v>
      </c>
    </row>
    <row r="1076" spans="1:5" hidden="1" outlineLevel="1" x14ac:dyDescent="0.2">
      <c r="A1076" s="25" t="s">
        <v>325</v>
      </c>
      <c r="B1076" s="25">
        <v>1</v>
      </c>
      <c r="C1076" s="25">
        <v>3</v>
      </c>
      <c r="D1076" s="26"/>
      <c r="E1076" s="26">
        <v>100</v>
      </c>
    </row>
    <row r="1077" spans="1:5" collapsed="1" x14ac:dyDescent="0.2">
      <c r="A1077" s="19" t="s">
        <v>326</v>
      </c>
      <c r="B1077" s="19">
        <v>1</v>
      </c>
      <c r="C1077" s="19">
        <v>1</v>
      </c>
      <c r="D1077" s="20">
        <v>400</v>
      </c>
      <c r="E1077" s="20">
        <v>100</v>
      </c>
    </row>
    <row r="1078" spans="1:5" hidden="1" outlineLevel="1" x14ac:dyDescent="0.2">
      <c r="A1078" s="19" t="s">
        <v>326</v>
      </c>
      <c r="B1078" s="19">
        <v>2</v>
      </c>
      <c r="C1078" s="19">
        <v>1</v>
      </c>
      <c r="D1078" s="20">
        <v>400</v>
      </c>
      <c r="E1078" s="20">
        <v>100</v>
      </c>
    </row>
    <row r="1079" spans="1:5" hidden="1" outlineLevel="1" x14ac:dyDescent="0.2">
      <c r="A1079" s="19" t="s">
        <v>326</v>
      </c>
      <c r="B1079" s="19">
        <v>3</v>
      </c>
      <c r="C1079" s="19">
        <v>1</v>
      </c>
      <c r="D1079" s="20">
        <v>400</v>
      </c>
      <c r="E1079" s="20">
        <v>100</v>
      </c>
    </row>
    <row r="1080" spans="1:5" hidden="1" outlineLevel="1" x14ac:dyDescent="0.2">
      <c r="A1080" s="19" t="s">
        <v>326</v>
      </c>
      <c r="B1080" s="19">
        <v>4</v>
      </c>
      <c r="C1080" s="19">
        <v>1</v>
      </c>
      <c r="D1080" s="20">
        <v>400</v>
      </c>
      <c r="E1080" s="20">
        <v>100</v>
      </c>
    </row>
    <row r="1081" spans="1:5" hidden="1" outlineLevel="1" x14ac:dyDescent="0.2">
      <c r="A1081" s="19" t="s">
        <v>326</v>
      </c>
      <c r="B1081" s="19">
        <v>5</v>
      </c>
      <c r="C1081" s="19">
        <v>1</v>
      </c>
      <c r="D1081" s="20">
        <v>400</v>
      </c>
      <c r="E1081" s="20">
        <v>100</v>
      </c>
    </row>
    <row r="1082" spans="1:5" hidden="1" outlineLevel="1" x14ac:dyDescent="0.2">
      <c r="A1082" s="19" t="s">
        <v>326</v>
      </c>
      <c r="B1082" s="19">
        <v>6</v>
      </c>
      <c r="C1082" s="19">
        <v>1</v>
      </c>
      <c r="D1082" s="20">
        <v>400</v>
      </c>
      <c r="E1082" s="20">
        <v>100</v>
      </c>
    </row>
    <row r="1083" spans="1:5" hidden="1" outlineLevel="1" x14ac:dyDescent="0.2">
      <c r="A1083" s="19" t="s">
        <v>326</v>
      </c>
      <c r="B1083" s="19">
        <v>7</v>
      </c>
      <c r="C1083" s="19">
        <v>1</v>
      </c>
      <c r="D1083" s="20">
        <v>400</v>
      </c>
      <c r="E1083" s="20">
        <v>100</v>
      </c>
    </row>
    <row r="1084" spans="1:5" hidden="1" outlineLevel="1" x14ac:dyDescent="0.2">
      <c r="A1084" s="19" t="s">
        <v>326</v>
      </c>
      <c r="B1084" s="19">
        <v>8</v>
      </c>
      <c r="C1084" s="19">
        <v>1</v>
      </c>
      <c r="D1084" s="20">
        <v>400</v>
      </c>
      <c r="E1084" s="20">
        <v>100</v>
      </c>
    </row>
    <row r="1085" spans="1:5" hidden="1" outlineLevel="1" x14ac:dyDescent="0.2">
      <c r="A1085" s="19" t="s">
        <v>326</v>
      </c>
      <c r="B1085" s="19">
        <v>9</v>
      </c>
      <c r="C1085" s="19">
        <v>1</v>
      </c>
      <c r="D1085" s="20">
        <v>400</v>
      </c>
      <c r="E1085" s="20">
        <v>100</v>
      </c>
    </row>
    <row r="1086" spans="1:5" hidden="1" outlineLevel="1" x14ac:dyDescent="0.2">
      <c r="A1086" s="19" t="s">
        <v>326</v>
      </c>
      <c r="B1086" s="19">
        <v>10</v>
      </c>
      <c r="C1086" s="19">
        <v>1</v>
      </c>
      <c r="D1086" s="20">
        <v>400</v>
      </c>
      <c r="E1086" s="20">
        <v>100</v>
      </c>
    </row>
    <row r="1087" spans="1:5" hidden="1" outlineLevel="1" x14ac:dyDescent="0.2">
      <c r="A1087" s="19" t="s">
        <v>326</v>
      </c>
      <c r="B1087" s="19">
        <v>11</v>
      </c>
      <c r="C1087" s="19">
        <v>1</v>
      </c>
      <c r="D1087" s="20">
        <v>400</v>
      </c>
      <c r="E1087" s="20">
        <v>100</v>
      </c>
    </row>
    <row r="1088" spans="1:5" hidden="1" outlineLevel="1" x14ac:dyDescent="0.2">
      <c r="A1088" s="19" t="s">
        <v>326</v>
      </c>
      <c r="B1088" s="19">
        <v>12</v>
      </c>
      <c r="C1088" s="19">
        <v>1</v>
      </c>
      <c r="D1088" s="20">
        <v>400</v>
      </c>
      <c r="E1088" s="20">
        <v>100</v>
      </c>
    </row>
    <row r="1089" spans="1:5" hidden="1" outlineLevel="1" x14ac:dyDescent="0.2">
      <c r="A1089" s="22" t="s">
        <v>326</v>
      </c>
      <c r="B1089" s="22">
        <v>1</v>
      </c>
      <c r="C1089" s="22">
        <v>2</v>
      </c>
      <c r="D1089" s="23">
        <v>400</v>
      </c>
      <c r="E1089" s="23">
        <v>100</v>
      </c>
    </row>
    <row r="1090" spans="1:5" hidden="1" outlineLevel="1" x14ac:dyDescent="0.2">
      <c r="A1090" s="22" t="s">
        <v>326</v>
      </c>
      <c r="B1090" s="22">
        <v>2</v>
      </c>
      <c r="C1090" s="22">
        <v>2</v>
      </c>
      <c r="D1090" s="23">
        <v>400</v>
      </c>
      <c r="E1090" s="23">
        <v>100</v>
      </c>
    </row>
    <row r="1091" spans="1:5" hidden="1" outlineLevel="1" x14ac:dyDescent="0.2">
      <c r="A1091" s="22" t="s">
        <v>326</v>
      </c>
      <c r="B1091" s="22">
        <v>3</v>
      </c>
      <c r="C1091" s="22">
        <v>2</v>
      </c>
      <c r="D1091" s="23">
        <v>400</v>
      </c>
      <c r="E1091" s="23">
        <v>100</v>
      </c>
    </row>
    <row r="1092" spans="1:5" hidden="1" outlineLevel="1" x14ac:dyDescent="0.2">
      <c r="A1092" s="22" t="s">
        <v>326</v>
      </c>
      <c r="B1092" s="22">
        <v>4</v>
      </c>
      <c r="C1092" s="22">
        <v>2</v>
      </c>
      <c r="D1092" s="23">
        <v>400</v>
      </c>
      <c r="E1092" s="23">
        <v>100</v>
      </c>
    </row>
    <row r="1093" spans="1:5" hidden="1" outlineLevel="1" x14ac:dyDescent="0.2">
      <c r="A1093" s="22" t="s">
        <v>326</v>
      </c>
      <c r="B1093" s="22">
        <v>5</v>
      </c>
      <c r="C1093" s="22">
        <v>2</v>
      </c>
      <c r="D1093" s="23">
        <v>400</v>
      </c>
      <c r="E1093" s="23">
        <v>100</v>
      </c>
    </row>
    <row r="1094" spans="1:5" hidden="1" outlineLevel="1" x14ac:dyDescent="0.2">
      <c r="A1094" s="22" t="s">
        <v>326</v>
      </c>
      <c r="B1094" s="22">
        <v>6</v>
      </c>
      <c r="C1094" s="22">
        <v>2</v>
      </c>
      <c r="D1094" s="23">
        <v>400</v>
      </c>
      <c r="E1094" s="23">
        <v>100</v>
      </c>
    </row>
    <row r="1095" spans="1:5" hidden="1" outlineLevel="1" x14ac:dyDescent="0.2">
      <c r="A1095" s="22" t="s">
        <v>326</v>
      </c>
      <c r="B1095" s="22">
        <v>7</v>
      </c>
      <c r="C1095" s="22">
        <v>2</v>
      </c>
      <c r="D1095" s="23">
        <v>400</v>
      </c>
      <c r="E1095" s="23">
        <v>100</v>
      </c>
    </row>
    <row r="1096" spans="1:5" hidden="1" outlineLevel="1" x14ac:dyDescent="0.2">
      <c r="A1096" s="22" t="s">
        <v>326</v>
      </c>
      <c r="B1096" s="22">
        <v>8</v>
      </c>
      <c r="C1096" s="22">
        <v>2</v>
      </c>
      <c r="D1096" s="23">
        <v>400</v>
      </c>
      <c r="E1096" s="23">
        <v>100</v>
      </c>
    </row>
    <row r="1097" spans="1:5" hidden="1" outlineLevel="1" x14ac:dyDescent="0.2">
      <c r="A1097" s="22" t="s">
        <v>326</v>
      </c>
      <c r="B1097" s="22">
        <v>9</v>
      </c>
      <c r="C1097" s="22">
        <v>2</v>
      </c>
      <c r="D1097" s="23">
        <v>400</v>
      </c>
      <c r="E1097" s="23">
        <v>100</v>
      </c>
    </row>
    <row r="1098" spans="1:5" hidden="1" outlineLevel="1" x14ac:dyDescent="0.2">
      <c r="A1098" s="22" t="s">
        <v>326</v>
      </c>
      <c r="B1098" s="22">
        <v>10</v>
      </c>
      <c r="C1098" s="22">
        <v>2</v>
      </c>
      <c r="D1098" s="23">
        <v>400</v>
      </c>
      <c r="E1098" s="23">
        <v>100</v>
      </c>
    </row>
    <row r="1099" spans="1:5" hidden="1" outlineLevel="1" x14ac:dyDescent="0.2">
      <c r="A1099" s="22" t="s">
        <v>326</v>
      </c>
      <c r="B1099" s="22">
        <v>11</v>
      </c>
      <c r="C1099" s="22">
        <v>2</v>
      </c>
      <c r="D1099" s="23">
        <v>400</v>
      </c>
      <c r="E1099" s="23">
        <v>100</v>
      </c>
    </row>
    <row r="1100" spans="1:5" hidden="1" outlineLevel="1" x14ac:dyDescent="0.2">
      <c r="A1100" s="22" t="s">
        <v>326</v>
      </c>
      <c r="B1100" s="22">
        <v>12</v>
      </c>
      <c r="C1100" s="22">
        <v>2</v>
      </c>
      <c r="D1100" s="23">
        <v>400</v>
      </c>
      <c r="E1100" s="23">
        <v>100</v>
      </c>
    </row>
    <row r="1101" spans="1:5" hidden="1" outlineLevel="1" x14ac:dyDescent="0.2">
      <c r="A1101" s="25" t="s">
        <v>326</v>
      </c>
      <c r="B1101" s="25">
        <v>1</v>
      </c>
      <c r="C1101" s="25">
        <v>3</v>
      </c>
      <c r="D1101" s="26">
        <v>400</v>
      </c>
      <c r="E1101" s="26">
        <v>100</v>
      </c>
    </row>
    <row r="1102" spans="1:5" collapsed="1" x14ac:dyDescent="0.2">
      <c r="A1102" s="19" t="s">
        <v>327</v>
      </c>
      <c r="B1102" s="19">
        <v>1</v>
      </c>
      <c r="C1102" s="19">
        <v>1</v>
      </c>
      <c r="D1102" s="20">
        <v>410</v>
      </c>
      <c r="E1102" s="20">
        <v>410</v>
      </c>
    </row>
    <row r="1103" spans="1:5" hidden="1" outlineLevel="1" x14ac:dyDescent="0.2">
      <c r="A1103" s="19" t="s">
        <v>327</v>
      </c>
      <c r="B1103" s="19">
        <v>2</v>
      </c>
      <c r="C1103" s="19">
        <v>1</v>
      </c>
      <c r="D1103" s="20">
        <v>460</v>
      </c>
      <c r="E1103" s="20">
        <v>460</v>
      </c>
    </row>
    <row r="1104" spans="1:5" hidden="1" outlineLevel="1" x14ac:dyDescent="0.2">
      <c r="A1104" s="19" t="s">
        <v>327</v>
      </c>
      <c r="B1104" s="19">
        <v>3</v>
      </c>
      <c r="C1104" s="19">
        <v>1</v>
      </c>
      <c r="D1104" s="20">
        <v>500</v>
      </c>
      <c r="E1104" s="20">
        <v>500</v>
      </c>
    </row>
    <row r="1105" spans="1:5" hidden="1" outlineLevel="1" x14ac:dyDescent="0.2">
      <c r="A1105" s="19" t="s">
        <v>327</v>
      </c>
      <c r="B1105" s="19">
        <v>4</v>
      </c>
      <c r="C1105" s="19">
        <v>1</v>
      </c>
      <c r="D1105" s="20">
        <v>550</v>
      </c>
      <c r="E1105" s="20">
        <v>550</v>
      </c>
    </row>
    <row r="1106" spans="1:5" hidden="1" outlineLevel="1" x14ac:dyDescent="0.2">
      <c r="A1106" s="19" t="s">
        <v>327</v>
      </c>
      <c r="B1106" s="19">
        <v>5</v>
      </c>
      <c r="C1106" s="19">
        <v>1</v>
      </c>
      <c r="D1106" s="20">
        <v>600</v>
      </c>
      <c r="E1106" s="20">
        <v>600</v>
      </c>
    </row>
    <row r="1107" spans="1:5" hidden="1" outlineLevel="1" x14ac:dyDescent="0.2">
      <c r="A1107" s="19" t="s">
        <v>327</v>
      </c>
      <c r="B1107" s="19">
        <v>6</v>
      </c>
      <c r="C1107" s="19">
        <v>1</v>
      </c>
      <c r="D1107" s="20">
        <v>660</v>
      </c>
      <c r="E1107" s="20">
        <v>660</v>
      </c>
    </row>
    <row r="1108" spans="1:5" hidden="1" outlineLevel="1" x14ac:dyDescent="0.2">
      <c r="A1108" s="19" t="s">
        <v>327</v>
      </c>
      <c r="B1108" s="19">
        <v>7</v>
      </c>
      <c r="C1108" s="19">
        <v>1</v>
      </c>
      <c r="D1108" s="20">
        <v>730</v>
      </c>
      <c r="E1108" s="20">
        <v>730</v>
      </c>
    </row>
    <row r="1109" spans="1:5" hidden="1" outlineLevel="1" x14ac:dyDescent="0.2">
      <c r="A1109" s="19" t="s">
        <v>327</v>
      </c>
      <c r="B1109" s="19">
        <v>8</v>
      </c>
      <c r="C1109" s="19">
        <v>1</v>
      </c>
      <c r="D1109" s="20">
        <v>800</v>
      </c>
      <c r="E1109" s="20">
        <v>800</v>
      </c>
    </row>
    <row r="1110" spans="1:5" hidden="1" outlineLevel="1" x14ac:dyDescent="0.2">
      <c r="A1110" s="19" t="s">
        <v>327</v>
      </c>
      <c r="B1110" s="19">
        <v>9</v>
      </c>
      <c r="C1110" s="19">
        <v>1</v>
      </c>
      <c r="D1110" s="20">
        <v>880</v>
      </c>
      <c r="E1110" s="20">
        <v>880</v>
      </c>
    </row>
    <row r="1111" spans="1:5" hidden="1" outlineLevel="1" x14ac:dyDescent="0.2">
      <c r="A1111" s="19" t="s">
        <v>327</v>
      </c>
      <c r="B1111" s="19">
        <v>10</v>
      </c>
      <c r="C1111" s="19">
        <v>1</v>
      </c>
      <c r="D1111" s="20">
        <v>960</v>
      </c>
      <c r="E1111" s="20">
        <v>960</v>
      </c>
    </row>
    <row r="1112" spans="1:5" hidden="1" outlineLevel="1" x14ac:dyDescent="0.2">
      <c r="A1112" s="19" t="s">
        <v>327</v>
      </c>
      <c r="B1112" s="19">
        <v>11</v>
      </c>
      <c r="C1112" s="19">
        <v>1</v>
      </c>
      <c r="D1112" s="20">
        <v>1060</v>
      </c>
      <c r="E1112" s="20">
        <v>1060</v>
      </c>
    </row>
    <row r="1113" spans="1:5" hidden="1" outlineLevel="1" x14ac:dyDescent="0.2">
      <c r="A1113" s="19" t="s">
        <v>327</v>
      </c>
      <c r="B1113" s="19">
        <v>12</v>
      </c>
      <c r="C1113" s="19">
        <v>1</v>
      </c>
      <c r="D1113" s="20">
        <v>1160</v>
      </c>
      <c r="E1113" s="20">
        <v>1160</v>
      </c>
    </row>
    <row r="1114" spans="1:5" hidden="1" outlineLevel="1" x14ac:dyDescent="0.2">
      <c r="A1114" s="22" t="s">
        <v>327</v>
      </c>
      <c r="B1114" s="22">
        <v>1</v>
      </c>
      <c r="C1114" s="22">
        <v>2</v>
      </c>
      <c r="D1114" s="23">
        <v>1160</v>
      </c>
      <c r="E1114" s="23">
        <v>1160</v>
      </c>
    </row>
    <row r="1115" spans="1:5" hidden="1" outlineLevel="1" x14ac:dyDescent="0.2">
      <c r="A1115" s="22" t="s">
        <v>327</v>
      </c>
      <c r="B1115" s="22">
        <v>2</v>
      </c>
      <c r="C1115" s="22">
        <v>2</v>
      </c>
      <c r="D1115" s="23">
        <v>1180</v>
      </c>
      <c r="E1115" s="23">
        <v>1180</v>
      </c>
    </row>
    <row r="1116" spans="1:5" hidden="1" outlineLevel="1" x14ac:dyDescent="0.2">
      <c r="A1116" s="22" t="s">
        <v>327</v>
      </c>
      <c r="B1116" s="22">
        <v>3</v>
      </c>
      <c r="C1116" s="22">
        <v>2</v>
      </c>
      <c r="D1116" s="23">
        <v>1200</v>
      </c>
      <c r="E1116" s="23">
        <v>1200</v>
      </c>
    </row>
    <row r="1117" spans="1:5" hidden="1" outlineLevel="1" x14ac:dyDescent="0.2">
      <c r="A1117" s="22" t="s">
        <v>327</v>
      </c>
      <c r="B1117" s="22">
        <v>4</v>
      </c>
      <c r="C1117" s="22">
        <v>2</v>
      </c>
      <c r="D1117" s="23">
        <v>1220</v>
      </c>
      <c r="E1117" s="23">
        <v>1220</v>
      </c>
    </row>
    <row r="1118" spans="1:5" hidden="1" outlineLevel="1" x14ac:dyDescent="0.2">
      <c r="A1118" s="22" t="s">
        <v>327</v>
      </c>
      <c r="B1118" s="22">
        <v>5</v>
      </c>
      <c r="C1118" s="22">
        <v>2</v>
      </c>
      <c r="D1118" s="23">
        <v>1240</v>
      </c>
      <c r="E1118" s="23">
        <v>1240</v>
      </c>
    </row>
    <row r="1119" spans="1:5" hidden="1" outlineLevel="1" x14ac:dyDescent="0.2">
      <c r="A1119" s="22" t="s">
        <v>327</v>
      </c>
      <c r="B1119" s="22">
        <v>6</v>
      </c>
      <c r="C1119" s="22">
        <v>2</v>
      </c>
      <c r="D1119" s="23">
        <v>1250</v>
      </c>
      <c r="E1119" s="23">
        <v>1250</v>
      </c>
    </row>
    <row r="1120" spans="1:5" hidden="1" outlineLevel="1" x14ac:dyDescent="0.2">
      <c r="A1120" s="22" t="s">
        <v>327</v>
      </c>
      <c r="B1120" s="22">
        <v>7</v>
      </c>
      <c r="C1120" s="22">
        <v>2</v>
      </c>
      <c r="D1120" s="23">
        <v>1270</v>
      </c>
      <c r="E1120" s="23">
        <v>1270</v>
      </c>
    </row>
    <row r="1121" spans="1:5" hidden="1" outlineLevel="1" x14ac:dyDescent="0.2">
      <c r="A1121" s="22" t="s">
        <v>327</v>
      </c>
      <c r="B1121" s="22">
        <v>8</v>
      </c>
      <c r="C1121" s="22">
        <v>2</v>
      </c>
      <c r="D1121" s="23">
        <v>1290</v>
      </c>
      <c r="E1121" s="23">
        <v>1290</v>
      </c>
    </row>
    <row r="1122" spans="1:5" hidden="1" outlineLevel="1" x14ac:dyDescent="0.2">
      <c r="A1122" s="22" t="s">
        <v>327</v>
      </c>
      <c r="B1122" s="22">
        <v>9</v>
      </c>
      <c r="C1122" s="22">
        <v>2</v>
      </c>
      <c r="D1122" s="23">
        <v>1310</v>
      </c>
      <c r="E1122" s="23">
        <v>1310</v>
      </c>
    </row>
    <row r="1123" spans="1:5" hidden="1" outlineLevel="1" x14ac:dyDescent="0.2">
      <c r="A1123" s="22" t="s">
        <v>327</v>
      </c>
      <c r="B1123" s="22">
        <v>10</v>
      </c>
      <c r="C1123" s="22">
        <v>2</v>
      </c>
      <c r="D1123" s="23">
        <v>1330</v>
      </c>
      <c r="E1123" s="23">
        <v>1330</v>
      </c>
    </row>
    <row r="1124" spans="1:5" hidden="1" outlineLevel="1" x14ac:dyDescent="0.2">
      <c r="A1124" s="22" t="s">
        <v>327</v>
      </c>
      <c r="B1124" s="22">
        <v>11</v>
      </c>
      <c r="C1124" s="22">
        <v>2</v>
      </c>
      <c r="D1124" s="23">
        <v>1350</v>
      </c>
      <c r="E1124" s="23">
        <v>1350</v>
      </c>
    </row>
    <row r="1125" spans="1:5" hidden="1" outlineLevel="1" x14ac:dyDescent="0.2">
      <c r="A1125" s="22" t="s">
        <v>327</v>
      </c>
      <c r="B1125" s="22">
        <v>12</v>
      </c>
      <c r="C1125" s="22">
        <v>2</v>
      </c>
      <c r="D1125" s="23">
        <v>1360</v>
      </c>
      <c r="E1125" s="23">
        <v>1360</v>
      </c>
    </row>
    <row r="1126" spans="1:5" hidden="1" outlineLevel="1" x14ac:dyDescent="0.2">
      <c r="A1126" s="25" t="s">
        <v>327</v>
      </c>
      <c r="B1126" s="25">
        <v>1</v>
      </c>
      <c r="C1126" s="25">
        <v>3</v>
      </c>
      <c r="D1126" s="26">
        <v>1430</v>
      </c>
      <c r="E1126" s="26">
        <v>1430</v>
      </c>
    </row>
    <row r="1127" spans="1:5" collapsed="1" x14ac:dyDescent="0.2">
      <c r="A1127" s="19" t="s">
        <v>328</v>
      </c>
      <c r="B1127" s="19">
        <v>1</v>
      </c>
      <c r="C1127" s="19">
        <v>1</v>
      </c>
      <c r="D1127" s="20">
        <v>620</v>
      </c>
      <c r="E1127" s="20">
        <v>620</v>
      </c>
    </row>
    <row r="1128" spans="1:5" hidden="1" outlineLevel="1" x14ac:dyDescent="0.2">
      <c r="A1128" s="19" t="s">
        <v>328</v>
      </c>
      <c r="B1128" s="19">
        <v>2</v>
      </c>
      <c r="C1128" s="19">
        <v>1</v>
      </c>
      <c r="D1128" s="20">
        <v>690</v>
      </c>
      <c r="E1128" s="20">
        <v>690</v>
      </c>
    </row>
    <row r="1129" spans="1:5" hidden="1" outlineLevel="1" x14ac:dyDescent="0.2">
      <c r="A1129" s="19" t="s">
        <v>328</v>
      </c>
      <c r="B1129" s="19">
        <v>3</v>
      </c>
      <c r="C1129" s="19">
        <v>1</v>
      </c>
      <c r="D1129" s="20">
        <v>750</v>
      </c>
      <c r="E1129" s="20">
        <v>750</v>
      </c>
    </row>
    <row r="1130" spans="1:5" hidden="1" outlineLevel="1" x14ac:dyDescent="0.2">
      <c r="A1130" s="19" t="s">
        <v>328</v>
      </c>
      <c r="B1130" s="19">
        <v>4</v>
      </c>
      <c r="C1130" s="19">
        <v>1</v>
      </c>
      <c r="D1130" s="20">
        <v>830</v>
      </c>
      <c r="E1130" s="20">
        <v>830</v>
      </c>
    </row>
    <row r="1131" spans="1:5" hidden="1" outlineLevel="1" x14ac:dyDescent="0.2">
      <c r="A1131" s="19" t="s">
        <v>328</v>
      </c>
      <c r="B1131" s="19">
        <v>5</v>
      </c>
      <c r="C1131" s="19">
        <v>1</v>
      </c>
      <c r="D1131" s="20">
        <v>910</v>
      </c>
      <c r="E1131" s="20">
        <v>910</v>
      </c>
    </row>
    <row r="1132" spans="1:5" hidden="1" outlineLevel="1" x14ac:dyDescent="0.2">
      <c r="A1132" s="19" t="s">
        <v>328</v>
      </c>
      <c r="B1132" s="19">
        <v>6</v>
      </c>
      <c r="C1132" s="19">
        <v>1</v>
      </c>
      <c r="D1132" s="20">
        <v>1000</v>
      </c>
      <c r="E1132" s="20">
        <v>1000</v>
      </c>
    </row>
    <row r="1133" spans="1:5" hidden="1" outlineLevel="1" x14ac:dyDescent="0.2">
      <c r="A1133" s="19" t="s">
        <v>328</v>
      </c>
      <c r="B1133" s="19">
        <v>7</v>
      </c>
      <c r="C1133" s="19">
        <v>1</v>
      </c>
      <c r="D1133" s="20">
        <v>1100</v>
      </c>
      <c r="E1133" s="20">
        <v>1100</v>
      </c>
    </row>
    <row r="1134" spans="1:5" hidden="1" outlineLevel="1" x14ac:dyDescent="0.2">
      <c r="A1134" s="19" t="s">
        <v>328</v>
      </c>
      <c r="B1134" s="19">
        <v>8</v>
      </c>
      <c r="C1134" s="19">
        <v>1</v>
      </c>
      <c r="D1134" s="20">
        <v>1200</v>
      </c>
      <c r="E1134" s="20">
        <v>1200</v>
      </c>
    </row>
    <row r="1135" spans="1:5" hidden="1" outlineLevel="1" x14ac:dyDescent="0.2">
      <c r="A1135" s="19" t="s">
        <v>328</v>
      </c>
      <c r="B1135" s="19">
        <v>9</v>
      </c>
      <c r="C1135" s="19">
        <v>1</v>
      </c>
      <c r="D1135" s="20">
        <v>1320</v>
      </c>
      <c r="E1135" s="20">
        <v>1320</v>
      </c>
    </row>
    <row r="1136" spans="1:5" hidden="1" outlineLevel="1" x14ac:dyDescent="0.2">
      <c r="A1136" s="19" t="s">
        <v>328</v>
      </c>
      <c r="B1136" s="19">
        <v>10</v>
      </c>
      <c r="C1136" s="19">
        <v>1</v>
      </c>
      <c r="D1136" s="20">
        <v>1450</v>
      </c>
      <c r="E1136" s="20">
        <v>1450</v>
      </c>
    </row>
    <row r="1137" spans="1:5" hidden="1" outlineLevel="1" x14ac:dyDescent="0.2">
      <c r="A1137" s="19" t="s">
        <v>328</v>
      </c>
      <c r="B1137" s="19">
        <v>11</v>
      </c>
      <c r="C1137" s="19">
        <v>1</v>
      </c>
      <c r="D1137" s="20">
        <v>1600</v>
      </c>
      <c r="E1137" s="20">
        <v>1600</v>
      </c>
    </row>
    <row r="1138" spans="1:5" hidden="1" outlineLevel="1" x14ac:dyDescent="0.2">
      <c r="A1138" s="19" t="s">
        <v>328</v>
      </c>
      <c r="B1138" s="19">
        <v>12</v>
      </c>
      <c r="C1138" s="19">
        <v>1</v>
      </c>
      <c r="D1138" s="20">
        <v>1750</v>
      </c>
      <c r="E1138" s="20">
        <v>1750</v>
      </c>
    </row>
    <row r="1139" spans="1:5" hidden="1" outlineLevel="1" x14ac:dyDescent="0.2">
      <c r="A1139" s="22" t="s">
        <v>328</v>
      </c>
      <c r="B1139" s="22">
        <v>1</v>
      </c>
      <c r="C1139" s="22">
        <v>2</v>
      </c>
      <c r="D1139" s="23">
        <v>1750</v>
      </c>
      <c r="E1139" s="23">
        <v>1750</v>
      </c>
    </row>
    <row r="1140" spans="1:5" hidden="1" outlineLevel="1" x14ac:dyDescent="0.2">
      <c r="A1140" s="22" t="s">
        <v>328</v>
      </c>
      <c r="B1140" s="22">
        <v>2</v>
      </c>
      <c r="C1140" s="22">
        <v>2</v>
      </c>
      <c r="D1140" s="23">
        <v>1780</v>
      </c>
      <c r="E1140" s="23">
        <v>1780</v>
      </c>
    </row>
    <row r="1141" spans="1:5" hidden="1" outlineLevel="1" x14ac:dyDescent="0.2">
      <c r="A1141" s="22" t="s">
        <v>328</v>
      </c>
      <c r="B1141" s="22">
        <v>3</v>
      </c>
      <c r="C1141" s="22">
        <v>2</v>
      </c>
      <c r="D1141" s="23">
        <v>1810</v>
      </c>
      <c r="E1141" s="23">
        <v>1810</v>
      </c>
    </row>
    <row r="1142" spans="1:5" hidden="1" outlineLevel="1" x14ac:dyDescent="0.2">
      <c r="A1142" s="22" t="s">
        <v>328</v>
      </c>
      <c r="B1142" s="22">
        <v>4</v>
      </c>
      <c r="C1142" s="22">
        <v>2</v>
      </c>
      <c r="D1142" s="23">
        <v>1840</v>
      </c>
      <c r="E1142" s="23">
        <v>1840</v>
      </c>
    </row>
    <row r="1143" spans="1:5" hidden="1" outlineLevel="1" x14ac:dyDescent="0.2">
      <c r="A1143" s="22" t="s">
        <v>328</v>
      </c>
      <c r="B1143" s="22">
        <v>5</v>
      </c>
      <c r="C1143" s="22">
        <v>2</v>
      </c>
      <c r="D1143" s="23">
        <v>1870</v>
      </c>
      <c r="E1143" s="23">
        <v>1870</v>
      </c>
    </row>
    <row r="1144" spans="1:5" hidden="1" outlineLevel="1" x14ac:dyDescent="0.2">
      <c r="A1144" s="22" t="s">
        <v>328</v>
      </c>
      <c r="B1144" s="22">
        <v>6</v>
      </c>
      <c r="C1144" s="22">
        <v>2</v>
      </c>
      <c r="D1144" s="23">
        <v>1890</v>
      </c>
      <c r="E1144" s="23">
        <v>1890</v>
      </c>
    </row>
    <row r="1145" spans="1:5" hidden="1" outlineLevel="1" x14ac:dyDescent="0.2">
      <c r="A1145" s="22" t="s">
        <v>328</v>
      </c>
      <c r="B1145" s="22">
        <v>7</v>
      </c>
      <c r="C1145" s="22">
        <v>2</v>
      </c>
      <c r="D1145" s="23">
        <v>1920</v>
      </c>
      <c r="E1145" s="23">
        <v>1920</v>
      </c>
    </row>
    <row r="1146" spans="1:5" hidden="1" outlineLevel="1" x14ac:dyDescent="0.2">
      <c r="A1146" s="22" t="s">
        <v>328</v>
      </c>
      <c r="B1146" s="22">
        <v>8</v>
      </c>
      <c r="C1146" s="22">
        <v>2</v>
      </c>
      <c r="D1146" s="23">
        <v>1950</v>
      </c>
      <c r="E1146" s="23">
        <v>1950</v>
      </c>
    </row>
    <row r="1147" spans="1:5" hidden="1" outlineLevel="1" x14ac:dyDescent="0.2">
      <c r="A1147" s="22" t="s">
        <v>328</v>
      </c>
      <c r="B1147" s="22">
        <v>9</v>
      </c>
      <c r="C1147" s="22">
        <v>2</v>
      </c>
      <c r="D1147" s="23">
        <v>1980</v>
      </c>
      <c r="E1147" s="23">
        <v>1980</v>
      </c>
    </row>
    <row r="1148" spans="1:5" hidden="1" outlineLevel="1" x14ac:dyDescent="0.2">
      <c r="A1148" s="22" t="s">
        <v>328</v>
      </c>
      <c r="B1148" s="22">
        <v>10</v>
      </c>
      <c r="C1148" s="22">
        <v>2</v>
      </c>
      <c r="D1148" s="23">
        <v>2000</v>
      </c>
      <c r="E1148" s="23">
        <v>2000</v>
      </c>
    </row>
    <row r="1149" spans="1:5" hidden="1" outlineLevel="1" x14ac:dyDescent="0.2">
      <c r="A1149" s="22" t="s">
        <v>328</v>
      </c>
      <c r="B1149" s="22">
        <v>11</v>
      </c>
      <c r="C1149" s="22">
        <v>2</v>
      </c>
      <c r="D1149" s="23">
        <v>2030</v>
      </c>
      <c r="E1149" s="23">
        <v>2030</v>
      </c>
    </row>
    <row r="1150" spans="1:5" hidden="1" outlineLevel="1" x14ac:dyDescent="0.2">
      <c r="A1150" s="22" t="s">
        <v>328</v>
      </c>
      <c r="B1150" s="22">
        <v>12</v>
      </c>
      <c r="C1150" s="22">
        <v>2</v>
      </c>
      <c r="D1150" s="23">
        <v>2060</v>
      </c>
      <c r="E1150" s="23">
        <v>2060</v>
      </c>
    </row>
    <row r="1151" spans="1:5" hidden="1" outlineLevel="1" x14ac:dyDescent="0.2">
      <c r="A1151" s="25" t="s">
        <v>328</v>
      </c>
      <c r="B1151" s="25">
        <v>1</v>
      </c>
      <c r="C1151" s="25">
        <v>3</v>
      </c>
      <c r="D1151" s="26">
        <v>2160</v>
      </c>
      <c r="E1151" s="26">
        <v>2160</v>
      </c>
    </row>
    <row r="1152" spans="1:5" collapsed="1" x14ac:dyDescent="0.2">
      <c r="A1152" s="19" t="s">
        <v>329</v>
      </c>
      <c r="B1152" s="19">
        <v>1</v>
      </c>
      <c r="C1152" s="19">
        <v>1</v>
      </c>
      <c r="D1152" s="20">
        <v>410</v>
      </c>
      <c r="E1152" s="20">
        <v>410</v>
      </c>
    </row>
    <row r="1153" spans="1:5" hidden="1" outlineLevel="1" x14ac:dyDescent="0.2">
      <c r="A1153" s="19" t="s">
        <v>329</v>
      </c>
      <c r="B1153" s="19">
        <v>2</v>
      </c>
      <c r="C1153" s="19">
        <v>1</v>
      </c>
      <c r="D1153" s="20">
        <v>460</v>
      </c>
      <c r="E1153" s="20">
        <v>460</v>
      </c>
    </row>
    <row r="1154" spans="1:5" hidden="1" outlineLevel="1" x14ac:dyDescent="0.2">
      <c r="A1154" s="19" t="s">
        <v>329</v>
      </c>
      <c r="B1154" s="19">
        <v>3</v>
      </c>
      <c r="C1154" s="19">
        <v>1</v>
      </c>
      <c r="D1154" s="20">
        <v>500</v>
      </c>
      <c r="E1154" s="20">
        <v>500</v>
      </c>
    </row>
    <row r="1155" spans="1:5" hidden="1" outlineLevel="1" x14ac:dyDescent="0.2">
      <c r="A1155" s="19" t="s">
        <v>329</v>
      </c>
      <c r="B1155" s="19">
        <v>4</v>
      </c>
      <c r="C1155" s="19">
        <v>1</v>
      </c>
      <c r="D1155" s="20">
        <v>550</v>
      </c>
      <c r="E1155" s="20">
        <v>550</v>
      </c>
    </row>
    <row r="1156" spans="1:5" hidden="1" outlineLevel="1" x14ac:dyDescent="0.2">
      <c r="A1156" s="19" t="s">
        <v>329</v>
      </c>
      <c r="B1156" s="19">
        <v>5</v>
      </c>
      <c r="C1156" s="19">
        <v>1</v>
      </c>
      <c r="D1156" s="20">
        <v>600</v>
      </c>
      <c r="E1156" s="20">
        <v>600</v>
      </c>
    </row>
    <row r="1157" spans="1:5" hidden="1" outlineLevel="1" x14ac:dyDescent="0.2">
      <c r="A1157" s="19" t="s">
        <v>329</v>
      </c>
      <c r="B1157" s="19">
        <v>6</v>
      </c>
      <c r="C1157" s="19">
        <v>1</v>
      </c>
      <c r="D1157" s="20">
        <v>660</v>
      </c>
      <c r="E1157" s="20">
        <v>660</v>
      </c>
    </row>
    <row r="1158" spans="1:5" hidden="1" outlineLevel="1" x14ac:dyDescent="0.2">
      <c r="A1158" s="19" t="s">
        <v>329</v>
      </c>
      <c r="B1158" s="19">
        <v>7</v>
      </c>
      <c r="C1158" s="19">
        <v>1</v>
      </c>
      <c r="D1158" s="20">
        <v>730</v>
      </c>
      <c r="E1158" s="20">
        <v>730</v>
      </c>
    </row>
    <row r="1159" spans="1:5" hidden="1" outlineLevel="1" x14ac:dyDescent="0.2">
      <c r="A1159" s="19" t="s">
        <v>329</v>
      </c>
      <c r="B1159" s="19">
        <v>8</v>
      </c>
      <c r="C1159" s="19">
        <v>1</v>
      </c>
      <c r="D1159" s="20">
        <v>800</v>
      </c>
      <c r="E1159" s="20">
        <v>800</v>
      </c>
    </row>
    <row r="1160" spans="1:5" hidden="1" outlineLevel="1" x14ac:dyDescent="0.2">
      <c r="A1160" s="19" t="s">
        <v>329</v>
      </c>
      <c r="B1160" s="19">
        <v>9</v>
      </c>
      <c r="C1160" s="19">
        <v>1</v>
      </c>
      <c r="D1160" s="20">
        <v>880</v>
      </c>
      <c r="E1160" s="20">
        <v>880</v>
      </c>
    </row>
    <row r="1161" spans="1:5" hidden="1" outlineLevel="1" x14ac:dyDescent="0.2">
      <c r="A1161" s="19" t="s">
        <v>329</v>
      </c>
      <c r="B1161" s="19">
        <v>10</v>
      </c>
      <c r="C1161" s="19">
        <v>1</v>
      </c>
      <c r="D1161" s="20">
        <v>960</v>
      </c>
      <c r="E1161" s="20">
        <v>960</v>
      </c>
    </row>
    <row r="1162" spans="1:5" hidden="1" outlineLevel="1" x14ac:dyDescent="0.2">
      <c r="A1162" s="19" t="s">
        <v>329</v>
      </c>
      <c r="B1162" s="19">
        <v>11</v>
      </c>
      <c r="C1162" s="19">
        <v>1</v>
      </c>
      <c r="D1162" s="20">
        <v>1060</v>
      </c>
      <c r="E1162" s="20">
        <v>1060</v>
      </c>
    </row>
    <row r="1163" spans="1:5" hidden="1" outlineLevel="1" x14ac:dyDescent="0.2">
      <c r="A1163" s="19" t="s">
        <v>329</v>
      </c>
      <c r="B1163" s="19">
        <v>12</v>
      </c>
      <c r="C1163" s="19">
        <v>1</v>
      </c>
      <c r="D1163" s="20">
        <v>1160</v>
      </c>
      <c r="E1163" s="20">
        <v>1160</v>
      </c>
    </row>
    <row r="1164" spans="1:5" hidden="1" outlineLevel="1" x14ac:dyDescent="0.2">
      <c r="A1164" s="22" t="s">
        <v>329</v>
      </c>
      <c r="B1164" s="22">
        <v>1</v>
      </c>
      <c r="C1164" s="22">
        <v>2</v>
      </c>
      <c r="D1164" s="23">
        <v>1160</v>
      </c>
      <c r="E1164" s="23">
        <v>1160</v>
      </c>
    </row>
    <row r="1165" spans="1:5" hidden="1" outlineLevel="1" x14ac:dyDescent="0.2">
      <c r="A1165" s="22" t="s">
        <v>329</v>
      </c>
      <c r="B1165" s="22">
        <v>2</v>
      </c>
      <c r="C1165" s="22">
        <v>2</v>
      </c>
      <c r="D1165" s="23">
        <v>1180</v>
      </c>
      <c r="E1165" s="23">
        <v>1180</v>
      </c>
    </row>
    <row r="1166" spans="1:5" hidden="1" outlineLevel="1" x14ac:dyDescent="0.2">
      <c r="A1166" s="22" t="s">
        <v>329</v>
      </c>
      <c r="B1166" s="22">
        <v>3</v>
      </c>
      <c r="C1166" s="22">
        <v>2</v>
      </c>
      <c r="D1166" s="23">
        <v>1200</v>
      </c>
      <c r="E1166" s="23">
        <v>1200</v>
      </c>
    </row>
    <row r="1167" spans="1:5" hidden="1" outlineLevel="1" x14ac:dyDescent="0.2">
      <c r="A1167" s="22" t="s">
        <v>329</v>
      </c>
      <c r="B1167" s="22">
        <v>4</v>
      </c>
      <c r="C1167" s="22">
        <v>2</v>
      </c>
      <c r="D1167" s="23">
        <v>1220</v>
      </c>
      <c r="E1167" s="23">
        <v>1220</v>
      </c>
    </row>
    <row r="1168" spans="1:5" hidden="1" outlineLevel="1" x14ac:dyDescent="0.2">
      <c r="A1168" s="22" t="s">
        <v>329</v>
      </c>
      <c r="B1168" s="22">
        <v>5</v>
      </c>
      <c r="C1168" s="22">
        <v>2</v>
      </c>
      <c r="D1168" s="23">
        <v>1240</v>
      </c>
      <c r="E1168" s="23">
        <v>1240</v>
      </c>
    </row>
    <row r="1169" spans="1:5" hidden="1" outlineLevel="1" x14ac:dyDescent="0.2">
      <c r="A1169" s="22" t="s">
        <v>329</v>
      </c>
      <c r="B1169" s="22">
        <v>6</v>
      </c>
      <c r="C1169" s="22">
        <v>2</v>
      </c>
      <c r="D1169" s="23">
        <v>1250</v>
      </c>
      <c r="E1169" s="23">
        <v>1250</v>
      </c>
    </row>
    <row r="1170" spans="1:5" hidden="1" outlineLevel="1" x14ac:dyDescent="0.2">
      <c r="A1170" s="22" t="s">
        <v>329</v>
      </c>
      <c r="B1170" s="22">
        <v>7</v>
      </c>
      <c r="C1170" s="22">
        <v>2</v>
      </c>
      <c r="D1170" s="23">
        <v>1270</v>
      </c>
      <c r="E1170" s="23">
        <v>1270</v>
      </c>
    </row>
    <row r="1171" spans="1:5" hidden="1" outlineLevel="1" x14ac:dyDescent="0.2">
      <c r="A1171" s="22" t="s">
        <v>329</v>
      </c>
      <c r="B1171" s="22">
        <v>8</v>
      </c>
      <c r="C1171" s="22">
        <v>2</v>
      </c>
      <c r="D1171" s="23">
        <v>1290</v>
      </c>
      <c r="E1171" s="23">
        <v>1290</v>
      </c>
    </row>
    <row r="1172" spans="1:5" hidden="1" outlineLevel="1" x14ac:dyDescent="0.2">
      <c r="A1172" s="22" t="s">
        <v>329</v>
      </c>
      <c r="B1172" s="22">
        <v>9</v>
      </c>
      <c r="C1172" s="22">
        <v>2</v>
      </c>
      <c r="D1172" s="23">
        <v>1310</v>
      </c>
      <c r="E1172" s="23">
        <v>1310</v>
      </c>
    </row>
    <row r="1173" spans="1:5" hidden="1" outlineLevel="1" x14ac:dyDescent="0.2">
      <c r="A1173" s="22" t="s">
        <v>329</v>
      </c>
      <c r="B1173" s="22">
        <v>10</v>
      </c>
      <c r="C1173" s="22">
        <v>2</v>
      </c>
      <c r="D1173" s="23">
        <v>1330</v>
      </c>
      <c r="E1173" s="23">
        <v>1330</v>
      </c>
    </row>
    <row r="1174" spans="1:5" hidden="1" outlineLevel="1" x14ac:dyDescent="0.2">
      <c r="A1174" s="22" t="s">
        <v>329</v>
      </c>
      <c r="B1174" s="22">
        <v>11</v>
      </c>
      <c r="C1174" s="22">
        <v>2</v>
      </c>
      <c r="D1174" s="23">
        <v>1350</v>
      </c>
      <c r="E1174" s="23">
        <v>1350</v>
      </c>
    </row>
    <row r="1175" spans="1:5" hidden="1" outlineLevel="1" x14ac:dyDescent="0.2">
      <c r="A1175" s="22" t="s">
        <v>329</v>
      </c>
      <c r="B1175" s="22">
        <v>12</v>
      </c>
      <c r="C1175" s="22">
        <v>2</v>
      </c>
      <c r="D1175" s="23">
        <v>1360</v>
      </c>
      <c r="E1175" s="23">
        <v>1360</v>
      </c>
    </row>
    <row r="1176" spans="1:5" hidden="1" outlineLevel="1" x14ac:dyDescent="0.2">
      <c r="A1176" s="25" t="s">
        <v>329</v>
      </c>
      <c r="B1176" s="25">
        <v>1</v>
      </c>
      <c r="C1176" s="25">
        <v>3</v>
      </c>
      <c r="D1176" s="26">
        <v>1430</v>
      </c>
      <c r="E1176" s="26">
        <v>1430</v>
      </c>
    </row>
    <row r="1177" spans="1:5" collapsed="1" x14ac:dyDescent="0.2"/>
  </sheetData>
  <autoFilter ref="A1:E115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G1496"/>
  <sheetViews>
    <sheetView workbookViewId="0">
      <pane ySplit="1" topLeftCell="A338" activePane="bottomLeft" state="frozen"/>
      <selection activeCell="C1" sqref="C1"/>
      <selection pane="bottomLeft" activeCell="D621" sqref="D621"/>
    </sheetView>
  </sheetViews>
  <sheetFormatPr defaultColWidth="9.16796875" defaultRowHeight="14.25" outlineLevelRow="1" x14ac:dyDescent="0.2"/>
  <cols>
    <col min="1" max="1" width="36.2734375" style="320" bestFit="1" customWidth="1"/>
    <col min="2" max="2" width="8.359375" style="320" bestFit="1" customWidth="1"/>
    <col min="3" max="3" width="8.08984375" style="320" bestFit="1" customWidth="1"/>
    <col min="4" max="4" width="7.68359375" style="320" bestFit="1" customWidth="1"/>
    <col min="5" max="5" width="10.65234375" style="320" bestFit="1" customWidth="1"/>
    <col min="6" max="6" width="13.88671875" style="320" customWidth="1"/>
    <col min="7" max="19" width="9.16796875" style="320" customWidth="1"/>
    <col min="20" max="16384" width="9.16796875" style="320"/>
  </cols>
  <sheetData>
    <row r="1" spans="1:7" s="104" customFormat="1" ht="33" customHeight="1" x14ac:dyDescent="0.2">
      <c r="A1" s="168" t="s">
        <v>92</v>
      </c>
      <c r="B1" s="168" t="s">
        <v>93</v>
      </c>
      <c r="C1" s="168" t="s">
        <v>94</v>
      </c>
      <c r="D1" s="169" t="s">
        <v>96</v>
      </c>
      <c r="E1" s="169" t="s">
        <v>330</v>
      </c>
      <c r="F1" s="169" t="s">
        <v>331</v>
      </c>
      <c r="G1" s="170" t="s">
        <v>282</v>
      </c>
    </row>
    <row r="2" spans="1:7" x14ac:dyDescent="0.2">
      <c r="A2" s="100" t="s">
        <v>332</v>
      </c>
      <c r="B2" s="100">
        <v>1</v>
      </c>
      <c r="C2" s="100">
        <v>1</v>
      </c>
      <c r="D2" s="101">
        <v>84000</v>
      </c>
      <c r="E2" s="101"/>
      <c r="F2" s="101"/>
      <c r="G2" s="171"/>
    </row>
    <row r="3" spans="1:7" hidden="1" outlineLevel="1" x14ac:dyDescent="0.2">
      <c r="A3" s="100" t="s">
        <v>332</v>
      </c>
      <c r="B3" s="100">
        <v>2</v>
      </c>
      <c r="C3" s="100">
        <v>1</v>
      </c>
      <c r="D3" s="101">
        <v>93000</v>
      </c>
      <c r="E3" s="101"/>
      <c r="F3" s="101"/>
      <c r="G3" s="171"/>
    </row>
    <row r="4" spans="1:7" hidden="1" outlineLevel="1" x14ac:dyDescent="0.2">
      <c r="A4" s="100" t="s">
        <v>332</v>
      </c>
      <c r="B4" s="100">
        <v>3</v>
      </c>
      <c r="C4" s="100">
        <v>1</v>
      </c>
      <c r="D4" s="101">
        <v>102000</v>
      </c>
      <c r="E4" s="101"/>
      <c r="F4" s="101"/>
      <c r="G4" s="171"/>
    </row>
    <row r="5" spans="1:7" hidden="1" outlineLevel="1" x14ac:dyDescent="0.2">
      <c r="A5" s="100" t="s">
        <v>332</v>
      </c>
      <c r="B5" s="100">
        <v>4</v>
      </c>
      <c r="C5" s="100">
        <v>1</v>
      </c>
      <c r="D5" s="101">
        <v>112000</v>
      </c>
      <c r="E5" s="101"/>
      <c r="F5" s="101"/>
      <c r="G5" s="171"/>
    </row>
    <row r="6" spans="1:7" hidden="1" outlineLevel="1" x14ac:dyDescent="0.2">
      <c r="A6" s="100" t="s">
        <v>332</v>
      </c>
      <c r="B6" s="100">
        <v>5</v>
      </c>
      <c r="C6" s="100">
        <v>1</v>
      </c>
      <c r="D6" s="101">
        <v>123000</v>
      </c>
      <c r="E6" s="101"/>
      <c r="F6" s="101"/>
      <c r="G6" s="171"/>
    </row>
    <row r="7" spans="1:7" hidden="1" outlineLevel="1" x14ac:dyDescent="0.2">
      <c r="A7" s="100" t="s">
        <v>332</v>
      </c>
      <c r="B7" s="100">
        <v>6</v>
      </c>
      <c r="C7" s="100">
        <v>1</v>
      </c>
      <c r="D7" s="101">
        <v>135000</v>
      </c>
      <c r="E7" s="101"/>
      <c r="F7" s="101"/>
      <c r="G7" s="171"/>
    </row>
    <row r="8" spans="1:7" hidden="1" outlineLevel="1" x14ac:dyDescent="0.2">
      <c r="A8" s="100" t="s">
        <v>332</v>
      </c>
      <c r="B8" s="100">
        <v>7</v>
      </c>
      <c r="C8" s="100">
        <v>1</v>
      </c>
      <c r="D8" s="101">
        <v>148000</v>
      </c>
      <c r="E8" s="101"/>
      <c r="F8" s="101"/>
      <c r="G8" s="171"/>
    </row>
    <row r="9" spans="1:7" hidden="1" outlineLevel="1" x14ac:dyDescent="0.2">
      <c r="A9" s="100" t="s">
        <v>332</v>
      </c>
      <c r="B9" s="100">
        <v>8</v>
      </c>
      <c r="C9" s="100">
        <v>1</v>
      </c>
      <c r="D9" s="101">
        <v>163000</v>
      </c>
      <c r="E9" s="101"/>
      <c r="F9" s="101"/>
      <c r="G9" s="171"/>
    </row>
    <row r="10" spans="1:7" hidden="1" outlineLevel="1" x14ac:dyDescent="0.2">
      <c r="A10" s="100" t="s">
        <v>332</v>
      </c>
      <c r="B10" s="100">
        <v>9</v>
      </c>
      <c r="C10" s="100">
        <v>1</v>
      </c>
      <c r="D10" s="101">
        <v>179000</v>
      </c>
      <c r="E10" s="101"/>
      <c r="F10" s="101"/>
      <c r="G10" s="171"/>
    </row>
    <row r="11" spans="1:7" hidden="1" outlineLevel="1" x14ac:dyDescent="0.2">
      <c r="A11" s="100" t="s">
        <v>332</v>
      </c>
      <c r="B11" s="100">
        <v>10</v>
      </c>
      <c r="C11" s="100">
        <v>1</v>
      </c>
      <c r="D11" s="101">
        <v>197000</v>
      </c>
      <c r="E11" s="101"/>
      <c r="F11" s="101"/>
      <c r="G11" s="171"/>
    </row>
    <row r="12" spans="1:7" hidden="1" outlineLevel="1" x14ac:dyDescent="0.2">
      <c r="A12" s="100" t="s">
        <v>332</v>
      </c>
      <c r="B12" s="100">
        <v>1</v>
      </c>
      <c r="C12" s="100">
        <v>2</v>
      </c>
      <c r="D12" s="101">
        <v>197000</v>
      </c>
      <c r="E12" s="101"/>
      <c r="F12" s="101"/>
      <c r="G12" s="171"/>
    </row>
    <row r="13" spans="1:7" hidden="1" outlineLevel="1" x14ac:dyDescent="0.2">
      <c r="A13" s="100" t="s">
        <v>332</v>
      </c>
      <c r="B13" s="100">
        <v>2</v>
      </c>
      <c r="C13" s="100">
        <v>2</v>
      </c>
      <c r="D13" s="101">
        <v>200500</v>
      </c>
      <c r="E13" s="101"/>
      <c r="F13" s="101"/>
      <c r="G13" s="171"/>
    </row>
    <row r="14" spans="1:7" hidden="1" outlineLevel="1" x14ac:dyDescent="0.2">
      <c r="A14" s="100" t="s">
        <v>332</v>
      </c>
      <c r="B14" s="100">
        <v>3</v>
      </c>
      <c r="C14" s="100">
        <v>2</v>
      </c>
      <c r="D14" s="101">
        <v>204000</v>
      </c>
      <c r="E14" s="101"/>
      <c r="F14" s="101"/>
      <c r="G14" s="171"/>
    </row>
    <row r="15" spans="1:7" hidden="1" outlineLevel="1" x14ac:dyDescent="0.2">
      <c r="A15" s="100" t="s">
        <v>332</v>
      </c>
      <c r="B15" s="100">
        <v>4</v>
      </c>
      <c r="C15" s="100">
        <v>2</v>
      </c>
      <c r="D15" s="101">
        <v>207500</v>
      </c>
      <c r="E15" s="101"/>
      <c r="F15" s="101"/>
      <c r="G15" s="171"/>
    </row>
    <row r="16" spans="1:7" hidden="1" outlineLevel="1" x14ac:dyDescent="0.2">
      <c r="A16" s="100" t="s">
        <v>332</v>
      </c>
      <c r="B16" s="100">
        <v>5</v>
      </c>
      <c r="C16" s="100">
        <v>2</v>
      </c>
      <c r="D16" s="101">
        <v>211000</v>
      </c>
      <c r="E16" s="101"/>
      <c r="F16" s="101"/>
      <c r="G16" s="171"/>
    </row>
    <row r="17" spans="1:7" hidden="1" outlineLevel="1" x14ac:dyDescent="0.2">
      <c r="A17" s="100" t="s">
        <v>332</v>
      </c>
      <c r="B17" s="100">
        <v>6</v>
      </c>
      <c r="C17" s="100">
        <v>2</v>
      </c>
      <c r="D17" s="101">
        <v>214500</v>
      </c>
      <c r="E17" s="101"/>
      <c r="F17" s="101"/>
      <c r="G17" s="171"/>
    </row>
    <row r="18" spans="1:7" hidden="1" outlineLevel="1" x14ac:dyDescent="0.2">
      <c r="A18" s="100" t="s">
        <v>332</v>
      </c>
      <c r="B18" s="100">
        <v>7</v>
      </c>
      <c r="C18" s="100">
        <v>2</v>
      </c>
      <c r="D18" s="101">
        <v>218000</v>
      </c>
      <c r="E18" s="101"/>
      <c r="F18" s="101"/>
      <c r="G18" s="171"/>
    </row>
    <row r="19" spans="1:7" hidden="1" outlineLevel="1" x14ac:dyDescent="0.2">
      <c r="A19" s="100" t="s">
        <v>332</v>
      </c>
      <c r="B19" s="100">
        <v>8</v>
      </c>
      <c r="C19" s="100">
        <v>2</v>
      </c>
      <c r="D19" s="101">
        <v>221500</v>
      </c>
      <c r="E19" s="101"/>
      <c r="F19" s="101"/>
      <c r="G19" s="171"/>
    </row>
    <row r="20" spans="1:7" hidden="1" outlineLevel="1" x14ac:dyDescent="0.2">
      <c r="A20" s="100" t="s">
        <v>332</v>
      </c>
      <c r="B20" s="100">
        <v>9</v>
      </c>
      <c r="C20" s="100">
        <v>2</v>
      </c>
      <c r="D20" s="101">
        <v>225000</v>
      </c>
      <c r="E20" s="101"/>
      <c r="F20" s="101"/>
      <c r="G20" s="171"/>
    </row>
    <row r="21" spans="1:7" hidden="1" outlineLevel="1" x14ac:dyDescent="0.2">
      <c r="A21" s="100" t="s">
        <v>332</v>
      </c>
      <c r="B21" s="100">
        <v>10</v>
      </c>
      <c r="C21" s="100">
        <v>2</v>
      </c>
      <c r="D21" s="101">
        <v>228500</v>
      </c>
      <c r="E21" s="101"/>
      <c r="F21" s="101"/>
      <c r="G21" s="171"/>
    </row>
    <row r="22" spans="1:7" hidden="1" outlineLevel="1" x14ac:dyDescent="0.2">
      <c r="A22" s="100" t="s">
        <v>332</v>
      </c>
      <c r="B22" s="100">
        <v>11</v>
      </c>
      <c r="C22" s="100">
        <v>2</v>
      </c>
      <c r="D22" s="101">
        <v>232000</v>
      </c>
      <c r="E22" s="101"/>
      <c r="F22" s="101"/>
      <c r="G22" s="171"/>
    </row>
    <row r="23" spans="1:7" hidden="1" outlineLevel="1" x14ac:dyDescent="0.2">
      <c r="A23" s="100" t="s">
        <v>332</v>
      </c>
      <c r="B23" s="100">
        <v>12</v>
      </c>
      <c r="C23" s="100">
        <v>2</v>
      </c>
      <c r="D23" s="101">
        <v>236000</v>
      </c>
      <c r="E23" s="101"/>
      <c r="F23" s="101"/>
      <c r="G23" s="171"/>
    </row>
    <row r="24" spans="1:7" hidden="1" outlineLevel="1" x14ac:dyDescent="0.2">
      <c r="A24" s="97" t="s">
        <v>332</v>
      </c>
      <c r="B24" s="97">
        <v>1</v>
      </c>
      <c r="C24" s="97">
        <v>3</v>
      </c>
      <c r="D24" s="98">
        <v>247800</v>
      </c>
      <c r="E24" s="98"/>
      <c r="F24" s="98"/>
      <c r="G24" s="171"/>
    </row>
    <row r="25" spans="1:7" collapsed="1" x14ac:dyDescent="0.2">
      <c r="A25" s="100" t="s">
        <v>333</v>
      </c>
      <c r="B25" s="100">
        <v>1</v>
      </c>
      <c r="C25" s="100">
        <v>1</v>
      </c>
      <c r="D25" s="101">
        <v>84000</v>
      </c>
      <c r="E25" s="101"/>
      <c r="F25" s="101"/>
      <c r="G25" s="171"/>
    </row>
    <row r="26" spans="1:7" hidden="1" outlineLevel="1" x14ac:dyDescent="0.2">
      <c r="A26" s="100" t="s">
        <v>333</v>
      </c>
      <c r="B26" s="100">
        <v>2</v>
      </c>
      <c r="C26" s="100">
        <v>1</v>
      </c>
      <c r="D26" s="101">
        <v>93000</v>
      </c>
      <c r="E26" s="101"/>
      <c r="F26" s="101"/>
      <c r="G26" s="171"/>
    </row>
    <row r="27" spans="1:7" hidden="1" outlineLevel="1" x14ac:dyDescent="0.2">
      <c r="A27" s="100" t="s">
        <v>333</v>
      </c>
      <c r="B27" s="100">
        <v>3</v>
      </c>
      <c r="C27" s="100">
        <v>1</v>
      </c>
      <c r="D27" s="101">
        <v>102000</v>
      </c>
      <c r="E27" s="101"/>
      <c r="F27" s="101"/>
      <c r="G27" s="171"/>
    </row>
    <row r="28" spans="1:7" hidden="1" outlineLevel="1" x14ac:dyDescent="0.2">
      <c r="A28" s="100" t="s">
        <v>333</v>
      </c>
      <c r="B28" s="100">
        <v>4</v>
      </c>
      <c r="C28" s="100">
        <v>1</v>
      </c>
      <c r="D28" s="101">
        <v>112000</v>
      </c>
      <c r="E28" s="101"/>
      <c r="F28" s="101"/>
      <c r="G28" s="171"/>
    </row>
    <row r="29" spans="1:7" hidden="1" outlineLevel="1" x14ac:dyDescent="0.2">
      <c r="A29" s="100" t="s">
        <v>333</v>
      </c>
      <c r="B29" s="100">
        <v>5</v>
      </c>
      <c r="C29" s="100">
        <v>1</v>
      </c>
      <c r="D29" s="101">
        <v>123000</v>
      </c>
      <c r="E29" s="101"/>
      <c r="F29" s="101"/>
      <c r="G29" s="171"/>
    </row>
    <row r="30" spans="1:7" hidden="1" outlineLevel="1" x14ac:dyDescent="0.2">
      <c r="A30" s="100" t="s">
        <v>333</v>
      </c>
      <c r="B30" s="100">
        <v>6</v>
      </c>
      <c r="C30" s="100">
        <v>1</v>
      </c>
      <c r="D30" s="101">
        <v>135000</v>
      </c>
      <c r="E30" s="101"/>
      <c r="F30" s="101"/>
      <c r="G30" s="171"/>
    </row>
    <row r="31" spans="1:7" hidden="1" outlineLevel="1" x14ac:dyDescent="0.2">
      <c r="A31" s="100" t="s">
        <v>333</v>
      </c>
      <c r="B31" s="100">
        <v>7</v>
      </c>
      <c r="C31" s="100">
        <v>1</v>
      </c>
      <c r="D31" s="101">
        <v>148000</v>
      </c>
      <c r="E31" s="101"/>
      <c r="F31" s="101"/>
      <c r="G31" s="171"/>
    </row>
    <row r="32" spans="1:7" hidden="1" outlineLevel="1" x14ac:dyDescent="0.2">
      <c r="A32" s="100" t="s">
        <v>333</v>
      </c>
      <c r="B32" s="100">
        <v>8</v>
      </c>
      <c r="C32" s="100">
        <v>1</v>
      </c>
      <c r="D32" s="101">
        <v>163000</v>
      </c>
      <c r="E32" s="101"/>
      <c r="F32" s="101"/>
      <c r="G32" s="171"/>
    </row>
    <row r="33" spans="1:7" hidden="1" outlineLevel="1" x14ac:dyDescent="0.2">
      <c r="A33" s="100" t="s">
        <v>333</v>
      </c>
      <c r="B33" s="100">
        <v>9</v>
      </c>
      <c r="C33" s="100">
        <v>1</v>
      </c>
      <c r="D33" s="101">
        <v>179000</v>
      </c>
      <c r="E33" s="101"/>
      <c r="F33" s="101"/>
      <c r="G33" s="171"/>
    </row>
    <row r="34" spans="1:7" hidden="1" outlineLevel="1" x14ac:dyDescent="0.2">
      <c r="A34" s="100" t="s">
        <v>333</v>
      </c>
      <c r="B34" s="100">
        <v>10</v>
      </c>
      <c r="C34" s="100">
        <v>1</v>
      </c>
      <c r="D34" s="101">
        <v>197000</v>
      </c>
      <c r="E34" s="101"/>
      <c r="F34" s="101"/>
      <c r="G34" s="171"/>
    </row>
    <row r="35" spans="1:7" hidden="1" outlineLevel="1" x14ac:dyDescent="0.2">
      <c r="A35" s="100" t="s">
        <v>333</v>
      </c>
      <c r="B35" s="100">
        <v>1</v>
      </c>
      <c r="C35" s="100">
        <v>2</v>
      </c>
      <c r="D35" s="101">
        <v>197000</v>
      </c>
      <c r="E35" s="101"/>
      <c r="F35" s="101"/>
      <c r="G35" s="171"/>
    </row>
    <row r="36" spans="1:7" hidden="1" outlineLevel="1" x14ac:dyDescent="0.2">
      <c r="A36" s="100" t="s">
        <v>333</v>
      </c>
      <c r="B36" s="100">
        <v>2</v>
      </c>
      <c r="C36" s="100">
        <v>2</v>
      </c>
      <c r="D36" s="101">
        <v>200500</v>
      </c>
      <c r="E36" s="101"/>
      <c r="F36" s="101"/>
      <c r="G36" s="171"/>
    </row>
    <row r="37" spans="1:7" hidden="1" outlineLevel="1" x14ac:dyDescent="0.2">
      <c r="A37" s="100" t="s">
        <v>333</v>
      </c>
      <c r="B37" s="100">
        <v>3</v>
      </c>
      <c r="C37" s="100">
        <v>2</v>
      </c>
      <c r="D37" s="101">
        <v>204000</v>
      </c>
      <c r="E37" s="101"/>
      <c r="F37" s="101"/>
      <c r="G37" s="171"/>
    </row>
    <row r="38" spans="1:7" hidden="1" outlineLevel="1" x14ac:dyDescent="0.2">
      <c r="A38" s="100" t="s">
        <v>333</v>
      </c>
      <c r="B38" s="100">
        <v>4</v>
      </c>
      <c r="C38" s="100">
        <v>2</v>
      </c>
      <c r="D38" s="101">
        <v>207500</v>
      </c>
      <c r="E38" s="101"/>
      <c r="F38" s="101"/>
      <c r="G38" s="171"/>
    </row>
    <row r="39" spans="1:7" hidden="1" outlineLevel="1" x14ac:dyDescent="0.2">
      <c r="A39" s="100" t="s">
        <v>333</v>
      </c>
      <c r="B39" s="100">
        <v>5</v>
      </c>
      <c r="C39" s="100">
        <v>2</v>
      </c>
      <c r="D39" s="101">
        <v>211000</v>
      </c>
      <c r="E39" s="101"/>
      <c r="F39" s="101"/>
      <c r="G39" s="171"/>
    </row>
    <row r="40" spans="1:7" hidden="1" outlineLevel="1" x14ac:dyDescent="0.2">
      <c r="A40" s="100" t="s">
        <v>333</v>
      </c>
      <c r="B40" s="100">
        <v>6</v>
      </c>
      <c r="C40" s="100">
        <v>2</v>
      </c>
      <c r="D40" s="101">
        <v>214500</v>
      </c>
      <c r="E40" s="101"/>
      <c r="F40" s="101"/>
      <c r="G40" s="171"/>
    </row>
    <row r="41" spans="1:7" hidden="1" outlineLevel="1" x14ac:dyDescent="0.2">
      <c r="A41" s="100" t="s">
        <v>333</v>
      </c>
      <c r="B41" s="100">
        <v>7</v>
      </c>
      <c r="C41" s="100">
        <v>2</v>
      </c>
      <c r="D41" s="101">
        <v>218000</v>
      </c>
      <c r="E41" s="101"/>
      <c r="F41" s="101"/>
      <c r="G41" s="171"/>
    </row>
    <row r="42" spans="1:7" hidden="1" outlineLevel="1" x14ac:dyDescent="0.2">
      <c r="A42" s="100" t="s">
        <v>333</v>
      </c>
      <c r="B42" s="100">
        <v>8</v>
      </c>
      <c r="C42" s="100">
        <v>2</v>
      </c>
      <c r="D42" s="101">
        <v>221500</v>
      </c>
      <c r="E42" s="101"/>
      <c r="F42" s="101"/>
      <c r="G42" s="171"/>
    </row>
    <row r="43" spans="1:7" hidden="1" outlineLevel="1" x14ac:dyDescent="0.2">
      <c r="A43" s="100" t="s">
        <v>333</v>
      </c>
      <c r="B43" s="100">
        <v>9</v>
      </c>
      <c r="C43" s="100">
        <v>2</v>
      </c>
      <c r="D43" s="101">
        <v>225000</v>
      </c>
      <c r="E43" s="101"/>
      <c r="F43" s="101"/>
      <c r="G43" s="171"/>
    </row>
    <row r="44" spans="1:7" hidden="1" outlineLevel="1" x14ac:dyDescent="0.2">
      <c r="A44" s="100" t="s">
        <v>333</v>
      </c>
      <c r="B44" s="100">
        <v>10</v>
      </c>
      <c r="C44" s="100">
        <v>2</v>
      </c>
      <c r="D44" s="101">
        <v>228500</v>
      </c>
      <c r="E44" s="101"/>
      <c r="F44" s="101"/>
      <c r="G44" s="171"/>
    </row>
    <row r="45" spans="1:7" hidden="1" outlineLevel="1" x14ac:dyDescent="0.2">
      <c r="A45" s="100" t="s">
        <v>333</v>
      </c>
      <c r="B45" s="100">
        <v>11</v>
      </c>
      <c r="C45" s="100">
        <v>2</v>
      </c>
      <c r="D45" s="101">
        <v>232000</v>
      </c>
      <c r="E45" s="101"/>
      <c r="F45" s="101"/>
      <c r="G45" s="171"/>
    </row>
    <row r="46" spans="1:7" hidden="1" outlineLevel="1" x14ac:dyDescent="0.2">
      <c r="A46" s="100" t="s">
        <v>333</v>
      </c>
      <c r="B46" s="100">
        <v>12</v>
      </c>
      <c r="C46" s="100">
        <v>2</v>
      </c>
      <c r="D46" s="101">
        <v>236000</v>
      </c>
      <c r="E46" s="101"/>
      <c r="F46" s="101"/>
      <c r="G46" s="171"/>
    </row>
    <row r="47" spans="1:7" hidden="1" outlineLevel="1" x14ac:dyDescent="0.2">
      <c r="A47" s="97" t="s">
        <v>333</v>
      </c>
      <c r="B47" s="97">
        <v>1</v>
      </c>
      <c r="C47" s="97">
        <v>3</v>
      </c>
      <c r="D47" s="98">
        <v>247800</v>
      </c>
      <c r="E47" s="98"/>
      <c r="F47" s="98"/>
      <c r="G47" s="171"/>
    </row>
    <row r="48" spans="1:7" collapsed="1" x14ac:dyDescent="0.2">
      <c r="A48" s="100" t="s">
        <v>334</v>
      </c>
      <c r="B48" s="100">
        <v>1</v>
      </c>
      <c r="C48" s="100">
        <v>1</v>
      </c>
      <c r="D48" s="101">
        <v>47000</v>
      </c>
      <c r="E48" s="101">
        <v>1410</v>
      </c>
      <c r="F48" s="101">
        <v>9400</v>
      </c>
      <c r="G48" s="171"/>
    </row>
    <row r="49" spans="1:7" hidden="1" outlineLevel="1" x14ac:dyDescent="0.2">
      <c r="A49" s="100" t="s">
        <v>334</v>
      </c>
      <c r="B49" s="100">
        <v>2</v>
      </c>
      <c r="C49" s="100">
        <v>1</v>
      </c>
      <c r="D49" s="101">
        <v>52000</v>
      </c>
      <c r="E49" s="101">
        <v>1560</v>
      </c>
      <c r="F49" s="101">
        <v>10400</v>
      </c>
      <c r="G49" s="171"/>
    </row>
    <row r="50" spans="1:7" hidden="1" outlineLevel="1" x14ac:dyDescent="0.2">
      <c r="A50" s="100" t="s">
        <v>334</v>
      </c>
      <c r="B50" s="100">
        <v>3</v>
      </c>
      <c r="C50" s="100">
        <v>1</v>
      </c>
      <c r="D50" s="101">
        <v>56000</v>
      </c>
      <c r="E50" s="101">
        <v>1680</v>
      </c>
      <c r="F50" s="101">
        <v>11200</v>
      </c>
      <c r="G50" s="171"/>
    </row>
    <row r="51" spans="1:7" hidden="1" outlineLevel="1" x14ac:dyDescent="0.2">
      <c r="A51" s="100" t="s">
        <v>334</v>
      </c>
      <c r="B51" s="100">
        <v>4</v>
      </c>
      <c r="C51" s="100">
        <v>1</v>
      </c>
      <c r="D51" s="101">
        <v>62000</v>
      </c>
      <c r="E51" s="101">
        <v>1860</v>
      </c>
      <c r="F51" s="101">
        <v>12400</v>
      </c>
      <c r="G51" s="171"/>
    </row>
    <row r="52" spans="1:7" hidden="1" outlineLevel="1" x14ac:dyDescent="0.2">
      <c r="A52" s="100" t="s">
        <v>334</v>
      </c>
      <c r="B52" s="100">
        <v>5</v>
      </c>
      <c r="C52" s="100">
        <v>1</v>
      </c>
      <c r="D52" s="101">
        <v>68000</v>
      </c>
      <c r="E52" s="101">
        <v>2040</v>
      </c>
      <c r="F52" s="101">
        <v>13600</v>
      </c>
      <c r="G52" s="171"/>
    </row>
    <row r="53" spans="1:7" hidden="1" outlineLevel="1" x14ac:dyDescent="0.2">
      <c r="A53" s="100" t="s">
        <v>334</v>
      </c>
      <c r="B53" s="100">
        <v>6</v>
      </c>
      <c r="C53" s="100">
        <v>1</v>
      </c>
      <c r="D53" s="101">
        <v>75000</v>
      </c>
      <c r="E53" s="101">
        <v>2250</v>
      </c>
      <c r="F53" s="101">
        <v>15000</v>
      </c>
      <c r="G53" s="171"/>
    </row>
    <row r="54" spans="1:7" hidden="1" outlineLevel="1" x14ac:dyDescent="0.2">
      <c r="A54" s="100" t="s">
        <v>334</v>
      </c>
      <c r="B54" s="100">
        <v>7</v>
      </c>
      <c r="C54" s="100">
        <v>1</v>
      </c>
      <c r="D54" s="101">
        <v>81000</v>
      </c>
      <c r="E54" s="101">
        <v>2430</v>
      </c>
      <c r="F54" s="101">
        <v>16200</v>
      </c>
      <c r="G54" s="171"/>
    </row>
    <row r="55" spans="1:7" hidden="1" outlineLevel="1" x14ac:dyDescent="0.2">
      <c r="A55" s="100" t="s">
        <v>334</v>
      </c>
      <c r="B55" s="100">
        <v>8</v>
      </c>
      <c r="C55" s="100">
        <v>1</v>
      </c>
      <c r="D55" s="101">
        <v>89000</v>
      </c>
      <c r="E55" s="101">
        <v>2670</v>
      </c>
      <c r="F55" s="101">
        <v>17800</v>
      </c>
      <c r="G55" s="171"/>
    </row>
    <row r="56" spans="1:7" hidden="1" outlineLevel="1" x14ac:dyDescent="0.2">
      <c r="A56" s="100" t="s">
        <v>334</v>
      </c>
      <c r="B56" s="100">
        <v>9</v>
      </c>
      <c r="C56" s="100">
        <v>1</v>
      </c>
      <c r="D56" s="101">
        <v>99000</v>
      </c>
      <c r="E56" s="101">
        <v>2970</v>
      </c>
      <c r="F56" s="101">
        <v>19800</v>
      </c>
      <c r="G56" s="171"/>
    </row>
    <row r="57" spans="1:7" hidden="1" outlineLevel="1" x14ac:dyDescent="0.2">
      <c r="A57" s="100" t="s">
        <v>334</v>
      </c>
      <c r="B57" s="100">
        <v>10</v>
      </c>
      <c r="C57" s="100">
        <v>1</v>
      </c>
      <c r="D57" s="101">
        <v>109000</v>
      </c>
      <c r="E57" s="101">
        <v>3270</v>
      </c>
      <c r="F57" s="101">
        <v>21800</v>
      </c>
      <c r="G57" s="171"/>
    </row>
    <row r="58" spans="1:7" hidden="1" outlineLevel="1" x14ac:dyDescent="0.2">
      <c r="A58" s="100" t="s">
        <v>334</v>
      </c>
      <c r="B58" s="100">
        <v>1</v>
      </c>
      <c r="C58" s="100">
        <v>2</v>
      </c>
      <c r="D58" s="101">
        <v>109000</v>
      </c>
      <c r="E58" s="101">
        <v>3270</v>
      </c>
      <c r="F58" s="101">
        <v>21800</v>
      </c>
      <c r="G58" s="171"/>
    </row>
    <row r="59" spans="1:7" hidden="1" outlineLevel="1" x14ac:dyDescent="0.2">
      <c r="A59" s="100" t="s">
        <v>334</v>
      </c>
      <c r="B59" s="100">
        <v>2</v>
      </c>
      <c r="C59" s="100">
        <v>2</v>
      </c>
      <c r="D59" s="101">
        <v>111000</v>
      </c>
      <c r="E59" s="101">
        <v>3330</v>
      </c>
      <c r="F59" s="101">
        <v>22200</v>
      </c>
      <c r="G59" s="171"/>
    </row>
    <row r="60" spans="1:7" hidden="1" outlineLevel="1" x14ac:dyDescent="0.2">
      <c r="A60" s="100" t="s">
        <v>334</v>
      </c>
      <c r="B60" s="100">
        <v>3</v>
      </c>
      <c r="C60" s="100">
        <v>2</v>
      </c>
      <c r="D60" s="101">
        <v>113000</v>
      </c>
      <c r="E60" s="101">
        <v>3390</v>
      </c>
      <c r="F60" s="101">
        <v>22600</v>
      </c>
      <c r="G60" s="171"/>
    </row>
    <row r="61" spans="1:7" hidden="1" outlineLevel="1" x14ac:dyDescent="0.2">
      <c r="A61" s="100" t="s">
        <v>334</v>
      </c>
      <c r="B61" s="100">
        <v>4</v>
      </c>
      <c r="C61" s="100">
        <v>2</v>
      </c>
      <c r="D61" s="101">
        <v>115000</v>
      </c>
      <c r="E61" s="101">
        <v>3450</v>
      </c>
      <c r="F61" s="101">
        <v>23000</v>
      </c>
      <c r="G61" s="171"/>
    </row>
    <row r="62" spans="1:7" hidden="1" outlineLevel="1" x14ac:dyDescent="0.2">
      <c r="A62" s="100" t="s">
        <v>334</v>
      </c>
      <c r="B62" s="100">
        <v>5</v>
      </c>
      <c r="C62" s="100">
        <v>2</v>
      </c>
      <c r="D62" s="101">
        <v>117000</v>
      </c>
      <c r="E62" s="101">
        <v>3510</v>
      </c>
      <c r="F62" s="101">
        <v>23400</v>
      </c>
      <c r="G62" s="171"/>
    </row>
    <row r="63" spans="1:7" hidden="1" outlineLevel="1" x14ac:dyDescent="0.2">
      <c r="A63" s="100" t="s">
        <v>334</v>
      </c>
      <c r="B63" s="100">
        <v>6</v>
      </c>
      <c r="C63" s="100">
        <v>2</v>
      </c>
      <c r="D63" s="101">
        <v>119000</v>
      </c>
      <c r="E63" s="101">
        <v>3570</v>
      </c>
      <c r="F63" s="101">
        <v>23800</v>
      </c>
      <c r="G63" s="171"/>
    </row>
    <row r="64" spans="1:7" hidden="1" outlineLevel="1" x14ac:dyDescent="0.2">
      <c r="A64" s="100" t="s">
        <v>334</v>
      </c>
      <c r="B64" s="100">
        <v>7</v>
      </c>
      <c r="C64" s="100">
        <v>2</v>
      </c>
      <c r="D64" s="101">
        <v>121000</v>
      </c>
      <c r="E64" s="101">
        <v>3630</v>
      </c>
      <c r="F64" s="101">
        <v>24200</v>
      </c>
      <c r="G64" s="171"/>
    </row>
    <row r="65" spans="1:7" hidden="1" outlineLevel="1" x14ac:dyDescent="0.2">
      <c r="A65" s="100" t="s">
        <v>334</v>
      </c>
      <c r="B65" s="100">
        <v>8</v>
      </c>
      <c r="C65" s="100">
        <v>2</v>
      </c>
      <c r="D65" s="101">
        <v>123000</v>
      </c>
      <c r="E65" s="101">
        <v>3690</v>
      </c>
      <c r="F65" s="101">
        <v>24600</v>
      </c>
      <c r="G65" s="171"/>
    </row>
    <row r="66" spans="1:7" hidden="1" outlineLevel="1" x14ac:dyDescent="0.2">
      <c r="A66" s="100" t="s">
        <v>334</v>
      </c>
      <c r="B66" s="100">
        <v>9</v>
      </c>
      <c r="C66" s="100">
        <v>2</v>
      </c>
      <c r="D66" s="101">
        <v>125000</v>
      </c>
      <c r="E66" s="101">
        <v>3750</v>
      </c>
      <c r="F66" s="101">
        <v>25000</v>
      </c>
      <c r="G66" s="171"/>
    </row>
    <row r="67" spans="1:7" hidden="1" outlineLevel="1" x14ac:dyDescent="0.2">
      <c r="A67" s="100" t="s">
        <v>334</v>
      </c>
      <c r="B67" s="100">
        <v>10</v>
      </c>
      <c r="C67" s="100">
        <v>2</v>
      </c>
      <c r="D67" s="101">
        <v>127000</v>
      </c>
      <c r="E67" s="101">
        <v>3810</v>
      </c>
      <c r="F67" s="101">
        <v>25400</v>
      </c>
      <c r="G67" s="171"/>
    </row>
    <row r="68" spans="1:7" hidden="1" outlineLevel="1" x14ac:dyDescent="0.2">
      <c r="A68" s="100" t="s">
        <v>334</v>
      </c>
      <c r="B68" s="100">
        <v>11</v>
      </c>
      <c r="C68" s="100">
        <v>2</v>
      </c>
      <c r="D68" s="101">
        <v>129000</v>
      </c>
      <c r="E68" s="101">
        <v>3870</v>
      </c>
      <c r="F68" s="101">
        <v>25800</v>
      </c>
      <c r="G68" s="171"/>
    </row>
    <row r="69" spans="1:7" hidden="1" outlineLevel="1" x14ac:dyDescent="0.2">
      <c r="A69" s="100" t="s">
        <v>334</v>
      </c>
      <c r="B69" s="100">
        <v>12</v>
      </c>
      <c r="C69" s="100">
        <v>2</v>
      </c>
      <c r="D69" s="101">
        <v>131000</v>
      </c>
      <c r="E69" s="101">
        <v>3930</v>
      </c>
      <c r="F69" s="101">
        <v>26200</v>
      </c>
      <c r="G69" s="171"/>
    </row>
    <row r="70" spans="1:7" hidden="1" outlineLevel="1" x14ac:dyDescent="0.2">
      <c r="A70" s="97" t="s">
        <v>334</v>
      </c>
      <c r="B70" s="97">
        <v>1</v>
      </c>
      <c r="C70" s="97">
        <v>3</v>
      </c>
      <c r="D70" s="98">
        <v>137550</v>
      </c>
      <c r="E70" s="98">
        <v>4126.5</v>
      </c>
      <c r="F70" s="98">
        <v>27510</v>
      </c>
      <c r="G70" s="171"/>
    </row>
    <row r="71" spans="1:7" collapsed="1" x14ac:dyDescent="0.2">
      <c r="A71" s="100" t="s">
        <v>335</v>
      </c>
      <c r="B71" s="100">
        <v>1</v>
      </c>
      <c r="C71" s="100">
        <v>1</v>
      </c>
      <c r="D71" s="101">
        <v>137000</v>
      </c>
      <c r="E71" s="101"/>
      <c r="F71" s="101"/>
      <c r="G71" s="171"/>
    </row>
    <row r="72" spans="1:7" hidden="1" outlineLevel="1" x14ac:dyDescent="0.2">
      <c r="A72" s="100" t="s">
        <v>335</v>
      </c>
      <c r="B72" s="100">
        <v>2</v>
      </c>
      <c r="C72" s="100">
        <v>1</v>
      </c>
      <c r="D72" s="101">
        <v>146000</v>
      </c>
      <c r="E72" s="101"/>
      <c r="F72" s="101"/>
      <c r="G72" s="171"/>
    </row>
    <row r="73" spans="1:7" hidden="1" outlineLevel="1" x14ac:dyDescent="0.2">
      <c r="A73" s="100" t="s">
        <v>335</v>
      </c>
      <c r="B73" s="100">
        <v>3</v>
      </c>
      <c r="C73" s="100">
        <v>1</v>
      </c>
      <c r="D73" s="101">
        <v>155000</v>
      </c>
      <c r="E73" s="101"/>
      <c r="F73" s="101"/>
      <c r="G73" s="171"/>
    </row>
    <row r="74" spans="1:7" hidden="1" outlineLevel="1" x14ac:dyDescent="0.2">
      <c r="A74" s="100" t="s">
        <v>335</v>
      </c>
      <c r="B74" s="100">
        <v>4</v>
      </c>
      <c r="C74" s="100">
        <v>1</v>
      </c>
      <c r="D74" s="101">
        <v>165000</v>
      </c>
      <c r="E74" s="101"/>
      <c r="F74" s="101"/>
      <c r="G74" s="171"/>
    </row>
    <row r="75" spans="1:7" hidden="1" outlineLevel="1" x14ac:dyDescent="0.2">
      <c r="A75" s="100" t="s">
        <v>335</v>
      </c>
      <c r="B75" s="100">
        <v>5</v>
      </c>
      <c r="C75" s="100">
        <v>1</v>
      </c>
      <c r="D75" s="101">
        <v>176000</v>
      </c>
      <c r="E75" s="101"/>
      <c r="F75" s="101"/>
      <c r="G75" s="171"/>
    </row>
    <row r="76" spans="1:7" hidden="1" outlineLevel="1" x14ac:dyDescent="0.2">
      <c r="A76" s="100" t="s">
        <v>335</v>
      </c>
      <c r="B76" s="100">
        <v>6</v>
      </c>
      <c r="C76" s="100">
        <v>1</v>
      </c>
      <c r="D76" s="101">
        <v>187000</v>
      </c>
      <c r="E76" s="101"/>
      <c r="F76" s="101"/>
      <c r="G76" s="171"/>
    </row>
    <row r="77" spans="1:7" hidden="1" outlineLevel="1" x14ac:dyDescent="0.2">
      <c r="A77" s="100" t="s">
        <v>335</v>
      </c>
      <c r="B77" s="100">
        <v>7</v>
      </c>
      <c r="C77" s="100">
        <v>1</v>
      </c>
      <c r="D77" s="101">
        <v>199000</v>
      </c>
      <c r="E77" s="101"/>
      <c r="F77" s="101"/>
      <c r="G77" s="171"/>
    </row>
    <row r="78" spans="1:7" hidden="1" outlineLevel="1" x14ac:dyDescent="0.2">
      <c r="A78" s="100" t="s">
        <v>335</v>
      </c>
      <c r="B78" s="100">
        <v>8</v>
      </c>
      <c r="C78" s="100">
        <v>1</v>
      </c>
      <c r="D78" s="101">
        <v>212000</v>
      </c>
      <c r="E78" s="101"/>
      <c r="F78" s="101"/>
      <c r="G78" s="171"/>
    </row>
    <row r="79" spans="1:7" hidden="1" outlineLevel="1" x14ac:dyDescent="0.2">
      <c r="A79" s="100" t="s">
        <v>335</v>
      </c>
      <c r="B79" s="100">
        <v>9</v>
      </c>
      <c r="C79" s="100">
        <v>1</v>
      </c>
      <c r="D79" s="101">
        <v>226000</v>
      </c>
      <c r="E79" s="101"/>
      <c r="F79" s="101"/>
      <c r="G79" s="171"/>
    </row>
    <row r="80" spans="1:7" hidden="1" outlineLevel="1" x14ac:dyDescent="0.2">
      <c r="A80" s="100" t="s">
        <v>335</v>
      </c>
      <c r="B80" s="100">
        <v>10</v>
      </c>
      <c r="C80" s="100">
        <v>1</v>
      </c>
      <c r="D80" s="101">
        <v>240000</v>
      </c>
      <c r="E80" s="101"/>
      <c r="F80" s="101"/>
      <c r="G80" s="171"/>
    </row>
    <row r="81" spans="1:7" hidden="1" outlineLevel="1" x14ac:dyDescent="0.2">
      <c r="A81" s="100" t="s">
        <v>335</v>
      </c>
      <c r="B81" s="100">
        <v>11</v>
      </c>
      <c r="C81" s="100">
        <v>1</v>
      </c>
      <c r="D81" s="101">
        <v>255000</v>
      </c>
      <c r="E81" s="101"/>
      <c r="F81" s="101"/>
      <c r="G81" s="171"/>
    </row>
    <row r="82" spans="1:7" hidden="1" outlineLevel="1" x14ac:dyDescent="0.2">
      <c r="A82" s="100" t="s">
        <v>335</v>
      </c>
      <c r="B82" s="100">
        <v>12</v>
      </c>
      <c r="C82" s="100">
        <v>1</v>
      </c>
      <c r="D82" s="101">
        <v>271000</v>
      </c>
      <c r="E82" s="101"/>
      <c r="F82" s="101"/>
      <c r="G82" s="171"/>
    </row>
    <row r="83" spans="1:7" hidden="1" outlineLevel="1" x14ac:dyDescent="0.2">
      <c r="A83" s="100" t="s">
        <v>335</v>
      </c>
      <c r="B83" s="100">
        <v>1</v>
      </c>
      <c r="C83" s="100">
        <v>2</v>
      </c>
      <c r="D83" s="101">
        <v>271000</v>
      </c>
      <c r="E83" s="101"/>
      <c r="F83" s="101"/>
      <c r="G83" s="171"/>
    </row>
    <row r="84" spans="1:7" hidden="1" outlineLevel="1" x14ac:dyDescent="0.2">
      <c r="A84" s="100" t="s">
        <v>335</v>
      </c>
      <c r="B84" s="100">
        <v>2</v>
      </c>
      <c r="C84" s="100">
        <v>2</v>
      </c>
      <c r="D84" s="101">
        <v>276000</v>
      </c>
      <c r="E84" s="101"/>
      <c r="F84" s="101"/>
      <c r="G84" s="171"/>
    </row>
    <row r="85" spans="1:7" hidden="1" outlineLevel="1" x14ac:dyDescent="0.2">
      <c r="A85" s="100" t="s">
        <v>335</v>
      </c>
      <c r="B85" s="100">
        <v>3</v>
      </c>
      <c r="C85" s="100">
        <v>2</v>
      </c>
      <c r="D85" s="101">
        <v>281000</v>
      </c>
      <c r="E85" s="101"/>
      <c r="F85" s="101"/>
      <c r="G85" s="171"/>
    </row>
    <row r="86" spans="1:7" hidden="1" outlineLevel="1" x14ac:dyDescent="0.2">
      <c r="A86" s="100" t="s">
        <v>335</v>
      </c>
      <c r="B86" s="100">
        <v>4</v>
      </c>
      <c r="C86" s="100">
        <v>2</v>
      </c>
      <c r="D86" s="101">
        <v>286000</v>
      </c>
      <c r="E86" s="101"/>
      <c r="F86" s="101"/>
      <c r="G86" s="171"/>
    </row>
    <row r="87" spans="1:7" hidden="1" outlineLevel="1" x14ac:dyDescent="0.2">
      <c r="A87" s="100" t="s">
        <v>335</v>
      </c>
      <c r="B87" s="100">
        <v>5</v>
      </c>
      <c r="C87" s="100">
        <v>2</v>
      </c>
      <c r="D87" s="101">
        <v>291000</v>
      </c>
      <c r="E87" s="101"/>
      <c r="F87" s="101"/>
      <c r="G87" s="171"/>
    </row>
    <row r="88" spans="1:7" hidden="1" outlineLevel="1" x14ac:dyDescent="0.2">
      <c r="A88" s="100" t="s">
        <v>335</v>
      </c>
      <c r="B88" s="100">
        <v>6</v>
      </c>
      <c r="C88" s="100">
        <v>2</v>
      </c>
      <c r="D88" s="101">
        <v>296000</v>
      </c>
      <c r="E88" s="101"/>
      <c r="F88" s="101"/>
      <c r="G88" s="171"/>
    </row>
    <row r="89" spans="1:7" hidden="1" outlineLevel="1" x14ac:dyDescent="0.2">
      <c r="A89" s="100" t="s">
        <v>335</v>
      </c>
      <c r="B89" s="100">
        <v>7</v>
      </c>
      <c r="C89" s="100">
        <v>2</v>
      </c>
      <c r="D89" s="101">
        <v>301000</v>
      </c>
      <c r="E89" s="101"/>
      <c r="F89" s="101"/>
      <c r="G89" s="171"/>
    </row>
    <row r="90" spans="1:7" hidden="1" outlineLevel="1" x14ac:dyDescent="0.2">
      <c r="A90" s="100" t="s">
        <v>335</v>
      </c>
      <c r="B90" s="100">
        <v>8</v>
      </c>
      <c r="C90" s="100">
        <v>2</v>
      </c>
      <c r="D90" s="101">
        <v>306000</v>
      </c>
      <c r="E90" s="101"/>
      <c r="F90" s="101"/>
      <c r="G90" s="171"/>
    </row>
    <row r="91" spans="1:7" hidden="1" outlineLevel="1" x14ac:dyDescent="0.2">
      <c r="A91" s="100" t="s">
        <v>335</v>
      </c>
      <c r="B91" s="100">
        <v>9</v>
      </c>
      <c r="C91" s="100">
        <v>2</v>
      </c>
      <c r="D91" s="101">
        <v>311000</v>
      </c>
      <c r="E91" s="101"/>
      <c r="F91" s="101"/>
      <c r="G91" s="171"/>
    </row>
    <row r="92" spans="1:7" hidden="1" outlineLevel="1" x14ac:dyDescent="0.2">
      <c r="A92" s="100" t="s">
        <v>335</v>
      </c>
      <c r="B92" s="100">
        <v>10</v>
      </c>
      <c r="C92" s="100">
        <v>2</v>
      </c>
      <c r="D92" s="101">
        <v>316000</v>
      </c>
      <c r="E92" s="101"/>
      <c r="F92" s="101"/>
      <c r="G92" s="171"/>
    </row>
    <row r="93" spans="1:7" hidden="1" outlineLevel="1" x14ac:dyDescent="0.2">
      <c r="A93" s="100" t="s">
        <v>335</v>
      </c>
      <c r="B93" s="100">
        <v>11</v>
      </c>
      <c r="C93" s="100">
        <v>2</v>
      </c>
      <c r="D93" s="101">
        <v>321000</v>
      </c>
      <c r="E93" s="101"/>
      <c r="F93" s="101"/>
      <c r="G93" s="171"/>
    </row>
    <row r="94" spans="1:7" hidden="1" outlineLevel="1" x14ac:dyDescent="0.2">
      <c r="A94" s="100" t="s">
        <v>335</v>
      </c>
      <c r="B94" s="100">
        <v>12</v>
      </c>
      <c r="C94" s="100">
        <v>2</v>
      </c>
      <c r="D94" s="101">
        <v>326000</v>
      </c>
      <c r="E94" s="101"/>
      <c r="F94" s="101"/>
      <c r="G94" s="171"/>
    </row>
    <row r="95" spans="1:7" hidden="1" outlineLevel="1" x14ac:dyDescent="0.2">
      <c r="A95" s="97" t="s">
        <v>335</v>
      </c>
      <c r="B95" s="97">
        <v>1</v>
      </c>
      <c r="C95" s="97">
        <v>3</v>
      </c>
      <c r="D95" s="98">
        <v>342300</v>
      </c>
      <c r="E95" s="98"/>
      <c r="F95" s="98"/>
      <c r="G95" s="171"/>
    </row>
    <row r="96" spans="1:7" collapsed="1" x14ac:dyDescent="0.2">
      <c r="A96" s="100" t="s">
        <v>336</v>
      </c>
      <c r="B96" s="100">
        <v>1</v>
      </c>
      <c r="C96" s="100">
        <v>1</v>
      </c>
      <c r="D96" s="146">
        <v>103224</v>
      </c>
      <c r="E96" s="171"/>
      <c r="F96" s="171"/>
      <c r="G96" s="101">
        <v>86020</v>
      </c>
    </row>
    <row r="97" spans="1:7" hidden="1" outlineLevel="1" x14ac:dyDescent="0.2">
      <c r="A97" s="100" t="s">
        <v>336</v>
      </c>
      <c r="B97" s="100">
        <v>2</v>
      </c>
      <c r="C97" s="100">
        <v>1</v>
      </c>
      <c r="D97" s="146">
        <v>109824</v>
      </c>
      <c r="E97" s="171"/>
      <c r="F97" s="171"/>
      <c r="G97" s="101">
        <v>91520</v>
      </c>
    </row>
    <row r="98" spans="1:7" hidden="1" outlineLevel="1" x14ac:dyDescent="0.2">
      <c r="A98" s="100" t="s">
        <v>336</v>
      </c>
      <c r="B98" s="100">
        <v>3</v>
      </c>
      <c r="C98" s="100">
        <v>1</v>
      </c>
      <c r="D98" s="146">
        <v>116844</v>
      </c>
      <c r="E98" s="171"/>
      <c r="F98" s="171"/>
      <c r="G98" s="101">
        <v>97370</v>
      </c>
    </row>
    <row r="99" spans="1:7" hidden="1" outlineLevel="1" x14ac:dyDescent="0.2">
      <c r="A99" s="100" t="s">
        <v>336</v>
      </c>
      <c r="B99" s="100">
        <v>4</v>
      </c>
      <c r="C99" s="100">
        <v>1</v>
      </c>
      <c r="D99" s="146">
        <v>124308</v>
      </c>
      <c r="E99" s="171"/>
      <c r="F99" s="171"/>
      <c r="G99" s="101">
        <v>103590</v>
      </c>
    </row>
    <row r="100" spans="1:7" hidden="1" outlineLevel="1" x14ac:dyDescent="0.2">
      <c r="A100" s="100" t="s">
        <v>336</v>
      </c>
      <c r="B100" s="100">
        <v>5</v>
      </c>
      <c r="C100" s="100">
        <v>1</v>
      </c>
      <c r="D100" s="146">
        <v>132252</v>
      </c>
      <c r="E100" s="171"/>
      <c r="F100" s="171"/>
      <c r="G100" s="101">
        <v>110210</v>
      </c>
    </row>
    <row r="101" spans="1:7" hidden="1" outlineLevel="1" x14ac:dyDescent="0.2">
      <c r="A101" s="100" t="s">
        <v>336</v>
      </c>
      <c r="B101" s="100">
        <v>6</v>
      </c>
      <c r="C101" s="100">
        <v>1</v>
      </c>
      <c r="D101" s="146">
        <v>140700</v>
      </c>
      <c r="E101" s="171"/>
      <c r="F101" s="171"/>
      <c r="G101" s="101">
        <v>117250</v>
      </c>
    </row>
    <row r="102" spans="1:7" hidden="1" outlineLevel="1" x14ac:dyDescent="0.2">
      <c r="A102" s="100" t="s">
        <v>336</v>
      </c>
      <c r="B102" s="100">
        <v>7</v>
      </c>
      <c r="C102" s="100">
        <v>1</v>
      </c>
      <c r="D102" s="146">
        <v>149688</v>
      </c>
      <c r="E102" s="171"/>
      <c r="F102" s="171"/>
      <c r="G102" s="101">
        <v>124740</v>
      </c>
    </row>
    <row r="103" spans="1:7" hidden="1" outlineLevel="1" x14ac:dyDescent="0.2">
      <c r="A103" s="100" t="s">
        <v>336</v>
      </c>
      <c r="B103" s="100">
        <v>8</v>
      </c>
      <c r="C103" s="100">
        <v>1</v>
      </c>
      <c r="D103" s="146">
        <v>159252</v>
      </c>
      <c r="E103" s="171"/>
      <c r="F103" s="171"/>
      <c r="G103" s="101">
        <v>132710</v>
      </c>
    </row>
    <row r="104" spans="1:7" hidden="1" outlineLevel="1" x14ac:dyDescent="0.2">
      <c r="A104" s="100" t="s">
        <v>336</v>
      </c>
      <c r="B104" s="100">
        <v>9</v>
      </c>
      <c r="C104" s="100">
        <v>1</v>
      </c>
      <c r="D104" s="146">
        <v>169428</v>
      </c>
      <c r="E104" s="171"/>
      <c r="F104" s="171"/>
      <c r="G104" s="101">
        <v>141190</v>
      </c>
    </row>
    <row r="105" spans="1:7" hidden="1" outlineLevel="1" x14ac:dyDescent="0.2">
      <c r="A105" s="100" t="s">
        <v>336</v>
      </c>
      <c r="B105" s="100">
        <v>10</v>
      </c>
      <c r="C105" s="100">
        <v>1</v>
      </c>
      <c r="D105" s="146">
        <v>180252</v>
      </c>
      <c r="E105" s="171"/>
      <c r="F105" s="171"/>
      <c r="G105" s="101">
        <v>150210</v>
      </c>
    </row>
    <row r="106" spans="1:7" hidden="1" outlineLevel="1" x14ac:dyDescent="0.2">
      <c r="A106" s="100" t="s">
        <v>336</v>
      </c>
      <c r="B106" s="100">
        <v>11</v>
      </c>
      <c r="C106" s="100">
        <v>1</v>
      </c>
      <c r="D106" s="146">
        <v>191760</v>
      </c>
      <c r="E106" s="171"/>
      <c r="F106" s="171"/>
      <c r="G106" s="101">
        <v>159800</v>
      </c>
    </row>
    <row r="107" spans="1:7" hidden="1" outlineLevel="1" x14ac:dyDescent="0.2">
      <c r="A107" s="100" t="s">
        <v>336</v>
      </c>
      <c r="B107" s="100">
        <v>12</v>
      </c>
      <c r="C107" s="100">
        <v>1</v>
      </c>
      <c r="D107" s="146">
        <v>204000</v>
      </c>
      <c r="E107" s="171"/>
      <c r="F107" s="171"/>
      <c r="G107" s="101">
        <v>170000</v>
      </c>
    </row>
    <row r="108" spans="1:7" hidden="1" outlineLevel="1" x14ac:dyDescent="0.2">
      <c r="A108" s="100" t="s">
        <v>336</v>
      </c>
      <c r="B108" s="100">
        <v>1</v>
      </c>
      <c r="C108" s="100">
        <v>2</v>
      </c>
      <c r="D108" s="146">
        <v>204000</v>
      </c>
      <c r="E108" s="171"/>
      <c r="F108" s="171"/>
      <c r="G108" s="101">
        <v>170000</v>
      </c>
    </row>
    <row r="109" spans="1:7" hidden="1" outlineLevel="1" x14ac:dyDescent="0.2">
      <c r="A109" s="100" t="s">
        <v>336</v>
      </c>
      <c r="B109" s="100">
        <v>2</v>
      </c>
      <c r="C109" s="100">
        <v>2</v>
      </c>
      <c r="D109" s="146">
        <v>207720</v>
      </c>
      <c r="E109" s="171"/>
      <c r="F109" s="171"/>
      <c r="G109" s="101">
        <v>173100</v>
      </c>
    </row>
    <row r="110" spans="1:7" hidden="1" outlineLevel="1" x14ac:dyDescent="0.2">
      <c r="A110" s="100" t="s">
        <v>336</v>
      </c>
      <c r="B110" s="100">
        <v>3</v>
      </c>
      <c r="C110" s="100">
        <v>2</v>
      </c>
      <c r="D110" s="146">
        <v>211440</v>
      </c>
      <c r="E110" s="171"/>
      <c r="F110" s="171"/>
      <c r="G110" s="101">
        <v>176200</v>
      </c>
    </row>
    <row r="111" spans="1:7" hidden="1" outlineLevel="1" x14ac:dyDescent="0.2">
      <c r="A111" s="100" t="s">
        <v>336</v>
      </c>
      <c r="B111" s="100">
        <v>4</v>
      </c>
      <c r="C111" s="100">
        <v>2</v>
      </c>
      <c r="D111" s="146">
        <v>215160</v>
      </c>
      <c r="E111" s="171"/>
      <c r="F111" s="171"/>
      <c r="G111" s="101">
        <v>179300</v>
      </c>
    </row>
    <row r="112" spans="1:7" hidden="1" outlineLevel="1" x14ac:dyDescent="0.2">
      <c r="A112" s="100" t="s">
        <v>336</v>
      </c>
      <c r="B112" s="100">
        <v>5</v>
      </c>
      <c r="C112" s="100">
        <v>2</v>
      </c>
      <c r="D112" s="146">
        <v>218880</v>
      </c>
      <c r="E112" s="171"/>
      <c r="F112" s="171"/>
      <c r="G112" s="101">
        <v>182400</v>
      </c>
    </row>
    <row r="113" spans="1:7" hidden="1" outlineLevel="1" x14ac:dyDescent="0.2">
      <c r="A113" s="100" t="s">
        <v>336</v>
      </c>
      <c r="B113" s="100">
        <v>6</v>
      </c>
      <c r="C113" s="100">
        <v>2</v>
      </c>
      <c r="D113" s="146">
        <v>222600</v>
      </c>
      <c r="E113" s="171"/>
      <c r="F113" s="171"/>
      <c r="G113" s="101">
        <v>185500</v>
      </c>
    </row>
    <row r="114" spans="1:7" hidden="1" outlineLevel="1" x14ac:dyDescent="0.2">
      <c r="A114" s="100" t="s">
        <v>336</v>
      </c>
      <c r="B114" s="100">
        <v>7</v>
      </c>
      <c r="C114" s="100">
        <v>2</v>
      </c>
      <c r="D114" s="146">
        <v>226320</v>
      </c>
      <c r="E114" s="171"/>
      <c r="F114" s="171"/>
      <c r="G114" s="101">
        <v>188600</v>
      </c>
    </row>
    <row r="115" spans="1:7" hidden="1" outlineLevel="1" x14ac:dyDescent="0.2">
      <c r="A115" s="100" t="s">
        <v>336</v>
      </c>
      <c r="B115" s="100">
        <v>8</v>
      </c>
      <c r="C115" s="100">
        <v>2</v>
      </c>
      <c r="D115" s="146">
        <v>230040</v>
      </c>
      <c r="E115" s="171"/>
      <c r="F115" s="171"/>
      <c r="G115" s="101">
        <v>191700</v>
      </c>
    </row>
    <row r="116" spans="1:7" hidden="1" outlineLevel="1" x14ac:dyDescent="0.2">
      <c r="A116" s="100" t="s">
        <v>336</v>
      </c>
      <c r="B116" s="100">
        <v>9</v>
      </c>
      <c r="C116" s="100">
        <v>2</v>
      </c>
      <c r="D116" s="146">
        <v>233760</v>
      </c>
      <c r="E116" s="171"/>
      <c r="F116" s="171"/>
      <c r="G116" s="101">
        <v>194800</v>
      </c>
    </row>
    <row r="117" spans="1:7" hidden="1" outlineLevel="1" x14ac:dyDescent="0.2">
      <c r="A117" s="100" t="s">
        <v>336</v>
      </c>
      <c r="B117" s="100">
        <v>10</v>
      </c>
      <c r="C117" s="100">
        <v>2</v>
      </c>
      <c r="D117" s="146">
        <v>237480</v>
      </c>
      <c r="E117" s="171"/>
      <c r="F117" s="171"/>
      <c r="G117" s="101">
        <v>197900</v>
      </c>
    </row>
    <row r="118" spans="1:7" hidden="1" outlineLevel="1" x14ac:dyDescent="0.2">
      <c r="A118" s="100" t="s">
        <v>336</v>
      </c>
      <c r="B118" s="100">
        <v>11</v>
      </c>
      <c r="C118" s="100">
        <v>2</v>
      </c>
      <c r="D118" s="146">
        <v>241200</v>
      </c>
      <c r="E118" s="171"/>
      <c r="F118" s="171"/>
      <c r="G118" s="101">
        <v>201000</v>
      </c>
    </row>
    <row r="119" spans="1:7" hidden="1" outlineLevel="1" x14ac:dyDescent="0.2">
      <c r="A119" s="100" t="s">
        <v>336</v>
      </c>
      <c r="B119" s="100">
        <v>12</v>
      </c>
      <c r="C119" s="100">
        <v>2</v>
      </c>
      <c r="D119" s="146">
        <v>244920</v>
      </c>
      <c r="E119" s="171"/>
      <c r="F119" s="171"/>
      <c r="G119" s="101">
        <v>204100</v>
      </c>
    </row>
    <row r="120" spans="1:7" hidden="1" outlineLevel="1" x14ac:dyDescent="0.2">
      <c r="A120" s="97" t="s">
        <v>336</v>
      </c>
      <c r="B120" s="97">
        <v>1</v>
      </c>
      <c r="C120" s="97">
        <v>3</v>
      </c>
      <c r="D120" s="147">
        <v>257166</v>
      </c>
      <c r="E120" s="171"/>
      <c r="F120" s="171"/>
      <c r="G120" s="98">
        <v>214305</v>
      </c>
    </row>
    <row r="121" spans="1:7" collapsed="1" x14ac:dyDescent="0.2">
      <c r="A121" s="100" t="s">
        <v>337</v>
      </c>
      <c r="B121" s="100">
        <v>1</v>
      </c>
      <c r="C121" s="100">
        <v>1</v>
      </c>
      <c r="D121" s="146">
        <v>103224</v>
      </c>
      <c r="E121" s="171"/>
      <c r="F121" s="171"/>
      <c r="G121" s="101">
        <v>86020</v>
      </c>
    </row>
    <row r="122" spans="1:7" outlineLevel="1" x14ac:dyDescent="0.2">
      <c r="A122" s="100" t="s">
        <v>337</v>
      </c>
      <c r="B122" s="100">
        <v>2</v>
      </c>
      <c r="C122" s="100">
        <v>1</v>
      </c>
      <c r="D122" s="146">
        <v>109824</v>
      </c>
      <c r="E122" s="171"/>
      <c r="F122" s="171"/>
      <c r="G122" s="101">
        <v>91520</v>
      </c>
    </row>
    <row r="123" spans="1:7" outlineLevel="1" x14ac:dyDescent="0.2">
      <c r="A123" s="100" t="s">
        <v>337</v>
      </c>
      <c r="B123" s="100">
        <v>3</v>
      </c>
      <c r="C123" s="100">
        <v>1</v>
      </c>
      <c r="D123" s="146">
        <v>116844</v>
      </c>
      <c r="E123" s="171"/>
      <c r="F123" s="171"/>
      <c r="G123" s="101">
        <v>97370</v>
      </c>
    </row>
    <row r="124" spans="1:7" outlineLevel="1" x14ac:dyDescent="0.2">
      <c r="A124" s="100" t="s">
        <v>337</v>
      </c>
      <c r="B124" s="100">
        <v>4</v>
      </c>
      <c r="C124" s="100">
        <v>1</v>
      </c>
      <c r="D124" s="146">
        <v>124308</v>
      </c>
      <c r="E124" s="171"/>
      <c r="F124" s="171"/>
      <c r="G124" s="101">
        <v>103590</v>
      </c>
    </row>
    <row r="125" spans="1:7" outlineLevel="1" x14ac:dyDescent="0.2">
      <c r="A125" s="100" t="s">
        <v>337</v>
      </c>
      <c r="B125" s="100">
        <v>5</v>
      </c>
      <c r="C125" s="100">
        <v>1</v>
      </c>
      <c r="D125" s="146">
        <v>132252</v>
      </c>
      <c r="E125" s="171"/>
      <c r="F125" s="171"/>
      <c r="G125" s="101">
        <v>110210</v>
      </c>
    </row>
    <row r="126" spans="1:7" outlineLevel="1" x14ac:dyDescent="0.2">
      <c r="A126" s="100" t="s">
        <v>337</v>
      </c>
      <c r="B126" s="100">
        <v>6</v>
      </c>
      <c r="C126" s="100">
        <v>1</v>
      </c>
      <c r="D126" s="146">
        <v>140700</v>
      </c>
      <c r="E126" s="171"/>
      <c r="F126" s="171"/>
      <c r="G126" s="101">
        <v>117250</v>
      </c>
    </row>
    <row r="127" spans="1:7" outlineLevel="1" x14ac:dyDescent="0.2">
      <c r="A127" s="100" t="s">
        <v>337</v>
      </c>
      <c r="B127" s="100">
        <v>7</v>
      </c>
      <c r="C127" s="100">
        <v>1</v>
      </c>
      <c r="D127" s="146">
        <v>149688</v>
      </c>
      <c r="E127" s="171"/>
      <c r="F127" s="171"/>
      <c r="G127" s="101">
        <v>124740</v>
      </c>
    </row>
    <row r="128" spans="1:7" outlineLevel="1" x14ac:dyDescent="0.2">
      <c r="A128" s="100" t="s">
        <v>337</v>
      </c>
      <c r="B128" s="100">
        <v>8</v>
      </c>
      <c r="C128" s="100">
        <v>1</v>
      </c>
      <c r="D128" s="146">
        <v>159252</v>
      </c>
      <c r="E128" s="171"/>
      <c r="F128" s="171"/>
      <c r="G128" s="101">
        <v>132710</v>
      </c>
    </row>
    <row r="129" spans="1:7" outlineLevel="1" x14ac:dyDescent="0.2">
      <c r="A129" s="100" t="s">
        <v>337</v>
      </c>
      <c r="B129" s="100">
        <v>9</v>
      </c>
      <c r="C129" s="100">
        <v>1</v>
      </c>
      <c r="D129" s="146">
        <v>169428</v>
      </c>
      <c r="E129" s="171"/>
      <c r="F129" s="171"/>
      <c r="G129" s="101">
        <v>141190</v>
      </c>
    </row>
    <row r="130" spans="1:7" outlineLevel="1" x14ac:dyDescent="0.2">
      <c r="A130" s="100" t="s">
        <v>337</v>
      </c>
      <c r="B130" s="100">
        <v>10</v>
      </c>
      <c r="C130" s="100">
        <v>1</v>
      </c>
      <c r="D130" s="146">
        <v>180252</v>
      </c>
      <c r="E130" s="171"/>
      <c r="F130" s="171"/>
      <c r="G130" s="101">
        <v>150210</v>
      </c>
    </row>
    <row r="131" spans="1:7" outlineLevel="1" x14ac:dyDescent="0.2">
      <c r="A131" s="100" t="s">
        <v>337</v>
      </c>
      <c r="B131" s="100">
        <v>11</v>
      </c>
      <c r="C131" s="100">
        <v>1</v>
      </c>
      <c r="D131" s="146">
        <v>191760</v>
      </c>
      <c r="E131" s="171"/>
      <c r="F131" s="171"/>
      <c r="G131" s="101">
        <v>159800</v>
      </c>
    </row>
    <row r="132" spans="1:7" outlineLevel="1" x14ac:dyDescent="0.2">
      <c r="A132" s="100" t="s">
        <v>337</v>
      </c>
      <c r="B132" s="100">
        <v>12</v>
      </c>
      <c r="C132" s="100">
        <v>1</v>
      </c>
      <c r="D132" s="146">
        <v>204000</v>
      </c>
      <c r="E132" s="171"/>
      <c r="F132" s="171"/>
      <c r="G132" s="101">
        <v>170000</v>
      </c>
    </row>
    <row r="133" spans="1:7" outlineLevel="1" x14ac:dyDescent="0.2">
      <c r="A133" s="100" t="s">
        <v>337</v>
      </c>
      <c r="B133" s="100">
        <v>1</v>
      </c>
      <c r="C133" s="100">
        <v>2</v>
      </c>
      <c r="D133" s="146">
        <v>204000</v>
      </c>
      <c r="E133" s="171"/>
      <c r="F133" s="171"/>
      <c r="G133" s="101">
        <v>170000</v>
      </c>
    </row>
    <row r="134" spans="1:7" outlineLevel="1" x14ac:dyDescent="0.2">
      <c r="A134" s="100" t="s">
        <v>337</v>
      </c>
      <c r="B134" s="100">
        <v>2</v>
      </c>
      <c r="C134" s="100">
        <v>2</v>
      </c>
      <c r="D134" s="146">
        <v>207720</v>
      </c>
      <c r="E134" s="171"/>
      <c r="F134" s="171"/>
      <c r="G134" s="101">
        <v>173100</v>
      </c>
    </row>
    <row r="135" spans="1:7" outlineLevel="1" x14ac:dyDescent="0.2">
      <c r="A135" s="100" t="s">
        <v>337</v>
      </c>
      <c r="B135" s="100">
        <v>3</v>
      </c>
      <c r="C135" s="100">
        <v>2</v>
      </c>
      <c r="D135" s="146">
        <v>211440</v>
      </c>
      <c r="E135" s="171"/>
      <c r="F135" s="171"/>
      <c r="G135" s="101">
        <v>176200</v>
      </c>
    </row>
    <row r="136" spans="1:7" outlineLevel="1" x14ac:dyDescent="0.2">
      <c r="A136" s="100" t="s">
        <v>337</v>
      </c>
      <c r="B136" s="100">
        <v>4</v>
      </c>
      <c r="C136" s="100">
        <v>2</v>
      </c>
      <c r="D136" s="146">
        <v>215160</v>
      </c>
      <c r="E136" s="171"/>
      <c r="F136" s="171"/>
      <c r="G136" s="101">
        <v>179300</v>
      </c>
    </row>
    <row r="137" spans="1:7" outlineLevel="1" x14ac:dyDescent="0.2">
      <c r="A137" s="100" t="s">
        <v>337</v>
      </c>
      <c r="B137" s="100">
        <v>5</v>
      </c>
      <c r="C137" s="100">
        <v>2</v>
      </c>
      <c r="D137" s="146">
        <v>218880</v>
      </c>
      <c r="E137" s="171"/>
      <c r="F137" s="171"/>
      <c r="G137" s="101">
        <v>182400</v>
      </c>
    </row>
    <row r="138" spans="1:7" outlineLevel="1" x14ac:dyDescent="0.2">
      <c r="A138" s="100" t="s">
        <v>337</v>
      </c>
      <c r="B138" s="100">
        <v>6</v>
      </c>
      <c r="C138" s="100">
        <v>2</v>
      </c>
      <c r="D138" s="146">
        <v>222600</v>
      </c>
      <c r="E138" s="171"/>
      <c r="F138" s="171"/>
      <c r="G138" s="101">
        <v>185500</v>
      </c>
    </row>
    <row r="139" spans="1:7" outlineLevel="1" x14ac:dyDescent="0.2">
      <c r="A139" s="100" t="s">
        <v>337</v>
      </c>
      <c r="B139" s="100">
        <v>7</v>
      </c>
      <c r="C139" s="100">
        <v>2</v>
      </c>
      <c r="D139" s="146">
        <v>226320</v>
      </c>
      <c r="E139" s="171"/>
      <c r="F139" s="171"/>
      <c r="G139" s="101">
        <v>188600</v>
      </c>
    </row>
    <row r="140" spans="1:7" outlineLevel="1" x14ac:dyDescent="0.2">
      <c r="A140" s="100" t="s">
        <v>337</v>
      </c>
      <c r="B140" s="100">
        <v>8</v>
      </c>
      <c r="C140" s="100">
        <v>2</v>
      </c>
      <c r="D140" s="146">
        <v>230040</v>
      </c>
      <c r="E140" s="171"/>
      <c r="F140" s="171"/>
      <c r="G140" s="101">
        <v>191700</v>
      </c>
    </row>
    <row r="141" spans="1:7" outlineLevel="1" x14ac:dyDescent="0.2">
      <c r="A141" s="100" t="s">
        <v>337</v>
      </c>
      <c r="B141" s="100">
        <v>9</v>
      </c>
      <c r="C141" s="100">
        <v>2</v>
      </c>
      <c r="D141" s="146">
        <v>233760</v>
      </c>
      <c r="E141" s="171"/>
      <c r="F141" s="171"/>
      <c r="G141" s="101">
        <v>194800</v>
      </c>
    </row>
    <row r="142" spans="1:7" outlineLevel="1" x14ac:dyDescent="0.2">
      <c r="A142" s="100" t="s">
        <v>337</v>
      </c>
      <c r="B142" s="100">
        <v>10</v>
      </c>
      <c r="C142" s="100">
        <v>2</v>
      </c>
      <c r="D142" s="146">
        <v>237480</v>
      </c>
      <c r="E142" s="171"/>
      <c r="F142" s="171"/>
      <c r="G142" s="101">
        <v>197900</v>
      </c>
    </row>
    <row r="143" spans="1:7" outlineLevel="1" x14ac:dyDescent="0.2">
      <c r="A143" s="100" t="s">
        <v>337</v>
      </c>
      <c r="B143" s="100">
        <v>11</v>
      </c>
      <c r="C143" s="100">
        <v>2</v>
      </c>
      <c r="D143" s="146">
        <v>241200</v>
      </c>
      <c r="E143" s="171"/>
      <c r="F143" s="171"/>
      <c r="G143" s="101">
        <v>201000</v>
      </c>
    </row>
    <row r="144" spans="1:7" outlineLevel="1" x14ac:dyDescent="0.2">
      <c r="A144" s="100" t="s">
        <v>337</v>
      </c>
      <c r="B144" s="100">
        <v>12</v>
      </c>
      <c r="C144" s="100">
        <v>2</v>
      </c>
      <c r="D144" s="146">
        <v>244920</v>
      </c>
      <c r="E144" s="171"/>
      <c r="F144" s="171"/>
      <c r="G144" s="101">
        <v>204100</v>
      </c>
    </row>
    <row r="145" spans="1:7" outlineLevel="1" x14ac:dyDescent="0.2">
      <c r="A145" s="97" t="s">
        <v>337</v>
      </c>
      <c r="B145" s="97">
        <v>1</v>
      </c>
      <c r="C145" s="97">
        <v>3</v>
      </c>
      <c r="D145" s="147">
        <v>257166</v>
      </c>
      <c r="E145" s="171"/>
      <c r="F145" s="171"/>
      <c r="G145" s="98">
        <v>214305</v>
      </c>
    </row>
    <row r="146" spans="1:7" x14ac:dyDescent="0.2">
      <c r="A146" s="100" t="s">
        <v>338</v>
      </c>
      <c r="B146" s="100">
        <v>1</v>
      </c>
      <c r="C146" s="100">
        <v>1</v>
      </c>
      <c r="D146" s="101">
        <v>76000</v>
      </c>
      <c r="E146" s="101">
        <v>2280</v>
      </c>
      <c r="F146" s="101">
        <v>15200</v>
      </c>
      <c r="G146" s="171"/>
    </row>
    <row r="147" spans="1:7" hidden="1" outlineLevel="1" x14ac:dyDescent="0.2">
      <c r="A147" s="100" t="s">
        <v>338</v>
      </c>
      <c r="B147" s="100">
        <v>2</v>
      </c>
      <c r="C147" s="100">
        <v>1</v>
      </c>
      <c r="D147" s="101">
        <v>81000</v>
      </c>
      <c r="E147" s="101">
        <v>2430</v>
      </c>
      <c r="F147" s="101">
        <v>16200</v>
      </c>
      <c r="G147" s="171"/>
    </row>
    <row r="148" spans="1:7" hidden="1" outlineLevel="1" x14ac:dyDescent="0.2">
      <c r="A148" s="100" t="s">
        <v>338</v>
      </c>
      <c r="B148" s="100">
        <v>3</v>
      </c>
      <c r="C148" s="100">
        <v>1</v>
      </c>
      <c r="D148" s="101">
        <v>86000</v>
      </c>
      <c r="E148" s="101">
        <v>2580</v>
      </c>
      <c r="F148" s="101">
        <v>17200</v>
      </c>
      <c r="G148" s="171"/>
    </row>
    <row r="149" spans="1:7" hidden="1" outlineLevel="1" x14ac:dyDescent="0.2">
      <c r="A149" s="100" t="s">
        <v>338</v>
      </c>
      <c r="B149" s="100">
        <v>4</v>
      </c>
      <c r="C149" s="100">
        <v>1</v>
      </c>
      <c r="D149" s="101">
        <v>92000</v>
      </c>
      <c r="E149" s="101">
        <v>2760</v>
      </c>
      <c r="F149" s="101">
        <v>18400</v>
      </c>
      <c r="G149" s="171"/>
    </row>
    <row r="150" spans="1:7" hidden="1" outlineLevel="1" x14ac:dyDescent="0.2">
      <c r="A150" s="100" t="s">
        <v>338</v>
      </c>
      <c r="B150" s="100">
        <v>5</v>
      </c>
      <c r="C150" s="100">
        <v>1</v>
      </c>
      <c r="D150" s="101">
        <v>98000</v>
      </c>
      <c r="E150" s="101">
        <v>2940</v>
      </c>
      <c r="F150" s="101">
        <v>19600</v>
      </c>
      <c r="G150" s="171"/>
    </row>
    <row r="151" spans="1:7" hidden="1" outlineLevel="1" x14ac:dyDescent="0.2">
      <c r="A151" s="100" t="s">
        <v>338</v>
      </c>
      <c r="B151" s="100">
        <v>6</v>
      </c>
      <c r="C151" s="100">
        <v>1</v>
      </c>
      <c r="D151" s="101">
        <v>104000</v>
      </c>
      <c r="E151" s="101">
        <v>3120</v>
      </c>
      <c r="F151" s="101">
        <v>20800</v>
      </c>
      <c r="G151" s="171"/>
    </row>
    <row r="152" spans="1:7" hidden="1" outlineLevel="1" x14ac:dyDescent="0.2">
      <c r="A152" s="100" t="s">
        <v>338</v>
      </c>
      <c r="B152" s="100">
        <v>7</v>
      </c>
      <c r="C152" s="100">
        <v>1</v>
      </c>
      <c r="D152" s="101">
        <v>111000</v>
      </c>
      <c r="E152" s="101">
        <v>3330</v>
      </c>
      <c r="F152" s="101">
        <v>22200</v>
      </c>
      <c r="G152" s="171"/>
    </row>
    <row r="153" spans="1:7" hidden="1" outlineLevel="1" x14ac:dyDescent="0.2">
      <c r="A153" s="100" t="s">
        <v>338</v>
      </c>
      <c r="B153" s="100">
        <v>8</v>
      </c>
      <c r="C153" s="100">
        <v>1</v>
      </c>
      <c r="D153" s="101">
        <v>118000</v>
      </c>
      <c r="E153" s="101">
        <v>3540</v>
      </c>
      <c r="F153" s="101">
        <v>23600</v>
      </c>
      <c r="G153" s="171"/>
    </row>
    <row r="154" spans="1:7" hidden="1" outlineLevel="1" x14ac:dyDescent="0.2">
      <c r="A154" s="100" t="s">
        <v>338</v>
      </c>
      <c r="B154" s="100">
        <v>9</v>
      </c>
      <c r="C154" s="100">
        <v>1</v>
      </c>
      <c r="D154" s="101">
        <v>126000</v>
      </c>
      <c r="E154" s="101">
        <v>3780</v>
      </c>
      <c r="F154" s="101">
        <v>25200</v>
      </c>
      <c r="G154" s="171"/>
    </row>
    <row r="155" spans="1:7" hidden="1" outlineLevel="1" x14ac:dyDescent="0.2">
      <c r="A155" s="100" t="s">
        <v>338</v>
      </c>
      <c r="B155" s="100">
        <v>10</v>
      </c>
      <c r="C155" s="100">
        <v>1</v>
      </c>
      <c r="D155" s="101">
        <v>134000</v>
      </c>
      <c r="E155" s="101">
        <v>4020</v>
      </c>
      <c r="F155" s="101">
        <v>26800</v>
      </c>
      <c r="G155" s="171"/>
    </row>
    <row r="156" spans="1:7" hidden="1" outlineLevel="1" x14ac:dyDescent="0.2">
      <c r="A156" s="100" t="s">
        <v>338</v>
      </c>
      <c r="B156" s="100">
        <v>11</v>
      </c>
      <c r="C156" s="100">
        <v>1</v>
      </c>
      <c r="D156" s="101">
        <v>143000</v>
      </c>
      <c r="E156" s="101">
        <v>4290</v>
      </c>
      <c r="F156" s="101">
        <v>28600</v>
      </c>
      <c r="G156" s="171"/>
    </row>
    <row r="157" spans="1:7" hidden="1" outlineLevel="1" x14ac:dyDescent="0.2">
      <c r="A157" s="100" t="s">
        <v>338</v>
      </c>
      <c r="B157" s="100">
        <v>12</v>
      </c>
      <c r="C157" s="100">
        <v>1</v>
      </c>
      <c r="D157" s="101">
        <v>152000</v>
      </c>
      <c r="E157" s="101">
        <v>4560</v>
      </c>
      <c r="F157" s="101">
        <v>30400</v>
      </c>
      <c r="G157" s="171"/>
    </row>
    <row r="158" spans="1:7" hidden="1" outlineLevel="1" x14ac:dyDescent="0.2">
      <c r="A158" s="100" t="s">
        <v>338</v>
      </c>
      <c r="B158" s="100">
        <v>1</v>
      </c>
      <c r="C158" s="100">
        <v>2</v>
      </c>
      <c r="D158" s="101">
        <v>152000</v>
      </c>
      <c r="E158" s="101">
        <v>4560</v>
      </c>
      <c r="F158" s="101">
        <v>30400</v>
      </c>
      <c r="G158" s="171"/>
    </row>
    <row r="159" spans="1:7" hidden="1" outlineLevel="1" x14ac:dyDescent="0.2">
      <c r="A159" s="100" t="s">
        <v>338</v>
      </c>
      <c r="B159" s="100">
        <v>2</v>
      </c>
      <c r="C159" s="100">
        <v>2</v>
      </c>
      <c r="D159" s="101">
        <v>154800</v>
      </c>
      <c r="E159" s="101">
        <v>4640</v>
      </c>
      <c r="F159" s="101">
        <v>30960</v>
      </c>
      <c r="G159" s="171"/>
    </row>
    <row r="160" spans="1:7" hidden="1" outlineLevel="1" x14ac:dyDescent="0.2">
      <c r="A160" s="100" t="s">
        <v>338</v>
      </c>
      <c r="B160" s="100">
        <v>3</v>
      </c>
      <c r="C160" s="100">
        <v>2</v>
      </c>
      <c r="D160" s="101">
        <v>157600</v>
      </c>
      <c r="E160" s="101">
        <v>4730</v>
      </c>
      <c r="F160" s="101">
        <v>31520</v>
      </c>
      <c r="G160" s="171"/>
    </row>
    <row r="161" spans="1:7" hidden="1" outlineLevel="1" x14ac:dyDescent="0.2">
      <c r="A161" s="100" t="s">
        <v>338</v>
      </c>
      <c r="B161" s="100">
        <v>4</v>
      </c>
      <c r="C161" s="100">
        <v>2</v>
      </c>
      <c r="D161" s="101">
        <v>160400</v>
      </c>
      <c r="E161" s="101">
        <v>4810</v>
      </c>
      <c r="F161" s="101">
        <v>32080</v>
      </c>
      <c r="G161" s="171"/>
    </row>
    <row r="162" spans="1:7" hidden="1" outlineLevel="1" x14ac:dyDescent="0.2">
      <c r="A162" s="100" t="s">
        <v>338</v>
      </c>
      <c r="B162" s="100">
        <v>5</v>
      </c>
      <c r="C162" s="100">
        <v>2</v>
      </c>
      <c r="D162" s="101">
        <v>163200</v>
      </c>
      <c r="E162" s="101">
        <v>4900</v>
      </c>
      <c r="F162" s="101">
        <v>32640</v>
      </c>
      <c r="G162" s="171"/>
    </row>
    <row r="163" spans="1:7" hidden="1" outlineLevel="1" x14ac:dyDescent="0.2">
      <c r="A163" s="100" t="s">
        <v>338</v>
      </c>
      <c r="B163" s="100">
        <v>6</v>
      </c>
      <c r="C163" s="100">
        <v>2</v>
      </c>
      <c r="D163" s="101">
        <v>166000</v>
      </c>
      <c r="E163" s="101">
        <v>4980</v>
      </c>
      <c r="F163" s="101">
        <v>33200</v>
      </c>
      <c r="G163" s="171"/>
    </row>
    <row r="164" spans="1:7" hidden="1" outlineLevel="1" x14ac:dyDescent="0.2">
      <c r="A164" s="100" t="s">
        <v>338</v>
      </c>
      <c r="B164" s="100">
        <v>7</v>
      </c>
      <c r="C164" s="100">
        <v>2</v>
      </c>
      <c r="D164" s="101">
        <v>168800</v>
      </c>
      <c r="E164" s="101">
        <v>5060</v>
      </c>
      <c r="F164" s="101">
        <v>33760</v>
      </c>
      <c r="G164" s="171"/>
    </row>
    <row r="165" spans="1:7" hidden="1" outlineLevel="1" x14ac:dyDescent="0.2">
      <c r="A165" s="100" t="s">
        <v>338</v>
      </c>
      <c r="B165" s="100">
        <v>8</v>
      </c>
      <c r="C165" s="100">
        <v>2</v>
      </c>
      <c r="D165" s="101">
        <v>171600</v>
      </c>
      <c r="E165" s="101">
        <v>5150</v>
      </c>
      <c r="F165" s="101">
        <v>34320</v>
      </c>
      <c r="G165" s="171"/>
    </row>
    <row r="166" spans="1:7" hidden="1" outlineLevel="1" x14ac:dyDescent="0.2">
      <c r="A166" s="100" t="s">
        <v>338</v>
      </c>
      <c r="B166" s="100">
        <v>9</v>
      </c>
      <c r="C166" s="100">
        <v>2</v>
      </c>
      <c r="D166" s="101">
        <v>174400</v>
      </c>
      <c r="E166" s="101">
        <v>5230</v>
      </c>
      <c r="F166" s="101">
        <v>34880</v>
      </c>
      <c r="G166" s="171"/>
    </row>
    <row r="167" spans="1:7" hidden="1" outlineLevel="1" x14ac:dyDescent="0.2">
      <c r="A167" s="100" t="s">
        <v>338</v>
      </c>
      <c r="B167" s="100">
        <v>10</v>
      </c>
      <c r="C167" s="100">
        <v>2</v>
      </c>
      <c r="D167" s="101">
        <v>177200</v>
      </c>
      <c r="E167" s="101">
        <v>5320</v>
      </c>
      <c r="F167" s="101">
        <v>35440</v>
      </c>
      <c r="G167" s="171"/>
    </row>
    <row r="168" spans="1:7" hidden="1" outlineLevel="1" x14ac:dyDescent="0.2">
      <c r="A168" s="100" t="s">
        <v>338</v>
      </c>
      <c r="B168" s="100">
        <v>11</v>
      </c>
      <c r="C168" s="100">
        <v>2</v>
      </c>
      <c r="D168" s="101">
        <v>180000</v>
      </c>
      <c r="E168" s="101">
        <v>5400</v>
      </c>
      <c r="F168" s="101">
        <v>36000</v>
      </c>
      <c r="G168" s="171"/>
    </row>
    <row r="169" spans="1:7" hidden="1" outlineLevel="1" x14ac:dyDescent="0.2">
      <c r="A169" s="100" t="s">
        <v>338</v>
      </c>
      <c r="B169" s="100">
        <v>12</v>
      </c>
      <c r="C169" s="100">
        <v>2</v>
      </c>
      <c r="D169" s="101">
        <v>182800</v>
      </c>
      <c r="E169" s="101">
        <v>5480</v>
      </c>
      <c r="F169" s="101">
        <v>36560</v>
      </c>
      <c r="G169" s="171"/>
    </row>
    <row r="170" spans="1:7" hidden="1" outlineLevel="1" x14ac:dyDescent="0.2">
      <c r="A170" s="97" t="s">
        <v>338</v>
      </c>
      <c r="B170" s="97">
        <v>1</v>
      </c>
      <c r="C170" s="97">
        <v>3</v>
      </c>
      <c r="D170" s="98">
        <v>191940</v>
      </c>
      <c r="E170" s="98">
        <v>5760</v>
      </c>
      <c r="F170" s="98">
        <v>38388</v>
      </c>
      <c r="G170" s="171"/>
    </row>
    <row r="171" spans="1:7" collapsed="1" x14ac:dyDescent="0.2">
      <c r="A171" s="100" t="s">
        <v>339</v>
      </c>
      <c r="B171" s="100">
        <v>1</v>
      </c>
      <c r="C171" s="100">
        <v>1</v>
      </c>
      <c r="D171" s="101">
        <v>38000</v>
      </c>
      <c r="E171" s="101">
        <v>1140</v>
      </c>
      <c r="F171" s="101">
        <v>7600</v>
      </c>
      <c r="G171" s="171"/>
    </row>
    <row r="172" spans="1:7" hidden="1" outlineLevel="1" x14ac:dyDescent="0.2">
      <c r="A172" s="100" t="s">
        <v>339</v>
      </c>
      <c r="B172" s="100">
        <v>2</v>
      </c>
      <c r="C172" s="100">
        <v>1</v>
      </c>
      <c r="D172" s="101">
        <v>40000</v>
      </c>
      <c r="E172" s="101">
        <v>1200</v>
      </c>
      <c r="F172" s="101">
        <v>8000</v>
      </c>
      <c r="G172" s="171"/>
    </row>
    <row r="173" spans="1:7" hidden="1" outlineLevel="1" x14ac:dyDescent="0.2">
      <c r="A173" s="100" t="s">
        <v>339</v>
      </c>
      <c r="B173" s="100">
        <v>3</v>
      </c>
      <c r="C173" s="100">
        <v>1</v>
      </c>
      <c r="D173" s="101">
        <v>43000</v>
      </c>
      <c r="E173" s="101">
        <v>1290</v>
      </c>
      <c r="F173" s="101">
        <v>8600</v>
      </c>
      <c r="G173" s="171"/>
    </row>
    <row r="174" spans="1:7" hidden="1" outlineLevel="1" x14ac:dyDescent="0.2">
      <c r="A174" s="100" t="s">
        <v>339</v>
      </c>
      <c r="B174" s="100">
        <v>4</v>
      </c>
      <c r="C174" s="100">
        <v>1</v>
      </c>
      <c r="D174" s="101">
        <v>46000</v>
      </c>
      <c r="E174" s="101">
        <v>1380</v>
      </c>
      <c r="F174" s="101">
        <v>9200</v>
      </c>
      <c r="G174" s="171"/>
    </row>
    <row r="175" spans="1:7" hidden="1" outlineLevel="1" x14ac:dyDescent="0.2">
      <c r="A175" s="100" t="s">
        <v>339</v>
      </c>
      <c r="B175" s="100">
        <v>5</v>
      </c>
      <c r="C175" s="100">
        <v>1</v>
      </c>
      <c r="D175" s="101">
        <v>49000</v>
      </c>
      <c r="E175" s="101">
        <v>1470</v>
      </c>
      <c r="F175" s="101">
        <v>9800</v>
      </c>
      <c r="G175" s="171"/>
    </row>
    <row r="176" spans="1:7" hidden="1" outlineLevel="1" x14ac:dyDescent="0.2">
      <c r="A176" s="100" t="s">
        <v>339</v>
      </c>
      <c r="B176" s="100">
        <v>6</v>
      </c>
      <c r="C176" s="100">
        <v>1</v>
      </c>
      <c r="D176" s="101">
        <v>52000</v>
      </c>
      <c r="E176" s="101">
        <v>1560</v>
      </c>
      <c r="F176" s="101">
        <v>10400</v>
      </c>
      <c r="G176" s="171"/>
    </row>
    <row r="177" spans="1:7" hidden="1" outlineLevel="1" x14ac:dyDescent="0.2">
      <c r="A177" s="100" t="s">
        <v>339</v>
      </c>
      <c r="B177" s="100">
        <v>7</v>
      </c>
      <c r="C177" s="100">
        <v>1</v>
      </c>
      <c r="D177" s="101">
        <v>55000</v>
      </c>
      <c r="E177" s="101">
        <v>1650</v>
      </c>
      <c r="F177" s="101">
        <v>11000</v>
      </c>
      <c r="G177" s="171"/>
    </row>
    <row r="178" spans="1:7" hidden="1" outlineLevel="1" x14ac:dyDescent="0.2">
      <c r="A178" s="100" t="s">
        <v>339</v>
      </c>
      <c r="B178" s="100">
        <v>8</v>
      </c>
      <c r="C178" s="100">
        <v>1</v>
      </c>
      <c r="D178" s="101">
        <v>58000</v>
      </c>
      <c r="E178" s="101">
        <v>1740</v>
      </c>
      <c r="F178" s="101">
        <v>11600</v>
      </c>
      <c r="G178" s="171"/>
    </row>
    <row r="179" spans="1:7" hidden="1" outlineLevel="1" x14ac:dyDescent="0.2">
      <c r="A179" s="100" t="s">
        <v>339</v>
      </c>
      <c r="B179" s="100">
        <v>9</v>
      </c>
      <c r="C179" s="100">
        <v>1</v>
      </c>
      <c r="D179" s="101">
        <v>62000</v>
      </c>
      <c r="E179" s="101">
        <v>1860</v>
      </c>
      <c r="F179" s="101">
        <v>12400</v>
      </c>
      <c r="G179" s="171"/>
    </row>
    <row r="180" spans="1:7" hidden="1" outlineLevel="1" x14ac:dyDescent="0.2">
      <c r="A180" s="100" t="s">
        <v>339</v>
      </c>
      <c r="B180" s="100">
        <v>10</v>
      </c>
      <c r="C180" s="100">
        <v>1</v>
      </c>
      <c r="D180" s="101">
        <v>66000</v>
      </c>
      <c r="E180" s="101">
        <v>1980</v>
      </c>
      <c r="F180" s="101">
        <v>13200</v>
      </c>
      <c r="G180" s="171"/>
    </row>
    <row r="181" spans="1:7" hidden="1" outlineLevel="1" x14ac:dyDescent="0.2">
      <c r="A181" s="100" t="s">
        <v>339</v>
      </c>
      <c r="B181" s="100">
        <v>11</v>
      </c>
      <c r="C181" s="100">
        <v>1</v>
      </c>
      <c r="D181" s="101">
        <v>70000</v>
      </c>
      <c r="E181" s="101">
        <v>2100</v>
      </c>
      <c r="F181" s="101">
        <v>14000</v>
      </c>
      <c r="G181" s="171"/>
    </row>
    <row r="182" spans="1:7" hidden="1" outlineLevel="1" x14ac:dyDescent="0.2">
      <c r="A182" s="100" t="s">
        <v>339</v>
      </c>
      <c r="B182" s="100">
        <v>12</v>
      </c>
      <c r="C182" s="100">
        <v>1</v>
      </c>
      <c r="D182" s="101">
        <v>74000</v>
      </c>
      <c r="E182" s="101">
        <v>2220</v>
      </c>
      <c r="F182" s="101">
        <v>14800</v>
      </c>
      <c r="G182" s="171"/>
    </row>
    <row r="183" spans="1:7" hidden="1" outlineLevel="1" x14ac:dyDescent="0.2">
      <c r="A183" s="100" t="s">
        <v>339</v>
      </c>
      <c r="B183" s="100">
        <v>1</v>
      </c>
      <c r="C183" s="100">
        <v>2</v>
      </c>
      <c r="D183" s="101">
        <v>74000</v>
      </c>
      <c r="E183" s="101">
        <v>2220</v>
      </c>
      <c r="F183" s="101">
        <v>14800</v>
      </c>
      <c r="G183" s="171"/>
    </row>
    <row r="184" spans="1:7" hidden="1" outlineLevel="1" x14ac:dyDescent="0.2">
      <c r="A184" s="100" t="s">
        <v>339</v>
      </c>
      <c r="B184" s="100">
        <v>2</v>
      </c>
      <c r="C184" s="100">
        <v>2</v>
      </c>
      <c r="D184" s="101">
        <v>75400</v>
      </c>
      <c r="E184" s="101">
        <v>2260</v>
      </c>
      <c r="F184" s="101">
        <v>15080</v>
      </c>
      <c r="G184" s="171"/>
    </row>
    <row r="185" spans="1:7" hidden="1" outlineLevel="1" x14ac:dyDescent="0.2">
      <c r="A185" s="100" t="s">
        <v>339</v>
      </c>
      <c r="B185" s="100">
        <v>3</v>
      </c>
      <c r="C185" s="100">
        <v>2</v>
      </c>
      <c r="D185" s="101">
        <v>76800</v>
      </c>
      <c r="E185" s="101">
        <v>2300</v>
      </c>
      <c r="F185" s="101">
        <v>15360</v>
      </c>
      <c r="G185" s="171"/>
    </row>
    <row r="186" spans="1:7" hidden="1" outlineLevel="1" x14ac:dyDescent="0.2">
      <c r="A186" s="100" t="s">
        <v>339</v>
      </c>
      <c r="B186" s="100">
        <v>4</v>
      </c>
      <c r="C186" s="100">
        <v>2</v>
      </c>
      <c r="D186" s="101">
        <v>78200</v>
      </c>
      <c r="E186" s="101">
        <v>2350</v>
      </c>
      <c r="F186" s="101">
        <v>15640</v>
      </c>
      <c r="G186" s="171"/>
    </row>
    <row r="187" spans="1:7" hidden="1" outlineLevel="1" x14ac:dyDescent="0.2">
      <c r="A187" s="100" t="s">
        <v>339</v>
      </c>
      <c r="B187" s="100">
        <v>5</v>
      </c>
      <c r="C187" s="100">
        <v>2</v>
      </c>
      <c r="D187" s="101">
        <v>79600</v>
      </c>
      <c r="E187" s="101">
        <v>2390</v>
      </c>
      <c r="F187" s="101">
        <v>15920</v>
      </c>
      <c r="G187" s="171"/>
    </row>
    <row r="188" spans="1:7" hidden="1" outlineLevel="1" x14ac:dyDescent="0.2">
      <c r="A188" s="100" t="s">
        <v>339</v>
      </c>
      <c r="B188" s="100">
        <v>6</v>
      </c>
      <c r="C188" s="100">
        <v>2</v>
      </c>
      <c r="D188" s="101">
        <v>81000</v>
      </c>
      <c r="E188" s="101">
        <v>2430</v>
      </c>
      <c r="F188" s="101">
        <v>16200</v>
      </c>
      <c r="G188" s="171"/>
    </row>
    <row r="189" spans="1:7" hidden="1" outlineLevel="1" x14ac:dyDescent="0.2">
      <c r="A189" s="100" t="s">
        <v>339</v>
      </c>
      <c r="B189" s="100">
        <v>7</v>
      </c>
      <c r="C189" s="100">
        <v>2</v>
      </c>
      <c r="D189" s="101">
        <v>82400</v>
      </c>
      <c r="E189" s="101">
        <v>2470</v>
      </c>
      <c r="F189" s="101">
        <v>16480</v>
      </c>
      <c r="G189" s="171"/>
    </row>
    <row r="190" spans="1:7" hidden="1" outlineLevel="1" x14ac:dyDescent="0.2">
      <c r="A190" s="100" t="s">
        <v>339</v>
      </c>
      <c r="B190" s="100">
        <v>8</v>
      </c>
      <c r="C190" s="100">
        <v>2</v>
      </c>
      <c r="D190" s="101">
        <v>83800</v>
      </c>
      <c r="E190" s="101">
        <v>2510</v>
      </c>
      <c r="F190" s="101">
        <v>16760</v>
      </c>
      <c r="G190" s="171"/>
    </row>
    <row r="191" spans="1:7" hidden="1" outlineLevel="1" x14ac:dyDescent="0.2">
      <c r="A191" s="100" t="s">
        <v>339</v>
      </c>
      <c r="B191" s="100">
        <v>9</v>
      </c>
      <c r="C191" s="100">
        <v>2</v>
      </c>
      <c r="D191" s="101">
        <v>85200</v>
      </c>
      <c r="E191" s="101">
        <v>2560</v>
      </c>
      <c r="F191" s="101">
        <v>17040</v>
      </c>
      <c r="G191" s="171"/>
    </row>
    <row r="192" spans="1:7" hidden="1" outlineLevel="1" x14ac:dyDescent="0.2">
      <c r="A192" s="100" t="s">
        <v>339</v>
      </c>
      <c r="B192" s="100">
        <v>10</v>
      </c>
      <c r="C192" s="100">
        <v>2</v>
      </c>
      <c r="D192" s="101">
        <v>86600</v>
      </c>
      <c r="E192" s="101">
        <v>2600</v>
      </c>
      <c r="F192" s="101">
        <v>17320</v>
      </c>
      <c r="G192" s="171"/>
    </row>
    <row r="193" spans="1:7" hidden="1" outlineLevel="1" x14ac:dyDescent="0.2">
      <c r="A193" s="100" t="s">
        <v>339</v>
      </c>
      <c r="B193" s="100">
        <v>11</v>
      </c>
      <c r="C193" s="100">
        <v>2</v>
      </c>
      <c r="D193" s="101">
        <v>88000</v>
      </c>
      <c r="E193" s="101">
        <v>2640</v>
      </c>
      <c r="F193" s="101">
        <v>17600</v>
      </c>
      <c r="G193" s="171"/>
    </row>
    <row r="194" spans="1:7" hidden="1" outlineLevel="1" x14ac:dyDescent="0.2">
      <c r="A194" s="100" t="s">
        <v>339</v>
      </c>
      <c r="B194" s="100">
        <v>12</v>
      </c>
      <c r="C194" s="100">
        <v>2</v>
      </c>
      <c r="D194" s="101">
        <v>89400</v>
      </c>
      <c r="E194" s="101">
        <v>2680</v>
      </c>
      <c r="F194" s="101">
        <v>17880</v>
      </c>
      <c r="G194" s="171"/>
    </row>
    <row r="195" spans="1:7" hidden="1" outlineLevel="1" x14ac:dyDescent="0.2">
      <c r="A195" s="100" t="s">
        <v>339</v>
      </c>
      <c r="B195" s="97">
        <v>1</v>
      </c>
      <c r="C195" s="97">
        <v>3</v>
      </c>
      <c r="D195" s="98">
        <v>93870</v>
      </c>
      <c r="E195" s="98">
        <v>2820</v>
      </c>
      <c r="F195" s="98">
        <v>18774</v>
      </c>
      <c r="G195" s="171"/>
    </row>
    <row r="196" spans="1:7" collapsed="1" x14ac:dyDescent="0.2">
      <c r="A196" s="100" t="s">
        <v>340</v>
      </c>
      <c r="B196" s="100">
        <v>1</v>
      </c>
      <c r="C196" s="100">
        <v>1</v>
      </c>
      <c r="D196" s="101">
        <v>80000</v>
      </c>
      <c r="E196" s="101"/>
      <c r="F196" s="101"/>
      <c r="G196" s="171"/>
    </row>
    <row r="197" spans="1:7" hidden="1" outlineLevel="1" x14ac:dyDescent="0.2">
      <c r="A197" s="100" t="s">
        <v>340</v>
      </c>
      <c r="B197" s="100">
        <v>2</v>
      </c>
      <c r="C197" s="100">
        <v>1</v>
      </c>
      <c r="D197" s="101">
        <v>86000</v>
      </c>
      <c r="E197" s="101"/>
      <c r="F197" s="101"/>
      <c r="G197" s="171"/>
    </row>
    <row r="198" spans="1:7" hidden="1" outlineLevel="1" x14ac:dyDescent="0.2">
      <c r="A198" s="100" t="s">
        <v>340</v>
      </c>
      <c r="B198" s="100">
        <v>3</v>
      </c>
      <c r="C198" s="100">
        <v>1</v>
      </c>
      <c r="D198" s="101">
        <v>92000</v>
      </c>
      <c r="E198" s="101"/>
      <c r="F198" s="101"/>
      <c r="G198" s="171"/>
    </row>
    <row r="199" spans="1:7" hidden="1" outlineLevel="1" x14ac:dyDescent="0.2">
      <c r="A199" s="100" t="s">
        <v>340</v>
      </c>
      <c r="B199" s="100">
        <v>4</v>
      </c>
      <c r="C199" s="100">
        <v>1</v>
      </c>
      <c r="D199" s="101">
        <v>98000</v>
      </c>
      <c r="E199" s="101"/>
      <c r="F199" s="101"/>
      <c r="G199" s="171"/>
    </row>
    <row r="200" spans="1:7" hidden="1" outlineLevel="1" x14ac:dyDescent="0.2">
      <c r="A200" s="100" t="s">
        <v>340</v>
      </c>
      <c r="B200" s="100">
        <v>5</v>
      </c>
      <c r="C200" s="100">
        <v>1</v>
      </c>
      <c r="D200" s="101">
        <v>104000</v>
      </c>
      <c r="E200" s="101"/>
      <c r="F200" s="101"/>
      <c r="G200" s="171"/>
    </row>
    <row r="201" spans="1:7" hidden="1" outlineLevel="1" x14ac:dyDescent="0.2">
      <c r="A201" s="100" t="s">
        <v>340</v>
      </c>
      <c r="B201" s="100">
        <v>6</v>
      </c>
      <c r="C201" s="100">
        <v>1</v>
      </c>
      <c r="D201" s="101">
        <v>110000</v>
      </c>
      <c r="E201" s="101"/>
      <c r="F201" s="101"/>
      <c r="G201" s="171"/>
    </row>
    <row r="202" spans="1:7" hidden="1" outlineLevel="1" x14ac:dyDescent="0.2">
      <c r="A202" s="100" t="s">
        <v>340</v>
      </c>
      <c r="B202" s="100">
        <v>7</v>
      </c>
      <c r="C202" s="100">
        <v>1</v>
      </c>
      <c r="D202" s="101">
        <v>118000</v>
      </c>
      <c r="E202" s="101"/>
      <c r="F202" s="101"/>
      <c r="G202" s="171"/>
    </row>
    <row r="203" spans="1:7" hidden="1" outlineLevel="1" x14ac:dyDescent="0.2">
      <c r="A203" s="100" t="s">
        <v>340</v>
      </c>
      <c r="B203" s="100">
        <v>8</v>
      </c>
      <c r="C203" s="100">
        <v>1</v>
      </c>
      <c r="D203" s="101">
        <v>126000</v>
      </c>
      <c r="E203" s="101"/>
      <c r="F203" s="101"/>
      <c r="G203" s="171"/>
    </row>
    <row r="204" spans="1:7" hidden="1" outlineLevel="1" x14ac:dyDescent="0.2">
      <c r="A204" s="100" t="s">
        <v>340</v>
      </c>
      <c r="B204" s="100">
        <v>9</v>
      </c>
      <c r="C204" s="100">
        <v>1</v>
      </c>
      <c r="D204" s="101">
        <v>134000</v>
      </c>
      <c r="E204" s="101"/>
      <c r="F204" s="101"/>
      <c r="G204" s="171"/>
    </row>
    <row r="205" spans="1:7" hidden="1" outlineLevel="1" x14ac:dyDescent="0.2">
      <c r="A205" s="100" t="s">
        <v>340</v>
      </c>
      <c r="B205" s="100">
        <v>10</v>
      </c>
      <c r="C205" s="100">
        <v>1</v>
      </c>
      <c r="D205" s="101">
        <v>142000</v>
      </c>
      <c r="E205" s="101"/>
      <c r="F205" s="101"/>
      <c r="G205" s="171"/>
    </row>
    <row r="206" spans="1:7" hidden="1" outlineLevel="1" x14ac:dyDescent="0.2">
      <c r="A206" s="100" t="s">
        <v>340</v>
      </c>
      <c r="B206" s="100">
        <v>11</v>
      </c>
      <c r="C206" s="100">
        <v>1</v>
      </c>
      <c r="D206" s="101">
        <v>150000</v>
      </c>
      <c r="E206" s="101"/>
      <c r="F206" s="101"/>
      <c r="G206" s="171"/>
    </row>
    <row r="207" spans="1:7" hidden="1" outlineLevel="1" x14ac:dyDescent="0.2">
      <c r="A207" s="100" t="s">
        <v>340</v>
      </c>
      <c r="B207" s="100">
        <v>12</v>
      </c>
      <c r="C207" s="100">
        <v>1</v>
      </c>
      <c r="D207" s="101">
        <v>160000</v>
      </c>
      <c r="E207" s="101"/>
      <c r="F207" s="101"/>
      <c r="G207" s="171"/>
    </row>
    <row r="208" spans="1:7" hidden="1" outlineLevel="1" x14ac:dyDescent="0.2">
      <c r="A208" s="100" t="s">
        <v>340</v>
      </c>
      <c r="B208" s="100">
        <v>1</v>
      </c>
      <c r="C208" s="100">
        <v>2</v>
      </c>
      <c r="D208" s="101">
        <v>160000</v>
      </c>
      <c r="E208" s="101"/>
      <c r="F208" s="101"/>
      <c r="G208" s="171"/>
    </row>
    <row r="209" spans="1:7" hidden="1" outlineLevel="1" x14ac:dyDescent="0.2">
      <c r="A209" s="100" t="s">
        <v>340</v>
      </c>
      <c r="B209" s="100">
        <v>2</v>
      </c>
      <c r="C209" s="100">
        <v>2</v>
      </c>
      <c r="D209" s="101">
        <v>163000</v>
      </c>
      <c r="E209" s="101"/>
      <c r="F209" s="101"/>
      <c r="G209" s="171"/>
    </row>
    <row r="210" spans="1:7" hidden="1" outlineLevel="1" x14ac:dyDescent="0.2">
      <c r="A210" s="100" t="s">
        <v>340</v>
      </c>
      <c r="B210" s="100">
        <v>3</v>
      </c>
      <c r="C210" s="100">
        <v>2</v>
      </c>
      <c r="D210" s="101">
        <v>166000</v>
      </c>
      <c r="E210" s="101"/>
      <c r="F210" s="101"/>
      <c r="G210" s="171"/>
    </row>
    <row r="211" spans="1:7" hidden="1" outlineLevel="1" x14ac:dyDescent="0.2">
      <c r="A211" s="100" t="s">
        <v>340</v>
      </c>
      <c r="B211" s="100">
        <v>4</v>
      </c>
      <c r="C211" s="100">
        <v>2</v>
      </c>
      <c r="D211" s="101">
        <v>169000</v>
      </c>
      <c r="E211" s="101"/>
      <c r="F211" s="101"/>
      <c r="G211" s="171"/>
    </row>
    <row r="212" spans="1:7" hidden="1" outlineLevel="1" x14ac:dyDescent="0.2">
      <c r="A212" s="100" t="s">
        <v>340</v>
      </c>
      <c r="B212" s="100">
        <v>5</v>
      </c>
      <c r="C212" s="100">
        <v>2</v>
      </c>
      <c r="D212" s="101">
        <v>172000</v>
      </c>
      <c r="E212" s="101"/>
      <c r="F212" s="101"/>
      <c r="G212" s="171"/>
    </row>
    <row r="213" spans="1:7" hidden="1" outlineLevel="1" x14ac:dyDescent="0.2">
      <c r="A213" s="100" t="s">
        <v>340</v>
      </c>
      <c r="B213" s="100">
        <v>6</v>
      </c>
      <c r="C213" s="100">
        <v>2</v>
      </c>
      <c r="D213" s="101">
        <v>175000</v>
      </c>
      <c r="E213" s="101"/>
      <c r="F213" s="101"/>
      <c r="G213" s="171"/>
    </row>
    <row r="214" spans="1:7" hidden="1" outlineLevel="1" x14ac:dyDescent="0.2">
      <c r="A214" s="100" t="s">
        <v>340</v>
      </c>
      <c r="B214" s="100">
        <v>7</v>
      </c>
      <c r="C214" s="100">
        <v>2</v>
      </c>
      <c r="D214" s="101">
        <v>178000</v>
      </c>
      <c r="E214" s="101"/>
      <c r="F214" s="101"/>
      <c r="G214" s="171"/>
    </row>
    <row r="215" spans="1:7" hidden="1" outlineLevel="1" x14ac:dyDescent="0.2">
      <c r="A215" s="100" t="s">
        <v>340</v>
      </c>
      <c r="B215" s="100">
        <v>8</v>
      </c>
      <c r="C215" s="100">
        <v>2</v>
      </c>
      <c r="D215" s="101">
        <v>181000</v>
      </c>
      <c r="E215" s="101"/>
      <c r="F215" s="101"/>
      <c r="G215" s="171"/>
    </row>
    <row r="216" spans="1:7" hidden="1" outlineLevel="1" x14ac:dyDescent="0.2">
      <c r="A216" s="100" t="s">
        <v>340</v>
      </c>
      <c r="B216" s="100">
        <v>9</v>
      </c>
      <c r="C216" s="100">
        <v>2</v>
      </c>
      <c r="D216" s="101">
        <v>184000</v>
      </c>
      <c r="E216" s="101"/>
      <c r="F216" s="101"/>
      <c r="G216" s="171"/>
    </row>
    <row r="217" spans="1:7" hidden="1" outlineLevel="1" x14ac:dyDescent="0.2">
      <c r="A217" s="100" t="s">
        <v>340</v>
      </c>
      <c r="B217" s="100">
        <v>10</v>
      </c>
      <c r="C217" s="100">
        <v>2</v>
      </c>
      <c r="D217" s="101">
        <v>187000</v>
      </c>
      <c r="E217" s="101"/>
      <c r="F217" s="101"/>
      <c r="G217" s="171"/>
    </row>
    <row r="218" spans="1:7" hidden="1" outlineLevel="1" x14ac:dyDescent="0.2">
      <c r="A218" s="100" t="s">
        <v>340</v>
      </c>
      <c r="B218" s="100">
        <v>11</v>
      </c>
      <c r="C218" s="100">
        <v>2</v>
      </c>
      <c r="D218" s="101">
        <v>190000</v>
      </c>
      <c r="E218" s="101"/>
      <c r="F218" s="101"/>
      <c r="G218" s="171"/>
    </row>
    <row r="219" spans="1:7" hidden="1" outlineLevel="1" x14ac:dyDescent="0.2">
      <c r="A219" s="100" t="s">
        <v>340</v>
      </c>
      <c r="B219" s="100">
        <v>12</v>
      </c>
      <c r="C219" s="100">
        <v>2</v>
      </c>
      <c r="D219" s="101">
        <v>193000</v>
      </c>
      <c r="E219" s="101"/>
      <c r="F219" s="101"/>
      <c r="G219" s="171"/>
    </row>
    <row r="220" spans="1:7" hidden="1" outlineLevel="1" x14ac:dyDescent="0.2">
      <c r="A220" s="97" t="s">
        <v>340</v>
      </c>
      <c r="B220" s="97">
        <v>1</v>
      </c>
      <c r="C220" s="97">
        <v>3</v>
      </c>
      <c r="D220" s="98">
        <v>202650</v>
      </c>
      <c r="E220" s="98"/>
      <c r="F220" s="98"/>
      <c r="G220" s="171"/>
    </row>
    <row r="221" spans="1:7" collapsed="1" x14ac:dyDescent="0.2">
      <c r="A221" s="100" t="s">
        <v>341</v>
      </c>
      <c r="B221" s="100">
        <v>1</v>
      </c>
      <c r="C221" s="100">
        <v>1</v>
      </c>
      <c r="D221" s="101">
        <v>101000</v>
      </c>
      <c r="E221" s="101"/>
      <c r="F221" s="101"/>
      <c r="G221" s="171"/>
    </row>
    <row r="222" spans="1:7" hidden="1" outlineLevel="1" x14ac:dyDescent="0.2">
      <c r="A222" s="100" t="s">
        <v>341</v>
      </c>
      <c r="B222" s="100">
        <v>2</v>
      </c>
      <c r="C222" s="100">
        <v>1</v>
      </c>
      <c r="D222" s="101">
        <v>108000</v>
      </c>
      <c r="E222" s="101"/>
      <c r="F222" s="101"/>
      <c r="G222" s="171"/>
    </row>
    <row r="223" spans="1:7" hidden="1" outlineLevel="1" x14ac:dyDescent="0.2">
      <c r="A223" s="100" t="s">
        <v>341</v>
      </c>
      <c r="B223" s="100">
        <v>3</v>
      </c>
      <c r="C223" s="100">
        <v>1</v>
      </c>
      <c r="D223" s="101">
        <v>115000</v>
      </c>
      <c r="E223" s="101"/>
      <c r="F223" s="101"/>
      <c r="G223" s="171"/>
    </row>
    <row r="224" spans="1:7" hidden="1" outlineLevel="1" x14ac:dyDescent="0.2">
      <c r="A224" s="100" t="s">
        <v>341</v>
      </c>
      <c r="B224" s="100">
        <v>4</v>
      </c>
      <c r="C224" s="100">
        <v>1</v>
      </c>
      <c r="D224" s="101">
        <v>121000</v>
      </c>
      <c r="E224" s="101"/>
      <c r="F224" s="101"/>
      <c r="G224" s="171"/>
    </row>
    <row r="225" spans="1:7" hidden="1" outlineLevel="1" x14ac:dyDescent="0.2">
      <c r="A225" s="100" t="s">
        <v>341</v>
      </c>
      <c r="B225" s="100">
        <v>5</v>
      </c>
      <c r="C225" s="100">
        <v>1</v>
      </c>
      <c r="D225" s="101">
        <v>129000</v>
      </c>
      <c r="E225" s="101"/>
      <c r="F225" s="101"/>
      <c r="G225" s="171"/>
    </row>
    <row r="226" spans="1:7" hidden="1" outlineLevel="1" x14ac:dyDescent="0.2">
      <c r="A226" s="100" t="s">
        <v>341</v>
      </c>
      <c r="B226" s="100">
        <v>6</v>
      </c>
      <c r="C226" s="100">
        <v>1</v>
      </c>
      <c r="D226" s="101">
        <v>138000</v>
      </c>
      <c r="E226" s="101"/>
      <c r="F226" s="101"/>
      <c r="G226" s="171"/>
    </row>
    <row r="227" spans="1:7" hidden="1" outlineLevel="1" x14ac:dyDescent="0.2">
      <c r="A227" s="100" t="s">
        <v>341</v>
      </c>
      <c r="B227" s="100">
        <v>7</v>
      </c>
      <c r="C227" s="100">
        <v>1</v>
      </c>
      <c r="D227" s="101">
        <v>146000</v>
      </c>
      <c r="E227" s="101"/>
      <c r="F227" s="101"/>
      <c r="G227" s="171"/>
    </row>
    <row r="228" spans="1:7" hidden="1" outlineLevel="1" x14ac:dyDescent="0.2">
      <c r="A228" s="100" t="s">
        <v>341</v>
      </c>
      <c r="B228" s="100">
        <v>8</v>
      </c>
      <c r="C228" s="100">
        <v>1</v>
      </c>
      <c r="D228" s="101">
        <v>156000</v>
      </c>
      <c r="E228" s="101"/>
      <c r="F228" s="101"/>
      <c r="G228" s="171"/>
    </row>
    <row r="229" spans="1:7" hidden="1" outlineLevel="1" x14ac:dyDescent="0.2">
      <c r="A229" s="100" t="s">
        <v>341</v>
      </c>
      <c r="B229" s="100">
        <v>9</v>
      </c>
      <c r="C229" s="100">
        <v>1</v>
      </c>
      <c r="D229" s="101">
        <v>166000</v>
      </c>
      <c r="E229" s="101"/>
      <c r="F229" s="101"/>
      <c r="G229" s="171"/>
    </row>
    <row r="230" spans="1:7" hidden="1" outlineLevel="1" x14ac:dyDescent="0.2">
      <c r="A230" s="100" t="s">
        <v>341</v>
      </c>
      <c r="B230" s="100">
        <v>10</v>
      </c>
      <c r="C230" s="100">
        <v>1</v>
      </c>
      <c r="D230" s="101">
        <v>176000</v>
      </c>
      <c r="E230" s="101"/>
      <c r="F230" s="101"/>
      <c r="G230" s="171"/>
    </row>
    <row r="231" spans="1:7" hidden="1" outlineLevel="1" x14ac:dyDescent="0.2">
      <c r="A231" s="100" t="s">
        <v>341</v>
      </c>
      <c r="B231" s="100">
        <v>11</v>
      </c>
      <c r="C231" s="100">
        <v>1</v>
      </c>
      <c r="D231" s="101">
        <v>188000</v>
      </c>
      <c r="E231" s="101"/>
      <c r="F231" s="101"/>
      <c r="G231" s="171"/>
    </row>
    <row r="232" spans="1:7" hidden="1" outlineLevel="1" x14ac:dyDescent="0.2">
      <c r="A232" s="100" t="s">
        <v>341</v>
      </c>
      <c r="B232" s="100">
        <v>12</v>
      </c>
      <c r="C232" s="100">
        <v>1</v>
      </c>
      <c r="D232" s="101">
        <v>199000</v>
      </c>
      <c r="E232" s="101"/>
      <c r="F232" s="101"/>
      <c r="G232" s="171"/>
    </row>
    <row r="233" spans="1:7" hidden="1" outlineLevel="1" x14ac:dyDescent="0.2">
      <c r="A233" s="100" t="s">
        <v>341</v>
      </c>
      <c r="B233" s="100">
        <v>1</v>
      </c>
      <c r="C233" s="100">
        <v>2</v>
      </c>
      <c r="D233" s="101">
        <v>199000</v>
      </c>
      <c r="E233" s="101"/>
      <c r="F233" s="101"/>
      <c r="G233" s="171"/>
    </row>
    <row r="234" spans="1:7" hidden="1" outlineLevel="1" x14ac:dyDescent="0.2">
      <c r="A234" s="100" t="s">
        <v>341</v>
      </c>
      <c r="B234" s="100">
        <v>2</v>
      </c>
      <c r="C234" s="100">
        <v>2</v>
      </c>
      <c r="D234" s="101">
        <v>202700</v>
      </c>
      <c r="E234" s="101"/>
      <c r="F234" s="101"/>
      <c r="G234" s="171"/>
    </row>
    <row r="235" spans="1:7" hidden="1" outlineLevel="1" x14ac:dyDescent="0.2">
      <c r="A235" s="100" t="s">
        <v>341</v>
      </c>
      <c r="B235" s="100">
        <v>3</v>
      </c>
      <c r="C235" s="100">
        <v>2</v>
      </c>
      <c r="D235" s="101">
        <v>206400</v>
      </c>
      <c r="E235" s="101"/>
      <c r="F235" s="101"/>
      <c r="G235" s="171"/>
    </row>
    <row r="236" spans="1:7" hidden="1" outlineLevel="1" x14ac:dyDescent="0.2">
      <c r="A236" s="100" t="s">
        <v>341</v>
      </c>
      <c r="B236" s="100">
        <v>4</v>
      </c>
      <c r="C236" s="100">
        <v>2</v>
      </c>
      <c r="D236" s="101">
        <v>210100</v>
      </c>
      <c r="E236" s="101"/>
      <c r="F236" s="101"/>
      <c r="G236" s="171"/>
    </row>
    <row r="237" spans="1:7" hidden="1" outlineLevel="1" x14ac:dyDescent="0.2">
      <c r="A237" s="100" t="s">
        <v>341</v>
      </c>
      <c r="B237" s="100">
        <v>5</v>
      </c>
      <c r="C237" s="100">
        <v>2</v>
      </c>
      <c r="D237" s="101">
        <v>213800</v>
      </c>
      <c r="E237" s="101"/>
      <c r="F237" s="101"/>
      <c r="G237" s="171"/>
    </row>
    <row r="238" spans="1:7" hidden="1" outlineLevel="1" x14ac:dyDescent="0.2">
      <c r="A238" s="100" t="s">
        <v>341</v>
      </c>
      <c r="B238" s="100">
        <v>6</v>
      </c>
      <c r="C238" s="100">
        <v>2</v>
      </c>
      <c r="D238" s="101">
        <v>217500</v>
      </c>
      <c r="E238" s="101"/>
      <c r="F238" s="101"/>
      <c r="G238" s="171"/>
    </row>
    <row r="239" spans="1:7" hidden="1" outlineLevel="1" x14ac:dyDescent="0.2">
      <c r="A239" s="100" t="s">
        <v>341</v>
      </c>
      <c r="B239" s="100">
        <v>7</v>
      </c>
      <c r="C239" s="100">
        <v>2</v>
      </c>
      <c r="D239" s="101">
        <v>221200</v>
      </c>
      <c r="E239" s="101"/>
      <c r="F239" s="101"/>
      <c r="G239" s="171"/>
    </row>
    <row r="240" spans="1:7" hidden="1" outlineLevel="1" x14ac:dyDescent="0.2">
      <c r="A240" s="100" t="s">
        <v>341</v>
      </c>
      <c r="B240" s="100">
        <v>8</v>
      </c>
      <c r="C240" s="100">
        <v>2</v>
      </c>
      <c r="D240" s="101">
        <v>224900</v>
      </c>
      <c r="E240" s="101"/>
      <c r="F240" s="101"/>
      <c r="G240" s="171"/>
    </row>
    <row r="241" spans="1:7" hidden="1" outlineLevel="1" x14ac:dyDescent="0.2">
      <c r="A241" s="100" t="s">
        <v>341</v>
      </c>
      <c r="B241" s="100">
        <v>9</v>
      </c>
      <c r="C241" s="100">
        <v>2</v>
      </c>
      <c r="D241" s="101">
        <v>228600</v>
      </c>
      <c r="E241" s="101"/>
      <c r="F241" s="101"/>
      <c r="G241" s="171"/>
    </row>
    <row r="242" spans="1:7" hidden="1" outlineLevel="1" x14ac:dyDescent="0.2">
      <c r="A242" s="100" t="s">
        <v>341</v>
      </c>
      <c r="B242" s="100">
        <v>10</v>
      </c>
      <c r="C242" s="100">
        <v>2</v>
      </c>
      <c r="D242" s="101">
        <v>232300</v>
      </c>
      <c r="E242" s="101"/>
      <c r="F242" s="101"/>
      <c r="G242" s="171"/>
    </row>
    <row r="243" spans="1:7" hidden="1" outlineLevel="1" x14ac:dyDescent="0.2">
      <c r="A243" s="100" t="s">
        <v>341</v>
      </c>
      <c r="B243" s="100">
        <v>11</v>
      </c>
      <c r="C243" s="100">
        <v>2</v>
      </c>
      <c r="D243" s="101">
        <v>236000</v>
      </c>
      <c r="E243" s="101"/>
      <c r="F243" s="101"/>
      <c r="G243" s="171"/>
    </row>
    <row r="244" spans="1:7" hidden="1" outlineLevel="1" x14ac:dyDescent="0.2">
      <c r="A244" s="100" t="s">
        <v>341</v>
      </c>
      <c r="B244" s="100">
        <v>12</v>
      </c>
      <c r="C244" s="100">
        <v>2</v>
      </c>
      <c r="D244" s="101">
        <v>239700</v>
      </c>
      <c r="E244" s="101"/>
      <c r="F244" s="101"/>
      <c r="G244" s="171"/>
    </row>
    <row r="245" spans="1:7" hidden="1" outlineLevel="1" x14ac:dyDescent="0.2">
      <c r="A245" s="97" t="s">
        <v>341</v>
      </c>
      <c r="B245" s="97">
        <v>1</v>
      </c>
      <c r="C245" s="97">
        <v>3</v>
      </c>
      <c r="D245" s="98">
        <v>251685</v>
      </c>
      <c r="E245" s="98"/>
      <c r="F245" s="98"/>
      <c r="G245" s="171"/>
    </row>
    <row r="246" spans="1:7" collapsed="1" x14ac:dyDescent="0.2">
      <c r="A246" s="100" t="s">
        <v>342</v>
      </c>
      <c r="B246" s="100">
        <v>1</v>
      </c>
      <c r="C246" s="100">
        <v>1</v>
      </c>
      <c r="D246" s="101">
        <v>58500</v>
      </c>
      <c r="E246" s="101"/>
      <c r="F246" s="101"/>
      <c r="G246" s="171"/>
    </row>
    <row r="247" spans="1:7" outlineLevel="1" x14ac:dyDescent="0.2">
      <c r="A247" s="100" t="s">
        <v>342</v>
      </c>
      <c r="B247" s="100">
        <v>2</v>
      </c>
      <c r="C247" s="100">
        <v>1</v>
      </c>
      <c r="D247" s="101">
        <v>61900</v>
      </c>
      <c r="E247" s="101"/>
      <c r="F247" s="101"/>
      <c r="G247" s="171"/>
    </row>
    <row r="248" spans="1:7" outlineLevel="1" x14ac:dyDescent="0.2">
      <c r="A248" s="100" t="s">
        <v>342</v>
      </c>
      <c r="B248" s="100">
        <v>3</v>
      </c>
      <c r="C248" s="100">
        <v>1</v>
      </c>
      <c r="D248" s="101">
        <v>66400</v>
      </c>
      <c r="E248" s="101"/>
      <c r="F248" s="101"/>
      <c r="G248" s="171"/>
    </row>
    <row r="249" spans="1:7" outlineLevel="1" x14ac:dyDescent="0.2">
      <c r="A249" s="100" t="s">
        <v>342</v>
      </c>
      <c r="B249" s="100">
        <v>4</v>
      </c>
      <c r="C249" s="100">
        <v>1</v>
      </c>
      <c r="D249" s="101">
        <v>70900</v>
      </c>
      <c r="E249" s="101"/>
      <c r="F249" s="101"/>
      <c r="G249" s="171"/>
    </row>
    <row r="250" spans="1:7" outlineLevel="1" x14ac:dyDescent="0.2">
      <c r="A250" s="100" t="s">
        <v>342</v>
      </c>
      <c r="B250" s="100">
        <v>5</v>
      </c>
      <c r="C250" s="100">
        <v>1</v>
      </c>
      <c r="D250" s="101">
        <v>75400</v>
      </c>
      <c r="E250" s="101"/>
      <c r="F250" s="101"/>
      <c r="G250" s="171"/>
    </row>
    <row r="251" spans="1:7" outlineLevel="1" x14ac:dyDescent="0.2">
      <c r="A251" s="100" t="s">
        <v>342</v>
      </c>
      <c r="B251" s="100">
        <v>6</v>
      </c>
      <c r="C251" s="100">
        <v>1</v>
      </c>
      <c r="D251" s="101">
        <v>79900</v>
      </c>
      <c r="E251" s="101"/>
      <c r="F251" s="101"/>
      <c r="G251" s="171"/>
    </row>
    <row r="252" spans="1:7" outlineLevel="1" x14ac:dyDescent="0.2">
      <c r="A252" s="100" t="s">
        <v>342</v>
      </c>
      <c r="B252" s="100">
        <v>7</v>
      </c>
      <c r="C252" s="100">
        <v>1</v>
      </c>
      <c r="D252" s="101">
        <v>84400</v>
      </c>
      <c r="E252" s="101"/>
      <c r="F252" s="101"/>
      <c r="G252" s="171"/>
    </row>
    <row r="253" spans="1:7" outlineLevel="1" x14ac:dyDescent="0.2">
      <c r="A253" s="100" t="s">
        <v>342</v>
      </c>
      <c r="B253" s="100">
        <v>8</v>
      </c>
      <c r="C253" s="100">
        <v>1</v>
      </c>
      <c r="D253" s="101">
        <v>90000</v>
      </c>
      <c r="E253" s="101"/>
      <c r="F253" s="101"/>
      <c r="G253" s="171"/>
    </row>
    <row r="254" spans="1:7" outlineLevel="1" x14ac:dyDescent="0.2">
      <c r="A254" s="100" t="s">
        <v>342</v>
      </c>
      <c r="B254" s="100">
        <v>9</v>
      </c>
      <c r="C254" s="100">
        <v>1</v>
      </c>
      <c r="D254" s="101">
        <v>95600</v>
      </c>
      <c r="E254" s="101"/>
      <c r="F254" s="101"/>
      <c r="G254" s="171"/>
    </row>
    <row r="255" spans="1:7" outlineLevel="1" x14ac:dyDescent="0.2">
      <c r="A255" s="100" t="s">
        <v>342</v>
      </c>
      <c r="B255" s="100">
        <v>10</v>
      </c>
      <c r="C255" s="100">
        <v>1</v>
      </c>
      <c r="D255" s="101">
        <v>101300</v>
      </c>
      <c r="E255" s="101"/>
      <c r="F255" s="101"/>
      <c r="G255" s="171"/>
    </row>
    <row r="256" spans="1:7" outlineLevel="1" x14ac:dyDescent="0.2">
      <c r="A256" s="100" t="s">
        <v>342</v>
      </c>
      <c r="B256" s="100">
        <v>11</v>
      </c>
      <c r="C256" s="100">
        <v>1</v>
      </c>
      <c r="D256" s="101">
        <v>108000</v>
      </c>
      <c r="E256" s="101"/>
      <c r="F256" s="101"/>
      <c r="G256" s="171"/>
    </row>
    <row r="257" spans="1:7" outlineLevel="1" x14ac:dyDescent="0.2">
      <c r="A257" s="100" t="s">
        <v>342</v>
      </c>
      <c r="B257" s="100">
        <v>12</v>
      </c>
      <c r="C257" s="100">
        <v>1</v>
      </c>
      <c r="D257" s="101">
        <v>114800</v>
      </c>
      <c r="E257" s="101"/>
      <c r="F257" s="101"/>
      <c r="G257" s="171"/>
    </row>
    <row r="258" spans="1:7" outlineLevel="1" x14ac:dyDescent="0.2">
      <c r="A258" s="100" t="s">
        <v>342</v>
      </c>
      <c r="B258" s="100">
        <v>1</v>
      </c>
      <c r="C258" s="100">
        <v>2</v>
      </c>
      <c r="D258" s="101">
        <v>114800</v>
      </c>
      <c r="E258" s="101"/>
      <c r="F258" s="101"/>
      <c r="G258" s="171"/>
    </row>
    <row r="259" spans="1:7" outlineLevel="1" x14ac:dyDescent="0.2">
      <c r="A259" s="100" t="s">
        <v>342</v>
      </c>
      <c r="B259" s="100">
        <v>2</v>
      </c>
      <c r="C259" s="100">
        <v>2</v>
      </c>
      <c r="D259" s="101">
        <v>116900</v>
      </c>
      <c r="E259" s="101"/>
      <c r="F259" s="101"/>
      <c r="G259" s="171"/>
    </row>
    <row r="260" spans="1:7" outlineLevel="1" x14ac:dyDescent="0.2">
      <c r="A260" s="100" t="s">
        <v>342</v>
      </c>
      <c r="B260" s="100">
        <v>3</v>
      </c>
      <c r="C260" s="100">
        <v>2</v>
      </c>
      <c r="D260" s="101">
        <v>119000</v>
      </c>
      <c r="E260" s="101"/>
      <c r="F260" s="101"/>
      <c r="G260" s="171"/>
    </row>
    <row r="261" spans="1:7" outlineLevel="1" x14ac:dyDescent="0.2">
      <c r="A261" s="100" t="s">
        <v>342</v>
      </c>
      <c r="B261" s="100">
        <v>4</v>
      </c>
      <c r="C261" s="100">
        <v>2</v>
      </c>
      <c r="D261" s="101">
        <v>121100</v>
      </c>
      <c r="E261" s="101"/>
      <c r="F261" s="101"/>
      <c r="G261" s="171"/>
    </row>
    <row r="262" spans="1:7" outlineLevel="1" x14ac:dyDescent="0.2">
      <c r="A262" s="100" t="s">
        <v>342</v>
      </c>
      <c r="B262" s="100">
        <v>5</v>
      </c>
      <c r="C262" s="100">
        <v>2</v>
      </c>
      <c r="D262" s="101">
        <v>123200</v>
      </c>
      <c r="E262" s="101"/>
      <c r="F262" s="101"/>
      <c r="G262" s="171"/>
    </row>
    <row r="263" spans="1:7" outlineLevel="1" x14ac:dyDescent="0.2">
      <c r="A263" s="100" t="s">
        <v>342</v>
      </c>
      <c r="B263" s="100">
        <v>6</v>
      </c>
      <c r="C263" s="100">
        <v>2</v>
      </c>
      <c r="D263" s="101">
        <v>125300</v>
      </c>
      <c r="E263" s="101"/>
      <c r="F263" s="101"/>
      <c r="G263" s="171"/>
    </row>
    <row r="264" spans="1:7" outlineLevel="1" x14ac:dyDescent="0.2">
      <c r="A264" s="100" t="s">
        <v>342</v>
      </c>
      <c r="B264" s="100">
        <v>7</v>
      </c>
      <c r="C264" s="100">
        <v>2</v>
      </c>
      <c r="D264" s="101">
        <v>127400</v>
      </c>
      <c r="E264" s="101"/>
      <c r="F264" s="101"/>
      <c r="G264" s="171"/>
    </row>
    <row r="265" spans="1:7" outlineLevel="1" x14ac:dyDescent="0.2">
      <c r="A265" s="100" t="s">
        <v>342</v>
      </c>
      <c r="B265" s="100">
        <v>8</v>
      </c>
      <c r="C265" s="100">
        <v>2</v>
      </c>
      <c r="D265" s="101">
        <v>129500</v>
      </c>
      <c r="E265" s="101"/>
      <c r="F265" s="101"/>
      <c r="G265" s="171"/>
    </row>
    <row r="266" spans="1:7" outlineLevel="1" x14ac:dyDescent="0.2">
      <c r="A266" s="100" t="s">
        <v>342</v>
      </c>
      <c r="B266" s="100">
        <v>9</v>
      </c>
      <c r="C266" s="100">
        <v>2</v>
      </c>
      <c r="D266" s="101">
        <v>131600</v>
      </c>
      <c r="E266" s="101"/>
      <c r="F266" s="101"/>
      <c r="G266" s="171"/>
    </row>
    <row r="267" spans="1:7" outlineLevel="1" x14ac:dyDescent="0.2">
      <c r="A267" s="100" t="s">
        <v>342</v>
      </c>
      <c r="B267" s="100">
        <v>10</v>
      </c>
      <c r="C267" s="100">
        <v>2</v>
      </c>
      <c r="D267" s="101">
        <v>133700</v>
      </c>
      <c r="E267" s="101"/>
      <c r="F267" s="101"/>
      <c r="G267" s="171"/>
    </row>
    <row r="268" spans="1:7" outlineLevel="1" x14ac:dyDescent="0.2">
      <c r="A268" s="100" t="s">
        <v>342</v>
      </c>
      <c r="B268" s="100">
        <v>11</v>
      </c>
      <c r="C268" s="100">
        <v>2</v>
      </c>
      <c r="D268" s="101">
        <v>135800</v>
      </c>
      <c r="E268" s="101"/>
      <c r="F268" s="101"/>
      <c r="G268" s="171"/>
    </row>
    <row r="269" spans="1:7" outlineLevel="1" x14ac:dyDescent="0.2">
      <c r="A269" s="100" t="s">
        <v>342</v>
      </c>
      <c r="B269" s="100">
        <v>12</v>
      </c>
      <c r="C269" s="100">
        <v>2</v>
      </c>
      <c r="D269" s="101">
        <v>137900</v>
      </c>
      <c r="E269" s="101"/>
      <c r="F269" s="101"/>
      <c r="G269" s="171"/>
    </row>
    <row r="270" spans="1:7" outlineLevel="1" x14ac:dyDescent="0.2">
      <c r="A270" s="97" t="s">
        <v>342</v>
      </c>
      <c r="B270" s="97">
        <v>1</v>
      </c>
      <c r="C270" s="97">
        <v>3</v>
      </c>
      <c r="D270" s="98">
        <v>144795</v>
      </c>
      <c r="E270" s="98"/>
      <c r="F270" s="98"/>
      <c r="G270" s="171"/>
    </row>
    <row r="271" spans="1:7" x14ac:dyDescent="0.2">
      <c r="A271" s="100" t="s">
        <v>343</v>
      </c>
      <c r="B271" s="100">
        <v>1</v>
      </c>
      <c r="C271" s="100">
        <v>1</v>
      </c>
      <c r="D271" s="101">
        <v>71000</v>
      </c>
      <c r="E271" s="101"/>
      <c r="F271" s="101"/>
      <c r="G271" s="171"/>
    </row>
    <row r="272" spans="1:7" outlineLevel="1" x14ac:dyDescent="0.2">
      <c r="A272" s="100" t="s">
        <v>343</v>
      </c>
      <c r="B272" s="100">
        <v>2</v>
      </c>
      <c r="C272" s="100">
        <v>1</v>
      </c>
      <c r="D272" s="101">
        <v>76000</v>
      </c>
      <c r="E272" s="101"/>
      <c r="F272" s="101"/>
      <c r="G272" s="171"/>
    </row>
    <row r="273" spans="1:7" outlineLevel="1" x14ac:dyDescent="0.2">
      <c r="A273" s="100" t="s">
        <v>343</v>
      </c>
      <c r="B273" s="100">
        <v>3</v>
      </c>
      <c r="C273" s="100">
        <v>1</v>
      </c>
      <c r="D273" s="101">
        <v>81000</v>
      </c>
      <c r="E273" s="101"/>
      <c r="F273" s="101"/>
      <c r="G273" s="171"/>
    </row>
    <row r="274" spans="1:7" outlineLevel="1" x14ac:dyDescent="0.2">
      <c r="A274" s="100" t="s">
        <v>343</v>
      </c>
      <c r="B274" s="100">
        <v>4</v>
      </c>
      <c r="C274" s="100">
        <v>1</v>
      </c>
      <c r="D274" s="101">
        <v>86000</v>
      </c>
      <c r="E274" s="101"/>
      <c r="F274" s="101"/>
      <c r="G274" s="171"/>
    </row>
    <row r="275" spans="1:7" outlineLevel="1" x14ac:dyDescent="0.2">
      <c r="A275" s="100" t="s">
        <v>343</v>
      </c>
      <c r="B275" s="100">
        <v>5</v>
      </c>
      <c r="C275" s="100">
        <v>1</v>
      </c>
      <c r="D275" s="101">
        <v>92000</v>
      </c>
      <c r="E275" s="101"/>
      <c r="F275" s="101"/>
      <c r="G275" s="171"/>
    </row>
    <row r="276" spans="1:7" outlineLevel="1" x14ac:dyDescent="0.2">
      <c r="A276" s="100" t="s">
        <v>343</v>
      </c>
      <c r="B276" s="100">
        <v>6</v>
      </c>
      <c r="C276" s="100">
        <v>1</v>
      </c>
      <c r="D276" s="101">
        <v>98000</v>
      </c>
      <c r="E276" s="101"/>
      <c r="F276" s="101"/>
      <c r="G276" s="171"/>
    </row>
    <row r="277" spans="1:7" outlineLevel="1" x14ac:dyDescent="0.2">
      <c r="A277" s="100" t="s">
        <v>343</v>
      </c>
      <c r="B277" s="100">
        <v>7</v>
      </c>
      <c r="C277" s="100">
        <v>1</v>
      </c>
      <c r="D277" s="101">
        <v>104000</v>
      </c>
      <c r="E277" s="101"/>
      <c r="F277" s="101"/>
      <c r="G277" s="171"/>
    </row>
    <row r="278" spans="1:7" outlineLevel="1" x14ac:dyDescent="0.2">
      <c r="A278" s="100" t="s">
        <v>343</v>
      </c>
      <c r="B278" s="100">
        <v>8</v>
      </c>
      <c r="C278" s="100">
        <v>1</v>
      </c>
      <c r="D278" s="101">
        <v>111000</v>
      </c>
      <c r="E278" s="101"/>
      <c r="F278" s="101"/>
      <c r="G278" s="171"/>
    </row>
    <row r="279" spans="1:7" outlineLevel="1" x14ac:dyDescent="0.2">
      <c r="A279" s="100" t="s">
        <v>343</v>
      </c>
      <c r="B279" s="100">
        <v>9</v>
      </c>
      <c r="C279" s="100">
        <v>1</v>
      </c>
      <c r="D279" s="101">
        <v>118000</v>
      </c>
      <c r="E279" s="101"/>
      <c r="F279" s="101"/>
      <c r="G279" s="171"/>
    </row>
    <row r="280" spans="1:7" outlineLevel="1" x14ac:dyDescent="0.2">
      <c r="A280" s="100" t="s">
        <v>343</v>
      </c>
      <c r="B280" s="100">
        <v>10</v>
      </c>
      <c r="C280" s="100">
        <v>1</v>
      </c>
      <c r="D280" s="101">
        <v>126000</v>
      </c>
      <c r="E280" s="101"/>
      <c r="F280" s="101"/>
      <c r="G280" s="171"/>
    </row>
    <row r="281" spans="1:7" outlineLevel="1" x14ac:dyDescent="0.2">
      <c r="A281" s="100" t="s">
        <v>343</v>
      </c>
      <c r="B281" s="100">
        <v>11</v>
      </c>
      <c r="C281" s="100">
        <v>1</v>
      </c>
      <c r="D281" s="101">
        <v>134000</v>
      </c>
      <c r="E281" s="101"/>
      <c r="F281" s="101"/>
      <c r="G281" s="171"/>
    </row>
    <row r="282" spans="1:7" outlineLevel="1" x14ac:dyDescent="0.2">
      <c r="A282" s="100" t="s">
        <v>343</v>
      </c>
      <c r="B282" s="100">
        <v>12</v>
      </c>
      <c r="C282" s="100">
        <v>1</v>
      </c>
      <c r="D282" s="101">
        <v>143000</v>
      </c>
      <c r="E282" s="101"/>
      <c r="F282" s="101"/>
      <c r="G282" s="171"/>
    </row>
    <row r="283" spans="1:7" outlineLevel="1" x14ac:dyDescent="0.2">
      <c r="A283" s="100" t="s">
        <v>343</v>
      </c>
      <c r="B283" s="100">
        <v>1</v>
      </c>
      <c r="C283" s="100">
        <v>2</v>
      </c>
      <c r="D283" s="101">
        <v>143000</v>
      </c>
      <c r="E283" s="101"/>
      <c r="F283" s="101"/>
      <c r="G283" s="171"/>
    </row>
    <row r="284" spans="1:7" outlineLevel="1" x14ac:dyDescent="0.2">
      <c r="A284" s="100" t="s">
        <v>343</v>
      </c>
      <c r="B284" s="100">
        <v>2</v>
      </c>
      <c r="C284" s="100">
        <v>2</v>
      </c>
      <c r="D284" s="101">
        <v>145600</v>
      </c>
      <c r="E284" s="101"/>
      <c r="F284" s="101"/>
      <c r="G284" s="171"/>
    </row>
    <row r="285" spans="1:7" outlineLevel="1" x14ac:dyDescent="0.2">
      <c r="A285" s="100" t="s">
        <v>343</v>
      </c>
      <c r="B285" s="100">
        <v>3</v>
      </c>
      <c r="C285" s="100">
        <v>2</v>
      </c>
      <c r="D285" s="101">
        <v>148200</v>
      </c>
      <c r="E285" s="101"/>
      <c r="F285" s="101"/>
      <c r="G285" s="171"/>
    </row>
    <row r="286" spans="1:7" outlineLevel="1" x14ac:dyDescent="0.2">
      <c r="A286" s="100" t="s">
        <v>343</v>
      </c>
      <c r="B286" s="100">
        <v>4</v>
      </c>
      <c r="C286" s="100">
        <v>2</v>
      </c>
      <c r="D286" s="101">
        <v>150800</v>
      </c>
      <c r="E286" s="101"/>
      <c r="F286" s="101"/>
      <c r="G286" s="171"/>
    </row>
    <row r="287" spans="1:7" outlineLevel="1" x14ac:dyDescent="0.2">
      <c r="A287" s="100" t="s">
        <v>343</v>
      </c>
      <c r="B287" s="100">
        <v>5</v>
      </c>
      <c r="C287" s="100">
        <v>2</v>
      </c>
      <c r="D287" s="101">
        <v>153400</v>
      </c>
      <c r="E287" s="101"/>
      <c r="F287" s="101"/>
      <c r="G287" s="171"/>
    </row>
    <row r="288" spans="1:7" outlineLevel="1" x14ac:dyDescent="0.2">
      <c r="A288" s="100" t="s">
        <v>343</v>
      </c>
      <c r="B288" s="100">
        <v>6</v>
      </c>
      <c r="C288" s="100">
        <v>2</v>
      </c>
      <c r="D288" s="101">
        <v>156000</v>
      </c>
      <c r="E288" s="101"/>
      <c r="F288" s="101"/>
      <c r="G288" s="171"/>
    </row>
    <row r="289" spans="1:7" outlineLevel="1" x14ac:dyDescent="0.2">
      <c r="A289" s="100" t="s">
        <v>343</v>
      </c>
      <c r="B289" s="100">
        <v>7</v>
      </c>
      <c r="C289" s="100">
        <v>2</v>
      </c>
      <c r="D289" s="101">
        <v>158600</v>
      </c>
      <c r="E289" s="101"/>
      <c r="F289" s="101"/>
      <c r="G289" s="171"/>
    </row>
    <row r="290" spans="1:7" outlineLevel="1" x14ac:dyDescent="0.2">
      <c r="A290" s="100" t="s">
        <v>343</v>
      </c>
      <c r="B290" s="100">
        <v>8</v>
      </c>
      <c r="C290" s="100">
        <v>2</v>
      </c>
      <c r="D290" s="101">
        <v>161200</v>
      </c>
      <c r="E290" s="101"/>
      <c r="F290" s="101"/>
      <c r="G290" s="171"/>
    </row>
    <row r="291" spans="1:7" outlineLevel="1" x14ac:dyDescent="0.2">
      <c r="A291" s="100" t="s">
        <v>343</v>
      </c>
      <c r="B291" s="100">
        <v>9</v>
      </c>
      <c r="C291" s="100">
        <v>2</v>
      </c>
      <c r="D291" s="101">
        <v>163800</v>
      </c>
      <c r="E291" s="101"/>
      <c r="F291" s="101"/>
      <c r="G291" s="171"/>
    </row>
    <row r="292" spans="1:7" outlineLevel="1" x14ac:dyDescent="0.2">
      <c r="A292" s="100" t="s">
        <v>343</v>
      </c>
      <c r="B292" s="100">
        <v>10</v>
      </c>
      <c r="C292" s="100">
        <v>2</v>
      </c>
      <c r="D292" s="101">
        <v>166400</v>
      </c>
      <c r="E292" s="101"/>
      <c r="F292" s="101"/>
      <c r="G292" s="171"/>
    </row>
    <row r="293" spans="1:7" outlineLevel="1" x14ac:dyDescent="0.2">
      <c r="A293" s="100" t="s">
        <v>343</v>
      </c>
      <c r="B293" s="100">
        <v>11</v>
      </c>
      <c r="C293" s="100">
        <v>2</v>
      </c>
      <c r="D293" s="101">
        <v>169000</v>
      </c>
      <c r="E293" s="101"/>
      <c r="F293" s="101"/>
      <c r="G293" s="171"/>
    </row>
    <row r="294" spans="1:7" outlineLevel="1" x14ac:dyDescent="0.2">
      <c r="A294" s="100" t="s">
        <v>343</v>
      </c>
      <c r="B294" s="100">
        <v>12</v>
      </c>
      <c r="C294" s="100">
        <v>2</v>
      </c>
      <c r="D294" s="101">
        <v>171600</v>
      </c>
      <c r="E294" s="101"/>
      <c r="F294" s="101"/>
      <c r="G294" s="171"/>
    </row>
    <row r="295" spans="1:7" outlineLevel="1" x14ac:dyDescent="0.2">
      <c r="A295" s="97" t="s">
        <v>343</v>
      </c>
      <c r="B295" s="97">
        <v>1</v>
      </c>
      <c r="C295" s="97">
        <v>3</v>
      </c>
      <c r="D295" s="98">
        <v>180180</v>
      </c>
      <c r="E295" s="98"/>
      <c r="F295" s="98"/>
      <c r="G295" s="171"/>
    </row>
    <row r="296" spans="1:7" x14ac:dyDescent="0.2">
      <c r="A296" s="100" t="s">
        <v>344</v>
      </c>
      <c r="B296" s="100">
        <v>1</v>
      </c>
      <c r="C296" s="100">
        <v>1</v>
      </c>
      <c r="D296" s="101">
        <v>58500</v>
      </c>
      <c r="E296" s="101"/>
      <c r="F296" s="101"/>
      <c r="G296" s="171"/>
    </row>
    <row r="297" spans="1:7" hidden="1" outlineLevel="1" x14ac:dyDescent="0.2">
      <c r="A297" s="100" t="s">
        <v>344</v>
      </c>
      <c r="B297" s="100">
        <v>2</v>
      </c>
      <c r="C297" s="100">
        <v>1</v>
      </c>
      <c r="D297" s="101">
        <v>61900</v>
      </c>
      <c r="E297" s="101"/>
      <c r="F297" s="101"/>
      <c r="G297" s="171"/>
    </row>
    <row r="298" spans="1:7" hidden="1" outlineLevel="1" x14ac:dyDescent="0.2">
      <c r="A298" s="100" t="s">
        <v>344</v>
      </c>
      <c r="B298" s="100">
        <v>3</v>
      </c>
      <c r="C298" s="100">
        <v>1</v>
      </c>
      <c r="D298" s="101">
        <v>66400</v>
      </c>
      <c r="E298" s="101"/>
      <c r="F298" s="101"/>
      <c r="G298" s="171"/>
    </row>
    <row r="299" spans="1:7" hidden="1" outlineLevel="1" x14ac:dyDescent="0.2">
      <c r="A299" s="100" t="s">
        <v>344</v>
      </c>
      <c r="B299" s="100">
        <v>4</v>
      </c>
      <c r="C299" s="100">
        <v>1</v>
      </c>
      <c r="D299" s="101">
        <v>70900</v>
      </c>
      <c r="E299" s="101"/>
      <c r="F299" s="101"/>
      <c r="G299" s="171"/>
    </row>
    <row r="300" spans="1:7" hidden="1" outlineLevel="1" x14ac:dyDescent="0.2">
      <c r="A300" s="100" t="s">
        <v>344</v>
      </c>
      <c r="B300" s="100">
        <v>5</v>
      </c>
      <c r="C300" s="100">
        <v>1</v>
      </c>
      <c r="D300" s="101">
        <v>75400</v>
      </c>
      <c r="E300" s="101"/>
      <c r="F300" s="101"/>
      <c r="G300" s="171"/>
    </row>
    <row r="301" spans="1:7" hidden="1" outlineLevel="1" x14ac:dyDescent="0.2">
      <c r="A301" s="100" t="s">
        <v>344</v>
      </c>
      <c r="B301" s="100">
        <v>6</v>
      </c>
      <c r="C301" s="100">
        <v>1</v>
      </c>
      <c r="D301" s="101">
        <v>79900</v>
      </c>
      <c r="E301" s="101"/>
      <c r="F301" s="101"/>
      <c r="G301" s="171"/>
    </row>
    <row r="302" spans="1:7" hidden="1" outlineLevel="1" x14ac:dyDescent="0.2">
      <c r="A302" s="100" t="s">
        <v>344</v>
      </c>
      <c r="B302" s="100">
        <v>7</v>
      </c>
      <c r="C302" s="100">
        <v>1</v>
      </c>
      <c r="D302" s="101">
        <v>84400</v>
      </c>
      <c r="E302" s="101"/>
      <c r="F302" s="101"/>
      <c r="G302" s="171"/>
    </row>
    <row r="303" spans="1:7" hidden="1" outlineLevel="1" x14ac:dyDescent="0.2">
      <c r="A303" s="100" t="s">
        <v>344</v>
      </c>
      <c r="B303" s="100">
        <v>8</v>
      </c>
      <c r="C303" s="100">
        <v>1</v>
      </c>
      <c r="D303" s="101">
        <v>90000</v>
      </c>
      <c r="E303" s="101"/>
      <c r="F303" s="101"/>
      <c r="G303" s="171"/>
    </row>
    <row r="304" spans="1:7" hidden="1" outlineLevel="1" x14ac:dyDescent="0.2">
      <c r="A304" s="100" t="s">
        <v>344</v>
      </c>
      <c r="B304" s="100">
        <v>9</v>
      </c>
      <c r="C304" s="100">
        <v>1</v>
      </c>
      <c r="D304" s="101">
        <v>95600</v>
      </c>
      <c r="E304" s="101"/>
      <c r="F304" s="101"/>
      <c r="G304" s="171"/>
    </row>
    <row r="305" spans="1:7" hidden="1" outlineLevel="1" x14ac:dyDescent="0.2">
      <c r="A305" s="100" t="s">
        <v>344</v>
      </c>
      <c r="B305" s="100">
        <v>10</v>
      </c>
      <c r="C305" s="100">
        <v>1</v>
      </c>
      <c r="D305" s="101">
        <v>101300</v>
      </c>
      <c r="E305" s="101"/>
      <c r="F305" s="101"/>
      <c r="G305" s="171"/>
    </row>
    <row r="306" spans="1:7" hidden="1" outlineLevel="1" x14ac:dyDescent="0.2">
      <c r="A306" s="100" t="s">
        <v>344</v>
      </c>
      <c r="B306" s="100">
        <v>11</v>
      </c>
      <c r="C306" s="100">
        <v>1</v>
      </c>
      <c r="D306" s="101">
        <v>108000</v>
      </c>
      <c r="E306" s="101"/>
      <c r="F306" s="101"/>
      <c r="G306" s="171"/>
    </row>
    <row r="307" spans="1:7" hidden="1" outlineLevel="1" x14ac:dyDescent="0.2">
      <c r="A307" s="100" t="s">
        <v>344</v>
      </c>
      <c r="B307" s="100">
        <v>12</v>
      </c>
      <c r="C307" s="100">
        <v>1</v>
      </c>
      <c r="D307" s="101">
        <v>114800</v>
      </c>
      <c r="E307" s="101"/>
      <c r="F307" s="101"/>
      <c r="G307" s="171"/>
    </row>
    <row r="308" spans="1:7" hidden="1" outlineLevel="1" x14ac:dyDescent="0.2">
      <c r="A308" s="100" t="s">
        <v>344</v>
      </c>
      <c r="B308" s="100">
        <v>1</v>
      </c>
      <c r="C308" s="100">
        <v>2</v>
      </c>
      <c r="D308" s="101">
        <v>114800</v>
      </c>
      <c r="E308" s="101"/>
      <c r="F308" s="101"/>
      <c r="G308" s="171"/>
    </row>
    <row r="309" spans="1:7" hidden="1" outlineLevel="1" x14ac:dyDescent="0.2">
      <c r="A309" s="100" t="s">
        <v>344</v>
      </c>
      <c r="B309" s="100">
        <v>2</v>
      </c>
      <c r="C309" s="100">
        <v>2</v>
      </c>
      <c r="D309" s="101">
        <v>116900</v>
      </c>
      <c r="E309" s="101"/>
      <c r="F309" s="101"/>
      <c r="G309" s="171"/>
    </row>
    <row r="310" spans="1:7" hidden="1" outlineLevel="1" x14ac:dyDescent="0.2">
      <c r="A310" s="100" t="s">
        <v>344</v>
      </c>
      <c r="B310" s="100">
        <v>3</v>
      </c>
      <c r="C310" s="100">
        <v>2</v>
      </c>
      <c r="D310" s="101">
        <v>119000</v>
      </c>
      <c r="E310" s="101"/>
      <c r="F310" s="101"/>
      <c r="G310" s="171"/>
    </row>
    <row r="311" spans="1:7" hidden="1" outlineLevel="1" x14ac:dyDescent="0.2">
      <c r="A311" s="100" t="s">
        <v>344</v>
      </c>
      <c r="B311" s="100">
        <v>4</v>
      </c>
      <c r="C311" s="100">
        <v>2</v>
      </c>
      <c r="D311" s="101">
        <v>121100</v>
      </c>
      <c r="E311" s="101"/>
      <c r="F311" s="101"/>
      <c r="G311" s="171"/>
    </row>
    <row r="312" spans="1:7" hidden="1" outlineLevel="1" x14ac:dyDescent="0.2">
      <c r="A312" s="100" t="s">
        <v>344</v>
      </c>
      <c r="B312" s="100">
        <v>5</v>
      </c>
      <c r="C312" s="100">
        <v>2</v>
      </c>
      <c r="D312" s="101">
        <v>123200</v>
      </c>
      <c r="E312" s="101"/>
      <c r="F312" s="101"/>
      <c r="G312" s="171"/>
    </row>
    <row r="313" spans="1:7" hidden="1" outlineLevel="1" x14ac:dyDescent="0.2">
      <c r="A313" s="100" t="s">
        <v>344</v>
      </c>
      <c r="B313" s="100">
        <v>6</v>
      </c>
      <c r="C313" s="100">
        <v>2</v>
      </c>
      <c r="D313" s="101">
        <v>125300</v>
      </c>
      <c r="E313" s="101"/>
      <c r="F313" s="101"/>
      <c r="G313" s="171"/>
    </row>
    <row r="314" spans="1:7" hidden="1" outlineLevel="1" x14ac:dyDescent="0.2">
      <c r="A314" s="100" t="s">
        <v>344</v>
      </c>
      <c r="B314" s="100">
        <v>7</v>
      </c>
      <c r="C314" s="100">
        <v>2</v>
      </c>
      <c r="D314" s="101">
        <v>127400</v>
      </c>
      <c r="E314" s="101"/>
      <c r="F314" s="101"/>
      <c r="G314" s="171"/>
    </row>
    <row r="315" spans="1:7" hidden="1" outlineLevel="1" x14ac:dyDescent="0.2">
      <c r="A315" s="100" t="s">
        <v>344</v>
      </c>
      <c r="B315" s="100">
        <v>8</v>
      </c>
      <c r="C315" s="100">
        <v>2</v>
      </c>
      <c r="D315" s="101">
        <v>129500</v>
      </c>
      <c r="E315" s="101"/>
      <c r="F315" s="101"/>
      <c r="G315" s="171"/>
    </row>
    <row r="316" spans="1:7" hidden="1" outlineLevel="1" x14ac:dyDescent="0.2">
      <c r="A316" s="100" t="s">
        <v>344</v>
      </c>
      <c r="B316" s="100">
        <v>9</v>
      </c>
      <c r="C316" s="100">
        <v>2</v>
      </c>
      <c r="D316" s="101">
        <v>131600</v>
      </c>
      <c r="E316" s="101"/>
      <c r="F316" s="101"/>
      <c r="G316" s="171"/>
    </row>
    <row r="317" spans="1:7" hidden="1" outlineLevel="1" x14ac:dyDescent="0.2">
      <c r="A317" s="100" t="s">
        <v>344</v>
      </c>
      <c r="B317" s="100">
        <v>10</v>
      </c>
      <c r="C317" s="100">
        <v>2</v>
      </c>
      <c r="D317" s="101">
        <v>133700</v>
      </c>
      <c r="E317" s="101"/>
      <c r="F317" s="101"/>
      <c r="G317" s="171"/>
    </row>
    <row r="318" spans="1:7" hidden="1" outlineLevel="1" x14ac:dyDescent="0.2">
      <c r="A318" s="100" t="s">
        <v>344</v>
      </c>
      <c r="B318" s="100">
        <v>11</v>
      </c>
      <c r="C318" s="100">
        <v>2</v>
      </c>
      <c r="D318" s="101">
        <v>135800</v>
      </c>
      <c r="E318" s="101"/>
      <c r="F318" s="101"/>
      <c r="G318" s="171"/>
    </row>
    <row r="319" spans="1:7" hidden="1" outlineLevel="1" x14ac:dyDescent="0.2">
      <c r="A319" s="100" t="s">
        <v>344</v>
      </c>
      <c r="B319" s="100">
        <v>12</v>
      </c>
      <c r="C319" s="100">
        <v>2</v>
      </c>
      <c r="D319" s="101">
        <v>137900</v>
      </c>
      <c r="E319" s="101"/>
      <c r="F319" s="101"/>
      <c r="G319" s="171"/>
    </row>
    <row r="320" spans="1:7" hidden="1" outlineLevel="1" x14ac:dyDescent="0.2">
      <c r="A320" s="97" t="s">
        <v>344</v>
      </c>
      <c r="B320" s="97">
        <v>1</v>
      </c>
      <c r="C320" s="97">
        <v>3</v>
      </c>
      <c r="D320" s="98">
        <v>144795</v>
      </c>
      <c r="E320" s="98"/>
      <c r="F320" s="98"/>
      <c r="G320" s="171"/>
    </row>
    <row r="321" spans="1:7" collapsed="1" x14ac:dyDescent="0.2">
      <c r="A321" s="100" t="s">
        <v>345</v>
      </c>
      <c r="B321" s="100">
        <v>1</v>
      </c>
      <c r="C321" s="100">
        <v>1</v>
      </c>
      <c r="D321" s="101">
        <v>33900</v>
      </c>
      <c r="E321" s="101">
        <v>1150</v>
      </c>
      <c r="F321" s="101">
        <v>7819.9999999999991</v>
      </c>
      <c r="G321" s="171"/>
    </row>
    <row r="322" spans="1:7" outlineLevel="1" x14ac:dyDescent="0.2">
      <c r="A322" s="100" t="s">
        <v>345</v>
      </c>
      <c r="B322" s="100">
        <v>2</v>
      </c>
      <c r="C322" s="100">
        <v>1</v>
      </c>
      <c r="D322" s="101">
        <v>35900</v>
      </c>
      <c r="E322" s="101">
        <v>1265</v>
      </c>
      <c r="F322" s="101">
        <v>8280</v>
      </c>
      <c r="G322" s="171"/>
    </row>
    <row r="323" spans="1:7" outlineLevel="1" x14ac:dyDescent="0.2">
      <c r="A323" s="100" t="s">
        <v>345</v>
      </c>
      <c r="B323" s="100">
        <v>3</v>
      </c>
      <c r="C323" s="100">
        <v>1</v>
      </c>
      <c r="D323" s="101">
        <v>38900</v>
      </c>
      <c r="E323" s="101">
        <v>1380</v>
      </c>
      <c r="F323" s="101">
        <v>8970</v>
      </c>
      <c r="G323" s="171"/>
    </row>
    <row r="324" spans="1:7" outlineLevel="1" x14ac:dyDescent="0.2">
      <c r="A324" s="100" t="s">
        <v>345</v>
      </c>
      <c r="B324" s="100">
        <v>4</v>
      </c>
      <c r="C324" s="100">
        <v>1</v>
      </c>
      <c r="D324" s="101">
        <v>40900</v>
      </c>
      <c r="E324" s="101">
        <v>1380</v>
      </c>
      <c r="F324" s="101">
        <v>9430</v>
      </c>
      <c r="G324" s="171"/>
    </row>
    <row r="325" spans="1:7" outlineLevel="1" x14ac:dyDescent="0.2">
      <c r="A325" s="100" t="s">
        <v>345</v>
      </c>
      <c r="B325" s="100">
        <v>5</v>
      </c>
      <c r="C325" s="100">
        <v>1</v>
      </c>
      <c r="D325" s="101">
        <v>43900</v>
      </c>
      <c r="E325" s="101">
        <v>1495</v>
      </c>
      <c r="F325" s="101">
        <v>10120</v>
      </c>
      <c r="G325" s="171"/>
    </row>
    <row r="326" spans="1:7" outlineLevel="1" x14ac:dyDescent="0.2">
      <c r="A326" s="100" t="s">
        <v>345</v>
      </c>
      <c r="B326" s="100">
        <v>6</v>
      </c>
      <c r="C326" s="100">
        <v>1</v>
      </c>
      <c r="D326" s="101">
        <v>46900</v>
      </c>
      <c r="E326" s="101">
        <v>1610</v>
      </c>
      <c r="F326" s="101">
        <v>10810</v>
      </c>
      <c r="G326" s="171"/>
    </row>
    <row r="327" spans="1:7" outlineLevel="1" x14ac:dyDescent="0.2">
      <c r="A327" s="100" t="s">
        <v>345</v>
      </c>
      <c r="B327" s="100">
        <v>7</v>
      </c>
      <c r="C327" s="100">
        <v>1</v>
      </c>
      <c r="D327" s="101">
        <v>49900</v>
      </c>
      <c r="E327" s="101">
        <v>1725</v>
      </c>
      <c r="F327" s="101">
        <v>11500</v>
      </c>
      <c r="G327" s="171"/>
    </row>
    <row r="328" spans="1:7" outlineLevel="1" x14ac:dyDescent="0.2">
      <c r="A328" s="100" t="s">
        <v>345</v>
      </c>
      <c r="B328" s="100">
        <v>8</v>
      </c>
      <c r="C328" s="100">
        <v>1</v>
      </c>
      <c r="D328" s="101">
        <v>52900</v>
      </c>
      <c r="E328" s="101">
        <v>1840</v>
      </c>
      <c r="F328" s="101">
        <v>12190</v>
      </c>
      <c r="G328" s="171"/>
    </row>
    <row r="329" spans="1:7" outlineLevel="1" x14ac:dyDescent="0.2">
      <c r="A329" s="100" t="s">
        <v>345</v>
      </c>
      <c r="B329" s="100">
        <v>9</v>
      </c>
      <c r="C329" s="100">
        <v>1</v>
      </c>
      <c r="D329" s="101">
        <v>55900</v>
      </c>
      <c r="E329" s="101">
        <v>1955</v>
      </c>
      <c r="F329" s="101">
        <v>12880</v>
      </c>
      <c r="G329" s="171"/>
    </row>
    <row r="330" spans="1:7" outlineLevel="1" x14ac:dyDescent="0.2">
      <c r="A330" s="100" t="s">
        <v>345</v>
      </c>
      <c r="B330" s="100">
        <v>10</v>
      </c>
      <c r="C330" s="100">
        <v>1</v>
      </c>
      <c r="D330" s="101">
        <v>59900</v>
      </c>
      <c r="E330" s="101">
        <v>2070</v>
      </c>
      <c r="F330" s="101">
        <v>13800</v>
      </c>
      <c r="G330" s="171"/>
    </row>
    <row r="331" spans="1:7" outlineLevel="1" x14ac:dyDescent="0.2">
      <c r="A331" s="100" t="s">
        <v>345</v>
      </c>
      <c r="B331" s="100">
        <v>11</v>
      </c>
      <c r="C331" s="100">
        <v>1</v>
      </c>
      <c r="D331" s="101">
        <v>62900</v>
      </c>
      <c r="E331" s="101">
        <v>2185</v>
      </c>
      <c r="F331" s="101">
        <v>14490</v>
      </c>
      <c r="G331" s="171"/>
    </row>
    <row r="332" spans="1:7" outlineLevel="1" x14ac:dyDescent="0.2">
      <c r="A332" s="100" t="s">
        <v>345</v>
      </c>
      <c r="B332" s="100">
        <v>12</v>
      </c>
      <c r="C332" s="100">
        <v>1</v>
      </c>
      <c r="D332" s="101">
        <v>67900</v>
      </c>
      <c r="E332" s="101">
        <v>2300</v>
      </c>
      <c r="F332" s="101">
        <v>15640</v>
      </c>
      <c r="G332" s="171"/>
    </row>
    <row r="333" spans="1:7" outlineLevel="1" x14ac:dyDescent="0.2">
      <c r="A333" s="100" t="s">
        <v>345</v>
      </c>
      <c r="B333" s="100">
        <v>1</v>
      </c>
      <c r="C333" s="100">
        <v>2</v>
      </c>
      <c r="D333" s="101">
        <v>78000</v>
      </c>
      <c r="E333" s="101">
        <v>2645</v>
      </c>
      <c r="F333" s="101">
        <v>17986</v>
      </c>
      <c r="G333" s="171"/>
    </row>
    <row r="334" spans="1:7" outlineLevel="1" x14ac:dyDescent="0.2">
      <c r="A334" s="100" t="s">
        <v>345</v>
      </c>
      <c r="B334" s="100">
        <v>2</v>
      </c>
      <c r="C334" s="100">
        <v>2</v>
      </c>
      <c r="D334" s="101">
        <v>79500</v>
      </c>
      <c r="E334" s="101">
        <v>2660.869999999999</v>
      </c>
      <c r="F334" s="101">
        <v>18061.3825</v>
      </c>
      <c r="G334" s="171"/>
    </row>
    <row r="335" spans="1:7" outlineLevel="1" x14ac:dyDescent="0.2">
      <c r="A335" s="100" t="s">
        <v>345</v>
      </c>
      <c r="B335" s="100">
        <v>3</v>
      </c>
      <c r="C335" s="100">
        <v>2</v>
      </c>
      <c r="D335" s="101">
        <v>80900</v>
      </c>
      <c r="E335" s="101">
        <v>2676.74</v>
      </c>
      <c r="F335" s="101">
        <v>18136.764999999999</v>
      </c>
      <c r="G335" s="171"/>
    </row>
    <row r="336" spans="1:7" outlineLevel="1" x14ac:dyDescent="0.2">
      <c r="A336" s="100" t="s">
        <v>345</v>
      </c>
      <c r="B336" s="100">
        <v>4</v>
      </c>
      <c r="C336" s="100">
        <v>2</v>
      </c>
      <c r="D336" s="101">
        <v>82400</v>
      </c>
      <c r="E336" s="101">
        <v>2692.6099999999992</v>
      </c>
      <c r="F336" s="101">
        <v>18212.147499999999</v>
      </c>
      <c r="G336" s="171"/>
    </row>
    <row r="337" spans="1:7" outlineLevel="1" x14ac:dyDescent="0.2">
      <c r="A337" s="100" t="s">
        <v>345</v>
      </c>
      <c r="B337" s="100">
        <v>5</v>
      </c>
      <c r="C337" s="100">
        <v>2</v>
      </c>
      <c r="D337" s="101">
        <v>83800</v>
      </c>
      <c r="E337" s="101">
        <v>2708.48</v>
      </c>
      <c r="F337" s="101">
        <v>18287.53</v>
      </c>
      <c r="G337" s="171"/>
    </row>
    <row r="338" spans="1:7" outlineLevel="1" x14ac:dyDescent="0.2">
      <c r="A338" s="100" t="s">
        <v>345</v>
      </c>
      <c r="B338" s="100">
        <v>6</v>
      </c>
      <c r="C338" s="100">
        <v>2</v>
      </c>
      <c r="D338" s="101">
        <v>85300</v>
      </c>
      <c r="E338" s="101">
        <v>2724.35</v>
      </c>
      <c r="F338" s="101">
        <v>18362.912499999991</v>
      </c>
      <c r="G338" s="171"/>
    </row>
    <row r="339" spans="1:7" outlineLevel="1" x14ac:dyDescent="0.2">
      <c r="A339" s="100" t="s">
        <v>345</v>
      </c>
      <c r="B339" s="100">
        <v>7</v>
      </c>
      <c r="C339" s="100">
        <v>2</v>
      </c>
      <c r="D339" s="101">
        <v>86800</v>
      </c>
      <c r="E339" s="101">
        <v>2740.2199999999989</v>
      </c>
      <c r="F339" s="101">
        <v>18438.294999999998</v>
      </c>
      <c r="G339" s="171"/>
    </row>
    <row r="340" spans="1:7" outlineLevel="1" x14ac:dyDescent="0.2">
      <c r="A340" s="100" t="s">
        <v>345</v>
      </c>
      <c r="B340" s="100">
        <v>8</v>
      </c>
      <c r="C340" s="100">
        <v>2</v>
      </c>
      <c r="D340" s="101">
        <v>88200</v>
      </c>
      <c r="E340" s="101">
        <v>2756.09</v>
      </c>
      <c r="F340" s="101">
        <v>18513.677500000002</v>
      </c>
      <c r="G340" s="171"/>
    </row>
    <row r="341" spans="1:7" outlineLevel="1" x14ac:dyDescent="0.2">
      <c r="A341" s="100" t="s">
        <v>345</v>
      </c>
      <c r="B341" s="100">
        <v>9</v>
      </c>
      <c r="C341" s="100">
        <v>2</v>
      </c>
      <c r="D341" s="101">
        <v>89700</v>
      </c>
      <c r="E341" s="101">
        <v>2771.96</v>
      </c>
      <c r="F341" s="101">
        <v>18589.060000000001</v>
      </c>
      <c r="G341" s="171"/>
    </row>
    <row r="342" spans="1:7" outlineLevel="1" x14ac:dyDescent="0.2">
      <c r="A342" s="100" t="s">
        <v>345</v>
      </c>
      <c r="B342" s="100">
        <v>10</v>
      </c>
      <c r="C342" s="100">
        <v>2</v>
      </c>
      <c r="D342" s="101">
        <v>91100</v>
      </c>
      <c r="E342" s="101">
        <v>2787.829999999999</v>
      </c>
      <c r="F342" s="101">
        <v>18664.442500000001</v>
      </c>
      <c r="G342" s="171"/>
    </row>
    <row r="343" spans="1:7" outlineLevel="1" x14ac:dyDescent="0.2">
      <c r="A343" s="100" t="s">
        <v>345</v>
      </c>
      <c r="B343" s="100">
        <v>11</v>
      </c>
      <c r="C343" s="100">
        <v>2</v>
      </c>
      <c r="D343" s="101">
        <v>92600</v>
      </c>
      <c r="E343" s="101">
        <v>2803.7</v>
      </c>
      <c r="F343" s="101">
        <v>18739.825000000001</v>
      </c>
      <c r="G343" s="171"/>
    </row>
    <row r="344" spans="1:7" outlineLevel="1" x14ac:dyDescent="0.2">
      <c r="A344" s="100" t="s">
        <v>345</v>
      </c>
      <c r="B344" s="100">
        <v>12</v>
      </c>
      <c r="C344" s="100">
        <v>2</v>
      </c>
      <c r="D344" s="101">
        <v>94000</v>
      </c>
      <c r="E344" s="101">
        <v>2819.5699999999988</v>
      </c>
      <c r="F344" s="101">
        <v>18815.2075</v>
      </c>
      <c r="G344" s="171"/>
    </row>
    <row r="345" spans="1:7" outlineLevel="1" x14ac:dyDescent="0.2">
      <c r="A345" s="97" t="s">
        <v>345</v>
      </c>
      <c r="B345" s="97">
        <v>1</v>
      </c>
      <c r="C345" s="97">
        <v>3</v>
      </c>
      <c r="D345" s="98">
        <v>98700</v>
      </c>
      <c r="E345" s="98">
        <v>2960.548499999999</v>
      </c>
      <c r="F345" s="98">
        <v>19755.967874999998</v>
      </c>
      <c r="G345" s="171"/>
    </row>
    <row r="346" spans="1:7" x14ac:dyDescent="0.2">
      <c r="A346" s="100" t="s">
        <v>346</v>
      </c>
      <c r="B346" s="100">
        <v>1</v>
      </c>
      <c r="C346" s="100">
        <v>1</v>
      </c>
      <c r="D346" s="101">
        <v>118000</v>
      </c>
      <c r="E346" s="101"/>
      <c r="F346" s="101"/>
      <c r="G346" s="171"/>
    </row>
    <row r="347" spans="1:7" hidden="1" outlineLevel="1" x14ac:dyDescent="0.2">
      <c r="A347" s="100" t="s">
        <v>346</v>
      </c>
      <c r="B347" s="100">
        <v>2</v>
      </c>
      <c r="C347" s="100">
        <v>1</v>
      </c>
      <c r="D347" s="101">
        <v>125000</v>
      </c>
      <c r="E347" s="101"/>
      <c r="F347" s="101"/>
      <c r="G347" s="171"/>
    </row>
    <row r="348" spans="1:7" hidden="1" outlineLevel="1" x14ac:dyDescent="0.2">
      <c r="A348" s="100" t="s">
        <v>346</v>
      </c>
      <c r="B348" s="100">
        <v>3</v>
      </c>
      <c r="C348" s="100">
        <v>1</v>
      </c>
      <c r="D348" s="101">
        <v>133000</v>
      </c>
      <c r="E348" s="101"/>
      <c r="F348" s="101"/>
      <c r="G348" s="171"/>
    </row>
    <row r="349" spans="1:7" hidden="1" outlineLevel="1" x14ac:dyDescent="0.2">
      <c r="A349" s="100" t="s">
        <v>346</v>
      </c>
      <c r="B349" s="100">
        <v>4</v>
      </c>
      <c r="C349" s="100">
        <v>1</v>
      </c>
      <c r="D349" s="101">
        <v>141000</v>
      </c>
      <c r="E349" s="101"/>
      <c r="F349" s="101"/>
      <c r="G349" s="171"/>
    </row>
    <row r="350" spans="1:7" hidden="1" outlineLevel="1" x14ac:dyDescent="0.2">
      <c r="A350" s="100" t="s">
        <v>346</v>
      </c>
      <c r="B350" s="100">
        <v>5</v>
      </c>
      <c r="C350" s="100">
        <v>1</v>
      </c>
      <c r="D350" s="101">
        <v>150000</v>
      </c>
      <c r="E350" s="101"/>
      <c r="F350" s="101"/>
      <c r="G350" s="171"/>
    </row>
    <row r="351" spans="1:7" hidden="1" outlineLevel="1" x14ac:dyDescent="0.2">
      <c r="A351" s="100" t="s">
        <v>346</v>
      </c>
      <c r="B351" s="100">
        <v>6</v>
      </c>
      <c r="C351" s="100">
        <v>1</v>
      </c>
      <c r="D351" s="101">
        <v>160000</v>
      </c>
      <c r="E351" s="101"/>
      <c r="F351" s="101"/>
      <c r="G351" s="171"/>
    </row>
    <row r="352" spans="1:7" hidden="1" outlineLevel="1" x14ac:dyDescent="0.2">
      <c r="A352" s="100" t="s">
        <v>346</v>
      </c>
      <c r="B352" s="100">
        <v>7</v>
      </c>
      <c r="C352" s="100">
        <v>1</v>
      </c>
      <c r="D352" s="101">
        <v>170000</v>
      </c>
      <c r="E352" s="101"/>
      <c r="F352" s="101"/>
      <c r="G352" s="171"/>
    </row>
    <row r="353" spans="1:7" hidden="1" outlineLevel="1" x14ac:dyDescent="0.2">
      <c r="A353" s="100" t="s">
        <v>346</v>
      </c>
      <c r="B353" s="100">
        <v>8</v>
      </c>
      <c r="C353" s="100">
        <v>1</v>
      </c>
      <c r="D353" s="101">
        <v>181000</v>
      </c>
      <c r="E353" s="101"/>
      <c r="F353" s="101"/>
      <c r="G353" s="171"/>
    </row>
    <row r="354" spans="1:7" hidden="1" outlineLevel="1" x14ac:dyDescent="0.2">
      <c r="A354" s="100" t="s">
        <v>346</v>
      </c>
      <c r="B354" s="100">
        <v>9</v>
      </c>
      <c r="C354" s="100">
        <v>1</v>
      </c>
      <c r="D354" s="101">
        <v>193000</v>
      </c>
      <c r="E354" s="101"/>
      <c r="F354" s="101"/>
      <c r="G354" s="171"/>
    </row>
    <row r="355" spans="1:7" hidden="1" outlineLevel="1" x14ac:dyDescent="0.2">
      <c r="A355" s="100" t="s">
        <v>346</v>
      </c>
      <c r="B355" s="100">
        <v>10</v>
      </c>
      <c r="C355" s="100">
        <v>1</v>
      </c>
      <c r="D355" s="101">
        <v>205000</v>
      </c>
      <c r="E355" s="101"/>
      <c r="F355" s="101"/>
      <c r="G355" s="171"/>
    </row>
    <row r="356" spans="1:7" hidden="1" outlineLevel="1" x14ac:dyDescent="0.2">
      <c r="A356" s="100" t="s">
        <v>346</v>
      </c>
      <c r="B356" s="100">
        <v>11</v>
      </c>
      <c r="C356" s="100">
        <v>1</v>
      </c>
      <c r="D356" s="101">
        <v>218000</v>
      </c>
      <c r="E356" s="101"/>
      <c r="F356" s="101"/>
      <c r="G356" s="171"/>
    </row>
    <row r="357" spans="1:7" hidden="1" outlineLevel="1" x14ac:dyDescent="0.2">
      <c r="A357" s="100" t="s">
        <v>346</v>
      </c>
      <c r="B357" s="100">
        <v>12</v>
      </c>
      <c r="C357" s="100">
        <v>1</v>
      </c>
      <c r="D357" s="101">
        <v>232000</v>
      </c>
      <c r="E357" s="101"/>
      <c r="F357" s="101"/>
      <c r="G357" s="171"/>
    </row>
    <row r="358" spans="1:7" hidden="1" outlineLevel="1" x14ac:dyDescent="0.2">
      <c r="A358" s="100" t="s">
        <v>346</v>
      </c>
      <c r="B358" s="100">
        <v>1</v>
      </c>
      <c r="C358" s="100">
        <v>2</v>
      </c>
      <c r="D358" s="101">
        <v>232000</v>
      </c>
      <c r="E358" s="101"/>
      <c r="F358" s="101"/>
      <c r="G358" s="171"/>
    </row>
    <row r="359" spans="1:7" hidden="1" outlineLevel="1" x14ac:dyDescent="0.2">
      <c r="A359" s="100" t="s">
        <v>346</v>
      </c>
      <c r="B359" s="100">
        <v>2</v>
      </c>
      <c r="C359" s="100">
        <v>2</v>
      </c>
      <c r="D359" s="101">
        <v>236300</v>
      </c>
      <c r="E359" s="101"/>
      <c r="F359" s="101"/>
      <c r="G359" s="171"/>
    </row>
    <row r="360" spans="1:7" hidden="1" outlineLevel="1" x14ac:dyDescent="0.2">
      <c r="A360" s="100" t="s">
        <v>346</v>
      </c>
      <c r="B360" s="100">
        <v>3</v>
      </c>
      <c r="C360" s="100">
        <v>2</v>
      </c>
      <c r="D360" s="101">
        <v>240600</v>
      </c>
      <c r="E360" s="101"/>
      <c r="F360" s="101"/>
      <c r="G360" s="171"/>
    </row>
    <row r="361" spans="1:7" hidden="1" outlineLevel="1" x14ac:dyDescent="0.2">
      <c r="A361" s="100" t="s">
        <v>346</v>
      </c>
      <c r="B361" s="100">
        <v>4</v>
      </c>
      <c r="C361" s="100">
        <v>2</v>
      </c>
      <c r="D361" s="101">
        <v>244900</v>
      </c>
      <c r="E361" s="101"/>
      <c r="F361" s="101"/>
      <c r="G361" s="171"/>
    </row>
    <row r="362" spans="1:7" hidden="1" outlineLevel="1" x14ac:dyDescent="0.2">
      <c r="A362" s="100" t="s">
        <v>346</v>
      </c>
      <c r="B362" s="100">
        <v>5</v>
      </c>
      <c r="C362" s="100">
        <v>2</v>
      </c>
      <c r="D362" s="101">
        <v>249200</v>
      </c>
      <c r="E362" s="101"/>
      <c r="F362" s="101"/>
      <c r="G362" s="171"/>
    </row>
    <row r="363" spans="1:7" hidden="1" outlineLevel="1" x14ac:dyDescent="0.2">
      <c r="A363" s="100" t="s">
        <v>346</v>
      </c>
      <c r="B363" s="100">
        <v>6</v>
      </c>
      <c r="C363" s="100">
        <v>2</v>
      </c>
      <c r="D363" s="101">
        <v>253500</v>
      </c>
      <c r="E363" s="101"/>
      <c r="F363" s="101"/>
      <c r="G363" s="171"/>
    </row>
    <row r="364" spans="1:7" hidden="1" outlineLevel="1" x14ac:dyDescent="0.2">
      <c r="A364" s="100" t="s">
        <v>346</v>
      </c>
      <c r="B364" s="100">
        <v>7</v>
      </c>
      <c r="C364" s="100">
        <v>2</v>
      </c>
      <c r="D364" s="101">
        <v>257800</v>
      </c>
      <c r="E364" s="101"/>
      <c r="F364" s="101"/>
      <c r="G364" s="171"/>
    </row>
    <row r="365" spans="1:7" hidden="1" outlineLevel="1" x14ac:dyDescent="0.2">
      <c r="A365" s="100" t="s">
        <v>346</v>
      </c>
      <c r="B365" s="100">
        <v>8</v>
      </c>
      <c r="C365" s="100">
        <v>2</v>
      </c>
      <c r="D365" s="101">
        <v>262100</v>
      </c>
      <c r="E365" s="101"/>
      <c r="F365" s="101"/>
      <c r="G365" s="171"/>
    </row>
    <row r="366" spans="1:7" hidden="1" outlineLevel="1" x14ac:dyDescent="0.2">
      <c r="A366" s="100" t="s">
        <v>346</v>
      </c>
      <c r="B366" s="100">
        <v>9</v>
      </c>
      <c r="C366" s="100">
        <v>2</v>
      </c>
      <c r="D366" s="101">
        <v>266400</v>
      </c>
      <c r="E366" s="101"/>
      <c r="F366" s="101"/>
      <c r="G366" s="171"/>
    </row>
    <row r="367" spans="1:7" hidden="1" outlineLevel="1" x14ac:dyDescent="0.2">
      <c r="A367" s="100" t="s">
        <v>346</v>
      </c>
      <c r="B367" s="100">
        <v>10</v>
      </c>
      <c r="C367" s="100">
        <v>2</v>
      </c>
      <c r="D367" s="101">
        <v>270700</v>
      </c>
      <c r="E367" s="101"/>
      <c r="F367" s="101"/>
      <c r="G367" s="171"/>
    </row>
    <row r="368" spans="1:7" hidden="1" outlineLevel="1" x14ac:dyDescent="0.2">
      <c r="A368" s="100" t="s">
        <v>346</v>
      </c>
      <c r="B368" s="100">
        <v>11</v>
      </c>
      <c r="C368" s="100">
        <v>2</v>
      </c>
      <c r="D368" s="101">
        <v>275000</v>
      </c>
      <c r="E368" s="101"/>
      <c r="F368" s="101"/>
      <c r="G368" s="171"/>
    </row>
    <row r="369" spans="1:7" hidden="1" outlineLevel="1" x14ac:dyDescent="0.2">
      <c r="A369" s="100" t="s">
        <v>346</v>
      </c>
      <c r="B369" s="100">
        <v>12</v>
      </c>
      <c r="C369" s="100">
        <v>2</v>
      </c>
      <c r="D369" s="101">
        <v>279300</v>
      </c>
      <c r="E369" s="101"/>
      <c r="F369" s="101"/>
      <c r="G369" s="171"/>
    </row>
    <row r="370" spans="1:7" hidden="1" outlineLevel="1" x14ac:dyDescent="0.2">
      <c r="A370" s="97" t="s">
        <v>346</v>
      </c>
      <c r="B370" s="97">
        <v>1</v>
      </c>
      <c r="C370" s="97">
        <v>3</v>
      </c>
      <c r="D370" s="98">
        <v>293265</v>
      </c>
      <c r="E370" s="98"/>
      <c r="F370" s="98"/>
      <c r="G370" s="171"/>
    </row>
    <row r="371" spans="1:7" collapsed="1" x14ac:dyDescent="0.2">
      <c r="A371" s="100" t="s">
        <v>347</v>
      </c>
      <c r="B371" s="100">
        <v>1</v>
      </c>
      <c r="C371" s="100">
        <v>1</v>
      </c>
      <c r="D371" s="101"/>
      <c r="E371" s="101"/>
      <c r="F371" s="101"/>
      <c r="G371" s="171"/>
    </row>
    <row r="372" spans="1:7" hidden="1" outlineLevel="1" x14ac:dyDescent="0.2">
      <c r="A372" s="100" t="s">
        <v>347</v>
      </c>
      <c r="B372" s="100">
        <v>2</v>
      </c>
      <c r="C372" s="100">
        <v>1</v>
      </c>
      <c r="D372" s="101"/>
      <c r="E372" s="101"/>
      <c r="F372" s="101"/>
      <c r="G372" s="171"/>
    </row>
    <row r="373" spans="1:7" hidden="1" outlineLevel="1" x14ac:dyDescent="0.2">
      <c r="A373" s="100" t="s">
        <v>347</v>
      </c>
      <c r="B373" s="100">
        <v>3</v>
      </c>
      <c r="C373" s="100">
        <v>1</v>
      </c>
      <c r="D373" s="101"/>
      <c r="E373" s="101"/>
      <c r="F373" s="101"/>
      <c r="G373" s="171"/>
    </row>
    <row r="374" spans="1:7" hidden="1" outlineLevel="1" x14ac:dyDescent="0.2">
      <c r="A374" s="100" t="s">
        <v>347</v>
      </c>
      <c r="B374" s="100">
        <v>4</v>
      </c>
      <c r="C374" s="100">
        <v>1</v>
      </c>
      <c r="D374" s="101"/>
      <c r="E374" s="101"/>
      <c r="F374" s="101"/>
      <c r="G374" s="171"/>
    </row>
    <row r="375" spans="1:7" hidden="1" outlineLevel="1" x14ac:dyDescent="0.2">
      <c r="A375" s="100" t="s">
        <v>347</v>
      </c>
      <c r="B375" s="100">
        <v>5</v>
      </c>
      <c r="C375" s="100">
        <v>1</v>
      </c>
      <c r="D375" s="101"/>
      <c r="E375" s="101"/>
      <c r="F375" s="101"/>
      <c r="G375" s="171"/>
    </row>
    <row r="376" spans="1:7" hidden="1" outlineLevel="1" x14ac:dyDescent="0.2">
      <c r="A376" s="100" t="s">
        <v>347</v>
      </c>
      <c r="B376" s="100">
        <v>6</v>
      </c>
      <c r="C376" s="100">
        <v>1</v>
      </c>
      <c r="D376" s="101"/>
      <c r="E376" s="101"/>
      <c r="F376" s="101"/>
      <c r="G376" s="171"/>
    </row>
    <row r="377" spans="1:7" hidden="1" outlineLevel="1" x14ac:dyDescent="0.2">
      <c r="A377" s="100" t="s">
        <v>347</v>
      </c>
      <c r="B377" s="100">
        <v>7</v>
      </c>
      <c r="C377" s="100">
        <v>1</v>
      </c>
      <c r="D377" s="101"/>
      <c r="E377" s="101"/>
      <c r="F377" s="101"/>
      <c r="G377" s="171"/>
    </row>
    <row r="378" spans="1:7" hidden="1" outlineLevel="1" x14ac:dyDescent="0.2">
      <c r="A378" s="100" t="s">
        <v>347</v>
      </c>
      <c r="B378" s="100">
        <v>8</v>
      </c>
      <c r="C378" s="100">
        <v>1</v>
      </c>
      <c r="D378" s="101"/>
      <c r="E378" s="101"/>
      <c r="F378" s="101"/>
      <c r="G378" s="171"/>
    </row>
    <row r="379" spans="1:7" hidden="1" outlineLevel="1" x14ac:dyDescent="0.2">
      <c r="A379" s="100" t="s">
        <v>347</v>
      </c>
      <c r="B379" s="100">
        <v>9</v>
      </c>
      <c r="C379" s="100">
        <v>1</v>
      </c>
      <c r="D379" s="101"/>
      <c r="E379" s="101"/>
      <c r="F379" s="101"/>
      <c r="G379" s="171"/>
    </row>
    <row r="380" spans="1:7" hidden="1" outlineLevel="1" x14ac:dyDescent="0.2">
      <c r="A380" s="100" t="s">
        <v>347</v>
      </c>
      <c r="B380" s="100">
        <v>10</v>
      </c>
      <c r="C380" s="100">
        <v>1</v>
      </c>
      <c r="D380" s="101"/>
      <c r="E380" s="101"/>
      <c r="F380" s="101"/>
      <c r="G380" s="171"/>
    </row>
    <row r="381" spans="1:7" hidden="1" outlineLevel="1" x14ac:dyDescent="0.2">
      <c r="A381" s="100" t="s">
        <v>347</v>
      </c>
      <c r="B381" s="100">
        <v>11</v>
      </c>
      <c r="C381" s="100">
        <v>1</v>
      </c>
      <c r="D381" s="101"/>
      <c r="E381" s="101"/>
      <c r="F381" s="101"/>
      <c r="G381" s="171"/>
    </row>
    <row r="382" spans="1:7" hidden="1" outlineLevel="1" x14ac:dyDescent="0.2">
      <c r="A382" s="100" t="s">
        <v>347</v>
      </c>
      <c r="B382" s="100">
        <v>12</v>
      </c>
      <c r="C382" s="100">
        <v>1</v>
      </c>
      <c r="D382" s="101"/>
      <c r="E382" s="101"/>
      <c r="F382" s="101"/>
      <c r="G382" s="171"/>
    </row>
    <row r="383" spans="1:7" hidden="1" outlineLevel="1" x14ac:dyDescent="0.2">
      <c r="A383" s="100" t="s">
        <v>347</v>
      </c>
      <c r="B383" s="100">
        <v>1</v>
      </c>
      <c r="C383" s="100">
        <v>2</v>
      </c>
      <c r="D383" s="101"/>
      <c r="E383" s="101"/>
      <c r="F383" s="101"/>
      <c r="G383" s="171"/>
    </row>
    <row r="384" spans="1:7" hidden="1" outlineLevel="1" x14ac:dyDescent="0.2">
      <c r="A384" s="100" t="s">
        <v>347</v>
      </c>
      <c r="B384" s="100">
        <v>2</v>
      </c>
      <c r="C384" s="100">
        <v>2</v>
      </c>
      <c r="D384" s="101"/>
      <c r="E384" s="101"/>
      <c r="F384" s="101"/>
      <c r="G384" s="171"/>
    </row>
    <row r="385" spans="1:7" hidden="1" outlineLevel="1" x14ac:dyDescent="0.2">
      <c r="A385" s="100" t="s">
        <v>347</v>
      </c>
      <c r="B385" s="100">
        <v>3</v>
      </c>
      <c r="C385" s="100">
        <v>2</v>
      </c>
      <c r="D385" s="101"/>
      <c r="E385" s="101"/>
      <c r="F385" s="101"/>
      <c r="G385" s="171"/>
    </row>
    <row r="386" spans="1:7" hidden="1" outlineLevel="1" x14ac:dyDescent="0.2">
      <c r="A386" s="100" t="s">
        <v>347</v>
      </c>
      <c r="B386" s="100">
        <v>4</v>
      </c>
      <c r="C386" s="100">
        <v>2</v>
      </c>
      <c r="D386" s="101"/>
      <c r="E386" s="101"/>
      <c r="F386" s="101"/>
      <c r="G386" s="171"/>
    </row>
    <row r="387" spans="1:7" hidden="1" outlineLevel="1" x14ac:dyDescent="0.2">
      <c r="A387" s="100" t="s">
        <v>347</v>
      </c>
      <c r="B387" s="100">
        <v>5</v>
      </c>
      <c r="C387" s="100">
        <v>2</v>
      </c>
      <c r="D387" s="101"/>
      <c r="E387" s="101"/>
      <c r="F387" s="101"/>
      <c r="G387" s="171"/>
    </row>
    <row r="388" spans="1:7" hidden="1" outlineLevel="1" x14ac:dyDescent="0.2">
      <c r="A388" s="100" t="s">
        <v>347</v>
      </c>
      <c r="B388" s="100">
        <v>6</v>
      </c>
      <c r="C388" s="100">
        <v>2</v>
      </c>
      <c r="D388" s="101"/>
      <c r="E388" s="101"/>
      <c r="F388" s="101"/>
      <c r="G388" s="171"/>
    </row>
    <row r="389" spans="1:7" hidden="1" outlineLevel="1" x14ac:dyDescent="0.2">
      <c r="A389" s="100" t="s">
        <v>347</v>
      </c>
      <c r="B389" s="100">
        <v>7</v>
      </c>
      <c r="C389" s="100">
        <v>2</v>
      </c>
      <c r="D389" s="101"/>
      <c r="E389" s="101"/>
      <c r="F389" s="101"/>
      <c r="G389" s="171"/>
    </row>
    <row r="390" spans="1:7" hidden="1" outlineLevel="1" x14ac:dyDescent="0.2">
      <c r="A390" s="100" t="s">
        <v>347</v>
      </c>
      <c r="B390" s="100">
        <v>8</v>
      </c>
      <c r="C390" s="100">
        <v>2</v>
      </c>
      <c r="D390" s="101"/>
      <c r="E390" s="101"/>
      <c r="F390" s="101"/>
      <c r="G390" s="171"/>
    </row>
    <row r="391" spans="1:7" hidden="1" outlineLevel="1" x14ac:dyDescent="0.2">
      <c r="A391" s="100" t="s">
        <v>347</v>
      </c>
      <c r="B391" s="100">
        <v>9</v>
      </c>
      <c r="C391" s="100">
        <v>2</v>
      </c>
      <c r="D391" s="101"/>
      <c r="E391" s="101"/>
      <c r="F391" s="101"/>
      <c r="G391" s="171"/>
    </row>
    <row r="392" spans="1:7" hidden="1" outlineLevel="1" x14ac:dyDescent="0.2">
      <c r="A392" s="100" t="s">
        <v>347</v>
      </c>
      <c r="B392" s="100">
        <v>10</v>
      </c>
      <c r="C392" s="100">
        <v>2</v>
      </c>
      <c r="D392" s="101"/>
      <c r="E392" s="101"/>
      <c r="F392" s="101"/>
      <c r="G392" s="171"/>
    </row>
    <row r="393" spans="1:7" hidden="1" outlineLevel="1" x14ac:dyDescent="0.2">
      <c r="A393" s="100" t="s">
        <v>347</v>
      </c>
      <c r="B393" s="100">
        <v>11</v>
      </c>
      <c r="C393" s="100">
        <v>2</v>
      </c>
      <c r="D393" s="101"/>
      <c r="E393" s="101"/>
      <c r="F393" s="101"/>
      <c r="G393" s="171"/>
    </row>
    <row r="394" spans="1:7" hidden="1" outlineLevel="1" x14ac:dyDescent="0.2">
      <c r="A394" s="100" t="s">
        <v>347</v>
      </c>
      <c r="B394" s="100">
        <v>12</v>
      </c>
      <c r="C394" s="100">
        <v>2</v>
      </c>
      <c r="D394" s="101"/>
      <c r="E394" s="101"/>
      <c r="F394" s="101"/>
      <c r="G394" s="171"/>
    </row>
    <row r="395" spans="1:7" hidden="1" outlineLevel="1" x14ac:dyDescent="0.2">
      <c r="A395" s="97" t="s">
        <v>347</v>
      </c>
      <c r="B395" s="97">
        <v>1</v>
      </c>
      <c r="C395" s="97">
        <v>3</v>
      </c>
      <c r="D395" s="98"/>
      <c r="E395" s="98"/>
      <c r="F395" s="98"/>
      <c r="G395" s="171"/>
    </row>
    <row r="396" spans="1:7" collapsed="1" x14ac:dyDescent="0.2">
      <c r="A396" s="100" t="s">
        <v>348</v>
      </c>
      <c r="B396" s="100">
        <v>1</v>
      </c>
      <c r="C396" s="100">
        <v>1</v>
      </c>
      <c r="D396" s="101">
        <v>85000</v>
      </c>
      <c r="E396" s="101"/>
      <c r="F396" s="101"/>
      <c r="G396" s="171"/>
    </row>
    <row r="397" spans="1:7" hidden="1" outlineLevel="1" x14ac:dyDescent="0.2">
      <c r="A397" s="100" t="s">
        <v>348</v>
      </c>
      <c r="B397" s="100">
        <v>2</v>
      </c>
      <c r="C397" s="100">
        <v>1</v>
      </c>
      <c r="D397" s="101">
        <v>90000</v>
      </c>
      <c r="E397" s="101"/>
      <c r="F397" s="101"/>
      <c r="G397" s="171"/>
    </row>
    <row r="398" spans="1:7" hidden="1" outlineLevel="1" x14ac:dyDescent="0.2">
      <c r="A398" s="100" t="s">
        <v>348</v>
      </c>
      <c r="B398" s="100">
        <v>3</v>
      </c>
      <c r="C398" s="100">
        <v>1</v>
      </c>
      <c r="D398" s="101">
        <v>96000</v>
      </c>
      <c r="E398" s="101"/>
      <c r="F398" s="101"/>
      <c r="G398" s="171"/>
    </row>
    <row r="399" spans="1:7" hidden="1" outlineLevel="1" x14ac:dyDescent="0.2">
      <c r="A399" s="100" t="s">
        <v>348</v>
      </c>
      <c r="B399" s="100">
        <v>4</v>
      </c>
      <c r="C399" s="100">
        <v>1</v>
      </c>
      <c r="D399" s="101">
        <v>102000</v>
      </c>
      <c r="E399" s="101"/>
      <c r="F399" s="101"/>
      <c r="G399" s="171"/>
    </row>
    <row r="400" spans="1:7" hidden="1" outlineLevel="1" x14ac:dyDescent="0.2">
      <c r="A400" s="100" t="s">
        <v>348</v>
      </c>
      <c r="B400" s="100">
        <v>5</v>
      </c>
      <c r="C400" s="100">
        <v>1</v>
      </c>
      <c r="D400" s="101">
        <v>109000</v>
      </c>
      <c r="E400" s="101"/>
      <c r="F400" s="101"/>
      <c r="G400" s="171"/>
    </row>
    <row r="401" spans="1:7" hidden="1" outlineLevel="1" x14ac:dyDescent="0.2">
      <c r="A401" s="100" t="s">
        <v>348</v>
      </c>
      <c r="B401" s="100">
        <v>6</v>
      </c>
      <c r="C401" s="100">
        <v>1</v>
      </c>
      <c r="D401" s="101">
        <v>116000</v>
      </c>
      <c r="E401" s="101"/>
      <c r="F401" s="101"/>
      <c r="G401" s="171"/>
    </row>
    <row r="402" spans="1:7" hidden="1" outlineLevel="1" x14ac:dyDescent="0.2">
      <c r="A402" s="100" t="s">
        <v>348</v>
      </c>
      <c r="B402" s="100">
        <v>7</v>
      </c>
      <c r="C402" s="100">
        <v>1</v>
      </c>
      <c r="D402" s="101">
        <v>123000</v>
      </c>
      <c r="E402" s="101"/>
      <c r="F402" s="101"/>
      <c r="G402" s="171"/>
    </row>
    <row r="403" spans="1:7" hidden="1" outlineLevel="1" x14ac:dyDescent="0.2">
      <c r="A403" s="100" t="s">
        <v>348</v>
      </c>
      <c r="B403" s="100">
        <v>8</v>
      </c>
      <c r="C403" s="100">
        <v>1</v>
      </c>
      <c r="D403" s="101">
        <v>131000</v>
      </c>
      <c r="E403" s="101"/>
      <c r="F403" s="101"/>
      <c r="G403" s="171"/>
    </row>
    <row r="404" spans="1:7" hidden="1" outlineLevel="1" x14ac:dyDescent="0.2">
      <c r="A404" s="100" t="s">
        <v>348</v>
      </c>
      <c r="B404" s="100">
        <v>9</v>
      </c>
      <c r="C404" s="100">
        <v>1</v>
      </c>
      <c r="D404" s="101">
        <v>140000</v>
      </c>
      <c r="E404" s="101"/>
      <c r="F404" s="101"/>
      <c r="G404" s="171"/>
    </row>
    <row r="405" spans="1:7" hidden="1" outlineLevel="1" x14ac:dyDescent="0.2">
      <c r="A405" s="100" t="s">
        <v>348</v>
      </c>
      <c r="B405" s="100">
        <v>10</v>
      </c>
      <c r="C405" s="100">
        <v>1</v>
      </c>
      <c r="D405" s="101">
        <v>149000</v>
      </c>
      <c r="E405" s="101"/>
      <c r="F405" s="101"/>
      <c r="G405" s="171"/>
    </row>
    <row r="406" spans="1:7" hidden="1" outlineLevel="1" x14ac:dyDescent="0.2">
      <c r="A406" s="100" t="s">
        <v>348</v>
      </c>
      <c r="B406" s="100">
        <v>11</v>
      </c>
      <c r="C406" s="100">
        <v>1</v>
      </c>
      <c r="D406" s="101">
        <v>158000</v>
      </c>
      <c r="E406" s="101"/>
      <c r="F406" s="101"/>
      <c r="G406" s="171"/>
    </row>
    <row r="407" spans="1:7" hidden="1" outlineLevel="1" x14ac:dyDescent="0.2">
      <c r="A407" s="100" t="s">
        <v>348</v>
      </c>
      <c r="B407" s="100">
        <v>12</v>
      </c>
      <c r="C407" s="100">
        <v>1</v>
      </c>
      <c r="D407" s="101">
        <v>168000</v>
      </c>
      <c r="E407" s="101"/>
      <c r="F407" s="101"/>
      <c r="G407" s="171"/>
    </row>
    <row r="408" spans="1:7" hidden="1" outlineLevel="1" x14ac:dyDescent="0.2">
      <c r="A408" s="100" t="s">
        <v>348</v>
      </c>
      <c r="B408" s="100">
        <v>1</v>
      </c>
      <c r="C408" s="100">
        <v>2</v>
      </c>
      <c r="D408" s="101">
        <v>168000</v>
      </c>
      <c r="E408" s="101"/>
      <c r="F408" s="101"/>
      <c r="G408" s="171"/>
    </row>
    <row r="409" spans="1:7" hidden="1" outlineLevel="1" x14ac:dyDescent="0.2">
      <c r="A409" s="100" t="s">
        <v>348</v>
      </c>
      <c r="B409" s="100">
        <v>2</v>
      </c>
      <c r="C409" s="100">
        <v>2</v>
      </c>
      <c r="D409" s="101">
        <v>171100</v>
      </c>
      <c r="E409" s="101"/>
      <c r="F409" s="101"/>
      <c r="G409" s="171"/>
    </row>
    <row r="410" spans="1:7" hidden="1" outlineLevel="1" x14ac:dyDescent="0.2">
      <c r="A410" s="100" t="s">
        <v>348</v>
      </c>
      <c r="B410" s="100">
        <v>3</v>
      </c>
      <c r="C410" s="100">
        <v>2</v>
      </c>
      <c r="D410" s="101">
        <v>174200</v>
      </c>
      <c r="E410" s="101"/>
      <c r="F410" s="101"/>
      <c r="G410" s="171"/>
    </row>
    <row r="411" spans="1:7" hidden="1" outlineLevel="1" x14ac:dyDescent="0.2">
      <c r="A411" s="100" t="s">
        <v>348</v>
      </c>
      <c r="B411" s="100">
        <v>4</v>
      </c>
      <c r="C411" s="100">
        <v>2</v>
      </c>
      <c r="D411" s="101">
        <v>177300</v>
      </c>
      <c r="E411" s="101"/>
      <c r="F411" s="101"/>
      <c r="G411" s="171"/>
    </row>
    <row r="412" spans="1:7" hidden="1" outlineLevel="1" x14ac:dyDescent="0.2">
      <c r="A412" s="100" t="s">
        <v>348</v>
      </c>
      <c r="B412" s="100">
        <v>5</v>
      </c>
      <c r="C412" s="100">
        <v>2</v>
      </c>
      <c r="D412" s="101">
        <v>180400</v>
      </c>
      <c r="E412" s="101"/>
      <c r="F412" s="101"/>
      <c r="G412" s="171"/>
    </row>
    <row r="413" spans="1:7" hidden="1" outlineLevel="1" x14ac:dyDescent="0.2">
      <c r="A413" s="100" t="s">
        <v>348</v>
      </c>
      <c r="B413" s="100">
        <v>6</v>
      </c>
      <c r="C413" s="100">
        <v>2</v>
      </c>
      <c r="D413" s="101">
        <v>183500</v>
      </c>
      <c r="E413" s="101"/>
      <c r="F413" s="101"/>
      <c r="G413" s="171"/>
    </row>
    <row r="414" spans="1:7" hidden="1" outlineLevel="1" x14ac:dyDescent="0.2">
      <c r="A414" s="100" t="s">
        <v>348</v>
      </c>
      <c r="B414" s="100">
        <v>7</v>
      </c>
      <c r="C414" s="100">
        <v>2</v>
      </c>
      <c r="D414" s="101">
        <v>186600</v>
      </c>
      <c r="E414" s="101"/>
      <c r="F414" s="101"/>
      <c r="G414" s="171"/>
    </row>
    <row r="415" spans="1:7" hidden="1" outlineLevel="1" x14ac:dyDescent="0.2">
      <c r="A415" s="100" t="s">
        <v>348</v>
      </c>
      <c r="B415" s="100">
        <v>8</v>
      </c>
      <c r="C415" s="100">
        <v>2</v>
      </c>
      <c r="D415" s="101">
        <v>189700</v>
      </c>
      <c r="E415" s="101"/>
      <c r="F415" s="101"/>
      <c r="G415" s="171"/>
    </row>
    <row r="416" spans="1:7" hidden="1" outlineLevel="1" x14ac:dyDescent="0.2">
      <c r="A416" s="100" t="s">
        <v>348</v>
      </c>
      <c r="B416" s="100">
        <v>9</v>
      </c>
      <c r="C416" s="100">
        <v>2</v>
      </c>
      <c r="D416" s="101">
        <v>192800</v>
      </c>
      <c r="E416" s="101"/>
      <c r="F416" s="101"/>
      <c r="G416" s="171"/>
    </row>
    <row r="417" spans="1:7" hidden="1" outlineLevel="1" x14ac:dyDescent="0.2">
      <c r="A417" s="100" t="s">
        <v>348</v>
      </c>
      <c r="B417" s="100">
        <v>10</v>
      </c>
      <c r="C417" s="100">
        <v>2</v>
      </c>
      <c r="D417" s="101">
        <v>195900</v>
      </c>
      <c r="E417" s="101"/>
      <c r="F417" s="101"/>
      <c r="G417" s="171"/>
    </row>
    <row r="418" spans="1:7" hidden="1" outlineLevel="1" x14ac:dyDescent="0.2">
      <c r="A418" s="100" t="s">
        <v>348</v>
      </c>
      <c r="B418" s="100">
        <v>11</v>
      </c>
      <c r="C418" s="100">
        <v>2</v>
      </c>
      <c r="D418" s="101">
        <v>199000</v>
      </c>
      <c r="E418" s="101"/>
      <c r="F418" s="101"/>
      <c r="G418" s="171"/>
    </row>
    <row r="419" spans="1:7" hidden="1" outlineLevel="1" x14ac:dyDescent="0.2">
      <c r="A419" s="100" t="s">
        <v>348</v>
      </c>
      <c r="B419" s="100">
        <v>12</v>
      </c>
      <c r="C419" s="100">
        <v>2</v>
      </c>
      <c r="D419" s="101">
        <v>202100</v>
      </c>
      <c r="E419" s="101"/>
      <c r="F419" s="101"/>
      <c r="G419" s="171"/>
    </row>
    <row r="420" spans="1:7" hidden="1" outlineLevel="1" x14ac:dyDescent="0.2">
      <c r="A420" s="97" t="s">
        <v>348</v>
      </c>
      <c r="B420" s="97">
        <v>1</v>
      </c>
      <c r="C420" s="97">
        <v>3</v>
      </c>
      <c r="D420" s="98">
        <v>212205</v>
      </c>
      <c r="E420" s="98"/>
      <c r="F420" s="98"/>
      <c r="G420" s="171"/>
    </row>
    <row r="421" spans="1:7" collapsed="1" x14ac:dyDescent="0.2">
      <c r="A421" s="100" t="s">
        <v>349</v>
      </c>
      <c r="B421" s="100">
        <v>1</v>
      </c>
      <c r="C421" s="100">
        <v>1</v>
      </c>
      <c r="D421" s="146">
        <v>67100</v>
      </c>
      <c r="E421" s="171"/>
      <c r="F421" s="101">
        <v>12200</v>
      </c>
      <c r="G421" s="101">
        <v>61000</v>
      </c>
    </row>
    <row r="422" spans="1:7" hidden="1" outlineLevel="1" x14ac:dyDescent="0.2">
      <c r="A422" s="100" t="s">
        <v>349</v>
      </c>
      <c r="B422" s="100">
        <v>2</v>
      </c>
      <c r="C422" s="100">
        <v>1</v>
      </c>
      <c r="D422" s="146">
        <v>71500</v>
      </c>
      <c r="E422" s="171"/>
      <c r="F422" s="101">
        <v>13000</v>
      </c>
      <c r="G422" s="101">
        <v>65000</v>
      </c>
    </row>
    <row r="423" spans="1:7" hidden="1" outlineLevel="1" x14ac:dyDescent="0.2">
      <c r="A423" s="100" t="s">
        <v>349</v>
      </c>
      <c r="B423" s="100">
        <v>3</v>
      </c>
      <c r="C423" s="100">
        <v>1</v>
      </c>
      <c r="D423" s="146">
        <v>75900</v>
      </c>
      <c r="E423" s="171"/>
      <c r="F423" s="101">
        <v>13800</v>
      </c>
      <c r="G423" s="101">
        <v>69000</v>
      </c>
    </row>
    <row r="424" spans="1:7" hidden="1" outlineLevel="1" x14ac:dyDescent="0.2">
      <c r="A424" s="100" t="s">
        <v>349</v>
      </c>
      <c r="B424" s="100">
        <v>4</v>
      </c>
      <c r="C424" s="100">
        <v>1</v>
      </c>
      <c r="D424" s="146">
        <v>80300</v>
      </c>
      <c r="E424" s="171"/>
      <c r="F424" s="101">
        <v>14600</v>
      </c>
      <c r="G424" s="101">
        <v>73000</v>
      </c>
    </row>
    <row r="425" spans="1:7" hidden="1" outlineLevel="1" x14ac:dyDescent="0.2">
      <c r="A425" s="100" t="s">
        <v>349</v>
      </c>
      <c r="B425" s="100">
        <v>5</v>
      </c>
      <c r="C425" s="100">
        <v>1</v>
      </c>
      <c r="D425" s="146">
        <v>85800</v>
      </c>
      <c r="E425" s="171"/>
      <c r="F425" s="101">
        <v>15600</v>
      </c>
      <c r="G425" s="101">
        <v>78000</v>
      </c>
    </row>
    <row r="426" spans="1:7" hidden="1" outlineLevel="1" x14ac:dyDescent="0.2">
      <c r="A426" s="100" t="s">
        <v>349</v>
      </c>
      <c r="B426" s="100">
        <v>6</v>
      </c>
      <c r="C426" s="100">
        <v>1</v>
      </c>
      <c r="D426" s="146">
        <v>91300</v>
      </c>
      <c r="E426" s="171"/>
      <c r="F426" s="101">
        <v>16600</v>
      </c>
      <c r="G426" s="101">
        <v>83000</v>
      </c>
    </row>
    <row r="427" spans="1:7" hidden="1" outlineLevel="1" x14ac:dyDescent="0.2">
      <c r="A427" s="100" t="s">
        <v>349</v>
      </c>
      <c r="B427" s="100">
        <v>7</v>
      </c>
      <c r="C427" s="100">
        <v>1</v>
      </c>
      <c r="D427" s="146">
        <v>96800</v>
      </c>
      <c r="E427" s="171"/>
      <c r="F427" s="101">
        <v>17600</v>
      </c>
      <c r="G427" s="101">
        <v>88000</v>
      </c>
    </row>
    <row r="428" spans="1:7" hidden="1" outlineLevel="1" x14ac:dyDescent="0.2">
      <c r="A428" s="100" t="s">
        <v>349</v>
      </c>
      <c r="B428" s="100">
        <v>8</v>
      </c>
      <c r="C428" s="100">
        <v>1</v>
      </c>
      <c r="D428" s="146">
        <v>103400</v>
      </c>
      <c r="E428" s="171"/>
      <c r="F428" s="101">
        <v>18800</v>
      </c>
      <c r="G428" s="101">
        <v>94000</v>
      </c>
    </row>
    <row r="429" spans="1:7" hidden="1" outlineLevel="1" x14ac:dyDescent="0.2">
      <c r="A429" s="100" t="s">
        <v>349</v>
      </c>
      <c r="B429" s="100">
        <v>9</v>
      </c>
      <c r="C429" s="100">
        <v>1</v>
      </c>
      <c r="D429" s="146">
        <v>110000</v>
      </c>
      <c r="E429" s="171"/>
      <c r="F429" s="101">
        <v>20000</v>
      </c>
      <c r="G429" s="101">
        <v>100000</v>
      </c>
    </row>
    <row r="430" spans="1:7" hidden="1" outlineLevel="1" x14ac:dyDescent="0.2">
      <c r="A430" s="100" t="s">
        <v>349</v>
      </c>
      <c r="B430" s="100">
        <v>10</v>
      </c>
      <c r="C430" s="100">
        <v>1</v>
      </c>
      <c r="D430" s="146">
        <v>116600</v>
      </c>
      <c r="E430" s="171"/>
      <c r="F430" s="101">
        <v>21200</v>
      </c>
      <c r="G430" s="101">
        <v>106000</v>
      </c>
    </row>
    <row r="431" spans="1:7" hidden="1" outlineLevel="1" x14ac:dyDescent="0.2">
      <c r="A431" s="100" t="s">
        <v>349</v>
      </c>
      <c r="B431" s="100">
        <v>11</v>
      </c>
      <c r="C431" s="100">
        <v>1</v>
      </c>
      <c r="D431" s="146">
        <v>124300</v>
      </c>
      <c r="E431" s="171"/>
      <c r="F431" s="101">
        <v>22600</v>
      </c>
      <c r="G431" s="101">
        <v>113000</v>
      </c>
    </row>
    <row r="432" spans="1:7" hidden="1" outlineLevel="1" x14ac:dyDescent="0.2">
      <c r="A432" s="100" t="s">
        <v>349</v>
      </c>
      <c r="B432" s="100">
        <v>12</v>
      </c>
      <c r="C432" s="100">
        <v>1</v>
      </c>
      <c r="D432" s="146">
        <v>132000</v>
      </c>
      <c r="E432" s="171"/>
      <c r="F432" s="101">
        <v>24000</v>
      </c>
      <c r="G432" s="101">
        <v>120000</v>
      </c>
    </row>
    <row r="433" spans="1:7" hidden="1" outlineLevel="1" x14ac:dyDescent="0.2">
      <c r="A433" s="100" t="s">
        <v>349</v>
      </c>
      <c r="B433" s="100">
        <v>1</v>
      </c>
      <c r="C433" s="100">
        <v>2</v>
      </c>
      <c r="D433" s="146">
        <v>132000</v>
      </c>
      <c r="E433" s="171"/>
      <c r="F433" s="101">
        <v>24000</v>
      </c>
      <c r="G433" s="101">
        <v>120000</v>
      </c>
    </row>
    <row r="434" spans="1:7" hidden="1" outlineLevel="1" x14ac:dyDescent="0.2">
      <c r="A434" s="100" t="s">
        <v>349</v>
      </c>
      <c r="B434" s="100">
        <v>2</v>
      </c>
      <c r="C434" s="100">
        <v>2</v>
      </c>
      <c r="D434" s="146">
        <v>134310</v>
      </c>
      <c r="E434" s="171"/>
      <c r="F434" s="101">
        <v>24420</v>
      </c>
      <c r="G434" s="101">
        <v>122100</v>
      </c>
    </row>
    <row r="435" spans="1:7" hidden="1" outlineLevel="1" x14ac:dyDescent="0.2">
      <c r="A435" s="100" t="s">
        <v>349</v>
      </c>
      <c r="B435" s="100">
        <v>3</v>
      </c>
      <c r="C435" s="100">
        <v>2</v>
      </c>
      <c r="D435" s="146">
        <v>136620</v>
      </c>
      <c r="E435" s="171"/>
      <c r="F435" s="101">
        <v>24840</v>
      </c>
      <c r="G435" s="101">
        <v>124200</v>
      </c>
    </row>
    <row r="436" spans="1:7" hidden="1" outlineLevel="1" x14ac:dyDescent="0.2">
      <c r="A436" s="100" t="s">
        <v>349</v>
      </c>
      <c r="B436" s="100">
        <v>4</v>
      </c>
      <c r="C436" s="100">
        <v>2</v>
      </c>
      <c r="D436" s="146">
        <v>138930</v>
      </c>
      <c r="E436" s="171"/>
      <c r="F436" s="101">
        <v>25260</v>
      </c>
      <c r="G436" s="101">
        <v>126300</v>
      </c>
    </row>
    <row r="437" spans="1:7" hidden="1" outlineLevel="1" x14ac:dyDescent="0.2">
      <c r="A437" s="100" t="s">
        <v>349</v>
      </c>
      <c r="B437" s="100">
        <v>5</v>
      </c>
      <c r="C437" s="100">
        <v>2</v>
      </c>
      <c r="D437" s="146">
        <v>141240</v>
      </c>
      <c r="E437" s="171"/>
      <c r="F437" s="101">
        <v>25680</v>
      </c>
      <c r="G437" s="101">
        <v>128400</v>
      </c>
    </row>
    <row r="438" spans="1:7" hidden="1" outlineLevel="1" x14ac:dyDescent="0.2">
      <c r="A438" s="100" t="s">
        <v>349</v>
      </c>
      <c r="B438" s="100">
        <v>6</v>
      </c>
      <c r="C438" s="100">
        <v>2</v>
      </c>
      <c r="D438" s="146">
        <v>143550</v>
      </c>
      <c r="E438" s="171"/>
      <c r="F438" s="101">
        <v>26100</v>
      </c>
      <c r="G438" s="101">
        <v>130500</v>
      </c>
    </row>
    <row r="439" spans="1:7" hidden="1" outlineLevel="1" x14ac:dyDescent="0.2">
      <c r="A439" s="100" t="s">
        <v>349</v>
      </c>
      <c r="B439" s="100">
        <v>7</v>
      </c>
      <c r="C439" s="100">
        <v>2</v>
      </c>
      <c r="D439" s="146">
        <v>145860</v>
      </c>
      <c r="E439" s="171"/>
      <c r="F439" s="101">
        <v>26520</v>
      </c>
      <c r="G439" s="101">
        <v>132600</v>
      </c>
    </row>
    <row r="440" spans="1:7" hidden="1" outlineLevel="1" x14ac:dyDescent="0.2">
      <c r="A440" s="100" t="s">
        <v>349</v>
      </c>
      <c r="B440" s="100">
        <v>8</v>
      </c>
      <c r="C440" s="100">
        <v>2</v>
      </c>
      <c r="D440" s="146">
        <v>148170</v>
      </c>
      <c r="E440" s="171"/>
      <c r="F440" s="101">
        <v>26940</v>
      </c>
      <c r="G440" s="101">
        <v>134700</v>
      </c>
    </row>
    <row r="441" spans="1:7" hidden="1" outlineLevel="1" x14ac:dyDescent="0.2">
      <c r="A441" s="100" t="s">
        <v>349</v>
      </c>
      <c r="B441" s="100">
        <v>9</v>
      </c>
      <c r="C441" s="100">
        <v>2</v>
      </c>
      <c r="D441" s="146">
        <v>150480</v>
      </c>
      <c r="E441" s="171"/>
      <c r="F441" s="101">
        <v>27360</v>
      </c>
      <c r="G441" s="101">
        <v>136800</v>
      </c>
    </row>
    <row r="442" spans="1:7" hidden="1" outlineLevel="1" x14ac:dyDescent="0.2">
      <c r="A442" s="100" t="s">
        <v>349</v>
      </c>
      <c r="B442" s="100">
        <v>10</v>
      </c>
      <c r="C442" s="100">
        <v>2</v>
      </c>
      <c r="D442" s="146">
        <v>152790</v>
      </c>
      <c r="E442" s="171"/>
      <c r="F442" s="101">
        <v>27780</v>
      </c>
      <c r="G442" s="101">
        <v>138900</v>
      </c>
    </row>
    <row r="443" spans="1:7" hidden="1" outlineLevel="1" x14ac:dyDescent="0.2">
      <c r="A443" s="100" t="s">
        <v>349</v>
      </c>
      <c r="B443" s="100">
        <v>11</v>
      </c>
      <c r="C443" s="100">
        <v>2</v>
      </c>
      <c r="D443" s="146">
        <v>155100</v>
      </c>
      <c r="E443" s="171"/>
      <c r="F443" s="101">
        <v>28200</v>
      </c>
      <c r="G443" s="101">
        <v>141000</v>
      </c>
    </row>
    <row r="444" spans="1:7" hidden="1" outlineLevel="1" x14ac:dyDescent="0.2">
      <c r="A444" s="100" t="s">
        <v>349</v>
      </c>
      <c r="B444" s="100">
        <v>12</v>
      </c>
      <c r="C444" s="100">
        <v>2</v>
      </c>
      <c r="D444" s="146">
        <v>157410</v>
      </c>
      <c r="E444" s="171"/>
      <c r="F444" s="101">
        <v>28620</v>
      </c>
      <c r="G444" s="101">
        <v>143100</v>
      </c>
    </row>
    <row r="445" spans="1:7" hidden="1" outlineLevel="1" x14ac:dyDescent="0.2">
      <c r="A445" s="97" t="s">
        <v>349</v>
      </c>
      <c r="B445" s="97">
        <v>1</v>
      </c>
      <c r="C445" s="97">
        <v>3</v>
      </c>
      <c r="D445" s="147">
        <v>165281</v>
      </c>
      <c r="E445" s="171"/>
      <c r="F445" s="98">
        <v>30051</v>
      </c>
      <c r="G445" s="98">
        <v>150255</v>
      </c>
    </row>
    <row r="446" spans="1:7" collapsed="1" x14ac:dyDescent="0.2">
      <c r="A446" s="100" t="s">
        <v>350</v>
      </c>
      <c r="B446" s="100">
        <v>1</v>
      </c>
      <c r="C446" s="100">
        <v>1</v>
      </c>
      <c r="D446" s="101"/>
      <c r="E446" s="101">
        <v>2636</v>
      </c>
      <c r="F446" s="101"/>
      <c r="G446" s="171"/>
    </row>
    <row r="447" spans="1:7" hidden="1" outlineLevel="1" x14ac:dyDescent="0.2">
      <c r="A447" s="100" t="s">
        <v>350</v>
      </c>
      <c r="B447" s="100">
        <v>2</v>
      </c>
      <c r="C447" s="100">
        <v>1</v>
      </c>
      <c r="D447" s="101"/>
      <c r="E447" s="101">
        <v>2818</v>
      </c>
      <c r="F447" s="101"/>
      <c r="G447" s="171"/>
    </row>
    <row r="448" spans="1:7" hidden="1" outlineLevel="1" x14ac:dyDescent="0.2">
      <c r="A448" s="100" t="s">
        <v>350</v>
      </c>
      <c r="B448" s="100">
        <v>3</v>
      </c>
      <c r="C448" s="100">
        <v>1</v>
      </c>
      <c r="D448" s="101"/>
      <c r="E448" s="101">
        <v>3000</v>
      </c>
      <c r="F448" s="101"/>
      <c r="G448" s="171"/>
    </row>
    <row r="449" spans="1:7" hidden="1" outlineLevel="1" x14ac:dyDescent="0.2">
      <c r="A449" s="100" t="s">
        <v>350</v>
      </c>
      <c r="B449" s="100">
        <v>4</v>
      </c>
      <c r="C449" s="100">
        <v>1</v>
      </c>
      <c r="D449" s="101"/>
      <c r="E449" s="101">
        <v>3182</v>
      </c>
      <c r="F449" s="101"/>
      <c r="G449" s="171"/>
    </row>
    <row r="450" spans="1:7" hidden="1" outlineLevel="1" x14ac:dyDescent="0.2">
      <c r="A450" s="100" t="s">
        <v>350</v>
      </c>
      <c r="B450" s="100">
        <v>5</v>
      </c>
      <c r="C450" s="100">
        <v>1</v>
      </c>
      <c r="D450" s="101"/>
      <c r="E450" s="101">
        <v>3364</v>
      </c>
      <c r="F450" s="101"/>
      <c r="G450" s="171"/>
    </row>
    <row r="451" spans="1:7" hidden="1" outlineLevel="1" x14ac:dyDescent="0.2">
      <c r="A451" s="100" t="s">
        <v>350</v>
      </c>
      <c r="B451" s="100">
        <v>6</v>
      </c>
      <c r="C451" s="100">
        <v>1</v>
      </c>
      <c r="D451" s="101"/>
      <c r="E451" s="101">
        <v>3591</v>
      </c>
      <c r="F451" s="101"/>
      <c r="G451" s="171"/>
    </row>
    <row r="452" spans="1:7" hidden="1" outlineLevel="1" x14ac:dyDescent="0.2">
      <c r="A452" s="100" t="s">
        <v>350</v>
      </c>
      <c r="B452" s="100">
        <v>7</v>
      </c>
      <c r="C452" s="100">
        <v>1</v>
      </c>
      <c r="D452" s="101"/>
      <c r="E452" s="101">
        <v>3818</v>
      </c>
      <c r="F452" s="101"/>
      <c r="G452" s="171"/>
    </row>
    <row r="453" spans="1:7" hidden="1" outlineLevel="1" x14ac:dyDescent="0.2">
      <c r="A453" s="100" t="s">
        <v>350</v>
      </c>
      <c r="B453" s="100">
        <v>8</v>
      </c>
      <c r="C453" s="100">
        <v>1</v>
      </c>
      <c r="D453" s="101"/>
      <c r="E453" s="101">
        <v>4045</v>
      </c>
      <c r="F453" s="101"/>
      <c r="G453" s="171"/>
    </row>
    <row r="454" spans="1:7" hidden="1" outlineLevel="1" x14ac:dyDescent="0.2">
      <c r="A454" s="100" t="s">
        <v>350</v>
      </c>
      <c r="B454" s="100">
        <v>9</v>
      </c>
      <c r="C454" s="100">
        <v>1</v>
      </c>
      <c r="D454" s="101"/>
      <c r="E454" s="101">
        <v>4318</v>
      </c>
      <c r="F454" s="101"/>
      <c r="G454" s="171"/>
    </row>
    <row r="455" spans="1:7" hidden="1" outlineLevel="1" x14ac:dyDescent="0.2">
      <c r="A455" s="100" t="s">
        <v>350</v>
      </c>
      <c r="B455" s="100">
        <v>10</v>
      </c>
      <c r="C455" s="100">
        <v>1</v>
      </c>
      <c r="D455" s="101"/>
      <c r="E455" s="101">
        <v>4591</v>
      </c>
      <c r="F455" s="101"/>
      <c r="G455" s="171"/>
    </row>
    <row r="456" spans="1:7" hidden="1" outlineLevel="1" x14ac:dyDescent="0.2">
      <c r="A456" s="100" t="s">
        <v>350</v>
      </c>
      <c r="B456" s="100">
        <v>11</v>
      </c>
      <c r="C456" s="100">
        <v>1</v>
      </c>
      <c r="D456" s="101"/>
      <c r="E456" s="101">
        <v>4864</v>
      </c>
      <c r="F456" s="101"/>
      <c r="G456" s="171"/>
    </row>
    <row r="457" spans="1:7" hidden="1" outlineLevel="1" x14ac:dyDescent="0.2">
      <c r="A457" s="100" t="s">
        <v>350</v>
      </c>
      <c r="B457" s="100">
        <v>12</v>
      </c>
      <c r="C457" s="100">
        <v>1</v>
      </c>
      <c r="D457" s="101"/>
      <c r="E457" s="101">
        <v>5182</v>
      </c>
      <c r="F457" s="101"/>
      <c r="G457" s="171"/>
    </row>
    <row r="458" spans="1:7" hidden="1" outlineLevel="1" x14ac:dyDescent="0.2">
      <c r="A458" s="100" t="s">
        <v>350</v>
      </c>
      <c r="B458" s="100">
        <v>1</v>
      </c>
      <c r="C458" s="100">
        <v>2</v>
      </c>
      <c r="D458" s="101"/>
      <c r="E458" s="101">
        <v>5182</v>
      </c>
      <c r="F458" s="101"/>
      <c r="G458" s="171"/>
    </row>
    <row r="459" spans="1:7" hidden="1" outlineLevel="1" x14ac:dyDescent="0.2">
      <c r="A459" s="100" t="s">
        <v>350</v>
      </c>
      <c r="B459" s="100">
        <v>2</v>
      </c>
      <c r="C459" s="100">
        <v>2</v>
      </c>
      <c r="D459" s="101"/>
      <c r="E459" s="101">
        <v>5231</v>
      </c>
      <c r="F459" s="101"/>
      <c r="G459" s="171"/>
    </row>
    <row r="460" spans="1:7" hidden="1" outlineLevel="1" x14ac:dyDescent="0.2">
      <c r="A460" s="100" t="s">
        <v>350</v>
      </c>
      <c r="B460" s="100">
        <v>3</v>
      </c>
      <c r="C460" s="100">
        <v>2</v>
      </c>
      <c r="D460" s="101"/>
      <c r="E460" s="101">
        <v>5280</v>
      </c>
      <c r="F460" s="101"/>
      <c r="G460" s="171"/>
    </row>
    <row r="461" spans="1:7" hidden="1" outlineLevel="1" x14ac:dyDescent="0.2">
      <c r="A461" s="100" t="s">
        <v>350</v>
      </c>
      <c r="B461" s="100">
        <v>4</v>
      </c>
      <c r="C461" s="100">
        <v>2</v>
      </c>
      <c r="D461" s="101"/>
      <c r="E461" s="101">
        <v>5329</v>
      </c>
      <c r="F461" s="101"/>
      <c r="G461" s="171"/>
    </row>
    <row r="462" spans="1:7" hidden="1" outlineLevel="1" x14ac:dyDescent="0.2">
      <c r="A462" s="100" t="s">
        <v>350</v>
      </c>
      <c r="B462" s="100">
        <v>5</v>
      </c>
      <c r="C462" s="100">
        <v>2</v>
      </c>
      <c r="D462" s="101"/>
      <c r="E462" s="101">
        <v>5378</v>
      </c>
      <c r="F462" s="101"/>
      <c r="G462" s="171"/>
    </row>
    <row r="463" spans="1:7" hidden="1" outlineLevel="1" x14ac:dyDescent="0.2">
      <c r="A463" s="100" t="s">
        <v>350</v>
      </c>
      <c r="B463" s="100">
        <v>6</v>
      </c>
      <c r="C463" s="100">
        <v>2</v>
      </c>
      <c r="D463" s="101"/>
      <c r="E463" s="101">
        <v>5427</v>
      </c>
      <c r="F463" s="101"/>
      <c r="G463" s="171"/>
    </row>
    <row r="464" spans="1:7" hidden="1" outlineLevel="1" x14ac:dyDescent="0.2">
      <c r="A464" s="100" t="s">
        <v>350</v>
      </c>
      <c r="B464" s="100">
        <v>7</v>
      </c>
      <c r="C464" s="100">
        <v>2</v>
      </c>
      <c r="D464" s="101"/>
      <c r="E464" s="101">
        <v>5476</v>
      </c>
      <c r="F464" s="101"/>
      <c r="G464" s="171"/>
    </row>
    <row r="465" spans="1:7" hidden="1" outlineLevel="1" x14ac:dyDescent="0.2">
      <c r="A465" s="100" t="s">
        <v>350</v>
      </c>
      <c r="B465" s="100">
        <v>8</v>
      </c>
      <c r="C465" s="100">
        <v>2</v>
      </c>
      <c r="D465" s="101"/>
      <c r="E465" s="101">
        <v>5525</v>
      </c>
      <c r="F465" s="101"/>
      <c r="G465" s="171"/>
    </row>
    <row r="466" spans="1:7" hidden="1" outlineLevel="1" x14ac:dyDescent="0.2">
      <c r="A466" s="100" t="s">
        <v>350</v>
      </c>
      <c r="B466" s="100">
        <v>9</v>
      </c>
      <c r="C466" s="100">
        <v>2</v>
      </c>
      <c r="D466" s="101"/>
      <c r="E466" s="101">
        <v>5574</v>
      </c>
      <c r="F466" s="101"/>
      <c r="G466" s="171"/>
    </row>
    <row r="467" spans="1:7" hidden="1" outlineLevel="1" x14ac:dyDescent="0.2">
      <c r="A467" s="100" t="s">
        <v>350</v>
      </c>
      <c r="B467" s="100">
        <v>10</v>
      </c>
      <c r="C467" s="100">
        <v>2</v>
      </c>
      <c r="D467" s="101"/>
      <c r="E467" s="101">
        <v>5623</v>
      </c>
      <c r="F467" s="101"/>
      <c r="G467" s="171"/>
    </row>
    <row r="468" spans="1:7" hidden="1" outlineLevel="1" x14ac:dyDescent="0.2">
      <c r="A468" s="100" t="s">
        <v>350</v>
      </c>
      <c r="B468" s="100">
        <v>11</v>
      </c>
      <c r="C468" s="100">
        <v>2</v>
      </c>
      <c r="D468" s="101"/>
      <c r="E468" s="101">
        <v>5672</v>
      </c>
      <c r="F468" s="101"/>
      <c r="G468" s="171"/>
    </row>
    <row r="469" spans="1:7" hidden="1" outlineLevel="1" x14ac:dyDescent="0.2">
      <c r="A469" s="100" t="s">
        <v>350</v>
      </c>
      <c r="B469" s="100">
        <v>12</v>
      </c>
      <c r="C469" s="100">
        <v>2</v>
      </c>
      <c r="D469" s="101"/>
      <c r="E469" s="101">
        <v>5721</v>
      </c>
      <c r="F469" s="101"/>
      <c r="G469" s="171"/>
    </row>
    <row r="470" spans="1:7" hidden="1" outlineLevel="1" x14ac:dyDescent="0.2">
      <c r="A470" s="97" t="s">
        <v>350</v>
      </c>
      <c r="B470" s="97">
        <v>1</v>
      </c>
      <c r="C470" s="97">
        <v>3</v>
      </c>
      <c r="D470" s="98"/>
      <c r="E470" s="98">
        <v>6007.05</v>
      </c>
      <c r="F470" s="98"/>
      <c r="G470" s="171"/>
    </row>
    <row r="471" spans="1:7" collapsed="1" x14ac:dyDescent="0.2">
      <c r="A471" s="100" t="s">
        <v>351</v>
      </c>
      <c r="B471" s="100">
        <v>1</v>
      </c>
      <c r="C471" s="100">
        <v>1</v>
      </c>
      <c r="D471" s="101">
        <v>33000</v>
      </c>
      <c r="E471" s="101"/>
      <c r="F471" s="101">
        <v>1000</v>
      </c>
      <c r="G471" s="171"/>
    </row>
    <row r="472" spans="1:7" hidden="1" outlineLevel="1" x14ac:dyDescent="0.2">
      <c r="A472" s="100" t="s">
        <v>351</v>
      </c>
      <c r="B472" s="100">
        <v>2</v>
      </c>
      <c r="C472" s="100">
        <v>1</v>
      </c>
      <c r="D472" s="101">
        <v>35000</v>
      </c>
      <c r="E472" s="101"/>
      <c r="F472" s="101">
        <v>1000</v>
      </c>
      <c r="G472" s="171"/>
    </row>
    <row r="473" spans="1:7" hidden="1" outlineLevel="1" x14ac:dyDescent="0.2">
      <c r="A473" s="100" t="s">
        <v>351</v>
      </c>
      <c r="B473" s="100">
        <v>3</v>
      </c>
      <c r="C473" s="100">
        <v>1</v>
      </c>
      <c r="D473" s="101">
        <v>37000</v>
      </c>
      <c r="E473" s="101"/>
      <c r="F473" s="101">
        <v>1000</v>
      </c>
      <c r="G473" s="171"/>
    </row>
    <row r="474" spans="1:7" hidden="1" outlineLevel="1" x14ac:dyDescent="0.2">
      <c r="A474" s="100" t="s">
        <v>351</v>
      </c>
      <c r="B474" s="100">
        <v>4</v>
      </c>
      <c r="C474" s="100">
        <v>1</v>
      </c>
      <c r="D474" s="101">
        <v>39000</v>
      </c>
      <c r="E474" s="101"/>
      <c r="F474" s="101">
        <v>1000</v>
      </c>
      <c r="G474" s="171"/>
    </row>
    <row r="475" spans="1:7" hidden="1" outlineLevel="1" x14ac:dyDescent="0.2">
      <c r="A475" s="100" t="s">
        <v>351</v>
      </c>
      <c r="B475" s="100">
        <v>5</v>
      </c>
      <c r="C475" s="100">
        <v>1</v>
      </c>
      <c r="D475" s="101">
        <v>42000</v>
      </c>
      <c r="E475" s="101"/>
      <c r="F475" s="101">
        <v>1000</v>
      </c>
      <c r="G475" s="171"/>
    </row>
    <row r="476" spans="1:7" hidden="1" outlineLevel="1" x14ac:dyDescent="0.2">
      <c r="A476" s="100" t="s">
        <v>351</v>
      </c>
      <c r="B476" s="100">
        <v>6</v>
      </c>
      <c r="C476" s="100">
        <v>1</v>
      </c>
      <c r="D476" s="101">
        <v>45000</v>
      </c>
      <c r="E476" s="101"/>
      <c r="F476" s="101">
        <v>1000</v>
      </c>
      <c r="G476" s="171"/>
    </row>
    <row r="477" spans="1:7" hidden="1" outlineLevel="1" x14ac:dyDescent="0.2">
      <c r="A477" s="100" t="s">
        <v>351</v>
      </c>
      <c r="B477" s="100">
        <v>7</v>
      </c>
      <c r="C477" s="100">
        <v>1</v>
      </c>
      <c r="D477" s="101">
        <v>48000</v>
      </c>
      <c r="E477" s="101"/>
      <c r="F477" s="101">
        <v>1000</v>
      </c>
      <c r="G477" s="171"/>
    </row>
    <row r="478" spans="1:7" hidden="1" outlineLevel="1" x14ac:dyDescent="0.2">
      <c r="A478" s="100" t="s">
        <v>351</v>
      </c>
      <c r="B478" s="100">
        <v>8</v>
      </c>
      <c r="C478" s="100">
        <v>1</v>
      </c>
      <c r="D478" s="101">
        <v>51000</v>
      </c>
      <c r="E478" s="101"/>
      <c r="F478" s="101">
        <v>1000</v>
      </c>
      <c r="G478" s="171"/>
    </row>
    <row r="479" spans="1:7" hidden="1" outlineLevel="1" x14ac:dyDescent="0.2">
      <c r="A479" s="100" t="s">
        <v>351</v>
      </c>
      <c r="B479" s="100">
        <v>9</v>
      </c>
      <c r="C479" s="100">
        <v>1</v>
      </c>
      <c r="D479" s="101">
        <v>54000</v>
      </c>
      <c r="E479" s="101"/>
      <c r="F479" s="101">
        <v>1000</v>
      </c>
      <c r="G479" s="171"/>
    </row>
    <row r="480" spans="1:7" hidden="1" outlineLevel="1" x14ac:dyDescent="0.2">
      <c r="A480" s="100" t="s">
        <v>351</v>
      </c>
      <c r="B480" s="100">
        <v>10</v>
      </c>
      <c r="C480" s="100">
        <v>1</v>
      </c>
      <c r="D480" s="101">
        <v>57000</v>
      </c>
      <c r="E480" s="101"/>
      <c r="F480" s="101">
        <v>1000</v>
      </c>
      <c r="G480" s="171"/>
    </row>
    <row r="481" spans="1:7" hidden="1" outlineLevel="1" x14ac:dyDescent="0.2">
      <c r="A481" s="100" t="s">
        <v>351</v>
      </c>
      <c r="B481" s="100">
        <v>11</v>
      </c>
      <c r="C481" s="100">
        <v>1</v>
      </c>
      <c r="D481" s="101">
        <v>61000</v>
      </c>
      <c r="E481" s="101"/>
      <c r="F481" s="101">
        <v>1000</v>
      </c>
      <c r="G481" s="171"/>
    </row>
    <row r="482" spans="1:7" hidden="1" outlineLevel="1" x14ac:dyDescent="0.2">
      <c r="A482" s="100" t="s">
        <v>351</v>
      </c>
      <c r="B482" s="100">
        <v>12</v>
      </c>
      <c r="C482" s="100">
        <v>1</v>
      </c>
      <c r="D482" s="101">
        <v>65000</v>
      </c>
      <c r="E482" s="101"/>
      <c r="F482" s="101">
        <v>1000</v>
      </c>
      <c r="G482" s="171"/>
    </row>
    <row r="483" spans="1:7" hidden="1" outlineLevel="1" x14ac:dyDescent="0.2">
      <c r="A483" s="100" t="s">
        <v>351</v>
      </c>
      <c r="B483" s="100">
        <v>1</v>
      </c>
      <c r="C483" s="100">
        <v>2</v>
      </c>
      <c r="D483" s="101">
        <v>65000</v>
      </c>
      <c r="E483" s="101"/>
      <c r="F483" s="101">
        <v>1000</v>
      </c>
      <c r="G483" s="171"/>
    </row>
    <row r="484" spans="1:7" hidden="1" outlineLevel="1" x14ac:dyDescent="0.2">
      <c r="A484" s="100" t="s">
        <v>351</v>
      </c>
      <c r="B484" s="100">
        <v>2</v>
      </c>
      <c r="C484" s="100">
        <v>2</v>
      </c>
      <c r="D484" s="101">
        <v>66200</v>
      </c>
      <c r="E484" s="101"/>
      <c r="F484" s="101">
        <v>1000</v>
      </c>
      <c r="G484" s="171"/>
    </row>
    <row r="485" spans="1:7" hidden="1" outlineLevel="1" x14ac:dyDescent="0.2">
      <c r="A485" s="100" t="s">
        <v>351</v>
      </c>
      <c r="B485" s="100">
        <v>3</v>
      </c>
      <c r="C485" s="100">
        <v>2</v>
      </c>
      <c r="D485" s="101">
        <v>67400</v>
      </c>
      <c r="E485" s="101"/>
      <c r="F485" s="101">
        <v>1000</v>
      </c>
      <c r="G485" s="171"/>
    </row>
    <row r="486" spans="1:7" hidden="1" outlineLevel="1" x14ac:dyDescent="0.2">
      <c r="A486" s="100" t="s">
        <v>351</v>
      </c>
      <c r="B486" s="100">
        <v>4</v>
      </c>
      <c r="C486" s="100">
        <v>2</v>
      </c>
      <c r="D486" s="101">
        <v>68600</v>
      </c>
      <c r="E486" s="101"/>
      <c r="F486" s="101">
        <v>1000</v>
      </c>
      <c r="G486" s="171"/>
    </row>
    <row r="487" spans="1:7" hidden="1" outlineLevel="1" x14ac:dyDescent="0.2">
      <c r="A487" s="100" t="s">
        <v>351</v>
      </c>
      <c r="B487" s="100">
        <v>5</v>
      </c>
      <c r="C487" s="100">
        <v>2</v>
      </c>
      <c r="D487" s="101">
        <v>69800</v>
      </c>
      <c r="E487" s="101"/>
      <c r="F487" s="101">
        <v>1000</v>
      </c>
      <c r="G487" s="171"/>
    </row>
    <row r="488" spans="1:7" hidden="1" outlineLevel="1" x14ac:dyDescent="0.2">
      <c r="A488" s="100" t="s">
        <v>351</v>
      </c>
      <c r="B488" s="100">
        <v>6</v>
      </c>
      <c r="C488" s="100">
        <v>2</v>
      </c>
      <c r="D488" s="101">
        <v>71000</v>
      </c>
      <c r="E488" s="101"/>
      <c r="F488" s="101">
        <v>1000</v>
      </c>
      <c r="G488" s="171"/>
    </row>
    <row r="489" spans="1:7" hidden="1" outlineLevel="1" x14ac:dyDescent="0.2">
      <c r="A489" s="100" t="s">
        <v>351</v>
      </c>
      <c r="B489" s="100">
        <v>7</v>
      </c>
      <c r="C489" s="100">
        <v>2</v>
      </c>
      <c r="D489" s="101">
        <v>72200</v>
      </c>
      <c r="E489" s="101"/>
      <c r="F489" s="101">
        <v>1000</v>
      </c>
      <c r="G489" s="171"/>
    </row>
    <row r="490" spans="1:7" hidden="1" outlineLevel="1" x14ac:dyDescent="0.2">
      <c r="A490" s="100" t="s">
        <v>351</v>
      </c>
      <c r="B490" s="100">
        <v>8</v>
      </c>
      <c r="C490" s="100">
        <v>2</v>
      </c>
      <c r="D490" s="101">
        <v>73400</v>
      </c>
      <c r="E490" s="101"/>
      <c r="F490" s="101">
        <v>1000</v>
      </c>
      <c r="G490" s="171"/>
    </row>
    <row r="491" spans="1:7" hidden="1" outlineLevel="1" x14ac:dyDescent="0.2">
      <c r="A491" s="100" t="s">
        <v>351</v>
      </c>
      <c r="B491" s="100">
        <v>9</v>
      </c>
      <c r="C491" s="100">
        <v>2</v>
      </c>
      <c r="D491" s="101">
        <v>74600</v>
      </c>
      <c r="E491" s="101"/>
      <c r="F491" s="101">
        <v>1000</v>
      </c>
      <c r="G491" s="171"/>
    </row>
    <row r="492" spans="1:7" hidden="1" outlineLevel="1" x14ac:dyDescent="0.2">
      <c r="A492" s="100" t="s">
        <v>351</v>
      </c>
      <c r="B492" s="100">
        <v>10</v>
      </c>
      <c r="C492" s="100">
        <v>2</v>
      </c>
      <c r="D492" s="101">
        <v>75800</v>
      </c>
      <c r="E492" s="101"/>
      <c r="F492" s="101">
        <v>1000</v>
      </c>
      <c r="G492" s="171"/>
    </row>
    <row r="493" spans="1:7" hidden="1" outlineLevel="1" x14ac:dyDescent="0.2">
      <c r="A493" s="100" t="s">
        <v>351</v>
      </c>
      <c r="B493" s="100">
        <v>11</v>
      </c>
      <c r="C493" s="100">
        <v>2</v>
      </c>
      <c r="D493" s="101">
        <v>77000</v>
      </c>
      <c r="E493" s="101"/>
      <c r="F493" s="101">
        <v>1000</v>
      </c>
      <c r="G493" s="171"/>
    </row>
    <row r="494" spans="1:7" hidden="1" outlineLevel="1" x14ac:dyDescent="0.2">
      <c r="A494" s="100" t="s">
        <v>351</v>
      </c>
      <c r="B494" s="100">
        <v>12</v>
      </c>
      <c r="C494" s="100">
        <v>2</v>
      </c>
      <c r="D494" s="101">
        <v>78200</v>
      </c>
      <c r="E494" s="101"/>
      <c r="F494" s="101">
        <v>1000</v>
      </c>
      <c r="G494" s="171"/>
    </row>
    <row r="495" spans="1:7" hidden="1" outlineLevel="1" x14ac:dyDescent="0.2">
      <c r="A495" s="97" t="s">
        <v>351</v>
      </c>
      <c r="B495" s="97">
        <v>1</v>
      </c>
      <c r="C495" s="97">
        <v>3</v>
      </c>
      <c r="D495" s="98">
        <v>82110</v>
      </c>
      <c r="E495" s="98"/>
      <c r="F495" s="98">
        <v>1000</v>
      </c>
      <c r="G495" s="171"/>
    </row>
    <row r="496" spans="1:7" collapsed="1" x14ac:dyDescent="0.2">
      <c r="A496" s="100" t="s">
        <v>352</v>
      </c>
      <c r="B496" s="100">
        <v>1</v>
      </c>
      <c r="C496" s="100">
        <v>1</v>
      </c>
      <c r="D496" s="101">
        <v>31360</v>
      </c>
      <c r="E496" s="101"/>
      <c r="F496" s="101">
        <v>15000</v>
      </c>
      <c r="G496" s="171"/>
    </row>
    <row r="497" spans="1:7" hidden="1" outlineLevel="1" x14ac:dyDescent="0.2">
      <c r="A497" s="100" t="s">
        <v>352</v>
      </c>
      <c r="B497" s="100">
        <v>2</v>
      </c>
      <c r="C497" s="100">
        <v>1</v>
      </c>
      <c r="D497" s="101">
        <v>33370</v>
      </c>
      <c r="E497" s="101"/>
      <c r="F497" s="101">
        <v>15000</v>
      </c>
      <c r="G497" s="171"/>
    </row>
    <row r="498" spans="1:7" hidden="1" outlineLevel="1" x14ac:dyDescent="0.2">
      <c r="A498" s="100" t="s">
        <v>352</v>
      </c>
      <c r="B498" s="100">
        <v>3</v>
      </c>
      <c r="C498" s="100">
        <v>1</v>
      </c>
      <c r="D498" s="101">
        <v>35500</v>
      </c>
      <c r="E498" s="101"/>
      <c r="F498" s="101">
        <v>15000</v>
      </c>
      <c r="G498" s="171"/>
    </row>
    <row r="499" spans="1:7" hidden="1" outlineLevel="1" x14ac:dyDescent="0.2">
      <c r="A499" s="100" t="s">
        <v>352</v>
      </c>
      <c r="B499" s="100">
        <v>4</v>
      </c>
      <c r="C499" s="100">
        <v>1</v>
      </c>
      <c r="D499" s="101">
        <v>37770</v>
      </c>
      <c r="E499" s="101"/>
      <c r="F499" s="101">
        <v>15000</v>
      </c>
      <c r="G499" s="171"/>
    </row>
    <row r="500" spans="1:7" hidden="1" outlineLevel="1" x14ac:dyDescent="0.2">
      <c r="A500" s="100" t="s">
        <v>352</v>
      </c>
      <c r="B500" s="100">
        <v>5</v>
      </c>
      <c r="C500" s="100">
        <v>1</v>
      </c>
      <c r="D500" s="101">
        <v>40190</v>
      </c>
      <c r="E500" s="101"/>
      <c r="F500" s="101">
        <v>15000</v>
      </c>
      <c r="G500" s="171"/>
    </row>
    <row r="501" spans="1:7" hidden="1" outlineLevel="1" x14ac:dyDescent="0.2">
      <c r="A501" s="100" t="s">
        <v>352</v>
      </c>
      <c r="B501" s="100">
        <v>6</v>
      </c>
      <c r="C501" s="100">
        <v>1</v>
      </c>
      <c r="D501" s="101">
        <v>42760</v>
      </c>
      <c r="E501" s="101"/>
      <c r="F501" s="101">
        <v>15000</v>
      </c>
      <c r="G501" s="171"/>
    </row>
    <row r="502" spans="1:7" hidden="1" outlineLevel="1" x14ac:dyDescent="0.2">
      <c r="A502" s="100" t="s">
        <v>352</v>
      </c>
      <c r="B502" s="100">
        <v>7</v>
      </c>
      <c r="C502" s="100">
        <v>1</v>
      </c>
      <c r="D502" s="101">
        <v>45490</v>
      </c>
      <c r="E502" s="101"/>
      <c r="F502" s="101">
        <v>15000</v>
      </c>
      <c r="G502" s="171"/>
    </row>
    <row r="503" spans="1:7" hidden="1" outlineLevel="1" x14ac:dyDescent="0.2">
      <c r="A503" s="100" t="s">
        <v>352</v>
      </c>
      <c r="B503" s="100">
        <v>8</v>
      </c>
      <c r="C503" s="100">
        <v>1</v>
      </c>
      <c r="D503" s="101">
        <v>48400</v>
      </c>
      <c r="E503" s="101"/>
      <c r="F503" s="101">
        <v>15000</v>
      </c>
      <c r="G503" s="171"/>
    </row>
    <row r="504" spans="1:7" hidden="1" outlineLevel="1" x14ac:dyDescent="0.2">
      <c r="A504" s="100" t="s">
        <v>352</v>
      </c>
      <c r="B504" s="100">
        <v>9</v>
      </c>
      <c r="C504" s="100">
        <v>1</v>
      </c>
      <c r="D504" s="101">
        <v>51490</v>
      </c>
      <c r="E504" s="101"/>
      <c r="F504" s="101">
        <v>15000</v>
      </c>
      <c r="G504" s="171"/>
    </row>
    <row r="505" spans="1:7" hidden="1" outlineLevel="1" x14ac:dyDescent="0.2">
      <c r="A505" s="100" t="s">
        <v>352</v>
      </c>
      <c r="B505" s="100">
        <v>10</v>
      </c>
      <c r="C505" s="100">
        <v>1</v>
      </c>
      <c r="D505" s="101">
        <v>54780</v>
      </c>
      <c r="E505" s="101"/>
      <c r="F505" s="101">
        <v>15000</v>
      </c>
      <c r="G505" s="171"/>
    </row>
    <row r="506" spans="1:7" hidden="1" outlineLevel="1" x14ac:dyDescent="0.2">
      <c r="A506" s="100" t="s">
        <v>352</v>
      </c>
      <c r="B506" s="100">
        <v>11</v>
      </c>
      <c r="C506" s="100">
        <v>1</v>
      </c>
      <c r="D506" s="101">
        <v>58280</v>
      </c>
      <c r="E506" s="101"/>
      <c r="F506" s="101">
        <v>15000</v>
      </c>
      <c r="G506" s="171"/>
    </row>
    <row r="507" spans="1:7" hidden="1" outlineLevel="1" x14ac:dyDescent="0.2">
      <c r="A507" s="100" t="s">
        <v>352</v>
      </c>
      <c r="B507" s="100">
        <v>12</v>
      </c>
      <c r="C507" s="100">
        <v>1</v>
      </c>
      <c r="D507" s="101">
        <v>62000</v>
      </c>
      <c r="E507" s="101"/>
      <c r="F507" s="101">
        <v>15000</v>
      </c>
      <c r="G507" s="171"/>
    </row>
    <row r="508" spans="1:7" hidden="1" outlineLevel="1" x14ac:dyDescent="0.2">
      <c r="A508" s="100" t="s">
        <v>352</v>
      </c>
      <c r="B508" s="100">
        <v>1</v>
      </c>
      <c r="C508" s="100">
        <v>2</v>
      </c>
      <c r="D508" s="101">
        <v>62000</v>
      </c>
      <c r="E508" s="101"/>
      <c r="F508" s="101">
        <v>15000</v>
      </c>
      <c r="G508" s="171"/>
    </row>
    <row r="509" spans="1:7" hidden="1" outlineLevel="1" x14ac:dyDescent="0.2">
      <c r="A509" s="100" t="s">
        <v>352</v>
      </c>
      <c r="B509" s="100">
        <v>2</v>
      </c>
      <c r="C509" s="100">
        <v>2</v>
      </c>
      <c r="D509" s="101">
        <v>63100</v>
      </c>
      <c r="E509" s="101"/>
      <c r="F509" s="101">
        <v>15000</v>
      </c>
      <c r="G509" s="171"/>
    </row>
    <row r="510" spans="1:7" hidden="1" outlineLevel="1" x14ac:dyDescent="0.2">
      <c r="A510" s="100" t="s">
        <v>352</v>
      </c>
      <c r="B510" s="100">
        <v>3</v>
      </c>
      <c r="C510" s="100">
        <v>2</v>
      </c>
      <c r="D510" s="101">
        <v>64200</v>
      </c>
      <c r="E510" s="101"/>
      <c r="F510" s="101">
        <v>15000</v>
      </c>
      <c r="G510" s="171"/>
    </row>
    <row r="511" spans="1:7" hidden="1" outlineLevel="1" x14ac:dyDescent="0.2">
      <c r="A511" s="100" t="s">
        <v>352</v>
      </c>
      <c r="B511" s="100">
        <v>4</v>
      </c>
      <c r="C511" s="100">
        <v>2</v>
      </c>
      <c r="D511" s="101">
        <v>65300</v>
      </c>
      <c r="E511" s="101"/>
      <c r="F511" s="101">
        <v>15000</v>
      </c>
      <c r="G511" s="171"/>
    </row>
    <row r="512" spans="1:7" hidden="1" outlineLevel="1" x14ac:dyDescent="0.2">
      <c r="A512" s="100" t="s">
        <v>352</v>
      </c>
      <c r="B512" s="100">
        <v>5</v>
      </c>
      <c r="C512" s="100">
        <v>2</v>
      </c>
      <c r="D512" s="101">
        <v>66400</v>
      </c>
      <c r="E512" s="101"/>
      <c r="F512" s="101">
        <v>15000</v>
      </c>
      <c r="G512" s="171"/>
    </row>
    <row r="513" spans="1:7" hidden="1" outlineLevel="1" x14ac:dyDescent="0.2">
      <c r="A513" s="100" t="s">
        <v>352</v>
      </c>
      <c r="B513" s="100">
        <v>6</v>
      </c>
      <c r="C513" s="100">
        <v>2</v>
      </c>
      <c r="D513" s="101">
        <v>67500</v>
      </c>
      <c r="E513" s="101"/>
      <c r="F513" s="101">
        <v>15000</v>
      </c>
      <c r="G513" s="171"/>
    </row>
    <row r="514" spans="1:7" hidden="1" outlineLevel="1" x14ac:dyDescent="0.2">
      <c r="A514" s="100" t="s">
        <v>352</v>
      </c>
      <c r="B514" s="100">
        <v>7</v>
      </c>
      <c r="C514" s="100">
        <v>2</v>
      </c>
      <c r="D514" s="101">
        <v>68600</v>
      </c>
      <c r="E514" s="101"/>
      <c r="F514" s="101">
        <v>15000</v>
      </c>
      <c r="G514" s="171"/>
    </row>
    <row r="515" spans="1:7" hidden="1" outlineLevel="1" x14ac:dyDescent="0.2">
      <c r="A515" s="100" t="s">
        <v>352</v>
      </c>
      <c r="B515" s="100">
        <v>8</v>
      </c>
      <c r="C515" s="100">
        <v>2</v>
      </c>
      <c r="D515" s="101">
        <v>69700</v>
      </c>
      <c r="E515" s="101"/>
      <c r="F515" s="101">
        <v>15000</v>
      </c>
      <c r="G515" s="171"/>
    </row>
    <row r="516" spans="1:7" hidden="1" outlineLevel="1" x14ac:dyDescent="0.2">
      <c r="A516" s="100" t="s">
        <v>352</v>
      </c>
      <c r="B516" s="100">
        <v>9</v>
      </c>
      <c r="C516" s="100">
        <v>2</v>
      </c>
      <c r="D516" s="101">
        <v>70800</v>
      </c>
      <c r="E516" s="101"/>
      <c r="F516" s="101">
        <v>15000</v>
      </c>
      <c r="G516" s="171"/>
    </row>
    <row r="517" spans="1:7" hidden="1" outlineLevel="1" x14ac:dyDescent="0.2">
      <c r="A517" s="100" t="s">
        <v>352</v>
      </c>
      <c r="B517" s="100">
        <v>10</v>
      </c>
      <c r="C517" s="100">
        <v>2</v>
      </c>
      <c r="D517" s="101">
        <v>71900</v>
      </c>
      <c r="E517" s="101"/>
      <c r="F517" s="101">
        <v>15000</v>
      </c>
      <c r="G517" s="171"/>
    </row>
    <row r="518" spans="1:7" hidden="1" outlineLevel="1" x14ac:dyDescent="0.2">
      <c r="A518" s="100" t="s">
        <v>352</v>
      </c>
      <c r="B518" s="100">
        <v>11</v>
      </c>
      <c r="C518" s="100">
        <v>2</v>
      </c>
      <c r="D518" s="101">
        <v>73000</v>
      </c>
      <c r="E518" s="101"/>
      <c r="F518" s="101">
        <v>15000</v>
      </c>
      <c r="G518" s="171"/>
    </row>
    <row r="519" spans="1:7" hidden="1" outlineLevel="1" x14ac:dyDescent="0.2">
      <c r="A519" s="100" t="s">
        <v>352</v>
      </c>
      <c r="B519" s="100">
        <v>12</v>
      </c>
      <c r="C519" s="100">
        <v>2</v>
      </c>
      <c r="D519" s="101">
        <v>74100</v>
      </c>
      <c r="E519" s="101"/>
      <c r="F519" s="101">
        <v>15000</v>
      </c>
      <c r="G519" s="171"/>
    </row>
    <row r="520" spans="1:7" hidden="1" outlineLevel="1" x14ac:dyDescent="0.2">
      <c r="A520" s="97" t="s">
        <v>352</v>
      </c>
      <c r="B520" s="97">
        <v>1</v>
      </c>
      <c r="C520" s="97">
        <v>3</v>
      </c>
      <c r="D520" s="98">
        <v>77805</v>
      </c>
      <c r="E520" s="98"/>
      <c r="F520" s="98">
        <v>15000</v>
      </c>
      <c r="G520" s="171"/>
    </row>
    <row r="521" spans="1:7" collapsed="1" x14ac:dyDescent="0.2">
      <c r="A521" s="100" t="s">
        <v>353</v>
      </c>
      <c r="B521" s="100">
        <v>1</v>
      </c>
      <c r="C521" s="100">
        <v>1</v>
      </c>
      <c r="D521" s="101"/>
      <c r="E521" s="101">
        <v>1284.0296578765549</v>
      </c>
      <c r="F521" s="101">
        <v>1412.432623664211</v>
      </c>
      <c r="G521" s="171"/>
    </row>
    <row r="522" spans="1:7" hidden="1" outlineLevel="1" x14ac:dyDescent="0.2">
      <c r="A522" s="100" t="s">
        <v>353</v>
      </c>
      <c r="B522" s="100">
        <v>2</v>
      </c>
      <c r="C522" s="100">
        <v>1</v>
      </c>
      <c r="D522" s="101"/>
      <c r="E522" s="101">
        <v>1380.6770514801669</v>
      </c>
      <c r="F522" s="101">
        <v>1518.7447566281839</v>
      </c>
      <c r="G522" s="171"/>
    </row>
    <row r="523" spans="1:7" hidden="1" outlineLevel="1" x14ac:dyDescent="0.2">
      <c r="A523" s="100" t="s">
        <v>353</v>
      </c>
      <c r="B523" s="100">
        <v>3</v>
      </c>
      <c r="C523" s="100">
        <v>1</v>
      </c>
      <c r="D523" s="101"/>
      <c r="E523" s="101">
        <v>1484.598980086201</v>
      </c>
      <c r="F523" s="101">
        <v>1633.058878094821</v>
      </c>
      <c r="G523" s="171"/>
    </row>
    <row r="524" spans="1:7" hidden="1" outlineLevel="1" x14ac:dyDescent="0.2">
      <c r="A524" s="100" t="s">
        <v>353</v>
      </c>
      <c r="B524" s="100">
        <v>4</v>
      </c>
      <c r="C524" s="100">
        <v>1</v>
      </c>
      <c r="D524" s="101"/>
      <c r="E524" s="101">
        <v>1596.3429893400009</v>
      </c>
      <c r="F524" s="101">
        <v>1755.977288274001</v>
      </c>
      <c r="G524" s="171"/>
    </row>
    <row r="525" spans="1:7" hidden="1" outlineLevel="1" x14ac:dyDescent="0.2">
      <c r="A525" s="100" t="s">
        <v>353</v>
      </c>
      <c r="B525" s="100">
        <v>5</v>
      </c>
      <c r="C525" s="100">
        <v>1</v>
      </c>
      <c r="D525" s="101"/>
      <c r="E525" s="101">
        <v>1716.497838</v>
      </c>
      <c r="F525" s="101">
        <v>1888.1476218000009</v>
      </c>
      <c r="G525" s="171"/>
    </row>
    <row r="526" spans="1:7" hidden="1" outlineLevel="1" x14ac:dyDescent="0.2">
      <c r="A526" s="100" t="s">
        <v>353</v>
      </c>
      <c r="B526" s="100">
        <v>6</v>
      </c>
      <c r="C526" s="100">
        <v>1</v>
      </c>
      <c r="D526" s="101"/>
      <c r="E526" s="101">
        <v>1845.6966</v>
      </c>
      <c r="F526" s="101">
        <v>2030.266260000001</v>
      </c>
      <c r="G526" s="171"/>
    </row>
    <row r="527" spans="1:7" hidden="1" outlineLevel="1" x14ac:dyDescent="0.2">
      <c r="A527" s="100" t="s">
        <v>353</v>
      </c>
      <c r="B527" s="100">
        <v>7</v>
      </c>
      <c r="C527" s="100">
        <v>1</v>
      </c>
      <c r="D527" s="101"/>
      <c r="E527" s="101">
        <v>1984.62</v>
      </c>
      <c r="F527" s="101">
        <v>2183.0819999999999</v>
      </c>
      <c r="G527" s="171"/>
    </row>
    <row r="528" spans="1:7" hidden="1" outlineLevel="1" x14ac:dyDescent="0.2">
      <c r="A528" s="100" t="s">
        <v>353</v>
      </c>
      <c r="B528" s="100">
        <v>8</v>
      </c>
      <c r="C528" s="100">
        <v>1</v>
      </c>
      <c r="D528" s="101"/>
      <c r="E528" s="101">
        <v>2134</v>
      </c>
      <c r="F528" s="101">
        <v>2347.4</v>
      </c>
      <c r="G528" s="171"/>
    </row>
    <row r="529" spans="1:7" hidden="1" outlineLevel="1" x14ac:dyDescent="0.2">
      <c r="A529" s="100" t="s">
        <v>353</v>
      </c>
      <c r="B529" s="100">
        <v>9</v>
      </c>
      <c r="C529" s="100">
        <v>1</v>
      </c>
      <c r="D529" s="101"/>
      <c r="E529" s="101">
        <v>2283.380000000001</v>
      </c>
      <c r="F529" s="101">
        <v>2511.7180000000012</v>
      </c>
      <c r="G529" s="171"/>
    </row>
    <row r="530" spans="1:7" hidden="1" outlineLevel="1" x14ac:dyDescent="0.2">
      <c r="A530" s="100" t="s">
        <v>353</v>
      </c>
      <c r="B530" s="100">
        <v>10</v>
      </c>
      <c r="C530" s="100">
        <v>1</v>
      </c>
      <c r="D530" s="101"/>
      <c r="E530" s="101">
        <v>2443.2166000000011</v>
      </c>
      <c r="F530" s="101">
        <v>2687.5382600000012</v>
      </c>
      <c r="G530" s="171"/>
    </row>
    <row r="531" spans="1:7" hidden="1" outlineLevel="1" x14ac:dyDescent="0.2">
      <c r="A531" s="100" t="s">
        <v>353</v>
      </c>
      <c r="B531" s="100">
        <v>11</v>
      </c>
      <c r="C531" s="100">
        <v>1</v>
      </c>
      <c r="D531" s="101"/>
      <c r="E531" s="101">
        <v>2614.241762000001</v>
      </c>
      <c r="F531" s="101">
        <v>2875.6659382000012</v>
      </c>
      <c r="G531" s="171"/>
    </row>
    <row r="532" spans="1:7" hidden="1" outlineLevel="1" x14ac:dyDescent="0.2">
      <c r="A532" s="100" t="s">
        <v>353</v>
      </c>
      <c r="B532" s="100">
        <v>12</v>
      </c>
      <c r="C532" s="100">
        <v>1</v>
      </c>
      <c r="D532" s="101"/>
      <c r="E532" s="101">
        <v>2797.2386853400012</v>
      </c>
      <c r="F532" s="101">
        <v>3076.9625538740011</v>
      </c>
      <c r="G532" s="171"/>
    </row>
    <row r="533" spans="1:7" hidden="1" outlineLevel="1" x14ac:dyDescent="0.2">
      <c r="A533" s="100" t="s">
        <v>353</v>
      </c>
      <c r="B533" s="100">
        <v>1</v>
      </c>
      <c r="C533" s="100">
        <v>2</v>
      </c>
      <c r="D533" s="101"/>
      <c r="E533" s="101">
        <v>2797.2386853400012</v>
      </c>
      <c r="F533" s="101">
        <v>3076.9625538740011</v>
      </c>
      <c r="G533" s="171"/>
    </row>
    <row r="534" spans="1:7" hidden="1" outlineLevel="1" x14ac:dyDescent="0.2">
      <c r="A534" s="100" t="s">
        <v>353</v>
      </c>
      <c r="B534" s="100">
        <v>2</v>
      </c>
      <c r="C534" s="100">
        <v>2</v>
      </c>
      <c r="D534" s="101"/>
      <c r="E534" s="101">
        <v>2848.938685340001</v>
      </c>
      <c r="F534" s="101">
        <v>3133.832553874001</v>
      </c>
      <c r="G534" s="171"/>
    </row>
    <row r="535" spans="1:7" hidden="1" outlineLevel="1" x14ac:dyDescent="0.2">
      <c r="A535" s="100" t="s">
        <v>353</v>
      </c>
      <c r="B535" s="100">
        <v>3</v>
      </c>
      <c r="C535" s="100">
        <v>2</v>
      </c>
      <c r="D535" s="101"/>
      <c r="E535" s="101">
        <v>2900.6386853400008</v>
      </c>
      <c r="F535" s="101">
        <v>3190.7025538740008</v>
      </c>
      <c r="G535" s="171"/>
    </row>
    <row r="536" spans="1:7" hidden="1" outlineLevel="1" x14ac:dyDescent="0.2">
      <c r="A536" s="100" t="s">
        <v>353</v>
      </c>
      <c r="B536" s="100">
        <v>4</v>
      </c>
      <c r="C536" s="100">
        <v>2</v>
      </c>
      <c r="D536" s="101"/>
      <c r="E536" s="101">
        <v>2952.3386853400011</v>
      </c>
      <c r="F536" s="101">
        <v>3247.5725538740021</v>
      </c>
      <c r="G536" s="171"/>
    </row>
    <row r="537" spans="1:7" hidden="1" outlineLevel="1" x14ac:dyDescent="0.2">
      <c r="A537" s="100" t="s">
        <v>353</v>
      </c>
      <c r="B537" s="100">
        <v>5</v>
      </c>
      <c r="C537" s="100">
        <v>2</v>
      </c>
      <c r="D537" s="101"/>
      <c r="E537" s="101">
        <v>3004.0386853400009</v>
      </c>
      <c r="F537" s="101">
        <v>3304.4425538740011</v>
      </c>
      <c r="G537" s="171"/>
    </row>
    <row r="538" spans="1:7" hidden="1" outlineLevel="1" x14ac:dyDescent="0.2">
      <c r="A538" s="100" t="s">
        <v>353</v>
      </c>
      <c r="B538" s="100">
        <v>6</v>
      </c>
      <c r="C538" s="100">
        <v>2</v>
      </c>
      <c r="D538" s="101"/>
      <c r="E538" s="101">
        <v>3055.7386853400012</v>
      </c>
      <c r="F538" s="101">
        <v>3361.312553874001</v>
      </c>
      <c r="G538" s="171"/>
    </row>
    <row r="539" spans="1:7" hidden="1" outlineLevel="1" x14ac:dyDescent="0.2">
      <c r="A539" s="100" t="s">
        <v>353</v>
      </c>
      <c r="B539" s="100">
        <v>7</v>
      </c>
      <c r="C539" s="100">
        <v>2</v>
      </c>
      <c r="D539" s="101"/>
      <c r="E539" s="101">
        <v>3107.438685340001</v>
      </c>
      <c r="F539" s="101">
        <v>3418.1825538740009</v>
      </c>
      <c r="G539" s="171"/>
    </row>
    <row r="540" spans="1:7" hidden="1" outlineLevel="1" x14ac:dyDescent="0.2">
      <c r="A540" s="100" t="s">
        <v>353</v>
      </c>
      <c r="B540" s="100">
        <v>8</v>
      </c>
      <c r="C540" s="100">
        <v>2</v>
      </c>
      <c r="D540" s="101"/>
      <c r="E540" s="101">
        <v>3159.1386853400008</v>
      </c>
      <c r="F540" s="101">
        <v>3475.0525538740012</v>
      </c>
      <c r="G540" s="171"/>
    </row>
    <row r="541" spans="1:7" hidden="1" outlineLevel="1" x14ac:dyDescent="0.2">
      <c r="A541" s="100" t="s">
        <v>353</v>
      </c>
      <c r="B541" s="100">
        <v>9</v>
      </c>
      <c r="C541" s="100">
        <v>2</v>
      </c>
      <c r="D541" s="101"/>
      <c r="E541" s="101">
        <v>3210.8386853400011</v>
      </c>
      <c r="F541" s="101">
        <v>3531.922553874002</v>
      </c>
      <c r="G541" s="171"/>
    </row>
    <row r="542" spans="1:7" hidden="1" outlineLevel="1" x14ac:dyDescent="0.2">
      <c r="A542" s="100" t="s">
        <v>353</v>
      </c>
      <c r="B542" s="100">
        <v>10</v>
      </c>
      <c r="C542" s="100">
        <v>2</v>
      </c>
      <c r="D542" s="101"/>
      <c r="E542" s="101">
        <v>3262.5386853400009</v>
      </c>
      <c r="F542" s="101">
        <v>3588.792553874001</v>
      </c>
      <c r="G542" s="171"/>
    </row>
    <row r="543" spans="1:7" hidden="1" outlineLevel="1" x14ac:dyDescent="0.2">
      <c r="A543" s="100" t="s">
        <v>353</v>
      </c>
      <c r="B543" s="100">
        <v>11</v>
      </c>
      <c r="C543" s="100">
        <v>2</v>
      </c>
      <c r="D543" s="101"/>
      <c r="E543" s="101">
        <v>3314.2386853400012</v>
      </c>
      <c r="F543" s="101">
        <v>3645.6625538740009</v>
      </c>
      <c r="G543" s="171"/>
    </row>
    <row r="544" spans="1:7" hidden="1" outlineLevel="1" x14ac:dyDescent="0.2">
      <c r="A544" s="100" t="s">
        <v>353</v>
      </c>
      <c r="B544" s="100">
        <v>12</v>
      </c>
      <c r="C544" s="100">
        <v>2</v>
      </c>
      <c r="D544" s="101"/>
      <c r="E544" s="101">
        <v>3365.938685340001</v>
      </c>
      <c r="F544" s="101">
        <v>3702.5325538740012</v>
      </c>
      <c r="G544" s="171"/>
    </row>
    <row r="545" spans="1:7" hidden="1" outlineLevel="1" x14ac:dyDescent="0.2">
      <c r="A545" s="97" t="s">
        <v>353</v>
      </c>
      <c r="B545" s="97">
        <v>1</v>
      </c>
      <c r="C545" s="97">
        <v>3</v>
      </c>
      <c r="D545" s="98"/>
      <c r="E545" s="98">
        <v>3534.2356196070009</v>
      </c>
      <c r="F545" s="98">
        <v>3887.659181567702</v>
      </c>
      <c r="G545" s="171"/>
    </row>
    <row r="546" spans="1:7" collapsed="1" x14ac:dyDescent="0.2">
      <c r="A546" s="100" t="s">
        <v>354</v>
      </c>
      <c r="B546" s="100">
        <v>1</v>
      </c>
      <c r="C546" s="100">
        <v>1</v>
      </c>
      <c r="D546" s="101">
        <v>78000</v>
      </c>
      <c r="E546" s="101"/>
      <c r="F546" s="101"/>
      <c r="G546" s="171"/>
    </row>
    <row r="547" spans="1:7" hidden="1" outlineLevel="1" x14ac:dyDescent="0.2">
      <c r="A547" s="100" t="s">
        <v>354</v>
      </c>
      <c r="B547" s="100">
        <v>2</v>
      </c>
      <c r="C547" s="100">
        <v>1</v>
      </c>
      <c r="D547" s="101">
        <v>83000</v>
      </c>
      <c r="E547" s="101"/>
      <c r="F547" s="101"/>
      <c r="G547" s="171"/>
    </row>
    <row r="548" spans="1:7" hidden="1" outlineLevel="1" x14ac:dyDescent="0.2">
      <c r="A548" s="100" t="s">
        <v>354</v>
      </c>
      <c r="B548" s="100">
        <v>3</v>
      </c>
      <c r="C548" s="100">
        <v>1</v>
      </c>
      <c r="D548" s="101">
        <v>88000</v>
      </c>
      <c r="E548" s="101"/>
      <c r="F548" s="101"/>
      <c r="G548" s="171"/>
    </row>
    <row r="549" spans="1:7" hidden="1" outlineLevel="1" x14ac:dyDescent="0.2">
      <c r="A549" s="100" t="s">
        <v>354</v>
      </c>
      <c r="B549" s="100">
        <v>4</v>
      </c>
      <c r="C549" s="100">
        <v>1</v>
      </c>
      <c r="D549" s="101">
        <v>94000</v>
      </c>
      <c r="E549" s="101"/>
      <c r="F549" s="101"/>
      <c r="G549" s="171"/>
    </row>
    <row r="550" spans="1:7" hidden="1" outlineLevel="1" x14ac:dyDescent="0.2">
      <c r="A550" s="100" t="s">
        <v>354</v>
      </c>
      <c r="B550" s="100">
        <v>5</v>
      </c>
      <c r="C550" s="100">
        <v>1</v>
      </c>
      <c r="D550" s="101">
        <v>100000</v>
      </c>
      <c r="E550" s="101"/>
      <c r="F550" s="101"/>
      <c r="G550" s="171"/>
    </row>
    <row r="551" spans="1:7" hidden="1" outlineLevel="1" x14ac:dyDescent="0.2">
      <c r="A551" s="100" t="s">
        <v>354</v>
      </c>
      <c r="B551" s="100">
        <v>6</v>
      </c>
      <c r="C551" s="100">
        <v>1</v>
      </c>
      <c r="D551" s="101">
        <v>106000</v>
      </c>
      <c r="E551" s="101"/>
      <c r="F551" s="101"/>
      <c r="G551" s="171"/>
    </row>
    <row r="552" spans="1:7" hidden="1" outlineLevel="1" x14ac:dyDescent="0.2">
      <c r="A552" s="100" t="s">
        <v>354</v>
      </c>
      <c r="B552" s="100">
        <v>7</v>
      </c>
      <c r="C552" s="100">
        <v>1</v>
      </c>
      <c r="D552" s="101">
        <v>113000</v>
      </c>
      <c r="E552" s="101"/>
      <c r="F552" s="101"/>
      <c r="G552" s="171"/>
    </row>
    <row r="553" spans="1:7" hidden="1" outlineLevel="1" x14ac:dyDescent="0.2">
      <c r="A553" s="100" t="s">
        <v>354</v>
      </c>
      <c r="B553" s="100">
        <v>8</v>
      </c>
      <c r="C553" s="100">
        <v>1</v>
      </c>
      <c r="D553" s="101">
        <v>120000</v>
      </c>
      <c r="E553" s="101"/>
      <c r="F553" s="101"/>
      <c r="G553" s="171"/>
    </row>
    <row r="554" spans="1:7" hidden="1" outlineLevel="1" x14ac:dyDescent="0.2">
      <c r="A554" s="100" t="s">
        <v>354</v>
      </c>
      <c r="B554" s="100">
        <v>9</v>
      </c>
      <c r="C554" s="100">
        <v>1</v>
      </c>
      <c r="D554" s="101">
        <v>128000</v>
      </c>
      <c r="E554" s="101"/>
      <c r="F554" s="101"/>
      <c r="G554" s="171"/>
    </row>
    <row r="555" spans="1:7" hidden="1" outlineLevel="1" x14ac:dyDescent="0.2">
      <c r="A555" s="100" t="s">
        <v>354</v>
      </c>
      <c r="B555" s="100">
        <v>10</v>
      </c>
      <c r="C555" s="100">
        <v>1</v>
      </c>
      <c r="D555" s="101">
        <v>136000</v>
      </c>
      <c r="E555" s="101"/>
      <c r="F555" s="101"/>
      <c r="G555" s="171"/>
    </row>
    <row r="556" spans="1:7" hidden="1" outlineLevel="1" x14ac:dyDescent="0.2">
      <c r="A556" s="100" t="s">
        <v>354</v>
      </c>
      <c r="B556" s="100">
        <v>11</v>
      </c>
      <c r="C556" s="100">
        <v>1</v>
      </c>
      <c r="D556" s="101">
        <v>145000</v>
      </c>
      <c r="E556" s="101"/>
      <c r="F556" s="101"/>
      <c r="G556" s="171"/>
    </row>
    <row r="557" spans="1:7" hidden="1" outlineLevel="1" x14ac:dyDescent="0.2">
      <c r="A557" s="100" t="s">
        <v>354</v>
      </c>
      <c r="B557" s="100">
        <v>12</v>
      </c>
      <c r="C557" s="100">
        <v>1</v>
      </c>
      <c r="D557" s="101">
        <v>154000</v>
      </c>
      <c r="E557" s="101"/>
      <c r="F557" s="101"/>
      <c r="G557" s="171"/>
    </row>
    <row r="558" spans="1:7" hidden="1" outlineLevel="1" x14ac:dyDescent="0.2">
      <c r="A558" s="100" t="s">
        <v>354</v>
      </c>
      <c r="B558" s="100">
        <v>1</v>
      </c>
      <c r="C558" s="100">
        <v>2</v>
      </c>
      <c r="D558" s="101">
        <v>154000</v>
      </c>
      <c r="E558" s="101"/>
      <c r="F558" s="101"/>
      <c r="G558" s="171"/>
    </row>
    <row r="559" spans="1:7" hidden="1" outlineLevel="1" x14ac:dyDescent="0.2">
      <c r="A559" s="100" t="s">
        <v>354</v>
      </c>
      <c r="B559" s="100">
        <v>2</v>
      </c>
      <c r="C559" s="100">
        <v>2</v>
      </c>
      <c r="D559" s="101">
        <v>156800</v>
      </c>
      <c r="E559" s="101"/>
      <c r="F559" s="101"/>
      <c r="G559" s="171"/>
    </row>
    <row r="560" spans="1:7" hidden="1" outlineLevel="1" x14ac:dyDescent="0.2">
      <c r="A560" s="100" t="s">
        <v>354</v>
      </c>
      <c r="B560" s="100">
        <v>3</v>
      </c>
      <c r="C560" s="100">
        <v>2</v>
      </c>
      <c r="D560" s="101">
        <v>159600</v>
      </c>
      <c r="E560" s="101"/>
      <c r="F560" s="101"/>
      <c r="G560" s="171"/>
    </row>
    <row r="561" spans="1:7" hidden="1" outlineLevel="1" x14ac:dyDescent="0.2">
      <c r="A561" s="100" t="s">
        <v>354</v>
      </c>
      <c r="B561" s="100">
        <v>4</v>
      </c>
      <c r="C561" s="100">
        <v>2</v>
      </c>
      <c r="D561" s="101">
        <v>162400</v>
      </c>
      <c r="E561" s="101"/>
      <c r="F561" s="101"/>
      <c r="G561" s="171"/>
    </row>
    <row r="562" spans="1:7" hidden="1" outlineLevel="1" x14ac:dyDescent="0.2">
      <c r="A562" s="100" t="s">
        <v>354</v>
      </c>
      <c r="B562" s="100">
        <v>5</v>
      </c>
      <c r="C562" s="100">
        <v>2</v>
      </c>
      <c r="D562" s="101">
        <v>165200</v>
      </c>
      <c r="E562" s="101"/>
      <c r="F562" s="101"/>
      <c r="G562" s="171"/>
    </row>
    <row r="563" spans="1:7" hidden="1" outlineLevel="1" x14ac:dyDescent="0.2">
      <c r="A563" s="100" t="s">
        <v>354</v>
      </c>
      <c r="B563" s="100">
        <v>6</v>
      </c>
      <c r="C563" s="100">
        <v>2</v>
      </c>
      <c r="D563" s="101">
        <v>168000</v>
      </c>
      <c r="E563" s="101"/>
      <c r="F563" s="101"/>
      <c r="G563" s="171"/>
    </row>
    <row r="564" spans="1:7" hidden="1" outlineLevel="1" x14ac:dyDescent="0.2">
      <c r="A564" s="100" t="s">
        <v>354</v>
      </c>
      <c r="B564" s="100">
        <v>7</v>
      </c>
      <c r="C564" s="100">
        <v>2</v>
      </c>
      <c r="D564" s="101">
        <v>170800</v>
      </c>
      <c r="E564" s="101"/>
      <c r="F564" s="101"/>
      <c r="G564" s="171"/>
    </row>
    <row r="565" spans="1:7" hidden="1" outlineLevel="1" x14ac:dyDescent="0.2">
      <c r="A565" s="100" t="s">
        <v>354</v>
      </c>
      <c r="B565" s="100">
        <v>8</v>
      </c>
      <c r="C565" s="100">
        <v>2</v>
      </c>
      <c r="D565" s="101">
        <v>173600</v>
      </c>
      <c r="E565" s="101"/>
      <c r="F565" s="101"/>
      <c r="G565" s="171"/>
    </row>
    <row r="566" spans="1:7" hidden="1" outlineLevel="1" x14ac:dyDescent="0.2">
      <c r="A566" s="100" t="s">
        <v>354</v>
      </c>
      <c r="B566" s="100">
        <v>9</v>
      </c>
      <c r="C566" s="100">
        <v>2</v>
      </c>
      <c r="D566" s="101">
        <v>176400</v>
      </c>
      <c r="E566" s="101"/>
      <c r="F566" s="101"/>
      <c r="G566" s="171"/>
    </row>
    <row r="567" spans="1:7" hidden="1" outlineLevel="1" x14ac:dyDescent="0.2">
      <c r="A567" s="100" t="s">
        <v>354</v>
      </c>
      <c r="B567" s="100">
        <v>10</v>
      </c>
      <c r="C567" s="100">
        <v>2</v>
      </c>
      <c r="D567" s="101">
        <v>179200</v>
      </c>
      <c r="E567" s="101"/>
      <c r="F567" s="101"/>
      <c r="G567" s="171"/>
    </row>
    <row r="568" spans="1:7" hidden="1" outlineLevel="1" x14ac:dyDescent="0.2">
      <c r="A568" s="100" t="s">
        <v>354</v>
      </c>
      <c r="B568" s="100">
        <v>11</v>
      </c>
      <c r="C568" s="100">
        <v>2</v>
      </c>
      <c r="D568" s="101">
        <v>182000</v>
      </c>
      <c r="E568" s="101"/>
      <c r="F568" s="101"/>
      <c r="G568" s="171"/>
    </row>
    <row r="569" spans="1:7" hidden="1" outlineLevel="1" x14ac:dyDescent="0.2">
      <c r="A569" s="100" t="s">
        <v>354</v>
      </c>
      <c r="B569" s="100">
        <v>12</v>
      </c>
      <c r="C569" s="100">
        <v>2</v>
      </c>
      <c r="D569" s="101">
        <v>184800</v>
      </c>
      <c r="E569" s="101"/>
      <c r="F569" s="101"/>
      <c r="G569" s="171"/>
    </row>
    <row r="570" spans="1:7" hidden="1" outlineLevel="1" x14ac:dyDescent="0.2">
      <c r="A570" s="97" t="s">
        <v>354</v>
      </c>
      <c r="B570" s="97">
        <v>1</v>
      </c>
      <c r="C570" s="97">
        <v>3</v>
      </c>
      <c r="D570" s="98">
        <v>194040</v>
      </c>
      <c r="E570" s="98"/>
      <c r="F570" s="98"/>
      <c r="G570" s="171"/>
    </row>
    <row r="571" spans="1:7" collapsed="1" x14ac:dyDescent="0.2">
      <c r="A571" s="100" t="s">
        <v>355</v>
      </c>
      <c r="B571" s="100">
        <v>1</v>
      </c>
      <c r="C571" s="100">
        <v>1</v>
      </c>
      <c r="D571" s="101">
        <v>78000</v>
      </c>
      <c r="E571" s="101"/>
      <c r="F571" s="101"/>
      <c r="G571" s="171"/>
    </row>
    <row r="572" spans="1:7" hidden="1" outlineLevel="1" x14ac:dyDescent="0.2">
      <c r="A572" s="100" t="s">
        <v>355</v>
      </c>
      <c r="B572" s="100">
        <v>2</v>
      </c>
      <c r="C572" s="100">
        <v>1</v>
      </c>
      <c r="D572" s="101">
        <v>83000</v>
      </c>
      <c r="E572" s="101"/>
      <c r="F572" s="101"/>
      <c r="G572" s="171"/>
    </row>
    <row r="573" spans="1:7" hidden="1" outlineLevel="1" x14ac:dyDescent="0.2">
      <c r="A573" s="100" t="s">
        <v>355</v>
      </c>
      <c r="B573" s="100">
        <v>3</v>
      </c>
      <c r="C573" s="100">
        <v>1</v>
      </c>
      <c r="D573" s="101">
        <v>88000</v>
      </c>
      <c r="E573" s="101"/>
      <c r="F573" s="101"/>
      <c r="G573" s="171"/>
    </row>
    <row r="574" spans="1:7" hidden="1" outlineLevel="1" x14ac:dyDescent="0.2">
      <c r="A574" s="100" t="s">
        <v>355</v>
      </c>
      <c r="B574" s="100">
        <v>4</v>
      </c>
      <c r="C574" s="100">
        <v>1</v>
      </c>
      <c r="D574" s="101">
        <v>94000</v>
      </c>
      <c r="E574" s="101"/>
      <c r="F574" s="101"/>
      <c r="G574" s="171"/>
    </row>
    <row r="575" spans="1:7" hidden="1" outlineLevel="1" x14ac:dyDescent="0.2">
      <c r="A575" s="100" t="s">
        <v>355</v>
      </c>
      <c r="B575" s="100">
        <v>5</v>
      </c>
      <c r="C575" s="100">
        <v>1</v>
      </c>
      <c r="D575" s="101">
        <v>100000</v>
      </c>
      <c r="E575" s="101"/>
      <c r="F575" s="101"/>
      <c r="G575" s="171"/>
    </row>
    <row r="576" spans="1:7" hidden="1" outlineLevel="1" x14ac:dyDescent="0.2">
      <c r="A576" s="100" t="s">
        <v>355</v>
      </c>
      <c r="B576" s="100">
        <v>6</v>
      </c>
      <c r="C576" s="100">
        <v>1</v>
      </c>
      <c r="D576" s="101">
        <v>106000</v>
      </c>
      <c r="E576" s="101"/>
      <c r="F576" s="101"/>
      <c r="G576" s="171"/>
    </row>
    <row r="577" spans="1:7" hidden="1" outlineLevel="1" x14ac:dyDescent="0.2">
      <c r="A577" s="100" t="s">
        <v>355</v>
      </c>
      <c r="B577" s="100">
        <v>7</v>
      </c>
      <c r="C577" s="100">
        <v>1</v>
      </c>
      <c r="D577" s="101">
        <v>113000</v>
      </c>
      <c r="E577" s="101"/>
      <c r="F577" s="101"/>
      <c r="G577" s="171"/>
    </row>
    <row r="578" spans="1:7" hidden="1" outlineLevel="1" x14ac:dyDescent="0.2">
      <c r="A578" s="100" t="s">
        <v>355</v>
      </c>
      <c r="B578" s="100">
        <v>8</v>
      </c>
      <c r="C578" s="100">
        <v>1</v>
      </c>
      <c r="D578" s="101">
        <v>120000</v>
      </c>
      <c r="E578" s="101"/>
      <c r="F578" s="101"/>
      <c r="G578" s="171"/>
    </row>
    <row r="579" spans="1:7" hidden="1" outlineLevel="1" x14ac:dyDescent="0.2">
      <c r="A579" s="100" t="s">
        <v>355</v>
      </c>
      <c r="B579" s="100">
        <v>9</v>
      </c>
      <c r="C579" s="100">
        <v>1</v>
      </c>
      <c r="D579" s="101">
        <v>128000</v>
      </c>
      <c r="E579" s="101"/>
      <c r="F579" s="101"/>
      <c r="G579" s="171"/>
    </row>
    <row r="580" spans="1:7" hidden="1" outlineLevel="1" x14ac:dyDescent="0.2">
      <c r="A580" s="100" t="s">
        <v>355</v>
      </c>
      <c r="B580" s="100">
        <v>10</v>
      </c>
      <c r="C580" s="100">
        <v>1</v>
      </c>
      <c r="D580" s="101">
        <v>136000</v>
      </c>
      <c r="E580" s="101"/>
      <c r="F580" s="101"/>
      <c r="G580" s="171"/>
    </row>
    <row r="581" spans="1:7" hidden="1" outlineLevel="1" x14ac:dyDescent="0.2">
      <c r="A581" s="100" t="s">
        <v>355</v>
      </c>
      <c r="B581" s="100">
        <v>11</v>
      </c>
      <c r="C581" s="100">
        <v>1</v>
      </c>
      <c r="D581" s="101">
        <v>145000</v>
      </c>
      <c r="E581" s="101"/>
      <c r="F581" s="101"/>
      <c r="G581" s="171"/>
    </row>
    <row r="582" spans="1:7" hidden="1" outlineLevel="1" x14ac:dyDescent="0.2">
      <c r="A582" s="100" t="s">
        <v>355</v>
      </c>
      <c r="B582" s="100">
        <v>12</v>
      </c>
      <c r="C582" s="100">
        <v>1</v>
      </c>
      <c r="D582" s="101">
        <v>154000</v>
      </c>
      <c r="E582" s="101"/>
      <c r="F582" s="101"/>
      <c r="G582" s="171"/>
    </row>
    <row r="583" spans="1:7" hidden="1" outlineLevel="1" x14ac:dyDescent="0.2">
      <c r="A583" s="100" t="s">
        <v>355</v>
      </c>
      <c r="B583" s="100">
        <v>1</v>
      </c>
      <c r="C583" s="100">
        <v>2</v>
      </c>
      <c r="D583" s="101">
        <v>154000</v>
      </c>
      <c r="E583" s="101"/>
      <c r="F583" s="101"/>
      <c r="G583" s="171"/>
    </row>
    <row r="584" spans="1:7" hidden="1" outlineLevel="1" x14ac:dyDescent="0.2">
      <c r="A584" s="100" t="s">
        <v>355</v>
      </c>
      <c r="B584" s="100">
        <v>2</v>
      </c>
      <c r="C584" s="100">
        <v>2</v>
      </c>
      <c r="D584" s="101">
        <v>156800</v>
      </c>
      <c r="E584" s="101"/>
      <c r="F584" s="101"/>
      <c r="G584" s="171"/>
    </row>
    <row r="585" spans="1:7" hidden="1" outlineLevel="1" x14ac:dyDescent="0.2">
      <c r="A585" s="100" t="s">
        <v>355</v>
      </c>
      <c r="B585" s="100">
        <v>3</v>
      </c>
      <c r="C585" s="100">
        <v>2</v>
      </c>
      <c r="D585" s="101">
        <v>159600</v>
      </c>
      <c r="E585" s="101"/>
      <c r="F585" s="101"/>
      <c r="G585" s="171"/>
    </row>
    <row r="586" spans="1:7" hidden="1" outlineLevel="1" x14ac:dyDescent="0.2">
      <c r="A586" s="100" t="s">
        <v>355</v>
      </c>
      <c r="B586" s="100">
        <v>4</v>
      </c>
      <c r="C586" s="100">
        <v>2</v>
      </c>
      <c r="D586" s="101">
        <v>162400</v>
      </c>
      <c r="E586" s="101"/>
      <c r="F586" s="101"/>
      <c r="G586" s="171"/>
    </row>
    <row r="587" spans="1:7" hidden="1" outlineLevel="1" x14ac:dyDescent="0.2">
      <c r="A587" s="100" t="s">
        <v>355</v>
      </c>
      <c r="B587" s="100">
        <v>5</v>
      </c>
      <c r="C587" s="100">
        <v>2</v>
      </c>
      <c r="D587" s="101">
        <v>165200</v>
      </c>
      <c r="E587" s="101"/>
      <c r="F587" s="101"/>
      <c r="G587" s="171"/>
    </row>
    <row r="588" spans="1:7" hidden="1" outlineLevel="1" x14ac:dyDescent="0.2">
      <c r="A588" s="100" t="s">
        <v>355</v>
      </c>
      <c r="B588" s="100">
        <v>6</v>
      </c>
      <c r="C588" s="100">
        <v>2</v>
      </c>
      <c r="D588" s="101">
        <v>168000</v>
      </c>
      <c r="E588" s="101"/>
      <c r="F588" s="101"/>
      <c r="G588" s="171"/>
    </row>
    <row r="589" spans="1:7" hidden="1" outlineLevel="1" x14ac:dyDescent="0.2">
      <c r="A589" s="100" t="s">
        <v>355</v>
      </c>
      <c r="B589" s="100">
        <v>7</v>
      </c>
      <c r="C589" s="100">
        <v>2</v>
      </c>
      <c r="D589" s="101">
        <v>170800</v>
      </c>
      <c r="E589" s="101"/>
      <c r="F589" s="101"/>
      <c r="G589" s="171"/>
    </row>
    <row r="590" spans="1:7" hidden="1" outlineLevel="1" x14ac:dyDescent="0.2">
      <c r="A590" s="100" t="s">
        <v>355</v>
      </c>
      <c r="B590" s="100">
        <v>8</v>
      </c>
      <c r="C590" s="100">
        <v>2</v>
      </c>
      <c r="D590" s="101">
        <v>173600</v>
      </c>
      <c r="E590" s="101"/>
      <c r="F590" s="101"/>
      <c r="G590" s="171"/>
    </row>
    <row r="591" spans="1:7" hidden="1" outlineLevel="1" x14ac:dyDescent="0.2">
      <c r="A591" s="100" t="s">
        <v>355</v>
      </c>
      <c r="B591" s="100">
        <v>9</v>
      </c>
      <c r="C591" s="100">
        <v>2</v>
      </c>
      <c r="D591" s="101">
        <v>176400</v>
      </c>
      <c r="E591" s="101"/>
      <c r="F591" s="101"/>
      <c r="G591" s="171"/>
    </row>
    <row r="592" spans="1:7" hidden="1" outlineLevel="1" x14ac:dyDescent="0.2">
      <c r="A592" s="100" t="s">
        <v>355</v>
      </c>
      <c r="B592" s="100">
        <v>10</v>
      </c>
      <c r="C592" s="100">
        <v>2</v>
      </c>
      <c r="D592" s="101">
        <v>179200</v>
      </c>
      <c r="E592" s="101"/>
      <c r="F592" s="101"/>
      <c r="G592" s="171"/>
    </row>
    <row r="593" spans="1:7" hidden="1" outlineLevel="1" x14ac:dyDescent="0.2">
      <c r="A593" s="100" t="s">
        <v>355</v>
      </c>
      <c r="B593" s="100">
        <v>11</v>
      </c>
      <c r="C593" s="100">
        <v>2</v>
      </c>
      <c r="D593" s="101">
        <v>182000</v>
      </c>
      <c r="E593" s="101"/>
      <c r="F593" s="101"/>
      <c r="G593" s="171"/>
    </row>
    <row r="594" spans="1:7" hidden="1" outlineLevel="1" x14ac:dyDescent="0.2">
      <c r="A594" s="100" t="s">
        <v>355</v>
      </c>
      <c r="B594" s="100">
        <v>12</v>
      </c>
      <c r="C594" s="100">
        <v>2</v>
      </c>
      <c r="D594" s="101">
        <v>184800</v>
      </c>
      <c r="E594" s="101"/>
      <c r="F594" s="101"/>
      <c r="G594" s="171"/>
    </row>
    <row r="595" spans="1:7" hidden="1" outlineLevel="1" x14ac:dyDescent="0.2">
      <c r="A595" s="97" t="s">
        <v>355</v>
      </c>
      <c r="B595" s="97">
        <v>1</v>
      </c>
      <c r="C595" s="97">
        <v>3</v>
      </c>
      <c r="D595" s="98">
        <v>194040</v>
      </c>
      <c r="E595" s="98"/>
      <c r="F595" s="98"/>
      <c r="G595" s="171"/>
    </row>
    <row r="596" spans="1:7" collapsed="1" x14ac:dyDescent="0.2">
      <c r="A596" s="100" t="s">
        <v>356</v>
      </c>
      <c r="B596" s="100">
        <v>1</v>
      </c>
      <c r="C596" s="100">
        <v>1</v>
      </c>
      <c r="D596" s="101">
        <v>16000</v>
      </c>
      <c r="E596" s="101">
        <v>1333</v>
      </c>
      <c r="F596" s="101">
        <v>4000</v>
      </c>
      <c r="G596" s="171"/>
    </row>
    <row r="597" spans="1:7" hidden="1" outlineLevel="1" x14ac:dyDescent="0.2">
      <c r="A597" s="100" t="s">
        <v>356</v>
      </c>
      <c r="B597" s="100">
        <v>2</v>
      </c>
      <c r="C597" s="100">
        <v>1</v>
      </c>
      <c r="D597" s="101">
        <v>17000</v>
      </c>
      <c r="E597" s="101">
        <v>1417</v>
      </c>
      <c r="F597" s="101">
        <v>4250</v>
      </c>
      <c r="G597" s="171"/>
    </row>
    <row r="598" spans="1:7" hidden="1" outlineLevel="1" x14ac:dyDescent="0.2">
      <c r="A598" s="100" t="s">
        <v>356</v>
      </c>
      <c r="B598" s="100">
        <v>3</v>
      </c>
      <c r="C598" s="100">
        <v>1</v>
      </c>
      <c r="D598" s="101">
        <v>18000</v>
      </c>
      <c r="E598" s="101">
        <v>1500</v>
      </c>
      <c r="F598" s="101">
        <v>4500</v>
      </c>
      <c r="G598" s="171"/>
    </row>
    <row r="599" spans="1:7" hidden="1" outlineLevel="1" x14ac:dyDescent="0.2">
      <c r="A599" s="100" t="s">
        <v>356</v>
      </c>
      <c r="B599" s="100">
        <v>4</v>
      </c>
      <c r="C599" s="100">
        <v>1</v>
      </c>
      <c r="D599" s="101">
        <v>19000</v>
      </c>
      <c r="E599" s="101">
        <v>1583</v>
      </c>
      <c r="F599" s="101">
        <v>4750</v>
      </c>
      <c r="G599" s="171"/>
    </row>
    <row r="600" spans="1:7" hidden="1" outlineLevel="1" x14ac:dyDescent="0.2">
      <c r="A600" s="100" t="s">
        <v>356</v>
      </c>
      <c r="B600" s="100">
        <v>5</v>
      </c>
      <c r="C600" s="100">
        <v>1</v>
      </c>
      <c r="D600" s="101">
        <v>20000</v>
      </c>
      <c r="E600" s="101">
        <v>1667</v>
      </c>
      <c r="F600" s="101">
        <v>5000</v>
      </c>
      <c r="G600" s="171"/>
    </row>
    <row r="601" spans="1:7" hidden="1" outlineLevel="1" x14ac:dyDescent="0.2">
      <c r="A601" s="100" t="s">
        <v>356</v>
      </c>
      <c r="B601" s="100">
        <v>6</v>
      </c>
      <c r="C601" s="100">
        <v>1</v>
      </c>
      <c r="D601" s="101">
        <v>21000</v>
      </c>
      <c r="E601" s="101">
        <v>1750</v>
      </c>
      <c r="F601" s="101">
        <v>5250</v>
      </c>
      <c r="G601" s="171"/>
    </row>
    <row r="602" spans="1:7" hidden="1" outlineLevel="1" x14ac:dyDescent="0.2">
      <c r="A602" s="100" t="s">
        <v>356</v>
      </c>
      <c r="B602" s="100">
        <v>7</v>
      </c>
      <c r="C602" s="100">
        <v>1</v>
      </c>
      <c r="D602" s="101">
        <v>22000</v>
      </c>
      <c r="E602" s="101">
        <v>1833</v>
      </c>
      <c r="F602" s="101">
        <v>5500</v>
      </c>
      <c r="G602" s="171"/>
    </row>
    <row r="603" spans="1:7" hidden="1" outlineLevel="1" x14ac:dyDescent="0.2">
      <c r="A603" s="100" t="s">
        <v>356</v>
      </c>
      <c r="B603" s="100">
        <v>8</v>
      </c>
      <c r="C603" s="100">
        <v>1</v>
      </c>
      <c r="D603" s="101">
        <v>23000</v>
      </c>
      <c r="E603" s="101">
        <v>1917</v>
      </c>
      <c r="F603" s="101">
        <v>5750</v>
      </c>
      <c r="G603" s="171"/>
    </row>
    <row r="604" spans="1:7" hidden="1" outlineLevel="1" x14ac:dyDescent="0.2">
      <c r="A604" s="100" t="s">
        <v>356</v>
      </c>
      <c r="B604" s="100">
        <v>9</v>
      </c>
      <c r="C604" s="100">
        <v>1</v>
      </c>
      <c r="D604" s="101">
        <v>24000</v>
      </c>
      <c r="E604" s="101">
        <v>2000</v>
      </c>
      <c r="F604" s="101">
        <v>6000</v>
      </c>
      <c r="G604" s="171"/>
    </row>
    <row r="605" spans="1:7" hidden="1" outlineLevel="1" x14ac:dyDescent="0.2">
      <c r="A605" s="100" t="s">
        <v>356</v>
      </c>
      <c r="B605" s="100">
        <v>10</v>
      </c>
      <c r="C605" s="100">
        <v>1</v>
      </c>
      <c r="D605" s="101">
        <v>26000</v>
      </c>
      <c r="E605" s="101">
        <v>2167</v>
      </c>
      <c r="F605" s="101">
        <v>6500</v>
      </c>
      <c r="G605" s="171"/>
    </row>
    <row r="606" spans="1:7" hidden="1" outlineLevel="1" x14ac:dyDescent="0.2">
      <c r="A606" s="100" t="s">
        <v>356</v>
      </c>
      <c r="B606" s="100">
        <v>11</v>
      </c>
      <c r="C606" s="100">
        <v>1</v>
      </c>
      <c r="D606" s="101">
        <v>28000</v>
      </c>
      <c r="E606" s="101">
        <v>2333</v>
      </c>
      <c r="F606" s="101">
        <v>7000</v>
      </c>
      <c r="G606" s="171"/>
    </row>
    <row r="607" spans="1:7" hidden="1" outlineLevel="1" x14ac:dyDescent="0.2">
      <c r="A607" s="100" t="s">
        <v>356</v>
      </c>
      <c r="B607" s="100">
        <v>12</v>
      </c>
      <c r="C607" s="100">
        <v>1</v>
      </c>
      <c r="D607" s="101">
        <v>30000</v>
      </c>
      <c r="E607" s="101">
        <v>2500</v>
      </c>
      <c r="F607" s="101">
        <v>7500</v>
      </c>
      <c r="G607" s="171"/>
    </row>
    <row r="608" spans="1:7" hidden="1" outlineLevel="1" x14ac:dyDescent="0.2">
      <c r="A608" s="100" t="s">
        <v>356</v>
      </c>
      <c r="B608" s="100">
        <v>1</v>
      </c>
      <c r="C608" s="100">
        <v>2</v>
      </c>
      <c r="D608" s="101">
        <v>30000</v>
      </c>
      <c r="E608" s="101">
        <v>2500</v>
      </c>
      <c r="F608" s="101">
        <v>7500</v>
      </c>
      <c r="G608" s="171"/>
    </row>
    <row r="609" spans="1:7" hidden="1" outlineLevel="1" x14ac:dyDescent="0.2">
      <c r="A609" s="100" t="s">
        <v>356</v>
      </c>
      <c r="B609" s="100">
        <v>2</v>
      </c>
      <c r="C609" s="100">
        <v>2</v>
      </c>
      <c r="D609" s="101">
        <v>31036</v>
      </c>
      <c r="E609" s="101">
        <v>2586</v>
      </c>
      <c r="F609" s="101">
        <v>7759</v>
      </c>
      <c r="G609" s="171"/>
    </row>
    <row r="610" spans="1:7" hidden="1" outlineLevel="1" x14ac:dyDescent="0.2">
      <c r="A610" s="100" t="s">
        <v>356</v>
      </c>
      <c r="B610" s="100">
        <v>3</v>
      </c>
      <c r="C610" s="100">
        <v>2</v>
      </c>
      <c r="D610" s="101">
        <v>32072</v>
      </c>
      <c r="E610" s="101">
        <v>2673</v>
      </c>
      <c r="F610" s="101">
        <v>8018</v>
      </c>
      <c r="G610" s="171"/>
    </row>
    <row r="611" spans="1:7" hidden="1" outlineLevel="1" x14ac:dyDescent="0.2">
      <c r="A611" s="100" t="s">
        <v>356</v>
      </c>
      <c r="B611" s="100">
        <v>4</v>
      </c>
      <c r="C611" s="100">
        <v>2</v>
      </c>
      <c r="D611" s="101">
        <v>33108</v>
      </c>
      <c r="E611" s="101">
        <v>2759</v>
      </c>
      <c r="F611" s="101">
        <v>8277</v>
      </c>
      <c r="G611" s="171"/>
    </row>
    <row r="612" spans="1:7" hidden="1" outlineLevel="1" x14ac:dyDescent="0.2">
      <c r="A612" s="100" t="s">
        <v>356</v>
      </c>
      <c r="B612" s="100">
        <v>5</v>
      </c>
      <c r="C612" s="100">
        <v>2</v>
      </c>
      <c r="D612" s="101">
        <v>34144</v>
      </c>
      <c r="E612" s="101">
        <v>2845</v>
      </c>
      <c r="F612" s="101">
        <v>8536</v>
      </c>
      <c r="G612" s="171"/>
    </row>
    <row r="613" spans="1:7" hidden="1" outlineLevel="1" x14ac:dyDescent="0.2">
      <c r="A613" s="100" t="s">
        <v>356</v>
      </c>
      <c r="B613" s="100">
        <v>6</v>
      </c>
      <c r="C613" s="100">
        <v>2</v>
      </c>
      <c r="D613" s="101">
        <v>35180</v>
      </c>
      <c r="E613" s="101">
        <v>2932</v>
      </c>
      <c r="F613" s="101">
        <v>8795</v>
      </c>
      <c r="G613" s="171"/>
    </row>
    <row r="614" spans="1:7" hidden="1" outlineLevel="1" x14ac:dyDescent="0.2">
      <c r="A614" s="100" t="s">
        <v>356</v>
      </c>
      <c r="B614" s="100">
        <v>7</v>
      </c>
      <c r="C614" s="100">
        <v>2</v>
      </c>
      <c r="D614" s="101">
        <v>36216</v>
      </c>
      <c r="E614" s="101">
        <v>3018</v>
      </c>
      <c r="F614" s="101">
        <v>9054</v>
      </c>
      <c r="G614" s="171"/>
    </row>
    <row r="615" spans="1:7" hidden="1" outlineLevel="1" x14ac:dyDescent="0.2">
      <c r="A615" s="100" t="s">
        <v>356</v>
      </c>
      <c r="B615" s="100">
        <v>8</v>
      </c>
      <c r="C615" s="100">
        <v>2</v>
      </c>
      <c r="D615" s="101">
        <v>37252</v>
      </c>
      <c r="E615" s="101">
        <v>3104</v>
      </c>
      <c r="F615" s="101">
        <v>9313</v>
      </c>
      <c r="G615" s="171"/>
    </row>
    <row r="616" spans="1:7" hidden="1" outlineLevel="1" x14ac:dyDescent="0.2">
      <c r="A616" s="100" t="s">
        <v>356</v>
      </c>
      <c r="B616" s="100">
        <v>9</v>
      </c>
      <c r="C616" s="100">
        <v>2</v>
      </c>
      <c r="D616" s="101">
        <v>38288</v>
      </c>
      <c r="E616" s="101">
        <v>3191</v>
      </c>
      <c r="F616" s="101">
        <v>9572</v>
      </c>
      <c r="G616" s="171"/>
    </row>
    <row r="617" spans="1:7" hidden="1" outlineLevel="1" x14ac:dyDescent="0.2">
      <c r="A617" s="100" t="s">
        <v>356</v>
      </c>
      <c r="B617" s="100">
        <v>10</v>
      </c>
      <c r="C617" s="100">
        <v>2</v>
      </c>
      <c r="D617" s="101">
        <v>39324</v>
      </c>
      <c r="E617" s="101">
        <v>3277</v>
      </c>
      <c r="F617" s="101">
        <v>9831</v>
      </c>
      <c r="G617" s="171"/>
    </row>
    <row r="618" spans="1:7" hidden="1" outlineLevel="1" x14ac:dyDescent="0.2">
      <c r="A618" s="100" t="s">
        <v>356</v>
      </c>
      <c r="B618" s="100">
        <v>11</v>
      </c>
      <c r="C618" s="100">
        <v>2</v>
      </c>
      <c r="D618" s="101">
        <v>40360</v>
      </c>
      <c r="E618" s="101">
        <v>3363</v>
      </c>
      <c r="F618" s="101">
        <v>10090</v>
      </c>
      <c r="G618" s="171"/>
    </row>
    <row r="619" spans="1:7" hidden="1" outlineLevel="1" x14ac:dyDescent="0.2">
      <c r="A619" s="100" t="s">
        <v>356</v>
      </c>
      <c r="B619" s="100">
        <v>12</v>
      </c>
      <c r="C619" s="100">
        <v>2</v>
      </c>
      <c r="D619" s="101">
        <v>41400</v>
      </c>
      <c r="E619" s="101">
        <v>3450</v>
      </c>
      <c r="F619" s="101">
        <v>10350</v>
      </c>
      <c r="G619" s="171"/>
    </row>
    <row r="620" spans="1:7" hidden="1" outlineLevel="1" x14ac:dyDescent="0.2">
      <c r="A620" s="97" t="s">
        <v>356</v>
      </c>
      <c r="B620" s="97">
        <v>1</v>
      </c>
      <c r="C620" s="97">
        <v>3</v>
      </c>
      <c r="D620" s="98">
        <v>43470</v>
      </c>
      <c r="E620" s="98">
        <v>3622.5</v>
      </c>
      <c r="F620" s="98">
        <v>10867.5</v>
      </c>
      <c r="G620" s="171"/>
    </row>
    <row r="621" spans="1:7" collapsed="1" x14ac:dyDescent="0.2">
      <c r="A621" s="100" t="s">
        <v>357</v>
      </c>
      <c r="B621" s="100">
        <v>1</v>
      </c>
      <c r="C621" s="100">
        <v>1</v>
      </c>
      <c r="D621" s="101">
        <v>45700</v>
      </c>
      <c r="E621" s="101"/>
      <c r="F621" s="101">
        <v>9140</v>
      </c>
      <c r="G621" s="171"/>
    </row>
    <row r="622" spans="1:7" hidden="1" outlineLevel="1" x14ac:dyDescent="0.2">
      <c r="A622" s="100" t="s">
        <v>357</v>
      </c>
      <c r="B622" s="100">
        <v>2</v>
      </c>
      <c r="C622" s="100">
        <v>1</v>
      </c>
      <c r="D622" s="101">
        <v>48700</v>
      </c>
      <c r="E622" s="101"/>
      <c r="F622" s="101">
        <v>9740</v>
      </c>
      <c r="G622" s="171"/>
    </row>
    <row r="623" spans="1:7" hidden="1" outlineLevel="1" x14ac:dyDescent="0.2">
      <c r="A623" s="100" t="s">
        <v>357</v>
      </c>
      <c r="B623" s="100">
        <v>3</v>
      </c>
      <c r="C623" s="100">
        <v>1</v>
      </c>
      <c r="D623" s="101">
        <v>51500</v>
      </c>
      <c r="E623" s="101"/>
      <c r="F623" s="101">
        <v>10300</v>
      </c>
      <c r="G623" s="171"/>
    </row>
    <row r="624" spans="1:7" hidden="1" outlineLevel="1" x14ac:dyDescent="0.2">
      <c r="A624" s="100" t="s">
        <v>357</v>
      </c>
      <c r="B624" s="100">
        <v>4</v>
      </c>
      <c r="C624" s="100">
        <v>1</v>
      </c>
      <c r="D624" s="101">
        <v>54400</v>
      </c>
      <c r="E624" s="101"/>
      <c r="F624" s="101">
        <v>10880</v>
      </c>
      <c r="G624" s="171"/>
    </row>
    <row r="625" spans="1:7" hidden="1" outlineLevel="1" x14ac:dyDescent="0.2">
      <c r="A625" s="100" t="s">
        <v>357</v>
      </c>
      <c r="B625" s="100">
        <v>5</v>
      </c>
      <c r="C625" s="100">
        <v>1</v>
      </c>
      <c r="D625" s="101">
        <v>58200</v>
      </c>
      <c r="E625" s="101"/>
      <c r="F625" s="101">
        <v>11640</v>
      </c>
      <c r="G625" s="171"/>
    </row>
    <row r="626" spans="1:7" hidden="1" outlineLevel="1" x14ac:dyDescent="0.2">
      <c r="A626" s="100" t="s">
        <v>357</v>
      </c>
      <c r="B626" s="100">
        <v>6</v>
      </c>
      <c r="C626" s="100">
        <v>1</v>
      </c>
      <c r="D626" s="101">
        <v>61400</v>
      </c>
      <c r="E626" s="101"/>
      <c r="F626" s="101">
        <v>12280</v>
      </c>
      <c r="G626" s="171"/>
    </row>
    <row r="627" spans="1:7" hidden="1" outlineLevel="1" x14ac:dyDescent="0.2">
      <c r="A627" s="100" t="s">
        <v>357</v>
      </c>
      <c r="B627" s="100">
        <v>7</v>
      </c>
      <c r="C627" s="100">
        <v>1</v>
      </c>
      <c r="D627" s="101">
        <v>64900</v>
      </c>
      <c r="E627" s="101"/>
      <c r="F627" s="101">
        <v>12980</v>
      </c>
      <c r="G627" s="171"/>
    </row>
    <row r="628" spans="1:7" hidden="1" outlineLevel="1" x14ac:dyDescent="0.2">
      <c r="A628" s="100" t="s">
        <v>357</v>
      </c>
      <c r="B628" s="100">
        <v>8</v>
      </c>
      <c r="C628" s="100">
        <v>1</v>
      </c>
      <c r="D628" s="101">
        <v>69300</v>
      </c>
      <c r="E628" s="101"/>
      <c r="F628" s="101">
        <v>13860</v>
      </c>
      <c r="G628" s="171"/>
    </row>
    <row r="629" spans="1:7" hidden="1" outlineLevel="1" x14ac:dyDescent="0.2">
      <c r="A629" s="100" t="s">
        <v>357</v>
      </c>
      <c r="B629" s="100">
        <v>9</v>
      </c>
      <c r="C629" s="100">
        <v>1</v>
      </c>
      <c r="D629" s="101">
        <v>73100</v>
      </c>
      <c r="E629" s="101"/>
      <c r="F629" s="101">
        <v>14620</v>
      </c>
      <c r="G629" s="171"/>
    </row>
    <row r="630" spans="1:7" hidden="1" outlineLevel="1" x14ac:dyDescent="0.2">
      <c r="A630" s="100" t="s">
        <v>357</v>
      </c>
      <c r="B630" s="100">
        <v>10</v>
      </c>
      <c r="C630" s="100">
        <v>1</v>
      </c>
      <c r="D630" s="101">
        <v>77200</v>
      </c>
      <c r="E630" s="101"/>
      <c r="F630" s="101">
        <v>15440</v>
      </c>
      <c r="G630" s="171"/>
    </row>
    <row r="631" spans="1:7" hidden="1" outlineLevel="1" x14ac:dyDescent="0.2">
      <c r="A631" s="100" t="s">
        <v>357</v>
      </c>
      <c r="B631" s="100">
        <v>11</v>
      </c>
      <c r="C631" s="100">
        <v>1</v>
      </c>
      <c r="D631" s="101">
        <v>82300</v>
      </c>
      <c r="E631" s="101"/>
      <c r="F631" s="101">
        <v>16460</v>
      </c>
      <c r="G631" s="171"/>
    </row>
    <row r="632" spans="1:7" hidden="1" outlineLevel="1" x14ac:dyDescent="0.2">
      <c r="A632" s="100" t="s">
        <v>357</v>
      </c>
      <c r="B632" s="100">
        <v>12</v>
      </c>
      <c r="C632" s="100">
        <v>1</v>
      </c>
      <c r="D632" s="101">
        <v>90000</v>
      </c>
      <c r="E632" s="101"/>
      <c r="F632" s="101">
        <v>18000</v>
      </c>
      <c r="G632" s="171"/>
    </row>
    <row r="633" spans="1:7" hidden="1" outlineLevel="1" x14ac:dyDescent="0.2">
      <c r="A633" s="100" t="s">
        <v>357</v>
      </c>
      <c r="B633" s="100">
        <v>1</v>
      </c>
      <c r="C633" s="100">
        <v>2</v>
      </c>
      <c r="D633" s="101">
        <v>90000</v>
      </c>
      <c r="E633" s="101"/>
      <c r="F633" s="101">
        <v>18000</v>
      </c>
      <c r="G633" s="171"/>
    </row>
    <row r="634" spans="1:7" hidden="1" outlineLevel="1" x14ac:dyDescent="0.2">
      <c r="A634" s="100" t="s">
        <v>357</v>
      </c>
      <c r="B634" s="100">
        <v>2</v>
      </c>
      <c r="C634" s="100">
        <v>2</v>
      </c>
      <c r="D634" s="101">
        <v>91600</v>
      </c>
      <c r="E634" s="101"/>
      <c r="F634" s="101">
        <v>18320</v>
      </c>
      <c r="G634" s="171"/>
    </row>
    <row r="635" spans="1:7" hidden="1" outlineLevel="1" x14ac:dyDescent="0.2">
      <c r="A635" s="100" t="s">
        <v>357</v>
      </c>
      <c r="B635" s="100">
        <v>3</v>
      </c>
      <c r="C635" s="100">
        <v>2</v>
      </c>
      <c r="D635" s="101">
        <v>93200</v>
      </c>
      <c r="E635" s="101"/>
      <c r="F635" s="101">
        <v>18640</v>
      </c>
      <c r="G635" s="171"/>
    </row>
    <row r="636" spans="1:7" hidden="1" outlineLevel="1" x14ac:dyDescent="0.2">
      <c r="A636" s="100" t="s">
        <v>357</v>
      </c>
      <c r="B636" s="100">
        <v>4</v>
      </c>
      <c r="C636" s="100">
        <v>2</v>
      </c>
      <c r="D636" s="101">
        <v>94800</v>
      </c>
      <c r="E636" s="101"/>
      <c r="F636" s="101">
        <v>18960</v>
      </c>
      <c r="G636" s="171"/>
    </row>
    <row r="637" spans="1:7" hidden="1" outlineLevel="1" x14ac:dyDescent="0.2">
      <c r="A637" s="100" t="s">
        <v>357</v>
      </c>
      <c r="B637" s="100">
        <v>5</v>
      </c>
      <c r="C637" s="100">
        <v>2</v>
      </c>
      <c r="D637" s="101">
        <v>96300</v>
      </c>
      <c r="E637" s="101"/>
      <c r="F637" s="101">
        <v>19260</v>
      </c>
      <c r="G637" s="171"/>
    </row>
    <row r="638" spans="1:7" hidden="1" outlineLevel="1" x14ac:dyDescent="0.2">
      <c r="A638" s="100" t="s">
        <v>357</v>
      </c>
      <c r="B638" s="100">
        <v>6</v>
      </c>
      <c r="C638" s="100">
        <v>2</v>
      </c>
      <c r="D638" s="101">
        <v>97900</v>
      </c>
      <c r="E638" s="101"/>
      <c r="F638" s="101">
        <v>19580</v>
      </c>
      <c r="G638" s="171"/>
    </row>
    <row r="639" spans="1:7" hidden="1" outlineLevel="1" x14ac:dyDescent="0.2">
      <c r="A639" s="100" t="s">
        <v>357</v>
      </c>
      <c r="B639" s="100">
        <v>7</v>
      </c>
      <c r="C639" s="100">
        <v>2</v>
      </c>
      <c r="D639" s="101">
        <v>99500</v>
      </c>
      <c r="E639" s="101"/>
      <c r="F639" s="101">
        <v>19900</v>
      </c>
      <c r="G639" s="171"/>
    </row>
    <row r="640" spans="1:7" hidden="1" outlineLevel="1" x14ac:dyDescent="0.2">
      <c r="A640" s="100" t="s">
        <v>357</v>
      </c>
      <c r="B640" s="100">
        <v>8</v>
      </c>
      <c r="C640" s="100">
        <v>2</v>
      </c>
      <c r="D640" s="101">
        <v>101100</v>
      </c>
      <c r="E640" s="101"/>
      <c r="F640" s="101">
        <v>20220</v>
      </c>
      <c r="G640" s="171"/>
    </row>
    <row r="641" spans="1:7" hidden="1" outlineLevel="1" x14ac:dyDescent="0.2">
      <c r="A641" s="100" t="s">
        <v>357</v>
      </c>
      <c r="B641" s="100">
        <v>9</v>
      </c>
      <c r="C641" s="100">
        <v>2</v>
      </c>
      <c r="D641" s="101">
        <v>102600</v>
      </c>
      <c r="E641" s="101"/>
      <c r="F641" s="101">
        <v>20520</v>
      </c>
      <c r="G641" s="171"/>
    </row>
    <row r="642" spans="1:7" hidden="1" outlineLevel="1" x14ac:dyDescent="0.2">
      <c r="A642" s="100" t="s">
        <v>357</v>
      </c>
      <c r="B642" s="100">
        <v>10</v>
      </c>
      <c r="C642" s="100">
        <v>2</v>
      </c>
      <c r="D642" s="101">
        <v>104200</v>
      </c>
      <c r="E642" s="101"/>
      <c r="F642" s="101">
        <v>20840</v>
      </c>
      <c r="G642" s="171"/>
    </row>
    <row r="643" spans="1:7" hidden="1" outlineLevel="1" x14ac:dyDescent="0.2">
      <c r="A643" s="100" t="s">
        <v>357</v>
      </c>
      <c r="B643" s="100">
        <v>11</v>
      </c>
      <c r="C643" s="100">
        <v>2</v>
      </c>
      <c r="D643" s="101">
        <v>105800</v>
      </c>
      <c r="E643" s="101"/>
      <c r="F643" s="101">
        <v>21160</v>
      </c>
      <c r="G643" s="171"/>
    </row>
    <row r="644" spans="1:7" hidden="1" outlineLevel="1" x14ac:dyDescent="0.2">
      <c r="A644" s="100" t="s">
        <v>357</v>
      </c>
      <c r="B644" s="100">
        <v>12</v>
      </c>
      <c r="C644" s="100">
        <v>2</v>
      </c>
      <c r="D644" s="101">
        <v>107400</v>
      </c>
      <c r="E644" s="101"/>
      <c r="F644" s="101">
        <v>21480</v>
      </c>
      <c r="G644" s="171"/>
    </row>
    <row r="645" spans="1:7" hidden="1" outlineLevel="1" x14ac:dyDescent="0.2">
      <c r="A645" s="97" t="s">
        <v>357</v>
      </c>
      <c r="B645" s="97">
        <v>1</v>
      </c>
      <c r="C645" s="97">
        <v>3</v>
      </c>
      <c r="D645" s="98">
        <v>112770</v>
      </c>
      <c r="E645" s="98"/>
      <c r="F645" s="98">
        <v>22554</v>
      </c>
      <c r="G645" s="171"/>
    </row>
    <row r="646" spans="1:7" collapsed="1" x14ac:dyDescent="0.2">
      <c r="A646" s="100" t="s">
        <v>358</v>
      </c>
      <c r="B646" s="100">
        <v>1</v>
      </c>
      <c r="C646" s="100">
        <v>1</v>
      </c>
      <c r="D646" s="101"/>
      <c r="E646" s="101">
        <v>1070.447834629254</v>
      </c>
      <c r="F646" s="101"/>
      <c r="G646" s="171"/>
    </row>
    <row r="647" spans="1:7" hidden="1" outlineLevel="1" x14ac:dyDescent="0.2">
      <c r="A647" s="100" t="s">
        <v>358</v>
      </c>
      <c r="B647" s="100">
        <v>2</v>
      </c>
      <c r="C647" s="100">
        <v>1</v>
      </c>
      <c r="D647" s="101"/>
      <c r="E647" s="101">
        <v>1180</v>
      </c>
      <c r="F647" s="101"/>
      <c r="G647" s="171"/>
    </row>
    <row r="648" spans="1:7" hidden="1" outlineLevel="1" x14ac:dyDescent="0.2">
      <c r="A648" s="100" t="s">
        <v>358</v>
      </c>
      <c r="B648" s="100">
        <v>3</v>
      </c>
      <c r="C648" s="100">
        <v>1</v>
      </c>
      <c r="D648" s="101"/>
      <c r="E648" s="101">
        <v>1295.2418799013969</v>
      </c>
      <c r="F648" s="101"/>
      <c r="G648" s="171"/>
    </row>
    <row r="649" spans="1:7" hidden="1" outlineLevel="1" x14ac:dyDescent="0.2">
      <c r="A649" s="100" t="s">
        <v>358</v>
      </c>
      <c r="B649" s="100">
        <v>4</v>
      </c>
      <c r="C649" s="100">
        <v>1</v>
      </c>
      <c r="D649" s="101"/>
      <c r="E649" s="101">
        <v>1424.766067891537</v>
      </c>
      <c r="F649" s="101"/>
      <c r="G649" s="171"/>
    </row>
    <row r="650" spans="1:7" hidden="1" outlineLevel="1" x14ac:dyDescent="0.2">
      <c r="A650" s="100" t="s">
        <v>358</v>
      </c>
      <c r="B650" s="100">
        <v>5</v>
      </c>
      <c r="C650" s="100">
        <v>1</v>
      </c>
      <c r="D650" s="101"/>
      <c r="E650" s="101">
        <v>1570</v>
      </c>
      <c r="F650" s="101"/>
      <c r="G650" s="171"/>
    </row>
    <row r="651" spans="1:7" hidden="1" outlineLevel="1" x14ac:dyDescent="0.2">
      <c r="A651" s="100" t="s">
        <v>358</v>
      </c>
      <c r="B651" s="100">
        <v>6</v>
      </c>
      <c r="C651" s="100">
        <v>1</v>
      </c>
      <c r="D651" s="101"/>
      <c r="E651" s="101">
        <v>1725</v>
      </c>
      <c r="F651" s="101"/>
      <c r="G651" s="171"/>
    </row>
    <row r="652" spans="1:7" hidden="1" outlineLevel="1" x14ac:dyDescent="0.2">
      <c r="A652" s="100" t="s">
        <v>358</v>
      </c>
      <c r="B652" s="100">
        <v>7</v>
      </c>
      <c r="C652" s="100">
        <v>1</v>
      </c>
      <c r="D652" s="101"/>
      <c r="E652" s="101">
        <v>1895</v>
      </c>
      <c r="F652" s="101"/>
      <c r="G652" s="171"/>
    </row>
    <row r="653" spans="1:7" hidden="1" outlineLevel="1" x14ac:dyDescent="0.2">
      <c r="A653" s="100" t="s">
        <v>358</v>
      </c>
      <c r="B653" s="100">
        <v>8</v>
      </c>
      <c r="C653" s="100">
        <v>1</v>
      </c>
      <c r="D653" s="101"/>
      <c r="E653" s="101">
        <v>2085</v>
      </c>
      <c r="F653" s="101"/>
      <c r="G653" s="171"/>
    </row>
    <row r="654" spans="1:7" hidden="1" outlineLevel="1" x14ac:dyDescent="0.2">
      <c r="A654" s="100" t="s">
        <v>358</v>
      </c>
      <c r="B654" s="100">
        <v>9</v>
      </c>
      <c r="C654" s="100">
        <v>1</v>
      </c>
      <c r="D654" s="101"/>
      <c r="E654" s="101">
        <v>2294.6</v>
      </c>
      <c r="F654" s="101"/>
      <c r="G654" s="171"/>
    </row>
    <row r="655" spans="1:7" hidden="1" outlineLevel="1" x14ac:dyDescent="0.2">
      <c r="A655" s="100" t="s">
        <v>358</v>
      </c>
      <c r="B655" s="100">
        <v>10</v>
      </c>
      <c r="C655" s="100">
        <v>1</v>
      </c>
      <c r="D655" s="101"/>
      <c r="E655" s="101">
        <v>2525</v>
      </c>
      <c r="F655" s="101"/>
      <c r="G655" s="171"/>
    </row>
    <row r="656" spans="1:7" hidden="1" outlineLevel="1" x14ac:dyDescent="0.2">
      <c r="A656" s="100" t="s">
        <v>358</v>
      </c>
      <c r="B656" s="100">
        <v>11</v>
      </c>
      <c r="C656" s="100">
        <v>1</v>
      </c>
      <c r="D656" s="101"/>
      <c r="E656" s="101">
        <v>2775</v>
      </c>
      <c r="F656" s="101"/>
      <c r="G656" s="171"/>
    </row>
    <row r="657" spans="1:7" hidden="1" outlineLevel="1" x14ac:dyDescent="0.2">
      <c r="A657" s="100" t="s">
        <v>358</v>
      </c>
      <c r="B657" s="100">
        <v>12</v>
      </c>
      <c r="C657" s="100">
        <v>1</v>
      </c>
      <c r="D657" s="101"/>
      <c r="E657" s="101">
        <v>3055</v>
      </c>
      <c r="F657" s="101"/>
      <c r="G657" s="171"/>
    </row>
    <row r="658" spans="1:7" hidden="1" outlineLevel="1" x14ac:dyDescent="0.2">
      <c r="A658" s="100" t="s">
        <v>358</v>
      </c>
      <c r="B658" s="100">
        <v>1</v>
      </c>
      <c r="C658" s="100">
        <v>2</v>
      </c>
      <c r="D658" s="101"/>
      <c r="E658" s="101">
        <v>3055</v>
      </c>
      <c r="F658" s="101"/>
      <c r="G658" s="171"/>
    </row>
    <row r="659" spans="1:7" hidden="1" outlineLevel="1" x14ac:dyDescent="0.2">
      <c r="A659" s="100" t="s">
        <v>358</v>
      </c>
      <c r="B659" s="100">
        <v>2</v>
      </c>
      <c r="C659" s="100">
        <v>2</v>
      </c>
      <c r="D659" s="101"/>
      <c r="E659" s="101">
        <v>3110</v>
      </c>
      <c r="F659" s="101"/>
      <c r="G659" s="171"/>
    </row>
    <row r="660" spans="1:7" hidden="1" outlineLevel="1" x14ac:dyDescent="0.2">
      <c r="A660" s="100" t="s">
        <v>358</v>
      </c>
      <c r="B660" s="100">
        <v>3</v>
      </c>
      <c r="C660" s="100">
        <v>2</v>
      </c>
      <c r="D660" s="101"/>
      <c r="E660" s="101">
        <v>3165</v>
      </c>
      <c r="F660" s="101"/>
      <c r="G660" s="171"/>
    </row>
    <row r="661" spans="1:7" hidden="1" outlineLevel="1" x14ac:dyDescent="0.2">
      <c r="A661" s="100" t="s">
        <v>358</v>
      </c>
      <c r="B661" s="100">
        <v>4</v>
      </c>
      <c r="C661" s="100">
        <v>2</v>
      </c>
      <c r="D661" s="101"/>
      <c r="E661" s="101">
        <v>3220</v>
      </c>
      <c r="F661" s="101"/>
      <c r="G661" s="171"/>
    </row>
    <row r="662" spans="1:7" hidden="1" outlineLevel="1" x14ac:dyDescent="0.2">
      <c r="A662" s="100" t="s">
        <v>358</v>
      </c>
      <c r="B662" s="100">
        <v>5</v>
      </c>
      <c r="C662" s="100">
        <v>2</v>
      </c>
      <c r="D662" s="101"/>
      <c r="E662" s="101">
        <v>3275</v>
      </c>
      <c r="F662" s="101"/>
      <c r="G662" s="171"/>
    </row>
    <row r="663" spans="1:7" hidden="1" outlineLevel="1" x14ac:dyDescent="0.2">
      <c r="A663" s="100" t="s">
        <v>358</v>
      </c>
      <c r="B663" s="100">
        <v>6</v>
      </c>
      <c r="C663" s="100">
        <v>2</v>
      </c>
      <c r="D663" s="101"/>
      <c r="E663" s="101">
        <v>3330</v>
      </c>
      <c r="F663" s="101"/>
      <c r="G663" s="171"/>
    </row>
    <row r="664" spans="1:7" hidden="1" outlineLevel="1" x14ac:dyDescent="0.2">
      <c r="A664" s="100" t="s">
        <v>358</v>
      </c>
      <c r="B664" s="100">
        <v>7</v>
      </c>
      <c r="C664" s="100">
        <v>2</v>
      </c>
      <c r="D664" s="101"/>
      <c r="E664" s="101">
        <v>3390</v>
      </c>
      <c r="F664" s="101"/>
      <c r="G664" s="171"/>
    </row>
    <row r="665" spans="1:7" hidden="1" outlineLevel="1" x14ac:dyDescent="0.2">
      <c r="A665" s="100" t="s">
        <v>358</v>
      </c>
      <c r="B665" s="100">
        <v>8</v>
      </c>
      <c r="C665" s="100">
        <v>2</v>
      </c>
      <c r="D665" s="101"/>
      <c r="E665" s="101">
        <v>3445</v>
      </c>
      <c r="F665" s="101"/>
      <c r="G665" s="171"/>
    </row>
    <row r="666" spans="1:7" hidden="1" outlineLevel="1" x14ac:dyDescent="0.2">
      <c r="A666" s="100" t="s">
        <v>358</v>
      </c>
      <c r="B666" s="100">
        <v>9</v>
      </c>
      <c r="C666" s="100">
        <v>2</v>
      </c>
      <c r="D666" s="101"/>
      <c r="E666" s="101">
        <v>3500</v>
      </c>
      <c r="F666" s="101"/>
      <c r="G666" s="171"/>
    </row>
    <row r="667" spans="1:7" hidden="1" outlineLevel="1" x14ac:dyDescent="0.2">
      <c r="A667" s="100" t="s">
        <v>358</v>
      </c>
      <c r="B667" s="100">
        <v>10</v>
      </c>
      <c r="C667" s="100">
        <v>2</v>
      </c>
      <c r="D667" s="101"/>
      <c r="E667" s="101">
        <v>3555</v>
      </c>
      <c r="F667" s="101"/>
      <c r="G667" s="171"/>
    </row>
    <row r="668" spans="1:7" hidden="1" outlineLevel="1" x14ac:dyDescent="0.2">
      <c r="A668" s="100" t="s">
        <v>358</v>
      </c>
      <c r="B668" s="100">
        <v>11</v>
      </c>
      <c r="C668" s="100">
        <v>2</v>
      </c>
      <c r="D668" s="101"/>
      <c r="E668" s="101">
        <v>3610</v>
      </c>
      <c r="F668" s="101"/>
      <c r="G668" s="171"/>
    </row>
    <row r="669" spans="1:7" hidden="1" outlineLevel="1" x14ac:dyDescent="0.2">
      <c r="A669" s="100" t="s">
        <v>358</v>
      </c>
      <c r="B669" s="100">
        <v>12</v>
      </c>
      <c r="C669" s="100">
        <v>2</v>
      </c>
      <c r="D669" s="101"/>
      <c r="E669" s="101">
        <v>3665</v>
      </c>
      <c r="F669" s="101"/>
      <c r="G669" s="171"/>
    </row>
    <row r="670" spans="1:7" hidden="1" outlineLevel="1" x14ac:dyDescent="0.2">
      <c r="A670" s="97" t="s">
        <v>358</v>
      </c>
      <c r="B670" s="97">
        <v>1</v>
      </c>
      <c r="C670" s="97">
        <v>3</v>
      </c>
      <c r="D670" s="98"/>
      <c r="E670" s="98">
        <v>3848.25</v>
      </c>
      <c r="F670" s="98"/>
      <c r="G670" s="171"/>
    </row>
    <row r="671" spans="1:7" collapsed="1" x14ac:dyDescent="0.2">
      <c r="A671" s="100" t="s">
        <v>359</v>
      </c>
      <c r="B671" s="100">
        <v>1</v>
      </c>
      <c r="C671" s="100">
        <v>1</v>
      </c>
      <c r="D671" s="101"/>
      <c r="E671" s="101">
        <v>1070.447834629254</v>
      </c>
      <c r="F671" s="101"/>
      <c r="G671" s="171"/>
    </row>
    <row r="672" spans="1:7" hidden="1" outlineLevel="1" x14ac:dyDescent="0.2">
      <c r="A672" s="100" t="s">
        <v>359</v>
      </c>
      <c r="B672" s="100">
        <v>2</v>
      </c>
      <c r="C672" s="100">
        <v>1</v>
      </c>
      <c r="D672" s="101"/>
      <c r="E672" s="101">
        <v>1180</v>
      </c>
      <c r="F672" s="101"/>
      <c r="G672" s="171"/>
    </row>
    <row r="673" spans="1:7" hidden="1" outlineLevel="1" x14ac:dyDescent="0.2">
      <c r="A673" s="100" t="s">
        <v>359</v>
      </c>
      <c r="B673" s="100">
        <v>3</v>
      </c>
      <c r="C673" s="100">
        <v>1</v>
      </c>
      <c r="D673" s="101"/>
      <c r="E673" s="101">
        <v>1295.2418799013969</v>
      </c>
      <c r="F673" s="101"/>
      <c r="G673" s="171"/>
    </row>
    <row r="674" spans="1:7" hidden="1" outlineLevel="1" x14ac:dyDescent="0.2">
      <c r="A674" s="100" t="s">
        <v>359</v>
      </c>
      <c r="B674" s="100">
        <v>4</v>
      </c>
      <c r="C674" s="100">
        <v>1</v>
      </c>
      <c r="D674" s="101"/>
      <c r="E674" s="101">
        <v>1424.766067891537</v>
      </c>
      <c r="F674" s="101"/>
      <c r="G674" s="171"/>
    </row>
    <row r="675" spans="1:7" hidden="1" outlineLevel="1" x14ac:dyDescent="0.2">
      <c r="A675" s="100" t="s">
        <v>359</v>
      </c>
      <c r="B675" s="100">
        <v>5</v>
      </c>
      <c r="C675" s="100">
        <v>1</v>
      </c>
      <c r="D675" s="101"/>
      <c r="E675" s="101">
        <v>1570</v>
      </c>
      <c r="F675" s="101"/>
      <c r="G675" s="171"/>
    </row>
    <row r="676" spans="1:7" hidden="1" outlineLevel="1" x14ac:dyDescent="0.2">
      <c r="A676" s="100" t="s">
        <v>359</v>
      </c>
      <c r="B676" s="100">
        <v>6</v>
      </c>
      <c r="C676" s="100">
        <v>1</v>
      </c>
      <c r="D676" s="101"/>
      <c r="E676" s="101">
        <v>1725</v>
      </c>
      <c r="F676" s="101"/>
      <c r="G676" s="171"/>
    </row>
    <row r="677" spans="1:7" hidden="1" outlineLevel="1" x14ac:dyDescent="0.2">
      <c r="A677" s="100" t="s">
        <v>359</v>
      </c>
      <c r="B677" s="100">
        <v>7</v>
      </c>
      <c r="C677" s="100">
        <v>1</v>
      </c>
      <c r="D677" s="101"/>
      <c r="E677" s="101">
        <v>1895</v>
      </c>
      <c r="F677" s="101"/>
      <c r="G677" s="171"/>
    </row>
    <row r="678" spans="1:7" hidden="1" outlineLevel="1" x14ac:dyDescent="0.2">
      <c r="A678" s="100" t="s">
        <v>359</v>
      </c>
      <c r="B678" s="100">
        <v>8</v>
      </c>
      <c r="C678" s="100">
        <v>1</v>
      </c>
      <c r="D678" s="101"/>
      <c r="E678" s="101">
        <v>2085</v>
      </c>
      <c r="F678" s="101"/>
      <c r="G678" s="171"/>
    </row>
    <row r="679" spans="1:7" hidden="1" outlineLevel="1" x14ac:dyDescent="0.2">
      <c r="A679" s="100" t="s">
        <v>359</v>
      </c>
      <c r="B679" s="100">
        <v>9</v>
      </c>
      <c r="C679" s="100">
        <v>1</v>
      </c>
      <c r="D679" s="101"/>
      <c r="E679" s="101">
        <v>2294.6</v>
      </c>
      <c r="F679" s="101"/>
      <c r="G679" s="171"/>
    </row>
    <row r="680" spans="1:7" hidden="1" outlineLevel="1" x14ac:dyDescent="0.2">
      <c r="A680" s="100" t="s">
        <v>359</v>
      </c>
      <c r="B680" s="100">
        <v>10</v>
      </c>
      <c r="C680" s="100">
        <v>1</v>
      </c>
      <c r="D680" s="101"/>
      <c r="E680" s="101">
        <v>2525</v>
      </c>
      <c r="F680" s="101"/>
      <c r="G680" s="171"/>
    </row>
    <row r="681" spans="1:7" hidden="1" outlineLevel="1" x14ac:dyDescent="0.2">
      <c r="A681" s="100" t="s">
        <v>359</v>
      </c>
      <c r="B681" s="100">
        <v>11</v>
      </c>
      <c r="C681" s="100">
        <v>1</v>
      </c>
      <c r="D681" s="101"/>
      <c r="E681" s="101">
        <v>2775</v>
      </c>
      <c r="F681" s="101"/>
      <c r="G681" s="171"/>
    </row>
    <row r="682" spans="1:7" hidden="1" outlineLevel="1" x14ac:dyDescent="0.2">
      <c r="A682" s="100" t="s">
        <v>359</v>
      </c>
      <c r="B682" s="100">
        <v>12</v>
      </c>
      <c r="C682" s="100">
        <v>1</v>
      </c>
      <c r="D682" s="101"/>
      <c r="E682" s="101">
        <v>3055</v>
      </c>
      <c r="F682" s="101"/>
      <c r="G682" s="171"/>
    </row>
    <row r="683" spans="1:7" hidden="1" outlineLevel="1" x14ac:dyDescent="0.2">
      <c r="A683" s="100" t="s">
        <v>359</v>
      </c>
      <c r="B683" s="100">
        <v>1</v>
      </c>
      <c r="C683" s="100">
        <v>2</v>
      </c>
      <c r="D683" s="101"/>
      <c r="E683" s="101">
        <v>3055</v>
      </c>
      <c r="F683" s="101"/>
      <c r="G683" s="171"/>
    </row>
    <row r="684" spans="1:7" hidden="1" outlineLevel="1" x14ac:dyDescent="0.2">
      <c r="A684" s="100" t="s">
        <v>359</v>
      </c>
      <c r="B684" s="100">
        <v>2</v>
      </c>
      <c r="C684" s="100">
        <v>2</v>
      </c>
      <c r="D684" s="101"/>
      <c r="E684" s="101">
        <v>3110</v>
      </c>
      <c r="F684" s="101"/>
      <c r="G684" s="171"/>
    </row>
    <row r="685" spans="1:7" hidden="1" outlineLevel="1" x14ac:dyDescent="0.2">
      <c r="A685" s="100" t="s">
        <v>359</v>
      </c>
      <c r="B685" s="100">
        <v>3</v>
      </c>
      <c r="C685" s="100">
        <v>2</v>
      </c>
      <c r="D685" s="101"/>
      <c r="E685" s="101">
        <v>3165</v>
      </c>
      <c r="F685" s="101"/>
      <c r="G685" s="171"/>
    </row>
    <row r="686" spans="1:7" hidden="1" outlineLevel="1" x14ac:dyDescent="0.2">
      <c r="A686" s="100" t="s">
        <v>359</v>
      </c>
      <c r="B686" s="100">
        <v>4</v>
      </c>
      <c r="C686" s="100">
        <v>2</v>
      </c>
      <c r="D686" s="101"/>
      <c r="E686" s="101">
        <v>3220</v>
      </c>
      <c r="F686" s="101"/>
      <c r="G686" s="171"/>
    </row>
    <row r="687" spans="1:7" hidden="1" outlineLevel="1" x14ac:dyDescent="0.2">
      <c r="A687" s="100" t="s">
        <v>359</v>
      </c>
      <c r="B687" s="100">
        <v>5</v>
      </c>
      <c r="C687" s="100">
        <v>2</v>
      </c>
      <c r="D687" s="101"/>
      <c r="E687" s="101">
        <v>3275</v>
      </c>
      <c r="F687" s="101"/>
      <c r="G687" s="171"/>
    </row>
    <row r="688" spans="1:7" hidden="1" outlineLevel="1" x14ac:dyDescent="0.2">
      <c r="A688" s="100" t="s">
        <v>359</v>
      </c>
      <c r="B688" s="100">
        <v>6</v>
      </c>
      <c r="C688" s="100">
        <v>2</v>
      </c>
      <c r="D688" s="101"/>
      <c r="E688" s="101">
        <v>3330</v>
      </c>
      <c r="F688" s="101"/>
      <c r="G688" s="171"/>
    </row>
    <row r="689" spans="1:7" hidden="1" outlineLevel="1" x14ac:dyDescent="0.2">
      <c r="A689" s="100" t="s">
        <v>359</v>
      </c>
      <c r="B689" s="100">
        <v>7</v>
      </c>
      <c r="C689" s="100">
        <v>2</v>
      </c>
      <c r="D689" s="101"/>
      <c r="E689" s="101">
        <v>3390</v>
      </c>
      <c r="F689" s="101"/>
      <c r="G689" s="171"/>
    </row>
    <row r="690" spans="1:7" hidden="1" outlineLevel="1" x14ac:dyDescent="0.2">
      <c r="A690" s="100" t="s">
        <v>359</v>
      </c>
      <c r="B690" s="100">
        <v>8</v>
      </c>
      <c r="C690" s="100">
        <v>2</v>
      </c>
      <c r="D690" s="101"/>
      <c r="E690" s="101">
        <v>3445</v>
      </c>
      <c r="F690" s="101"/>
      <c r="G690" s="171"/>
    </row>
    <row r="691" spans="1:7" hidden="1" outlineLevel="1" x14ac:dyDescent="0.2">
      <c r="A691" s="100" t="s">
        <v>359</v>
      </c>
      <c r="B691" s="100">
        <v>9</v>
      </c>
      <c r="C691" s="100">
        <v>2</v>
      </c>
      <c r="D691" s="101"/>
      <c r="E691" s="101">
        <v>3500</v>
      </c>
      <c r="F691" s="101"/>
      <c r="G691" s="171"/>
    </row>
    <row r="692" spans="1:7" hidden="1" outlineLevel="1" x14ac:dyDescent="0.2">
      <c r="A692" s="100" t="s">
        <v>359</v>
      </c>
      <c r="B692" s="100">
        <v>10</v>
      </c>
      <c r="C692" s="100">
        <v>2</v>
      </c>
      <c r="D692" s="101"/>
      <c r="E692" s="101">
        <v>3555</v>
      </c>
      <c r="F692" s="101"/>
      <c r="G692" s="171"/>
    </row>
    <row r="693" spans="1:7" hidden="1" outlineLevel="1" x14ac:dyDescent="0.2">
      <c r="A693" s="100" t="s">
        <v>359</v>
      </c>
      <c r="B693" s="100">
        <v>11</v>
      </c>
      <c r="C693" s="100">
        <v>2</v>
      </c>
      <c r="D693" s="101"/>
      <c r="E693" s="101">
        <v>3610</v>
      </c>
      <c r="F693" s="101"/>
      <c r="G693" s="171"/>
    </row>
    <row r="694" spans="1:7" hidden="1" outlineLevel="1" x14ac:dyDescent="0.2">
      <c r="A694" s="100" t="s">
        <v>359</v>
      </c>
      <c r="B694" s="100">
        <v>12</v>
      </c>
      <c r="C694" s="100">
        <v>2</v>
      </c>
      <c r="D694" s="101"/>
      <c r="E694" s="101">
        <v>3665</v>
      </c>
      <c r="F694" s="101"/>
      <c r="G694" s="171"/>
    </row>
    <row r="695" spans="1:7" hidden="1" outlineLevel="1" x14ac:dyDescent="0.2">
      <c r="A695" s="97" t="s">
        <v>359</v>
      </c>
      <c r="B695" s="97">
        <v>1</v>
      </c>
      <c r="C695" s="97">
        <v>3</v>
      </c>
      <c r="D695" s="98"/>
      <c r="E695" s="98">
        <v>3848.25</v>
      </c>
      <c r="F695" s="98"/>
      <c r="G695" s="171"/>
    </row>
    <row r="696" spans="1:7" collapsed="1" x14ac:dyDescent="0.2">
      <c r="A696" s="100" t="s">
        <v>360</v>
      </c>
      <c r="B696" s="100">
        <v>1</v>
      </c>
      <c r="C696" s="100">
        <v>1</v>
      </c>
      <c r="D696" s="101">
        <v>22000</v>
      </c>
      <c r="E696" s="101">
        <v>1452</v>
      </c>
      <c r="F696" s="101">
        <v>4400</v>
      </c>
      <c r="G696" s="171"/>
    </row>
    <row r="697" spans="1:7" hidden="1" outlineLevel="1" x14ac:dyDescent="0.2">
      <c r="A697" s="100" t="s">
        <v>360</v>
      </c>
      <c r="B697" s="100">
        <v>2</v>
      </c>
      <c r="C697" s="100">
        <v>1</v>
      </c>
      <c r="D697" s="101">
        <v>23000</v>
      </c>
      <c r="E697" s="101">
        <v>1518</v>
      </c>
      <c r="F697" s="101">
        <v>4600</v>
      </c>
      <c r="G697" s="171"/>
    </row>
    <row r="698" spans="1:7" hidden="1" outlineLevel="1" x14ac:dyDescent="0.2">
      <c r="A698" s="100" t="s">
        <v>360</v>
      </c>
      <c r="B698" s="100">
        <v>3</v>
      </c>
      <c r="C698" s="100">
        <v>1</v>
      </c>
      <c r="D698" s="101">
        <v>24000</v>
      </c>
      <c r="E698" s="101">
        <v>1584</v>
      </c>
      <c r="F698" s="101">
        <v>4800</v>
      </c>
      <c r="G698" s="171"/>
    </row>
    <row r="699" spans="1:7" hidden="1" outlineLevel="1" x14ac:dyDescent="0.2">
      <c r="A699" s="100" t="s">
        <v>360</v>
      </c>
      <c r="B699" s="100">
        <v>4</v>
      </c>
      <c r="C699" s="100">
        <v>1</v>
      </c>
      <c r="D699" s="101">
        <v>26000</v>
      </c>
      <c r="E699" s="101">
        <v>1716</v>
      </c>
      <c r="F699" s="101">
        <v>5200</v>
      </c>
      <c r="G699" s="171"/>
    </row>
    <row r="700" spans="1:7" hidden="1" outlineLevel="1" x14ac:dyDescent="0.2">
      <c r="A700" s="100" t="s">
        <v>360</v>
      </c>
      <c r="B700" s="100">
        <v>5</v>
      </c>
      <c r="C700" s="100">
        <v>1</v>
      </c>
      <c r="D700" s="101">
        <v>28000</v>
      </c>
      <c r="E700" s="101">
        <v>1848</v>
      </c>
      <c r="F700" s="101">
        <v>5600</v>
      </c>
      <c r="G700" s="171"/>
    </row>
    <row r="701" spans="1:7" hidden="1" outlineLevel="1" x14ac:dyDescent="0.2">
      <c r="A701" s="100" t="s">
        <v>360</v>
      </c>
      <c r="B701" s="100">
        <v>6</v>
      </c>
      <c r="C701" s="100">
        <v>1</v>
      </c>
      <c r="D701" s="101">
        <v>30000</v>
      </c>
      <c r="E701" s="101">
        <v>1980</v>
      </c>
      <c r="F701" s="101">
        <v>6000</v>
      </c>
      <c r="G701" s="171"/>
    </row>
    <row r="702" spans="1:7" hidden="1" outlineLevel="1" x14ac:dyDescent="0.2">
      <c r="A702" s="100" t="s">
        <v>360</v>
      </c>
      <c r="B702" s="100">
        <v>7</v>
      </c>
      <c r="C702" s="100">
        <v>1</v>
      </c>
      <c r="D702" s="101">
        <v>32000</v>
      </c>
      <c r="E702" s="101">
        <v>2112</v>
      </c>
      <c r="F702" s="101">
        <v>6400</v>
      </c>
      <c r="G702" s="171"/>
    </row>
    <row r="703" spans="1:7" hidden="1" outlineLevel="1" x14ac:dyDescent="0.2">
      <c r="A703" s="100" t="s">
        <v>360</v>
      </c>
      <c r="B703" s="100">
        <v>8</v>
      </c>
      <c r="C703" s="100">
        <v>1</v>
      </c>
      <c r="D703" s="101">
        <v>34000</v>
      </c>
      <c r="E703" s="101">
        <v>2244</v>
      </c>
      <c r="F703" s="101">
        <v>6800</v>
      </c>
      <c r="G703" s="171"/>
    </row>
    <row r="704" spans="1:7" hidden="1" outlineLevel="1" x14ac:dyDescent="0.2">
      <c r="A704" s="100" t="s">
        <v>360</v>
      </c>
      <c r="B704" s="100">
        <v>9</v>
      </c>
      <c r="C704" s="100">
        <v>1</v>
      </c>
      <c r="D704" s="101">
        <v>36000</v>
      </c>
      <c r="E704" s="101">
        <v>2376</v>
      </c>
      <c r="F704" s="101">
        <v>7200</v>
      </c>
      <c r="G704" s="171"/>
    </row>
    <row r="705" spans="1:7" hidden="1" outlineLevel="1" x14ac:dyDescent="0.2">
      <c r="A705" s="100" t="s">
        <v>360</v>
      </c>
      <c r="B705" s="100">
        <v>10</v>
      </c>
      <c r="C705" s="100">
        <v>1</v>
      </c>
      <c r="D705" s="101">
        <v>38000</v>
      </c>
      <c r="E705" s="101">
        <v>2508</v>
      </c>
      <c r="F705" s="101">
        <v>7600</v>
      </c>
      <c r="G705" s="171"/>
    </row>
    <row r="706" spans="1:7" hidden="1" outlineLevel="1" x14ac:dyDescent="0.2">
      <c r="A706" s="100" t="s">
        <v>360</v>
      </c>
      <c r="B706" s="100">
        <v>11</v>
      </c>
      <c r="C706" s="100">
        <v>1</v>
      </c>
      <c r="D706" s="101">
        <v>40000</v>
      </c>
      <c r="E706" s="101">
        <v>2640</v>
      </c>
      <c r="F706" s="101">
        <v>8000</v>
      </c>
      <c r="G706" s="171"/>
    </row>
    <row r="707" spans="1:7" hidden="1" outlineLevel="1" x14ac:dyDescent="0.2">
      <c r="A707" s="100" t="s">
        <v>360</v>
      </c>
      <c r="B707" s="100">
        <v>12</v>
      </c>
      <c r="C707" s="100">
        <v>1</v>
      </c>
      <c r="D707" s="101">
        <v>43000</v>
      </c>
      <c r="E707" s="101">
        <v>2838</v>
      </c>
      <c r="F707" s="101">
        <v>8600</v>
      </c>
      <c r="G707" s="171"/>
    </row>
    <row r="708" spans="1:7" hidden="1" outlineLevel="1" x14ac:dyDescent="0.2">
      <c r="A708" s="100" t="s">
        <v>360</v>
      </c>
      <c r="B708" s="100">
        <v>1</v>
      </c>
      <c r="C708" s="100">
        <v>2</v>
      </c>
      <c r="D708" s="101">
        <v>43000</v>
      </c>
      <c r="E708" s="101">
        <v>2838</v>
      </c>
      <c r="F708" s="101">
        <v>8600</v>
      </c>
      <c r="G708" s="171"/>
    </row>
    <row r="709" spans="1:7" hidden="1" outlineLevel="1" x14ac:dyDescent="0.2">
      <c r="A709" s="100" t="s">
        <v>360</v>
      </c>
      <c r="B709" s="100">
        <v>2</v>
      </c>
      <c r="C709" s="100">
        <v>2</v>
      </c>
      <c r="D709" s="101">
        <v>43780</v>
      </c>
      <c r="E709" s="101">
        <v>2889.48</v>
      </c>
      <c r="F709" s="101">
        <v>8756</v>
      </c>
      <c r="G709" s="171"/>
    </row>
    <row r="710" spans="1:7" hidden="1" outlineLevel="1" x14ac:dyDescent="0.2">
      <c r="A710" s="100" t="s">
        <v>360</v>
      </c>
      <c r="B710" s="100">
        <v>3</v>
      </c>
      <c r="C710" s="100">
        <v>2</v>
      </c>
      <c r="D710" s="101">
        <v>44565</v>
      </c>
      <c r="E710" s="101">
        <v>2941.29</v>
      </c>
      <c r="F710" s="101">
        <v>8913</v>
      </c>
      <c r="G710" s="171"/>
    </row>
    <row r="711" spans="1:7" hidden="1" outlineLevel="1" x14ac:dyDescent="0.2">
      <c r="A711" s="100" t="s">
        <v>360</v>
      </c>
      <c r="B711" s="100">
        <v>4</v>
      </c>
      <c r="C711" s="100">
        <v>2</v>
      </c>
      <c r="D711" s="101">
        <v>45345</v>
      </c>
      <c r="E711" s="101">
        <v>2992.77</v>
      </c>
      <c r="F711" s="101">
        <v>9069</v>
      </c>
      <c r="G711" s="171"/>
    </row>
    <row r="712" spans="1:7" hidden="1" outlineLevel="1" x14ac:dyDescent="0.2">
      <c r="A712" s="100" t="s">
        <v>360</v>
      </c>
      <c r="B712" s="100">
        <v>5</v>
      </c>
      <c r="C712" s="100">
        <v>2</v>
      </c>
      <c r="D712" s="101">
        <v>46130</v>
      </c>
      <c r="E712" s="101">
        <v>3044.58</v>
      </c>
      <c r="F712" s="101">
        <v>9226</v>
      </c>
      <c r="G712" s="171"/>
    </row>
    <row r="713" spans="1:7" hidden="1" outlineLevel="1" x14ac:dyDescent="0.2">
      <c r="A713" s="100" t="s">
        <v>360</v>
      </c>
      <c r="B713" s="100">
        <v>6</v>
      </c>
      <c r="C713" s="100">
        <v>2</v>
      </c>
      <c r="D713" s="101">
        <v>46910</v>
      </c>
      <c r="E713" s="101">
        <v>3096.06</v>
      </c>
      <c r="F713" s="101">
        <v>9382</v>
      </c>
      <c r="G713" s="171"/>
    </row>
    <row r="714" spans="1:7" hidden="1" outlineLevel="1" x14ac:dyDescent="0.2">
      <c r="A714" s="100" t="s">
        <v>360</v>
      </c>
      <c r="B714" s="100">
        <v>7</v>
      </c>
      <c r="C714" s="100">
        <v>2</v>
      </c>
      <c r="D714" s="101">
        <v>47690</v>
      </c>
      <c r="E714" s="101">
        <v>3147.54</v>
      </c>
      <c r="F714" s="101">
        <v>9538</v>
      </c>
      <c r="G714" s="171"/>
    </row>
    <row r="715" spans="1:7" hidden="1" outlineLevel="1" x14ac:dyDescent="0.2">
      <c r="A715" s="100" t="s">
        <v>360</v>
      </c>
      <c r="B715" s="100">
        <v>8</v>
      </c>
      <c r="C715" s="100">
        <v>2</v>
      </c>
      <c r="D715" s="101">
        <v>48475</v>
      </c>
      <c r="E715" s="101">
        <v>3199.35</v>
      </c>
      <c r="F715" s="101">
        <v>9695</v>
      </c>
      <c r="G715" s="171"/>
    </row>
    <row r="716" spans="1:7" hidden="1" outlineLevel="1" x14ac:dyDescent="0.2">
      <c r="A716" s="100" t="s">
        <v>360</v>
      </c>
      <c r="B716" s="100">
        <v>9</v>
      </c>
      <c r="C716" s="100">
        <v>2</v>
      </c>
      <c r="D716" s="101">
        <v>49255</v>
      </c>
      <c r="E716" s="101">
        <v>3250.83</v>
      </c>
      <c r="F716" s="101">
        <v>9851</v>
      </c>
      <c r="G716" s="171"/>
    </row>
    <row r="717" spans="1:7" hidden="1" outlineLevel="1" x14ac:dyDescent="0.2">
      <c r="A717" s="100" t="s">
        <v>360</v>
      </c>
      <c r="B717" s="100">
        <v>10</v>
      </c>
      <c r="C717" s="100">
        <v>2</v>
      </c>
      <c r="D717" s="101">
        <v>50035</v>
      </c>
      <c r="E717" s="101">
        <v>3302.31</v>
      </c>
      <c r="F717" s="101">
        <v>10007</v>
      </c>
      <c r="G717" s="171"/>
    </row>
    <row r="718" spans="1:7" hidden="1" outlineLevel="1" x14ac:dyDescent="0.2">
      <c r="A718" s="100" t="s">
        <v>360</v>
      </c>
      <c r="B718" s="100">
        <v>11</v>
      </c>
      <c r="C718" s="100">
        <v>2</v>
      </c>
      <c r="D718" s="101">
        <v>50820</v>
      </c>
      <c r="E718" s="101">
        <v>3354.12</v>
      </c>
      <c r="F718" s="101">
        <v>10164</v>
      </c>
      <c r="G718" s="171"/>
    </row>
    <row r="719" spans="1:7" hidden="1" outlineLevel="1" x14ac:dyDescent="0.2">
      <c r="A719" s="100" t="s">
        <v>360</v>
      </c>
      <c r="B719" s="100">
        <v>12</v>
      </c>
      <c r="C719" s="100">
        <v>2</v>
      </c>
      <c r="D719" s="101">
        <v>51600</v>
      </c>
      <c r="E719" s="101">
        <v>3405.6</v>
      </c>
      <c r="F719" s="101">
        <v>10320</v>
      </c>
      <c r="G719" s="171"/>
    </row>
    <row r="720" spans="1:7" hidden="1" outlineLevel="1" x14ac:dyDescent="0.2">
      <c r="A720" s="97" t="s">
        <v>360</v>
      </c>
      <c r="B720" s="97">
        <v>1</v>
      </c>
      <c r="C720" s="97">
        <v>3</v>
      </c>
      <c r="D720" s="98">
        <v>54180</v>
      </c>
      <c r="E720" s="98">
        <v>3575.88</v>
      </c>
      <c r="F720" s="98">
        <v>10836</v>
      </c>
      <c r="G720" s="171"/>
    </row>
    <row r="721" spans="1:7" collapsed="1" x14ac:dyDescent="0.2">
      <c r="A721" s="100" t="s">
        <v>361</v>
      </c>
      <c r="B721" s="100">
        <v>1</v>
      </c>
      <c r="C721" s="100">
        <v>1</v>
      </c>
      <c r="D721" s="146">
        <v>60060</v>
      </c>
      <c r="E721" s="171"/>
      <c r="F721" s="101"/>
      <c r="G721" s="101">
        <v>54600</v>
      </c>
    </row>
    <row r="722" spans="1:7" hidden="1" outlineLevel="1" x14ac:dyDescent="0.2">
      <c r="A722" s="100" t="s">
        <v>361</v>
      </c>
      <c r="B722" s="100">
        <v>2</v>
      </c>
      <c r="C722" s="100">
        <v>1</v>
      </c>
      <c r="D722" s="146">
        <v>63910</v>
      </c>
      <c r="E722" s="171"/>
      <c r="F722" s="101"/>
      <c r="G722" s="101">
        <v>58100</v>
      </c>
    </row>
    <row r="723" spans="1:7" hidden="1" outlineLevel="1" x14ac:dyDescent="0.2">
      <c r="A723" s="100" t="s">
        <v>361</v>
      </c>
      <c r="B723" s="100">
        <v>3</v>
      </c>
      <c r="C723" s="100">
        <v>1</v>
      </c>
      <c r="D723" s="146">
        <v>67760</v>
      </c>
      <c r="E723" s="171"/>
      <c r="F723" s="101"/>
      <c r="G723" s="101">
        <v>61600</v>
      </c>
    </row>
    <row r="724" spans="1:7" hidden="1" outlineLevel="1" x14ac:dyDescent="0.2">
      <c r="A724" s="100" t="s">
        <v>361</v>
      </c>
      <c r="B724" s="100">
        <v>4</v>
      </c>
      <c r="C724" s="100">
        <v>1</v>
      </c>
      <c r="D724" s="146">
        <v>72380</v>
      </c>
      <c r="E724" s="171"/>
      <c r="F724" s="101"/>
      <c r="G724" s="101">
        <v>65800</v>
      </c>
    </row>
    <row r="725" spans="1:7" hidden="1" outlineLevel="1" x14ac:dyDescent="0.2">
      <c r="A725" s="100" t="s">
        <v>361</v>
      </c>
      <c r="B725" s="100">
        <v>5</v>
      </c>
      <c r="C725" s="100">
        <v>1</v>
      </c>
      <c r="D725" s="146">
        <v>77000</v>
      </c>
      <c r="E725" s="171"/>
      <c r="F725" s="101"/>
      <c r="G725" s="101">
        <v>70000</v>
      </c>
    </row>
    <row r="726" spans="1:7" hidden="1" outlineLevel="1" x14ac:dyDescent="0.2">
      <c r="A726" s="100" t="s">
        <v>361</v>
      </c>
      <c r="B726" s="100">
        <v>6</v>
      </c>
      <c r="C726" s="100">
        <v>1</v>
      </c>
      <c r="D726" s="146">
        <v>81620</v>
      </c>
      <c r="E726" s="171"/>
      <c r="F726" s="101"/>
      <c r="G726" s="101">
        <v>74200</v>
      </c>
    </row>
    <row r="727" spans="1:7" hidden="1" outlineLevel="1" x14ac:dyDescent="0.2">
      <c r="A727" s="100" t="s">
        <v>361</v>
      </c>
      <c r="B727" s="100">
        <v>7</v>
      </c>
      <c r="C727" s="100">
        <v>1</v>
      </c>
      <c r="D727" s="146">
        <v>87010</v>
      </c>
      <c r="E727" s="171"/>
      <c r="F727" s="101"/>
      <c r="G727" s="101">
        <v>79100</v>
      </c>
    </row>
    <row r="728" spans="1:7" hidden="1" outlineLevel="1" x14ac:dyDescent="0.2">
      <c r="A728" s="100" t="s">
        <v>361</v>
      </c>
      <c r="B728" s="100">
        <v>8</v>
      </c>
      <c r="C728" s="100">
        <v>1</v>
      </c>
      <c r="D728" s="146">
        <v>92400</v>
      </c>
      <c r="E728" s="171"/>
      <c r="F728" s="101"/>
      <c r="G728" s="101">
        <v>84000</v>
      </c>
    </row>
    <row r="729" spans="1:7" hidden="1" outlineLevel="1" x14ac:dyDescent="0.2">
      <c r="A729" s="100" t="s">
        <v>361</v>
      </c>
      <c r="B729" s="100">
        <v>9</v>
      </c>
      <c r="C729" s="100">
        <v>1</v>
      </c>
      <c r="D729" s="146">
        <v>98560</v>
      </c>
      <c r="E729" s="171"/>
      <c r="F729" s="101"/>
      <c r="G729" s="101">
        <v>89600</v>
      </c>
    </row>
    <row r="730" spans="1:7" hidden="1" outlineLevel="1" x14ac:dyDescent="0.2">
      <c r="A730" s="100" t="s">
        <v>361</v>
      </c>
      <c r="B730" s="100">
        <v>10</v>
      </c>
      <c r="C730" s="100">
        <v>1</v>
      </c>
      <c r="D730" s="146">
        <v>104720</v>
      </c>
      <c r="E730" s="171"/>
      <c r="F730" s="101"/>
      <c r="G730" s="101">
        <v>95200</v>
      </c>
    </row>
    <row r="731" spans="1:7" hidden="1" outlineLevel="1" x14ac:dyDescent="0.2">
      <c r="A731" s="100" t="s">
        <v>361</v>
      </c>
      <c r="B731" s="100">
        <v>11</v>
      </c>
      <c r="C731" s="100">
        <v>1</v>
      </c>
      <c r="D731" s="146">
        <v>111650</v>
      </c>
      <c r="E731" s="171"/>
      <c r="F731" s="101"/>
      <c r="G731" s="101">
        <v>101500</v>
      </c>
    </row>
    <row r="732" spans="1:7" hidden="1" outlineLevel="1" x14ac:dyDescent="0.2">
      <c r="A732" s="100" t="s">
        <v>361</v>
      </c>
      <c r="B732" s="100">
        <v>12</v>
      </c>
      <c r="C732" s="100">
        <v>1</v>
      </c>
      <c r="D732" s="146">
        <v>118580</v>
      </c>
      <c r="E732" s="171"/>
      <c r="F732" s="101"/>
      <c r="G732" s="101">
        <v>107800</v>
      </c>
    </row>
    <row r="733" spans="1:7" hidden="1" outlineLevel="1" x14ac:dyDescent="0.2">
      <c r="A733" s="100" t="s">
        <v>361</v>
      </c>
      <c r="B733" s="100">
        <v>1</v>
      </c>
      <c r="C733" s="100">
        <v>2</v>
      </c>
      <c r="D733" s="146">
        <v>118580</v>
      </c>
      <c r="E733" s="171"/>
      <c r="F733" s="101"/>
      <c r="G733" s="101">
        <v>107800</v>
      </c>
    </row>
    <row r="734" spans="1:7" hidden="1" outlineLevel="1" x14ac:dyDescent="0.2">
      <c r="A734" s="100" t="s">
        <v>361</v>
      </c>
      <c r="B734" s="100">
        <v>2</v>
      </c>
      <c r="C734" s="100">
        <v>2</v>
      </c>
      <c r="D734" s="146">
        <v>120736</v>
      </c>
      <c r="E734" s="171"/>
      <c r="F734" s="101"/>
      <c r="G734" s="101">
        <v>109760</v>
      </c>
    </row>
    <row r="735" spans="1:7" hidden="1" outlineLevel="1" x14ac:dyDescent="0.2">
      <c r="A735" s="100" t="s">
        <v>361</v>
      </c>
      <c r="B735" s="100">
        <v>3</v>
      </c>
      <c r="C735" s="100">
        <v>2</v>
      </c>
      <c r="D735" s="146">
        <v>122892</v>
      </c>
      <c r="E735" s="171"/>
      <c r="F735" s="101"/>
      <c r="G735" s="101">
        <v>111720</v>
      </c>
    </row>
    <row r="736" spans="1:7" hidden="1" outlineLevel="1" x14ac:dyDescent="0.2">
      <c r="A736" s="100" t="s">
        <v>361</v>
      </c>
      <c r="B736" s="100">
        <v>4</v>
      </c>
      <c r="C736" s="100">
        <v>2</v>
      </c>
      <c r="D736" s="146">
        <v>125048</v>
      </c>
      <c r="E736" s="171"/>
      <c r="F736" s="101"/>
      <c r="G736" s="101">
        <v>113680</v>
      </c>
    </row>
    <row r="737" spans="1:7" hidden="1" outlineLevel="1" x14ac:dyDescent="0.2">
      <c r="A737" s="100" t="s">
        <v>361</v>
      </c>
      <c r="B737" s="100">
        <v>5</v>
      </c>
      <c r="C737" s="100">
        <v>2</v>
      </c>
      <c r="D737" s="146">
        <v>127204</v>
      </c>
      <c r="E737" s="171"/>
      <c r="F737" s="101"/>
      <c r="G737" s="101">
        <v>115640</v>
      </c>
    </row>
    <row r="738" spans="1:7" hidden="1" outlineLevel="1" x14ac:dyDescent="0.2">
      <c r="A738" s="100" t="s">
        <v>361</v>
      </c>
      <c r="B738" s="100">
        <v>6</v>
      </c>
      <c r="C738" s="100">
        <v>2</v>
      </c>
      <c r="D738" s="146">
        <v>129360</v>
      </c>
      <c r="E738" s="171"/>
      <c r="F738" s="101"/>
      <c r="G738" s="101">
        <v>117600</v>
      </c>
    </row>
    <row r="739" spans="1:7" hidden="1" outlineLevel="1" x14ac:dyDescent="0.2">
      <c r="A739" s="100" t="s">
        <v>361</v>
      </c>
      <c r="B739" s="100">
        <v>7</v>
      </c>
      <c r="C739" s="100">
        <v>2</v>
      </c>
      <c r="D739" s="146">
        <v>131516</v>
      </c>
      <c r="E739" s="171"/>
      <c r="F739" s="101"/>
      <c r="G739" s="101">
        <v>119560</v>
      </c>
    </row>
    <row r="740" spans="1:7" hidden="1" outlineLevel="1" x14ac:dyDescent="0.2">
      <c r="A740" s="100" t="s">
        <v>361</v>
      </c>
      <c r="B740" s="100">
        <v>8</v>
      </c>
      <c r="C740" s="100">
        <v>2</v>
      </c>
      <c r="D740" s="146">
        <v>133672</v>
      </c>
      <c r="E740" s="171"/>
      <c r="F740" s="101"/>
      <c r="G740" s="101">
        <v>121520</v>
      </c>
    </row>
    <row r="741" spans="1:7" hidden="1" outlineLevel="1" x14ac:dyDescent="0.2">
      <c r="A741" s="100" t="s">
        <v>361</v>
      </c>
      <c r="B741" s="100">
        <v>9</v>
      </c>
      <c r="C741" s="100">
        <v>2</v>
      </c>
      <c r="D741" s="146">
        <v>135828</v>
      </c>
      <c r="E741" s="171"/>
      <c r="F741" s="101"/>
      <c r="G741" s="101">
        <v>123480</v>
      </c>
    </row>
    <row r="742" spans="1:7" hidden="1" outlineLevel="1" x14ac:dyDescent="0.2">
      <c r="A742" s="100" t="s">
        <v>361</v>
      </c>
      <c r="B742" s="100">
        <v>10</v>
      </c>
      <c r="C742" s="100">
        <v>2</v>
      </c>
      <c r="D742" s="146">
        <v>137984</v>
      </c>
      <c r="E742" s="171"/>
      <c r="F742" s="101"/>
      <c r="G742" s="101">
        <v>125440</v>
      </c>
    </row>
    <row r="743" spans="1:7" hidden="1" outlineLevel="1" x14ac:dyDescent="0.2">
      <c r="A743" s="100" t="s">
        <v>361</v>
      </c>
      <c r="B743" s="100">
        <v>11</v>
      </c>
      <c r="C743" s="100">
        <v>2</v>
      </c>
      <c r="D743" s="146">
        <v>140140</v>
      </c>
      <c r="E743" s="171"/>
      <c r="F743" s="101"/>
      <c r="G743" s="101">
        <v>127400</v>
      </c>
    </row>
    <row r="744" spans="1:7" hidden="1" outlineLevel="1" x14ac:dyDescent="0.2">
      <c r="A744" s="100" t="s">
        <v>361</v>
      </c>
      <c r="B744" s="100">
        <v>12</v>
      </c>
      <c r="C744" s="100">
        <v>2</v>
      </c>
      <c r="D744" s="146">
        <v>142296</v>
      </c>
      <c r="E744" s="171"/>
      <c r="F744" s="101"/>
      <c r="G744" s="101">
        <v>129360</v>
      </c>
    </row>
    <row r="745" spans="1:7" hidden="1" outlineLevel="1" x14ac:dyDescent="0.2">
      <c r="A745" s="97" t="s">
        <v>361</v>
      </c>
      <c r="B745" s="97">
        <v>1</v>
      </c>
      <c r="C745" s="97">
        <v>3</v>
      </c>
      <c r="D745" s="147">
        <v>149411</v>
      </c>
      <c r="E745" s="171"/>
      <c r="F745" s="98"/>
      <c r="G745" s="98">
        <v>135828</v>
      </c>
    </row>
    <row r="746" spans="1:7" collapsed="1" x14ac:dyDescent="0.2">
      <c r="A746" s="100" t="s">
        <v>362</v>
      </c>
      <c r="B746" s="100">
        <v>1</v>
      </c>
      <c r="C746" s="100">
        <v>1</v>
      </c>
      <c r="D746" s="146">
        <v>42900</v>
      </c>
      <c r="E746" s="171"/>
      <c r="F746" s="101"/>
      <c r="G746" s="101">
        <v>39000</v>
      </c>
    </row>
    <row r="747" spans="1:7" hidden="1" outlineLevel="1" x14ac:dyDescent="0.2">
      <c r="A747" s="100" t="s">
        <v>362</v>
      </c>
      <c r="B747" s="100">
        <v>2</v>
      </c>
      <c r="C747" s="100">
        <v>1</v>
      </c>
      <c r="D747" s="146">
        <v>45650</v>
      </c>
      <c r="E747" s="171"/>
      <c r="F747" s="101"/>
      <c r="G747" s="101">
        <v>41500</v>
      </c>
    </row>
    <row r="748" spans="1:7" hidden="1" outlineLevel="1" x14ac:dyDescent="0.2">
      <c r="A748" s="100" t="s">
        <v>362</v>
      </c>
      <c r="B748" s="100">
        <v>3</v>
      </c>
      <c r="C748" s="100">
        <v>1</v>
      </c>
      <c r="D748" s="146">
        <v>48400</v>
      </c>
      <c r="E748" s="171"/>
      <c r="F748" s="101"/>
      <c r="G748" s="101">
        <v>44000</v>
      </c>
    </row>
    <row r="749" spans="1:7" hidden="1" outlineLevel="1" x14ac:dyDescent="0.2">
      <c r="A749" s="100" t="s">
        <v>362</v>
      </c>
      <c r="B749" s="100">
        <v>4</v>
      </c>
      <c r="C749" s="100">
        <v>1</v>
      </c>
      <c r="D749" s="146">
        <v>51700</v>
      </c>
      <c r="E749" s="171"/>
      <c r="F749" s="101"/>
      <c r="G749" s="101">
        <v>47000</v>
      </c>
    </row>
    <row r="750" spans="1:7" hidden="1" outlineLevel="1" x14ac:dyDescent="0.2">
      <c r="A750" s="100" t="s">
        <v>362</v>
      </c>
      <c r="B750" s="100">
        <v>5</v>
      </c>
      <c r="C750" s="100">
        <v>1</v>
      </c>
      <c r="D750" s="146">
        <v>55000</v>
      </c>
      <c r="E750" s="171"/>
      <c r="F750" s="101"/>
      <c r="G750" s="101">
        <v>50000</v>
      </c>
    </row>
    <row r="751" spans="1:7" hidden="1" outlineLevel="1" x14ac:dyDescent="0.2">
      <c r="A751" s="100" t="s">
        <v>362</v>
      </c>
      <c r="B751" s="100">
        <v>6</v>
      </c>
      <c r="C751" s="100">
        <v>1</v>
      </c>
      <c r="D751" s="146">
        <v>58300</v>
      </c>
      <c r="E751" s="171"/>
      <c r="F751" s="101"/>
      <c r="G751" s="101">
        <v>53000</v>
      </c>
    </row>
    <row r="752" spans="1:7" hidden="1" outlineLevel="1" x14ac:dyDescent="0.2">
      <c r="A752" s="100" t="s">
        <v>362</v>
      </c>
      <c r="B752" s="100">
        <v>7</v>
      </c>
      <c r="C752" s="100">
        <v>1</v>
      </c>
      <c r="D752" s="146">
        <v>62150</v>
      </c>
      <c r="E752" s="171"/>
      <c r="F752" s="101"/>
      <c r="G752" s="101">
        <v>56500</v>
      </c>
    </row>
    <row r="753" spans="1:7" hidden="1" outlineLevel="1" x14ac:dyDescent="0.2">
      <c r="A753" s="100" t="s">
        <v>362</v>
      </c>
      <c r="B753" s="100">
        <v>8</v>
      </c>
      <c r="C753" s="100">
        <v>1</v>
      </c>
      <c r="D753" s="146">
        <v>66000</v>
      </c>
      <c r="E753" s="171"/>
      <c r="F753" s="101"/>
      <c r="G753" s="101">
        <v>60000</v>
      </c>
    </row>
    <row r="754" spans="1:7" hidden="1" outlineLevel="1" x14ac:dyDescent="0.2">
      <c r="A754" s="100" t="s">
        <v>362</v>
      </c>
      <c r="B754" s="100">
        <v>9</v>
      </c>
      <c r="C754" s="100">
        <v>1</v>
      </c>
      <c r="D754" s="146">
        <v>70400</v>
      </c>
      <c r="E754" s="171"/>
      <c r="F754" s="101"/>
      <c r="G754" s="101">
        <v>64000</v>
      </c>
    </row>
    <row r="755" spans="1:7" hidden="1" outlineLevel="1" x14ac:dyDescent="0.2">
      <c r="A755" s="100" t="s">
        <v>362</v>
      </c>
      <c r="B755" s="100">
        <v>10</v>
      </c>
      <c r="C755" s="100">
        <v>1</v>
      </c>
      <c r="D755" s="146">
        <v>74800</v>
      </c>
      <c r="E755" s="171"/>
      <c r="F755" s="101"/>
      <c r="G755" s="101">
        <v>68000</v>
      </c>
    </row>
    <row r="756" spans="1:7" hidden="1" outlineLevel="1" x14ac:dyDescent="0.2">
      <c r="A756" s="100" t="s">
        <v>362</v>
      </c>
      <c r="B756" s="100">
        <v>11</v>
      </c>
      <c r="C756" s="100">
        <v>1</v>
      </c>
      <c r="D756" s="146">
        <v>79750</v>
      </c>
      <c r="E756" s="171"/>
      <c r="F756" s="101"/>
      <c r="G756" s="101">
        <v>72500</v>
      </c>
    </row>
    <row r="757" spans="1:7" hidden="1" outlineLevel="1" x14ac:dyDescent="0.2">
      <c r="A757" s="100" t="s">
        <v>362</v>
      </c>
      <c r="B757" s="100">
        <v>12</v>
      </c>
      <c r="C757" s="100">
        <v>1</v>
      </c>
      <c r="D757" s="146">
        <v>84700</v>
      </c>
      <c r="E757" s="171"/>
      <c r="F757" s="101"/>
      <c r="G757" s="101">
        <v>77000</v>
      </c>
    </row>
    <row r="758" spans="1:7" hidden="1" outlineLevel="1" x14ac:dyDescent="0.2">
      <c r="A758" s="100" t="s">
        <v>362</v>
      </c>
      <c r="B758" s="100">
        <v>1</v>
      </c>
      <c r="C758" s="100">
        <v>2</v>
      </c>
      <c r="D758" s="146">
        <v>84700</v>
      </c>
      <c r="E758" s="171"/>
      <c r="F758" s="101"/>
      <c r="G758" s="101">
        <v>77000</v>
      </c>
    </row>
    <row r="759" spans="1:7" hidden="1" outlineLevel="1" x14ac:dyDescent="0.2">
      <c r="A759" s="100" t="s">
        <v>362</v>
      </c>
      <c r="B759" s="100">
        <v>2</v>
      </c>
      <c r="C759" s="100">
        <v>2</v>
      </c>
      <c r="D759" s="146">
        <v>86240</v>
      </c>
      <c r="E759" s="171"/>
      <c r="F759" s="101"/>
      <c r="G759" s="101">
        <v>78400</v>
      </c>
    </row>
    <row r="760" spans="1:7" hidden="1" outlineLevel="1" x14ac:dyDescent="0.2">
      <c r="A760" s="100" t="s">
        <v>362</v>
      </c>
      <c r="B760" s="100">
        <v>3</v>
      </c>
      <c r="C760" s="100">
        <v>2</v>
      </c>
      <c r="D760" s="146">
        <v>87780</v>
      </c>
      <c r="E760" s="171"/>
      <c r="F760" s="101"/>
      <c r="G760" s="101">
        <v>79800</v>
      </c>
    </row>
    <row r="761" spans="1:7" hidden="1" outlineLevel="1" x14ac:dyDescent="0.2">
      <c r="A761" s="100" t="s">
        <v>362</v>
      </c>
      <c r="B761" s="100">
        <v>4</v>
      </c>
      <c r="C761" s="100">
        <v>2</v>
      </c>
      <c r="D761" s="146">
        <v>89320</v>
      </c>
      <c r="E761" s="171"/>
      <c r="F761" s="101"/>
      <c r="G761" s="101">
        <v>81200</v>
      </c>
    </row>
    <row r="762" spans="1:7" hidden="1" outlineLevel="1" x14ac:dyDescent="0.2">
      <c r="A762" s="100" t="s">
        <v>362</v>
      </c>
      <c r="B762" s="100">
        <v>5</v>
      </c>
      <c r="C762" s="100">
        <v>2</v>
      </c>
      <c r="D762" s="146">
        <v>90860</v>
      </c>
      <c r="E762" s="171"/>
      <c r="F762" s="101"/>
      <c r="G762" s="101">
        <v>82600</v>
      </c>
    </row>
    <row r="763" spans="1:7" hidden="1" outlineLevel="1" x14ac:dyDescent="0.2">
      <c r="A763" s="100" t="s">
        <v>362</v>
      </c>
      <c r="B763" s="100">
        <v>6</v>
      </c>
      <c r="C763" s="100">
        <v>2</v>
      </c>
      <c r="D763" s="146">
        <v>92400</v>
      </c>
      <c r="E763" s="171"/>
      <c r="F763" s="101"/>
      <c r="G763" s="101">
        <v>84000</v>
      </c>
    </row>
    <row r="764" spans="1:7" hidden="1" outlineLevel="1" x14ac:dyDescent="0.2">
      <c r="A764" s="100" t="s">
        <v>362</v>
      </c>
      <c r="B764" s="100">
        <v>7</v>
      </c>
      <c r="C764" s="100">
        <v>2</v>
      </c>
      <c r="D764" s="146">
        <v>93940</v>
      </c>
      <c r="E764" s="171"/>
      <c r="F764" s="101"/>
      <c r="G764" s="101">
        <v>85400</v>
      </c>
    </row>
    <row r="765" spans="1:7" hidden="1" outlineLevel="1" x14ac:dyDescent="0.2">
      <c r="A765" s="100" t="s">
        <v>362</v>
      </c>
      <c r="B765" s="100">
        <v>8</v>
      </c>
      <c r="C765" s="100">
        <v>2</v>
      </c>
      <c r="D765" s="146">
        <v>95480</v>
      </c>
      <c r="E765" s="171"/>
      <c r="F765" s="101"/>
      <c r="G765" s="101">
        <v>86800</v>
      </c>
    </row>
    <row r="766" spans="1:7" hidden="1" outlineLevel="1" x14ac:dyDescent="0.2">
      <c r="A766" s="100" t="s">
        <v>362</v>
      </c>
      <c r="B766" s="100">
        <v>9</v>
      </c>
      <c r="C766" s="100">
        <v>2</v>
      </c>
      <c r="D766" s="146">
        <v>97020</v>
      </c>
      <c r="E766" s="171"/>
      <c r="F766" s="101"/>
      <c r="G766" s="101">
        <v>88200</v>
      </c>
    </row>
    <row r="767" spans="1:7" hidden="1" outlineLevel="1" x14ac:dyDescent="0.2">
      <c r="A767" s="100" t="s">
        <v>362</v>
      </c>
      <c r="B767" s="100">
        <v>10</v>
      </c>
      <c r="C767" s="100">
        <v>2</v>
      </c>
      <c r="D767" s="146">
        <v>98560</v>
      </c>
      <c r="E767" s="171"/>
      <c r="F767" s="101"/>
      <c r="G767" s="101">
        <v>89600</v>
      </c>
    </row>
    <row r="768" spans="1:7" hidden="1" outlineLevel="1" x14ac:dyDescent="0.2">
      <c r="A768" s="100" t="s">
        <v>362</v>
      </c>
      <c r="B768" s="100">
        <v>11</v>
      </c>
      <c r="C768" s="100">
        <v>2</v>
      </c>
      <c r="D768" s="146">
        <v>100100</v>
      </c>
      <c r="E768" s="171"/>
      <c r="F768" s="101"/>
      <c r="G768" s="101">
        <v>91000</v>
      </c>
    </row>
    <row r="769" spans="1:7" hidden="1" outlineLevel="1" x14ac:dyDescent="0.2">
      <c r="A769" s="100" t="s">
        <v>362</v>
      </c>
      <c r="B769" s="100">
        <v>12</v>
      </c>
      <c r="C769" s="100">
        <v>2</v>
      </c>
      <c r="D769" s="146">
        <v>101640</v>
      </c>
      <c r="E769" s="171"/>
      <c r="F769" s="101"/>
      <c r="G769" s="101">
        <v>92400</v>
      </c>
    </row>
    <row r="770" spans="1:7" hidden="1" outlineLevel="1" x14ac:dyDescent="0.2">
      <c r="A770" s="97" t="s">
        <v>362</v>
      </c>
      <c r="B770" s="97">
        <v>1</v>
      </c>
      <c r="C770" s="97">
        <v>3</v>
      </c>
      <c r="D770" s="147">
        <v>106722</v>
      </c>
      <c r="E770" s="171"/>
      <c r="F770" s="98"/>
      <c r="G770" s="98">
        <v>97020</v>
      </c>
    </row>
    <row r="771" spans="1:7" collapsed="1" x14ac:dyDescent="0.2">
      <c r="A771" s="100" t="s">
        <v>363</v>
      </c>
      <c r="B771" s="100">
        <v>1</v>
      </c>
      <c r="C771" s="100">
        <v>1</v>
      </c>
      <c r="D771" s="146">
        <v>42900</v>
      </c>
      <c r="E771" s="171"/>
      <c r="F771" s="101"/>
      <c r="G771" s="101">
        <v>39000</v>
      </c>
    </row>
    <row r="772" spans="1:7" hidden="1" outlineLevel="1" x14ac:dyDescent="0.2">
      <c r="A772" s="100" t="s">
        <v>363</v>
      </c>
      <c r="B772" s="100">
        <v>2</v>
      </c>
      <c r="C772" s="100">
        <v>1</v>
      </c>
      <c r="D772" s="146">
        <v>45650</v>
      </c>
      <c r="E772" s="171"/>
      <c r="F772" s="101"/>
      <c r="G772" s="101">
        <v>41500</v>
      </c>
    </row>
    <row r="773" spans="1:7" hidden="1" outlineLevel="1" x14ac:dyDescent="0.2">
      <c r="A773" s="100" t="s">
        <v>363</v>
      </c>
      <c r="B773" s="100">
        <v>3</v>
      </c>
      <c r="C773" s="100">
        <v>1</v>
      </c>
      <c r="D773" s="146">
        <v>48400</v>
      </c>
      <c r="E773" s="171"/>
      <c r="F773" s="101"/>
      <c r="G773" s="101">
        <v>44000</v>
      </c>
    </row>
    <row r="774" spans="1:7" hidden="1" outlineLevel="1" x14ac:dyDescent="0.2">
      <c r="A774" s="100" t="s">
        <v>363</v>
      </c>
      <c r="B774" s="100">
        <v>4</v>
      </c>
      <c r="C774" s="100">
        <v>1</v>
      </c>
      <c r="D774" s="146">
        <v>51700</v>
      </c>
      <c r="E774" s="171"/>
      <c r="F774" s="101"/>
      <c r="G774" s="101">
        <v>47000</v>
      </c>
    </row>
    <row r="775" spans="1:7" hidden="1" outlineLevel="1" x14ac:dyDescent="0.2">
      <c r="A775" s="100" t="s">
        <v>363</v>
      </c>
      <c r="B775" s="100">
        <v>5</v>
      </c>
      <c r="C775" s="100">
        <v>1</v>
      </c>
      <c r="D775" s="146">
        <v>55000</v>
      </c>
      <c r="E775" s="171"/>
      <c r="F775" s="101"/>
      <c r="G775" s="101">
        <v>50000</v>
      </c>
    </row>
    <row r="776" spans="1:7" hidden="1" outlineLevel="1" x14ac:dyDescent="0.2">
      <c r="A776" s="100" t="s">
        <v>363</v>
      </c>
      <c r="B776" s="100">
        <v>6</v>
      </c>
      <c r="C776" s="100">
        <v>1</v>
      </c>
      <c r="D776" s="146">
        <v>58300</v>
      </c>
      <c r="E776" s="171"/>
      <c r="F776" s="101"/>
      <c r="G776" s="101">
        <v>53000</v>
      </c>
    </row>
    <row r="777" spans="1:7" hidden="1" outlineLevel="1" x14ac:dyDescent="0.2">
      <c r="A777" s="100" t="s">
        <v>363</v>
      </c>
      <c r="B777" s="100">
        <v>7</v>
      </c>
      <c r="C777" s="100">
        <v>1</v>
      </c>
      <c r="D777" s="146">
        <v>62150</v>
      </c>
      <c r="E777" s="171"/>
      <c r="F777" s="101"/>
      <c r="G777" s="101">
        <v>56500</v>
      </c>
    </row>
    <row r="778" spans="1:7" hidden="1" outlineLevel="1" x14ac:dyDescent="0.2">
      <c r="A778" s="100" t="s">
        <v>363</v>
      </c>
      <c r="B778" s="100">
        <v>8</v>
      </c>
      <c r="C778" s="100">
        <v>1</v>
      </c>
      <c r="D778" s="146">
        <v>66000</v>
      </c>
      <c r="E778" s="171"/>
      <c r="F778" s="101"/>
      <c r="G778" s="101">
        <v>60000</v>
      </c>
    </row>
    <row r="779" spans="1:7" hidden="1" outlineLevel="1" x14ac:dyDescent="0.2">
      <c r="A779" s="100" t="s">
        <v>363</v>
      </c>
      <c r="B779" s="100">
        <v>9</v>
      </c>
      <c r="C779" s="100">
        <v>1</v>
      </c>
      <c r="D779" s="146">
        <v>70400</v>
      </c>
      <c r="E779" s="171"/>
      <c r="F779" s="101"/>
      <c r="G779" s="101">
        <v>64000</v>
      </c>
    </row>
    <row r="780" spans="1:7" hidden="1" outlineLevel="1" x14ac:dyDescent="0.2">
      <c r="A780" s="100" t="s">
        <v>363</v>
      </c>
      <c r="B780" s="100">
        <v>10</v>
      </c>
      <c r="C780" s="100">
        <v>1</v>
      </c>
      <c r="D780" s="146">
        <v>74800</v>
      </c>
      <c r="E780" s="171"/>
      <c r="F780" s="101"/>
      <c r="G780" s="101">
        <v>68000</v>
      </c>
    </row>
    <row r="781" spans="1:7" hidden="1" outlineLevel="1" x14ac:dyDescent="0.2">
      <c r="A781" s="100" t="s">
        <v>363</v>
      </c>
      <c r="B781" s="100">
        <v>11</v>
      </c>
      <c r="C781" s="100">
        <v>1</v>
      </c>
      <c r="D781" s="146">
        <v>79750</v>
      </c>
      <c r="E781" s="171"/>
      <c r="F781" s="101"/>
      <c r="G781" s="101">
        <v>72500</v>
      </c>
    </row>
    <row r="782" spans="1:7" hidden="1" outlineLevel="1" x14ac:dyDescent="0.2">
      <c r="A782" s="100" t="s">
        <v>363</v>
      </c>
      <c r="B782" s="100">
        <v>12</v>
      </c>
      <c r="C782" s="100">
        <v>1</v>
      </c>
      <c r="D782" s="146">
        <v>84700</v>
      </c>
      <c r="E782" s="171"/>
      <c r="F782" s="101"/>
      <c r="G782" s="101">
        <v>77000</v>
      </c>
    </row>
    <row r="783" spans="1:7" hidden="1" outlineLevel="1" x14ac:dyDescent="0.2">
      <c r="A783" s="100" t="s">
        <v>363</v>
      </c>
      <c r="B783" s="100">
        <v>1</v>
      </c>
      <c r="C783" s="100">
        <v>2</v>
      </c>
      <c r="D783" s="146">
        <v>84700</v>
      </c>
      <c r="E783" s="171"/>
      <c r="F783" s="101"/>
      <c r="G783" s="101">
        <v>77000</v>
      </c>
    </row>
    <row r="784" spans="1:7" hidden="1" outlineLevel="1" x14ac:dyDescent="0.2">
      <c r="A784" s="100" t="s">
        <v>363</v>
      </c>
      <c r="B784" s="100">
        <v>2</v>
      </c>
      <c r="C784" s="100">
        <v>2</v>
      </c>
      <c r="D784" s="146">
        <v>86240</v>
      </c>
      <c r="E784" s="171"/>
      <c r="F784" s="101"/>
      <c r="G784" s="101">
        <v>78400</v>
      </c>
    </row>
    <row r="785" spans="1:7" hidden="1" outlineLevel="1" x14ac:dyDescent="0.2">
      <c r="A785" s="100" t="s">
        <v>363</v>
      </c>
      <c r="B785" s="100">
        <v>3</v>
      </c>
      <c r="C785" s="100">
        <v>2</v>
      </c>
      <c r="D785" s="146">
        <v>87780</v>
      </c>
      <c r="E785" s="171"/>
      <c r="F785" s="101"/>
      <c r="G785" s="101">
        <v>79800</v>
      </c>
    </row>
    <row r="786" spans="1:7" hidden="1" outlineLevel="1" x14ac:dyDescent="0.2">
      <c r="A786" s="100" t="s">
        <v>363</v>
      </c>
      <c r="B786" s="100">
        <v>4</v>
      </c>
      <c r="C786" s="100">
        <v>2</v>
      </c>
      <c r="D786" s="146">
        <v>89320</v>
      </c>
      <c r="E786" s="171"/>
      <c r="F786" s="101"/>
      <c r="G786" s="101">
        <v>81200</v>
      </c>
    </row>
    <row r="787" spans="1:7" hidden="1" outlineLevel="1" x14ac:dyDescent="0.2">
      <c r="A787" s="100" t="s">
        <v>363</v>
      </c>
      <c r="B787" s="100">
        <v>5</v>
      </c>
      <c r="C787" s="100">
        <v>2</v>
      </c>
      <c r="D787" s="146">
        <v>90860</v>
      </c>
      <c r="E787" s="171"/>
      <c r="F787" s="101"/>
      <c r="G787" s="101">
        <v>82600</v>
      </c>
    </row>
    <row r="788" spans="1:7" hidden="1" outlineLevel="1" x14ac:dyDescent="0.2">
      <c r="A788" s="100" t="s">
        <v>363</v>
      </c>
      <c r="B788" s="100">
        <v>6</v>
      </c>
      <c r="C788" s="100">
        <v>2</v>
      </c>
      <c r="D788" s="146">
        <v>92400</v>
      </c>
      <c r="E788" s="171"/>
      <c r="F788" s="101"/>
      <c r="G788" s="101">
        <v>84000</v>
      </c>
    </row>
    <row r="789" spans="1:7" hidden="1" outlineLevel="1" x14ac:dyDescent="0.2">
      <c r="A789" s="100" t="s">
        <v>363</v>
      </c>
      <c r="B789" s="100">
        <v>7</v>
      </c>
      <c r="C789" s="100">
        <v>2</v>
      </c>
      <c r="D789" s="146">
        <v>93940</v>
      </c>
      <c r="E789" s="171"/>
      <c r="F789" s="101"/>
      <c r="G789" s="101">
        <v>85400</v>
      </c>
    </row>
    <row r="790" spans="1:7" hidden="1" outlineLevel="1" x14ac:dyDescent="0.2">
      <c r="A790" s="100" t="s">
        <v>363</v>
      </c>
      <c r="B790" s="100">
        <v>8</v>
      </c>
      <c r="C790" s="100">
        <v>2</v>
      </c>
      <c r="D790" s="146">
        <v>95480</v>
      </c>
      <c r="E790" s="171"/>
      <c r="F790" s="101"/>
      <c r="G790" s="101">
        <v>86800</v>
      </c>
    </row>
    <row r="791" spans="1:7" hidden="1" outlineLevel="1" x14ac:dyDescent="0.2">
      <c r="A791" s="100" t="s">
        <v>363</v>
      </c>
      <c r="B791" s="100">
        <v>9</v>
      </c>
      <c r="C791" s="100">
        <v>2</v>
      </c>
      <c r="D791" s="146">
        <v>97020</v>
      </c>
      <c r="E791" s="171"/>
      <c r="F791" s="101"/>
      <c r="G791" s="101">
        <v>88200</v>
      </c>
    </row>
    <row r="792" spans="1:7" hidden="1" outlineLevel="1" x14ac:dyDescent="0.2">
      <c r="A792" s="100" t="s">
        <v>363</v>
      </c>
      <c r="B792" s="100">
        <v>10</v>
      </c>
      <c r="C792" s="100">
        <v>2</v>
      </c>
      <c r="D792" s="146">
        <v>98560</v>
      </c>
      <c r="E792" s="171"/>
      <c r="F792" s="101"/>
      <c r="G792" s="101">
        <v>89600</v>
      </c>
    </row>
    <row r="793" spans="1:7" hidden="1" outlineLevel="1" x14ac:dyDescent="0.2">
      <c r="A793" s="100" t="s">
        <v>363</v>
      </c>
      <c r="B793" s="100">
        <v>11</v>
      </c>
      <c r="C793" s="100">
        <v>2</v>
      </c>
      <c r="D793" s="146">
        <v>100100</v>
      </c>
      <c r="E793" s="171"/>
      <c r="F793" s="101"/>
      <c r="G793" s="101">
        <v>91000</v>
      </c>
    </row>
    <row r="794" spans="1:7" hidden="1" outlineLevel="1" x14ac:dyDescent="0.2">
      <c r="A794" s="100" t="s">
        <v>363</v>
      </c>
      <c r="B794" s="100">
        <v>12</v>
      </c>
      <c r="C794" s="100">
        <v>2</v>
      </c>
      <c r="D794" s="146">
        <v>101640</v>
      </c>
      <c r="E794" s="171"/>
      <c r="F794" s="101"/>
      <c r="G794" s="101">
        <v>92400</v>
      </c>
    </row>
    <row r="795" spans="1:7" hidden="1" outlineLevel="1" x14ac:dyDescent="0.2">
      <c r="A795" s="97" t="s">
        <v>363</v>
      </c>
      <c r="B795" s="97">
        <v>1</v>
      </c>
      <c r="C795" s="97">
        <v>3</v>
      </c>
      <c r="D795" s="147">
        <v>106722</v>
      </c>
      <c r="E795" s="171"/>
      <c r="F795" s="98"/>
      <c r="G795" s="98">
        <v>97020</v>
      </c>
    </row>
    <row r="796" spans="1:7" collapsed="1" x14ac:dyDescent="0.2">
      <c r="A796" s="100" t="s">
        <v>364</v>
      </c>
      <c r="B796" s="100">
        <v>1</v>
      </c>
      <c r="C796" s="100">
        <v>1</v>
      </c>
      <c r="D796" s="146">
        <v>85800</v>
      </c>
      <c r="E796" s="171"/>
      <c r="F796" s="101"/>
      <c r="G796" s="101">
        <v>78000</v>
      </c>
    </row>
    <row r="797" spans="1:7" hidden="1" outlineLevel="1" x14ac:dyDescent="0.2">
      <c r="A797" s="100" t="s">
        <v>364</v>
      </c>
      <c r="B797" s="100">
        <v>2</v>
      </c>
      <c r="C797" s="100">
        <v>1</v>
      </c>
      <c r="D797" s="146">
        <v>91300</v>
      </c>
      <c r="E797" s="171"/>
      <c r="F797" s="101"/>
      <c r="G797" s="101">
        <v>83000</v>
      </c>
    </row>
    <row r="798" spans="1:7" hidden="1" outlineLevel="1" x14ac:dyDescent="0.2">
      <c r="A798" s="100" t="s">
        <v>364</v>
      </c>
      <c r="B798" s="100">
        <v>3</v>
      </c>
      <c r="C798" s="100">
        <v>1</v>
      </c>
      <c r="D798" s="146">
        <v>96800</v>
      </c>
      <c r="E798" s="171"/>
      <c r="F798" s="101"/>
      <c r="G798" s="101">
        <v>88000</v>
      </c>
    </row>
    <row r="799" spans="1:7" hidden="1" outlineLevel="1" x14ac:dyDescent="0.2">
      <c r="A799" s="100" t="s">
        <v>364</v>
      </c>
      <c r="B799" s="100">
        <v>4</v>
      </c>
      <c r="C799" s="100">
        <v>1</v>
      </c>
      <c r="D799" s="146">
        <v>103400</v>
      </c>
      <c r="E799" s="171"/>
      <c r="F799" s="101"/>
      <c r="G799" s="101">
        <v>94000</v>
      </c>
    </row>
    <row r="800" spans="1:7" hidden="1" outlineLevel="1" x14ac:dyDescent="0.2">
      <c r="A800" s="100" t="s">
        <v>364</v>
      </c>
      <c r="B800" s="100">
        <v>5</v>
      </c>
      <c r="C800" s="100">
        <v>1</v>
      </c>
      <c r="D800" s="146">
        <v>110000</v>
      </c>
      <c r="E800" s="171"/>
      <c r="F800" s="101"/>
      <c r="G800" s="101">
        <v>100000</v>
      </c>
    </row>
    <row r="801" spans="1:7" hidden="1" outlineLevel="1" x14ac:dyDescent="0.2">
      <c r="A801" s="100" t="s">
        <v>364</v>
      </c>
      <c r="B801" s="100">
        <v>6</v>
      </c>
      <c r="C801" s="100">
        <v>1</v>
      </c>
      <c r="D801" s="146">
        <v>116600</v>
      </c>
      <c r="E801" s="171"/>
      <c r="F801" s="101"/>
      <c r="G801" s="101">
        <v>106000</v>
      </c>
    </row>
    <row r="802" spans="1:7" hidden="1" outlineLevel="1" x14ac:dyDescent="0.2">
      <c r="A802" s="100" t="s">
        <v>364</v>
      </c>
      <c r="B802" s="100">
        <v>7</v>
      </c>
      <c r="C802" s="100">
        <v>1</v>
      </c>
      <c r="D802" s="146">
        <v>124300</v>
      </c>
      <c r="E802" s="171"/>
      <c r="F802" s="101"/>
      <c r="G802" s="101">
        <v>113000</v>
      </c>
    </row>
    <row r="803" spans="1:7" hidden="1" outlineLevel="1" x14ac:dyDescent="0.2">
      <c r="A803" s="100" t="s">
        <v>364</v>
      </c>
      <c r="B803" s="100">
        <v>8</v>
      </c>
      <c r="C803" s="100">
        <v>1</v>
      </c>
      <c r="D803" s="146">
        <v>132000</v>
      </c>
      <c r="E803" s="171"/>
      <c r="F803" s="101"/>
      <c r="G803" s="101">
        <v>120000</v>
      </c>
    </row>
    <row r="804" spans="1:7" hidden="1" outlineLevel="1" x14ac:dyDescent="0.2">
      <c r="A804" s="100" t="s">
        <v>364</v>
      </c>
      <c r="B804" s="100">
        <v>9</v>
      </c>
      <c r="C804" s="100">
        <v>1</v>
      </c>
      <c r="D804" s="146">
        <v>140800</v>
      </c>
      <c r="E804" s="171"/>
      <c r="F804" s="101"/>
      <c r="G804" s="101">
        <v>128000</v>
      </c>
    </row>
    <row r="805" spans="1:7" hidden="1" outlineLevel="1" x14ac:dyDescent="0.2">
      <c r="A805" s="100" t="s">
        <v>364</v>
      </c>
      <c r="B805" s="100">
        <v>10</v>
      </c>
      <c r="C805" s="100">
        <v>1</v>
      </c>
      <c r="D805" s="146">
        <v>149600</v>
      </c>
      <c r="E805" s="171"/>
      <c r="F805" s="101"/>
      <c r="G805" s="101">
        <v>136000</v>
      </c>
    </row>
    <row r="806" spans="1:7" hidden="1" outlineLevel="1" x14ac:dyDescent="0.2">
      <c r="A806" s="100" t="s">
        <v>364</v>
      </c>
      <c r="B806" s="100">
        <v>11</v>
      </c>
      <c r="C806" s="100">
        <v>1</v>
      </c>
      <c r="D806" s="146">
        <v>159500</v>
      </c>
      <c r="E806" s="171"/>
      <c r="F806" s="101"/>
      <c r="G806" s="101">
        <v>145000</v>
      </c>
    </row>
    <row r="807" spans="1:7" hidden="1" outlineLevel="1" x14ac:dyDescent="0.2">
      <c r="A807" s="100" t="s">
        <v>364</v>
      </c>
      <c r="B807" s="100">
        <v>12</v>
      </c>
      <c r="C807" s="100">
        <v>1</v>
      </c>
      <c r="D807" s="146">
        <v>169400</v>
      </c>
      <c r="E807" s="171"/>
      <c r="F807" s="101"/>
      <c r="G807" s="101">
        <v>154000</v>
      </c>
    </row>
    <row r="808" spans="1:7" hidden="1" outlineLevel="1" x14ac:dyDescent="0.2">
      <c r="A808" s="100" t="s">
        <v>364</v>
      </c>
      <c r="B808" s="100">
        <v>1</v>
      </c>
      <c r="C808" s="100">
        <v>2</v>
      </c>
      <c r="D808" s="146">
        <v>169400</v>
      </c>
      <c r="E808" s="171"/>
      <c r="F808" s="101"/>
      <c r="G808" s="101">
        <v>154000</v>
      </c>
    </row>
    <row r="809" spans="1:7" hidden="1" outlineLevel="1" x14ac:dyDescent="0.2">
      <c r="A809" s="100" t="s">
        <v>364</v>
      </c>
      <c r="B809" s="100">
        <v>2</v>
      </c>
      <c r="C809" s="100">
        <v>2</v>
      </c>
      <c r="D809" s="146">
        <v>172480</v>
      </c>
      <c r="E809" s="171"/>
      <c r="F809" s="101"/>
      <c r="G809" s="101">
        <v>156800</v>
      </c>
    </row>
    <row r="810" spans="1:7" hidden="1" outlineLevel="1" x14ac:dyDescent="0.2">
      <c r="A810" s="100" t="s">
        <v>364</v>
      </c>
      <c r="B810" s="100">
        <v>3</v>
      </c>
      <c r="C810" s="100">
        <v>2</v>
      </c>
      <c r="D810" s="146">
        <v>175560</v>
      </c>
      <c r="E810" s="171"/>
      <c r="F810" s="101"/>
      <c r="G810" s="101">
        <v>159600</v>
      </c>
    </row>
    <row r="811" spans="1:7" hidden="1" outlineLevel="1" x14ac:dyDescent="0.2">
      <c r="A811" s="100" t="s">
        <v>364</v>
      </c>
      <c r="B811" s="100">
        <v>4</v>
      </c>
      <c r="C811" s="100">
        <v>2</v>
      </c>
      <c r="D811" s="146">
        <v>178640</v>
      </c>
      <c r="E811" s="171"/>
      <c r="F811" s="101"/>
      <c r="G811" s="101">
        <v>162400</v>
      </c>
    </row>
    <row r="812" spans="1:7" hidden="1" outlineLevel="1" x14ac:dyDescent="0.2">
      <c r="A812" s="100" t="s">
        <v>364</v>
      </c>
      <c r="B812" s="100">
        <v>5</v>
      </c>
      <c r="C812" s="100">
        <v>2</v>
      </c>
      <c r="D812" s="146">
        <v>181720</v>
      </c>
      <c r="E812" s="171"/>
      <c r="F812" s="101"/>
      <c r="G812" s="101">
        <v>165200</v>
      </c>
    </row>
    <row r="813" spans="1:7" hidden="1" outlineLevel="1" x14ac:dyDescent="0.2">
      <c r="A813" s="100" t="s">
        <v>364</v>
      </c>
      <c r="B813" s="100">
        <v>6</v>
      </c>
      <c r="C813" s="100">
        <v>2</v>
      </c>
      <c r="D813" s="146">
        <v>184800</v>
      </c>
      <c r="E813" s="171"/>
      <c r="F813" s="101"/>
      <c r="G813" s="101">
        <v>168000</v>
      </c>
    </row>
    <row r="814" spans="1:7" hidden="1" outlineLevel="1" x14ac:dyDescent="0.2">
      <c r="A814" s="100" t="s">
        <v>364</v>
      </c>
      <c r="B814" s="100">
        <v>7</v>
      </c>
      <c r="C814" s="100">
        <v>2</v>
      </c>
      <c r="D814" s="146">
        <v>187880</v>
      </c>
      <c r="E814" s="171"/>
      <c r="F814" s="101"/>
      <c r="G814" s="101">
        <v>170800</v>
      </c>
    </row>
    <row r="815" spans="1:7" hidden="1" outlineLevel="1" x14ac:dyDescent="0.2">
      <c r="A815" s="100" t="s">
        <v>364</v>
      </c>
      <c r="B815" s="100">
        <v>8</v>
      </c>
      <c r="C815" s="100">
        <v>2</v>
      </c>
      <c r="D815" s="146">
        <v>190960</v>
      </c>
      <c r="E815" s="171"/>
      <c r="F815" s="101"/>
      <c r="G815" s="101">
        <v>173600</v>
      </c>
    </row>
    <row r="816" spans="1:7" hidden="1" outlineLevel="1" x14ac:dyDescent="0.2">
      <c r="A816" s="100" t="s">
        <v>364</v>
      </c>
      <c r="B816" s="100">
        <v>9</v>
      </c>
      <c r="C816" s="100">
        <v>2</v>
      </c>
      <c r="D816" s="146">
        <v>194040</v>
      </c>
      <c r="E816" s="171"/>
      <c r="F816" s="101"/>
      <c r="G816" s="101">
        <v>176400</v>
      </c>
    </row>
    <row r="817" spans="1:7" hidden="1" outlineLevel="1" x14ac:dyDescent="0.2">
      <c r="A817" s="100" t="s">
        <v>364</v>
      </c>
      <c r="B817" s="100">
        <v>10</v>
      </c>
      <c r="C817" s="100">
        <v>2</v>
      </c>
      <c r="D817" s="146">
        <v>197120</v>
      </c>
      <c r="E817" s="171"/>
      <c r="F817" s="101"/>
      <c r="G817" s="101">
        <v>179200</v>
      </c>
    </row>
    <row r="818" spans="1:7" hidden="1" outlineLevel="1" x14ac:dyDescent="0.2">
      <c r="A818" s="100" t="s">
        <v>364</v>
      </c>
      <c r="B818" s="100">
        <v>11</v>
      </c>
      <c r="C818" s="100">
        <v>2</v>
      </c>
      <c r="D818" s="146">
        <v>200200</v>
      </c>
      <c r="E818" s="171"/>
      <c r="F818" s="101"/>
      <c r="G818" s="101">
        <v>182000</v>
      </c>
    </row>
    <row r="819" spans="1:7" hidden="1" outlineLevel="1" x14ac:dyDescent="0.2">
      <c r="A819" s="100" t="s">
        <v>364</v>
      </c>
      <c r="B819" s="100">
        <v>12</v>
      </c>
      <c r="C819" s="100">
        <v>2</v>
      </c>
      <c r="D819" s="146">
        <v>203280</v>
      </c>
      <c r="E819" s="171"/>
      <c r="F819" s="101"/>
      <c r="G819" s="101">
        <v>184800</v>
      </c>
    </row>
    <row r="820" spans="1:7" hidden="1" outlineLevel="1" x14ac:dyDescent="0.2">
      <c r="A820" s="97" t="s">
        <v>364</v>
      </c>
      <c r="B820" s="97">
        <v>1</v>
      </c>
      <c r="C820" s="97">
        <v>3</v>
      </c>
      <c r="D820" s="147">
        <v>213444</v>
      </c>
      <c r="E820" s="171"/>
      <c r="F820" s="98"/>
      <c r="G820" s="98">
        <v>194040</v>
      </c>
    </row>
    <row r="821" spans="1:7" collapsed="1" x14ac:dyDescent="0.2">
      <c r="A821" s="100" t="s">
        <v>365</v>
      </c>
      <c r="B821" s="100">
        <v>1</v>
      </c>
      <c r="C821" s="100">
        <v>1</v>
      </c>
      <c r="D821" s="146">
        <v>85800</v>
      </c>
      <c r="E821" s="171"/>
      <c r="F821" s="101"/>
      <c r="G821" s="101">
        <v>78000</v>
      </c>
    </row>
    <row r="822" spans="1:7" hidden="1" outlineLevel="1" x14ac:dyDescent="0.2">
      <c r="A822" s="100" t="s">
        <v>365</v>
      </c>
      <c r="B822" s="100">
        <v>2</v>
      </c>
      <c r="C822" s="100">
        <v>1</v>
      </c>
      <c r="D822" s="146">
        <v>91300</v>
      </c>
      <c r="E822" s="171"/>
      <c r="F822" s="101"/>
      <c r="G822" s="101">
        <v>83000</v>
      </c>
    </row>
    <row r="823" spans="1:7" hidden="1" outlineLevel="1" x14ac:dyDescent="0.2">
      <c r="A823" s="100" t="s">
        <v>365</v>
      </c>
      <c r="B823" s="100">
        <v>3</v>
      </c>
      <c r="C823" s="100">
        <v>1</v>
      </c>
      <c r="D823" s="146">
        <v>96800</v>
      </c>
      <c r="E823" s="171"/>
      <c r="F823" s="101"/>
      <c r="G823" s="101">
        <v>88000</v>
      </c>
    </row>
    <row r="824" spans="1:7" hidden="1" outlineLevel="1" x14ac:dyDescent="0.2">
      <c r="A824" s="100" t="s">
        <v>365</v>
      </c>
      <c r="B824" s="100">
        <v>4</v>
      </c>
      <c r="C824" s="100">
        <v>1</v>
      </c>
      <c r="D824" s="146">
        <v>103400</v>
      </c>
      <c r="E824" s="171"/>
      <c r="F824" s="101"/>
      <c r="G824" s="101">
        <v>94000</v>
      </c>
    </row>
    <row r="825" spans="1:7" hidden="1" outlineLevel="1" x14ac:dyDescent="0.2">
      <c r="A825" s="100" t="s">
        <v>365</v>
      </c>
      <c r="B825" s="100">
        <v>5</v>
      </c>
      <c r="C825" s="100">
        <v>1</v>
      </c>
      <c r="D825" s="146">
        <v>110000</v>
      </c>
      <c r="E825" s="171"/>
      <c r="F825" s="101"/>
      <c r="G825" s="101">
        <v>100000</v>
      </c>
    </row>
    <row r="826" spans="1:7" hidden="1" outlineLevel="1" x14ac:dyDescent="0.2">
      <c r="A826" s="100" t="s">
        <v>365</v>
      </c>
      <c r="B826" s="100">
        <v>6</v>
      </c>
      <c r="C826" s="100">
        <v>1</v>
      </c>
      <c r="D826" s="146">
        <v>116600</v>
      </c>
      <c r="E826" s="171"/>
      <c r="F826" s="101"/>
      <c r="G826" s="101">
        <v>106000</v>
      </c>
    </row>
    <row r="827" spans="1:7" hidden="1" outlineLevel="1" x14ac:dyDescent="0.2">
      <c r="A827" s="100" t="s">
        <v>365</v>
      </c>
      <c r="B827" s="100">
        <v>7</v>
      </c>
      <c r="C827" s="100">
        <v>1</v>
      </c>
      <c r="D827" s="146">
        <v>124300</v>
      </c>
      <c r="E827" s="171"/>
      <c r="F827" s="101"/>
      <c r="G827" s="101">
        <v>113000</v>
      </c>
    </row>
    <row r="828" spans="1:7" hidden="1" outlineLevel="1" x14ac:dyDescent="0.2">
      <c r="A828" s="100" t="s">
        <v>365</v>
      </c>
      <c r="B828" s="100">
        <v>8</v>
      </c>
      <c r="C828" s="100">
        <v>1</v>
      </c>
      <c r="D828" s="146">
        <v>132000</v>
      </c>
      <c r="E828" s="171"/>
      <c r="F828" s="101"/>
      <c r="G828" s="101">
        <v>120000</v>
      </c>
    </row>
    <row r="829" spans="1:7" hidden="1" outlineLevel="1" x14ac:dyDescent="0.2">
      <c r="A829" s="100" t="s">
        <v>365</v>
      </c>
      <c r="B829" s="100">
        <v>9</v>
      </c>
      <c r="C829" s="100">
        <v>1</v>
      </c>
      <c r="D829" s="146">
        <v>140800</v>
      </c>
      <c r="E829" s="171"/>
      <c r="F829" s="101"/>
      <c r="G829" s="101">
        <v>128000</v>
      </c>
    </row>
    <row r="830" spans="1:7" hidden="1" outlineLevel="1" x14ac:dyDescent="0.2">
      <c r="A830" s="100" t="s">
        <v>365</v>
      </c>
      <c r="B830" s="100">
        <v>10</v>
      </c>
      <c r="C830" s="100">
        <v>1</v>
      </c>
      <c r="D830" s="146">
        <v>149600</v>
      </c>
      <c r="E830" s="171"/>
      <c r="F830" s="101"/>
      <c r="G830" s="101">
        <v>136000</v>
      </c>
    </row>
    <row r="831" spans="1:7" hidden="1" outlineLevel="1" x14ac:dyDescent="0.2">
      <c r="A831" s="100" t="s">
        <v>365</v>
      </c>
      <c r="B831" s="100">
        <v>11</v>
      </c>
      <c r="C831" s="100">
        <v>1</v>
      </c>
      <c r="D831" s="146">
        <v>159500</v>
      </c>
      <c r="E831" s="171"/>
      <c r="F831" s="101"/>
      <c r="G831" s="101">
        <v>145000</v>
      </c>
    </row>
    <row r="832" spans="1:7" hidden="1" outlineLevel="1" x14ac:dyDescent="0.2">
      <c r="A832" s="100" t="s">
        <v>365</v>
      </c>
      <c r="B832" s="100">
        <v>12</v>
      </c>
      <c r="C832" s="100">
        <v>1</v>
      </c>
      <c r="D832" s="146">
        <v>169400</v>
      </c>
      <c r="E832" s="171"/>
      <c r="F832" s="101"/>
      <c r="G832" s="101">
        <v>154000</v>
      </c>
    </row>
    <row r="833" spans="1:7" hidden="1" outlineLevel="1" x14ac:dyDescent="0.2">
      <c r="A833" s="100" t="s">
        <v>365</v>
      </c>
      <c r="B833" s="100">
        <v>1</v>
      </c>
      <c r="C833" s="100">
        <v>2</v>
      </c>
      <c r="D833" s="146">
        <v>169400</v>
      </c>
      <c r="E833" s="171"/>
      <c r="F833" s="101"/>
      <c r="G833" s="101">
        <v>154000</v>
      </c>
    </row>
    <row r="834" spans="1:7" hidden="1" outlineLevel="1" x14ac:dyDescent="0.2">
      <c r="A834" s="100" t="s">
        <v>365</v>
      </c>
      <c r="B834" s="100">
        <v>2</v>
      </c>
      <c r="C834" s="100">
        <v>2</v>
      </c>
      <c r="D834" s="146">
        <v>172480</v>
      </c>
      <c r="E834" s="171"/>
      <c r="F834" s="101"/>
      <c r="G834" s="101">
        <v>156800</v>
      </c>
    </row>
    <row r="835" spans="1:7" hidden="1" outlineLevel="1" x14ac:dyDescent="0.2">
      <c r="A835" s="100" t="s">
        <v>365</v>
      </c>
      <c r="B835" s="100">
        <v>3</v>
      </c>
      <c r="C835" s="100">
        <v>2</v>
      </c>
      <c r="D835" s="146">
        <v>175560</v>
      </c>
      <c r="E835" s="171"/>
      <c r="F835" s="101"/>
      <c r="G835" s="101">
        <v>159600</v>
      </c>
    </row>
    <row r="836" spans="1:7" hidden="1" outlineLevel="1" x14ac:dyDescent="0.2">
      <c r="A836" s="100" t="s">
        <v>365</v>
      </c>
      <c r="B836" s="100">
        <v>4</v>
      </c>
      <c r="C836" s="100">
        <v>2</v>
      </c>
      <c r="D836" s="146">
        <v>178640</v>
      </c>
      <c r="E836" s="171"/>
      <c r="F836" s="101"/>
      <c r="G836" s="101">
        <v>162400</v>
      </c>
    </row>
    <row r="837" spans="1:7" hidden="1" outlineLevel="1" x14ac:dyDescent="0.2">
      <c r="A837" s="100" t="s">
        <v>365</v>
      </c>
      <c r="B837" s="100">
        <v>5</v>
      </c>
      <c r="C837" s="100">
        <v>2</v>
      </c>
      <c r="D837" s="146">
        <v>181720</v>
      </c>
      <c r="E837" s="171"/>
      <c r="F837" s="101"/>
      <c r="G837" s="101">
        <v>165200</v>
      </c>
    </row>
    <row r="838" spans="1:7" hidden="1" outlineLevel="1" x14ac:dyDescent="0.2">
      <c r="A838" s="100" t="s">
        <v>365</v>
      </c>
      <c r="B838" s="100">
        <v>6</v>
      </c>
      <c r="C838" s="100">
        <v>2</v>
      </c>
      <c r="D838" s="146">
        <v>184800</v>
      </c>
      <c r="E838" s="171"/>
      <c r="F838" s="101"/>
      <c r="G838" s="101">
        <v>168000</v>
      </c>
    </row>
    <row r="839" spans="1:7" hidden="1" outlineLevel="1" x14ac:dyDescent="0.2">
      <c r="A839" s="100" t="s">
        <v>365</v>
      </c>
      <c r="B839" s="100">
        <v>7</v>
      </c>
      <c r="C839" s="100">
        <v>2</v>
      </c>
      <c r="D839" s="146">
        <v>187880</v>
      </c>
      <c r="E839" s="171"/>
      <c r="F839" s="101"/>
      <c r="G839" s="101">
        <v>170800</v>
      </c>
    </row>
    <row r="840" spans="1:7" hidden="1" outlineLevel="1" x14ac:dyDescent="0.2">
      <c r="A840" s="100" t="s">
        <v>365</v>
      </c>
      <c r="B840" s="100">
        <v>8</v>
      </c>
      <c r="C840" s="100">
        <v>2</v>
      </c>
      <c r="D840" s="146">
        <v>190960</v>
      </c>
      <c r="E840" s="171"/>
      <c r="F840" s="101"/>
      <c r="G840" s="101">
        <v>173600</v>
      </c>
    </row>
    <row r="841" spans="1:7" hidden="1" outlineLevel="1" x14ac:dyDescent="0.2">
      <c r="A841" s="100" t="s">
        <v>365</v>
      </c>
      <c r="B841" s="100">
        <v>9</v>
      </c>
      <c r="C841" s="100">
        <v>2</v>
      </c>
      <c r="D841" s="146">
        <v>194040</v>
      </c>
      <c r="E841" s="171"/>
      <c r="F841" s="101"/>
      <c r="G841" s="101">
        <v>176400</v>
      </c>
    </row>
    <row r="842" spans="1:7" hidden="1" outlineLevel="1" x14ac:dyDescent="0.2">
      <c r="A842" s="100" t="s">
        <v>365</v>
      </c>
      <c r="B842" s="100">
        <v>10</v>
      </c>
      <c r="C842" s="100">
        <v>2</v>
      </c>
      <c r="D842" s="146">
        <v>197120</v>
      </c>
      <c r="E842" s="171"/>
      <c r="F842" s="101"/>
      <c r="G842" s="101">
        <v>179200</v>
      </c>
    </row>
    <row r="843" spans="1:7" hidden="1" outlineLevel="1" x14ac:dyDescent="0.2">
      <c r="A843" s="100" t="s">
        <v>365</v>
      </c>
      <c r="B843" s="100">
        <v>11</v>
      </c>
      <c r="C843" s="100">
        <v>2</v>
      </c>
      <c r="D843" s="146">
        <v>200200</v>
      </c>
      <c r="E843" s="171"/>
      <c r="F843" s="101"/>
      <c r="G843" s="101">
        <v>182000</v>
      </c>
    </row>
    <row r="844" spans="1:7" hidden="1" outlineLevel="1" x14ac:dyDescent="0.2">
      <c r="A844" s="100" t="s">
        <v>365</v>
      </c>
      <c r="B844" s="100">
        <v>12</v>
      </c>
      <c r="C844" s="100">
        <v>2</v>
      </c>
      <c r="D844" s="146">
        <v>203280</v>
      </c>
      <c r="E844" s="171"/>
      <c r="F844" s="101"/>
      <c r="G844" s="101">
        <v>184800</v>
      </c>
    </row>
    <row r="845" spans="1:7" hidden="1" outlineLevel="1" x14ac:dyDescent="0.2">
      <c r="A845" s="97" t="s">
        <v>365</v>
      </c>
      <c r="B845" s="97">
        <v>1</v>
      </c>
      <c r="C845" s="97">
        <v>3</v>
      </c>
      <c r="D845" s="147">
        <v>213444</v>
      </c>
      <c r="E845" s="171"/>
      <c r="F845" s="98"/>
      <c r="G845" s="98">
        <v>194040</v>
      </c>
    </row>
    <row r="846" spans="1:7" collapsed="1" x14ac:dyDescent="0.2">
      <c r="A846" s="100" t="s">
        <v>366</v>
      </c>
      <c r="B846" s="100">
        <v>1</v>
      </c>
      <c r="C846" s="100">
        <v>1</v>
      </c>
      <c r="D846" s="146">
        <v>42900</v>
      </c>
      <c r="E846" s="171"/>
      <c r="F846" s="101"/>
      <c r="G846" s="101">
        <v>39000</v>
      </c>
    </row>
    <row r="847" spans="1:7" hidden="1" outlineLevel="1" x14ac:dyDescent="0.2">
      <c r="A847" s="100" t="s">
        <v>366</v>
      </c>
      <c r="B847" s="100">
        <v>2</v>
      </c>
      <c r="C847" s="100">
        <v>1</v>
      </c>
      <c r="D847" s="146">
        <v>45650</v>
      </c>
      <c r="E847" s="171"/>
      <c r="F847" s="101"/>
      <c r="G847" s="101">
        <v>41500</v>
      </c>
    </row>
    <row r="848" spans="1:7" hidden="1" outlineLevel="1" x14ac:dyDescent="0.2">
      <c r="A848" s="100" t="s">
        <v>366</v>
      </c>
      <c r="B848" s="100">
        <v>3</v>
      </c>
      <c r="C848" s="100">
        <v>1</v>
      </c>
      <c r="D848" s="146">
        <v>48400</v>
      </c>
      <c r="E848" s="171"/>
      <c r="F848" s="101"/>
      <c r="G848" s="101">
        <v>44000</v>
      </c>
    </row>
    <row r="849" spans="1:7" hidden="1" outlineLevel="1" x14ac:dyDescent="0.2">
      <c r="A849" s="100" t="s">
        <v>366</v>
      </c>
      <c r="B849" s="100">
        <v>4</v>
      </c>
      <c r="C849" s="100">
        <v>1</v>
      </c>
      <c r="D849" s="146">
        <v>51700</v>
      </c>
      <c r="E849" s="171"/>
      <c r="F849" s="101"/>
      <c r="G849" s="101">
        <v>47000</v>
      </c>
    </row>
    <row r="850" spans="1:7" hidden="1" outlineLevel="1" x14ac:dyDescent="0.2">
      <c r="A850" s="100" t="s">
        <v>366</v>
      </c>
      <c r="B850" s="100">
        <v>5</v>
      </c>
      <c r="C850" s="100">
        <v>1</v>
      </c>
      <c r="D850" s="146">
        <v>55000</v>
      </c>
      <c r="E850" s="171"/>
      <c r="F850" s="101"/>
      <c r="G850" s="101">
        <v>50000</v>
      </c>
    </row>
    <row r="851" spans="1:7" hidden="1" outlineLevel="1" x14ac:dyDescent="0.2">
      <c r="A851" s="100" t="s">
        <v>366</v>
      </c>
      <c r="B851" s="100">
        <v>6</v>
      </c>
      <c r="C851" s="100">
        <v>1</v>
      </c>
      <c r="D851" s="146">
        <v>58300</v>
      </c>
      <c r="E851" s="171"/>
      <c r="F851" s="101"/>
      <c r="G851" s="101">
        <v>53000</v>
      </c>
    </row>
    <row r="852" spans="1:7" hidden="1" outlineLevel="1" x14ac:dyDescent="0.2">
      <c r="A852" s="100" t="s">
        <v>366</v>
      </c>
      <c r="B852" s="100">
        <v>7</v>
      </c>
      <c r="C852" s="100">
        <v>1</v>
      </c>
      <c r="D852" s="146">
        <v>62150</v>
      </c>
      <c r="E852" s="171"/>
      <c r="F852" s="101"/>
      <c r="G852" s="101">
        <v>56500</v>
      </c>
    </row>
    <row r="853" spans="1:7" hidden="1" outlineLevel="1" x14ac:dyDescent="0.2">
      <c r="A853" s="100" t="s">
        <v>366</v>
      </c>
      <c r="B853" s="100">
        <v>8</v>
      </c>
      <c r="C853" s="100">
        <v>1</v>
      </c>
      <c r="D853" s="146">
        <v>66000</v>
      </c>
      <c r="E853" s="171"/>
      <c r="F853" s="101"/>
      <c r="G853" s="101">
        <v>60000</v>
      </c>
    </row>
    <row r="854" spans="1:7" hidden="1" outlineLevel="1" x14ac:dyDescent="0.2">
      <c r="A854" s="100" t="s">
        <v>366</v>
      </c>
      <c r="B854" s="100">
        <v>9</v>
      </c>
      <c r="C854" s="100">
        <v>1</v>
      </c>
      <c r="D854" s="146">
        <v>70400</v>
      </c>
      <c r="E854" s="171"/>
      <c r="F854" s="101"/>
      <c r="G854" s="101">
        <v>64000</v>
      </c>
    </row>
    <row r="855" spans="1:7" hidden="1" outlineLevel="1" x14ac:dyDescent="0.2">
      <c r="A855" s="100" t="s">
        <v>366</v>
      </c>
      <c r="B855" s="100">
        <v>10</v>
      </c>
      <c r="C855" s="100">
        <v>1</v>
      </c>
      <c r="D855" s="146">
        <v>74800</v>
      </c>
      <c r="E855" s="171"/>
      <c r="F855" s="101"/>
      <c r="G855" s="101">
        <v>68000</v>
      </c>
    </row>
    <row r="856" spans="1:7" hidden="1" outlineLevel="1" x14ac:dyDescent="0.2">
      <c r="A856" s="100" t="s">
        <v>366</v>
      </c>
      <c r="B856" s="100">
        <v>11</v>
      </c>
      <c r="C856" s="100">
        <v>1</v>
      </c>
      <c r="D856" s="146">
        <v>79750</v>
      </c>
      <c r="E856" s="171"/>
      <c r="F856" s="101"/>
      <c r="G856" s="101">
        <v>72500</v>
      </c>
    </row>
    <row r="857" spans="1:7" hidden="1" outlineLevel="1" x14ac:dyDescent="0.2">
      <c r="A857" s="100" t="s">
        <v>366</v>
      </c>
      <c r="B857" s="100">
        <v>12</v>
      </c>
      <c r="C857" s="100">
        <v>1</v>
      </c>
      <c r="D857" s="146">
        <v>84700</v>
      </c>
      <c r="E857" s="171"/>
      <c r="F857" s="101"/>
      <c r="G857" s="101">
        <v>77000</v>
      </c>
    </row>
    <row r="858" spans="1:7" hidden="1" outlineLevel="1" x14ac:dyDescent="0.2">
      <c r="A858" s="100" t="s">
        <v>366</v>
      </c>
      <c r="B858" s="100">
        <v>1</v>
      </c>
      <c r="C858" s="100">
        <v>2</v>
      </c>
      <c r="D858" s="146">
        <v>84700</v>
      </c>
      <c r="E858" s="171"/>
      <c r="F858" s="101"/>
      <c r="G858" s="101">
        <v>77000</v>
      </c>
    </row>
    <row r="859" spans="1:7" hidden="1" outlineLevel="1" x14ac:dyDescent="0.2">
      <c r="A859" s="100" t="s">
        <v>366</v>
      </c>
      <c r="B859" s="100">
        <v>2</v>
      </c>
      <c r="C859" s="100">
        <v>2</v>
      </c>
      <c r="D859" s="146">
        <v>86240</v>
      </c>
      <c r="E859" s="171"/>
      <c r="F859" s="101"/>
      <c r="G859" s="101">
        <v>78400</v>
      </c>
    </row>
    <row r="860" spans="1:7" hidden="1" outlineLevel="1" x14ac:dyDescent="0.2">
      <c r="A860" s="100" t="s">
        <v>366</v>
      </c>
      <c r="B860" s="100">
        <v>3</v>
      </c>
      <c r="C860" s="100">
        <v>2</v>
      </c>
      <c r="D860" s="146">
        <v>87780</v>
      </c>
      <c r="E860" s="171"/>
      <c r="F860" s="101"/>
      <c r="G860" s="101">
        <v>79800</v>
      </c>
    </row>
    <row r="861" spans="1:7" hidden="1" outlineLevel="1" x14ac:dyDescent="0.2">
      <c r="A861" s="100" t="s">
        <v>366</v>
      </c>
      <c r="B861" s="100">
        <v>4</v>
      </c>
      <c r="C861" s="100">
        <v>2</v>
      </c>
      <c r="D861" s="146">
        <v>89320</v>
      </c>
      <c r="E861" s="171"/>
      <c r="F861" s="101"/>
      <c r="G861" s="101">
        <v>81200</v>
      </c>
    </row>
    <row r="862" spans="1:7" hidden="1" outlineLevel="1" x14ac:dyDescent="0.2">
      <c r="A862" s="100" t="s">
        <v>366</v>
      </c>
      <c r="B862" s="100">
        <v>5</v>
      </c>
      <c r="C862" s="100">
        <v>2</v>
      </c>
      <c r="D862" s="146">
        <v>90860</v>
      </c>
      <c r="E862" s="171"/>
      <c r="F862" s="101"/>
      <c r="G862" s="101">
        <v>82600</v>
      </c>
    </row>
    <row r="863" spans="1:7" hidden="1" outlineLevel="1" x14ac:dyDescent="0.2">
      <c r="A863" s="100" t="s">
        <v>366</v>
      </c>
      <c r="B863" s="100">
        <v>6</v>
      </c>
      <c r="C863" s="100">
        <v>2</v>
      </c>
      <c r="D863" s="146">
        <v>92400</v>
      </c>
      <c r="E863" s="171"/>
      <c r="F863" s="101"/>
      <c r="G863" s="101">
        <v>84000</v>
      </c>
    </row>
    <row r="864" spans="1:7" hidden="1" outlineLevel="1" x14ac:dyDescent="0.2">
      <c r="A864" s="100" t="s">
        <v>366</v>
      </c>
      <c r="B864" s="100">
        <v>7</v>
      </c>
      <c r="C864" s="100">
        <v>2</v>
      </c>
      <c r="D864" s="146">
        <v>93940</v>
      </c>
      <c r="E864" s="171"/>
      <c r="F864" s="101"/>
      <c r="G864" s="101">
        <v>85400</v>
      </c>
    </row>
    <row r="865" spans="1:7" hidden="1" outlineLevel="1" x14ac:dyDescent="0.2">
      <c r="A865" s="100" t="s">
        <v>366</v>
      </c>
      <c r="B865" s="100">
        <v>8</v>
      </c>
      <c r="C865" s="100">
        <v>2</v>
      </c>
      <c r="D865" s="146">
        <v>95480</v>
      </c>
      <c r="E865" s="171"/>
      <c r="F865" s="101"/>
      <c r="G865" s="101">
        <v>86800</v>
      </c>
    </row>
    <row r="866" spans="1:7" hidden="1" outlineLevel="1" x14ac:dyDescent="0.2">
      <c r="A866" s="100" t="s">
        <v>366</v>
      </c>
      <c r="B866" s="100">
        <v>9</v>
      </c>
      <c r="C866" s="100">
        <v>2</v>
      </c>
      <c r="D866" s="146">
        <v>97020</v>
      </c>
      <c r="E866" s="171"/>
      <c r="F866" s="101"/>
      <c r="G866" s="101">
        <v>88200</v>
      </c>
    </row>
    <row r="867" spans="1:7" hidden="1" outlineLevel="1" x14ac:dyDescent="0.2">
      <c r="A867" s="100" t="s">
        <v>366</v>
      </c>
      <c r="B867" s="100">
        <v>10</v>
      </c>
      <c r="C867" s="100">
        <v>2</v>
      </c>
      <c r="D867" s="146">
        <v>98560</v>
      </c>
      <c r="E867" s="171"/>
      <c r="F867" s="101"/>
      <c r="G867" s="101">
        <v>89600</v>
      </c>
    </row>
    <row r="868" spans="1:7" hidden="1" outlineLevel="1" x14ac:dyDescent="0.2">
      <c r="A868" s="100" t="s">
        <v>366</v>
      </c>
      <c r="B868" s="100">
        <v>11</v>
      </c>
      <c r="C868" s="100">
        <v>2</v>
      </c>
      <c r="D868" s="146">
        <v>100100</v>
      </c>
      <c r="E868" s="171"/>
      <c r="F868" s="101"/>
      <c r="G868" s="101">
        <v>91000</v>
      </c>
    </row>
    <row r="869" spans="1:7" hidden="1" outlineLevel="1" x14ac:dyDescent="0.2">
      <c r="A869" s="100" t="s">
        <v>366</v>
      </c>
      <c r="B869" s="100">
        <v>12</v>
      </c>
      <c r="C869" s="100">
        <v>2</v>
      </c>
      <c r="D869" s="146">
        <v>101640</v>
      </c>
      <c r="E869" s="171"/>
      <c r="F869" s="101"/>
      <c r="G869" s="101">
        <v>92400</v>
      </c>
    </row>
    <row r="870" spans="1:7" hidden="1" outlineLevel="1" x14ac:dyDescent="0.2">
      <c r="A870" s="97" t="s">
        <v>366</v>
      </c>
      <c r="B870" s="97">
        <v>1</v>
      </c>
      <c r="C870" s="97">
        <v>3</v>
      </c>
      <c r="D870" s="147">
        <v>106722</v>
      </c>
      <c r="E870" s="171"/>
      <c r="F870" s="98"/>
      <c r="G870" s="98">
        <v>97020</v>
      </c>
    </row>
    <row r="871" spans="1:7" collapsed="1" x14ac:dyDescent="0.2">
      <c r="A871" s="100" t="s">
        <v>367</v>
      </c>
      <c r="B871" s="100">
        <v>1</v>
      </c>
      <c r="C871" s="100">
        <v>1</v>
      </c>
      <c r="D871" s="146">
        <v>42900</v>
      </c>
      <c r="E871" s="171"/>
      <c r="F871" s="101"/>
      <c r="G871" s="101">
        <v>39000</v>
      </c>
    </row>
    <row r="872" spans="1:7" hidden="1" outlineLevel="1" x14ac:dyDescent="0.2">
      <c r="A872" s="100" t="s">
        <v>367</v>
      </c>
      <c r="B872" s="100">
        <v>2</v>
      </c>
      <c r="C872" s="100">
        <v>1</v>
      </c>
      <c r="D872" s="146">
        <v>45650</v>
      </c>
      <c r="E872" s="171"/>
      <c r="F872" s="101"/>
      <c r="G872" s="101">
        <v>41500</v>
      </c>
    </row>
    <row r="873" spans="1:7" hidden="1" outlineLevel="1" x14ac:dyDescent="0.2">
      <c r="A873" s="100" t="s">
        <v>367</v>
      </c>
      <c r="B873" s="100">
        <v>3</v>
      </c>
      <c r="C873" s="100">
        <v>1</v>
      </c>
      <c r="D873" s="146">
        <v>48400</v>
      </c>
      <c r="E873" s="171"/>
      <c r="F873" s="101"/>
      <c r="G873" s="101">
        <v>44000</v>
      </c>
    </row>
    <row r="874" spans="1:7" hidden="1" outlineLevel="1" x14ac:dyDescent="0.2">
      <c r="A874" s="100" t="s">
        <v>367</v>
      </c>
      <c r="B874" s="100">
        <v>4</v>
      </c>
      <c r="C874" s="100">
        <v>1</v>
      </c>
      <c r="D874" s="146">
        <v>51700</v>
      </c>
      <c r="E874" s="171"/>
      <c r="F874" s="101"/>
      <c r="G874" s="101">
        <v>47000</v>
      </c>
    </row>
    <row r="875" spans="1:7" hidden="1" outlineLevel="1" x14ac:dyDescent="0.2">
      <c r="A875" s="100" t="s">
        <v>367</v>
      </c>
      <c r="B875" s="100">
        <v>5</v>
      </c>
      <c r="C875" s="100">
        <v>1</v>
      </c>
      <c r="D875" s="146">
        <v>55000</v>
      </c>
      <c r="E875" s="171"/>
      <c r="F875" s="101"/>
      <c r="G875" s="101">
        <v>50000</v>
      </c>
    </row>
    <row r="876" spans="1:7" hidden="1" outlineLevel="1" x14ac:dyDescent="0.2">
      <c r="A876" s="100" t="s">
        <v>367</v>
      </c>
      <c r="B876" s="100">
        <v>6</v>
      </c>
      <c r="C876" s="100">
        <v>1</v>
      </c>
      <c r="D876" s="146">
        <v>58300</v>
      </c>
      <c r="E876" s="171"/>
      <c r="F876" s="101"/>
      <c r="G876" s="101">
        <v>53000</v>
      </c>
    </row>
    <row r="877" spans="1:7" hidden="1" outlineLevel="1" x14ac:dyDescent="0.2">
      <c r="A877" s="100" t="s">
        <v>367</v>
      </c>
      <c r="B877" s="100">
        <v>7</v>
      </c>
      <c r="C877" s="100">
        <v>1</v>
      </c>
      <c r="D877" s="146">
        <v>62150</v>
      </c>
      <c r="E877" s="171"/>
      <c r="F877" s="101"/>
      <c r="G877" s="101">
        <v>56500</v>
      </c>
    </row>
    <row r="878" spans="1:7" hidden="1" outlineLevel="1" x14ac:dyDescent="0.2">
      <c r="A878" s="100" t="s">
        <v>367</v>
      </c>
      <c r="B878" s="100">
        <v>8</v>
      </c>
      <c r="C878" s="100">
        <v>1</v>
      </c>
      <c r="D878" s="146">
        <v>66000</v>
      </c>
      <c r="E878" s="171"/>
      <c r="F878" s="101"/>
      <c r="G878" s="101">
        <v>60000</v>
      </c>
    </row>
    <row r="879" spans="1:7" hidden="1" outlineLevel="1" x14ac:dyDescent="0.2">
      <c r="A879" s="100" t="s">
        <v>367</v>
      </c>
      <c r="B879" s="100">
        <v>9</v>
      </c>
      <c r="C879" s="100">
        <v>1</v>
      </c>
      <c r="D879" s="146">
        <v>70400</v>
      </c>
      <c r="E879" s="171"/>
      <c r="F879" s="101"/>
      <c r="G879" s="101">
        <v>64000</v>
      </c>
    </row>
    <row r="880" spans="1:7" hidden="1" outlineLevel="1" x14ac:dyDescent="0.2">
      <c r="A880" s="100" t="s">
        <v>367</v>
      </c>
      <c r="B880" s="100">
        <v>10</v>
      </c>
      <c r="C880" s="100">
        <v>1</v>
      </c>
      <c r="D880" s="146">
        <v>74800</v>
      </c>
      <c r="E880" s="171"/>
      <c r="F880" s="101"/>
      <c r="G880" s="101">
        <v>68000</v>
      </c>
    </row>
    <row r="881" spans="1:7" hidden="1" outlineLevel="1" x14ac:dyDescent="0.2">
      <c r="A881" s="100" t="s">
        <v>367</v>
      </c>
      <c r="B881" s="100">
        <v>11</v>
      </c>
      <c r="C881" s="100">
        <v>1</v>
      </c>
      <c r="D881" s="146">
        <v>79750</v>
      </c>
      <c r="E881" s="171"/>
      <c r="F881" s="101"/>
      <c r="G881" s="101">
        <v>72500</v>
      </c>
    </row>
    <row r="882" spans="1:7" hidden="1" outlineLevel="1" x14ac:dyDescent="0.2">
      <c r="A882" s="100" t="s">
        <v>367</v>
      </c>
      <c r="B882" s="100">
        <v>12</v>
      </c>
      <c r="C882" s="100">
        <v>1</v>
      </c>
      <c r="D882" s="146">
        <v>84700</v>
      </c>
      <c r="E882" s="171"/>
      <c r="F882" s="101"/>
      <c r="G882" s="101">
        <v>77000</v>
      </c>
    </row>
    <row r="883" spans="1:7" hidden="1" outlineLevel="1" x14ac:dyDescent="0.2">
      <c r="A883" s="100" t="s">
        <v>367</v>
      </c>
      <c r="B883" s="100">
        <v>1</v>
      </c>
      <c r="C883" s="100">
        <v>2</v>
      </c>
      <c r="D883" s="146">
        <v>84700</v>
      </c>
      <c r="E883" s="171"/>
      <c r="F883" s="101"/>
      <c r="G883" s="101">
        <v>77000</v>
      </c>
    </row>
    <row r="884" spans="1:7" hidden="1" outlineLevel="1" x14ac:dyDescent="0.2">
      <c r="A884" s="100" t="s">
        <v>367</v>
      </c>
      <c r="B884" s="100">
        <v>2</v>
      </c>
      <c r="C884" s="100">
        <v>2</v>
      </c>
      <c r="D884" s="146">
        <v>86240</v>
      </c>
      <c r="E884" s="171"/>
      <c r="F884" s="101"/>
      <c r="G884" s="101">
        <v>78400</v>
      </c>
    </row>
    <row r="885" spans="1:7" hidden="1" outlineLevel="1" x14ac:dyDescent="0.2">
      <c r="A885" s="100" t="s">
        <v>367</v>
      </c>
      <c r="B885" s="100">
        <v>3</v>
      </c>
      <c r="C885" s="100">
        <v>2</v>
      </c>
      <c r="D885" s="146">
        <v>87780</v>
      </c>
      <c r="E885" s="171"/>
      <c r="F885" s="101"/>
      <c r="G885" s="101">
        <v>79800</v>
      </c>
    </row>
    <row r="886" spans="1:7" hidden="1" outlineLevel="1" x14ac:dyDescent="0.2">
      <c r="A886" s="100" t="s">
        <v>367</v>
      </c>
      <c r="B886" s="100">
        <v>4</v>
      </c>
      <c r="C886" s="100">
        <v>2</v>
      </c>
      <c r="D886" s="146">
        <v>89320</v>
      </c>
      <c r="E886" s="171"/>
      <c r="F886" s="101"/>
      <c r="G886" s="101">
        <v>81200</v>
      </c>
    </row>
    <row r="887" spans="1:7" hidden="1" outlineLevel="1" x14ac:dyDescent="0.2">
      <c r="A887" s="100" t="s">
        <v>367</v>
      </c>
      <c r="B887" s="100">
        <v>5</v>
      </c>
      <c r="C887" s="100">
        <v>2</v>
      </c>
      <c r="D887" s="146">
        <v>90860</v>
      </c>
      <c r="E887" s="171"/>
      <c r="F887" s="101"/>
      <c r="G887" s="101">
        <v>82600</v>
      </c>
    </row>
    <row r="888" spans="1:7" hidden="1" outlineLevel="1" x14ac:dyDescent="0.2">
      <c r="A888" s="100" t="s">
        <v>367</v>
      </c>
      <c r="B888" s="100">
        <v>6</v>
      </c>
      <c r="C888" s="100">
        <v>2</v>
      </c>
      <c r="D888" s="146">
        <v>92400</v>
      </c>
      <c r="E888" s="171"/>
      <c r="F888" s="101"/>
      <c r="G888" s="101">
        <v>84000</v>
      </c>
    </row>
    <row r="889" spans="1:7" hidden="1" outlineLevel="1" x14ac:dyDescent="0.2">
      <c r="A889" s="100" t="s">
        <v>367</v>
      </c>
      <c r="B889" s="100">
        <v>7</v>
      </c>
      <c r="C889" s="100">
        <v>2</v>
      </c>
      <c r="D889" s="146">
        <v>93940</v>
      </c>
      <c r="E889" s="171"/>
      <c r="F889" s="101"/>
      <c r="G889" s="101">
        <v>85400</v>
      </c>
    </row>
    <row r="890" spans="1:7" hidden="1" outlineLevel="1" x14ac:dyDescent="0.2">
      <c r="A890" s="100" t="s">
        <v>367</v>
      </c>
      <c r="B890" s="100">
        <v>8</v>
      </c>
      <c r="C890" s="100">
        <v>2</v>
      </c>
      <c r="D890" s="146">
        <v>95480</v>
      </c>
      <c r="E890" s="171"/>
      <c r="F890" s="101"/>
      <c r="G890" s="101">
        <v>86800</v>
      </c>
    </row>
    <row r="891" spans="1:7" hidden="1" outlineLevel="1" x14ac:dyDescent="0.2">
      <c r="A891" s="100" t="s">
        <v>367</v>
      </c>
      <c r="B891" s="100">
        <v>9</v>
      </c>
      <c r="C891" s="100">
        <v>2</v>
      </c>
      <c r="D891" s="146">
        <v>97020</v>
      </c>
      <c r="E891" s="171"/>
      <c r="F891" s="101"/>
      <c r="G891" s="101">
        <v>88200</v>
      </c>
    </row>
    <row r="892" spans="1:7" hidden="1" outlineLevel="1" x14ac:dyDescent="0.2">
      <c r="A892" s="100" t="s">
        <v>367</v>
      </c>
      <c r="B892" s="100">
        <v>10</v>
      </c>
      <c r="C892" s="100">
        <v>2</v>
      </c>
      <c r="D892" s="146">
        <v>98560</v>
      </c>
      <c r="E892" s="171"/>
      <c r="F892" s="101"/>
      <c r="G892" s="101">
        <v>89600</v>
      </c>
    </row>
    <row r="893" spans="1:7" hidden="1" outlineLevel="1" x14ac:dyDescent="0.2">
      <c r="A893" s="100" t="s">
        <v>367</v>
      </c>
      <c r="B893" s="100">
        <v>11</v>
      </c>
      <c r="C893" s="100">
        <v>2</v>
      </c>
      <c r="D893" s="146">
        <v>100100</v>
      </c>
      <c r="E893" s="171"/>
      <c r="F893" s="101"/>
      <c r="G893" s="101">
        <v>91000</v>
      </c>
    </row>
    <row r="894" spans="1:7" hidden="1" outlineLevel="1" x14ac:dyDescent="0.2">
      <c r="A894" s="100" t="s">
        <v>367</v>
      </c>
      <c r="B894" s="100">
        <v>12</v>
      </c>
      <c r="C894" s="100">
        <v>2</v>
      </c>
      <c r="D894" s="146">
        <v>101640</v>
      </c>
      <c r="E894" s="171"/>
      <c r="F894" s="101"/>
      <c r="G894" s="101">
        <v>92400</v>
      </c>
    </row>
    <row r="895" spans="1:7" hidden="1" outlineLevel="1" x14ac:dyDescent="0.2">
      <c r="A895" s="97" t="s">
        <v>367</v>
      </c>
      <c r="B895" s="97">
        <v>1</v>
      </c>
      <c r="C895" s="97">
        <v>3</v>
      </c>
      <c r="D895" s="147">
        <v>106722</v>
      </c>
      <c r="E895" s="171"/>
      <c r="F895" s="98"/>
      <c r="G895" s="98">
        <v>97020</v>
      </c>
    </row>
    <row r="896" spans="1:7" collapsed="1" x14ac:dyDescent="0.2">
      <c r="A896" s="100" t="s">
        <v>368</v>
      </c>
      <c r="B896" s="100">
        <v>1</v>
      </c>
      <c r="C896" s="100">
        <v>1</v>
      </c>
      <c r="D896" s="146">
        <v>60060</v>
      </c>
      <c r="E896" s="171"/>
      <c r="F896" s="101"/>
      <c r="G896" s="101">
        <v>54600</v>
      </c>
    </row>
    <row r="897" spans="1:7" hidden="1" outlineLevel="1" x14ac:dyDescent="0.2">
      <c r="A897" s="100" t="s">
        <v>368</v>
      </c>
      <c r="B897" s="100">
        <v>2</v>
      </c>
      <c r="C897" s="100">
        <v>1</v>
      </c>
      <c r="D897" s="146">
        <v>63910</v>
      </c>
      <c r="E897" s="171"/>
      <c r="F897" s="101"/>
      <c r="G897" s="101">
        <v>58100</v>
      </c>
    </row>
    <row r="898" spans="1:7" hidden="1" outlineLevel="1" x14ac:dyDescent="0.2">
      <c r="A898" s="100" t="s">
        <v>368</v>
      </c>
      <c r="B898" s="100">
        <v>3</v>
      </c>
      <c r="C898" s="100">
        <v>1</v>
      </c>
      <c r="D898" s="146">
        <v>67760</v>
      </c>
      <c r="E898" s="171"/>
      <c r="F898" s="101"/>
      <c r="G898" s="101">
        <v>61600</v>
      </c>
    </row>
    <row r="899" spans="1:7" hidden="1" outlineLevel="1" x14ac:dyDescent="0.2">
      <c r="A899" s="100" t="s">
        <v>368</v>
      </c>
      <c r="B899" s="100">
        <v>4</v>
      </c>
      <c r="C899" s="100">
        <v>1</v>
      </c>
      <c r="D899" s="146">
        <v>72380</v>
      </c>
      <c r="E899" s="171"/>
      <c r="F899" s="101"/>
      <c r="G899" s="101">
        <v>65800</v>
      </c>
    </row>
    <row r="900" spans="1:7" hidden="1" outlineLevel="1" x14ac:dyDescent="0.2">
      <c r="A900" s="100" t="s">
        <v>368</v>
      </c>
      <c r="B900" s="100">
        <v>5</v>
      </c>
      <c r="C900" s="100">
        <v>1</v>
      </c>
      <c r="D900" s="146">
        <v>77000</v>
      </c>
      <c r="E900" s="171"/>
      <c r="F900" s="101"/>
      <c r="G900" s="101">
        <v>70000</v>
      </c>
    </row>
    <row r="901" spans="1:7" hidden="1" outlineLevel="1" x14ac:dyDescent="0.2">
      <c r="A901" s="100" t="s">
        <v>368</v>
      </c>
      <c r="B901" s="100">
        <v>6</v>
      </c>
      <c r="C901" s="100">
        <v>1</v>
      </c>
      <c r="D901" s="146">
        <v>81620</v>
      </c>
      <c r="E901" s="171"/>
      <c r="F901" s="101"/>
      <c r="G901" s="101">
        <v>74200</v>
      </c>
    </row>
    <row r="902" spans="1:7" hidden="1" outlineLevel="1" x14ac:dyDescent="0.2">
      <c r="A902" s="100" t="s">
        <v>368</v>
      </c>
      <c r="B902" s="100">
        <v>7</v>
      </c>
      <c r="C902" s="100">
        <v>1</v>
      </c>
      <c r="D902" s="146">
        <v>87010</v>
      </c>
      <c r="E902" s="171"/>
      <c r="F902" s="101"/>
      <c r="G902" s="101">
        <v>79100</v>
      </c>
    </row>
    <row r="903" spans="1:7" hidden="1" outlineLevel="1" x14ac:dyDescent="0.2">
      <c r="A903" s="100" t="s">
        <v>368</v>
      </c>
      <c r="B903" s="100">
        <v>8</v>
      </c>
      <c r="C903" s="100">
        <v>1</v>
      </c>
      <c r="D903" s="146">
        <v>92400</v>
      </c>
      <c r="E903" s="171"/>
      <c r="F903" s="101"/>
      <c r="G903" s="101">
        <v>84000</v>
      </c>
    </row>
    <row r="904" spans="1:7" hidden="1" outlineLevel="1" x14ac:dyDescent="0.2">
      <c r="A904" s="100" t="s">
        <v>368</v>
      </c>
      <c r="B904" s="100">
        <v>9</v>
      </c>
      <c r="C904" s="100">
        <v>1</v>
      </c>
      <c r="D904" s="146">
        <v>98560</v>
      </c>
      <c r="E904" s="171"/>
      <c r="F904" s="101"/>
      <c r="G904" s="101">
        <v>89600</v>
      </c>
    </row>
    <row r="905" spans="1:7" hidden="1" outlineLevel="1" x14ac:dyDescent="0.2">
      <c r="A905" s="100" t="s">
        <v>368</v>
      </c>
      <c r="B905" s="100">
        <v>10</v>
      </c>
      <c r="C905" s="100">
        <v>1</v>
      </c>
      <c r="D905" s="146">
        <v>104720</v>
      </c>
      <c r="E905" s="171"/>
      <c r="F905" s="101"/>
      <c r="G905" s="101">
        <v>95200</v>
      </c>
    </row>
    <row r="906" spans="1:7" hidden="1" outlineLevel="1" x14ac:dyDescent="0.2">
      <c r="A906" s="100" t="s">
        <v>368</v>
      </c>
      <c r="B906" s="100">
        <v>11</v>
      </c>
      <c r="C906" s="100">
        <v>1</v>
      </c>
      <c r="D906" s="146">
        <v>111650</v>
      </c>
      <c r="E906" s="171"/>
      <c r="F906" s="101"/>
      <c r="G906" s="101">
        <v>101500</v>
      </c>
    </row>
    <row r="907" spans="1:7" hidden="1" outlineLevel="1" x14ac:dyDescent="0.2">
      <c r="A907" s="100" t="s">
        <v>368</v>
      </c>
      <c r="B907" s="100">
        <v>12</v>
      </c>
      <c r="C907" s="100">
        <v>1</v>
      </c>
      <c r="D907" s="146">
        <v>118580</v>
      </c>
      <c r="E907" s="171"/>
      <c r="F907" s="101"/>
      <c r="G907" s="101">
        <v>107800</v>
      </c>
    </row>
    <row r="908" spans="1:7" hidden="1" outlineLevel="1" x14ac:dyDescent="0.2">
      <c r="A908" s="100" t="s">
        <v>368</v>
      </c>
      <c r="B908" s="100">
        <v>1</v>
      </c>
      <c r="C908" s="100">
        <v>2</v>
      </c>
      <c r="D908" s="146">
        <v>118580</v>
      </c>
      <c r="E908" s="171"/>
      <c r="F908" s="101"/>
      <c r="G908" s="101">
        <v>107800</v>
      </c>
    </row>
    <row r="909" spans="1:7" hidden="1" outlineLevel="1" x14ac:dyDescent="0.2">
      <c r="A909" s="100" t="s">
        <v>368</v>
      </c>
      <c r="B909" s="100">
        <v>2</v>
      </c>
      <c r="C909" s="100">
        <v>2</v>
      </c>
      <c r="D909" s="146">
        <v>120736</v>
      </c>
      <c r="E909" s="171"/>
      <c r="F909" s="101"/>
      <c r="G909" s="101">
        <v>109760</v>
      </c>
    </row>
    <row r="910" spans="1:7" hidden="1" outlineLevel="1" x14ac:dyDescent="0.2">
      <c r="A910" s="100" t="s">
        <v>368</v>
      </c>
      <c r="B910" s="100">
        <v>3</v>
      </c>
      <c r="C910" s="100">
        <v>2</v>
      </c>
      <c r="D910" s="146">
        <v>122892</v>
      </c>
      <c r="E910" s="171"/>
      <c r="F910" s="101"/>
      <c r="G910" s="101">
        <v>111720</v>
      </c>
    </row>
    <row r="911" spans="1:7" hidden="1" outlineLevel="1" x14ac:dyDescent="0.2">
      <c r="A911" s="100" t="s">
        <v>368</v>
      </c>
      <c r="B911" s="100">
        <v>4</v>
      </c>
      <c r="C911" s="100">
        <v>2</v>
      </c>
      <c r="D911" s="146">
        <v>125048</v>
      </c>
      <c r="E911" s="171"/>
      <c r="F911" s="101"/>
      <c r="G911" s="101">
        <v>113680</v>
      </c>
    </row>
    <row r="912" spans="1:7" hidden="1" outlineLevel="1" x14ac:dyDescent="0.2">
      <c r="A912" s="100" t="s">
        <v>368</v>
      </c>
      <c r="B912" s="100">
        <v>5</v>
      </c>
      <c r="C912" s="100">
        <v>2</v>
      </c>
      <c r="D912" s="146">
        <v>127204</v>
      </c>
      <c r="E912" s="171"/>
      <c r="F912" s="101"/>
      <c r="G912" s="101">
        <v>115640</v>
      </c>
    </row>
    <row r="913" spans="1:7" hidden="1" outlineLevel="1" x14ac:dyDescent="0.2">
      <c r="A913" s="100" t="s">
        <v>368</v>
      </c>
      <c r="B913" s="100">
        <v>6</v>
      </c>
      <c r="C913" s="100">
        <v>2</v>
      </c>
      <c r="D913" s="146">
        <v>129360</v>
      </c>
      <c r="E913" s="171"/>
      <c r="F913" s="101"/>
      <c r="G913" s="101">
        <v>117600</v>
      </c>
    </row>
    <row r="914" spans="1:7" hidden="1" outlineLevel="1" x14ac:dyDescent="0.2">
      <c r="A914" s="100" t="s">
        <v>368</v>
      </c>
      <c r="B914" s="100">
        <v>7</v>
      </c>
      <c r="C914" s="100">
        <v>2</v>
      </c>
      <c r="D914" s="146">
        <v>131516</v>
      </c>
      <c r="E914" s="171"/>
      <c r="F914" s="101"/>
      <c r="G914" s="101">
        <v>119560</v>
      </c>
    </row>
    <row r="915" spans="1:7" hidden="1" outlineLevel="1" x14ac:dyDescent="0.2">
      <c r="A915" s="100" t="s">
        <v>368</v>
      </c>
      <c r="B915" s="100">
        <v>8</v>
      </c>
      <c r="C915" s="100">
        <v>2</v>
      </c>
      <c r="D915" s="146">
        <v>133672</v>
      </c>
      <c r="E915" s="171"/>
      <c r="F915" s="101"/>
      <c r="G915" s="101">
        <v>121520</v>
      </c>
    </row>
    <row r="916" spans="1:7" hidden="1" outlineLevel="1" x14ac:dyDescent="0.2">
      <c r="A916" s="100" t="s">
        <v>368</v>
      </c>
      <c r="B916" s="100">
        <v>9</v>
      </c>
      <c r="C916" s="100">
        <v>2</v>
      </c>
      <c r="D916" s="146">
        <v>135828</v>
      </c>
      <c r="E916" s="171"/>
      <c r="F916" s="101"/>
      <c r="G916" s="101">
        <v>123480</v>
      </c>
    </row>
    <row r="917" spans="1:7" hidden="1" outlineLevel="1" x14ac:dyDescent="0.2">
      <c r="A917" s="100" t="s">
        <v>368</v>
      </c>
      <c r="B917" s="100">
        <v>10</v>
      </c>
      <c r="C917" s="100">
        <v>2</v>
      </c>
      <c r="D917" s="146">
        <v>137984</v>
      </c>
      <c r="E917" s="171"/>
      <c r="F917" s="101"/>
      <c r="G917" s="101">
        <v>125440</v>
      </c>
    </row>
    <row r="918" spans="1:7" hidden="1" outlineLevel="1" x14ac:dyDescent="0.2">
      <c r="A918" s="100" t="s">
        <v>368</v>
      </c>
      <c r="B918" s="100">
        <v>11</v>
      </c>
      <c r="C918" s="100">
        <v>2</v>
      </c>
      <c r="D918" s="146">
        <v>140140</v>
      </c>
      <c r="E918" s="171"/>
      <c r="F918" s="101"/>
      <c r="G918" s="101">
        <v>127400</v>
      </c>
    </row>
    <row r="919" spans="1:7" hidden="1" outlineLevel="1" x14ac:dyDescent="0.2">
      <c r="A919" s="100" t="s">
        <v>368</v>
      </c>
      <c r="B919" s="100">
        <v>12</v>
      </c>
      <c r="C919" s="100">
        <v>2</v>
      </c>
      <c r="D919" s="146">
        <v>142296</v>
      </c>
      <c r="E919" s="171"/>
      <c r="F919" s="101"/>
      <c r="G919" s="101">
        <v>129360</v>
      </c>
    </row>
    <row r="920" spans="1:7" hidden="1" outlineLevel="1" x14ac:dyDescent="0.2">
      <c r="A920" s="97" t="s">
        <v>368</v>
      </c>
      <c r="B920" s="97">
        <v>1</v>
      </c>
      <c r="C920" s="97">
        <v>3</v>
      </c>
      <c r="D920" s="147">
        <v>149411</v>
      </c>
      <c r="E920" s="171"/>
      <c r="F920" s="98"/>
      <c r="G920" s="98">
        <v>135828</v>
      </c>
    </row>
    <row r="921" spans="1:7" collapsed="1" x14ac:dyDescent="0.2">
      <c r="A921" s="100" t="s">
        <v>369</v>
      </c>
      <c r="B921" s="100">
        <v>1</v>
      </c>
      <c r="C921" s="100">
        <v>1</v>
      </c>
      <c r="D921" s="146">
        <v>60060</v>
      </c>
      <c r="E921" s="171"/>
      <c r="F921" s="101"/>
      <c r="G921" s="101">
        <v>54600</v>
      </c>
    </row>
    <row r="922" spans="1:7" hidden="1" outlineLevel="1" x14ac:dyDescent="0.2">
      <c r="A922" s="100" t="s">
        <v>369</v>
      </c>
      <c r="B922" s="100">
        <v>2</v>
      </c>
      <c r="C922" s="100">
        <v>1</v>
      </c>
      <c r="D922" s="146">
        <v>63910</v>
      </c>
      <c r="E922" s="171"/>
      <c r="F922" s="101"/>
      <c r="G922" s="101">
        <v>58100</v>
      </c>
    </row>
    <row r="923" spans="1:7" hidden="1" outlineLevel="1" x14ac:dyDescent="0.2">
      <c r="A923" s="100" t="s">
        <v>369</v>
      </c>
      <c r="B923" s="100">
        <v>3</v>
      </c>
      <c r="C923" s="100">
        <v>1</v>
      </c>
      <c r="D923" s="146">
        <v>67760</v>
      </c>
      <c r="E923" s="171"/>
      <c r="F923" s="101"/>
      <c r="G923" s="101">
        <v>61600</v>
      </c>
    </row>
    <row r="924" spans="1:7" hidden="1" outlineLevel="1" x14ac:dyDescent="0.2">
      <c r="A924" s="100" t="s">
        <v>369</v>
      </c>
      <c r="B924" s="100">
        <v>4</v>
      </c>
      <c r="C924" s="100">
        <v>1</v>
      </c>
      <c r="D924" s="146">
        <v>72380</v>
      </c>
      <c r="E924" s="171"/>
      <c r="F924" s="101"/>
      <c r="G924" s="101">
        <v>65800</v>
      </c>
    </row>
    <row r="925" spans="1:7" hidden="1" outlineLevel="1" x14ac:dyDescent="0.2">
      <c r="A925" s="100" t="s">
        <v>369</v>
      </c>
      <c r="B925" s="100">
        <v>5</v>
      </c>
      <c r="C925" s="100">
        <v>1</v>
      </c>
      <c r="D925" s="146">
        <v>77000</v>
      </c>
      <c r="E925" s="171"/>
      <c r="F925" s="101"/>
      <c r="G925" s="101">
        <v>70000</v>
      </c>
    </row>
    <row r="926" spans="1:7" hidden="1" outlineLevel="1" x14ac:dyDescent="0.2">
      <c r="A926" s="100" t="s">
        <v>369</v>
      </c>
      <c r="B926" s="100">
        <v>6</v>
      </c>
      <c r="C926" s="100">
        <v>1</v>
      </c>
      <c r="D926" s="146">
        <v>81620</v>
      </c>
      <c r="E926" s="171"/>
      <c r="F926" s="101"/>
      <c r="G926" s="101">
        <v>74200</v>
      </c>
    </row>
    <row r="927" spans="1:7" hidden="1" outlineLevel="1" x14ac:dyDescent="0.2">
      <c r="A927" s="100" t="s">
        <v>369</v>
      </c>
      <c r="B927" s="100">
        <v>7</v>
      </c>
      <c r="C927" s="100">
        <v>1</v>
      </c>
      <c r="D927" s="146">
        <v>87010</v>
      </c>
      <c r="E927" s="171"/>
      <c r="F927" s="101"/>
      <c r="G927" s="101">
        <v>79100</v>
      </c>
    </row>
    <row r="928" spans="1:7" hidden="1" outlineLevel="1" x14ac:dyDescent="0.2">
      <c r="A928" s="100" t="s">
        <v>369</v>
      </c>
      <c r="B928" s="100">
        <v>8</v>
      </c>
      <c r="C928" s="100">
        <v>1</v>
      </c>
      <c r="D928" s="146">
        <v>92400</v>
      </c>
      <c r="E928" s="171"/>
      <c r="F928" s="101"/>
      <c r="G928" s="101">
        <v>84000</v>
      </c>
    </row>
    <row r="929" spans="1:7" hidden="1" outlineLevel="1" x14ac:dyDescent="0.2">
      <c r="A929" s="100" t="s">
        <v>369</v>
      </c>
      <c r="B929" s="100">
        <v>9</v>
      </c>
      <c r="C929" s="100">
        <v>1</v>
      </c>
      <c r="D929" s="146">
        <v>98560</v>
      </c>
      <c r="E929" s="171"/>
      <c r="F929" s="101"/>
      <c r="G929" s="101">
        <v>89600</v>
      </c>
    </row>
    <row r="930" spans="1:7" hidden="1" outlineLevel="1" x14ac:dyDescent="0.2">
      <c r="A930" s="100" t="s">
        <v>369</v>
      </c>
      <c r="B930" s="100">
        <v>10</v>
      </c>
      <c r="C930" s="100">
        <v>1</v>
      </c>
      <c r="D930" s="146">
        <v>104720</v>
      </c>
      <c r="E930" s="171"/>
      <c r="F930" s="101"/>
      <c r="G930" s="101">
        <v>95200</v>
      </c>
    </row>
    <row r="931" spans="1:7" hidden="1" outlineLevel="1" x14ac:dyDescent="0.2">
      <c r="A931" s="100" t="s">
        <v>369</v>
      </c>
      <c r="B931" s="100">
        <v>11</v>
      </c>
      <c r="C931" s="100">
        <v>1</v>
      </c>
      <c r="D931" s="146">
        <v>111650</v>
      </c>
      <c r="E931" s="171"/>
      <c r="F931" s="101"/>
      <c r="G931" s="101">
        <v>101500</v>
      </c>
    </row>
    <row r="932" spans="1:7" hidden="1" outlineLevel="1" x14ac:dyDescent="0.2">
      <c r="A932" s="100" t="s">
        <v>369</v>
      </c>
      <c r="B932" s="100">
        <v>12</v>
      </c>
      <c r="C932" s="100">
        <v>1</v>
      </c>
      <c r="D932" s="146">
        <v>118580</v>
      </c>
      <c r="E932" s="171"/>
      <c r="F932" s="101"/>
      <c r="G932" s="101">
        <v>107800</v>
      </c>
    </row>
    <row r="933" spans="1:7" hidden="1" outlineLevel="1" x14ac:dyDescent="0.2">
      <c r="A933" s="100" t="s">
        <v>369</v>
      </c>
      <c r="B933" s="100">
        <v>1</v>
      </c>
      <c r="C933" s="100">
        <v>2</v>
      </c>
      <c r="D933" s="146">
        <v>118580</v>
      </c>
      <c r="E933" s="171"/>
      <c r="F933" s="101"/>
      <c r="G933" s="101">
        <v>107800</v>
      </c>
    </row>
    <row r="934" spans="1:7" hidden="1" outlineLevel="1" x14ac:dyDescent="0.2">
      <c r="A934" s="100" t="s">
        <v>369</v>
      </c>
      <c r="B934" s="100">
        <v>2</v>
      </c>
      <c r="C934" s="100">
        <v>2</v>
      </c>
      <c r="D934" s="146">
        <v>120736</v>
      </c>
      <c r="E934" s="171"/>
      <c r="F934" s="101"/>
      <c r="G934" s="101">
        <v>109760</v>
      </c>
    </row>
    <row r="935" spans="1:7" hidden="1" outlineLevel="1" x14ac:dyDescent="0.2">
      <c r="A935" s="100" t="s">
        <v>369</v>
      </c>
      <c r="B935" s="100">
        <v>3</v>
      </c>
      <c r="C935" s="100">
        <v>2</v>
      </c>
      <c r="D935" s="146">
        <v>122892</v>
      </c>
      <c r="E935" s="171"/>
      <c r="F935" s="101"/>
      <c r="G935" s="101">
        <v>111720</v>
      </c>
    </row>
    <row r="936" spans="1:7" hidden="1" outlineLevel="1" x14ac:dyDescent="0.2">
      <c r="A936" s="100" t="s">
        <v>369</v>
      </c>
      <c r="B936" s="100">
        <v>4</v>
      </c>
      <c r="C936" s="100">
        <v>2</v>
      </c>
      <c r="D936" s="146">
        <v>125048</v>
      </c>
      <c r="E936" s="171"/>
      <c r="F936" s="101"/>
      <c r="G936" s="101">
        <v>113680</v>
      </c>
    </row>
    <row r="937" spans="1:7" hidden="1" outlineLevel="1" x14ac:dyDescent="0.2">
      <c r="A937" s="100" t="s">
        <v>369</v>
      </c>
      <c r="B937" s="100">
        <v>5</v>
      </c>
      <c r="C937" s="100">
        <v>2</v>
      </c>
      <c r="D937" s="146">
        <v>127204</v>
      </c>
      <c r="E937" s="171"/>
      <c r="F937" s="101"/>
      <c r="G937" s="101">
        <v>115640</v>
      </c>
    </row>
    <row r="938" spans="1:7" hidden="1" outlineLevel="1" x14ac:dyDescent="0.2">
      <c r="A938" s="100" t="s">
        <v>369</v>
      </c>
      <c r="B938" s="100">
        <v>6</v>
      </c>
      <c r="C938" s="100">
        <v>2</v>
      </c>
      <c r="D938" s="146">
        <v>129360</v>
      </c>
      <c r="E938" s="171"/>
      <c r="F938" s="101"/>
      <c r="G938" s="101">
        <v>117600</v>
      </c>
    </row>
    <row r="939" spans="1:7" hidden="1" outlineLevel="1" x14ac:dyDescent="0.2">
      <c r="A939" s="100" t="s">
        <v>369</v>
      </c>
      <c r="B939" s="100">
        <v>7</v>
      </c>
      <c r="C939" s="100">
        <v>2</v>
      </c>
      <c r="D939" s="146">
        <v>131516</v>
      </c>
      <c r="E939" s="171"/>
      <c r="F939" s="101"/>
      <c r="G939" s="101">
        <v>119560</v>
      </c>
    </row>
    <row r="940" spans="1:7" hidden="1" outlineLevel="1" x14ac:dyDescent="0.2">
      <c r="A940" s="100" t="s">
        <v>369</v>
      </c>
      <c r="B940" s="100">
        <v>8</v>
      </c>
      <c r="C940" s="100">
        <v>2</v>
      </c>
      <c r="D940" s="146">
        <v>133672</v>
      </c>
      <c r="E940" s="171"/>
      <c r="F940" s="101"/>
      <c r="G940" s="101">
        <v>121520</v>
      </c>
    </row>
    <row r="941" spans="1:7" hidden="1" outlineLevel="1" x14ac:dyDescent="0.2">
      <c r="A941" s="100" t="s">
        <v>369</v>
      </c>
      <c r="B941" s="100">
        <v>9</v>
      </c>
      <c r="C941" s="100">
        <v>2</v>
      </c>
      <c r="D941" s="146">
        <v>135828</v>
      </c>
      <c r="E941" s="171"/>
      <c r="F941" s="101"/>
      <c r="G941" s="101">
        <v>123480</v>
      </c>
    </row>
    <row r="942" spans="1:7" hidden="1" outlineLevel="1" x14ac:dyDescent="0.2">
      <c r="A942" s="100" t="s">
        <v>369</v>
      </c>
      <c r="B942" s="100">
        <v>10</v>
      </c>
      <c r="C942" s="100">
        <v>2</v>
      </c>
      <c r="D942" s="146">
        <v>137984</v>
      </c>
      <c r="E942" s="171"/>
      <c r="F942" s="101"/>
      <c r="G942" s="101">
        <v>125440</v>
      </c>
    </row>
    <row r="943" spans="1:7" hidden="1" outlineLevel="1" x14ac:dyDescent="0.2">
      <c r="A943" s="100" t="s">
        <v>369</v>
      </c>
      <c r="B943" s="100">
        <v>11</v>
      </c>
      <c r="C943" s="100">
        <v>2</v>
      </c>
      <c r="D943" s="146">
        <v>140140</v>
      </c>
      <c r="E943" s="171"/>
      <c r="F943" s="101"/>
      <c r="G943" s="101">
        <v>127400</v>
      </c>
    </row>
    <row r="944" spans="1:7" hidden="1" outlineLevel="1" x14ac:dyDescent="0.2">
      <c r="A944" s="100" t="s">
        <v>369</v>
      </c>
      <c r="B944" s="100">
        <v>12</v>
      </c>
      <c r="C944" s="100">
        <v>2</v>
      </c>
      <c r="D944" s="146">
        <v>142296</v>
      </c>
      <c r="E944" s="171"/>
      <c r="F944" s="101"/>
      <c r="G944" s="101">
        <v>129360</v>
      </c>
    </row>
    <row r="945" spans="1:7" hidden="1" outlineLevel="1" x14ac:dyDescent="0.2">
      <c r="A945" s="97" t="s">
        <v>369</v>
      </c>
      <c r="B945" s="97">
        <v>1</v>
      </c>
      <c r="C945" s="97">
        <v>3</v>
      </c>
      <c r="D945" s="147">
        <v>149411</v>
      </c>
      <c r="E945" s="171"/>
      <c r="F945" s="98"/>
      <c r="G945" s="98">
        <v>135828</v>
      </c>
    </row>
    <row r="946" spans="1:7" collapsed="1" x14ac:dyDescent="0.2">
      <c r="A946" s="100" t="s">
        <v>370</v>
      </c>
      <c r="B946" s="100">
        <v>1</v>
      </c>
      <c r="C946" s="100">
        <v>1</v>
      </c>
      <c r="D946" s="146">
        <v>42900</v>
      </c>
      <c r="E946" s="171"/>
      <c r="F946" s="101"/>
      <c r="G946" s="101">
        <v>39000</v>
      </c>
    </row>
    <row r="947" spans="1:7" hidden="1" outlineLevel="1" x14ac:dyDescent="0.2">
      <c r="A947" s="100" t="s">
        <v>370</v>
      </c>
      <c r="B947" s="100">
        <v>2</v>
      </c>
      <c r="C947" s="100">
        <v>1</v>
      </c>
      <c r="D947" s="146">
        <v>45650</v>
      </c>
      <c r="E947" s="171"/>
      <c r="F947" s="101"/>
      <c r="G947" s="101">
        <v>41500</v>
      </c>
    </row>
    <row r="948" spans="1:7" hidden="1" outlineLevel="1" x14ac:dyDescent="0.2">
      <c r="A948" s="100" t="s">
        <v>370</v>
      </c>
      <c r="B948" s="100">
        <v>3</v>
      </c>
      <c r="C948" s="100">
        <v>1</v>
      </c>
      <c r="D948" s="146">
        <v>48400</v>
      </c>
      <c r="E948" s="171"/>
      <c r="F948" s="101"/>
      <c r="G948" s="101">
        <v>44000</v>
      </c>
    </row>
    <row r="949" spans="1:7" hidden="1" outlineLevel="1" x14ac:dyDescent="0.2">
      <c r="A949" s="100" t="s">
        <v>370</v>
      </c>
      <c r="B949" s="100">
        <v>4</v>
      </c>
      <c r="C949" s="100">
        <v>1</v>
      </c>
      <c r="D949" s="146">
        <v>51700</v>
      </c>
      <c r="E949" s="171"/>
      <c r="F949" s="101"/>
      <c r="G949" s="101">
        <v>47000</v>
      </c>
    </row>
    <row r="950" spans="1:7" hidden="1" outlineLevel="1" x14ac:dyDescent="0.2">
      <c r="A950" s="100" t="s">
        <v>370</v>
      </c>
      <c r="B950" s="100">
        <v>5</v>
      </c>
      <c r="C950" s="100">
        <v>1</v>
      </c>
      <c r="D950" s="146">
        <v>55000</v>
      </c>
      <c r="E950" s="171"/>
      <c r="F950" s="101"/>
      <c r="G950" s="101">
        <v>50000</v>
      </c>
    </row>
    <row r="951" spans="1:7" hidden="1" outlineLevel="1" x14ac:dyDescent="0.2">
      <c r="A951" s="100" t="s">
        <v>370</v>
      </c>
      <c r="B951" s="100">
        <v>6</v>
      </c>
      <c r="C951" s="100">
        <v>1</v>
      </c>
      <c r="D951" s="146">
        <v>58300</v>
      </c>
      <c r="E951" s="171"/>
      <c r="F951" s="101"/>
      <c r="G951" s="101">
        <v>53000</v>
      </c>
    </row>
    <row r="952" spans="1:7" hidden="1" outlineLevel="1" x14ac:dyDescent="0.2">
      <c r="A952" s="100" t="s">
        <v>370</v>
      </c>
      <c r="B952" s="100">
        <v>7</v>
      </c>
      <c r="C952" s="100">
        <v>1</v>
      </c>
      <c r="D952" s="146">
        <v>62150</v>
      </c>
      <c r="E952" s="171"/>
      <c r="F952" s="101"/>
      <c r="G952" s="101">
        <v>56500</v>
      </c>
    </row>
    <row r="953" spans="1:7" hidden="1" outlineLevel="1" x14ac:dyDescent="0.2">
      <c r="A953" s="100" t="s">
        <v>370</v>
      </c>
      <c r="B953" s="100">
        <v>8</v>
      </c>
      <c r="C953" s="100">
        <v>1</v>
      </c>
      <c r="D953" s="146">
        <v>66000</v>
      </c>
      <c r="E953" s="171"/>
      <c r="F953" s="101"/>
      <c r="G953" s="101">
        <v>60000</v>
      </c>
    </row>
    <row r="954" spans="1:7" hidden="1" outlineLevel="1" x14ac:dyDescent="0.2">
      <c r="A954" s="100" t="s">
        <v>370</v>
      </c>
      <c r="B954" s="100">
        <v>9</v>
      </c>
      <c r="C954" s="100">
        <v>1</v>
      </c>
      <c r="D954" s="146">
        <v>70400</v>
      </c>
      <c r="E954" s="171"/>
      <c r="F954" s="101"/>
      <c r="G954" s="101">
        <v>64000</v>
      </c>
    </row>
    <row r="955" spans="1:7" hidden="1" outlineLevel="1" x14ac:dyDescent="0.2">
      <c r="A955" s="100" t="s">
        <v>370</v>
      </c>
      <c r="B955" s="100">
        <v>10</v>
      </c>
      <c r="C955" s="100">
        <v>1</v>
      </c>
      <c r="D955" s="146">
        <v>74800</v>
      </c>
      <c r="E955" s="171"/>
      <c r="F955" s="101"/>
      <c r="G955" s="101">
        <v>68000</v>
      </c>
    </row>
    <row r="956" spans="1:7" hidden="1" outlineLevel="1" x14ac:dyDescent="0.2">
      <c r="A956" s="100" t="s">
        <v>370</v>
      </c>
      <c r="B956" s="100">
        <v>11</v>
      </c>
      <c r="C956" s="100">
        <v>1</v>
      </c>
      <c r="D956" s="146">
        <v>79750</v>
      </c>
      <c r="E956" s="171"/>
      <c r="F956" s="101"/>
      <c r="G956" s="101">
        <v>72500</v>
      </c>
    </row>
    <row r="957" spans="1:7" hidden="1" outlineLevel="1" x14ac:dyDescent="0.2">
      <c r="A957" s="100" t="s">
        <v>370</v>
      </c>
      <c r="B957" s="100">
        <v>12</v>
      </c>
      <c r="C957" s="100">
        <v>1</v>
      </c>
      <c r="D957" s="146">
        <v>84700</v>
      </c>
      <c r="E957" s="171"/>
      <c r="F957" s="101"/>
      <c r="G957" s="101">
        <v>77000</v>
      </c>
    </row>
    <row r="958" spans="1:7" hidden="1" outlineLevel="1" x14ac:dyDescent="0.2">
      <c r="A958" s="100" t="s">
        <v>370</v>
      </c>
      <c r="B958" s="100">
        <v>1</v>
      </c>
      <c r="C958" s="100">
        <v>2</v>
      </c>
      <c r="D958" s="146">
        <v>84700</v>
      </c>
      <c r="E958" s="171"/>
      <c r="F958" s="101"/>
      <c r="G958" s="101">
        <v>77000</v>
      </c>
    </row>
    <row r="959" spans="1:7" hidden="1" outlineLevel="1" x14ac:dyDescent="0.2">
      <c r="A959" s="100" t="s">
        <v>370</v>
      </c>
      <c r="B959" s="100">
        <v>2</v>
      </c>
      <c r="C959" s="100">
        <v>2</v>
      </c>
      <c r="D959" s="146">
        <v>86240</v>
      </c>
      <c r="E959" s="171"/>
      <c r="F959" s="101"/>
      <c r="G959" s="101">
        <v>78400</v>
      </c>
    </row>
    <row r="960" spans="1:7" hidden="1" outlineLevel="1" x14ac:dyDescent="0.2">
      <c r="A960" s="100" t="s">
        <v>370</v>
      </c>
      <c r="B960" s="100">
        <v>3</v>
      </c>
      <c r="C960" s="100">
        <v>2</v>
      </c>
      <c r="D960" s="146">
        <v>87780</v>
      </c>
      <c r="E960" s="171"/>
      <c r="F960" s="101"/>
      <c r="G960" s="101">
        <v>79800</v>
      </c>
    </row>
    <row r="961" spans="1:7" hidden="1" outlineLevel="1" x14ac:dyDescent="0.2">
      <c r="A961" s="100" t="s">
        <v>370</v>
      </c>
      <c r="B961" s="100">
        <v>4</v>
      </c>
      <c r="C961" s="100">
        <v>2</v>
      </c>
      <c r="D961" s="146">
        <v>89320</v>
      </c>
      <c r="E961" s="171"/>
      <c r="F961" s="101"/>
      <c r="G961" s="101">
        <v>81200</v>
      </c>
    </row>
    <row r="962" spans="1:7" hidden="1" outlineLevel="1" x14ac:dyDescent="0.2">
      <c r="A962" s="100" t="s">
        <v>370</v>
      </c>
      <c r="B962" s="100">
        <v>5</v>
      </c>
      <c r="C962" s="100">
        <v>2</v>
      </c>
      <c r="D962" s="146">
        <v>90860</v>
      </c>
      <c r="E962" s="171"/>
      <c r="F962" s="101"/>
      <c r="G962" s="101">
        <v>82600</v>
      </c>
    </row>
    <row r="963" spans="1:7" hidden="1" outlineLevel="1" x14ac:dyDescent="0.2">
      <c r="A963" s="100" t="s">
        <v>370</v>
      </c>
      <c r="B963" s="100">
        <v>6</v>
      </c>
      <c r="C963" s="100">
        <v>2</v>
      </c>
      <c r="D963" s="146">
        <v>92400</v>
      </c>
      <c r="E963" s="171"/>
      <c r="F963" s="101"/>
      <c r="G963" s="101">
        <v>84000</v>
      </c>
    </row>
    <row r="964" spans="1:7" hidden="1" outlineLevel="1" x14ac:dyDescent="0.2">
      <c r="A964" s="100" t="s">
        <v>370</v>
      </c>
      <c r="B964" s="100">
        <v>7</v>
      </c>
      <c r="C964" s="100">
        <v>2</v>
      </c>
      <c r="D964" s="146">
        <v>93940</v>
      </c>
      <c r="E964" s="171"/>
      <c r="F964" s="101"/>
      <c r="G964" s="101">
        <v>85400</v>
      </c>
    </row>
    <row r="965" spans="1:7" hidden="1" outlineLevel="1" x14ac:dyDescent="0.2">
      <c r="A965" s="100" t="s">
        <v>370</v>
      </c>
      <c r="B965" s="100">
        <v>8</v>
      </c>
      <c r="C965" s="100">
        <v>2</v>
      </c>
      <c r="D965" s="146">
        <v>95480</v>
      </c>
      <c r="E965" s="171"/>
      <c r="F965" s="101"/>
      <c r="G965" s="101">
        <v>86800</v>
      </c>
    </row>
    <row r="966" spans="1:7" hidden="1" outlineLevel="1" x14ac:dyDescent="0.2">
      <c r="A966" s="100" t="s">
        <v>370</v>
      </c>
      <c r="B966" s="100">
        <v>9</v>
      </c>
      <c r="C966" s="100">
        <v>2</v>
      </c>
      <c r="D966" s="146">
        <v>97020</v>
      </c>
      <c r="E966" s="171"/>
      <c r="F966" s="101"/>
      <c r="G966" s="101">
        <v>88200</v>
      </c>
    </row>
    <row r="967" spans="1:7" hidden="1" outlineLevel="1" x14ac:dyDescent="0.2">
      <c r="A967" s="100" t="s">
        <v>370</v>
      </c>
      <c r="B967" s="100">
        <v>10</v>
      </c>
      <c r="C967" s="100">
        <v>2</v>
      </c>
      <c r="D967" s="146">
        <v>98560</v>
      </c>
      <c r="E967" s="171"/>
      <c r="F967" s="101"/>
      <c r="G967" s="101">
        <v>89600</v>
      </c>
    </row>
    <row r="968" spans="1:7" hidden="1" outlineLevel="1" x14ac:dyDescent="0.2">
      <c r="A968" s="100" t="s">
        <v>370</v>
      </c>
      <c r="B968" s="100">
        <v>11</v>
      </c>
      <c r="C968" s="100">
        <v>2</v>
      </c>
      <c r="D968" s="146">
        <v>100100</v>
      </c>
      <c r="E968" s="171"/>
      <c r="F968" s="101"/>
      <c r="G968" s="101">
        <v>91000</v>
      </c>
    </row>
    <row r="969" spans="1:7" hidden="1" outlineLevel="1" x14ac:dyDescent="0.2">
      <c r="A969" s="100" t="s">
        <v>370</v>
      </c>
      <c r="B969" s="100">
        <v>12</v>
      </c>
      <c r="C969" s="100">
        <v>2</v>
      </c>
      <c r="D969" s="146">
        <v>101640</v>
      </c>
      <c r="E969" s="171"/>
      <c r="F969" s="101"/>
      <c r="G969" s="101">
        <v>92400</v>
      </c>
    </row>
    <row r="970" spans="1:7" hidden="1" outlineLevel="1" x14ac:dyDescent="0.2">
      <c r="A970" s="97" t="s">
        <v>370</v>
      </c>
      <c r="B970" s="97">
        <v>1</v>
      </c>
      <c r="C970" s="97">
        <v>3</v>
      </c>
      <c r="D970" s="147">
        <v>106722</v>
      </c>
      <c r="E970" s="171"/>
      <c r="F970" s="98"/>
      <c r="G970" s="98">
        <v>97020</v>
      </c>
    </row>
    <row r="971" spans="1:7" collapsed="1" x14ac:dyDescent="0.2">
      <c r="A971" s="100" t="s">
        <v>371</v>
      </c>
      <c r="B971" s="100">
        <v>1</v>
      </c>
      <c r="C971" s="100">
        <v>1</v>
      </c>
      <c r="D971" s="146">
        <v>42900</v>
      </c>
      <c r="E971" s="171"/>
      <c r="F971" s="101"/>
      <c r="G971" s="101">
        <v>39000</v>
      </c>
    </row>
    <row r="972" spans="1:7" hidden="1" outlineLevel="1" x14ac:dyDescent="0.2">
      <c r="A972" s="100" t="s">
        <v>371</v>
      </c>
      <c r="B972" s="100">
        <v>2</v>
      </c>
      <c r="C972" s="100">
        <v>1</v>
      </c>
      <c r="D972" s="146">
        <v>45650</v>
      </c>
      <c r="E972" s="171"/>
      <c r="F972" s="101"/>
      <c r="G972" s="101">
        <v>41500</v>
      </c>
    </row>
    <row r="973" spans="1:7" hidden="1" outlineLevel="1" x14ac:dyDescent="0.2">
      <c r="A973" s="100" t="s">
        <v>371</v>
      </c>
      <c r="B973" s="100">
        <v>3</v>
      </c>
      <c r="C973" s="100">
        <v>1</v>
      </c>
      <c r="D973" s="146">
        <v>48400</v>
      </c>
      <c r="E973" s="171"/>
      <c r="F973" s="101"/>
      <c r="G973" s="101">
        <v>44000</v>
      </c>
    </row>
    <row r="974" spans="1:7" hidden="1" outlineLevel="1" x14ac:dyDescent="0.2">
      <c r="A974" s="100" t="s">
        <v>371</v>
      </c>
      <c r="B974" s="100">
        <v>4</v>
      </c>
      <c r="C974" s="100">
        <v>1</v>
      </c>
      <c r="D974" s="146">
        <v>51700</v>
      </c>
      <c r="E974" s="171"/>
      <c r="F974" s="101"/>
      <c r="G974" s="101">
        <v>47000</v>
      </c>
    </row>
    <row r="975" spans="1:7" hidden="1" outlineLevel="1" x14ac:dyDescent="0.2">
      <c r="A975" s="100" t="s">
        <v>371</v>
      </c>
      <c r="B975" s="100">
        <v>5</v>
      </c>
      <c r="C975" s="100">
        <v>1</v>
      </c>
      <c r="D975" s="146">
        <v>55000</v>
      </c>
      <c r="E975" s="171"/>
      <c r="F975" s="101"/>
      <c r="G975" s="101">
        <v>50000</v>
      </c>
    </row>
    <row r="976" spans="1:7" hidden="1" outlineLevel="1" x14ac:dyDescent="0.2">
      <c r="A976" s="100" t="s">
        <v>371</v>
      </c>
      <c r="B976" s="100">
        <v>6</v>
      </c>
      <c r="C976" s="100">
        <v>1</v>
      </c>
      <c r="D976" s="146">
        <v>58300</v>
      </c>
      <c r="E976" s="171"/>
      <c r="F976" s="101"/>
      <c r="G976" s="101">
        <v>53000</v>
      </c>
    </row>
    <row r="977" spans="1:7" hidden="1" outlineLevel="1" x14ac:dyDescent="0.2">
      <c r="A977" s="100" t="s">
        <v>371</v>
      </c>
      <c r="B977" s="100">
        <v>7</v>
      </c>
      <c r="C977" s="100">
        <v>1</v>
      </c>
      <c r="D977" s="146">
        <v>62150</v>
      </c>
      <c r="E977" s="171"/>
      <c r="F977" s="101"/>
      <c r="G977" s="101">
        <v>56500</v>
      </c>
    </row>
    <row r="978" spans="1:7" hidden="1" outlineLevel="1" x14ac:dyDescent="0.2">
      <c r="A978" s="100" t="s">
        <v>371</v>
      </c>
      <c r="B978" s="100">
        <v>8</v>
      </c>
      <c r="C978" s="100">
        <v>1</v>
      </c>
      <c r="D978" s="146">
        <v>66000</v>
      </c>
      <c r="E978" s="171"/>
      <c r="F978" s="101"/>
      <c r="G978" s="101">
        <v>60000</v>
      </c>
    </row>
    <row r="979" spans="1:7" hidden="1" outlineLevel="1" x14ac:dyDescent="0.2">
      <c r="A979" s="100" t="s">
        <v>371</v>
      </c>
      <c r="B979" s="100">
        <v>9</v>
      </c>
      <c r="C979" s="100">
        <v>1</v>
      </c>
      <c r="D979" s="146">
        <v>70400</v>
      </c>
      <c r="E979" s="171"/>
      <c r="F979" s="101"/>
      <c r="G979" s="101">
        <v>64000</v>
      </c>
    </row>
    <row r="980" spans="1:7" hidden="1" outlineLevel="1" x14ac:dyDescent="0.2">
      <c r="A980" s="100" t="s">
        <v>371</v>
      </c>
      <c r="B980" s="100">
        <v>10</v>
      </c>
      <c r="C980" s="100">
        <v>1</v>
      </c>
      <c r="D980" s="146">
        <v>74800</v>
      </c>
      <c r="E980" s="171"/>
      <c r="F980" s="101"/>
      <c r="G980" s="101">
        <v>68000</v>
      </c>
    </row>
    <row r="981" spans="1:7" hidden="1" outlineLevel="1" x14ac:dyDescent="0.2">
      <c r="A981" s="100" t="s">
        <v>371</v>
      </c>
      <c r="B981" s="100">
        <v>11</v>
      </c>
      <c r="C981" s="100">
        <v>1</v>
      </c>
      <c r="D981" s="146">
        <v>79750</v>
      </c>
      <c r="E981" s="171"/>
      <c r="F981" s="101"/>
      <c r="G981" s="101">
        <v>72500</v>
      </c>
    </row>
    <row r="982" spans="1:7" hidden="1" outlineLevel="1" x14ac:dyDescent="0.2">
      <c r="A982" s="100" t="s">
        <v>371</v>
      </c>
      <c r="B982" s="100">
        <v>12</v>
      </c>
      <c r="C982" s="100">
        <v>1</v>
      </c>
      <c r="D982" s="146">
        <v>84700</v>
      </c>
      <c r="E982" s="171"/>
      <c r="F982" s="101"/>
      <c r="G982" s="101">
        <v>77000</v>
      </c>
    </row>
    <row r="983" spans="1:7" hidden="1" outlineLevel="1" x14ac:dyDescent="0.2">
      <c r="A983" s="100" t="s">
        <v>371</v>
      </c>
      <c r="B983" s="100">
        <v>1</v>
      </c>
      <c r="C983" s="100">
        <v>2</v>
      </c>
      <c r="D983" s="146">
        <v>84700</v>
      </c>
      <c r="E983" s="171"/>
      <c r="F983" s="101"/>
      <c r="G983" s="101">
        <v>77000</v>
      </c>
    </row>
    <row r="984" spans="1:7" hidden="1" outlineLevel="1" x14ac:dyDescent="0.2">
      <c r="A984" s="100" t="s">
        <v>371</v>
      </c>
      <c r="B984" s="100">
        <v>2</v>
      </c>
      <c r="C984" s="100">
        <v>2</v>
      </c>
      <c r="D984" s="146">
        <v>86240</v>
      </c>
      <c r="E984" s="171"/>
      <c r="F984" s="101"/>
      <c r="G984" s="101">
        <v>78400</v>
      </c>
    </row>
    <row r="985" spans="1:7" hidden="1" outlineLevel="1" x14ac:dyDescent="0.2">
      <c r="A985" s="100" t="s">
        <v>371</v>
      </c>
      <c r="B985" s="100">
        <v>3</v>
      </c>
      <c r="C985" s="100">
        <v>2</v>
      </c>
      <c r="D985" s="146">
        <v>87780</v>
      </c>
      <c r="E985" s="171"/>
      <c r="F985" s="101"/>
      <c r="G985" s="101">
        <v>79800</v>
      </c>
    </row>
    <row r="986" spans="1:7" hidden="1" outlineLevel="1" x14ac:dyDescent="0.2">
      <c r="A986" s="100" t="s">
        <v>371</v>
      </c>
      <c r="B986" s="100">
        <v>4</v>
      </c>
      <c r="C986" s="100">
        <v>2</v>
      </c>
      <c r="D986" s="146">
        <v>89320</v>
      </c>
      <c r="E986" s="171"/>
      <c r="F986" s="101"/>
      <c r="G986" s="101">
        <v>81200</v>
      </c>
    </row>
    <row r="987" spans="1:7" hidden="1" outlineLevel="1" x14ac:dyDescent="0.2">
      <c r="A987" s="100" t="s">
        <v>371</v>
      </c>
      <c r="B987" s="100">
        <v>5</v>
      </c>
      <c r="C987" s="100">
        <v>2</v>
      </c>
      <c r="D987" s="146">
        <v>90860</v>
      </c>
      <c r="E987" s="171"/>
      <c r="F987" s="101"/>
      <c r="G987" s="101">
        <v>82600</v>
      </c>
    </row>
    <row r="988" spans="1:7" hidden="1" outlineLevel="1" x14ac:dyDescent="0.2">
      <c r="A988" s="100" t="s">
        <v>371</v>
      </c>
      <c r="B988" s="100">
        <v>6</v>
      </c>
      <c r="C988" s="100">
        <v>2</v>
      </c>
      <c r="D988" s="146">
        <v>92400</v>
      </c>
      <c r="E988" s="171"/>
      <c r="F988" s="101"/>
      <c r="G988" s="101">
        <v>84000</v>
      </c>
    </row>
    <row r="989" spans="1:7" hidden="1" outlineLevel="1" x14ac:dyDescent="0.2">
      <c r="A989" s="100" t="s">
        <v>371</v>
      </c>
      <c r="B989" s="100">
        <v>7</v>
      </c>
      <c r="C989" s="100">
        <v>2</v>
      </c>
      <c r="D989" s="146">
        <v>93940</v>
      </c>
      <c r="E989" s="171"/>
      <c r="F989" s="101"/>
      <c r="G989" s="101">
        <v>85400</v>
      </c>
    </row>
    <row r="990" spans="1:7" hidden="1" outlineLevel="1" x14ac:dyDescent="0.2">
      <c r="A990" s="100" t="s">
        <v>371</v>
      </c>
      <c r="B990" s="100">
        <v>8</v>
      </c>
      <c r="C990" s="100">
        <v>2</v>
      </c>
      <c r="D990" s="146">
        <v>95480</v>
      </c>
      <c r="E990" s="171"/>
      <c r="F990" s="101"/>
      <c r="G990" s="101">
        <v>86800</v>
      </c>
    </row>
    <row r="991" spans="1:7" hidden="1" outlineLevel="1" x14ac:dyDescent="0.2">
      <c r="A991" s="100" t="s">
        <v>371</v>
      </c>
      <c r="B991" s="100">
        <v>9</v>
      </c>
      <c r="C991" s="100">
        <v>2</v>
      </c>
      <c r="D991" s="146">
        <v>97020</v>
      </c>
      <c r="E991" s="171"/>
      <c r="F991" s="101"/>
      <c r="G991" s="101">
        <v>88200</v>
      </c>
    </row>
    <row r="992" spans="1:7" hidden="1" outlineLevel="1" x14ac:dyDescent="0.2">
      <c r="A992" s="100" t="s">
        <v>371</v>
      </c>
      <c r="B992" s="100">
        <v>10</v>
      </c>
      <c r="C992" s="100">
        <v>2</v>
      </c>
      <c r="D992" s="146">
        <v>98560</v>
      </c>
      <c r="E992" s="171"/>
      <c r="F992" s="101"/>
      <c r="G992" s="101">
        <v>89600</v>
      </c>
    </row>
    <row r="993" spans="1:7" hidden="1" outlineLevel="1" x14ac:dyDescent="0.2">
      <c r="A993" s="100" t="s">
        <v>371</v>
      </c>
      <c r="B993" s="100">
        <v>11</v>
      </c>
      <c r="C993" s="100">
        <v>2</v>
      </c>
      <c r="D993" s="146">
        <v>100100</v>
      </c>
      <c r="E993" s="171"/>
      <c r="F993" s="101"/>
      <c r="G993" s="101">
        <v>91000</v>
      </c>
    </row>
    <row r="994" spans="1:7" hidden="1" outlineLevel="1" x14ac:dyDescent="0.2">
      <c r="A994" s="100" t="s">
        <v>371</v>
      </c>
      <c r="B994" s="100">
        <v>12</v>
      </c>
      <c r="C994" s="100">
        <v>2</v>
      </c>
      <c r="D994" s="146">
        <v>101640</v>
      </c>
      <c r="E994" s="171"/>
      <c r="F994" s="101"/>
      <c r="G994" s="101">
        <v>92400</v>
      </c>
    </row>
    <row r="995" spans="1:7" hidden="1" outlineLevel="1" x14ac:dyDescent="0.2">
      <c r="A995" s="97" t="s">
        <v>371</v>
      </c>
      <c r="B995" s="97">
        <v>1</v>
      </c>
      <c r="C995" s="97">
        <v>3</v>
      </c>
      <c r="D995" s="147">
        <v>106722</v>
      </c>
      <c r="E995" s="171"/>
      <c r="F995" s="98"/>
      <c r="G995" s="98">
        <v>97020</v>
      </c>
    </row>
    <row r="996" spans="1:7" collapsed="1" x14ac:dyDescent="0.2">
      <c r="A996" s="100" t="s">
        <v>372</v>
      </c>
      <c r="B996" s="100">
        <v>1</v>
      </c>
      <c r="C996" s="100">
        <v>1</v>
      </c>
      <c r="D996" s="146">
        <v>85800</v>
      </c>
      <c r="E996" s="171"/>
      <c r="F996" s="101"/>
      <c r="G996" s="101">
        <v>78000</v>
      </c>
    </row>
    <row r="997" spans="1:7" hidden="1" outlineLevel="1" x14ac:dyDescent="0.2">
      <c r="A997" s="100" t="s">
        <v>372</v>
      </c>
      <c r="B997" s="100">
        <v>2</v>
      </c>
      <c r="C997" s="100">
        <v>1</v>
      </c>
      <c r="D997" s="146">
        <v>91300</v>
      </c>
      <c r="E997" s="171"/>
      <c r="F997" s="101"/>
      <c r="G997" s="101">
        <v>83000</v>
      </c>
    </row>
    <row r="998" spans="1:7" hidden="1" outlineLevel="1" x14ac:dyDescent="0.2">
      <c r="A998" s="100" t="s">
        <v>372</v>
      </c>
      <c r="B998" s="100">
        <v>3</v>
      </c>
      <c r="C998" s="100">
        <v>1</v>
      </c>
      <c r="D998" s="146">
        <v>96800</v>
      </c>
      <c r="E998" s="171"/>
      <c r="F998" s="101"/>
      <c r="G998" s="101">
        <v>88000</v>
      </c>
    </row>
    <row r="999" spans="1:7" hidden="1" outlineLevel="1" x14ac:dyDescent="0.2">
      <c r="A999" s="100" t="s">
        <v>372</v>
      </c>
      <c r="B999" s="100">
        <v>4</v>
      </c>
      <c r="C999" s="100">
        <v>1</v>
      </c>
      <c r="D999" s="146">
        <v>103400</v>
      </c>
      <c r="E999" s="171"/>
      <c r="F999" s="101"/>
      <c r="G999" s="101">
        <v>94000</v>
      </c>
    </row>
    <row r="1000" spans="1:7" hidden="1" outlineLevel="1" x14ac:dyDescent="0.2">
      <c r="A1000" s="100" t="s">
        <v>372</v>
      </c>
      <c r="B1000" s="100">
        <v>5</v>
      </c>
      <c r="C1000" s="100">
        <v>1</v>
      </c>
      <c r="D1000" s="146">
        <v>110000</v>
      </c>
      <c r="E1000" s="171"/>
      <c r="F1000" s="101"/>
      <c r="G1000" s="101">
        <v>100000</v>
      </c>
    </row>
    <row r="1001" spans="1:7" hidden="1" outlineLevel="1" x14ac:dyDescent="0.2">
      <c r="A1001" s="100" t="s">
        <v>372</v>
      </c>
      <c r="B1001" s="100">
        <v>6</v>
      </c>
      <c r="C1001" s="100">
        <v>1</v>
      </c>
      <c r="D1001" s="146">
        <v>116600</v>
      </c>
      <c r="E1001" s="171"/>
      <c r="F1001" s="101"/>
      <c r="G1001" s="101">
        <v>106000</v>
      </c>
    </row>
    <row r="1002" spans="1:7" hidden="1" outlineLevel="1" x14ac:dyDescent="0.2">
      <c r="A1002" s="100" t="s">
        <v>372</v>
      </c>
      <c r="B1002" s="100">
        <v>7</v>
      </c>
      <c r="C1002" s="100">
        <v>1</v>
      </c>
      <c r="D1002" s="146">
        <v>124300</v>
      </c>
      <c r="E1002" s="171"/>
      <c r="F1002" s="101"/>
      <c r="G1002" s="101">
        <v>113000</v>
      </c>
    </row>
    <row r="1003" spans="1:7" hidden="1" outlineLevel="1" x14ac:dyDescent="0.2">
      <c r="A1003" s="100" t="s">
        <v>372</v>
      </c>
      <c r="B1003" s="100">
        <v>8</v>
      </c>
      <c r="C1003" s="100">
        <v>1</v>
      </c>
      <c r="D1003" s="146">
        <v>132000</v>
      </c>
      <c r="E1003" s="171"/>
      <c r="F1003" s="101"/>
      <c r="G1003" s="101">
        <v>120000</v>
      </c>
    </row>
    <row r="1004" spans="1:7" hidden="1" outlineLevel="1" x14ac:dyDescent="0.2">
      <c r="A1004" s="100" t="s">
        <v>372</v>
      </c>
      <c r="B1004" s="100">
        <v>9</v>
      </c>
      <c r="C1004" s="100">
        <v>1</v>
      </c>
      <c r="D1004" s="146">
        <v>140800</v>
      </c>
      <c r="E1004" s="171"/>
      <c r="F1004" s="101"/>
      <c r="G1004" s="101">
        <v>128000</v>
      </c>
    </row>
    <row r="1005" spans="1:7" hidden="1" outlineLevel="1" x14ac:dyDescent="0.2">
      <c r="A1005" s="100" t="s">
        <v>372</v>
      </c>
      <c r="B1005" s="100">
        <v>10</v>
      </c>
      <c r="C1005" s="100">
        <v>1</v>
      </c>
      <c r="D1005" s="146">
        <v>149600</v>
      </c>
      <c r="E1005" s="171"/>
      <c r="F1005" s="101"/>
      <c r="G1005" s="101">
        <v>136000</v>
      </c>
    </row>
    <row r="1006" spans="1:7" hidden="1" outlineLevel="1" x14ac:dyDescent="0.2">
      <c r="A1006" s="100" t="s">
        <v>372</v>
      </c>
      <c r="B1006" s="100">
        <v>11</v>
      </c>
      <c r="C1006" s="100">
        <v>1</v>
      </c>
      <c r="D1006" s="146">
        <v>159500</v>
      </c>
      <c r="E1006" s="171"/>
      <c r="F1006" s="101"/>
      <c r="G1006" s="101">
        <v>145000</v>
      </c>
    </row>
    <row r="1007" spans="1:7" hidden="1" outlineLevel="1" x14ac:dyDescent="0.2">
      <c r="A1007" s="100" t="s">
        <v>372</v>
      </c>
      <c r="B1007" s="100">
        <v>12</v>
      </c>
      <c r="C1007" s="100">
        <v>1</v>
      </c>
      <c r="D1007" s="146">
        <v>169400</v>
      </c>
      <c r="E1007" s="171"/>
      <c r="F1007" s="101"/>
      <c r="G1007" s="101">
        <v>154000</v>
      </c>
    </row>
    <row r="1008" spans="1:7" hidden="1" outlineLevel="1" x14ac:dyDescent="0.2">
      <c r="A1008" s="100" t="s">
        <v>372</v>
      </c>
      <c r="B1008" s="100">
        <v>1</v>
      </c>
      <c r="C1008" s="100">
        <v>2</v>
      </c>
      <c r="D1008" s="146">
        <v>169400</v>
      </c>
      <c r="E1008" s="171"/>
      <c r="F1008" s="101"/>
      <c r="G1008" s="101">
        <v>154000</v>
      </c>
    </row>
    <row r="1009" spans="1:7" hidden="1" outlineLevel="1" x14ac:dyDescent="0.2">
      <c r="A1009" s="100" t="s">
        <v>372</v>
      </c>
      <c r="B1009" s="100">
        <v>2</v>
      </c>
      <c r="C1009" s="100">
        <v>2</v>
      </c>
      <c r="D1009" s="146">
        <v>172480</v>
      </c>
      <c r="E1009" s="171"/>
      <c r="F1009" s="101"/>
      <c r="G1009" s="101">
        <v>156800</v>
      </c>
    </row>
    <row r="1010" spans="1:7" hidden="1" outlineLevel="1" x14ac:dyDescent="0.2">
      <c r="A1010" s="100" t="s">
        <v>372</v>
      </c>
      <c r="B1010" s="100">
        <v>3</v>
      </c>
      <c r="C1010" s="100">
        <v>2</v>
      </c>
      <c r="D1010" s="146">
        <v>175560</v>
      </c>
      <c r="E1010" s="171"/>
      <c r="F1010" s="101"/>
      <c r="G1010" s="101">
        <v>159600</v>
      </c>
    </row>
    <row r="1011" spans="1:7" hidden="1" outlineLevel="1" x14ac:dyDescent="0.2">
      <c r="A1011" s="100" t="s">
        <v>372</v>
      </c>
      <c r="B1011" s="100">
        <v>4</v>
      </c>
      <c r="C1011" s="100">
        <v>2</v>
      </c>
      <c r="D1011" s="146">
        <v>178640</v>
      </c>
      <c r="E1011" s="171"/>
      <c r="F1011" s="101"/>
      <c r="G1011" s="101">
        <v>162400</v>
      </c>
    </row>
    <row r="1012" spans="1:7" hidden="1" outlineLevel="1" x14ac:dyDescent="0.2">
      <c r="A1012" s="100" t="s">
        <v>372</v>
      </c>
      <c r="B1012" s="100">
        <v>5</v>
      </c>
      <c r="C1012" s="100">
        <v>2</v>
      </c>
      <c r="D1012" s="146">
        <v>181720</v>
      </c>
      <c r="E1012" s="171"/>
      <c r="F1012" s="101"/>
      <c r="G1012" s="101">
        <v>165200</v>
      </c>
    </row>
    <row r="1013" spans="1:7" hidden="1" outlineLevel="1" x14ac:dyDescent="0.2">
      <c r="A1013" s="100" t="s">
        <v>372</v>
      </c>
      <c r="B1013" s="100">
        <v>6</v>
      </c>
      <c r="C1013" s="100">
        <v>2</v>
      </c>
      <c r="D1013" s="146">
        <v>184800</v>
      </c>
      <c r="E1013" s="171"/>
      <c r="F1013" s="101"/>
      <c r="G1013" s="101">
        <v>168000</v>
      </c>
    </row>
    <row r="1014" spans="1:7" hidden="1" outlineLevel="1" x14ac:dyDescent="0.2">
      <c r="A1014" s="100" t="s">
        <v>372</v>
      </c>
      <c r="B1014" s="100">
        <v>7</v>
      </c>
      <c r="C1014" s="100">
        <v>2</v>
      </c>
      <c r="D1014" s="146">
        <v>187880</v>
      </c>
      <c r="E1014" s="171"/>
      <c r="F1014" s="101"/>
      <c r="G1014" s="101">
        <v>170800</v>
      </c>
    </row>
    <row r="1015" spans="1:7" hidden="1" outlineLevel="1" x14ac:dyDescent="0.2">
      <c r="A1015" s="100" t="s">
        <v>372</v>
      </c>
      <c r="B1015" s="100">
        <v>8</v>
      </c>
      <c r="C1015" s="100">
        <v>2</v>
      </c>
      <c r="D1015" s="146">
        <v>190960</v>
      </c>
      <c r="E1015" s="171"/>
      <c r="F1015" s="101"/>
      <c r="G1015" s="101">
        <v>173600</v>
      </c>
    </row>
    <row r="1016" spans="1:7" hidden="1" outlineLevel="1" x14ac:dyDescent="0.2">
      <c r="A1016" s="100" t="s">
        <v>372</v>
      </c>
      <c r="B1016" s="100">
        <v>9</v>
      </c>
      <c r="C1016" s="100">
        <v>2</v>
      </c>
      <c r="D1016" s="146">
        <v>194040</v>
      </c>
      <c r="E1016" s="171"/>
      <c r="F1016" s="101"/>
      <c r="G1016" s="101">
        <v>176400</v>
      </c>
    </row>
    <row r="1017" spans="1:7" hidden="1" outlineLevel="1" x14ac:dyDescent="0.2">
      <c r="A1017" s="100" t="s">
        <v>372</v>
      </c>
      <c r="B1017" s="100">
        <v>10</v>
      </c>
      <c r="C1017" s="100">
        <v>2</v>
      </c>
      <c r="D1017" s="146">
        <v>197120</v>
      </c>
      <c r="E1017" s="171"/>
      <c r="F1017" s="101"/>
      <c r="G1017" s="101">
        <v>179200</v>
      </c>
    </row>
    <row r="1018" spans="1:7" hidden="1" outlineLevel="1" x14ac:dyDescent="0.2">
      <c r="A1018" s="100" t="s">
        <v>372</v>
      </c>
      <c r="B1018" s="100">
        <v>11</v>
      </c>
      <c r="C1018" s="100">
        <v>2</v>
      </c>
      <c r="D1018" s="146">
        <v>200200</v>
      </c>
      <c r="E1018" s="171"/>
      <c r="F1018" s="101"/>
      <c r="G1018" s="101">
        <v>182000</v>
      </c>
    </row>
    <row r="1019" spans="1:7" hidden="1" outlineLevel="1" x14ac:dyDescent="0.2">
      <c r="A1019" s="100" t="s">
        <v>372</v>
      </c>
      <c r="B1019" s="100">
        <v>12</v>
      </c>
      <c r="C1019" s="100">
        <v>2</v>
      </c>
      <c r="D1019" s="146">
        <v>203280</v>
      </c>
      <c r="E1019" s="171"/>
      <c r="F1019" s="101"/>
      <c r="G1019" s="101">
        <v>184800</v>
      </c>
    </row>
    <row r="1020" spans="1:7" hidden="1" outlineLevel="1" x14ac:dyDescent="0.2">
      <c r="A1020" s="97" t="s">
        <v>372</v>
      </c>
      <c r="B1020" s="97">
        <v>1</v>
      </c>
      <c r="C1020" s="97">
        <v>3</v>
      </c>
      <c r="D1020" s="147">
        <v>213444</v>
      </c>
      <c r="E1020" s="171"/>
      <c r="F1020" s="98"/>
      <c r="G1020" s="98">
        <v>194040</v>
      </c>
    </row>
    <row r="1021" spans="1:7" collapsed="1" x14ac:dyDescent="0.2">
      <c r="A1021" s="100" t="s">
        <v>373</v>
      </c>
      <c r="B1021" s="100">
        <v>1</v>
      </c>
      <c r="C1021" s="100">
        <v>1</v>
      </c>
      <c r="D1021" s="146">
        <v>85800</v>
      </c>
      <c r="E1021" s="171"/>
      <c r="F1021" s="101"/>
      <c r="G1021" s="101">
        <v>78000</v>
      </c>
    </row>
    <row r="1022" spans="1:7" hidden="1" outlineLevel="1" x14ac:dyDescent="0.2">
      <c r="A1022" s="100" t="s">
        <v>373</v>
      </c>
      <c r="B1022" s="100">
        <v>2</v>
      </c>
      <c r="C1022" s="100">
        <v>1</v>
      </c>
      <c r="D1022" s="146">
        <v>91300</v>
      </c>
      <c r="E1022" s="171"/>
      <c r="F1022" s="101"/>
      <c r="G1022" s="101">
        <v>83000</v>
      </c>
    </row>
    <row r="1023" spans="1:7" hidden="1" outlineLevel="1" x14ac:dyDescent="0.2">
      <c r="A1023" s="100" t="s">
        <v>373</v>
      </c>
      <c r="B1023" s="100">
        <v>3</v>
      </c>
      <c r="C1023" s="100">
        <v>1</v>
      </c>
      <c r="D1023" s="146">
        <v>96800</v>
      </c>
      <c r="E1023" s="171"/>
      <c r="F1023" s="101"/>
      <c r="G1023" s="101">
        <v>88000</v>
      </c>
    </row>
    <row r="1024" spans="1:7" hidden="1" outlineLevel="1" x14ac:dyDescent="0.2">
      <c r="A1024" s="100" t="s">
        <v>373</v>
      </c>
      <c r="B1024" s="100">
        <v>4</v>
      </c>
      <c r="C1024" s="100">
        <v>1</v>
      </c>
      <c r="D1024" s="146">
        <v>103400</v>
      </c>
      <c r="E1024" s="171"/>
      <c r="F1024" s="101"/>
      <c r="G1024" s="101">
        <v>94000</v>
      </c>
    </row>
    <row r="1025" spans="1:7" hidden="1" outlineLevel="1" x14ac:dyDescent="0.2">
      <c r="A1025" s="100" t="s">
        <v>373</v>
      </c>
      <c r="B1025" s="100">
        <v>5</v>
      </c>
      <c r="C1025" s="100">
        <v>1</v>
      </c>
      <c r="D1025" s="146">
        <v>110000</v>
      </c>
      <c r="E1025" s="171"/>
      <c r="F1025" s="101"/>
      <c r="G1025" s="101">
        <v>100000</v>
      </c>
    </row>
    <row r="1026" spans="1:7" hidden="1" outlineLevel="1" x14ac:dyDescent="0.2">
      <c r="A1026" s="100" t="s">
        <v>373</v>
      </c>
      <c r="B1026" s="100">
        <v>6</v>
      </c>
      <c r="C1026" s="100">
        <v>1</v>
      </c>
      <c r="D1026" s="146">
        <v>116600</v>
      </c>
      <c r="E1026" s="171"/>
      <c r="F1026" s="101"/>
      <c r="G1026" s="101">
        <v>106000</v>
      </c>
    </row>
    <row r="1027" spans="1:7" hidden="1" outlineLevel="1" x14ac:dyDescent="0.2">
      <c r="A1027" s="100" t="s">
        <v>373</v>
      </c>
      <c r="B1027" s="100">
        <v>7</v>
      </c>
      <c r="C1027" s="100">
        <v>1</v>
      </c>
      <c r="D1027" s="146">
        <v>124300</v>
      </c>
      <c r="E1027" s="171"/>
      <c r="F1027" s="101"/>
      <c r="G1027" s="101">
        <v>113000</v>
      </c>
    </row>
    <row r="1028" spans="1:7" hidden="1" outlineLevel="1" x14ac:dyDescent="0.2">
      <c r="A1028" s="100" t="s">
        <v>373</v>
      </c>
      <c r="B1028" s="100">
        <v>8</v>
      </c>
      <c r="C1028" s="100">
        <v>1</v>
      </c>
      <c r="D1028" s="146">
        <v>132000</v>
      </c>
      <c r="E1028" s="171"/>
      <c r="F1028" s="101"/>
      <c r="G1028" s="101">
        <v>120000</v>
      </c>
    </row>
    <row r="1029" spans="1:7" hidden="1" outlineLevel="1" x14ac:dyDescent="0.2">
      <c r="A1029" s="100" t="s">
        <v>373</v>
      </c>
      <c r="B1029" s="100">
        <v>9</v>
      </c>
      <c r="C1029" s="100">
        <v>1</v>
      </c>
      <c r="D1029" s="146">
        <v>140800</v>
      </c>
      <c r="E1029" s="171"/>
      <c r="F1029" s="101"/>
      <c r="G1029" s="101">
        <v>128000</v>
      </c>
    </row>
    <row r="1030" spans="1:7" hidden="1" outlineLevel="1" x14ac:dyDescent="0.2">
      <c r="A1030" s="100" t="s">
        <v>373</v>
      </c>
      <c r="B1030" s="100">
        <v>10</v>
      </c>
      <c r="C1030" s="100">
        <v>1</v>
      </c>
      <c r="D1030" s="146">
        <v>149600</v>
      </c>
      <c r="E1030" s="171"/>
      <c r="F1030" s="101"/>
      <c r="G1030" s="101">
        <v>136000</v>
      </c>
    </row>
    <row r="1031" spans="1:7" hidden="1" outlineLevel="1" x14ac:dyDescent="0.2">
      <c r="A1031" s="100" t="s">
        <v>373</v>
      </c>
      <c r="B1031" s="100">
        <v>11</v>
      </c>
      <c r="C1031" s="100">
        <v>1</v>
      </c>
      <c r="D1031" s="146">
        <v>159500</v>
      </c>
      <c r="E1031" s="171"/>
      <c r="F1031" s="101"/>
      <c r="G1031" s="101">
        <v>145000</v>
      </c>
    </row>
    <row r="1032" spans="1:7" hidden="1" outlineLevel="1" x14ac:dyDescent="0.2">
      <c r="A1032" s="100" t="s">
        <v>373</v>
      </c>
      <c r="B1032" s="100">
        <v>12</v>
      </c>
      <c r="C1032" s="100">
        <v>1</v>
      </c>
      <c r="D1032" s="146">
        <v>169400</v>
      </c>
      <c r="E1032" s="171"/>
      <c r="F1032" s="101"/>
      <c r="G1032" s="101">
        <v>154000</v>
      </c>
    </row>
    <row r="1033" spans="1:7" hidden="1" outlineLevel="1" x14ac:dyDescent="0.2">
      <c r="A1033" s="100" t="s">
        <v>373</v>
      </c>
      <c r="B1033" s="100">
        <v>1</v>
      </c>
      <c r="C1033" s="100">
        <v>2</v>
      </c>
      <c r="D1033" s="146">
        <v>169400</v>
      </c>
      <c r="E1033" s="171"/>
      <c r="F1033" s="101"/>
      <c r="G1033" s="101">
        <v>154000</v>
      </c>
    </row>
    <row r="1034" spans="1:7" hidden="1" outlineLevel="1" x14ac:dyDescent="0.2">
      <c r="A1034" s="100" t="s">
        <v>373</v>
      </c>
      <c r="B1034" s="100">
        <v>2</v>
      </c>
      <c r="C1034" s="100">
        <v>2</v>
      </c>
      <c r="D1034" s="146">
        <v>172480</v>
      </c>
      <c r="E1034" s="171"/>
      <c r="F1034" s="101"/>
      <c r="G1034" s="101">
        <v>156800</v>
      </c>
    </row>
    <row r="1035" spans="1:7" hidden="1" outlineLevel="1" x14ac:dyDescent="0.2">
      <c r="A1035" s="100" t="s">
        <v>373</v>
      </c>
      <c r="B1035" s="100">
        <v>3</v>
      </c>
      <c r="C1035" s="100">
        <v>2</v>
      </c>
      <c r="D1035" s="146">
        <v>175560</v>
      </c>
      <c r="E1035" s="171"/>
      <c r="F1035" s="101"/>
      <c r="G1035" s="101">
        <v>159600</v>
      </c>
    </row>
    <row r="1036" spans="1:7" hidden="1" outlineLevel="1" x14ac:dyDescent="0.2">
      <c r="A1036" s="100" t="s">
        <v>373</v>
      </c>
      <c r="B1036" s="100">
        <v>4</v>
      </c>
      <c r="C1036" s="100">
        <v>2</v>
      </c>
      <c r="D1036" s="146">
        <v>178640</v>
      </c>
      <c r="E1036" s="171"/>
      <c r="F1036" s="101"/>
      <c r="G1036" s="101">
        <v>162400</v>
      </c>
    </row>
    <row r="1037" spans="1:7" hidden="1" outlineLevel="1" x14ac:dyDescent="0.2">
      <c r="A1037" s="100" t="s">
        <v>373</v>
      </c>
      <c r="B1037" s="100">
        <v>5</v>
      </c>
      <c r="C1037" s="100">
        <v>2</v>
      </c>
      <c r="D1037" s="146">
        <v>181720</v>
      </c>
      <c r="E1037" s="171"/>
      <c r="F1037" s="101"/>
      <c r="G1037" s="101">
        <v>165200</v>
      </c>
    </row>
    <row r="1038" spans="1:7" hidden="1" outlineLevel="1" x14ac:dyDescent="0.2">
      <c r="A1038" s="100" t="s">
        <v>373</v>
      </c>
      <c r="B1038" s="100">
        <v>6</v>
      </c>
      <c r="C1038" s="100">
        <v>2</v>
      </c>
      <c r="D1038" s="146">
        <v>184800</v>
      </c>
      <c r="E1038" s="171"/>
      <c r="F1038" s="101"/>
      <c r="G1038" s="101">
        <v>168000</v>
      </c>
    </row>
    <row r="1039" spans="1:7" hidden="1" outlineLevel="1" x14ac:dyDescent="0.2">
      <c r="A1039" s="100" t="s">
        <v>373</v>
      </c>
      <c r="B1039" s="100">
        <v>7</v>
      </c>
      <c r="C1039" s="100">
        <v>2</v>
      </c>
      <c r="D1039" s="146">
        <v>187880</v>
      </c>
      <c r="E1039" s="171"/>
      <c r="F1039" s="101"/>
      <c r="G1039" s="101">
        <v>170800</v>
      </c>
    </row>
    <row r="1040" spans="1:7" hidden="1" outlineLevel="1" x14ac:dyDescent="0.2">
      <c r="A1040" s="100" t="s">
        <v>373</v>
      </c>
      <c r="B1040" s="100">
        <v>8</v>
      </c>
      <c r="C1040" s="100">
        <v>2</v>
      </c>
      <c r="D1040" s="146">
        <v>190960</v>
      </c>
      <c r="E1040" s="171"/>
      <c r="F1040" s="101"/>
      <c r="G1040" s="101">
        <v>173600</v>
      </c>
    </row>
    <row r="1041" spans="1:7" hidden="1" outlineLevel="1" x14ac:dyDescent="0.2">
      <c r="A1041" s="100" t="s">
        <v>373</v>
      </c>
      <c r="B1041" s="100">
        <v>9</v>
      </c>
      <c r="C1041" s="100">
        <v>2</v>
      </c>
      <c r="D1041" s="146">
        <v>194040</v>
      </c>
      <c r="E1041" s="171"/>
      <c r="F1041" s="101"/>
      <c r="G1041" s="101">
        <v>176400</v>
      </c>
    </row>
    <row r="1042" spans="1:7" hidden="1" outlineLevel="1" x14ac:dyDescent="0.2">
      <c r="A1042" s="100" t="s">
        <v>373</v>
      </c>
      <c r="B1042" s="100">
        <v>10</v>
      </c>
      <c r="C1042" s="100">
        <v>2</v>
      </c>
      <c r="D1042" s="146">
        <v>197120</v>
      </c>
      <c r="E1042" s="171"/>
      <c r="F1042" s="101"/>
      <c r="G1042" s="101">
        <v>179200</v>
      </c>
    </row>
    <row r="1043" spans="1:7" hidden="1" outlineLevel="1" x14ac:dyDescent="0.2">
      <c r="A1043" s="100" t="s">
        <v>373</v>
      </c>
      <c r="B1043" s="100">
        <v>11</v>
      </c>
      <c r="C1043" s="100">
        <v>2</v>
      </c>
      <c r="D1043" s="146">
        <v>200200</v>
      </c>
      <c r="E1043" s="171"/>
      <c r="F1043" s="101"/>
      <c r="G1043" s="101">
        <v>182000</v>
      </c>
    </row>
    <row r="1044" spans="1:7" hidden="1" outlineLevel="1" x14ac:dyDescent="0.2">
      <c r="A1044" s="100" t="s">
        <v>373</v>
      </c>
      <c r="B1044" s="100">
        <v>12</v>
      </c>
      <c r="C1044" s="100">
        <v>2</v>
      </c>
      <c r="D1044" s="146">
        <v>203280</v>
      </c>
      <c r="E1044" s="171"/>
      <c r="F1044" s="101"/>
      <c r="G1044" s="101">
        <v>184800</v>
      </c>
    </row>
    <row r="1045" spans="1:7" hidden="1" outlineLevel="1" x14ac:dyDescent="0.2">
      <c r="A1045" s="97" t="s">
        <v>373</v>
      </c>
      <c r="B1045" s="97">
        <v>1</v>
      </c>
      <c r="C1045" s="97">
        <v>3</v>
      </c>
      <c r="D1045" s="147">
        <v>213444</v>
      </c>
      <c r="E1045" s="171"/>
      <c r="F1045" s="98"/>
      <c r="G1045" s="98">
        <v>194040</v>
      </c>
    </row>
    <row r="1046" spans="1:7" collapsed="1" x14ac:dyDescent="0.2">
      <c r="A1046" s="100" t="s">
        <v>374</v>
      </c>
      <c r="B1046" s="100">
        <v>1</v>
      </c>
      <c r="C1046" s="100">
        <v>1</v>
      </c>
      <c r="D1046" s="146">
        <v>42900</v>
      </c>
      <c r="E1046" s="171"/>
      <c r="F1046" s="101"/>
      <c r="G1046" s="101">
        <v>39000</v>
      </c>
    </row>
    <row r="1047" spans="1:7" hidden="1" outlineLevel="1" x14ac:dyDescent="0.2">
      <c r="A1047" s="100" t="s">
        <v>374</v>
      </c>
      <c r="B1047" s="100">
        <v>2</v>
      </c>
      <c r="C1047" s="100">
        <v>1</v>
      </c>
      <c r="D1047" s="146">
        <v>45650</v>
      </c>
      <c r="E1047" s="171"/>
      <c r="F1047" s="101"/>
      <c r="G1047" s="101">
        <v>41500</v>
      </c>
    </row>
    <row r="1048" spans="1:7" hidden="1" outlineLevel="1" x14ac:dyDescent="0.2">
      <c r="A1048" s="100" t="s">
        <v>374</v>
      </c>
      <c r="B1048" s="100">
        <v>3</v>
      </c>
      <c r="C1048" s="100">
        <v>1</v>
      </c>
      <c r="D1048" s="146">
        <v>48400</v>
      </c>
      <c r="E1048" s="171"/>
      <c r="F1048" s="101"/>
      <c r="G1048" s="101">
        <v>44000</v>
      </c>
    </row>
    <row r="1049" spans="1:7" hidden="1" outlineLevel="1" x14ac:dyDescent="0.2">
      <c r="A1049" s="100" t="s">
        <v>374</v>
      </c>
      <c r="B1049" s="100">
        <v>4</v>
      </c>
      <c r="C1049" s="100">
        <v>1</v>
      </c>
      <c r="D1049" s="146">
        <v>51700</v>
      </c>
      <c r="E1049" s="171"/>
      <c r="F1049" s="101"/>
      <c r="G1049" s="101">
        <v>47000</v>
      </c>
    </row>
    <row r="1050" spans="1:7" hidden="1" outlineLevel="1" x14ac:dyDescent="0.2">
      <c r="A1050" s="100" t="s">
        <v>374</v>
      </c>
      <c r="B1050" s="100">
        <v>5</v>
      </c>
      <c r="C1050" s="100">
        <v>1</v>
      </c>
      <c r="D1050" s="146">
        <v>55000</v>
      </c>
      <c r="E1050" s="171"/>
      <c r="F1050" s="101"/>
      <c r="G1050" s="101">
        <v>50000</v>
      </c>
    </row>
    <row r="1051" spans="1:7" hidden="1" outlineLevel="1" x14ac:dyDescent="0.2">
      <c r="A1051" s="100" t="s">
        <v>374</v>
      </c>
      <c r="B1051" s="100">
        <v>6</v>
      </c>
      <c r="C1051" s="100">
        <v>1</v>
      </c>
      <c r="D1051" s="146">
        <v>58300</v>
      </c>
      <c r="E1051" s="171"/>
      <c r="F1051" s="101"/>
      <c r="G1051" s="101">
        <v>53000</v>
      </c>
    </row>
    <row r="1052" spans="1:7" hidden="1" outlineLevel="1" x14ac:dyDescent="0.2">
      <c r="A1052" s="100" t="s">
        <v>374</v>
      </c>
      <c r="B1052" s="100">
        <v>7</v>
      </c>
      <c r="C1052" s="100">
        <v>1</v>
      </c>
      <c r="D1052" s="146">
        <v>62150</v>
      </c>
      <c r="E1052" s="171"/>
      <c r="F1052" s="101"/>
      <c r="G1052" s="101">
        <v>56500</v>
      </c>
    </row>
    <row r="1053" spans="1:7" hidden="1" outlineLevel="1" x14ac:dyDescent="0.2">
      <c r="A1053" s="100" t="s">
        <v>374</v>
      </c>
      <c r="B1053" s="100">
        <v>8</v>
      </c>
      <c r="C1053" s="100">
        <v>1</v>
      </c>
      <c r="D1053" s="146">
        <v>66000</v>
      </c>
      <c r="E1053" s="171"/>
      <c r="F1053" s="101"/>
      <c r="G1053" s="101">
        <v>60000</v>
      </c>
    </row>
    <row r="1054" spans="1:7" hidden="1" outlineLevel="1" x14ac:dyDescent="0.2">
      <c r="A1054" s="100" t="s">
        <v>374</v>
      </c>
      <c r="B1054" s="100">
        <v>9</v>
      </c>
      <c r="C1054" s="100">
        <v>1</v>
      </c>
      <c r="D1054" s="146">
        <v>70400</v>
      </c>
      <c r="E1054" s="171"/>
      <c r="F1054" s="101"/>
      <c r="G1054" s="101">
        <v>64000</v>
      </c>
    </row>
    <row r="1055" spans="1:7" hidden="1" outlineLevel="1" x14ac:dyDescent="0.2">
      <c r="A1055" s="100" t="s">
        <v>374</v>
      </c>
      <c r="B1055" s="100">
        <v>10</v>
      </c>
      <c r="C1055" s="100">
        <v>1</v>
      </c>
      <c r="D1055" s="146">
        <v>74800</v>
      </c>
      <c r="E1055" s="171"/>
      <c r="F1055" s="101"/>
      <c r="G1055" s="101">
        <v>68000</v>
      </c>
    </row>
    <row r="1056" spans="1:7" hidden="1" outlineLevel="1" x14ac:dyDescent="0.2">
      <c r="A1056" s="100" t="s">
        <v>374</v>
      </c>
      <c r="B1056" s="100">
        <v>11</v>
      </c>
      <c r="C1056" s="100">
        <v>1</v>
      </c>
      <c r="D1056" s="146">
        <v>79750</v>
      </c>
      <c r="E1056" s="171"/>
      <c r="F1056" s="101"/>
      <c r="G1056" s="101">
        <v>72500</v>
      </c>
    </row>
    <row r="1057" spans="1:7" hidden="1" outlineLevel="1" x14ac:dyDescent="0.2">
      <c r="A1057" s="100" t="s">
        <v>374</v>
      </c>
      <c r="B1057" s="100">
        <v>12</v>
      </c>
      <c r="C1057" s="100">
        <v>1</v>
      </c>
      <c r="D1057" s="146">
        <v>84700</v>
      </c>
      <c r="E1057" s="171"/>
      <c r="F1057" s="101"/>
      <c r="G1057" s="101">
        <v>77000</v>
      </c>
    </row>
    <row r="1058" spans="1:7" hidden="1" outlineLevel="1" x14ac:dyDescent="0.2">
      <c r="A1058" s="100" t="s">
        <v>374</v>
      </c>
      <c r="B1058" s="100">
        <v>1</v>
      </c>
      <c r="C1058" s="100">
        <v>2</v>
      </c>
      <c r="D1058" s="146">
        <v>84700</v>
      </c>
      <c r="E1058" s="171"/>
      <c r="F1058" s="101"/>
      <c r="G1058" s="101">
        <v>77000</v>
      </c>
    </row>
    <row r="1059" spans="1:7" hidden="1" outlineLevel="1" x14ac:dyDescent="0.2">
      <c r="A1059" s="100" t="s">
        <v>374</v>
      </c>
      <c r="B1059" s="100">
        <v>2</v>
      </c>
      <c r="C1059" s="100">
        <v>2</v>
      </c>
      <c r="D1059" s="146">
        <v>86240</v>
      </c>
      <c r="E1059" s="171"/>
      <c r="F1059" s="101"/>
      <c r="G1059" s="101">
        <v>78400</v>
      </c>
    </row>
    <row r="1060" spans="1:7" hidden="1" outlineLevel="1" x14ac:dyDescent="0.2">
      <c r="A1060" s="100" t="s">
        <v>374</v>
      </c>
      <c r="B1060" s="100">
        <v>3</v>
      </c>
      <c r="C1060" s="100">
        <v>2</v>
      </c>
      <c r="D1060" s="146">
        <v>87780</v>
      </c>
      <c r="E1060" s="171"/>
      <c r="F1060" s="101"/>
      <c r="G1060" s="101">
        <v>79800</v>
      </c>
    </row>
    <row r="1061" spans="1:7" hidden="1" outlineLevel="1" x14ac:dyDescent="0.2">
      <c r="A1061" s="100" t="s">
        <v>374</v>
      </c>
      <c r="B1061" s="100">
        <v>4</v>
      </c>
      <c r="C1061" s="100">
        <v>2</v>
      </c>
      <c r="D1061" s="146">
        <v>89320</v>
      </c>
      <c r="E1061" s="171"/>
      <c r="F1061" s="101"/>
      <c r="G1061" s="101">
        <v>81200</v>
      </c>
    </row>
    <row r="1062" spans="1:7" hidden="1" outlineLevel="1" x14ac:dyDescent="0.2">
      <c r="A1062" s="100" t="s">
        <v>374</v>
      </c>
      <c r="B1062" s="100">
        <v>5</v>
      </c>
      <c r="C1062" s="100">
        <v>2</v>
      </c>
      <c r="D1062" s="146">
        <v>90860</v>
      </c>
      <c r="E1062" s="171"/>
      <c r="F1062" s="101"/>
      <c r="G1062" s="101">
        <v>82600</v>
      </c>
    </row>
    <row r="1063" spans="1:7" hidden="1" outlineLevel="1" x14ac:dyDescent="0.2">
      <c r="A1063" s="100" t="s">
        <v>374</v>
      </c>
      <c r="B1063" s="100">
        <v>6</v>
      </c>
      <c r="C1063" s="100">
        <v>2</v>
      </c>
      <c r="D1063" s="146">
        <v>92400</v>
      </c>
      <c r="E1063" s="171"/>
      <c r="F1063" s="101"/>
      <c r="G1063" s="101">
        <v>84000</v>
      </c>
    </row>
    <row r="1064" spans="1:7" hidden="1" outlineLevel="1" x14ac:dyDescent="0.2">
      <c r="A1064" s="100" t="s">
        <v>374</v>
      </c>
      <c r="B1064" s="100">
        <v>7</v>
      </c>
      <c r="C1064" s="100">
        <v>2</v>
      </c>
      <c r="D1064" s="146">
        <v>93940</v>
      </c>
      <c r="E1064" s="171"/>
      <c r="F1064" s="101"/>
      <c r="G1064" s="101">
        <v>85400</v>
      </c>
    </row>
    <row r="1065" spans="1:7" hidden="1" outlineLevel="1" x14ac:dyDescent="0.2">
      <c r="A1065" s="100" t="s">
        <v>374</v>
      </c>
      <c r="B1065" s="100">
        <v>8</v>
      </c>
      <c r="C1065" s="100">
        <v>2</v>
      </c>
      <c r="D1065" s="146">
        <v>95480</v>
      </c>
      <c r="E1065" s="171"/>
      <c r="F1065" s="101"/>
      <c r="G1065" s="101">
        <v>86800</v>
      </c>
    </row>
    <row r="1066" spans="1:7" hidden="1" outlineLevel="1" x14ac:dyDescent="0.2">
      <c r="A1066" s="100" t="s">
        <v>374</v>
      </c>
      <c r="B1066" s="100">
        <v>9</v>
      </c>
      <c r="C1066" s="100">
        <v>2</v>
      </c>
      <c r="D1066" s="146">
        <v>97020</v>
      </c>
      <c r="E1066" s="171"/>
      <c r="F1066" s="101"/>
      <c r="G1066" s="101">
        <v>88200</v>
      </c>
    </row>
    <row r="1067" spans="1:7" hidden="1" outlineLevel="1" x14ac:dyDescent="0.2">
      <c r="A1067" s="100" t="s">
        <v>374</v>
      </c>
      <c r="B1067" s="100">
        <v>10</v>
      </c>
      <c r="C1067" s="100">
        <v>2</v>
      </c>
      <c r="D1067" s="146">
        <v>98560</v>
      </c>
      <c r="E1067" s="171"/>
      <c r="F1067" s="101"/>
      <c r="G1067" s="101">
        <v>89600</v>
      </c>
    </row>
    <row r="1068" spans="1:7" hidden="1" outlineLevel="1" x14ac:dyDescent="0.2">
      <c r="A1068" s="100" t="s">
        <v>374</v>
      </c>
      <c r="B1068" s="100">
        <v>11</v>
      </c>
      <c r="C1068" s="100">
        <v>2</v>
      </c>
      <c r="D1068" s="146">
        <v>100100</v>
      </c>
      <c r="E1068" s="171"/>
      <c r="F1068" s="101"/>
      <c r="G1068" s="101">
        <v>91000</v>
      </c>
    </row>
    <row r="1069" spans="1:7" hidden="1" outlineLevel="1" x14ac:dyDescent="0.2">
      <c r="A1069" s="100" t="s">
        <v>374</v>
      </c>
      <c r="B1069" s="100">
        <v>12</v>
      </c>
      <c r="C1069" s="100">
        <v>2</v>
      </c>
      <c r="D1069" s="146">
        <v>101640</v>
      </c>
      <c r="E1069" s="171"/>
      <c r="F1069" s="101"/>
      <c r="G1069" s="101">
        <v>92400</v>
      </c>
    </row>
    <row r="1070" spans="1:7" hidden="1" outlineLevel="1" x14ac:dyDescent="0.2">
      <c r="A1070" s="97" t="s">
        <v>374</v>
      </c>
      <c r="B1070" s="97">
        <v>1</v>
      </c>
      <c r="C1070" s="97">
        <v>3</v>
      </c>
      <c r="D1070" s="147">
        <v>106722</v>
      </c>
      <c r="E1070" s="171"/>
      <c r="F1070" s="98"/>
      <c r="G1070" s="98">
        <v>97020</v>
      </c>
    </row>
    <row r="1071" spans="1:7" collapsed="1" x14ac:dyDescent="0.2">
      <c r="A1071" s="100" t="s">
        <v>375</v>
      </c>
      <c r="B1071" s="100">
        <v>1</v>
      </c>
      <c r="C1071" s="100">
        <v>1</v>
      </c>
      <c r="D1071" s="146">
        <v>42900</v>
      </c>
      <c r="E1071" s="171"/>
      <c r="F1071" s="101"/>
      <c r="G1071" s="101">
        <v>39000</v>
      </c>
    </row>
    <row r="1072" spans="1:7" hidden="1" outlineLevel="1" x14ac:dyDescent="0.2">
      <c r="A1072" s="100" t="s">
        <v>375</v>
      </c>
      <c r="B1072" s="100">
        <v>2</v>
      </c>
      <c r="C1072" s="100">
        <v>1</v>
      </c>
      <c r="D1072" s="146">
        <v>45650</v>
      </c>
      <c r="E1072" s="171"/>
      <c r="F1072" s="101"/>
      <c r="G1072" s="101">
        <v>41500</v>
      </c>
    </row>
    <row r="1073" spans="1:7" hidden="1" outlineLevel="1" x14ac:dyDescent="0.2">
      <c r="A1073" s="100" t="s">
        <v>375</v>
      </c>
      <c r="B1073" s="100">
        <v>3</v>
      </c>
      <c r="C1073" s="100">
        <v>1</v>
      </c>
      <c r="D1073" s="146">
        <v>48400</v>
      </c>
      <c r="E1073" s="171"/>
      <c r="F1073" s="101"/>
      <c r="G1073" s="101">
        <v>44000</v>
      </c>
    </row>
    <row r="1074" spans="1:7" hidden="1" outlineLevel="1" x14ac:dyDescent="0.2">
      <c r="A1074" s="100" t="s">
        <v>375</v>
      </c>
      <c r="B1074" s="100">
        <v>4</v>
      </c>
      <c r="C1074" s="100">
        <v>1</v>
      </c>
      <c r="D1074" s="146">
        <v>51700</v>
      </c>
      <c r="E1074" s="171"/>
      <c r="F1074" s="101"/>
      <c r="G1074" s="101">
        <v>47000</v>
      </c>
    </row>
    <row r="1075" spans="1:7" hidden="1" outlineLevel="1" x14ac:dyDescent="0.2">
      <c r="A1075" s="100" t="s">
        <v>375</v>
      </c>
      <c r="B1075" s="100">
        <v>5</v>
      </c>
      <c r="C1075" s="100">
        <v>1</v>
      </c>
      <c r="D1075" s="146">
        <v>55000</v>
      </c>
      <c r="E1075" s="171"/>
      <c r="F1075" s="101"/>
      <c r="G1075" s="101">
        <v>50000</v>
      </c>
    </row>
    <row r="1076" spans="1:7" hidden="1" outlineLevel="1" x14ac:dyDescent="0.2">
      <c r="A1076" s="100" t="s">
        <v>375</v>
      </c>
      <c r="B1076" s="100">
        <v>6</v>
      </c>
      <c r="C1076" s="100">
        <v>1</v>
      </c>
      <c r="D1076" s="146">
        <v>58300</v>
      </c>
      <c r="E1076" s="171"/>
      <c r="F1076" s="101"/>
      <c r="G1076" s="101">
        <v>53000</v>
      </c>
    </row>
    <row r="1077" spans="1:7" hidden="1" outlineLevel="1" x14ac:dyDescent="0.2">
      <c r="A1077" s="100" t="s">
        <v>375</v>
      </c>
      <c r="B1077" s="100">
        <v>7</v>
      </c>
      <c r="C1077" s="100">
        <v>1</v>
      </c>
      <c r="D1077" s="146">
        <v>62150</v>
      </c>
      <c r="E1077" s="171"/>
      <c r="F1077" s="101"/>
      <c r="G1077" s="101">
        <v>56500</v>
      </c>
    </row>
    <row r="1078" spans="1:7" hidden="1" outlineLevel="1" x14ac:dyDescent="0.2">
      <c r="A1078" s="100" t="s">
        <v>375</v>
      </c>
      <c r="B1078" s="100">
        <v>8</v>
      </c>
      <c r="C1078" s="100">
        <v>1</v>
      </c>
      <c r="D1078" s="146">
        <v>66000</v>
      </c>
      <c r="E1078" s="171"/>
      <c r="F1078" s="101"/>
      <c r="G1078" s="101">
        <v>60000</v>
      </c>
    </row>
    <row r="1079" spans="1:7" hidden="1" outlineLevel="1" x14ac:dyDescent="0.2">
      <c r="A1079" s="100" t="s">
        <v>375</v>
      </c>
      <c r="B1079" s="100">
        <v>9</v>
      </c>
      <c r="C1079" s="100">
        <v>1</v>
      </c>
      <c r="D1079" s="146">
        <v>70400</v>
      </c>
      <c r="E1079" s="171"/>
      <c r="F1079" s="101"/>
      <c r="G1079" s="101">
        <v>64000</v>
      </c>
    </row>
    <row r="1080" spans="1:7" hidden="1" outlineLevel="1" x14ac:dyDescent="0.2">
      <c r="A1080" s="100" t="s">
        <v>375</v>
      </c>
      <c r="B1080" s="100">
        <v>10</v>
      </c>
      <c r="C1080" s="100">
        <v>1</v>
      </c>
      <c r="D1080" s="146">
        <v>74800</v>
      </c>
      <c r="E1080" s="171"/>
      <c r="F1080" s="101"/>
      <c r="G1080" s="101">
        <v>68000</v>
      </c>
    </row>
    <row r="1081" spans="1:7" hidden="1" outlineLevel="1" x14ac:dyDescent="0.2">
      <c r="A1081" s="100" t="s">
        <v>375</v>
      </c>
      <c r="B1081" s="100">
        <v>11</v>
      </c>
      <c r="C1081" s="100">
        <v>1</v>
      </c>
      <c r="D1081" s="146">
        <v>79750</v>
      </c>
      <c r="E1081" s="171"/>
      <c r="F1081" s="101"/>
      <c r="G1081" s="101">
        <v>72500</v>
      </c>
    </row>
    <row r="1082" spans="1:7" hidden="1" outlineLevel="1" x14ac:dyDescent="0.2">
      <c r="A1082" s="100" t="s">
        <v>375</v>
      </c>
      <c r="B1082" s="100">
        <v>12</v>
      </c>
      <c r="C1082" s="100">
        <v>1</v>
      </c>
      <c r="D1082" s="146">
        <v>84700</v>
      </c>
      <c r="E1082" s="171"/>
      <c r="F1082" s="101"/>
      <c r="G1082" s="101">
        <v>77000</v>
      </c>
    </row>
    <row r="1083" spans="1:7" hidden="1" outlineLevel="1" x14ac:dyDescent="0.2">
      <c r="A1083" s="100" t="s">
        <v>375</v>
      </c>
      <c r="B1083" s="100">
        <v>1</v>
      </c>
      <c r="C1083" s="100">
        <v>2</v>
      </c>
      <c r="D1083" s="146">
        <v>84700</v>
      </c>
      <c r="E1083" s="171"/>
      <c r="F1083" s="101"/>
      <c r="G1083" s="101">
        <v>77000</v>
      </c>
    </row>
    <row r="1084" spans="1:7" hidden="1" outlineLevel="1" x14ac:dyDescent="0.2">
      <c r="A1084" s="100" t="s">
        <v>375</v>
      </c>
      <c r="B1084" s="100">
        <v>2</v>
      </c>
      <c r="C1084" s="100">
        <v>2</v>
      </c>
      <c r="D1084" s="146">
        <v>86240</v>
      </c>
      <c r="E1084" s="171"/>
      <c r="F1084" s="101"/>
      <c r="G1084" s="101">
        <v>78400</v>
      </c>
    </row>
    <row r="1085" spans="1:7" hidden="1" outlineLevel="1" x14ac:dyDescent="0.2">
      <c r="A1085" s="100" t="s">
        <v>375</v>
      </c>
      <c r="B1085" s="100">
        <v>3</v>
      </c>
      <c r="C1085" s="100">
        <v>2</v>
      </c>
      <c r="D1085" s="146">
        <v>87780</v>
      </c>
      <c r="E1085" s="171"/>
      <c r="F1085" s="101"/>
      <c r="G1085" s="101">
        <v>79800</v>
      </c>
    </row>
    <row r="1086" spans="1:7" hidden="1" outlineLevel="1" x14ac:dyDescent="0.2">
      <c r="A1086" s="100" t="s">
        <v>375</v>
      </c>
      <c r="B1086" s="100">
        <v>4</v>
      </c>
      <c r="C1086" s="100">
        <v>2</v>
      </c>
      <c r="D1086" s="146">
        <v>89320</v>
      </c>
      <c r="E1086" s="171"/>
      <c r="F1086" s="101"/>
      <c r="G1086" s="101">
        <v>81200</v>
      </c>
    </row>
    <row r="1087" spans="1:7" hidden="1" outlineLevel="1" x14ac:dyDescent="0.2">
      <c r="A1087" s="100" t="s">
        <v>375</v>
      </c>
      <c r="B1087" s="100">
        <v>5</v>
      </c>
      <c r="C1087" s="100">
        <v>2</v>
      </c>
      <c r="D1087" s="146">
        <v>90860</v>
      </c>
      <c r="E1087" s="171"/>
      <c r="F1087" s="101"/>
      <c r="G1087" s="101">
        <v>82600</v>
      </c>
    </row>
    <row r="1088" spans="1:7" hidden="1" outlineLevel="1" x14ac:dyDescent="0.2">
      <c r="A1088" s="100" t="s">
        <v>375</v>
      </c>
      <c r="B1088" s="100">
        <v>6</v>
      </c>
      <c r="C1088" s="100">
        <v>2</v>
      </c>
      <c r="D1088" s="146">
        <v>92400</v>
      </c>
      <c r="E1088" s="171"/>
      <c r="F1088" s="101"/>
      <c r="G1088" s="101">
        <v>84000</v>
      </c>
    </row>
    <row r="1089" spans="1:7" hidden="1" outlineLevel="1" x14ac:dyDescent="0.2">
      <c r="A1089" s="100" t="s">
        <v>375</v>
      </c>
      <c r="B1089" s="100">
        <v>7</v>
      </c>
      <c r="C1089" s="100">
        <v>2</v>
      </c>
      <c r="D1089" s="146">
        <v>93940</v>
      </c>
      <c r="E1089" s="171"/>
      <c r="F1089" s="101"/>
      <c r="G1089" s="101">
        <v>85400</v>
      </c>
    </row>
    <row r="1090" spans="1:7" hidden="1" outlineLevel="1" x14ac:dyDescent="0.2">
      <c r="A1090" s="100" t="s">
        <v>375</v>
      </c>
      <c r="B1090" s="100">
        <v>8</v>
      </c>
      <c r="C1090" s="100">
        <v>2</v>
      </c>
      <c r="D1090" s="146">
        <v>95480</v>
      </c>
      <c r="E1090" s="171"/>
      <c r="F1090" s="101"/>
      <c r="G1090" s="101">
        <v>86800</v>
      </c>
    </row>
    <row r="1091" spans="1:7" hidden="1" outlineLevel="1" x14ac:dyDescent="0.2">
      <c r="A1091" s="100" t="s">
        <v>375</v>
      </c>
      <c r="B1091" s="100">
        <v>9</v>
      </c>
      <c r="C1091" s="100">
        <v>2</v>
      </c>
      <c r="D1091" s="146">
        <v>97020</v>
      </c>
      <c r="E1091" s="171"/>
      <c r="F1091" s="101"/>
      <c r="G1091" s="101">
        <v>88200</v>
      </c>
    </row>
    <row r="1092" spans="1:7" hidden="1" outlineLevel="1" x14ac:dyDescent="0.2">
      <c r="A1092" s="100" t="s">
        <v>375</v>
      </c>
      <c r="B1092" s="100">
        <v>10</v>
      </c>
      <c r="C1092" s="100">
        <v>2</v>
      </c>
      <c r="D1092" s="146">
        <v>98560</v>
      </c>
      <c r="E1092" s="171"/>
      <c r="F1092" s="101"/>
      <c r="G1092" s="101">
        <v>89600</v>
      </c>
    </row>
    <row r="1093" spans="1:7" hidden="1" outlineLevel="1" x14ac:dyDescent="0.2">
      <c r="A1093" s="100" t="s">
        <v>375</v>
      </c>
      <c r="B1093" s="100">
        <v>11</v>
      </c>
      <c r="C1093" s="100">
        <v>2</v>
      </c>
      <c r="D1093" s="146">
        <v>100100</v>
      </c>
      <c r="E1093" s="171"/>
      <c r="F1093" s="101"/>
      <c r="G1093" s="101">
        <v>91000</v>
      </c>
    </row>
    <row r="1094" spans="1:7" hidden="1" outlineLevel="1" x14ac:dyDescent="0.2">
      <c r="A1094" s="100" t="s">
        <v>375</v>
      </c>
      <c r="B1094" s="100">
        <v>12</v>
      </c>
      <c r="C1094" s="100">
        <v>2</v>
      </c>
      <c r="D1094" s="146">
        <v>101640</v>
      </c>
      <c r="E1094" s="171"/>
      <c r="F1094" s="101"/>
      <c r="G1094" s="101">
        <v>92400</v>
      </c>
    </row>
    <row r="1095" spans="1:7" hidden="1" outlineLevel="1" x14ac:dyDescent="0.2">
      <c r="A1095" s="97" t="s">
        <v>375</v>
      </c>
      <c r="B1095" s="97">
        <v>1</v>
      </c>
      <c r="C1095" s="97">
        <v>3</v>
      </c>
      <c r="D1095" s="147">
        <v>106722</v>
      </c>
      <c r="E1095" s="171"/>
      <c r="F1095" s="98"/>
      <c r="G1095" s="98">
        <v>97020</v>
      </c>
    </row>
    <row r="1096" spans="1:7" collapsed="1" x14ac:dyDescent="0.2">
      <c r="A1096" s="100" t="s">
        <v>376</v>
      </c>
      <c r="B1096" s="100">
        <v>1</v>
      </c>
      <c r="C1096" s="100">
        <v>1</v>
      </c>
      <c r="D1096" s="146">
        <v>60060</v>
      </c>
      <c r="E1096" s="171"/>
      <c r="F1096" s="101"/>
      <c r="G1096" s="101">
        <v>54600</v>
      </c>
    </row>
    <row r="1097" spans="1:7" hidden="1" outlineLevel="1" x14ac:dyDescent="0.2">
      <c r="A1097" s="100" t="s">
        <v>376</v>
      </c>
      <c r="B1097" s="100">
        <v>2</v>
      </c>
      <c r="C1097" s="100">
        <v>1</v>
      </c>
      <c r="D1097" s="146">
        <v>63910</v>
      </c>
      <c r="E1097" s="171"/>
      <c r="F1097" s="101"/>
      <c r="G1097" s="101">
        <v>58100</v>
      </c>
    </row>
    <row r="1098" spans="1:7" hidden="1" outlineLevel="1" x14ac:dyDescent="0.2">
      <c r="A1098" s="100" t="s">
        <v>376</v>
      </c>
      <c r="B1098" s="100">
        <v>3</v>
      </c>
      <c r="C1098" s="100">
        <v>1</v>
      </c>
      <c r="D1098" s="146">
        <v>67760</v>
      </c>
      <c r="E1098" s="171"/>
      <c r="F1098" s="101"/>
      <c r="G1098" s="101">
        <v>61600</v>
      </c>
    </row>
    <row r="1099" spans="1:7" hidden="1" outlineLevel="1" x14ac:dyDescent="0.2">
      <c r="A1099" s="100" t="s">
        <v>376</v>
      </c>
      <c r="B1099" s="100">
        <v>4</v>
      </c>
      <c r="C1099" s="100">
        <v>1</v>
      </c>
      <c r="D1099" s="146">
        <v>72380</v>
      </c>
      <c r="E1099" s="171"/>
      <c r="F1099" s="101"/>
      <c r="G1099" s="101">
        <v>65800</v>
      </c>
    </row>
    <row r="1100" spans="1:7" hidden="1" outlineLevel="1" x14ac:dyDescent="0.2">
      <c r="A1100" s="100" t="s">
        <v>376</v>
      </c>
      <c r="B1100" s="100">
        <v>5</v>
      </c>
      <c r="C1100" s="100">
        <v>1</v>
      </c>
      <c r="D1100" s="146">
        <v>77000</v>
      </c>
      <c r="E1100" s="171"/>
      <c r="F1100" s="101"/>
      <c r="G1100" s="101">
        <v>70000</v>
      </c>
    </row>
    <row r="1101" spans="1:7" hidden="1" outlineLevel="1" x14ac:dyDescent="0.2">
      <c r="A1101" s="100" t="s">
        <v>376</v>
      </c>
      <c r="B1101" s="100">
        <v>6</v>
      </c>
      <c r="C1101" s="100">
        <v>1</v>
      </c>
      <c r="D1101" s="146">
        <v>81620</v>
      </c>
      <c r="E1101" s="171"/>
      <c r="F1101" s="101"/>
      <c r="G1101" s="101">
        <v>74200</v>
      </c>
    </row>
    <row r="1102" spans="1:7" hidden="1" outlineLevel="1" x14ac:dyDescent="0.2">
      <c r="A1102" s="100" t="s">
        <v>376</v>
      </c>
      <c r="B1102" s="100">
        <v>7</v>
      </c>
      <c r="C1102" s="100">
        <v>1</v>
      </c>
      <c r="D1102" s="146">
        <v>87010</v>
      </c>
      <c r="E1102" s="171"/>
      <c r="F1102" s="101"/>
      <c r="G1102" s="101">
        <v>79100</v>
      </c>
    </row>
    <row r="1103" spans="1:7" hidden="1" outlineLevel="1" x14ac:dyDescent="0.2">
      <c r="A1103" s="100" t="s">
        <v>376</v>
      </c>
      <c r="B1103" s="100">
        <v>8</v>
      </c>
      <c r="C1103" s="100">
        <v>1</v>
      </c>
      <c r="D1103" s="146">
        <v>92400</v>
      </c>
      <c r="E1103" s="171"/>
      <c r="F1103" s="101"/>
      <c r="G1103" s="101">
        <v>84000</v>
      </c>
    </row>
    <row r="1104" spans="1:7" hidden="1" outlineLevel="1" x14ac:dyDescent="0.2">
      <c r="A1104" s="100" t="s">
        <v>376</v>
      </c>
      <c r="B1104" s="100">
        <v>9</v>
      </c>
      <c r="C1104" s="100">
        <v>1</v>
      </c>
      <c r="D1104" s="146">
        <v>98560</v>
      </c>
      <c r="E1104" s="171"/>
      <c r="F1104" s="101"/>
      <c r="G1104" s="101">
        <v>89600</v>
      </c>
    </row>
    <row r="1105" spans="1:7" hidden="1" outlineLevel="1" x14ac:dyDescent="0.2">
      <c r="A1105" s="100" t="s">
        <v>376</v>
      </c>
      <c r="B1105" s="100">
        <v>10</v>
      </c>
      <c r="C1105" s="100">
        <v>1</v>
      </c>
      <c r="D1105" s="146">
        <v>104720</v>
      </c>
      <c r="E1105" s="171"/>
      <c r="F1105" s="101"/>
      <c r="G1105" s="101">
        <v>95200</v>
      </c>
    </row>
    <row r="1106" spans="1:7" hidden="1" outlineLevel="1" x14ac:dyDescent="0.2">
      <c r="A1106" s="100" t="s">
        <v>376</v>
      </c>
      <c r="B1106" s="100">
        <v>11</v>
      </c>
      <c r="C1106" s="100">
        <v>1</v>
      </c>
      <c r="D1106" s="146">
        <v>111650</v>
      </c>
      <c r="E1106" s="171"/>
      <c r="F1106" s="101"/>
      <c r="G1106" s="101">
        <v>101500</v>
      </c>
    </row>
    <row r="1107" spans="1:7" hidden="1" outlineLevel="1" x14ac:dyDescent="0.2">
      <c r="A1107" s="100" t="s">
        <v>376</v>
      </c>
      <c r="B1107" s="100">
        <v>12</v>
      </c>
      <c r="C1107" s="100">
        <v>1</v>
      </c>
      <c r="D1107" s="146">
        <v>118580</v>
      </c>
      <c r="E1107" s="171"/>
      <c r="F1107" s="101"/>
      <c r="G1107" s="101">
        <v>107800</v>
      </c>
    </row>
    <row r="1108" spans="1:7" hidden="1" outlineLevel="1" x14ac:dyDescent="0.2">
      <c r="A1108" s="100" t="s">
        <v>376</v>
      </c>
      <c r="B1108" s="100">
        <v>1</v>
      </c>
      <c r="C1108" s="100">
        <v>2</v>
      </c>
      <c r="D1108" s="146">
        <v>118580</v>
      </c>
      <c r="E1108" s="171"/>
      <c r="F1108" s="101"/>
      <c r="G1108" s="101">
        <v>107800</v>
      </c>
    </row>
    <row r="1109" spans="1:7" hidden="1" outlineLevel="1" x14ac:dyDescent="0.2">
      <c r="A1109" s="100" t="s">
        <v>376</v>
      </c>
      <c r="B1109" s="100">
        <v>2</v>
      </c>
      <c r="C1109" s="100">
        <v>2</v>
      </c>
      <c r="D1109" s="146">
        <v>120736</v>
      </c>
      <c r="E1109" s="171"/>
      <c r="F1109" s="101"/>
      <c r="G1109" s="101">
        <v>109760</v>
      </c>
    </row>
    <row r="1110" spans="1:7" hidden="1" outlineLevel="1" x14ac:dyDescent="0.2">
      <c r="A1110" s="100" t="s">
        <v>376</v>
      </c>
      <c r="B1110" s="100">
        <v>3</v>
      </c>
      <c r="C1110" s="100">
        <v>2</v>
      </c>
      <c r="D1110" s="146">
        <v>122892</v>
      </c>
      <c r="E1110" s="171"/>
      <c r="F1110" s="101"/>
      <c r="G1110" s="101">
        <v>111720</v>
      </c>
    </row>
    <row r="1111" spans="1:7" hidden="1" outlineLevel="1" x14ac:dyDescent="0.2">
      <c r="A1111" s="100" t="s">
        <v>376</v>
      </c>
      <c r="B1111" s="100">
        <v>4</v>
      </c>
      <c r="C1111" s="100">
        <v>2</v>
      </c>
      <c r="D1111" s="146">
        <v>125048</v>
      </c>
      <c r="E1111" s="171"/>
      <c r="F1111" s="101"/>
      <c r="G1111" s="101">
        <v>113680</v>
      </c>
    </row>
    <row r="1112" spans="1:7" hidden="1" outlineLevel="1" x14ac:dyDescent="0.2">
      <c r="A1112" s="100" t="s">
        <v>376</v>
      </c>
      <c r="B1112" s="100">
        <v>5</v>
      </c>
      <c r="C1112" s="100">
        <v>2</v>
      </c>
      <c r="D1112" s="146">
        <v>127204</v>
      </c>
      <c r="E1112" s="171"/>
      <c r="F1112" s="101"/>
      <c r="G1112" s="101">
        <v>115640</v>
      </c>
    </row>
    <row r="1113" spans="1:7" hidden="1" outlineLevel="1" x14ac:dyDescent="0.2">
      <c r="A1113" s="100" t="s">
        <v>376</v>
      </c>
      <c r="B1113" s="100">
        <v>6</v>
      </c>
      <c r="C1113" s="100">
        <v>2</v>
      </c>
      <c r="D1113" s="146">
        <v>129360</v>
      </c>
      <c r="E1113" s="171"/>
      <c r="F1113" s="101"/>
      <c r="G1113" s="101">
        <v>117600</v>
      </c>
    </row>
    <row r="1114" spans="1:7" hidden="1" outlineLevel="1" x14ac:dyDescent="0.2">
      <c r="A1114" s="100" t="s">
        <v>376</v>
      </c>
      <c r="B1114" s="100">
        <v>7</v>
      </c>
      <c r="C1114" s="100">
        <v>2</v>
      </c>
      <c r="D1114" s="146">
        <v>131516</v>
      </c>
      <c r="E1114" s="171"/>
      <c r="F1114" s="101"/>
      <c r="G1114" s="101">
        <v>119560</v>
      </c>
    </row>
    <row r="1115" spans="1:7" hidden="1" outlineLevel="1" x14ac:dyDescent="0.2">
      <c r="A1115" s="100" t="s">
        <v>376</v>
      </c>
      <c r="B1115" s="100">
        <v>8</v>
      </c>
      <c r="C1115" s="100">
        <v>2</v>
      </c>
      <c r="D1115" s="146">
        <v>133672</v>
      </c>
      <c r="E1115" s="171"/>
      <c r="F1115" s="101"/>
      <c r="G1115" s="101">
        <v>121520</v>
      </c>
    </row>
    <row r="1116" spans="1:7" hidden="1" outlineLevel="1" x14ac:dyDescent="0.2">
      <c r="A1116" s="100" t="s">
        <v>376</v>
      </c>
      <c r="B1116" s="100">
        <v>9</v>
      </c>
      <c r="C1116" s="100">
        <v>2</v>
      </c>
      <c r="D1116" s="146">
        <v>135828</v>
      </c>
      <c r="E1116" s="171"/>
      <c r="F1116" s="101"/>
      <c r="G1116" s="101">
        <v>123480</v>
      </c>
    </row>
    <row r="1117" spans="1:7" hidden="1" outlineLevel="1" x14ac:dyDescent="0.2">
      <c r="A1117" s="100" t="s">
        <v>376</v>
      </c>
      <c r="B1117" s="100">
        <v>10</v>
      </c>
      <c r="C1117" s="100">
        <v>2</v>
      </c>
      <c r="D1117" s="146">
        <v>137984</v>
      </c>
      <c r="E1117" s="171"/>
      <c r="F1117" s="101"/>
      <c r="G1117" s="101">
        <v>125440</v>
      </c>
    </row>
    <row r="1118" spans="1:7" hidden="1" outlineLevel="1" x14ac:dyDescent="0.2">
      <c r="A1118" s="100" t="s">
        <v>376</v>
      </c>
      <c r="B1118" s="100">
        <v>11</v>
      </c>
      <c r="C1118" s="100">
        <v>2</v>
      </c>
      <c r="D1118" s="146">
        <v>140140</v>
      </c>
      <c r="E1118" s="171"/>
      <c r="F1118" s="101"/>
      <c r="G1118" s="101">
        <v>127400</v>
      </c>
    </row>
    <row r="1119" spans="1:7" hidden="1" outlineLevel="1" x14ac:dyDescent="0.2">
      <c r="A1119" s="100" t="s">
        <v>376</v>
      </c>
      <c r="B1119" s="100">
        <v>12</v>
      </c>
      <c r="C1119" s="100">
        <v>2</v>
      </c>
      <c r="D1119" s="146">
        <v>142296</v>
      </c>
      <c r="E1119" s="171"/>
      <c r="F1119" s="101"/>
      <c r="G1119" s="101">
        <v>129360</v>
      </c>
    </row>
    <row r="1120" spans="1:7" hidden="1" outlineLevel="1" x14ac:dyDescent="0.2">
      <c r="A1120" s="97" t="s">
        <v>376</v>
      </c>
      <c r="B1120" s="97">
        <v>1</v>
      </c>
      <c r="C1120" s="97">
        <v>3</v>
      </c>
      <c r="D1120" s="147">
        <v>149411</v>
      </c>
      <c r="E1120" s="171"/>
      <c r="F1120" s="98"/>
      <c r="G1120" s="98">
        <v>135828</v>
      </c>
    </row>
    <row r="1121" spans="1:7" collapsed="1" x14ac:dyDescent="0.2">
      <c r="A1121" s="100" t="s">
        <v>377</v>
      </c>
      <c r="B1121" s="100">
        <v>1</v>
      </c>
      <c r="C1121" s="100">
        <v>1</v>
      </c>
      <c r="D1121" s="146">
        <v>71060</v>
      </c>
      <c r="E1121" s="101"/>
      <c r="F1121" s="101"/>
      <c r="G1121" s="101">
        <v>64600</v>
      </c>
    </row>
    <row r="1122" spans="1:7" hidden="1" outlineLevel="1" x14ac:dyDescent="0.2">
      <c r="A1122" s="100" t="s">
        <v>377</v>
      </c>
      <c r="B1122" s="100">
        <v>2</v>
      </c>
      <c r="C1122" s="100">
        <v>1</v>
      </c>
      <c r="D1122" s="146">
        <v>76010</v>
      </c>
      <c r="E1122" s="101"/>
      <c r="F1122" s="101"/>
      <c r="G1122" s="101">
        <v>69100</v>
      </c>
    </row>
    <row r="1123" spans="1:7" hidden="1" outlineLevel="1" x14ac:dyDescent="0.2">
      <c r="A1123" s="100" t="s">
        <v>377</v>
      </c>
      <c r="B1123" s="100">
        <v>3</v>
      </c>
      <c r="C1123" s="100">
        <v>1</v>
      </c>
      <c r="D1123" s="146">
        <v>80960</v>
      </c>
      <c r="E1123" s="101"/>
      <c r="F1123" s="101"/>
      <c r="G1123" s="101">
        <v>73600</v>
      </c>
    </row>
    <row r="1124" spans="1:7" hidden="1" outlineLevel="1" x14ac:dyDescent="0.2">
      <c r="A1124" s="100" t="s">
        <v>377</v>
      </c>
      <c r="B1124" s="100">
        <v>4</v>
      </c>
      <c r="C1124" s="100">
        <v>1</v>
      </c>
      <c r="D1124" s="146">
        <v>85910</v>
      </c>
      <c r="E1124" s="101"/>
      <c r="F1124" s="101"/>
      <c r="G1124" s="101">
        <v>78100</v>
      </c>
    </row>
    <row r="1125" spans="1:7" hidden="1" outlineLevel="1" x14ac:dyDescent="0.2">
      <c r="A1125" s="100" t="s">
        <v>377</v>
      </c>
      <c r="B1125" s="100">
        <v>5</v>
      </c>
      <c r="C1125" s="100">
        <v>1</v>
      </c>
      <c r="D1125" s="146">
        <v>90860</v>
      </c>
      <c r="E1125" s="101"/>
      <c r="F1125" s="101"/>
      <c r="G1125" s="101">
        <v>82600</v>
      </c>
    </row>
    <row r="1126" spans="1:7" hidden="1" outlineLevel="1" x14ac:dyDescent="0.2">
      <c r="A1126" s="100" t="s">
        <v>377</v>
      </c>
      <c r="B1126" s="100">
        <v>6</v>
      </c>
      <c r="C1126" s="100">
        <v>1</v>
      </c>
      <c r="D1126" s="146">
        <v>95810</v>
      </c>
      <c r="E1126" s="101"/>
      <c r="F1126" s="101"/>
      <c r="G1126" s="101">
        <v>87100</v>
      </c>
    </row>
    <row r="1127" spans="1:7" hidden="1" outlineLevel="1" x14ac:dyDescent="0.2">
      <c r="A1127" s="100" t="s">
        <v>377</v>
      </c>
      <c r="B1127" s="100">
        <v>7</v>
      </c>
      <c r="C1127" s="100">
        <v>1</v>
      </c>
      <c r="D1127" s="146">
        <v>100760</v>
      </c>
      <c r="E1127" s="101"/>
      <c r="F1127" s="101"/>
      <c r="G1127" s="101">
        <v>91600</v>
      </c>
    </row>
    <row r="1128" spans="1:7" hidden="1" outlineLevel="1" x14ac:dyDescent="0.2">
      <c r="A1128" s="100" t="s">
        <v>377</v>
      </c>
      <c r="B1128" s="100">
        <v>8</v>
      </c>
      <c r="C1128" s="100">
        <v>1</v>
      </c>
      <c r="D1128" s="146">
        <v>105710</v>
      </c>
      <c r="E1128" s="101"/>
      <c r="F1128" s="101"/>
      <c r="G1128" s="101">
        <v>96100</v>
      </c>
    </row>
    <row r="1129" spans="1:7" hidden="1" outlineLevel="1" x14ac:dyDescent="0.2">
      <c r="A1129" s="100" t="s">
        <v>377</v>
      </c>
      <c r="B1129" s="100">
        <v>9</v>
      </c>
      <c r="C1129" s="100">
        <v>1</v>
      </c>
      <c r="D1129" s="146">
        <v>110660</v>
      </c>
      <c r="E1129" s="101"/>
      <c r="F1129" s="101"/>
      <c r="G1129" s="101">
        <v>100600</v>
      </c>
    </row>
    <row r="1130" spans="1:7" hidden="1" outlineLevel="1" x14ac:dyDescent="0.2">
      <c r="A1130" s="100" t="s">
        <v>377</v>
      </c>
      <c r="B1130" s="100">
        <v>10</v>
      </c>
      <c r="C1130" s="100">
        <v>1</v>
      </c>
      <c r="D1130" s="146">
        <v>115610</v>
      </c>
      <c r="E1130" s="101"/>
      <c r="F1130" s="101"/>
      <c r="G1130" s="101">
        <v>105100</v>
      </c>
    </row>
    <row r="1131" spans="1:7" hidden="1" outlineLevel="1" x14ac:dyDescent="0.2">
      <c r="A1131" s="100" t="s">
        <v>377</v>
      </c>
      <c r="B1131" s="100">
        <v>11</v>
      </c>
      <c r="C1131" s="100">
        <v>1</v>
      </c>
      <c r="D1131" s="146">
        <v>120560</v>
      </c>
      <c r="E1131" s="101"/>
      <c r="F1131" s="101"/>
      <c r="G1131" s="101">
        <v>109600</v>
      </c>
    </row>
    <row r="1132" spans="1:7" hidden="1" outlineLevel="1" x14ac:dyDescent="0.2">
      <c r="A1132" s="100" t="s">
        <v>377</v>
      </c>
      <c r="B1132" s="100">
        <v>12</v>
      </c>
      <c r="C1132" s="100">
        <v>1</v>
      </c>
      <c r="D1132" s="146">
        <v>125510</v>
      </c>
      <c r="E1132" s="101"/>
      <c r="F1132" s="101"/>
      <c r="G1132" s="101">
        <v>114100</v>
      </c>
    </row>
    <row r="1133" spans="1:7" hidden="1" outlineLevel="1" x14ac:dyDescent="0.2">
      <c r="A1133" s="100" t="s">
        <v>377</v>
      </c>
      <c r="B1133" s="100">
        <v>1</v>
      </c>
      <c r="C1133" s="100">
        <v>2</v>
      </c>
      <c r="D1133" s="146">
        <v>125510</v>
      </c>
      <c r="E1133" s="101"/>
      <c r="F1133" s="101"/>
      <c r="G1133" s="101">
        <v>114100</v>
      </c>
    </row>
    <row r="1134" spans="1:7" hidden="1" outlineLevel="1" x14ac:dyDescent="0.2">
      <c r="A1134" s="100" t="s">
        <v>377</v>
      </c>
      <c r="B1134" s="100">
        <v>2</v>
      </c>
      <c r="C1134" s="100">
        <v>2</v>
      </c>
      <c r="D1134" s="146">
        <v>131560</v>
      </c>
      <c r="E1134" s="101"/>
      <c r="F1134" s="101"/>
      <c r="G1134" s="101">
        <v>119600</v>
      </c>
    </row>
    <row r="1135" spans="1:7" hidden="1" outlineLevel="1" x14ac:dyDescent="0.2">
      <c r="A1135" s="100" t="s">
        <v>377</v>
      </c>
      <c r="B1135" s="100">
        <v>3</v>
      </c>
      <c r="C1135" s="100">
        <v>2</v>
      </c>
      <c r="D1135" s="146">
        <v>137610</v>
      </c>
      <c r="E1135" s="101"/>
      <c r="F1135" s="101"/>
      <c r="G1135" s="101">
        <v>125100</v>
      </c>
    </row>
    <row r="1136" spans="1:7" hidden="1" outlineLevel="1" x14ac:dyDescent="0.2">
      <c r="A1136" s="100" t="s">
        <v>377</v>
      </c>
      <c r="B1136" s="100">
        <v>4</v>
      </c>
      <c r="C1136" s="100">
        <v>2</v>
      </c>
      <c r="D1136" s="146">
        <v>143660</v>
      </c>
      <c r="E1136" s="101"/>
      <c r="F1136" s="101"/>
      <c r="G1136" s="101">
        <v>130600</v>
      </c>
    </row>
    <row r="1137" spans="1:7" hidden="1" outlineLevel="1" x14ac:dyDescent="0.2">
      <c r="A1137" s="100" t="s">
        <v>377</v>
      </c>
      <c r="B1137" s="100">
        <v>5</v>
      </c>
      <c r="C1137" s="100">
        <v>2</v>
      </c>
      <c r="D1137" s="146">
        <v>149710</v>
      </c>
      <c r="E1137" s="101"/>
      <c r="F1137" s="101"/>
      <c r="G1137" s="101">
        <v>136100</v>
      </c>
    </row>
    <row r="1138" spans="1:7" hidden="1" outlineLevel="1" x14ac:dyDescent="0.2">
      <c r="A1138" s="100" t="s">
        <v>377</v>
      </c>
      <c r="B1138" s="100">
        <v>6</v>
      </c>
      <c r="C1138" s="100">
        <v>2</v>
      </c>
      <c r="D1138" s="146">
        <v>155760</v>
      </c>
      <c r="E1138" s="101"/>
      <c r="F1138" s="101"/>
      <c r="G1138" s="101">
        <v>141600</v>
      </c>
    </row>
    <row r="1139" spans="1:7" hidden="1" outlineLevel="1" x14ac:dyDescent="0.2">
      <c r="A1139" s="100" t="s">
        <v>377</v>
      </c>
      <c r="B1139" s="100">
        <v>7</v>
      </c>
      <c r="C1139" s="100">
        <v>2</v>
      </c>
      <c r="D1139" s="146">
        <v>161810</v>
      </c>
      <c r="E1139" s="101"/>
      <c r="F1139" s="101"/>
      <c r="G1139" s="101">
        <v>147100</v>
      </c>
    </row>
    <row r="1140" spans="1:7" hidden="1" outlineLevel="1" x14ac:dyDescent="0.2">
      <c r="A1140" s="100" t="s">
        <v>377</v>
      </c>
      <c r="B1140" s="100">
        <v>8</v>
      </c>
      <c r="C1140" s="100">
        <v>2</v>
      </c>
      <c r="D1140" s="146">
        <v>167860</v>
      </c>
      <c r="E1140" s="101"/>
      <c r="F1140" s="101"/>
      <c r="G1140" s="101">
        <v>152600</v>
      </c>
    </row>
    <row r="1141" spans="1:7" hidden="1" outlineLevel="1" x14ac:dyDescent="0.2">
      <c r="A1141" s="100" t="s">
        <v>377</v>
      </c>
      <c r="B1141" s="100">
        <v>9</v>
      </c>
      <c r="C1141" s="100">
        <v>2</v>
      </c>
      <c r="D1141" s="146">
        <v>173910</v>
      </c>
      <c r="E1141" s="101"/>
      <c r="F1141" s="101"/>
      <c r="G1141" s="101">
        <v>158100</v>
      </c>
    </row>
    <row r="1142" spans="1:7" hidden="1" outlineLevel="1" x14ac:dyDescent="0.2">
      <c r="A1142" s="100" t="s">
        <v>377</v>
      </c>
      <c r="B1142" s="100">
        <v>10</v>
      </c>
      <c r="C1142" s="100">
        <v>2</v>
      </c>
      <c r="D1142" s="146">
        <v>179960</v>
      </c>
      <c r="E1142" s="101"/>
      <c r="F1142" s="101"/>
      <c r="G1142" s="101">
        <v>163600</v>
      </c>
    </row>
    <row r="1143" spans="1:7" hidden="1" outlineLevel="1" x14ac:dyDescent="0.2">
      <c r="A1143" s="100" t="s">
        <v>377</v>
      </c>
      <c r="B1143" s="100">
        <v>11</v>
      </c>
      <c r="C1143" s="100">
        <v>2</v>
      </c>
      <c r="D1143" s="146">
        <v>186010</v>
      </c>
      <c r="E1143" s="101"/>
      <c r="F1143" s="101"/>
      <c r="G1143" s="101">
        <v>169100</v>
      </c>
    </row>
    <row r="1144" spans="1:7" hidden="1" outlineLevel="1" x14ac:dyDescent="0.2">
      <c r="A1144" s="100" t="s">
        <v>377</v>
      </c>
      <c r="B1144" s="100">
        <v>12</v>
      </c>
      <c r="C1144" s="100">
        <v>2</v>
      </c>
      <c r="D1144" s="146">
        <v>192060</v>
      </c>
      <c r="E1144" s="101"/>
      <c r="F1144" s="101"/>
      <c r="G1144" s="101">
        <v>174600</v>
      </c>
    </row>
    <row r="1145" spans="1:7" hidden="1" outlineLevel="1" x14ac:dyDescent="0.2">
      <c r="A1145" s="97" t="s">
        <v>377</v>
      </c>
      <c r="B1145" s="97">
        <v>1</v>
      </c>
      <c r="C1145" s="97">
        <v>3</v>
      </c>
      <c r="D1145" s="147">
        <v>198110</v>
      </c>
      <c r="E1145" s="98"/>
      <c r="F1145" s="98"/>
      <c r="G1145" s="98">
        <v>180100</v>
      </c>
    </row>
    <row r="1146" spans="1:7" collapsed="1" x14ac:dyDescent="0.2">
      <c r="A1146" s="100" t="s">
        <v>378</v>
      </c>
      <c r="B1146" s="100">
        <v>1</v>
      </c>
      <c r="C1146" s="100">
        <v>1</v>
      </c>
      <c r="D1146" s="146">
        <v>71060</v>
      </c>
      <c r="E1146" s="101"/>
      <c r="F1146" s="101"/>
      <c r="G1146" s="101">
        <v>64600</v>
      </c>
    </row>
    <row r="1147" spans="1:7" hidden="1" outlineLevel="1" x14ac:dyDescent="0.2">
      <c r="A1147" s="100" t="s">
        <v>378</v>
      </c>
      <c r="B1147" s="100">
        <v>2</v>
      </c>
      <c r="C1147" s="100">
        <v>1</v>
      </c>
      <c r="D1147" s="146">
        <v>76010</v>
      </c>
      <c r="E1147" s="101"/>
      <c r="F1147" s="101"/>
      <c r="G1147" s="101">
        <v>69100</v>
      </c>
    </row>
    <row r="1148" spans="1:7" hidden="1" outlineLevel="1" x14ac:dyDescent="0.2">
      <c r="A1148" s="100" t="s">
        <v>378</v>
      </c>
      <c r="B1148" s="100">
        <v>3</v>
      </c>
      <c r="C1148" s="100">
        <v>1</v>
      </c>
      <c r="D1148" s="146">
        <v>80960</v>
      </c>
      <c r="E1148" s="101"/>
      <c r="F1148" s="101"/>
      <c r="G1148" s="101">
        <v>73600</v>
      </c>
    </row>
    <row r="1149" spans="1:7" hidden="1" outlineLevel="1" x14ac:dyDescent="0.2">
      <c r="A1149" s="100" t="s">
        <v>378</v>
      </c>
      <c r="B1149" s="100">
        <v>4</v>
      </c>
      <c r="C1149" s="100">
        <v>1</v>
      </c>
      <c r="D1149" s="146">
        <v>85910</v>
      </c>
      <c r="E1149" s="101"/>
      <c r="F1149" s="101"/>
      <c r="G1149" s="101">
        <v>78100</v>
      </c>
    </row>
    <row r="1150" spans="1:7" hidden="1" outlineLevel="1" x14ac:dyDescent="0.2">
      <c r="A1150" s="100" t="s">
        <v>378</v>
      </c>
      <c r="B1150" s="100">
        <v>5</v>
      </c>
      <c r="C1150" s="100">
        <v>1</v>
      </c>
      <c r="D1150" s="146">
        <v>90860</v>
      </c>
      <c r="E1150" s="101"/>
      <c r="F1150" s="101"/>
      <c r="G1150" s="101">
        <v>82600</v>
      </c>
    </row>
    <row r="1151" spans="1:7" hidden="1" outlineLevel="1" x14ac:dyDescent="0.2">
      <c r="A1151" s="100" t="s">
        <v>378</v>
      </c>
      <c r="B1151" s="100">
        <v>6</v>
      </c>
      <c r="C1151" s="100">
        <v>1</v>
      </c>
      <c r="D1151" s="146">
        <v>95810</v>
      </c>
      <c r="E1151" s="101"/>
      <c r="F1151" s="101"/>
      <c r="G1151" s="101">
        <v>87100</v>
      </c>
    </row>
    <row r="1152" spans="1:7" hidden="1" outlineLevel="1" x14ac:dyDescent="0.2">
      <c r="A1152" s="100" t="s">
        <v>378</v>
      </c>
      <c r="B1152" s="100">
        <v>7</v>
      </c>
      <c r="C1152" s="100">
        <v>1</v>
      </c>
      <c r="D1152" s="146">
        <v>100760</v>
      </c>
      <c r="E1152" s="101"/>
      <c r="F1152" s="101"/>
      <c r="G1152" s="101">
        <v>91600</v>
      </c>
    </row>
    <row r="1153" spans="1:7" hidden="1" outlineLevel="1" x14ac:dyDescent="0.2">
      <c r="A1153" s="100" t="s">
        <v>378</v>
      </c>
      <c r="B1153" s="100">
        <v>8</v>
      </c>
      <c r="C1153" s="100">
        <v>1</v>
      </c>
      <c r="D1153" s="146">
        <v>105710</v>
      </c>
      <c r="E1153" s="101"/>
      <c r="F1153" s="101"/>
      <c r="G1153" s="101">
        <v>96100</v>
      </c>
    </row>
    <row r="1154" spans="1:7" hidden="1" outlineLevel="1" x14ac:dyDescent="0.2">
      <c r="A1154" s="100" t="s">
        <v>378</v>
      </c>
      <c r="B1154" s="100">
        <v>9</v>
      </c>
      <c r="C1154" s="100">
        <v>1</v>
      </c>
      <c r="D1154" s="146">
        <v>110660</v>
      </c>
      <c r="E1154" s="101"/>
      <c r="F1154" s="101"/>
      <c r="G1154" s="101">
        <v>100600</v>
      </c>
    </row>
    <row r="1155" spans="1:7" hidden="1" outlineLevel="1" x14ac:dyDescent="0.2">
      <c r="A1155" s="100" t="s">
        <v>378</v>
      </c>
      <c r="B1155" s="100">
        <v>10</v>
      </c>
      <c r="C1155" s="100">
        <v>1</v>
      </c>
      <c r="D1155" s="146">
        <v>115610</v>
      </c>
      <c r="E1155" s="101"/>
      <c r="F1155" s="101"/>
      <c r="G1155" s="101">
        <v>105100</v>
      </c>
    </row>
    <row r="1156" spans="1:7" hidden="1" outlineLevel="1" x14ac:dyDescent="0.2">
      <c r="A1156" s="100" t="s">
        <v>378</v>
      </c>
      <c r="B1156" s="100">
        <v>11</v>
      </c>
      <c r="C1156" s="100">
        <v>1</v>
      </c>
      <c r="D1156" s="146">
        <v>120560</v>
      </c>
      <c r="E1156" s="101"/>
      <c r="F1156" s="101"/>
      <c r="G1156" s="101">
        <v>109600</v>
      </c>
    </row>
    <row r="1157" spans="1:7" hidden="1" outlineLevel="1" x14ac:dyDescent="0.2">
      <c r="A1157" s="100" t="s">
        <v>378</v>
      </c>
      <c r="B1157" s="100">
        <v>12</v>
      </c>
      <c r="C1157" s="100">
        <v>1</v>
      </c>
      <c r="D1157" s="146">
        <v>125510</v>
      </c>
      <c r="E1157" s="101"/>
      <c r="F1157" s="101"/>
      <c r="G1157" s="101">
        <v>114100</v>
      </c>
    </row>
    <row r="1158" spans="1:7" hidden="1" outlineLevel="1" x14ac:dyDescent="0.2">
      <c r="A1158" s="100" t="s">
        <v>378</v>
      </c>
      <c r="B1158" s="100">
        <v>1</v>
      </c>
      <c r="C1158" s="100">
        <v>2</v>
      </c>
      <c r="D1158" s="146">
        <v>125510</v>
      </c>
      <c r="E1158" s="101"/>
      <c r="F1158" s="101"/>
      <c r="G1158" s="101">
        <v>114100</v>
      </c>
    </row>
    <row r="1159" spans="1:7" hidden="1" outlineLevel="1" x14ac:dyDescent="0.2">
      <c r="A1159" s="100" t="s">
        <v>378</v>
      </c>
      <c r="B1159" s="100">
        <v>2</v>
      </c>
      <c r="C1159" s="100">
        <v>2</v>
      </c>
      <c r="D1159" s="146">
        <v>131560</v>
      </c>
      <c r="E1159" s="101"/>
      <c r="F1159" s="101"/>
      <c r="G1159" s="101">
        <v>119600</v>
      </c>
    </row>
    <row r="1160" spans="1:7" hidden="1" outlineLevel="1" x14ac:dyDescent="0.2">
      <c r="A1160" s="100" t="s">
        <v>378</v>
      </c>
      <c r="B1160" s="100">
        <v>3</v>
      </c>
      <c r="C1160" s="100">
        <v>2</v>
      </c>
      <c r="D1160" s="146">
        <v>137610</v>
      </c>
      <c r="E1160" s="101"/>
      <c r="F1160" s="101"/>
      <c r="G1160" s="101">
        <v>125100</v>
      </c>
    </row>
    <row r="1161" spans="1:7" hidden="1" outlineLevel="1" x14ac:dyDescent="0.2">
      <c r="A1161" s="100" t="s">
        <v>378</v>
      </c>
      <c r="B1161" s="100">
        <v>4</v>
      </c>
      <c r="C1161" s="100">
        <v>2</v>
      </c>
      <c r="D1161" s="146">
        <v>143660</v>
      </c>
      <c r="E1161" s="101"/>
      <c r="F1161" s="101"/>
      <c r="G1161" s="101">
        <v>130600</v>
      </c>
    </row>
    <row r="1162" spans="1:7" hidden="1" outlineLevel="1" x14ac:dyDescent="0.2">
      <c r="A1162" s="100" t="s">
        <v>378</v>
      </c>
      <c r="B1162" s="100">
        <v>5</v>
      </c>
      <c r="C1162" s="100">
        <v>2</v>
      </c>
      <c r="D1162" s="146">
        <v>149710</v>
      </c>
      <c r="E1162" s="101"/>
      <c r="F1162" s="101"/>
      <c r="G1162" s="101">
        <v>136100</v>
      </c>
    </row>
    <row r="1163" spans="1:7" hidden="1" outlineLevel="1" x14ac:dyDescent="0.2">
      <c r="A1163" s="100" t="s">
        <v>378</v>
      </c>
      <c r="B1163" s="100">
        <v>6</v>
      </c>
      <c r="C1163" s="100">
        <v>2</v>
      </c>
      <c r="D1163" s="146">
        <v>155760</v>
      </c>
      <c r="E1163" s="101"/>
      <c r="F1163" s="101"/>
      <c r="G1163" s="101">
        <v>141600</v>
      </c>
    </row>
    <row r="1164" spans="1:7" hidden="1" outlineLevel="1" x14ac:dyDescent="0.2">
      <c r="A1164" s="100" t="s">
        <v>378</v>
      </c>
      <c r="B1164" s="100">
        <v>7</v>
      </c>
      <c r="C1164" s="100">
        <v>2</v>
      </c>
      <c r="D1164" s="146">
        <v>161810</v>
      </c>
      <c r="E1164" s="101"/>
      <c r="F1164" s="101"/>
      <c r="G1164" s="101">
        <v>147100</v>
      </c>
    </row>
    <row r="1165" spans="1:7" hidden="1" outlineLevel="1" x14ac:dyDescent="0.2">
      <c r="A1165" s="100" t="s">
        <v>378</v>
      </c>
      <c r="B1165" s="100">
        <v>8</v>
      </c>
      <c r="C1165" s="100">
        <v>2</v>
      </c>
      <c r="D1165" s="146">
        <v>167860</v>
      </c>
      <c r="E1165" s="101"/>
      <c r="F1165" s="101"/>
      <c r="G1165" s="101">
        <v>152600</v>
      </c>
    </row>
    <row r="1166" spans="1:7" hidden="1" outlineLevel="1" x14ac:dyDescent="0.2">
      <c r="A1166" s="100" t="s">
        <v>378</v>
      </c>
      <c r="B1166" s="100">
        <v>9</v>
      </c>
      <c r="C1166" s="100">
        <v>2</v>
      </c>
      <c r="D1166" s="146">
        <v>173910</v>
      </c>
      <c r="E1166" s="101"/>
      <c r="F1166" s="101"/>
      <c r="G1166" s="101">
        <v>158100</v>
      </c>
    </row>
    <row r="1167" spans="1:7" hidden="1" outlineLevel="1" x14ac:dyDescent="0.2">
      <c r="A1167" s="100" t="s">
        <v>378</v>
      </c>
      <c r="B1167" s="100">
        <v>10</v>
      </c>
      <c r="C1167" s="100">
        <v>2</v>
      </c>
      <c r="D1167" s="146">
        <v>179960</v>
      </c>
      <c r="E1167" s="101"/>
      <c r="F1167" s="101"/>
      <c r="G1167" s="101">
        <v>163600</v>
      </c>
    </row>
    <row r="1168" spans="1:7" hidden="1" outlineLevel="1" x14ac:dyDescent="0.2">
      <c r="A1168" s="100" t="s">
        <v>378</v>
      </c>
      <c r="B1168" s="100">
        <v>11</v>
      </c>
      <c r="C1168" s="100">
        <v>2</v>
      </c>
      <c r="D1168" s="146">
        <v>186010</v>
      </c>
      <c r="E1168" s="101"/>
      <c r="F1168" s="101"/>
      <c r="G1168" s="101">
        <v>169100</v>
      </c>
    </row>
    <row r="1169" spans="1:7" hidden="1" outlineLevel="1" x14ac:dyDescent="0.2">
      <c r="A1169" s="100" t="s">
        <v>378</v>
      </c>
      <c r="B1169" s="100">
        <v>12</v>
      </c>
      <c r="C1169" s="100">
        <v>2</v>
      </c>
      <c r="D1169" s="146">
        <v>192060</v>
      </c>
      <c r="E1169" s="101"/>
      <c r="F1169" s="101"/>
      <c r="G1169" s="101">
        <v>174600</v>
      </c>
    </row>
    <row r="1170" spans="1:7" hidden="1" outlineLevel="1" x14ac:dyDescent="0.2">
      <c r="A1170" s="97" t="s">
        <v>378</v>
      </c>
      <c r="B1170" s="97">
        <v>1</v>
      </c>
      <c r="C1170" s="97">
        <v>3</v>
      </c>
      <c r="D1170" s="147">
        <v>198110</v>
      </c>
      <c r="E1170" s="98"/>
      <c r="F1170" s="98"/>
      <c r="G1170" s="98">
        <v>180100</v>
      </c>
    </row>
    <row r="1171" spans="1:7" collapsed="1" x14ac:dyDescent="0.2">
      <c r="A1171" s="100" t="s">
        <v>379</v>
      </c>
      <c r="B1171" s="100">
        <v>1</v>
      </c>
      <c r="C1171" s="100">
        <v>1</v>
      </c>
      <c r="D1171" s="101">
        <v>53000</v>
      </c>
      <c r="E1171" s="101">
        <v>1908</v>
      </c>
      <c r="F1171" s="101">
        <v>10600</v>
      </c>
      <c r="G1171" s="171"/>
    </row>
    <row r="1172" spans="1:7" hidden="1" outlineLevel="1" x14ac:dyDescent="0.2">
      <c r="A1172" s="100" t="s">
        <v>379</v>
      </c>
      <c r="B1172" s="100">
        <v>2</v>
      </c>
      <c r="C1172" s="100">
        <v>1</v>
      </c>
      <c r="D1172" s="101">
        <v>56000</v>
      </c>
      <c r="E1172" s="101">
        <v>2016</v>
      </c>
      <c r="F1172" s="101">
        <v>11200</v>
      </c>
      <c r="G1172" s="171"/>
    </row>
    <row r="1173" spans="1:7" hidden="1" outlineLevel="1" x14ac:dyDescent="0.2">
      <c r="A1173" s="100" t="s">
        <v>379</v>
      </c>
      <c r="B1173" s="100">
        <v>3</v>
      </c>
      <c r="C1173" s="100">
        <v>1</v>
      </c>
      <c r="D1173" s="101">
        <v>60000</v>
      </c>
      <c r="E1173" s="101">
        <v>2160</v>
      </c>
      <c r="F1173" s="101">
        <v>12000</v>
      </c>
      <c r="G1173" s="171"/>
    </row>
    <row r="1174" spans="1:7" hidden="1" outlineLevel="1" x14ac:dyDescent="0.2">
      <c r="A1174" s="100" t="s">
        <v>379</v>
      </c>
      <c r="B1174" s="100">
        <v>4</v>
      </c>
      <c r="C1174" s="100">
        <v>1</v>
      </c>
      <c r="D1174" s="101">
        <v>64000</v>
      </c>
      <c r="E1174" s="101">
        <v>2304</v>
      </c>
      <c r="F1174" s="101">
        <v>12800</v>
      </c>
      <c r="G1174" s="171"/>
    </row>
    <row r="1175" spans="1:7" hidden="1" outlineLevel="1" x14ac:dyDescent="0.2">
      <c r="A1175" s="100" t="s">
        <v>379</v>
      </c>
      <c r="B1175" s="100">
        <v>5</v>
      </c>
      <c r="C1175" s="100">
        <v>1</v>
      </c>
      <c r="D1175" s="101">
        <v>68000</v>
      </c>
      <c r="E1175" s="101">
        <v>2448</v>
      </c>
      <c r="F1175" s="101">
        <v>13600</v>
      </c>
      <c r="G1175" s="171"/>
    </row>
    <row r="1176" spans="1:7" hidden="1" outlineLevel="1" x14ac:dyDescent="0.2">
      <c r="A1176" s="100" t="s">
        <v>379</v>
      </c>
      <c r="B1176" s="100">
        <v>6</v>
      </c>
      <c r="C1176" s="100">
        <v>1</v>
      </c>
      <c r="D1176" s="101">
        <v>72000</v>
      </c>
      <c r="E1176" s="101">
        <v>2592</v>
      </c>
      <c r="F1176" s="101">
        <v>14400</v>
      </c>
      <c r="G1176" s="171"/>
    </row>
    <row r="1177" spans="1:7" hidden="1" outlineLevel="1" x14ac:dyDescent="0.2">
      <c r="A1177" s="100" t="s">
        <v>379</v>
      </c>
      <c r="B1177" s="100">
        <v>7</v>
      </c>
      <c r="C1177" s="100">
        <v>1</v>
      </c>
      <c r="D1177" s="101">
        <v>77000</v>
      </c>
      <c r="E1177" s="101">
        <v>2772</v>
      </c>
      <c r="F1177" s="101">
        <v>15400</v>
      </c>
      <c r="G1177" s="171"/>
    </row>
    <row r="1178" spans="1:7" hidden="1" outlineLevel="1" x14ac:dyDescent="0.2">
      <c r="A1178" s="100" t="s">
        <v>379</v>
      </c>
      <c r="B1178" s="100">
        <v>8</v>
      </c>
      <c r="C1178" s="100">
        <v>1</v>
      </c>
      <c r="D1178" s="101">
        <v>82000</v>
      </c>
      <c r="E1178" s="101">
        <v>2952</v>
      </c>
      <c r="F1178" s="101">
        <v>16400</v>
      </c>
      <c r="G1178" s="171"/>
    </row>
    <row r="1179" spans="1:7" hidden="1" outlineLevel="1" x14ac:dyDescent="0.2">
      <c r="A1179" s="100" t="s">
        <v>379</v>
      </c>
      <c r="B1179" s="100">
        <v>9</v>
      </c>
      <c r="C1179" s="100">
        <v>1</v>
      </c>
      <c r="D1179" s="101">
        <v>87000</v>
      </c>
      <c r="E1179" s="101">
        <v>3132</v>
      </c>
      <c r="F1179" s="101">
        <v>17400</v>
      </c>
      <c r="G1179" s="171"/>
    </row>
    <row r="1180" spans="1:7" hidden="1" outlineLevel="1" x14ac:dyDescent="0.2">
      <c r="A1180" s="100" t="s">
        <v>379</v>
      </c>
      <c r="B1180" s="100">
        <v>10</v>
      </c>
      <c r="C1180" s="100">
        <v>1</v>
      </c>
      <c r="D1180" s="101">
        <v>93000</v>
      </c>
      <c r="E1180" s="101">
        <v>3348</v>
      </c>
      <c r="F1180" s="101">
        <v>18600</v>
      </c>
      <c r="G1180" s="171"/>
    </row>
    <row r="1181" spans="1:7" hidden="1" outlineLevel="1" x14ac:dyDescent="0.2">
      <c r="A1181" s="100" t="s">
        <v>379</v>
      </c>
      <c r="B1181" s="100">
        <v>11</v>
      </c>
      <c r="C1181" s="100">
        <v>1</v>
      </c>
      <c r="D1181" s="101">
        <v>99000</v>
      </c>
      <c r="E1181" s="101">
        <v>3564</v>
      </c>
      <c r="F1181" s="101">
        <v>19800</v>
      </c>
      <c r="G1181" s="171"/>
    </row>
    <row r="1182" spans="1:7" hidden="1" outlineLevel="1" x14ac:dyDescent="0.2">
      <c r="A1182" s="100" t="s">
        <v>379</v>
      </c>
      <c r="B1182" s="100">
        <v>12</v>
      </c>
      <c r="C1182" s="100">
        <v>1</v>
      </c>
      <c r="D1182" s="101">
        <v>105000</v>
      </c>
      <c r="E1182" s="101">
        <v>3780</v>
      </c>
      <c r="F1182" s="101">
        <v>21000</v>
      </c>
      <c r="G1182" s="171"/>
    </row>
    <row r="1183" spans="1:7" hidden="1" outlineLevel="1" x14ac:dyDescent="0.2">
      <c r="A1183" s="100" t="s">
        <v>379</v>
      </c>
      <c r="B1183" s="100">
        <v>1</v>
      </c>
      <c r="C1183" s="100">
        <v>2</v>
      </c>
      <c r="D1183" s="101">
        <v>105000</v>
      </c>
      <c r="E1183" s="101">
        <v>3780</v>
      </c>
      <c r="F1183" s="101">
        <v>21000</v>
      </c>
      <c r="G1183" s="171"/>
    </row>
    <row r="1184" spans="1:7" hidden="1" outlineLevel="1" x14ac:dyDescent="0.2">
      <c r="A1184" s="100" t="s">
        <v>379</v>
      </c>
      <c r="B1184" s="100">
        <v>2</v>
      </c>
      <c r="C1184" s="100">
        <v>2</v>
      </c>
      <c r="D1184" s="101">
        <v>111000</v>
      </c>
      <c r="E1184" s="101">
        <v>3996</v>
      </c>
      <c r="F1184" s="101">
        <v>22200</v>
      </c>
      <c r="G1184" s="171"/>
    </row>
    <row r="1185" spans="1:7" hidden="1" outlineLevel="1" x14ac:dyDescent="0.2">
      <c r="A1185" s="100" t="s">
        <v>379</v>
      </c>
      <c r="B1185" s="100">
        <v>3</v>
      </c>
      <c r="C1185" s="100">
        <v>2</v>
      </c>
      <c r="D1185" s="101">
        <v>113000</v>
      </c>
      <c r="E1185" s="101">
        <v>4068</v>
      </c>
      <c r="F1185" s="101">
        <v>22600</v>
      </c>
      <c r="G1185" s="171"/>
    </row>
    <row r="1186" spans="1:7" hidden="1" outlineLevel="1" x14ac:dyDescent="0.2">
      <c r="A1186" s="100" t="s">
        <v>379</v>
      </c>
      <c r="B1186" s="100">
        <v>4</v>
      </c>
      <c r="C1186" s="100">
        <v>2</v>
      </c>
      <c r="D1186" s="101">
        <v>115000</v>
      </c>
      <c r="E1186" s="101">
        <v>4140</v>
      </c>
      <c r="F1186" s="101">
        <v>23000</v>
      </c>
      <c r="G1186" s="171"/>
    </row>
    <row r="1187" spans="1:7" hidden="1" outlineLevel="1" x14ac:dyDescent="0.2">
      <c r="A1187" s="100" t="s">
        <v>379</v>
      </c>
      <c r="B1187" s="100">
        <v>5</v>
      </c>
      <c r="C1187" s="100">
        <v>2</v>
      </c>
      <c r="D1187" s="101">
        <v>117000</v>
      </c>
      <c r="E1187" s="101">
        <v>4212</v>
      </c>
      <c r="F1187" s="101">
        <v>23400</v>
      </c>
      <c r="G1187" s="171"/>
    </row>
    <row r="1188" spans="1:7" hidden="1" outlineLevel="1" x14ac:dyDescent="0.2">
      <c r="A1188" s="100" t="s">
        <v>379</v>
      </c>
      <c r="B1188" s="100">
        <v>6</v>
      </c>
      <c r="C1188" s="100">
        <v>2</v>
      </c>
      <c r="D1188" s="101">
        <v>119000</v>
      </c>
      <c r="E1188" s="101">
        <v>4284</v>
      </c>
      <c r="F1188" s="101">
        <v>23800</v>
      </c>
      <c r="G1188" s="171"/>
    </row>
    <row r="1189" spans="1:7" hidden="1" outlineLevel="1" x14ac:dyDescent="0.2">
      <c r="A1189" s="100" t="s">
        <v>379</v>
      </c>
      <c r="B1189" s="100">
        <v>7</v>
      </c>
      <c r="C1189" s="100">
        <v>2</v>
      </c>
      <c r="D1189" s="101">
        <v>121000</v>
      </c>
      <c r="E1189" s="101">
        <v>4356</v>
      </c>
      <c r="F1189" s="101">
        <v>24200</v>
      </c>
      <c r="G1189" s="171"/>
    </row>
    <row r="1190" spans="1:7" hidden="1" outlineLevel="1" x14ac:dyDescent="0.2">
      <c r="A1190" s="100" t="s">
        <v>379</v>
      </c>
      <c r="B1190" s="100">
        <v>8</v>
      </c>
      <c r="C1190" s="100">
        <v>2</v>
      </c>
      <c r="D1190" s="101">
        <v>123000</v>
      </c>
      <c r="E1190" s="101">
        <v>4428</v>
      </c>
      <c r="F1190" s="101">
        <v>24600</v>
      </c>
      <c r="G1190" s="171"/>
    </row>
    <row r="1191" spans="1:7" hidden="1" outlineLevel="1" x14ac:dyDescent="0.2">
      <c r="A1191" s="100" t="s">
        <v>379</v>
      </c>
      <c r="B1191" s="100">
        <v>9</v>
      </c>
      <c r="C1191" s="100">
        <v>2</v>
      </c>
      <c r="D1191" s="101">
        <v>125000</v>
      </c>
      <c r="E1191" s="101">
        <v>4500</v>
      </c>
      <c r="F1191" s="101">
        <v>25000</v>
      </c>
      <c r="G1191" s="171"/>
    </row>
    <row r="1192" spans="1:7" hidden="1" outlineLevel="1" x14ac:dyDescent="0.2">
      <c r="A1192" s="100" t="s">
        <v>379</v>
      </c>
      <c r="B1192" s="100">
        <v>10</v>
      </c>
      <c r="C1192" s="100">
        <v>2</v>
      </c>
      <c r="D1192" s="101">
        <v>128000</v>
      </c>
      <c r="E1192" s="101">
        <v>4608</v>
      </c>
      <c r="F1192" s="101">
        <v>25600</v>
      </c>
      <c r="G1192" s="171"/>
    </row>
    <row r="1193" spans="1:7" hidden="1" outlineLevel="1" x14ac:dyDescent="0.2">
      <c r="A1193" s="100" t="s">
        <v>379</v>
      </c>
      <c r="B1193" s="100">
        <v>11</v>
      </c>
      <c r="C1193" s="100">
        <v>2</v>
      </c>
      <c r="D1193" s="101">
        <v>131000</v>
      </c>
      <c r="E1193" s="101">
        <v>4716</v>
      </c>
      <c r="F1193" s="101">
        <v>26200</v>
      </c>
      <c r="G1193" s="171"/>
    </row>
    <row r="1194" spans="1:7" hidden="1" outlineLevel="1" x14ac:dyDescent="0.2">
      <c r="A1194" s="100" t="s">
        <v>379</v>
      </c>
      <c r="B1194" s="100">
        <v>12</v>
      </c>
      <c r="C1194" s="100">
        <v>2</v>
      </c>
      <c r="D1194" s="101">
        <v>134000</v>
      </c>
      <c r="E1194" s="101">
        <v>4824</v>
      </c>
      <c r="F1194" s="101">
        <v>26800</v>
      </c>
      <c r="G1194" s="171"/>
    </row>
    <row r="1195" spans="1:7" hidden="1" outlineLevel="1" x14ac:dyDescent="0.2">
      <c r="A1195" s="97" t="s">
        <v>379</v>
      </c>
      <c r="B1195" s="97">
        <v>1</v>
      </c>
      <c r="C1195" s="97">
        <v>3</v>
      </c>
      <c r="D1195" s="98">
        <v>136500</v>
      </c>
      <c r="E1195" s="98">
        <v>4914</v>
      </c>
      <c r="F1195" s="98">
        <v>27300</v>
      </c>
      <c r="G1195" s="171"/>
    </row>
    <row r="1196" spans="1:7" collapsed="1" x14ac:dyDescent="0.2">
      <c r="A1196" s="100" t="s">
        <v>380</v>
      </c>
      <c r="B1196" s="100">
        <v>1</v>
      </c>
      <c r="C1196" s="100">
        <v>1</v>
      </c>
      <c r="D1196" s="146">
        <v>71060</v>
      </c>
      <c r="E1196" s="101"/>
      <c r="F1196" s="171"/>
      <c r="G1196" s="101">
        <v>64600</v>
      </c>
    </row>
    <row r="1197" spans="1:7" hidden="1" outlineLevel="1" x14ac:dyDescent="0.2">
      <c r="A1197" s="100" t="s">
        <v>380</v>
      </c>
      <c r="B1197" s="100">
        <v>2</v>
      </c>
      <c r="C1197" s="100">
        <v>1</v>
      </c>
      <c r="D1197" s="146">
        <v>76010</v>
      </c>
      <c r="E1197" s="101"/>
      <c r="F1197" s="171"/>
      <c r="G1197" s="101">
        <v>69100</v>
      </c>
    </row>
    <row r="1198" spans="1:7" hidden="1" outlineLevel="1" x14ac:dyDescent="0.2">
      <c r="A1198" s="100" t="s">
        <v>380</v>
      </c>
      <c r="B1198" s="100">
        <v>3</v>
      </c>
      <c r="C1198" s="100">
        <v>1</v>
      </c>
      <c r="D1198" s="146">
        <v>80960</v>
      </c>
      <c r="E1198" s="101"/>
      <c r="F1198" s="171"/>
      <c r="G1198" s="101">
        <v>73600</v>
      </c>
    </row>
    <row r="1199" spans="1:7" hidden="1" outlineLevel="1" x14ac:dyDescent="0.2">
      <c r="A1199" s="100" t="s">
        <v>380</v>
      </c>
      <c r="B1199" s="100">
        <v>4</v>
      </c>
      <c r="C1199" s="100">
        <v>1</v>
      </c>
      <c r="D1199" s="146">
        <v>85910</v>
      </c>
      <c r="E1199" s="101"/>
      <c r="F1199" s="171"/>
      <c r="G1199" s="101">
        <v>78100</v>
      </c>
    </row>
    <row r="1200" spans="1:7" hidden="1" outlineLevel="1" x14ac:dyDescent="0.2">
      <c r="A1200" s="100" t="s">
        <v>380</v>
      </c>
      <c r="B1200" s="100">
        <v>5</v>
      </c>
      <c r="C1200" s="100">
        <v>1</v>
      </c>
      <c r="D1200" s="146">
        <v>90860</v>
      </c>
      <c r="E1200" s="101"/>
      <c r="F1200" s="171"/>
      <c r="G1200" s="101">
        <v>82600</v>
      </c>
    </row>
    <row r="1201" spans="1:7" hidden="1" outlineLevel="1" x14ac:dyDescent="0.2">
      <c r="A1201" s="100" t="s">
        <v>380</v>
      </c>
      <c r="B1201" s="100">
        <v>6</v>
      </c>
      <c r="C1201" s="100">
        <v>1</v>
      </c>
      <c r="D1201" s="146">
        <v>95810</v>
      </c>
      <c r="E1201" s="101"/>
      <c r="F1201" s="171"/>
      <c r="G1201" s="101">
        <v>87100</v>
      </c>
    </row>
    <row r="1202" spans="1:7" hidden="1" outlineLevel="1" x14ac:dyDescent="0.2">
      <c r="A1202" s="100" t="s">
        <v>380</v>
      </c>
      <c r="B1202" s="100">
        <v>7</v>
      </c>
      <c r="C1202" s="100">
        <v>1</v>
      </c>
      <c r="D1202" s="146">
        <v>100760</v>
      </c>
      <c r="E1202" s="101"/>
      <c r="F1202" s="171"/>
      <c r="G1202" s="101">
        <v>91600</v>
      </c>
    </row>
    <row r="1203" spans="1:7" hidden="1" outlineLevel="1" x14ac:dyDescent="0.2">
      <c r="A1203" s="100" t="s">
        <v>380</v>
      </c>
      <c r="B1203" s="100">
        <v>8</v>
      </c>
      <c r="C1203" s="100">
        <v>1</v>
      </c>
      <c r="D1203" s="146">
        <v>105710</v>
      </c>
      <c r="E1203" s="101"/>
      <c r="F1203" s="171"/>
      <c r="G1203" s="101">
        <v>96100</v>
      </c>
    </row>
    <row r="1204" spans="1:7" hidden="1" outlineLevel="1" x14ac:dyDescent="0.2">
      <c r="A1204" s="100" t="s">
        <v>380</v>
      </c>
      <c r="B1204" s="100">
        <v>9</v>
      </c>
      <c r="C1204" s="100">
        <v>1</v>
      </c>
      <c r="D1204" s="146">
        <v>110660</v>
      </c>
      <c r="E1204" s="101"/>
      <c r="F1204" s="171"/>
      <c r="G1204" s="101">
        <v>100600</v>
      </c>
    </row>
    <row r="1205" spans="1:7" hidden="1" outlineLevel="1" x14ac:dyDescent="0.2">
      <c r="A1205" s="100" t="s">
        <v>380</v>
      </c>
      <c r="B1205" s="100">
        <v>10</v>
      </c>
      <c r="C1205" s="100">
        <v>1</v>
      </c>
      <c r="D1205" s="146">
        <v>115610</v>
      </c>
      <c r="E1205" s="101"/>
      <c r="F1205" s="171"/>
      <c r="G1205" s="101">
        <v>105100</v>
      </c>
    </row>
    <row r="1206" spans="1:7" hidden="1" outlineLevel="1" x14ac:dyDescent="0.2">
      <c r="A1206" s="100" t="s">
        <v>380</v>
      </c>
      <c r="B1206" s="100">
        <v>11</v>
      </c>
      <c r="C1206" s="100">
        <v>1</v>
      </c>
      <c r="D1206" s="146">
        <v>120560</v>
      </c>
      <c r="E1206" s="101"/>
      <c r="F1206" s="171"/>
      <c r="G1206" s="101">
        <v>109600</v>
      </c>
    </row>
    <row r="1207" spans="1:7" hidden="1" outlineLevel="1" x14ac:dyDescent="0.2">
      <c r="A1207" s="100" t="s">
        <v>380</v>
      </c>
      <c r="B1207" s="100">
        <v>12</v>
      </c>
      <c r="C1207" s="100">
        <v>1</v>
      </c>
      <c r="D1207" s="146">
        <v>125510</v>
      </c>
      <c r="E1207" s="101"/>
      <c r="F1207" s="171"/>
      <c r="G1207" s="101">
        <v>114100</v>
      </c>
    </row>
    <row r="1208" spans="1:7" hidden="1" outlineLevel="1" x14ac:dyDescent="0.2">
      <c r="A1208" s="100" t="s">
        <v>380</v>
      </c>
      <c r="B1208" s="100">
        <v>1</v>
      </c>
      <c r="C1208" s="100">
        <v>2</v>
      </c>
      <c r="D1208" s="146">
        <v>125510</v>
      </c>
      <c r="E1208" s="101"/>
      <c r="F1208" s="171"/>
      <c r="G1208" s="101">
        <v>114100</v>
      </c>
    </row>
    <row r="1209" spans="1:7" hidden="1" outlineLevel="1" x14ac:dyDescent="0.2">
      <c r="A1209" s="100" t="s">
        <v>380</v>
      </c>
      <c r="B1209" s="100">
        <v>2</v>
      </c>
      <c r="C1209" s="100">
        <v>2</v>
      </c>
      <c r="D1209" s="146">
        <v>131560</v>
      </c>
      <c r="E1209" s="101"/>
      <c r="F1209" s="171"/>
      <c r="G1209" s="101">
        <v>119600</v>
      </c>
    </row>
    <row r="1210" spans="1:7" hidden="1" outlineLevel="1" x14ac:dyDescent="0.2">
      <c r="A1210" s="100" t="s">
        <v>380</v>
      </c>
      <c r="B1210" s="100">
        <v>3</v>
      </c>
      <c r="C1210" s="100">
        <v>2</v>
      </c>
      <c r="D1210" s="146">
        <v>137610</v>
      </c>
      <c r="E1210" s="101"/>
      <c r="F1210" s="171"/>
      <c r="G1210" s="101">
        <v>125100</v>
      </c>
    </row>
    <row r="1211" spans="1:7" hidden="1" outlineLevel="1" x14ac:dyDescent="0.2">
      <c r="A1211" s="100" t="s">
        <v>380</v>
      </c>
      <c r="B1211" s="100">
        <v>4</v>
      </c>
      <c r="C1211" s="100">
        <v>2</v>
      </c>
      <c r="D1211" s="146">
        <v>143660</v>
      </c>
      <c r="E1211" s="101"/>
      <c r="F1211" s="171"/>
      <c r="G1211" s="101">
        <v>130600</v>
      </c>
    </row>
    <row r="1212" spans="1:7" hidden="1" outlineLevel="1" x14ac:dyDescent="0.2">
      <c r="A1212" s="100" t="s">
        <v>380</v>
      </c>
      <c r="B1212" s="100">
        <v>5</v>
      </c>
      <c r="C1212" s="100">
        <v>2</v>
      </c>
      <c r="D1212" s="146">
        <v>149710</v>
      </c>
      <c r="E1212" s="101"/>
      <c r="F1212" s="171"/>
      <c r="G1212" s="101">
        <v>136100</v>
      </c>
    </row>
    <row r="1213" spans="1:7" hidden="1" outlineLevel="1" x14ac:dyDescent="0.2">
      <c r="A1213" s="100" t="s">
        <v>380</v>
      </c>
      <c r="B1213" s="100">
        <v>6</v>
      </c>
      <c r="C1213" s="100">
        <v>2</v>
      </c>
      <c r="D1213" s="146">
        <v>155760</v>
      </c>
      <c r="E1213" s="101"/>
      <c r="F1213" s="171"/>
      <c r="G1213" s="101">
        <v>141600</v>
      </c>
    </row>
    <row r="1214" spans="1:7" hidden="1" outlineLevel="1" x14ac:dyDescent="0.2">
      <c r="A1214" s="100" t="s">
        <v>380</v>
      </c>
      <c r="B1214" s="100">
        <v>7</v>
      </c>
      <c r="C1214" s="100">
        <v>2</v>
      </c>
      <c r="D1214" s="146">
        <v>161810</v>
      </c>
      <c r="E1214" s="101"/>
      <c r="F1214" s="171"/>
      <c r="G1214" s="101">
        <v>147100</v>
      </c>
    </row>
    <row r="1215" spans="1:7" hidden="1" outlineLevel="1" x14ac:dyDescent="0.2">
      <c r="A1215" s="100" t="s">
        <v>380</v>
      </c>
      <c r="B1215" s="100">
        <v>8</v>
      </c>
      <c r="C1215" s="100">
        <v>2</v>
      </c>
      <c r="D1215" s="146">
        <v>167860</v>
      </c>
      <c r="E1215" s="101"/>
      <c r="F1215" s="171"/>
      <c r="G1215" s="101">
        <v>152600</v>
      </c>
    </row>
    <row r="1216" spans="1:7" hidden="1" outlineLevel="1" x14ac:dyDescent="0.2">
      <c r="A1216" s="100" t="s">
        <v>380</v>
      </c>
      <c r="B1216" s="100">
        <v>9</v>
      </c>
      <c r="C1216" s="100">
        <v>2</v>
      </c>
      <c r="D1216" s="146">
        <v>173910</v>
      </c>
      <c r="E1216" s="101"/>
      <c r="F1216" s="171"/>
      <c r="G1216" s="101">
        <v>158100</v>
      </c>
    </row>
    <row r="1217" spans="1:7" hidden="1" outlineLevel="1" x14ac:dyDescent="0.2">
      <c r="A1217" s="100" t="s">
        <v>380</v>
      </c>
      <c r="B1217" s="100">
        <v>10</v>
      </c>
      <c r="C1217" s="100">
        <v>2</v>
      </c>
      <c r="D1217" s="146">
        <v>179960</v>
      </c>
      <c r="E1217" s="101"/>
      <c r="F1217" s="171"/>
      <c r="G1217" s="101">
        <v>163600</v>
      </c>
    </row>
    <row r="1218" spans="1:7" hidden="1" outlineLevel="1" x14ac:dyDescent="0.2">
      <c r="A1218" s="100" t="s">
        <v>380</v>
      </c>
      <c r="B1218" s="100">
        <v>11</v>
      </c>
      <c r="C1218" s="100">
        <v>2</v>
      </c>
      <c r="D1218" s="146">
        <v>186010</v>
      </c>
      <c r="E1218" s="101"/>
      <c r="F1218" s="171"/>
      <c r="G1218" s="101">
        <v>169100</v>
      </c>
    </row>
    <row r="1219" spans="1:7" hidden="1" outlineLevel="1" x14ac:dyDescent="0.2">
      <c r="A1219" s="100" t="s">
        <v>380</v>
      </c>
      <c r="B1219" s="100">
        <v>12</v>
      </c>
      <c r="C1219" s="100">
        <v>2</v>
      </c>
      <c r="D1219" s="146">
        <v>192060</v>
      </c>
      <c r="E1219" s="101"/>
      <c r="F1219" s="171"/>
      <c r="G1219" s="101">
        <v>174600</v>
      </c>
    </row>
    <row r="1220" spans="1:7" hidden="1" outlineLevel="1" x14ac:dyDescent="0.2">
      <c r="A1220" s="97" t="s">
        <v>380</v>
      </c>
      <c r="B1220" s="97">
        <v>1</v>
      </c>
      <c r="C1220" s="97">
        <v>3</v>
      </c>
      <c r="D1220" s="147">
        <v>198110</v>
      </c>
      <c r="E1220" s="98"/>
      <c r="F1220" s="171"/>
      <c r="G1220" s="98">
        <v>180100</v>
      </c>
    </row>
    <row r="1221" spans="1:7" collapsed="1" x14ac:dyDescent="0.2">
      <c r="A1221" s="100" t="s">
        <v>381</v>
      </c>
      <c r="B1221" s="100">
        <v>1</v>
      </c>
      <c r="C1221" s="100">
        <v>1</v>
      </c>
      <c r="D1221" s="146">
        <v>71060</v>
      </c>
      <c r="E1221" s="101"/>
      <c r="F1221" s="171"/>
      <c r="G1221" s="101">
        <v>64600</v>
      </c>
    </row>
    <row r="1222" spans="1:7" hidden="1" outlineLevel="1" x14ac:dyDescent="0.2">
      <c r="A1222" s="100" t="s">
        <v>381</v>
      </c>
      <c r="B1222" s="100">
        <v>2</v>
      </c>
      <c r="C1222" s="100">
        <v>1</v>
      </c>
      <c r="D1222" s="146">
        <v>76010</v>
      </c>
      <c r="E1222" s="101"/>
      <c r="F1222" s="171"/>
      <c r="G1222" s="101">
        <v>69100</v>
      </c>
    </row>
    <row r="1223" spans="1:7" hidden="1" outlineLevel="1" x14ac:dyDescent="0.2">
      <c r="A1223" s="100" t="s">
        <v>381</v>
      </c>
      <c r="B1223" s="100">
        <v>3</v>
      </c>
      <c r="C1223" s="100">
        <v>1</v>
      </c>
      <c r="D1223" s="146">
        <v>80960</v>
      </c>
      <c r="E1223" s="101"/>
      <c r="F1223" s="171"/>
      <c r="G1223" s="101">
        <v>73600</v>
      </c>
    </row>
    <row r="1224" spans="1:7" hidden="1" outlineLevel="1" x14ac:dyDescent="0.2">
      <c r="A1224" s="100" t="s">
        <v>381</v>
      </c>
      <c r="B1224" s="100">
        <v>4</v>
      </c>
      <c r="C1224" s="100">
        <v>1</v>
      </c>
      <c r="D1224" s="146">
        <v>85910</v>
      </c>
      <c r="E1224" s="101"/>
      <c r="F1224" s="171"/>
      <c r="G1224" s="101">
        <v>78100</v>
      </c>
    </row>
    <row r="1225" spans="1:7" hidden="1" outlineLevel="1" x14ac:dyDescent="0.2">
      <c r="A1225" s="100" t="s">
        <v>381</v>
      </c>
      <c r="B1225" s="100">
        <v>5</v>
      </c>
      <c r="C1225" s="100">
        <v>1</v>
      </c>
      <c r="D1225" s="146">
        <v>90860</v>
      </c>
      <c r="E1225" s="101"/>
      <c r="F1225" s="171"/>
      <c r="G1225" s="101">
        <v>82600</v>
      </c>
    </row>
    <row r="1226" spans="1:7" hidden="1" outlineLevel="1" x14ac:dyDescent="0.2">
      <c r="A1226" s="100" t="s">
        <v>381</v>
      </c>
      <c r="B1226" s="100">
        <v>6</v>
      </c>
      <c r="C1226" s="100">
        <v>1</v>
      </c>
      <c r="D1226" s="146">
        <v>95810</v>
      </c>
      <c r="E1226" s="101"/>
      <c r="F1226" s="171"/>
      <c r="G1226" s="101">
        <v>87100</v>
      </c>
    </row>
    <row r="1227" spans="1:7" hidden="1" outlineLevel="1" x14ac:dyDescent="0.2">
      <c r="A1227" s="100" t="s">
        <v>381</v>
      </c>
      <c r="B1227" s="100">
        <v>7</v>
      </c>
      <c r="C1227" s="100">
        <v>1</v>
      </c>
      <c r="D1227" s="146">
        <v>100760</v>
      </c>
      <c r="E1227" s="101"/>
      <c r="F1227" s="171"/>
      <c r="G1227" s="101">
        <v>91600</v>
      </c>
    </row>
    <row r="1228" spans="1:7" hidden="1" outlineLevel="1" x14ac:dyDescent="0.2">
      <c r="A1228" s="100" t="s">
        <v>381</v>
      </c>
      <c r="B1228" s="100">
        <v>8</v>
      </c>
      <c r="C1228" s="100">
        <v>1</v>
      </c>
      <c r="D1228" s="146">
        <v>105710</v>
      </c>
      <c r="E1228" s="101"/>
      <c r="F1228" s="171"/>
      <c r="G1228" s="101">
        <v>96100</v>
      </c>
    </row>
    <row r="1229" spans="1:7" hidden="1" outlineLevel="1" x14ac:dyDescent="0.2">
      <c r="A1229" s="100" t="s">
        <v>381</v>
      </c>
      <c r="B1229" s="100">
        <v>9</v>
      </c>
      <c r="C1229" s="100">
        <v>1</v>
      </c>
      <c r="D1229" s="146">
        <v>110660</v>
      </c>
      <c r="E1229" s="101"/>
      <c r="F1229" s="171"/>
      <c r="G1229" s="101">
        <v>100600</v>
      </c>
    </row>
    <row r="1230" spans="1:7" hidden="1" outlineLevel="1" x14ac:dyDescent="0.2">
      <c r="A1230" s="100" t="s">
        <v>381</v>
      </c>
      <c r="B1230" s="100">
        <v>10</v>
      </c>
      <c r="C1230" s="100">
        <v>1</v>
      </c>
      <c r="D1230" s="146">
        <v>115610</v>
      </c>
      <c r="E1230" s="101"/>
      <c r="F1230" s="171"/>
      <c r="G1230" s="101">
        <v>105100</v>
      </c>
    </row>
    <row r="1231" spans="1:7" hidden="1" outlineLevel="1" x14ac:dyDescent="0.2">
      <c r="A1231" s="100" t="s">
        <v>381</v>
      </c>
      <c r="B1231" s="100">
        <v>11</v>
      </c>
      <c r="C1231" s="100">
        <v>1</v>
      </c>
      <c r="D1231" s="146">
        <v>120560</v>
      </c>
      <c r="E1231" s="101"/>
      <c r="F1231" s="171"/>
      <c r="G1231" s="101">
        <v>109600</v>
      </c>
    </row>
    <row r="1232" spans="1:7" hidden="1" outlineLevel="1" x14ac:dyDescent="0.2">
      <c r="A1232" s="100" t="s">
        <v>381</v>
      </c>
      <c r="B1232" s="100">
        <v>12</v>
      </c>
      <c r="C1232" s="100">
        <v>1</v>
      </c>
      <c r="D1232" s="146">
        <v>125510</v>
      </c>
      <c r="E1232" s="101"/>
      <c r="F1232" s="171"/>
      <c r="G1232" s="101">
        <v>114100</v>
      </c>
    </row>
    <row r="1233" spans="1:7" hidden="1" outlineLevel="1" x14ac:dyDescent="0.2">
      <c r="A1233" s="100" t="s">
        <v>381</v>
      </c>
      <c r="B1233" s="100">
        <v>1</v>
      </c>
      <c r="C1233" s="100">
        <v>2</v>
      </c>
      <c r="D1233" s="146">
        <v>125510</v>
      </c>
      <c r="E1233" s="101"/>
      <c r="F1233" s="171"/>
      <c r="G1233" s="101">
        <v>114100</v>
      </c>
    </row>
    <row r="1234" spans="1:7" hidden="1" outlineLevel="1" x14ac:dyDescent="0.2">
      <c r="A1234" s="100" t="s">
        <v>381</v>
      </c>
      <c r="B1234" s="100">
        <v>2</v>
      </c>
      <c r="C1234" s="100">
        <v>2</v>
      </c>
      <c r="D1234" s="146">
        <v>131560</v>
      </c>
      <c r="E1234" s="101"/>
      <c r="F1234" s="171"/>
      <c r="G1234" s="101">
        <v>119600</v>
      </c>
    </row>
    <row r="1235" spans="1:7" hidden="1" outlineLevel="1" x14ac:dyDescent="0.2">
      <c r="A1235" s="100" t="s">
        <v>381</v>
      </c>
      <c r="B1235" s="100">
        <v>3</v>
      </c>
      <c r="C1235" s="100">
        <v>2</v>
      </c>
      <c r="D1235" s="146">
        <v>137610</v>
      </c>
      <c r="E1235" s="101"/>
      <c r="F1235" s="171"/>
      <c r="G1235" s="101">
        <v>125100</v>
      </c>
    </row>
    <row r="1236" spans="1:7" hidden="1" outlineLevel="1" x14ac:dyDescent="0.2">
      <c r="A1236" s="100" t="s">
        <v>381</v>
      </c>
      <c r="B1236" s="100">
        <v>4</v>
      </c>
      <c r="C1236" s="100">
        <v>2</v>
      </c>
      <c r="D1236" s="146">
        <v>143660</v>
      </c>
      <c r="E1236" s="101"/>
      <c r="F1236" s="171"/>
      <c r="G1236" s="101">
        <v>130600</v>
      </c>
    </row>
    <row r="1237" spans="1:7" hidden="1" outlineLevel="1" x14ac:dyDescent="0.2">
      <c r="A1237" s="100" t="s">
        <v>381</v>
      </c>
      <c r="B1237" s="100">
        <v>5</v>
      </c>
      <c r="C1237" s="100">
        <v>2</v>
      </c>
      <c r="D1237" s="146">
        <v>149710</v>
      </c>
      <c r="E1237" s="101"/>
      <c r="F1237" s="171"/>
      <c r="G1237" s="101">
        <v>136100</v>
      </c>
    </row>
    <row r="1238" spans="1:7" hidden="1" outlineLevel="1" x14ac:dyDescent="0.2">
      <c r="A1238" s="100" t="s">
        <v>381</v>
      </c>
      <c r="B1238" s="100">
        <v>6</v>
      </c>
      <c r="C1238" s="100">
        <v>2</v>
      </c>
      <c r="D1238" s="146">
        <v>155760</v>
      </c>
      <c r="E1238" s="101"/>
      <c r="F1238" s="171"/>
      <c r="G1238" s="101">
        <v>141600</v>
      </c>
    </row>
    <row r="1239" spans="1:7" hidden="1" outlineLevel="1" x14ac:dyDescent="0.2">
      <c r="A1239" s="100" t="s">
        <v>381</v>
      </c>
      <c r="B1239" s="100">
        <v>7</v>
      </c>
      <c r="C1239" s="100">
        <v>2</v>
      </c>
      <c r="D1239" s="146">
        <v>161810</v>
      </c>
      <c r="E1239" s="101"/>
      <c r="F1239" s="171"/>
      <c r="G1239" s="101">
        <v>147100</v>
      </c>
    </row>
    <row r="1240" spans="1:7" hidden="1" outlineLevel="1" x14ac:dyDescent="0.2">
      <c r="A1240" s="100" t="s">
        <v>381</v>
      </c>
      <c r="B1240" s="100">
        <v>8</v>
      </c>
      <c r="C1240" s="100">
        <v>2</v>
      </c>
      <c r="D1240" s="146">
        <v>167860</v>
      </c>
      <c r="E1240" s="101"/>
      <c r="F1240" s="171"/>
      <c r="G1240" s="101">
        <v>152600</v>
      </c>
    </row>
    <row r="1241" spans="1:7" hidden="1" outlineLevel="1" x14ac:dyDescent="0.2">
      <c r="A1241" s="100" t="s">
        <v>381</v>
      </c>
      <c r="B1241" s="100">
        <v>9</v>
      </c>
      <c r="C1241" s="100">
        <v>2</v>
      </c>
      <c r="D1241" s="146">
        <v>173910</v>
      </c>
      <c r="E1241" s="101"/>
      <c r="F1241" s="171"/>
      <c r="G1241" s="101">
        <v>158100</v>
      </c>
    </row>
    <row r="1242" spans="1:7" hidden="1" outlineLevel="1" x14ac:dyDescent="0.2">
      <c r="A1242" s="100" t="s">
        <v>381</v>
      </c>
      <c r="B1242" s="100">
        <v>10</v>
      </c>
      <c r="C1242" s="100">
        <v>2</v>
      </c>
      <c r="D1242" s="146">
        <v>179960</v>
      </c>
      <c r="E1242" s="101"/>
      <c r="F1242" s="171"/>
      <c r="G1242" s="101">
        <v>163600</v>
      </c>
    </row>
    <row r="1243" spans="1:7" hidden="1" outlineLevel="1" x14ac:dyDescent="0.2">
      <c r="A1243" s="100" t="s">
        <v>381</v>
      </c>
      <c r="B1243" s="100">
        <v>11</v>
      </c>
      <c r="C1243" s="100">
        <v>2</v>
      </c>
      <c r="D1243" s="146">
        <v>186010</v>
      </c>
      <c r="E1243" s="101"/>
      <c r="F1243" s="171"/>
      <c r="G1243" s="101">
        <v>169100</v>
      </c>
    </row>
    <row r="1244" spans="1:7" hidden="1" outlineLevel="1" x14ac:dyDescent="0.2">
      <c r="A1244" s="100" t="s">
        <v>381</v>
      </c>
      <c r="B1244" s="100">
        <v>12</v>
      </c>
      <c r="C1244" s="100">
        <v>2</v>
      </c>
      <c r="D1244" s="146">
        <v>192060</v>
      </c>
      <c r="E1244" s="101"/>
      <c r="F1244" s="171"/>
      <c r="G1244" s="101">
        <v>174600</v>
      </c>
    </row>
    <row r="1245" spans="1:7" hidden="1" outlineLevel="1" x14ac:dyDescent="0.2">
      <c r="A1245" s="97" t="s">
        <v>381</v>
      </c>
      <c r="B1245" s="97">
        <v>1</v>
      </c>
      <c r="C1245" s="97">
        <v>3</v>
      </c>
      <c r="D1245" s="147">
        <v>198110</v>
      </c>
      <c r="E1245" s="98"/>
      <c r="F1245" s="171"/>
      <c r="G1245" s="98">
        <v>180100</v>
      </c>
    </row>
    <row r="1246" spans="1:7" collapsed="1" x14ac:dyDescent="0.2">
      <c r="A1246" s="100" t="s">
        <v>382</v>
      </c>
      <c r="B1246" s="100">
        <v>1</v>
      </c>
      <c r="C1246" s="100">
        <v>1</v>
      </c>
      <c r="D1246" s="146">
        <v>60060</v>
      </c>
      <c r="E1246" s="171"/>
      <c r="F1246" s="101"/>
      <c r="G1246" s="101">
        <v>54600</v>
      </c>
    </row>
    <row r="1247" spans="1:7" hidden="1" outlineLevel="1" x14ac:dyDescent="0.2">
      <c r="A1247" s="100" t="s">
        <v>382</v>
      </c>
      <c r="B1247" s="100">
        <v>2</v>
      </c>
      <c r="C1247" s="100">
        <v>1</v>
      </c>
      <c r="D1247" s="146">
        <v>63910</v>
      </c>
      <c r="E1247" s="171"/>
      <c r="F1247" s="101"/>
      <c r="G1247" s="101">
        <v>58100</v>
      </c>
    </row>
    <row r="1248" spans="1:7" hidden="1" outlineLevel="1" x14ac:dyDescent="0.2">
      <c r="A1248" s="100" t="s">
        <v>382</v>
      </c>
      <c r="B1248" s="100">
        <v>3</v>
      </c>
      <c r="C1248" s="100">
        <v>1</v>
      </c>
      <c r="D1248" s="146">
        <v>67760</v>
      </c>
      <c r="E1248" s="171"/>
      <c r="F1248" s="101"/>
      <c r="G1248" s="101">
        <v>61600</v>
      </c>
    </row>
    <row r="1249" spans="1:7" hidden="1" outlineLevel="1" x14ac:dyDescent="0.2">
      <c r="A1249" s="100" t="s">
        <v>382</v>
      </c>
      <c r="B1249" s="100">
        <v>4</v>
      </c>
      <c r="C1249" s="100">
        <v>1</v>
      </c>
      <c r="D1249" s="146">
        <v>72380</v>
      </c>
      <c r="E1249" s="171"/>
      <c r="F1249" s="101"/>
      <c r="G1249" s="101">
        <v>65800</v>
      </c>
    </row>
    <row r="1250" spans="1:7" hidden="1" outlineLevel="1" x14ac:dyDescent="0.2">
      <c r="A1250" s="100" t="s">
        <v>382</v>
      </c>
      <c r="B1250" s="100">
        <v>5</v>
      </c>
      <c r="C1250" s="100">
        <v>1</v>
      </c>
      <c r="D1250" s="146">
        <v>77000</v>
      </c>
      <c r="E1250" s="171"/>
      <c r="F1250" s="101"/>
      <c r="G1250" s="101">
        <v>70000</v>
      </c>
    </row>
    <row r="1251" spans="1:7" hidden="1" outlineLevel="1" x14ac:dyDescent="0.2">
      <c r="A1251" s="100" t="s">
        <v>382</v>
      </c>
      <c r="B1251" s="100">
        <v>6</v>
      </c>
      <c r="C1251" s="100">
        <v>1</v>
      </c>
      <c r="D1251" s="146">
        <v>81620</v>
      </c>
      <c r="E1251" s="171"/>
      <c r="F1251" s="101"/>
      <c r="G1251" s="101">
        <v>74200</v>
      </c>
    </row>
    <row r="1252" spans="1:7" hidden="1" outlineLevel="1" x14ac:dyDescent="0.2">
      <c r="A1252" s="100" t="s">
        <v>382</v>
      </c>
      <c r="B1252" s="100">
        <v>7</v>
      </c>
      <c r="C1252" s="100">
        <v>1</v>
      </c>
      <c r="D1252" s="146">
        <v>87010</v>
      </c>
      <c r="E1252" s="171"/>
      <c r="F1252" s="101"/>
      <c r="G1252" s="101">
        <v>79100</v>
      </c>
    </row>
    <row r="1253" spans="1:7" hidden="1" outlineLevel="1" x14ac:dyDescent="0.2">
      <c r="A1253" s="100" t="s">
        <v>382</v>
      </c>
      <c r="B1253" s="100">
        <v>8</v>
      </c>
      <c r="C1253" s="100">
        <v>1</v>
      </c>
      <c r="D1253" s="146">
        <v>92400</v>
      </c>
      <c r="E1253" s="171"/>
      <c r="F1253" s="101"/>
      <c r="G1253" s="101">
        <v>84000</v>
      </c>
    </row>
    <row r="1254" spans="1:7" hidden="1" outlineLevel="1" x14ac:dyDescent="0.2">
      <c r="A1254" s="100" t="s">
        <v>382</v>
      </c>
      <c r="B1254" s="100">
        <v>9</v>
      </c>
      <c r="C1254" s="100">
        <v>1</v>
      </c>
      <c r="D1254" s="146">
        <v>98560</v>
      </c>
      <c r="E1254" s="171"/>
      <c r="F1254" s="101"/>
      <c r="G1254" s="101">
        <v>89600</v>
      </c>
    </row>
    <row r="1255" spans="1:7" hidden="1" outlineLevel="1" x14ac:dyDescent="0.2">
      <c r="A1255" s="100" t="s">
        <v>382</v>
      </c>
      <c r="B1255" s="100">
        <v>10</v>
      </c>
      <c r="C1255" s="100">
        <v>1</v>
      </c>
      <c r="D1255" s="146">
        <v>104720</v>
      </c>
      <c r="E1255" s="171"/>
      <c r="F1255" s="101"/>
      <c r="G1255" s="101">
        <v>95200</v>
      </c>
    </row>
    <row r="1256" spans="1:7" hidden="1" outlineLevel="1" x14ac:dyDescent="0.2">
      <c r="A1256" s="100" t="s">
        <v>382</v>
      </c>
      <c r="B1256" s="100">
        <v>11</v>
      </c>
      <c r="C1256" s="100">
        <v>1</v>
      </c>
      <c r="D1256" s="146">
        <v>111650</v>
      </c>
      <c r="E1256" s="171"/>
      <c r="F1256" s="101"/>
      <c r="G1256" s="101">
        <v>101500</v>
      </c>
    </row>
    <row r="1257" spans="1:7" hidden="1" outlineLevel="1" x14ac:dyDescent="0.2">
      <c r="A1257" s="100" t="s">
        <v>382</v>
      </c>
      <c r="B1257" s="100">
        <v>12</v>
      </c>
      <c r="C1257" s="100">
        <v>1</v>
      </c>
      <c r="D1257" s="146">
        <v>118580</v>
      </c>
      <c r="E1257" s="171"/>
      <c r="F1257" s="101"/>
      <c r="G1257" s="101">
        <v>107800</v>
      </c>
    </row>
    <row r="1258" spans="1:7" hidden="1" outlineLevel="1" x14ac:dyDescent="0.2">
      <c r="A1258" s="100" t="s">
        <v>382</v>
      </c>
      <c r="B1258" s="100">
        <v>1</v>
      </c>
      <c r="C1258" s="100">
        <v>2</v>
      </c>
      <c r="D1258" s="146">
        <v>118580</v>
      </c>
      <c r="E1258" s="171"/>
      <c r="F1258" s="101"/>
      <c r="G1258" s="101">
        <v>107800</v>
      </c>
    </row>
    <row r="1259" spans="1:7" hidden="1" outlineLevel="1" x14ac:dyDescent="0.2">
      <c r="A1259" s="100" t="s">
        <v>382</v>
      </c>
      <c r="B1259" s="100">
        <v>2</v>
      </c>
      <c r="C1259" s="100">
        <v>2</v>
      </c>
      <c r="D1259" s="146">
        <v>120736</v>
      </c>
      <c r="E1259" s="171"/>
      <c r="F1259" s="101"/>
      <c r="G1259" s="101">
        <v>109760</v>
      </c>
    </row>
    <row r="1260" spans="1:7" hidden="1" outlineLevel="1" x14ac:dyDescent="0.2">
      <c r="A1260" s="100" t="s">
        <v>382</v>
      </c>
      <c r="B1260" s="100">
        <v>3</v>
      </c>
      <c r="C1260" s="100">
        <v>2</v>
      </c>
      <c r="D1260" s="146">
        <v>122892</v>
      </c>
      <c r="E1260" s="171"/>
      <c r="F1260" s="101"/>
      <c r="G1260" s="101">
        <v>111720</v>
      </c>
    </row>
    <row r="1261" spans="1:7" hidden="1" outlineLevel="1" x14ac:dyDescent="0.2">
      <c r="A1261" s="100" t="s">
        <v>382</v>
      </c>
      <c r="B1261" s="100">
        <v>4</v>
      </c>
      <c r="C1261" s="100">
        <v>2</v>
      </c>
      <c r="D1261" s="146">
        <v>125048</v>
      </c>
      <c r="E1261" s="171"/>
      <c r="F1261" s="101"/>
      <c r="G1261" s="101">
        <v>113680</v>
      </c>
    </row>
    <row r="1262" spans="1:7" hidden="1" outlineLevel="1" x14ac:dyDescent="0.2">
      <c r="A1262" s="100" t="s">
        <v>382</v>
      </c>
      <c r="B1262" s="100">
        <v>5</v>
      </c>
      <c r="C1262" s="100">
        <v>2</v>
      </c>
      <c r="D1262" s="146">
        <v>127204</v>
      </c>
      <c r="E1262" s="171"/>
      <c r="F1262" s="101"/>
      <c r="G1262" s="101">
        <v>115640</v>
      </c>
    </row>
    <row r="1263" spans="1:7" hidden="1" outlineLevel="1" x14ac:dyDescent="0.2">
      <c r="A1263" s="100" t="s">
        <v>382</v>
      </c>
      <c r="B1263" s="100">
        <v>6</v>
      </c>
      <c r="C1263" s="100">
        <v>2</v>
      </c>
      <c r="D1263" s="146">
        <v>129360</v>
      </c>
      <c r="E1263" s="171"/>
      <c r="F1263" s="101"/>
      <c r="G1263" s="101">
        <v>117600</v>
      </c>
    </row>
    <row r="1264" spans="1:7" hidden="1" outlineLevel="1" x14ac:dyDescent="0.2">
      <c r="A1264" s="100" t="s">
        <v>382</v>
      </c>
      <c r="B1264" s="100">
        <v>7</v>
      </c>
      <c r="C1264" s="100">
        <v>2</v>
      </c>
      <c r="D1264" s="146">
        <v>131516</v>
      </c>
      <c r="E1264" s="171"/>
      <c r="F1264" s="101"/>
      <c r="G1264" s="101">
        <v>119560</v>
      </c>
    </row>
    <row r="1265" spans="1:7" hidden="1" outlineLevel="1" x14ac:dyDescent="0.2">
      <c r="A1265" s="100" t="s">
        <v>382</v>
      </c>
      <c r="B1265" s="100">
        <v>8</v>
      </c>
      <c r="C1265" s="100">
        <v>2</v>
      </c>
      <c r="D1265" s="146">
        <v>133672</v>
      </c>
      <c r="E1265" s="171"/>
      <c r="F1265" s="101"/>
      <c r="G1265" s="101">
        <v>121520</v>
      </c>
    </row>
    <row r="1266" spans="1:7" hidden="1" outlineLevel="1" x14ac:dyDescent="0.2">
      <c r="A1266" s="100" t="s">
        <v>382</v>
      </c>
      <c r="B1266" s="100">
        <v>9</v>
      </c>
      <c r="C1266" s="100">
        <v>2</v>
      </c>
      <c r="D1266" s="146">
        <v>135828</v>
      </c>
      <c r="E1266" s="171"/>
      <c r="F1266" s="101"/>
      <c r="G1266" s="101">
        <v>123480</v>
      </c>
    </row>
    <row r="1267" spans="1:7" hidden="1" outlineLevel="1" x14ac:dyDescent="0.2">
      <c r="A1267" s="100" t="s">
        <v>382</v>
      </c>
      <c r="B1267" s="100">
        <v>10</v>
      </c>
      <c r="C1267" s="100">
        <v>2</v>
      </c>
      <c r="D1267" s="146">
        <v>137984</v>
      </c>
      <c r="E1267" s="171"/>
      <c r="F1267" s="101"/>
      <c r="G1267" s="101">
        <v>125440</v>
      </c>
    </row>
    <row r="1268" spans="1:7" hidden="1" outlineLevel="1" x14ac:dyDescent="0.2">
      <c r="A1268" s="100" t="s">
        <v>382</v>
      </c>
      <c r="B1268" s="100">
        <v>11</v>
      </c>
      <c r="C1268" s="100">
        <v>2</v>
      </c>
      <c r="D1268" s="146">
        <v>140140</v>
      </c>
      <c r="E1268" s="171"/>
      <c r="F1268" s="101"/>
      <c r="G1268" s="101">
        <v>127400</v>
      </c>
    </row>
    <row r="1269" spans="1:7" hidden="1" outlineLevel="1" x14ac:dyDescent="0.2">
      <c r="A1269" s="100" t="s">
        <v>382</v>
      </c>
      <c r="B1269" s="100">
        <v>12</v>
      </c>
      <c r="C1269" s="100">
        <v>2</v>
      </c>
      <c r="D1269" s="146">
        <v>142296</v>
      </c>
      <c r="E1269" s="171"/>
      <c r="F1269" s="101"/>
      <c r="G1269" s="101">
        <v>129360</v>
      </c>
    </row>
    <row r="1270" spans="1:7" hidden="1" outlineLevel="1" x14ac:dyDescent="0.2">
      <c r="A1270" s="97" t="s">
        <v>382</v>
      </c>
      <c r="B1270" s="97">
        <v>1</v>
      </c>
      <c r="C1270" s="97">
        <v>3</v>
      </c>
      <c r="D1270" s="147">
        <v>149411</v>
      </c>
      <c r="E1270" s="171"/>
      <c r="F1270" s="98"/>
      <c r="G1270" s="98">
        <v>135828</v>
      </c>
    </row>
    <row r="1271" spans="1:7" collapsed="1" x14ac:dyDescent="0.2">
      <c r="A1271" s="100" t="s">
        <v>383</v>
      </c>
      <c r="B1271" s="100">
        <v>1</v>
      </c>
      <c r="C1271" s="100">
        <v>1</v>
      </c>
      <c r="D1271" s="146">
        <v>42900</v>
      </c>
      <c r="E1271" s="171"/>
      <c r="F1271" s="101"/>
      <c r="G1271" s="101">
        <v>39000</v>
      </c>
    </row>
    <row r="1272" spans="1:7" hidden="1" outlineLevel="1" x14ac:dyDescent="0.2">
      <c r="A1272" s="100" t="s">
        <v>383</v>
      </c>
      <c r="B1272" s="100">
        <v>2</v>
      </c>
      <c r="C1272" s="100">
        <v>1</v>
      </c>
      <c r="D1272" s="146">
        <v>45650</v>
      </c>
      <c r="E1272" s="171"/>
      <c r="F1272" s="101"/>
      <c r="G1272" s="101">
        <v>41500</v>
      </c>
    </row>
    <row r="1273" spans="1:7" hidden="1" outlineLevel="1" x14ac:dyDescent="0.2">
      <c r="A1273" s="100" t="s">
        <v>383</v>
      </c>
      <c r="B1273" s="100">
        <v>3</v>
      </c>
      <c r="C1273" s="100">
        <v>1</v>
      </c>
      <c r="D1273" s="146">
        <v>48400</v>
      </c>
      <c r="E1273" s="171"/>
      <c r="F1273" s="101"/>
      <c r="G1273" s="101">
        <v>44000</v>
      </c>
    </row>
    <row r="1274" spans="1:7" hidden="1" outlineLevel="1" x14ac:dyDescent="0.2">
      <c r="A1274" s="100" t="s">
        <v>383</v>
      </c>
      <c r="B1274" s="100">
        <v>4</v>
      </c>
      <c r="C1274" s="100">
        <v>1</v>
      </c>
      <c r="D1274" s="146">
        <v>51700</v>
      </c>
      <c r="E1274" s="171"/>
      <c r="F1274" s="101"/>
      <c r="G1274" s="101">
        <v>47000</v>
      </c>
    </row>
    <row r="1275" spans="1:7" hidden="1" outlineLevel="1" x14ac:dyDescent="0.2">
      <c r="A1275" s="100" t="s">
        <v>383</v>
      </c>
      <c r="B1275" s="100">
        <v>5</v>
      </c>
      <c r="C1275" s="100">
        <v>1</v>
      </c>
      <c r="D1275" s="146">
        <v>55000</v>
      </c>
      <c r="E1275" s="171"/>
      <c r="F1275" s="101"/>
      <c r="G1275" s="101">
        <v>50000</v>
      </c>
    </row>
    <row r="1276" spans="1:7" hidden="1" outlineLevel="1" x14ac:dyDescent="0.2">
      <c r="A1276" s="100" t="s">
        <v>383</v>
      </c>
      <c r="B1276" s="100">
        <v>6</v>
      </c>
      <c r="C1276" s="100">
        <v>1</v>
      </c>
      <c r="D1276" s="146">
        <v>58300</v>
      </c>
      <c r="E1276" s="171"/>
      <c r="F1276" s="101"/>
      <c r="G1276" s="101">
        <v>53000</v>
      </c>
    </row>
    <row r="1277" spans="1:7" hidden="1" outlineLevel="1" x14ac:dyDescent="0.2">
      <c r="A1277" s="100" t="s">
        <v>383</v>
      </c>
      <c r="B1277" s="100">
        <v>7</v>
      </c>
      <c r="C1277" s="100">
        <v>1</v>
      </c>
      <c r="D1277" s="146">
        <v>62150</v>
      </c>
      <c r="E1277" s="171"/>
      <c r="F1277" s="101"/>
      <c r="G1277" s="101">
        <v>56500</v>
      </c>
    </row>
    <row r="1278" spans="1:7" hidden="1" outlineLevel="1" x14ac:dyDescent="0.2">
      <c r="A1278" s="100" t="s">
        <v>383</v>
      </c>
      <c r="B1278" s="100">
        <v>8</v>
      </c>
      <c r="C1278" s="100">
        <v>1</v>
      </c>
      <c r="D1278" s="146">
        <v>66000</v>
      </c>
      <c r="E1278" s="171"/>
      <c r="F1278" s="101"/>
      <c r="G1278" s="101">
        <v>60000</v>
      </c>
    </row>
    <row r="1279" spans="1:7" hidden="1" outlineLevel="1" x14ac:dyDescent="0.2">
      <c r="A1279" s="100" t="s">
        <v>383</v>
      </c>
      <c r="B1279" s="100">
        <v>9</v>
      </c>
      <c r="C1279" s="100">
        <v>1</v>
      </c>
      <c r="D1279" s="146">
        <v>70400</v>
      </c>
      <c r="E1279" s="171"/>
      <c r="F1279" s="101"/>
      <c r="G1279" s="101">
        <v>64000</v>
      </c>
    </row>
    <row r="1280" spans="1:7" hidden="1" outlineLevel="1" x14ac:dyDescent="0.2">
      <c r="A1280" s="100" t="s">
        <v>383</v>
      </c>
      <c r="B1280" s="100">
        <v>10</v>
      </c>
      <c r="C1280" s="100">
        <v>1</v>
      </c>
      <c r="D1280" s="146">
        <v>74800</v>
      </c>
      <c r="E1280" s="171"/>
      <c r="F1280" s="101"/>
      <c r="G1280" s="101">
        <v>68000</v>
      </c>
    </row>
    <row r="1281" spans="1:7" hidden="1" outlineLevel="1" x14ac:dyDescent="0.2">
      <c r="A1281" s="100" t="s">
        <v>383</v>
      </c>
      <c r="B1281" s="100">
        <v>11</v>
      </c>
      <c r="C1281" s="100">
        <v>1</v>
      </c>
      <c r="D1281" s="146">
        <v>79750</v>
      </c>
      <c r="E1281" s="171"/>
      <c r="F1281" s="101"/>
      <c r="G1281" s="101">
        <v>72500</v>
      </c>
    </row>
    <row r="1282" spans="1:7" hidden="1" outlineLevel="1" x14ac:dyDescent="0.2">
      <c r="A1282" s="100" t="s">
        <v>383</v>
      </c>
      <c r="B1282" s="100">
        <v>12</v>
      </c>
      <c r="C1282" s="100">
        <v>1</v>
      </c>
      <c r="D1282" s="146">
        <v>84700</v>
      </c>
      <c r="E1282" s="171"/>
      <c r="F1282" s="101"/>
      <c r="G1282" s="101">
        <v>77000</v>
      </c>
    </row>
    <row r="1283" spans="1:7" hidden="1" outlineLevel="1" x14ac:dyDescent="0.2">
      <c r="A1283" s="100" t="s">
        <v>383</v>
      </c>
      <c r="B1283" s="100">
        <v>1</v>
      </c>
      <c r="C1283" s="100">
        <v>2</v>
      </c>
      <c r="D1283" s="146">
        <v>84700</v>
      </c>
      <c r="E1283" s="171"/>
      <c r="F1283" s="101"/>
      <c r="G1283" s="101">
        <v>77000</v>
      </c>
    </row>
    <row r="1284" spans="1:7" hidden="1" outlineLevel="1" x14ac:dyDescent="0.2">
      <c r="A1284" s="100" t="s">
        <v>383</v>
      </c>
      <c r="B1284" s="100">
        <v>2</v>
      </c>
      <c r="C1284" s="100">
        <v>2</v>
      </c>
      <c r="D1284" s="146">
        <v>86240</v>
      </c>
      <c r="E1284" s="171"/>
      <c r="F1284" s="101"/>
      <c r="G1284" s="101">
        <v>78400</v>
      </c>
    </row>
    <row r="1285" spans="1:7" hidden="1" outlineLevel="1" x14ac:dyDescent="0.2">
      <c r="A1285" s="100" t="s">
        <v>383</v>
      </c>
      <c r="B1285" s="100">
        <v>3</v>
      </c>
      <c r="C1285" s="100">
        <v>2</v>
      </c>
      <c r="D1285" s="146">
        <v>87780</v>
      </c>
      <c r="E1285" s="171"/>
      <c r="F1285" s="101"/>
      <c r="G1285" s="101">
        <v>79800</v>
      </c>
    </row>
    <row r="1286" spans="1:7" hidden="1" outlineLevel="1" x14ac:dyDescent="0.2">
      <c r="A1286" s="100" t="s">
        <v>383</v>
      </c>
      <c r="B1286" s="100">
        <v>4</v>
      </c>
      <c r="C1286" s="100">
        <v>2</v>
      </c>
      <c r="D1286" s="146">
        <v>89320</v>
      </c>
      <c r="E1286" s="171"/>
      <c r="F1286" s="101"/>
      <c r="G1286" s="101">
        <v>81200</v>
      </c>
    </row>
    <row r="1287" spans="1:7" hidden="1" outlineLevel="1" x14ac:dyDescent="0.2">
      <c r="A1287" s="100" t="s">
        <v>383</v>
      </c>
      <c r="B1287" s="100">
        <v>5</v>
      </c>
      <c r="C1287" s="100">
        <v>2</v>
      </c>
      <c r="D1287" s="146">
        <v>90860</v>
      </c>
      <c r="E1287" s="171"/>
      <c r="F1287" s="101"/>
      <c r="G1287" s="101">
        <v>82600</v>
      </c>
    </row>
    <row r="1288" spans="1:7" hidden="1" outlineLevel="1" x14ac:dyDescent="0.2">
      <c r="A1288" s="100" t="s">
        <v>383</v>
      </c>
      <c r="B1288" s="100">
        <v>6</v>
      </c>
      <c r="C1288" s="100">
        <v>2</v>
      </c>
      <c r="D1288" s="146">
        <v>92400</v>
      </c>
      <c r="E1288" s="171"/>
      <c r="F1288" s="101"/>
      <c r="G1288" s="101">
        <v>84000</v>
      </c>
    </row>
    <row r="1289" spans="1:7" hidden="1" outlineLevel="1" x14ac:dyDescent="0.2">
      <c r="A1289" s="100" t="s">
        <v>383</v>
      </c>
      <c r="B1289" s="100">
        <v>7</v>
      </c>
      <c r="C1289" s="100">
        <v>2</v>
      </c>
      <c r="D1289" s="146">
        <v>93940</v>
      </c>
      <c r="E1289" s="171"/>
      <c r="F1289" s="101"/>
      <c r="G1289" s="101">
        <v>85400</v>
      </c>
    </row>
    <row r="1290" spans="1:7" hidden="1" outlineLevel="1" x14ac:dyDescent="0.2">
      <c r="A1290" s="100" t="s">
        <v>383</v>
      </c>
      <c r="B1290" s="100">
        <v>8</v>
      </c>
      <c r="C1290" s="100">
        <v>2</v>
      </c>
      <c r="D1290" s="146">
        <v>95480</v>
      </c>
      <c r="E1290" s="171"/>
      <c r="F1290" s="101"/>
      <c r="G1290" s="101">
        <v>86800</v>
      </c>
    </row>
    <row r="1291" spans="1:7" hidden="1" outlineLevel="1" x14ac:dyDescent="0.2">
      <c r="A1291" s="100" t="s">
        <v>383</v>
      </c>
      <c r="B1291" s="100">
        <v>9</v>
      </c>
      <c r="C1291" s="100">
        <v>2</v>
      </c>
      <c r="D1291" s="146">
        <v>97020</v>
      </c>
      <c r="E1291" s="171"/>
      <c r="F1291" s="101"/>
      <c r="G1291" s="101">
        <v>88200</v>
      </c>
    </row>
    <row r="1292" spans="1:7" hidden="1" outlineLevel="1" x14ac:dyDescent="0.2">
      <c r="A1292" s="100" t="s">
        <v>383</v>
      </c>
      <c r="B1292" s="100">
        <v>10</v>
      </c>
      <c r="C1292" s="100">
        <v>2</v>
      </c>
      <c r="D1292" s="146">
        <v>98560</v>
      </c>
      <c r="E1292" s="171"/>
      <c r="F1292" s="101"/>
      <c r="G1292" s="101">
        <v>89600</v>
      </c>
    </row>
    <row r="1293" spans="1:7" hidden="1" outlineLevel="1" x14ac:dyDescent="0.2">
      <c r="A1293" s="100" t="s">
        <v>383</v>
      </c>
      <c r="B1293" s="100">
        <v>11</v>
      </c>
      <c r="C1293" s="100">
        <v>2</v>
      </c>
      <c r="D1293" s="146">
        <v>100100</v>
      </c>
      <c r="E1293" s="171"/>
      <c r="F1293" s="101"/>
      <c r="G1293" s="101">
        <v>91000</v>
      </c>
    </row>
    <row r="1294" spans="1:7" hidden="1" outlineLevel="1" x14ac:dyDescent="0.2">
      <c r="A1294" s="100" t="s">
        <v>383</v>
      </c>
      <c r="B1294" s="100">
        <v>12</v>
      </c>
      <c r="C1294" s="100">
        <v>2</v>
      </c>
      <c r="D1294" s="146">
        <v>101640</v>
      </c>
      <c r="E1294" s="171"/>
      <c r="F1294" s="101"/>
      <c r="G1294" s="101">
        <v>92400</v>
      </c>
    </row>
    <row r="1295" spans="1:7" hidden="1" outlineLevel="1" x14ac:dyDescent="0.2">
      <c r="A1295" s="97" t="s">
        <v>383</v>
      </c>
      <c r="B1295" s="97">
        <v>1</v>
      </c>
      <c r="C1295" s="97">
        <v>3</v>
      </c>
      <c r="D1295" s="147">
        <v>106722</v>
      </c>
      <c r="E1295" s="171"/>
      <c r="F1295" s="98"/>
      <c r="G1295" s="98">
        <v>97020</v>
      </c>
    </row>
    <row r="1296" spans="1:7" collapsed="1" x14ac:dyDescent="0.2">
      <c r="A1296" s="100" t="s">
        <v>384</v>
      </c>
      <c r="B1296" s="100">
        <v>1</v>
      </c>
      <c r="C1296" s="100">
        <v>1</v>
      </c>
      <c r="D1296" s="146">
        <v>42900</v>
      </c>
      <c r="E1296" s="171"/>
      <c r="F1296" s="101"/>
      <c r="G1296" s="101">
        <v>39000</v>
      </c>
    </row>
    <row r="1297" spans="1:7" hidden="1" outlineLevel="1" x14ac:dyDescent="0.2">
      <c r="A1297" s="100" t="s">
        <v>384</v>
      </c>
      <c r="B1297" s="100">
        <v>2</v>
      </c>
      <c r="C1297" s="100">
        <v>1</v>
      </c>
      <c r="D1297" s="146">
        <v>45650</v>
      </c>
      <c r="E1297" s="171"/>
      <c r="F1297" s="101"/>
      <c r="G1297" s="101">
        <v>41500</v>
      </c>
    </row>
    <row r="1298" spans="1:7" hidden="1" outlineLevel="1" x14ac:dyDescent="0.2">
      <c r="A1298" s="100" t="s">
        <v>384</v>
      </c>
      <c r="B1298" s="100">
        <v>3</v>
      </c>
      <c r="C1298" s="100">
        <v>1</v>
      </c>
      <c r="D1298" s="146">
        <v>48400</v>
      </c>
      <c r="E1298" s="171"/>
      <c r="F1298" s="101"/>
      <c r="G1298" s="101">
        <v>44000</v>
      </c>
    </row>
    <row r="1299" spans="1:7" hidden="1" outlineLevel="1" x14ac:dyDescent="0.2">
      <c r="A1299" s="100" t="s">
        <v>384</v>
      </c>
      <c r="B1299" s="100">
        <v>4</v>
      </c>
      <c r="C1299" s="100">
        <v>1</v>
      </c>
      <c r="D1299" s="146">
        <v>51700</v>
      </c>
      <c r="E1299" s="171"/>
      <c r="F1299" s="101"/>
      <c r="G1299" s="101">
        <v>47000</v>
      </c>
    </row>
    <row r="1300" spans="1:7" hidden="1" outlineLevel="1" x14ac:dyDescent="0.2">
      <c r="A1300" s="100" t="s">
        <v>384</v>
      </c>
      <c r="B1300" s="100">
        <v>5</v>
      </c>
      <c r="C1300" s="100">
        <v>1</v>
      </c>
      <c r="D1300" s="146">
        <v>55000</v>
      </c>
      <c r="E1300" s="171"/>
      <c r="F1300" s="101"/>
      <c r="G1300" s="101">
        <v>50000</v>
      </c>
    </row>
    <row r="1301" spans="1:7" hidden="1" outlineLevel="1" x14ac:dyDescent="0.2">
      <c r="A1301" s="100" t="s">
        <v>384</v>
      </c>
      <c r="B1301" s="100">
        <v>6</v>
      </c>
      <c r="C1301" s="100">
        <v>1</v>
      </c>
      <c r="D1301" s="146">
        <v>58300</v>
      </c>
      <c r="E1301" s="171"/>
      <c r="F1301" s="101"/>
      <c r="G1301" s="101">
        <v>53000</v>
      </c>
    </row>
    <row r="1302" spans="1:7" hidden="1" outlineLevel="1" x14ac:dyDescent="0.2">
      <c r="A1302" s="100" t="s">
        <v>384</v>
      </c>
      <c r="B1302" s="100">
        <v>7</v>
      </c>
      <c r="C1302" s="100">
        <v>1</v>
      </c>
      <c r="D1302" s="146">
        <v>62150</v>
      </c>
      <c r="E1302" s="171"/>
      <c r="F1302" s="101"/>
      <c r="G1302" s="101">
        <v>56500</v>
      </c>
    </row>
    <row r="1303" spans="1:7" hidden="1" outlineLevel="1" x14ac:dyDescent="0.2">
      <c r="A1303" s="100" t="s">
        <v>384</v>
      </c>
      <c r="B1303" s="100">
        <v>8</v>
      </c>
      <c r="C1303" s="100">
        <v>1</v>
      </c>
      <c r="D1303" s="146">
        <v>66000</v>
      </c>
      <c r="E1303" s="171"/>
      <c r="F1303" s="101"/>
      <c r="G1303" s="101">
        <v>60000</v>
      </c>
    </row>
    <row r="1304" spans="1:7" hidden="1" outlineLevel="1" x14ac:dyDescent="0.2">
      <c r="A1304" s="100" t="s">
        <v>384</v>
      </c>
      <c r="B1304" s="100">
        <v>9</v>
      </c>
      <c r="C1304" s="100">
        <v>1</v>
      </c>
      <c r="D1304" s="146">
        <v>70400</v>
      </c>
      <c r="E1304" s="171"/>
      <c r="F1304" s="101"/>
      <c r="G1304" s="101">
        <v>64000</v>
      </c>
    </row>
    <row r="1305" spans="1:7" hidden="1" outlineLevel="1" x14ac:dyDescent="0.2">
      <c r="A1305" s="100" t="s">
        <v>384</v>
      </c>
      <c r="B1305" s="100">
        <v>10</v>
      </c>
      <c r="C1305" s="100">
        <v>1</v>
      </c>
      <c r="D1305" s="146">
        <v>74800</v>
      </c>
      <c r="E1305" s="171"/>
      <c r="F1305" s="101"/>
      <c r="G1305" s="101">
        <v>68000</v>
      </c>
    </row>
    <row r="1306" spans="1:7" hidden="1" outlineLevel="1" x14ac:dyDescent="0.2">
      <c r="A1306" s="100" t="s">
        <v>384</v>
      </c>
      <c r="B1306" s="100">
        <v>11</v>
      </c>
      <c r="C1306" s="100">
        <v>1</v>
      </c>
      <c r="D1306" s="146">
        <v>79750</v>
      </c>
      <c r="E1306" s="171"/>
      <c r="F1306" s="101"/>
      <c r="G1306" s="101">
        <v>72500</v>
      </c>
    </row>
    <row r="1307" spans="1:7" hidden="1" outlineLevel="1" x14ac:dyDescent="0.2">
      <c r="A1307" s="100" t="s">
        <v>384</v>
      </c>
      <c r="B1307" s="100">
        <v>12</v>
      </c>
      <c r="C1307" s="100">
        <v>1</v>
      </c>
      <c r="D1307" s="146">
        <v>84700</v>
      </c>
      <c r="E1307" s="171"/>
      <c r="F1307" s="101"/>
      <c r="G1307" s="101">
        <v>77000</v>
      </c>
    </row>
    <row r="1308" spans="1:7" hidden="1" outlineLevel="1" x14ac:dyDescent="0.2">
      <c r="A1308" s="100" t="s">
        <v>384</v>
      </c>
      <c r="B1308" s="100">
        <v>1</v>
      </c>
      <c r="C1308" s="100">
        <v>2</v>
      </c>
      <c r="D1308" s="146">
        <v>84700</v>
      </c>
      <c r="E1308" s="171"/>
      <c r="F1308" s="101"/>
      <c r="G1308" s="101">
        <v>77000</v>
      </c>
    </row>
    <row r="1309" spans="1:7" hidden="1" outlineLevel="1" x14ac:dyDescent="0.2">
      <c r="A1309" s="100" t="s">
        <v>384</v>
      </c>
      <c r="B1309" s="100">
        <v>2</v>
      </c>
      <c r="C1309" s="100">
        <v>2</v>
      </c>
      <c r="D1309" s="146">
        <v>86240</v>
      </c>
      <c r="E1309" s="171"/>
      <c r="F1309" s="101"/>
      <c r="G1309" s="101">
        <v>78400</v>
      </c>
    </row>
    <row r="1310" spans="1:7" hidden="1" outlineLevel="1" x14ac:dyDescent="0.2">
      <c r="A1310" s="100" t="s">
        <v>384</v>
      </c>
      <c r="B1310" s="100">
        <v>3</v>
      </c>
      <c r="C1310" s="100">
        <v>2</v>
      </c>
      <c r="D1310" s="146">
        <v>87780</v>
      </c>
      <c r="E1310" s="171"/>
      <c r="F1310" s="101"/>
      <c r="G1310" s="101">
        <v>79800</v>
      </c>
    </row>
    <row r="1311" spans="1:7" hidden="1" outlineLevel="1" x14ac:dyDescent="0.2">
      <c r="A1311" s="100" t="s">
        <v>384</v>
      </c>
      <c r="B1311" s="100">
        <v>4</v>
      </c>
      <c r="C1311" s="100">
        <v>2</v>
      </c>
      <c r="D1311" s="146">
        <v>89320</v>
      </c>
      <c r="E1311" s="171"/>
      <c r="F1311" s="101"/>
      <c r="G1311" s="101">
        <v>81200</v>
      </c>
    </row>
    <row r="1312" spans="1:7" hidden="1" outlineLevel="1" x14ac:dyDescent="0.2">
      <c r="A1312" s="100" t="s">
        <v>384</v>
      </c>
      <c r="B1312" s="100">
        <v>5</v>
      </c>
      <c r="C1312" s="100">
        <v>2</v>
      </c>
      <c r="D1312" s="146">
        <v>90860</v>
      </c>
      <c r="E1312" s="171"/>
      <c r="F1312" s="101"/>
      <c r="G1312" s="101">
        <v>82600</v>
      </c>
    </row>
    <row r="1313" spans="1:7" hidden="1" outlineLevel="1" x14ac:dyDescent="0.2">
      <c r="A1313" s="100" t="s">
        <v>384</v>
      </c>
      <c r="B1313" s="100">
        <v>6</v>
      </c>
      <c r="C1313" s="100">
        <v>2</v>
      </c>
      <c r="D1313" s="146">
        <v>92400</v>
      </c>
      <c r="E1313" s="171"/>
      <c r="F1313" s="101"/>
      <c r="G1313" s="101">
        <v>84000</v>
      </c>
    </row>
    <row r="1314" spans="1:7" hidden="1" outlineLevel="1" x14ac:dyDescent="0.2">
      <c r="A1314" s="100" t="s">
        <v>384</v>
      </c>
      <c r="B1314" s="100">
        <v>7</v>
      </c>
      <c r="C1314" s="100">
        <v>2</v>
      </c>
      <c r="D1314" s="146">
        <v>93940</v>
      </c>
      <c r="E1314" s="171"/>
      <c r="F1314" s="101"/>
      <c r="G1314" s="101">
        <v>85400</v>
      </c>
    </row>
    <row r="1315" spans="1:7" hidden="1" outlineLevel="1" x14ac:dyDescent="0.2">
      <c r="A1315" s="100" t="s">
        <v>384</v>
      </c>
      <c r="B1315" s="100">
        <v>8</v>
      </c>
      <c r="C1315" s="100">
        <v>2</v>
      </c>
      <c r="D1315" s="146">
        <v>95480</v>
      </c>
      <c r="E1315" s="171"/>
      <c r="F1315" s="101"/>
      <c r="G1315" s="101">
        <v>86800</v>
      </c>
    </row>
    <row r="1316" spans="1:7" hidden="1" outlineLevel="1" x14ac:dyDescent="0.2">
      <c r="A1316" s="100" t="s">
        <v>384</v>
      </c>
      <c r="B1316" s="100">
        <v>9</v>
      </c>
      <c r="C1316" s="100">
        <v>2</v>
      </c>
      <c r="D1316" s="146">
        <v>97020</v>
      </c>
      <c r="E1316" s="171"/>
      <c r="F1316" s="101"/>
      <c r="G1316" s="101">
        <v>88200</v>
      </c>
    </row>
    <row r="1317" spans="1:7" hidden="1" outlineLevel="1" x14ac:dyDescent="0.2">
      <c r="A1317" s="100" t="s">
        <v>384</v>
      </c>
      <c r="B1317" s="100">
        <v>10</v>
      </c>
      <c r="C1317" s="100">
        <v>2</v>
      </c>
      <c r="D1317" s="146">
        <v>98560</v>
      </c>
      <c r="E1317" s="171"/>
      <c r="F1317" s="101"/>
      <c r="G1317" s="101">
        <v>89600</v>
      </c>
    </row>
    <row r="1318" spans="1:7" hidden="1" outlineLevel="1" x14ac:dyDescent="0.2">
      <c r="A1318" s="100" t="s">
        <v>384</v>
      </c>
      <c r="B1318" s="100">
        <v>11</v>
      </c>
      <c r="C1318" s="100">
        <v>2</v>
      </c>
      <c r="D1318" s="146">
        <v>100100</v>
      </c>
      <c r="E1318" s="171"/>
      <c r="F1318" s="101"/>
      <c r="G1318" s="101">
        <v>91000</v>
      </c>
    </row>
    <row r="1319" spans="1:7" hidden="1" outlineLevel="1" x14ac:dyDescent="0.2">
      <c r="A1319" s="100" t="s">
        <v>384</v>
      </c>
      <c r="B1319" s="100">
        <v>12</v>
      </c>
      <c r="C1319" s="100">
        <v>2</v>
      </c>
      <c r="D1319" s="146">
        <v>101640</v>
      </c>
      <c r="E1319" s="171"/>
      <c r="F1319" s="101"/>
      <c r="G1319" s="101">
        <v>92400</v>
      </c>
    </row>
    <row r="1320" spans="1:7" hidden="1" outlineLevel="1" x14ac:dyDescent="0.2">
      <c r="A1320" s="97" t="s">
        <v>384</v>
      </c>
      <c r="B1320" s="97">
        <v>1</v>
      </c>
      <c r="C1320" s="97">
        <v>3</v>
      </c>
      <c r="D1320" s="147">
        <v>106722</v>
      </c>
      <c r="E1320" s="171"/>
      <c r="F1320" s="98"/>
      <c r="G1320" s="98">
        <v>97020</v>
      </c>
    </row>
    <row r="1321" spans="1:7" collapsed="1" x14ac:dyDescent="0.2">
      <c r="A1321" s="100" t="s">
        <v>385</v>
      </c>
      <c r="B1321" s="100">
        <v>1</v>
      </c>
      <c r="C1321" s="100">
        <v>1</v>
      </c>
      <c r="D1321" s="146">
        <v>85800</v>
      </c>
      <c r="E1321" s="171"/>
      <c r="F1321" s="101"/>
      <c r="G1321" s="101">
        <v>78000</v>
      </c>
    </row>
    <row r="1322" spans="1:7" hidden="1" outlineLevel="1" x14ac:dyDescent="0.2">
      <c r="A1322" s="100" t="s">
        <v>385</v>
      </c>
      <c r="B1322" s="100">
        <v>2</v>
      </c>
      <c r="C1322" s="100">
        <v>1</v>
      </c>
      <c r="D1322" s="146">
        <v>91300</v>
      </c>
      <c r="E1322" s="171"/>
      <c r="F1322" s="101"/>
      <c r="G1322" s="101">
        <v>83000</v>
      </c>
    </row>
    <row r="1323" spans="1:7" hidden="1" outlineLevel="1" x14ac:dyDescent="0.2">
      <c r="A1323" s="100" t="s">
        <v>385</v>
      </c>
      <c r="B1323" s="100">
        <v>3</v>
      </c>
      <c r="C1323" s="100">
        <v>1</v>
      </c>
      <c r="D1323" s="146">
        <v>96800</v>
      </c>
      <c r="E1323" s="171"/>
      <c r="F1323" s="101"/>
      <c r="G1323" s="101">
        <v>88000</v>
      </c>
    </row>
    <row r="1324" spans="1:7" hidden="1" outlineLevel="1" x14ac:dyDescent="0.2">
      <c r="A1324" s="100" t="s">
        <v>385</v>
      </c>
      <c r="B1324" s="100">
        <v>4</v>
      </c>
      <c r="C1324" s="100">
        <v>1</v>
      </c>
      <c r="D1324" s="146">
        <v>103400</v>
      </c>
      <c r="E1324" s="171"/>
      <c r="F1324" s="101"/>
      <c r="G1324" s="101">
        <v>94000</v>
      </c>
    </row>
    <row r="1325" spans="1:7" hidden="1" outlineLevel="1" x14ac:dyDescent="0.2">
      <c r="A1325" s="100" t="s">
        <v>385</v>
      </c>
      <c r="B1325" s="100">
        <v>5</v>
      </c>
      <c r="C1325" s="100">
        <v>1</v>
      </c>
      <c r="D1325" s="146">
        <v>110000</v>
      </c>
      <c r="E1325" s="171"/>
      <c r="F1325" s="101"/>
      <c r="G1325" s="101">
        <v>100000</v>
      </c>
    </row>
    <row r="1326" spans="1:7" hidden="1" outlineLevel="1" x14ac:dyDescent="0.2">
      <c r="A1326" s="100" t="s">
        <v>385</v>
      </c>
      <c r="B1326" s="100">
        <v>6</v>
      </c>
      <c r="C1326" s="100">
        <v>1</v>
      </c>
      <c r="D1326" s="146">
        <v>116600</v>
      </c>
      <c r="E1326" s="171"/>
      <c r="F1326" s="101"/>
      <c r="G1326" s="101">
        <v>106000</v>
      </c>
    </row>
    <row r="1327" spans="1:7" hidden="1" outlineLevel="1" x14ac:dyDescent="0.2">
      <c r="A1327" s="100" t="s">
        <v>385</v>
      </c>
      <c r="B1327" s="100">
        <v>7</v>
      </c>
      <c r="C1327" s="100">
        <v>1</v>
      </c>
      <c r="D1327" s="146">
        <v>124300</v>
      </c>
      <c r="E1327" s="171"/>
      <c r="F1327" s="101"/>
      <c r="G1327" s="101">
        <v>113000</v>
      </c>
    </row>
    <row r="1328" spans="1:7" hidden="1" outlineLevel="1" x14ac:dyDescent="0.2">
      <c r="A1328" s="100" t="s">
        <v>385</v>
      </c>
      <c r="B1328" s="100">
        <v>8</v>
      </c>
      <c r="C1328" s="100">
        <v>1</v>
      </c>
      <c r="D1328" s="146">
        <v>132000</v>
      </c>
      <c r="E1328" s="171"/>
      <c r="F1328" s="101"/>
      <c r="G1328" s="101">
        <v>120000</v>
      </c>
    </row>
    <row r="1329" spans="1:7" hidden="1" outlineLevel="1" x14ac:dyDescent="0.2">
      <c r="A1329" s="100" t="s">
        <v>385</v>
      </c>
      <c r="B1329" s="100">
        <v>9</v>
      </c>
      <c r="C1329" s="100">
        <v>1</v>
      </c>
      <c r="D1329" s="146">
        <v>140800</v>
      </c>
      <c r="E1329" s="171"/>
      <c r="F1329" s="101"/>
      <c r="G1329" s="101">
        <v>128000</v>
      </c>
    </row>
    <row r="1330" spans="1:7" hidden="1" outlineLevel="1" x14ac:dyDescent="0.2">
      <c r="A1330" s="100" t="s">
        <v>385</v>
      </c>
      <c r="B1330" s="100">
        <v>10</v>
      </c>
      <c r="C1330" s="100">
        <v>1</v>
      </c>
      <c r="D1330" s="146">
        <v>149600</v>
      </c>
      <c r="E1330" s="171"/>
      <c r="F1330" s="101"/>
      <c r="G1330" s="101">
        <v>136000</v>
      </c>
    </row>
    <row r="1331" spans="1:7" hidden="1" outlineLevel="1" x14ac:dyDescent="0.2">
      <c r="A1331" s="100" t="s">
        <v>385</v>
      </c>
      <c r="B1331" s="100">
        <v>11</v>
      </c>
      <c r="C1331" s="100">
        <v>1</v>
      </c>
      <c r="D1331" s="146">
        <v>159500</v>
      </c>
      <c r="E1331" s="171"/>
      <c r="F1331" s="101"/>
      <c r="G1331" s="101">
        <v>145000</v>
      </c>
    </row>
    <row r="1332" spans="1:7" hidden="1" outlineLevel="1" x14ac:dyDescent="0.2">
      <c r="A1332" s="100" t="s">
        <v>385</v>
      </c>
      <c r="B1332" s="100">
        <v>12</v>
      </c>
      <c r="C1332" s="100">
        <v>1</v>
      </c>
      <c r="D1332" s="146">
        <v>169400</v>
      </c>
      <c r="E1332" s="171"/>
      <c r="F1332" s="101"/>
      <c r="G1332" s="101">
        <v>154000</v>
      </c>
    </row>
    <row r="1333" spans="1:7" hidden="1" outlineLevel="1" x14ac:dyDescent="0.2">
      <c r="A1333" s="100" t="s">
        <v>385</v>
      </c>
      <c r="B1333" s="100">
        <v>1</v>
      </c>
      <c r="C1333" s="100">
        <v>2</v>
      </c>
      <c r="D1333" s="146">
        <v>169400</v>
      </c>
      <c r="E1333" s="171"/>
      <c r="F1333" s="101"/>
      <c r="G1333" s="101">
        <v>154000</v>
      </c>
    </row>
    <row r="1334" spans="1:7" hidden="1" outlineLevel="1" x14ac:dyDescent="0.2">
      <c r="A1334" s="100" t="s">
        <v>385</v>
      </c>
      <c r="B1334" s="100">
        <v>2</v>
      </c>
      <c r="C1334" s="100">
        <v>2</v>
      </c>
      <c r="D1334" s="146">
        <v>172480</v>
      </c>
      <c r="E1334" s="171"/>
      <c r="F1334" s="101"/>
      <c r="G1334" s="101">
        <v>156800</v>
      </c>
    </row>
    <row r="1335" spans="1:7" hidden="1" outlineLevel="1" x14ac:dyDescent="0.2">
      <c r="A1335" s="100" t="s">
        <v>385</v>
      </c>
      <c r="B1335" s="100">
        <v>3</v>
      </c>
      <c r="C1335" s="100">
        <v>2</v>
      </c>
      <c r="D1335" s="146">
        <v>175560</v>
      </c>
      <c r="E1335" s="171"/>
      <c r="F1335" s="101"/>
      <c r="G1335" s="101">
        <v>159600</v>
      </c>
    </row>
    <row r="1336" spans="1:7" hidden="1" outlineLevel="1" x14ac:dyDescent="0.2">
      <c r="A1336" s="100" t="s">
        <v>385</v>
      </c>
      <c r="B1336" s="100">
        <v>4</v>
      </c>
      <c r="C1336" s="100">
        <v>2</v>
      </c>
      <c r="D1336" s="146">
        <v>178640</v>
      </c>
      <c r="E1336" s="171"/>
      <c r="F1336" s="101"/>
      <c r="G1336" s="101">
        <v>162400</v>
      </c>
    </row>
    <row r="1337" spans="1:7" hidden="1" outlineLevel="1" x14ac:dyDescent="0.2">
      <c r="A1337" s="100" t="s">
        <v>385</v>
      </c>
      <c r="B1337" s="100">
        <v>5</v>
      </c>
      <c r="C1337" s="100">
        <v>2</v>
      </c>
      <c r="D1337" s="146">
        <v>181720</v>
      </c>
      <c r="E1337" s="171"/>
      <c r="F1337" s="101"/>
      <c r="G1337" s="101">
        <v>165200</v>
      </c>
    </row>
    <row r="1338" spans="1:7" hidden="1" outlineLevel="1" x14ac:dyDescent="0.2">
      <c r="A1338" s="100" t="s">
        <v>385</v>
      </c>
      <c r="B1338" s="100">
        <v>6</v>
      </c>
      <c r="C1338" s="100">
        <v>2</v>
      </c>
      <c r="D1338" s="146">
        <v>184800</v>
      </c>
      <c r="E1338" s="171"/>
      <c r="F1338" s="101"/>
      <c r="G1338" s="101">
        <v>168000</v>
      </c>
    </row>
    <row r="1339" spans="1:7" hidden="1" outlineLevel="1" x14ac:dyDescent="0.2">
      <c r="A1339" s="100" t="s">
        <v>385</v>
      </c>
      <c r="B1339" s="100">
        <v>7</v>
      </c>
      <c r="C1339" s="100">
        <v>2</v>
      </c>
      <c r="D1339" s="146">
        <v>187880</v>
      </c>
      <c r="E1339" s="171"/>
      <c r="F1339" s="101"/>
      <c r="G1339" s="101">
        <v>170800</v>
      </c>
    </row>
    <row r="1340" spans="1:7" hidden="1" outlineLevel="1" x14ac:dyDescent="0.2">
      <c r="A1340" s="100" t="s">
        <v>385</v>
      </c>
      <c r="B1340" s="100">
        <v>8</v>
      </c>
      <c r="C1340" s="100">
        <v>2</v>
      </c>
      <c r="D1340" s="146">
        <v>190960</v>
      </c>
      <c r="E1340" s="171"/>
      <c r="F1340" s="101"/>
      <c r="G1340" s="101">
        <v>173600</v>
      </c>
    </row>
    <row r="1341" spans="1:7" hidden="1" outlineLevel="1" x14ac:dyDescent="0.2">
      <c r="A1341" s="100" t="s">
        <v>385</v>
      </c>
      <c r="B1341" s="100">
        <v>9</v>
      </c>
      <c r="C1341" s="100">
        <v>2</v>
      </c>
      <c r="D1341" s="146">
        <v>194040</v>
      </c>
      <c r="E1341" s="171"/>
      <c r="F1341" s="101"/>
      <c r="G1341" s="101">
        <v>176400</v>
      </c>
    </row>
    <row r="1342" spans="1:7" hidden="1" outlineLevel="1" x14ac:dyDescent="0.2">
      <c r="A1342" s="100" t="s">
        <v>385</v>
      </c>
      <c r="B1342" s="100">
        <v>10</v>
      </c>
      <c r="C1342" s="100">
        <v>2</v>
      </c>
      <c r="D1342" s="146">
        <v>197120</v>
      </c>
      <c r="E1342" s="171"/>
      <c r="F1342" s="101"/>
      <c r="G1342" s="101">
        <v>179200</v>
      </c>
    </row>
    <row r="1343" spans="1:7" hidden="1" outlineLevel="1" x14ac:dyDescent="0.2">
      <c r="A1343" s="100" t="s">
        <v>385</v>
      </c>
      <c r="B1343" s="100">
        <v>11</v>
      </c>
      <c r="C1343" s="100">
        <v>2</v>
      </c>
      <c r="D1343" s="146">
        <v>200200</v>
      </c>
      <c r="E1343" s="171"/>
      <c r="F1343" s="101"/>
      <c r="G1343" s="101">
        <v>182000</v>
      </c>
    </row>
    <row r="1344" spans="1:7" hidden="1" outlineLevel="1" x14ac:dyDescent="0.2">
      <c r="A1344" s="100" t="s">
        <v>385</v>
      </c>
      <c r="B1344" s="100">
        <v>12</v>
      </c>
      <c r="C1344" s="100">
        <v>2</v>
      </c>
      <c r="D1344" s="146">
        <v>203280</v>
      </c>
      <c r="E1344" s="171"/>
      <c r="F1344" s="101"/>
      <c r="G1344" s="101">
        <v>184800</v>
      </c>
    </row>
    <row r="1345" spans="1:7" hidden="1" outlineLevel="1" x14ac:dyDescent="0.2">
      <c r="A1345" s="97" t="s">
        <v>385</v>
      </c>
      <c r="B1345" s="97">
        <v>1</v>
      </c>
      <c r="C1345" s="97">
        <v>3</v>
      </c>
      <c r="D1345" s="147">
        <v>213444</v>
      </c>
      <c r="E1345" s="171"/>
      <c r="F1345" s="98"/>
      <c r="G1345" s="98">
        <v>194040</v>
      </c>
    </row>
    <row r="1346" spans="1:7" collapsed="1" x14ac:dyDescent="0.2">
      <c r="A1346" s="100" t="s">
        <v>386</v>
      </c>
      <c r="B1346" s="100">
        <v>1</v>
      </c>
      <c r="C1346" s="100">
        <v>1</v>
      </c>
      <c r="D1346" s="146">
        <v>85800</v>
      </c>
      <c r="E1346" s="171"/>
      <c r="F1346" s="101"/>
      <c r="G1346" s="101">
        <v>78000</v>
      </c>
    </row>
    <row r="1347" spans="1:7" hidden="1" outlineLevel="1" x14ac:dyDescent="0.2">
      <c r="A1347" s="100" t="s">
        <v>386</v>
      </c>
      <c r="B1347" s="100">
        <v>2</v>
      </c>
      <c r="C1347" s="100">
        <v>1</v>
      </c>
      <c r="D1347" s="146">
        <v>91300</v>
      </c>
      <c r="E1347" s="171"/>
      <c r="F1347" s="101"/>
      <c r="G1347" s="101">
        <v>83000</v>
      </c>
    </row>
    <row r="1348" spans="1:7" hidden="1" outlineLevel="1" x14ac:dyDescent="0.2">
      <c r="A1348" s="100" t="s">
        <v>386</v>
      </c>
      <c r="B1348" s="100">
        <v>3</v>
      </c>
      <c r="C1348" s="100">
        <v>1</v>
      </c>
      <c r="D1348" s="146">
        <v>96800</v>
      </c>
      <c r="E1348" s="171"/>
      <c r="F1348" s="101"/>
      <c r="G1348" s="101">
        <v>88000</v>
      </c>
    </row>
    <row r="1349" spans="1:7" hidden="1" outlineLevel="1" x14ac:dyDescent="0.2">
      <c r="A1349" s="100" t="s">
        <v>386</v>
      </c>
      <c r="B1349" s="100">
        <v>4</v>
      </c>
      <c r="C1349" s="100">
        <v>1</v>
      </c>
      <c r="D1349" s="146">
        <v>103400</v>
      </c>
      <c r="E1349" s="171"/>
      <c r="F1349" s="101"/>
      <c r="G1349" s="101">
        <v>94000</v>
      </c>
    </row>
    <row r="1350" spans="1:7" hidden="1" outlineLevel="1" x14ac:dyDescent="0.2">
      <c r="A1350" s="100" t="s">
        <v>386</v>
      </c>
      <c r="B1350" s="100">
        <v>5</v>
      </c>
      <c r="C1350" s="100">
        <v>1</v>
      </c>
      <c r="D1350" s="146">
        <v>110000</v>
      </c>
      <c r="E1350" s="171"/>
      <c r="F1350" s="101"/>
      <c r="G1350" s="101">
        <v>100000</v>
      </c>
    </row>
    <row r="1351" spans="1:7" hidden="1" outlineLevel="1" x14ac:dyDescent="0.2">
      <c r="A1351" s="100" t="s">
        <v>386</v>
      </c>
      <c r="B1351" s="100">
        <v>6</v>
      </c>
      <c r="C1351" s="100">
        <v>1</v>
      </c>
      <c r="D1351" s="146">
        <v>116600</v>
      </c>
      <c r="E1351" s="171"/>
      <c r="F1351" s="101"/>
      <c r="G1351" s="101">
        <v>106000</v>
      </c>
    </row>
    <row r="1352" spans="1:7" hidden="1" outlineLevel="1" x14ac:dyDescent="0.2">
      <c r="A1352" s="100" t="s">
        <v>386</v>
      </c>
      <c r="B1352" s="100">
        <v>7</v>
      </c>
      <c r="C1352" s="100">
        <v>1</v>
      </c>
      <c r="D1352" s="146">
        <v>124300</v>
      </c>
      <c r="E1352" s="171"/>
      <c r="F1352" s="101"/>
      <c r="G1352" s="101">
        <v>113000</v>
      </c>
    </row>
    <row r="1353" spans="1:7" hidden="1" outlineLevel="1" x14ac:dyDescent="0.2">
      <c r="A1353" s="100" t="s">
        <v>386</v>
      </c>
      <c r="B1353" s="100">
        <v>8</v>
      </c>
      <c r="C1353" s="100">
        <v>1</v>
      </c>
      <c r="D1353" s="146">
        <v>132000</v>
      </c>
      <c r="E1353" s="171"/>
      <c r="F1353" s="101"/>
      <c r="G1353" s="101">
        <v>120000</v>
      </c>
    </row>
    <row r="1354" spans="1:7" hidden="1" outlineLevel="1" x14ac:dyDescent="0.2">
      <c r="A1354" s="100" t="s">
        <v>386</v>
      </c>
      <c r="B1354" s="100">
        <v>9</v>
      </c>
      <c r="C1354" s="100">
        <v>1</v>
      </c>
      <c r="D1354" s="146">
        <v>140800</v>
      </c>
      <c r="E1354" s="171"/>
      <c r="F1354" s="101"/>
      <c r="G1354" s="101">
        <v>128000</v>
      </c>
    </row>
    <row r="1355" spans="1:7" hidden="1" outlineLevel="1" x14ac:dyDescent="0.2">
      <c r="A1355" s="100" t="s">
        <v>386</v>
      </c>
      <c r="B1355" s="100">
        <v>10</v>
      </c>
      <c r="C1355" s="100">
        <v>1</v>
      </c>
      <c r="D1355" s="146">
        <v>149600</v>
      </c>
      <c r="E1355" s="171"/>
      <c r="F1355" s="101"/>
      <c r="G1355" s="101">
        <v>136000</v>
      </c>
    </row>
    <row r="1356" spans="1:7" hidden="1" outlineLevel="1" x14ac:dyDescent="0.2">
      <c r="A1356" s="100" t="s">
        <v>386</v>
      </c>
      <c r="B1356" s="100">
        <v>11</v>
      </c>
      <c r="C1356" s="100">
        <v>1</v>
      </c>
      <c r="D1356" s="146">
        <v>159500</v>
      </c>
      <c r="E1356" s="171"/>
      <c r="F1356" s="101"/>
      <c r="G1356" s="101">
        <v>145000</v>
      </c>
    </row>
    <row r="1357" spans="1:7" hidden="1" outlineLevel="1" x14ac:dyDescent="0.2">
      <c r="A1357" s="100" t="s">
        <v>386</v>
      </c>
      <c r="B1357" s="100">
        <v>12</v>
      </c>
      <c r="C1357" s="100">
        <v>1</v>
      </c>
      <c r="D1357" s="146">
        <v>169400</v>
      </c>
      <c r="E1357" s="171"/>
      <c r="F1357" s="101"/>
      <c r="G1357" s="101">
        <v>154000</v>
      </c>
    </row>
    <row r="1358" spans="1:7" hidden="1" outlineLevel="1" x14ac:dyDescent="0.2">
      <c r="A1358" s="100" t="s">
        <v>386</v>
      </c>
      <c r="B1358" s="100">
        <v>1</v>
      </c>
      <c r="C1358" s="100">
        <v>2</v>
      </c>
      <c r="D1358" s="146">
        <v>169400</v>
      </c>
      <c r="E1358" s="171"/>
      <c r="F1358" s="101"/>
      <c r="G1358" s="101">
        <v>154000</v>
      </c>
    </row>
    <row r="1359" spans="1:7" hidden="1" outlineLevel="1" x14ac:dyDescent="0.2">
      <c r="A1359" s="100" t="s">
        <v>386</v>
      </c>
      <c r="B1359" s="100">
        <v>2</v>
      </c>
      <c r="C1359" s="100">
        <v>2</v>
      </c>
      <c r="D1359" s="146">
        <v>172480</v>
      </c>
      <c r="E1359" s="171"/>
      <c r="F1359" s="101"/>
      <c r="G1359" s="101">
        <v>156800</v>
      </c>
    </row>
    <row r="1360" spans="1:7" hidden="1" outlineLevel="1" x14ac:dyDescent="0.2">
      <c r="A1360" s="100" t="s">
        <v>386</v>
      </c>
      <c r="B1360" s="100">
        <v>3</v>
      </c>
      <c r="C1360" s="100">
        <v>2</v>
      </c>
      <c r="D1360" s="146">
        <v>175560</v>
      </c>
      <c r="E1360" s="171"/>
      <c r="F1360" s="101"/>
      <c r="G1360" s="101">
        <v>159600</v>
      </c>
    </row>
    <row r="1361" spans="1:7" hidden="1" outlineLevel="1" x14ac:dyDescent="0.2">
      <c r="A1361" s="100" t="s">
        <v>386</v>
      </c>
      <c r="B1361" s="100">
        <v>4</v>
      </c>
      <c r="C1361" s="100">
        <v>2</v>
      </c>
      <c r="D1361" s="146">
        <v>178640</v>
      </c>
      <c r="E1361" s="171"/>
      <c r="F1361" s="101"/>
      <c r="G1361" s="101">
        <v>162400</v>
      </c>
    </row>
    <row r="1362" spans="1:7" hidden="1" outlineLevel="1" x14ac:dyDescent="0.2">
      <c r="A1362" s="100" t="s">
        <v>386</v>
      </c>
      <c r="B1362" s="100">
        <v>5</v>
      </c>
      <c r="C1362" s="100">
        <v>2</v>
      </c>
      <c r="D1362" s="146">
        <v>181720</v>
      </c>
      <c r="E1362" s="171"/>
      <c r="F1362" s="101"/>
      <c r="G1362" s="101">
        <v>165200</v>
      </c>
    </row>
    <row r="1363" spans="1:7" hidden="1" outlineLevel="1" x14ac:dyDescent="0.2">
      <c r="A1363" s="100" t="s">
        <v>386</v>
      </c>
      <c r="B1363" s="100">
        <v>6</v>
      </c>
      <c r="C1363" s="100">
        <v>2</v>
      </c>
      <c r="D1363" s="146">
        <v>184800</v>
      </c>
      <c r="E1363" s="171"/>
      <c r="F1363" s="101"/>
      <c r="G1363" s="101">
        <v>168000</v>
      </c>
    </row>
    <row r="1364" spans="1:7" hidden="1" outlineLevel="1" x14ac:dyDescent="0.2">
      <c r="A1364" s="100" t="s">
        <v>386</v>
      </c>
      <c r="B1364" s="100">
        <v>7</v>
      </c>
      <c r="C1364" s="100">
        <v>2</v>
      </c>
      <c r="D1364" s="146">
        <v>187880</v>
      </c>
      <c r="E1364" s="171"/>
      <c r="F1364" s="101"/>
      <c r="G1364" s="101">
        <v>170800</v>
      </c>
    </row>
    <row r="1365" spans="1:7" hidden="1" outlineLevel="1" x14ac:dyDescent="0.2">
      <c r="A1365" s="100" t="s">
        <v>386</v>
      </c>
      <c r="B1365" s="100">
        <v>8</v>
      </c>
      <c r="C1365" s="100">
        <v>2</v>
      </c>
      <c r="D1365" s="146">
        <v>190960</v>
      </c>
      <c r="E1365" s="171"/>
      <c r="F1365" s="101"/>
      <c r="G1365" s="101">
        <v>173600</v>
      </c>
    </row>
    <row r="1366" spans="1:7" hidden="1" outlineLevel="1" x14ac:dyDescent="0.2">
      <c r="A1366" s="100" t="s">
        <v>386</v>
      </c>
      <c r="B1366" s="100">
        <v>9</v>
      </c>
      <c r="C1366" s="100">
        <v>2</v>
      </c>
      <c r="D1366" s="146">
        <v>194040</v>
      </c>
      <c r="E1366" s="171"/>
      <c r="F1366" s="101"/>
      <c r="G1366" s="101">
        <v>176400</v>
      </c>
    </row>
    <row r="1367" spans="1:7" hidden="1" outlineLevel="1" x14ac:dyDescent="0.2">
      <c r="A1367" s="100" t="s">
        <v>386</v>
      </c>
      <c r="B1367" s="100">
        <v>10</v>
      </c>
      <c r="C1367" s="100">
        <v>2</v>
      </c>
      <c r="D1367" s="146">
        <v>197120</v>
      </c>
      <c r="E1367" s="171"/>
      <c r="F1367" s="101"/>
      <c r="G1367" s="101">
        <v>179200</v>
      </c>
    </row>
    <row r="1368" spans="1:7" hidden="1" outlineLevel="1" x14ac:dyDescent="0.2">
      <c r="A1368" s="100" t="s">
        <v>386</v>
      </c>
      <c r="B1368" s="100">
        <v>11</v>
      </c>
      <c r="C1368" s="100">
        <v>2</v>
      </c>
      <c r="D1368" s="146">
        <v>200200</v>
      </c>
      <c r="E1368" s="171"/>
      <c r="F1368" s="101"/>
      <c r="G1368" s="101">
        <v>182000</v>
      </c>
    </row>
    <row r="1369" spans="1:7" hidden="1" outlineLevel="1" x14ac:dyDescent="0.2">
      <c r="A1369" s="100" t="s">
        <v>386</v>
      </c>
      <c r="B1369" s="100">
        <v>12</v>
      </c>
      <c r="C1369" s="100">
        <v>2</v>
      </c>
      <c r="D1369" s="146">
        <v>203280</v>
      </c>
      <c r="E1369" s="171"/>
      <c r="F1369" s="101"/>
      <c r="G1369" s="101">
        <v>184800</v>
      </c>
    </row>
    <row r="1370" spans="1:7" hidden="1" outlineLevel="1" x14ac:dyDescent="0.2">
      <c r="A1370" s="97" t="s">
        <v>386</v>
      </c>
      <c r="B1370" s="97">
        <v>1</v>
      </c>
      <c r="C1370" s="97">
        <v>3</v>
      </c>
      <c r="D1370" s="147">
        <v>213444</v>
      </c>
      <c r="E1370" s="171"/>
      <c r="F1370" s="98"/>
      <c r="G1370" s="98">
        <v>194040</v>
      </c>
    </row>
    <row r="1371" spans="1:7" collapsed="1" x14ac:dyDescent="0.2">
      <c r="A1371" s="100" t="s">
        <v>387</v>
      </c>
      <c r="B1371" s="100">
        <v>1</v>
      </c>
      <c r="C1371" s="100">
        <v>1</v>
      </c>
      <c r="D1371" s="146">
        <v>42900</v>
      </c>
      <c r="E1371" s="171"/>
      <c r="F1371" s="101"/>
      <c r="G1371" s="101">
        <v>39000</v>
      </c>
    </row>
    <row r="1372" spans="1:7" hidden="1" outlineLevel="1" x14ac:dyDescent="0.2">
      <c r="A1372" s="100" t="s">
        <v>387</v>
      </c>
      <c r="B1372" s="100">
        <v>2</v>
      </c>
      <c r="C1372" s="100">
        <v>1</v>
      </c>
      <c r="D1372" s="146">
        <v>45650</v>
      </c>
      <c r="E1372" s="171"/>
      <c r="F1372" s="101"/>
      <c r="G1372" s="101">
        <v>41500</v>
      </c>
    </row>
    <row r="1373" spans="1:7" hidden="1" outlineLevel="1" x14ac:dyDescent="0.2">
      <c r="A1373" s="100" t="s">
        <v>387</v>
      </c>
      <c r="B1373" s="100">
        <v>3</v>
      </c>
      <c r="C1373" s="100">
        <v>1</v>
      </c>
      <c r="D1373" s="146">
        <v>48400</v>
      </c>
      <c r="E1373" s="171"/>
      <c r="F1373" s="101"/>
      <c r="G1373" s="101">
        <v>44000</v>
      </c>
    </row>
    <row r="1374" spans="1:7" hidden="1" outlineLevel="1" x14ac:dyDescent="0.2">
      <c r="A1374" s="100" t="s">
        <v>387</v>
      </c>
      <c r="B1374" s="100">
        <v>4</v>
      </c>
      <c r="C1374" s="100">
        <v>1</v>
      </c>
      <c r="D1374" s="146">
        <v>51700</v>
      </c>
      <c r="E1374" s="171"/>
      <c r="F1374" s="101"/>
      <c r="G1374" s="101">
        <v>47000</v>
      </c>
    </row>
    <row r="1375" spans="1:7" hidden="1" outlineLevel="1" x14ac:dyDescent="0.2">
      <c r="A1375" s="100" t="s">
        <v>387</v>
      </c>
      <c r="B1375" s="100">
        <v>5</v>
      </c>
      <c r="C1375" s="100">
        <v>1</v>
      </c>
      <c r="D1375" s="146">
        <v>55000</v>
      </c>
      <c r="E1375" s="171"/>
      <c r="F1375" s="101"/>
      <c r="G1375" s="101">
        <v>50000</v>
      </c>
    </row>
    <row r="1376" spans="1:7" hidden="1" outlineLevel="1" x14ac:dyDescent="0.2">
      <c r="A1376" s="100" t="s">
        <v>387</v>
      </c>
      <c r="B1376" s="100">
        <v>6</v>
      </c>
      <c r="C1376" s="100">
        <v>1</v>
      </c>
      <c r="D1376" s="146">
        <v>58300</v>
      </c>
      <c r="E1376" s="171"/>
      <c r="F1376" s="101"/>
      <c r="G1376" s="101">
        <v>53000</v>
      </c>
    </row>
    <row r="1377" spans="1:7" hidden="1" outlineLevel="1" x14ac:dyDescent="0.2">
      <c r="A1377" s="100" t="s">
        <v>387</v>
      </c>
      <c r="B1377" s="100">
        <v>7</v>
      </c>
      <c r="C1377" s="100">
        <v>1</v>
      </c>
      <c r="D1377" s="146">
        <v>62150</v>
      </c>
      <c r="E1377" s="171"/>
      <c r="F1377" s="101"/>
      <c r="G1377" s="101">
        <v>56500</v>
      </c>
    </row>
    <row r="1378" spans="1:7" hidden="1" outlineLevel="1" x14ac:dyDescent="0.2">
      <c r="A1378" s="100" t="s">
        <v>387</v>
      </c>
      <c r="B1378" s="100">
        <v>8</v>
      </c>
      <c r="C1378" s="100">
        <v>1</v>
      </c>
      <c r="D1378" s="146">
        <v>66000</v>
      </c>
      <c r="E1378" s="171"/>
      <c r="F1378" s="101"/>
      <c r="G1378" s="101">
        <v>60000</v>
      </c>
    </row>
    <row r="1379" spans="1:7" hidden="1" outlineLevel="1" x14ac:dyDescent="0.2">
      <c r="A1379" s="100" t="s">
        <v>387</v>
      </c>
      <c r="B1379" s="100">
        <v>9</v>
      </c>
      <c r="C1379" s="100">
        <v>1</v>
      </c>
      <c r="D1379" s="146">
        <v>70400</v>
      </c>
      <c r="E1379" s="171"/>
      <c r="F1379" s="101"/>
      <c r="G1379" s="101">
        <v>64000</v>
      </c>
    </row>
    <row r="1380" spans="1:7" hidden="1" outlineLevel="1" x14ac:dyDescent="0.2">
      <c r="A1380" s="100" t="s">
        <v>387</v>
      </c>
      <c r="B1380" s="100">
        <v>10</v>
      </c>
      <c r="C1380" s="100">
        <v>1</v>
      </c>
      <c r="D1380" s="146">
        <v>74800</v>
      </c>
      <c r="E1380" s="171"/>
      <c r="F1380" s="101"/>
      <c r="G1380" s="101">
        <v>68000</v>
      </c>
    </row>
    <row r="1381" spans="1:7" hidden="1" outlineLevel="1" x14ac:dyDescent="0.2">
      <c r="A1381" s="100" t="s">
        <v>387</v>
      </c>
      <c r="B1381" s="100">
        <v>11</v>
      </c>
      <c r="C1381" s="100">
        <v>1</v>
      </c>
      <c r="D1381" s="146">
        <v>79750</v>
      </c>
      <c r="E1381" s="171"/>
      <c r="F1381" s="101"/>
      <c r="G1381" s="101">
        <v>72500</v>
      </c>
    </row>
    <row r="1382" spans="1:7" hidden="1" outlineLevel="1" x14ac:dyDescent="0.2">
      <c r="A1382" s="100" t="s">
        <v>387</v>
      </c>
      <c r="B1382" s="100">
        <v>12</v>
      </c>
      <c r="C1382" s="100">
        <v>1</v>
      </c>
      <c r="D1382" s="146">
        <v>84700</v>
      </c>
      <c r="E1382" s="171"/>
      <c r="F1382" s="101"/>
      <c r="G1382" s="101">
        <v>77000</v>
      </c>
    </row>
    <row r="1383" spans="1:7" hidden="1" outlineLevel="1" x14ac:dyDescent="0.2">
      <c r="A1383" s="100" t="s">
        <v>387</v>
      </c>
      <c r="B1383" s="100">
        <v>1</v>
      </c>
      <c r="C1383" s="100">
        <v>2</v>
      </c>
      <c r="D1383" s="146">
        <v>84700</v>
      </c>
      <c r="E1383" s="171"/>
      <c r="F1383" s="101"/>
      <c r="G1383" s="101">
        <v>77000</v>
      </c>
    </row>
    <row r="1384" spans="1:7" hidden="1" outlineLevel="1" x14ac:dyDescent="0.2">
      <c r="A1384" s="100" t="s">
        <v>387</v>
      </c>
      <c r="B1384" s="100">
        <v>2</v>
      </c>
      <c r="C1384" s="100">
        <v>2</v>
      </c>
      <c r="D1384" s="146">
        <v>86240</v>
      </c>
      <c r="E1384" s="171"/>
      <c r="F1384" s="101"/>
      <c r="G1384" s="101">
        <v>78400</v>
      </c>
    </row>
    <row r="1385" spans="1:7" hidden="1" outlineLevel="1" x14ac:dyDescent="0.2">
      <c r="A1385" s="100" t="s">
        <v>387</v>
      </c>
      <c r="B1385" s="100">
        <v>3</v>
      </c>
      <c r="C1385" s="100">
        <v>2</v>
      </c>
      <c r="D1385" s="146">
        <v>87780</v>
      </c>
      <c r="E1385" s="171"/>
      <c r="F1385" s="101"/>
      <c r="G1385" s="101">
        <v>79800</v>
      </c>
    </row>
    <row r="1386" spans="1:7" hidden="1" outlineLevel="1" x14ac:dyDescent="0.2">
      <c r="A1386" s="100" t="s">
        <v>387</v>
      </c>
      <c r="B1386" s="100">
        <v>4</v>
      </c>
      <c r="C1386" s="100">
        <v>2</v>
      </c>
      <c r="D1386" s="146">
        <v>89320</v>
      </c>
      <c r="E1386" s="171"/>
      <c r="F1386" s="101"/>
      <c r="G1386" s="101">
        <v>81200</v>
      </c>
    </row>
    <row r="1387" spans="1:7" hidden="1" outlineLevel="1" x14ac:dyDescent="0.2">
      <c r="A1387" s="100" t="s">
        <v>387</v>
      </c>
      <c r="B1387" s="100">
        <v>5</v>
      </c>
      <c r="C1387" s="100">
        <v>2</v>
      </c>
      <c r="D1387" s="146">
        <v>90860</v>
      </c>
      <c r="E1387" s="171"/>
      <c r="F1387" s="101"/>
      <c r="G1387" s="101">
        <v>82600</v>
      </c>
    </row>
    <row r="1388" spans="1:7" hidden="1" outlineLevel="1" x14ac:dyDescent="0.2">
      <c r="A1388" s="100" t="s">
        <v>387</v>
      </c>
      <c r="B1388" s="100">
        <v>6</v>
      </c>
      <c r="C1388" s="100">
        <v>2</v>
      </c>
      <c r="D1388" s="146">
        <v>92400</v>
      </c>
      <c r="E1388" s="171"/>
      <c r="F1388" s="101"/>
      <c r="G1388" s="101">
        <v>84000</v>
      </c>
    </row>
    <row r="1389" spans="1:7" hidden="1" outlineLevel="1" x14ac:dyDescent="0.2">
      <c r="A1389" s="100" t="s">
        <v>387</v>
      </c>
      <c r="B1389" s="100">
        <v>7</v>
      </c>
      <c r="C1389" s="100">
        <v>2</v>
      </c>
      <c r="D1389" s="146">
        <v>93940</v>
      </c>
      <c r="E1389" s="171"/>
      <c r="F1389" s="101"/>
      <c r="G1389" s="101">
        <v>85400</v>
      </c>
    </row>
    <row r="1390" spans="1:7" hidden="1" outlineLevel="1" x14ac:dyDescent="0.2">
      <c r="A1390" s="100" t="s">
        <v>387</v>
      </c>
      <c r="B1390" s="100">
        <v>8</v>
      </c>
      <c r="C1390" s="100">
        <v>2</v>
      </c>
      <c r="D1390" s="146">
        <v>95480</v>
      </c>
      <c r="E1390" s="171"/>
      <c r="F1390" s="101"/>
      <c r="G1390" s="101">
        <v>86800</v>
      </c>
    </row>
    <row r="1391" spans="1:7" hidden="1" outlineLevel="1" x14ac:dyDescent="0.2">
      <c r="A1391" s="100" t="s">
        <v>387</v>
      </c>
      <c r="B1391" s="100">
        <v>9</v>
      </c>
      <c r="C1391" s="100">
        <v>2</v>
      </c>
      <c r="D1391" s="146">
        <v>97020</v>
      </c>
      <c r="E1391" s="171"/>
      <c r="F1391" s="101"/>
      <c r="G1391" s="101">
        <v>88200</v>
      </c>
    </row>
    <row r="1392" spans="1:7" hidden="1" outlineLevel="1" x14ac:dyDescent="0.2">
      <c r="A1392" s="100" t="s">
        <v>387</v>
      </c>
      <c r="B1392" s="100">
        <v>10</v>
      </c>
      <c r="C1392" s="100">
        <v>2</v>
      </c>
      <c r="D1392" s="146">
        <v>98560</v>
      </c>
      <c r="E1392" s="171"/>
      <c r="F1392" s="101"/>
      <c r="G1392" s="101">
        <v>89600</v>
      </c>
    </row>
    <row r="1393" spans="1:7" hidden="1" outlineLevel="1" x14ac:dyDescent="0.2">
      <c r="A1393" s="100" t="s">
        <v>387</v>
      </c>
      <c r="B1393" s="100">
        <v>11</v>
      </c>
      <c r="C1393" s="100">
        <v>2</v>
      </c>
      <c r="D1393" s="146">
        <v>100100</v>
      </c>
      <c r="E1393" s="171"/>
      <c r="F1393" s="101"/>
      <c r="G1393" s="101">
        <v>91000</v>
      </c>
    </row>
    <row r="1394" spans="1:7" hidden="1" outlineLevel="1" x14ac:dyDescent="0.2">
      <c r="A1394" s="100" t="s">
        <v>387</v>
      </c>
      <c r="B1394" s="100">
        <v>12</v>
      </c>
      <c r="C1394" s="100">
        <v>2</v>
      </c>
      <c r="D1394" s="146">
        <v>101640</v>
      </c>
      <c r="E1394" s="171"/>
      <c r="F1394" s="101"/>
      <c r="G1394" s="101">
        <v>92400</v>
      </c>
    </row>
    <row r="1395" spans="1:7" hidden="1" outlineLevel="1" x14ac:dyDescent="0.2">
      <c r="A1395" s="97" t="s">
        <v>387</v>
      </c>
      <c r="B1395" s="97">
        <v>1</v>
      </c>
      <c r="C1395" s="97">
        <v>3</v>
      </c>
      <c r="D1395" s="147">
        <v>106722</v>
      </c>
      <c r="E1395" s="171"/>
      <c r="F1395" s="98"/>
      <c r="G1395" s="98">
        <v>97020</v>
      </c>
    </row>
    <row r="1396" spans="1:7" collapsed="1" x14ac:dyDescent="0.2">
      <c r="A1396" s="100" t="s">
        <v>388</v>
      </c>
      <c r="B1396" s="100">
        <v>1</v>
      </c>
      <c r="C1396" s="100">
        <v>1</v>
      </c>
      <c r="D1396" s="146">
        <v>42900</v>
      </c>
      <c r="E1396" s="171"/>
      <c r="F1396" s="101"/>
      <c r="G1396" s="101">
        <v>39000</v>
      </c>
    </row>
    <row r="1397" spans="1:7" hidden="1" outlineLevel="1" x14ac:dyDescent="0.2">
      <c r="A1397" s="100" t="s">
        <v>388</v>
      </c>
      <c r="B1397" s="100">
        <v>2</v>
      </c>
      <c r="C1397" s="100">
        <v>1</v>
      </c>
      <c r="D1397" s="146">
        <v>45650</v>
      </c>
      <c r="E1397" s="171"/>
      <c r="F1397" s="101"/>
      <c r="G1397" s="101">
        <v>41500</v>
      </c>
    </row>
    <row r="1398" spans="1:7" hidden="1" outlineLevel="1" x14ac:dyDescent="0.2">
      <c r="A1398" s="100" t="s">
        <v>388</v>
      </c>
      <c r="B1398" s="100">
        <v>3</v>
      </c>
      <c r="C1398" s="100">
        <v>1</v>
      </c>
      <c r="D1398" s="146">
        <v>48400</v>
      </c>
      <c r="E1398" s="171"/>
      <c r="F1398" s="101"/>
      <c r="G1398" s="101">
        <v>44000</v>
      </c>
    </row>
    <row r="1399" spans="1:7" hidden="1" outlineLevel="1" x14ac:dyDescent="0.2">
      <c r="A1399" s="100" t="s">
        <v>388</v>
      </c>
      <c r="B1399" s="100">
        <v>4</v>
      </c>
      <c r="C1399" s="100">
        <v>1</v>
      </c>
      <c r="D1399" s="146">
        <v>51700</v>
      </c>
      <c r="E1399" s="171"/>
      <c r="F1399" s="101"/>
      <c r="G1399" s="101">
        <v>47000</v>
      </c>
    </row>
    <row r="1400" spans="1:7" hidden="1" outlineLevel="1" x14ac:dyDescent="0.2">
      <c r="A1400" s="100" t="s">
        <v>388</v>
      </c>
      <c r="B1400" s="100">
        <v>5</v>
      </c>
      <c r="C1400" s="100">
        <v>1</v>
      </c>
      <c r="D1400" s="146">
        <v>55000</v>
      </c>
      <c r="E1400" s="171"/>
      <c r="F1400" s="101"/>
      <c r="G1400" s="101">
        <v>50000</v>
      </c>
    </row>
    <row r="1401" spans="1:7" hidden="1" outlineLevel="1" x14ac:dyDescent="0.2">
      <c r="A1401" s="100" t="s">
        <v>388</v>
      </c>
      <c r="B1401" s="100">
        <v>6</v>
      </c>
      <c r="C1401" s="100">
        <v>1</v>
      </c>
      <c r="D1401" s="146">
        <v>58300</v>
      </c>
      <c r="E1401" s="171"/>
      <c r="F1401" s="101"/>
      <c r="G1401" s="101">
        <v>53000</v>
      </c>
    </row>
    <row r="1402" spans="1:7" hidden="1" outlineLevel="1" x14ac:dyDescent="0.2">
      <c r="A1402" s="100" t="s">
        <v>388</v>
      </c>
      <c r="B1402" s="100">
        <v>7</v>
      </c>
      <c r="C1402" s="100">
        <v>1</v>
      </c>
      <c r="D1402" s="146">
        <v>62150</v>
      </c>
      <c r="E1402" s="171"/>
      <c r="F1402" s="101"/>
      <c r="G1402" s="101">
        <v>56500</v>
      </c>
    </row>
    <row r="1403" spans="1:7" hidden="1" outlineLevel="1" x14ac:dyDescent="0.2">
      <c r="A1403" s="100" t="s">
        <v>388</v>
      </c>
      <c r="B1403" s="100">
        <v>8</v>
      </c>
      <c r="C1403" s="100">
        <v>1</v>
      </c>
      <c r="D1403" s="146">
        <v>66000</v>
      </c>
      <c r="E1403" s="171"/>
      <c r="F1403" s="101"/>
      <c r="G1403" s="101">
        <v>60000</v>
      </c>
    </row>
    <row r="1404" spans="1:7" hidden="1" outlineLevel="1" x14ac:dyDescent="0.2">
      <c r="A1404" s="100" t="s">
        <v>388</v>
      </c>
      <c r="B1404" s="100">
        <v>9</v>
      </c>
      <c r="C1404" s="100">
        <v>1</v>
      </c>
      <c r="D1404" s="146">
        <v>70400</v>
      </c>
      <c r="E1404" s="171"/>
      <c r="F1404" s="101"/>
      <c r="G1404" s="101">
        <v>64000</v>
      </c>
    </row>
    <row r="1405" spans="1:7" hidden="1" outlineLevel="1" x14ac:dyDescent="0.2">
      <c r="A1405" s="100" t="s">
        <v>388</v>
      </c>
      <c r="B1405" s="100">
        <v>10</v>
      </c>
      <c r="C1405" s="100">
        <v>1</v>
      </c>
      <c r="D1405" s="146">
        <v>74800</v>
      </c>
      <c r="E1405" s="171"/>
      <c r="F1405" s="101"/>
      <c r="G1405" s="101">
        <v>68000</v>
      </c>
    </row>
    <row r="1406" spans="1:7" hidden="1" outlineLevel="1" x14ac:dyDescent="0.2">
      <c r="A1406" s="100" t="s">
        <v>388</v>
      </c>
      <c r="B1406" s="100">
        <v>11</v>
      </c>
      <c r="C1406" s="100">
        <v>1</v>
      </c>
      <c r="D1406" s="146">
        <v>79750</v>
      </c>
      <c r="E1406" s="171"/>
      <c r="F1406" s="101"/>
      <c r="G1406" s="101">
        <v>72500</v>
      </c>
    </row>
    <row r="1407" spans="1:7" hidden="1" outlineLevel="1" x14ac:dyDescent="0.2">
      <c r="A1407" s="100" t="s">
        <v>388</v>
      </c>
      <c r="B1407" s="100">
        <v>12</v>
      </c>
      <c r="C1407" s="100">
        <v>1</v>
      </c>
      <c r="D1407" s="146">
        <v>84700</v>
      </c>
      <c r="E1407" s="171"/>
      <c r="F1407" s="101"/>
      <c r="G1407" s="101">
        <v>77000</v>
      </c>
    </row>
    <row r="1408" spans="1:7" hidden="1" outlineLevel="1" x14ac:dyDescent="0.2">
      <c r="A1408" s="100" t="s">
        <v>388</v>
      </c>
      <c r="B1408" s="100">
        <v>1</v>
      </c>
      <c r="C1408" s="100">
        <v>2</v>
      </c>
      <c r="D1408" s="146">
        <v>84700</v>
      </c>
      <c r="E1408" s="171"/>
      <c r="F1408" s="101"/>
      <c r="G1408" s="101">
        <v>77000</v>
      </c>
    </row>
    <row r="1409" spans="1:7" hidden="1" outlineLevel="1" x14ac:dyDescent="0.2">
      <c r="A1409" s="100" t="s">
        <v>388</v>
      </c>
      <c r="B1409" s="100">
        <v>2</v>
      </c>
      <c r="C1409" s="100">
        <v>2</v>
      </c>
      <c r="D1409" s="146">
        <v>86240</v>
      </c>
      <c r="E1409" s="171"/>
      <c r="F1409" s="101"/>
      <c r="G1409" s="101">
        <v>78400</v>
      </c>
    </row>
    <row r="1410" spans="1:7" hidden="1" outlineLevel="1" x14ac:dyDescent="0.2">
      <c r="A1410" s="100" t="s">
        <v>388</v>
      </c>
      <c r="B1410" s="100">
        <v>3</v>
      </c>
      <c r="C1410" s="100">
        <v>2</v>
      </c>
      <c r="D1410" s="146">
        <v>87780</v>
      </c>
      <c r="E1410" s="171"/>
      <c r="F1410" s="101"/>
      <c r="G1410" s="101">
        <v>79800</v>
      </c>
    </row>
    <row r="1411" spans="1:7" hidden="1" outlineLevel="1" x14ac:dyDescent="0.2">
      <c r="A1411" s="100" t="s">
        <v>388</v>
      </c>
      <c r="B1411" s="100">
        <v>4</v>
      </c>
      <c r="C1411" s="100">
        <v>2</v>
      </c>
      <c r="D1411" s="146">
        <v>89320</v>
      </c>
      <c r="E1411" s="171"/>
      <c r="F1411" s="101"/>
      <c r="G1411" s="101">
        <v>81200</v>
      </c>
    </row>
    <row r="1412" spans="1:7" hidden="1" outlineLevel="1" x14ac:dyDescent="0.2">
      <c r="A1412" s="100" t="s">
        <v>388</v>
      </c>
      <c r="B1412" s="100">
        <v>5</v>
      </c>
      <c r="C1412" s="100">
        <v>2</v>
      </c>
      <c r="D1412" s="146">
        <v>90860</v>
      </c>
      <c r="E1412" s="171"/>
      <c r="F1412" s="101"/>
      <c r="G1412" s="101">
        <v>82600</v>
      </c>
    </row>
    <row r="1413" spans="1:7" hidden="1" outlineLevel="1" x14ac:dyDescent="0.2">
      <c r="A1413" s="100" t="s">
        <v>388</v>
      </c>
      <c r="B1413" s="100">
        <v>6</v>
      </c>
      <c r="C1413" s="100">
        <v>2</v>
      </c>
      <c r="D1413" s="146">
        <v>92400</v>
      </c>
      <c r="E1413" s="171"/>
      <c r="F1413" s="101"/>
      <c r="G1413" s="101">
        <v>84000</v>
      </c>
    </row>
    <row r="1414" spans="1:7" hidden="1" outlineLevel="1" x14ac:dyDescent="0.2">
      <c r="A1414" s="100" t="s">
        <v>388</v>
      </c>
      <c r="B1414" s="100">
        <v>7</v>
      </c>
      <c r="C1414" s="100">
        <v>2</v>
      </c>
      <c r="D1414" s="146">
        <v>93940</v>
      </c>
      <c r="E1414" s="171"/>
      <c r="F1414" s="101"/>
      <c r="G1414" s="101">
        <v>85400</v>
      </c>
    </row>
    <row r="1415" spans="1:7" hidden="1" outlineLevel="1" x14ac:dyDescent="0.2">
      <c r="A1415" s="100" t="s">
        <v>388</v>
      </c>
      <c r="B1415" s="100">
        <v>8</v>
      </c>
      <c r="C1415" s="100">
        <v>2</v>
      </c>
      <c r="D1415" s="146">
        <v>95480</v>
      </c>
      <c r="E1415" s="171"/>
      <c r="F1415" s="101"/>
      <c r="G1415" s="101">
        <v>86800</v>
      </c>
    </row>
    <row r="1416" spans="1:7" hidden="1" outlineLevel="1" x14ac:dyDescent="0.2">
      <c r="A1416" s="100" t="s">
        <v>388</v>
      </c>
      <c r="B1416" s="100">
        <v>9</v>
      </c>
      <c r="C1416" s="100">
        <v>2</v>
      </c>
      <c r="D1416" s="146">
        <v>97020</v>
      </c>
      <c r="E1416" s="171"/>
      <c r="F1416" s="101"/>
      <c r="G1416" s="101">
        <v>88200</v>
      </c>
    </row>
    <row r="1417" spans="1:7" hidden="1" outlineLevel="1" x14ac:dyDescent="0.2">
      <c r="A1417" s="100" t="s">
        <v>388</v>
      </c>
      <c r="B1417" s="100">
        <v>10</v>
      </c>
      <c r="C1417" s="100">
        <v>2</v>
      </c>
      <c r="D1417" s="146">
        <v>98560</v>
      </c>
      <c r="E1417" s="171"/>
      <c r="F1417" s="101"/>
      <c r="G1417" s="101">
        <v>89600</v>
      </c>
    </row>
    <row r="1418" spans="1:7" hidden="1" outlineLevel="1" x14ac:dyDescent="0.2">
      <c r="A1418" s="100" t="s">
        <v>388</v>
      </c>
      <c r="B1418" s="100">
        <v>11</v>
      </c>
      <c r="C1418" s="100">
        <v>2</v>
      </c>
      <c r="D1418" s="146">
        <v>100100</v>
      </c>
      <c r="E1418" s="171"/>
      <c r="F1418" s="101"/>
      <c r="G1418" s="101">
        <v>91000</v>
      </c>
    </row>
    <row r="1419" spans="1:7" hidden="1" outlineLevel="1" x14ac:dyDescent="0.2">
      <c r="A1419" s="100" t="s">
        <v>388</v>
      </c>
      <c r="B1419" s="100">
        <v>12</v>
      </c>
      <c r="C1419" s="100">
        <v>2</v>
      </c>
      <c r="D1419" s="146">
        <v>101640</v>
      </c>
      <c r="E1419" s="171"/>
      <c r="F1419" s="101"/>
      <c r="G1419" s="101">
        <v>92400</v>
      </c>
    </row>
    <row r="1420" spans="1:7" hidden="1" outlineLevel="1" x14ac:dyDescent="0.2">
      <c r="A1420" s="97" t="s">
        <v>388</v>
      </c>
      <c r="B1420" s="97">
        <v>1</v>
      </c>
      <c r="C1420" s="97">
        <v>3</v>
      </c>
      <c r="D1420" s="147">
        <v>106722</v>
      </c>
      <c r="E1420" s="171"/>
      <c r="F1420" s="98"/>
      <c r="G1420" s="98">
        <v>97020</v>
      </c>
    </row>
    <row r="1421" spans="1:7" collapsed="1" x14ac:dyDescent="0.2">
      <c r="A1421" s="100" t="s">
        <v>389</v>
      </c>
      <c r="B1421" s="100">
        <v>1</v>
      </c>
      <c r="C1421" s="100">
        <v>1</v>
      </c>
      <c r="D1421" s="146">
        <v>60060</v>
      </c>
      <c r="E1421" s="171"/>
      <c r="F1421" s="101"/>
      <c r="G1421" s="101">
        <v>54600</v>
      </c>
    </row>
    <row r="1422" spans="1:7" hidden="1" outlineLevel="1" x14ac:dyDescent="0.2">
      <c r="A1422" s="100" t="s">
        <v>389</v>
      </c>
      <c r="B1422" s="100">
        <v>2</v>
      </c>
      <c r="C1422" s="100">
        <v>1</v>
      </c>
      <c r="D1422" s="146">
        <v>63910</v>
      </c>
      <c r="E1422" s="171"/>
      <c r="F1422" s="101"/>
      <c r="G1422" s="101">
        <v>58100</v>
      </c>
    </row>
    <row r="1423" spans="1:7" hidden="1" outlineLevel="1" x14ac:dyDescent="0.2">
      <c r="A1423" s="100" t="s">
        <v>389</v>
      </c>
      <c r="B1423" s="100">
        <v>3</v>
      </c>
      <c r="C1423" s="100">
        <v>1</v>
      </c>
      <c r="D1423" s="146">
        <v>67760</v>
      </c>
      <c r="E1423" s="171"/>
      <c r="F1423" s="101"/>
      <c r="G1423" s="101">
        <v>61600</v>
      </c>
    </row>
    <row r="1424" spans="1:7" hidden="1" outlineLevel="1" x14ac:dyDescent="0.2">
      <c r="A1424" s="100" t="s">
        <v>389</v>
      </c>
      <c r="B1424" s="100">
        <v>4</v>
      </c>
      <c r="C1424" s="100">
        <v>1</v>
      </c>
      <c r="D1424" s="146">
        <v>72380</v>
      </c>
      <c r="E1424" s="171"/>
      <c r="F1424" s="101"/>
      <c r="G1424" s="101">
        <v>65800</v>
      </c>
    </row>
    <row r="1425" spans="1:7" hidden="1" outlineLevel="1" x14ac:dyDescent="0.2">
      <c r="A1425" s="100" t="s">
        <v>389</v>
      </c>
      <c r="B1425" s="100">
        <v>5</v>
      </c>
      <c r="C1425" s="100">
        <v>1</v>
      </c>
      <c r="D1425" s="146">
        <v>77000</v>
      </c>
      <c r="E1425" s="171"/>
      <c r="F1425" s="101"/>
      <c r="G1425" s="101">
        <v>70000</v>
      </c>
    </row>
    <row r="1426" spans="1:7" hidden="1" outlineLevel="1" x14ac:dyDescent="0.2">
      <c r="A1426" s="100" t="s">
        <v>389</v>
      </c>
      <c r="B1426" s="100">
        <v>6</v>
      </c>
      <c r="C1426" s="100">
        <v>1</v>
      </c>
      <c r="D1426" s="146">
        <v>81620</v>
      </c>
      <c r="E1426" s="171"/>
      <c r="F1426" s="101"/>
      <c r="G1426" s="101">
        <v>74200</v>
      </c>
    </row>
    <row r="1427" spans="1:7" hidden="1" outlineLevel="1" x14ac:dyDescent="0.2">
      <c r="A1427" s="100" t="s">
        <v>389</v>
      </c>
      <c r="B1427" s="100">
        <v>7</v>
      </c>
      <c r="C1427" s="100">
        <v>1</v>
      </c>
      <c r="D1427" s="146">
        <v>87010</v>
      </c>
      <c r="E1427" s="171"/>
      <c r="F1427" s="101"/>
      <c r="G1427" s="101">
        <v>79100</v>
      </c>
    </row>
    <row r="1428" spans="1:7" hidden="1" outlineLevel="1" x14ac:dyDescent="0.2">
      <c r="A1428" s="100" t="s">
        <v>389</v>
      </c>
      <c r="B1428" s="100">
        <v>8</v>
      </c>
      <c r="C1428" s="100">
        <v>1</v>
      </c>
      <c r="D1428" s="146">
        <v>92400</v>
      </c>
      <c r="E1428" s="171"/>
      <c r="F1428" s="101"/>
      <c r="G1428" s="101">
        <v>84000</v>
      </c>
    </row>
    <row r="1429" spans="1:7" hidden="1" outlineLevel="1" x14ac:dyDescent="0.2">
      <c r="A1429" s="100" t="s">
        <v>389</v>
      </c>
      <c r="B1429" s="100">
        <v>9</v>
      </c>
      <c r="C1429" s="100">
        <v>1</v>
      </c>
      <c r="D1429" s="146">
        <v>98560</v>
      </c>
      <c r="E1429" s="171"/>
      <c r="F1429" s="101"/>
      <c r="G1429" s="101">
        <v>89600</v>
      </c>
    </row>
    <row r="1430" spans="1:7" hidden="1" outlineLevel="1" x14ac:dyDescent="0.2">
      <c r="A1430" s="100" t="s">
        <v>389</v>
      </c>
      <c r="B1430" s="100">
        <v>10</v>
      </c>
      <c r="C1430" s="100">
        <v>1</v>
      </c>
      <c r="D1430" s="146">
        <v>104720</v>
      </c>
      <c r="E1430" s="171"/>
      <c r="F1430" s="101"/>
      <c r="G1430" s="101">
        <v>95200</v>
      </c>
    </row>
    <row r="1431" spans="1:7" hidden="1" outlineLevel="1" x14ac:dyDescent="0.2">
      <c r="A1431" s="100" t="s">
        <v>389</v>
      </c>
      <c r="B1431" s="100">
        <v>11</v>
      </c>
      <c r="C1431" s="100">
        <v>1</v>
      </c>
      <c r="D1431" s="146">
        <v>111650</v>
      </c>
      <c r="E1431" s="171"/>
      <c r="F1431" s="101"/>
      <c r="G1431" s="101">
        <v>101500</v>
      </c>
    </row>
    <row r="1432" spans="1:7" hidden="1" outlineLevel="1" x14ac:dyDescent="0.2">
      <c r="A1432" s="100" t="s">
        <v>389</v>
      </c>
      <c r="B1432" s="100">
        <v>12</v>
      </c>
      <c r="C1432" s="100">
        <v>1</v>
      </c>
      <c r="D1432" s="146">
        <v>118580</v>
      </c>
      <c r="E1432" s="171"/>
      <c r="F1432" s="101"/>
      <c r="G1432" s="101">
        <v>107800</v>
      </c>
    </row>
    <row r="1433" spans="1:7" hidden="1" outlineLevel="1" x14ac:dyDescent="0.2">
      <c r="A1433" s="100" t="s">
        <v>389</v>
      </c>
      <c r="B1433" s="100">
        <v>1</v>
      </c>
      <c r="C1433" s="100">
        <v>2</v>
      </c>
      <c r="D1433" s="146">
        <v>118580</v>
      </c>
      <c r="E1433" s="171"/>
      <c r="F1433" s="101"/>
      <c r="G1433" s="101">
        <v>107800</v>
      </c>
    </row>
    <row r="1434" spans="1:7" hidden="1" outlineLevel="1" x14ac:dyDescent="0.2">
      <c r="A1434" s="100" t="s">
        <v>389</v>
      </c>
      <c r="B1434" s="100">
        <v>2</v>
      </c>
      <c r="C1434" s="100">
        <v>2</v>
      </c>
      <c r="D1434" s="146">
        <v>120736</v>
      </c>
      <c r="E1434" s="171"/>
      <c r="F1434" s="101"/>
      <c r="G1434" s="101">
        <v>109760</v>
      </c>
    </row>
    <row r="1435" spans="1:7" hidden="1" outlineLevel="1" x14ac:dyDescent="0.2">
      <c r="A1435" s="100" t="s">
        <v>389</v>
      </c>
      <c r="B1435" s="100">
        <v>3</v>
      </c>
      <c r="C1435" s="100">
        <v>2</v>
      </c>
      <c r="D1435" s="146">
        <v>122892</v>
      </c>
      <c r="E1435" s="171"/>
      <c r="F1435" s="101"/>
      <c r="G1435" s="101">
        <v>111720</v>
      </c>
    </row>
    <row r="1436" spans="1:7" hidden="1" outlineLevel="1" x14ac:dyDescent="0.2">
      <c r="A1436" s="100" t="s">
        <v>389</v>
      </c>
      <c r="B1436" s="100">
        <v>4</v>
      </c>
      <c r="C1436" s="100">
        <v>2</v>
      </c>
      <c r="D1436" s="146">
        <v>125048</v>
      </c>
      <c r="E1436" s="171"/>
      <c r="F1436" s="101"/>
      <c r="G1436" s="101">
        <v>113680</v>
      </c>
    </row>
    <row r="1437" spans="1:7" hidden="1" outlineLevel="1" x14ac:dyDescent="0.2">
      <c r="A1437" s="100" t="s">
        <v>389</v>
      </c>
      <c r="B1437" s="100">
        <v>5</v>
      </c>
      <c r="C1437" s="100">
        <v>2</v>
      </c>
      <c r="D1437" s="146">
        <v>127204</v>
      </c>
      <c r="E1437" s="171"/>
      <c r="F1437" s="101"/>
      <c r="G1437" s="101">
        <v>115640</v>
      </c>
    </row>
    <row r="1438" spans="1:7" hidden="1" outlineLevel="1" x14ac:dyDescent="0.2">
      <c r="A1438" s="100" t="s">
        <v>389</v>
      </c>
      <c r="B1438" s="100">
        <v>6</v>
      </c>
      <c r="C1438" s="100">
        <v>2</v>
      </c>
      <c r="D1438" s="146">
        <v>129360</v>
      </c>
      <c r="E1438" s="171"/>
      <c r="F1438" s="101"/>
      <c r="G1438" s="101">
        <v>117600</v>
      </c>
    </row>
    <row r="1439" spans="1:7" hidden="1" outlineLevel="1" x14ac:dyDescent="0.2">
      <c r="A1439" s="100" t="s">
        <v>389</v>
      </c>
      <c r="B1439" s="100">
        <v>7</v>
      </c>
      <c r="C1439" s="100">
        <v>2</v>
      </c>
      <c r="D1439" s="146">
        <v>131516</v>
      </c>
      <c r="E1439" s="171"/>
      <c r="F1439" s="101"/>
      <c r="G1439" s="101">
        <v>119560</v>
      </c>
    </row>
    <row r="1440" spans="1:7" hidden="1" outlineLevel="1" x14ac:dyDescent="0.2">
      <c r="A1440" s="100" t="s">
        <v>389</v>
      </c>
      <c r="B1440" s="100">
        <v>8</v>
      </c>
      <c r="C1440" s="100">
        <v>2</v>
      </c>
      <c r="D1440" s="146">
        <v>133672</v>
      </c>
      <c r="E1440" s="171"/>
      <c r="F1440" s="101"/>
      <c r="G1440" s="101">
        <v>121520</v>
      </c>
    </row>
    <row r="1441" spans="1:7" hidden="1" outlineLevel="1" x14ac:dyDescent="0.2">
      <c r="A1441" s="100" t="s">
        <v>389</v>
      </c>
      <c r="B1441" s="100">
        <v>9</v>
      </c>
      <c r="C1441" s="100">
        <v>2</v>
      </c>
      <c r="D1441" s="146">
        <v>135828</v>
      </c>
      <c r="E1441" s="171"/>
      <c r="F1441" s="101"/>
      <c r="G1441" s="101">
        <v>123480</v>
      </c>
    </row>
    <row r="1442" spans="1:7" hidden="1" outlineLevel="1" x14ac:dyDescent="0.2">
      <c r="A1442" s="100" t="s">
        <v>389</v>
      </c>
      <c r="B1442" s="100">
        <v>10</v>
      </c>
      <c r="C1442" s="100">
        <v>2</v>
      </c>
      <c r="D1442" s="146">
        <v>137984</v>
      </c>
      <c r="E1442" s="171"/>
      <c r="F1442" s="101"/>
      <c r="G1442" s="101">
        <v>125440</v>
      </c>
    </row>
    <row r="1443" spans="1:7" hidden="1" outlineLevel="1" x14ac:dyDescent="0.2">
      <c r="A1443" s="100" t="s">
        <v>389</v>
      </c>
      <c r="B1443" s="100">
        <v>11</v>
      </c>
      <c r="C1443" s="100">
        <v>2</v>
      </c>
      <c r="D1443" s="146">
        <v>140140</v>
      </c>
      <c r="E1443" s="171"/>
      <c r="F1443" s="101"/>
      <c r="G1443" s="101">
        <v>127400</v>
      </c>
    </row>
    <row r="1444" spans="1:7" hidden="1" outlineLevel="1" x14ac:dyDescent="0.2">
      <c r="A1444" s="100" t="s">
        <v>389</v>
      </c>
      <c r="B1444" s="100">
        <v>12</v>
      </c>
      <c r="C1444" s="100">
        <v>2</v>
      </c>
      <c r="D1444" s="146">
        <v>142296</v>
      </c>
      <c r="E1444" s="171"/>
      <c r="F1444" s="101"/>
      <c r="G1444" s="101">
        <v>129360</v>
      </c>
    </row>
    <row r="1445" spans="1:7" hidden="1" outlineLevel="1" x14ac:dyDescent="0.2">
      <c r="A1445" s="97" t="s">
        <v>389</v>
      </c>
      <c r="B1445" s="97">
        <v>1</v>
      </c>
      <c r="C1445" s="97">
        <v>3</v>
      </c>
      <c r="D1445" s="147">
        <v>149411</v>
      </c>
      <c r="E1445" s="171"/>
      <c r="F1445" s="98"/>
      <c r="G1445" s="98">
        <v>135828</v>
      </c>
    </row>
    <row r="1446" spans="1:7" collapsed="1" x14ac:dyDescent="0.2">
      <c r="A1446" s="100" t="s">
        <v>390</v>
      </c>
      <c r="B1446" s="100">
        <v>1</v>
      </c>
      <c r="C1446" s="100">
        <v>1</v>
      </c>
      <c r="D1446" s="101">
        <v>31360</v>
      </c>
      <c r="E1446" s="101"/>
      <c r="F1446" s="101">
        <v>15000</v>
      </c>
      <c r="G1446" s="171"/>
    </row>
    <row r="1447" spans="1:7" hidden="1" outlineLevel="1" x14ac:dyDescent="0.2">
      <c r="A1447" s="100" t="s">
        <v>390</v>
      </c>
      <c r="B1447" s="100">
        <v>2</v>
      </c>
      <c r="C1447" s="100">
        <v>1</v>
      </c>
      <c r="D1447" s="101">
        <v>33370</v>
      </c>
      <c r="E1447" s="101"/>
      <c r="F1447" s="101">
        <v>15000</v>
      </c>
      <c r="G1447" s="171"/>
    </row>
    <row r="1448" spans="1:7" hidden="1" outlineLevel="1" x14ac:dyDescent="0.2">
      <c r="A1448" s="100" t="s">
        <v>390</v>
      </c>
      <c r="B1448" s="100">
        <v>3</v>
      </c>
      <c r="C1448" s="100">
        <v>1</v>
      </c>
      <c r="D1448" s="101">
        <v>35500</v>
      </c>
      <c r="E1448" s="101"/>
      <c r="F1448" s="101">
        <v>15000</v>
      </c>
      <c r="G1448" s="171"/>
    </row>
    <row r="1449" spans="1:7" hidden="1" outlineLevel="1" x14ac:dyDescent="0.2">
      <c r="A1449" s="100" t="s">
        <v>390</v>
      </c>
      <c r="B1449" s="100">
        <v>4</v>
      </c>
      <c r="C1449" s="100">
        <v>1</v>
      </c>
      <c r="D1449" s="101">
        <v>37770</v>
      </c>
      <c r="E1449" s="101"/>
      <c r="F1449" s="101">
        <v>15000</v>
      </c>
      <c r="G1449" s="171"/>
    </row>
    <row r="1450" spans="1:7" hidden="1" outlineLevel="1" x14ac:dyDescent="0.2">
      <c r="A1450" s="100" t="s">
        <v>390</v>
      </c>
      <c r="B1450" s="100">
        <v>5</v>
      </c>
      <c r="C1450" s="100">
        <v>1</v>
      </c>
      <c r="D1450" s="101">
        <v>40190</v>
      </c>
      <c r="E1450" s="101"/>
      <c r="F1450" s="101">
        <v>15000</v>
      </c>
      <c r="G1450" s="171"/>
    </row>
    <row r="1451" spans="1:7" hidden="1" outlineLevel="1" x14ac:dyDescent="0.2">
      <c r="A1451" s="100" t="s">
        <v>390</v>
      </c>
      <c r="B1451" s="100">
        <v>6</v>
      </c>
      <c r="C1451" s="100">
        <v>1</v>
      </c>
      <c r="D1451" s="101">
        <v>42760</v>
      </c>
      <c r="E1451" s="101"/>
      <c r="F1451" s="101">
        <v>15000</v>
      </c>
      <c r="G1451" s="171"/>
    </row>
    <row r="1452" spans="1:7" hidden="1" outlineLevel="1" x14ac:dyDescent="0.2">
      <c r="A1452" s="100" t="s">
        <v>390</v>
      </c>
      <c r="B1452" s="100">
        <v>7</v>
      </c>
      <c r="C1452" s="100">
        <v>1</v>
      </c>
      <c r="D1452" s="101">
        <v>45490</v>
      </c>
      <c r="E1452" s="101"/>
      <c r="F1452" s="101">
        <v>15000</v>
      </c>
      <c r="G1452" s="171"/>
    </row>
    <row r="1453" spans="1:7" hidden="1" outlineLevel="1" x14ac:dyDescent="0.2">
      <c r="A1453" s="100" t="s">
        <v>390</v>
      </c>
      <c r="B1453" s="100">
        <v>8</v>
      </c>
      <c r="C1453" s="100">
        <v>1</v>
      </c>
      <c r="D1453" s="101">
        <v>48400</v>
      </c>
      <c r="E1453" s="101"/>
      <c r="F1453" s="101">
        <v>15000</v>
      </c>
      <c r="G1453" s="171"/>
    </row>
    <row r="1454" spans="1:7" hidden="1" outlineLevel="1" x14ac:dyDescent="0.2">
      <c r="A1454" s="100" t="s">
        <v>390</v>
      </c>
      <c r="B1454" s="100">
        <v>9</v>
      </c>
      <c r="C1454" s="100">
        <v>1</v>
      </c>
      <c r="D1454" s="101">
        <v>51490</v>
      </c>
      <c r="E1454" s="101"/>
      <c r="F1454" s="101">
        <v>15000</v>
      </c>
      <c r="G1454" s="171"/>
    </row>
    <row r="1455" spans="1:7" hidden="1" outlineLevel="1" x14ac:dyDescent="0.2">
      <c r="A1455" s="100" t="s">
        <v>390</v>
      </c>
      <c r="B1455" s="100">
        <v>10</v>
      </c>
      <c r="C1455" s="100">
        <v>1</v>
      </c>
      <c r="D1455" s="101">
        <v>54780</v>
      </c>
      <c r="E1455" s="101"/>
      <c r="F1455" s="101">
        <v>15000</v>
      </c>
      <c r="G1455" s="171"/>
    </row>
    <row r="1456" spans="1:7" hidden="1" outlineLevel="1" x14ac:dyDescent="0.2">
      <c r="A1456" s="100" t="s">
        <v>390</v>
      </c>
      <c r="B1456" s="100">
        <v>11</v>
      </c>
      <c r="C1456" s="100">
        <v>1</v>
      </c>
      <c r="D1456" s="101">
        <v>58280</v>
      </c>
      <c r="E1456" s="101"/>
      <c r="F1456" s="101">
        <v>15000</v>
      </c>
      <c r="G1456" s="171"/>
    </row>
    <row r="1457" spans="1:7" hidden="1" outlineLevel="1" x14ac:dyDescent="0.2">
      <c r="A1457" s="100" t="s">
        <v>390</v>
      </c>
      <c r="B1457" s="100">
        <v>12</v>
      </c>
      <c r="C1457" s="100">
        <v>1</v>
      </c>
      <c r="D1457" s="101">
        <v>62000</v>
      </c>
      <c r="E1457" s="101"/>
      <c r="F1457" s="101">
        <v>15000</v>
      </c>
      <c r="G1457" s="171"/>
    </row>
    <row r="1458" spans="1:7" hidden="1" outlineLevel="1" x14ac:dyDescent="0.2">
      <c r="A1458" s="100" t="s">
        <v>390</v>
      </c>
      <c r="B1458" s="100">
        <v>1</v>
      </c>
      <c r="C1458" s="100">
        <v>2</v>
      </c>
      <c r="D1458" s="101">
        <v>62000</v>
      </c>
      <c r="E1458" s="101"/>
      <c r="F1458" s="101">
        <v>15000</v>
      </c>
      <c r="G1458" s="171"/>
    </row>
    <row r="1459" spans="1:7" hidden="1" outlineLevel="1" x14ac:dyDescent="0.2">
      <c r="A1459" s="100" t="s">
        <v>390</v>
      </c>
      <c r="B1459" s="100">
        <v>2</v>
      </c>
      <c r="C1459" s="100">
        <v>2</v>
      </c>
      <c r="D1459" s="101">
        <v>63100</v>
      </c>
      <c r="E1459" s="101"/>
      <c r="F1459" s="101">
        <v>15000</v>
      </c>
      <c r="G1459" s="171"/>
    </row>
    <row r="1460" spans="1:7" hidden="1" outlineLevel="1" x14ac:dyDescent="0.2">
      <c r="A1460" s="100" t="s">
        <v>390</v>
      </c>
      <c r="B1460" s="100">
        <v>3</v>
      </c>
      <c r="C1460" s="100">
        <v>2</v>
      </c>
      <c r="D1460" s="101">
        <v>64200</v>
      </c>
      <c r="E1460" s="101"/>
      <c r="F1460" s="101">
        <v>15000</v>
      </c>
      <c r="G1460" s="171"/>
    </row>
    <row r="1461" spans="1:7" hidden="1" outlineLevel="1" x14ac:dyDescent="0.2">
      <c r="A1461" s="100" t="s">
        <v>390</v>
      </c>
      <c r="B1461" s="100">
        <v>4</v>
      </c>
      <c r="C1461" s="100">
        <v>2</v>
      </c>
      <c r="D1461" s="101">
        <v>65300</v>
      </c>
      <c r="E1461" s="101"/>
      <c r="F1461" s="101">
        <v>15000</v>
      </c>
      <c r="G1461" s="171"/>
    </row>
    <row r="1462" spans="1:7" hidden="1" outlineLevel="1" x14ac:dyDescent="0.2">
      <c r="A1462" s="100" t="s">
        <v>390</v>
      </c>
      <c r="B1462" s="100">
        <v>5</v>
      </c>
      <c r="C1462" s="100">
        <v>2</v>
      </c>
      <c r="D1462" s="101">
        <v>66400</v>
      </c>
      <c r="E1462" s="101"/>
      <c r="F1462" s="101">
        <v>15000</v>
      </c>
      <c r="G1462" s="171"/>
    </row>
    <row r="1463" spans="1:7" hidden="1" outlineLevel="1" x14ac:dyDescent="0.2">
      <c r="A1463" s="100" t="s">
        <v>390</v>
      </c>
      <c r="B1463" s="100">
        <v>6</v>
      </c>
      <c r="C1463" s="100">
        <v>2</v>
      </c>
      <c r="D1463" s="101">
        <v>67500</v>
      </c>
      <c r="E1463" s="101"/>
      <c r="F1463" s="101">
        <v>15000</v>
      </c>
      <c r="G1463" s="171"/>
    </row>
    <row r="1464" spans="1:7" hidden="1" outlineLevel="1" x14ac:dyDescent="0.2">
      <c r="A1464" s="100" t="s">
        <v>390</v>
      </c>
      <c r="B1464" s="100">
        <v>7</v>
      </c>
      <c r="C1464" s="100">
        <v>2</v>
      </c>
      <c r="D1464" s="101">
        <v>68600</v>
      </c>
      <c r="E1464" s="101"/>
      <c r="F1464" s="101">
        <v>15000</v>
      </c>
      <c r="G1464" s="171"/>
    </row>
    <row r="1465" spans="1:7" hidden="1" outlineLevel="1" x14ac:dyDescent="0.2">
      <c r="A1465" s="100" t="s">
        <v>390</v>
      </c>
      <c r="B1465" s="100">
        <v>8</v>
      </c>
      <c r="C1465" s="100">
        <v>2</v>
      </c>
      <c r="D1465" s="101">
        <v>69700</v>
      </c>
      <c r="E1465" s="101"/>
      <c r="F1465" s="101">
        <v>15000</v>
      </c>
      <c r="G1465" s="171"/>
    </row>
    <row r="1466" spans="1:7" hidden="1" outlineLevel="1" x14ac:dyDescent="0.2">
      <c r="A1466" s="100" t="s">
        <v>390</v>
      </c>
      <c r="B1466" s="100">
        <v>9</v>
      </c>
      <c r="C1466" s="100">
        <v>2</v>
      </c>
      <c r="D1466" s="101">
        <v>70800</v>
      </c>
      <c r="E1466" s="101"/>
      <c r="F1466" s="101">
        <v>15000</v>
      </c>
      <c r="G1466" s="171"/>
    </row>
    <row r="1467" spans="1:7" hidden="1" outlineLevel="1" x14ac:dyDescent="0.2">
      <c r="A1467" s="100" t="s">
        <v>390</v>
      </c>
      <c r="B1467" s="100">
        <v>10</v>
      </c>
      <c r="C1467" s="100">
        <v>2</v>
      </c>
      <c r="D1467" s="101">
        <v>71900</v>
      </c>
      <c r="E1467" s="101"/>
      <c r="F1467" s="101">
        <v>15000</v>
      </c>
      <c r="G1467" s="171"/>
    </row>
    <row r="1468" spans="1:7" hidden="1" outlineLevel="1" x14ac:dyDescent="0.2">
      <c r="A1468" s="100" t="s">
        <v>390</v>
      </c>
      <c r="B1468" s="100">
        <v>11</v>
      </c>
      <c r="C1468" s="100">
        <v>2</v>
      </c>
      <c r="D1468" s="101">
        <v>73000</v>
      </c>
      <c r="E1468" s="101"/>
      <c r="F1468" s="101">
        <v>15000</v>
      </c>
      <c r="G1468" s="171"/>
    </row>
    <row r="1469" spans="1:7" hidden="1" outlineLevel="1" x14ac:dyDescent="0.2">
      <c r="A1469" s="100" t="s">
        <v>390</v>
      </c>
      <c r="B1469" s="100">
        <v>12</v>
      </c>
      <c r="C1469" s="100">
        <v>2</v>
      </c>
      <c r="D1469" s="101">
        <v>74100</v>
      </c>
      <c r="E1469" s="101"/>
      <c r="F1469" s="101">
        <v>15000</v>
      </c>
      <c r="G1469" s="171"/>
    </row>
    <row r="1470" spans="1:7" s="166" customFormat="1" hidden="1" outlineLevel="1" x14ac:dyDescent="0.2">
      <c r="A1470" s="97" t="s">
        <v>390</v>
      </c>
      <c r="B1470" s="97">
        <v>1</v>
      </c>
      <c r="C1470" s="97">
        <v>3</v>
      </c>
      <c r="D1470" s="98">
        <v>77805</v>
      </c>
      <c r="E1470" s="170"/>
      <c r="F1470" s="98">
        <v>15000</v>
      </c>
      <c r="G1470" s="170"/>
    </row>
    <row r="1471" spans="1:7" collapsed="1" x14ac:dyDescent="0.2">
      <c r="A1471" s="100" t="s">
        <v>391</v>
      </c>
      <c r="B1471" s="100">
        <v>1</v>
      </c>
      <c r="C1471" s="100">
        <v>1</v>
      </c>
      <c r="D1471" s="227"/>
      <c r="E1471" s="101">
        <v>1284</v>
      </c>
      <c r="F1471" s="101">
        <v>1412</v>
      </c>
      <c r="G1471" s="171"/>
    </row>
    <row r="1472" spans="1:7" hidden="1" outlineLevel="1" x14ac:dyDescent="0.2">
      <c r="A1472" s="100" t="s">
        <v>391</v>
      </c>
      <c r="B1472" s="100">
        <v>2</v>
      </c>
      <c r="C1472" s="100">
        <v>1</v>
      </c>
      <c r="D1472" s="227"/>
      <c r="E1472" s="101">
        <v>1381</v>
      </c>
      <c r="F1472" s="101">
        <v>1519</v>
      </c>
      <c r="G1472" s="171"/>
    </row>
    <row r="1473" spans="1:7" hidden="1" outlineLevel="1" x14ac:dyDescent="0.2">
      <c r="A1473" s="100" t="s">
        <v>391</v>
      </c>
      <c r="B1473" s="100">
        <v>3</v>
      </c>
      <c r="C1473" s="100">
        <v>1</v>
      </c>
      <c r="D1473" s="227"/>
      <c r="E1473" s="101">
        <v>1485</v>
      </c>
      <c r="F1473" s="101">
        <v>1633</v>
      </c>
      <c r="G1473" s="171"/>
    </row>
    <row r="1474" spans="1:7" hidden="1" outlineLevel="1" x14ac:dyDescent="0.2">
      <c r="A1474" s="100" t="s">
        <v>391</v>
      </c>
      <c r="B1474" s="100">
        <v>4</v>
      </c>
      <c r="C1474" s="100">
        <v>1</v>
      </c>
      <c r="D1474" s="227"/>
      <c r="E1474" s="101">
        <v>1596</v>
      </c>
      <c r="F1474" s="101">
        <v>1756</v>
      </c>
      <c r="G1474" s="171"/>
    </row>
    <row r="1475" spans="1:7" hidden="1" outlineLevel="1" x14ac:dyDescent="0.2">
      <c r="A1475" s="100" t="s">
        <v>391</v>
      </c>
      <c r="B1475" s="100">
        <v>5</v>
      </c>
      <c r="C1475" s="100">
        <v>1</v>
      </c>
      <c r="D1475" s="227"/>
      <c r="E1475" s="101">
        <v>1716</v>
      </c>
      <c r="F1475" s="101">
        <v>1888</v>
      </c>
      <c r="G1475" s="171"/>
    </row>
    <row r="1476" spans="1:7" hidden="1" outlineLevel="1" x14ac:dyDescent="0.2">
      <c r="A1476" s="100" t="s">
        <v>391</v>
      </c>
      <c r="B1476" s="100">
        <v>6</v>
      </c>
      <c r="C1476" s="100">
        <v>1</v>
      </c>
      <c r="D1476" s="227"/>
      <c r="E1476" s="101">
        <v>1846</v>
      </c>
      <c r="F1476" s="101">
        <v>2030</v>
      </c>
      <c r="G1476" s="171"/>
    </row>
    <row r="1477" spans="1:7" hidden="1" outlineLevel="1" x14ac:dyDescent="0.2">
      <c r="A1477" s="100" t="s">
        <v>391</v>
      </c>
      <c r="B1477" s="100">
        <v>7</v>
      </c>
      <c r="C1477" s="100">
        <v>1</v>
      </c>
      <c r="D1477" s="227"/>
      <c r="E1477" s="101">
        <v>1985</v>
      </c>
      <c r="F1477" s="101">
        <v>2183</v>
      </c>
      <c r="G1477" s="171"/>
    </row>
    <row r="1478" spans="1:7" hidden="1" outlineLevel="1" x14ac:dyDescent="0.2">
      <c r="A1478" s="100" t="s">
        <v>391</v>
      </c>
      <c r="B1478" s="100">
        <v>8</v>
      </c>
      <c r="C1478" s="100">
        <v>1</v>
      </c>
      <c r="D1478" s="227"/>
      <c r="E1478" s="101">
        <v>2134</v>
      </c>
      <c r="F1478" s="101">
        <v>2347</v>
      </c>
      <c r="G1478" s="171"/>
    </row>
    <row r="1479" spans="1:7" hidden="1" outlineLevel="1" x14ac:dyDescent="0.2">
      <c r="A1479" s="100" t="s">
        <v>391</v>
      </c>
      <c r="B1479" s="100">
        <v>9</v>
      </c>
      <c r="C1479" s="100">
        <v>1</v>
      </c>
      <c r="D1479" s="227"/>
      <c r="E1479" s="101">
        <v>2283</v>
      </c>
      <c r="F1479" s="101">
        <v>2512</v>
      </c>
      <c r="G1479" s="171"/>
    </row>
    <row r="1480" spans="1:7" hidden="1" outlineLevel="1" x14ac:dyDescent="0.2">
      <c r="A1480" s="100" t="s">
        <v>391</v>
      </c>
      <c r="B1480" s="100">
        <v>10</v>
      </c>
      <c r="C1480" s="100">
        <v>1</v>
      </c>
      <c r="D1480" s="227"/>
      <c r="E1480" s="101">
        <v>2443</v>
      </c>
      <c r="F1480" s="101">
        <v>2688</v>
      </c>
      <c r="G1480" s="171"/>
    </row>
    <row r="1481" spans="1:7" hidden="1" outlineLevel="1" x14ac:dyDescent="0.2">
      <c r="A1481" s="100" t="s">
        <v>391</v>
      </c>
      <c r="B1481" s="100">
        <v>11</v>
      </c>
      <c r="C1481" s="100">
        <v>1</v>
      </c>
      <c r="D1481" s="227"/>
      <c r="E1481" s="101">
        <v>2614</v>
      </c>
      <c r="F1481" s="101">
        <v>2876</v>
      </c>
      <c r="G1481" s="171"/>
    </row>
    <row r="1482" spans="1:7" hidden="1" outlineLevel="1" x14ac:dyDescent="0.2">
      <c r="A1482" s="100" t="s">
        <v>391</v>
      </c>
      <c r="B1482" s="100">
        <v>12</v>
      </c>
      <c r="C1482" s="100">
        <v>1</v>
      </c>
      <c r="D1482" s="227"/>
      <c r="E1482" s="101">
        <v>2797</v>
      </c>
      <c r="F1482" s="101">
        <v>3077</v>
      </c>
      <c r="G1482" s="171"/>
    </row>
    <row r="1483" spans="1:7" hidden="1" outlineLevel="1" x14ac:dyDescent="0.2">
      <c r="A1483" s="100" t="s">
        <v>391</v>
      </c>
      <c r="B1483" s="100">
        <v>1</v>
      </c>
      <c r="C1483" s="100">
        <v>2</v>
      </c>
      <c r="D1483" s="227"/>
      <c r="E1483" s="101">
        <v>2797</v>
      </c>
      <c r="F1483" s="101">
        <v>3077</v>
      </c>
      <c r="G1483" s="171"/>
    </row>
    <row r="1484" spans="1:7" hidden="1" outlineLevel="1" x14ac:dyDescent="0.2">
      <c r="A1484" s="100" t="s">
        <v>391</v>
      </c>
      <c r="B1484" s="100">
        <v>2</v>
      </c>
      <c r="C1484" s="100">
        <v>2</v>
      </c>
      <c r="D1484" s="227"/>
      <c r="E1484" s="101">
        <v>2849</v>
      </c>
      <c r="F1484" s="101">
        <v>3134</v>
      </c>
      <c r="G1484" s="171"/>
    </row>
    <row r="1485" spans="1:7" hidden="1" outlineLevel="1" x14ac:dyDescent="0.2">
      <c r="A1485" s="100" t="s">
        <v>391</v>
      </c>
      <c r="B1485" s="100">
        <v>3</v>
      </c>
      <c r="C1485" s="100">
        <v>2</v>
      </c>
      <c r="D1485" s="227"/>
      <c r="E1485" s="101">
        <v>2901</v>
      </c>
      <c r="F1485" s="101">
        <v>3191</v>
      </c>
      <c r="G1485" s="171"/>
    </row>
    <row r="1486" spans="1:7" hidden="1" outlineLevel="1" x14ac:dyDescent="0.2">
      <c r="A1486" s="100" t="s">
        <v>391</v>
      </c>
      <c r="B1486" s="100">
        <v>4</v>
      </c>
      <c r="C1486" s="100">
        <v>2</v>
      </c>
      <c r="D1486" s="227"/>
      <c r="E1486" s="101">
        <v>2952</v>
      </c>
      <c r="F1486" s="101">
        <v>3248</v>
      </c>
      <c r="G1486" s="171"/>
    </row>
    <row r="1487" spans="1:7" hidden="1" outlineLevel="1" x14ac:dyDescent="0.2">
      <c r="A1487" s="100" t="s">
        <v>391</v>
      </c>
      <c r="B1487" s="100">
        <v>5</v>
      </c>
      <c r="C1487" s="100">
        <v>2</v>
      </c>
      <c r="D1487" s="227"/>
      <c r="E1487" s="101">
        <v>3004</v>
      </c>
      <c r="F1487" s="101">
        <v>3304</v>
      </c>
      <c r="G1487" s="171"/>
    </row>
    <row r="1488" spans="1:7" hidden="1" outlineLevel="1" x14ac:dyDescent="0.2">
      <c r="A1488" s="100" t="s">
        <v>391</v>
      </c>
      <c r="B1488" s="100">
        <v>6</v>
      </c>
      <c r="C1488" s="100">
        <v>2</v>
      </c>
      <c r="D1488" s="227"/>
      <c r="E1488" s="101">
        <v>3056</v>
      </c>
      <c r="F1488" s="101">
        <v>3361</v>
      </c>
      <c r="G1488" s="171"/>
    </row>
    <row r="1489" spans="1:7" hidden="1" outlineLevel="1" x14ac:dyDescent="0.2">
      <c r="A1489" s="100" t="s">
        <v>391</v>
      </c>
      <c r="B1489" s="100">
        <v>7</v>
      </c>
      <c r="C1489" s="100">
        <v>2</v>
      </c>
      <c r="D1489" s="227"/>
      <c r="E1489" s="101">
        <v>3107</v>
      </c>
      <c r="F1489" s="101">
        <v>3418</v>
      </c>
      <c r="G1489" s="171"/>
    </row>
    <row r="1490" spans="1:7" hidden="1" outlineLevel="1" x14ac:dyDescent="0.2">
      <c r="A1490" s="100" t="s">
        <v>391</v>
      </c>
      <c r="B1490" s="100">
        <v>8</v>
      </c>
      <c r="C1490" s="100">
        <v>2</v>
      </c>
      <c r="D1490" s="227"/>
      <c r="E1490" s="101">
        <v>3159</v>
      </c>
      <c r="F1490" s="101">
        <v>3475</v>
      </c>
      <c r="G1490" s="171"/>
    </row>
    <row r="1491" spans="1:7" hidden="1" outlineLevel="1" x14ac:dyDescent="0.2">
      <c r="A1491" s="100" t="s">
        <v>391</v>
      </c>
      <c r="B1491" s="100">
        <v>9</v>
      </c>
      <c r="C1491" s="100">
        <v>2</v>
      </c>
      <c r="D1491" s="227"/>
      <c r="E1491" s="101">
        <v>3211</v>
      </c>
      <c r="F1491" s="101">
        <v>3532</v>
      </c>
      <c r="G1491" s="171"/>
    </row>
    <row r="1492" spans="1:7" hidden="1" outlineLevel="1" x14ac:dyDescent="0.2">
      <c r="A1492" s="100" t="s">
        <v>391</v>
      </c>
      <c r="B1492" s="100">
        <v>10</v>
      </c>
      <c r="C1492" s="100">
        <v>2</v>
      </c>
      <c r="D1492" s="227"/>
      <c r="E1492" s="101">
        <v>3263</v>
      </c>
      <c r="F1492" s="101">
        <v>3589</v>
      </c>
      <c r="G1492" s="171"/>
    </row>
    <row r="1493" spans="1:7" hidden="1" outlineLevel="1" x14ac:dyDescent="0.2">
      <c r="A1493" s="100" t="s">
        <v>391</v>
      </c>
      <c r="B1493" s="100">
        <v>11</v>
      </c>
      <c r="C1493" s="100">
        <v>2</v>
      </c>
      <c r="D1493" s="227"/>
      <c r="E1493" s="101">
        <v>3314</v>
      </c>
      <c r="F1493" s="101">
        <v>3646</v>
      </c>
      <c r="G1493" s="171"/>
    </row>
    <row r="1494" spans="1:7" hidden="1" outlineLevel="1" x14ac:dyDescent="0.2">
      <c r="A1494" s="100" t="s">
        <v>391</v>
      </c>
      <c r="B1494" s="100">
        <v>12</v>
      </c>
      <c r="C1494" s="100">
        <v>2</v>
      </c>
      <c r="D1494" s="227"/>
      <c r="E1494" s="101">
        <v>3366</v>
      </c>
      <c r="F1494" s="101">
        <v>3703</v>
      </c>
      <c r="G1494" s="171"/>
    </row>
    <row r="1495" spans="1:7" hidden="1" outlineLevel="1" x14ac:dyDescent="0.2">
      <c r="A1495" s="97" t="s">
        <v>391</v>
      </c>
      <c r="B1495" s="97">
        <v>1</v>
      </c>
      <c r="C1495" s="97">
        <v>3</v>
      </c>
      <c r="D1495" s="227"/>
      <c r="E1495" s="98">
        <v>3534</v>
      </c>
      <c r="F1495" s="98">
        <v>3888</v>
      </c>
      <c r="G1495" s="171"/>
    </row>
    <row r="1496" spans="1:7" collapsed="1" x14ac:dyDescent="0.2"/>
  </sheetData>
  <autoFilter ref="A1:F1" xr:uid="{00000000-0009-0000-0000-000004000000}"/>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873AC0"/>
  </sheetPr>
  <dimension ref="A1:U2128"/>
  <sheetViews>
    <sheetView workbookViewId="0">
      <pane xSplit="4" ySplit="2" topLeftCell="E1579" activePane="bottomRight" state="frozen"/>
      <selection pane="bottomLeft" activeCell="A3" sqref="A3"/>
      <selection pane="topRight" activeCell="B1" sqref="B1"/>
      <selection pane="bottomRight" activeCell="G1714" sqref="G1714"/>
    </sheetView>
  </sheetViews>
  <sheetFormatPr defaultColWidth="9.16796875" defaultRowHeight="12.75" outlineLevelRow="1" x14ac:dyDescent="0.15"/>
  <cols>
    <col min="1" max="1" width="4.44921875" style="202" customWidth="1"/>
    <col min="2" max="2" width="9.9765625" style="202" customWidth="1"/>
    <col min="3" max="3" width="4.44921875" style="202" customWidth="1"/>
    <col min="4" max="4" width="4.44921875" style="203" customWidth="1"/>
    <col min="5" max="7" width="9.3046875" style="203" customWidth="1"/>
    <col min="8" max="11" width="15.91015625" style="203" customWidth="1"/>
    <col min="12" max="12" width="19.55078125" style="202" customWidth="1"/>
    <col min="13" max="13" width="15.91015625" style="203" customWidth="1"/>
    <col min="14" max="26" width="9.16796875" style="202" customWidth="1"/>
    <col min="27" max="16384" width="9.16796875" style="202"/>
  </cols>
  <sheetData>
    <row r="1" spans="1:21" ht="67.5" customHeight="1" x14ac:dyDescent="0.2">
      <c r="A1" s="204"/>
      <c r="B1" s="204"/>
      <c r="C1" s="197"/>
      <c r="D1" s="197"/>
      <c r="E1" s="197" t="s">
        <v>392</v>
      </c>
      <c r="F1" s="197" t="s">
        <v>393</v>
      </c>
      <c r="G1" s="197" t="s">
        <v>394</v>
      </c>
      <c r="H1" s="199" t="s">
        <v>395</v>
      </c>
      <c r="I1" s="199" t="s">
        <v>396</v>
      </c>
      <c r="J1" s="199" t="s">
        <v>397</v>
      </c>
      <c r="K1" s="199" t="s">
        <v>398</v>
      </c>
      <c r="L1" s="199" t="s">
        <v>399</v>
      </c>
      <c r="M1" s="199" t="s">
        <v>400</v>
      </c>
    </row>
    <row r="2" spans="1:21" s="181" customFormat="1" ht="61.5" customHeight="1" x14ac:dyDescent="0.2">
      <c r="A2" s="182" t="s">
        <v>99</v>
      </c>
      <c r="B2" s="182" t="s">
        <v>92</v>
      </c>
      <c r="C2" s="182" t="s">
        <v>94</v>
      </c>
      <c r="D2" s="127" t="s">
        <v>93</v>
      </c>
      <c r="E2" s="127" t="s">
        <v>401</v>
      </c>
      <c r="F2" s="127" t="s">
        <v>402</v>
      </c>
      <c r="G2" s="127" t="s">
        <v>403</v>
      </c>
      <c r="H2" s="129" t="s">
        <v>404</v>
      </c>
      <c r="I2" s="129" t="s">
        <v>405</v>
      </c>
      <c r="J2" s="129" t="s">
        <v>406</v>
      </c>
      <c r="K2" s="129" t="s">
        <v>407</v>
      </c>
      <c r="L2" s="184" t="s">
        <v>408</v>
      </c>
      <c r="M2" s="129" t="s">
        <v>409</v>
      </c>
    </row>
    <row r="3" spans="1:21" ht="14.25" customHeight="1" x14ac:dyDescent="0.2">
      <c r="A3" s="128">
        <v>1</v>
      </c>
      <c r="B3" s="185" t="s">
        <v>410</v>
      </c>
      <c r="C3" s="185" t="s">
        <v>101</v>
      </c>
      <c r="D3" s="128">
        <v>1</v>
      </c>
      <c r="E3" s="128">
        <v>160</v>
      </c>
      <c r="F3" s="128"/>
      <c r="G3" s="137"/>
      <c r="H3" s="128">
        <v>160</v>
      </c>
      <c r="I3" s="128">
        <v>35200</v>
      </c>
      <c r="J3" s="128">
        <v>2491</v>
      </c>
      <c r="K3" s="128">
        <v>1459</v>
      </c>
      <c r="L3" s="137"/>
      <c r="M3" s="128"/>
      <c r="O3" s="131"/>
      <c r="P3" s="131"/>
      <c r="Q3" s="132"/>
      <c r="R3" s="132"/>
      <c r="S3" s="132"/>
      <c r="T3" s="132"/>
      <c r="U3" s="132"/>
    </row>
    <row r="4" spans="1:21" ht="14.25" hidden="1" customHeight="1" outlineLevel="1" x14ac:dyDescent="0.2">
      <c r="A4" s="130">
        <v>1</v>
      </c>
      <c r="B4" s="186" t="s">
        <v>410</v>
      </c>
      <c r="C4" s="186" t="s">
        <v>101</v>
      </c>
      <c r="D4" s="130">
        <v>2</v>
      </c>
      <c r="E4" s="130">
        <v>180</v>
      </c>
      <c r="F4" s="130"/>
      <c r="G4" s="138"/>
      <c r="H4" s="130">
        <v>180</v>
      </c>
      <c r="I4" s="130">
        <v>39600</v>
      </c>
      <c r="J4" s="130">
        <v>2803</v>
      </c>
      <c r="K4" s="130">
        <v>1641</v>
      </c>
      <c r="L4" s="138"/>
      <c r="M4" s="130"/>
      <c r="O4" s="131"/>
      <c r="P4" s="131"/>
      <c r="Q4" s="132"/>
      <c r="R4" s="132"/>
      <c r="S4" s="132"/>
      <c r="T4" s="132"/>
      <c r="U4" s="132"/>
    </row>
    <row r="5" spans="1:21" ht="14.25" hidden="1" customHeight="1" outlineLevel="1" x14ac:dyDescent="0.2">
      <c r="A5" s="130">
        <v>1</v>
      </c>
      <c r="B5" s="186" t="s">
        <v>410</v>
      </c>
      <c r="C5" s="186" t="s">
        <v>101</v>
      </c>
      <c r="D5" s="130">
        <v>3</v>
      </c>
      <c r="E5" s="130">
        <v>200</v>
      </c>
      <c r="F5" s="130"/>
      <c r="G5" s="138"/>
      <c r="H5" s="130">
        <v>200</v>
      </c>
      <c r="I5" s="130">
        <v>44000</v>
      </c>
      <c r="J5" s="130">
        <v>3114</v>
      </c>
      <c r="K5" s="130">
        <v>1823</v>
      </c>
      <c r="L5" s="138"/>
      <c r="M5" s="130"/>
      <c r="O5" s="131"/>
      <c r="P5" s="131"/>
      <c r="Q5" s="132"/>
      <c r="R5" s="132"/>
      <c r="S5" s="132"/>
      <c r="T5" s="132"/>
      <c r="U5" s="132"/>
    </row>
    <row r="6" spans="1:21" ht="14.25" hidden="1" customHeight="1" outlineLevel="1" x14ac:dyDescent="0.2">
      <c r="A6" s="130">
        <v>1</v>
      </c>
      <c r="B6" s="186" t="s">
        <v>410</v>
      </c>
      <c r="C6" s="186" t="s">
        <v>101</v>
      </c>
      <c r="D6" s="130">
        <v>4</v>
      </c>
      <c r="E6" s="130">
        <v>220</v>
      </c>
      <c r="F6" s="130"/>
      <c r="G6" s="138"/>
      <c r="H6" s="130">
        <v>220</v>
      </c>
      <c r="I6" s="130">
        <v>48400</v>
      </c>
      <c r="J6" s="130">
        <v>3425</v>
      </c>
      <c r="K6" s="130">
        <v>2006</v>
      </c>
      <c r="L6" s="138"/>
      <c r="M6" s="130"/>
      <c r="O6" s="131"/>
      <c r="P6" s="131"/>
      <c r="Q6" s="132"/>
      <c r="R6" s="132"/>
      <c r="S6" s="132"/>
      <c r="T6" s="132"/>
      <c r="U6" s="132"/>
    </row>
    <row r="7" spans="1:21" ht="14.25" hidden="1" customHeight="1" outlineLevel="1" x14ac:dyDescent="0.2">
      <c r="A7" s="130">
        <v>1</v>
      </c>
      <c r="B7" s="186" t="s">
        <v>410</v>
      </c>
      <c r="C7" s="186" t="s">
        <v>101</v>
      </c>
      <c r="D7" s="130">
        <v>5</v>
      </c>
      <c r="E7" s="130">
        <v>240</v>
      </c>
      <c r="F7" s="130"/>
      <c r="G7" s="138"/>
      <c r="H7" s="130">
        <v>240</v>
      </c>
      <c r="I7" s="130">
        <v>52800</v>
      </c>
      <c r="J7" s="130">
        <v>3737</v>
      </c>
      <c r="K7" s="130">
        <v>2188</v>
      </c>
      <c r="L7" s="138"/>
      <c r="M7" s="130"/>
      <c r="O7" s="131"/>
      <c r="P7" s="131"/>
      <c r="Q7" s="132"/>
      <c r="R7" s="132"/>
      <c r="S7" s="132"/>
      <c r="T7" s="132"/>
      <c r="U7" s="132"/>
    </row>
    <row r="8" spans="1:21" ht="14.25" hidden="1" customHeight="1" outlineLevel="1" x14ac:dyDescent="0.2">
      <c r="A8" s="130">
        <v>1</v>
      </c>
      <c r="B8" s="186" t="s">
        <v>410</v>
      </c>
      <c r="C8" s="186" t="s">
        <v>101</v>
      </c>
      <c r="D8" s="130">
        <v>6</v>
      </c>
      <c r="E8" s="130">
        <v>260</v>
      </c>
      <c r="F8" s="130"/>
      <c r="G8" s="138"/>
      <c r="H8" s="130">
        <v>260</v>
      </c>
      <c r="I8" s="130">
        <v>57200</v>
      </c>
      <c r="J8" s="130">
        <v>4048</v>
      </c>
      <c r="K8" s="130">
        <v>2370</v>
      </c>
      <c r="L8" s="138"/>
      <c r="M8" s="130"/>
      <c r="O8" s="131"/>
      <c r="P8" s="131"/>
      <c r="Q8" s="132"/>
      <c r="R8" s="132"/>
      <c r="S8" s="132"/>
      <c r="T8" s="132"/>
      <c r="U8" s="132"/>
    </row>
    <row r="9" spans="1:21" ht="14.25" hidden="1" customHeight="1" outlineLevel="1" x14ac:dyDescent="0.2">
      <c r="A9" s="130">
        <v>1</v>
      </c>
      <c r="B9" s="186" t="s">
        <v>410</v>
      </c>
      <c r="C9" s="186" t="s">
        <v>101</v>
      </c>
      <c r="D9" s="130">
        <v>7</v>
      </c>
      <c r="E9" s="130">
        <v>290</v>
      </c>
      <c r="F9" s="130"/>
      <c r="G9" s="138"/>
      <c r="H9" s="130">
        <v>290</v>
      </c>
      <c r="I9" s="130">
        <v>63800</v>
      </c>
      <c r="J9" s="130">
        <v>4515</v>
      </c>
      <c r="K9" s="130">
        <v>2644</v>
      </c>
      <c r="L9" s="138"/>
      <c r="M9" s="130"/>
      <c r="O9" s="131"/>
      <c r="P9" s="131"/>
      <c r="Q9" s="132"/>
      <c r="R9" s="132"/>
      <c r="S9" s="132"/>
      <c r="T9" s="132"/>
      <c r="U9" s="132"/>
    </row>
    <row r="10" spans="1:21" ht="14.25" hidden="1" customHeight="1" outlineLevel="1" x14ac:dyDescent="0.2">
      <c r="A10" s="130">
        <v>1</v>
      </c>
      <c r="B10" s="186" t="s">
        <v>410</v>
      </c>
      <c r="C10" s="186" t="s">
        <v>101</v>
      </c>
      <c r="D10" s="130">
        <v>8</v>
      </c>
      <c r="E10" s="130">
        <v>320</v>
      </c>
      <c r="F10" s="130"/>
      <c r="G10" s="138"/>
      <c r="H10" s="130">
        <v>320</v>
      </c>
      <c r="I10" s="130">
        <v>70400</v>
      </c>
      <c r="J10" s="130">
        <v>4982</v>
      </c>
      <c r="K10" s="130">
        <v>2918</v>
      </c>
      <c r="L10" s="138"/>
      <c r="M10" s="130"/>
      <c r="O10" s="131"/>
      <c r="P10" s="131"/>
      <c r="Q10" s="132"/>
      <c r="R10" s="132"/>
      <c r="S10" s="132"/>
      <c r="T10" s="132"/>
      <c r="U10" s="132"/>
    </row>
    <row r="11" spans="1:21" ht="14.25" hidden="1" customHeight="1" outlineLevel="1" x14ac:dyDescent="0.2">
      <c r="A11" s="130">
        <v>1</v>
      </c>
      <c r="B11" s="186" t="s">
        <v>410</v>
      </c>
      <c r="C11" s="186" t="s">
        <v>101</v>
      </c>
      <c r="D11" s="130">
        <v>9</v>
      </c>
      <c r="E11" s="130">
        <v>350</v>
      </c>
      <c r="F11" s="130"/>
      <c r="G11" s="138"/>
      <c r="H11" s="130">
        <v>350</v>
      </c>
      <c r="I11" s="130">
        <v>77000</v>
      </c>
      <c r="J11" s="130">
        <v>5449</v>
      </c>
      <c r="K11" s="130">
        <v>3191</v>
      </c>
      <c r="L11" s="138"/>
      <c r="M11" s="130"/>
      <c r="O11" s="131"/>
      <c r="P11" s="131"/>
      <c r="Q11" s="132"/>
      <c r="R11" s="132"/>
      <c r="S11" s="132"/>
      <c r="T11" s="132"/>
      <c r="U11" s="132"/>
    </row>
    <row r="12" spans="1:21" ht="14.25" hidden="1" customHeight="1" outlineLevel="1" x14ac:dyDescent="0.2">
      <c r="A12" s="130">
        <v>1</v>
      </c>
      <c r="B12" s="186" t="s">
        <v>410</v>
      </c>
      <c r="C12" s="186" t="s">
        <v>101</v>
      </c>
      <c r="D12" s="130">
        <v>10</v>
      </c>
      <c r="E12" s="130">
        <v>390</v>
      </c>
      <c r="F12" s="130"/>
      <c r="G12" s="138"/>
      <c r="H12" s="130">
        <v>390</v>
      </c>
      <c r="I12" s="130">
        <v>85800</v>
      </c>
      <c r="J12" s="130">
        <v>6072</v>
      </c>
      <c r="K12" s="130">
        <v>3556</v>
      </c>
      <c r="L12" s="138"/>
      <c r="M12" s="130"/>
      <c r="O12" s="131"/>
      <c r="P12" s="131"/>
      <c r="Q12" s="132"/>
      <c r="R12" s="132"/>
      <c r="S12" s="132"/>
      <c r="T12" s="132"/>
      <c r="U12" s="132"/>
    </row>
    <row r="13" spans="1:21" ht="14.25" hidden="1" customHeight="1" outlineLevel="1" x14ac:dyDescent="0.2">
      <c r="A13" s="130">
        <v>1</v>
      </c>
      <c r="B13" s="186" t="s">
        <v>410</v>
      </c>
      <c r="C13" s="186" t="s">
        <v>101</v>
      </c>
      <c r="D13" s="130">
        <v>11</v>
      </c>
      <c r="E13" s="130">
        <v>430</v>
      </c>
      <c r="F13" s="130"/>
      <c r="G13" s="138"/>
      <c r="H13" s="130">
        <v>430</v>
      </c>
      <c r="I13" s="130">
        <v>94600</v>
      </c>
      <c r="J13" s="130">
        <v>6695</v>
      </c>
      <c r="K13" s="130">
        <v>3920</v>
      </c>
      <c r="L13" s="138"/>
      <c r="M13" s="130"/>
      <c r="O13" s="131"/>
      <c r="P13" s="131"/>
      <c r="Q13" s="132"/>
      <c r="R13" s="132"/>
      <c r="S13" s="132"/>
      <c r="T13" s="132"/>
      <c r="U13" s="132"/>
    </row>
    <row r="14" spans="1:21" ht="14.25" hidden="1" customHeight="1" outlineLevel="1" x14ac:dyDescent="0.2">
      <c r="A14" s="130">
        <v>1</v>
      </c>
      <c r="B14" s="186" t="s">
        <v>410</v>
      </c>
      <c r="C14" s="186" t="s">
        <v>101</v>
      </c>
      <c r="D14" s="130">
        <v>12</v>
      </c>
      <c r="E14" s="130">
        <v>470</v>
      </c>
      <c r="F14" s="130"/>
      <c r="G14" s="138"/>
      <c r="H14" s="130">
        <v>470</v>
      </c>
      <c r="I14" s="130">
        <v>103400</v>
      </c>
      <c r="J14" s="130">
        <v>7318</v>
      </c>
      <c r="K14" s="130">
        <v>4285</v>
      </c>
      <c r="L14" s="138"/>
      <c r="M14" s="130"/>
      <c r="O14" s="131"/>
      <c r="P14" s="131"/>
      <c r="Q14" s="132"/>
      <c r="R14" s="132"/>
      <c r="S14" s="132"/>
      <c r="T14" s="132"/>
      <c r="U14" s="132"/>
    </row>
    <row r="15" spans="1:21" ht="14.25" hidden="1" customHeight="1" outlineLevel="1" x14ac:dyDescent="0.2">
      <c r="A15" s="130">
        <v>1</v>
      </c>
      <c r="B15" s="186" t="s">
        <v>410</v>
      </c>
      <c r="C15" s="186" t="s">
        <v>102</v>
      </c>
      <c r="D15" s="130">
        <v>1</v>
      </c>
      <c r="E15" s="130">
        <v>470</v>
      </c>
      <c r="F15" s="130"/>
      <c r="G15" s="138"/>
      <c r="H15" s="130">
        <v>470</v>
      </c>
      <c r="I15" s="130">
        <v>103400</v>
      </c>
      <c r="J15" s="130">
        <v>7318</v>
      </c>
      <c r="K15" s="130">
        <v>4285</v>
      </c>
      <c r="L15" s="138"/>
      <c r="M15" s="130"/>
      <c r="O15" s="131"/>
      <c r="P15" s="131"/>
      <c r="Q15" s="132"/>
      <c r="R15" s="132"/>
      <c r="S15" s="132"/>
      <c r="T15" s="132"/>
      <c r="U15" s="132"/>
    </row>
    <row r="16" spans="1:21" ht="14.25" hidden="1" customHeight="1" outlineLevel="1" x14ac:dyDescent="0.2">
      <c r="A16" s="130">
        <v>1</v>
      </c>
      <c r="B16" s="186" t="s">
        <v>410</v>
      </c>
      <c r="C16" s="186" t="s">
        <v>102</v>
      </c>
      <c r="D16" s="130">
        <v>2</v>
      </c>
      <c r="E16" s="130">
        <v>479</v>
      </c>
      <c r="F16" s="130"/>
      <c r="G16" s="138"/>
      <c r="H16" s="130">
        <v>479</v>
      </c>
      <c r="I16" s="130">
        <v>105380</v>
      </c>
      <c r="J16" s="130">
        <v>7458</v>
      </c>
      <c r="K16" s="130">
        <v>4367</v>
      </c>
      <c r="L16" s="138"/>
      <c r="M16" s="130"/>
      <c r="O16" s="131"/>
      <c r="P16" s="131"/>
      <c r="Q16" s="132"/>
      <c r="R16" s="132"/>
      <c r="S16" s="132"/>
      <c r="T16" s="132"/>
      <c r="U16" s="132"/>
    </row>
    <row r="17" spans="1:21" ht="14.25" hidden="1" customHeight="1" outlineLevel="1" x14ac:dyDescent="0.2">
      <c r="A17" s="130">
        <v>1</v>
      </c>
      <c r="B17" s="186" t="s">
        <v>410</v>
      </c>
      <c r="C17" s="186" t="s">
        <v>102</v>
      </c>
      <c r="D17" s="130">
        <v>3</v>
      </c>
      <c r="E17" s="130">
        <v>488</v>
      </c>
      <c r="F17" s="130"/>
      <c r="G17" s="138"/>
      <c r="H17" s="130">
        <v>488</v>
      </c>
      <c r="I17" s="130">
        <v>107360</v>
      </c>
      <c r="J17" s="130">
        <v>7598</v>
      </c>
      <c r="K17" s="130">
        <v>4449</v>
      </c>
      <c r="L17" s="138"/>
      <c r="M17" s="130"/>
      <c r="O17" s="131"/>
      <c r="P17" s="131"/>
      <c r="Q17" s="132"/>
      <c r="R17" s="132"/>
      <c r="S17" s="132"/>
      <c r="T17" s="132"/>
      <c r="U17" s="132"/>
    </row>
    <row r="18" spans="1:21" ht="14.25" hidden="1" customHeight="1" outlineLevel="1" x14ac:dyDescent="0.2">
      <c r="A18" s="130">
        <v>1</v>
      </c>
      <c r="B18" s="186" t="s">
        <v>410</v>
      </c>
      <c r="C18" s="186" t="s">
        <v>102</v>
      </c>
      <c r="D18" s="130">
        <v>4</v>
      </c>
      <c r="E18" s="130">
        <v>497</v>
      </c>
      <c r="F18" s="130"/>
      <c r="G18" s="138"/>
      <c r="H18" s="130">
        <v>497</v>
      </c>
      <c r="I18" s="130">
        <v>109340</v>
      </c>
      <c r="J18" s="130">
        <v>7738</v>
      </c>
      <c r="K18" s="130">
        <v>4531</v>
      </c>
      <c r="L18" s="138"/>
      <c r="M18" s="130"/>
      <c r="O18" s="131"/>
      <c r="P18" s="131"/>
      <c r="Q18" s="132"/>
      <c r="R18" s="132"/>
      <c r="S18" s="132"/>
      <c r="T18" s="132"/>
      <c r="U18" s="132"/>
    </row>
    <row r="19" spans="1:21" ht="14.25" hidden="1" customHeight="1" outlineLevel="1" x14ac:dyDescent="0.2">
      <c r="A19" s="130">
        <v>1</v>
      </c>
      <c r="B19" s="186" t="s">
        <v>410</v>
      </c>
      <c r="C19" s="186" t="s">
        <v>102</v>
      </c>
      <c r="D19" s="130">
        <v>5</v>
      </c>
      <c r="E19" s="130">
        <v>506</v>
      </c>
      <c r="F19" s="130"/>
      <c r="G19" s="138"/>
      <c r="H19" s="130">
        <v>506</v>
      </c>
      <c r="I19" s="130">
        <v>111320</v>
      </c>
      <c r="J19" s="130">
        <v>7878</v>
      </c>
      <c r="K19" s="130">
        <v>4613</v>
      </c>
      <c r="L19" s="138"/>
      <c r="M19" s="130"/>
      <c r="O19" s="131"/>
      <c r="P19" s="131"/>
      <c r="Q19" s="132"/>
      <c r="R19" s="132"/>
      <c r="S19" s="132"/>
      <c r="T19" s="132"/>
      <c r="U19" s="132"/>
    </row>
    <row r="20" spans="1:21" ht="14.25" hidden="1" customHeight="1" outlineLevel="1" x14ac:dyDescent="0.2">
      <c r="A20" s="130">
        <v>1</v>
      </c>
      <c r="B20" s="186" t="s">
        <v>410</v>
      </c>
      <c r="C20" s="186" t="s">
        <v>102</v>
      </c>
      <c r="D20" s="130">
        <v>6</v>
      </c>
      <c r="E20" s="130">
        <v>515</v>
      </c>
      <c r="F20" s="130"/>
      <c r="G20" s="138"/>
      <c r="H20" s="130">
        <v>515</v>
      </c>
      <c r="I20" s="130">
        <v>113300</v>
      </c>
      <c r="J20" s="130">
        <v>8018</v>
      </c>
      <c r="K20" s="130">
        <v>4695</v>
      </c>
      <c r="L20" s="138"/>
      <c r="M20" s="130"/>
      <c r="O20" s="131"/>
      <c r="P20" s="131"/>
      <c r="Q20" s="132"/>
      <c r="R20" s="132"/>
      <c r="S20" s="132"/>
      <c r="T20" s="132"/>
      <c r="U20" s="132"/>
    </row>
    <row r="21" spans="1:21" ht="14.25" hidden="1" customHeight="1" outlineLevel="1" x14ac:dyDescent="0.2">
      <c r="A21" s="130">
        <v>1</v>
      </c>
      <c r="B21" s="186" t="s">
        <v>410</v>
      </c>
      <c r="C21" s="186" t="s">
        <v>102</v>
      </c>
      <c r="D21" s="130">
        <v>7</v>
      </c>
      <c r="E21" s="130">
        <v>524</v>
      </c>
      <c r="F21" s="130"/>
      <c r="G21" s="138"/>
      <c r="H21" s="130">
        <v>524</v>
      </c>
      <c r="I21" s="130">
        <v>115280</v>
      </c>
      <c r="J21" s="130">
        <v>8159</v>
      </c>
      <c r="K21" s="130">
        <v>4777</v>
      </c>
      <c r="L21" s="138"/>
      <c r="M21" s="130"/>
      <c r="O21" s="131"/>
      <c r="P21" s="131"/>
      <c r="Q21" s="132"/>
      <c r="R21" s="132"/>
      <c r="S21" s="132"/>
      <c r="T21" s="132"/>
      <c r="U21" s="132"/>
    </row>
    <row r="22" spans="1:21" ht="14.25" hidden="1" customHeight="1" outlineLevel="1" x14ac:dyDescent="0.2">
      <c r="A22" s="130">
        <v>1</v>
      </c>
      <c r="B22" s="186" t="s">
        <v>410</v>
      </c>
      <c r="C22" s="186" t="s">
        <v>102</v>
      </c>
      <c r="D22" s="130">
        <v>8</v>
      </c>
      <c r="E22" s="130">
        <v>533</v>
      </c>
      <c r="F22" s="130"/>
      <c r="G22" s="138"/>
      <c r="H22" s="130">
        <v>533</v>
      </c>
      <c r="I22" s="130">
        <v>117260</v>
      </c>
      <c r="J22" s="130">
        <v>8299</v>
      </c>
      <c r="K22" s="130">
        <v>4860</v>
      </c>
      <c r="L22" s="138"/>
      <c r="M22" s="130"/>
      <c r="O22" s="131"/>
      <c r="P22" s="131"/>
      <c r="Q22" s="132"/>
      <c r="R22" s="132"/>
      <c r="S22" s="132"/>
      <c r="T22" s="132"/>
      <c r="U22" s="132"/>
    </row>
    <row r="23" spans="1:21" ht="14.25" hidden="1" customHeight="1" outlineLevel="1" x14ac:dyDescent="0.2">
      <c r="A23" s="130">
        <v>1</v>
      </c>
      <c r="B23" s="186" t="s">
        <v>410</v>
      </c>
      <c r="C23" s="186" t="s">
        <v>102</v>
      </c>
      <c r="D23" s="130">
        <v>9</v>
      </c>
      <c r="E23" s="130">
        <v>542</v>
      </c>
      <c r="F23" s="130"/>
      <c r="G23" s="138"/>
      <c r="H23" s="130">
        <v>542</v>
      </c>
      <c r="I23" s="130">
        <v>119240</v>
      </c>
      <c r="J23" s="130">
        <v>8439</v>
      </c>
      <c r="K23" s="130">
        <v>4942</v>
      </c>
      <c r="L23" s="138"/>
      <c r="M23" s="130"/>
      <c r="O23" s="131"/>
      <c r="P23" s="131"/>
      <c r="Q23" s="132"/>
      <c r="R23" s="132"/>
      <c r="S23" s="132"/>
      <c r="T23" s="132"/>
      <c r="U23" s="132"/>
    </row>
    <row r="24" spans="1:21" ht="14.25" hidden="1" customHeight="1" outlineLevel="1" x14ac:dyDescent="0.2">
      <c r="A24" s="130">
        <v>1</v>
      </c>
      <c r="B24" s="186" t="s">
        <v>410</v>
      </c>
      <c r="C24" s="186" t="s">
        <v>102</v>
      </c>
      <c r="D24" s="130">
        <v>10</v>
      </c>
      <c r="E24" s="130">
        <v>551</v>
      </c>
      <c r="F24" s="130"/>
      <c r="G24" s="138"/>
      <c r="H24" s="130">
        <v>551</v>
      </c>
      <c r="I24" s="130">
        <v>121220</v>
      </c>
      <c r="J24" s="130">
        <v>8579</v>
      </c>
      <c r="K24" s="130">
        <v>5024</v>
      </c>
      <c r="L24" s="138"/>
      <c r="M24" s="130"/>
      <c r="O24" s="131"/>
      <c r="P24" s="131"/>
      <c r="Q24" s="132"/>
      <c r="R24" s="132"/>
      <c r="S24" s="132"/>
      <c r="T24" s="132"/>
      <c r="U24" s="132"/>
    </row>
    <row r="25" spans="1:21" ht="14.25" hidden="1" customHeight="1" outlineLevel="1" x14ac:dyDescent="0.2">
      <c r="A25" s="130">
        <v>1</v>
      </c>
      <c r="B25" s="186" t="s">
        <v>410</v>
      </c>
      <c r="C25" s="186" t="s">
        <v>102</v>
      </c>
      <c r="D25" s="130">
        <v>11</v>
      </c>
      <c r="E25" s="130">
        <v>560</v>
      </c>
      <c r="F25" s="130"/>
      <c r="G25" s="138"/>
      <c r="H25" s="130">
        <v>560</v>
      </c>
      <c r="I25" s="130">
        <v>123200</v>
      </c>
      <c r="J25" s="130">
        <v>8719</v>
      </c>
      <c r="K25" s="130">
        <v>5106</v>
      </c>
      <c r="L25" s="138"/>
      <c r="M25" s="130"/>
      <c r="O25" s="131"/>
      <c r="P25" s="131"/>
      <c r="Q25" s="132"/>
      <c r="R25" s="132"/>
      <c r="S25" s="132"/>
      <c r="T25" s="132"/>
      <c r="U25" s="132"/>
    </row>
    <row r="26" spans="1:21" ht="14.25" hidden="1" customHeight="1" outlineLevel="1" x14ac:dyDescent="0.2">
      <c r="A26" s="130">
        <v>1</v>
      </c>
      <c r="B26" s="186" t="s">
        <v>410</v>
      </c>
      <c r="C26" s="186" t="s">
        <v>102</v>
      </c>
      <c r="D26" s="130">
        <v>12</v>
      </c>
      <c r="E26" s="130">
        <v>569</v>
      </c>
      <c r="F26" s="130"/>
      <c r="G26" s="138"/>
      <c r="H26" s="130">
        <v>569</v>
      </c>
      <c r="I26" s="130">
        <v>125180</v>
      </c>
      <c r="J26" s="130">
        <v>8859</v>
      </c>
      <c r="K26" s="130">
        <v>5188</v>
      </c>
      <c r="L26" s="138"/>
      <c r="M26" s="130"/>
      <c r="O26" s="131"/>
      <c r="P26" s="131"/>
      <c r="Q26" s="132"/>
      <c r="R26" s="132"/>
      <c r="S26" s="132"/>
      <c r="T26" s="132"/>
      <c r="U26" s="132"/>
    </row>
    <row r="27" spans="1:21" ht="14.25" hidden="1" customHeight="1" outlineLevel="1" x14ac:dyDescent="0.2">
      <c r="A27" s="130">
        <v>1</v>
      </c>
      <c r="B27" s="186" t="s">
        <v>410</v>
      </c>
      <c r="C27" s="186" t="s">
        <v>103</v>
      </c>
      <c r="D27" s="130">
        <v>1</v>
      </c>
      <c r="E27" s="130">
        <v>597.45000000000005</v>
      </c>
      <c r="F27" s="130"/>
      <c r="G27" s="138"/>
      <c r="H27" s="130">
        <v>597.45000000000005</v>
      </c>
      <c r="I27" s="130">
        <v>131439</v>
      </c>
      <c r="J27" s="130">
        <v>9302</v>
      </c>
      <c r="K27" s="130">
        <v>5447</v>
      </c>
      <c r="L27" s="138"/>
      <c r="M27" s="130"/>
      <c r="O27" s="131"/>
      <c r="P27" s="131"/>
      <c r="Q27" s="132"/>
      <c r="R27" s="132"/>
      <c r="S27" s="132"/>
      <c r="T27" s="132"/>
      <c r="U27" s="132"/>
    </row>
    <row r="28" spans="1:21" ht="14.25" customHeight="1" collapsed="1" x14ac:dyDescent="0.2">
      <c r="A28" s="128">
        <v>2</v>
      </c>
      <c r="B28" s="185" t="s">
        <v>411</v>
      </c>
      <c r="C28" s="185" t="s">
        <v>101</v>
      </c>
      <c r="D28" s="128">
        <v>1</v>
      </c>
      <c r="E28" s="128">
        <v>279</v>
      </c>
      <c r="F28" s="128"/>
      <c r="G28" s="137"/>
      <c r="H28" s="128">
        <v>279</v>
      </c>
      <c r="I28" s="128">
        <v>19530</v>
      </c>
      <c r="J28" s="128">
        <v>1825</v>
      </c>
      <c r="K28" s="128">
        <v>943</v>
      </c>
      <c r="L28" s="137"/>
      <c r="M28" s="128"/>
      <c r="O28" s="131"/>
      <c r="P28" s="131"/>
      <c r="Q28" s="132"/>
      <c r="R28" s="132"/>
      <c r="S28" s="132"/>
      <c r="T28" s="132"/>
      <c r="U28" s="132"/>
    </row>
    <row r="29" spans="1:21" ht="14.25" hidden="1" customHeight="1" outlineLevel="1" x14ac:dyDescent="0.2">
      <c r="A29" s="130">
        <v>2</v>
      </c>
      <c r="B29" s="186" t="s">
        <v>411</v>
      </c>
      <c r="C29" s="186" t="s">
        <v>101</v>
      </c>
      <c r="D29" s="130">
        <v>2</v>
      </c>
      <c r="E29" s="130">
        <v>303</v>
      </c>
      <c r="F29" s="130"/>
      <c r="G29" s="138"/>
      <c r="H29" s="130">
        <v>303</v>
      </c>
      <c r="I29" s="130">
        <v>21210</v>
      </c>
      <c r="J29" s="130">
        <v>1982</v>
      </c>
      <c r="K29" s="130">
        <v>1025</v>
      </c>
      <c r="L29" s="138"/>
      <c r="M29" s="130"/>
      <c r="O29" s="131"/>
      <c r="P29" s="131"/>
      <c r="Q29" s="132"/>
      <c r="R29" s="132"/>
      <c r="S29" s="132"/>
      <c r="T29" s="132"/>
      <c r="U29" s="132"/>
    </row>
    <row r="30" spans="1:21" ht="14.25" hidden="1" customHeight="1" outlineLevel="1" x14ac:dyDescent="0.2">
      <c r="A30" s="130">
        <v>2</v>
      </c>
      <c r="B30" s="186" t="s">
        <v>411</v>
      </c>
      <c r="C30" s="186" t="s">
        <v>101</v>
      </c>
      <c r="D30" s="130">
        <v>3</v>
      </c>
      <c r="E30" s="130">
        <v>327</v>
      </c>
      <c r="F30" s="130"/>
      <c r="G30" s="138"/>
      <c r="H30" s="130">
        <v>327</v>
      </c>
      <c r="I30" s="130">
        <v>22890</v>
      </c>
      <c r="J30" s="130">
        <v>2139</v>
      </c>
      <c r="K30" s="130">
        <v>1106</v>
      </c>
      <c r="L30" s="138"/>
      <c r="M30" s="130"/>
      <c r="O30" s="131"/>
      <c r="P30" s="131"/>
      <c r="Q30" s="132"/>
      <c r="R30" s="132"/>
      <c r="S30" s="132"/>
      <c r="T30" s="132"/>
      <c r="U30" s="132"/>
    </row>
    <row r="31" spans="1:21" ht="14.25" hidden="1" customHeight="1" outlineLevel="1" x14ac:dyDescent="0.2">
      <c r="A31" s="130">
        <v>2</v>
      </c>
      <c r="B31" s="186" t="s">
        <v>411</v>
      </c>
      <c r="C31" s="186" t="s">
        <v>101</v>
      </c>
      <c r="D31" s="130">
        <v>4</v>
      </c>
      <c r="E31" s="130">
        <v>363</v>
      </c>
      <c r="F31" s="130"/>
      <c r="G31" s="138"/>
      <c r="H31" s="130">
        <v>363</v>
      </c>
      <c r="I31" s="130">
        <v>25410</v>
      </c>
      <c r="J31" s="130">
        <v>2375</v>
      </c>
      <c r="K31" s="130">
        <v>1228</v>
      </c>
      <c r="L31" s="138"/>
      <c r="M31" s="130"/>
      <c r="O31" s="131"/>
      <c r="P31" s="131"/>
      <c r="Q31" s="132"/>
      <c r="R31" s="132"/>
      <c r="S31" s="132"/>
      <c r="T31" s="132"/>
      <c r="U31" s="132"/>
    </row>
    <row r="32" spans="1:21" ht="14.25" hidden="1" customHeight="1" outlineLevel="1" x14ac:dyDescent="0.2">
      <c r="A32" s="130">
        <v>2</v>
      </c>
      <c r="B32" s="186" t="s">
        <v>411</v>
      </c>
      <c r="C32" s="186" t="s">
        <v>101</v>
      </c>
      <c r="D32" s="130">
        <v>5</v>
      </c>
      <c r="E32" s="130">
        <v>400</v>
      </c>
      <c r="F32" s="130"/>
      <c r="G32" s="138"/>
      <c r="H32" s="130">
        <v>400</v>
      </c>
      <c r="I32" s="130">
        <v>28000</v>
      </c>
      <c r="J32" s="130">
        <v>2617</v>
      </c>
      <c r="K32" s="130">
        <v>1353</v>
      </c>
      <c r="L32" s="138"/>
      <c r="M32" s="130"/>
      <c r="O32" s="131"/>
      <c r="P32" s="131"/>
      <c r="Q32" s="132"/>
      <c r="R32" s="132"/>
      <c r="S32" s="132"/>
      <c r="T32" s="132"/>
      <c r="U32" s="132"/>
    </row>
    <row r="33" spans="1:21" ht="14.25" hidden="1" customHeight="1" outlineLevel="1" x14ac:dyDescent="0.2">
      <c r="A33" s="130">
        <v>2</v>
      </c>
      <c r="B33" s="186" t="s">
        <v>411</v>
      </c>
      <c r="C33" s="186" t="s">
        <v>101</v>
      </c>
      <c r="D33" s="130">
        <v>6</v>
      </c>
      <c r="E33" s="130">
        <v>436</v>
      </c>
      <c r="F33" s="130"/>
      <c r="G33" s="138"/>
      <c r="H33" s="130">
        <v>436</v>
      </c>
      <c r="I33" s="130">
        <v>30520</v>
      </c>
      <c r="J33" s="130">
        <v>2852</v>
      </c>
      <c r="K33" s="130">
        <v>1474</v>
      </c>
      <c r="L33" s="138"/>
      <c r="M33" s="130"/>
      <c r="O33" s="131"/>
      <c r="P33" s="131"/>
      <c r="Q33" s="132"/>
      <c r="R33" s="132"/>
      <c r="S33" s="132"/>
      <c r="T33" s="132"/>
      <c r="U33" s="132"/>
    </row>
    <row r="34" spans="1:21" ht="14.25" hidden="1" customHeight="1" outlineLevel="1" x14ac:dyDescent="0.2">
      <c r="A34" s="130">
        <v>2</v>
      </c>
      <c r="B34" s="186" t="s">
        <v>411</v>
      </c>
      <c r="C34" s="186" t="s">
        <v>101</v>
      </c>
      <c r="D34" s="130">
        <v>7</v>
      </c>
      <c r="E34" s="130">
        <v>484</v>
      </c>
      <c r="F34" s="130"/>
      <c r="G34" s="138"/>
      <c r="H34" s="130">
        <v>484</v>
      </c>
      <c r="I34" s="130">
        <v>33880</v>
      </c>
      <c r="J34" s="130">
        <v>3166</v>
      </c>
      <c r="K34" s="130">
        <v>1637</v>
      </c>
      <c r="L34" s="138"/>
      <c r="M34" s="130"/>
      <c r="O34" s="131"/>
      <c r="P34" s="131"/>
      <c r="Q34" s="132"/>
      <c r="R34" s="132"/>
      <c r="S34" s="132"/>
      <c r="T34" s="132"/>
      <c r="U34" s="132"/>
    </row>
    <row r="35" spans="1:21" ht="14.25" hidden="1" customHeight="1" outlineLevel="1" x14ac:dyDescent="0.2">
      <c r="A35" s="130">
        <v>2</v>
      </c>
      <c r="B35" s="186" t="s">
        <v>411</v>
      </c>
      <c r="C35" s="186" t="s">
        <v>101</v>
      </c>
      <c r="D35" s="130">
        <v>8</v>
      </c>
      <c r="E35" s="130">
        <v>533</v>
      </c>
      <c r="F35" s="130"/>
      <c r="G35" s="138"/>
      <c r="H35" s="130">
        <v>533</v>
      </c>
      <c r="I35" s="130">
        <v>37310</v>
      </c>
      <c r="J35" s="130">
        <v>3487</v>
      </c>
      <c r="K35" s="130">
        <v>1802</v>
      </c>
      <c r="L35" s="138"/>
      <c r="M35" s="130"/>
      <c r="O35" s="131"/>
      <c r="P35" s="131"/>
      <c r="Q35" s="132"/>
      <c r="R35" s="132"/>
      <c r="S35" s="132"/>
      <c r="T35" s="134"/>
    </row>
    <row r="36" spans="1:21" ht="14.25" hidden="1" customHeight="1" outlineLevel="1" x14ac:dyDescent="0.2">
      <c r="A36" s="130">
        <v>2</v>
      </c>
      <c r="B36" s="186" t="s">
        <v>411</v>
      </c>
      <c r="C36" s="186" t="s">
        <v>101</v>
      </c>
      <c r="D36" s="130">
        <v>9</v>
      </c>
      <c r="E36" s="130">
        <v>581</v>
      </c>
      <c r="F36" s="130"/>
      <c r="G36" s="138"/>
      <c r="H36" s="130">
        <v>581</v>
      </c>
      <c r="I36" s="130">
        <v>40670</v>
      </c>
      <c r="J36" s="130">
        <v>3801</v>
      </c>
      <c r="K36" s="130">
        <v>1965</v>
      </c>
      <c r="L36" s="138"/>
      <c r="M36" s="130"/>
      <c r="O36" s="131"/>
      <c r="P36" s="131"/>
      <c r="Q36" s="132"/>
      <c r="R36" s="132"/>
      <c r="S36" s="132"/>
      <c r="T36" s="132"/>
      <c r="U36" s="132"/>
    </row>
    <row r="37" spans="1:21" ht="14.25" hidden="1" customHeight="1" outlineLevel="1" x14ac:dyDescent="0.2">
      <c r="A37" s="130">
        <v>2</v>
      </c>
      <c r="B37" s="186" t="s">
        <v>411</v>
      </c>
      <c r="C37" s="186" t="s">
        <v>101</v>
      </c>
      <c r="D37" s="130">
        <v>10</v>
      </c>
      <c r="E37" s="130">
        <v>642</v>
      </c>
      <c r="F37" s="130"/>
      <c r="G37" s="138"/>
      <c r="H37" s="130">
        <v>642</v>
      </c>
      <c r="I37" s="130">
        <v>44940</v>
      </c>
      <c r="J37" s="130">
        <v>4200</v>
      </c>
      <c r="K37" s="130">
        <v>2171</v>
      </c>
      <c r="L37" s="138"/>
      <c r="M37" s="130"/>
      <c r="O37" s="131"/>
      <c r="P37" s="131"/>
      <c r="Q37" s="133"/>
      <c r="R37" s="133"/>
      <c r="S37" s="132"/>
      <c r="T37" s="132"/>
      <c r="U37" s="132"/>
    </row>
    <row r="38" spans="1:21" ht="14.25" hidden="1" customHeight="1" outlineLevel="1" x14ac:dyDescent="0.2">
      <c r="A38" s="130">
        <v>2</v>
      </c>
      <c r="B38" s="186" t="s">
        <v>411</v>
      </c>
      <c r="C38" s="186" t="s">
        <v>101</v>
      </c>
      <c r="D38" s="130">
        <v>11</v>
      </c>
      <c r="E38" s="130">
        <v>702</v>
      </c>
      <c r="F38" s="130"/>
      <c r="G38" s="138"/>
      <c r="H38" s="130">
        <v>702</v>
      </c>
      <c r="I38" s="130">
        <v>49140</v>
      </c>
      <c r="J38" s="130">
        <v>4593</v>
      </c>
      <c r="K38" s="130">
        <v>2374</v>
      </c>
      <c r="L38" s="138"/>
      <c r="M38" s="130"/>
      <c r="O38" s="131"/>
      <c r="P38" s="131"/>
      <c r="Q38" s="132"/>
      <c r="R38" s="132"/>
      <c r="S38" s="132"/>
      <c r="T38" s="132"/>
      <c r="U38" s="132"/>
    </row>
    <row r="39" spans="1:21" ht="14.25" hidden="1" customHeight="1" outlineLevel="1" x14ac:dyDescent="0.2">
      <c r="A39" s="130">
        <v>2</v>
      </c>
      <c r="B39" s="186" t="s">
        <v>411</v>
      </c>
      <c r="C39" s="186" t="s">
        <v>101</v>
      </c>
      <c r="D39" s="130">
        <v>12</v>
      </c>
      <c r="E39" s="130">
        <v>775</v>
      </c>
      <c r="F39" s="130"/>
      <c r="G39" s="138"/>
      <c r="H39" s="130">
        <v>775</v>
      </c>
      <c r="I39" s="130">
        <v>54250</v>
      </c>
      <c r="J39" s="130">
        <v>5070</v>
      </c>
      <c r="K39" s="130">
        <v>2621</v>
      </c>
      <c r="L39" s="138"/>
      <c r="M39" s="130"/>
      <c r="O39" s="131"/>
      <c r="P39" s="131"/>
      <c r="Q39" s="132"/>
      <c r="R39" s="132"/>
      <c r="S39" s="132"/>
      <c r="T39" s="132"/>
      <c r="U39" s="132"/>
    </row>
    <row r="40" spans="1:21" ht="14.25" hidden="1" customHeight="1" outlineLevel="1" x14ac:dyDescent="0.2">
      <c r="A40" s="130">
        <v>2</v>
      </c>
      <c r="B40" s="186" t="s">
        <v>411</v>
      </c>
      <c r="C40" s="186" t="s">
        <v>102</v>
      </c>
      <c r="D40" s="130">
        <v>1</v>
      </c>
      <c r="E40" s="130">
        <v>775</v>
      </c>
      <c r="F40" s="130"/>
      <c r="G40" s="138"/>
      <c r="H40" s="130">
        <v>775</v>
      </c>
      <c r="I40" s="130">
        <v>54250</v>
      </c>
      <c r="J40" s="130">
        <v>5070</v>
      </c>
      <c r="K40" s="130">
        <v>2621</v>
      </c>
      <c r="L40" s="138"/>
      <c r="M40" s="130"/>
      <c r="O40" s="131"/>
      <c r="P40" s="131"/>
      <c r="Q40" s="132"/>
      <c r="R40" s="132"/>
      <c r="S40" s="132"/>
      <c r="T40" s="132"/>
      <c r="U40" s="132"/>
    </row>
    <row r="41" spans="1:21" ht="14.25" hidden="1" customHeight="1" outlineLevel="1" x14ac:dyDescent="0.2">
      <c r="A41" s="130">
        <v>2</v>
      </c>
      <c r="B41" s="186" t="s">
        <v>411</v>
      </c>
      <c r="C41" s="186" t="s">
        <v>102</v>
      </c>
      <c r="D41" s="130">
        <v>2</v>
      </c>
      <c r="E41" s="130">
        <v>790</v>
      </c>
      <c r="F41" s="130"/>
      <c r="G41" s="138"/>
      <c r="H41" s="130">
        <v>790</v>
      </c>
      <c r="I41" s="130">
        <v>55300</v>
      </c>
      <c r="J41" s="130">
        <v>5168</v>
      </c>
      <c r="K41" s="130">
        <v>2671</v>
      </c>
      <c r="L41" s="138"/>
      <c r="M41" s="130"/>
      <c r="O41" s="131"/>
      <c r="P41" s="131"/>
      <c r="Q41" s="132"/>
      <c r="R41" s="132"/>
      <c r="S41" s="132"/>
      <c r="T41" s="132"/>
      <c r="U41" s="132"/>
    </row>
    <row r="42" spans="1:21" ht="14.25" hidden="1" customHeight="1" outlineLevel="1" x14ac:dyDescent="0.2">
      <c r="A42" s="130">
        <v>2</v>
      </c>
      <c r="B42" s="186" t="s">
        <v>411</v>
      </c>
      <c r="C42" s="186" t="s">
        <v>102</v>
      </c>
      <c r="D42" s="130">
        <v>3</v>
      </c>
      <c r="E42" s="130">
        <v>805</v>
      </c>
      <c r="F42" s="130"/>
      <c r="G42" s="138"/>
      <c r="H42" s="130">
        <v>805</v>
      </c>
      <c r="I42" s="130">
        <v>56350</v>
      </c>
      <c r="J42" s="130">
        <v>5266</v>
      </c>
      <c r="K42" s="130">
        <v>2722</v>
      </c>
      <c r="L42" s="138"/>
      <c r="M42" s="130"/>
      <c r="O42" s="131"/>
      <c r="P42" s="131"/>
      <c r="Q42" s="132"/>
      <c r="R42" s="132"/>
      <c r="S42" s="132"/>
      <c r="T42" s="132"/>
      <c r="U42" s="132"/>
    </row>
    <row r="43" spans="1:21" ht="14.25" hidden="1" customHeight="1" outlineLevel="1" x14ac:dyDescent="0.2">
      <c r="A43" s="130">
        <v>2</v>
      </c>
      <c r="B43" s="186" t="s">
        <v>411</v>
      </c>
      <c r="C43" s="186" t="s">
        <v>102</v>
      </c>
      <c r="D43" s="130">
        <v>4</v>
      </c>
      <c r="E43" s="130">
        <v>820</v>
      </c>
      <c r="F43" s="130"/>
      <c r="G43" s="138"/>
      <c r="H43" s="130">
        <v>820</v>
      </c>
      <c r="I43" s="130">
        <v>57400</v>
      </c>
      <c r="J43" s="130">
        <v>5364</v>
      </c>
      <c r="K43" s="130">
        <v>2773</v>
      </c>
      <c r="L43" s="138"/>
      <c r="M43" s="130"/>
      <c r="O43" s="131"/>
      <c r="P43" s="131"/>
      <c r="Q43" s="132"/>
      <c r="R43" s="132"/>
      <c r="S43" s="132"/>
      <c r="T43" s="132"/>
      <c r="U43" s="132"/>
    </row>
    <row r="44" spans="1:21" ht="14.25" hidden="1" customHeight="1" outlineLevel="1" x14ac:dyDescent="0.2">
      <c r="A44" s="130">
        <v>2</v>
      </c>
      <c r="B44" s="186" t="s">
        <v>411</v>
      </c>
      <c r="C44" s="186" t="s">
        <v>102</v>
      </c>
      <c r="D44" s="130">
        <v>5</v>
      </c>
      <c r="E44" s="130">
        <v>835</v>
      </c>
      <c r="F44" s="130"/>
      <c r="G44" s="138"/>
      <c r="H44" s="130">
        <v>835</v>
      </c>
      <c r="I44" s="130">
        <v>58450</v>
      </c>
      <c r="J44" s="130">
        <v>5463</v>
      </c>
      <c r="K44" s="130">
        <v>2824</v>
      </c>
      <c r="L44" s="138"/>
      <c r="M44" s="130"/>
      <c r="O44" s="131"/>
      <c r="P44" s="131"/>
      <c r="Q44" s="132"/>
      <c r="R44" s="132"/>
      <c r="S44" s="132"/>
      <c r="T44" s="132"/>
      <c r="U44" s="132"/>
    </row>
    <row r="45" spans="1:21" ht="14.25" hidden="1" customHeight="1" outlineLevel="1" x14ac:dyDescent="0.2">
      <c r="A45" s="130">
        <v>2</v>
      </c>
      <c r="B45" s="186" t="s">
        <v>411</v>
      </c>
      <c r="C45" s="186" t="s">
        <v>102</v>
      </c>
      <c r="D45" s="130">
        <v>6</v>
      </c>
      <c r="E45" s="130">
        <v>850</v>
      </c>
      <c r="F45" s="130"/>
      <c r="G45" s="138"/>
      <c r="H45" s="130">
        <v>850</v>
      </c>
      <c r="I45" s="130">
        <v>59500</v>
      </c>
      <c r="J45" s="130">
        <v>5561</v>
      </c>
      <c r="K45" s="130">
        <v>2874</v>
      </c>
      <c r="L45" s="138"/>
      <c r="M45" s="130"/>
      <c r="O45" s="131"/>
      <c r="P45" s="131"/>
      <c r="Q45" s="132"/>
      <c r="R45" s="132"/>
      <c r="S45" s="132"/>
      <c r="T45" s="132"/>
      <c r="U45" s="132"/>
    </row>
    <row r="46" spans="1:21" ht="14.25" hidden="1" customHeight="1" outlineLevel="1" x14ac:dyDescent="0.2">
      <c r="A46" s="130">
        <v>2</v>
      </c>
      <c r="B46" s="186" t="s">
        <v>411</v>
      </c>
      <c r="C46" s="186" t="s">
        <v>102</v>
      </c>
      <c r="D46" s="130">
        <v>7</v>
      </c>
      <c r="E46" s="130">
        <v>865</v>
      </c>
      <c r="F46" s="130"/>
      <c r="G46" s="138"/>
      <c r="H46" s="130">
        <v>865</v>
      </c>
      <c r="I46" s="130">
        <v>60550</v>
      </c>
      <c r="J46" s="130">
        <v>5659</v>
      </c>
      <c r="K46" s="130">
        <v>2925</v>
      </c>
      <c r="L46" s="138"/>
      <c r="M46" s="130"/>
      <c r="O46" s="131"/>
      <c r="P46" s="131"/>
      <c r="Q46" s="132"/>
      <c r="R46" s="132"/>
      <c r="S46" s="132"/>
      <c r="T46" s="132"/>
      <c r="U46" s="132"/>
    </row>
    <row r="47" spans="1:21" ht="14.25" hidden="1" customHeight="1" outlineLevel="1" x14ac:dyDescent="0.2">
      <c r="A47" s="130">
        <v>2</v>
      </c>
      <c r="B47" s="186" t="s">
        <v>411</v>
      </c>
      <c r="C47" s="186" t="s">
        <v>102</v>
      </c>
      <c r="D47" s="130">
        <v>8</v>
      </c>
      <c r="E47" s="130">
        <v>880</v>
      </c>
      <c r="F47" s="130"/>
      <c r="G47" s="138"/>
      <c r="H47" s="130">
        <v>880</v>
      </c>
      <c r="I47" s="130">
        <v>61600</v>
      </c>
      <c r="J47" s="130">
        <v>5757</v>
      </c>
      <c r="K47" s="130">
        <v>2976</v>
      </c>
      <c r="L47" s="138"/>
      <c r="M47" s="130"/>
      <c r="O47" s="131"/>
      <c r="P47" s="131"/>
      <c r="Q47" s="132"/>
      <c r="R47" s="132"/>
      <c r="S47" s="134"/>
      <c r="T47" s="132"/>
      <c r="U47" s="132"/>
    </row>
    <row r="48" spans="1:21" ht="14.25" hidden="1" customHeight="1" outlineLevel="1" x14ac:dyDescent="0.2">
      <c r="A48" s="130">
        <v>2</v>
      </c>
      <c r="B48" s="186" t="s">
        <v>411</v>
      </c>
      <c r="C48" s="186" t="s">
        <v>102</v>
      </c>
      <c r="D48" s="130">
        <v>9</v>
      </c>
      <c r="E48" s="130">
        <v>895</v>
      </c>
      <c r="F48" s="130"/>
      <c r="G48" s="138"/>
      <c r="H48" s="130">
        <v>895</v>
      </c>
      <c r="I48" s="130">
        <v>62650</v>
      </c>
      <c r="J48" s="130">
        <v>5855</v>
      </c>
      <c r="K48" s="130">
        <v>3027</v>
      </c>
      <c r="L48" s="138"/>
      <c r="M48" s="130"/>
      <c r="O48" s="131"/>
      <c r="P48" s="131"/>
      <c r="Q48" s="132"/>
      <c r="R48" s="132"/>
      <c r="S48" s="132"/>
      <c r="T48" s="132"/>
      <c r="U48" s="132"/>
    </row>
    <row r="49" spans="1:21" ht="14.25" hidden="1" customHeight="1" outlineLevel="1" x14ac:dyDescent="0.2">
      <c r="A49" s="130">
        <v>2</v>
      </c>
      <c r="B49" s="186" t="s">
        <v>411</v>
      </c>
      <c r="C49" s="186" t="s">
        <v>102</v>
      </c>
      <c r="D49" s="130">
        <v>10</v>
      </c>
      <c r="E49" s="130">
        <v>910</v>
      </c>
      <c r="F49" s="130"/>
      <c r="G49" s="138"/>
      <c r="H49" s="130">
        <v>910</v>
      </c>
      <c r="I49" s="130">
        <v>63700</v>
      </c>
      <c r="J49" s="130">
        <v>5953</v>
      </c>
      <c r="K49" s="130">
        <v>3077</v>
      </c>
      <c r="L49" s="138"/>
      <c r="M49" s="130"/>
      <c r="O49" s="131"/>
      <c r="P49" s="131"/>
      <c r="Q49" s="133"/>
      <c r="R49" s="132"/>
      <c r="S49" s="132"/>
      <c r="T49" s="132"/>
      <c r="U49" s="132"/>
    </row>
    <row r="50" spans="1:21" ht="14.25" hidden="1" customHeight="1" outlineLevel="1" x14ac:dyDescent="0.2">
      <c r="A50" s="130">
        <v>2</v>
      </c>
      <c r="B50" s="186" t="s">
        <v>411</v>
      </c>
      <c r="C50" s="186" t="s">
        <v>102</v>
      </c>
      <c r="D50" s="130">
        <v>11</v>
      </c>
      <c r="E50" s="130">
        <v>925</v>
      </c>
      <c r="F50" s="130"/>
      <c r="G50" s="138"/>
      <c r="H50" s="130">
        <v>925</v>
      </c>
      <c r="I50" s="130">
        <v>64750</v>
      </c>
      <c r="J50" s="130">
        <v>6051</v>
      </c>
      <c r="K50" s="130">
        <v>3128</v>
      </c>
      <c r="L50" s="138"/>
      <c r="M50" s="130"/>
      <c r="O50" s="131"/>
      <c r="P50" s="131"/>
      <c r="Q50" s="132"/>
      <c r="R50" s="132"/>
      <c r="S50" s="132"/>
      <c r="T50" s="132"/>
      <c r="U50" s="132"/>
    </row>
    <row r="51" spans="1:21" ht="14.25" hidden="1" customHeight="1" outlineLevel="1" x14ac:dyDescent="0.2">
      <c r="A51" s="130">
        <v>2</v>
      </c>
      <c r="B51" s="186" t="s">
        <v>411</v>
      </c>
      <c r="C51" s="186" t="s">
        <v>102</v>
      </c>
      <c r="D51" s="130">
        <v>12</v>
      </c>
      <c r="E51" s="130">
        <v>940</v>
      </c>
      <c r="F51" s="130"/>
      <c r="G51" s="138"/>
      <c r="H51" s="130">
        <v>940</v>
      </c>
      <c r="I51" s="130">
        <v>65800</v>
      </c>
      <c r="J51" s="130">
        <v>6150</v>
      </c>
      <c r="K51" s="130">
        <v>3179</v>
      </c>
      <c r="L51" s="138"/>
      <c r="M51" s="130"/>
      <c r="O51" s="131"/>
      <c r="P51" s="131"/>
      <c r="Q51" s="132"/>
      <c r="R51" s="132"/>
      <c r="S51" s="132"/>
      <c r="T51" s="132"/>
      <c r="U51" s="132"/>
    </row>
    <row r="52" spans="1:21" ht="14.25" hidden="1" customHeight="1" outlineLevel="1" x14ac:dyDescent="0.2">
      <c r="A52" s="130">
        <v>2</v>
      </c>
      <c r="B52" s="186" t="s">
        <v>411</v>
      </c>
      <c r="C52" s="186" t="s">
        <v>103</v>
      </c>
      <c r="D52" s="130">
        <v>1</v>
      </c>
      <c r="E52" s="130">
        <v>987</v>
      </c>
      <c r="F52" s="130"/>
      <c r="G52" s="138"/>
      <c r="H52" s="130">
        <v>987</v>
      </c>
      <c r="I52" s="130">
        <v>69090</v>
      </c>
      <c r="J52" s="130">
        <v>6457</v>
      </c>
      <c r="K52" s="130">
        <v>3338</v>
      </c>
      <c r="L52" s="138"/>
      <c r="M52" s="130"/>
      <c r="O52" s="131"/>
      <c r="P52" s="131"/>
      <c r="Q52" s="132"/>
      <c r="R52" s="132"/>
      <c r="S52" s="132"/>
      <c r="T52" s="132"/>
      <c r="U52" s="132"/>
    </row>
    <row r="53" spans="1:21" ht="14.25" customHeight="1" collapsed="1" x14ac:dyDescent="0.2">
      <c r="A53" s="128">
        <v>3</v>
      </c>
      <c r="B53" s="185" t="s">
        <v>412</v>
      </c>
      <c r="C53" s="185" t="s">
        <v>101</v>
      </c>
      <c r="D53" s="128">
        <v>1</v>
      </c>
      <c r="E53" s="128" t="s">
        <v>123</v>
      </c>
      <c r="F53" s="128"/>
      <c r="G53" s="137"/>
      <c r="H53" s="128" t="s">
        <v>123</v>
      </c>
      <c r="I53" s="128" t="s">
        <v>123</v>
      </c>
      <c r="J53" s="128" t="s">
        <v>123</v>
      </c>
      <c r="K53" s="128" t="s">
        <v>123</v>
      </c>
      <c r="L53" s="137"/>
      <c r="M53" s="128"/>
      <c r="O53" s="131"/>
      <c r="P53" s="131"/>
      <c r="Q53" s="132"/>
      <c r="R53" s="132"/>
      <c r="S53" s="132"/>
      <c r="T53" s="134"/>
    </row>
    <row r="54" spans="1:21" ht="14.25" hidden="1" customHeight="1" outlineLevel="1" x14ac:dyDescent="0.2">
      <c r="A54" s="130">
        <v>3</v>
      </c>
      <c r="B54" s="186" t="s">
        <v>412</v>
      </c>
      <c r="C54" s="186" t="s">
        <v>101</v>
      </c>
      <c r="D54" s="130">
        <v>2</v>
      </c>
      <c r="E54" s="130" t="s">
        <v>123</v>
      </c>
      <c r="F54" s="130"/>
      <c r="G54" s="138"/>
      <c r="H54" s="130" t="s">
        <v>123</v>
      </c>
      <c r="I54" s="130" t="s">
        <v>123</v>
      </c>
      <c r="J54" s="130" t="s">
        <v>123</v>
      </c>
      <c r="K54" s="130" t="s">
        <v>123</v>
      </c>
      <c r="L54" s="138"/>
      <c r="M54" s="130"/>
      <c r="O54" s="131"/>
      <c r="P54" s="131"/>
      <c r="Q54" s="132"/>
      <c r="R54" s="132"/>
      <c r="S54" s="132"/>
      <c r="T54" s="132"/>
      <c r="U54" s="132"/>
    </row>
    <row r="55" spans="1:21" ht="14.25" hidden="1" customHeight="1" outlineLevel="1" x14ac:dyDescent="0.2">
      <c r="A55" s="130">
        <v>3</v>
      </c>
      <c r="B55" s="186" t="s">
        <v>412</v>
      </c>
      <c r="C55" s="186" t="s">
        <v>101</v>
      </c>
      <c r="D55" s="130">
        <v>3</v>
      </c>
      <c r="E55" s="130" t="s">
        <v>123</v>
      </c>
      <c r="F55" s="130"/>
      <c r="G55" s="138"/>
      <c r="H55" s="130" t="s">
        <v>123</v>
      </c>
      <c r="I55" s="130" t="s">
        <v>123</v>
      </c>
      <c r="J55" s="130" t="s">
        <v>123</v>
      </c>
      <c r="K55" s="130" t="s">
        <v>123</v>
      </c>
      <c r="L55" s="138"/>
      <c r="M55" s="130"/>
      <c r="O55" s="131"/>
      <c r="P55" s="131"/>
      <c r="Q55" s="132"/>
      <c r="R55" s="132"/>
      <c r="S55" s="132"/>
      <c r="T55" s="132"/>
      <c r="U55" s="132"/>
    </row>
    <row r="56" spans="1:21" ht="14.25" hidden="1" customHeight="1" outlineLevel="1" x14ac:dyDescent="0.2">
      <c r="A56" s="130">
        <v>3</v>
      </c>
      <c r="B56" s="186" t="s">
        <v>412</v>
      </c>
      <c r="C56" s="186" t="s">
        <v>101</v>
      </c>
      <c r="D56" s="130">
        <v>4</v>
      </c>
      <c r="E56" s="130" t="s">
        <v>123</v>
      </c>
      <c r="F56" s="130"/>
      <c r="G56" s="138"/>
      <c r="H56" s="130" t="s">
        <v>123</v>
      </c>
      <c r="I56" s="130" t="s">
        <v>123</v>
      </c>
      <c r="J56" s="130" t="s">
        <v>123</v>
      </c>
      <c r="K56" s="130" t="s">
        <v>123</v>
      </c>
      <c r="L56" s="138"/>
      <c r="M56" s="130"/>
      <c r="O56" s="131"/>
      <c r="P56" s="131"/>
      <c r="Q56" s="132"/>
      <c r="R56" s="132"/>
      <c r="S56" s="132"/>
      <c r="T56" s="132"/>
      <c r="U56" s="132"/>
    </row>
    <row r="57" spans="1:21" ht="14.25" hidden="1" customHeight="1" outlineLevel="1" x14ac:dyDescent="0.2">
      <c r="A57" s="130">
        <v>3</v>
      </c>
      <c r="B57" s="186" t="s">
        <v>412</v>
      </c>
      <c r="C57" s="186" t="s">
        <v>101</v>
      </c>
      <c r="D57" s="130">
        <v>5</v>
      </c>
      <c r="E57" s="130">
        <v>1169</v>
      </c>
      <c r="F57" s="130"/>
      <c r="G57" s="138"/>
      <c r="H57" s="130">
        <v>9352</v>
      </c>
      <c r="I57" s="130">
        <v>9352</v>
      </c>
      <c r="J57" s="130" t="s">
        <v>123</v>
      </c>
      <c r="K57" s="130">
        <v>935</v>
      </c>
      <c r="L57" s="138"/>
      <c r="M57" s="130"/>
      <c r="O57" s="131"/>
      <c r="P57" s="131"/>
      <c r="Q57" s="132"/>
      <c r="R57" s="132"/>
      <c r="S57" s="132"/>
      <c r="T57" s="132"/>
      <c r="U57" s="132"/>
    </row>
    <row r="58" spans="1:21" ht="14.25" hidden="1" customHeight="1" outlineLevel="1" x14ac:dyDescent="0.2">
      <c r="A58" s="130">
        <v>3</v>
      </c>
      <c r="B58" s="186" t="s">
        <v>412</v>
      </c>
      <c r="C58" s="186" t="s">
        <v>101</v>
      </c>
      <c r="D58" s="130">
        <v>6</v>
      </c>
      <c r="E58" s="130">
        <v>1284</v>
      </c>
      <c r="F58" s="130"/>
      <c r="G58" s="138"/>
      <c r="H58" s="130">
        <v>10272</v>
      </c>
      <c r="I58" s="130">
        <v>10272</v>
      </c>
      <c r="J58" s="130" t="s">
        <v>123</v>
      </c>
      <c r="K58" s="130">
        <v>1027</v>
      </c>
      <c r="L58" s="138"/>
      <c r="M58" s="130"/>
      <c r="O58" s="131"/>
      <c r="P58" s="131"/>
      <c r="Q58" s="132"/>
      <c r="R58" s="132"/>
      <c r="S58" s="132"/>
      <c r="T58" s="132"/>
      <c r="U58" s="132"/>
    </row>
    <row r="59" spans="1:21" ht="14.25" hidden="1" customHeight="1" outlineLevel="1" x14ac:dyDescent="0.2">
      <c r="A59" s="130">
        <v>3</v>
      </c>
      <c r="B59" s="186" t="s">
        <v>412</v>
      </c>
      <c r="C59" s="186" t="s">
        <v>101</v>
      </c>
      <c r="D59" s="130">
        <v>7</v>
      </c>
      <c r="E59" s="130">
        <v>1408</v>
      </c>
      <c r="F59" s="130"/>
      <c r="G59" s="138"/>
      <c r="H59" s="130">
        <v>11264</v>
      </c>
      <c r="I59" s="130">
        <v>11264</v>
      </c>
      <c r="J59" s="130" t="s">
        <v>123</v>
      </c>
      <c r="K59" s="130">
        <v>1126</v>
      </c>
      <c r="L59" s="138"/>
      <c r="M59" s="130"/>
      <c r="O59" s="131"/>
      <c r="P59" s="131"/>
      <c r="Q59" s="132"/>
      <c r="R59" s="132"/>
      <c r="S59" s="132"/>
      <c r="T59" s="132"/>
      <c r="U59" s="132"/>
    </row>
    <row r="60" spans="1:21" ht="14.25" hidden="1" customHeight="1" outlineLevel="1" x14ac:dyDescent="0.2">
      <c r="A60" s="130">
        <v>3</v>
      </c>
      <c r="B60" s="186" t="s">
        <v>412</v>
      </c>
      <c r="C60" s="186" t="s">
        <v>101</v>
      </c>
      <c r="D60" s="130">
        <v>8</v>
      </c>
      <c r="E60" s="130">
        <v>1550</v>
      </c>
      <c r="F60" s="130"/>
      <c r="G60" s="138"/>
      <c r="H60" s="130">
        <v>12400</v>
      </c>
      <c r="I60" s="130">
        <v>12400</v>
      </c>
      <c r="J60" s="130" t="s">
        <v>123</v>
      </c>
      <c r="K60" s="130">
        <v>1240</v>
      </c>
      <c r="L60" s="138"/>
      <c r="M60" s="130"/>
      <c r="O60" s="131"/>
      <c r="P60" s="131"/>
      <c r="Q60" s="132"/>
      <c r="R60" s="133"/>
      <c r="S60" s="132"/>
      <c r="T60" s="132"/>
      <c r="U60" s="132"/>
    </row>
    <row r="61" spans="1:21" ht="14.25" hidden="1" customHeight="1" outlineLevel="1" x14ac:dyDescent="0.2">
      <c r="A61" s="130">
        <v>3</v>
      </c>
      <c r="B61" s="186" t="s">
        <v>412</v>
      </c>
      <c r="C61" s="186" t="s">
        <v>101</v>
      </c>
      <c r="D61" s="130">
        <v>9</v>
      </c>
      <c r="E61" s="130">
        <v>1701</v>
      </c>
      <c r="F61" s="130"/>
      <c r="G61" s="138"/>
      <c r="H61" s="130">
        <v>13608</v>
      </c>
      <c r="I61" s="130">
        <v>13608</v>
      </c>
      <c r="J61" s="130" t="s">
        <v>123</v>
      </c>
      <c r="K61" s="130">
        <v>1361</v>
      </c>
      <c r="L61" s="138"/>
      <c r="M61" s="130"/>
      <c r="O61" s="131"/>
      <c r="P61" s="131"/>
      <c r="Q61" s="132"/>
      <c r="R61" s="132"/>
      <c r="S61" s="132"/>
      <c r="T61" s="132"/>
      <c r="U61" s="132"/>
    </row>
    <row r="62" spans="1:21" ht="14.25" hidden="1" customHeight="1" outlineLevel="1" x14ac:dyDescent="0.2">
      <c r="A62" s="130">
        <v>3</v>
      </c>
      <c r="B62" s="186" t="s">
        <v>412</v>
      </c>
      <c r="C62" s="186" t="s">
        <v>101</v>
      </c>
      <c r="D62" s="130">
        <v>10</v>
      </c>
      <c r="E62" s="130">
        <v>1873</v>
      </c>
      <c r="F62" s="130"/>
      <c r="G62" s="138"/>
      <c r="H62" s="130">
        <v>14984</v>
      </c>
      <c r="I62" s="130">
        <v>14984</v>
      </c>
      <c r="J62" s="130" t="s">
        <v>123</v>
      </c>
      <c r="K62" s="130">
        <v>1498</v>
      </c>
      <c r="L62" s="138"/>
      <c r="M62" s="130"/>
      <c r="O62" s="131"/>
      <c r="P62" s="131"/>
      <c r="Q62" s="132"/>
      <c r="R62" s="132"/>
      <c r="S62" s="132"/>
      <c r="T62" s="132"/>
      <c r="U62" s="132"/>
    </row>
    <row r="63" spans="1:21" ht="14.25" hidden="1" customHeight="1" outlineLevel="1" x14ac:dyDescent="0.2">
      <c r="A63" s="130">
        <v>3</v>
      </c>
      <c r="B63" s="186" t="s">
        <v>412</v>
      </c>
      <c r="C63" s="186" t="s">
        <v>101</v>
      </c>
      <c r="D63" s="130">
        <v>11</v>
      </c>
      <c r="E63" s="130">
        <v>2063</v>
      </c>
      <c r="F63" s="130"/>
      <c r="G63" s="138"/>
      <c r="H63" s="130">
        <v>16504</v>
      </c>
      <c r="I63" s="130">
        <v>16504</v>
      </c>
      <c r="J63" s="130" t="s">
        <v>123</v>
      </c>
      <c r="K63" s="130">
        <v>1650</v>
      </c>
      <c r="L63" s="138"/>
      <c r="M63" s="130"/>
      <c r="O63" s="131"/>
      <c r="P63" s="131"/>
      <c r="Q63" s="132"/>
      <c r="R63" s="132"/>
      <c r="S63" s="132"/>
      <c r="T63" s="134"/>
    </row>
    <row r="64" spans="1:21" ht="14.25" hidden="1" customHeight="1" outlineLevel="1" x14ac:dyDescent="0.2">
      <c r="A64" s="130">
        <v>3</v>
      </c>
      <c r="B64" s="186" t="s">
        <v>412</v>
      </c>
      <c r="C64" s="186" t="s">
        <v>101</v>
      </c>
      <c r="D64" s="130">
        <v>12</v>
      </c>
      <c r="E64" s="130">
        <v>2263</v>
      </c>
      <c r="F64" s="130"/>
      <c r="G64" s="138"/>
      <c r="H64" s="130">
        <v>18104</v>
      </c>
      <c r="I64" s="130">
        <v>18104</v>
      </c>
      <c r="J64" s="130" t="s">
        <v>123</v>
      </c>
      <c r="K64" s="130">
        <v>1810</v>
      </c>
      <c r="L64" s="138"/>
      <c r="M64" s="130"/>
      <c r="O64" s="131"/>
      <c r="P64" s="131"/>
      <c r="Q64" s="132"/>
      <c r="R64" s="132"/>
      <c r="S64" s="132"/>
      <c r="T64" s="132"/>
      <c r="U64" s="132"/>
    </row>
    <row r="65" spans="1:21" ht="14.25" hidden="1" customHeight="1" outlineLevel="1" x14ac:dyDescent="0.2">
      <c r="A65" s="130">
        <v>3</v>
      </c>
      <c r="B65" s="186" t="s">
        <v>412</v>
      </c>
      <c r="C65" s="186" t="s">
        <v>102</v>
      </c>
      <c r="D65" s="130">
        <v>1</v>
      </c>
      <c r="E65" s="130">
        <v>2263</v>
      </c>
      <c r="F65" s="130"/>
      <c r="G65" s="138"/>
      <c r="H65" s="130">
        <v>18104</v>
      </c>
      <c r="I65" s="130">
        <v>18104</v>
      </c>
      <c r="J65" s="130" t="s">
        <v>123</v>
      </c>
      <c r="K65" s="130">
        <v>1810</v>
      </c>
      <c r="L65" s="138"/>
      <c r="M65" s="130"/>
      <c r="O65" s="131"/>
      <c r="P65" s="131"/>
      <c r="Q65" s="132"/>
      <c r="R65" s="132"/>
      <c r="S65" s="132"/>
      <c r="T65" s="132"/>
      <c r="U65" s="132"/>
    </row>
    <row r="66" spans="1:21" ht="14.25" hidden="1" customHeight="1" outlineLevel="1" x14ac:dyDescent="0.2">
      <c r="A66" s="130">
        <v>3</v>
      </c>
      <c r="B66" s="186" t="s">
        <v>412</v>
      </c>
      <c r="C66" s="186" t="s">
        <v>102</v>
      </c>
      <c r="D66" s="130">
        <v>2</v>
      </c>
      <c r="E66" s="130">
        <v>2305</v>
      </c>
      <c r="F66" s="130"/>
      <c r="G66" s="138"/>
      <c r="H66" s="130">
        <v>18440</v>
      </c>
      <c r="I66" s="130">
        <v>18440</v>
      </c>
      <c r="J66" s="130" t="s">
        <v>123</v>
      </c>
      <c r="K66" s="130">
        <v>1844</v>
      </c>
      <c r="L66" s="138"/>
      <c r="M66" s="130"/>
      <c r="O66" s="131"/>
      <c r="P66" s="131"/>
      <c r="Q66" s="132"/>
      <c r="R66" s="132"/>
      <c r="S66" s="132"/>
      <c r="T66" s="132"/>
      <c r="U66" s="132"/>
    </row>
    <row r="67" spans="1:21" ht="14.25" hidden="1" customHeight="1" outlineLevel="1" x14ac:dyDescent="0.2">
      <c r="A67" s="130">
        <v>3</v>
      </c>
      <c r="B67" s="186" t="s">
        <v>412</v>
      </c>
      <c r="C67" s="186" t="s">
        <v>102</v>
      </c>
      <c r="D67" s="130">
        <v>3</v>
      </c>
      <c r="E67" s="130">
        <v>2347</v>
      </c>
      <c r="F67" s="130"/>
      <c r="G67" s="138"/>
      <c r="H67" s="130">
        <v>18776</v>
      </c>
      <c r="I67" s="130">
        <v>18776</v>
      </c>
      <c r="J67" s="130" t="s">
        <v>123</v>
      </c>
      <c r="K67" s="130">
        <v>1878</v>
      </c>
      <c r="L67" s="138"/>
      <c r="M67" s="130"/>
      <c r="O67" s="131"/>
      <c r="P67" s="131"/>
      <c r="Q67" s="132"/>
      <c r="R67" s="132"/>
      <c r="S67" s="132"/>
      <c r="T67" s="132"/>
      <c r="U67" s="132"/>
    </row>
    <row r="68" spans="1:21" ht="14.25" hidden="1" customHeight="1" outlineLevel="1" x14ac:dyDescent="0.2">
      <c r="A68" s="130">
        <v>3</v>
      </c>
      <c r="B68" s="186" t="s">
        <v>412</v>
      </c>
      <c r="C68" s="186" t="s">
        <v>102</v>
      </c>
      <c r="D68" s="130">
        <v>4</v>
      </c>
      <c r="E68" s="130">
        <v>2389</v>
      </c>
      <c r="F68" s="130"/>
      <c r="G68" s="138"/>
      <c r="H68" s="130">
        <v>19112</v>
      </c>
      <c r="I68" s="130">
        <v>19112</v>
      </c>
      <c r="J68" s="130" t="s">
        <v>123</v>
      </c>
      <c r="K68" s="130">
        <v>1911</v>
      </c>
      <c r="L68" s="138"/>
      <c r="M68" s="130"/>
      <c r="O68" s="131"/>
      <c r="P68" s="131"/>
      <c r="Q68" s="132"/>
      <c r="R68" s="132"/>
      <c r="S68" s="132"/>
      <c r="T68" s="132"/>
      <c r="U68" s="132"/>
    </row>
    <row r="69" spans="1:21" ht="14.25" hidden="1" customHeight="1" outlineLevel="1" x14ac:dyDescent="0.2">
      <c r="A69" s="130">
        <v>3</v>
      </c>
      <c r="B69" s="186" t="s">
        <v>412</v>
      </c>
      <c r="C69" s="186" t="s">
        <v>102</v>
      </c>
      <c r="D69" s="130">
        <v>5</v>
      </c>
      <c r="E69" s="130">
        <v>2431</v>
      </c>
      <c r="F69" s="130"/>
      <c r="G69" s="138"/>
      <c r="H69" s="130">
        <v>19448</v>
      </c>
      <c r="I69" s="130">
        <v>19448</v>
      </c>
      <c r="J69" s="130" t="s">
        <v>123</v>
      </c>
      <c r="K69" s="130">
        <v>1945</v>
      </c>
      <c r="L69" s="138"/>
      <c r="M69" s="130"/>
      <c r="O69" s="131"/>
      <c r="P69" s="131"/>
      <c r="Q69" s="132"/>
      <c r="R69" s="132"/>
      <c r="S69" s="132"/>
      <c r="T69" s="132"/>
      <c r="U69" s="132"/>
    </row>
    <row r="70" spans="1:21" ht="14.25" hidden="1" customHeight="1" outlineLevel="1" x14ac:dyDescent="0.2">
      <c r="A70" s="130">
        <v>3</v>
      </c>
      <c r="B70" s="186" t="s">
        <v>412</v>
      </c>
      <c r="C70" s="186" t="s">
        <v>102</v>
      </c>
      <c r="D70" s="130">
        <v>6</v>
      </c>
      <c r="E70" s="130">
        <v>2473</v>
      </c>
      <c r="F70" s="130"/>
      <c r="G70" s="138"/>
      <c r="H70" s="130">
        <v>19784</v>
      </c>
      <c r="I70" s="130">
        <v>19784</v>
      </c>
      <c r="J70" s="130" t="s">
        <v>123</v>
      </c>
      <c r="K70" s="130">
        <v>1978</v>
      </c>
      <c r="L70" s="138"/>
      <c r="M70" s="130"/>
      <c r="O70" s="131"/>
      <c r="P70" s="131"/>
      <c r="Q70" s="132"/>
      <c r="R70" s="132"/>
      <c r="S70" s="132"/>
      <c r="T70" s="132"/>
      <c r="U70" s="132"/>
    </row>
    <row r="71" spans="1:21" ht="14.25" hidden="1" customHeight="1" outlineLevel="1" x14ac:dyDescent="0.2">
      <c r="A71" s="130">
        <v>3</v>
      </c>
      <c r="B71" s="186" t="s">
        <v>412</v>
      </c>
      <c r="C71" s="186" t="s">
        <v>102</v>
      </c>
      <c r="D71" s="130">
        <v>7</v>
      </c>
      <c r="E71" s="130">
        <v>2515</v>
      </c>
      <c r="F71" s="130"/>
      <c r="G71" s="138"/>
      <c r="H71" s="130">
        <v>20120</v>
      </c>
      <c r="I71" s="130">
        <v>20120</v>
      </c>
      <c r="J71" s="130" t="s">
        <v>123</v>
      </c>
      <c r="K71" s="130">
        <v>2012</v>
      </c>
      <c r="L71" s="138"/>
      <c r="M71" s="130"/>
      <c r="O71" s="131"/>
      <c r="P71" s="131"/>
      <c r="Q71" s="132"/>
      <c r="R71" s="132"/>
      <c r="S71" s="132"/>
      <c r="T71" s="132"/>
      <c r="U71" s="132"/>
    </row>
    <row r="72" spans="1:21" ht="14.25" hidden="1" customHeight="1" outlineLevel="1" x14ac:dyDescent="0.2">
      <c r="A72" s="130">
        <v>3</v>
      </c>
      <c r="B72" s="186" t="s">
        <v>412</v>
      </c>
      <c r="C72" s="186" t="s">
        <v>102</v>
      </c>
      <c r="D72" s="130">
        <v>8</v>
      </c>
      <c r="E72" s="130">
        <v>2557</v>
      </c>
      <c r="F72" s="130"/>
      <c r="G72" s="138"/>
      <c r="H72" s="130">
        <v>20456</v>
      </c>
      <c r="I72" s="130">
        <v>20456</v>
      </c>
      <c r="J72" s="130" t="s">
        <v>123</v>
      </c>
      <c r="K72" s="130">
        <v>2046</v>
      </c>
      <c r="L72" s="138"/>
      <c r="M72" s="130"/>
      <c r="O72" s="131"/>
      <c r="P72" s="131"/>
      <c r="Q72" s="132"/>
      <c r="R72" s="132"/>
      <c r="S72" s="132"/>
      <c r="T72" s="132"/>
      <c r="U72" s="132"/>
    </row>
    <row r="73" spans="1:21" ht="14.25" hidden="1" customHeight="1" outlineLevel="1" x14ac:dyDescent="0.2">
      <c r="A73" s="130">
        <v>3</v>
      </c>
      <c r="B73" s="186" t="s">
        <v>412</v>
      </c>
      <c r="C73" s="186" t="s">
        <v>102</v>
      </c>
      <c r="D73" s="130">
        <v>9</v>
      </c>
      <c r="E73" s="130">
        <v>2599</v>
      </c>
      <c r="F73" s="130"/>
      <c r="G73" s="138"/>
      <c r="H73" s="130">
        <v>20792</v>
      </c>
      <c r="I73" s="130">
        <v>20792</v>
      </c>
      <c r="J73" s="130" t="s">
        <v>123</v>
      </c>
      <c r="K73" s="130">
        <v>2079</v>
      </c>
      <c r="L73" s="138"/>
      <c r="M73" s="130"/>
      <c r="O73" s="131"/>
      <c r="P73" s="131"/>
      <c r="Q73" s="132"/>
      <c r="R73" s="132"/>
      <c r="S73" s="132"/>
      <c r="T73" s="132"/>
      <c r="U73" s="132"/>
    </row>
    <row r="74" spans="1:21" ht="14.25" hidden="1" customHeight="1" outlineLevel="1" x14ac:dyDescent="0.2">
      <c r="A74" s="130">
        <v>3</v>
      </c>
      <c r="B74" s="186" t="s">
        <v>412</v>
      </c>
      <c r="C74" s="186" t="s">
        <v>102</v>
      </c>
      <c r="D74" s="130">
        <v>10</v>
      </c>
      <c r="E74" s="130">
        <v>2641</v>
      </c>
      <c r="F74" s="130"/>
      <c r="G74" s="138"/>
      <c r="H74" s="130">
        <v>21128</v>
      </c>
      <c r="I74" s="130">
        <v>21128</v>
      </c>
      <c r="J74" s="130" t="s">
        <v>123</v>
      </c>
      <c r="K74" s="130">
        <v>2113</v>
      </c>
      <c r="L74" s="138"/>
      <c r="M74" s="130"/>
      <c r="O74" s="131"/>
      <c r="P74" s="131"/>
      <c r="Q74" s="132"/>
      <c r="R74" s="132"/>
      <c r="S74" s="132"/>
      <c r="T74" s="132"/>
      <c r="U74" s="132"/>
    </row>
    <row r="75" spans="1:21" ht="14.25" hidden="1" customHeight="1" outlineLevel="1" x14ac:dyDescent="0.2">
      <c r="A75" s="130">
        <v>3</v>
      </c>
      <c r="B75" s="186" t="s">
        <v>412</v>
      </c>
      <c r="C75" s="186" t="s">
        <v>102</v>
      </c>
      <c r="D75" s="130">
        <v>11</v>
      </c>
      <c r="E75" s="130">
        <v>2683</v>
      </c>
      <c r="F75" s="130"/>
      <c r="G75" s="138"/>
      <c r="H75" s="130">
        <v>21464</v>
      </c>
      <c r="I75" s="130">
        <v>21464</v>
      </c>
      <c r="J75" s="130" t="s">
        <v>123</v>
      </c>
      <c r="K75" s="130">
        <v>2146</v>
      </c>
      <c r="L75" s="138"/>
      <c r="M75" s="130"/>
      <c r="O75" s="131"/>
      <c r="P75" s="131"/>
      <c r="Q75" s="132"/>
      <c r="R75" s="132"/>
      <c r="S75" s="132"/>
      <c r="T75" s="132"/>
      <c r="U75" s="132"/>
    </row>
    <row r="76" spans="1:21" ht="14.25" hidden="1" customHeight="1" outlineLevel="1" x14ac:dyDescent="0.2">
      <c r="A76" s="130">
        <v>3</v>
      </c>
      <c r="B76" s="186" t="s">
        <v>412</v>
      </c>
      <c r="C76" s="186" t="s">
        <v>102</v>
      </c>
      <c r="D76" s="130">
        <v>12</v>
      </c>
      <c r="E76" s="130">
        <v>2725</v>
      </c>
      <c r="F76" s="130"/>
      <c r="G76" s="138"/>
      <c r="H76" s="130">
        <v>21800</v>
      </c>
      <c r="I76" s="130">
        <v>21800</v>
      </c>
      <c r="J76" s="130" t="s">
        <v>123</v>
      </c>
      <c r="K76" s="130">
        <v>2180</v>
      </c>
      <c r="L76" s="138"/>
      <c r="M76" s="130"/>
      <c r="O76" s="131"/>
      <c r="P76" s="131"/>
      <c r="Q76" s="132"/>
      <c r="R76" s="132"/>
      <c r="S76" s="132"/>
      <c r="T76" s="132"/>
      <c r="U76" s="132"/>
    </row>
    <row r="77" spans="1:21" ht="14.25" hidden="1" customHeight="1" outlineLevel="1" x14ac:dyDescent="0.2">
      <c r="A77" s="130">
        <v>3</v>
      </c>
      <c r="B77" s="186" t="s">
        <v>412</v>
      </c>
      <c r="C77" s="186" t="s">
        <v>103</v>
      </c>
      <c r="D77" s="130">
        <v>1</v>
      </c>
      <c r="E77" s="130">
        <v>2861.25</v>
      </c>
      <c r="F77" s="130"/>
      <c r="G77" s="138"/>
      <c r="H77" s="130">
        <v>22890</v>
      </c>
      <c r="I77" s="130">
        <v>22890</v>
      </c>
      <c r="J77" s="130" t="s">
        <v>123</v>
      </c>
      <c r="K77" s="130">
        <v>2289</v>
      </c>
      <c r="L77" s="138"/>
      <c r="M77" s="130"/>
      <c r="O77" s="131"/>
      <c r="P77" s="131"/>
      <c r="Q77" s="132"/>
      <c r="R77" s="132"/>
      <c r="S77" s="132"/>
      <c r="T77" s="132"/>
      <c r="U77" s="132"/>
    </row>
    <row r="78" spans="1:21" ht="14.25" customHeight="1" collapsed="1" x14ac:dyDescent="0.2">
      <c r="A78" s="128">
        <v>4</v>
      </c>
      <c r="B78" s="185" t="s">
        <v>413</v>
      </c>
      <c r="C78" s="185" t="s">
        <v>101</v>
      </c>
      <c r="D78" s="128">
        <v>1</v>
      </c>
      <c r="E78" s="128">
        <v>920</v>
      </c>
      <c r="F78" s="128"/>
      <c r="G78" s="137"/>
      <c r="H78" s="128">
        <v>2760</v>
      </c>
      <c r="I78" s="128">
        <v>2760</v>
      </c>
      <c r="J78" s="128">
        <v>6900</v>
      </c>
      <c r="K78" s="128">
        <v>223</v>
      </c>
      <c r="L78" s="137"/>
      <c r="M78" s="128"/>
      <c r="O78" s="131"/>
      <c r="P78" s="131"/>
      <c r="Q78" s="132"/>
      <c r="R78" s="132"/>
      <c r="S78" s="132"/>
      <c r="T78" s="132"/>
      <c r="U78" s="132"/>
    </row>
    <row r="79" spans="1:21" ht="14.25" hidden="1" customHeight="1" outlineLevel="1" x14ac:dyDescent="0.2">
      <c r="A79" s="130">
        <v>4</v>
      </c>
      <c r="B79" s="186" t="s">
        <v>413</v>
      </c>
      <c r="C79" s="186" t="s">
        <v>101</v>
      </c>
      <c r="D79" s="130">
        <v>2</v>
      </c>
      <c r="E79" s="130">
        <v>1010</v>
      </c>
      <c r="F79" s="130"/>
      <c r="G79" s="138"/>
      <c r="H79" s="130">
        <v>3030</v>
      </c>
      <c r="I79" s="130">
        <v>3030</v>
      </c>
      <c r="J79" s="130">
        <v>7575</v>
      </c>
      <c r="K79" s="130">
        <v>244</v>
      </c>
      <c r="L79" s="138"/>
      <c r="M79" s="130"/>
      <c r="O79" s="131"/>
      <c r="P79" s="131"/>
      <c r="Q79" s="132"/>
      <c r="R79" s="132"/>
      <c r="S79" s="132"/>
      <c r="T79" s="132"/>
      <c r="U79" s="132"/>
    </row>
    <row r="80" spans="1:21" ht="14.25" hidden="1" customHeight="1" outlineLevel="1" x14ac:dyDescent="0.2">
      <c r="A80" s="130">
        <v>4</v>
      </c>
      <c r="B80" s="186" t="s">
        <v>413</v>
      </c>
      <c r="C80" s="186" t="s">
        <v>101</v>
      </c>
      <c r="D80" s="130">
        <v>3</v>
      </c>
      <c r="E80" s="130">
        <v>1110</v>
      </c>
      <c r="F80" s="130"/>
      <c r="G80" s="138"/>
      <c r="H80" s="130">
        <v>3330</v>
      </c>
      <c r="I80" s="130">
        <v>3330</v>
      </c>
      <c r="J80" s="130">
        <v>8325</v>
      </c>
      <c r="K80" s="130">
        <v>269</v>
      </c>
      <c r="L80" s="138"/>
      <c r="M80" s="130"/>
      <c r="O80" s="131"/>
      <c r="P80" s="131"/>
      <c r="Q80" s="132"/>
      <c r="R80" s="132"/>
      <c r="S80" s="132"/>
      <c r="T80" s="132"/>
      <c r="U80" s="132"/>
    </row>
    <row r="81" spans="1:21" ht="14.25" hidden="1" customHeight="1" outlineLevel="1" x14ac:dyDescent="0.2">
      <c r="A81" s="130">
        <v>4</v>
      </c>
      <c r="B81" s="186" t="s">
        <v>413</v>
      </c>
      <c r="C81" s="186" t="s">
        <v>101</v>
      </c>
      <c r="D81" s="130">
        <v>4</v>
      </c>
      <c r="E81" s="130">
        <v>1220</v>
      </c>
      <c r="F81" s="130"/>
      <c r="G81" s="138"/>
      <c r="H81" s="130">
        <v>3660</v>
      </c>
      <c r="I81" s="130">
        <v>3660</v>
      </c>
      <c r="J81" s="130">
        <v>9150</v>
      </c>
      <c r="K81" s="130">
        <v>295</v>
      </c>
      <c r="L81" s="138"/>
      <c r="M81" s="130"/>
      <c r="O81" s="131"/>
      <c r="P81" s="131"/>
      <c r="Q81" s="132"/>
      <c r="R81" s="132"/>
      <c r="S81" s="132"/>
      <c r="T81" s="132"/>
      <c r="U81" s="132"/>
    </row>
    <row r="82" spans="1:21" ht="14.25" hidden="1" customHeight="1" outlineLevel="1" x14ac:dyDescent="0.2">
      <c r="A82" s="130">
        <v>4</v>
      </c>
      <c r="B82" s="186" t="s">
        <v>413</v>
      </c>
      <c r="C82" s="186" t="s">
        <v>101</v>
      </c>
      <c r="D82" s="130">
        <v>5</v>
      </c>
      <c r="E82" s="130">
        <v>1340</v>
      </c>
      <c r="F82" s="130"/>
      <c r="G82" s="138"/>
      <c r="H82" s="130">
        <v>4020</v>
      </c>
      <c r="I82" s="130">
        <v>4020</v>
      </c>
      <c r="J82" s="130">
        <v>10050</v>
      </c>
      <c r="K82" s="130">
        <v>324</v>
      </c>
      <c r="L82" s="138"/>
      <c r="M82" s="130"/>
      <c r="O82" s="131"/>
      <c r="P82" s="131"/>
      <c r="Q82" s="132"/>
      <c r="R82" s="132"/>
      <c r="S82" s="132"/>
      <c r="T82" s="132"/>
      <c r="U82" s="132"/>
    </row>
    <row r="83" spans="1:21" ht="14.25" hidden="1" customHeight="1" outlineLevel="1" x14ac:dyDescent="0.2">
      <c r="A83" s="130">
        <v>4</v>
      </c>
      <c r="B83" s="186" t="s">
        <v>413</v>
      </c>
      <c r="C83" s="186" t="s">
        <v>101</v>
      </c>
      <c r="D83" s="130">
        <v>6</v>
      </c>
      <c r="E83" s="130">
        <v>1470</v>
      </c>
      <c r="F83" s="130"/>
      <c r="G83" s="138"/>
      <c r="H83" s="130">
        <v>4410</v>
      </c>
      <c r="I83" s="130">
        <v>4410</v>
      </c>
      <c r="J83" s="130">
        <v>11025</v>
      </c>
      <c r="K83" s="130">
        <v>356</v>
      </c>
      <c r="L83" s="138"/>
      <c r="M83" s="130"/>
      <c r="O83" s="131"/>
      <c r="P83" s="131"/>
      <c r="Q83" s="132"/>
      <c r="R83" s="132"/>
      <c r="S83" s="132"/>
      <c r="T83" s="132"/>
      <c r="U83" s="132"/>
    </row>
    <row r="84" spans="1:21" ht="14.25" hidden="1" customHeight="1" outlineLevel="1" x14ac:dyDescent="0.2">
      <c r="A84" s="130">
        <v>4</v>
      </c>
      <c r="B84" s="186" t="s">
        <v>413</v>
      </c>
      <c r="C84" s="186" t="s">
        <v>101</v>
      </c>
      <c r="D84" s="130">
        <v>7</v>
      </c>
      <c r="E84" s="130">
        <v>1610</v>
      </c>
      <c r="F84" s="130"/>
      <c r="G84" s="138"/>
      <c r="H84" s="130">
        <v>4830</v>
      </c>
      <c r="I84" s="130">
        <v>4830</v>
      </c>
      <c r="J84" s="130">
        <v>12075</v>
      </c>
      <c r="K84" s="130">
        <v>390</v>
      </c>
      <c r="L84" s="138"/>
      <c r="M84" s="130"/>
      <c r="O84" s="131"/>
      <c r="P84" s="131"/>
      <c r="Q84" s="132"/>
      <c r="R84" s="132"/>
      <c r="S84" s="132"/>
      <c r="T84" s="132"/>
      <c r="U84" s="132"/>
    </row>
    <row r="85" spans="1:21" ht="14.25" hidden="1" customHeight="1" outlineLevel="1" x14ac:dyDescent="0.2">
      <c r="A85" s="130">
        <v>4</v>
      </c>
      <c r="B85" s="186" t="s">
        <v>413</v>
      </c>
      <c r="C85" s="186" t="s">
        <v>101</v>
      </c>
      <c r="D85" s="130">
        <v>8</v>
      </c>
      <c r="E85" s="130">
        <v>1770</v>
      </c>
      <c r="F85" s="130"/>
      <c r="G85" s="138"/>
      <c r="H85" s="130">
        <v>5310</v>
      </c>
      <c r="I85" s="130">
        <v>5310</v>
      </c>
      <c r="J85" s="130">
        <v>13275</v>
      </c>
      <c r="K85" s="130">
        <v>428</v>
      </c>
      <c r="L85" s="138"/>
      <c r="M85" s="130"/>
    </row>
    <row r="86" spans="1:21" ht="14.25" hidden="1" customHeight="1" outlineLevel="1" x14ac:dyDescent="0.2">
      <c r="A86" s="130">
        <v>4</v>
      </c>
      <c r="B86" s="186" t="s">
        <v>413</v>
      </c>
      <c r="C86" s="186" t="s">
        <v>101</v>
      </c>
      <c r="D86" s="130">
        <v>9</v>
      </c>
      <c r="E86" s="130">
        <v>1940</v>
      </c>
      <c r="F86" s="130"/>
      <c r="G86" s="138"/>
      <c r="H86" s="130">
        <v>5820</v>
      </c>
      <c r="I86" s="130">
        <v>5820</v>
      </c>
      <c r="J86" s="130">
        <v>14550</v>
      </c>
      <c r="K86" s="130">
        <v>469</v>
      </c>
      <c r="L86" s="138"/>
      <c r="M86" s="130"/>
    </row>
    <row r="87" spans="1:21" ht="14.25" hidden="1" customHeight="1" outlineLevel="1" x14ac:dyDescent="0.2">
      <c r="A87" s="130">
        <v>4</v>
      </c>
      <c r="B87" s="186" t="s">
        <v>413</v>
      </c>
      <c r="C87" s="186" t="s">
        <v>101</v>
      </c>
      <c r="D87" s="130">
        <v>10</v>
      </c>
      <c r="E87" s="130">
        <v>2130</v>
      </c>
      <c r="F87" s="130"/>
      <c r="G87" s="138"/>
      <c r="H87" s="130">
        <v>6390</v>
      </c>
      <c r="I87" s="130">
        <v>6390</v>
      </c>
      <c r="J87" s="130">
        <v>15975</v>
      </c>
      <c r="K87" s="130">
        <v>515</v>
      </c>
      <c r="L87" s="138"/>
      <c r="M87" s="130"/>
    </row>
    <row r="88" spans="1:21" ht="14.25" hidden="1" customHeight="1" outlineLevel="1" x14ac:dyDescent="0.2">
      <c r="A88" s="130">
        <v>4</v>
      </c>
      <c r="B88" s="186" t="s">
        <v>413</v>
      </c>
      <c r="C88" s="186" t="s">
        <v>101</v>
      </c>
      <c r="D88" s="130">
        <v>11</v>
      </c>
      <c r="E88" s="130">
        <v>2340</v>
      </c>
      <c r="F88" s="130"/>
      <c r="G88" s="138"/>
      <c r="H88" s="130">
        <v>7020</v>
      </c>
      <c r="I88" s="130">
        <v>7020</v>
      </c>
      <c r="J88" s="130">
        <v>17550</v>
      </c>
      <c r="K88" s="130">
        <v>566</v>
      </c>
      <c r="L88" s="138"/>
      <c r="M88" s="130"/>
    </row>
    <row r="89" spans="1:21" ht="14.25" hidden="1" customHeight="1" outlineLevel="1" x14ac:dyDescent="0.2">
      <c r="A89" s="130">
        <v>4</v>
      </c>
      <c r="B89" s="186" t="s">
        <v>413</v>
      </c>
      <c r="C89" s="186" t="s">
        <v>101</v>
      </c>
      <c r="D89" s="130">
        <v>12</v>
      </c>
      <c r="E89" s="130">
        <v>2570</v>
      </c>
      <c r="F89" s="130"/>
      <c r="G89" s="138"/>
      <c r="H89" s="130">
        <v>7710</v>
      </c>
      <c r="I89" s="130">
        <v>7710</v>
      </c>
      <c r="J89" s="130">
        <v>19275</v>
      </c>
      <c r="K89" s="130">
        <v>622</v>
      </c>
      <c r="L89" s="138"/>
      <c r="M89" s="130"/>
    </row>
    <row r="90" spans="1:21" ht="14.25" hidden="1" customHeight="1" outlineLevel="1" x14ac:dyDescent="0.2">
      <c r="A90" s="130">
        <v>4</v>
      </c>
      <c r="B90" s="186" t="s">
        <v>413</v>
      </c>
      <c r="C90" s="186" t="s">
        <v>102</v>
      </c>
      <c r="D90" s="130">
        <v>1</v>
      </c>
      <c r="E90" s="130">
        <v>2570</v>
      </c>
      <c r="F90" s="130"/>
      <c r="G90" s="138"/>
      <c r="H90" s="130">
        <v>7710</v>
      </c>
      <c r="I90" s="130">
        <v>7710</v>
      </c>
      <c r="J90" s="130">
        <v>19275</v>
      </c>
      <c r="K90" s="130">
        <v>622</v>
      </c>
      <c r="L90" s="138"/>
      <c r="M90" s="130"/>
    </row>
    <row r="91" spans="1:21" ht="14.25" hidden="1" customHeight="1" outlineLevel="1" x14ac:dyDescent="0.2">
      <c r="A91" s="130">
        <v>4</v>
      </c>
      <c r="B91" s="186" t="s">
        <v>413</v>
      </c>
      <c r="C91" s="186" t="s">
        <v>102</v>
      </c>
      <c r="D91" s="130">
        <v>2</v>
      </c>
      <c r="E91" s="130">
        <v>2617</v>
      </c>
      <c r="F91" s="130"/>
      <c r="G91" s="138"/>
      <c r="H91" s="130">
        <v>7851</v>
      </c>
      <c r="I91" s="130">
        <v>7851</v>
      </c>
      <c r="J91" s="130">
        <v>19628</v>
      </c>
      <c r="K91" s="130">
        <v>633</v>
      </c>
      <c r="L91" s="138"/>
      <c r="M91" s="130"/>
    </row>
    <row r="92" spans="1:21" ht="14.25" hidden="1" customHeight="1" outlineLevel="1" x14ac:dyDescent="0.2">
      <c r="A92" s="130">
        <v>4</v>
      </c>
      <c r="B92" s="186" t="s">
        <v>413</v>
      </c>
      <c r="C92" s="186" t="s">
        <v>102</v>
      </c>
      <c r="D92" s="130">
        <v>3</v>
      </c>
      <c r="E92" s="130">
        <v>2664</v>
      </c>
      <c r="F92" s="130"/>
      <c r="G92" s="138"/>
      <c r="H92" s="130">
        <v>7992</v>
      </c>
      <c r="I92" s="130">
        <v>7992</v>
      </c>
      <c r="J92" s="130">
        <v>19980</v>
      </c>
      <c r="K92" s="130">
        <v>645</v>
      </c>
      <c r="L92" s="138"/>
      <c r="M92" s="130"/>
    </row>
    <row r="93" spans="1:21" ht="14.25" hidden="1" customHeight="1" outlineLevel="1" x14ac:dyDescent="0.2">
      <c r="A93" s="130">
        <v>4</v>
      </c>
      <c r="B93" s="186" t="s">
        <v>413</v>
      </c>
      <c r="C93" s="186" t="s">
        <v>102</v>
      </c>
      <c r="D93" s="130">
        <v>4</v>
      </c>
      <c r="E93" s="130">
        <v>2711</v>
      </c>
      <c r="F93" s="130"/>
      <c r="G93" s="138"/>
      <c r="H93" s="130">
        <v>8133</v>
      </c>
      <c r="I93" s="130">
        <v>8133</v>
      </c>
      <c r="J93" s="130">
        <v>20332</v>
      </c>
      <c r="K93" s="130">
        <v>656</v>
      </c>
      <c r="L93" s="138"/>
      <c r="M93" s="130"/>
    </row>
    <row r="94" spans="1:21" ht="14.25" hidden="1" customHeight="1" outlineLevel="1" x14ac:dyDescent="0.2">
      <c r="A94" s="130">
        <v>4</v>
      </c>
      <c r="B94" s="186" t="s">
        <v>413</v>
      </c>
      <c r="C94" s="186" t="s">
        <v>102</v>
      </c>
      <c r="D94" s="130">
        <v>5</v>
      </c>
      <c r="E94" s="130">
        <v>2758</v>
      </c>
      <c r="F94" s="130"/>
      <c r="G94" s="138"/>
      <c r="H94" s="130">
        <v>8274</v>
      </c>
      <c r="I94" s="130">
        <v>8274</v>
      </c>
      <c r="J94" s="130">
        <v>20685</v>
      </c>
      <c r="K94" s="130">
        <v>667</v>
      </c>
      <c r="L94" s="138"/>
      <c r="M94" s="130"/>
    </row>
    <row r="95" spans="1:21" ht="14.25" hidden="1" customHeight="1" outlineLevel="1" x14ac:dyDescent="0.2">
      <c r="A95" s="130">
        <v>4</v>
      </c>
      <c r="B95" s="186" t="s">
        <v>413</v>
      </c>
      <c r="C95" s="186" t="s">
        <v>102</v>
      </c>
      <c r="D95" s="130">
        <v>6</v>
      </c>
      <c r="E95" s="130">
        <v>2805</v>
      </c>
      <c r="F95" s="130"/>
      <c r="G95" s="138"/>
      <c r="H95" s="130">
        <v>8415</v>
      </c>
      <c r="I95" s="130">
        <v>8415</v>
      </c>
      <c r="J95" s="130">
        <v>21038</v>
      </c>
      <c r="K95" s="130">
        <v>679</v>
      </c>
      <c r="L95" s="138"/>
      <c r="M95" s="130"/>
    </row>
    <row r="96" spans="1:21" ht="14.25" hidden="1" customHeight="1" outlineLevel="1" x14ac:dyDescent="0.2">
      <c r="A96" s="130">
        <v>4</v>
      </c>
      <c r="B96" s="186" t="s">
        <v>413</v>
      </c>
      <c r="C96" s="186" t="s">
        <v>102</v>
      </c>
      <c r="D96" s="130">
        <v>7</v>
      </c>
      <c r="E96" s="130">
        <v>2852</v>
      </c>
      <c r="F96" s="130"/>
      <c r="G96" s="138"/>
      <c r="H96" s="130">
        <v>8556</v>
      </c>
      <c r="I96" s="130">
        <v>8556</v>
      </c>
      <c r="J96" s="130">
        <v>21390</v>
      </c>
      <c r="K96" s="130">
        <v>690</v>
      </c>
      <c r="L96" s="138"/>
      <c r="M96" s="130"/>
    </row>
    <row r="97" spans="1:13" ht="14.25" hidden="1" customHeight="1" outlineLevel="1" x14ac:dyDescent="0.2">
      <c r="A97" s="130">
        <v>4</v>
      </c>
      <c r="B97" s="186" t="s">
        <v>413</v>
      </c>
      <c r="C97" s="186" t="s">
        <v>102</v>
      </c>
      <c r="D97" s="130">
        <v>8</v>
      </c>
      <c r="E97" s="130">
        <v>2899</v>
      </c>
      <c r="F97" s="130"/>
      <c r="G97" s="138"/>
      <c r="H97" s="130">
        <v>8697</v>
      </c>
      <c r="I97" s="130">
        <v>8697</v>
      </c>
      <c r="J97" s="130">
        <v>21742</v>
      </c>
      <c r="K97" s="130">
        <v>701</v>
      </c>
      <c r="L97" s="138"/>
      <c r="M97" s="130"/>
    </row>
    <row r="98" spans="1:13" ht="14.25" hidden="1" customHeight="1" outlineLevel="1" x14ac:dyDescent="0.2">
      <c r="A98" s="130">
        <v>4</v>
      </c>
      <c r="B98" s="186" t="s">
        <v>413</v>
      </c>
      <c r="C98" s="186" t="s">
        <v>102</v>
      </c>
      <c r="D98" s="130">
        <v>9</v>
      </c>
      <c r="E98" s="130">
        <v>2946</v>
      </c>
      <c r="F98" s="130"/>
      <c r="G98" s="138"/>
      <c r="H98" s="130">
        <v>8838</v>
      </c>
      <c r="I98" s="130">
        <v>8838</v>
      </c>
      <c r="J98" s="130">
        <v>22095</v>
      </c>
      <c r="K98" s="130">
        <v>713</v>
      </c>
      <c r="L98" s="138"/>
      <c r="M98" s="130"/>
    </row>
    <row r="99" spans="1:13" ht="14.25" hidden="1" customHeight="1" outlineLevel="1" x14ac:dyDescent="0.2">
      <c r="A99" s="130">
        <v>4</v>
      </c>
      <c r="B99" s="186" t="s">
        <v>413</v>
      </c>
      <c r="C99" s="186" t="s">
        <v>102</v>
      </c>
      <c r="D99" s="130">
        <v>10</v>
      </c>
      <c r="E99" s="130">
        <v>2993</v>
      </c>
      <c r="F99" s="130"/>
      <c r="G99" s="138"/>
      <c r="H99" s="130">
        <v>8979</v>
      </c>
      <c r="I99" s="130">
        <v>8979</v>
      </c>
      <c r="J99" s="130">
        <v>22448</v>
      </c>
      <c r="K99" s="130">
        <v>724</v>
      </c>
      <c r="L99" s="138"/>
      <c r="M99" s="130"/>
    </row>
    <row r="100" spans="1:13" ht="14.25" hidden="1" customHeight="1" outlineLevel="1" x14ac:dyDescent="0.2">
      <c r="A100" s="130">
        <v>4</v>
      </c>
      <c r="B100" s="186" t="s">
        <v>413</v>
      </c>
      <c r="C100" s="186" t="s">
        <v>102</v>
      </c>
      <c r="D100" s="130">
        <v>11</v>
      </c>
      <c r="E100" s="130">
        <v>3040</v>
      </c>
      <c r="F100" s="130"/>
      <c r="G100" s="138"/>
      <c r="H100" s="130">
        <v>9120</v>
      </c>
      <c r="I100" s="130">
        <v>9120</v>
      </c>
      <c r="J100" s="130">
        <v>22800</v>
      </c>
      <c r="K100" s="130">
        <v>735</v>
      </c>
      <c r="L100" s="138"/>
      <c r="M100" s="130"/>
    </row>
    <row r="101" spans="1:13" ht="14.25" hidden="1" customHeight="1" outlineLevel="1" x14ac:dyDescent="0.2">
      <c r="A101" s="130">
        <v>4</v>
      </c>
      <c r="B101" s="186" t="s">
        <v>413</v>
      </c>
      <c r="C101" s="186" t="s">
        <v>102</v>
      </c>
      <c r="D101" s="130">
        <v>12</v>
      </c>
      <c r="E101" s="130">
        <v>3087</v>
      </c>
      <c r="F101" s="130"/>
      <c r="G101" s="138"/>
      <c r="H101" s="130">
        <v>9261</v>
      </c>
      <c r="I101" s="130">
        <v>9261</v>
      </c>
      <c r="J101" s="130">
        <v>23152</v>
      </c>
      <c r="K101" s="130">
        <v>747</v>
      </c>
      <c r="L101" s="138"/>
      <c r="M101" s="130"/>
    </row>
    <row r="102" spans="1:13" ht="14.25" hidden="1" customHeight="1" outlineLevel="1" x14ac:dyDescent="0.2">
      <c r="A102" s="130">
        <v>4</v>
      </c>
      <c r="B102" s="186" t="s">
        <v>413</v>
      </c>
      <c r="C102" s="186" t="s">
        <v>103</v>
      </c>
      <c r="D102" s="130">
        <v>1</v>
      </c>
      <c r="E102" s="130">
        <v>3241.35</v>
      </c>
      <c r="F102" s="130"/>
      <c r="G102" s="138"/>
      <c r="H102" s="130">
        <v>9724.0499999999993</v>
      </c>
      <c r="I102" s="130">
        <v>9724.0499999999993</v>
      </c>
      <c r="J102" s="130">
        <v>24310</v>
      </c>
      <c r="K102" s="130">
        <v>784</v>
      </c>
      <c r="L102" s="138"/>
      <c r="M102" s="130"/>
    </row>
    <row r="103" spans="1:13" ht="14.25" customHeight="1" collapsed="1" x14ac:dyDescent="0.2">
      <c r="A103" s="128">
        <v>5</v>
      </c>
      <c r="B103" s="185" t="s">
        <v>414</v>
      </c>
      <c r="C103" s="185" t="s">
        <v>101</v>
      </c>
      <c r="D103" s="128">
        <v>1</v>
      </c>
      <c r="E103" s="128" t="s">
        <v>123</v>
      </c>
      <c r="F103" s="128"/>
      <c r="G103" s="137"/>
      <c r="H103" s="128" t="s">
        <v>123</v>
      </c>
      <c r="I103" s="128" t="s">
        <v>123</v>
      </c>
      <c r="J103" s="128" t="s">
        <v>123</v>
      </c>
      <c r="K103" s="128" t="s">
        <v>123</v>
      </c>
      <c r="L103" s="137"/>
      <c r="M103" s="128"/>
    </row>
    <row r="104" spans="1:13" ht="14.25" hidden="1" customHeight="1" outlineLevel="1" x14ac:dyDescent="0.2">
      <c r="A104" s="130">
        <v>5</v>
      </c>
      <c r="B104" s="186" t="s">
        <v>414</v>
      </c>
      <c r="C104" s="186" t="s">
        <v>101</v>
      </c>
      <c r="D104" s="130">
        <v>2</v>
      </c>
      <c r="E104" s="130" t="s">
        <v>123</v>
      </c>
      <c r="F104" s="130"/>
      <c r="G104" s="138"/>
      <c r="H104" s="130" t="s">
        <v>123</v>
      </c>
      <c r="I104" s="130" t="s">
        <v>123</v>
      </c>
      <c r="J104" s="130" t="s">
        <v>123</v>
      </c>
      <c r="K104" s="130" t="s">
        <v>123</v>
      </c>
      <c r="L104" s="138"/>
      <c r="M104" s="130"/>
    </row>
    <row r="105" spans="1:13" ht="14.25" hidden="1" customHeight="1" outlineLevel="1" x14ac:dyDescent="0.2">
      <c r="A105" s="130">
        <v>5</v>
      </c>
      <c r="B105" s="186" t="s">
        <v>414</v>
      </c>
      <c r="C105" s="186" t="s">
        <v>101</v>
      </c>
      <c r="D105" s="130">
        <v>3</v>
      </c>
      <c r="E105" s="130" t="s">
        <v>123</v>
      </c>
      <c r="F105" s="130"/>
      <c r="G105" s="138"/>
      <c r="H105" s="130" t="s">
        <v>123</v>
      </c>
      <c r="I105" s="130" t="s">
        <v>123</v>
      </c>
      <c r="J105" s="130" t="s">
        <v>123</v>
      </c>
      <c r="K105" s="130" t="s">
        <v>123</v>
      </c>
      <c r="L105" s="138"/>
      <c r="M105" s="130"/>
    </row>
    <row r="106" spans="1:13" ht="14.25" hidden="1" customHeight="1" outlineLevel="1" x14ac:dyDescent="0.2">
      <c r="A106" s="130">
        <v>5</v>
      </c>
      <c r="B106" s="186" t="s">
        <v>414</v>
      </c>
      <c r="C106" s="186" t="s">
        <v>101</v>
      </c>
      <c r="D106" s="130">
        <v>4</v>
      </c>
      <c r="E106" s="130" t="s">
        <v>123</v>
      </c>
      <c r="F106" s="130"/>
      <c r="G106" s="138"/>
      <c r="H106" s="130" t="s">
        <v>123</v>
      </c>
      <c r="I106" s="130" t="s">
        <v>123</v>
      </c>
      <c r="J106" s="130" t="s">
        <v>123</v>
      </c>
      <c r="K106" s="130" t="s">
        <v>123</v>
      </c>
      <c r="L106" s="138"/>
      <c r="M106" s="130"/>
    </row>
    <row r="107" spans="1:13" ht="14.25" hidden="1" customHeight="1" outlineLevel="1" x14ac:dyDescent="0.2">
      <c r="A107" s="130">
        <v>5</v>
      </c>
      <c r="B107" s="186" t="s">
        <v>414</v>
      </c>
      <c r="C107" s="186" t="s">
        <v>101</v>
      </c>
      <c r="D107" s="130">
        <v>5</v>
      </c>
      <c r="E107" s="130">
        <v>157</v>
      </c>
      <c r="F107" s="130"/>
      <c r="G107" s="138"/>
      <c r="H107" s="130">
        <v>157</v>
      </c>
      <c r="I107" s="130">
        <v>6594</v>
      </c>
      <c r="J107" s="130">
        <v>1433</v>
      </c>
      <c r="K107" s="130">
        <v>423</v>
      </c>
      <c r="L107" s="138"/>
      <c r="M107" s="130"/>
    </row>
    <row r="108" spans="1:13" ht="14.25" hidden="1" customHeight="1" outlineLevel="1" x14ac:dyDescent="0.2">
      <c r="A108" s="130">
        <v>5</v>
      </c>
      <c r="B108" s="186" t="s">
        <v>414</v>
      </c>
      <c r="C108" s="186" t="s">
        <v>101</v>
      </c>
      <c r="D108" s="130">
        <v>6</v>
      </c>
      <c r="E108" s="130">
        <v>172</v>
      </c>
      <c r="F108" s="130"/>
      <c r="G108" s="138"/>
      <c r="H108" s="130">
        <v>172</v>
      </c>
      <c r="I108" s="130">
        <v>7224</v>
      </c>
      <c r="J108" s="130">
        <v>1570</v>
      </c>
      <c r="K108" s="130">
        <v>463</v>
      </c>
      <c r="L108" s="138"/>
      <c r="M108" s="130"/>
    </row>
    <row r="109" spans="1:13" ht="14.25" hidden="1" customHeight="1" outlineLevel="1" x14ac:dyDescent="0.2">
      <c r="A109" s="130">
        <v>5</v>
      </c>
      <c r="B109" s="186" t="s">
        <v>414</v>
      </c>
      <c r="C109" s="186" t="s">
        <v>101</v>
      </c>
      <c r="D109" s="130">
        <v>7</v>
      </c>
      <c r="E109" s="130">
        <v>189</v>
      </c>
      <c r="F109" s="130"/>
      <c r="G109" s="138"/>
      <c r="H109" s="130">
        <v>189</v>
      </c>
      <c r="I109" s="130">
        <v>7938</v>
      </c>
      <c r="J109" s="130">
        <v>1726</v>
      </c>
      <c r="K109" s="130">
        <v>509</v>
      </c>
      <c r="L109" s="138"/>
      <c r="M109" s="130"/>
    </row>
    <row r="110" spans="1:13" ht="14.25" hidden="1" customHeight="1" outlineLevel="1" x14ac:dyDescent="0.2">
      <c r="A110" s="130">
        <v>5</v>
      </c>
      <c r="B110" s="186" t="s">
        <v>414</v>
      </c>
      <c r="C110" s="186" t="s">
        <v>101</v>
      </c>
      <c r="D110" s="130">
        <v>8</v>
      </c>
      <c r="E110" s="130">
        <v>208</v>
      </c>
      <c r="F110" s="130"/>
      <c r="G110" s="138"/>
      <c r="H110" s="130">
        <v>208</v>
      </c>
      <c r="I110" s="130">
        <v>8736</v>
      </c>
      <c r="J110" s="130">
        <v>1899</v>
      </c>
      <c r="K110" s="130">
        <v>560</v>
      </c>
      <c r="L110" s="138"/>
      <c r="M110" s="130"/>
    </row>
    <row r="111" spans="1:13" ht="14.25" hidden="1" customHeight="1" outlineLevel="1" x14ac:dyDescent="0.2">
      <c r="A111" s="130">
        <v>5</v>
      </c>
      <c r="B111" s="186" t="s">
        <v>414</v>
      </c>
      <c r="C111" s="186" t="s">
        <v>101</v>
      </c>
      <c r="D111" s="130">
        <v>9</v>
      </c>
      <c r="E111" s="130">
        <v>229</v>
      </c>
      <c r="F111" s="130"/>
      <c r="G111" s="138"/>
      <c r="H111" s="130">
        <v>229</v>
      </c>
      <c r="I111" s="130">
        <v>9618</v>
      </c>
      <c r="J111" s="130">
        <v>2091</v>
      </c>
      <c r="K111" s="130">
        <v>617</v>
      </c>
      <c r="L111" s="138"/>
      <c r="M111" s="130"/>
    </row>
    <row r="112" spans="1:13" ht="14.25" hidden="1" customHeight="1" outlineLevel="1" x14ac:dyDescent="0.2">
      <c r="A112" s="130">
        <v>5</v>
      </c>
      <c r="B112" s="186" t="s">
        <v>414</v>
      </c>
      <c r="C112" s="186" t="s">
        <v>101</v>
      </c>
      <c r="D112" s="130">
        <v>10</v>
      </c>
      <c r="E112" s="130">
        <v>252</v>
      </c>
      <c r="F112" s="130"/>
      <c r="G112" s="138"/>
      <c r="H112" s="130">
        <v>252</v>
      </c>
      <c r="I112" s="130">
        <v>10584</v>
      </c>
      <c r="J112" s="130">
        <v>2301</v>
      </c>
      <c r="K112" s="130">
        <v>678</v>
      </c>
      <c r="L112" s="138"/>
      <c r="M112" s="130"/>
    </row>
    <row r="113" spans="1:13" ht="14.25" hidden="1" customHeight="1" outlineLevel="1" x14ac:dyDescent="0.2">
      <c r="A113" s="130">
        <v>5</v>
      </c>
      <c r="B113" s="186" t="s">
        <v>414</v>
      </c>
      <c r="C113" s="186" t="s">
        <v>101</v>
      </c>
      <c r="D113" s="130">
        <v>11</v>
      </c>
      <c r="E113" s="130">
        <v>277</v>
      </c>
      <c r="F113" s="130"/>
      <c r="G113" s="138"/>
      <c r="H113" s="130">
        <v>277</v>
      </c>
      <c r="I113" s="130">
        <v>11634</v>
      </c>
      <c r="J113" s="130">
        <v>2529</v>
      </c>
      <c r="K113" s="130">
        <v>746</v>
      </c>
      <c r="L113" s="138"/>
      <c r="M113" s="130"/>
    </row>
    <row r="114" spans="1:13" ht="14.25" hidden="1" customHeight="1" outlineLevel="1" x14ac:dyDescent="0.2">
      <c r="A114" s="130">
        <v>5</v>
      </c>
      <c r="B114" s="186" t="s">
        <v>414</v>
      </c>
      <c r="C114" s="186" t="s">
        <v>101</v>
      </c>
      <c r="D114" s="130">
        <v>12</v>
      </c>
      <c r="E114" s="130">
        <v>304</v>
      </c>
      <c r="F114" s="130"/>
      <c r="G114" s="138"/>
      <c r="H114" s="130">
        <v>304</v>
      </c>
      <c r="I114" s="130">
        <v>12768</v>
      </c>
      <c r="J114" s="130">
        <v>2776</v>
      </c>
      <c r="K114" s="130">
        <v>818</v>
      </c>
      <c r="L114" s="138"/>
      <c r="M114" s="130"/>
    </row>
    <row r="115" spans="1:13" ht="14.25" hidden="1" customHeight="1" outlineLevel="1" x14ac:dyDescent="0.2">
      <c r="A115" s="130">
        <v>5</v>
      </c>
      <c r="B115" s="186" t="s">
        <v>414</v>
      </c>
      <c r="C115" s="186" t="s">
        <v>102</v>
      </c>
      <c r="D115" s="130">
        <v>1</v>
      </c>
      <c r="E115" s="130">
        <v>304</v>
      </c>
      <c r="F115" s="130"/>
      <c r="G115" s="138"/>
      <c r="H115" s="130">
        <v>304</v>
      </c>
      <c r="I115" s="130">
        <v>12768</v>
      </c>
      <c r="J115" s="130">
        <v>2776</v>
      </c>
      <c r="K115" s="130">
        <v>818</v>
      </c>
      <c r="L115" s="138"/>
      <c r="M115" s="130"/>
    </row>
    <row r="116" spans="1:13" ht="14.25" hidden="1" customHeight="1" outlineLevel="1" x14ac:dyDescent="0.2">
      <c r="A116" s="130">
        <v>5</v>
      </c>
      <c r="B116" s="186" t="s">
        <v>414</v>
      </c>
      <c r="C116" s="186" t="s">
        <v>102</v>
      </c>
      <c r="D116" s="130">
        <v>2</v>
      </c>
      <c r="E116" s="130">
        <v>309</v>
      </c>
      <c r="F116" s="130"/>
      <c r="G116" s="138"/>
      <c r="H116" s="130">
        <v>309</v>
      </c>
      <c r="I116" s="130">
        <v>12978</v>
      </c>
      <c r="J116" s="130">
        <v>2821</v>
      </c>
      <c r="K116" s="130">
        <v>832</v>
      </c>
      <c r="L116" s="138"/>
      <c r="M116" s="130"/>
    </row>
    <row r="117" spans="1:13" ht="14.25" hidden="1" customHeight="1" outlineLevel="1" x14ac:dyDescent="0.2">
      <c r="A117" s="130">
        <v>5</v>
      </c>
      <c r="B117" s="186" t="s">
        <v>414</v>
      </c>
      <c r="C117" s="186" t="s">
        <v>102</v>
      </c>
      <c r="D117" s="130">
        <v>3</v>
      </c>
      <c r="E117" s="130">
        <v>315</v>
      </c>
      <c r="F117" s="130"/>
      <c r="G117" s="138"/>
      <c r="H117" s="130">
        <v>315</v>
      </c>
      <c r="I117" s="130">
        <v>13230</v>
      </c>
      <c r="J117" s="130">
        <v>2876</v>
      </c>
      <c r="K117" s="130">
        <v>848</v>
      </c>
      <c r="L117" s="138"/>
      <c r="M117" s="130"/>
    </row>
    <row r="118" spans="1:13" ht="14.25" hidden="1" customHeight="1" outlineLevel="1" x14ac:dyDescent="0.2">
      <c r="A118" s="130">
        <v>5</v>
      </c>
      <c r="B118" s="186" t="s">
        <v>414</v>
      </c>
      <c r="C118" s="186" t="s">
        <v>102</v>
      </c>
      <c r="D118" s="130">
        <v>4</v>
      </c>
      <c r="E118" s="130">
        <v>320</v>
      </c>
      <c r="F118" s="130"/>
      <c r="G118" s="138"/>
      <c r="H118" s="130">
        <v>320</v>
      </c>
      <c r="I118" s="130">
        <v>13440</v>
      </c>
      <c r="J118" s="130">
        <v>2922</v>
      </c>
      <c r="K118" s="130">
        <v>862</v>
      </c>
      <c r="L118" s="138"/>
      <c r="M118" s="130"/>
    </row>
    <row r="119" spans="1:13" ht="14.25" hidden="1" customHeight="1" outlineLevel="1" x14ac:dyDescent="0.2">
      <c r="A119" s="130">
        <v>5</v>
      </c>
      <c r="B119" s="186" t="s">
        <v>414</v>
      </c>
      <c r="C119" s="186" t="s">
        <v>102</v>
      </c>
      <c r="D119" s="130">
        <v>5</v>
      </c>
      <c r="E119" s="130">
        <v>326</v>
      </c>
      <c r="F119" s="130"/>
      <c r="G119" s="138"/>
      <c r="H119" s="130">
        <v>326</v>
      </c>
      <c r="I119" s="130">
        <v>13692</v>
      </c>
      <c r="J119" s="130">
        <v>2977</v>
      </c>
      <c r="K119" s="130">
        <v>878</v>
      </c>
      <c r="L119" s="138"/>
      <c r="M119" s="130"/>
    </row>
    <row r="120" spans="1:13" ht="14.25" hidden="1" customHeight="1" outlineLevel="1" x14ac:dyDescent="0.2">
      <c r="A120" s="130">
        <v>5</v>
      </c>
      <c r="B120" s="186" t="s">
        <v>414</v>
      </c>
      <c r="C120" s="186" t="s">
        <v>102</v>
      </c>
      <c r="D120" s="130">
        <v>6</v>
      </c>
      <c r="E120" s="130">
        <v>332</v>
      </c>
      <c r="F120" s="130"/>
      <c r="G120" s="138"/>
      <c r="H120" s="130">
        <v>332</v>
      </c>
      <c r="I120" s="130">
        <v>13944</v>
      </c>
      <c r="J120" s="130">
        <v>3031</v>
      </c>
      <c r="K120" s="130">
        <v>894</v>
      </c>
      <c r="L120" s="138"/>
      <c r="M120" s="130"/>
    </row>
    <row r="121" spans="1:13" ht="14.25" hidden="1" customHeight="1" outlineLevel="1" x14ac:dyDescent="0.2">
      <c r="A121" s="130">
        <v>5</v>
      </c>
      <c r="B121" s="186" t="s">
        <v>414</v>
      </c>
      <c r="C121" s="186" t="s">
        <v>102</v>
      </c>
      <c r="D121" s="130">
        <v>7</v>
      </c>
      <c r="E121" s="130">
        <v>337</v>
      </c>
      <c r="F121" s="130"/>
      <c r="G121" s="138"/>
      <c r="H121" s="130">
        <v>337</v>
      </c>
      <c r="I121" s="130">
        <v>14154</v>
      </c>
      <c r="J121" s="130">
        <v>3077</v>
      </c>
      <c r="K121" s="130">
        <v>907</v>
      </c>
      <c r="L121" s="138"/>
      <c r="M121" s="130"/>
    </row>
    <row r="122" spans="1:13" ht="14.25" hidden="1" customHeight="1" outlineLevel="1" x14ac:dyDescent="0.2">
      <c r="A122" s="130">
        <v>5</v>
      </c>
      <c r="B122" s="186" t="s">
        <v>414</v>
      </c>
      <c r="C122" s="186" t="s">
        <v>102</v>
      </c>
      <c r="D122" s="130">
        <v>8</v>
      </c>
      <c r="E122" s="130">
        <v>343</v>
      </c>
      <c r="F122" s="130"/>
      <c r="G122" s="138"/>
      <c r="H122" s="130">
        <v>343</v>
      </c>
      <c r="I122" s="130">
        <v>14406</v>
      </c>
      <c r="J122" s="130">
        <v>3132</v>
      </c>
      <c r="K122" s="130">
        <v>923</v>
      </c>
      <c r="L122" s="138"/>
      <c r="M122" s="130"/>
    </row>
    <row r="123" spans="1:13" ht="14.25" hidden="1" customHeight="1" outlineLevel="1" x14ac:dyDescent="0.2">
      <c r="A123" s="130">
        <v>5</v>
      </c>
      <c r="B123" s="186" t="s">
        <v>414</v>
      </c>
      <c r="C123" s="186" t="s">
        <v>102</v>
      </c>
      <c r="D123" s="130">
        <v>9</v>
      </c>
      <c r="E123" s="130">
        <v>348</v>
      </c>
      <c r="F123" s="130"/>
      <c r="G123" s="138"/>
      <c r="H123" s="130">
        <v>348</v>
      </c>
      <c r="I123" s="130">
        <v>14616</v>
      </c>
      <c r="J123" s="130">
        <v>3177</v>
      </c>
      <c r="K123" s="130">
        <v>937</v>
      </c>
      <c r="L123" s="138"/>
      <c r="M123" s="130"/>
    </row>
    <row r="124" spans="1:13" ht="14.25" hidden="1" customHeight="1" outlineLevel="1" x14ac:dyDescent="0.2">
      <c r="A124" s="130">
        <v>5</v>
      </c>
      <c r="B124" s="186" t="s">
        <v>414</v>
      </c>
      <c r="C124" s="186" t="s">
        <v>102</v>
      </c>
      <c r="D124" s="130">
        <v>10</v>
      </c>
      <c r="E124" s="130">
        <v>354</v>
      </c>
      <c r="F124" s="130"/>
      <c r="G124" s="138"/>
      <c r="H124" s="130">
        <v>354</v>
      </c>
      <c r="I124" s="130">
        <v>14868</v>
      </c>
      <c r="J124" s="130">
        <v>3232</v>
      </c>
      <c r="K124" s="130">
        <v>953</v>
      </c>
      <c r="L124" s="138"/>
      <c r="M124" s="130"/>
    </row>
    <row r="125" spans="1:13" ht="14.25" hidden="1" customHeight="1" outlineLevel="1" x14ac:dyDescent="0.2">
      <c r="A125" s="130">
        <v>5</v>
      </c>
      <c r="B125" s="186" t="s">
        <v>414</v>
      </c>
      <c r="C125" s="186" t="s">
        <v>102</v>
      </c>
      <c r="D125" s="130">
        <v>11</v>
      </c>
      <c r="E125" s="130">
        <v>360</v>
      </c>
      <c r="F125" s="130"/>
      <c r="G125" s="138"/>
      <c r="H125" s="130">
        <v>360</v>
      </c>
      <c r="I125" s="130">
        <v>15120</v>
      </c>
      <c r="J125" s="130">
        <v>3287</v>
      </c>
      <c r="K125" s="130">
        <v>969</v>
      </c>
      <c r="L125" s="138"/>
      <c r="M125" s="130"/>
    </row>
    <row r="126" spans="1:13" ht="14.25" hidden="1" customHeight="1" outlineLevel="1" x14ac:dyDescent="0.2">
      <c r="A126" s="130">
        <v>5</v>
      </c>
      <c r="B126" s="186" t="s">
        <v>414</v>
      </c>
      <c r="C126" s="186" t="s">
        <v>102</v>
      </c>
      <c r="D126" s="130">
        <v>12</v>
      </c>
      <c r="E126" s="130">
        <v>365</v>
      </c>
      <c r="F126" s="130"/>
      <c r="G126" s="138"/>
      <c r="H126" s="130">
        <v>365</v>
      </c>
      <c r="I126" s="130">
        <v>15330</v>
      </c>
      <c r="J126" s="130">
        <v>3333</v>
      </c>
      <c r="K126" s="130">
        <v>983</v>
      </c>
      <c r="L126" s="138"/>
      <c r="M126" s="130"/>
    </row>
    <row r="127" spans="1:13" ht="14.25" hidden="1" customHeight="1" outlineLevel="1" x14ac:dyDescent="0.2">
      <c r="A127" s="130">
        <v>5</v>
      </c>
      <c r="B127" s="186" t="s">
        <v>414</v>
      </c>
      <c r="C127" s="186" t="s">
        <v>103</v>
      </c>
      <c r="D127" s="130">
        <v>1</v>
      </c>
      <c r="E127" s="130">
        <v>383</v>
      </c>
      <c r="F127" s="130"/>
      <c r="G127" s="138"/>
      <c r="H127" s="130">
        <v>383</v>
      </c>
      <c r="I127" s="130">
        <v>16086</v>
      </c>
      <c r="J127" s="130">
        <v>3497</v>
      </c>
      <c r="K127" s="130">
        <v>1031</v>
      </c>
      <c r="L127" s="138"/>
      <c r="M127" s="130"/>
    </row>
    <row r="128" spans="1:13" ht="14.25" customHeight="1" collapsed="1" x14ac:dyDescent="0.2">
      <c r="A128" s="128">
        <v>6</v>
      </c>
      <c r="B128" s="185" t="s">
        <v>415</v>
      </c>
      <c r="C128" s="185" t="s">
        <v>101</v>
      </c>
      <c r="D128" s="128">
        <v>1</v>
      </c>
      <c r="E128" s="128" t="s">
        <v>123</v>
      </c>
      <c r="F128" s="128"/>
      <c r="G128" s="137"/>
      <c r="H128" s="128" t="s">
        <v>123</v>
      </c>
      <c r="I128" s="128" t="s">
        <v>123</v>
      </c>
      <c r="J128" s="128" t="s">
        <v>123</v>
      </c>
      <c r="K128" s="128" t="s">
        <v>123</v>
      </c>
      <c r="L128" s="137"/>
      <c r="M128" s="128"/>
    </row>
    <row r="129" spans="1:13" ht="14.25" hidden="1" customHeight="1" outlineLevel="1" x14ac:dyDescent="0.2">
      <c r="A129" s="130">
        <v>6</v>
      </c>
      <c r="B129" s="186" t="s">
        <v>415</v>
      </c>
      <c r="C129" s="186" t="s">
        <v>101</v>
      </c>
      <c r="D129" s="130">
        <v>2</v>
      </c>
      <c r="E129" s="130" t="s">
        <v>123</v>
      </c>
      <c r="F129" s="130"/>
      <c r="G129" s="138"/>
      <c r="H129" s="130" t="s">
        <v>123</v>
      </c>
      <c r="I129" s="130" t="s">
        <v>123</v>
      </c>
      <c r="J129" s="130" t="s">
        <v>123</v>
      </c>
      <c r="K129" s="130" t="s">
        <v>123</v>
      </c>
      <c r="L129" s="138"/>
      <c r="M129" s="130"/>
    </row>
    <row r="130" spans="1:13" ht="14.25" hidden="1" customHeight="1" outlineLevel="1" x14ac:dyDescent="0.2">
      <c r="A130" s="130">
        <v>6</v>
      </c>
      <c r="B130" s="186" t="s">
        <v>415</v>
      </c>
      <c r="C130" s="186" t="s">
        <v>101</v>
      </c>
      <c r="D130" s="130">
        <v>3</v>
      </c>
      <c r="E130" s="130" t="s">
        <v>123</v>
      </c>
      <c r="F130" s="130"/>
      <c r="G130" s="138"/>
      <c r="H130" s="130" t="s">
        <v>123</v>
      </c>
      <c r="I130" s="130" t="s">
        <v>123</v>
      </c>
      <c r="J130" s="130" t="s">
        <v>123</v>
      </c>
      <c r="K130" s="130" t="s">
        <v>123</v>
      </c>
      <c r="L130" s="138"/>
      <c r="M130" s="130"/>
    </row>
    <row r="131" spans="1:13" ht="14.25" hidden="1" customHeight="1" outlineLevel="1" x14ac:dyDescent="0.2">
      <c r="A131" s="130">
        <v>6</v>
      </c>
      <c r="B131" s="186" t="s">
        <v>415</v>
      </c>
      <c r="C131" s="186" t="s">
        <v>101</v>
      </c>
      <c r="D131" s="130">
        <v>4</v>
      </c>
      <c r="E131" s="130" t="s">
        <v>123</v>
      </c>
      <c r="F131" s="130"/>
      <c r="G131" s="138"/>
      <c r="H131" s="130" t="s">
        <v>123</v>
      </c>
      <c r="I131" s="130" t="s">
        <v>123</v>
      </c>
      <c r="J131" s="130" t="s">
        <v>123</v>
      </c>
      <c r="K131" s="130" t="s">
        <v>123</v>
      </c>
      <c r="L131" s="138"/>
      <c r="M131" s="130"/>
    </row>
    <row r="132" spans="1:13" ht="14.25" hidden="1" customHeight="1" outlineLevel="1" x14ac:dyDescent="0.2">
      <c r="A132" s="130">
        <v>6</v>
      </c>
      <c r="B132" s="186" t="s">
        <v>415</v>
      </c>
      <c r="C132" s="186" t="s">
        <v>101</v>
      </c>
      <c r="D132" s="130">
        <v>5</v>
      </c>
      <c r="E132" s="130">
        <v>690</v>
      </c>
      <c r="F132" s="130"/>
      <c r="G132" s="138"/>
      <c r="H132" s="130">
        <v>690</v>
      </c>
      <c r="I132" s="130">
        <v>13110</v>
      </c>
      <c r="J132" s="130">
        <v>7449</v>
      </c>
      <c r="K132" s="130">
        <v>784</v>
      </c>
      <c r="L132" s="138"/>
      <c r="M132" s="130"/>
    </row>
    <row r="133" spans="1:13" ht="14.25" hidden="1" customHeight="1" outlineLevel="1" x14ac:dyDescent="0.2">
      <c r="A133" s="130">
        <v>6</v>
      </c>
      <c r="B133" s="186" t="s">
        <v>415</v>
      </c>
      <c r="C133" s="186" t="s">
        <v>101</v>
      </c>
      <c r="D133" s="130">
        <v>6</v>
      </c>
      <c r="E133" s="130">
        <v>760</v>
      </c>
      <c r="F133" s="130"/>
      <c r="G133" s="138"/>
      <c r="H133" s="130">
        <v>760</v>
      </c>
      <c r="I133" s="130">
        <v>14440</v>
      </c>
      <c r="J133" s="130">
        <v>8205</v>
      </c>
      <c r="K133" s="130">
        <v>864</v>
      </c>
      <c r="L133" s="138"/>
      <c r="M133" s="130"/>
    </row>
    <row r="134" spans="1:13" ht="14.25" hidden="1" customHeight="1" outlineLevel="1" x14ac:dyDescent="0.2">
      <c r="A134" s="130">
        <v>6</v>
      </c>
      <c r="B134" s="186" t="s">
        <v>415</v>
      </c>
      <c r="C134" s="186" t="s">
        <v>101</v>
      </c>
      <c r="D134" s="130">
        <v>7</v>
      </c>
      <c r="E134" s="130">
        <v>830</v>
      </c>
      <c r="F134" s="130"/>
      <c r="G134" s="138"/>
      <c r="H134" s="130">
        <v>830</v>
      </c>
      <c r="I134" s="130">
        <v>15770</v>
      </c>
      <c r="J134" s="130">
        <v>8960</v>
      </c>
      <c r="K134" s="130">
        <v>943</v>
      </c>
      <c r="L134" s="138"/>
      <c r="M134" s="130"/>
    </row>
    <row r="135" spans="1:13" ht="14.25" hidden="1" customHeight="1" outlineLevel="1" x14ac:dyDescent="0.2">
      <c r="A135" s="130">
        <v>6</v>
      </c>
      <c r="B135" s="186" t="s">
        <v>415</v>
      </c>
      <c r="C135" s="186" t="s">
        <v>101</v>
      </c>
      <c r="D135" s="130">
        <v>8</v>
      </c>
      <c r="E135" s="130">
        <v>910</v>
      </c>
      <c r="F135" s="130"/>
      <c r="G135" s="138"/>
      <c r="H135" s="130">
        <v>910</v>
      </c>
      <c r="I135" s="130">
        <v>17290</v>
      </c>
      <c r="J135" s="130">
        <v>9824</v>
      </c>
      <c r="K135" s="130">
        <v>1034</v>
      </c>
      <c r="L135" s="138"/>
      <c r="M135" s="130"/>
    </row>
    <row r="136" spans="1:13" ht="14.25" hidden="1" customHeight="1" outlineLevel="1" x14ac:dyDescent="0.2">
      <c r="A136" s="130">
        <v>6</v>
      </c>
      <c r="B136" s="186" t="s">
        <v>415</v>
      </c>
      <c r="C136" s="186" t="s">
        <v>101</v>
      </c>
      <c r="D136" s="130">
        <v>9</v>
      </c>
      <c r="E136" s="130">
        <v>1010</v>
      </c>
      <c r="F136" s="130"/>
      <c r="G136" s="138"/>
      <c r="H136" s="130">
        <v>1010</v>
      </c>
      <c r="I136" s="130">
        <v>19190</v>
      </c>
      <c r="J136" s="130">
        <v>10903</v>
      </c>
      <c r="K136" s="130">
        <v>1148</v>
      </c>
      <c r="L136" s="138"/>
      <c r="M136" s="130"/>
    </row>
    <row r="137" spans="1:13" ht="14.25" hidden="1" customHeight="1" outlineLevel="1" x14ac:dyDescent="0.2">
      <c r="A137" s="130">
        <v>6</v>
      </c>
      <c r="B137" s="186" t="s">
        <v>415</v>
      </c>
      <c r="C137" s="186" t="s">
        <v>101</v>
      </c>
      <c r="D137" s="130">
        <v>10</v>
      </c>
      <c r="E137" s="130">
        <v>1110</v>
      </c>
      <c r="F137" s="130"/>
      <c r="G137" s="138"/>
      <c r="H137" s="130">
        <v>1110</v>
      </c>
      <c r="I137" s="130">
        <v>21090</v>
      </c>
      <c r="J137" s="130">
        <v>11983</v>
      </c>
      <c r="K137" s="130">
        <v>1261</v>
      </c>
      <c r="L137" s="138"/>
      <c r="M137" s="130"/>
    </row>
    <row r="138" spans="1:13" ht="14.25" hidden="1" customHeight="1" outlineLevel="1" x14ac:dyDescent="0.2">
      <c r="A138" s="130">
        <v>6</v>
      </c>
      <c r="B138" s="186" t="s">
        <v>415</v>
      </c>
      <c r="C138" s="186" t="s">
        <v>101</v>
      </c>
      <c r="D138" s="130">
        <v>11</v>
      </c>
      <c r="E138" s="130">
        <v>1220</v>
      </c>
      <c r="F138" s="130"/>
      <c r="G138" s="138"/>
      <c r="H138" s="130">
        <v>1220</v>
      </c>
      <c r="I138" s="130">
        <v>23180</v>
      </c>
      <c r="J138" s="130">
        <v>13170</v>
      </c>
      <c r="K138" s="130">
        <v>1386</v>
      </c>
      <c r="L138" s="138"/>
      <c r="M138" s="130"/>
    </row>
    <row r="139" spans="1:13" ht="14.25" hidden="1" customHeight="1" outlineLevel="1" x14ac:dyDescent="0.2">
      <c r="A139" s="130">
        <v>6</v>
      </c>
      <c r="B139" s="186" t="s">
        <v>415</v>
      </c>
      <c r="C139" s="186" t="s">
        <v>101</v>
      </c>
      <c r="D139" s="130">
        <v>12</v>
      </c>
      <c r="E139" s="130">
        <v>1335</v>
      </c>
      <c r="F139" s="130"/>
      <c r="G139" s="138"/>
      <c r="H139" s="130">
        <v>1335</v>
      </c>
      <c r="I139" s="130">
        <v>25365</v>
      </c>
      <c r="J139" s="130">
        <v>14412</v>
      </c>
      <c r="K139" s="130">
        <v>1517</v>
      </c>
      <c r="L139" s="138"/>
      <c r="M139" s="130"/>
    </row>
    <row r="140" spans="1:13" ht="14.25" hidden="1" customHeight="1" outlineLevel="1" x14ac:dyDescent="0.2">
      <c r="A140" s="130">
        <v>6</v>
      </c>
      <c r="B140" s="186" t="s">
        <v>415</v>
      </c>
      <c r="C140" s="186" t="s">
        <v>102</v>
      </c>
      <c r="D140" s="130">
        <v>1</v>
      </c>
      <c r="E140" s="130">
        <v>1335</v>
      </c>
      <c r="F140" s="130"/>
      <c r="G140" s="138"/>
      <c r="H140" s="130">
        <v>1335</v>
      </c>
      <c r="I140" s="130">
        <v>25365</v>
      </c>
      <c r="J140" s="130">
        <v>14412</v>
      </c>
      <c r="K140" s="130">
        <v>1517</v>
      </c>
      <c r="L140" s="138"/>
      <c r="M140" s="130"/>
    </row>
    <row r="141" spans="1:13" ht="14.25" hidden="1" customHeight="1" outlineLevel="1" x14ac:dyDescent="0.2">
      <c r="A141" s="130">
        <v>6</v>
      </c>
      <c r="B141" s="186" t="s">
        <v>415</v>
      </c>
      <c r="C141" s="186" t="s">
        <v>102</v>
      </c>
      <c r="D141" s="130">
        <v>2</v>
      </c>
      <c r="E141" s="130">
        <v>1360</v>
      </c>
      <c r="F141" s="130"/>
      <c r="G141" s="138"/>
      <c r="H141" s="130">
        <v>1360</v>
      </c>
      <c r="I141" s="130">
        <v>25840</v>
      </c>
      <c r="J141" s="130">
        <v>14682</v>
      </c>
      <c r="K141" s="130">
        <v>1545</v>
      </c>
      <c r="L141" s="138"/>
      <c r="M141" s="130"/>
    </row>
    <row r="142" spans="1:13" ht="14.25" hidden="1" customHeight="1" outlineLevel="1" x14ac:dyDescent="0.2">
      <c r="A142" s="130">
        <v>6</v>
      </c>
      <c r="B142" s="186" t="s">
        <v>415</v>
      </c>
      <c r="C142" s="186" t="s">
        <v>102</v>
      </c>
      <c r="D142" s="130">
        <v>3</v>
      </c>
      <c r="E142" s="130">
        <v>1385</v>
      </c>
      <c r="F142" s="130"/>
      <c r="G142" s="138"/>
      <c r="H142" s="130">
        <v>1385</v>
      </c>
      <c r="I142" s="130">
        <v>26315</v>
      </c>
      <c r="J142" s="130">
        <v>14952</v>
      </c>
      <c r="K142" s="130">
        <v>1574</v>
      </c>
      <c r="L142" s="138"/>
      <c r="M142" s="130"/>
    </row>
    <row r="143" spans="1:13" ht="14.25" hidden="1" customHeight="1" outlineLevel="1" x14ac:dyDescent="0.2">
      <c r="A143" s="130">
        <v>6</v>
      </c>
      <c r="B143" s="186" t="s">
        <v>415</v>
      </c>
      <c r="C143" s="186" t="s">
        <v>102</v>
      </c>
      <c r="D143" s="130">
        <v>4</v>
      </c>
      <c r="E143" s="130">
        <v>1410</v>
      </c>
      <c r="F143" s="130"/>
      <c r="G143" s="138"/>
      <c r="H143" s="130">
        <v>1410</v>
      </c>
      <c r="I143" s="130">
        <v>26790</v>
      </c>
      <c r="J143" s="130">
        <v>15222</v>
      </c>
      <c r="K143" s="130">
        <v>1602</v>
      </c>
      <c r="L143" s="138"/>
      <c r="M143" s="130"/>
    </row>
    <row r="144" spans="1:13" ht="14.25" hidden="1" customHeight="1" outlineLevel="1" x14ac:dyDescent="0.2">
      <c r="A144" s="130">
        <v>6</v>
      </c>
      <c r="B144" s="186" t="s">
        <v>415</v>
      </c>
      <c r="C144" s="186" t="s">
        <v>102</v>
      </c>
      <c r="D144" s="130">
        <v>5</v>
      </c>
      <c r="E144" s="130">
        <v>1435</v>
      </c>
      <c r="F144" s="130"/>
      <c r="G144" s="138"/>
      <c r="H144" s="130">
        <v>1435</v>
      </c>
      <c r="I144" s="130">
        <v>27265</v>
      </c>
      <c r="J144" s="130">
        <v>15491</v>
      </c>
      <c r="K144" s="130">
        <v>1631</v>
      </c>
      <c r="L144" s="138"/>
      <c r="M144" s="130"/>
    </row>
    <row r="145" spans="1:13" ht="14.25" hidden="1" customHeight="1" outlineLevel="1" x14ac:dyDescent="0.2">
      <c r="A145" s="130">
        <v>6</v>
      </c>
      <c r="B145" s="186" t="s">
        <v>415</v>
      </c>
      <c r="C145" s="186" t="s">
        <v>102</v>
      </c>
      <c r="D145" s="130">
        <v>6</v>
      </c>
      <c r="E145" s="130">
        <v>1460</v>
      </c>
      <c r="F145" s="130"/>
      <c r="G145" s="138"/>
      <c r="H145" s="130">
        <v>1460</v>
      </c>
      <c r="I145" s="130">
        <v>27740</v>
      </c>
      <c r="J145" s="130">
        <v>15761</v>
      </c>
      <c r="K145" s="130">
        <v>1659</v>
      </c>
      <c r="L145" s="138"/>
      <c r="M145" s="130"/>
    </row>
    <row r="146" spans="1:13" ht="14.25" hidden="1" customHeight="1" outlineLevel="1" x14ac:dyDescent="0.2">
      <c r="A146" s="130">
        <v>6</v>
      </c>
      <c r="B146" s="186" t="s">
        <v>415</v>
      </c>
      <c r="C146" s="186" t="s">
        <v>102</v>
      </c>
      <c r="D146" s="130">
        <v>7</v>
      </c>
      <c r="E146" s="130">
        <v>1485</v>
      </c>
      <c r="F146" s="130"/>
      <c r="G146" s="138"/>
      <c r="H146" s="130">
        <v>1485</v>
      </c>
      <c r="I146" s="130">
        <v>28215</v>
      </c>
      <c r="J146" s="130">
        <v>16031</v>
      </c>
      <c r="K146" s="130">
        <v>1688</v>
      </c>
      <c r="L146" s="138"/>
      <c r="M146" s="130"/>
    </row>
    <row r="147" spans="1:13" ht="14.25" hidden="1" customHeight="1" outlineLevel="1" x14ac:dyDescent="0.2">
      <c r="A147" s="130">
        <v>6</v>
      </c>
      <c r="B147" s="186" t="s">
        <v>415</v>
      </c>
      <c r="C147" s="186" t="s">
        <v>102</v>
      </c>
      <c r="D147" s="130">
        <v>8</v>
      </c>
      <c r="E147" s="130">
        <v>1510</v>
      </c>
      <c r="F147" s="130"/>
      <c r="G147" s="138"/>
      <c r="H147" s="130">
        <v>1510</v>
      </c>
      <c r="I147" s="130">
        <v>28690</v>
      </c>
      <c r="J147" s="130">
        <v>16301</v>
      </c>
      <c r="K147" s="130">
        <v>1716</v>
      </c>
      <c r="L147" s="138"/>
      <c r="M147" s="130"/>
    </row>
    <row r="148" spans="1:13" ht="14.25" hidden="1" customHeight="1" outlineLevel="1" x14ac:dyDescent="0.2">
      <c r="A148" s="130">
        <v>6</v>
      </c>
      <c r="B148" s="186" t="s">
        <v>415</v>
      </c>
      <c r="C148" s="186" t="s">
        <v>102</v>
      </c>
      <c r="D148" s="130">
        <v>9</v>
      </c>
      <c r="E148" s="130">
        <v>1535</v>
      </c>
      <c r="F148" s="130"/>
      <c r="G148" s="138"/>
      <c r="H148" s="130">
        <v>1535</v>
      </c>
      <c r="I148" s="130">
        <v>29165</v>
      </c>
      <c r="J148" s="130">
        <v>16571</v>
      </c>
      <c r="K148" s="130">
        <v>1744</v>
      </c>
      <c r="L148" s="138"/>
      <c r="M148" s="130"/>
    </row>
    <row r="149" spans="1:13" ht="14.25" hidden="1" customHeight="1" outlineLevel="1" x14ac:dyDescent="0.2">
      <c r="A149" s="130">
        <v>6</v>
      </c>
      <c r="B149" s="186" t="s">
        <v>415</v>
      </c>
      <c r="C149" s="186" t="s">
        <v>102</v>
      </c>
      <c r="D149" s="130">
        <v>10</v>
      </c>
      <c r="E149" s="130">
        <v>1560</v>
      </c>
      <c r="F149" s="130"/>
      <c r="G149" s="138"/>
      <c r="H149" s="130">
        <v>1560</v>
      </c>
      <c r="I149" s="130">
        <v>29640</v>
      </c>
      <c r="J149" s="130">
        <v>16841</v>
      </c>
      <c r="K149" s="130">
        <v>1773</v>
      </c>
      <c r="L149" s="138"/>
      <c r="M149" s="130"/>
    </row>
    <row r="150" spans="1:13" ht="14.25" hidden="1" customHeight="1" outlineLevel="1" x14ac:dyDescent="0.2">
      <c r="A150" s="130">
        <v>6</v>
      </c>
      <c r="B150" s="186" t="s">
        <v>415</v>
      </c>
      <c r="C150" s="186" t="s">
        <v>102</v>
      </c>
      <c r="D150" s="130">
        <v>11</v>
      </c>
      <c r="E150" s="130">
        <v>1585</v>
      </c>
      <c r="F150" s="130"/>
      <c r="G150" s="138"/>
      <c r="H150" s="130">
        <v>1585</v>
      </c>
      <c r="I150" s="130">
        <v>30115</v>
      </c>
      <c r="J150" s="130">
        <v>17111</v>
      </c>
      <c r="K150" s="130">
        <v>1801</v>
      </c>
      <c r="L150" s="138"/>
      <c r="M150" s="130"/>
    </row>
    <row r="151" spans="1:13" ht="14.25" hidden="1" customHeight="1" outlineLevel="1" x14ac:dyDescent="0.2">
      <c r="A151" s="130">
        <v>6</v>
      </c>
      <c r="B151" s="186" t="s">
        <v>415</v>
      </c>
      <c r="C151" s="186" t="s">
        <v>102</v>
      </c>
      <c r="D151" s="130">
        <v>12</v>
      </c>
      <c r="E151" s="130">
        <v>1610</v>
      </c>
      <c r="F151" s="130"/>
      <c r="G151" s="138"/>
      <c r="H151" s="130">
        <v>1610</v>
      </c>
      <c r="I151" s="130">
        <v>30590</v>
      </c>
      <c r="J151" s="130">
        <v>17381</v>
      </c>
      <c r="K151" s="130">
        <v>1830</v>
      </c>
      <c r="L151" s="138"/>
      <c r="M151" s="130"/>
    </row>
    <row r="152" spans="1:13" ht="14.25" hidden="1" customHeight="1" outlineLevel="1" x14ac:dyDescent="0.2">
      <c r="A152" s="130">
        <v>6</v>
      </c>
      <c r="B152" s="186" t="s">
        <v>415</v>
      </c>
      <c r="C152" s="186" t="s">
        <v>103</v>
      </c>
      <c r="D152" s="130">
        <v>1</v>
      </c>
      <c r="E152" s="130">
        <v>1690.5</v>
      </c>
      <c r="F152" s="130"/>
      <c r="G152" s="138"/>
      <c r="H152" s="130">
        <v>1690.5</v>
      </c>
      <c r="I152" s="130">
        <v>32119.5</v>
      </c>
      <c r="J152" s="130">
        <v>18250</v>
      </c>
      <c r="K152" s="130">
        <v>1921</v>
      </c>
      <c r="L152" s="138"/>
      <c r="M152" s="130"/>
    </row>
    <row r="153" spans="1:13" ht="14.25" customHeight="1" collapsed="1" x14ac:dyDescent="0.2">
      <c r="A153" s="128">
        <v>7</v>
      </c>
      <c r="B153" s="185" t="s">
        <v>416</v>
      </c>
      <c r="C153" s="185" t="s">
        <v>101</v>
      </c>
      <c r="D153" s="128">
        <v>1</v>
      </c>
      <c r="E153" s="128" t="s">
        <v>123</v>
      </c>
      <c r="F153" s="128"/>
      <c r="G153" s="137"/>
      <c r="H153" s="128" t="s">
        <v>123</v>
      </c>
      <c r="I153" s="128" t="s">
        <v>123</v>
      </c>
      <c r="J153" s="128" t="s">
        <v>123</v>
      </c>
      <c r="K153" s="128" t="s">
        <v>123</v>
      </c>
      <c r="L153" s="137"/>
      <c r="M153" s="128"/>
    </row>
    <row r="154" spans="1:13" ht="14.25" hidden="1" customHeight="1" outlineLevel="1" x14ac:dyDescent="0.2">
      <c r="A154" s="130">
        <v>7</v>
      </c>
      <c r="B154" s="186" t="s">
        <v>416</v>
      </c>
      <c r="C154" s="186" t="s">
        <v>101</v>
      </c>
      <c r="D154" s="130">
        <v>2</v>
      </c>
      <c r="E154" s="130" t="s">
        <v>123</v>
      </c>
      <c r="F154" s="130"/>
      <c r="G154" s="138"/>
      <c r="H154" s="130" t="s">
        <v>123</v>
      </c>
      <c r="I154" s="130" t="s">
        <v>123</v>
      </c>
      <c r="J154" s="130" t="s">
        <v>123</v>
      </c>
      <c r="K154" s="130" t="s">
        <v>123</v>
      </c>
      <c r="L154" s="138"/>
      <c r="M154" s="130"/>
    </row>
    <row r="155" spans="1:13" ht="14.25" hidden="1" customHeight="1" outlineLevel="1" x14ac:dyDescent="0.2">
      <c r="A155" s="130">
        <v>7</v>
      </c>
      <c r="B155" s="186" t="s">
        <v>416</v>
      </c>
      <c r="C155" s="186" t="s">
        <v>101</v>
      </c>
      <c r="D155" s="130">
        <v>3</v>
      </c>
      <c r="E155" s="130" t="s">
        <v>123</v>
      </c>
      <c r="F155" s="130"/>
      <c r="G155" s="138"/>
      <c r="H155" s="130" t="s">
        <v>123</v>
      </c>
      <c r="I155" s="130" t="s">
        <v>123</v>
      </c>
      <c r="J155" s="130" t="s">
        <v>123</v>
      </c>
      <c r="K155" s="130" t="s">
        <v>123</v>
      </c>
      <c r="L155" s="138"/>
      <c r="M155" s="130"/>
    </row>
    <row r="156" spans="1:13" ht="14.25" hidden="1" customHeight="1" outlineLevel="1" x14ac:dyDescent="0.2">
      <c r="A156" s="130">
        <v>7</v>
      </c>
      <c r="B156" s="186" t="s">
        <v>416</v>
      </c>
      <c r="C156" s="186" t="s">
        <v>101</v>
      </c>
      <c r="D156" s="130">
        <v>4</v>
      </c>
      <c r="E156" s="130" t="s">
        <v>123</v>
      </c>
      <c r="F156" s="130"/>
      <c r="G156" s="138"/>
      <c r="H156" s="130" t="s">
        <v>123</v>
      </c>
      <c r="I156" s="130" t="s">
        <v>123</v>
      </c>
      <c r="J156" s="130" t="s">
        <v>123</v>
      </c>
      <c r="K156" s="130" t="s">
        <v>123</v>
      </c>
      <c r="L156" s="138"/>
      <c r="M156" s="130"/>
    </row>
    <row r="157" spans="1:13" ht="14.25" hidden="1" customHeight="1" outlineLevel="1" x14ac:dyDescent="0.2">
      <c r="A157" s="130">
        <v>7</v>
      </c>
      <c r="B157" s="186" t="s">
        <v>416</v>
      </c>
      <c r="C157" s="186" t="s">
        <v>101</v>
      </c>
      <c r="D157" s="130">
        <v>5</v>
      </c>
      <c r="E157" s="130">
        <v>1420</v>
      </c>
      <c r="F157" s="130"/>
      <c r="G157" s="138"/>
      <c r="H157" s="130">
        <v>1420</v>
      </c>
      <c r="I157" s="130">
        <v>7100</v>
      </c>
      <c r="J157" s="130">
        <v>2367</v>
      </c>
      <c r="K157" s="130">
        <v>473</v>
      </c>
      <c r="L157" s="138"/>
      <c r="M157" s="130"/>
    </row>
    <row r="158" spans="1:13" ht="14.25" hidden="1" customHeight="1" outlineLevel="1" x14ac:dyDescent="0.2">
      <c r="A158" s="130">
        <v>7</v>
      </c>
      <c r="B158" s="186" t="s">
        <v>416</v>
      </c>
      <c r="C158" s="186" t="s">
        <v>101</v>
      </c>
      <c r="D158" s="130">
        <v>6</v>
      </c>
      <c r="E158" s="130">
        <v>1560</v>
      </c>
      <c r="F158" s="130"/>
      <c r="G158" s="138"/>
      <c r="H158" s="130">
        <v>1560</v>
      </c>
      <c r="I158" s="130">
        <v>7800</v>
      </c>
      <c r="J158" s="130">
        <v>2600</v>
      </c>
      <c r="K158" s="130">
        <v>520</v>
      </c>
      <c r="L158" s="138"/>
      <c r="M158" s="130"/>
    </row>
    <row r="159" spans="1:13" ht="14.25" hidden="1" customHeight="1" outlineLevel="1" x14ac:dyDescent="0.2">
      <c r="A159" s="130">
        <v>7</v>
      </c>
      <c r="B159" s="186" t="s">
        <v>416</v>
      </c>
      <c r="C159" s="186" t="s">
        <v>101</v>
      </c>
      <c r="D159" s="130">
        <v>7</v>
      </c>
      <c r="E159" s="130">
        <v>1710</v>
      </c>
      <c r="F159" s="130"/>
      <c r="G159" s="138"/>
      <c r="H159" s="130">
        <v>1710</v>
      </c>
      <c r="I159" s="130">
        <v>8550</v>
      </c>
      <c r="J159" s="130">
        <v>2850</v>
      </c>
      <c r="K159" s="130">
        <v>570</v>
      </c>
      <c r="L159" s="138"/>
      <c r="M159" s="130"/>
    </row>
    <row r="160" spans="1:13" ht="14.25" hidden="1" customHeight="1" outlineLevel="1" x14ac:dyDescent="0.2">
      <c r="A160" s="130">
        <v>7</v>
      </c>
      <c r="B160" s="186" t="s">
        <v>416</v>
      </c>
      <c r="C160" s="186" t="s">
        <v>101</v>
      </c>
      <c r="D160" s="130">
        <v>8</v>
      </c>
      <c r="E160" s="130">
        <v>1880</v>
      </c>
      <c r="F160" s="130"/>
      <c r="G160" s="138"/>
      <c r="H160" s="130">
        <v>1880</v>
      </c>
      <c r="I160" s="130">
        <v>9400</v>
      </c>
      <c r="J160" s="130">
        <v>3133</v>
      </c>
      <c r="K160" s="130">
        <v>627</v>
      </c>
      <c r="L160" s="138"/>
      <c r="M160" s="130"/>
    </row>
    <row r="161" spans="1:13" ht="14.25" hidden="1" customHeight="1" outlineLevel="1" x14ac:dyDescent="0.2">
      <c r="A161" s="130">
        <v>7</v>
      </c>
      <c r="B161" s="186" t="s">
        <v>416</v>
      </c>
      <c r="C161" s="186" t="s">
        <v>101</v>
      </c>
      <c r="D161" s="130">
        <v>9</v>
      </c>
      <c r="E161" s="130">
        <v>2070</v>
      </c>
      <c r="F161" s="130"/>
      <c r="G161" s="138"/>
      <c r="H161" s="130">
        <v>2070</v>
      </c>
      <c r="I161" s="130">
        <v>10350</v>
      </c>
      <c r="J161" s="130">
        <v>3450</v>
      </c>
      <c r="K161" s="130">
        <v>690</v>
      </c>
      <c r="L161" s="138"/>
      <c r="M161" s="130"/>
    </row>
    <row r="162" spans="1:13" ht="14.25" hidden="1" customHeight="1" outlineLevel="1" x14ac:dyDescent="0.2">
      <c r="A162" s="130">
        <v>7</v>
      </c>
      <c r="B162" s="186" t="s">
        <v>416</v>
      </c>
      <c r="C162" s="186" t="s">
        <v>101</v>
      </c>
      <c r="D162" s="130">
        <v>10</v>
      </c>
      <c r="E162" s="130">
        <v>2280</v>
      </c>
      <c r="F162" s="130"/>
      <c r="G162" s="138"/>
      <c r="H162" s="130">
        <v>2280</v>
      </c>
      <c r="I162" s="130">
        <v>11400</v>
      </c>
      <c r="J162" s="130">
        <v>3800</v>
      </c>
      <c r="K162" s="130">
        <v>760</v>
      </c>
      <c r="L162" s="138"/>
      <c r="M162" s="130"/>
    </row>
    <row r="163" spans="1:13" ht="14.25" hidden="1" customHeight="1" outlineLevel="1" x14ac:dyDescent="0.2">
      <c r="A163" s="130">
        <v>7</v>
      </c>
      <c r="B163" s="186" t="s">
        <v>416</v>
      </c>
      <c r="C163" s="186" t="s">
        <v>101</v>
      </c>
      <c r="D163" s="130">
        <v>11</v>
      </c>
      <c r="E163" s="130">
        <v>2510</v>
      </c>
      <c r="F163" s="130"/>
      <c r="G163" s="138"/>
      <c r="H163" s="130">
        <v>2510</v>
      </c>
      <c r="I163" s="130">
        <v>12550</v>
      </c>
      <c r="J163" s="130">
        <v>4183</v>
      </c>
      <c r="K163" s="130">
        <v>837</v>
      </c>
      <c r="L163" s="138"/>
      <c r="M163" s="130"/>
    </row>
    <row r="164" spans="1:13" ht="14.25" hidden="1" customHeight="1" outlineLevel="1" x14ac:dyDescent="0.2">
      <c r="A164" s="130">
        <v>7</v>
      </c>
      <c r="B164" s="186" t="s">
        <v>416</v>
      </c>
      <c r="C164" s="186" t="s">
        <v>101</v>
      </c>
      <c r="D164" s="130">
        <v>12</v>
      </c>
      <c r="E164" s="130">
        <v>2760</v>
      </c>
      <c r="F164" s="130"/>
      <c r="G164" s="138"/>
      <c r="H164" s="130">
        <v>2760</v>
      </c>
      <c r="I164" s="130">
        <v>13800</v>
      </c>
      <c r="J164" s="130">
        <v>4600</v>
      </c>
      <c r="K164" s="130">
        <v>920</v>
      </c>
      <c r="L164" s="138"/>
      <c r="M164" s="130"/>
    </row>
    <row r="165" spans="1:13" ht="14.25" hidden="1" customHeight="1" outlineLevel="1" x14ac:dyDescent="0.2">
      <c r="A165" s="130">
        <v>7</v>
      </c>
      <c r="B165" s="186" t="s">
        <v>416</v>
      </c>
      <c r="C165" s="186" t="s">
        <v>102</v>
      </c>
      <c r="D165" s="130">
        <v>1</v>
      </c>
      <c r="E165" s="130">
        <v>2760</v>
      </c>
      <c r="F165" s="130"/>
      <c r="G165" s="138"/>
      <c r="H165" s="130">
        <v>2760</v>
      </c>
      <c r="I165" s="130">
        <v>13800</v>
      </c>
      <c r="J165" s="130">
        <v>4600</v>
      </c>
      <c r="K165" s="130">
        <v>920</v>
      </c>
      <c r="L165" s="138"/>
      <c r="M165" s="130"/>
    </row>
    <row r="166" spans="1:13" ht="14.25" hidden="1" customHeight="1" outlineLevel="1" x14ac:dyDescent="0.2">
      <c r="A166" s="130">
        <v>7</v>
      </c>
      <c r="B166" s="186" t="s">
        <v>416</v>
      </c>
      <c r="C166" s="186" t="s">
        <v>102</v>
      </c>
      <c r="D166" s="130">
        <v>2</v>
      </c>
      <c r="E166" s="130">
        <v>2810</v>
      </c>
      <c r="F166" s="130"/>
      <c r="G166" s="138"/>
      <c r="H166" s="130">
        <v>2810</v>
      </c>
      <c r="I166" s="130">
        <v>14050</v>
      </c>
      <c r="J166" s="130">
        <v>4683</v>
      </c>
      <c r="K166" s="130">
        <v>937</v>
      </c>
      <c r="L166" s="138"/>
      <c r="M166" s="130"/>
    </row>
    <row r="167" spans="1:13" ht="14.25" hidden="1" customHeight="1" outlineLevel="1" x14ac:dyDescent="0.2">
      <c r="A167" s="130">
        <v>7</v>
      </c>
      <c r="B167" s="186" t="s">
        <v>416</v>
      </c>
      <c r="C167" s="186" t="s">
        <v>102</v>
      </c>
      <c r="D167" s="130">
        <v>3</v>
      </c>
      <c r="E167" s="130">
        <v>2860</v>
      </c>
      <c r="F167" s="130"/>
      <c r="G167" s="138"/>
      <c r="H167" s="130">
        <v>2860</v>
      </c>
      <c r="I167" s="130">
        <v>14300</v>
      </c>
      <c r="J167" s="130">
        <v>4767</v>
      </c>
      <c r="K167" s="130">
        <v>953</v>
      </c>
      <c r="L167" s="138"/>
      <c r="M167" s="130"/>
    </row>
    <row r="168" spans="1:13" ht="14.25" hidden="1" customHeight="1" outlineLevel="1" x14ac:dyDescent="0.2">
      <c r="A168" s="130">
        <v>7</v>
      </c>
      <c r="B168" s="186" t="s">
        <v>416</v>
      </c>
      <c r="C168" s="186" t="s">
        <v>102</v>
      </c>
      <c r="D168" s="130">
        <v>4</v>
      </c>
      <c r="E168" s="130">
        <v>2910</v>
      </c>
      <c r="F168" s="130"/>
      <c r="G168" s="138"/>
      <c r="H168" s="130">
        <v>2910</v>
      </c>
      <c r="I168" s="130">
        <v>14550</v>
      </c>
      <c r="J168" s="130">
        <v>4850</v>
      </c>
      <c r="K168" s="130">
        <v>970</v>
      </c>
      <c r="L168" s="138"/>
      <c r="M168" s="130"/>
    </row>
    <row r="169" spans="1:13" ht="14.25" hidden="1" customHeight="1" outlineLevel="1" x14ac:dyDescent="0.2">
      <c r="A169" s="130">
        <v>7</v>
      </c>
      <c r="B169" s="186" t="s">
        <v>416</v>
      </c>
      <c r="C169" s="186" t="s">
        <v>102</v>
      </c>
      <c r="D169" s="130">
        <v>5</v>
      </c>
      <c r="E169" s="130">
        <v>2960</v>
      </c>
      <c r="F169" s="130"/>
      <c r="G169" s="138"/>
      <c r="H169" s="130">
        <v>2960</v>
      </c>
      <c r="I169" s="130">
        <v>14800</v>
      </c>
      <c r="J169" s="130">
        <v>4933</v>
      </c>
      <c r="K169" s="130">
        <v>987</v>
      </c>
      <c r="L169" s="138"/>
      <c r="M169" s="130"/>
    </row>
    <row r="170" spans="1:13" ht="14.25" hidden="1" customHeight="1" outlineLevel="1" x14ac:dyDescent="0.2">
      <c r="A170" s="130">
        <v>7</v>
      </c>
      <c r="B170" s="186" t="s">
        <v>416</v>
      </c>
      <c r="C170" s="186" t="s">
        <v>102</v>
      </c>
      <c r="D170" s="130">
        <v>6</v>
      </c>
      <c r="E170" s="130">
        <v>3010</v>
      </c>
      <c r="F170" s="130"/>
      <c r="G170" s="138"/>
      <c r="H170" s="130">
        <v>3010</v>
      </c>
      <c r="I170" s="130">
        <v>15050</v>
      </c>
      <c r="J170" s="130">
        <v>5017</v>
      </c>
      <c r="K170" s="130">
        <v>1003</v>
      </c>
      <c r="L170" s="138"/>
      <c r="M170" s="130"/>
    </row>
    <row r="171" spans="1:13" ht="14.25" hidden="1" customHeight="1" outlineLevel="1" x14ac:dyDescent="0.2">
      <c r="A171" s="130">
        <v>7</v>
      </c>
      <c r="B171" s="186" t="s">
        <v>416</v>
      </c>
      <c r="C171" s="186" t="s">
        <v>102</v>
      </c>
      <c r="D171" s="130">
        <v>7</v>
      </c>
      <c r="E171" s="130">
        <v>3060</v>
      </c>
      <c r="F171" s="130"/>
      <c r="G171" s="138"/>
      <c r="H171" s="130">
        <v>3060</v>
      </c>
      <c r="I171" s="130">
        <v>15300</v>
      </c>
      <c r="J171" s="130">
        <v>5100</v>
      </c>
      <c r="K171" s="130">
        <v>1020</v>
      </c>
      <c r="L171" s="138"/>
      <c r="M171" s="130"/>
    </row>
    <row r="172" spans="1:13" ht="14.25" hidden="1" customHeight="1" outlineLevel="1" x14ac:dyDescent="0.2">
      <c r="A172" s="130">
        <v>7</v>
      </c>
      <c r="B172" s="186" t="s">
        <v>416</v>
      </c>
      <c r="C172" s="186" t="s">
        <v>102</v>
      </c>
      <c r="D172" s="130">
        <v>8</v>
      </c>
      <c r="E172" s="130">
        <v>3110</v>
      </c>
      <c r="F172" s="130"/>
      <c r="G172" s="138"/>
      <c r="H172" s="130">
        <v>3110</v>
      </c>
      <c r="I172" s="130">
        <v>15550</v>
      </c>
      <c r="J172" s="130">
        <v>5183</v>
      </c>
      <c r="K172" s="130">
        <v>1037</v>
      </c>
      <c r="L172" s="138"/>
      <c r="M172" s="130"/>
    </row>
    <row r="173" spans="1:13" ht="14.25" hidden="1" customHeight="1" outlineLevel="1" x14ac:dyDescent="0.2">
      <c r="A173" s="130">
        <v>7</v>
      </c>
      <c r="B173" s="186" t="s">
        <v>416</v>
      </c>
      <c r="C173" s="186" t="s">
        <v>102</v>
      </c>
      <c r="D173" s="130">
        <v>9</v>
      </c>
      <c r="E173" s="130">
        <v>3160</v>
      </c>
      <c r="F173" s="130"/>
      <c r="G173" s="138"/>
      <c r="H173" s="130">
        <v>3160</v>
      </c>
      <c r="I173" s="130">
        <v>15800</v>
      </c>
      <c r="J173" s="130">
        <v>5267</v>
      </c>
      <c r="K173" s="130">
        <v>1053</v>
      </c>
      <c r="L173" s="138"/>
      <c r="M173" s="130"/>
    </row>
    <row r="174" spans="1:13" ht="14.25" hidden="1" customHeight="1" outlineLevel="1" x14ac:dyDescent="0.2">
      <c r="A174" s="130">
        <v>7</v>
      </c>
      <c r="B174" s="186" t="s">
        <v>416</v>
      </c>
      <c r="C174" s="186" t="s">
        <v>102</v>
      </c>
      <c r="D174" s="130">
        <v>10</v>
      </c>
      <c r="E174" s="130">
        <v>3210</v>
      </c>
      <c r="F174" s="130"/>
      <c r="G174" s="138"/>
      <c r="H174" s="130">
        <v>3210</v>
      </c>
      <c r="I174" s="130">
        <v>16050</v>
      </c>
      <c r="J174" s="130">
        <v>5350</v>
      </c>
      <c r="K174" s="130">
        <v>1070</v>
      </c>
      <c r="L174" s="138"/>
      <c r="M174" s="130"/>
    </row>
    <row r="175" spans="1:13" ht="14.25" hidden="1" customHeight="1" outlineLevel="1" x14ac:dyDescent="0.2">
      <c r="A175" s="130">
        <v>7</v>
      </c>
      <c r="B175" s="186" t="s">
        <v>416</v>
      </c>
      <c r="C175" s="186" t="s">
        <v>102</v>
      </c>
      <c r="D175" s="130">
        <v>11</v>
      </c>
      <c r="E175" s="130">
        <v>3260</v>
      </c>
      <c r="F175" s="130"/>
      <c r="G175" s="138"/>
      <c r="H175" s="130">
        <v>3260</v>
      </c>
      <c r="I175" s="130">
        <v>16300</v>
      </c>
      <c r="J175" s="130">
        <v>5433</v>
      </c>
      <c r="K175" s="130">
        <v>1087</v>
      </c>
      <c r="L175" s="138"/>
      <c r="M175" s="130"/>
    </row>
    <row r="176" spans="1:13" ht="14.25" hidden="1" customHeight="1" outlineLevel="1" x14ac:dyDescent="0.2">
      <c r="A176" s="130">
        <v>7</v>
      </c>
      <c r="B176" s="186" t="s">
        <v>416</v>
      </c>
      <c r="C176" s="186" t="s">
        <v>102</v>
      </c>
      <c r="D176" s="130">
        <v>12</v>
      </c>
      <c r="E176" s="130">
        <v>3310</v>
      </c>
      <c r="F176" s="130"/>
      <c r="G176" s="138"/>
      <c r="H176" s="130">
        <v>3310</v>
      </c>
      <c r="I176" s="130">
        <v>16550</v>
      </c>
      <c r="J176" s="130">
        <v>5517</v>
      </c>
      <c r="K176" s="130">
        <v>1103</v>
      </c>
      <c r="L176" s="138"/>
      <c r="M176" s="130"/>
    </row>
    <row r="177" spans="1:13" ht="14.25" hidden="1" customHeight="1" outlineLevel="1" x14ac:dyDescent="0.2">
      <c r="A177" s="130">
        <v>7</v>
      </c>
      <c r="B177" s="186" t="s">
        <v>416</v>
      </c>
      <c r="C177" s="186" t="s">
        <v>103</v>
      </c>
      <c r="D177" s="130">
        <v>1</v>
      </c>
      <c r="E177" s="130">
        <v>3475.5</v>
      </c>
      <c r="F177" s="130"/>
      <c r="G177" s="138"/>
      <c r="H177" s="130">
        <v>3475.5</v>
      </c>
      <c r="I177" s="130">
        <v>17377.5</v>
      </c>
      <c r="J177" s="130">
        <v>5792</v>
      </c>
      <c r="K177" s="130">
        <v>1158</v>
      </c>
      <c r="L177" s="138"/>
      <c r="M177" s="130"/>
    </row>
    <row r="178" spans="1:13" ht="14.25" customHeight="1" collapsed="1" x14ac:dyDescent="0.2">
      <c r="A178" s="128">
        <v>8</v>
      </c>
      <c r="B178" s="185" t="s">
        <v>417</v>
      </c>
      <c r="C178" s="185" t="s">
        <v>101</v>
      </c>
      <c r="D178" s="128">
        <v>1</v>
      </c>
      <c r="E178" s="128">
        <v>260</v>
      </c>
      <c r="F178" s="128"/>
      <c r="G178" s="137"/>
      <c r="H178" s="128">
        <v>260</v>
      </c>
      <c r="I178" s="128">
        <v>57200</v>
      </c>
      <c r="J178" s="128">
        <v>4048</v>
      </c>
      <c r="K178" s="128">
        <v>2370</v>
      </c>
      <c r="L178" s="137"/>
      <c r="M178" s="128"/>
    </row>
    <row r="179" spans="1:13" ht="14.25" hidden="1" customHeight="1" outlineLevel="1" x14ac:dyDescent="0.2">
      <c r="A179" s="130">
        <v>8</v>
      </c>
      <c r="B179" s="186" t="s">
        <v>417</v>
      </c>
      <c r="C179" s="186" t="s">
        <v>101</v>
      </c>
      <c r="D179" s="130">
        <v>2</v>
      </c>
      <c r="E179" s="130">
        <v>290</v>
      </c>
      <c r="F179" s="130"/>
      <c r="G179" s="138"/>
      <c r="H179" s="130">
        <v>290</v>
      </c>
      <c r="I179" s="130">
        <v>63800</v>
      </c>
      <c r="J179" s="130">
        <v>4515</v>
      </c>
      <c r="K179" s="130">
        <v>2644</v>
      </c>
      <c r="L179" s="138"/>
      <c r="M179" s="130"/>
    </row>
    <row r="180" spans="1:13" ht="14.25" hidden="1" customHeight="1" outlineLevel="1" x14ac:dyDescent="0.2">
      <c r="A180" s="130">
        <v>8</v>
      </c>
      <c r="B180" s="186" t="s">
        <v>417</v>
      </c>
      <c r="C180" s="186" t="s">
        <v>101</v>
      </c>
      <c r="D180" s="130">
        <v>3</v>
      </c>
      <c r="E180" s="130">
        <v>320</v>
      </c>
      <c r="F180" s="130"/>
      <c r="G180" s="138"/>
      <c r="H180" s="130">
        <v>320</v>
      </c>
      <c r="I180" s="130">
        <v>70400</v>
      </c>
      <c r="J180" s="130">
        <v>4982</v>
      </c>
      <c r="K180" s="130">
        <v>2918</v>
      </c>
      <c r="L180" s="138"/>
      <c r="M180" s="130"/>
    </row>
    <row r="181" spans="1:13" ht="14.25" hidden="1" customHeight="1" outlineLevel="1" x14ac:dyDescent="0.2">
      <c r="A181" s="130">
        <v>8</v>
      </c>
      <c r="B181" s="186" t="s">
        <v>417</v>
      </c>
      <c r="C181" s="186" t="s">
        <v>101</v>
      </c>
      <c r="D181" s="130">
        <v>4</v>
      </c>
      <c r="E181" s="130">
        <v>350</v>
      </c>
      <c r="F181" s="130"/>
      <c r="G181" s="138"/>
      <c r="H181" s="130">
        <v>350</v>
      </c>
      <c r="I181" s="130">
        <v>77000</v>
      </c>
      <c r="J181" s="130">
        <v>5449</v>
      </c>
      <c r="K181" s="130">
        <v>3191</v>
      </c>
      <c r="L181" s="138"/>
      <c r="M181" s="130"/>
    </row>
    <row r="182" spans="1:13" ht="14.25" hidden="1" customHeight="1" outlineLevel="1" x14ac:dyDescent="0.2">
      <c r="A182" s="130">
        <v>8</v>
      </c>
      <c r="B182" s="186" t="s">
        <v>417</v>
      </c>
      <c r="C182" s="186" t="s">
        <v>101</v>
      </c>
      <c r="D182" s="130">
        <v>5</v>
      </c>
      <c r="E182" s="130">
        <v>390</v>
      </c>
      <c r="F182" s="130"/>
      <c r="G182" s="138"/>
      <c r="H182" s="130">
        <v>390</v>
      </c>
      <c r="I182" s="130">
        <v>85800</v>
      </c>
      <c r="J182" s="130">
        <v>6072</v>
      </c>
      <c r="K182" s="130">
        <v>3556</v>
      </c>
      <c r="L182" s="138"/>
      <c r="M182" s="130"/>
    </row>
    <row r="183" spans="1:13" ht="14.25" hidden="1" customHeight="1" outlineLevel="1" x14ac:dyDescent="0.2">
      <c r="A183" s="130">
        <v>8</v>
      </c>
      <c r="B183" s="186" t="s">
        <v>417</v>
      </c>
      <c r="C183" s="186" t="s">
        <v>101</v>
      </c>
      <c r="D183" s="130">
        <v>6</v>
      </c>
      <c r="E183" s="130">
        <v>430</v>
      </c>
      <c r="F183" s="130"/>
      <c r="G183" s="138"/>
      <c r="H183" s="130">
        <v>430</v>
      </c>
      <c r="I183" s="130">
        <v>94600</v>
      </c>
      <c r="J183" s="130">
        <v>6695</v>
      </c>
      <c r="K183" s="130">
        <v>3920</v>
      </c>
      <c r="L183" s="138"/>
      <c r="M183" s="130"/>
    </row>
    <row r="184" spans="1:13" ht="14.25" hidden="1" customHeight="1" outlineLevel="1" x14ac:dyDescent="0.2">
      <c r="A184" s="130">
        <v>8</v>
      </c>
      <c r="B184" s="186" t="s">
        <v>417</v>
      </c>
      <c r="C184" s="186" t="s">
        <v>101</v>
      </c>
      <c r="D184" s="130">
        <v>7</v>
      </c>
      <c r="E184" s="130">
        <v>470</v>
      </c>
      <c r="F184" s="130"/>
      <c r="G184" s="138"/>
      <c r="H184" s="130">
        <v>470</v>
      </c>
      <c r="I184" s="130">
        <v>103400</v>
      </c>
      <c r="J184" s="130">
        <v>7318</v>
      </c>
      <c r="K184" s="130">
        <v>4285</v>
      </c>
      <c r="L184" s="138"/>
      <c r="M184" s="130"/>
    </row>
    <row r="185" spans="1:13" ht="14.25" hidden="1" customHeight="1" outlineLevel="1" x14ac:dyDescent="0.2">
      <c r="A185" s="130">
        <v>8</v>
      </c>
      <c r="B185" s="186" t="s">
        <v>417</v>
      </c>
      <c r="C185" s="186" t="s">
        <v>101</v>
      </c>
      <c r="D185" s="130">
        <v>8</v>
      </c>
      <c r="E185" s="130">
        <v>520</v>
      </c>
      <c r="F185" s="130"/>
      <c r="G185" s="138"/>
      <c r="H185" s="130">
        <v>520</v>
      </c>
      <c r="I185" s="130">
        <v>114400</v>
      </c>
      <c r="J185" s="130">
        <v>8096</v>
      </c>
      <c r="K185" s="130">
        <v>4741</v>
      </c>
      <c r="L185" s="138"/>
      <c r="M185" s="130"/>
    </row>
    <row r="186" spans="1:13" ht="14.25" hidden="1" customHeight="1" outlineLevel="1" x14ac:dyDescent="0.2">
      <c r="A186" s="130">
        <v>8</v>
      </c>
      <c r="B186" s="186" t="s">
        <v>417</v>
      </c>
      <c r="C186" s="186" t="s">
        <v>101</v>
      </c>
      <c r="D186" s="130">
        <v>9</v>
      </c>
      <c r="E186" s="130">
        <v>570</v>
      </c>
      <c r="F186" s="130"/>
      <c r="G186" s="138"/>
      <c r="H186" s="130">
        <v>570</v>
      </c>
      <c r="I186" s="130">
        <v>125400</v>
      </c>
      <c r="J186" s="130">
        <v>8875</v>
      </c>
      <c r="K186" s="130">
        <v>5197</v>
      </c>
      <c r="L186" s="138"/>
      <c r="M186" s="130"/>
    </row>
    <row r="187" spans="1:13" ht="14.25" hidden="1" customHeight="1" outlineLevel="1" x14ac:dyDescent="0.2">
      <c r="A187" s="130">
        <v>8</v>
      </c>
      <c r="B187" s="186" t="s">
        <v>417</v>
      </c>
      <c r="C187" s="186" t="s">
        <v>101</v>
      </c>
      <c r="D187" s="130">
        <v>10</v>
      </c>
      <c r="E187" s="130">
        <v>630</v>
      </c>
      <c r="F187" s="130"/>
      <c r="G187" s="138"/>
      <c r="H187" s="130">
        <v>630</v>
      </c>
      <c r="I187" s="130">
        <v>138600</v>
      </c>
      <c r="J187" s="130">
        <v>9809</v>
      </c>
      <c r="K187" s="130">
        <v>5744</v>
      </c>
      <c r="L187" s="138"/>
      <c r="M187" s="130"/>
    </row>
    <row r="188" spans="1:13" ht="14.25" hidden="1" customHeight="1" outlineLevel="1" x14ac:dyDescent="0.2">
      <c r="A188" s="130">
        <v>8</v>
      </c>
      <c r="B188" s="186" t="s">
        <v>417</v>
      </c>
      <c r="C188" s="186" t="s">
        <v>101</v>
      </c>
      <c r="D188" s="130">
        <v>11</v>
      </c>
      <c r="E188" s="130">
        <v>690</v>
      </c>
      <c r="F188" s="130"/>
      <c r="G188" s="138"/>
      <c r="H188" s="130">
        <v>690</v>
      </c>
      <c r="I188" s="130">
        <v>151800</v>
      </c>
      <c r="J188" s="130">
        <v>10743</v>
      </c>
      <c r="K188" s="130">
        <v>6291</v>
      </c>
      <c r="L188" s="138"/>
      <c r="M188" s="130"/>
    </row>
    <row r="189" spans="1:13" ht="14.25" hidden="1" customHeight="1" outlineLevel="1" x14ac:dyDescent="0.2">
      <c r="A189" s="130">
        <v>8</v>
      </c>
      <c r="B189" s="186" t="s">
        <v>417</v>
      </c>
      <c r="C189" s="186" t="s">
        <v>101</v>
      </c>
      <c r="D189" s="130">
        <v>12</v>
      </c>
      <c r="E189" s="130">
        <v>760</v>
      </c>
      <c r="F189" s="130"/>
      <c r="G189" s="138"/>
      <c r="H189" s="130">
        <v>760</v>
      </c>
      <c r="I189" s="130">
        <v>167200</v>
      </c>
      <c r="J189" s="130">
        <v>11833</v>
      </c>
      <c r="K189" s="130">
        <v>6929</v>
      </c>
      <c r="L189" s="138"/>
      <c r="M189" s="130"/>
    </row>
    <row r="190" spans="1:13" ht="14.25" hidden="1" customHeight="1" outlineLevel="1" x14ac:dyDescent="0.2">
      <c r="A190" s="130">
        <v>8</v>
      </c>
      <c r="B190" s="186" t="s">
        <v>417</v>
      </c>
      <c r="C190" s="186" t="s">
        <v>102</v>
      </c>
      <c r="D190" s="130">
        <v>1</v>
      </c>
      <c r="E190" s="130">
        <v>760</v>
      </c>
      <c r="F190" s="130"/>
      <c r="G190" s="138"/>
      <c r="H190" s="130">
        <v>760</v>
      </c>
      <c r="I190" s="130">
        <v>167200</v>
      </c>
      <c r="J190" s="130">
        <v>11833</v>
      </c>
      <c r="K190" s="130">
        <v>6929</v>
      </c>
      <c r="L190" s="138"/>
      <c r="M190" s="130"/>
    </row>
    <row r="191" spans="1:13" ht="14.25" hidden="1" customHeight="1" outlineLevel="1" x14ac:dyDescent="0.2">
      <c r="A191" s="130">
        <v>8</v>
      </c>
      <c r="B191" s="186" t="s">
        <v>417</v>
      </c>
      <c r="C191" s="186" t="s">
        <v>102</v>
      </c>
      <c r="D191" s="130">
        <v>2</v>
      </c>
      <c r="E191" s="130">
        <v>774</v>
      </c>
      <c r="F191" s="130"/>
      <c r="G191" s="138"/>
      <c r="H191" s="130">
        <v>774</v>
      </c>
      <c r="I191" s="130">
        <v>170280</v>
      </c>
      <c r="J191" s="130">
        <v>12051</v>
      </c>
      <c r="K191" s="130">
        <v>7057</v>
      </c>
      <c r="L191" s="138"/>
      <c r="M191" s="130"/>
    </row>
    <row r="192" spans="1:13" ht="14.25" hidden="1" customHeight="1" outlineLevel="1" x14ac:dyDescent="0.2">
      <c r="A192" s="130">
        <v>8</v>
      </c>
      <c r="B192" s="186" t="s">
        <v>417</v>
      </c>
      <c r="C192" s="186" t="s">
        <v>102</v>
      </c>
      <c r="D192" s="130">
        <v>3</v>
      </c>
      <c r="E192" s="130">
        <v>788</v>
      </c>
      <c r="F192" s="130"/>
      <c r="G192" s="138"/>
      <c r="H192" s="130">
        <v>788</v>
      </c>
      <c r="I192" s="130">
        <v>173360</v>
      </c>
      <c r="J192" s="130">
        <v>12269</v>
      </c>
      <c r="K192" s="130">
        <v>7184</v>
      </c>
      <c r="L192" s="138"/>
      <c r="M192" s="130"/>
    </row>
    <row r="193" spans="1:13" ht="14.25" hidden="1" customHeight="1" outlineLevel="1" x14ac:dyDescent="0.2">
      <c r="A193" s="130">
        <v>8</v>
      </c>
      <c r="B193" s="186" t="s">
        <v>417</v>
      </c>
      <c r="C193" s="186" t="s">
        <v>102</v>
      </c>
      <c r="D193" s="130">
        <v>4</v>
      </c>
      <c r="E193" s="130">
        <v>802</v>
      </c>
      <c r="F193" s="130"/>
      <c r="G193" s="138"/>
      <c r="H193" s="130">
        <v>802</v>
      </c>
      <c r="I193" s="130">
        <v>176440</v>
      </c>
      <c r="J193" s="130">
        <v>12487</v>
      </c>
      <c r="K193" s="130">
        <v>7312</v>
      </c>
      <c r="L193" s="138"/>
      <c r="M193" s="130"/>
    </row>
    <row r="194" spans="1:13" ht="14.25" hidden="1" customHeight="1" outlineLevel="1" x14ac:dyDescent="0.2">
      <c r="A194" s="130">
        <v>8</v>
      </c>
      <c r="B194" s="186" t="s">
        <v>417</v>
      </c>
      <c r="C194" s="186" t="s">
        <v>102</v>
      </c>
      <c r="D194" s="130">
        <v>5</v>
      </c>
      <c r="E194" s="130">
        <v>816</v>
      </c>
      <c r="F194" s="130"/>
      <c r="G194" s="138"/>
      <c r="H194" s="130">
        <v>816</v>
      </c>
      <c r="I194" s="130">
        <v>179520</v>
      </c>
      <c r="J194" s="130">
        <v>12705</v>
      </c>
      <c r="K194" s="130">
        <v>7440</v>
      </c>
      <c r="L194" s="138"/>
      <c r="M194" s="130"/>
    </row>
    <row r="195" spans="1:13" ht="14.25" hidden="1" customHeight="1" outlineLevel="1" x14ac:dyDescent="0.2">
      <c r="A195" s="130">
        <v>8</v>
      </c>
      <c r="B195" s="186" t="s">
        <v>417</v>
      </c>
      <c r="C195" s="186" t="s">
        <v>102</v>
      </c>
      <c r="D195" s="130">
        <v>6</v>
      </c>
      <c r="E195" s="130">
        <v>830</v>
      </c>
      <c r="F195" s="130"/>
      <c r="G195" s="138"/>
      <c r="H195" s="130">
        <v>830</v>
      </c>
      <c r="I195" s="130">
        <v>182600</v>
      </c>
      <c r="J195" s="130">
        <v>12923</v>
      </c>
      <c r="K195" s="130">
        <v>7567</v>
      </c>
      <c r="L195" s="138"/>
      <c r="M195" s="130"/>
    </row>
    <row r="196" spans="1:13" ht="14.25" hidden="1" customHeight="1" outlineLevel="1" x14ac:dyDescent="0.2">
      <c r="A196" s="130">
        <v>8</v>
      </c>
      <c r="B196" s="186" t="s">
        <v>417</v>
      </c>
      <c r="C196" s="186" t="s">
        <v>102</v>
      </c>
      <c r="D196" s="130">
        <v>7</v>
      </c>
      <c r="E196" s="130">
        <v>844</v>
      </c>
      <c r="F196" s="130"/>
      <c r="G196" s="138"/>
      <c r="H196" s="130">
        <v>844</v>
      </c>
      <c r="I196" s="130">
        <v>185680</v>
      </c>
      <c r="J196" s="130">
        <v>13141</v>
      </c>
      <c r="K196" s="130">
        <v>7695</v>
      </c>
      <c r="L196" s="138"/>
      <c r="M196" s="130"/>
    </row>
    <row r="197" spans="1:13" ht="14.25" hidden="1" customHeight="1" outlineLevel="1" x14ac:dyDescent="0.2">
      <c r="A197" s="130">
        <v>8</v>
      </c>
      <c r="B197" s="186" t="s">
        <v>417</v>
      </c>
      <c r="C197" s="186" t="s">
        <v>102</v>
      </c>
      <c r="D197" s="130">
        <v>8</v>
      </c>
      <c r="E197" s="130">
        <v>858</v>
      </c>
      <c r="F197" s="130"/>
      <c r="G197" s="138"/>
      <c r="H197" s="130">
        <v>858</v>
      </c>
      <c r="I197" s="130">
        <v>188760</v>
      </c>
      <c r="J197" s="130">
        <v>13359</v>
      </c>
      <c r="K197" s="130">
        <v>7823</v>
      </c>
      <c r="L197" s="138"/>
      <c r="M197" s="130"/>
    </row>
    <row r="198" spans="1:13" ht="14.25" hidden="1" customHeight="1" outlineLevel="1" x14ac:dyDescent="0.2">
      <c r="A198" s="130">
        <v>8</v>
      </c>
      <c r="B198" s="186" t="s">
        <v>417</v>
      </c>
      <c r="C198" s="186" t="s">
        <v>102</v>
      </c>
      <c r="D198" s="130">
        <v>9</v>
      </c>
      <c r="E198" s="130">
        <v>872</v>
      </c>
      <c r="F198" s="130"/>
      <c r="G198" s="138"/>
      <c r="H198" s="130">
        <v>872</v>
      </c>
      <c r="I198" s="130">
        <v>191840</v>
      </c>
      <c r="J198" s="130">
        <v>13577</v>
      </c>
      <c r="K198" s="130">
        <v>7950</v>
      </c>
      <c r="L198" s="138"/>
      <c r="M198" s="130"/>
    </row>
    <row r="199" spans="1:13" ht="14.25" hidden="1" customHeight="1" outlineLevel="1" x14ac:dyDescent="0.2">
      <c r="A199" s="130">
        <v>8</v>
      </c>
      <c r="B199" s="186" t="s">
        <v>417</v>
      </c>
      <c r="C199" s="186" t="s">
        <v>102</v>
      </c>
      <c r="D199" s="130">
        <v>10</v>
      </c>
      <c r="E199" s="130">
        <v>886</v>
      </c>
      <c r="F199" s="130"/>
      <c r="G199" s="138"/>
      <c r="H199" s="130">
        <v>886</v>
      </c>
      <c r="I199" s="130">
        <v>194920</v>
      </c>
      <c r="J199" s="130">
        <v>13795</v>
      </c>
      <c r="K199" s="130">
        <v>8078</v>
      </c>
      <c r="L199" s="138"/>
      <c r="M199" s="130"/>
    </row>
    <row r="200" spans="1:13" ht="14.25" hidden="1" customHeight="1" outlineLevel="1" x14ac:dyDescent="0.2">
      <c r="A200" s="130">
        <v>8</v>
      </c>
      <c r="B200" s="186" t="s">
        <v>417</v>
      </c>
      <c r="C200" s="186" t="s">
        <v>102</v>
      </c>
      <c r="D200" s="130">
        <v>11</v>
      </c>
      <c r="E200" s="130">
        <v>900</v>
      </c>
      <c r="F200" s="130"/>
      <c r="G200" s="138"/>
      <c r="H200" s="130">
        <v>900</v>
      </c>
      <c r="I200" s="130">
        <v>198000</v>
      </c>
      <c r="J200" s="130">
        <v>14013</v>
      </c>
      <c r="K200" s="130">
        <v>8206</v>
      </c>
      <c r="L200" s="138"/>
      <c r="M200" s="130"/>
    </row>
    <row r="201" spans="1:13" ht="14.25" hidden="1" customHeight="1" outlineLevel="1" x14ac:dyDescent="0.2">
      <c r="A201" s="130">
        <v>8</v>
      </c>
      <c r="B201" s="186" t="s">
        <v>417</v>
      </c>
      <c r="C201" s="186" t="s">
        <v>102</v>
      </c>
      <c r="D201" s="130">
        <v>12</v>
      </c>
      <c r="E201" s="130">
        <v>914</v>
      </c>
      <c r="F201" s="130"/>
      <c r="G201" s="138"/>
      <c r="H201" s="130">
        <v>914</v>
      </c>
      <c r="I201" s="130">
        <v>201080</v>
      </c>
      <c r="J201" s="130">
        <v>14231</v>
      </c>
      <c r="K201" s="130">
        <v>8333</v>
      </c>
      <c r="L201" s="138"/>
      <c r="M201" s="130"/>
    </row>
    <row r="202" spans="1:13" ht="14.25" hidden="1" customHeight="1" outlineLevel="1" x14ac:dyDescent="0.2">
      <c r="A202" s="130">
        <v>8</v>
      </c>
      <c r="B202" s="186" t="s">
        <v>417</v>
      </c>
      <c r="C202" s="186" t="s">
        <v>103</v>
      </c>
      <c r="D202" s="130">
        <v>1</v>
      </c>
      <c r="E202" s="130">
        <v>959.7</v>
      </c>
      <c r="F202" s="130"/>
      <c r="G202" s="138"/>
      <c r="H202" s="130">
        <v>959.7</v>
      </c>
      <c r="I202" s="130">
        <v>211134</v>
      </c>
      <c r="J202" s="130">
        <v>14942</v>
      </c>
      <c r="K202" s="130">
        <v>8750</v>
      </c>
      <c r="L202" s="138"/>
      <c r="M202" s="130"/>
    </row>
    <row r="203" spans="1:13" ht="14.25" customHeight="1" collapsed="1" x14ac:dyDescent="0.2">
      <c r="A203" s="128">
        <v>9</v>
      </c>
      <c r="B203" s="185" t="s">
        <v>418</v>
      </c>
      <c r="C203" s="185" t="s">
        <v>101</v>
      </c>
      <c r="D203" s="128">
        <v>1</v>
      </c>
      <c r="E203" s="128" t="s">
        <v>123</v>
      </c>
      <c r="F203" s="128"/>
      <c r="G203" s="137"/>
      <c r="H203" s="128" t="s">
        <v>123</v>
      </c>
      <c r="I203" s="128" t="s">
        <v>123</v>
      </c>
      <c r="J203" s="128" t="s">
        <v>123</v>
      </c>
      <c r="K203" s="128" t="s">
        <v>123</v>
      </c>
      <c r="L203" s="137"/>
      <c r="M203" s="128"/>
    </row>
    <row r="204" spans="1:13" ht="14.25" hidden="1" customHeight="1" outlineLevel="1" x14ac:dyDescent="0.2">
      <c r="A204" s="130">
        <v>9</v>
      </c>
      <c r="B204" s="186" t="s">
        <v>418</v>
      </c>
      <c r="C204" s="186" t="s">
        <v>101</v>
      </c>
      <c r="D204" s="130">
        <v>2</v>
      </c>
      <c r="E204" s="130" t="s">
        <v>123</v>
      </c>
      <c r="F204" s="130"/>
      <c r="G204" s="138"/>
      <c r="H204" s="130" t="s">
        <v>123</v>
      </c>
      <c r="I204" s="130" t="s">
        <v>123</v>
      </c>
      <c r="J204" s="130" t="s">
        <v>123</v>
      </c>
      <c r="K204" s="130" t="s">
        <v>123</v>
      </c>
      <c r="L204" s="138"/>
      <c r="M204" s="130"/>
    </row>
    <row r="205" spans="1:13" ht="14.25" hidden="1" customHeight="1" outlineLevel="1" x14ac:dyDescent="0.2">
      <c r="A205" s="130">
        <v>9</v>
      </c>
      <c r="B205" s="186" t="s">
        <v>418</v>
      </c>
      <c r="C205" s="186" t="s">
        <v>101</v>
      </c>
      <c r="D205" s="130">
        <v>3</v>
      </c>
      <c r="E205" s="130">
        <v>4950</v>
      </c>
      <c r="F205" s="130"/>
      <c r="G205" s="138"/>
      <c r="H205" s="130">
        <v>4950</v>
      </c>
      <c r="I205" s="130">
        <v>4950</v>
      </c>
      <c r="J205" s="130" t="s">
        <v>123</v>
      </c>
      <c r="K205" s="130">
        <v>550</v>
      </c>
      <c r="L205" s="138"/>
      <c r="M205" s="130"/>
    </row>
    <row r="206" spans="1:13" ht="14.25" hidden="1" customHeight="1" outlineLevel="1" x14ac:dyDescent="0.2">
      <c r="A206" s="130">
        <v>9</v>
      </c>
      <c r="B206" s="186" t="s">
        <v>418</v>
      </c>
      <c r="C206" s="186" t="s">
        <v>101</v>
      </c>
      <c r="D206" s="130">
        <v>4</v>
      </c>
      <c r="E206" s="130">
        <v>5430</v>
      </c>
      <c r="F206" s="130"/>
      <c r="G206" s="138"/>
      <c r="H206" s="130">
        <v>5430</v>
      </c>
      <c r="I206" s="130">
        <v>5430</v>
      </c>
      <c r="J206" s="130" t="s">
        <v>123</v>
      </c>
      <c r="K206" s="130">
        <v>603</v>
      </c>
      <c r="L206" s="138"/>
      <c r="M206" s="130"/>
    </row>
    <row r="207" spans="1:13" ht="14.25" hidden="1" customHeight="1" outlineLevel="1" x14ac:dyDescent="0.2">
      <c r="A207" s="130">
        <v>9</v>
      </c>
      <c r="B207" s="186" t="s">
        <v>418</v>
      </c>
      <c r="C207" s="186" t="s">
        <v>101</v>
      </c>
      <c r="D207" s="130">
        <v>5</v>
      </c>
      <c r="E207" s="130">
        <v>5970</v>
      </c>
      <c r="F207" s="130"/>
      <c r="G207" s="138"/>
      <c r="H207" s="130">
        <v>5970</v>
      </c>
      <c r="I207" s="130">
        <v>5970</v>
      </c>
      <c r="J207" s="130" t="s">
        <v>123</v>
      </c>
      <c r="K207" s="130">
        <v>663</v>
      </c>
      <c r="L207" s="138"/>
      <c r="M207" s="130"/>
    </row>
    <row r="208" spans="1:13" ht="14.25" hidden="1" customHeight="1" outlineLevel="1" x14ac:dyDescent="0.2">
      <c r="A208" s="130">
        <v>9</v>
      </c>
      <c r="B208" s="186" t="s">
        <v>418</v>
      </c>
      <c r="C208" s="186" t="s">
        <v>101</v>
      </c>
      <c r="D208" s="130">
        <v>6</v>
      </c>
      <c r="E208" s="130">
        <v>6560</v>
      </c>
      <c r="F208" s="130"/>
      <c r="G208" s="138"/>
      <c r="H208" s="130">
        <v>6560</v>
      </c>
      <c r="I208" s="130">
        <v>6560</v>
      </c>
      <c r="J208" s="130" t="s">
        <v>123</v>
      </c>
      <c r="K208" s="130">
        <v>729</v>
      </c>
      <c r="L208" s="138"/>
      <c r="M208" s="130"/>
    </row>
    <row r="209" spans="1:13" ht="14.25" hidden="1" customHeight="1" outlineLevel="1" x14ac:dyDescent="0.2">
      <c r="A209" s="130">
        <v>9</v>
      </c>
      <c r="B209" s="186" t="s">
        <v>418</v>
      </c>
      <c r="C209" s="186" t="s">
        <v>101</v>
      </c>
      <c r="D209" s="130">
        <v>7</v>
      </c>
      <c r="E209" s="130">
        <v>7200</v>
      </c>
      <c r="F209" s="130"/>
      <c r="G209" s="138"/>
      <c r="H209" s="130">
        <v>7200</v>
      </c>
      <c r="I209" s="130">
        <v>7200</v>
      </c>
      <c r="J209" s="130" t="s">
        <v>123</v>
      </c>
      <c r="K209" s="130">
        <v>800</v>
      </c>
      <c r="L209" s="138"/>
      <c r="M209" s="130"/>
    </row>
    <row r="210" spans="1:13" ht="14.25" hidden="1" customHeight="1" outlineLevel="1" x14ac:dyDescent="0.2">
      <c r="A210" s="130">
        <v>9</v>
      </c>
      <c r="B210" s="186" t="s">
        <v>418</v>
      </c>
      <c r="C210" s="186" t="s">
        <v>101</v>
      </c>
      <c r="D210" s="130">
        <v>8</v>
      </c>
      <c r="E210" s="130">
        <v>7910</v>
      </c>
      <c r="F210" s="130"/>
      <c r="G210" s="138"/>
      <c r="H210" s="130">
        <v>7910</v>
      </c>
      <c r="I210" s="130">
        <v>7910</v>
      </c>
      <c r="J210" s="130" t="s">
        <v>123</v>
      </c>
      <c r="K210" s="130">
        <v>879</v>
      </c>
      <c r="L210" s="138"/>
      <c r="M210" s="130"/>
    </row>
    <row r="211" spans="1:13" ht="14.25" hidden="1" customHeight="1" outlineLevel="1" x14ac:dyDescent="0.2">
      <c r="A211" s="130">
        <v>9</v>
      </c>
      <c r="B211" s="186" t="s">
        <v>418</v>
      </c>
      <c r="C211" s="186" t="s">
        <v>101</v>
      </c>
      <c r="D211" s="130">
        <v>9</v>
      </c>
      <c r="E211" s="130">
        <v>8690</v>
      </c>
      <c r="F211" s="130"/>
      <c r="G211" s="138"/>
      <c r="H211" s="130">
        <v>8690</v>
      </c>
      <c r="I211" s="130">
        <v>8690</v>
      </c>
      <c r="J211" s="130" t="s">
        <v>123</v>
      </c>
      <c r="K211" s="130">
        <v>966</v>
      </c>
      <c r="L211" s="138"/>
      <c r="M211" s="130"/>
    </row>
    <row r="212" spans="1:13" ht="14.25" hidden="1" customHeight="1" outlineLevel="1" x14ac:dyDescent="0.2">
      <c r="A212" s="130">
        <v>9</v>
      </c>
      <c r="B212" s="186" t="s">
        <v>418</v>
      </c>
      <c r="C212" s="186" t="s">
        <v>101</v>
      </c>
      <c r="D212" s="130">
        <v>10</v>
      </c>
      <c r="E212" s="130">
        <v>9560</v>
      </c>
      <c r="F212" s="130"/>
      <c r="G212" s="138"/>
      <c r="H212" s="130">
        <v>9560</v>
      </c>
      <c r="I212" s="130">
        <v>9560</v>
      </c>
      <c r="J212" s="130" t="s">
        <v>123</v>
      </c>
      <c r="K212" s="130">
        <v>1062</v>
      </c>
      <c r="L212" s="138"/>
      <c r="M212" s="130"/>
    </row>
    <row r="213" spans="1:13" ht="14.25" hidden="1" customHeight="1" outlineLevel="1" x14ac:dyDescent="0.2">
      <c r="A213" s="130">
        <v>9</v>
      </c>
      <c r="B213" s="186" t="s">
        <v>418</v>
      </c>
      <c r="C213" s="186" t="s">
        <v>101</v>
      </c>
      <c r="D213" s="130">
        <v>11</v>
      </c>
      <c r="E213" s="130">
        <v>10500</v>
      </c>
      <c r="F213" s="130"/>
      <c r="G213" s="138"/>
      <c r="H213" s="130">
        <v>10500</v>
      </c>
      <c r="I213" s="130">
        <v>10500</v>
      </c>
      <c r="J213" s="130" t="s">
        <v>123</v>
      </c>
      <c r="K213" s="130">
        <v>1167</v>
      </c>
      <c r="L213" s="138"/>
      <c r="M213" s="130"/>
    </row>
    <row r="214" spans="1:13" ht="14.25" hidden="1" customHeight="1" outlineLevel="1" x14ac:dyDescent="0.2">
      <c r="A214" s="130">
        <v>9</v>
      </c>
      <c r="B214" s="186" t="s">
        <v>418</v>
      </c>
      <c r="C214" s="186" t="s">
        <v>101</v>
      </c>
      <c r="D214" s="130">
        <v>12</v>
      </c>
      <c r="E214" s="130">
        <v>11560</v>
      </c>
      <c r="F214" s="130"/>
      <c r="G214" s="138"/>
      <c r="H214" s="130">
        <v>11560</v>
      </c>
      <c r="I214" s="130">
        <v>11560</v>
      </c>
      <c r="J214" s="130" t="s">
        <v>123</v>
      </c>
      <c r="K214" s="130">
        <v>1284</v>
      </c>
      <c r="L214" s="138"/>
      <c r="M214" s="130"/>
    </row>
    <row r="215" spans="1:13" ht="14.25" hidden="1" customHeight="1" outlineLevel="1" x14ac:dyDescent="0.2">
      <c r="A215" s="130">
        <v>9</v>
      </c>
      <c r="B215" s="186" t="s">
        <v>418</v>
      </c>
      <c r="C215" s="186" t="s">
        <v>102</v>
      </c>
      <c r="D215" s="130">
        <v>1</v>
      </c>
      <c r="E215" s="130">
        <v>11560</v>
      </c>
      <c r="F215" s="130"/>
      <c r="G215" s="138"/>
      <c r="H215" s="130">
        <v>11560</v>
      </c>
      <c r="I215" s="130">
        <v>11560</v>
      </c>
      <c r="J215" s="130" t="s">
        <v>123</v>
      </c>
      <c r="K215" s="130">
        <v>1284</v>
      </c>
      <c r="L215" s="138"/>
      <c r="M215" s="130"/>
    </row>
    <row r="216" spans="1:13" ht="14.25" hidden="1" customHeight="1" outlineLevel="1" x14ac:dyDescent="0.2">
      <c r="A216" s="130">
        <v>9</v>
      </c>
      <c r="B216" s="186" t="s">
        <v>418</v>
      </c>
      <c r="C216" s="186" t="s">
        <v>102</v>
      </c>
      <c r="D216" s="130">
        <v>2</v>
      </c>
      <c r="E216" s="130">
        <v>11770</v>
      </c>
      <c r="F216" s="130"/>
      <c r="G216" s="138"/>
      <c r="H216" s="130">
        <v>11770</v>
      </c>
      <c r="I216" s="130">
        <v>11770</v>
      </c>
      <c r="J216" s="130" t="s">
        <v>123</v>
      </c>
      <c r="K216" s="130">
        <v>1308</v>
      </c>
      <c r="L216" s="138"/>
      <c r="M216" s="130"/>
    </row>
    <row r="217" spans="1:13" ht="14.25" hidden="1" customHeight="1" outlineLevel="1" x14ac:dyDescent="0.2">
      <c r="A217" s="130">
        <v>9</v>
      </c>
      <c r="B217" s="186" t="s">
        <v>418</v>
      </c>
      <c r="C217" s="186" t="s">
        <v>102</v>
      </c>
      <c r="D217" s="130">
        <v>3</v>
      </c>
      <c r="E217" s="130">
        <v>11980</v>
      </c>
      <c r="F217" s="130"/>
      <c r="G217" s="138"/>
      <c r="H217" s="130">
        <v>11980</v>
      </c>
      <c r="I217" s="130">
        <v>11980</v>
      </c>
      <c r="J217" s="130" t="s">
        <v>123</v>
      </c>
      <c r="K217" s="130">
        <v>1331</v>
      </c>
      <c r="L217" s="138"/>
      <c r="M217" s="130"/>
    </row>
    <row r="218" spans="1:13" ht="14.25" hidden="1" customHeight="1" outlineLevel="1" x14ac:dyDescent="0.2">
      <c r="A218" s="130">
        <v>9</v>
      </c>
      <c r="B218" s="186" t="s">
        <v>418</v>
      </c>
      <c r="C218" s="186" t="s">
        <v>102</v>
      </c>
      <c r="D218" s="130">
        <v>4</v>
      </c>
      <c r="E218" s="130">
        <v>12190</v>
      </c>
      <c r="F218" s="130"/>
      <c r="G218" s="138"/>
      <c r="H218" s="130">
        <v>12190</v>
      </c>
      <c r="I218" s="130">
        <v>12190</v>
      </c>
      <c r="J218" s="130" t="s">
        <v>123</v>
      </c>
      <c r="K218" s="130">
        <v>1354</v>
      </c>
      <c r="L218" s="138"/>
      <c r="M218" s="130"/>
    </row>
    <row r="219" spans="1:13" ht="14.25" hidden="1" customHeight="1" outlineLevel="1" x14ac:dyDescent="0.2">
      <c r="A219" s="130">
        <v>9</v>
      </c>
      <c r="B219" s="186" t="s">
        <v>418</v>
      </c>
      <c r="C219" s="186" t="s">
        <v>102</v>
      </c>
      <c r="D219" s="130">
        <v>5</v>
      </c>
      <c r="E219" s="130">
        <v>12400</v>
      </c>
      <c r="F219" s="130"/>
      <c r="G219" s="138"/>
      <c r="H219" s="130">
        <v>12400</v>
      </c>
      <c r="I219" s="130">
        <v>12400</v>
      </c>
      <c r="J219" s="130" t="s">
        <v>123</v>
      </c>
      <c r="K219" s="130">
        <v>1378</v>
      </c>
      <c r="L219" s="138"/>
      <c r="M219" s="130"/>
    </row>
    <row r="220" spans="1:13" ht="14.25" hidden="1" customHeight="1" outlineLevel="1" x14ac:dyDescent="0.2">
      <c r="A220" s="130">
        <v>9</v>
      </c>
      <c r="B220" s="186" t="s">
        <v>418</v>
      </c>
      <c r="C220" s="186" t="s">
        <v>102</v>
      </c>
      <c r="D220" s="130">
        <v>6</v>
      </c>
      <c r="E220" s="130">
        <v>12610</v>
      </c>
      <c r="F220" s="130"/>
      <c r="G220" s="138"/>
      <c r="H220" s="130">
        <v>12610</v>
      </c>
      <c r="I220" s="130">
        <v>12610</v>
      </c>
      <c r="J220" s="130" t="s">
        <v>123</v>
      </c>
      <c r="K220" s="130">
        <v>1401</v>
      </c>
      <c r="L220" s="138"/>
      <c r="M220" s="130"/>
    </row>
    <row r="221" spans="1:13" ht="14.25" hidden="1" customHeight="1" outlineLevel="1" x14ac:dyDescent="0.2">
      <c r="A221" s="130">
        <v>9</v>
      </c>
      <c r="B221" s="186" t="s">
        <v>418</v>
      </c>
      <c r="C221" s="186" t="s">
        <v>102</v>
      </c>
      <c r="D221" s="130">
        <v>7</v>
      </c>
      <c r="E221" s="130">
        <v>12820</v>
      </c>
      <c r="F221" s="130"/>
      <c r="G221" s="138"/>
      <c r="H221" s="130">
        <v>12820</v>
      </c>
      <c r="I221" s="130">
        <v>12820</v>
      </c>
      <c r="J221" s="130" t="s">
        <v>123</v>
      </c>
      <c r="K221" s="130">
        <v>1424</v>
      </c>
      <c r="L221" s="138"/>
      <c r="M221" s="130"/>
    </row>
    <row r="222" spans="1:13" ht="14.25" hidden="1" customHeight="1" outlineLevel="1" x14ac:dyDescent="0.2">
      <c r="A222" s="130">
        <v>9</v>
      </c>
      <c r="B222" s="186" t="s">
        <v>418</v>
      </c>
      <c r="C222" s="186" t="s">
        <v>102</v>
      </c>
      <c r="D222" s="130">
        <v>8</v>
      </c>
      <c r="E222" s="130">
        <v>13030</v>
      </c>
      <c r="F222" s="130"/>
      <c r="G222" s="138"/>
      <c r="H222" s="130">
        <v>13030</v>
      </c>
      <c r="I222" s="130">
        <v>13030</v>
      </c>
      <c r="J222" s="130" t="s">
        <v>123</v>
      </c>
      <c r="K222" s="130">
        <v>1448</v>
      </c>
      <c r="L222" s="138"/>
      <c r="M222" s="130"/>
    </row>
    <row r="223" spans="1:13" ht="14.25" hidden="1" customHeight="1" outlineLevel="1" x14ac:dyDescent="0.2">
      <c r="A223" s="130">
        <v>9</v>
      </c>
      <c r="B223" s="186" t="s">
        <v>418</v>
      </c>
      <c r="C223" s="186" t="s">
        <v>102</v>
      </c>
      <c r="D223" s="130">
        <v>9</v>
      </c>
      <c r="E223" s="130">
        <v>13240</v>
      </c>
      <c r="F223" s="130"/>
      <c r="G223" s="138"/>
      <c r="H223" s="130">
        <v>13240</v>
      </c>
      <c r="I223" s="130">
        <v>13240</v>
      </c>
      <c r="J223" s="130" t="s">
        <v>123</v>
      </c>
      <c r="K223" s="130">
        <v>1471</v>
      </c>
      <c r="L223" s="138"/>
      <c r="M223" s="130"/>
    </row>
    <row r="224" spans="1:13" ht="14.25" hidden="1" customHeight="1" outlineLevel="1" x14ac:dyDescent="0.2">
      <c r="A224" s="130">
        <v>9</v>
      </c>
      <c r="B224" s="186" t="s">
        <v>418</v>
      </c>
      <c r="C224" s="186" t="s">
        <v>102</v>
      </c>
      <c r="D224" s="130">
        <v>10</v>
      </c>
      <c r="E224" s="130">
        <v>13450</v>
      </c>
      <c r="F224" s="130"/>
      <c r="G224" s="138"/>
      <c r="H224" s="130">
        <v>13450</v>
      </c>
      <c r="I224" s="130">
        <v>13450</v>
      </c>
      <c r="J224" s="130" t="s">
        <v>123</v>
      </c>
      <c r="K224" s="130">
        <v>1494</v>
      </c>
      <c r="L224" s="138"/>
      <c r="M224" s="130"/>
    </row>
    <row r="225" spans="1:13" ht="14.25" hidden="1" customHeight="1" outlineLevel="1" x14ac:dyDescent="0.2">
      <c r="A225" s="130">
        <v>9</v>
      </c>
      <c r="B225" s="186" t="s">
        <v>418</v>
      </c>
      <c r="C225" s="186" t="s">
        <v>102</v>
      </c>
      <c r="D225" s="130">
        <v>11</v>
      </c>
      <c r="E225" s="130">
        <v>13660</v>
      </c>
      <c r="F225" s="130"/>
      <c r="G225" s="138"/>
      <c r="H225" s="130">
        <v>13660</v>
      </c>
      <c r="I225" s="130">
        <v>13660</v>
      </c>
      <c r="J225" s="130" t="s">
        <v>123</v>
      </c>
      <c r="K225" s="130">
        <v>1518</v>
      </c>
      <c r="L225" s="138"/>
      <c r="M225" s="130"/>
    </row>
    <row r="226" spans="1:13" ht="14.25" hidden="1" customHeight="1" outlineLevel="1" x14ac:dyDescent="0.2">
      <c r="A226" s="130">
        <v>9</v>
      </c>
      <c r="B226" s="186" t="s">
        <v>418</v>
      </c>
      <c r="C226" s="186" t="s">
        <v>102</v>
      </c>
      <c r="D226" s="130">
        <v>12</v>
      </c>
      <c r="E226" s="130">
        <v>13870</v>
      </c>
      <c r="F226" s="130"/>
      <c r="G226" s="138"/>
      <c r="H226" s="130">
        <v>13870</v>
      </c>
      <c r="I226" s="130">
        <v>13870</v>
      </c>
      <c r="J226" s="130" t="s">
        <v>123</v>
      </c>
      <c r="K226" s="130">
        <v>1541</v>
      </c>
      <c r="L226" s="138"/>
      <c r="M226" s="130"/>
    </row>
    <row r="227" spans="1:13" ht="14.25" hidden="1" customHeight="1" outlineLevel="1" x14ac:dyDescent="0.2">
      <c r="A227" s="130">
        <v>9</v>
      </c>
      <c r="B227" s="186" t="s">
        <v>418</v>
      </c>
      <c r="C227" s="186" t="s">
        <v>103</v>
      </c>
      <c r="D227" s="130">
        <v>1</v>
      </c>
      <c r="E227" s="130">
        <v>14563.5</v>
      </c>
      <c r="F227" s="130"/>
      <c r="G227" s="138"/>
      <c r="H227" s="130">
        <v>14563.5</v>
      </c>
      <c r="I227" s="130">
        <v>14563.5</v>
      </c>
      <c r="J227" s="130" t="s">
        <v>123</v>
      </c>
      <c r="K227" s="130">
        <v>1618</v>
      </c>
      <c r="L227" s="138"/>
      <c r="M227" s="130"/>
    </row>
    <row r="228" spans="1:13" ht="14.25" customHeight="1" collapsed="1" x14ac:dyDescent="0.2">
      <c r="A228" s="128">
        <v>11</v>
      </c>
      <c r="B228" s="185" t="s">
        <v>419</v>
      </c>
      <c r="C228" s="185" t="s">
        <v>101</v>
      </c>
      <c r="D228" s="128">
        <v>1</v>
      </c>
      <c r="E228" s="128" t="s">
        <v>123</v>
      </c>
      <c r="F228" s="128"/>
      <c r="G228" s="137"/>
      <c r="H228" s="128" t="s">
        <v>123</v>
      </c>
      <c r="I228" s="128" t="s">
        <v>123</v>
      </c>
      <c r="J228" s="128" t="s">
        <v>123</v>
      </c>
      <c r="K228" s="128" t="s">
        <v>123</v>
      </c>
      <c r="L228" s="137"/>
      <c r="M228" s="128"/>
    </row>
    <row r="229" spans="1:13" ht="14.25" hidden="1" customHeight="1" outlineLevel="1" x14ac:dyDescent="0.2">
      <c r="A229" s="130">
        <v>11</v>
      </c>
      <c r="B229" s="186" t="s">
        <v>419</v>
      </c>
      <c r="C229" s="186" t="s">
        <v>101</v>
      </c>
      <c r="D229" s="130">
        <v>2</v>
      </c>
      <c r="E229" s="130" t="s">
        <v>123</v>
      </c>
      <c r="F229" s="130"/>
      <c r="G229" s="138"/>
      <c r="H229" s="130" t="s">
        <v>123</v>
      </c>
      <c r="I229" s="130" t="s">
        <v>123</v>
      </c>
      <c r="J229" s="130" t="s">
        <v>123</v>
      </c>
      <c r="K229" s="130" t="s">
        <v>123</v>
      </c>
      <c r="L229" s="138"/>
      <c r="M229" s="130"/>
    </row>
    <row r="230" spans="1:13" ht="14.25" hidden="1" customHeight="1" outlineLevel="1" x14ac:dyDescent="0.2">
      <c r="A230" s="130">
        <v>11</v>
      </c>
      <c r="B230" s="186" t="s">
        <v>419</v>
      </c>
      <c r="C230" s="186" t="s">
        <v>101</v>
      </c>
      <c r="D230" s="130">
        <v>3</v>
      </c>
      <c r="E230" s="130" t="s">
        <v>123</v>
      </c>
      <c r="F230" s="130"/>
      <c r="G230" s="138"/>
      <c r="H230" s="130" t="s">
        <v>123</v>
      </c>
      <c r="I230" s="130" t="s">
        <v>123</v>
      </c>
      <c r="J230" s="130" t="s">
        <v>123</v>
      </c>
      <c r="K230" s="130" t="s">
        <v>123</v>
      </c>
      <c r="L230" s="138"/>
      <c r="M230" s="130"/>
    </row>
    <row r="231" spans="1:13" ht="14.25" hidden="1" customHeight="1" outlineLevel="1" x14ac:dyDescent="0.2">
      <c r="A231" s="130">
        <v>11</v>
      </c>
      <c r="B231" s="186" t="s">
        <v>419</v>
      </c>
      <c r="C231" s="186" t="s">
        <v>101</v>
      </c>
      <c r="D231" s="130">
        <v>4</v>
      </c>
      <c r="E231" s="130" t="s">
        <v>123</v>
      </c>
      <c r="F231" s="130"/>
      <c r="G231" s="138"/>
      <c r="H231" s="130" t="s">
        <v>123</v>
      </c>
      <c r="I231" s="130" t="s">
        <v>123</v>
      </c>
      <c r="J231" s="130" t="s">
        <v>123</v>
      </c>
      <c r="K231" s="130" t="s">
        <v>123</v>
      </c>
      <c r="L231" s="138"/>
      <c r="M231" s="130"/>
    </row>
    <row r="232" spans="1:13" ht="14.25" hidden="1" customHeight="1" outlineLevel="1" x14ac:dyDescent="0.2">
      <c r="A232" s="130">
        <v>11</v>
      </c>
      <c r="B232" s="186" t="s">
        <v>419</v>
      </c>
      <c r="C232" s="186" t="s">
        <v>101</v>
      </c>
      <c r="D232" s="130">
        <v>5</v>
      </c>
      <c r="E232" s="130">
        <v>540</v>
      </c>
      <c r="F232" s="130"/>
      <c r="G232" s="138"/>
      <c r="H232" s="130">
        <v>8640</v>
      </c>
      <c r="I232" s="130">
        <v>77760</v>
      </c>
      <c r="J232" s="130">
        <v>9720</v>
      </c>
      <c r="K232" s="130">
        <v>4320</v>
      </c>
      <c r="L232" s="138"/>
      <c r="M232" s="130"/>
    </row>
    <row r="233" spans="1:13" ht="14.25" hidden="1" customHeight="1" outlineLevel="1" x14ac:dyDescent="0.2">
      <c r="A233" s="130">
        <v>11</v>
      </c>
      <c r="B233" s="186" t="s">
        <v>419</v>
      </c>
      <c r="C233" s="186" t="s">
        <v>101</v>
      </c>
      <c r="D233" s="130">
        <v>6</v>
      </c>
      <c r="E233" s="130">
        <v>595</v>
      </c>
      <c r="F233" s="130"/>
      <c r="G233" s="138"/>
      <c r="H233" s="130">
        <v>9520</v>
      </c>
      <c r="I233" s="130">
        <v>85680</v>
      </c>
      <c r="J233" s="130">
        <v>10710</v>
      </c>
      <c r="K233" s="130">
        <v>4760</v>
      </c>
      <c r="L233" s="138"/>
      <c r="M233" s="130"/>
    </row>
    <row r="234" spans="1:13" ht="14.25" hidden="1" customHeight="1" outlineLevel="1" x14ac:dyDescent="0.2">
      <c r="A234" s="130">
        <v>11</v>
      </c>
      <c r="B234" s="186" t="s">
        <v>419</v>
      </c>
      <c r="C234" s="186" t="s">
        <v>101</v>
      </c>
      <c r="D234" s="130">
        <v>7</v>
      </c>
      <c r="E234" s="130">
        <v>655</v>
      </c>
      <c r="F234" s="130"/>
      <c r="G234" s="138"/>
      <c r="H234" s="130">
        <v>10480</v>
      </c>
      <c r="I234" s="130">
        <v>94320</v>
      </c>
      <c r="J234" s="130">
        <v>11790</v>
      </c>
      <c r="K234" s="130">
        <v>5240</v>
      </c>
      <c r="L234" s="138"/>
      <c r="M234" s="130"/>
    </row>
    <row r="235" spans="1:13" ht="14.25" hidden="1" customHeight="1" outlineLevel="1" x14ac:dyDescent="0.2">
      <c r="A235" s="130">
        <v>11</v>
      </c>
      <c r="B235" s="186" t="s">
        <v>419</v>
      </c>
      <c r="C235" s="186" t="s">
        <v>101</v>
      </c>
      <c r="D235" s="130">
        <v>8</v>
      </c>
      <c r="E235" s="130">
        <v>720</v>
      </c>
      <c r="F235" s="130"/>
      <c r="G235" s="138"/>
      <c r="H235" s="130">
        <v>11520</v>
      </c>
      <c r="I235" s="130">
        <v>103680</v>
      </c>
      <c r="J235" s="130">
        <v>12960</v>
      </c>
      <c r="K235" s="130">
        <v>5760</v>
      </c>
      <c r="L235" s="138"/>
      <c r="M235" s="130"/>
    </row>
    <row r="236" spans="1:13" ht="14.25" hidden="1" customHeight="1" outlineLevel="1" x14ac:dyDescent="0.2">
      <c r="A236" s="130">
        <v>11</v>
      </c>
      <c r="B236" s="186" t="s">
        <v>419</v>
      </c>
      <c r="C236" s="186" t="s">
        <v>101</v>
      </c>
      <c r="D236" s="130">
        <v>9</v>
      </c>
      <c r="E236" s="130">
        <v>790</v>
      </c>
      <c r="F236" s="130"/>
      <c r="G236" s="138"/>
      <c r="H236" s="130">
        <v>12640</v>
      </c>
      <c r="I236" s="130">
        <v>113760</v>
      </c>
      <c r="J236" s="130">
        <v>14220</v>
      </c>
      <c r="K236" s="130">
        <v>6320</v>
      </c>
      <c r="L236" s="138"/>
      <c r="M236" s="130"/>
    </row>
    <row r="237" spans="1:13" ht="14.25" hidden="1" customHeight="1" outlineLevel="1" x14ac:dyDescent="0.2">
      <c r="A237" s="130">
        <v>11</v>
      </c>
      <c r="B237" s="186" t="s">
        <v>419</v>
      </c>
      <c r="C237" s="186" t="s">
        <v>101</v>
      </c>
      <c r="D237" s="130">
        <v>10</v>
      </c>
      <c r="E237" s="130">
        <v>870</v>
      </c>
      <c r="F237" s="130"/>
      <c r="G237" s="138"/>
      <c r="H237" s="130">
        <v>13920</v>
      </c>
      <c r="I237" s="130">
        <v>125280</v>
      </c>
      <c r="J237" s="130">
        <v>15660</v>
      </c>
      <c r="K237" s="130">
        <v>6960</v>
      </c>
      <c r="L237" s="138"/>
      <c r="M237" s="130"/>
    </row>
    <row r="238" spans="1:13" ht="14.25" hidden="1" customHeight="1" outlineLevel="1" x14ac:dyDescent="0.2">
      <c r="A238" s="130">
        <v>11</v>
      </c>
      <c r="B238" s="186" t="s">
        <v>419</v>
      </c>
      <c r="C238" s="186" t="s">
        <v>101</v>
      </c>
      <c r="D238" s="130">
        <v>11</v>
      </c>
      <c r="E238" s="130">
        <v>960</v>
      </c>
      <c r="F238" s="130"/>
      <c r="G238" s="138"/>
      <c r="H238" s="130">
        <v>15360</v>
      </c>
      <c r="I238" s="130">
        <v>138240</v>
      </c>
      <c r="J238" s="130">
        <v>17280</v>
      </c>
      <c r="K238" s="130">
        <v>7680</v>
      </c>
      <c r="L238" s="138"/>
      <c r="M238" s="130"/>
    </row>
    <row r="239" spans="1:13" ht="14.25" hidden="1" customHeight="1" outlineLevel="1" x14ac:dyDescent="0.2">
      <c r="A239" s="130">
        <v>11</v>
      </c>
      <c r="B239" s="186" t="s">
        <v>419</v>
      </c>
      <c r="C239" s="186" t="s">
        <v>101</v>
      </c>
      <c r="D239" s="130">
        <v>12</v>
      </c>
      <c r="E239" s="130">
        <v>1055</v>
      </c>
      <c r="F239" s="130"/>
      <c r="G239" s="138"/>
      <c r="H239" s="130">
        <v>16880</v>
      </c>
      <c r="I239" s="130">
        <v>151920</v>
      </c>
      <c r="J239" s="130">
        <v>18990</v>
      </c>
      <c r="K239" s="130">
        <v>8440</v>
      </c>
      <c r="L239" s="138"/>
      <c r="M239" s="130"/>
    </row>
    <row r="240" spans="1:13" ht="14.25" hidden="1" customHeight="1" outlineLevel="1" x14ac:dyDescent="0.2">
      <c r="A240" s="130">
        <v>11</v>
      </c>
      <c r="B240" s="186" t="s">
        <v>419</v>
      </c>
      <c r="C240" s="186" t="s">
        <v>102</v>
      </c>
      <c r="D240" s="130">
        <v>1</v>
      </c>
      <c r="E240" s="130">
        <v>1055</v>
      </c>
      <c r="F240" s="130"/>
      <c r="G240" s="138"/>
      <c r="H240" s="130">
        <v>16880</v>
      </c>
      <c r="I240" s="130">
        <v>151920</v>
      </c>
      <c r="J240" s="130">
        <v>18990</v>
      </c>
      <c r="K240" s="130">
        <v>8440</v>
      </c>
      <c r="L240" s="138"/>
      <c r="M240" s="130"/>
    </row>
    <row r="241" spans="1:13" ht="14.25" hidden="1" customHeight="1" outlineLevel="1" x14ac:dyDescent="0.2">
      <c r="A241" s="130">
        <v>11</v>
      </c>
      <c r="B241" s="186" t="s">
        <v>419</v>
      </c>
      <c r="C241" s="186" t="s">
        <v>102</v>
      </c>
      <c r="D241" s="130">
        <v>2</v>
      </c>
      <c r="E241" s="130">
        <v>1075</v>
      </c>
      <c r="F241" s="130"/>
      <c r="G241" s="138"/>
      <c r="H241" s="130">
        <v>17200</v>
      </c>
      <c r="I241" s="130">
        <v>154800</v>
      </c>
      <c r="J241" s="130">
        <v>19350</v>
      </c>
      <c r="K241" s="130">
        <v>8600</v>
      </c>
      <c r="L241" s="138"/>
      <c r="M241" s="130"/>
    </row>
    <row r="242" spans="1:13" ht="14.25" hidden="1" customHeight="1" outlineLevel="1" x14ac:dyDescent="0.2">
      <c r="A242" s="130">
        <v>11</v>
      </c>
      <c r="B242" s="186" t="s">
        <v>419</v>
      </c>
      <c r="C242" s="186" t="s">
        <v>102</v>
      </c>
      <c r="D242" s="130">
        <v>3</v>
      </c>
      <c r="E242" s="130">
        <v>1090</v>
      </c>
      <c r="F242" s="130"/>
      <c r="G242" s="138"/>
      <c r="H242" s="130">
        <v>17440</v>
      </c>
      <c r="I242" s="130">
        <v>156960</v>
      </c>
      <c r="J242" s="130">
        <v>19620</v>
      </c>
      <c r="K242" s="130">
        <v>8720</v>
      </c>
      <c r="L242" s="138"/>
      <c r="M242" s="130"/>
    </row>
    <row r="243" spans="1:13" ht="14.25" hidden="1" customHeight="1" outlineLevel="1" x14ac:dyDescent="0.2">
      <c r="A243" s="130">
        <v>11</v>
      </c>
      <c r="B243" s="186" t="s">
        <v>419</v>
      </c>
      <c r="C243" s="186" t="s">
        <v>102</v>
      </c>
      <c r="D243" s="130">
        <v>4</v>
      </c>
      <c r="E243" s="130">
        <v>1115</v>
      </c>
      <c r="F243" s="130"/>
      <c r="G243" s="138"/>
      <c r="H243" s="130">
        <v>17840</v>
      </c>
      <c r="I243" s="130">
        <v>160560</v>
      </c>
      <c r="J243" s="130">
        <v>20070</v>
      </c>
      <c r="K243" s="130">
        <v>8920</v>
      </c>
      <c r="L243" s="138"/>
      <c r="M243" s="130"/>
    </row>
    <row r="244" spans="1:13" ht="14.25" hidden="1" customHeight="1" outlineLevel="1" x14ac:dyDescent="0.2">
      <c r="A244" s="130">
        <v>11</v>
      </c>
      <c r="B244" s="186" t="s">
        <v>419</v>
      </c>
      <c r="C244" s="186" t="s">
        <v>102</v>
      </c>
      <c r="D244" s="130">
        <v>5</v>
      </c>
      <c r="E244" s="130">
        <v>1130</v>
      </c>
      <c r="F244" s="130"/>
      <c r="G244" s="138"/>
      <c r="H244" s="130">
        <v>18080</v>
      </c>
      <c r="I244" s="130">
        <v>162720</v>
      </c>
      <c r="J244" s="130">
        <v>20340</v>
      </c>
      <c r="K244" s="130">
        <v>9040</v>
      </c>
      <c r="L244" s="138"/>
      <c r="M244" s="130"/>
    </row>
    <row r="245" spans="1:13" ht="14.25" hidden="1" customHeight="1" outlineLevel="1" x14ac:dyDescent="0.2">
      <c r="A245" s="130">
        <v>11</v>
      </c>
      <c r="B245" s="186" t="s">
        <v>419</v>
      </c>
      <c r="C245" s="186" t="s">
        <v>102</v>
      </c>
      <c r="D245" s="130">
        <v>6</v>
      </c>
      <c r="E245" s="130">
        <v>1150</v>
      </c>
      <c r="F245" s="130"/>
      <c r="G245" s="138"/>
      <c r="H245" s="130">
        <v>18400</v>
      </c>
      <c r="I245" s="130">
        <v>165600</v>
      </c>
      <c r="J245" s="130">
        <v>20700</v>
      </c>
      <c r="K245" s="130">
        <v>9200</v>
      </c>
      <c r="L245" s="138"/>
      <c r="M245" s="130"/>
    </row>
    <row r="246" spans="1:13" ht="14.25" hidden="1" customHeight="1" outlineLevel="1" x14ac:dyDescent="0.2">
      <c r="A246" s="130">
        <v>11</v>
      </c>
      <c r="B246" s="186" t="s">
        <v>419</v>
      </c>
      <c r="C246" s="186" t="s">
        <v>102</v>
      </c>
      <c r="D246" s="130">
        <v>7</v>
      </c>
      <c r="E246" s="130">
        <v>1170</v>
      </c>
      <c r="F246" s="130"/>
      <c r="G246" s="138"/>
      <c r="H246" s="130">
        <v>18720</v>
      </c>
      <c r="I246" s="130">
        <v>168480</v>
      </c>
      <c r="J246" s="130">
        <v>21060</v>
      </c>
      <c r="K246" s="130">
        <v>9360</v>
      </c>
      <c r="L246" s="138"/>
      <c r="M246" s="130"/>
    </row>
    <row r="247" spans="1:13" ht="14.25" hidden="1" customHeight="1" outlineLevel="1" x14ac:dyDescent="0.2">
      <c r="A247" s="130">
        <v>11</v>
      </c>
      <c r="B247" s="186" t="s">
        <v>419</v>
      </c>
      <c r="C247" s="186" t="s">
        <v>102</v>
      </c>
      <c r="D247" s="130">
        <v>8</v>
      </c>
      <c r="E247" s="130">
        <v>1190</v>
      </c>
      <c r="F247" s="130"/>
      <c r="G247" s="138"/>
      <c r="H247" s="130">
        <v>19040</v>
      </c>
      <c r="I247" s="130">
        <v>171360</v>
      </c>
      <c r="J247" s="130">
        <v>21420</v>
      </c>
      <c r="K247" s="130">
        <v>9520</v>
      </c>
      <c r="L247" s="138"/>
      <c r="M247" s="130"/>
    </row>
    <row r="248" spans="1:13" ht="14.25" hidden="1" customHeight="1" outlineLevel="1" x14ac:dyDescent="0.2">
      <c r="A248" s="130">
        <v>11</v>
      </c>
      <c r="B248" s="186" t="s">
        <v>419</v>
      </c>
      <c r="C248" s="186" t="s">
        <v>102</v>
      </c>
      <c r="D248" s="130">
        <v>9</v>
      </c>
      <c r="E248" s="130">
        <v>1210</v>
      </c>
      <c r="F248" s="130"/>
      <c r="G248" s="138"/>
      <c r="H248" s="130">
        <v>19360</v>
      </c>
      <c r="I248" s="130">
        <v>174240</v>
      </c>
      <c r="J248" s="130">
        <v>21780</v>
      </c>
      <c r="K248" s="130">
        <v>9680</v>
      </c>
      <c r="L248" s="138"/>
      <c r="M248" s="130"/>
    </row>
    <row r="249" spans="1:13" ht="14.25" hidden="1" customHeight="1" outlineLevel="1" x14ac:dyDescent="0.2">
      <c r="A249" s="130">
        <v>11</v>
      </c>
      <c r="B249" s="186" t="s">
        <v>419</v>
      </c>
      <c r="C249" s="186" t="s">
        <v>102</v>
      </c>
      <c r="D249" s="130">
        <v>10</v>
      </c>
      <c r="E249" s="130">
        <v>1230</v>
      </c>
      <c r="F249" s="130"/>
      <c r="G249" s="138"/>
      <c r="H249" s="130">
        <v>19680</v>
      </c>
      <c r="I249" s="130">
        <v>177120</v>
      </c>
      <c r="J249" s="130">
        <v>22140</v>
      </c>
      <c r="K249" s="130">
        <v>9840</v>
      </c>
      <c r="L249" s="138"/>
      <c r="M249" s="130"/>
    </row>
    <row r="250" spans="1:13" ht="14.25" hidden="1" customHeight="1" outlineLevel="1" x14ac:dyDescent="0.2">
      <c r="A250" s="130">
        <v>11</v>
      </c>
      <c r="B250" s="186" t="s">
        <v>419</v>
      </c>
      <c r="C250" s="186" t="s">
        <v>102</v>
      </c>
      <c r="D250" s="130">
        <v>11</v>
      </c>
      <c r="E250" s="130">
        <v>1250</v>
      </c>
      <c r="F250" s="130"/>
      <c r="G250" s="138"/>
      <c r="H250" s="130">
        <v>20000</v>
      </c>
      <c r="I250" s="130">
        <v>180000</v>
      </c>
      <c r="J250" s="130">
        <v>22500</v>
      </c>
      <c r="K250" s="130">
        <v>10000</v>
      </c>
      <c r="L250" s="138"/>
      <c r="M250" s="130"/>
    </row>
    <row r="251" spans="1:13" ht="14.25" hidden="1" customHeight="1" outlineLevel="1" x14ac:dyDescent="0.2">
      <c r="A251" s="130">
        <v>11</v>
      </c>
      <c r="B251" s="186" t="s">
        <v>419</v>
      </c>
      <c r="C251" s="186" t="s">
        <v>102</v>
      </c>
      <c r="D251" s="130">
        <v>12</v>
      </c>
      <c r="E251" s="130">
        <v>1265</v>
      </c>
      <c r="F251" s="130"/>
      <c r="G251" s="138"/>
      <c r="H251" s="130">
        <v>20240</v>
      </c>
      <c r="I251" s="130">
        <v>182160</v>
      </c>
      <c r="J251" s="130">
        <v>22770</v>
      </c>
      <c r="K251" s="130">
        <v>10120</v>
      </c>
      <c r="L251" s="138"/>
      <c r="M251" s="130"/>
    </row>
    <row r="252" spans="1:13" ht="14.25" hidden="1" customHeight="1" outlineLevel="1" x14ac:dyDescent="0.2">
      <c r="A252" s="130">
        <v>11</v>
      </c>
      <c r="B252" s="186" t="s">
        <v>419</v>
      </c>
      <c r="C252" s="186" t="s">
        <v>103</v>
      </c>
      <c r="D252" s="130">
        <v>1</v>
      </c>
      <c r="E252" s="130">
        <v>1328.25</v>
      </c>
      <c r="F252" s="130"/>
      <c r="G252" s="138"/>
      <c r="H252" s="130">
        <v>21252</v>
      </c>
      <c r="I252" s="130">
        <v>191268</v>
      </c>
      <c r="J252" s="130">
        <v>23908</v>
      </c>
      <c r="K252" s="130">
        <v>10626</v>
      </c>
      <c r="L252" s="138"/>
      <c r="M252" s="130"/>
    </row>
    <row r="253" spans="1:13" ht="14.25" customHeight="1" collapsed="1" x14ac:dyDescent="0.2">
      <c r="A253" s="128">
        <v>12</v>
      </c>
      <c r="B253" s="185" t="s">
        <v>420</v>
      </c>
      <c r="C253" s="185" t="s">
        <v>101</v>
      </c>
      <c r="D253" s="128">
        <v>1</v>
      </c>
      <c r="E253" s="128" t="s">
        <v>123</v>
      </c>
      <c r="F253" s="128"/>
      <c r="G253" s="137"/>
      <c r="H253" s="128" t="s">
        <v>123</v>
      </c>
      <c r="I253" s="128" t="s">
        <v>123</v>
      </c>
      <c r="J253" s="128" t="s">
        <v>123</v>
      </c>
      <c r="K253" s="128" t="s">
        <v>123</v>
      </c>
      <c r="L253" s="137"/>
      <c r="M253" s="128"/>
    </row>
    <row r="254" spans="1:13" ht="14.25" hidden="1" customHeight="1" outlineLevel="1" x14ac:dyDescent="0.2">
      <c r="A254" s="130">
        <v>12</v>
      </c>
      <c r="B254" s="186" t="s">
        <v>420</v>
      </c>
      <c r="C254" s="186" t="s">
        <v>101</v>
      </c>
      <c r="D254" s="130">
        <v>2</v>
      </c>
      <c r="E254" s="130" t="s">
        <v>123</v>
      </c>
      <c r="F254" s="130"/>
      <c r="G254" s="138"/>
      <c r="H254" s="130" t="s">
        <v>123</v>
      </c>
      <c r="I254" s="130" t="s">
        <v>123</v>
      </c>
      <c r="J254" s="130" t="s">
        <v>123</v>
      </c>
      <c r="K254" s="130" t="s">
        <v>123</v>
      </c>
      <c r="L254" s="138"/>
      <c r="M254" s="130"/>
    </row>
    <row r="255" spans="1:13" ht="14.25" hidden="1" customHeight="1" outlineLevel="1" x14ac:dyDescent="0.2">
      <c r="A255" s="130">
        <v>12</v>
      </c>
      <c r="B255" s="186" t="s">
        <v>420</v>
      </c>
      <c r="C255" s="186" t="s">
        <v>101</v>
      </c>
      <c r="D255" s="130">
        <v>3</v>
      </c>
      <c r="E255" s="130" t="s">
        <v>123</v>
      </c>
      <c r="F255" s="130"/>
      <c r="G255" s="138"/>
      <c r="H255" s="130" t="s">
        <v>123</v>
      </c>
      <c r="I255" s="130" t="s">
        <v>123</v>
      </c>
      <c r="J255" s="130" t="s">
        <v>123</v>
      </c>
      <c r="K255" s="130" t="s">
        <v>123</v>
      </c>
      <c r="L255" s="138"/>
      <c r="M255" s="130"/>
    </row>
    <row r="256" spans="1:13" ht="14.25" hidden="1" customHeight="1" outlineLevel="1" x14ac:dyDescent="0.2">
      <c r="A256" s="130">
        <v>12</v>
      </c>
      <c r="B256" s="186" t="s">
        <v>420</v>
      </c>
      <c r="C256" s="186" t="s">
        <v>101</v>
      </c>
      <c r="D256" s="130">
        <v>4</v>
      </c>
      <c r="E256" s="130" t="s">
        <v>123</v>
      </c>
      <c r="F256" s="130"/>
      <c r="G256" s="138"/>
      <c r="H256" s="130" t="s">
        <v>123</v>
      </c>
      <c r="I256" s="130" t="s">
        <v>123</v>
      </c>
      <c r="J256" s="130" t="s">
        <v>123</v>
      </c>
      <c r="K256" s="130" t="s">
        <v>123</v>
      </c>
      <c r="L256" s="138"/>
      <c r="M256" s="130"/>
    </row>
    <row r="257" spans="1:13" ht="14.25" hidden="1" customHeight="1" outlineLevel="1" x14ac:dyDescent="0.2">
      <c r="A257" s="130">
        <v>12</v>
      </c>
      <c r="B257" s="186" t="s">
        <v>420</v>
      </c>
      <c r="C257" s="186" t="s">
        <v>101</v>
      </c>
      <c r="D257" s="130">
        <v>5</v>
      </c>
      <c r="E257" s="130">
        <v>5070</v>
      </c>
      <c r="F257" s="130"/>
      <c r="G257" s="138"/>
      <c r="H257" s="130">
        <v>5070</v>
      </c>
      <c r="I257" s="130">
        <v>5070</v>
      </c>
      <c r="J257" s="130" t="s">
        <v>123</v>
      </c>
      <c r="K257" s="130">
        <v>845</v>
      </c>
      <c r="L257" s="138"/>
      <c r="M257" s="130"/>
    </row>
    <row r="258" spans="1:13" ht="14.25" hidden="1" customHeight="1" outlineLevel="1" x14ac:dyDescent="0.2">
      <c r="A258" s="130">
        <v>12</v>
      </c>
      <c r="B258" s="186" t="s">
        <v>420</v>
      </c>
      <c r="C258" s="186" t="s">
        <v>101</v>
      </c>
      <c r="D258" s="130">
        <v>6</v>
      </c>
      <c r="E258" s="130">
        <v>5570</v>
      </c>
      <c r="F258" s="130"/>
      <c r="G258" s="138"/>
      <c r="H258" s="130">
        <v>5570</v>
      </c>
      <c r="I258" s="130">
        <v>5570</v>
      </c>
      <c r="J258" s="130" t="s">
        <v>123</v>
      </c>
      <c r="K258" s="130">
        <v>928</v>
      </c>
      <c r="L258" s="138"/>
      <c r="M258" s="130"/>
    </row>
    <row r="259" spans="1:13" ht="14.25" hidden="1" customHeight="1" outlineLevel="1" x14ac:dyDescent="0.2">
      <c r="A259" s="130">
        <v>12</v>
      </c>
      <c r="B259" s="186" t="s">
        <v>420</v>
      </c>
      <c r="C259" s="186" t="s">
        <v>101</v>
      </c>
      <c r="D259" s="130">
        <v>7</v>
      </c>
      <c r="E259" s="130">
        <v>6120</v>
      </c>
      <c r="F259" s="130"/>
      <c r="G259" s="138"/>
      <c r="H259" s="130">
        <v>6120</v>
      </c>
      <c r="I259" s="130">
        <v>6120</v>
      </c>
      <c r="J259" s="130" t="s">
        <v>123</v>
      </c>
      <c r="K259" s="130">
        <v>1020</v>
      </c>
      <c r="L259" s="138"/>
      <c r="M259" s="130"/>
    </row>
    <row r="260" spans="1:13" ht="14.25" hidden="1" customHeight="1" outlineLevel="1" x14ac:dyDescent="0.2">
      <c r="A260" s="130">
        <v>12</v>
      </c>
      <c r="B260" s="186" t="s">
        <v>420</v>
      </c>
      <c r="C260" s="186" t="s">
        <v>101</v>
      </c>
      <c r="D260" s="130">
        <v>8</v>
      </c>
      <c r="E260" s="130">
        <v>6720</v>
      </c>
      <c r="F260" s="130"/>
      <c r="G260" s="138"/>
      <c r="H260" s="130">
        <v>6720</v>
      </c>
      <c r="I260" s="130">
        <v>6720</v>
      </c>
      <c r="J260" s="130" t="s">
        <v>123</v>
      </c>
      <c r="K260" s="130">
        <v>1120</v>
      </c>
      <c r="L260" s="138"/>
      <c r="M260" s="130"/>
    </row>
    <row r="261" spans="1:13" ht="14.25" hidden="1" customHeight="1" outlineLevel="1" x14ac:dyDescent="0.2">
      <c r="A261" s="130">
        <v>12</v>
      </c>
      <c r="B261" s="186" t="s">
        <v>420</v>
      </c>
      <c r="C261" s="186" t="s">
        <v>101</v>
      </c>
      <c r="D261" s="130">
        <v>9</v>
      </c>
      <c r="E261" s="130">
        <v>7390</v>
      </c>
      <c r="F261" s="130"/>
      <c r="G261" s="138"/>
      <c r="H261" s="130">
        <v>7390</v>
      </c>
      <c r="I261" s="130">
        <v>7390</v>
      </c>
      <c r="J261" s="130" t="s">
        <v>123</v>
      </c>
      <c r="K261" s="130">
        <v>1232</v>
      </c>
      <c r="L261" s="138"/>
      <c r="M261" s="130"/>
    </row>
    <row r="262" spans="1:13" ht="14.25" hidden="1" customHeight="1" outlineLevel="1" x14ac:dyDescent="0.2">
      <c r="A262" s="130">
        <v>12</v>
      </c>
      <c r="B262" s="186" t="s">
        <v>420</v>
      </c>
      <c r="C262" s="186" t="s">
        <v>101</v>
      </c>
      <c r="D262" s="130">
        <v>10</v>
      </c>
      <c r="E262" s="130">
        <v>8120</v>
      </c>
      <c r="F262" s="130"/>
      <c r="G262" s="138"/>
      <c r="H262" s="130">
        <v>8120</v>
      </c>
      <c r="I262" s="130">
        <v>8120</v>
      </c>
      <c r="J262" s="130" t="s">
        <v>123</v>
      </c>
      <c r="K262" s="130">
        <v>1353</v>
      </c>
      <c r="L262" s="138"/>
      <c r="M262" s="130"/>
    </row>
    <row r="263" spans="1:13" ht="14.25" hidden="1" customHeight="1" outlineLevel="1" x14ac:dyDescent="0.2">
      <c r="A263" s="130">
        <v>12</v>
      </c>
      <c r="B263" s="186" t="s">
        <v>420</v>
      </c>
      <c r="C263" s="186" t="s">
        <v>101</v>
      </c>
      <c r="D263" s="130">
        <v>11</v>
      </c>
      <c r="E263" s="130">
        <v>8920</v>
      </c>
      <c r="F263" s="130"/>
      <c r="G263" s="138"/>
      <c r="H263" s="130">
        <v>8920</v>
      </c>
      <c r="I263" s="130">
        <v>8920</v>
      </c>
      <c r="J263" s="130" t="s">
        <v>123</v>
      </c>
      <c r="K263" s="130">
        <v>1487</v>
      </c>
      <c r="L263" s="138"/>
      <c r="M263" s="130"/>
    </row>
    <row r="264" spans="1:13" ht="14.25" hidden="1" customHeight="1" outlineLevel="1" x14ac:dyDescent="0.2">
      <c r="A264" s="130">
        <v>12</v>
      </c>
      <c r="B264" s="186" t="s">
        <v>420</v>
      </c>
      <c r="C264" s="186" t="s">
        <v>101</v>
      </c>
      <c r="D264" s="130">
        <v>12</v>
      </c>
      <c r="E264" s="130">
        <v>9800</v>
      </c>
      <c r="F264" s="130"/>
      <c r="G264" s="138"/>
      <c r="H264" s="130">
        <v>9800</v>
      </c>
      <c r="I264" s="130">
        <v>9800</v>
      </c>
      <c r="J264" s="130" t="s">
        <v>123</v>
      </c>
      <c r="K264" s="130">
        <v>1633</v>
      </c>
      <c r="L264" s="138"/>
      <c r="M264" s="130"/>
    </row>
    <row r="265" spans="1:13" ht="14.25" hidden="1" customHeight="1" outlineLevel="1" x14ac:dyDescent="0.2">
      <c r="A265" s="130">
        <v>12</v>
      </c>
      <c r="B265" s="186" t="s">
        <v>420</v>
      </c>
      <c r="C265" s="186" t="s">
        <v>102</v>
      </c>
      <c r="D265" s="130">
        <v>1</v>
      </c>
      <c r="E265" s="130">
        <v>9800</v>
      </c>
      <c r="F265" s="130"/>
      <c r="G265" s="138"/>
      <c r="H265" s="130">
        <v>9800</v>
      </c>
      <c r="I265" s="130">
        <v>9800</v>
      </c>
      <c r="J265" s="130" t="s">
        <v>123</v>
      </c>
      <c r="K265" s="130">
        <v>1633</v>
      </c>
      <c r="L265" s="138"/>
      <c r="M265" s="130"/>
    </row>
    <row r="266" spans="1:13" ht="14.25" hidden="1" customHeight="1" outlineLevel="1" x14ac:dyDescent="0.2">
      <c r="A266" s="130">
        <v>12</v>
      </c>
      <c r="B266" s="186" t="s">
        <v>420</v>
      </c>
      <c r="C266" s="186" t="s">
        <v>102</v>
      </c>
      <c r="D266" s="130">
        <v>2</v>
      </c>
      <c r="E266" s="130">
        <v>9980</v>
      </c>
      <c r="F266" s="130"/>
      <c r="G266" s="138"/>
      <c r="H266" s="130">
        <v>9980</v>
      </c>
      <c r="I266" s="130">
        <v>9980</v>
      </c>
      <c r="J266" s="130" t="s">
        <v>123</v>
      </c>
      <c r="K266" s="130">
        <v>1663</v>
      </c>
      <c r="L266" s="138"/>
      <c r="M266" s="130"/>
    </row>
    <row r="267" spans="1:13" ht="14.25" hidden="1" customHeight="1" outlineLevel="1" x14ac:dyDescent="0.2">
      <c r="A267" s="130">
        <v>12</v>
      </c>
      <c r="B267" s="186" t="s">
        <v>420</v>
      </c>
      <c r="C267" s="186" t="s">
        <v>102</v>
      </c>
      <c r="D267" s="130">
        <v>3</v>
      </c>
      <c r="E267" s="130">
        <v>10160</v>
      </c>
      <c r="F267" s="130"/>
      <c r="G267" s="138"/>
      <c r="H267" s="130">
        <v>10160</v>
      </c>
      <c r="I267" s="130">
        <v>10160</v>
      </c>
      <c r="J267" s="130" t="s">
        <v>123</v>
      </c>
      <c r="K267" s="130">
        <v>1693</v>
      </c>
      <c r="L267" s="138"/>
      <c r="M267" s="130"/>
    </row>
    <row r="268" spans="1:13" ht="14.25" hidden="1" customHeight="1" outlineLevel="1" x14ac:dyDescent="0.2">
      <c r="A268" s="130">
        <v>12</v>
      </c>
      <c r="B268" s="186" t="s">
        <v>420</v>
      </c>
      <c r="C268" s="186" t="s">
        <v>102</v>
      </c>
      <c r="D268" s="130">
        <v>4</v>
      </c>
      <c r="E268" s="130">
        <v>10340</v>
      </c>
      <c r="F268" s="130"/>
      <c r="G268" s="138"/>
      <c r="H268" s="130">
        <v>10340</v>
      </c>
      <c r="I268" s="130">
        <v>10340</v>
      </c>
      <c r="J268" s="130" t="s">
        <v>123</v>
      </c>
      <c r="K268" s="130">
        <v>1723</v>
      </c>
      <c r="L268" s="138"/>
      <c r="M268" s="130"/>
    </row>
    <row r="269" spans="1:13" ht="14.25" hidden="1" customHeight="1" outlineLevel="1" x14ac:dyDescent="0.2">
      <c r="A269" s="130">
        <v>12</v>
      </c>
      <c r="B269" s="186" t="s">
        <v>420</v>
      </c>
      <c r="C269" s="186" t="s">
        <v>102</v>
      </c>
      <c r="D269" s="130">
        <v>5</v>
      </c>
      <c r="E269" s="130">
        <v>10520</v>
      </c>
      <c r="F269" s="130"/>
      <c r="G269" s="138"/>
      <c r="H269" s="130">
        <v>10520</v>
      </c>
      <c r="I269" s="130">
        <v>10520</v>
      </c>
      <c r="J269" s="130" t="s">
        <v>123</v>
      </c>
      <c r="K269" s="130">
        <v>1753</v>
      </c>
      <c r="L269" s="138"/>
      <c r="M269" s="130"/>
    </row>
    <row r="270" spans="1:13" ht="14.25" hidden="1" customHeight="1" outlineLevel="1" x14ac:dyDescent="0.2">
      <c r="A270" s="130">
        <v>12</v>
      </c>
      <c r="B270" s="186" t="s">
        <v>420</v>
      </c>
      <c r="C270" s="186" t="s">
        <v>102</v>
      </c>
      <c r="D270" s="130">
        <v>6</v>
      </c>
      <c r="E270" s="130">
        <v>10700</v>
      </c>
      <c r="F270" s="130"/>
      <c r="G270" s="138"/>
      <c r="H270" s="130">
        <v>10700</v>
      </c>
      <c r="I270" s="130">
        <v>10700</v>
      </c>
      <c r="J270" s="130" t="s">
        <v>123</v>
      </c>
      <c r="K270" s="130">
        <v>1783</v>
      </c>
      <c r="L270" s="138"/>
      <c r="M270" s="130"/>
    </row>
    <row r="271" spans="1:13" ht="14.25" hidden="1" customHeight="1" outlineLevel="1" x14ac:dyDescent="0.2">
      <c r="A271" s="130">
        <v>12</v>
      </c>
      <c r="B271" s="186" t="s">
        <v>420</v>
      </c>
      <c r="C271" s="186" t="s">
        <v>102</v>
      </c>
      <c r="D271" s="130">
        <v>7</v>
      </c>
      <c r="E271" s="130">
        <v>10880</v>
      </c>
      <c r="F271" s="130"/>
      <c r="G271" s="138"/>
      <c r="H271" s="130">
        <v>10880</v>
      </c>
      <c r="I271" s="130">
        <v>10880</v>
      </c>
      <c r="J271" s="130" t="s">
        <v>123</v>
      </c>
      <c r="K271" s="130">
        <v>1813</v>
      </c>
      <c r="L271" s="138"/>
      <c r="M271" s="130"/>
    </row>
    <row r="272" spans="1:13" ht="14.25" hidden="1" customHeight="1" outlineLevel="1" x14ac:dyDescent="0.2">
      <c r="A272" s="130">
        <v>12</v>
      </c>
      <c r="B272" s="186" t="s">
        <v>420</v>
      </c>
      <c r="C272" s="186" t="s">
        <v>102</v>
      </c>
      <c r="D272" s="130">
        <v>8</v>
      </c>
      <c r="E272" s="130">
        <v>11060</v>
      </c>
      <c r="F272" s="130"/>
      <c r="G272" s="138"/>
      <c r="H272" s="130">
        <v>11060</v>
      </c>
      <c r="I272" s="130">
        <v>11060</v>
      </c>
      <c r="J272" s="130" t="s">
        <v>123</v>
      </c>
      <c r="K272" s="130">
        <v>1843</v>
      </c>
      <c r="L272" s="138"/>
      <c r="M272" s="130"/>
    </row>
    <row r="273" spans="1:13" ht="14.25" hidden="1" customHeight="1" outlineLevel="1" x14ac:dyDescent="0.2">
      <c r="A273" s="130">
        <v>12</v>
      </c>
      <c r="B273" s="186" t="s">
        <v>420</v>
      </c>
      <c r="C273" s="186" t="s">
        <v>102</v>
      </c>
      <c r="D273" s="130">
        <v>9</v>
      </c>
      <c r="E273" s="130">
        <v>11240</v>
      </c>
      <c r="F273" s="130"/>
      <c r="G273" s="138"/>
      <c r="H273" s="130">
        <v>11240</v>
      </c>
      <c r="I273" s="130">
        <v>11240</v>
      </c>
      <c r="J273" s="130" t="s">
        <v>123</v>
      </c>
      <c r="K273" s="130">
        <v>1873</v>
      </c>
      <c r="L273" s="138"/>
      <c r="M273" s="130"/>
    </row>
    <row r="274" spans="1:13" ht="14.25" hidden="1" customHeight="1" outlineLevel="1" x14ac:dyDescent="0.2">
      <c r="A274" s="130">
        <v>12</v>
      </c>
      <c r="B274" s="186" t="s">
        <v>420</v>
      </c>
      <c r="C274" s="186" t="s">
        <v>102</v>
      </c>
      <c r="D274" s="130">
        <v>10</v>
      </c>
      <c r="E274" s="130">
        <v>11420</v>
      </c>
      <c r="F274" s="130"/>
      <c r="G274" s="138"/>
      <c r="H274" s="130">
        <v>11420</v>
      </c>
      <c r="I274" s="130">
        <v>11420</v>
      </c>
      <c r="J274" s="130" t="s">
        <v>123</v>
      </c>
      <c r="K274" s="130">
        <v>1903</v>
      </c>
      <c r="L274" s="138"/>
      <c r="M274" s="130"/>
    </row>
    <row r="275" spans="1:13" ht="14.25" hidden="1" customHeight="1" outlineLevel="1" x14ac:dyDescent="0.2">
      <c r="A275" s="130">
        <v>12</v>
      </c>
      <c r="B275" s="186" t="s">
        <v>420</v>
      </c>
      <c r="C275" s="186" t="s">
        <v>102</v>
      </c>
      <c r="D275" s="130">
        <v>11</v>
      </c>
      <c r="E275" s="130">
        <v>11600</v>
      </c>
      <c r="F275" s="130"/>
      <c r="G275" s="138"/>
      <c r="H275" s="130">
        <v>11600</v>
      </c>
      <c r="I275" s="130">
        <v>11600</v>
      </c>
      <c r="J275" s="130" t="s">
        <v>123</v>
      </c>
      <c r="K275" s="130">
        <v>1933</v>
      </c>
      <c r="L275" s="138"/>
      <c r="M275" s="130"/>
    </row>
    <row r="276" spans="1:13" ht="14.25" hidden="1" customHeight="1" outlineLevel="1" x14ac:dyDescent="0.2">
      <c r="A276" s="130">
        <v>12</v>
      </c>
      <c r="B276" s="186" t="s">
        <v>420</v>
      </c>
      <c r="C276" s="186" t="s">
        <v>102</v>
      </c>
      <c r="D276" s="130">
        <v>12</v>
      </c>
      <c r="E276" s="130">
        <v>11780</v>
      </c>
      <c r="F276" s="130"/>
      <c r="G276" s="138"/>
      <c r="H276" s="130">
        <v>11780</v>
      </c>
      <c r="I276" s="130">
        <v>11780</v>
      </c>
      <c r="J276" s="130" t="s">
        <v>123</v>
      </c>
      <c r="K276" s="130">
        <v>1963</v>
      </c>
      <c r="L276" s="138"/>
      <c r="M276" s="130"/>
    </row>
    <row r="277" spans="1:13" ht="14.25" hidden="1" customHeight="1" outlineLevel="1" x14ac:dyDescent="0.2">
      <c r="A277" s="130">
        <v>12</v>
      </c>
      <c r="B277" s="186" t="s">
        <v>420</v>
      </c>
      <c r="C277" s="186" t="s">
        <v>103</v>
      </c>
      <c r="D277" s="130">
        <v>1</v>
      </c>
      <c r="E277" s="130">
        <v>12369</v>
      </c>
      <c r="F277" s="130"/>
      <c r="G277" s="138"/>
      <c r="H277" s="130">
        <v>12369</v>
      </c>
      <c r="I277" s="130">
        <v>12369</v>
      </c>
      <c r="J277" s="130" t="s">
        <v>123</v>
      </c>
      <c r="K277" s="130">
        <v>2062</v>
      </c>
      <c r="L277" s="138"/>
      <c r="M277" s="130"/>
    </row>
    <row r="278" spans="1:13" ht="14.25" customHeight="1" collapsed="1" x14ac:dyDescent="0.2">
      <c r="A278" s="128">
        <v>13</v>
      </c>
      <c r="B278" s="185" t="s">
        <v>421</v>
      </c>
      <c r="C278" s="185" t="s">
        <v>101</v>
      </c>
      <c r="D278" s="128">
        <v>1</v>
      </c>
      <c r="E278" s="128" t="s">
        <v>123</v>
      </c>
      <c r="F278" s="128"/>
      <c r="G278" s="137"/>
      <c r="H278" s="128" t="s">
        <v>123</v>
      </c>
      <c r="I278" s="128" t="s">
        <v>123</v>
      </c>
      <c r="J278" s="128" t="s">
        <v>123</v>
      </c>
      <c r="K278" s="128" t="s">
        <v>123</v>
      </c>
      <c r="L278" s="137"/>
      <c r="M278" s="128"/>
    </row>
    <row r="279" spans="1:13" ht="14.25" hidden="1" customHeight="1" outlineLevel="1" x14ac:dyDescent="0.2">
      <c r="A279" s="130">
        <v>13</v>
      </c>
      <c r="B279" s="186" t="s">
        <v>421</v>
      </c>
      <c r="C279" s="186" t="s">
        <v>101</v>
      </c>
      <c r="D279" s="130">
        <v>2</v>
      </c>
      <c r="E279" s="130" t="s">
        <v>123</v>
      </c>
      <c r="F279" s="130"/>
      <c r="G279" s="138"/>
      <c r="H279" s="130" t="s">
        <v>123</v>
      </c>
      <c r="I279" s="130" t="s">
        <v>123</v>
      </c>
      <c r="J279" s="130" t="s">
        <v>123</v>
      </c>
      <c r="K279" s="130" t="s">
        <v>123</v>
      </c>
      <c r="L279" s="138"/>
      <c r="M279" s="130"/>
    </row>
    <row r="280" spans="1:13" ht="14.25" hidden="1" customHeight="1" outlineLevel="1" x14ac:dyDescent="0.2">
      <c r="A280" s="130">
        <v>13</v>
      </c>
      <c r="B280" s="186" t="s">
        <v>421</v>
      </c>
      <c r="C280" s="186" t="s">
        <v>101</v>
      </c>
      <c r="D280" s="130">
        <v>3</v>
      </c>
      <c r="E280" s="130" t="s">
        <v>123</v>
      </c>
      <c r="F280" s="130"/>
      <c r="G280" s="138"/>
      <c r="H280" s="130" t="s">
        <v>123</v>
      </c>
      <c r="I280" s="130" t="s">
        <v>123</v>
      </c>
      <c r="J280" s="130" t="s">
        <v>123</v>
      </c>
      <c r="K280" s="130" t="s">
        <v>123</v>
      </c>
      <c r="L280" s="138"/>
      <c r="M280" s="130"/>
    </row>
    <row r="281" spans="1:13" ht="14.25" hidden="1" customHeight="1" outlineLevel="1" x14ac:dyDescent="0.2">
      <c r="A281" s="130">
        <v>13</v>
      </c>
      <c r="B281" s="186" t="s">
        <v>421</v>
      </c>
      <c r="C281" s="186" t="s">
        <v>101</v>
      </c>
      <c r="D281" s="130">
        <v>4</v>
      </c>
      <c r="E281" s="130" t="s">
        <v>123</v>
      </c>
      <c r="F281" s="130"/>
      <c r="G281" s="138"/>
      <c r="H281" s="130" t="s">
        <v>123</v>
      </c>
      <c r="I281" s="130" t="s">
        <v>123</v>
      </c>
      <c r="J281" s="130" t="s">
        <v>123</v>
      </c>
      <c r="K281" s="130" t="s">
        <v>123</v>
      </c>
      <c r="L281" s="138"/>
      <c r="M281" s="130"/>
    </row>
    <row r="282" spans="1:13" ht="14.25" hidden="1" customHeight="1" outlineLevel="1" x14ac:dyDescent="0.2">
      <c r="A282" s="130">
        <v>13</v>
      </c>
      <c r="B282" s="186" t="s">
        <v>421</v>
      </c>
      <c r="C282" s="186" t="s">
        <v>101</v>
      </c>
      <c r="D282" s="130">
        <v>5</v>
      </c>
      <c r="E282" s="130">
        <v>1344</v>
      </c>
      <c r="F282" s="130"/>
      <c r="G282" s="138"/>
      <c r="H282" s="130">
        <v>2688</v>
      </c>
      <c r="I282" s="130">
        <v>24192</v>
      </c>
      <c r="J282" s="130">
        <v>1967</v>
      </c>
      <c r="K282" s="130">
        <v>886</v>
      </c>
      <c r="L282" s="138"/>
      <c r="M282" s="130"/>
    </row>
    <row r="283" spans="1:13" ht="14.25" hidden="1" customHeight="1" outlineLevel="1" x14ac:dyDescent="0.2">
      <c r="A283" s="130">
        <v>13</v>
      </c>
      <c r="B283" s="186" t="s">
        <v>421</v>
      </c>
      <c r="C283" s="186" t="s">
        <v>101</v>
      </c>
      <c r="D283" s="130">
        <v>6</v>
      </c>
      <c r="E283" s="130">
        <v>1476</v>
      </c>
      <c r="F283" s="130"/>
      <c r="G283" s="138"/>
      <c r="H283" s="130">
        <v>2952</v>
      </c>
      <c r="I283" s="130">
        <v>26568</v>
      </c>
      <c r="J283" s="130">
        <v>2160</v>
      </c>
      <c r="K283" s="130">
        <v>973</v>
      </c>
      <c r="L283" s="138"/>
      <c r="M283" s="130"/>
    </row>
    <row r="284" spans="1:13" ht="14.25" hidden="1" customHeight="1" outlineLevel="1" x14ac:dyDescent="0.2">
      <c r="A284" s="130">
        <v>13</v>
      </c>
      <c r="B284" s="186" t="s">
        <v>421</v>
      </c>
      <c r="C284" s="186" t="s">
        <v>101</v>
      </c>
      <c r="D284" s="130">
        <v>7</v>
      </c>
      <c r="E284" s="130">
        <v>1622</v>
      </c>
      <c r="F284" s="130"/>
      <c r="G284" s="138"/>
      <c r="H284" s="130">
        <v>3244</v>
      </c>
      <c r="I284" s="130">
        <v>29196</v>
      </c>
      <c r="J284" s="130">
        <v>2374</v>
      </c>
      <c r="K284" s="130">
        <v>1069</v>
      </c>
      <c r="L284" s="138"/>
      <c r="M284" s="130"/>
    </row>
    <row r="285" spans="1:13" ht="14.25" hidden="1" customHeight="1" outlineLevel="1" x14ac:dyDescent="0.2">
      <c r="A285" s="130">
        <v>13</v>
      </c>
      <c r="B285" s="186" t="s">
        <v>421</v>
      </c>
      <c r="C285" s="186" t="s">
        <v>101</v>
      </c>
      <c r="D285" s="130">
        <v>8</v>
      </c>
      <c r="E285" s="130">
        <v>1783</v>
      </c>
      <c r="F285" s="130"/>
      <c r="G285" s="138"/>
      <c r="H285" s="130">
        <v>3566</v>
      </c>
      <c r="I285" s="130">
        <v>32094</v>
      </c>
      <c r="J285" s="130">
        <v>2609</v>
      </c>
      <c r="K285" s="130">
        <v>1176</v>
      </c>
      <c r="L285" s="138"/>
      <c r="M285" s="130"/>
    </row>
    <row r="286" spans="1:13" ht="14.25" hidden="1" customHeight="1" outlineLevel="1" x14ac:dyDescent="0.2">
      <c r="A286" s="130">
        <v>13</v>
      </c>
      <c r="B286" s="186" t="s">
        <v>421</v>
      </c>
      <c r="C286" s="186" t="s">
        <v>101</v>
      </c>
      <c r="D286" s="130">
        <v>9</v>
      </c>
      <c r="E286" s="130">
        <v>1959</v>
      </c>
      <c r="F286" s="130"/>
      <c r="G286" s="138"/>
      <c r="H286" s="130">
        <v>3918</v>
      </c>
      <c r="I286" s="130">
        <v>35262</v>
      </c>
      <c r="J286" s="130">
        <v>2867</v>
      </c>
      <c r="K286" s="130">
        <v>1292</v>
      </c>
      <c r="L286" s="138"/>
      <c r="M286" s="130"/>
    </row>
    <row r="287" spans="1:13" ht="14.25" hidden="1" customHeight="1" outlineLevel="1" x14ac:dyDescent="0.2">
      <c r="A287" s="130">
        <v>13</v>
      </c>
      <c r="B287" s="186" t="s">
        <v>421</v>
      </c>
      <c r="C287" s="186" t="s">
        <v>101</v>
      </c>
      <c r="D287" s="130">
        <v>10</v>
      </c>
      <c r="E287" s="130">
        <v>2153</v>
      </c>
      <c r="F287" s="130"/>
      <c r="G287" s="138"/>
      <c r="H287" s="130">
        <v>4306</v>
      </c>
      <c r="I287" s="130">
        <v>38754</v>
      </c>
      <c r="J287" s="130">
        <v>3151</v>
      </c>
      <c r="K287" s="130">
        <v>1420</v>
      </c>
      <c r="L287" s="138"/>
      <c r="M287" s="130"/>
    </row>
    <row r="288" spans="1:13" ht="14.25" hidden="1" customHeight="1" outlineLevel="1" x14ac:dyDescent="0.2">
      <c r="A288" s="130">
        <v>13</v>
      </c>
      <c r="B288" s="186" t="s">
        <v>421</v>
      </c>
      <c r="C288" s="186" t="s">
        <v>101</v>
      </c>
      <c r="D288" s="130">
        <v>11</v>
      </c>
      <c r="E288" s="130">
        <v>2366</v>
      </c>
      <c r="F288" s="130"/>
      <c r="G288" s="138"/>
      <c r="H288" s="130">
        <v>4732</v>
      </c>
      <c r="I288" s="130">
        <v>42588</v>
      </c>
      <c r="J288" s="130">
        <v>3462</v>
      </c>
      <c r="K288" s="130">
        <v>1560</v>
      </c>
      <c r="L288" s="138"/>
      <c r="M288" s="130"/>
    </row>
    <row r="289" spans="1:13" ht="14.25" hidden="1" customHeight="1" outlineLevel="1" x14ac:dyDescent="0.2">
      <c r="A289" s="130">
        <v>13</v>
      </c>
      <c r="B289" s="186" t="s">
        <v>421</v>
      </c>
      <c r="C289" s="186" t="s">
        <v>101</v>
      </c>
      <c r="D289" s="130">
        <v>12</v>
      </c>
      <c r="E289" s="130">
        <v>2600</v>
      </c>
      <c r="F289" s="130"/>
      <c r="G289" s="138"/>
      <c r="H289" s="130">
        <v>5200</v>
      </c>
      <c r="I289" s="130">
        <v>46800</v>
      </c>
      <c r="J289" s="130">
        <v>3805</v>
      </c>
      <c r="K289" s="130">
        <v>1714</v>
      </c>
      <c r="L289" s="138"/>
      <c r="M289" s="130"/>
    </row>
    <row r="290" spans="1:13" ht="14.25" hidden="1" customHeight="1" outlineLevel="1" x14ac:dyDescent="0.2">
      <c r="A290" s="130">
        <v>13</v>
      </c>
      <c r="B290" s="186" t="s">
        <v>421</v>
      </c>
      <c r="C290" s="186" t="s">
        <v>102</v>
      </c>
      <c r="D290" s="130">
        <v>1</v>
      </c>
      <c r="E290" s="130">
        <v>2600</v>
      </c>
      <c r="F290" s="130"/>
      <c r="G290" s="138"/>
      <c r="H290" s="130">
        <v>5200</v>
      </c>
      <c r="I290" s="130">
        <v>46800</v>
      </c>
      <c r="J290" s="130">
        <v>3805</v>
      </c>
      <c r="K290" s="130">
        <v>1714</v>
      </c>
      <c r="L290" s="138"/>
      <c r="M290" s="130"/>
    </row>
    <row r="291" spans="1:13" ht="14.25" hidden="1" customHeight="1" outlineLevel="1" x14ac:dyDescent="0.2">
      <c r="A291" s="130">
        <v>13</v>
      </c>
      <c r="B291" s="186" t="s">
        <v>421</v>
      </c>
      <c r="C291" s="186" t="s">
        <v>102</v>
      </c>
      <c r="D291" s="130">
        <v>2</v>
      </c>
      <c r="E291" s="130">
        <v>2650</v>
      </c>
      <c r="F291" s="130"/>
      <c r="G291" s="138"/>
      <c r="H291" s="130">
        <v>5300</v>
      </c>
      <c r="I291" s="130">
        <v>47700</v>
      </c>
      <c r="J291" s="130">
        <v>3878</v>
      </c>
      <c r="K291" s="130">
        <v>1747</v>
      </c>
      <c r="L291" s="138"/>
      <c r="M291" s="130"/>
    </row>
    <row r="292" spans="1:13" ht="14.25" hidden="1" customHeight="1" outlineLevel="1" x14ac:dyDescent="0.2">
      <c r="A292" s="130">
        <v>13</v>
      </c>
      <c r="B292" s="186" t="s">
        <v>421</v>
      </c>
      <c r="C292" s="186" t="s">
        <v>102</v>
      </c>
      <c r="D292" s="130">
        <v>3</v>
      </c>
      <c r="E292" s="130">
        <v>2700</v>
      </c>
      <c r="F292" s="130"/>
      <c r="G292" s="138"/>
      <c r="H292" s="130">
        <v>5400</v>
      </c>
      <c r="I292" s="130">
        <v>48600</v>
      </c>
      <c r="J292" s="130">
        <v>3951</v>
      </c>
      <c r="K292" s="130">
        <v>1780</v>
      </c>
      <c r="L292" s="138"/>
      <c r="M292" s="130"/>
    </row>
    <row r="293" spans="1:13" ht="14.25" hidden="1" customHeight="1" outlineLevel="1" x14ac:dyDescent="0.2">
      <c r="A293" s="130">
        <v>13</v>
      </c>
      <c r="B293" s="186" t="s">
        <v>421</v>
      </c>
      <c r="C293" s="186" t="s">
        <v>102</v>
      </c>
      <c r="D293" s="130">
        <v>4</v>
      </c>
      <c r="E293" s="130">
        <v>2750</v>
      </c>
      <c r="F293" s="130"/>
      <c r="G293" s="138"/>
      <c r="H293" s="130">
        <v>5500</v>
      </c>
      <c r="I293" s="130">
        <v>49500</v>
      </c>
      <c r="J293" s="130">
        <v>4024</v>
      </c>
      <c r="K293" s="130">
        <v>1813</v>
      </c>
      <c r="L293" s="138"/>
      <c r="M293" s="130"/>
    </row>
    <row r="294" spans="1:13" ht="14.25" hidden="1" customHeight="1" outlineLevel="1" x14ac:dyDescent="0.2">
      <c r="A294" s="130">
        <v>13</v>
      </c>
      <c r="B294" s="186" t="s">
        <v>421</v>
      </c>
      <c r="C294" s="186" t="s">
        <v>102</v>
      </c>
      <c r="D294" s="130">
        <v>5</v>
      </c>
      <c r="E294" s="130">
        <v>2800</v>
      </c>
      <c r="F294" s="130"/>
      <c r="G294" s="138"/>
      <c r="H294" s="130">
        <v>5600</v>
      </c>
      <c r="I294" s="130">
        <v>50400</v>
      </c>
      <c r="J294" s="130">
        <v>4098</v>
      </c>
      <c r="K294" s="130">
        <v>1846</v>
      </c>
      <c r="L294" s="138"/>
      <c r="M294" s="130"/>
    </row>
    <row r="295" spans="1:13" ht="14.25" hidden="1" customHeight="1" outlineLevel="1" x14ac:dyDescent="0.2">
      <c r="A295" s="130">
        <v>13</v>
      </c>
      <c r="B295" s="186" t="s">
        <v>421</v>
      </c>
      <c r="C295" s="186" t="s">
        <v>102</v>
      </c>
      <c r="D295" s="130">
        <v>6</v>
      </c>
      <c r="E295" s="130">
        <v>2850</v>
      </c>
      <c r="F295" s="130"/>
      <c r="G295" s="138"/>
      <c r="H295" s="130">
        <v>5700</v>
      </c>
      <c r="I295" s="130">
        <v>51300</v>
      </c>
      <c r="J295" s="130">
        <v>4171</v>
      </c>
      <c r="K295" s="130">
        <v>1879</v>
      </c>
      <c r="L295" s="138"/>
      <c r="M295" s="130"/>
    </row>
    <row r="296" spans="1:13" ht="14.25" hidden="1" customHeight="1" outlineLevel="1" x14ac:dyDescent="0.2">
      <c r="A296" s="130">
        <v>13</v>
      </c>
      <c r="B296" s="186" t="s">
        <v>421</v>
      </c>
      <c r="C296" s="186" t="s">
        <v>102</v>
      </c>
      <c r="D296" s="130">
        <v>7</v>
      </c>
      <c r="E296" s="130">
        <v>2900</v>
      </c>
      <c r="F296" s="130"/>
      <c r="G296" s="138"/>
      <c r="H296" s="130">
        <v>5800</v>
      </c>
      <c r="I296" s="130">
        <v>52200</v>
      </c>
      <c r="J296" s="130">
        <v>4244</v>
      </c>
      <c r="K296" s="130">
        <v>1912</v>
      </c>
      <c r="L296" s="138"/>
      <c r="M296" s="130"/>
    </row>
    <row r="297" spans="1:13" ht="14.25" hidden="1" customHeight="1" outlineLevel="1" x14ac:dyDescent="0.2">
      <c r="A297" s="130">
        <v>13</v>
      </c>
      <c r="B297" s="186" t="s">
        <v>421</v>
      </c>
      <c r="C297" s="186" t="s">
        <v>102</v>
      </c>
      <c r="D297" s="130">
        <v>8</v>
      </c>
      <c r="E297" s="130">
        <v>2950</v>
      </c>
      <c r="F297" s="130"/>
      <c r="G297" s="138"/>
      <c r="H297" s="130">
        <v>5900</v>
      </c>
      <c r="I297" s="130">
        <v>53100</v>
      </c>
      <c r="J297" s="130">
        <v>4317</v>
      </c>
      <c r="K297" s="130">
        <v>1945</v>
      </c>
      <c r="L297" s="138"/>
      <c r="M297" s="130"/>
    </row>
    <row r="298" spans="1:13" ht="14.25" hidden="1" customHeight="1" outlineLevel="1" x14ac:dyDescent="0.2">
      <c r="A298" s="130">
        <v>13</v>
      </c>
      <c r="B298" s="186" t="s">
        <v>421</v>
      </c>
      <c r="C298" s="186" t="s">
        <v>102</v>
      </c>
      <c r="D298" s="130">
        <v>9</v>
      </c>
      <c r="E298" s="130">
        <v>3000</v>
      </c>
      <c r="F298" s="130"/>
      <c r="G298" s="138"/>
      <c r="H298" s="130">
        <v>6000</v>
      </c>
      <c r="I298" s="130">
        <v>54000</v>
      </c>
      <c r="J298" s="130">
        <v>4390</v>
      </c>
      <c r="K298" s="130">
        <v>1978</v>
      </c>
      <c r="L298" s="138"/>
      <c r="M298" s="130"/>
    </row>
    <row r="299" spans="1:13" ht="14.25" hidden="1" customHeight="1" outlineLevel="1" x14ac:dyDescent="0.2">
      <c r="A299" s="130">
        <v>13</v>
      </c>
      <c r="B299" s="186" t="s">
        <v>421</v>
      </c>
      <c r="C299" s="186" t="s">
        <v>102</v>
      </c>
      <c r="D299" s="130">
        <v>10</v>
      </c>
      <c r="E299" s="130">
        <v>3050</v>
      </c>
      <c r="F299" s="130"/>
      <c r="G299" s="138"/>
      <c r="H299" s="130">
        <v>6100</v>
      </c>
      <c r="I299" s="130">
        <v>54900</v>
      </c>
      <c r="J299" s="130">
        <v>4463</v>
      </c>
      <c r="K299" s="130">
        <v>2011</v>
      </c>
      <c r="L299" s="138"/>
      <c r="M299" s="130"/>
    </row>
    <row r="300" spans="1:13" ht="14.25" hidden="1" customHeight="1" outlineLevel="1" x14ac:dyDescent="0.2">
      <c r="A300" s="130">
        <v>13</v>
      </c>
      <c r="B300" s="186" t="s">
        <v>421</v>
      </c>
      <c r="C300" s="186" t="s">
        <v>102</v>
      </c>
      <c r="D300" s="130">
        <v>11</v>
      </c>
      <c r="E300" s="130">
        <v>3100</v>
      </c>
      <c r="F300" s="130"/>
      <c r="G300" s="138"/>
      <c r="H300" s="130">
        <v>6200</v>
      </c>
      <c r="I300" s="130">
        <v>55800</v>
      </c>
      <c r="J300" s="130">
        <v>4537</v>
      </c>
      <c r="K300" s="130">
        <v>2044</v>
      </c>
      <c r="L300" s="138"/>
      <c r="M300" s="130"/>
    </row>
    <row r="301" spans="1:13" ht="14.25" hidden="1" customHeight="1" outlineLevel="1" x14ac:dyDescent="0.2">
      <c r="A301" s="130">
        <v>13</v>
      </c>
      <c r="B301" s="186" t="s">
        <v>421</v>
      </c>
      <c r="C301" s="186" t="s">
        <v>102</v>
      </c>
      <c r="D301" s="130">
        <v>12</v>
      </c>
      <c r="E301" s="130">
        <v>3150</v>
      </c>
      <c r="F301" s="130"/>
      <c r="G301" s="138"/>
      <c r="H301" s="130">
        <v>6300</v>
      </c>
      <c r="I301" s="130">
        <v>56700</v>
      </c>
      <c r="J301" s="130">
        <v>4610</v>
      </c>
      <c r="K301" s="130">
        <v>2077</v>
      </c>
      <c r="L301" s="138"/>
      <c r="M301" s="130"/>
    </row>
    <row r="302" spans="1:13" ht="14.25" hidden="1" customHeight="1" outlineLevel="1" x14ac:dyDescent="0.2">
      <c r="A302" s="130">
        <v>13</v>
      </c>
      <c r="B302" s="186" t="s">
        <v>421</v>
      </c>
      <c r="C302" s="186" t="s">
        <v>103</v>
      </c>
      <c r="D302" s="130">
        <v>1</v>
      </c>
      <c r="E302" s="130">
        <v>3307.5</v>
      </c>
      <c r="F302" s="130"/>
      <c r="G302" s="138"/>
      <c r="H302" s="130">
        <v>6615</v>
      </c>
      <c r="I302" s="130">
        <v>59535</v>
      </c>
      <c r="J302" s="130">
        <v>4840</v>
      </c>
      <c r="K302" s="130">
        <v>2181</v>
      </c>
      <c r="L302" s="138"/>
      <c r="M302" s="130"/>
    </row>
    <row r="303" spans="1:13" ht="12.75" customHeight="1" collapsed="1" x14ac:dyDescent="0.2">
      <c r="A303" s="128">
        <v>14</v>
      </c>
      <c r="B303" s="185" t="s">
        <v>422</v>
      </c>
      <c r="C303" s="185" t="s">
        <v>101</v>
      </c>
      <c r="D303" s="128">
        <v>1</v>
      </c>
      <c r="E303" s="148" t="s">
        <v>123</v>
      </c>
      <c r="F303" s="128"/>
      <c r="G303" s="137"/>
      <c r="H303" s="128" t="s">
        <v>123</v>
      </c>
      <c r="I303" s="128" t="s">
        <v>123</v>
      </c>
      <c r="J303" s="128" t="s">
        <v>123</v>
      </c>
      <c r="K303" s="128" t="s">
        <v>123</v>
      </c>
      <c r="L303" s="137"/>
      <c r="M303" s="128"/>
    </row>
    <row r="304" spans="1:13" ht="12.75" hidden="1" customHeight="1" outlineLevel="1" x14ac:dyDescent="0.2">
      <c r="A304" s="130">
        <v>14</v>
      </c>
      <c r="B304" s="186" t="s">
        <v>422</v>
      </c>
      <c r="C304" s="186" t="s">
        <v>101</v>
      </c>
      <c r="D304" s="130">
        <v>2</v>
      </c>
      <c r="E304" s="149" t="s">
        <v>123</v>
      </c>
      <c r="F304" s="130"/>
      <c r="G304" s="138"/>
      <c r="H304" s="130" t="s">
        <v>123</v>
      </c>
      <c r="I304" s="130" t="s">
        <v>123</v>
      </c>
      <c r="J304" s="130" t="s">
        <v>123</v>
      </c>
      <c r="K304" s="130" t="s">
        <v>123</v>
      </c>
      <c r="L304" s="138"/>
      <c r="M304" s="130"/>
    </row>
    <row r="305" spans="1:13" ht="12.75" hidden="1" customHeight="1" outlineLevel="1" x14ac:dyDescent="0.2">
      <c r="A305" s="130">
        <v>14</v>
      </c>
      <c r="B305" s="186" t="s">
        <v>422</v>
      </c>
      <c r="C305" s="186" t="s">
        <v>101</v>
      </c>
      <c r="D305" s="130">
        <v>3</v>
      </c>
      <c r="E305" s="149" t="s">
        <v>123</v>
      </c>
      <c r="F305" s="130"/>
      <c r="G305" s="138"/>
      <c r="H305" s="130" t="s">
        <v>123</v>
      </c>
      <c r="I305" s="130" t="s">
        <v>123</v>
      </c>
      <c r="J305" s="130" t="s">
        <v>123</v>
      </c>
      <c r="K305" s="130" t="s">
        <v>123</v>
      </c>
      <c r="L305" s="138"/>
      <c r="M305" s="130"/>
    </row>
    <row r="306" spans="1:13" ht="12.75" hidden="1" customHeight="1" outlineLevel="1" x14ac:dyDescent="0.2">
      <c r="A306" s="130">
        <v>14</v>
      </c>
      <c r="B306" s="186" t="s">
        <v>422</v>
      </c>
      <c r="C306" s="186" t="s">
        <v>101</v>
      </c>
      <c r="D306" s="130">
        <v>4</v>
      </c>
      <c r="E306" s="149" t="s">
        <v>123</v>
      </c>
      <c r="F306" s="130"/>
      <c r="G306" s="138"/>
      <c r="H306" s="130" t="s">
        <v>123</v>
      </c>
      <c r="I306" s="130" t="s">
        <v>123</v>
      </c>
      <c r="J306" s="130" t="s">
        <v>123</v>
      </c>
      <c r="K306" s="130" t="s">
        <v>123</v>
      </c>
      <c r="L306" s="138"/>
      <c r="M306" s="130"/>
    </row>
    <row r="307" spans="1:13" ht="12.75" hidden="1" customHeight="1" outlineLevel="1" x14ac:dyDescent="0.2">
      <c r="A307" s="130">
        <v>14</v>
      </c>
      <c r="B307" s="186" t="s">
        <v>422</v>
      </c>
      <c r="C307" s="186" t="s">
        <v>101</v>
      </c>
      <c r="D307" s="130">
        <v>5</v>
      </c>
      <c r="E307" s="149">
        <v>1120</v>
      </c>
      <c r="F307" s="130"/>
      <c r="G307" s="138"/>
      <c r="H307" s="130">
        <v>11200</v>
      </c>
      <c r="I307" s="130">
        <v>11200</v>
      </c>
      <c r="J307" s="130" t="s">
        <v>123</v>
      </c>
      <c r="K307" s="130">
        <v>2240</v>
      </c>
      <c r="L307" s="138"/>
      <c r="M307" s="130"/>
    </row>
    <row r="308" spans="1:13" ht="12.75" hidden="1" customHeight="1" outlineLevel="1" x14ac:dyDescent="0.2">
      <c r="A308" s="130">
        <v>14</v>
      </c>
      <c r="B308" s="186" t="s">
        <v>422</v>
      </c>
      <c r="C308" s="186" t="s">
        <v>101</v>
      </c>
      <c r="D308" s="130">
        <v>6</v>
      </c>
      <c r="E308" s="149">
        <v>1231</v>
      </c>
      <c r="F308" s="130"/>
      <c r="G308" s="138"/>
      <c r="H308" s="130">
        <v>12310</v>
      </c>
      <c r="I308" s="130">
        <v>12310</v>
      </c>
      <c r="J308" s="130" t="s">
        <v>123</v>
      </c>
      <c r="K308" s="130">
        <v>2462</v>
      </c>
      <c r="L308" s="138"/>
      <c r="M308" s="130"/>
    </row>
    <row r="309" spans="1:13" ht="12.75" hidden="1" customHeight="1" outlineLevel="1" x14ac:dyDescent="0.2">
      <c r="A309" s="130">
        <v>14</v>
      </c>
      <c r="B309" s="186" t="s">
        <v>422</v>
      </c>
      <c r="C309" s="186" t="s">
        <v>101</v>
      </c>
      <c r="D309" s="130">
        <v>7</v>
      </c>
      <c r="E309" s="149">
        <v>1352</v>
      </c>
      <c r="F309" s="130"/>
      <c r="G309" s="138"/>
      <c r="H309" s="130">
        <v>13520</v>
      </c>
      <c r="I309" s="130">
        <v>13520</v>
      </c>
      <c r="J309" s="130" t="s">
        <v>123</v>
      </c>
      <c r="K309" s="130">
        <v>2704</v>
      </c>
      <c r="L309" s="138"/>
      <c r="M309" s="130"/>
    </row>
    <row r="310" spans="1:13" ht="12.75" hidden="1" customHeight="1" outlineLevel="1" x14ac:dyDescent="0.2">
      <c r="A310" s="130">
        <v>14</v>
      </c>
      <c r="B310" s="186" t="s">
        <v>422</v>
      </c>
      <c r="C310" s="186" t="s">
        <v>101</v>
      </c>
      <c r="D310" s="130">
        <v>8</v>
      </c>
      <c r="E310" s="149">
        <v>1486</v>
      </c>
      <c r="F310" s="130"/>
      <c r="G310" s="138"/>
      <c r="H310" s="130">
        <v>14860</v>
      </c>
      <c r="I310" s="130">
        <v>14860</v>
      </c>
      <c r="J310" s="130" t="s">
        <v>123</v>
      </c>
      <c r="K310" s="130">
        <v>2972</v>
      </c>
      <c r="L310" s="138"/>
      <c r="M310" s="130"/>
    </row>
    <row r="311" spans="1:13" ht="12.75" hidden="1" customHeight="1" outlineLevel="1" x14ac:dyDescent="0.2">
      <c r="A311" s="130">
        <v>14</v>
      </c>
      <c r="B311" s="186" t="s">
        <v>422</v>
      </c>
      <c r="C311" s="186" t="s">
        <v>101</v>
      </c>
      <c r="D311" s="130">
        <v>9</v>
      </c>
      <c r="E311" s="149">
        <v>1634</v>
      </c>
      <c r="F311" s="130"/>
      <c r="G311" s="138"/>
      <c r="H311" s="130">
        <v>16340</v>
      </c>
      <c r="I311" s="130">
        <v>16340</v>
      </c>
      <c r="J311" s="130" t="s">
        <v>123</v>
      </c>
      <c r="K311" s="130">
        <v>3268</v>
      </c>
      <c r="L311" s="138"/>
      <c r="M311" s="130"/>
    </row>
    <row r="312" spans="1:13" ht="12.75" hidden="1" customHeight="1" outlineLevel="1" x14ac:dyDescent="0.2">
      <c r="A312" s="130">
        <v>14</v>
      </c>
      <c r="B312" s="186" t="s">
        <v>422</v>
      </c>
      <c r="C312" s="186" t="s">
        <v>101</v>
      </c>
      <c r="D312" s="130">
        <v>10</v>
      </c>
      <c r="E312" s="149">
        <v>1794</v>
      </c>
      <c r="F312" s="130"/>
      <c r="G312" s="138"/>
      <c r="H312" s="130">
        <v>17940</v>
      </c>
      <c r="I312" s="130">
        <v>17940</v>
      </c>
      <c r="J312" s="130" t="s">
        <v>123</v>
      </c>
      <c r="K312" s="130">
        <v>3588</v>
      </c>
      <c r="L312" s="138"/>
      <c r="M312" s="130"/>
    </row>
    <row r="313" spans="1:13" ht="12.75" hidden="1" customHeight="1" outlineLevel="1" x14ac:dyDescent="0.2">
      <c r="A313" s="130">
        <v>14</v>
      </c>
      <c r="B313" s="186" t="s">
        <v>422</v>
      </c>
      <c r="C313" s="186" t="s">
        <v>101</v>
      </c>
      <c r="D313" s="130">
        <v>11</v>
      </c>
      <c r="E313" s="149">
        <v>1972</v>
      </c>
      <c r="F313" s="130"/>
      <c r="G313" s="138"/>
      <c r="H313" s="130">
        <v>19720</v>
      </c>
      <c r="I313" s="130">
        <v>19720</v>
      </c>
      <c r="J313" s="130" t="s">
        <v>123</v>
      </c>
      <c r="K313" s="130">
        <v>3944</v>
      </c>
      <c r="L313" s="138"/>
      <c r="M313" s="130"/>
    </row>
    <row r="314" spans="1:13" ht="12.75" hidden="1" customHeight="1" outlineLevel="1" x14ac:dyDescent="0.2">
      <c r="A314" s="130">
        <v>14</v>
      </c>
      <c r="B314" s="186" t="s">
        <v>422</v>
      </c>
      <c r="C314" s="186" t="s">
        <v>101</v>
      </c>
      <c r="D314" s="130">
        <v>12</v>
      </c>
      <c r="E314" s="149">
        <v>2167</v>
      </c>
      <c r="F314" s="130"/>
      <c r="G314" s="138"/>
      <c r="H314" s="130">
        <v>21670</v>
      </c>
      <c r="I314" s="130">
        <v>21670</v>
      </c>
      <c r="J314" s="130" t="s">
        <v>123</v>
      </c>
      <c r="K314" s="130">
        <v>4334</v>
      </c>
      <c r="L314" s="138"/>
      <c r="M314" s="130"/>
    </row>
    <row r="315" spans="1:13" ht="12.75" hidden="1" customHeight="1" outlineLevel="1" x14ac:dyDescent="0.2">
      <c r="A315" s="130">
        <v>14</v>
      </c>
      <c r="B315" s="186" t="s">
        <v>422</v>
      </c>
      <c r="C315" s="186" t="s">
        <v>102</v>
      </c>
      <c r="D315" s="130">
        <v>1</v>
      </c>
      <c r="E315" s="149">
        <v>2167</v>
      </c>
      <c r="F315" s="130"/>
      <c r="G315" s="138"/>
      <c r="H315" s="130">
        <v>21670</v>
      </c>
      <c r="I315" s="130">
        <v>21670</v>
      </c>
      <c r="J315" s="130" t="s">
        <v>123</v>
      </c>
      <c r="K315" s="130">
        <v>4334</v>
      </c>
      <c r="L315" s="138"/>
      <c r="M315" s="130"/>
    </row>
    <row r="316" spans="1:13" ht="12.75" hidden="1" customHeight="1" outlineLevel="1" x14ac:dyDescent="0.2">
      <c r="A316" s="130">
        <v>14</v>
      </c>
      <c r="B316" s="186" t="s">
        <v>422</v>
      </c>
      <c r="C316" s="186" t="s">
        <v>102</v>
      </c>
      <c r="D316" s="130">
        <v>2</v>
      </c>
      <c r="E316" s="149">
        <v>2207</v>
      </c>
      <c r="F316" s="130"/>
      <c r="G316" s="138"/>
      <c r="H316" s="130">
        <v>22070</v>
      </c>
      <c r="I316" s="130">
        <v>22070</v>
      </c>
      <c r="J316" s="130" t="s">
        <v>123</v>
      </c>
      <c r="K316" s="130">
        <v>4414</v>
      </c>
      <c r="L316" s="138"/>
      <c r="M316" s="130"/>
    </row>
    <row r="317" spans="1:13" ht="12.75" hidden="1" customHeight="1" outlineLevel="1" x14ac:dyDescent="0.2">
      <c r="A317" s="130">
        <v>14</v>
      </c>
      <c r="B317" s="186" t="s">
        <v>422</v>
      </c>
      <c r="C317" s="186" t="s">
        <v>102</v>
      </c>
      <c r="D317" s="130">
        <v>3</v>
      </c>
      <c r="E317" s="149">
        <v>2246</v>
      </c>
      <c r="F317" s="130"/>
      <c r="G317" s="138"/>
      <c r="H317" s="130">
        <v>22460</v>
      </c>
      <c r="I317" s="130">
        <v>22460</v>
      </c>
      <c r="J317" s="130" t="s">
        <v>123</v>
      </c>
      <c r="K317" s="130">
        <v>4492</v>
      </c>
      <c r="L317" s="138"/>
      <c r="M317" s="130"/>
    </row>
    <row r="318" spans="1:13" ht="12.75" hidden="1" customHeight="1" outlineLevel="1" x14ac:dyDescent="0.2">
      <c r="A318" s="130">
        <v>14</v>
      </c>
      <c r="B318" s="186" t="s">
        <v>422</v>
      </c>
      <c r="C318" s="186" t="s">
        <v>102</v>
      </c>
      <c r="D318" s="130">
        <v>4</v>
      </c>
      <c r="E318" s="149">
        <v>2286</v>
      </c>
      <c r="F318" s="130"/>
      <c r="G318" s="138"/>
      <c r="H318" s="130">
        <v>22860</v>
      </c>
      <c r="I318" s="130">
        <v>22860</v>
      </c>
      <c r="J318" s="130" t="s">
        <v>123</v>
      </c>
      <c r="K318" s="130">
        <v>4572</v>
      </c>
      <c r="L318" s="138"/>
      <c r="M318" s="130"/>
    </row>
    <row r="319" spans="1:13" ht="12.75" hidden="1" customHeight="1" outlineLevel="1" x14ac:dyDescent="0.2">
      <c r="A319" s="130">
        <v>14</v>
      </c>
      <c r="B319" s="186" t="s">
        <v>422</v>
      </c>
      <c r="C319" s="186" t="s">
        <v>102</v>
      </c>
      <c r="D319" s="130">
        <v>5</v>
      </c>
      <c r="E319" s="149">
        <v>2325</v>
      </c>
      <c r="F319" s="130"/>
      <c r="G319" s="138"/>
      <c r="H319" s="130">
        <v>23250</v>
      </c>
      <c r="I319" s="130">
        <v>23250</v>
      </c>
      <c r="J319" s="130" t="s">
        <v>123</v>
      </c>
      <c r="K319" s="130">
        <v>4650</v>
      </c>
      <c r="L319" s="138"/>
      <c r="M319" s="130"/>
    </row>
    <row r="320" spans="1:13" ht="12.75" hidden="1" customHeight="1" outlineLevel="1" x14ac:dyDescent="0.2">
      <c r="A320" s="130">
        <v>14</v>
      </c>
      <c r="B320" s="186" t="s">
        <v>422</v>
      </c>
      <c r="C320" s="186" t="s">
        <v>102</v>
      </c>
      <c r="D320" s="130">
        <v>6</v>
      </c>
      <c r="E320" s="149">
        <v>2365</v>
      </c>
      <c r="F320" s="130"/>
      <c r="G320" s="138"/>
      <c r="H320" s="130">
        <v>23650</v>
      </c>
      <c r="I320" s="130">
        <v>23650</v>
      </c>
      <c r="J320" s="130" t="s">
        <v>123</v>
      </c>
      <c r="K320" s="130">
        <v>4730</v>
      </c>
      <c r="L320" s="138"/>
      <c r="M320" s="130"/>
    </row>
    <row r="321" spans="1:13" ht="12.75" hidden="1" customHeight="1" outlineLevel="1" x14ac:dyDescent="0.2">
      <c r="A321" s="130">
        <v>14</v>
      </c>
      <c r="B321" s="186" t="s">
        <v>422</v>
      </c>
      <c r="C321" s="186" t="s">
        <v>102</v>
      </c>
      <c r="D321" s="130">
        <v>7</v>
      </c>
      <c r="E321" s="149">
        <v>2405</v>
      </c>
      <c r="F321" s="130"/>
      <c r="G321" s="138"/>
      <c r="H321" s="130">
        <v>24050</v>
      </c>
      <c r="I321" s="130">
        <v>24050</v>
      </c>
      <c r="J321" s="130" t="s">
        <v>123</v>
      </c>
      <c r="K321" s="130">
        <v>4810</v>
      </c>
      <c r="L321" s="138"/>
      <c r="M321" s="130"/>
    </row>
    <row r="322" spans="1:13" ht="12.75" hidden="1" customHeight="1" outlineLevel="1" x14ac:dyDescent="0.2">
      <c r="A322" s="130">
        <v>14</v>
      </c>
      <c r="B322" s="186" t="s">
        <v>422</v>
      </c>
      <c r="C322" s="186" t="s">
        <v>102</v>
      </c>
      <c r="D322" s="130">
        <v>8</v>
      </c>
      <c r="E322" s="149">
        <v>2444</v>
      </c>
      <c r="F322" s="130"/>
      <c r="G322" s="138"/>
      <c r="H322" s="130">
        <v>24440</v>
      </c>
      <c r="I322" s="130">
        <v>24440</v>
      </c>
      <c r="J322" s="130" t="s">
        <v>123</v>
      </c>
      <c r="K322" s="130">
        <v>4888</v>
      </c>
      <c r="L322" s="138"/>
      <c r="M322" s="130"/>
    </row>
    <row r="323" spans="1:13" ht="12.75" hidden="1" customHeight="1" outlineLevel="1" x14ac:dyDescent="0.2">
      <c r="A323" s="130">
        <v>14</v>
      </c>
      <c r="B323" s="186" t="s">
        <v>422</v>
      </c>
      <c r="C323" s="186" t="s">
        <v>102</v>
      </c>
      <c r="D323" s="130">
        <v>9</v>
      </c>
      <c r="E323" s="149">
        <v>2484</v>
      </c>
      <c r="F323" s="130"/>
      <c r="G323" s="138"/>
      <c r="H323" s="130">
        <v>24840</v>
      </c>
      <c r="I323" s="130">
        <v>24840</v>
      </c>
      <c r="J323" s="130" t="s">
        <v>123</v>
      </c>
      <c r="K323" s="130">
        <v>4968</v>
      </c>
      <c r="L323" s="138"/>
      <c r="M323" s="130"/>
    </row>
    <row r="324" spans="1:13" ht="12.75" hidden="1" customHeight="1" outlineLevel="1" x14ac:dyDescent="0.2">
      <c r="A324" s="130">
        <v>14</v>
      </c>
      <c r="B324" s="186" t="s">
        <v>422</v>
      </c>
      <c r="C324" s="186" t="s">
        <v>102</v>
      </c>
      <c r="D324" s="130">
        <v>10</v>
      </c>
      <c r="E324" s="149">
        <v>2523</v>
      </c>
      <c r="F324" s="130"/>
      <c r="G324" s="138"/>
      <c r="H324" s="130">
        <v>25230</v>
      </c>
      <c r="I324" s="130">
        <v>25230</v>
      </c>
      <c r="J324" s="130" t="s">
        <v>123</v>
      </c>
      <c r="K324" s="130">
        <v>5046</v>
      </c>
      <c r="L324" s="138"/>
      <c r="M324" s="130"/>
    </row>
    <row r="325" spans="1:13" ht="12.75" hidden="1" customHeight="1" outlineLevel="1" x14ac:dyDescent="0.2">
      <c r="A325" s="130">
        <v>14</v>
      </c>
      <c r="B325" s="186" t="s">
        <v>422</v>
      </c>
      <c r="C325" s="186" t="s">
        <v>102</v>
      </c>
      <c r="D325" s="130">
        <v>11</v>
      </c>
      <c r="E325" s="149">
        <v>2563</v>
      </c>
      <c r="F325" s="130"/>
      <c r="G325" s="138"/>
      <c r="H325" s="130">
        <v>25630</v>
      </c>
      <c r="I325" s="130">
        <v>25630</v>
      </c>
      <c r="J325" s="130" t="s">
        <v>123</v>
      </c>
      <c r="K325" s="130">
        <v>5126</v>
      </c>
      <c r="L325" s="138"/>
      <c r="M325" s="130"/>
    </row>
    <row r="326" spans="1:13" ht="12.75" hidden="1" customHeight="1" outlineLevel="1" x14ac:dyDescent="0.2">
      <c r="A326" s="130">
        <v>14</v>
      </c>
      <c r="B326" s="186" t="s">
        <v>422</v>
      </c>
      <c r="C326" s="186" t="s">
        <v>102</v>
      </c>
      <c r="D326" s="130">
        <v>12</v>
      </c>
      <c r="E326" s="149">
        <v>2603</v>
      </c>
      <c r="F326" s="130"/>
      <c r="G326" s="138"/>
      <c r="H326" s="130">
        <v>26030</v>
      </c>
      <c r="I326" s="130">
        <v>26030</v>
      </c>
      <c r="J326" s="130" t="s">
        <v>123</v>
      </c>
      <c r="K326" s="130">
        <v>5206</v>
      </c>
      <c r="L326" s="138"/>
      <c r="M326" s="130"/>
    </row>
    <row r="327" spans="1:13" ht="12.75" hidden="1" customHeight="1" outlineLevel="1" x14ac:dyDescent="0.2">
      <c r="A327" s="130">
        <v>14</v>
      </c>
      <c r="B327" s="186" t="s">
        <v>422</v>
      </c>
      <c r="C327" s="186" t="s">
        <v>103</v>
      </c>
      <c r="D327" s="130">
        <v>1</v>
      </c>
      <c r="E327" s="149">
        <v>2733</v>
      </c>
      <c r="F327" s="130"/>
      <c r="G327" s="138"/>
      <c r="H327" s="130">
        <v>27330</v>
      </c>
      <c r="I327" s="130">
        <v>27330</v>
      </c>
      <c r="J327" s="130" t="s">
        <v>123</v>
      </c>
      <c r="K327" s="130">
        <v>5466</v>
      </c>
      <c r="L327" s="138"/>
      <c r="M327" s="130"/>
    </row>
    <row r="328" spans="1:13" ht="14.25" customHeight="1" collapsed="1" x14ac:dyDescent="0.2">
      <c r="A328" s="128">
        <v>15</v>
      </c>
      <c r="B328" s="185" t="s">
        <v>423</v>
      </c>
      <c r="C328" s="185" t="s">
        <v>101</v>
      </c>
      <c r="D328" s="128">
        <v>1</v>
      </c>
      <c r="E328" s="128">
        <v>385</v>
      </c>
      <c r="F328" s="128"/>
      <c r="G328" s="137"/>
      <c r="H328" s="128">
        <v>7700</v>
      </c>
      <c r="I328" s="128">
        <v>7700</v>
      </c>
      <c r="J328" s="128" t="s">
        <v>123</v>
      </c>
      <c r="K328" s="128">
        <v>428</v>
      </c>
      <c r="L328" s="137"/>
      <c r="M328" s="128"/>
    </row>
    <row r="329" spans="1:13" ht="14.25" hidden="1" customHeight="1" outlineLevel="1" x14ac:dyDescent="0.2">
      <c r="A329" s="130">
        <v>15</v>
      </c>
      <c r="B329" s="186" t="s">
        <v>423</v>
      </c>
      <c r="C329" s="186" t="s">
        <v>101</v>
      </c>
      <c r="D329" s="130">
        <v>2</v>
      </c>
      <c r="E329" s="130">
        <v>418</v>
      </c>
      <c r="F329" s="130"/>
      <c r="G329" s="138"/>
      <c r="H329" s="130">
        <v>8360</v>
      </c>
      <c r="I329" s="130">
        <v>8360</v>
      </c>
      <c r="J329" s="130" t="s">
        <v>123</v>
      </c>
      <c r="K329" s="130">
        <v>464</v>
      </c>
      <c r="L329" s="138"/>
      <c r="M329" s="130"/>
    </row>
    <row r="330" spans="1:13" ht="14.25" hidden="1" customHeight="1" outlineLevel="1" x14ac:dyDescent="0.2">
      <c r="A330" s="130">
        <v>15</v>
      </c>
      <c r="B330" s="186" t="s">
        <v>423</v>
      </c>
      <c r="C330" s="186" t="s">
        <v>101</v>
      </c>
      <c r="D330" s="130">
        <v>3</v>
      </c>
      <c r="E330" s="130">
        <v>462</v>
      </c>
      <c r="F330" s="130"/>
      <c r="G330" s="138"/>
      <c r="H330" s="130">
        <v>9240</v>
      </c>
      <c r="I330" s="130">
        <v>9240</v>
      </c>
      <c r="J330" s="130" t="s">
        <v>123</v>
      </c>
      <c r="K330" s="130">
        <v>513</v>
      </c>
      <c r="L330" s="138"/>
      <c r="M330" s="130"/>
    </row>
    <row r="331" spans="1:13" ht="14.25" hidden="1" customHeight="1" outlineLevel="1" x14ac:dyDescent="0.2">
      <c r="A331" s="130">
        <v>15</v>
      </c>
      <c r="B331" s="186" t="s">
        <v>423</v>
      </c>
      <c r="C331" s="186" t="s">
        <v>101</v>
      </c>
      <c r="D331" s="130">
        <v>4</v>
      </c>
      <c r="E331" s="130">
        <v>506</v>
      </c>
      <c r="F331" s="130"/>
      <c r="G331" s="138"/>
      <c r="H331" s="130">
        <v>10120</v>
      </c>
      <c r="I331" s="130">
        <v>10120</v>
      </c>
      <c r="J331" s="130" t="s">
        <v>123</v>
      </c>
      <c r="K331" s="130">
        <v>562</v>
      </c>
      <c r="L331" s="138"/>
      <c r="M331" s="130"/>
    </row>
    <row r="332" spans="1:13" ht="14.25" hidden="1" customHeight="1" outlineLevel="1" x14ac:dyDescent="0.2">
      <c r="A332" s="130">
        <v>15</v>
      </c>
      <c r="B332" s="186" t="s">
        <v>423</v>
      </c>
      <c r="C332" s="186" t="s">
        <v>101</v>
      </c>
      <c r="D332" s="130">
        <v>5</v>
      </c>
      <c r="E332" s="130">
        <v>550</v>
      </c>
      <c r="F332" s="130"/>
      <c r="G332" s="138"/>
      <c r="H332" s="130">
        <v>11000</v>
      </c>
      <c r="I332" s="130">
        <v>11000</v>
      </c>
      <c r="J332" s="130" t="s">
        <v>123</v>
      </c>
      <c r="K332" s="130">
        <v>611</v>
      </c>
      <c r="L332" s="138"/>
      <c r="M332" s="130"/>
    </row>
    <row r="333" spans="1:13" ht="14.25" hidden="1" customHeight="1" outlineLevel="1" x14ac:dyDescent="0.2">
      <c r="A333" s="130">
        <v>15</v>
      </c>
      <c r="B333" s="186" t="s">
        <v>423</v>
      </c>
      <c r="C333" s="186" t="s">
        <v>101</v>
      </c>
      <c r="D333" s="130">
        <v>6</v>
      </c>
      <c r="E333" s="130">
        <v>605</v>
      </c>
      <c r="F333" s="130"/>
      <c r="G333" s="138"/>
      <c r="H333" s="130">
        <v>12100</v>
      </c>
      <c r="I333" s="130">
        <v>12100</v>
      </c>
      <c r="J333" s="130" t="s">
        <v>123</v>
      </c>
      <c r="K333" s="130">
        <v>672</v>
      </c>
      <c r="L333" s="138"/>
      <c r="M333" s="130"/>
    </row>
    <row r="334" spans="1:13" ht="14.25" hidden="1" customHeight="1" outlineLevel="1" x14ac:dyDescent="0.2">
      <c r="A334" s="130">
        <v>15</v>
      </c>
      <c r="B334" s="186" t="s">
        <v>423</v>
      </c>
      <c r="C334" s="186" t="s">
        <v>101</v>
      </c>
      <c r="D334" s="130">
        <v>7</v>
      </c>
      <c r="E334" s="130">
        <v>660</v>
      </c>
      <c r="F334" s="130"/>
      <c r="G334" s="138"/>
      <c r="H334" s="130">
        <v>13200</v>
      </c>
      <c r="I334" s="130">
        <v>13200</v>
      </c>
      <c r="J334" s="130" t="s">
        <v>123</v>
      </c>
      <c r="K334" s="130">
        <v>733</v>
      </c>
      <c r="L334" s="138"/>
      <c r="M334" s="130"/>
    </row>
    <row r="335" spans="1:13" ht="14.25" hidden="1" customHeight="1" outlineLevel="1" x14ac:dyDescent="0.2">
      <c r="A335" s="130">
        <v>15</v>
      </c>
      <c r="B335" s="186" t="s">
        <v>423</v>
      </c>
      <c r="C335" s="186" t="s">
        <v>101</v>
      </c>
      <c r="D335" s="130">
        <v>8</v>
      </c>
      <c r="E335" s="130">
        <v>726</v>
      </c>
      <c r="F335" s="130"/>
      <c r="G335" s="138"/>
      <c r="H335" s="130">
        <v>14520</v>
      </c>
      <c r="I335" s="130">
        <v>14520</v>
      </c>
      <c r="J335" s="130" t="s">
        <v>123</v>
      </c>
      <c r="K335" s="130">
        <v>807</v>
      </c>
      <c r="L335" s="138"/>
      <c r="M335" s="130"/>
    </row>
    <row r="336" spans="1:13" ht="14.25" hidden="1" customHeight="1" outlineLevel="1" x14ac:dyDescent="0.2">
      <c r="A336" s="130">
        <v>15</v>
      </c>
      <c r="B336" s="186" t="s">
        <v>423</v>
      </c>
      <c r="C336" s="186" t="s">
        <v>101</v>
      </c>
      <c r="D336" s="130">
        <v>9</v>
      </c>
      <c r="E336" s="130">
        <v>803</v>
      </c>
      <c r="F336" s="130"/>
      <c r="G336" s="138"/>
      <c r="H336" s="130">
        <v>16060</v>
      </c>
      <c r="I336" s="130">
        <v>16060</v>
      </c>
      <c r="J336" s="130" t="s">
        <v>123</v>
      </c>
      <c r="K336" s="130">
        <v>892</v>
      </c>
      <c r="L336" s="138"/>
      <c r="M336" s="130"/>
    </row>
    <row r="337" spans="1:13" ht="14.25" hidden="1" customHeight="1" outlineLevel="1" x14ac:dyDescent="0.2">
      <c r="A337" s="130">
        <v>15</v>
      </c>
      <c r="B337" s="186" t="s">
        <v>423</v>
      </c>
      <c r="C337" s="186" t="s">
        <v>101</v>
      </c>
      <c r="D337" s="130">
        <v>10</v>
      </c>
      <c r="E337" s="130">
        <v>880</v>
      </c>
      <c r="F337" s="130"/>
      <c r="G337" s="138"/>
      <c r="H337" s="130">
        <v>17600</v>
      </c>
      <c r="I337" s="130">
        <v>17600</v>
      </c>
      <c r="J337" s="130" t="s">
        <v>123</v>
      </c>
      <c r="K337" s="130">
        <v>978</v>
      </c>
      <c r="L337" s="138"/>
      <c r="M337" s="130"/>
    </row>
    <row r="338" spans="1:13" ht="14.25" hidden="1" customHeight="1" outlineLevel="1" x14ac:dyDescent="0.2">
      <c r="A338" s="130">
        <v>15</v>
      </c>
      <c r="B338" s="186" t="s">
        <v>423</v>
      </c>
      <c r="C338" s="186" t="s">
        <v>101</v>
      </c>
      <c r="D338" s="130">
        <v>11</v>
      </c>
      <c r="E338" s="130">
        <v>968</v>
      </c>
      <c r="F338" s="130"/>
      <c r="G338" s="138"/>
      <c r="H338" s="130">
        <v>19360</v>
      </c>
      <c r="I338" s="130">
        <v>19360</v>
      </c>
      <c r="J338" s="130" t="s">
        <v>123</v>
      </c>
      <c r="K338" s="130">
        <v>1076</v>
      </c>
      <c r="L338" s="138"/>
      <c r="M338" s="130"/>
    </row>
    <row r="339" spans="1:13" ht="14.25" hidden="1" customHeight="1" outlineLevel="1" x14ac:dyDescent="0.2">
      <c r="A339" s="130">
        <v>15</v>
      </c>
      <c r="B339" s="186" t="s">
        <v>423</v>
      </c>
      <c r="C339" s="186" t="s">
        <v>101</v>
      </c>
      <c r="D339" s="130">
        <v>12</v>
      </c>
      <c r="E339" s="130">
        <v>1067</v>
      </c>
      <c r="F339" s="130"/>
      <c r="G339" s="138"/>
      <c r="H339" s="130">
        <v>21340</v>
      </c>
      <c r="I339" s="130">
        <v>21340</v>
      </c>
      <c r="J339" s="130" t="s">
        <v>123</v>
      </c>
      <c r="K339" s="130">
        <v>1186</v>
      </c>
      <c r="L339" s="138"/>
      <c r="M339" s="130"/>
    </row>
    <row r="340" spans="1:13" ht="14.25" hidden="1" customHeight="1" outlineLevel="1" x14ac:dyDescent="0.2">
      <c r="A340" s="130">
        <v>15</v>
      </c>
      <c r="B340" s="186" t="s">
        <v>423</v>
      </c>
      <c r="C340" s="186" t="s">
        <v>102</v>
      </c>
      <c r="D340" s="130">
        <v>1</v>
      </c>
      <c r="E340" s="130">
        <v>1067</v>
      </c>
      <c r="F340" s="130"/>
      <c r="G340" s="138"/>
      <c r="H340" s="130">
        <v>21340</v>
      </c>
      <c r="I340" s="130">
        <v>21340</v>
      </c>
      <c r="J340" s="130" t="s">
        <v>123</v>
      </c>
      <c r="K340" s="130">
        <v>1186</v>
      </c>
      <c r="L340" s="138"/>
      <c r="M340" s="130"/>
    </row>
    <row r="341" spans="1:13" ht="14.25" hidden="1" customHeight="1" outlineLevel="1" x14ac:dyDescent="0.2">
      <c r="A341" s="130">
        <v>15</v>
      </c>
      <c r="B341" s="186" t="s">
        <v>423</v>
      </c>
      <c r="C341" s="186" t="s">
        <v>102</v>
      </c>
      <c r="D341" s="130">
        <v>2</v>
      </c>
      <c r="E341" s="130">
        <v>1085</v>
      </c>
      <c r="F341" s="130"/>
      <c r="G341" s="138"/>
      <c r="H341" s="130">
        <v>21700</v>
      </c>
      <c r="I341" s="130">
        <v>21700</v>
      </c>
      <c r="J341" s="130" t="s">
        <v>123</v>
      </c>
      <c r="K341" s="130">
        <v>1206</v>
      </c>
      <c r="L341" s="138"/>
      <c r="M341" s="130"/>
    </row>
    <row r="342" spans="1:13" ht="14.25" hidden="1" customHeight="1" outlineLevel="1" x14ac:dyDescent="0.2">
      <c r="A342" s="130">
        <v>15</v>
      </c>
      <c r="B342" s="186" t="s">
        <v>423</v>
      </c>
      <c r="C342" s="186" t="s">
        <v>102</v>
      </c>
      <c r="D342" s="130">
        <v>3</v>
      </c>
      <c r="E342" s="130">
        <v>1103</v>
      </c>
      <c r="F342" s="130"/>
      <c r="G342" s="138"/>
      <c r="H342" s="130">
        <v>22060</v>
      </c>
      <c r="I342" s="130">
        <v>22060</v>
      </c>
      <c r="J342" s="130" t="s">
        <v>123</v>
      </c>
      <c r="K342" s="130">
        <v>1226</v>
      </c>
      <c r="L342" s="138"/>
      <c r="M342" s="130"/>
    </row>
    <row r="343" spans="1:13" ht="14.25" hidden="1" customHeight="1" outlineLevel="1" x14ac:dyDescent="0.2">
      <c r="A343" s="130">
        <v>15</v>
      </c>
      <c r="B343" s="186" t="s">
        <v>423</v>
      </c>
      <c r="C343" s="186" t="s">
        <v>102</v>
      </c>
      <c r="D343" s="130">
        <v>4</v>
      </c>
      <c r="E343" s="130">
        <v>1121</v>
      </c>
      <c r="F343" s="130"/>
      <c r="G343" s="138"/>
      <c r="H343" s="130">
        <v>22420</v>
      </c>
      <c r="I343" s="130">
        <v>22420</v>
      </c>
      <c r="J343" s="130" t="s">
        <v>123</v>
      </c>
      <c r="K343" s="130">
        <v>1246</v>
      </c>
      <c r="L343" s="138"/>
      <c r="M343" s="130"/>
    </row>
    <row r="344" spans="1:13" ht="14.25" hidden="1" customHeight="1" outlineLevel="1" x14ac:dyDescent="0.2">
      <c r="A344" s="130">
        <v>15</v>
      </c>
      <c r="B344" s="186" t="s">
        <v>423</v>
      </c>
      <c r="C344" s="186" t="s">
        <v>102</v>
      </c>
      <c r="D344" s="130">
        <v>5</v>
      </c>
      <c r="E344" s="130">
        <v>1139</v>
      </c>
      <c r="F344" s="130"/>
      <c r="G344" s="138"/>
      <c r="H344" s="130">
        <v>22780</v>
      </c>
      <c r="I344" s="130">
        <v>22780</v>
      </c>
      <c r="J344" s="130" t="s">
        <v>123</v>
      </c>
      <c r="K344" s="130">
        <v>1266</v>
      </c>
      <c r="L344" s="138"/>
      <c r="M344" s="130"/>
    </row>
    <row r="345" spans="1:13" ht="14.25" hidden="1" customHeight="1" outlineLevel="1" x14ac:dyDescent="0.2">
      <c r="A345" s="130">
        <v>15</v>
      </c>
      <c r="B345" s="186" t="s">
        <v>423</v>
      </c>
      <c r="C345" s="186" t="s">
        <v>102</v>
      </c>
      <c r="D345" s="130">
        <v>6</v>
      </c>
      <c r="E345" s="130">
        <v>1157</v>
      </c>
      <c r="F345" s="130"/>
      <c r="G345" s="138"/>
      <c r="H345" s="130">
        <v>23140</v>
      </c>
      <c r="I345" s="130">
        <v>23140</v>
      </c>
      <c r="J345" s="130" t="s">
        <v>123</v>
      </c>
      <c r="K345" s="130">
        <v>1286</v>
      </c>
      <c r="L345" s="138"/>
      <c r="M345" s="130"/>
    </row>
    <row r="346" spans="1:13" ht="14.25" hidden="1" customHeight="1" outlineLevel="1" x14ac:dyDescent="0.2">
      <c r="A346" s="130">
        <v>15</v>
      </c>
      <c r="B346" s="186" t="s">
        <v>423</v>
      </c>
      <c r="C346" s="186" t="s">
        <v>102</v>
      </c>
      <c r="D346" s="130">
        <v>7</v>
      </c>
      <c r="E346" s="130">
        <v>1175</v>
      </c>
      <c r="F346" s="130"/>
      <c r="G346" s="138"/>
      <c r="H346" s="130">
        <v>23500</v>
      </c>
      <c r="I346" s="130">
        <v>23500</v>
      </c>
      <c r="J346" s="130" t="s">
        <v>123</v>
      </c>
      <c r="K346" s="130">
        <v>1306</v>
      </c>
      <c r="L346" s="138"/>
      <c r="M346" s="130"/>
    </row>
    <row r="347" spans="1:13" ht="14.25" hidden="1" customHeight="1" outlineLevel="1" x14ac:dyDescent="0.2">
      <c r="A347" s="130">
        <v>15</v>
      </c>
      <c r="B347" s="186" t="s">
        <v>423</v>
      </c>
      <c r="C347" s="186" t="s">
        <v>102</v>
      </c>
      <c r="D347" s="130">
        <v>8</v>
      </c>
      <c r="E347" s="130">
        <v>1193</v>
      </c>
      <c r="F347" s="130"/>
      <c r="G347" s="138"/>
      <c r="H347" s="130">
        <v>23860</v>
      </c>
      <c r="I347" s="130">
        <v>23860</v>
      </c>
      <c r="J347" s="130" t="s">
        <v>123</v>
      </c>
      <c r="K347" s="130">
        <v>1326</v>
      </c>
      <c r="L347" s="138"/>
      <c r="M347" s="130"/>
    </row>
    <row r="348" spans="1:13" ht="14.25" hidden="1" customHeight="1" outlineLevel="1" x14ac:dyDescent="0.2">
      <c r="A348" s="130">
        <v>15</v>
      </c>
      <c r="B348" s="186" t="s">
        <v>423</v>
      </c>
      <c r="C348" s="186" t="s">
        <v>102</v>
      </c>
      <c r="D348" s="130">
        <v>9</v>
      </c>
      <c r="E348" s="130">
        <v>1211</v>
      </c>
      <c r="F348" s="130"/>
      <c r="G348" s="138"/>
      <c r="H348" s="130">
        <v>24220</v>
      </c>
      <c r="I348" s="130">
        <v>24220</v>
      </c>
      <c r="J348" s="130" t="s">
        <v>123</v>
      </c>
      <c r="K348" s="130">
        <v>1346</v>
      </c>
      <c r="L348" s="138"/>
      <c r="M348" s="130"/>
    </row>
    <row r="349" spans="1:13" ht="14.25" hidden="1" customHeight="1" outlineLevel="1" x14ac:dyDescent="0.2">
      <c r="A349" s="130">
        <v>15</v>
      </c>
      <c r="B349" s="186" t="s">
        <v>423</v>
      </c>
      <c r="C349" s="186" t="s">
        <v>102</v>
      </c>
      <c r="D349" s="130">
        <v>10</v>
      </c>
      <c r="E349" s="130">
        <v>1229</v>
      </c>
      <c r="F349" s="130"/>
      <c r="G349" s="138"/>
      <c r="H349" s="130">
        <v>24580</v>
      </c>
      <c r="I349" s="130">
        <v>24580</v>
      </c>
      <c r="J349" s="130" t="s">
        <v>123</v>
      </c>
      <c r="K349" s="130">
        <v>1366</v>
      </c>
      <c r="L349" s="138"/>
      <c r="M349" s="130"/>
    </row>
    <row r="350" spans="1:13" ht="14.25" hidden="1" customHeight="1" outlineLevel="1" x14ac:dyDescent="0.2">
      <c r="A350" s="130">
        <v>15</v>
      </c>
      <c r="B350" s="186" t="s">
        <v>423</v>
      </c>
      <c r="C350" s="186" t="s">
        <v>102</v>
      </c>
      <c r="D350" s="130">
        <v>11</v>
      </c>
      <c r="E350" s="130">
        <v>1247</v>
      </c>
      <c r="F350" s="130"/>
      <c r="G350" s="138"/>
      <c r="H350" s="130">
        <v>24940</v>
      </c>
      <c r="I350" s="130">
        <v>24940</v>
      </c>
      <c r="J350" s="130" t="s">
        <v>123</v>
      </c>
      <c r="K350" s="130">
        <v>1386</v>
      </c>
      <c r="L350" s="138"/>
      <c r="M350" s="130"/>
    </row>
    <row r="351" spans="1:13" ht="14.25" hidden="1" customHeight="1" outlineLevel="1" x14ac:dyDescent="0.2">
      <c r="A351" s="130">
        <v>15</v>
      </c>
      <c r="B351" s="186" t="s">
        <v>423</v>
      </c>
      <c r="C351" s="186" t="s">
        <v>102</v>
      </c>
      <c r="D351" s="130">
        <v>12</v>
      </c>
      <c r="E351" s="130">
        <v>1265</v>
      </c>
      <c r="F351" s="130"/>
      <c r="G351" s="138"/>
      <c r="H351" s="130">
        <v>25300</v>
      </c>
      <c r="I351" s="130">
        <v>25300</v>
      </c>
      <c r="J351" s="130" t="s">
        <v>123</v>
      </c>
      <c r="K351" s="130">
        <v>1406</v>
      </c>
      <c r="L351" s="138"/>
      <c r="M351" s="130"/>
    </row>
    <row r="352" spans="1:13" ht="14.25" hidden="1" customHeight="1" outlineLevel="1" x14ac:dyDescent="0.2">
      <c r="A352" s="130">
        <v>15</v>
      </c>
      <c r="B352" s="186" t="s">
        <v>423</v>
      </c>
      <c r="C352" s="186" t="s">
        <v>103</v>
      </c>
      <c r="D352" s="130">
        <v>1</v>
      </c>
      <c r="E352" s="130">
        <v>1328.25</v>
      </c>
      <c r="F352" s="130"/>
      <c r="G352" s="138"/>
      <c r="H352" s="130">
        <v>26565</v>
      </c>
      <c r="I352" s="130">
        <v>26565</v>
      </c>
      <c r="J352" s="130" t="s">
        <v>123</v>
      </c>
      <c r="K352" s="130">
        <v>1476</v>
      </c>
      <c r="L352" s="138"/>
      <c r="M352" s="130"/>
    </row>
    <row r="353" spans="1:13" ht="14.25" customHeight="1" collapsed="1" x14ac:dyDescent="0.2">
      <c r="A353" s="128">
        <v>16</v>
      </c>
      <c r="B353" s="185" t="s">
        <v>424</v>
      </c>
      <c r="C353" s="185" t="s">
        <v>101</v>
      </c>
      <c r="D353" s="128">
        <v>1</v>
      </c>
      <c r="E353" s="128">
        <v>2550</v>
      </c>
      <c r="F353" s="128"/>
      <c r="G353" s="137"/>
      <c r="H353" s="128">
        <v>2550</v>
      </c>
      <c r="I353" s="128">
        <v>10200</v>
      </c>
      <c r="J353" s="128">
        <v>3400</v>
      </c>
      <c r="K353" s="128">
        <v>850</v>
      </c>
      <c r="L353" s="137"/>
      <c r="M353" s="128"/>
    </row>
    <row r="354" spans="1:13" ht="14.25" hidden="1" customHeight="1" outlineLevel="1" x14ac:dyDescent="0.2">
      <c r="A354" s="130">
        <v>16</v>
      </c>
      <c r="B354" s="186" t="s">
        <v>424</v>
      </c>
      <c r="C354" s="186" t="s">
        <v>101</v>
      </c>
      <c r="D354" s="130">
        <v>2</v>
      </c>
      <c r="E354" s="130">
        <v>2800</v>
      </c>
      <c r="F354" s="130"/>
      <c r="G354" s="138"/>
      <c r="H354" s="130">
        <v>2800</v>
      </c>
      <c r="I354" s="130">
        <v>11200</v>
      </c>
      <c r="J354" s="130">
        <v>3733</v>
      </c>
      <c r="K354" s="130">
        <v>933</v>
      </c>
      <c r="L354" s="138"/>
      <c r="M354" s="130"/>
    </row>
    <row r="355" spans="1:13" ht="14.25" hidden="1" customHeight="1" outlineLevel="1" x14ac:dyDescent="0.2">
      <c r="A355" s="130">
        <v>16</v>
      </c>
      <c r="B355" s="186" t="s">
        <v>424</v>
      </c>
      <c r="C355" s="186" t="s">
        <v>101</v>
      </c>
      <c r="D355" s="130">
        <v>3</v>
      </c>
      <c r="E355" s="130">
        <v>3080</v>
      </c>
      <c r="F355" s="130"/>
      <c r="G355" s="138"/>
      <c r="H355" s="130">
        <v>3080</v>
      </c>
      <c r="I355" s="130">
        <v>12320</v>
      </c>
      <c r="J355" s="130">
        <v>4107</v>
      </c>
      <c r="K355" s="130">
        <v>1027</v>
      </c>
      <c r="L355" s="138"/>
      <c r="M355" s="130"/>
    </row>
    <row r="356" spans="1:13" ht="14.25" hidden="1" customHeight="1" outlineLevel="1" x14ac:dyDescent="0.2">
      <c r="A356" s="130">
        <v>16</v>
      </c>
      <c r="B356" s="186" t="s">
        <v>424</v>
      </c>
      <c r="C356" s="186" t="s">
        <v>101</v>
      </c>
      <c r="D356" s="130">
        <v>4</v>
      </c>
      <c r="E356" s="130">
        <v>3380</v>
      </c>
      <c r="F356" s="130"/>
      <c r="G356" s="138"/>
      <c r="H356" s="130">
        <v>3380</v>
      </c>
      <c r="I356" s="130">
        <v>13520</v>
      </c>
      <c r="J356" s="130">
        <v>4507</v>
      </c>
      <c r="K356" s="130">
        <v>1127</v>
      </c>
      <c r="L356" s="138"/>
      <c r="M356" s="130"/>
    </row>
    <row r="357" spans="1:13" ht="14.25" hidden="1" customHeight="1" outlineLevel="1" x14ac:dyDescent="0.2">
      <c r="A357" s="130">
        <v>16</v>
      </c>
      <c r="B357" s="186" t="s">
        <v>424</v>
      </c>
      <c r="C357" s="186" t="s">
        <v>101</v>
      </c>
      <c r="D357" s="130">
        <v>5</v>
      </c>
      <c r="E357" s="130">
        <v>3710</v>
      </c>
      <c r="F357" s="130"/>
      <c r="G357" s="138"/>
      <c r="H357" s="130">
        <v>3710</v>
      </c>
      <c r="I357" s="130">
        <v>14840</v>
      </c>
      <c r="J357" s="130">
        <v>4947</v>
      </c>
      <c r="K357" s="130">
        <v>1237</v>
      </c>
      <c r="L357" s="138"/>
      <c r="M357" s="130"/>
    </row>
    <row r="358" spans="1:13" ht="14.25" hidden="1" customHeight="1" outlineLevel="1" x14ac:dyDescent="0.2">
      <c r="A358" s="130">
        <v>16</v>
      </c>
      <c r="B358" s="186" t="s">
        <v>424</v>
      </c>
      <c r="C358" s="186" t="s">
        <v>101</v>
      </c>
      <c r="D358" s="130">
        <v>6</v>
      </c>
      <c r="E358" s="130">
        <v>4080</v>
      </c>
      <c r="F358" s="130"/>
      <c r="G358" s="138"/>
      <c r="H358" s="130">
        <v>4080</v>
      </c>
      <c r="I358" s="130">
        <v>16320</v>
      </c>
      <c r="J358" s="130">
        <v>5440</v>
      </c>
      <c r="K358" s="130">
        <v>1360</v>
      </c>
      <c r="L358" s="138"/>
      <c r="M358" s="130"/>
    </row>
    <row r="359" spans="1:13" ht="14.25" hidden="1" customHeight="1" outlineLevel="1" x14ac:dyDescent="0.2">
      <c r="A359" s="130">
        <v>16</v>
      </c>
      <c r="B359" s="186" t="s">
        <v>424</v>
      </c>
      <c r="C359" s="186" t="s">
        <v>101</v>
      </c>
      <c r="D359" s="130">
        <v>7</v>
      </c>
      <c r="E359" s="130">
        <v>4480</v>
      </c>
      <c r="F359" s="130"/>
      <c r="G359" s="138"/>
      <c r="H359" s="130">
        <v>4480</v>
      </c>
      <c r="I359" s="130">
        <v>17920</v>
      </c>
      <c r="J359" s="130">
        <v>5973</v>
      </c>
      <c r="K359" s="130">
        <v>1493</v>
      </c>
      <c r="L359" s="138"/>
      <c r="M359" s="130"/>
    </row>
    <row r="360" spans="1:13" ht="14.25" hidden="1" customHeight="1" outlineLevel="1" x14ac:dyDescent="0.2">
      <c r="A360" s="130">
        <v>16</v>
      </c>
      <c r="B360" s="186" t="s">
        <v>424</v>
      </c>
      <c r="C360" s="186" t="s">
        <v>101</v>
      </c>
      <c r="D360" s="130">
        <v>8</v>
      </c>
      <c r="E360" s="130">
        <v>4920</v>
      </c>
      <c r="F360" s="130"/>
      <c r="G360" s="138"/>
      <c r="H360" s="130">
        <v>4920</v>
      </c>
      <c r="I360" s="130">
        <v>19680</v>
      </c>
      <c r="J360" s="130">
        <v>6560</v>
      </c>
      <c r="K360" s="130">
        <v>1640</v>
      </c>
      <c r="L360" s="138"/>
      <c r="M360" s="130"/>
    </row>
    <row r="361" spans="1:13" ht="14.25" hidden="1" customHeight="1" outlineLevel="1" x14ac:dyDescent="0.2">
      <c r="A361" s="130">
        <v>16</v>
      </c>
      <c r="B361" s="186" t="s">
        <v>424</v>
      </c>
      <c r="C361" s="186" t="s">
        <v>101</v>
      </c>
      <c r="D361" s="130">
        <v>9</v>
      </c>
      <c r="E361" s="130">
        <v>5410</v>
      </c>
      <c r="F361" s="130"/>
      <c r="G361" s="138"/>
      <c r="H361" s="130">
        <v>5410</v>
      </c>
      <c r="I361" s="130">
        <v>21640</v>
      </c>
      <c r="J361" s="130">
        <v>7213</v>
      </c>
      <c r="K361" s="130">
        <v>1803</v>
      </c>
      <c r="L361" s="138"/>
      <c r="M361" s="130"/>
    </row>
    <row r="362" spans="1:13" ht="14.25" hidden="1" customHeight="1" outlineLevel="1" x14ac:dyDescent="0.2">
      <c r="A362" s="130">
        <v>16</v>
      </c>
      <c r="B362" s="186" t="s">
        <v>424</v>
      </c>
      <c r="C362" s="186" t="s">
        <v>101</v>
      </c>
      <c r="D362" s="130">
        <v>10</v>
      </c>
      <c r="E362" s="130">
        <v>5950</v>
      </c>
      <c r="F362" s="130"/>
      <c r="G362" s="138"/>
      <c r="H362" s="130">
        <v>5950</v>
      </c>
      <c r="I362" s="130">
        <v>23800</v>
      </c>
      <c r="J362" s="130">
        <v>7933</v>
      </c>
      <c r="K362" s="130">
        <v>1983</v>
      </c>
      <c r="L362" s="138"/>
      <c r="M362" s="130"/>
    </row>
    <row r="363" spans="1:13" ht="14.25" hidden="1" customHeight="1" outlineLevel="1" x14ac:dyDescent="0.2">
      <c r="A363" s="130">
        <v>16</v>
      </c>
      <c r="B363" s="186" t="s">
        <v>424</v>
      </c>
      <c r="C363" s="186" t="s">
        <v>101</v>
      </c>
      <c r="D363" s="130">
        <v>11</v>
      </c>
      <c r="E363" s="130">
        <v>6540</v>
      </c>
      <c r="F363" s="130"/>
      <c r="G363" s="138"/>
      <c r="H363" s="130">
        <v>6540</v>
      </c>
      <c r="I363" s="130">
        <v>26160</v>
      </c>
      <c r="J363" s="130">
        <v>8720</v>
      </c>
      <c r="K363" s="130">
        <v>2180</v>
      </c>
      <c r="L363" s="138"/>
      <c r="M363" s="130"/>
    </row>
    <row r="364" spans="1:13" ht="14.25" hidden="1" customHeight="1" outlineLevel="1" x14ac:dyDescent="0.2">
      <c r="A364" s="130">
        <v>16</v>
      </c>
      <c r="B364" s="186" t="s">
        <v>424</v>
      </c>
      <c r="C364" s="186" t="s">
        <v>101</v>
      </c>
      <c r="D364" s="130">
        <v>12</v>
      </c>
      <c r="E364" s="130">
        <v>7200</v>
      </c>
      <c r="F364" s="130"/>
      <c r="G364" s="138"/>
      <c r="H364" s="130">
        <v>7200</v>
      </c>
      <c r="I364" s="130">
        <v>28800</v>
      </c>
      <c r="J364" s="130">
        <v>9600</v>
      </c>
      <c r="K364" s="130">
        <v>2400</v>
      </c>
      <c r="L364" s="138"/>
      <c r="M364" s="130"/>
    </row>
    <row r="365" spans="1:13" ht="14.25" hidden="1" customHeight="1" outlineLevel="1" x14ac:dyDescent="0.2">
      <c r="A365" s="130">
        <v>16</v>
      </c>
      <c r="B365" s="186" t="s">
        <v>424</v>
      </c>
      <c r="C365" s="186" t="s">
        <v>102</v>
      </c>
      <c r="D365" s="130">
        <v>1</v>
      </c>
      <c r="E365" s="130">
        <v>7200</v>
      </c>
      <c r="F365" s="130"/>
      <c r="G365" s="138"/>
      <c r="H365" s="130">
        <v>7200</v>
      </c>
      <c r="I365" s="130">
        <v>28800</v>
      </c>
      <c r="J365" s="130">
        <v>9600</v>
      </c>
      <c r="K365" s="130">
        <v>2400</v>
      </c>
      <c r="L365" s="138"/>
      <c r="M365" s="130"/>
    </row>
    <row r="366" spans="1:13" ht="14.25" hidden="1" customHeight="1" outlineLevel="1" x14ac:dyDescent="0.2">
      <c r="A366" s="130">
        <v>16</v>
      </c>
      <c r="B366" s="186" t="s">
        <v>424</v>
      </c>
      <c r="C366" s="186" t="s">
        <v>102</v>
      </c>
      <c r="D366" s="130">
        <v>2</v>
      </c>
      <c r="E366" s="130">
        <v>7330</v>
      </c>
      <c r="F366" s="130"/>
      <c r="G366" s="138"/>
      <c r="H366" s="130">
        <v>7330</v>
      </c>
      <c r="I366" s="130">
        <v>29320</v>
      </c>
      <c r="J366" s="130">
        <v>9773</v>
      </c>
      <c r="K366" s="130">
        <v>2443</v>
      </c>
      <c r="L366" s="138"/>
      <c r="M366" s="130"/>
    </row>
    <row r="367" spans="1:13" ht="14.25" hidden="1" customHeight="1" outlineLevel="1" x14ac:dyDescent="0.2">
      <c r="A367" s="130">
        <v>16</v>
      </c>
      <c r="B367" s="186" t="s">
        <v>424</v>
      </c>
      <c r="C367" s="186" t="s">
        <v>102</v>
      </c>
      <c r="D367" s="130">
        <v>3</v>
      </c>
      <c r="E367" s="130">
        <v>7460</v>
      </c>
      <c r="F367" s="130"/>
      <c r="G367" s="138"/>
      <c r="H367" s="130">
        <v>7460</v>
      </c>
      <c r="I367" s="130">
        <v>29840</v>
      </c>
      <c r="J367" s="130">
        <v>9947</v>
      </c>
      <c r="K367" s="130">
        <v>2487</v>
      </c>
      <c r="L367" s="138"/>
      <c r="M367" s="130"/>
    </row>
    <row r="368" spans="1:13" ht="14.25" hidden="1" customHeight="1" outlineLevel="1" x14ac:dyDescent="0.2">
      <c r="A368" s="130">
        <v>16</v>
      </c>
      <c r="B368" s="186" t="s">
        <v>424</v>
      </c>
      <c r="C368" s="186" t="s">
        <v>102</v>
      </c>
      <c r="D368" s="130">
        <v>4</v>
      </c>
      <c r="E368" s="130">
        <v>7590</v>
      </c>
      <c r="F368" s="130"/>
      <c r="G368" s="138"/>
      <c r="H368" s="130">
        <v>7590</v>
      </c>
      <c r="I368" s="130">
        <v>30360</v>
      </c>
      <c r="J368" s="130">
        <v>10120</v>
      </c>
      <c r="K368" s="130">
        <v>2530</v>
      </c>
      <c r="L368" s="138"/>
      <c r="M368" s="130"/>
    </row>
    <row r="369" spans="1:13" ht="14.25" hidden="1" customHeight="1" outlineLevel="1" x14ac:dyDescent="0.2">
      <c r="A369" s="130">
        <v>16</v>
      </c>
      <c r="B369" s="186" t="s">
        <v>424</v>
      </c>
      <c r="C369" s="186" t="s">
        <v>102</v>
      </c>
      <c r="D369" s="130">
        <v>5</v>
      </c>
      <c r="E369" s="130">
        <v>7720</v>
      </c>
      <c r="F369" s="130"/>
      <c r="G369" s="138"/>
      <c r="H369" s="130">
        <v>7720</v>
      </c>
      <c r="I369" s="130">
        <v>30880</v>
      </c>
      <c r="J369" s="130">
        <v>10293</v>
      </c>
      <c r="K369" s="130">
        <v>2573</v>
      </c>
      <c r="L369" s="138"/>
      <c r="M369" s="130"/>
    </row>
    <row r="370" spans="1:13" ht="14.25" hidden="1" customHeight="1" outlineLevel="1" x14ac:dyDescent="0.2">
      <c r="A370" s="130">
        <v>16</v>
      </c>
      <c r="B370" s="186" t="s">
        <v>424</v>
      </c>
      <c r="C370" s="186" t="s">
        <v>102</v>
      </c>
      <c r="D370" s="130">
        <v>6</v>
      </c>
      <c r="E370" s="130">
        <v>7850</v>
      </c>
      <c r="F370" s="130"/>
      <c r="G370" s="138"/>
      <c r="H370" s="130">
        <v>7850</v>
      </c>
      <c r="I370" s="130">
        <v>31400</v>
      </c>
      <c r="J370" s="130">
        <v>10467</v>
      </c>
      <c r="K370" s="130">
        <v>2617</v>
      </c>
      <c r="L370" s="138"/>
      <c r="M370" s="130"/>
    </row>
    <row r="371" spans="1:13" ht="14.25" hidden="1" customHeight="1" outlineLevel="1" x14ac:dyDescent="0.2">
      <c r="A371" s="130">
        <v>16</v>
      </c>
      <c r="B371" s="186" t="s">
        <v>424</v>
      </c>
      <c r="C371" s="186" t="s">
        <v>102</v>
      </c>
      <c r="D371" s="130">
        <v>7</v>
      </c>
      <c r="E371" s="130">
        <v>7980</v>
      </c>
      <c r="F371" s="130"/>
      <c r="G371" s="138"/>
      <c r="H371" s="130">
        <v>7980</v>
      </c>
      <c r="I371" s="130">
        <v>31920</v>
      </c>
      <c r="J371" s="130">
        <v>10640</v>
      </c>
      <c r="K371" s="130">
        <v>2660</v>
      </c>
      <c r="L371" s="138"/>
      <c r="M371" s="130"/>
    </row>
    <row r="372" spans="1:13" ht="14.25" hidden="1" customHeight="1" outlineLevel="1" x14ac:dyDescent="0.2">
      <c r="A372" s="130">
        <v>16</v>
      </c>
      <c r="B372" s="186" t="s">
        <v>424</v>
      </c>
      <c r="C372" s="186" t="s">
        <v>102</v>
      </c>
      <c r="D372" s="130">
        <v>8</v>
      </c>
      <c r="E372" s="130">
        <v>8110</v>
      </c>
      <c r="F372" s="130"/>
      <c r="G372" s="138"/>
      <c r="H372" s="130">
        <v>8110</v>
      </c>
      <c r="I372" s="130">
        <v>32440</v>
      </c>
      <c r="J372" s="130">
        <v>10813</v>
      </c>
      <c r="K372" s="130">
        <v>2703</v>
      </c>
      <c r="L372" s="138"/>
      <c r="M372" s="130"/>
    </row>
    <row r="373" spans="1:13" ht="14.25" hidden="1" customHeight="1" outlineLevel="1" x14ac:dyDescent="0.2">
      <c r="A373" s="130">
        <v>16</v>
      </c>
      <c r="B373" s="186" t="s">
        <v>424</v>
      </c>
      <c r="C373" s="186" t="s">
        <v>102</v>
      </c>
      <c r="D373" s="130">
        <v>9</v>
      </c>
      <c r="E373" s="130">
        <v>8240</v>
      </c>
      <c r="F373" s="130"/>
      <c r="G373" s="138"/>
      <c r="H373" s="130">
        <v>8240</v>
      </c>
      <c r="I373" s="130">
        <v>32960</v>
      </c>
      <c r="J373" s="130">
        <v>10987</v>
      </c>
      <c r="K373" s="130">
        <v>2747</v>
      </c>
      <c r="L373" s="138"/>
      <c r="M373" s="130"/>
    </row>
    <row r="374" spans="1:13" ht="14.25" hidden="1" customHeight="1" outlineLevel="1" x14ac:dyDescent="0.2">
      <c r="A374" s="130">
        <v>16</v>
      </c>
      <c r="B374" s="186" t="s">
        <v>424</v>
      </c>
      <c r="C374" s="186" t="s">
        <v>102</v>
      </c>
      <c r="D374" s="130">
        <v>10</v>
      </c>
      <c r="E374" s="130">
        <v>8370</v>
      </c>
      <c r="F374" s="130"/>
      <c r="G374" s="138"/>
      <c r="H374" s="130">
        <v>8370</v>
      </c>
      <c r="I374" s="130">
        <v>33480</v>
      </c>
      <c r="J374" s="130">
        <v>11160</v>
      </c>
      <c r="K374" s="130">
        <v>2790</v>
      </c>
      <c r="L374" s="138"/>
      <c r="M374" s="130"/>
    </row>
    <row r="375" spans="1:13" ht="14.25" hidden="1" customHeight="1" outlineLevel="1" x14ac:dyDescent="0.2">
      <c r="A375" s="130">
        <v>16</v>
      </c>
      <c r="B375" s="186" t="s">
        <v>424</v>
      </c>
      <c r="C375" s="186" t="s">
        <v>102</v>
      </c>
      <c r="D375" s="130">
        <v>11</v>
      </c>
      <c r="E375" s="130">
        <v>8500</v>
      </c>
      <c r="F375" s="130"/>
      <c r="G375" s="138"/>
      <c r="H375" s="130">
        <v>8500</v>
      </c>
      <c r="I375" s="130">
        <v>34000</v>
      </c>
      <c r="J375" s="130">
        <v>11333</v>
      </c>
      <c r="K375" s="130">
        <v>2833</v>
      </c>
      <c r="L375" s="138"/>
      <c r="M375" s="130"/>
    </row>
    <row r="376" spans="1:13" ht="14.25" hidden="1" customHeight="1" outlineLevel="1" x14ac:dyDescent="0.2">
      <c r="A376" s="130">
        <v>16</v>
      </c>
      <c r="B376" s="186" t="s">
        <v>424</v>
      </c>
      <c r="C376" s="186" t="s">
        <v>102</v>
      </c>
      <c r="D376" s="130">
        <v>12</v>
      </c>
      <c r="E376" s="130">
        <v>8630</v>
      </c>
      <c r="F376" s="130"/>
      <c r="G376" s="138"/>
      <c r="H376" s="130">
        <v>8630</v>
      </c>
      <c r="I376" s="130">
        <v>34520</v>
      </c>
      <c r="J376" s="130">
        <v>11507</v>
      </c>
      <c r="K376" s="130">
        <v>2877</v>
      </c>
      <c r="L376" s="138"/>
      <c r="M376" s="130"/>
    </row>
    <row r="377" spans="1:13" ht="14.25" hidden="1" customHeight="1" outlineLevel="1" x14ac:dyDescent="0.2">
      <c r="A377" s="130">
        <v>16</v>
      </c>
      <c r="B377" s="186" t="s">
        <v>424</v>
      </c>
      <c r="C377" s="186" t="s">
        <v>103</v>
      </c>
      <c r="D377" s="130">
        <v>1</v>
      </c>
      <c r="E377" s="130">
        <v>9061.5</v>
      </c>
      <c r="F377" s="130"/>
      <c r="G377" s="138"/>
      <c r="H377" s="130">
        <v>9061.5</v>
      </c>
      <c r="I377" s="130">
        <v>36246</v>
      </c>
      <c r="J377" s="130">
        <v>12082</v>
      </c>
      <c r="K377" s="130">
        <v>3020</v>
      </c>
      <c r="L377" s="138"/>
      <c r="M377" s="130"/>
    </row>
    <row r="378" spans="1:13" ht="14.25" customHeight="1" collapsed="1" x14ac:dyDescent="0.2">
      <c r="A378" s="128">
        <v>17</v>
      </c>
      <c r="B378" s="185" t="s">
        <v>425</v>
      </c>
      <c r="C378" s="185" t="s">
        <v>101</v>
      </c>
      <c r="D378" s="128">
        <v>1</v>
      </c>
      <c r="E378" s="128">
        <v>680</v>
      </c>
      <c r="F378" s="128"/>
      <c r="G378" s="137"/>
      <c r="H378" s="128">
        <v>680</v>
      </c>
      <c r="I378" s="128">
        <v>47600</v>
      </c>
      <c r="J378" s="128">
        <v>4449</v>
      </c>
      <c r="K378" s="128">
        <v>2300</v>
      </c>
      <c r="L378" s="137"/>
      <c r="M378" s="128"/>
    </row>
    <row r="379" spans="1:13" ht="14.25" hidden="1" customHeight="1" outlineLevel="1" x14ac:dyDescent="0.2">
      <c r="A379" s="130">
        <v>17</v>
      </c>
      <c r="B379" s="186" t="s">
        <v>425</v>
      </c>
      <c r="C379" s="186" t="s">
        <v>101</v>
      </c>
      <c r="D379" s="130">
        <v>2</v>
      </c>
      <c r="E379" s="130">
        <v>750</v>
      </c>
      <c r="F379" s="130"/>
      <c r="G379" s="138"/>
      <c r="H379" s="130">
        <v>750</v>
      </c>
      <c r="I379" s="130">
        <v>52500</v>
      </c>
      <c r="J379" s="130">
        <v>4907</v>
      </c>
      <c r="K379" s="130">
        <v>2536</v>
      </c>
      <c r="L379" s="138"/>
      <c r="M379" s="130"/>
    </row>
    <row r="380" spans="1:13" ht="14.25" hidden="1" customHeight="1" outlineLevel="1" x14ac:dyDescent="0.2">
      <c r="A380" s="130">
        <v>17</v>
      </c>
      <c r="B380" s="186" t="s">
        <v>425</v>
      </c>
      <c r="C380" s="186" t="s">
        <v>101</v>
      </c>
      <c r="D380" s="130">
        <v>3</v>
      </c>
      <c r="E380" s="130">
        <v>820</v>
      </c>
      <c r="F380" s="130"/>
      <c r="G380" s="138"/>
      <c r="H380" s="130">
        <v>820</v>
      </c>
      <c r="I380" s="130">
        <v>57400</v>
      </c>
      <c r="J380" s="130">
        <v>5364</v>
      </c>
      <c r="K380" s="130">
        <v>2773</v>
      </c>
      <c r="L380" s="138"/>
      <c r="M380" s="130"/>
    </row>
    <row r="381" spans="1:13" ht="14.25" hidden="1" customHeight="1" outlineLevel="1" x14ac:dyDescent="0.2">
      <c r="A381" s="130">
        <v>17</v>
      </c>
      <c r="B381" s="186" t="s">
        <v>425</v>
      </c>
      <c r="C381" s="186" t="s">
        <v>101</v>
      </c>
      <c r="D381" s="130">
        <v>4</v>
      </c>
      <c r="E381" s="130">
        <v>900</v>
      </c>
      <c r="F381" s="130"/>
      <c r="G381" s="138"/>
      <c r="H381" s="130">
        <v>900</v>
      </c>
      <c r="I381" s="130">
        <v>63000</v>
      </c>
      <c r="J381" s="130">
        <v>5888</v>
      </c>
      <c r="K381" s="130">
        <v>3043</v>
      </c>
      <c r="L381" s="138"/>
      <c r="M381" s="130"/>
    </row>
    <row r="382" spans="1:13" ht="14.25" hidden="1" customHeight="1" outlineLevel="1" x14ac:dyDescent="0.2">
      <c r="A382" s="130">
        <v>17</v>
      </c>
      <c r="B382" s="186" t="s">
        <v>425</v>
      </c>
      <c r="C382" s="186" t="s">
        <v>101</v>
      </c>
      <c r="D382" s="130">
        <v>5</v>
      </c>
      <c r="E382" s="130">
        <v>990</v>
      </c>
      <c r="F382" s="130"/>
      <c r="G382" s="138"/>
      <c r="H382" s="130">
        <v>990</v>
      </c>
      <c r="I382" s="130">
        <v>69300</v>
      </c>
      <c r="J382" s="130">
        <v>6477</v>
      </c>
      <c r="K382" s="130">
        <v>3348</v>
      </c>
      <c r="L382" s="138"/>
      <c r="M382" s="130"/>
    </row>
    <row r="383" spans="1:13" ht="14.25" hidden="1" customHeight="1" outlineLevel="1" x14ac:dyDescent="0.2">
      <c r="A383" s="130">
        <v>17</v>
      </c>
      <c r="B383" s="186" t="s">
        <v>425</v>
      </c>
      <c r="C383" s="186" t="s">
        <v>101</v>
      </c>
      <c r="D383" s="130">
        <v>6</v>
      </c>
      <c r="E383" s="130">
        <v>1090</v>
      </c>
      <c r="F383" s="130"/>
      <c r="G383" s="138"/>
      <c r="H383" s="130">
        <v>1090</v>
      </c>
      <c r="I383" s="130">
        <v>76300</v>
      </c>
      <c r="J383" s="130">
        <v>7131</v>
      </c>
      <c r="K383" s="130">
        <v>3686</v>
      </c>
      <c r="L383" s="138"/>
      <c r="M383" s="130"/>
    </row>
    <row r="384" spans="1:13" ht="14.25" hidden="1" customHeight="1" outlineLevel="1" x14ac:dyDescent="0.2">
      <c r="A384" s="130">
        <v>17</v>
      </c>
      <c r="B384" s="186" t="s">
        <v>425</v>
      </c>
      <c r="C384" s="186" t="s">
        <v>101</v>
      </c>
      <c r="D384" s="130">
        <v>7</v>
      </c>
      <c r="E384" s="130">
        <v>1200</v>
      </c>
      <c r="F384" s="130"/>
      <c r="G384" s="138"/>
      <c r="H384" s="130">
        <v>1200</v>
      </c>
      <c r="I384" s="130">
        <v>84000</v>
      </c>
      <c r="J384" s="130">
        <v>7850</v>
      </c>
      <c r="K384" s="130">
        <v>4058</v>
      </c>
      <c r="L384" s="138"/>
      <c r="M384" s="130"/>
    </row>
    <row r="385" spans="1:13" ht="14.25" hidden="1" customHeight="1" outlineLevel="1" x14ac:dyDescent="0.2">
      <c r="A385" s="130">
        <v>17</v>
      </c>
      <c r="B385" s="186" t="s">
        <v>425</v>
      </c>
      <c r="C385" s="186" t="s">
        <v>101</v>
      </c>
      <c r="D385" s="130">
        <v>8</v>
      </c>
      <c r="E385" s="130">
        <v>1330</v>
      </c>
      <c r="F385" s="130"/>
      <c r="G385" s="138"/>
      <c r="H385" s="130">
        <v>1330</v>
      </c>
      <c r="I385" s="130">
        <v>93100</v>
      </c>
      <c r="J385" s="130">
        <v>8701</v>
      </c>
      <c r="K385" s="130">
        <v>4498</v>
      </c>
      <c r="L385" s="138"/>
      <c r="M385" s="130"/>
    </row>
    <row r="386" spans="1:13" ht="14.25" hidden="1" customHeight="1" outlineLevel="1" x14ac:dyDescent="0.2">
      <c r="A386" s="130">
        <v>17</v>
      </c>
      <c r="B386" s="186" t="s">
        <v>425</v>
      </c>
      <c r="C386" s="186" t="s">
        <v>101</v>
      </c>
      <c r="D386" s="130">
        <v>9</v>
      </c>
      <c r="E386" s="130">
        <v>1460</v>
      </c>
      <c r="F386" s="130"/>
      <c r="G386" s="138"/>
      <c r="H386" s="130">
        <v>1460</v>
      </c>
      <c r="I386" s="130">
        <v>102200</v>
      </c>
      <c r="J386" s="130">
        <v>9551</v>
      </c>
      <c r="K386" s="130">
        <v>4937</v>
      </c>
      <c r="L386" s="138"/>
      <c r="M386" s="130"/>
    </row>
    <row r="387" spans="1:13" ht="14.25" hidden="1" customHeight="1" outlineLevel="1" x14ac:dyDescent="0.2">
      <c r="A387" s="130">
        <v>17</v>
      </c>
      <c r="B387" s="186" t="s">
        <v>425</v>
      </c>
      <c r="C387" s="186" t="s">
        <v>101</v>
      </c>
      <c r="D387" s="130">
        <v>10</v>
      </c>
      <c r="E387" s="130">
        <v>1610</v>
      </c>
      <c r="F387" s="130"/>
      <c r="G387" s="138"/>
      <c r="H387" s="130">
        <v>1610</v>
      </c>
      <c r="I387" s="130">
        <v>112700</v>
      </c>
      <c r="J387" s="130">
        <v>10533</v>
      </c>
      <c r="K387" s="130">
        <v>5444</v>
      </c>
      <c r="L387" s="138"/>
      <c r="M387" s="130"/>
    </row>
    <row r="388" spans="1:13" ht="14.25" hidden="1" customHeight="1" outlineLevel="1" x14ac:dyDescent="0.2">
      <c r="A388" s="130">
        <v>17</v>
      </c>
      <c r="B388" s="186" t="s">
        <v>425</v>
      </c>
      <c r="C388" s="186" t="s">
        <v>101</v>
      </c>
      <c r="D388" s="130">
        <v>11</v>
      </c>
      <c r="E388" s="130">
        <v>1770</v>
      </c>
      <c r="F388" s="130"/>
      <c r="G388" s="138"/>
      <c r="H388" s="130">
        <v>1770</v>
      </c>
      <c r="I388" s="130">
        <v>123900</v>
      </c>
      <c r="J388" s="130">
        <v>11579</v>
      </c>
      <c r="K388" s="130">
        <v>5986</v>
      </c>
      <c r="L388" s="138"/>
      <c r="M388" s="130"/>
    </row>
    <row r="389" spans="1:13" ht="14.25" hidden="1" customHeight="1" outlineLevel="1" x14ac:dyDescent="0.2">
      <c r="A389" s="130">
        <v>17</v>
      </c>
      <c r="B389" s="186" t="s">
        <v>425</v>
      </c>
      <c r="C389" s="186" t="s">
        <v>101</v>
      </c>
      <c r="D389" s="130">
        <v>12</v>
      </c>
      <c r="E389" s="130">
        <v>1940</v>
      </c>
      <c r="F389" s="130"/>
      <c r="G389" s="138"/>
      <c r="H389" s="130">
        <v>1940</v>
      </c>
      <c r="I389" s="130">
        <v>135800</v>
      </c>
      <c r="J389" s="130">
        <v>12692</v>
      </c>
      <c r="K389" s="130">
        <v>6560</v>
      </c>
      <c r="L389" s="138"/>
      <c r="M389" s="130"/>
    </row>
    <row r="390" spans="1:13" ht="14.25" hidden="1" customHeight="1" outlineLevel="1" x14ac:dyDescent="0.2">
      <c r="A390" s="130">
        <v>17</v>
      </c>
      <c r="B390" s="186" t="s">
        <v>425</v>
      </c>
      <c r="C390" s="186" t="s">
        <v>102</v>
      </c>
      <c r="D390" s="130">
        <v>1</v>
      </c>
      <c r="E390" s="130">
        <v>1940</v>
      </c>
      <c r="F390" s="130"/>
      <c r="G390" s="138"/>
      <c r="H390" s="130">
        <v>1940</v>
      </c>
      <c r="I390" s="130">
        <v>135800</v>
      </c>
      <c r="J390" s="130">
        <v>12692</v>
      </c>
      <c r="K390" s="130">
        <v>6560</v>
      </c>
      <c r="L390" s="138"/>
      <c r="M390" s="130"/>
    </row>
    <row r="391" spans="1:13" ht="14.25" hidden="1" customHeight="1" outlineLevel="1" x14ac:dyDescent="0.2">
      <c r="A391" s="130">
        <v>17</v>
      </c>
      <c r="B391" s="186" t="s">
        <v>425</v>
      </c>
      <c r="C391" s="186" t="s">
        <v>102</v>
      </c>
      <c r="D391" s="130">
        <v>2</v>
      </c>
      <c r="E391" s="130">
        <v>1976</v>
      </c>
      <c r="F391" s="130"/>
      <c r="G391" s="138"/>
      <c r="H391" s="130">
        <v>1976</v>
      </c>
      <c r="I391" s="130">
        <v>138320</v>
      </c>
      <c r="J391" s="130">
        <v>12927</v>
      </c>
      <c r="K391" s="130">
        <v>6682</v>
      </c>
      <c r="L391" s="138"/>
      <c r="M391" s="130"/>
    </row>
    <row r="392" spans="1:13" ht="14.25" hidden="1" customHeight="1" outlineLevel="1" x14ac:dyDescent="0.2">
      <c r="A392" s="130">
        <v>17</v>
      </c>
      <c r="B392" s="186" t="s">
        <v>425</v>
      </c>
      <c r="C392" s="186" t="s">
        <v>102</v>
      </c>
      <c r="D392" s="130">
        <v>3</v>
      </c>
      <c r="E392" s="130">
        <v>2012</v>
      </c>
      <c r="F392" s="130"/>
      <c r="G392" s="138"/>
      <c r="H392" s="130">
        <v>2012</v>
      </c>
      <c r="I392" s="130">
        <v>140840</v>
      </c>
      <c r="J392" s="130">
        <v>13163</v>
      </c>
      <c r="K392" s="130">
        <v>6804</v>
      </c>
      <c r="L392" s="138"/>
      <c r="M392" s="130"/>
    </row>
    <row r="393" spans="1:13" ht="14.25" hidden="1" customHeight="1" outlineLevel="1" x14ac:dyDescent="0.2">
      <c r="A393" s="130">
        <v>17</v>
      </c>
      <c r="B393" s="186" t="s">
        <v>425</v>
      </c>
      <c r="C393" s="186" t="s">
        <v>102</v>
      </c>
      <c r="D393" s="130">
        <v>4</v>
      </c>
      <c r="E393" s="130">
        <v>2048</v>
      </c>
      <c r="F393" s="130"/>
      <c r="G393" s="138"/>
      <c r="H393" s="130">
        <v>2048</v>
      </c>
      <c r="I393" s="130">
        <v>143360</v>
      </c>
      <c r="J393" s="130">
        <v>13398</v>
      </c>
      <c r="K393" s="130">
        <v>6926</v>
      </c>
      <c r="L393" s="138"/>
      <c r="M393" s="130"/>
    </row>
    <row r="394" spans="1:13" ht="14.25" hidden="1" customHeight="1" outlineLevel="1" x14ac:dyDescent="0.2">
      <c r="A394" s="130">
        <v>17</v>
      </c>
      <c r="B394" s="186" t="s">
        <v>425</v>
      </c>
      <c r="C394" s="186" t="s">
        <v>102</v>
      </c>
      <c r="D394" s="130">
        <v>5</v>
      </c>
      <c r="E394" s="130">
        <v>2084</v>
      </c>
      <c r="F394" s="130"/>
      <c r="G394" s="138"/>
      <c r="H394" s="130">
        <v>2084</v>
      </c>
      <c r="I394" s="130">
        <v>145880</v>
      </c>
      <c r="J394" s="130">
        <v>13634</v>
      </c>
      <c r="K394" s="130">
        <v>7047</v>
      </c>
      <c r="L394" s="138"/>
      <c r="M394" s="130"/>
    </row>
    <row r="395" spans="1:13" ht="14.25" hidden="1" customHeight="1" outlineLevel="1" x14ac:dyDescent="0.2">
      <c r="A395" s="130">
        <v>17</v>
      </c>
      <c r="B395" s="186" t="s">
        <v>425</v>
      </c>
      <c r="C395" s="186" t="s">
        <v>102</v>
      </c>
      <c r="D395" s="130">
        <v>6</v>
      </c>
      <c r="E395" s="130">
        <v>2120</v>
      </c>
      <c r="F395" s="130"/>
      <c r="G395" s="138"/>
      <c r="H395" s="130">
        <v>2120</v>
      </c>
      <c r="I395" s="130">
        <v>148400</v>
      </c>
      <c r="J395" s="130">
        <v>13869</v>
      </c>
      <c r="K395" s="130">
        <v>7169</v>
      </c>
      <c r="L395" s="138"/>
      <c r="M395" s="130"/>
    </row>
    <row r="396" spans="1:13" ht="14.25" hidden="1" customHeight="1" outlineLevel="1" x14ac:dyDescent="0.2">
      <c r="A396" s="130">
        <v>17</v>
      </c>
      <c r="B396" s="186" t="s">
        <v>425</v>
      </c>
      <c r="C396" s="186" t="s">
        <v>102</v>
      </c>
      <c r="D396" s="130">
        <v>7</v>
      </c>
      <c r="E396" s="130">
        <v>2156</v>
      </c>
      <c r="F396" s="130"/>
      <c r="G396" s="138"/>
      <c r="H396" s="130">
        <v>2156</v>
      </c>
      <c r="I396" s="130">
        <v>150920</v>
      </c>
      <c r="J396" s="130">
        <v>14105</v>
      </c>
      <c r="K396" s="130">
        <v>7291</v>
      </c>
      <c r="L396" s="138"/>
      <c r="M396" s="130"/>
    </row>
    <row r="397" spans="1:13" ht="14.25" hidden="1" customHeight="1" outlineLevel="1" x14ac:dyDescent="0.2">
      <c r="A397" s="130">
        <v>17</v>
      </c>
      <c r="B397" s="186" t="s">
        <v>425</v>
      </c>
      <c r="C397" s="186" t="s">
        <v>102</v>
      </c>
      <c r="D397" s="130">
        <v>8</v>
      </c>
      <c r="E397" s="130">
        <v>2192</v>
      </c>
      <c r="F397" s="130"/>
      <c r="G397" s="138"/>
      <c r="H397" s="130">
        <v>2192</v>
      </c>
      <c r="I397" s="130">
        <v>153440</v>
      </c>
      <c r="J397" s="130">
        <v>14340</v>
      </c>
      <c r="K397" s="130">
        <v>7413</v>
      </c>
      <c r="L397" s="138"/>
      <c r="M397" s="130"/>
    </row>
    <row r="398" spans="1:13" ht="14.25" hidden="1" customHeight="1" outlineLevel="1" x14ac:dyDescent="0.2">
      <c r="A398" s="130">
        <v>17</v>
      </c>
      <c r="B398" s="186" t="s">
        <v>425</v>
      </c>
      <c r="C398" s="186" t="s">
        <v>102</v>
      </c>
      <c r="D398" s="130">
        <v>9</v>
      </c>
      <c r="E398" s="130">
        <v>2228</v>
      </c>
      <c r="F398" s="130"/>
      <c r="G398" s="138"/>
      <c r="H398" s="130">
        <v>2228</v>
      </c>
      <c r="I398" s="130">
        <v>155960</v>
      </c>
      <c r="J398" s="130">
        <v>14576</v>
      </c>
      <c r="K398" s="130">
        <v>7534</v>
      </c>
      <c r="L398" s="138"/>
      <c r="M398" s="130"/>
    </row>
    <row r="399" spans="1:13" ht="14.25" hidden="1" customHeight="1" outlineLevel="1" x14ac:dyDescent="0.2">
      <c r="A399" s="130">
        <v>17</v>
      </c>
      <c r="B399" s="186" t="s">
        <v>425</v>
      </c>
      <c r="C399" s="186" t="s">
        <v>102</v>
      </c>
      <c r="D399" s="130">
        <v>10</v>
      </c>
      <c r="E399" s="130">
        <v>2264</v>
      </c>
      <c r="F399" s="130"/>
      <c r="G399" s="138"/>
      <c r="H399" s="130">
        <v>2264</v>
      </c>
      <c r="I399" s="130">
        <v>158480</v>
      </c>
      <c r="J399" s="130">
        <v>14811</v>
      </c>
      <c r="K399" s="130">
        <v>7656</v>
      </c>
      <c r="L399" s="138"/>
      <c r="M399" s="130"/>
    </row>
    <row r="400" spans="1:13" ht="14.25" hidden="1" customHeight="1" outlineLevel="1" x14ac:dyDescent="0.2">
      <c r="A400" s="130">
        <v>17</v>
      </c>
      <c r="B400" s="186" t="s">
        <v>425</v>
      </c>
      <c r="C400" s="186" t="s">
        <v>102</v>
      </c>
      <c r="D400" s="130">
        <v>11</v>
      </c>
      <c r="E400" s="130">
        <v>2300</v>
      </c>
      <c r="F400" s="130"/>
      <c r="G400" s="138"/>
      <c r="H400" s="130">
        <v>2300</v>
      </c>
      <c r="I400" s="130">
        <v>161000</v>
      </c>
      <c r="J400" s="130">
        <v>15047</v>
      </c>
      <c r="K400" s="130">
        <v>7778</v>
      </c>
      <c r="L400" s="138"/>
      <c r="M400" s="130"/>
    </row>
    <row r="401" spans="1:13" ht="14.25" hidden="1" customHeight="1" outlineLevel="1" x14ac:dyDescent="0.2">
      <c r="A401" s="130">
        <v>17</v>
      </c>
      <c r="B401" s="186" t="s">
        <v>425</v>
      </c>
      <c r="C401" s="186" t="s">
        <v>102</v>
      </c>
      <c r="D401" s="130">
        <v>12</v>
      </c>
      <c r="E401" s="130">
        <v>2336</v>
      </c>
      <c r="F401" s="130"/>
      <c r="G401" s="138"/>
      <c r="H401" s="130">
        <v>2336</v>
      </c>
      <c r="I401" s="130">
        <v>163520</v>
      </c>
      <c r="J401" s="130">
        <v>15282</v>
      </c>
      <c r="K401" s="130">
        <v>7900</v>
      </c>
      <c r="L401" s="138"/>
      <c r="M401" s="130"/>
    </row>
    <row r="402" spans="1:13" ht="14.25" hidden="1" customHeight="1" outlineLevel="1" x14ac:dyDescent="0.2">
      <c r="A402" s="130">
        <v>17</v>
      </c>
      <c r="B402" s="186" t="s">
        <v>425</v>
      </c>
      <c r="C402" s="186" t="s">
        <v>103</v>
      </c>
      <c r="D402" s="130">
        <v>1</v>
      </c>
      <c r="E402" s="130">
        <v>2452.8000000000002</v>
      </c>
      <c r="F402" s="130"/>
      <c r="G402" s="138"/>
      <c r="H402" s="130">
        <v>2452.8000000000002</v>
      </c>
      <c r="I402" s="130">
        <v>171696</v>
      </c>
      <c r="J402" s="130">
        <v>16046</v>
      </c>
      <c r="K402" s="130">
        <v>8294</v>
      </c>
      <c r="L402" s="138"/>
      <c r="M402" s="130"/>
    </row>
    <row r="403" spans="1:13" ht="14.25" customHeight="1" collapsed="1" x14ac:dyDescent="0.2">
      <c r="A403" s="128">
        <v>18</v>
      </c>
      <c r="B403" s="185" t="s">
        <v>426</v>
      </c>
      <c r="C403" s="185" t="s">
        <v>101</v>
      </c>
      <c r="D403" s="128">
        <v>1</v>
      </c>
      <c r="E403" s="128">
        <v>297</v>
      </c>
      <c r="F403" s="128"/>
      <c r="G403" s="137"/>
      <c r="H403" s="128">
        <v>297</v>
      </c>
      <c r="I403" s="128">
        <v>59400</v>
      </c>
      <c r="J403" s="128">
        <v>5970</v>
      </c>
      <c r="K403" s="128">
        <v>3973</v>
      </c>
      <c r="L403" s="137"/>
      <c r="M403" s="128"/>
    </row>
    <row r="404" spans="1:13" ht="14.25" hidden="1" customHeight="1" outlineLevel="1" x14ac:dyDescent="0.2">
      <c r="A404" s="130">
        <v>18</v>
      </c>
      <c r="B404" s="186" t="s">
        <v>426</v>
      </c>
      <c r="C404" s="186" t="s">
        <v>101</v>
      </c>
      <c r="D404" s="130">
        <v>2</v>
      </c>
      <c r="E404" s="130">
        <v>330</v>
      </c>
      <c r="F404" s="130"/>
      <c r="G404" s="138"/>
      <c r="H404" s="130">
        <v>330</v>
      </c>
      <c r="I404" s="130">
        <v>66000</v>
      </c>
      <c r="J404" s="130">
        <v>6633</v>
      </c>
      <c r="K404" s="130">
        <v>4415</v>
      </c>
      <c r="L404" s="138"/>
      <c r="M404" s="130"/>
    </row>
    <row r="405" spans="1:13" ht="14.25" hidden="1" customHeight="1" outlineLevel="1" x14ac:dyDescent="0.2">
      <c r="A405" s="130">
        <v>18</v>
      </c>
      <c r="B405" s="186" t="s">
        <v>426</v>
      </c>
      <c r="C405" s="186" t="s">
        <v>101</v>
      </c>
      <c r="D405" s="130">
        <v>3</v>
      </c>
      <c r="E405" s="130">
        <v>363</v>
      </c>
      <c r="F405" s="130"/>
      <c r="G405" s="138"/>
      <c r="H405" s="130">
        <v>363</v>
      </c>
      <c r="I405" s="130">
        <v>72600</v>
      </c>
      <c r="J405" s="130">
        <v>7296</v>
      </c>
      <c r="K405" s="130">
        <v>4856</v>
      </c>
      <c r="L405" s="138"/>
      <c r="M405" s="130"/>
    </row>
    <row r="406" spans="1:13" ht="14.25" hidden="1" customHeight="1" outlineLevel="1" x14ac:dyDescent="0.2">
      <c r="A406" s="130">
        <v>18</v>
      </c>
      <c r="B406" s="186" t="s">
        <v>426</v>
      </c>
      <c r="C406" s="186" t="s">
        <v>101</v>
      </c>
      <c r="D406" s="130">
        <v>4</v>
      </c>
      <c r="E406" s="130">
        <v>413</v>
      </c>
      <c r="F406" s="130"/>
      <c r="G406" s="138"/>
      <c r="H406" s="130">
        <v>413</v>
      </c>
      <c r="I406" s="130">
        <v>82600</v>
      </c>
      <c r="J406" s="130">
        <v>8302</v>
      </c>
      <c r="K406" s="130">
        <v>5525</v>
      </c>
      <c r="L406" s="138"/>
      <c r="M406" s="130"/>
    </row>
    <row r="407" spans="1:13" ht="14.25" hidden="1" customHeight="1" outlineLevel="1" x14ac:dyDescent="0.2">
      <c r="A407" s="130">
        <v>18</v>
      </c>
      <c r="B407" s="186" t="s">
        <v>426</v>
      </c>
      <c r="C407" s="186" t="s">
        <v>101</v>
      </c>
      <c r="D407" s="130">
        <v>5</v>
      </c>
      <c r="E407" s="130">
        <v>446</v>
      </c>
      <c r="F407" s="130"/>
      <c r="G407" s="138"/>
      <c r="H407" s="130">
        <v>446</v>
      </c>
      <c r="I407" s="130">
        <v>89200</v>
      </c>
      <c r="J407" s="130">
        <v>8965</v>
      </c>
      <c r="K407" s="130">
        <v>5967</v>
      </c>
      <c r="L407" s="138"/>
      <c r="M407" s="130"/>
    </row>
    <row r="408" spans="1:13" ht="14.25" hidden="1" customHeight="1" outlineLevel="1" x14ac:dyDescent="0.2">
      <c r="A408" s="130">
        <v>18</v>
      </c>
      <c r="B408" s="186" t="s">
        <v>426</v>
      </c>
      <c r="C408" s="186" t="s">
        <v>101</v>
      </c>
      <c r="D408" s="130">
        <v>6</v>
      </c>
      <c r="E408" s="130">
        <v>495</v>
      </c>
      <c r="F408" s="130"/>
      <c r="G408" s="138"/>
      <c r="H408" s="130">
        <v>495</v>
      </c>
      <c r="I408" s="130">
        <v>99000</v>
      </c>
      <c r="J408" s="130">
        <v>9950</v>
      </c>
      <c r="K408" s="130">
        <v>6622</v>
      </c>
      <c r="L408" s="138"/>
      <c r="M408" s="130"/>
    </row>
    <row r="409" spans="1:13" ht="14.25" hidden="1" customHeight="1" outlineLevel="1" x14ac:dyDescent="0.2">
      <c r="A409" s="130">
        <v>18</v>
      </c>
      <c r="B409" s="186" t="s">
        <v>426</v>
      </c>
      <c r="C409" s="186" t="s">
        <v>101</v>
      </c>
      <c r="D409" s="130">
        <v>7</v>
      </c>
      <c r="E409" s="130">
        <v>545</v>
      </c>
      <c r="F409" s="130"/>
      <c r="G409" s="138"/>
      <c r="H409" s="130">
        <v>545</v>
      </c>
      <c r="I409" s="130">
        <v>109000</v>
      </c>
      <c r="J409" s="130">
        <v>10955</v>
      </c>
      <c r="K409" s="130">
        <v>7291</v>
      </c>
      <c r="L409" s="138"/>
      <c r="M409" s="130"/>
    </row>
    <row r="410" spans="1:13" ht="14.25" hidden="1" customHeight="1" outlineLevel="1" x14ac:dyDescent="0.2">
      <c r="A410" s="130">
        <v>18</v>
      </c>
      <c r="B410" s="186" t="s">
        <v>426</v>
      </c>
      <c r="C410" s="186" t="s">
        <v>101</v>
      </c>
      <c r="D410" s="130">
        <v>8</v>
      </c>
      <c r="E410" s="130">
        <v>611</v>
      </c>
      <c r="F410" s="130"/>
      <c r="G410" s="138"/>
      <c r="H410" s="130">
        <v>611</v>
      </c>
      <c r="I410" s="130">
        <v>122200</v>
      </c>
      <c r="J410" s="130">
        <v>12281</v>
      </c>
      <c r="K410" s="130">
        <v>8174</v>
      </c>
      <c r="L410" s="138"/>
      <c r="M410" s="130"/>
    </row>
    <row r="411" spans="1:13" ht="14.25" hidden="1" customHeight="1" outlineLevel="1" x14ac:dyDescent="0.2">
      <c r="A411" s="130">
        <v>18</v>
      </c>
      <c r="B411" s="186" t="s">
        <v>426</v>
      </c>
      <c r="C411" s="186" t="s">
        <v>101</v>
      </c>
      <c r="D411" s="130">
        <v>9</v>
      </c>
      <c r="E411" s="130">
        <v>644</v>
      </c>
      <c r="F411" s="130"/>
      <c r="G411" s="138"/>
      <c r="H411" s="130">
        <v>644</v>
      </c>
      <c r="I411" s="130">
        <v>128800</v>
      </c>
      <c r="J411" s="130">
        <v>12945</v>
      </c>
      <c r="K411" s="130">
        <v>8615</v>
      </c>
      <c r="L411" s="138"/>
      <c r="M411" s="130"/>
    </row>
    <row r="412" spans="1:13" ht="14.25" hidden="1" customHeight="1" outlineLevel="1" x14ac:dyDescent="0.2">
      <c r="A412" s="130">
        <v>18</v>
      </c>
      <c r="B412" s="186" t="s">
        <v>426</v>
      </c>
      <c r="C412" s="186" t="s">
        <v>101</v>
      </c>
      <c r="D412" s="130">
        <v>10</v>
      </c>
      <c r="E412" s="130">
        <v>726</v>
      </c>
      <c r="F412" s="130"/>
      <c r="G412" s="138"/>
      <c r="H412" s="130">
        <v>726</v>
      </c>
      <c r="I412" s="130">
        <v>145200</v>
      </c>
      <c r="J412" s="130">
        <v>14593</v>
      </c>
      <c r="K412" s="130">
        <v>9712</v>
      </c>
      <c r="L412" s="138"/>
      <c r="M412" s="130"/>
    </row>
    <row r="413" spans="1:13" ht="14.25" hidden="1" customHeight="1" outlineLevel="1" x14ac:dyDescent="0.2">
      <c r="A413" s="130">
        <v>18</v>
      </c>
      <c r="B413" s="186" t="s">
        <v>426</v>
      </c>
      <c r="C413" s="186" t="s">
        <v>101</v>
      </c>
      <c r="D413" s="130">
        <v>11</v>
      </c>
      <c r="E413" s="130">
        <v>792</v>
      </c>
      <c r="F413" s="130"/>
      <c r="G413" s="138"/>
      <c r="H413" s="130">
        <v>792</v>
      </c>
      <c r="I413" s="130">
        <v>158400</v>
      </c>
      <c r="J413" s="130">
        <v>15920</v>
      </c>
      <c r="K413" s="130">
        <v>10595</v>
      </c>
      <c r="L413" s="138"/>
      <c r="M413" s="130"/>
    </row>
    <row r="414" spans="1:13" ht="14.25" hidden="1" customHeight="1" outlineLevel="1" x14ac:dyDescent="0.2">
      <c r="A414" s="130">
        <v>18</v>
      </c>
      <c r="B414" s="186" t="s">
        <v>426</v>
      </c>
      <c r="C414" s="186" t="s">
        <v>101</v>
      </c>
      <c r="D414" s="130">
        <v>12</v>
      </c>
      <c r="E414" s="130">
        <v>867</v>
      </c>
      <c r="F414" s="130"/>
      <c r="G414" s="138"/>
      <c r="H414" s="130">
        <v>867</v>
      </c>
      <c r="I414" s="130">
        <v>173400</v>
      </c>
      <c r="J414" s="130">
        <v>17427</v>
      </c>
      <c r="K414" s="130">
        <v>11599</v>
      </c>
      <c r="L414" s="138"/>
      <c r="M414" s="130"/>
    </row>
    <row r="415" spans="1:13" ht="14.25" hidden="1" customHeight="1" outlineLevel="1" x14ac:dyDescent="0.2">
      <c r="A415" s="130">
        <v>18</v>
      </c>
      <c r="B415" s="186" t="s">
        <v>426</v>
      </c>
      <c r="C415" s="186" t="s">
        <v>102</v>
      </c>
      <c r="D415" s="130">
        <v>1</v>
      </c>
      <c r="E415" s="130">
        <v>867</v>
      </c>
      <c r="F415" s="130"/>
      <c r="G415" s="138"/>
      <c r="H415" s="130">
        <v>867</v>
      </c>
      <c r="I415" s="130">
        <v>173400</v>
      </c>
      <c r="J415" s="130">
        <v>17427</v>
      </c>
      <c r="K415" s="130">
        <v>11599</v>
      </c>
      <c r="L415" s="138"/>
      <c r="M415" s="130"/>
    </row>
    <row r="416" spans="1:13" ht="14.25" hidden="1" customHeight="1" outlineLevel="1" x14ac:dyDescent="0.2">
      <c r="A416" s="130">
        <v>18</v>
      </c>
      <c r="B416" s="186" t="s">
        <v>426</v>
      </c>
      <c r="C416" s="186" t="s">
        <v>102</v>
      </c>
      <c r="D416" s="130">
        <v>2</v>
      </c>
      <c r="E416" s="130">
        <v>880</v>
      </c>
      <c r="F416" s="130"/>
      <c r="G416" s="138"/>
      <c r="H416" s="130">
        <v>880</v>
      </c>
      <c r="I416" s="130">
        <v>176000</v>
      </c>
      <c r="J416" s="130">
        <v>17688</v>
      </c>
      <c r="K416" s="130">
        <v>11773</v>
      </c>
      <c r="L416" s="138"/>
      <c r="M416" s="130"/>
    </row>
    <row r="417" spans="1:13" ht="14.25" hidden="1" customHeight="1" outlineLevel="1" x14ac:dyDescent="0.2">
      <c r="A417" s="130">
        <v>18</v>
      </c>
      <c r="B417" s="186" t="s">
        <v>426</v>
      </c>
      <c r="C417" s="186" t="s">
        <v>102</v>
      </c>
      <c r="D417" s="130">
        <v>3</v>
      </c>
      <c r="E417" s="130">
        <v>894</v>
      </c>
      <c r="F417" s="130"/>
      <c r="G417" s="138"/>
      <c r="H417" s="130">
        <v>894</v>
      </c>
      <c r="I417" s="130">
        <v>178800</v>
      </c>
      <c r="J417" s="130">
        <v>17970</v>
      </c>
      <c r="K417" s="130">
        <v>11960</v>
      </c>
      <c r="L417" s="138"/>
      <c r="M417" s="130"/>
    </row>
    <row r="418" spans="1:13" ht="14.25" hidden="1" customHeight="1" outlineLevel="1" x14ac:dyDescent="0.2">
      <c r="A418" s="130">
        <v>18</v>
      </c>
      <c r="B418" s="186" t="s">
        <v>426</v>
      </c>
      <c r="C418" s="186" t="s">
        <v>102</v>
      </c>
      <c r="D418" s="130">
        <v>4</v>
      </c>
      <c r="E418" s="130">
        <v>908</v>
      </c>
      <c r="F418" s="130"/>
      <c r="G418" s="138"/>
      <c r="H418" s="130">
        <v>908</v>
      </c>
      <c r="I418" s="130">
        <v>181600</v>
      </c>
      <c r="J418" s="130">
        <v>18251</v>
      </c>
      <c r="K418" s="130">
        <v>12147</v>
      </c>
      <c r="L418" s="138"/>
      <c r="M418" s="130"/>
    </row>
    <row r="419" spans="1:13" ht="14.25" hidden="1" customHeight="1" outlineLevel="1" x14ac:dyDescent="0.2">
      <c r="A419" s="130">
        <v>18</v>
      </c>
      <c r="B419" s="186" t="s">
        <v>426</v>
      </c>
      <c r="C419" s="186" t="s">
        <v>102</v>
      </c>
      <c r="D419" s="130">
        <v>5</v>
      </c>
      <c r="E419" s="130">
        <v>922</v>
      </c>
      <c r="F419" s="130"/>
      <c r="G419" s="138"/>
      <c r="H419" s="130">
        <v>922</v>
      </c>
      <c r="I419" s="130">
        <v>184400</v>
      </c>
      <c r="J419" s="130">
        <v>18533</v>
      </c>
      <c r="K419" s="130">
        <v>12334</v>
      </c>
      <c r="L419" s="138"/>
      <c r="M419" s="130"/>
    </row>
    <row r="420" spans="1:13" ht="14.25" hidden="1" customHeight="1" outlineLevel="1" x14ac:dyDescent="0.2">
      <c r="A420" s="130">
        <v>18</v>
      </c>
      <c r="B420" s="186" t="s">
        <v>426</v>
      </c>
      <c r="C420" s="186" t="s">
        <v>102</v>
      </c>
      <c r="D420" s="130">
        <v>6</v>
      </c>
      <c r="E420" s="130">
        <v>935</v>
      </c>
      <c r="F420" s="130"/>
      <c r="G420" s="138"/>
      <c r="H420" s="130">
        <v>935</v>
      </c>
      <c r="I420" s="130">
        <v>187000</v>
      </c>
      <c r="J420" s="130">
        <v>18794</v>
      </c>
      <c r="K420" s="130">
        <v>12508</v>
      </c>
      <c r="L420" s="138"/>
      <c r="M420" s="130"/>
    </row>
    <row r="421" spans="1:13" ht="14.25" hidden="1" customHeight="1" outlineLevel="1" x14ac:dyDescent="0.2">
      <c r="A421" s="130">
        <v>18</v>
      </c>
      <c r="B421" s="186" t="s">
        <v>426</v>
      </c>
      <c r="C421" s="186" t="s">
        <v>102</v>
      </c>
      <c r="D421" s="130">
        <v>7</v>
      </c>
      <c r="E421" s="130">
        <v>949</v>
      </c>
      <c r="F421" s="130"/>
      <c r="G421" s="138"/>
      <c r="H421" s="130">
        <v>949</v>
      </c>
      <c r="I421" s="130">
        <v>189800</v>
      </c>
      <c r="J421" s="130">
        <v>19075</v>
      </c>
      <c r="K421" s="130">
        <v>12696</v>
      </c>
      <c r="L421" s="138"/>
      <c r="M421" s="130"/>
    </row>
    <row r="422" spans="1:13" ht="14.25" hidden="1" customHeight="1" outlineLevel="1" x14ac:dyDescent="0.2">
      <c r="A422" s="130">
        <v>18</v>
      </c>
      <c r="B422" s="186" t="s">
        <v>426</v>
      </c>
      <c r="C422" s="186" t="s">
        <v>102</v>
      </c>
      <c r="D422" s="130">
        <v>8</v>
      </c>
      <c r="E422" s="130">
        <v>963</v>
      </c>
      <c r="F422" s="130"/>
      <c r="G422" s="138"/>
      <c r="H422" s="130">
        <v>963</v>
      </c>
      <c r="I422" s="130">
        <v>192600</v>
      </c>
      <c r="J422" s="130">
        <v>19357</v>
      </c>
      <c r="K422" s="130">
        <v>12883</v>
      </c>
      <c r="L422" s="138"/>
      <c r="M422" s="130"/>
    </row>
    <row r="423" spans="1:13" ht="14.25" hidden="1" customHeight="1" outlineLevel="1" x14ac:dyDescent="0.2">
      <c r="A423" s="130">
        <v>18</v>
      </c>
      <c r="B423" s="186" t="s">
        <v>426</v>
      </c>
      <c r="C423" s="186" t="s">
        <v>102</v>
      </c>
      <c r="D423" s="130">
        <v>9</v>
      </c>
      <c r="E423" s="130">
        <v>977</v>
      </c>
      <c r="F423" s="130"/>
      <c r="G423" s="138"/>
      <c r="H423" s="130">
        <v>977</v>
      </c>
      <c r="I423" s="130">
        <v>195400</v>
      </c>
      <c r="J423" s="130">
        <v>19638</v>
      </c>
      <c r="K423" s="130">
        <v>13070</v>
      </c>
      <c r="L423" s="138"/>
      <c r="M423" s="130"/>
    </row>
    <row r="424" spans="1:13" ht="14.25" hidden="1" customHeight="1" outlineLevel="1" x14ac:dyDescent="0.2">
      <c r="A424" s="130">
        <v>18</v>
      </c>
      <c r="B424" s="186" t="s">
        <v>426</v>
      </c>
      <c r="C424" s="186" t="s">
        <v>102</v>
      </c>
      <c r="D424" s="130">
        <v>10</v>
      </c>
      <c r="E424" s="130">
        <v>997</v>
      </c>
      <c r="F424" s="130"/>
      <c r="G424" s="138"/>
      <c r="H424" s="130">
        <v>997</v>
      </c>
      <c r="I424" s="130">
        <v>199400</v>
      </c>
      <c r="J424" s="130">
        <v>20040</v>
      </c>
      <c r="K424" s="130">
        <v>13338</v>
      </c>
      <c r="L424" s="138"/>
      <c r="M424" s="130"/>
    </row>
    <row r="425" spans="1:13" ht="14.25" hidden="1" customHeight="1" outlineLevel="1" x14ac:dyDescent="0.2">
      <c r="A425" s="130">
        <v>18</v>
      </c>
      <c r="B425" s="186" t="s">
        <v>426</v>
      </c>
      <c r="C425" s="186" t="s">
        <v>102</v>
      </c>
      <c r="D425" s="130">
        <v>11</v>
      </c>
      <c r="E425" s="130">
        <v>1018</v>
      </c>
      <c r="F425" s="130"/>
      <c r="G425" s="138"/>
      <c r="H425" s="130">
        <v>1018</v>
      </c>
      <c r="I425" s="130">
        <v>203600</v>
      </c>
      <c r="J425" s="130">
        <v>20462</v>
      </c>
      <c r="K425" s="130">
        <v>13619</v>
      </c>
      <c r="L425" s="138"/>
      <c r="M425" s="130"/>
    </row>
    <row r="426" spans="1:13" ht="14.25" hidden="1" customHeight="1" outlineLevel="1" x14ac:dyDescent="0.2">
      <c r="A426" s="130">
        <v>18</v>
      </c>
      <c r="B426" s="186" t="s">
        <v>426</v>
      </c>
      <c r="C426" s="186" t="s">
        <v>102</v>
      </c>
      <c r="D426" s="130">
        <v>12</v>
      </c>
      <c r="E426" s="130">
        <v>1038</v>
      </c>
      <c r="F426" s="130"/>
      <c r="G426" s="138"/>
      <c r="H426" s="130">
        <v>1038</v>
      </c>
      <c r="I426" s="130">
        <v>207600</v>
      </c>
      <c r="J426" s="130">
        <v>20864</v>
      </c>
      <c r="K426" s="130">
        <v>13886</v>
      </c>
      <c r="L426" s="138"/>
      <c r="M426" s="130"/>
    </row>
    <row r="427" spans="1:13" ht="14.25" hidden="1" customHeight="1" outlineLevel="1" x14ac:dyDescent="0.2">
      <c r="A427" s="130">
        <v>18</v>
      </c>
      <c r="B427" s="186" t="s">
        <v>426</v>
      </c>
      <c r="C427" s="186" t="s">
        <v>103</v>
      </c>
      <c r="D427" s="130">
        <v>1</v>
      </c>
      <c r="E427" s="130">
        <v>1089.9000000000001</v>
      </c>
      <c r="F427" s="130"/>
      <c r="G427" s="138"/>
      <c r="H427" s="130">
        <v>1089.9000000000001</v>
      </c>
      <c r="I427" s="130">
        <v>217980</v>
      </c>
      <c r="J427" s="130">
        <v>21908</v>
      </c>
      <c r="K427" s="130">
        <v>14581</v>
      </c>
      <c r="L427" s="138"/>
      <c r="M427" s="130"/>
    </row>
    <row r="428" spans="1:13" ht="14.25" customHeight="1" collapsed="1" x14ac:dyDescent="0.2">
      <c r="A428" s="128">
        <v>19</v>
      </c>
      <c r="B428" s="185" t="s">
        <v>427</v>
      </c>
      <c r="C428" s="185" t="s">
        <v>101</v>
      </c>
      <c r="D428" s="128">
        <v>1</v>
      </c>
      <c r="E428" s="128">
        <v>420</v>
      </c>
      <c r="F428" s="128"/>
      <c r="G428" s="137"/>
      <c r="H428" s="128">
        <v>420</v>
      </c>
      <c r="I428" s="128">
        <v>29400</v>
      </c>
      <c r="J428" s="128">
        <v>2748</v>
      </c>
      <c r="K428" s="128">
        <v>1420</v>
      </c>
      <c r="L428" s="137"/>
      <c r="M428" s="128"/>
    </row>
    <row r="429" spans="1:13" ht="14.25" hidden="1" customHeight="1" outlineLevel="1" x14ac:dyDescent="0.2">
      <c r="A429" s="130">
        <v>19</v>
      </c>
      <c r="B429" s="186" t="s">
        <v>427</v>
      </c>
      <c r="C429" s="186" t="s">
        <v>101</v>
      </c>
      <c r="D429" s="130">
        <v>2</v>
      </c>
      <c r="E429" s="130">
        <v>460</v>
      </c>
      <c r="F429" s="130"/>
      <c r="G429" s="138"/>
      <c r="H429" s="130">
        <v>460</v>
      </c>
      <c r="I429" s="130">
        <v>32200</v>
      </c>
      <c r="J429" s="130">
        <v>3009</v>
      </c>
      <c r="K429" s="130">
        <v>1556</v>
      </c>
      <c r="L429" s="138"/>
      <c r="M429" s="130"/>
    </row>
    <row r="430" spans="1:13" ht="14.25" hidden="1" customHeight="1" outlineLevel="1" x14ac:dyDescent="0.2">
      <c r="A430" s="130">
        <v>19</v>
      </c>
      <c r="B430" s="186" t="s">
        <v>427</v>
      </c>
      <c r="C430" s="186" t="s">
        <v>101</v>
      </c>
      <c r="D430" s="130">
        <v>3</v>
      </c>
      <c r="E430" s="130">
        <v>510</v>
      </c>
      <c r="F430" s="130"/>
      <c r="G430" s="138"/>
      <c r="H430" s="130">
        <v>510</v>
      </c>
      <c r="I430" s="130">
        <v>35700</v>
      </c>
      <c r="J430" s="130">
        <v>3336</v>
      </c>
      <c r="K430" s="130">
        <v>1725</v>
      </c>
      <c r="L430" s="138"/>
      <c r="M430" s="130"/>
    </row>
    <row r="431" spans="1:13" ht="14.25" hidden="1" customHeight="1" outlineLevel="1" x14ac:dyDescent="0.2">
      <c r="A431" s="130">
        <v>19</v>
      </c>
      <c r="B431" s="186" t="s">
        <v>427</v>
      </c>
      <c r="C431" s="186" t="s">
        <v>101</v>
      </c>
      <c r="D431" s="130">
        <v>4</v>
      </c>
      <c r="E431" s="130">
        <v>550</v>
      </c>
      <c r="F431" s="130"/>
      <c r="G431" s="138"/>
      <c r="H431" s="130">
        <v>550</v>
      </c>
      <c r="I431" s="130">
        <v>38500</v>
      </c>
      <c r="J431" s="130">
        <v>3598</v>
      </c>
      <c r="K431" s="130">
        <v>1860</v>
      </c>
      <c r="L431" s="138"/>
      <c r="M431" s="130"/>
    </row>
    <row r="432" spans="1:13" ht="14.25" hidden="1" customHeight="1" outlineLevel="1" x14ac:dyDescent="0.2">
      <c r="A432" s="130">
        <v>19</v>
      </c>
      <c r="B432" s="186" t="s">
        <v>427</v>
      </c>
      <c r="C432" s="186" t="s">
        <v>101</v>
      </c>
      <c r="D432" s="130">
        <v>5</v>
      </c>
      <c r="E432" s="130">
        <v>600</v>
      </c>
      <c r="F432" s="130"/>
      <c r="G432" s="138"/>
      <c r="H432" s="130">
        <v>600</v>
      </c>
      <c r="I432" s="130">
        <v>42000</v>
      </c>
      <c r="J432" s="130">
        <v>3925</v>
      </c>
      <c r="K432" s="130">
        <v>2029</v>
      </c>
      <c r="L432" s="138"/>
      <c r="M432" s="130"/>
    </row>
    <row r="433" spans="1:13" ht="14.25" hidden="1" customHeight="1" outlineLevel="1" x14ac:dyDescent="0.2">
      <c r="A433" s="130">
        <v>19</v>
      </c>
      <c r="B433" s="186" t="s">
        <v>427</v>
      </c>
      <c r="C433" s="186" t="s">
        <v>101</v>
      </c>
      <c r="D433" s="130">
        <v>6</v>
      </c>
      <c r="E433" s="130">
        <v>660</v>
      </c>
      <c r="F433" s="130"/>
      <c r="G433" s="138"/>
      <c r="H433" s="130">
        <v>660</v>
      </c>
      <c r="I433" s="130">
        <v>46200</v>
      </c>
      <c r="J433" s="130">
        <v>4318</v>
      </c>
      <c r="K433" s="130">
        <v>2232</v>
      </c>
      <c r="L433" s="138"/>
      <c r="M433" s="130"/>
    </row>
    <row r="434" spans="1:13" ht="14.25" hidden="1" customHeight="1" outlineLevel="1" x14ac:dyDescent="0.2">
      <c r="A434" s="130">
        <v>19</v>
      </c>
      <c r="B434" s="186" t="s">
        <v>427</v>
      </c>
      <c r="C434" s="186" t="s">
        <v>101</v>
      </c>
      <c r="D434" s="130">
        <v>7</v>
      </c>
      <c r="E434" s="130">
        <v>720</v>
      </c>
      <c r="F434" s="130"/>
      <c r="G434" s="138"/>
      <c r="H434" s="130">
        <v>720</v>
      </c>
      <c r="I434" s="130">
        <v>50400</v>
      </c>
      <c r="J434" s="130">
        <v>4710</v>
      </c>
      <c r="K434" s="130">
        <v>2435</v>
      </c>
      <c r="L434" s="138"/>
      <c r="M434" s="130"/>
    </row>
    <row r="435" spans="1:13" ht="14.25" hidden="1" customHeight="1" outlineLevel="1" x14ac:dyDescent="0.2">
      <c r="A435" s="130">
        <v>19</v>
      </c>
      <c r="B435" s="186" t="s">
        <v>427</v>
      </c>
      <c r="C435" s="186" t="s">
        <v>101</v>
      </c>
      <c r="D435" s="130">
        <v>8</v>
      </c>
      <c r="E435" s="130">
        <v>800</v>
      </c>
      <c r="F435" s="130"/>
      <c r="G435" s="138"/>
      <c r="H435" s="130">
        <v>800</v>
      </c>
      <c r="I435" s="130">
        <v>56000</v>
      </c>
      <c r="J435" s="130">
        <v>5234</v>
      </c>
      <c r="K435" s="130">
        <v>2705</v>
      </c>
      <c r="L435" s="138"/>
      <c r="M435" s="130"/>
    </row>
    <row r="436" spans="1:13" ht="14.25" hidden="1" customHeight="1" outlineLevel="1" x14ac:dyDescent="0.2">
      <c r="A436" s="130">
        <v>19</v>
      </c>
      <c r="B436" s="186" t="s">
        <v>427</v>
      </c>
      <c r="C436" s="186" t="s">
        <v>101</v>
      </c>
      <c r="D436" s="130">
        <v>9</v>
      </c>
      <c r="E436" s="130">
        <v>880</v>
      </c>
      <c r="F436" s="130"/>
      <c r="G436" s="138"/>
      <c r="H436" s="130">
        <v>880</v>
      </c>
      <c r="I436" s="130">
        <v>61600</v>
      </c>
      <c r="J436" s="130">
        <v>5757</v>
      </c>
      <c r="K436" s="130">
        <v>2976</v>
      </c>
      <c r="L436" s="138"/>
      <c r="M436" s="130"/>
    </row>
    <row r="437" spans="1:13" ht="14.25" hidden="1" customHeight="1" outlineLevel="1" x14ac:dyDescent="0.2">
      <c r="A437" s="130">
        <v>19</v>
      </c>
      <c r="B437" s="186" t="s">
        <v>427</v>
      </c>
      <c r="C437" s="186" t="s">
        <v>101</v>
      </c>
      <c r="D437" s="130">
        <v>10</v>
      </c>
      <c r="E437" s="130">
        <v>970</v>
      </c>
      <c r="F437" s="130"/>
      <c r="G437" s="138"/>
      <c r="H437" s="130">
        <v>970</v>
      </c>
      <c r="I437" s="130">
        <v>67900</v>
      </c>
      <c r="J437" s="130">
        <v>6346</v>
      </c>
      <c r="K437" s="130">
        <v>3280</v>
      </c>
      <c r="L437" s="138"/>
      <c r="M437" s="130"/>
    </row>
    <row r="438" spans="1:13" ht="14.25" hidden="1" customHeight="1" outlineLevel="1" x14ac:dyDescent="0.2">
      <c r="A438" s="130">
        <v>19</v>
      </c>
      <c r="B438" s="186" t="s">
        <v>427</v>
      </c>
      <c r="C438" s="186" t="s">
        <v>101</v>
      </c>
      <c r="D438" s="130">
        <v>11</v>
      </c>
      <c r="E438" s="130">
        <v>1070</v>
      </c>
      <c r="F438" s="130"/>
      <c r="G438" s="138"/>
      <c r="H438" s="130">
        <v>1070</v>
      </c>
      <c r="I438" s="130">
        <v>74900</v>
      </c>
      <c r="J438" s="130">
        <v>7000</v>
      </c>
      <c r="K438" s="130">
        <v>3618</v>
      </c>
      <c r="L438" s="138"/>
      <c r="M438" s="130"/>
    </row>
    <row r="439" spans="1:13" ht="14.25" hidden="1" customHeight="1" outlineLevel="1" x14ac:dyDescent="0.2">
      <c r="A439" s="130">
        <v>19</v>
      </c>
      <c r="B439" s="186" t="s">
        <v>427</v>
      </c>
      <c r="C439" s="186" t="s">
        <v>101</v>
      </c>
      <c r="D439" s="130">
        <v>12</v>
      </c>
      <c r="E439" s="130">
        <v>1175</v>
      </c>
      <c r="F439" s="130"/>
      <c r="G439" s="138"/>
      <c r="H439" s="130">
        <v>1175</v>
      </c>
      <c r="I439" s="130">
        <v>82250</v>
      </c>
      <c r="J439" s="130">
        <v>7687</v>
      </c>
      <c r="K439" s="130">
        <v>3973</v>
      </c>
      <c r="L439" s="138"/>
      <c r="M439" s="130"/>
    </row>
    <row r="440" spans="1:13" ht="14.25" hidden="1" customHeight="1" outlineLevel="1" x14ac:dyDescent="0.2">
      <c r="A440" s="130">
        <v>19</v>
      </c>
      <c r="B440" s="186" t="s">
        <v>427</v>
      </c>
      <c r="C440" s="186" t="s">
        <v>102</v>
      </c>
      <c r="D440" s="130">
        <v>1</v>
      </c>
      <c r="E440" s="130">
        <v>1175</v>
      </c>
      <c r="F440" s="130"/>
      <c r="G440" s="138"/>
      <c r="H440" s="130">
        <v>1175</v>
      </c>
      <c r="I440" s="130">
        <v>82250</v>
      </c>
      <c r="J440" s="130">
        <v>7687</v>
      </c>
      <c r="K440" s="130">
        <v>3973</v>
      </c>
      <c r="L440" s="138"/>
      <c r="M440" s="130"/>
    </row>
    <row r="441" spans="1:13" ht="14.25" hidden="1" customHeight="1" outlineLevel="1" x14ac:dyDescent="0.2">
      <c r="A441" s="130">
        <v>19</v>
      </c>
      <c r="B441" s="186" t="s">
        <v>427</v>
      </c>
      <c r="C441" s="186" t="s">
        <v>102</v>
      </c>
      <c r="D441" s="130">
        <v>2</v>
      </c>
      <c r="E441" s="130">
        <v>1199</v>
      </c>
      <c r="F441" s="130"/>
      <c r="G441" s="138"/>
      <c r="H441" s="130">
        <v>1199</v>
      </c>
      <c r="I441" s="130">
        <v>83930</v>
      </c>
      <c r="J441" s="130">
        <v>7844</v>
      </c>
      <c r="K441" s="130">
        <v>4055</v>
      </c>
      <c r="L441" s="138"/>
      <c r="M441" s="130"/>
    </row>
    <row r="442" spans="1:13" ht="14.25" hidden="1" customHeight="1" outlineLevel="1" x14ac:dyDescent="0.2">
      <c r="A442" s="130">
        <v>19</v>
      </c>
      <c r="B442" s="186" t="s">
        <v>427</v>
      </c>
      <c r="C442" s="186" t="s">
        <v>102</v>
      </c>
      <c r="D442" s="130">
        <v>3</v>
      </c>
      <c r="E442" s="130">
        <v>1223</v>
      </c>
      <c r="F442" s="130"/>
      <c r="G442" s="138"/>
      <c r="H442" s="130">
        <v>1223</v>
      </c>
      <c r="I442" s="130">
        <v>85610</v>
      </c>
      <c r="J442" s="130">
        <v>8001</v>
      </c>
      <c r="K442" s="130">
        <v>4136</v>
      </c>
      <c r="L442" s="138"/>
      <c r="M442" s="130"/>
    </row>
    <row r="443" spans="1:13" ht="14.25" hidden="1" customHeight="1" outlineLevel="1" x14ac:dyDescent="0.2">
      <c r="A443" s="130">
        <v>19</v>
      </c>
      <c r="B443" s="186" t="s">
        <v>427</v>
      </c>
      <c r="C443" s="186" t="s">
        <v>102</v>
      </c>
      <c r="D443" s="130">
        <v>4</v>
      </c>
      <c r="E443" s="130">
        <v>1247</v>
      </c>
      <c r="F443" s="130"/>
      <c r="G443" s="138"/>
      <c r="H443" s="130">
        <v>1247</v>
      </c>
      <c r="I443" s="130">
        <v>87290</v>
      </c>
      <c r="J443" s="130">
        <v>8158</v>
      </c>
      <c r="K443" s="130">
        <v>4217</v>
      </c>
      <c r="L443" s="138"/>
      <c r="M443" s="130"/>
    </row>
    <row r="444" spans="1:13" ht="14.25" hidden="1" customHeight="1" outlineLevel="1" x14ac:dyDescent="0.2">
      <c r="A444" s="130">
        <v>19</v>
      </c>
      <c r="B444" s="186" t="s">
        <v>427</v>
      </c>
      <c r="C444" s="186" t="s">
        <v>102</v>
      </c>
      <c r="D444" s="130">
        <v>5</v>
      </c>
      <c r="E444" s="130">
        <v>1271</v>
      </c>
      <c r="F444" s="130"/>
      <c r="G444" s="138"/>
      <c r="H444" s="130">
        <v>1271</v>
      </c>
      <c r="I444" s="130">
        <v>88970</v>
      </c>
      <c r="J444" s="130">
        <v>8315</v>
      </c>
      <c r="K444" s="130">
        <v>4298</v>
      </c>
      <c r="L444" s="138"/>
      <c r="M444" s="130"/>
    </row>
    <row r="445" spans="1:13" ht="14.25" hidden="1" customHeight="1" outlineLevel="1" x14ac:dyDescent="0.2">
      <c r="A445" s="130">
        <v>19</v>
      </c>
      <c r="B445" s="186" t="s">
        <v>427</v>
      </c>
      <c r="C445" s="186" t="s">
        <v>102</v>
      </c>
      <c r="D445" s="130">
        <v>6</v>
      </c>
      <c r="E445" s="130">
        <v>1295</v>
      </c>
      <c r="F445" s="130"/>
      <c r="G445" s="138"/>
      <c r="H445" s="130">
        <v>1295</v>
      </c>
      <c r="I445" s="130">
        <v>90650</v>
      </c>
      <c r="J445" s="130">
        <v>8472</v>
      </c>
      <c r="K445" s="130">
        <v>4379</v>
      </c>
      <c r="L445" s="138"/>
      <c r="M445" s="130"/>
    </row>
    <row r="446" spans="1:13" ht="14.25" hidden="1" customHeight="1" outlineLevel="1" x14ac:dyDescent="0.2">
      <c r="A446" s="130">
        <v>19</v>
      </c>
      <c r="B446" s="186" t="s">
        <v>427</v>
      </c>
      <c r="C446" s="186" t="s">
        <v>102</v>
      </c>
      <c r="D446" s="130">
        <v>7</v>
      </c>
      <c r="E446" s="130">
        <v>1319</v>
      </c>
      <c r="F446" s="130"/>
      <c r="G446" s="138"/>
      <c r="H446" s="130">
        <v>1319</v>
      </c>
      <c r="I446" s="130">
        <v>92330</v>
      </c>
      <c r="J446" s="130">
        <v>8629</v>
      </c>
      <c r="K446" s="130">
        <v>4460</v>
      </c>
      <c r="L446" s="138"/>
      <c r="M446" s="130"/>
    </row>
    <row r="447" spans="1:13" ht="14.25" hidden="1" customHeight="1" outlineLevel="1" x14ac:dyDescent="0.2">
      <c r="A447" s="130">
        <v>19</v>
      </c>
      <c r="B447" s="186" t="s">
        <v>427</v>
      </c>
      <c r="C447" s="186" t="s">
        <v>102</v>
      </c>
      <c r="D447" s="130">
        <v>8</v>
      </c>
      <c r="E447" s="130">
        <v>1343</v>
      </c>
      <c r="F447" s="130"/>
      <c r="G447" s="138"/>
      <c r="H447" s="130">
        <v>1343</v>
      </c>
      <c r="I447" s="130">
        <v>94010</v>
      </c>
      <c r="J447" s="130">
        <v>8786</v>
      </c>
      <c r="K447" s="130">
        <v>4542</v>
      </c>
      <c r="L447" s="138"/>
      <c r="M447" s="130"/>
    </row>
    <row r="448" spans="1:13" ht="14.25" hidden="1" customHeight="1" outlineLevel="1" x14ac:dyDescent="0.2">
      <c r="A448" s="130">
        <v>19</v>
      </c>
      <c r="B448" s="186" t="s">
        <v>427</v>
      </c>
      <c r="C448" s="186" t="s">
        <v>102</v>
      </c>
      <c r="D448" s="130">
        <v>9</v>
      </c>
      <c r="E448" s="130">
        <v>1367</v>
      </c>
      <c r="F448" s="130"/>
      <c r="G448" s="138"/>
      <c r="H448" s="130">
        <v>1367</v>
      </c>
      <c r="I448" s="130">
        <v>95690</v>
      </c>
      <c r="J448" s="130">
        <v>8943</v>
      </c>
      <c r="K448" s="130">
        <v>4623</v>
      </c>
      <c r="L448" s="138"/>
      <c r="M448" s="130"/>
    </row>
    <row r="449" spans="1:13" ht="14.25" hidden="1" customHeight="1" outlineLevel="1" x14ac:dyDescent="0.2">
      <c r="A449" s="130">
        <v>19</v>
      </c>
      <c r="B449" s="186" t="s">
        <v>427</v>
      </c>
      <c r="C449" s="186" t="s">
        <v>102</v>
      </c>
      <c r="D449" s="130">
        <v>10</v>
      </c>
      <c r="E449" s="130">
        <v>1391</v>
      </c>
      <c r="F449" s="130"/>
      <c r="G449" s="138"/>
      <c r="H449" s="130">
        <v>1391</v>
      </c>
      <c r="I449" s="130">
        <v>97370</v>
      </c>
      <c r="J449" s="130">
        <v>9100</v>
      </c>
      <c r="K449" s="130">
        <v>4704</v>
      </c>
      <c r="L449" s="138"/>
      <c r="M449" s="130"/>
    </row>
    <row r="450" spans="1:13" ht="14.25" hidden="1" customHeight="1" outlineLevel="1" x14ac:dyDescent="0.2">
      <c r="A450" s="130">
        <v>19</v>
      </c>
      <c r="B450" s="186" t="s">
        <v>427</v>
      </c>
      <c r="C450" s="186" t="s">
        <v>102</v>
      </c>
      <c r="D450" s="130">
        <v>11</v>
      </c>
      <c r="E450" s="130">
        <v>1415</v>
      </c>
      <c r="F450" s="130"/>
      <c r="G450" s="138"/>
      <c r="H450" s="130">
        <v>1415</v>
      </c>
      <c r="I450" s="130">
        <v>99050</v>
      </c>
      <c r="J450" s="130">
        <v>9257</v>
      </c>
      <c r="K450" s="130">
        <v>4785</v>
      </c>
      <c r="L450" s="138"/>
      <c r="M450" s="130"/>
    </row>
    <row r="451" spans="1:13" ht="14.25" hidden="1" customHeight="1" outlineLevel="1" x14ac:dyDescent="0.2">
      <c r="A451" s="130">
        <v>19</v>
      </c>
      <c r="B451" s="186" t="s">
        <v>427</v>
      </c>
      <c r="C451" s="186" t="s">
        <v>102</v>
      </c>
      <c r="D451" s="130">
        <v>12</v>
      </c>
      <c r="E451" s="130">
        <v>1439</v>
      </c>
      <c r="F451" s="130"/>
      <c r="G451" s="138"/>
      <c r="H451" s="130">
        <v>1439</v>
      </c>
      <c r="I451" s="130">
        <v>100730</v>
      </c>
      <c r="J451" s="130">
        <v>9414</v>
      </c>
      <c r="K451" s="130">
        <v>4866</v>
      </c>
      <c r="L451" s="138"/>
      <c r="M451" s="130"/>
    </row>
    <row r="452" spans="1:13" ht="14.25" hidden="1" customHeight="1" outlineLevel="1" x14ac:dyDescent="0.2">
      <c r="A452" s="130">
        <v>19</v>
      </c>
      <c r="B452" s="186" t="s">
        <v>427</v>
      </c>
      <c r="C452" s="186" t="s">
        <v>103</v>
      </c>
      <c r="D452" s="130">
        <v>1</v>
      </c>
      <c r="E452" s="130">
        <v>1510.95</v>
      </c>
      <c r="F452" s="130"/>
      <c r="G452" s="138"/>
      <c r="H452" s="130">
        <v>1510.95</v>
      </c>
      <c r="I452" s="130">
        <v>105766.5</v>
      </c>
      <c r="J452" s="130">
        <v>9885</v>
      </c>
      <c r="K452" s="130">
        <v>5109</v>
      </c>
      <c r="L452" s="138"/>
      <c r="M452" s="130"/>
    </row>
    <row r="453" spans="1:13" ht="14.25" customHeight="1" collapsed="1" x14ac:dyDescent="0.2">
      <c r="A453" s="128">
        <v>20</v>
      </c>
      <c r="B453" s="185" t="s">
        <v>428</v>
      </c>
      <c r="C453" s="185" t="s">
        <v>101</v>
      </c>
      <c r="D453" s="128">
        <v>1</v>
      </c>
      <c r="E453" s="128" t="s">
        <v>123</v>
      </c>
      <c r="F453" s="128"/>
      <c r="G453" s="137"/>
      <c r="H453" s="128" t="s">
        <v>123</v>
      </c>
      <c r="I453" s="128" t="s">
        <v>123</v>
      </c>
      <c r="J453" s="128" t="s">
        <v>123</v>
      </c>
      <c r="K453" s="128" t="s">
        <v>123</v>
      </c>
      <c r="L453" s="137"/>
      <c r="M453" s="128"/>
    </row>
    <row r="454" spans="1:13" ht="14.25" hidden="1" customHeight="1" outlineLevel="1" x14ac:dyDescent="0.2">
      <c r="A454" s="130">
        <v>20</v>
      </c>
      <c r="B454" s="186" t="s">
        <v>428</v>
      </c>
      <c r="C454" s="186" t="s">
        <v>101</v>
      </c>
      <c r="D454" s="130">
        <v>2</v>
      </c>
      <c r="E454" s="130" t="s">
        <v>123</v>
      </c>
      <c r="F454" s="130"/>
      <c r="G454" s="138"/>
      <c r="H454" s="130" t="s">
        <v>123</v>
      </c>
      <c r="I454" s="130" t="s">
        <v>123</v>
      </c>
      <c r="J454" s="130" t="s">
        <v>123</v>
      </c>
      <c r="K454" s="130" t="s">
        <v>123</v>
      </c>
      <c r="L454" s="138"/>
      <c r="M454" s="130"/>
    </row>
    <row r="455" spans="1:13" ht="14.25" hidden="1" customHeight="1" outlineLevel="1" x14ac:dyDescent="0.2">
      <c r="A455" s="130">
        <v>20</v>
      </c>
      <c r="B455" s="186" t="s">
        <v>428</v>
      </c>
      <c r="C455" s="186" t="s">
        <v>101</v>
      </c>
      <c r="D455" s="130">
        <v>3</v>
      </c>
      <c r="E455" s="130" t="s">
        <v>123</v>
      </c>
      <c r="F455" s="130"/>
      <c r="G455" s="138"/>
      <c r="H455" s="130" t="s">
        <v>123</v>
      </c>
      <c r="I455" s="130" t="s">
        <v>123</v>
      </c>
      <c r="J455" s="130" t="s">
        <v>123</v>
      </c>
      <c r="K455" s="130" t="s">
        <v>123</v>
      </c>
      <c r="L455" s="138"/>
      <c r="M455" s="130"/>
    </row>
    <row r="456" spans="1:13" ht="14.25" hidden="1" customHeight="1" outlineLevel="1" x14ac:dyDescent="0.2">
      <c r="A456" s="130">
        <v>20</v>
      </c>
      <c r="B456" s="186" t="s">
        <v>428</v>
      </c>
      <c r="C456" s="186" t="s">
        <v>101</v>
      </c>
      <c r="D456" s="130">
        <v>4</v>
      </c>
      <c r="E456" s="130" t="s">
        <v>123</v>
      </c>
      <c r="F456" s="130"/>
      <c r="G456" s="138"/>
      <c r="H456" s="130" t="s">
        <v>123</v>
      </c>
      <c r="I456" s="130" t="s">
        <v>123</v>
      </c>
      <c r="J456" s="130" t="s">
        <v>123</v>
      </c>
      <c r="K456" s="130" t="s">
        <v>123</v>
      </c>
      <c r="L456" s="138"/>
      <c r="M456" s="130"/>
    </row>
    <row r="457" spans="1:13" ht="14.25" hidden="1" customHeight="1" outlineLevel="1" x14ac:dyDescent="0.2">
      <c r="A457" s="130">
        <v>20</v>
      </c>
      <c r="B457" s="186" t="s">
        <v>428</v>
      </c>
      <c r="C457" s="186" t="s">
        <v>101</v>
      </c>
      <c r="D457" s="130">
        <v>5</v>
      </c>
      <c r="E457" s="130">
        <v>860</v>
      </c>
      <c r="F457" s="130"/>
      <c r="G457" s="138"/>
      <c r="H457" s="130">
        <v>860</v>
      </c>
      <c r="I457" s="130">
        <v>25800</v>
      </c>
      <c r="J457" s="130">
        <v>6450</v>
      </c>
      <c r="K457" s="130">
        <v>1075</v>
      </c>
      <c r="L457" s="138"/>
      <c r="M457" s="130"/>
    </row>
    <row r="458" spans="1:13" ht="14.25" hidden="1" customHeight="1" outlineLevel="1" x14ac:dyDescent="0.2">
      <c r="A458" s="130">
        <v>20</v>
      </c>
      <c r="B458" s="186" t="s">
        <v>428</v>
      </c>
      <c r="C458" s="186" t="s">
        <v>101</v>
      </c>
      <c r="D458" s="130">
        <v>6</v>
      </c>
      <c r="E458" s="130">
        <v>950</v>
      </c>
      <c r="F458" s="130"/>
      <c r="G458" s="138"/>
      <c r="H458" s="130">
        <v>950</v>
      </c>
      <c r="I458" s="130">
        <v>28500</v>
      </c>
      <c r="J458" s="130">
        <v>7125</v>
      </c>
      <c r="K458" s="130">
        <v>1188</v>
      </c>
      <c r="L458" s="138"/>
      <c r="M458" s="130"/>
    </row>
    <row r="459" spans="1:13" ht="14.25" hidden="1" customHeight="1" outlineLevel="1" x14ac:dyDescent="0.2">
      <c r="A459" s="130">
        <v>20</v>
      </c>
      <c r="B459" s="186" t="s">
        <v>428</v>
      </c>
      <c r="C459" s="186" t="s">
        <v>101</v>
      </c>
      <c r="D459" s="130">
        <v>7</v>
      </c>
      <c r="E459" s="130">
        <v>1040</v>
      </c>
      <c r="F459" s="130"/>
      <c r="G459" s="138"/>
      <c r="H459" s="130">
        <v>1040</v>
      </c>
      <c r="I459" s="130">
        <v>31200</v>
      </c>
      <c r="J459" s="130">
        <v>7800</v>
      </c>
      <c r="K459" s="130">
        <v>1300</v>
      </c>
      <c r="L459" s="138"/>
      <c r="M459" s="130"/>
    </row>
    <row r="460" spans="1:13" ht="14.25" hidden="1" customHeight="1" outlineLevel="1" x14ac:dyDescent="0.2">
      <c r="A460" s="130">
        <v>20</v>
      </c>
      <c r="B460" s="186" t="s">
        <v>428</v>
      </c>
      <c r="C460" s="186" t="s">
        <v>101</v>
      </c>
      <c r="D460" s="130">
        <v>8</v>
      </c>
      <c r="E460" s="130">
        <v>1150</v>
      </c>
      <c r="F460" s="130"/>
      <c r="G460" s="138"/>
      <c r="H460" s="130">
        <v>1150</v>
      </c>
      <c r="I460" s="130">
        <v>34500</v>
      </c>
      <c r="J460" s="130">
        <v>8625</v>
      </c>
      <c r="K460" s="130">
        <v>1438</v>
      </c>
      <c r="L460" s="138"/>
      <c r="M460" s="130"/>
    </row>
    <row r="461" spans="1:13" ht="14.25" hidden="1" customHeight="1" outlineLevel="1" x14ac:dyDescent="0.2">
      <c r="A461" s="130">
        <v>20</v>
      </c>
      <c r="B461" s="186" t="s">
        <v>428</v>
      </c>
      <c r="C461" s="186" t="s">
        <v>101</v>
      </c>
      <c r="D461" s="130">
        <v>9</v>
      </c>
      <c r="E461" s="130">
        <v>1260</v>
      </c>
      <c r="F461" s="130"/>
      <c r="G461" s="138"/>
      <c r="H461" s="130">
        <v>1260</v>
      </c>
      <c r="I461" s="130">
        <v>37800</v>
      </c>
      <c r="J461" s="130">
        <v>9450</v>
      </c>
      <c r="K461" s="130">
        <v>1575</v>
      </c>
      <c r="L461" s="138"/>
      <c r="M461" s="130"/>
    </row>
    <row r="462" spans="1:13" ht="14.25" hidden="1" customHeight="1" outlineLevel="1" x14ac:dyDescent="0.2">
      <c r="A462" s="130">
        <v>20</v>
      </c>
      <c r="B462" s="186" t="s">
        <v>428</v>
      </c>
      <c r="C462" s="186" t="s">
        <v>101</v>
      </c>
      <c r="D462" s="130">
        <v>10</v>
      </c>
      <c r="E462" s="130">
        <v>1390</v>
      </c>
      <c r="F462" s="130"/>
      <c r="G462" s="138"/>
      <c r="H462" s="130">
        <v>1390</v>
      </c>
      <c r="I462" s="130">
        <v>41700</v>
      </c>
      <c r="J462" s="130">
        <v>10425</v>
      </c>
      <c r="K462" s="130">
        <v>1738</v>
      </c>
      <c r="L462" s="138"/>
      <c r="M462" s="130"/>
    </row>
    <row r="463" spans="1:13" ht="14.25" hidden="1" customHeight="1" outlineLevel="1" x14ac:dyDescent="0.2">
      <c r="A463" s="130">
        <v>20</v>
      </c>
      <c r="B463" s="186" t="s">
        <v>428</v>
      </c>
      <c r="C463" s="186" t="s">
        <v>101</v>
      </c>
      <c r="D463" s="130">
        <v>11</v>
      </c>
      <c r="E463" s="130">
        <v>1520</v>
      </c>
      <c r="F463" s="130"/>
      <c r="G463" s="138"/>
      <c r="H463" s="130">
        <v>1520</v>
      </c>
      <c r="I463" s="130">
        <v>45600</v>
      </c>
      <c r="J463" s="130">
        <v>11400</v>
      </c>
      <c r="K463" s="130">
        <v>1900</v>
      </c>
      <c r="L463" s="138"/>
      <c r="M463" s="130"/>
    </row>
    <row r="464" spans="1:13" ht="14.25" hidden="1" customHeight="1" outlineLevel="1" x14ac:dyDescent="0.2">
      <c r="A464" s="130">
        <v>20</v>
      </c>
      <c r="B464" s="186" t="s">
        <v>428</v>
      </c>
      <c r="C464" s="186" t="s">
        <v>101</v>
      </c>
      <c r="D464" s="130">
        <v>12</v>
      </c>
      <c r="E464" s="130">
        <v>1670</v>
      </c>
      <c r="F464" s="130"/>
      <c r="G464" s="138"/>
      <c r="H464" s="130">
        <v>1670</v>
      </c>
      <c r="I464" s="130">
        <v>50100</v>
      </c>
      <c r="J464" s="130">
        <v>12525</v>
      </c>
      <c r="K464" s="130">
        <v>2088</v>
      </c>
      <c r="L464" s="138"/>
      <c r="M464" s="130"/>
    </row>
    <row r="465" spans="1:13" ht="14.25" hidden="1" customHeight="1" outlineLevel="1" x14ac:dyDescent="0.2">
      <c r="A465" s="130">
        <v>20</v>
      </c>
      <c r="B465" s="186" t="s">
        <v>428</v>
      </c>
      <c r="C465" s="186" t="s">
        <v>102</v>
      </c>
      <c r="D465" s="130">
        <v>1</v>
      </c>
      <c r="E465" s="130">
        <v>1670</v>
      </c>
      <c r="F465" s="130"/>
      <c r="G465" s="138"/>
      <c r="H465" s="130">
        <v>1670</v>
      </c>
      <c r="I465" s="130">
        <v>50100</v>
      </c>
      <c r="J465" s="130">
        <v>12525</v>
      </c>
      <c r="K465" s="130">
        <v>2088</v>
      </c>
      <c r="L465" s="138"/>
      <c r="M465" s="130"/>
    </row>
    <row r="466" spans="1:13" ht="14.25" hidden="1" customHeight="1" outlineLevel="1" x14ac:dyDescent="0.2">
      <c r="A466" s="130">
        <v>20</v>
      </c>
      <c r="B466" s="186" t="s">
        <v>428</v>
      </c>
      <c r="C466" s="186" t="s">
        <v>102</v>
      </c>
      <c r="D466" s="130">
        <v>2</v>
      </c>
      <c r="E466" s="130">
        <v>1700</v>
      </c>
      <c r="F466" s="130"/>
      <c r="G466" s="138"/>
      <c r="H466" s="130">
        <v>1700</v>
      </c>
      <c r="I466" s="130">
        <v>51000</v>
      </c>
      <c r="J466" s="130">
        <v>12750</v>
      </c>
      <c r="K466" s="130">
        <v>2125</v>
      </c>
      <c r="L466" s="138"/>
      <c r="M466" s="130"/>
    </row>
    <row r="467" spans="1:13" ht="14.25" hidden="1" customHeight="1" outlineLevel="1" x14ac:dyDescent="0.2">
      <c r="A467" s="130">
        <v>20</v>
      </c>
      <c r="B467" s="186" t="s">
        <v>428</v>
      </c>
      <c r="C467" s="186" t="s">
        <v>102</v>
      </c>
      <c r="D467" s="130">
        <v>3</v>
      </c>
      <c r="E467" s="130">
        <v>1730</v>
      </c>
      <c r="F467" s="130"/>
      <c r="G467" s="138"/>
      <c r="H467" s="130">
        <v>1730</v>
      </c>
      <c r="I467" s="130">
        <v>51900</v>
      </c>
      <c r="J467" s="130">
        <v>12975</v>
      </c>
      <c r="K467" s="130">
        <v>2162</v>
      </c>
      <c r="L467" s="138"/>
      <c r="M467" s="130"/>
    </row>
    <row r="468" spans="1:13" ht="14.25" hidden="1" customHeight="1" outlineLevel="1" x14ac:dyDescent="0.2">
      <c r="A468" s="130">
        <v>20</v>
      </c>
      <c r="B468" s="186" t="s">
        <v>428</v>
      </c>
      <c r="C468" s="186" t="s">
        <v>102</v>
      </c>
      <c r="D468" s="130">
        <v>4</v>
      </c>
      <c r="E468" s="130">
        <v>1760</v>
      </c>
      <c r="F468" s="130"/>
      <c r="G468" s="138"/>
      <c r="H468" s="130">
        <v>1760</v>
      </c>
      <c r="I468" s="130">
        <v>52800</v>
      </c>
      <c r="J468" s="130">
        <v>13200</v>
      </c>
      <c r="K468" s="130">
        <v>2200</v>
      </c>
      <c r="L468" s="138"/>
      <c r="M468" s="130"/>
    </row>
    <row r="469" spans="1:13" ht="14.25" hidden="1" customHeight="1" outlineLevel="1" x14ac:dyDescent="0.2">
      <c r="A469" s="130">
        <v>20</v>
      </c>
      <c r="B469" s="186" t="s">
        <v>428</v>
      </c>
      <c r="C469" s="186" t="s">
        <v>102</v>
      </c>
      <c r="D469" s="130">
        <v>5</v>
      </c>
      <c r="E469" s="130">
        <v>1790</v>
      </c>
      <c r="F469" s="130"/>
      <c r="G469" s="138"/>
      <c r="H469" s="130">
        <v>1790</v>
      </c>
      <c r="I469" s="130">
        <v>53700</v>
      </c>
      <c r="J469" s="130">
        <v>13425</v>
      </c>
      <c r="K469" s="130">
        <v>2238</v>
      </c>
      <c r="L469" s="138"/>
      <c r="M469" s="130"/>
    </row>
    <row r="470" spans="1:13" ht="14.25" hidden="1" customHeight="1" outlineLevel="1" x14ac:dyDescent="0.2">
      <c r="A470" s="130">
        <v>20</v>
      </c>
      <c r="B470" s="186" t="s">
        <v>428</v>
      </c>
      <c r="C470" s="186" t="s">
        <v>102</v>
      </c>
      <c r="D470" s="130">
        <v>6</v>
      </c>
      <c r="E470" s="130">
        <v>1820</v>
      </c>
      <c r="F470" s="130"/>
      <c r="G470" s="138"/>
      <c r="H470" s="130">
        <v>1820</v>
      </c>
      <c r="I470" s="130">
        <v>54600</v>
      </c>
      <c r="J470" s="130">
        <v>13650</v>
      </c>
      <c r="K470" s="130">
        <v>2275</v>
      </c>
      <c r="L470" s="138"/>
      <c r="M470" s="130"/>
    </row>
    <row r="471" spans="1:13" ht="14.25" hidden="1" customHeight="1" outlineLevel="1" x14ac:dyDescent="0.2">
      <c r="A471" s="130">
        <v>20</v>
      </c>
      <c r="B471" s="186" t="s">
        <v>428</v>
      </c>
      <c r="C471" s="186" t="s">
        <v>102</v>
      </c>
      <c r="D471" s="130">
        <v>7</v>
      </c>
      <c r="E471" s="130">
        <v>1850</v>
      </c>
      <c r="F471" s="130"/>
      <c r="G471" s="138"/>
      <c r="H471" s="130">
        <v>1850</v>
      </c>
      <c r="I471" s="130">
        <v>55500</v>
      </c>
      <c r="J471" s="130">
        <v>13875</v>
      </c>
      <c r="K471" s="130">
        <v>2312</v>
      </c>
      <c r="L471" s="138"/>
      <c r="M471" s="130"/>
    </row>
    <row r="472" spans="1:13" ht="14.25" hidden="1" customHeight="1" outlineLevel="1" x14ac:dyDescent="0.2">
      <c r="A472" s="130">
        <v>20</v>
      </c>
      <c r="B472" s="186" t="s">
        <v>428</v>
      </c>
      <c r="C472" s="186" t="s">
        <v>102</v>
      </c>
      <c r="D472" s="130">
        <v>8</v>
      </c>
      <c r="E472" s="130">
        <v>1880</v>
      </c>
      <c r="F472" s="130"/>
      <c r="G472" s="138"/>
      <c r="H472" s="130">
        <v>1880</v>
      </c>
      <c r="I472" s="130">
        <v>56400</v>
      </c>
      <c r="J472" s="130">
        <v>14100</v>
      </c>
      <c r="K472" s="130">
        <v>2350</v>
      </c>
      <c r="L472" s="138"/>
      <c r="M472" s="130"/>
    </row>
    <row r="473" spans="1:13" ht="14.25" hidden="1" customHeight="1" outlineLevel="1" x14ac:dyDescent="0.2">
      <c r="A473" s="130">
        <v>20</v>
      </c>
      <c r="B473" s="186" t="s">
        <v>428</v>
      </c>
      <c r="C473" s="186" t="s">
        <v>102</v>
      </c>
      <c r="D473" s="130">
        <v>9</v>
      </c>
      <c r="E473" s="130">
        <v>1910</v>
      </c>
      <c r="F473" s="130"/>
      <c r="G473" s="138"/>
      <c r="H473" s="130">
        <v>1910</v>
      </c>
      <c r="I473" s="130">
        <v>57300</v>
      </c>
      <c r="J473" s="130">
        <v>14325</v>
      </c>
      <c r="K473" s="130">
        <v>2388</v>
      </c>
      <c r="L473" s="138"/>
      <c r="M473" s="130"/>
    </row>
    <row r="474" spans="1:13" ht="14.25" hidden="1" customHeight="1" outlineLevel="1" x14ac:dyDescent="0.2">
      <c r="A474" s="130">
        <v>20</v>
      </c>
      <c r="B474" s="186" t="s">
        <v>428</v>
      </c>
      <c r="C474" s="186" t="s">
        <v>102</v>
      </c>
      <c r="D474" s="130">
        <v>10</v>
      </c>
      <c r="E474" s="130">
        <v>1940</v>
      </c>
      <c r="F474" s="130"/>
      <c r="G474" s="138"/>
      <c r="H474" s="130">
        <v>1940</v>
      </c>
      <c r="I474" s="130">
        <v>58200</v>
      </c>
      <c r="J474" s="130">
        <v>14550</v>
      </c>
      <c r="K474" s="130">
        <v>2425</v>
      </c>
      <c r="L474" s="138"/>
      <c r="M474" s="130"/>
    </row>
    <row r="475" spans="1:13" ht="14.25" hidden="1" customHeight="1" outlineLevel="1" x14ac:dyDescent="0.2">
      <c r="A475" s="130">
        <v>20</v>
      </c>
      <c r="B475" s="186" t="s">
        <v>428</v>
      </c>
      <c r="C475" s="186" t="s">
        <v>102</v>
      </c>
      <c r="D475" s="130">
        <v>11</v>
      </c>
      <c r="E475" s="130">
        <v>1970</v>
      </c>
      <c r="F475" s="130"/>
      <c r="G475" s="138"/>
      <c r="H475" s="130">
        <v>1970</v>
      </c>
      <c r="I475" s="130">
        <v>59100</v>
      </c>
      <c r="J475" s="130">
        <v>14775</v>
      </c>
      <c r="K475" s="130">
        <v>2462</v>
      </c>
      <c r="L475" s="138"/>
      <c r="M475" s="130"/>
    </row>
    <row r="476" spans="1:13" ht="14.25" hidden="1" customHeight="1" outlineLevel="1" x14ac:dyDescent="0.2">
      <c r="A476" s="130">
        <v>20</v>
      </c>
      <c r="B476" s="186" t="s">
        <v>428</v>
      </c>
      <c r="C476" s="186" t="s">
        <v>102</v>
      </c>
      <c r="D476" s="130">
        <v>12</v>
      </c>
      <c r="E476" s="130">
        <v>2000</v>
      </c>
      <c r="F476" s="130"/>
      <c r="G476" s="138"/>
      <c r="H476" s="130">
        <v>2000</v>
      </c>
      <c r="I476" s="130">
        <v>60000</v>
      </c>
      <c r="J476" s="130">
        <v>15000</v>
      </c>
      <c r="K476" s="130">
        <v>2500</v>
      </c>
      <c r="L476" s="138"/>
      <c r="M476" s="130"/>
    </row>
    <row r="477" spans="1:13" ht="14.25" hidden="1" customHeight="1" outlineLevel="1" x14ac:dyDescent="0.2">
      <c r="A477" s="130">
        <v>20</v>
      </c>
      <c r="B477" s="186" t="s">
        <v>428</v>
      </c>
      <c r="C477" s="186" t="s">
        <v>103</v>
      </c>
      <c r="D477" s="130">
        <v>1</v>
      </c>
      <c r="E477" s="130">
        <v>2100</v>
      </c>
      <c r="F477" s="130"/>
      <c r="G477" s="138"/>
      <c r="H477" s="130">
        <v>2100</v>
      </c>
      <c r="I477" s="130">
        <v>63000</v>
      </c>
      <c r="J477" s="130">
        <v>15750</v>
      </c>
      <c r="K477" s="130">
        <v>2625</v>
      </c>
      <c r="L477" s="138"/>
      <c r="M477" s="130"/>
    </row>
    <row r="478" spans="1:13" ht="14.25" customHeight="1" collapsed="1" x14ac:dyDescent="0.2">
      <c r="A478" s="128">
        <v>21</v>
      </c>
      <c r="B478" s="185" t="s">
        <v>429</v>
      </c>
      <c r="C478" s="185" t="s">
        <v>101</v>
      </c>
      <c r="D478" s="128">
        <v>1</v>
      </c>
      <c r="E478" s="128" t="s">
        <v>123</v>
      </c>
      <c r="F478" s="128"/>
      <c r="G478" s="137"/>
      <c r="H478" s="128" t="s">
        <v>123</v>
      </c>
      <c r="I478" s="128" t="s">
        <v>123</v>
      </c>
      <c r="J478" s="128" t="s">
        <v>123</v>
      </c>
      <c r="K478" s="128" t="s">
        <v>123</v>
      </c>
      <c r="L478" s="137"/>
      <c r="M478" s="128"/>
    </row>
    <row r="479" spans="1:13" ht="14.25" hidden="1" customHeight="1" outlineLevel="1" x14ac:dyDescent="0.2">
      <c r="A479" s="130">
        <v>21</v>
      </c>
      <c r="B479" s="186" t="s">
        <v>429</v>
      </c>
      <c r="C479" s="186" t="s">
        <v>101</v>
      </c>
      <c r="D479" s="130">
        <v>2</v>
      </c>
      <c r="E479" s="130" t="s">
        <v>123</v>
      </c>
      <c r="F479" s="130"/>
      <c r="G479" s="138"/>
      <c r="H479" s="130" t="s">
        <v>123</v>
      </c>
      <c r="I479" s="130" t="s">
        <v>123</v>
      </c>
      <c r="J479" s="130" t="s">
        <v>123</v>
      </c>
      <c r="K479" s="130" t="s">
        <v>123</v>
      </c>
      <c r="L479" s="138"/>
      <c r="M479" s="130"/>
    </row>
    <row r="480" spans="1:13" ht="14.25" hidden="1" customHeight="1" outlineLevel="1" x14ac:dyDescent="0.2">
      <c r="A480" s="130">
        <v>21</v>
      </c>
      <c r="B480" s="186" t="s">
        <v>429</v>
      </c>
      <c r="C480" s="186" t="s">
        <v>101</v>
      </c>
      <c r="D480" s="130">
        <v>3</v>
      </c>
      <c r="E480" s="130" t="s">
        <v>123</v>
      </c>
      <c r="F480" s="130"/>
      <c r="G480" s="138"/>
      <c r="H480" s="130" t="s">
        <v>123</v>
      </c>
      <c r="I480" s="130" t="s">
        <v>123</v>
      </c>
      <c r="J480" s="130" t="s">
        <v>123</v>
      </c>
      <c r="K480" s="130" t="s">
        <v>123</v>
      </c>
      <c r="L480" s="138"/>
      <c r="M480" s="130"/>
    </row>
    <row r="481" spans="1:13" ht="14.25" hidden="1" customHeight="1" outlineLevel="1" x14ac:dyDescent="0.2">
      <c r="A481" s="130">
        <v>21</v>
      </c>
      <c r="B481" s="186" t="s">
        <v>429</v>
      </c>
      <c r="C481" s="186" t="s">
        <v>101</v>
      </c>
      <c r="D481" s="130">
        <v>4</v>
      </c>
      <c r="E481" s="130" t="s">
        <v>123</v>
      </c>
      <c r="F481" s="130"/>
      <c r="G481" s="138"/>
      <c r="H481" s="130" t="s">
        <v>123</v>
      </c>
      <c r="I481" s="130" t="s">
        <v>123</v>
      </c>
      <c r="J481" s="130" t="s">
        <v>123</v>
      </c>
      <c r="K481" s="130" t="s">
        <v>123</v>
      </c>
      <c r="L481" s="138"/>
      <c r="M481" s="130"/>
    </row>
    <row r="482" spans="1:13" ht="14.25" hidden="1" customHeight="1" outlineLevel="1" x14ac:dyDescent="0.2">
      <c r="A482" s="130">
        <v>21</v>
      </c>
      <c r="B482" s="186" t="s">
        <v>429</v>
      </c>
      <c r="C482" s="186" t="s">
        <v>101</v>
      </c>
      <c r="D482" s="130">
        <v>5</v>
      </c>
      <c r="E482" s="130">
        <v>1350</v>
      </c>
      <c r="F482" s="130"/>
      <c r="G482" s="138"/>
      <c r="H482" s="130">
        <v>1350</v>
      </c>
      <c r="I482" s="130">
        <v>12150</v>
      </c>
      <c r="J482" s="130">
        <v>5400</v>
      </c>
      <c r="K482" s="130">
        <v>600</v>
      </c>
      <c r="L482" s="138"/>
      <c r="M482" s="130"/>
    </row>
    <row r="483" spans="1:13" ht="14.25" hidden="1" customHeight="1" outlineLevel="1" x14ac:dyDescent="0.2">
      <c r="A483" s="130">
        <v>21</v>
      </c>
      <c r="B483" s="186" t="s">
        <v>429</v>
      </c>
      <c r="C483" s="186" t="s">
        <v>101</v>
      </c>
      <c r="D483" s="130">
        <v>6</v>
      </c>
      <c r="E483" s="130">
        <v>1480</v>
      </c>
      <c r="F483" s="130"/>
      <c r="G483" s="138"/>
      <c r="H483" s="130">
        <v>1480</v>
      </c>
      <c r="I483" s="130">
        <v>13320</v>
      </c>
      <c r="J483" s="130">
        <v>5920</v>
      </c>
      <c r="K483" s="130">
        <v>658</v>
      </c>
      <c r="L483" s="138"/>
      <c r="M483" s="130"/>
    </row>
    <row r="484" spans="1:13" ht="14.25" hidden="1" customHeight="1" outlineLevel="1" x14ac:dyDescent="0.2">
      <c r="A484" s="130">
        <v>21</v>
      </c>
      <c r="B484" s="186" t="s">
        <v>429</v>
      </c>
      <c r="C484" s="186" t="s">
        <v>101</v>
      </c>
      <c r="D484" s="130">
        <v>7</v>
      </c>
      <c r="E484" s="130">
        <v>1630</v>
      </c>
      <c r="F484" s="130"/>
      <c r="G484" s="138"/>
      <c r="H484" s="130">
        <v>1630</v>
      </c>
      <c r="I484" s="130">
        <v>14670</v>
      </c>
      <c r="J484" s="130">
        <v>6520</v>
      </c>
      <c r="K484" s="130">
        <v>724</v>
      </c>
      <c r="L484" s="138"/>
      <c r="M484" s="130"/>
    </row>
    <row r="485" spans="1:13" ht="14.25" hidden="1" customHeight="1" outlineLevel="1" x14ac:dyDescent="0.2">
      <c r="A485" s="130">
        <v>21</v>
      </c>
      <c r="B485" s="186" t="s">
        <v>429</v>
      </c>
      <c r="C485" s="186" t="s">
        <v>101</v>
      </c>
      <c r="D485" s="130">
        <v>8</v>
      </c>
      <c r="E485" s="130">
        <v>1790</v>
      </c>
      <c r="F485" s="130"/>
      <c r="G485" s="138"/>
      <c r="H485" s="130">
        <v>1790</v>
      </c>
      <c r="I485" s="130">
        <v>16110</v>
      </c>
      <c r="J485" s="130">
        <v>7160</v>
      </c>
      <c r="K485" s="130">
        <v>796</v>
      </c>
      <c r="L485" s="138"/>
      <c r="M485" s="130"/>
    </row>
    <row r="486" spans="1:13" ht="14.25" hidden="1" customHeight="1" outlineLevel="1" x14ac:dyDescent="0.2">
      <c r="A486" s="130">
        <v>21</v>
      </c>
      <c r="B486" s="186" t="s">
        <v>429</v>
      </c>
      <c r="C486" s="186" t="s">
        <v>101</v>
      </c>
      <c r="D486" s="130">
        <v>9</v>
      </c>
      <c r="E486" s="130">
        <v>1970</v>
      </c>
      <c r="F486" s="130"/>
      <c r="G486" s="138"/>
      <c r="H486" s="130">
        <v>1970</v>
      </c>
      <c r="I486" s="130">
        <v>17730</v>
      </c>
      <c r="J486" s="130">
        <v>7880</v>
      </c>
      <c r="K486" s="130">
        <v>876</v>
      </c>
      <c r="L486" s="138"/>
      <c r="M486" s="130"/>
    </row>
    <row r="487" spans="1:13" ht="14.25" hidden="1" customHeight="1" outlineLevel="1" x14ac:dyDescent="0.2">
      <c r="A487" s="130">
        <v>21</v>
      </c>
      <c r="B487" s="186" t="s">
        <v>429</v>
      </c>
      <c r="C487" s="186" t="s">
        <v>101</v>
      </c>
      <c r="D487" s="130">
        <v>10</v>
      </c>
      <c r="E487" s="130">
        <v>2170</v>
      </c>
      <c r="F487" s="130"/>
      <c r="G487" s="138"/>
      <c r="H487" s="130">
        <v>2170</v>
      </c>
      <c r="I487" s="130">
        <v>19530</v>
      </c>
      <c r="J487" s="130">
        <v>8680</v>
      </c>
      <c r="K487" s="130">
        <v>964</v>
      </c>
      <c r="L487" s="138"/>
      <c r="M487" s="130"/>
    </row>
    <row r="488" spans="1:13" ht="14.25" hidden="1" customHeight="1" outlineLevel="1" x14ac:dyDescent="0.2">
      <c r="A488" s="130">
        <v>21</v>
      </c>
      <c r="B488" s="186" t="s">
        <v>429</v>
      </c>
      <c r="C488" s="186" t="s">
        <v>101</v>
      </c>
      <c r="D488" s="130">
        <v>11</v>
      </c>
      <c r="E488" s="130">
        <v>2380</v>
      </c>
      <c r="F488" s="130"/>
      <c r="G488" s="138"/>
      <c r="H488" s="130">
        <v>2380</v>
      </c>
      <c r="I488" s="130">
        <v>21420</v>
      </c>
      <c r="J488" s="130">
        <v>9520</v>
      </c>
      <c r="K488" s="130">
        <v>1058</v>
      </c>
      <c r="L488" s="138"/>
      <c r="M488" s="130"/>
    </row>
    <row r="489" spans="1:13" ht="14.25" hidden="1" customHeight="1" outlineLevel="1" x14ac:dyDescent="0.2">
      <c r="A489" s="130">
        <v>21</v>
      </c>
      <c r="B489" s="186" t="s">
        <v>429</v>
      </c>
      <c r="C489" s="186" t="s">
        <v>101</v>
      </c>
      <c r="D489" s="130">
        <v>12</v>
      </c>
      <c r="E489" s="130">
        <v>2610</v>
      </c>
      <c r="F489" s="130"/>
      <c r="G489" s="138"/>
      <c r="H489" s="130">
        <v>2610</v>
      </c>
      <c r="I489" s="130">
        <v>23490</v>
      </c>
      <c r="J489" s="130">
        <v>10440</v>
      </c>
      <c r="K489" s="130">
        <v>1160</v>
      </c>
      <c r="L489" s="138"/>
      <c r="M489" s="130"/>
    </row>
    <row r="490" spans="1:13" ht="14.25" hidden="1" customHeight="1" outlineLevel="1" x14ac:dyDescent="0.2">
      <c r="A490" s="130">
        <v>21</v>
      </c>
      <c r="B490" s="186" t="s">
        <v>429</v>
      </c>
      <c r="C490" s="186" t="s">
        <v>102</v>
      </c>
      <c r="D490" s="130">
        <v>1</v>
      </c>
      <c r="E490" s="130">
        <v>2610</v>
      </c>
      <c r="F490" s="130"/>
      <c r="G490" s="138"/>
      <c r="H490" s="130">
        <v>2610</v>
      </c>
      <c r="I490" s="130">
        <v>23490</v>
      </c>
      <c r="J490" s="130">
        <v>10440</v>
      </c>
      <c r="K490" s="130">
        <v>1160</v>
      </c>
      <c r="L490" s="138"/>
      <c r="M490" s="130"/>
    </row>
    <row r="491" spans="1:13" ht="14.25" hidden="1" customHeight="1" outlineLevel="1" x14ac:dyDescent="0.2">
      <c r="A491" s="130">
        <v>21</v>
      </c>
      <c r="B491" s="186" t="s">
        <v>429</v>
      </c>
      <c r="C491" s="186" t="s">
        <v>102</v>
      </c>
      <c r="D491" s="130">
        <v>2</v>
      </c>
      <c r="E491" s="130">
        <v>2658</v>
      </c>
      <c r="F491" s="130"/>
      <c r="G491" s="138"/>
      <c r="H491" s="130">
        <v>2658</v>
      </c>
      <c r="I491" s="130">
        <v>23922</v>
      </c>
      <c r="J491" s="130">
        <v>10632</v>
      </c>
      <c r="K491" s="130">
        <v>1181</v>
      </c>
      <c r="L491" s="138"/>
      <c r="M491" s="130"/>
    </row>
    <row r="492" spans="1:13" ht="14.25" hidden="1" customHeight="1" outlineLevel="1" x14ac:dyDescent="0.2">
      <c r="A492" s="130">
        <v>21</v>
      </c>
      <c r="B492" s="186" t="s">
        <v>429</v>
      </c>
      <c r="C492" s="186" t="s">
        <v>102</v>
      </c>
      <c r="D492" s="130">
        <v>3</v>
      </c>
      <c r="E492" s="130">
        <v>2706</v>
      </c>
      <c r="F492" s="130"/>
      <c r="G492" s="138"/>
      <c r="H492" s="130">
        <v>2706</v>
      </c>
      <c r="I492" s="130">
        <v>24354</v>
      </c>
      <c r="J492" s="130">
        <v>10824</v>
      </c>
      <c r="K492" s="130">
        <v>1203</v>
      </c>
      <c r="L492" s="138"/>
      <c r="M492" s="130"/>
    </row>
    <row r="493" spans="1:13" ht="14.25" hidden="1" customHeight="1" outlineLevel="1" x14ac:dyDescent="0.2">
      <c r="A493" s="130">
        <v>21</v>
      </c>
      <c r="B493" s="186" t="s">
        <v>429</v>
      </c>
      <c r="C493" s="186" t="s">
        <v>102</v>
      </c>
      <c r="D493" s="130">
        <v>4</v>
      </c>
      <c r="E493" s="130">
        <v>2754</v>
      </c>
      <c r="F493" s="130"/>
      <c r="G493" s="138"/>
      <c r="H493" s="130">
        <v>2754</v>
      </c>
      <c r="I493" s="130">
        <v>24786</v>
      </c>
      <c r="J493" s="130">
        <v>11016</v>
      </c>
      <c r="K493" s="130">
        <v>1224</v>
      </c>
      <c r="L493" s="138"/>
      <c r="M493" s="130"/>
    </row>
    <row r="494" spans="1:13" ht="14.25" hidden="1" customHeight="1" outlineLevel="1" x14ac:dyDescent="0.2">
      <c r="A494" s="130">
        <v>21</v>
      </c>
      <c r="B494" s="186" t="s">
        <v>429</v>
      </c>
      <c r="C494" s="186" t="s">
        <v>102</v>
      </c>
      <c r="D494" s="130">
        <v>5</v>
      </c>
      <c r="E494" s="130">
        <v>2802</v>
      </c>
      <c r="F494" s="130"/>
      <c r="G494" s="138"/>
      <c r="H494" s="130">
        <v>2802</v>
      </c>
      <c r="I494" s="130">
        <v>25218</v>
      </c>
      <c r="J494" s="130">
        <v>11208</v>
      </c>
      <c r="K494" s="130">
        <v>1245</v>
      </c>
      <c r="L494" s="138"/>
      <c r="M494" s="130"/>
    </row>
    <row r="495" spans="1:13" ht="14.25" hidden="1" customHeight="1" outlineLevel="1" x14ac:dyDescent="0.2">
      <c r="A495" s="130">
        <v>21</v>
      </c>
      <c r="B495" s="186" t="s">
        <v>429</v>
      </c>
      <c r="C495" s="186" t="s">
        <v>102</v>
      </c>
      <c r="D495" s="130">
        <v>6</v>
      </c>
      <c r="E495" s="130">
        <v>2850</v>
      </c>
      <c r="F495" s="130"/>
      <c r="G495" s="138"/>
      <c r="H495" s="130">
        <v>2850</v>
      </c>
      <c r="I495" s="130">
        <v>25650</v>
      </c>
      <c r="J495" s="130">
        <v>11400</v>
      </c>
      <c r="K495" s="130">
        <v>1267</v>
      </c>
      <c r="L495" s="138"/>
      <c r="M495" s="130"/>
    </row>
    <row r="496" spans="1:13" ht="14.25" hidden="1" customHeight="1" outlineLevel="1" x14ac:dyDescent="0.2">
      <c r="A496" s="130">
        <v>21</v>
      </c>
      <c r="B496" s="186" t="s">
        <v>429</v>
      </c>
      <c r="C496" s="186" t="s">
        <v>102</v>
      </c>
      <c r="D496" s="130">
        <v>7</v>
      </c>
      <c r="E496" s="130">
        <v>2898</v>
      </c>
      <c r="F496" s="130"/>
      <c r="G496" s="138"/>
      <c r="H496" s="130">
        <v>2898</v>
      </c>
      <c r="I496" s="130">
        <v>26082</v>
      </c>
      <c r="J496" s="130">
        <v>11592</v>
      </c>
      <c r="K496" s="130">
        <v>1288</v>
      </c>
      <c r="L496" s="138"/>
      <c r="M496" s="130"/>
    </row>
    <row r="497" spans="1:13" ht="14.25" hidden="1" customHeight="1" outlineLevel="1" x14ac:dyDescent="0.2">
      <c r="A497" s="130">
        <v>21</v>
      </c>
      <c r="B497" s="186" t="s">
        <v>429</v>
      </c>
      <c r="C497" s="186" t="s">
        <v>102</v>
      </c>
      <c r="D497" s="130">
        <v>8</v>
      </c>
      <c r="E497" s="130">
        <v>2946</v>
      </c>
      <c r="F497" s="130"/>
      <c r="G497" s="138"/>
      <c r="H497" s="130">
        <v>2946</v>
      </c>
      <c r="I497" s="130">
        <v>26514</v>
      </c>
      <c r="J497" s="130">
        <v>11784</v>
      </c>
      <c r="K497" s="130">
        <v>1309</v>
      </c>
      <c r="L497" s="138"/>
      <c r="M497" s="130"/>
    </row>
    <row r="498" spans="1:13" ht="14.25" hidden="1" customHeight="1" outlineLevel="1" x14ac:dyDescent="0.2">
      <c r="A498" s="130">
        <v>21</v>
      </c>
      <c r="B498" s="186" t="s">
        <v>429</v>
      </c>
      <c r="C498" s="186" t="s">
        <v>102</v>
      </c>
      <c r="D498" s="130">
        <v>9</v>
      </c>
      <c r="E498" s="130">
        <v>2994</v>
      </c>
      <c r="F498" s="130"/>
      <c r="G498" s="138"/>
      <c r="H498" s="130">
        <v>2994</v>
      </c>
      <c r="I498" s="130">
        <v>26946</v>
      </c>
      <c r="J498" s="130">
        <v>11976</v>
      </c>
      <c r="K498" s="130">
        <v>1331</v>
      </c>
      <c r="L498" s="138"/>
      <c r="M498" s="130"/>
    </row>
    <row r="499" spans="1:13" ht="14.25" hidden="1" customHeight="1" outlineLevel="1" x14ac:dyDescent="0.2">
      <c r="A499" s="130">
        <v>21</v>
      </c>
      <c r="B499" s="186" t="s">
        <v>429</v>
      </c>
      <c r="C499" s="186" t="s">
        <v>102</v>
      </c>
      <c r="D499" s="130">
        <v>10</v>
      </c>
      <c r="E499" s="130">
        <v>3042</v>
      </c>
      <c r="F499" s="130"/>
      <c r="G499" s="138"/>
      <c r="H499" s="130">
        <v>3042</v>
      </c>
      <c r="I499" s="130">
        <v>27378</v>
      </c>
      <c r="J499" s="130">
        <v>12168</v>
      </c>
      <c r="K499" s="130">
        <v>1352</v>
      </c>
      <c r="L499" s="138"/>
      <c r="M499" s="130"/>
    </row>
    <row r="500" spans="1:13" ht="14.25" hidden="1" customHeight="1" outlineLevel="1" x14ac:dyDescent="0.2">
      <c r="A500" s="130">
        <v>21</v>
      </c>
      <c r="B500" s="186" t="s">
        <v>429</v>
      </c>
      <c r="C500" s="186" t="s">
        <v>102</v>
      </c>
      <c r="D500" s="130">
        <v>11</v>
      </c>
      <c r="E500" s="130">
        <v>3090</v>
      </c>
      <c r="F500" s="130"/>
      <c r="G500" s="138"/>
      <c r="H500" s="130">
        <v>3090</v>
      </c>
      <c r="I500" s="130">
        <v>27810</v>
      </c>
      <c r="J500" s="130">
        <v>12360</v>
      </c>
      <c r="K500" s="130">
        <v>1373</v>
      </c>
      <c r="L500" s="138"/>
      <c r="M500" s="130"/>
    </row>
    <row r="501" spans="1:13" ht="14.25" hidden="1" customHeight="1" outlineLevel="1" x14ac:dyDescent="0.2">
      <c r="A501" s="130">
        <v>21</v>
      </c>
      <c r="B501" s="186" t="s">
        <v>429</v>
      </c>
      <c r="C501" s="186" t="s">
        <v>102</v>
      </c>
      <c r="D501" s="130">
        <v>12</v>
      </c>
      <c r="E501" s="130">
        <v>3138</v>
      </c>
      <c r="F501" s="130"/>
      <c r="G501" s="138"/>
      <c r="H501" s="130">
        <v>3138</v>
      </c>
      <c r="I501" s="130">
        <v>28242</v>
      </c>
      <c r="J501" s="130">
        <v>12552</v>
      </c>
      <c r="K501" s="130">
        <v>1395</v>
      </c>
      <c r="L501" s="138"/>
      <c r="M501" s="130"/>
    </row>
    <row r="502" spans="1:13" ht="14.25" hidden="1" customHeight="1" outlineLevel="1" x14ac:dyDescent="0.2">
      <c r="A502" s="130">
        <v>21</v>
      </c>
      <c r="B502" s="186" t="s">
        <v>429</v>
      </c>
      <c r="C502" s="186" t="s">
        <v>103</v>
      </c>
      <c r="D502" s="130">
        <v>1</v>
      </c>
      <c r="E502" s="130">
        <v>3294.9</v>
      </c>
      <c r="F502" s="130"/>
      <c r="G502" s="138"/>
      <c r="H502" s="130">
        <v>3294.9</v>
      </c>
      <c r="I502" s="130">
        <v>29654.1</v>
      </c>
      <c r="J502" s="130">
        <v>13180</v>
      </c>
      <c r="K502" s="130">
        <v>1464</v>
      </c>
      <c r="L502" s="138"/>
      <c r="M502" s="130"/>
    </row>
    <row r="503" spans="1:13" ht="14.25" customHeight="1" collapsed="1" x14ac:dyDescent="0.2">
      <c r="A503" s="128">
        <v>22</v>
      </c>
      <c r="B503" s="185" t="s">
        <v>430</v>
      </c>
      <c r="C503" s="185" t="s">
        <v>101</v>
      </c>
      <c r="D503" s="128">
        <v>1</v>
      </c>
      <c r="E503" s="128">
        <v>840</v>
      </c>
      <c r="F503" s="128"/>
      <c r="G503" s="137"/>
      <c r="H503" s="128">
        <v>3360</v>
      </c>
      <c r="I503" s="128">
        <v>26880</v>
      </c>
      <c r="J503" s="128">
        <v>3013</v>
      </c>
      <c r="K503" s="128">
        <v>1856</v>
      </c>
      <c r="L503" s="137"/>
      <c r="M503" s="128"/>
    </row>
    <row r="504" spans="1:13" ht="14.25" hidden="1" customHeight="1" outlineLevel="1" x14ac:dyDescent="0.2">
      <c r="A504" s="130">
        <v>22</v>
      </c>
      <c r="B504" s="186" t="s">
        <v>430</v>
      </c>
      <c r="C504" s="186" t="s">
        <v>101</v>
      </c>
      <c r="D504" s="130">
        <v>2</v>
      </c>
      <c r="E504" s="130">
        <v>925</v>
      </c>
      <c r="F504" s="130"/>
      <c r="G504" s="138"/>
      <c r="H504" s="130">
        <v>3700</v>
      </c>
      <c r="I504" s="130">
        <v>29600</v>
      </c>
      <c r="J504" s="130">
        <v>3318</v>
      </c>
      <c r="K504" s="130">
        <v>2044</v>
      </c>
      <c r="L504" s="138"/>
      <c r="M504" s="130"/>
    </row>
    <row r="505" spans="1:13" ht="14.25" hidden="1" customHeight="1" outlineLevel="1" x14ac:dyDescent="0.2">
      <c r="A505" s="130">
        <v>22</v>
      </c>
      <c r="B505" s="186" t="s">
        <v>430</v>
      </c>
      <c r="C505" s="186" t="s">
        <v>101</v>
      </c>
      <c r="D505" s="130">
        <v>3</v>
      </c>
      <c r="E505" s="130">
        <v>1010</v>
      </c>
      <c r="F505" s="130"/>
      <c r="G505" s="138"/>
      <c r="H505" s="130">
        <v>4040</v>
      </c>
      <c r="I505" s="130">
        <v>32320</v>
      </c>
      <c r="J505" s="130">
        <v>3623</v>
      </c>
      <c r="K505" s="130">
        <v>2232</v>
      </c>
      <c r="L505" s="138"/>
      <c r="M505" s="130"/>
    </row>
    <row r="506" spans="1:13" ht="14.25" hidden="1" customHeight="1" outlineLevel="1" x14ac:dyDescent="0.2">
      <c r="A506" s="130">
        <v>22</v>
      </c>
      <c r="B506" s="186" t="s">
        <v>430</v>
      </c>
      <c r="C506" s="186" t="s">
        <v>101</v>
      </c>
      <c r="D506" s="130">
        <v>4</v>
      </c>
      <c r="E506" s="130">
        <v>1100</v>
      </c>
      <c r="F506" s="130"/>
      <c r="G506" s="138"/>
      <c r="H506" s="130">
        <v>4400</v>
      </c>
      <c r="I506" s="130">
        <v>35200</v>
      </c>
      <c r="J506" s="130">
        <v>3946</v>
      </c>
      <c r="K506" s="130">
        <v>2431</v>
      </c>
      <c r="L506" s="138"/>
      <c r="M506" s="130"/>
    </row>
    <row r="507" spans="1:13" ht="14.25" hidden="1" customHeight="1" outlineLevel="1" x14ac:dyDescent="0.2">
      <c r="A507" s="130">
        <v>22</v>
      </c>
      <c r="B507" s="186" t="s">
        <v>430</v>
      </c>
      <c r="C507" s="186" t="s">
        <v>101</v>
      </c>
      <c r="D507" s="130">
        <v>5</v>
      </c>
      <c r="E507" s="130">
        <v>1230</v>
      </c>
      <c r="F507" s="130"/>
      <c r="G507" s="138"/>
      <c r="H507" s="130">
        <v>4920</v>
      </c>
      <c r="I507" s="130">
        <v>39360</v>
      </c>
      <c r="J507" s="130">
        <v>4413</v>
      </c>
      <c r="K507" s="130">
        <v>2718</v>
      </c>
      <c r="L507" s="138"/>
      <c r="M507" s="130"/>
    </row>
    <row r="508" spans="1:13" ht="14.25" hidden="1" customHeight="1" outlineLevel="1" x14ac:dyDescent="0.2">
      <c r="A508" s="130">
        <v>22</v>
      </c>
      <c r="B508" s="186" t="s">
        <v>430</v>
      </c>
      <c r="C508" s="186" t="s">
        <v>101</v>
      </c>
      <c r="D508" s="130">
        <v>6</v>
      </c>
      <c r="E508" s="130">
        <v>1340</v>
      </c>
      <c r="F508" s="130"/>
      <c r="G508" s="138"/>
      <c r="H508" s="130">
        <v>5360</v>
      </c>
      <c r="I508" s="130">
        <v>42880</v>
      </c>
      <c r="J508" s="130">
        <v>4807</v>
      </c>
      <c r="K508" s="130">
        <v>2961</v>
      </c>
      <c r="L508" s="138"/>
      <c r="M508" s="130"/>
    </row>
    <row r="509" spans="1:13" ht="14.25" hidden="1" customHeight="1" outlineLevel="1" x14ac:dyDescent="0.2">
      <c r="A509" s="130">
        <v>22</v>
      </c>
      <c r="B509" s="186" t="s">
        <v>430</v>
      </c>
      <c r="C509" s="186" t="s">
        <v>101</v>
      </c>
      <c r="D509" s="130">
        <v>7</v>
      </c>
      <c r="E509" s="130">
        <v>1480</v>
      </c>
      <c r="F509" s="130"/>
      <c r="G509" s="138"/>
      <c r="H509" s="130">
        <v>5920</v>
      </c>
      <c r="I509" s="130">
        <v>47360</v>
      </c>
      <c r="J509" s="130">
        <v>5309</v>
      </c>
      <c r="K509" s="130">
        <v>3271</v>
      </c>
      <c r="L509" s="138"/>
      <c r="M509" s="130"/>
    </row>
    <row r="510" spans="1:13" ht="14.25" hidden="1" customHeight="1" outlineLevel="1" x14ac:dyDescent="0.2">
      <c r="A510" s="130">
        <v>22</v>
      </c>
      <c r="B510" s="186" t="s">
        <v>430</v>
      </c>
      <c r="C510" s="186" t="s">
        <v>101</v>
      </c>
      <c r="D510" s="130">
        <v>8</v>
      </c>
      <c r="E510" s="130">
        <v>1620</v>
      </c>
      <c r="F510" s="130"/>
      <c r="G510" s="138"/>
      <c r="H510" s="130">
        <v>6480</v>
      </c>
      <c r="I510" s="130">
        <v>51840</v>
      </c>
      <c r="J510" s="130">
        <v>5812</v>
      </c>
      <c r="K510" s="130">
        <v>3580</v>
      </c>
      <c r="L510" s="138"/>
      <c r="M510" s="130"/>
    </row>
    <row r="511" spans="1:13" ht="14.25" hidden="1" customHeight="1" outlineLevel="1" x14ac:dyDescent="0.2">
      <c r="A511" s="130">
        <v>22</v>
      </c>
      <c r="B511" s="186" t="s">
        <v>430</v>
      </c>
      <c r="C511" s="186" t="s">
        <v>101</v>
      </c>
      <c r="D511" s="130">
        <v>9</v>
      </c>
      <c r="E511" s="130">
        <v>1780</v>
      </c>
      <c r="F511" s="130"/>
      <c r="G511" s="138"/>
      <c r="H511" s="130">
        <v>7120</v>
      </c>
      <c r="I511" s="130">
        <v>56960</v>
      </c>
      <c r="J511" s="130">
        <v>6386</v>
      </c>
      <c r="K511" s="130">
        <v>3934</v>
      </c>
      <c r="L511" s="138"/>
      <c r="M511" s="130"/>
    </row>
    <row r="512" spans="1:13" ht="14.25" hidden="1" customHeight="1" outlineLevel="1" x14ac:dyDescent="0.2">
      <c r="A512" s="130">
        <v>22</v>
      </c>
      <c r="B512" s="186" t="s">
        <v>430</v>
      </c>
      <c r="C512" s="186" t="s">
        <v>101</v>
      </c>
      <c r="D512" s="130">
        <v>10</v>
      </c>
      <c r="E512" s="130">
        <v>1950</v>
      </c>
      <c r="F512" s="130"/>
      <c r="G512" s="138"/>
      <c r="H512" s="130">
        <v>7800</v>
      </c>
      <c r="I512" s="130">
        <v>62400</v>
      </c>
      <c r="J512" s="130">
        <v>6996</v>
      </c>
      <c r="K512" s="130">
        <v>4309</v>
      </c>
      <c r="L512" s="138"/>
      <c r="M512" s="130"/>
    </row>
    <row r="513" spans="1:13" ht="14.25" hidden="1" customHeight="1" outlineLevel="1" x14ac:dyDescent="0.2">
      <c r="A513" s="130">
        <v>22</v>
      </c>
      <c r="B513" s="186" t="s">
        <v>430</v>
      </c>
      <c r="C513" s="186" t="s">
        <v>101</v>
      </c>
      <c r="D513" s="130">
        <v>11</v>
      </c>
      <c r="E513" s="130">
        <v>2150</v>
      </c>
      <c r="F513" s="130"/>
      <c r="G513" s="138"/>
      <c r="H513" s="130">
        <v>8600</v>
      </c>
      <c r="I513" s="130">
        <v>68800</v>
      </c>
      <c r="J513" s="130">
        <v>7713</v>
      </c>
      <c r="K513" s="130">
        <v>4751</v>
      </c>
      <c r="L513" s="138"/>
      <c r="M513" s="130"/>
    </row>
    <row r="514" spans="1:13" ht="14.25" hidden="1" customHeight="1" outlineLevel="1" x14ac:dyDescent="0.2">
      <c r="A514" s="130">
        <v>22</v>
      </c>
      <c r="B514" s="186" t="s">
        <v>430</v>
      </c>
      <c r="C514" s="186" t="s">
        <v>101</v>
      </c>
      <c r="D514" s="130">
        <v>12</v>
      </c>
      <c r="E514" s="130">
        <v>2360</v>
      </c>
      <c r="F514" s="130"/>
      <c r="G514" s="138"/>
      <c r="H514" s="130">
        <v>9440</v>
      </c>
      <c r="I514" s="130">
        <v>75520</v>
      </c>
      <c r="J514" s="130">
        <v>8466</v>
      </c>
      <c r="K514" s="130">
        <v>5215</v>
      </c>
      <c r="L514" s="138"/>
      <c r="M514" s="130"/>
    </row>
    <row r="515" spans="1:13" ht="14.25" hidden="1" customHeight="1" outlineLevel="1" x14ac:dyDescent="0.2">
      <c r="A515" s="130">
        <v>22</v>
      </c>
      <c r="B515" s="186" t="s">
        <v>430</v>
      </c>
      <c r="C515" s="186" t="s">
        <v>102</v>
      </c>
      <c r="D515" s="130">
        <v>1</v>
      </c>
      <c r="E515" s="130">
        <v>2360</v>
      </c>
      <c r="F515" s="130"/>
      <c r="G515" s="138"/>
      <c r="H515" s="130">
        <v>9440</v>
      </c>
      <c r="I515" s="130">
        <v>75520</v>
      </c>
      <c r="J515" s="130">
        <v>8466</v>
      </c>
      <c r="K515" s="130">
        <v>5215</v>
      </c>
      <c r="L515" s="138"/>
      <c r="M515" s="130"/>
    </row>
    <row r="516" spans="1:13" ht="14.25" hidden="1" customHeight="1" outlineLevel="1" x14ac:dyDescent="0.2">
      <c r="A516" s="130">
        <v>22</v>
      </c>
      <c r="B516" s="186" t="s">
        <v>430</v>
      </c>
      <c r="C516" s="186" t="s">
        <v>102</v>
      </c>
      <c r="D516" s="130">
        <v>2</v>
      </c>
      <c r="E516" s="130">
        <v>2400</v>
      </c>
      <c r="F516" s="130"/>
      <c r="G516" s="138"/>
      <c r="H516" s="130">
        <v>9600</v>
      </c>
      <c r="I516" s="130">
        <v>76800</v>
      </c>
      <c r="J516" s="130">
        <v>8610</v>
      </c>
      <c r="K516" s="130">
        <v>5304</v>
      </c>
      <c r="L516" s="138"/>
      <c r="M516" s="130"/>
    </row>
    <row r="517" spans="1:13" ht="14.25" hidden="1" customHeight="1" outlineLevel="1" x14ac:dyDescent="0.2">
      <c r="A517" s="130">
        <v>22</v>
      </c>
      <c r="B517" s="186" t="s">
        <v>430</v>
      </c>
      <c r="C517" s="186" t="s">
        <v>102</v>
      </c>
      <c r="D517" s="130">
        <v>3</v>
      </c>
      <c r="E517" s="130">
        <v>2440</v>
      </c>
      <c r="F517" s="130"/>
      <c r="G517" s="138"/>
      <c r="H517" s="130">
        <v>9760</v>
      </c>
      <c r="I517" s="130">
        <v>78080</v>
      </c>
      <c r="J517" s="130">
        <v>8753</v>
      </c>
      <c r="K517" s="130">
        <v>5392</v>
      </c>
      <c r="L517" s="138"/>
      <c r="M517" s="130"/>
    </row>
    <row r="518" spans="1:13" ht="14.25" hidden="1" customHeight="1" outlineLevel="1" x14ac:dyDescent="0.2">
      <c r="A518" s="130">
        <v>22</v>
      </c>
      <c r="B518" s="186" t="s">
        <v>430</v>
      </c>
      <c r="C518" s="186" t="s">
        <v>102</v>
      </c>
      <c r="D518" s="130">
        <v>4</v>
      </c>
      <c r="E518" s="130">
        <v>2480</v>
      </c>
      <c r="F518" s="130"/>
      <c r="G518" s="138"/>
      <c r="H518" s="130">
        <v>9920</v>
      </c>
      <c r="I518" s="130">
        <v>79360</v>
      </c>
      <c r="J518" s="130">
        <v>8897</v>
      </c>
      <c r="K518" s="130">
        <v>5481</v>
      </c>
      <c r="L518" s="138"/>
      <c r="M518" s="130"/>
    </row>
    <row r="519" spans="1:13" ht="14.25" hidden="1" customHeight="1" outlineLevel="1" x14ac:dyDescent="0.2">
      <c r="A519" s="130">
        <v>22</v>
      </c>
      <c r="B519" s="186" t="s">
        <v>430</v>
      </c>
      <c r="C519" s="186" t="s">
        <v>102</v>
      </c>
      <c r="D519" s="130">
        <v>5</v>
      </c>
      <c r="E519" s="130">
        <v>2520</v>
      </c>
      <c r="F519" s="130"/>
      <c r="G519" s="138"/>
      <c r="H519" s="130">
        <v>10080</v>
      </c>
      <c r="I519" s="130">
        <v>80640</v>
      </c>
      <c r="J519" s="130">
        <v>9040</v>
      </c>
      <c r="K519" s="130">
        <v>5569</v>
      </c>
      <c r="L519" s="138"/>
      <c r="M519" s="130"/>
    </row>
    <row r="520" spans="1:13" ht="14.25" hidden="1" customHeight="1" outlineLevel="1" x14ac:dyDescent="0.2">
      <c r="A520" s="130">
        <v>22</v>
      </c>
      <c r="B520" s="186" t="s">
        <v>430</v>
      </c>
      <c r="C520" s="186" t="s">
        <v>102</v>
      </c>
      <c r="D520" s="130">
        <v>6</v>
      </c>
      <c r="E520" s="130">
        <v>2560</v>
      </c>
      <c r="F520" s="130"/>
      <c r="G520" s="138"/>
      <c r="H520" s="130">
        <v>10240</v>
      </c>
      <c r="I520" s="130">
        <v>81920</v>
      </c>
      <c r="J520" s="130">
        <v>9184</v>
      </c>
      <c r="K520" s="130">
        <v>5657</v>
      </c>
      <c r="L520" s="138"/>
      <c r="M520" s="130"/>
    </row>
    <row r="521" spans="1:13" ht="14.25" hidden="1" customHeight="1" outlineLevel="1" x14ac:dyDescent="0.2">
      <c r="A521" s="130">
        <v>22</v>
      </c>
      <c r="B521" s="186" t="s">
        <v>430</v>
      </c>
      <c r="C521" s="186" t="s">
        <v>102</v>
      </c>
      <c r="D521" s="130">
        <v>7</v>
      </c>
      <c r="E521" s="130">
        <v>2600</v>
      </c>
      <c r="F521" s="130"/>
      <c r="G521" s="138"/>
      <c r="H521" s="130">
        <v>10400</v>
      </c>
      <c r="I521" s="130">
        <v>83200</v>
      </c>
      <c r="J521" s="130">
        <v>9327</v>
      </c>
      <c r="K521" s="130">
        <v>5746</v>
      </c>
      <c r="L521" s="138"/>
      <c r="M521" s="130"/>
    </row>
    <row r="522" spans="1:13" ht="14.25" hidden="1" customHeight="1" outlineLevel="1" x14ac:dyDescent="0.2">
      <c r="A522" s="130">
        <v>22</v>
      </c>
      <c r="B522" s="186" t="s">
        <v>430</v>
      </c>
      <c r="C522" s="186" t="s">
        <v>102</v>
      </c>
      <c r="D522" s="130">
        <v>8</v>
      </c>
      <c r="E522" s="130">
        <v>2640</v>
      </c>
      <c r="F522" s="130"/>
      <c r="G522" s="138"/>
      <c r="H522" s="130">
        <v>10560</v>
      </c>
      <c r="I522" s="130">
        <v>84480</v>
      </c>
      <c r="J522" s="130">
        <v>9471</v>
      </c>
      <c r="K522" s="130">
        <v>5834</v>
      </c>
      <c r="L522" s="138"/>
      <c r="M522" s="130"/>
    </row>
    <row r="523" spans="1:13" ht="14.25" hidden="1" customHeight="1" outlineLevel="1" x14ac:dyDescent="0.2">
      <c r="A523" s="130">
        <v>22</v>
      </c>
      <c r="B523" s="186" t="s">
        <v>430</v>
      </c>
      <c r="C523" s="186" t="s">
        <v>102</v>
      </c>
      <c r="D523" s="130">
        <v>9</v>
      </c>
      <c r="E523" s="130">
        <v>2680</v>
      </c>
      <c r="F523" s="130"/>
      <c r="G523" s="138"/>
      <c r="H523" s="130">
        <v>10720</v>
      </c>
      <c r="I523" s="130">
        <v>85760</v>
      </c>
      <c r="J523" s="130">
        <v>9614</v>
      </c>
      <c r="K523" s="130">
        <v>5923</v>
      </c>
      <c r="L523" s="138"/>
      <c r="M523" s="130"/>
    </row>
    <row r="524" spans="1:13" ht="14.25" hidden="1" customHeight="1" outlineLevel="1" x14ac:dyDescent="0.2">
      <c r="A524" s="130">
        <v>22</v>
      </c>
      <c r="B524" s="186" t="s">
        <v>430</v>
      </c>
      <c r="C524" s="186" t="s">
        <v>102</v>
      </c>
      <c r="D524" s="130">
        <v>10</v>
      </c>
      <c r="E524" s="130">
        <v>2720</v>
      </c>
      <c r="F524" s="130"/>
      <c r="G524" s="138"/>
      <c r="H524" s="130">
        <v>10880</v>
      </c>
      <c r="I524" s="130">
        <v>87040</v>
      </c>
      <c r="J524" s="130">
        <v>9758</v>
      </c>
      <c r="K524" s="130">
        <v>6011</v>
      </c>
      <c r="L524" s="138"/>
      <c r="M524" s="130"/>
    </row>
    <row r="525" spans="1:13" ht="14.25" hidden="1" customHeight="1" outlineLevel="1" x14ac:dyDescent="0.2">
      <c r="A525" s="130">
        <v>22</v>
      </c>
      <c r="B525" s="186" t="s">
        <v>430</v>
      </c>
      <c r="C525" s="186" t="s">
        <v>102</v>
      </c>
      <c r="D525" s="130">
        <v>11</v>
      </c>
      <c r="E525" s="130">
        <v>2760</v>
      </c>
      <c r="F525" s="130"/>
      <c r="G525" s="138"/>
      <c r="H525" s="130">
        <v>11040</v>
      </c>
      <c r="I525" s="130">
        <v>88320</v>
      </c>
      <c r="J525" s="130">
        <v>9901</v>
      </c>
      <c r="K525" s="130">
        <v>6099</v>
      </c>
      <c r="L525" s="138"/>
      <c r="M525" s="130"/>
    </row>
    <row r="526" spans="1:13" ht="14.25" hidden="1" customHeight="1" outlineLevel="1" x14ac:dyDescent="0.2">
      <c r="A526" s="130">
        <v>22</v>
      </c>
      <c r="B526" s="186" t="s">
        <v>430</v>
      </c>
      <c r="C526" s="186" t="s">
        <v>102</v>
      </c>
      <c r="D526" s="130">
        <v>12</v>
      </c>
      <c r="E526" s="130">
        <v>2800</v>
      </c>
      <c r="F526" s="130"/>
      <c r="G526" s="138"/>
      <c r="H526" s="130">
        <v>11200</v>
      </c>
      <c r="I526" s="130">
        <v>89600</v>
      </c>
      <c r="J526" s="130">
        <v>10045</v>
      </c>
      <c r="K526" s="130">
        <v>6188</v>
      </c>
      <c r="L526" s="138"/>
      <c r="M526" s="130"/>
    </row>
    <row r="527" spans="1:13" ht="14.25" hidden="1" customHeight="1" outlineLevel="1" x14ac:dyDescent="0.2">
      <c r="A527" s="130">
        <v>22</v>
      </c>
      <c r="B527" s="186" t="s">
        <v>430</v>
      </c>
      <c r="C527" s="186" t="s">
        <v>103</v>
      </c>
      <c r="D527" s="130">
        <v>1</v>
      </c>
      <c r="E527" s="130">
        <v>2940</v>
      </c>
      <c r="F527" s="130"/>
      <c r="G527" s="138"/>
      <c r="H527" s="130">
        <v>11760</v>
      </c>
      <c r="I527" s="130">
        <v>94080</v>
      </c>
      <c r="J527" s="130">
        <v>10547</v>
      </c>
      <c r="K527" s="130">
        <v>6497</v>
      </c>
      <c r="L527" s="138"/>
      <c r="M527" s="130"/>
    </row>
    <row r="528" spans="1:13" ht="14.25" customHeight="1" collapsed="1" x14ac:dyDescent="0.2">
      <c r="A528" s="128">
        <v>24</v>
      </c>
      <c r="B528" s="185" t="s">
        <v>431</v>
      </c>
      <c r="C528" s="185" t="s">
        <v>101</v>
      </c>
      <c r="D528" s="128">
        <v>1</v>
      </c>
      <c r="E528" s="128">
        <v>930</v>
      </c>
      <c r="F528" s="128"/>
      <c r="G528" s="137"/>
      <c r="H528" s="128">
        <v>930</v>
      </c>
      <c r="I528" s="128">
        <v>5580</v>
      </c>
      <c r="J528" s="128">
        <v>1015</v>
      </c>
      <c r="K528" s="128">
        <v>319</v>
      </c>
      <c r="L528" s="137"/>
      <c r="M528" s="128"/>
    </row>
    <row r="529" spans="1:13" ht="14.25" hidden="1" customHeight="1" outlineLevel="1" x14ac:dyDescent="0.2">
      <c r="A529" s="130">
        <v>24</v>
      </c>
      <c r="B529" s="186" t="s">
        <v>431</v>
      </c>
      <c r="C529" s="186" t="s">
        <v>101</v>
      </c>
      <c r="D529" s="130">
        <v>2</v>
      </c>
      <c r="E529" s="130">
        <v>1020</v>
      </c>
      <c r="F529" s="130"/>
      <c r="G529" s="138"/>
      <c r="H529" s="130">
        <v>1020</v>
      </c>
      <c r="I529" s="130">
        <v>6120</v>
      </c>
      <c r="J529" s="130">
        <v>1113</v>
      </c>
      <c r="K529" s="130">
        <v>350</v>
      </c>
      <c r="L529" s="138"/>
      <c r="M529" s="130"/>
    </row>
    <row r="530" spans="1:13" ht="14.25" hidden="1" customHeight="1" outlineLevel="1" x14ac:dyDescent="0.2">
      <c r="A530" s="130">
        <v>24</v>
      </c>
      <c r="B530" s="186" t="s">
        <v>431</v>
      </c>
      <c r="C530" s="186" t="s">
        <v>101</v>
      </c>
      <c r="D530" s="130">
        <v>3</v>
      </c>
      <c r="E530" s="130">
        <v>1120</v>
      </c>
      <c r="F530" s="130"/>
      <c r="G530" s="138"/>
      <c r="H530" s="130">
        <v>1120</v>
      </c>
      <c r="I530" s="130">
        <v>6720</v>
      </c>
      <c r="J530" s="130">
        <v>1222</v>
      </c>
      <c r="K530" s="130">
        <v>384</v>
      </c>
      <c r="L530" s="138"/>
      <c r="M530" s="130"/>
    </row>
    <row r="531" spans="1:13" ht="14.25" hidden="1" customHeight="1" outlineLevel="1" x14ac:dyDescent="0.2">
      <c r="A531" s="130">
        <v>24</v>
      </c>
      <c r="B531" s="186" t="s">
        <v>431</v>
      </c>
      <c r="C531" s="186" t="s">
        <v>101</v>
      </c>
      <c r="D531" s="130">
        <v>4</v>
      </c>
      <c r="E531" s="130">
        <v>1230</v>
      </c>
      <c r="F531" s="130"/>
      <c r="G531" s="138"/>
      <c r="H531" s="130">
        <v>1230</v>
      </c>
      <c r="I531" s="130">
        <v>7380</v>
      </c>
      <c r="J531" s="130">
        <v>1342</v>
      </c>
      <c r="K531" s="130">
        <v>422</v>
      </c>
      <c r="L531" s="138"/>
      <c r="M531" s="130"/>
    </row>
    <row r="532" spans="1:13" ht="14.25" hidden="1" customHeight="1" outlineLevel="1" x14ac:dyDescent="0.2">
      <c r="A532" s="130">
        <v>24</v>
      </c>
      <c r="B532" s="186" t="s">
        <v>431</v>
      </c>
      <c r="C532" s="186" t="s">
        <v>101</v>
      </c>
      <c r="D532" s="130">
        <v>5</v>
      </c>
      <c r="E532" s="130">
        <v>1350</v>
      </c>
      <c r="F532" s="130"/>
      <c r="G532" s="138"/>
      <c r="H532" s="130">
        <v>1350</v>
      </c>
      <c r="I532" s="130">
        <v>8100</v>
      </c>
      <c r="J532" s="130">
        <v>1473</v>
      </c>
      <c r="K532" s="130">
        <v>463</v>
      </c>
      <c r="L532" s="138"/>
      <c r="M532" s="130"/>
    </row>
    <row r="533" spans="1:13" ht="14.25" hidden="1" customHeight="1" outlineLevel="1" x14ac:dyDescent="0.2">
      <c r="A533" s="130">
        <v>24</v>
      </c>
      <c r="B533" s="186" t="s">
        <v>431</v>
      </c>
      <c r="C533" s="186" t="s">
        <v>101</v>
      </c>
      <c r="D533" s="130">
        <v>6</v>
      </c>
      <c r="E533" s="130">
        <v>1480</v>
      </c>
      <c r="F533" s="130"/>
      <c r="G533" s="138"/>
      <c r="H533" s="130">
        <v>1480</v>
      </c>
      <c r="I533" s="130">
        <v>8880</v>
      </c>
      <c r="J533" s="130">
        <v>1615</v>
      </c>
      <c r="K533" s="130">
        <v>507</v>
      </c>
      <c r="L533" s="138"/>
      <c r="M533" s="130"/>
    </row>
    <row r="534" spans="1:13" ht="14.25" hidden="1" customHeight="1" outlineLevel="1" x14ac:dyDescent="0.2">
      <c r="A534" s="130">
        <v>24</v>
      </c>
      <c r="B534" s="186" t="s">
        <v>431</v>
      </c>
      <c r="C534" s="186" t="s">
        <v>101</v>
      </c>
      <c r="D534" s="130">
        <v>7</v>
      </c>
      <c r="E534" s="130">
        <v>1630</v>
      </c>
      <c r="F534" s="130"/>
      <c r="G534" s="138"/>
      <c r="H534" s="130">
        <v>1630</v>
      </c>
      <c r="I534" s="130">
        <v>9780</v>
      </c>
      <c r="J534" s="130">
        <v>1778</v>
      </c>
      <c r="K534" s="130">
        <v>559</v>
      </c>
      <c r="L534" s="138"/>
      <c r="M534" s="130"/>
    </row>
    <row r="535" spans="1:13" ht="14.25" hidden="1" customHeight="1" outlineLevel="1" x14ac:dyDescent="0.2">
      <c r="A535" s="130">
        <v>24</v>
      </c>
      <c r="B535" s="186" t="s">
        <v>431</v>
      </c>
      <c r="C535" s="186" t="s">
        <v>101</v>
      </c>
      <c r="D535" s="130">
        <v>8</v>
      </c>
      <c r="E535" s="130">
        <v>1790</v>
      </c>
      <c r="F535" s="130"/>
      <c r="G535" s="138"/>
      <c r="H535" s="130">
        <v>1790</v>
      </c>
      <c r="I535" s="130">
        <v>10740</v>
      </c>
      <c r="J535" s="130">
        <v>1953</v>
      </c>
      <c r="K535" s="130">
        <v>614</v>
      </c>
      <c r="L535" s="138"/>
      <c r="M535" s="130"/>
    </row>
    <row r="536" spans="1:13" ht="14.25" hidden="1" customHeight="1" outlineLevel="1" x14ac:dyDescent="0.2">
      <c r="A536" s="130">
        <v>24</v>
      </c>
      <c r="B536" s="186" t="s">
        <v>431</v>
      </c>
      <c r="C536" s="186" t="s">
        <v>101</v>
      </c>
      <c r="D536" s="130">
        <v>9</v>
      </c>
      <c r="E536" s="130">
        <v>1970</v>
      </c>
      <c r="F536" s="130"/>
      <c r="G536" s="138"/>
      <c r="H536" s="130">
        <v>1970</v>
      </c>
      <c r="I536" s="130">
        <v>11820</v>
      </c>
      <c r="J536" s="130">
        <v>2149</v>
      </c>
      <c r="K536" s="130">
        <v>675</v>
      </c>
      <c r="L536" s="138"/>
      <c r="M536" s="130"/>
    </row>
    <row r="537" spans="1:13" ht="14.25" hidden="1" customHeight="1" outlineLevel="1" x14ac:dyDescent="0.2">
      <c r="A537" s="130">
        <v>24</v>
      </c>
      <c r="B537" s="186" t="s">
        <v>431</v>
      </c>
      <c r="C537" s="186" t="s">
        <v>101</v>
      </c>
      <c r="D537" s="130">
        <v>10</v>
      </c>
      <c r="E537" s="130">
        <v>2170</v>
      </c>
      <c r="F537" s="130"/>
      <c r="G537" s="138"/>
      <c r="H537" s="130">
        <v>2170</v>
      </c>
      <c r="I537" s="130">
        <v>13020</v>
      </c>
      <c r="J537" s="130">
        <v>2367</v>
      </c>
      <c r="K537" s="130">
        <v>744</v>
      </c>
      <c r="L537" s="138"/>
      <c r="M537" s="130"/>
    </row>
    <row r="538" spans="1:13" ht="14.25" hidden="1" customHeight="1" outlineLevel="1" x14ac:dyDescent="0.2">
      <c r="A538" s="130">
        <v>24</v>
      </c>
      <c r="B538" s="186" t="s">
        <v>431</v>
      </c>
      <c r="C538" s="186" t="s">
        <v>101</v>
      </c>
      <c r="D538" s="130">
        <v>11</v>
      </c>
      <c r="E538" s="130">
        <v>2380</v>
      </c>
      <c r="F538" s="130"/>
      <c r="G538" s="138"/>
      <c r="H538" s="130">
        <v>2380</v>
      </c>
      <c r="I538" s="130">
        <v>14280</v>
      </c>
      <c r="J538" s="130">
        <v>2596</v>
      </c>
      <c r="K538" s="130">
        <v>816</v>
      </c>
      <c r="L538" s="138"/>
      <c r="M538" s="130"/>
    </row>
    <row r="539" spans="1:13" ht="14.25" hidden="1" customHeight="1" outlineLevel="1" x14ac:dyDescent="0.2">
      <c r="A539" s="130">
        <v>24</v>
      </c>
      <c r="B539" s="186" t="s">
        <v>431</v>
      </c>
      <c r="C539" s="186" t="s">
        <v>101</v>
      </c>
      <c r="D539" s="130">
        <v>12</v>
      </c>
      <c r="E539" s="130">
        <v>2620</v>
      </c>
      <c r="F539" s="130"/>
      <c r="G539" s="138"/>
      <c r="H539" s="130">
        <v>2620</v>
      </c>
      <c r="I539" s="130">
        <v>15720</v>
      </c>
      <c r="J539" s="130">
        <v>2858</v>
      </c>
      <c r="K539" s="130">
        <v>898</v>
      </c>
      <c r="L539" s="138"/>
      <c r="M539" s="130"/>
    </row>
    <row r="540" spans="1:13" ht="14.25" hidden="1" customHeight="1" outlineLevel="1" x14ac:dyDescent="0.2">
      <c r="A540" s="130">
        <v>24</v>
      </c>
      <c r="B540" s="186" t="s">
        <v>431</v>
      </c>
      <c r="C540" s="186" t="s">
        <v>102</v>
      </c>
      <c r="D540" s="130">
        <v>1</v>
      </c>
      <c r="E540" s="130">
        <v>2620</v>
      </c>
      <c r="F540" s="130"/>
      <c r="G540" s="138"/>
      <c r="H540" s="130">
        <v>2620</v>
      </c>
      <c r="I540" s="130">
        <v>15720</v>
      </c>
      <c r="J540" s="130">
        <v>2858</v>
      </c>
      <c r="K540" s="130">
        <v>898</v>
      </c>
      <c r="L540" s="138"/>
      <c r="M540" s="130"/>
    </row>
    <row r="541" spans="1:13" ht="14.25" hidden="1" customHeight="1" outlineLevel="1" x14ac:dyDescent="0.2">
      <c r="A541" s="130">
        <v>24</v>
      </c>
      <c r="B541" s="186" t="s">
        <v>431</v>
      </c>
      <c r="C541" s="186" t="s">
        <v>102</v>
      </c>
      <c r="D541" s="130">
        <v>2</v>
      </c>
      <c r="E541" s="130">
        <v>2668</v>
      </c>
      <c r="F541" s="130"/>
      <c r="G541" s="138"/>
      <c r="H541" s="130">
        <v>2668</v>
      </c>
      <c r="I541" s="130">
        <v>16008</v>
      </c>
      <c r="J541" s="130">
        <v>2911</v>
      </c>
      <c r="K541" s="130">
        <v>915</v>
      </c>
      <c r="L541" s="138"/>
      <c r="M541" s="130"/>
    </row>
    <row r="542" spans="1:13" ht="14.25" hidden="1" customHeight="1" outlineLevel="1" x14ac:dyDescent="0.2">
      <c r="A542" s="130">
        <v>24</v>
      </c>
      <c r="B542" s="186" t="s">
        <v>431</v>
      </c>
      <c r="C542" s="186" t="s">
        <v>102</v>
      </c>
      <c r="D542" s="130">
        <v>3</v>
      </c>
      <c r="E542" s="130">
        <v>2716</v>
      </c>
      <c r="F542" s="130"/>
      <c r="G542" s="138"/>
      <c r="H542" s="130">
        <v>2716</v>
      </c>
      <c r="I542" s="130">
        <v>16296</v>
      </c>
      <c r="J542" s="130">
        <v>2963</v>
      </c>
      <c r="K542" s="130">
        <v>931</v>
      </c>
      <c r="L542" s="138"/>
      <c r="M542" s="130"/>
    </row>
    <row r="543" spans="1:13" ht="14.25" hidden="1" customHeight="1" outlineLevel="1" x14ac:dyDescent="0.2">
      <c r="A543" s="130">
        <v>24</v>
      </c>
      <c r="B543" s="186" t="s">
        <v>431</v>
      </c>
      <c r="C543" s="186" t="s">
        <v>102</v>
      </c>
      <c r="D543" s="130">
        <v>4</v>
      </c>
      <c r="E543" s="130">
        <v>2764</v>
      </c>
      <c r="F543" s="130"/>
      <c r="G543" s="138"/>
      <c r="H543" s="130">
        <v>2764</v>
      </c>
      <c r="I543" s="130">
        <v>16584</v>
      </c>
      <c r="J543" s="130">
        <v>3015</v>
      </c>
      <c r="K543" s="130">
        <v>948</v>
      </c>
      <c r="L543" s="138"/>
      <c r="M543" s="130"/>
    </row>
    <row r="544" spans="1:13" ht="14.25" hidden="1" customHeight="1" outlineLevel="1" x14ac:dyDescent="0.2">
      <c r="A544" s="130">
        <v>24</v>
      </c>
      <c r="B544" s="186" t="s">
        <v>431</v>
      </c>
      <c r="C544" s="186" t="s">
        <v>102</v>
      </c>
      <c r="D544" s="130">
        <v>5</v>
      </c>
      <c r="E544" s="130">
        <v>2812</v>
      </c>
      <c r="F544" s="130"/>
      <c r="G544" s="138"/>
      <c r="H544" s="130">
        <v>2812</v>
      </c>
      <c r="I544" s="130">
        <v>16872</v>
      </c>
      <c r="J544" s="130">
        <v>3068</v>
      </c>
      <c r="K544" s="130">
        <v>964</v>
      </c>
      <c r="L544" s="138"/>
      <c r="M544" s="130"/>
    </row>
    <row r="545" spans="1:13" ht="14.25" hidden="1" customHeight="1" outlineLevel="1" x14ac:dyDescent="0.2">
      <c r="A545" s="130">
        <v>24</v>
      </c>
      <c r="B545" s="186" t="s">
        <v>431</v>
      </c>
      <c r="C545" s="186" t="s">
        <v>102</v>
      </c>
      <c r="D545" s="130">
        <v>6</v>
      </c>
      <c r="E545" s="130">
        <v>2860</v>
      </c>
      <c r="F545" s="130"/>
      <c r="G545" s="138"/>
      <c r="H545" s="130">
        <v>2860</v>
      </c>
      <c r="I545" s="130">
        <v>17160</v>
      </c>
      <c r="J545" s="130">
        <v>3120</v>
      </c>
      <c r="K545" s="130">
        <v>981</v>
      </c>
      <c r="L545" s="138"/>
      <c r="M545" s="130"/>
    </row>
    <row r="546" spans="1:13" ht="14.25" hidden="1" customHeight="1" outlineLevel="1" x14ac:dyDescent="0.2">
      <c r="A546" s="130">
        <v>24</v>
      </c>
      <c r="B546" s="186" t="s">
        <v>431</v>
      </c>
      <c r="C546" s="186" t="s">
        <v>102</v>
      </c>
      <c r="D546" s="130">
        <v>7</v>
      </c>
      <c r="E546" s="130">
        <v>2908</v>
      </c>
      <c r="F546" s="130"/>
      <c r="G546" s="138"/>
      <c r="H546" s="130">
        <v>2908</v>
      </c>
      <c r="I546" s="130">
        <v>17448</v>
      </c>
      <c r="J546" s="130">
        <v>3172</v>
      </c>
      <c r="K546" s="130">
        <v>997</v>
      </c>
      <c r="L546" s="138"/>
      <c r="M546" s="130"/>
    </row>
    <row r="547" spans="1:13" ht="14.25" hidden="1" customHeight="1" outlineLevel="1" x14ac:dyDescent="0.2">
      <c r="A547" s="130">
        <v>24</v>
      </c>
      <c r="B547" s="186" t="s">
        <v>431</v>
      </c>
      <c r="C547" s="186" t="s">
        <v>102</v>
      </c>
      <c r="D547" s="130">
        <v>8</v>
      </c>
      <c r="E547" s="130">
        <v>2956</v>
      </c>
      <c r="F547" s="130"/>
      <c r="G547" s="138"/>
      <c r="H547" s="130">
        <v>2956</v>
      </c>
      <c r="I547" s="130">
        <v>17736</v>
      </c>
      <c r="J547" s="130">
        <v>3225</v>
      </c>
      <c r="K547" s="130">
        <v>1013</v>
      </c>
      <c r="L547" s="138"/>
      <c r="M547" s="130"/>
    </row>
    <row r="548" spans="1:13" ht="14.25" hidden="1" customHeight="1" outlineLevel="1" x14ac:dyDescent="0.2">
      <c r="A548" s="130">
        <v>24</v>
      </c>
      <c r="B548" s="186" t="s">
        <v>431</v>
      </c>
      <c r="C548" s="186" t="s">
        <v>102</v>
      </c>
      <c r="D548" s="130">
        <v>9</v>
      </c>
      <c r="E548" s="130">
        <v>3004</v>
      </c>
      <c r="F548" s="130"/>
      <c r="G548" s="138"/>
      <c r="H548" s="130">
        <v>3004</v>
      </c>
      <c r="I548" s="130">
        <v>18024</v>
      </c>
      <c r="J548" s="130">
        <v>3277</v>
      </c>
      <c r="K548" s="130">
        <v>1030</v>
      </c>
      <c r="L548" s="138"/>
      <c r="M548" s="130"/>
    </row>
    <row r="549" spans="1:13" ht="14.25" hidden="1" customHeight="1" outlineLevel="1" x14ac:dyDescent="0.2">
      <c r="A549" s="130">
        <v>24</v>
      </c>
      <c r="B549" s="186" t="s">
        <v>431</v>
      </c>
      <c r="C549" s="186" t="s">
        <v>102</v>
      </c>
      <c r="D549" s="130">
        <v>10</v>
      </c>
      <c r="E549" s="130">
        <v>3052</v>
      </c>
      <c r="F549" s="130"/>
      <c r="G549" s="138"/>
      <c r="H549" s="130">
        <v>3052</v>
      </c>
      <c r="I549" s="130">
        <v>18312</v>
      </c>
      <c r="J549" s="130">
        <v>3329</v>
      </c>
      <c r="K549" s="130">
        <v>1046</v>
      </c>
      <c r="L549" s="138"/>
      <c r="M549" s="130"/>
    </row>
    <row r="550" spans="1:13" ht="14.25" hidden="1" customHeight="1" outlineLevel="1" x14ac:dyDescent="0.2">
      <c r="A550" s="130">
        <v>24</v>
      </c>
      <c r="B550" s="186" t="s">
        <v>431</v>
      </c>
      <c r="C550" s="186" t="s">
        <v>102</v>
      </c>
      <c r="D550" s="130">
        <v>11</v>
      </c>
      <c r="E550" s="130">
        <v>3100</v>
      </c>
      <c r="F550" s="130"/>
      <c r="G550" s="138"/>
      <c r="H550" s="130">
        <v>3100</v>
      </c>
      <c r="I550" s="130">
        <v>18600</v>
      </c>
      <c r="J550" s="130">
        <v>3382</v>
      </c>
      <c r="K550" s="130">
        <v>1063</v>
      </c>
      <c r="L550" s="138"/>
      <c r="M550" s="130"/>
    </row>
    <row r="551" spans="1:13" ht="14.25" hidden="1" customHeight="1" outlineLevel="1" x14ac:dyDescent="0.2">
      <c r="A551" s="130">
        <v>24</v>
      </c>
      <c r="B551" s="186" t="s">
        <v>431</v>
      </c>
      <c r="C551" s="186" t="s">
        <v>102</v>
      </c>
      <c r="D551" s="130">
        <v>12</v>
      </c>
      <c r="E551" s="130">
        <v>3148</v>
      </c>
      <c r="F551" s="130"/>
      <c r="G551" s="138"/>
      <c r="H551" s="130">
        <v>3148</v>
      </c>
      <c r="I551" s="130">
        <v>18888</v>
      </c>
      <c r="J551" s="130">
        <v>3434</v>
      </c>
      <c r="K551" s="130">
        <v>1079</v>
      </c>
      <c r="L551" s="138"/>
      <c r="M551" s="130"/>
    </row>
    <row r="552" spans="1:13" ht="14.25" hidden="1" customHeight="1" outlineLevel="1" x14ac:dyDescent="0.2">
      <c r="A552" s="130">
        <v>24</v>
      </c>
      <c r="B552" s="186" t="s">
        <v>431</v>
      </c>
      <c r="C552" s="186" t="s">
        <v>103</v>
      </c>
      <c r="D552" s="130">
        <v>1</v>
      </c>
      <c r="E552" s="130">
        <v>3305.4</v>
      </c>
      <c r="F552" s="130"/>
      <c r="G552" s="138"/>
      <c r="H552" s="130">
        <v>3305.4</v>
      </c>
      <c r="I552" s="130">
        <v>19832.400000000001</v>
      </c>
      <c r="J552" s="130">
        <v>3606</v>
      </c>
      <c r="K552" s="130">
        <v>1133</v>
      </c>
      <c r="L552" s="138"/>
      <c r="M552" s="130"/>
    </row>
    <row r="553" spans="1:13" ht="14.25" customHeight="1" collapsed="1" x14ac:dyDescent="0.2">
      <c r="A553" s="128">
        <v>25</v>
      </c>
      <c r="B553" s="185" t="s">
        <v>432</v>
      </c>
      <c r="C553" s="185" t="s">
        <v>101</v>
      </c>
      <c r="D553" s="128">
        <v>1</v>
      </c>
      <c r="E553" s="128">
        <v>143</v>
      </c>
      <c r="F553" s="128"/>
      <c r="G553" s="137"/>
      <c r="H553" s="128">
        <v>143</v>
      </c>
      <c r="I553" s="128">
        <v>12155</v>
      </c>
      <c r="J553" s="128">
        <v>1447</v>
      </c>
      <c r="K553" s="128">
        <v>907</v>
      </c>
      <c r="L553" s="137"/>
      <c r="M553" s="128"/>
    </row>
    <row r="554" spans="1:13" ht="14.25" hidden="1" customHeight="1" outlineLevel="1" x14ac:dyDescent="0.2">
      <c r="A554" s="130">
        <v>25</v>
      </c>
      <c r="B554" s="186" t="s">
        <v>432</v>
      </c>
      <c r="C554" s="186" t="s">
        <v>101</v>
      </c>
      <c r="D554" s="130">
        <v>2</v>
      </c>
      <c r="E554" s="130">
        <v>157</v>
      </c>
      <c r="F554" s="130"/>
      <c r="G554" s="138"/>
      <c r="H554" s="130">
        <v>157</v>
      </c>
      <c r="I554" s="130">
        <v>13345</v>
      </c>
      <c r="J554" s="130">
        <v>1589</v>
      </c>
      <c r="K554" s="130">
        <v>996</v>
      </c>
      <c r="L554" s="138"/>
      <c r="M554" s="130"/>
    </row>
    <row r="555" spans="1:13" ht="14.25" hidden="1" customHeight="1" outlineLevel="1" x14ac:dyDescent="0.2">
      <c r="A555" s="130">
        <v>25</v>
      </c>
      <c r="B555" s="186" t="s">
        <v>432</v>
      </c>
      <c r="C555" s="186" t="s">
        <v>101</v>
      </c>
      <c r="D555" s="130">
        <v>3</v>
      </c>
      <c r="E555" s="130">
        <v>172</v>
      </c>
      <c r="F555" s="130"/>
      <c r="G555" s="138"/>
      <c r="H555" s="130">
        <v>172</v>
      </c>
      <c r="I555" s="130">
        <v>14620</v>
      </c>
      <c r="J555" s="130">
        <v>1740</v>
      </c>
      <c r="K555" s="130">
        <v>1091</v>
      </c>
      <c r="L555" s="138"/>
      <c r="M555" s="130"/>
    </row>
    <row r="556" spans="1:13" ht="14.25" hidden="1" customHeight="1" outlineLevel="1" x14ac:dyDescent="0.2">
      <c r="A556" s="130">
        <v>25</v>
      </c>
      <c r="B556" s="186" t="s">
        <v>432</v>
      </c>
      <c r="C556" s="186" t="s">
        <v>101</v>
      </c>
      <c r="D556" s="130">
        <v>4</v>
      </c>
      <c r="E556" s="130">
        <v>189</v>
      </c>
      <c r="F556" s="130"/>
      <c r="G556" s="138"/>
      <c r="H556" s="130">
        <v>189</v>
      </c>
      <c r="I556" s="130">
        <v>16065</v>
      </c>
      <c r="J556" s="130">
        <v>1912</v>
      </c>
      <c r="K556" s="130">
        <v>1199</v>
      </c>
      <c r="L556" s="138"/>
      <c r="M556" s="130"/>
    </row>
    <row r="557" spans="1:13" ht="14.25" hidden="1" customHeight="1" outlineLevel="1" x14ac:dyDescent="0.2">
      <c r="A557" s="130">
        <v>25</v>
      </c>
      <c r="B557" s="186" t="s">
        <v>432</v>
      </c>
      <c r="C557" s="186" t="s">
        <v>101</v>
      </c>
      <c r="D557" s="130">
        <v>5</v>
      </c>
      <c r="E557" s="130">
        <v>208</v>
      </c>
      <c r="F557" s="130"/>
      <c r="G557" s="138"/>
      <c r="H557" s="130">
        <v>208</v>
      </c>
      <c r="I557" s="130">
        <v>17680</v>
      </c>
      <c r="J557" s="130">
        <v>2105</v>
      </c>
      <c r="K557" s="130">
        <v>1319</v>
      </c>
      <c r="L557" s="138"/>
      <c r="M557" s="130"/>
    </row>
    <row r="558" spans="1:13" ht="14.25" hidden="1" customHeight="1" outlineLevel="1" x14ac:dyDescent="0.2">
      <c r="A558" s="130">
        <v>25</v>
      </c>
      <c r="B558" s="186" t="s">
        <v>432</v>
      </c>
      <c r="C558" s="186" t="s">
        <v>101</v>
      </c>
      <c r="D558" s="130">
        <v>6</v>
      </c>
      <c r="E558" s="130">
        <v>228</v>
      </c>
      <c r="F558" s="130"/>
      <c r="G558" s="138"/>
      <c r="H558" s="130">
        <v>228</v>
      </c>
      <c r="I558" s="130">
        <v>19380</v>
      </c>
      <c r="J558" s="130">
        <v>2307</v>
      </c>
      <c r="K558" s="130">
        <v>1446</v>
      </c>
      <c r="L558" s="138"/>
      <c r="M558" s="130"/>
    </row>
    <row r="559" spans="1:13" ht="14.25" hidden="1" customHeight="1" outlineLevel="1" x14ac:dyDescent="0.2">
      <c r="A559" s="130">
        <v>25</v>
      </c>
      <c r="B559" s="186" t="s">
        <v>432</v>
      </c>
      <c r="C559" s="186" t="s">
        <v>101</v>
      </c>
      <c r="D559" s="130">
        <v>7</v>
      </c>
      <c r="E559" s="130">
        <v>250</v>
      </c>
      <c r="F559" s="130"/>
      <c r="G559" s="138"/>
      <c r="H559" s="130">
        <v>250</v>
      </c>
      <c r="I559" s="130">
        <v>21250</v>
      </c>
      <c r="J559" s="130">
        <v>2530</v>
      </c>
      <c r="K559" s="130">
        <v>1586</v>
      </c>
      <c r="L559" s="138"/>
      <c r="M559" s="130"/>
    </row>
    <row r="560" spans="1:13" ht="14.25" hidden="1" customHeight="1" outlineLevel="1" x14ac:dyDescent="0.2">
      <c r="A560" s="130">
        <v>25</v>
      </c>
      <c r="B560" s="186" t="s">
        <v>432</v>
      </c>
      <c r="C560" s="186" t="s">
        <v>101</v>
      </c>
      <c r="D560" s="130">
        <v>8</v>
      </c>
      <c r="E560" s="130">
        <v>275</v>
      </c>
      <c r="F560" s="130"/>
      <c r="G560" s="138"/>
      <c r="H560" s="130">
        <v>275</v>
      </c>
      <c r="I560" s="130">
        <v>23375</v>
      </c>
      <c r="J560" s="130">
        <v>2783</v>
      </c>
      <c r="K560" s="130">
        <v>1744</v>
      </c>
      <c r="L560" s="138"/>
      <c r="M560" s="130"/>
    </row>
    <row r="561" spans="1:13" ht="14.25" hidden="1" customHeight="1" outlineLevel="1" x14ac:dyDescent="0.2">
      <c r="A561" s="130">
        <v>25</v>
      </c>
      <c r="B561" s="186" t="s">
        <v>432</v>
      </c>
      <c r="C561" s="186" t="s">
        <v>101</v>
      </c>
      <c r="D561" s="130">
        <v>9</v>
      </c>
      <c r="E561" s="130">
        <v>302</v>
      </c>
      <c r="F561" s="130"/>
      <c r="G561" s="138"/>
      <c r="H561" s="130">
        <v>302</v>
      </c>
      <c r="I561" s="130">
        <v>25670</v>
      </c>
      <c r="J561" s="130">
        <v>3056</v>
      </c>
      <c r="K561" s="130">
        <v>1916</v>
      </c>
      <c r="L561" s="138"/>
      <c r="M561" s="130"/>
    </row>
    <row r="562" spans="1:13" ht="14.25" hidden="1" customHeight="1" outlineLevel="1" x14ac:dyDescent="0.2">
      <c r="A562" s="130">
        <v>25</v>
      </c>
      <c r="B562" s="186" t="s">
        <v>432</v>
      </c>
      <c r="C562" s="186" t="s">
        <v>101</v>
      </c>
      <c r="D562" s="130">
        <v>10</v>
      </c>
      <c r="E562" s="130">
        <v>333</v>
      </c>
      <c r="F562" s="130"/>
      <c r="G562" s="138"/>
      <c r="H562" s="130">
        <v>333</v>
      </c>
      <c r="I562" s="130">
        <v>28305</v>
      </c>
      <c r="J562" s="130">
        <v>3370</v>
      </c>
      <c r="K562" s="130">
        <v>2112</v>
      </c>
      <c r="L562" s="138"/>
      <c r="M562" s="130"/>
    </row>
    <row r="563" spans="1:13" ht="14.25" hidden="1" customHeight="1" outlineLevel="1" x14ac:dyDescent="0.2">
      <c r="A563" s="130">
        <v>25</v>
      </c>
      <c r="B563" s="186" t="s">
        <v>432</v>
      </c>
      <c r="C563" s="186" t="s">
        <v>101</v>
      </c>
      <c r="D563" s="130">
        <v>11</v>
      </c>
      <c r="E563" s="130">
        <v>365</v>
      </c>
      <c r="F563" s="130"/>
      <c r="G563" s="138"/>
      <c r="H563" s="130">
        <v>365</v>
      </c>
      <c r="I563" s="130">
        <v>31025</v>
      </c>
      <c r="J563" s="130">
        <v>3693</v>
      </c>
      <c r="K563" s="130">
        <v>2315</v>
      </c>
      <c r="L563" s="138"/>
      <c r="M563" s="130"/>
    </row>
    <row r="564" spans="1:13" ht="14.25" hidden="1" customHeight="1" outlineLevel="1" x14ac:dyDescent="0.2">
      <c r="A564" s="130">
        <v>25</v>
      </c>
      <c r="B564" s="186" t="s">
        <v>432</v>
      </c>
      <c r="C564" s="186" t="s">
        <v>101</v>
      </c>
      <c r="D564" s="130">
        <v>12</v>
      </c>
      <c r="E564" s="130">
        <v>401</v>
      </c>
      <c r="F564" s="130"/>
      <c r="G564" s="138"/>
      <c r="H564" s="130">
        <v>401</v>
      </c>
      <c r="I564" s="130">
        <v>34085</v>
      </c>
      <c r="J564" s="130">
        <v>4058</v>
      </c>
      <c r="K564" s="130">
        <v>2544</v>
      </c>
      <c r="L564" s="138"/>
      <c r="M564" s="130"/>
    </row>
    <row r="565" spans="1:13" ht="14.25" hidden="1" customHeight="1" outlineLevel="1" x14ac:dyDescent="0.2">
      <c r="A565" s="130">
        <v>25</v>
      </c>
      <c r="B565" s="186" t="s">
        <v>432</v>
      </c>
      <c r="C565" s="186" t="s">
        <v>102</v>
      </c>
      <c r="D565" s="130">
        <v>1</v>
      </c>
      <c r="E565" s="130">
        <v>401</v>
      </c>
      <c r="F565" s="130"/>
      <c r="G565" s="138"/>
      <c r="H565" s="130">
        <v>401</v>
      </c>
      <c r="I565" s="130">
        <v>34085</v>
      </c>
      <c r="J565" s="130">
        <v>4058</v>
      </c>
      <c r="K565" s="130">
        <v>2544</v>
      </c>
      <c r="L565" s="138"/>
      <c r="M565" s="130"/>
    </row>
    <row r="566" spans="1:13" ht="14.25" hidden="1" customHeight="1" outlineLevel="1" x14ac:dyDescent="0.2">
      <c r="A566" s="130">
        <v>25</v>
      </c>
      <c r="B566" s="186" t="s">
        <v>432</v>
      </c>
      <c r="C566" s="186" t="s">
        <v>102</v>
      </c>
      <c r="D566" s="130">
        <v>2</v>
      </c>
      <c r="E566" s="130">
        <v>408</v>
      </c>
      <c r="F566" s="130"/>
      <c r="G566" s="138"/>
      <c r="H566" s="130">
        <v>408</v>
      </c>
      <c r="I566" s="130">
        <v>34680</v>
      </c>
      <c r="J566" s="130">
        <v>4129</v>
      </c>
      <c r="K566" s="130">
        <v>2588</v>
      </c>
      <c r="L566" s="138"/>
      <c r="M566" s="130"/>
    </row>
    <row r="567" spans="1:13" ht="14.25" hidden="1" customHeight="1" outlineLevel="1" x14ac:dyDescent="0.2">
      <c r="A567" s="130">
        <v>25</v>
      </c>
      <c r="B567" s="186" t="s">
        <v>432</v>
      </c>
      <c r="C567" s="186" t="s">
        <v>102</v>
      </c>
      <c r="D567" s="130">
        <v>3</v>
      </c>
      <c r="E567" s="130">
        <v>415</v>
      </c>
      <c r="F567" s="130"/>
      <c r="G567" s="138"/>
      <c r="H567" s="130">
        <v>415</v>
      </c>
      <c r="I567" s="130">
        <v>35275</v>
      </c>
      <c r="J567" s="130">
        <v>4199</v>
      </c>
      <c r="K567" s="130">
        <v>2632</v>
      </c>
      <c r="L567" s="138"/>
      <c r="M567" s="130"/>
    </row>
    <row r="568" spans="1:13" ht="14.25" hidden="1" customHeight="1" outlineLevel="1" x14ac:dyDescent="0.2">
      <c r="A568" s="130">
        <v>25</v>
      </c>
      <c r="B568" s="186" t="s">
        <v>432</v>
      </c>
      <c r="C568" s="186" t="s">
        <v>102</v>
      </c>
      <c r="D568" s="130">
        <v>4</v>
      </c>
      <c r="E568" s="130">
        <v>422</v>
      </c>
      <c r="F568" s="130"/>
      <c r="G568" s="138"/>
      <c r="H568" s="130">
        <v>422</v>
      </c>
      <c r="I568" s="130">
        <v>35870</v>
      </c>
      <c r="J568" s="130">
        <v>4270</v>
      </c>
      <c r="K568" s="130">
        <v>2677</v>
      </c>
      <c r="L568" s="138"/>
      <c r="M568" s="130"/>
    </row>
    <row r="569" spans="1:13" ht="14.25" hidden="1" customHeight="1" outlineLevel="1" x14ac:dyDescent="0.2">
      <c r="A569" s="130">
        <v>25</v>
      </c>
      <c r="B569" s="186" t="s">
        <v>432</v>
      </c>
      <c r="C569" s="186" t="s">
        <v>102</v>
      </c>
      <c r="D569" s="130">
        <v>5</v>
      </c>
      <c r="E569" s="130">
        <v>429</v>
      </c>
      <c r="F569" s="130"/>
      <c r="G569" s="138"/>
      <c r="H569" s="130">
        <v>429</v>
      </c>
      <c r="I569" s="130">
        <v>36465</v>
      </c>
      <c r="J569" s="130">
        <v>4341</v>
      </c>
      <c r="K569" s="130">
        <v>2721</v>
      </c>
      <c r="L569" s="138"/>
      <c r="M569" s="130"/>
    </row>
    <row r="570" spans="1:13" ht="14.25" hidden="1" customHeight="1" outlineLevel="1" x14ac:dyDescent="0.2">
      <c r="A570" s="130">
        <v>25</v>
      </c>
      <c r="B570" s="186" t="s">
        <v>432</v>
      </c>
      <c r="C570" s="186" t="s">
        <v>102</v>
      </c>
      <c r="D570" s="130">
        <v>6</v>
      </c>
      <c r="E570" s="130">
        <v>436</v>
      </c>
      <c r="F570" s="130"/>
      <c r="G570" s="138"/>
      <c r="H570" s="130">
        <v>436</v>
      </c>
      <c r="I570" s="130">
        <v>37060</v>
      </c>
      <c r="J570" s="130">
        <v>4412</v>
      </c>
      <c r="K570" s="130">
        <v>2766</v>
      </c>
      <c r="L570" s="138"/>
      <c r="M570" s="130"/>
    </row>
    <row r="571" spans="1:13" ht="14.25" hidden="1" customHeight="1" outlineLevel="1" x14ac:dyDescent="0.2">
      <c r="A571" s="130">
        <v>25</v>
      </c>
      <c r="B571" s="186" t="s">
        <v>432</v>
      </c>
      <c r="C571" s="186" t="s">
        <v>102</v>
      </c>
      <c r="D571" s="130">
        <v>7</v>
      </c>
      <c r="E571" s="130">
        <v>443</v>
      </c>
      <c r="F571" s="130"/>
      <c r="G571" s="138"/>
      <c r="H571" s="130">
        <v>443</v>
      </c>
      <c r="I571" s="130">
        <v>37655</v>
      </c>
      <c r="J571" s="130">
        <v>4483</v>
      </c>
      <c r="K571" s="130">
        <v>2810</v>
      </c>
      <c r="L571" s="138"/>
      <c r="M571" s="130"/>
    </row>
    <row r="572" spans="1:13" ht="14.25" hidden="1" customHeight="1" outlineLevel="1" x14ac:dyDescent="0.2">
      <c r="A572" s="130">
        <v>25</v>
      </c>
      <c r="B572" s="186" t="s">
        <v>432</v>
      </c>
      <c r="C572" s="186" t="s">
        <v>102</v>
      </c>
      <c r="D572" s="130">
        <v>8</v>
      </c>
      <c r="E572" s="130">
        <v>450</v>
      </c>
      <c r="F572" s="130"/>
      <c r="G572" s="138"/>
      <c r="H572" s="130">
        <v>450</v>
      </c>
      <c r="I572" s="130">
        <v>38250</v>
      </c>
      <c r="J572" s="130">
        <v>4554</v>
      </c>
      <c r="K572" s="130">
        <v>2854</v>
      </c>
      <c r="L572" s="138"/>
      <c r="M572" s="130"/>
    </row>
    <row r="573" spans="1:13" ht="14.25" hidden="1" customHeight="1" outlineLevel="1" x14ac:dyDescent="0.2">
      <c r="A573" s="130">
        <v>25</v>
      </c>
      <c r="B573" s="186" t="s">
        <v>432</v>
      </c>
      <c r="C573" s="186" t="s">
        <v>102</v>
      </c>
      <c r="D573" s="130">
        <v>9</v>
      </c>
      <c r="E573" s="130">
        <v>457</v>
      </c>
      <c r="F573" s="130"/>
      <c r="G573" s="138"/>
      <c r="H573" s="130">
        <v>457</v>
      </c>
      <c r="I573" s="130">
        <v>38845</v>
      </c>
      <c r="J573" s="130">
        <v>4624</v>
      </c>
      <c r="K573" s="130">
        <v>2899</v>
      </c>
      <c r="L573" s="138"/>
      <c r="M573" s="130"/>
    </row>
    <row r="574" spans="1:13" ht="14.25" hidden="1" customHeight="1" outlineLevel="1" x14ac:dyDescent="0.2">
      <c r="A574" s="130">
        <v>25</v>
      </c>
      <c r="B574" s="186" t="s">
        <v>432</v>
      </c>
      <c r="C574" s="186" t="s">
        <v>102</v>
      </c>
      <c r="D574" s="130">
        <v>10</v>
      </c>
      <c r="E574" s="130">
        <v>465</v>
      </c>
      <c r="F574" s="130"/>
      <c r="G574" s="138"/>
      <c r="H574" s="130">
        <v>465</v>
      </c>
      <c r="I574" s="130">
        <v>39525</v>
      </c>
      <c r="J574" s="130">
        <v>4705</v>
      </c>
      <c r="K574" s="130">
        <v>2950</v>
      </c>
      <c r="L574" s="138"/>
      <c r="M574" s="130"/>
    </row>
    <row r="575" spans="1:13" ht="14.25" hidden="1" customHeight="1" outlineLevel="1" x14ac:dyDescent="0.2">
      <c r="A575" s="130">
        <v>25</v>
      </c>
      <c r="B575" s="186" t="s">
        <v>432</v>
      </c>
      <c r="C575" s="186" t="s">
        <v>102</v>
      </c>
      <c r="D575" s="130">
        <v>11</v>
      </c>
      <c r="E575" s="130">
        <v>472</v>
      </c>
      <c r="F575" s="130"/>
      <c r="G575" s="138"/>
      <c r="H575" s="130">
        <v>472</v>
      </c>
      <c r="I575" s="130">
        <v>40120</v>
      </c>
      <c r="J575" s="130">
        <v>4776</v>
      </c>
      <c r="K575" s="130">
        <v>2994</v>
      </c>
      <c r="L575" s="138"/>
      <c r="M575" s="130"/>
    </row>
    <row r="576" spans="1:13" ht="14.25" hidden="1" customHeight="1" outlineLevel="1" x14ac:dyDescent="0.2">
      <c r="A576" s="130">
        <v>25</v>
      </c>
      <c r="B576" s="186" t="s">
        <v>432</v>
      </c>
      <c r="C576" s="186" t="s">
        <v>102</v>
      </c>
      <c r="D576" s="130">
        <v>12</v>
      </c>
      <c r="E576" s="130">
        <v>480</v>
      </c>
      <c r="F576" s="130"/>
      <c r="G576" s="138"/>
      <c r="H576" s="130">
        <v>480</v>
      </c>
      <c r="I576" s="130">
        <v>40800</v>
      </c>
      <c r="J576" s="130">
        <v>4857</v>
      </c>
      <c r="K576" s="130">
        <v>3045</v>
      </c>
      <c r="L576" s="138"/>
      <c r="M576" s="130"/>
    </row>
    <row r="577" spans="1:13" ht="14.25" hidden="1" customHeight="1" outlineLevel="1" x14ac:dyDescent="0.2">
      <c r="A577" s="130">
        <v>25</v>
      </c>
      <c r="B577" s="186" t="s">
        <v>432</v>
      </c>
      <c r="C577" s="186" t="s">
        <v>103</v>
      </c>
      <c r="D577" s="130">
        <v>1</v>
      </c>
      <c r="E577" s="130">
        <v>504</v>
      </c>
      <c r="F577" s="130"/>
      <c r="G577" s="138"/>
      <c r="H577" s="130">
        <v>504</v>
      </c>
      <c r="I577" s="130">
        <v>42840</v>
      </c>
      <c r="J577" s="130">
        <v>5100</v>
      </c>
      <c r="K577" s="130">
        <v>3197</v>
      </c>
      <c r="L577" s="138"/>
      <c r="M577" s="130"/>
    </row>
    <row r="578" spans="1:13" ht="12.75" customHeight="1" collapsed="1" x14ac:dyDescent="0.2">
      <c r="A578" s="128">
        <v>26</v>
      </c>
      <c r="B578" s="185" t="s">
        <v>433</v>
      </c>
      <c r="C578" s="185" t="s">
        <v>101</v>
      </c>
      <c r="D578" s="128">
        <v>1</v>
      </c>
      <c r="E578" s="128">
        <v>870</v>
      </c>
      <c r="F578" s="128"/>
      <c r="G578" s="137"/>
      <c r="H578" s="128">
        <v>870</v>
      </c>
      <c r="I578" s="128">
        <v>870</v>
      </c>
      <c r="J578" s="128" t="s">
        <v>123</v>
      </c>
      <c r="K578" s="128">
        <v>1582</v>
      </c>
      <c r="L578" s="137"/>
      <c r="M578" s="128"/>
    </row>
    <row r="579" spans="1:13" ht="12.75" hidden="1" customHeight="1" outlineLevel="1" x14ac:dyDescent="0.2">
      <c r="A579" s="130">
        <v>26</v>
      </c>
      <c r="B579" s="186" t="s">
        <v>433</v>
      </c>
      <c r="C579" s="186" t="s">
        <v>101</v>
      </c>
      <c r="D579" s="130">
        <v>2</v>
      </c>
      <c r="E579" s="130">
        <v>950</v>
      </c>
      <c r="F579" s="130"/>
      <c r="G579" s="138"/>
      <c r="H579" s="130">
        <v>950</v>
      </c>
      <c r="I579" s="130">
        <v>950</v>
      </c>
      <c r="J579" s="130" t="s">
        <v>123</v>
      </c>
      <c r="K579" s="130">
        <v>1727</v>
      </c>
      <c r="L579" s="138"/>
      <c r="M579" s="130"/>
    </row>
    <row r="580" spans="1:13" ht="12.75" hidden="1" customHeight="1" outlineLevel="1" x14ac:dyDescent="0.2">
      <c r="A580" s="130">
        <v>26</v>
      </c>
      <c r="B580" s="186" t="s">
        <v>433</v>
      </c>
      <c r="C580" s="186" t="s">
        <v>101</v>
      </c>
      <c r="D580" s="130">
        <v>3</v>
      </c>
      <c r="E580" s="130">
        <v>1050</v>
      </c>
      <c r="F580" s="130"/>
      <c r="G580" s="138"/>
      <c r="H580" s="130">
        <v>1050</v>
      </c>
      <c r="I580" s="130">
        <v>1050</v>
      </c>
      <c r="J580" s="130" t="s">
        <v>123</v>
      </c>
      <c r="K580" s="130">
        <v>1909</v>
      </c>
      <c r="L580" s="138"/>
      <c r="M580" s="130"/>
    </row>
    <row r="581" spans="1:13" ht="12.75" hidden="1" customHeight="1" outlineLevel="1" x14ac:dyDescent="0.2">
      <c r="A581" s="130">
        <v>26</v>
      </c>
      <c r="B581" s="186" t="s">
        <v>433</v>
      </c>
      <c r="C581" s="186" t="s">
        <v>101</v>
      </c>
      <c r="D581" s="130">
        <v>4</v>
      </c>
      <c r="E581" s="130">
        <v>1160</v>
      </c>
      <c r="F581" s="130"/>
      <c r="G581" s="138"/>
      <c r="H581" s="130">
        <v>1160</v>
      </c>
      <c r="I581" s="130">
        <v>1160</v>
      </c>
      <c r="J581" s="130" t="s">
        <v>123</v>
      </c>
      <c r="K581" s="130">
        <v>2109</v>
      </c>
      <c r="L581" s="138"/>
      <c r="M581" s="130"/>
    </row>
    <row r="582" spans="1:13" ht="12.75" hidden="1" customHeight="1" outlineLevel="1" x14ac:dyDescent="0.2">
      <c r="A582" s="130">
        <v>26</v>
      </c>
      <c r="B582" s="186" t="s">
        <v>433</v>
      </c>
      <c r="C582" s="186" t="s">
        <v>101</v>
      </c>
      <c r="D582" s="130">
        <v>5</v>
      </c>
      <c r="E582" s="130">
        <v>1280</v>
      </c>
      <c r="F582" s="130"/>
      <c r="G582" s="138"/>
      <c r="H582" s="130">
        <v>1280</v>
      </c>
      <c r="I582" s="130">
        <v>1280</v>
      </c>
      <c r="J582" s="130" t="s">
        <v>123</v>
      </c>
      <c r="K582" s="130">
        <v>2327</v>
      </c>
      <c r="L582" s="138"/>
      <c r="M582" s="130"/>
    </row>
    <row r="583" spans="1:13" ht="12.75" hidden="1" customHeight="1" outlineLevel="1" x14ac:dyDescent="0.2">
      <c r="A583" s="130">
        <v>26</v>
      </c>
      <c r="B583" s="186" t="s">
        <v>433</v>
      </c>
      <c r="C583" s="186" t="s">
        <v>101</v>
      </c>
      <c r="D583" s="130">
        <v>6</v>
      </c>
      <c r="E583" s="130">
        <v>1400</v>
      </c>
      <c r="F583" s="130"/>
      <c r="G583" s="138"/>
      <c r="H583" s="130">
        <v>1400</v>
      </c>
      <c r="I583" s="130">
        <v>1400</v>
      </c>
      <c r="J583" s="130" t="s">
        <v>123</v>
      </c>
      <c r="K583" s="130">
        <v>2545</v>
      </c>
      <c r="L583" s="138"/>
      <c r="M583" s="130"/>
    </row>
    <row r="584" spans="1:13" ht="12.75" hidden="1" customHeight="1" outlineLevel="1" x14ac:dyDescent="0.2">
      <c r="A584" s="130">
        <v>26</v>
      </c>
      <c r="B584" s="186" t="s">
        <v>433</v>
      </c>
      <c r="C584" s="186" t="s">
        <v>101</v>
      </c>
      <c r="D584" s="130">
        <v>7</v>
      </c>
      <c r="E584" s="130">
        <v>1530</v>
      </c>
      <c r="F584" s="130"/>
      <c r="G584" s="138"/>
      <c r="H584" s="130">
        <v>1530</v>
      </c>
      <c r="I584" s="130">
        <v>1530</v>
      </c>
      <c r="J584" s="130" t="s">
        <v>123</v>
      </c>
      <c r="K584" s="130">
        <v>2782</v>
      </c>
      <c r="L584" s="138"/>
      <c r="M584" s="130"/>
    </row>
    <row r="585" spans="1:13" ht="12.75" hidden="1" customHeight="1" outlineLevel="1" x14ac:dyDescent="0.2">
      <c r="A585" s="130">
        <v>26</v>
      </c>
      <c r="B585" s="186" t="s">
        <v>433</v>
      </c>
      <c r="C585" s="186" t="s">
        <v>101</v>
      </c>
      <c r="D585" s="130">
        <v>8</v>
      </c>
      <c r="E585" s="130">
        <v>1690</v>
      </c>
      <c r="F585" s="130"/>
      <c r="G585" s="138"/>
      <c r="H585" s="130">
        <v>1690</v>
      </c>
      <c r="I585" s="130">
        <v>1690</v>
      </c>
      <c r="J585" s="130" t="s">
        <v>123</v>
      </c>
      <c r="K585" s="130">
        <v>3073</v>
      </c>
      <c r="L585" s="138"/>
      <c r="M585" s="130"/>
    </row>
    <row r="586" spans="1:13" ht="12.75" hidden="1" customHeight="1" outlineLevel="1" x14ac:dyDescent="0.2">
      <c r="A586" s="130">
        <v>26</v>
      </c>
      <c r="B586" s="186" t="s">
        <v>433</v>
      </c>
      <c r="C586" s="186" t="s">
        <v>101</v>
      </c>
      <c r="D586" s="130">
        <v>9</v>
      </c>
      <c r="E586" s="130">
        <v>1860</v>
      </c>
      <c r="F586" s="130"/>
      <c r="G586" s="138"/>
      <c r="H586" s="130">
        <v>1860</v>
      </c>
      <c r="I586" s="130">
        <v>1860</v>
      </c>
      <c r="J586" s="130" t="s">
        <v>123</v>
      </c>
      <c r="K586" s="130">
        <v>3382</v>
      </c>
      <c r="L586" s="138"/>
      <c r="M586" s="130"/>
    </row>
    <row r="587" spans="1:13" ht="12.75" hidden="1" customHeight="1" outlineLevel="1" x14ac:dyDescent="0.2">
      <c r="A587" s="130">
        <v>26</v>
      </c>
      <c r="B587" s="186" t="s">
        <v>433</v>
      </c>
      <c r="C587" s="186" t="s">
        <v>101</v>
      </c>
      <c r="D587" s="130">
        <v>10</v>
      </c>
      <c r="E587" s="130">
        <v>2040</v>
      </c>
      <c r="F587" s="130"/>
      <c r="G587" s="138"/>
      <c r="H587" s="130">
        <v>2040</v>
      </c>
      <c r="I587" s="130">
        <v>2040</v>
      </c>
      <c r="J587" s="130" t="s">
        <v>123</v>
      </c>
      <c r="K587" s="130">
        <v>3709</v>
      </c>
      <c r="L587" s="138"/>
      <c r="M587" s="130"/>
    </row>
    <row r="588" spans="1:13" ht="12.75" hidden="1" customHeight="1" outlineLevel="1" x14ac:dyDescent="0.2">
      <c r="A588" s="130">
        <v>26</v>
      </c>
      <c r="B588" s="186" t="s">
        <v>433</v>
      </c>
      <c r="C588" s="186" t="s">
        <v>101</v>
      </c>
      <c r="D588" s="130">
        <v>11</v>
      </c>
      <c r="E588" s="130">
        <v>2240</v>
      </c>
      <c r="F588" s="130"/>
      <c r="G588" s="138"/>
      <c r="H588" s="130">
        <v>2240</v>
      </c>
      <c r="I588" s="130">
        <v>2240</v>
      </c>
      <c r="J588" s="130" t="s">
        <v>123</v>
      </c>
      <c r="K588" s="130">
        <v>4073</v>
      </c>
      <c r="L588" s="138"/>
      <c r="M588" s="130"/>
    </row>
    <row r="589" spans="1:13" ht="12.75" hidden="1" customHeight="1" outlineLevel="1" x14ac:dyDescent="0.2">
      <c r="A589" s="130">
        <v>26</v>
      </c>
      <c r="B589" s="186" t="s">
        <v>433</v>
      </c>
      <c r="C589" s="186" t="s">
        <v>101</v>
      </c>
      <c r="D589" s="130">
        <v>12</v>
      </c>
      <c r="E589" s="130">
        <v>2460</v>
      </c>
      <c r="F589" s="130"/>
      <c r="G589" s="138"/>
      <c r="H589" s="130">
        <v>2460</v>
      </c>
      <c r="I589" s="130">
        <v>2460</v>
      </c>
      <c r="J589" s="130" t="s">
        <v>123</v>
      </c>
      <c r="K589" s="130">
        <v>4473</v>
      </c>
      <c r="L589" s="138"/>
      <c r="M589" s="130"/>
    </row>
    <row r="590" spans="1:13" ht="12.75" hidden="1" customHeight="1" outlineLevel="1" x14ac:dyDescent="0.2">
      <c r="A590" s="130">
        <v>26</v>
      </c>
      <c r="B590" s="186" t="s">
        <v>433</v>
      </c>
      <c r="C590" s="186" t="s">
        <v>102</v>
      </c>
      <c r="D590" s="130">
        <v>1</v>
      </c>
      <c r="E590" s="130">
        <v>2460</v>
      </c>
      <c r="F590" s="130"/>
      <c r="G590" s="138"/>
      <c r="H590" s="130">
        <v>2460</v>
      </c>
      <c r="I590" s="130">
        <v>2460</v>
      </c>
      <c r="J590" s="130" t="s">
        <v>123</v>
      </c>
      <c r="K590" s="130">
        <v>4473</v>
      </c>
      <c r="L590" s="138"/>
      <c r="M590" s="130"/>
    </row>
    <row r="591" spans="1:13" ht="12.75" hidden="1" customHeight="1" outlineLevel="1" x14ac:dyDescent="0.2">
      <c r="A591" s="130">
        <v>26</v>
      </c>
      <c r="B591" s="186" t="s">
        <v>433</v>
      </c>
      <c r="C591" s="186" t="s">
        <v>102</v>
      </c>
      <c r="D591" s="130">
        <v>2</v>
      </c>
      <c r="E591" s="130">
        <v>2505</v>
      </c>
      <c r="F591" s="130"/>
      <c r="G591" s="138"/>
      <c r="H591" s="130">
        <v>2505</v>
      </c>
      <c r="I591" s="130">
        <v>2505</v>
      </c>
      <c r="J591" s="130" t="s">
        <v>123</v>
      </c>
      <c r="K591" s="130">
        <v>4555</v>
      </c>
      <c r="L591" s="138"/>
      <c r="M591" s="130"/>
    </row>
    <row r="592" spans="1:13" ht="12.75" hidden="1" customHeight="1" outlineLevel="1" x14ac:dyDescent="0.2">
      <c r="A592" s="130">
        <v>26</v>
      </c>
      <c r="B592" s="186" t="s">
        <v>433</v>
      </c>
      <c r="C592" s="186" t="s">
        <v>102</v>
      </c>
      <c r="D592" s="130">
        <v>3</v>
      </c>
      <c r="E592" s="130">
        <v>2550</v>
      </c>
      <c r="F592" s="130"/>
      <c r="G592" s="138"/>
      <c r="H592" s="130">
        <v>2550</v>
      </c>
      <c r="I592" s="130">
        <v>2550</v>
      </c>
      <c r="J592" s="130" t="s">
        <v>123</v>
      </c>
      <c r="K592" s="130">
        <v>4636</v>
      </c>
      <c r="L592" s="138"/>
      <c r="M592" s="130"/>
    </row>
    <row r="593" spans="1:13" ht="12.75" hidden="1" customHeight="1" outlineLevel="1" x14ac:dyDescent="0.2">
      <c r="A593" s="130">
        <v>26</v>
      </c>
      <c r="B593" s="186" t="s">
        <v>433</v>
      </c>
      <c r="C593" s="186" t="s">
        <v>102</v>
      </c>
      <c r="D593" s="130">
        <v>4</v>
      </c>
      <c r="E593" s="130">
        <v>2595</v>
      </c>
      <c r="F593" s="130"/>
      <c r="G593" s="138"/>
      <c r="H593" s="130">
        <v>2595</v>
      </c>
      <c r="I593" s="130">
        <v>2595</v>
      </c>
      <c r="J593" s="130" t="s">
        <v>123</v>
      </c>
      <c r="K593" s="130">
        <v>4718</v>
      </c>
      <c r="L593" s="138"/>
      <c r="M593" s="130"/>
    </row>
    <row r="594" spans="1:13" ht="12.75" hidden="1" customHeight="1" outlineLevel="1" x14ac:dyDescent="0.2">
      <c r="A594" s="130">
        <v>26</v>
      </c>
      <c r="B594" s="186" t="s">
        <v>433</v>
      </c>
      <c r="C594" s="186" t="s">
        <v>102</v>
      </c>
      <c r="D594" s="130">
        <v>5</v>
      </c>
      <c r="E594" s="130">
        <v>2640</v>
      </c>
      <c r="F594" s="130"/>
      <c r="G594" s="138"/>
      <c r="H594" s="130">
        <v>2640</v>
      </c>
      <c r="I594" s="130">
        <v>2640</v>
      </c>
      <c r="J594" s="130" t="s">
        <v>123</v>
      </c>
      <c r="K594" s="130">
        <v>4800</v>
      </c>
      <c r="L594" s="138"/>
      <c r="M594" s="130"/>
    </row>
    <row r="595" spans="1:13" ht="12.75" hidden="1" customHeight="1" outlineLevel="1" x14ac:dyDescent="0.2">
      <c r="A595" s="130">
        <v>26</v>
      </c>
      <c r="B595" s="186" t="s">
        <v>433</v>
      </c>
      <c r="C595" s="186" t="s">
        <v>102</v>
      </c>
      <c r="D595" s="130">
        <v>6</v>
      </c>
      <c r="E595" s="130">
        <v>2685</v>
      </c>
      <c r="F595" s="130"/>
      <c r="G595" s="138"/>
      <c r="H595" s="130">
        <v>2685</v>
      </c>
      <c r="I595" s="130">
        <v>2685</v>
      </c>
      <c r="J595" s="130" t="s">
        <v>123</v>
      </c>
      <c r="K595" s="130">
        <v>4882</v>
      </c>
      <c r="L595" s="138"/>
      <c r="M595" s="130"/>
    </row>
    <row r="596" spans="1:13" ht="12.75" hidden="1" customHeight="1" outlineLevel="1" x14ac:dyDescent="0.2">
      <c r="A596" s="130">
        <v>26</v>
      </c>
      <c r="B596" s="186" t="s">
        <v>433</v>
      </c>
      <c r="C596" s="186" t="s">
        <v>102</v>
      </c>
      <c r="D596" s="130">
        <v>7</v>
      </c>
      <c r="E596" s="130">
        <v>2730</v>
      </c>
      <c r="F596" s="130"/>
      <c r="G596" s="138"/>
      <c r="H596" s="130">
        <v>2730</v>
      </c>
      <c r="I596" s="130">
        <v>2730</v>
      </c>
      <c r="J596" s="130" t="s">
        <v>123</v>
      </c>
      <c r="K596" s="130">
        <v>4964</v>
      </c>
      <c r="L596" s="138"/>
      <c r="M596" s="130"/>
    </row>
    <row r="597" spans="1:13" ht="12.75" hidden="1" customHeight="1" outlineLevel="1" x14ac:dyDescent="0.2">
      <c r="A597" s="130">
        <v>26</v>
      </c>
      <c r="B597" s="186" t="s">
        <v>433</v>
      </c>
      <c r="C597" s="186" t="s">
        <v>102</v>
      </c>
      <c r="D597" s="130">
        <v>8</v>
      </c>
      <c r="E597" s="130">
        <v>2775</v>
      </c>
      <c r="F597" s="130"/>
      <c r="G597" s="138"/>
      <c r="H597" s="130">
        <v>2775</v>
      </c>
      <c r="I597" s="130">
        <v>2775</v>
      </c>
      <c r="J597" s="130" t="s">
        <v>123</v>
      </c>
      <c r="K597" s="130">
        <v>5045</v>
      </c>
      <c r="L597" s="138"/>
      <c r="M597" s="130"/>
    </row>
    <row r="598" spans="1:13" ht="12.75" hidden="1" customHeight="1" outlineLevel="1" x14ac:dyDescent="0.2">
      <c r="A598" s="130">
        <v>26</v>
      </c>
      <c r="B598" s="186" t="s">
        <v>433</v>
      </c>
      <c r="C598" s="186" t="s">
        <v>102</v>
      </c>
      <c r="D598" s="130">
        <v>9</v>
      </c>
      <c r="E598" s="130">
        <v>2820</v>
      </c>
      <c r="F598" s="130"/>
      <c r="G598" s="138"/>
      <c r="H598" s="130">
        <v>2820</v>
      </c>
      <c r="I598" s="130">
        <v>2820</v>
      </c>
      <c r="J598" s="130" t="s">
        <v>123</v>
      </c>
      <c r="K598" s="130">
        <v>5127</v>
      </c>
      <c r="L598" s="138"/>
      <c r="M598" s="130"/>
    </row>
    <row r="599" spans="1:13" ht="12.75" hidden="1" customHeight="1" outlineLevel="1" x14ac:dyDescent="0.2">
      <c r="A599" s="130">
        <v>26</v>
      </c>
      <c r="B599" s="186" t="s">
        <v>433</v>
      </c>
      <c r="C599" s="186" t="s">
        <v>102</v>
      </c>
      <c r="D599" s="130">
        <v>10</v>
      </c>
      <c r="E599" s="130">
        <v>2865</v>
      </c>
      <c r="F599" s="130"/>
      <c r="G599" s="138"/>
      <c r="H599" s="130">
        <v>2865</v>
      </c>
      <c r="I599" s="130">
        <v>2865</v>
      </c>
      <c r="J599" s="130" t="s">
        <v>123</v>
      </c>
      <c r="K599" s="130">
        <v>5209</v>
      </c>
      <c r="L599" s="138"/>
      <c r="M599" s="130"/>
    </row>
    <row r="600" spans="1:13" ht="12.75" hidden="1" customHeight="1" outlineLevel="1" x14ac:dyDescent="0.2">
      <c r="A600" s="130">
        <v>26</v>
      </c>
      <c r="B600" s="186" t="s">
        <v>433</v>
      </c>
      <c r="C600" s="186" t="s">
        <v>102</v>
      </c>
      <c r="D600" s="130">
        <v>11</v>
      </c>
      <c r="E600" s="130">
        <v>2910</v>
      </c>
      <c r="F600" s="130"/>
      <c r="G600" s="138"/>
      <c r="H600" s="130">
        <v>2910</v>
      </c>
      <c r="I600" s="130">
        <v>2910</v>
      </c>
      <c r="J600" s="130" t="s">
        <v>123</v>
      </c>
      <c r="K600" s="130">
        <v>5291</v>
      </c>
      <c r="L600" s="138"/>
      <c r="M600" s="130"/>
    </row>
    <row r="601" spans="1:13" ht="12.75" hidden="1" customHeight="1" outlineLevel="1" x14ac:dyDescent="0.2">
      <c r="A601" s="130">
        <v>26</v>
      </c>
      <c r="B601" s="186" t="s">
        <v>433</v>
      </c>
      <c r="C601" s="186" t="s">
        <v>102</v>
      </c>
      <c r="D601" s="130">
        <v>12</v>
      </c>
      <c r="E601" s="130">
        <v>2955</v>
      </c>
      <c r="F601" s="130"/>
      <c r="G601" s="138"/>
      <c r="H601" s="130">
        <v>2955</v>
      </c>
      <c r="I601" s="130">
        <v>2955</v>
      </c>
      <c r="J601" s="130" t="s">
        <v>123</v>
      </c>
      <c r="K601" s="130">
        <v>5373</v>
      </c>
      <c r="L601" s="138"/>
      <c r="M601" s="130"/>
    </row>
    <row r="602" spans="1:13" ht="12.75" hidden="1" customHeight="1" outlineLevel="1" x14ac:dyDescent="0.2">
      <c r="A602" s="130">
        <v>26</v>
      </c>
      <c r="B602" s="186" t="s">
        <v>433</v>
      </c>
      <c r="C602" s="186" t="s">
        <v>103</v>
      </c>
      <c r="D602" s="130">
        <v>1</v>
      </c>
      <c r="E602" s="130">
        <v>3102.75</v>
      </c>
      <c r="F602" s="130"/>
      <c r="G602" s="138"/>
      <c r="H602" s="130">
        <v>3102.75</v>
      </c>
      <c r="I602" s="130">
        <v>3102.75</v>
      </c>
      <c r="J602" s="130" t="s">
        <v>123</v>
      </c>
      <c r="K602" s="130">
        <v>5641</v>
      </c>
      <c r="L602" s="138"/>
      <c r="M602" s="130"/>
    </row>
    <row r="603" spans="1:13" ht="14.25" customHeight="1" collapsed="1" x14ac:dyDescent="0.2">
      <c r="A603" s="128">
        <v>27</v>
      </c>
      <c r="B603" s="185" t="s">
        <v>434</v>
      </c>
      <c r="C603" s="185" t="s">
        <v>101</v>
      </c>
      <c r="D603" s="128">
        <v>1</v>
      </c>
      <c r="E603" s="128" t="s">
        <v>123</v>
      </c>
      <c r="F603" s="128"/>
      <c r="G603" s="137"/>
      <c r="H603" s="128" t="s">
        <v>123</v>
      </c>
      <c r="I603" s="128" t="s">
        <v>123</v>
      </c>
      <c r="J603" s="128" t="s">
        <v>123</v>
      </c>
      <c r="K603" s="128" t="s">
        <v>123</v>
      </c>
      <c r="L603" s="137"/>
      <c r="M603" s="128"/>
    </row>
    <row r="604" spans="1:13" ht="14.25" hidden="1" customHeight="1" outlineLevel="1" x14ac:dyDescent="0.2">
      <c r="A604" s="130">
        <v>27</v>
      </c>
      <c r="B604" s="186" t="s">
        <v>434</v>
      </c>
      <c r="C604" s="186" t="s">
        <v>101</v>
      </c>
      <c r="D604" s="130">
        <v>2</v>
      </c>
      <c r="E604" s="130" t="s">
        <v>123</v>
      </c>
      <c r="F604" s="130"/>
      <c r="G604" s="138"/>
      <c r="H604" s="130" t="s">
        <v>123</v>
      </c>
      <c r="I604" s="130" t="s">
        <v>123</v>
      </c>
      <c r="J604" s="130" t="s">
        <v>123</v>
      </c>
      <c r="K604" s="130" t="s">
        <v>123</v>
      </c>
      <c r="L604" s="138"/>
      <c r="M604" s="130"/>
    </row>
    <row r="605" spans="1:13" ht="14.25" hidden="1" customHeight="1" outlineLevel="1" x14ac:dyDescent="0.2">
      <c r="A605" s="130">
        <v>27</v>
      </c>
      <c r="B605" s="186" t="s">
        <v>434</v>
      </c>
      <c r="C605" s="186" t="s">
        <v>101</v>
      </c>
      <c r="D605" s="130">
        <v>3</v>
      </c>
      <c r="E605" s="130" t="s">
        <v>123</v>
      </c>
      <c r="F605" s="130"/>
      <c r="G605" s="138"/>
      <c r="H605" s="130" t="s">
        <v>123</v>
      </c>
      <c r="I605" s="130" t="s">
        <v>123</v>
      </c>
      <c r="J605" s="130" t="s">
        <v>123</v>
      </c>
      <c r="K605" s="130" t="s">
        <v>123</v>
      </c>
      <c r="L605" s="138"/>
      <c r="M605" s="130"/>
    </row>
    <row r="606" spans="1:13" ht="14.25" hidden="1" customHeight="1" outlineLevel="1" x14ac:dyDescent="0.2">
      <c r="A606" s="130">
        <v>27</v>
      </c>
      <c r="B606" s="186" t="s">
        <v>434</v>
      </c>
      <c r="C606" s="186" t="s">
        <v>101</v>
      </c>
      <c r="D606" s="130">
        <v>4</v>
      </c>
      <c r="E606" s="130" t="s">
        <v>123</v>
      </c>
      <c r="F606" s="130"/>
      <c r="G606" s="138"/>
      <c r="H606" s="130" t="s">
        <v>123</v>
      </c>
      <c r="I606" s="130" t="s">
        <v>123</v>
      </c>
      <c r="J606" s="130" t="s">
        <v>123</v>
      </c>
      <c r="K606" s="130" t="s">
        <v>123</v>
      </c>
      <c r="L606" s="138"/>
      <c r="M606" s="130"/>
    </row>
    <row r="607" spans="1:13" ht="14.25" hidden="1" customHeight="1" outlineLevel="1" x14ac:dyDescent="0.2">
      <c r="A607" s="130">
        <v>27</v>
      </c>
      <c r="B607" s="186" t="s">
        <v>434</v>
      </c>
      <c r="C607" s="186" t="s">
        <v>101</v>
      </c>
      <c r="D607" s="130">
        <v>5</v>
      </c>
      <c r="E607" s="130">
        <v>610</v>
      </c>
      <c r="F607" s="130"/>
      <c r="G607" s="138"/>
      <c r="H607" s="130">
        <v>8540</v>
      </c>
      <c r="I607" s="130">
        <v>8540</v>
      </c>
      <c r="J607" s="130" t="s">
        <v>123</v>
      </c>
      <c r="K607" s="130">
        <v>569</v>
      </c>
      <c r="L607" s="138"/>
      <c r="M607" s="130"/>
    </row>
    <row r="608" spans="1:13" ht="14.25" hidden="1" customHeight="1" outlineLevel="1" x14ac:dyDescent="0.2">
      <c r="A608" s="130">
        <v>27</v>
      </c>
      <c r="B608" s="186" t="s">
        <v>434</v>
      </c>
      <c r="C608" s="186" t="s">
        <v>101</v>
      </c>
      <c r="D608" s="130">
        <v>6</v>
      </c>
      <c r="E608" s="130">
        <v>670</v>
      </c>
      <c r="F608" s="130"/>
      <c r="G608" s="138"/>
      <c r="H608" s="130">
        <v>9380</v>
      </c>
      <c r="I608" s="130">
        <v>9380</v>
      </c>
      <c r="J608" s="130" t="s">
        <v>123</v>
      </c>
      <c r="K608" s="130">
        <v>625</v>
      </c>
      <c r="L608" s="138"/>
      <c r="M608" s="130"/>
    </row>
    <row r="609" spans="1:13" ht="14.25" hidden="1" customHeight="1" outlineLevel="1" x14ac:dyDescent="0.2">
      <c r="A609" s="130">
        <v>27</v>
      </c>
      <c r="B609" s="186" t="s">
        <v>434</v>
      </c>
      <c r="C609" s="186" t="s">
        <v>101</v>
      </c>
      <c r="D609" s="130">
        <v>7</v>
      </c>
      <c r="E609" s="130">
        <v>736</v>
      </c>
      <c r="F609" s="130"/>
      <c r="G609" s="138"/>
      <c r="H609" s="130">
        <v>10304</v>
      </c>
      <c r="I609" s="130">
        <v>10304</v>
      </c>
      <c r="J609" s="130" t="s">
        <v>123</v>
      </c>
      <c r="K609" s="130">
        <v>687</v>
      </c>
      <c r="L609" s="138"/>
      <c r="M609" s="130"/>
    </row>
    <row r="610" spans="1:13" ht="14.25" hidden="1" customHeight="1" outlineLevel="1" x14ac:dyDescent="0.2">
      <c r="A610" s="130">
        <v>27</v>
      </c>
      <c r="B610" s="186" t="s">
        <v>434</v>
      </c>
      <c r="C610" s="186" t="s">
        <v>101</v>
      </c>
      <c r="D610" s="130">
        <v>8</v>
      </c>
      <c r="E610" s="130">
        <v>809</v>
      </c>
      <c r="F610" s="130"/>
      <c r="G610" s="138"/>
      <c r="H610" s="130">
        <v>11326</v>
      </c>
      <c r="I610" s="130">
        <v>11326</v>
      </c>
      <c r="J610" s="130" t="s">
        <v>123</v>
      </c>
      <c r="K610" s="130">
        <v>755</v>
      </c>
      <c r="L610" s="138"/>
      <c r="M610" s="130"/>
    </row>
    <row r="611" spans="1:13" ht="14.25" hidden="1" customHeight="1" outlineLevel="1" x14ac:dyDescent="0.2">
      <c r="A611" s="130">
        <v>27</v>
      </c>
      <c r="B611" s="186" t="s">
        <v>434</v>
      </c>
      <c r="C611" s="186" t="s">
        <v>101</v>
      </c>
      <c r="D611" s="130">
        <v>9</v>
      </c>
      <c r="E611" s="130">
        <v>889</v>
      </c>
      <c r="F611" s="130"/>
      <c r="G611" s="138"/>
      <c r="H611" s="130">
        <v>12446</v>
      </c>
      <c r="I611" s="130">
        <v>12446</v>
      </c>
      <c r="J611" s="130" t="s">
        <v>123</v>
      </c>
      <c r="K611" s="130">
        <v>830</v>
      </c>
      <c r="L611" s="138"/>
      <c r="M611" s="130"/>
    </row>
    <row r="612" spans="1:13" ht="14.25" hidden="1" customHeight="1" outlineLevel="1" x14ac:dyDescent="0.2">
      <c r="A612" s="130">
        <v>27</v>
      </c>
      <c r="B612" s="186" t="s">
        <v>434</v>
      </c>
      <c r="C612" s="186" t="s">
        <v>101</v>
      </c>
      <c r="D612" s="130">
        <v>10</v>
      </c>
      <c r="E612" s="130">
        <v>977</v>
      </c>
      <c r="F612" s="130"/>
      <c r="G612" s="138"/>
      <c r="H612" s="130">
        <v>13678</v>
      </c>
      <c r="I612" s="130">
        <v>13678</v>
      </c>
      <c r="J612" s="130" t="s">
        <v>123</v>
      </c>
      <c r="K612" s="130">
        <v>912</v>
      </c>
      <c r="L612" s="138"/>
      <c r="M612" s="130"/>
    </row>
    <row r="613" spans="1:13" ht="14.25" hidden="1" customHeight="1" outlineLevel="1" x14ac:dyDescent="0.2">
      <c r="A613" s="130">
        <v>27</v>
      </c>
      <c r="B613" s="186" t="s">
        <v>434</v>
      </c>
      <c r="C613" s="186" t="s">
        <v>101</v>
      </c>
      <c r="D613" s="130">
        <v>11</v>
      </c>
      <c r="E613" s="130">
        <v>1074</v>
      </c>
      <c r="F613" s="130"/>
      <c r="G613" s="138"/>
      <c r="H613" s="130">
        <v>15036</v>
      </c>
      <c r="I613" s="130">
        <v>15036</v>
      </c>
      <c r="J613" s="130" t="s">
        <v>123</v>
      </c>
      <c r="K613" s="130">
        <v>1002</v>
      </c>
      <c r="L613" s="138"/>
      <c r="M613" s="130"/>
    </row>
    <row r="614" spans="1:13" ht="14.25" hidden="1" customHeight="1" outlineLevel="1" x14ac:dyDescent="0.2">
      <c r="A614" s="130">
        <v>27</v>
      </c>
      <c r="B614" s="186" t="s">
        <v>434</v>
      </c>
      <c r="C614" s="186" t="s">
        <v>101</v>
      </c>
      <c r="D614" s="130">
        <v>12</v>
      </c>
      <c r="E614" s="130">
        <v>1180</v>
      </c>
      <c r="F614" s="130"/>
      <c r="G614" s="138"/>
      <c r="H614" s="130">
        <v>16520</v>
      </c>
      <c r="I614" s="130">
        <v>16520</v>
      </c>
      <c r="J614" s="130" t="s">
        <v>123</v>
      </c>
      <c r="K614" s="130">
        <v>1101</v>
      </c>
      <c r="L614" s="138"/>
      <c r="M614" s="130"/>
    </row>
    <row r="615" spans="1:13" ht="14.25" hidden="1" customHeight="1" outlineLevel="1" x14ac:dyDescent="0.2">
      <c r="A615" s="130">
        <v>27</v>
      </c>
      <c r="B615" s="186" t="s">
        <v>434</v>
      </c>
      <c r="C615" s="186" t="s">
        <v>102</v>
      </c>
      <c r="D615" s="130">
        <v>1</v>
      </c>
      <c r="E615" s="130">
        <v>1180</v>
      </c>
      <c r="F615" s="130"/>
      <c r="G615" s="138"/>
      <c r="H615" s="130">
        <v>16520</v>
      </c>
      <c r="I615" s="130">
        <v>16520</v>
      </c>
      <c r="J615" s="130" t="s">
        <v>123</v>
      </c>
      <c r="K615" s="130">
        <v>1101</v>
      </c>
      <c r="L615" s="138"/>
      <c r="M615" s="130"/>
    </row>
    <row r="616" spans="1:13" ht="14.25" hidden="1" customHeight="1" outlineLevel="1" x14ac:dyDescent="0.2">
      <c r="A616" s="130">
        <v>27</v>
      </c>
      <c r="B616" s="186" t="s">
        <v>434</v>
      </c>
      <c r="C616" s="186" t="s">
        <v>102</v>
      </c>
      <c r="D616" s="130">
        <v>2</v>
      </c>
      <c r="E616" s="130">
        <v>1202</v>
      </c>
      <c r="F616" s="130"/>
      <c r="G616" s="138"/>
      <c r="H616" s="130">
        <v>16828</v>
      </c>
      <c r="I616" s="130">
        <v>16828</v>
      </c>
      <c r="J616" s="130" t="s">
        <v>123</v>
      </c>
      <c r="K616" s="130">
        <v>1122</v>
      </c>
      <c r="L616" s="138"/>
      <c r="M616" s="130"/>
    </row>
    <row r="617" spans="1:13" ht="14.25" hidden="1" customHeight="1" outlineLevel="1" x14ac:dyDescent="0.2">
      <c r="A617" s="130">
        <v>27</v>
      </c>
      <c r="B617" s="186" t="s">
        <v>434</v>
      </c>
      <c r="C617" s="186" t="s">
        <v>102</v>
      </c>
      <c r="D617" s="130">
        <v>3</v>
      </c>
      <c r="E617" s="130">
        <v>1224</v>
      </c>
      <c r="F617" s="130"/>
      <c r="G617" s="138"/>
      <c r="H617" s="130">
        <v>17136</v>
      </c>
      <c r="I617" s="130">
        <v>17136</v>
      </c>
      <c r="J617" s="130" t="s">
        <v>123</v>
      </c>
      <c r="K617" s="130">
        <v>1142</v>
      </c>
      <c r="L617" s="138"/>
      <c r="M617" s="130"/>
    </row>
    <row r="618" spans="1:13" ht="14.25" hidden="1" customHeight="1" outlineLevel="1" x14ac:dyDescent="0.2">
      <c r="A618" s="130">
        <v>27</v>
      </c>
      <c r="B618" s="186" t="s">
        <v>434</v>
      </c>
      <c r="C618" s="186" t="s">
        <v>102</v>
      </c>
      <c r="D618" s="130">
        <v>4</v>
      </c>
      <c r="E618" s="130">
        <v>1246</v>
      </c>
      <c r="F618" s="130"/>
      <c r="G618" s="138"/>
      <c r="H618" s="130">
        <v>17444</v>
      </c>
      <c r="I618" s="130">
        <v>17444</v>
      </c>
      <c r="J618" s="130" t="s">
        <v>123</v>
      </c>
      <c r="K618" s="130">
        <v>1163</v>
      </c>
      <c r="L618" s="138"/>
      <c r="M618" s="130"/>
    </row>
    <row r="619" spans="1:13" ht="14.25" hidden="1" customHeight="1" outlineLevel="1" x14ac:dyDescent="0.2">
      <c r="A619" s="130">
        <v>27</v>
      </c>
      <c r="B619" s="186" t="s">
        <v>434</v>
      </c>
      <c r="C619" s="186" t="s">
        <v>102</v>
      </c>
      <c r="D619" s="130">
        <v>5</v>
      </c>
      <c r="E619" s="130">
        <v>1268</v>
      </c>
      <c r="F619" s="130"/>
      <c r="G619" s="138"/>
      <c r="H619" s="130">
        <v>17752</v>
      </c>
      <c r="I619" s="130">
        <v>17752</v>
      </c>
      <c r="J619" s="130" t="s">
        <v>123</v>
      </c>
      <c r="K619" s="130">
        <v>1183</v>
      </c>
      <c r="L619" s="138"/>
      <c r="M619" s="130"/>
    </row>
    <row r="620" spans="1:13" ht="14.25" hidden="1" customHeight="1" outlineLevel="1" x14ac:dyDescent="0.2">
      <c r="A620" s="130">
        <v>27</v>
      </c>
      <c r="B620" s="186" t="s">
        <v>434</v>
      </c>
      <c r="C620" s="186" t="s">
        <v>102</v>
      </c>
      <c r="D620" s="130">
        <v>6</v>
      </c>
      <c r="E620" s="130">
        <v>1290</v>
      </c>
      <c r="F620" s="130"/>
      <c r="G620" s="138"/>
      <c r="H620" s="130">
        <v>18060</v>
      </c>
      <c r="I620" s="130">
        <v>18060</v>
      </c>
      <c r="J620" s="130" t="s">
        <v>123</v>
      </c>
      <c r="K620" s="130">
        <v>1204</v>
      </c>
      <c r="L620" s="138"/>
      <c r="M620" s="130"/>
    </row>
    <row r="621" spans="1:13" ht="14.25" hidden="1" customHeight="1" outlineLevel="1" x14ac:dyDescent="0.2">
      <c r="A621" s="130">
        <v>27</v>
      </c>
      <c r="B621" s="186" t="s">
        <v>434</v>
      </c>
      <c r="C621" s="186" t="s">
        <v>102</v>
      </c>
      <c r="D621" s="130">
        <v>7</v>
      </c>
      <c r="E621" s="130">
        <v>1312</v>
      </c>
      <c r="F621" s="130"/>
      <c r="G621" s="138"/>
      <c r="H621" s="130">
        <v>18368</v>
      </c>
      <c r="I621" s="130">
        <v>18368</v>
      </c>
      <c r="J621" s="130" t="s">
        <v>123</v>
      </c>
      <c r="K621" s="130">
        <v>1225</v>
      </c>
      <c r="L621" s="138"/>
      <c r="M621" s="130"/>
    </row>
    <row r="622" spans="1:13" ht="14.25" hidden="1" customHeight="1" outlineLevel="1" x14ac:dyDescent="0.2">
      <c r="A622" s="130">
        <v>27</v>
      </c>
      <c r="B622" s="186" t="s">
        <v>434</v>
      </c>
      <c r="C622" s="186" t="s">
        <v>102</v>
      </c>
      <c r="D622" s="130">
        <v>8</v>
      </c>
      <c r="E622" s="130">
        <v>1334</v>
      </c>
      <c r="F622" s="130"/>
      <c r="G622" s="138"/>
      <c r="H622" s="130">
        <v>18676</v>
      </c>
      <c r="I622" s="130">
        <v>18676</v>
      </c>
      <c r="J622" s="130" t="s">
        <v>123</v>
      </c>
      <c r="K622" s="130">
        <v>1245</v>
      </c>
      <c r="L622" s="138"/>
      <c r="M622" s="130"/>
    </row>
    <row r="623" spans="1:13" ht="14.25" hidden="1" customHeight="1" outlineLevel="1" x14ac:dyDescent="0.2">
      <c r="A623" s="130">
        <v>27</v>
      </c>
      <c r="B623" s="186" t="s">
        <v>434</v>
      </c>
      <c r="C623" s="186" t="s">
        <v>102</v>
      </c>
      <c r="D623" s="130">
        <v>9</v>
      </c>
      <c r="E623" s="130">
        <v>1356</v>
      </c>
      <c r="F623" s="130"/>
      <c r="G623" s="138"/>
      <c r="H623" s="130">
        <v>18984</v>
      </c>
      <c r="I623" s="130">
        <v>18984</v>
      </c>
      <c r="J623" s="130" t="s">
        <v>123</v>
      </c>
      <c r="K623" s="130">
        <v>1266</v>
      </c>
      <c r="L623" s="138"/>
      <c r="M623" s="130"/>
    </row>
    <row r="624" spans="1:13" ht="14.25" hidden="1" customHeight="1" outlineLevel="1" x14ac:dyDescent="0.2">
      <c r="A624" s="130">
        <v>27</v>
      </c>
      <c r="B624" s="186" t="s">
        <v>434</v>
      </c>
      <c r="C624" s="186" t="s">
        <v>102</v>
      </c>
      <c r="D624" s="130">
        <v>10</v>
      </c>
      <c r="E624" s="130">
        <v>1378</v>
      </c>
      <c r="F624" s="130"/>
      <c r="G624" s="138"/>
      <c r="H624" s="130">
        <v>19292</v>
      </c>
      <c r="I624" s="130">
        <v>19292</v>
      </c>
      <c r="J624" s="130" t="s">
        <v>123</v>
      </c>
      <c r="K624" s="130">
        <v>1286</v>
      </c>
      <c r="L624" s="138"/>
      <c r="M624" s="130"/>
    </row>
    <row r="625" spans="1:13" ht="14.25" hidden="1" customHeight="1" outlineLevel="1" x14ac:dyDescent="0.2">
      <c r="A625" s="130">
        <v>27</v>
      </c>
      <c r="B625" s="186" t="s">
        <v>434</v>
      </c>
      <c r="C625" s="186" t="s">
        <v>102</v>
      </c>
      <c r="D625" s="130">
        <v>11</v>
      </c>
      <c r="E625" s="130">
        <v>1400</v>
      </c>
      <c r="F625" s="130"/>
      <c r="G625" s="138"/>
      <c r="H625" s="130">
        <v>19600</v>
      </c>
      <c r="I625" s="130">
        <v>19600</v>
      </c>
      <c r="J625" s="130" t="s">
        <v>123</v>
      </c>
      <c r="K625" s="130">
        <v>1307</v>
      </c>
      <c r="L625" s="138"/>
      <c r="M625" s="130"/>
    </row>
    <row r="626" spans="1:13" ht="14.25" hidden="1" customHeight="1" outlineLevel="1" x14ac:dyDescent="0.2">
      <c r="A626" s="130">
        <v>27</v>
      </c>
      <c r="B626" s="186" t="s">
        <v>434</v>
      </c>
      <c r="C626" s="186" t="s">
        <v>102</v>
      </c>
      <c r="D626" s="130">
        <v>12</v>
      </c>
      <c r="E626" s="130">
        <v>1422</v>
      </c>
      <c r="F626" s="130"/>
      <c r="G626" s="138"/>
      <c r="H626" s="130">
        <v>19908</v>
      </c>
      <c r="I626" s="130">
        <v>19908</v>
      </c>
      <c r="J626" s="130" t="s">
        <v>123</v>
      </c>
      <c r="K626" s="130">
        <v>1327</v>
      </c>
      <c r="L626" s="138"/>
      <c r="M626" s="130"/>
    </row>
    <row r="627" spans="1:13" ht="14.25" hidden="1" customHeight="1" outlineLevel="1" x14ac:dyDescent="0.2">
      <c r="A627" s="130">
        <v>27</v>
      </c>
      <c r="B627" s="186" t="s">
        <v>434</v>
      </c>
      <c r="C627" s="186" t="s">
        <v>103</v>
      </c>
      <c r="D627" s="130">
        <v>1</v>
      </c>
      <c r="E627" s="130">
        <v>1493.1</v>
      </c>
      <c r="F627" s="130"/>
      <c r="G627" s="138"/>
      <c r="H627" s="130">
        <v>20903.400000000001</v>
      </c>
      <c r="I627" s="130">
        <v>20903.400000000001</v>
      </c>
      <c r="J627" s="130" t="s">
        <v>123</v>
      </c>
      <c r="K627" s="130">
        <v>1394</v>
      </c>
      <c r="L627" s="138"/>
      <c r="M627" s="130"/>
    </row>
    <row r="628" spans="1:13" ht="14.25" customHeight="1" collapsed="1" x14ac:dyDescent="0.2">
      <c r="A628" s="128">
        <v>28</v>
      </c>
      <c r="B628" s="185" t="s">
        <v>435</v>
      </c>
      <c r="C628" s="185" t="s">
        <v>101</v>
      </c>
      <c r="D628" s="128">
        <v>1</v>
      </c>
      <c r="E628" s="128">
        <v>930</v>
      </c>
      <c r="F628" s="128"/>
      <c r="G628" s="137"/>
      <c r="H628" s="128">
        <v>4650</v>
      </c>
      <c r="I628" s="128">
        <v>4650</v>
      </c>
      <c r="J628" s="128" t="s">
        <v>123</v>
      </c>
      <c r="K628" s="128">
        <v>581</v>
      </c>
      <c r="L628" s="137"/>
      <c r="M628" s="128"/>
    </row>
    <row r="629" spans="1:13" ht="14.25" hidden="1" customHeight="1" outlineLevel="1" x14ac:dyDescent="0.2">
      <c r="A629" s="130">
        <v>28</v>
      </c>
      <c r="B629" s="186" t="s">
        <v>435</v>
      </c>
      <c r="C629" s="186" t="s">
        <v>101</v>
      </c>
      <c r="D629" s="130">
        <v>2</v>
      </c>
      <c r="E629" s="130">
        <v>1030</v>
      </c>
      <c r="F629" s="130"/>
      <c r="G629" s="138"/>
      <c r="H629" s="130">
        <v>5150</v>
      </c>
      <c r="I629" s="130">
        <v>5150</v>
      </c>
      <c r="J629" s="130" t="s">
        <v>123</v>
      </c>
      <c r="K629" s="130">
        <v>644</v>
      </c>
      <c r="L629" s="138"/>
      <c r="M629" s="130"/>
    </row>
    <row r="630" spans="1:13" ht="14.25" hidden="1" customHeight="1" outlineLevel="1" x14ac:dyDescent="0.2">
      <c r="A630" s="130">
        <v>28</v>
      </c>
      <c r="B630" s="186" t="s">
        <v>435</v>
      </c>
      <c r="C630" s="186" t="s">
        <v>101</v>
      </c>
      <c r="D630" s="130">
        <v>3</v>
      </c>
      <c r="E630" s="130">
        <v>1130</v>
      </c>
      <c r="F630" s="130"/>
      <c r="G630" s="138"/>
      <c r="H630" s="130">
        <v>5650</v>
      </c>
      <c r="I630" s="130">
        <v>5650</v>
      </c>
      <c r="J630" s="130" t="s">
        <v>123</v>
      </c>
      <c r="K630" s="130">
        <v>706</v>
      </c>
      <c r="L630" s="138"/>
      <c r="M630" s="130"/>
    </row>
    <row r="631" spans="1:13" ht="14.25" hidden="1" customHeight="1" outlineLevel="1" x14ac:dyDescent="0.2">
      <c r="A631" s="130">
        <v>28</v>
      </c>
      <c r="B631" s="186" t="s">
        <v>435</v>
      </c>
      <c r="C631" s="186" t="s">
        <v>101</v>
      </c>
      <c r="D631" s="130">
        <v>4</v>
      </c>
      <c r="E631" s="130">
        <v>1250</v>
      </c>
      <c r="F631" s="130"/>
      <c r="G631" s="138"/>
      <c r="H631" s="130">
        <v>6250</v>
      </c>
      <c r="I631" s="130">
        <v>6250</v>
      </c>
      <c r="J631" s="130" t="s">
        <v>123</v>
      </c>
      <c r="K631" s="130">
        <v>781</v>
      </c>
      <c r="L631" s="138"/>
      <c r="M631" s="130"/>
    </row>
    <row r="632" spans="1:13" ht="14.25" hidden="1" customHeight="1" outlineLevel="1" x14ac:dyDescent="0.2">
      <c r="A632" s="130">
        <v>28</v>
      </c>
      <c r="B632" s="186" t="s">
        <v>435</v>
      </c>
      <c r="C632" s="186" t="s">
        <v>101</v>
      </c>
      <c r="D632" s="130">
        <v>5</v>
      </c>
      <c r="E632" s="130">
        <v>1370</v>
      </c>
      <c r="F632" s="130"/>
      <c r="G632" s="138"/>
      <c r="H632" s="130">
        <v>6850</v>
      </c>
      <c r="I632" s="130">
        <v>6850</v>
      </c>
      <c r="J632" s="130" t="s">
        <v>123</v>
      </c>
      <c r="K632" s="130">
        <v>856</v>
      </c>
      <c r="L632" s="138"/>
      <c r="M632" s="130"/>
    </row>
    <row r="633" spans="1:13" ht="14.25" hidden="1" customHeight="1" outlineLevel="1" x14ac:dyDescent="0.2">
      <c r="A633" s="130">
        <v>28</v>
      </c>
      <c r="B633" s="186" t="s">
        <v>435</v>
      </c>
      <c r="C633" s="186" t="s">
        <v>101</v>
      </c>
      <c r="D633" s="130">
        <v>6</v>
      </c>
      <c r="E633" s="130">
        <v>1500</v>
      </c>
      <c r="F633" s="130"/>
      <c r="G633" s="138"/>
      <c r="H633" s="130">
        <v>7500</v>
      </c>
      <c r="I633" s="130">
        <v>7500</v>
      </c>
      <c r="J633" s="130" t="s">
        <v>123</v>
      </c>
      <c r="K633" s="130">
        <v>938</v>
      </c>
      <c r="L633" s="138"/>
      <c r="M633" s="130"/>
    </row>
    <row r="634" spans="1:13" ht="14.25" hidden="1" customHeight="1" outlineLevel="1" x14ac:dyDescent="0.2">
      <c r="A634" s="130">
        <v>28</v>
      </c>
      <c r="B634" s="186" t="s">
        <v>435</v>
      </c>
      <c r="C634" s="186" t="s">
        <v>101</v>
      </c>
      <c r="D634" s="130">
        <v>7</v>
      </c>
      <c r="E634" s="130">
        <v>1650</v>
      </c>
      <c r="F634" s="130"/>
      <c r="G634" s="138"/>
      <c r="H634" s="130">
        <v>8250</v>
      </c>
      <c r="I634" s="130">
        <v>8250</v>
      </c>
      <c r="J634" s="130" t="s">
        <v>123</v>
      </c>
      <c r="K634" s="130">
        <v>1031</v>
      </c>
      <c r="L634" s="138"/>
      <c r="M634" s="130"/>
    </row>
    <row r="635" spans="1:13" ht="14.25" hidden="1" customHeight="1" outlineLevel="1" x14ac:dyDescent="0.2">
      <c r="A635" s="130">
        <v>28</v>
      </c>
      <c r="B635" s="186" t="s">
        <v>435</v>
      </c>
      <c r="C635" s="186" t="s">
        <v>101</v>
      </c>
      <c r="D635" s="130">
        <v>8</v>
      </c>
      <c r="E635" s="130">
        <v>1800</v>
      </c>
      <c r="F635" s="130"/>
      <c r="G635" s="138"/>
      <c r="H635" s="130">
        <v>9000</v>
      </c>
      <c r="I635" s="130">
        <v>9000</v>
      </c>
      <c r="J635" s="130" t="s">
        <v>123</v>
      </c>
      <c r="K635" s="130">
        <v>1125</v>
      </c>
      <c r="L635" s="138"/>
      <c r="M635" s="130"/>
    </row>
    <row r="636" spans="1:13" ht="14.25" hidden="1" customHeight="1" outlineLevel="1" x14ac:dyDescent="0.2">
      <c r="A636" s="130">
        <v>28</v>
      </c>
      <c r="B636" s="186" t="s">
        <v>435</v>
      </c>
      <c r="C636" s="186" t="s">
        <v>101</v>
      </c>
      <c r="D636" s="130">
        <v>9</v>
      </c>
      <c r="E636" s="130">
        <v>1990</v>
      </c>
      <c r="F636" s="130"/>
      <c r="G636" s="138"/>
      <c r="H636" s="130">
        <v>9950</v>
      </c>
      <c r="I636" s="130">
        <v>9950</v>
      </c>
      <c r="J636" s="130" t="s">
        <v>123</v>
      </c>
      <c r="K636" s="130">
        <v>1244</v>
      </c>
      <c r="L636" s="138"/>
      <c r="M636" s="130"/>
    </row>
    <row r="637" spans="1:13" ht="14.25" hidden="1" customHeight="1" outlineLevel="1" x14ac:dyDescent="0.2">
      <c r="A637" s="130">
        <v>28</v>
      </c>
      <c r="B637" s="186" t="s">
        <v>435</v>
      </c>
      <c r="C637" s="186" t="s">
        <v>101</v>
      </c>
      <c r="D637" s="130">
        <v>10</v>
      </c>
      <c r="E637" s="130">
        <v>2190</v>
      </c>
      <c r="F637" s="130"/>
      <c r="G637" s="138"/>
      <c r="H637" s="130">
        <v>10950</v>
      </c>
      <c r="I637" s="130">
        <v>10950</v>
      </c>
      <c r="J637" s="130" t="s">
        <v>123</v>
      </c>
      <c r="K637" s="130">
        <v>1369</v>
      </c>
      <c r="L637" s="138"/>
      <c r="M637" s="130"/>
    </row>
    <row r="638" spans="1:13" ht="14.25" hidden="1" customHeight="1" outlineLevel="1" x14ac:dyDescent="0.2">
      <c r="A638" s="130">
        <v>28</v>
      </c>
      <c r="B638" s="186" t="s">
        <v>435</v>
      </c>
      <c r="C638" s="186" t="s">
        <v>101</v>
      </c>
      <c r="D638" s="130">
        <v>11</v>
      </c>
      <c r="E638" s="130">
        <v>2410</v>
      </c>
      <c r="F638" s="130"/>
      <c r="G638" s="138"/>
      <c r="H638" s="130">
        <v>12050</v>
      </c>
      <c r="I638" s="130">
        <v>12050</v>
      </c>
      <c r="J638" s="130" t="s">
        <v>123</v>
      </c>
      <c r="K638" s="130">
        <v>1506</v>
      </c>
      <c r="L638" s="138"/>
      <c r="M638" s="130"/>
    </row>
    <row r="639" spans="1:13" ht="14.25" hidden="1" customHeight="1" outlineLevel="1" x14ac:dyDescent="0.2">
      <c r="A639" s="130">
        <v>28</v>
      </c>
      <c r="B639" s="186" t="s">
        <v>435</v>
      </c>
      <c r="C639" s="186" t="s">
        <v>101</v>
      </c>
      <c r="D639" s="130">
        <v>12</v>
      </c>
      <c r="E639" s="130">
        <v>2660</v>
      </c>
      <c r="F639" s="130"/>
      <c r="G639" s="138"/>
      <c r="H639" s="130">
        <v>13300</v>
      </c>
      <c r="I639" s="130">
        <v>13300</v>
      </c>
      <c r="J639" s="130" t="s">
        <v>123</v>
      </c>
      <c r="K639" s="130">
        <v>1662</v>
      </c>
      <c r="L639" s="138"/>
      <c r="M639" s="130"/>
    </row>
    <row r="640" spans="1:13" ht="14.25" hidden="1" customHeight="1" outlineLevel="1" x14ac:dyDescent="0.2">
      <c r="A640" s="130">
        <v>28</v>
      </c>
      <c r="B640" s="186" t="s">
        <v>435</v>
      </c>
      <c r="C640" s="186" t="s">
        <v>102</v>
      </c>
      <c r="D640" s="130">
        <v>1</v>
      </c>
      <c r="E640" s="130">
        <v>2660</v>
      </c>
      <c r="F640" s="130"/>
      <c r="G640" s="138"/>
      <c r="H640" s="130">
        <v>13300</v>
      </c>
      <c r="I640" s="130">
        <v>13300</v>
      </c>
      <c r="J640" s="130" t="s">
        <v>123</v>
      </c>
      <c r="K640" s="130">
        <v>1662</v>
      </c>
      <c r="L640" s="138"/>
      <c r="M640" s="130"/>
    </row>
    <row r="641" spans="1:13" ht="14.25" hidden="1" customHeight="1" outlineLevel="1" x14ac:dyDescent="0.2">
      <c r="A641" s="130">
        <v>28</v>
      </c>
      <c r="B641" s="186" t="s">
        <v>435</v>
      </c>
      <c r="C641" s="186" t="s">
        <v>102</v>
      </c>
      <c r="D641" s="130">
        <v>2</v>
      </c>
      <c r="E641" s="130">
        <v>2700</v>
      </c>
      <c r="F641" s="130"/>
      <c r="G641" s="138"/>
      <c r="H641" s="130">
        <v>13500</v>
      </c>
      <c r="I641" s="130">
        <v>13500</v>
      </c>
      <c r="J641" s="130" t="s">
        <v>123</v>
      </c>
      <c r="K641" s="130">
        <v>1688</v>
      </c>
      <c r="L641" s="138"/>
      <c r="M641" s="130"/>
    </row>
    <row r="642" spans="1:13" ht="14.25" hidden="1" customHeight="1" outlineLevel="1" x14ac:dyDescent="0.2">
      <c r="A642" s="130">
        <v>28</v>
      </c>
      <c r="B642" s="186" t="s">
        <v>435</v>
      </c>
      <c r="C642" s="186" t="s">
        <v>102</v>
      </c>
      <c r="D642" s="130">
        <v>3</v>
      </c>
      <c r="E642" s="130">
        <v>2750</v>
      </c>
      <c r="F642" s="130"/>
      <c r="G642" s="138"/>
      <c r="H642" s="130">
        <v>13750</v>
      </c>
      <c r="I642" s="130">
        <v>13750</v>
      </c>
      <c r="J642" s="130" t="s">
        <v>123</v>
      </c>
      <c r="K642" s="130">
        <v>1719</v>
      </c>
      <c r="L642" s="138"/>
      <c r="M642" s="130"/>
    </row>
    <row r="643" spans="1:13" ht="14.25" hidden="1" customHeight="1" outlineLevel="1" x14ac:dyDescent="0.2">
      <c r="A643" s="130">
        <v>28</v>
      </c>
      <c r="B643" s="186" t="s">
        <v>435</v>
      </c>
      <c r="C643" s="186" t="s">
        <v>102</v>
      </c>
      <c r="D643" s="130">
        <v>4</v>
      </c>
      <c r="E643" s="130">
        <v>2800</v>
      </c>
      <c r="F643" s="130"/>
      <c r="G643" s="138"/>
      <c r="H643" s="130">
        <v>14000</v>
      </c>
      <c r="I643" s="130">
        <v>14000</v>
      </c>
      <c r="J643" s="130" t="s">
        <v>123</v>
      </c>
      <c r="K643" s="130">
        <v>1750</v>
      </c>
      <c r="L643" s="138"/>
      <c r="M643" s="130"/>
    </row>
    <row r="644" spans="1:13" ht="14.25" hidden="1" customHeight="1" outlineLevel="1" x14ac:dyDescent="0.2">
      <c r="A644" s="130">
        <v>28</v>
      </c>
      <c r="B644" s="186" t="s">
        <v>435</v>
      </c>
      <c r="C644" s="186" t="s">
        <v>102</v>
      </c>
      <c r="D644" s="130">
        <v>5</v>
      </c>
      <c r="E644" s="130">
        <v>2850</v>
      </c>
      <c r="F644" s="130"/>
      <c r="G644" s="138"/>
      <c r="H644" s="130">
        <v>14250</v>
      </c>
      <c r="I644" s="130">
        <v>14250</v>
      </c>
      <c r="J644" s="130" t="s">
        <v>123</v>
      </c>
      <c r="K644" s="130">
        <v>1781</v>
      </c>
      <c r="L644" s="138"/>
      <c r="M644" s="130"/>
    </row>
    <row r="645" spans="1:13" ht="14.25" hidden="1" customHeight="1" outlineLevel="1" x14ac:dyDescent="0.2">
      <c r="A645" s="130">
        <v>28</v>
      </c>
      <c r="B645" s="186" t="s">
        <v>435</v>
      </c>
      <c r="C645" s="186" t="s">
        <v>102</v>
      </c>
      <c r="D645" s="130">
        <v>6</v>
      </c>
      <c r="E645" s="130">
        <v>2900</v>
      </c>
      <c r="F645" s="130"/>
      <c r="G645" s="138"/>
      <c r="H645" s="130">
        <v>14500</v>
      </c>
      <c r="I645" s="130">
        <v>14500</v>
      </c>
      <c r="J645" s="130" t="s">
        <v>123</v>
      </c>
      <c r="K645" s="130">
        <v>1812</v>
      </c>
      <c r="L645" s="138"/>
      <c r="M645" s="130"/>
    </row>
    <row r="646" spans="1:13" ht="14.25" hidden="1" customHeight="1" outlineLevel="1" x14ac:dyDescent="0.2">
      <c r="A646" s="130">
        <v>28</v>
      </c>
      <c r="B646" s="186" t="s">
        <v>435</v>
      </c>
      <c r="C646" s="186" t="s">
        <v>102</v>
      </c>
      <c r="D646" s="130">
        <v>7</v>
      </c>
      <c r="E646" s="130">
        <v>2950</v>
      </c>
      <c r="F646" s="130"/>
      <c r="G646" s="138"/>
      <c r="H646" s="130">
        <v>14750</v>
      </c>
      <c r="I646" s="130">
        <v>14750</v>
      </c>
      <c r="J646" s="130" t="s">
        <v>123</v>
      </c>
      <c r="K646" s="130">
        <v>1844</v>
      </c>
      <c r="L646" s="138"/>
      <c r="M646" s="130"/>
    </row>
    <row r="647" spans="1:13" ht="14.25" hidden="1" customHeight="1" outlineLevel="1" x14ac:dyDescent="0.2">
      <c r="A647" s="130">
        <v>28</v>
      </c>
      <c r="B647" s="186" t="s">
        <v>435</v>
      </c>
      <c r="C647" s="186" t="s">
        <v>102</v>
      </c>
      <c r="D647" s="130">
        <v>8</v>
      </c>
      <c r="E647" s="130">
        <v>3000</v>
      </c>
      <c r="F647" s="130"/>
      <c r="G647" s="138"/>
      <c r="H647" s="130">
        <v>15000</v>
      </c>
      <c r="I647" s="130">
        <v>15000</v>
      </c>
      <c r="J647" s="130" t="s">
        <v>123</v>
      </c>
      <c r="K647" s="130">
        <v>1875</v>
      </c>
      <c r="L647" s="138"/>
      <c r="M647" s="130"/>
    </row>
    <row r="648" spans="1:13" ht="14.25" hidden="1" customHeight="1" outlineLevel="1" x14ac:dyDescent="0.2">
      <c r="A648" s="130">
        <v>28</v>
      </c>
      <c r="B648" s="186" t="s">
        <v>435</v>
      </c>
      <c r="C648" s="186" t="s">
        <v>102</v>
      </c>
      <c r="D648" s="130">
        <v>9</v>
      </c>
      <c r="E648" s="130">
        <v>3050</v>
      </c>
      <c r="F648" s="130"/>
      <c r="G648" s="138"/>
      <c r="H648" s="130">
        <v>15250</v>
      </c>
      <c r="I648" s="130">
        <v>15250</v>
      </c>
      <c r="J648" s="130" t="s">
        <v>123</v>
      </c>
      <c r="K648" s="130">
        <v>1906</v>
      </c>
      <c r="L648" s="138"/>
      <c r="M648" s="130"/>
    </row>
    <row r="649" spans="1:13" ht="14.25" hidden="1" customHeight="1" outlineLevel="1" x14ac:dyDescent="0.2">
      <c r="A649" s="130">
        <v>28</v>
      </c>
      <c r="B649" s="186" t="s">
        <v>435</v>
      </c>
      <c r="C649" s="186" t="s">
        <v>102</v>
      </c>
      <c r="D649" s="130">
        <v>10</v>
      </c>
      <c r="E649" s="130">
        <v>3100</v>
      </c>
      <c r="F649" s="130"/>
      <c r="G649" s="138"/>
      <c r="H649" s="130">
        <v>15500</v>
      </c>
      <c r="I649" s="130">
        <v>15500</v>
      </c>
      <c r="J649" s="130" t="s">
        <v>123</v>
      </c>
      <c r="K649" s="130">
        <v>1938</v>
      </c>
      <c r="L649" s="138"/>
      <c r="M649" s="130"/>
    </row>
    <row r="650" spans="1:13" ht="14.25" hidden="1" customHeight="1" outlineLevel="1" x14ac:dyDescent="0.2">
      <c r="A650" s="130">
        <v>28</v>
      </c>
      <c r="B650" s="186" t="s">
        <v>435</v>
      </c>
      <c r="C650" s="186" t="s">
        <v>102</v>
      </c>
      <c r="D650" s="130">
        <v>11</v>
      </c>
      <c r="E650" s="130">
        <v>3140</v>
      </c>
      <c r="F650" s="130"/>
      <c r="G650" s="138"/>
      <c r="H650" s="130">
        <v>15700</v>
      </c>
      <c r="I650" s="130">
        <v>15700</v>
      </c>
      <c r="J650" s="130" t="s">
        <v>123</v>
      </c>
      <c r="K650" s="130">
        <v>1962</v>
      </c>
      <c r="L650" s="138"/>
      <c r="M650" s="130"/>
    </row>
    <row r="651" spans="1:13" ht="14.25" hidden="1" customHeight="1" outlineLevel="1" x14ac:dyDescent="0.2">
      <c r="A651" s="130">
        <v>28</v>
      </c>
      <c r="B651" s="186" t="s">
        <v>435</v>
      </c>
      <c r="C651" s="186" t="s">
        <v>102</v>
      </c>
      <c r="D651" s="130">
        <v>12</v>
      </c>
      <c r="E651" s="130">
        <v>3190</v>
      </c>
      <c r="F651" s="130"/>
      <c r="G651" s="138"/>
      <c r="H651" s="130">
        <v>15950</v>
      </c>
      <c r="I651" s="130">
        <v>15950</v>
      </c>
      <c r="J651" s="130" t="s">
        <v>123</v>
      </c>
      <c r="K651" s="130">
        <v>1994</v>
      </c>
      <c r="L651" s="138"/>
      <c r="M651" s="130"/>
    </row>
    <row r="652" spans="1:13" ht="14.25" hidden="1" customHeight="1" outlineLevel="1" x14ac:dyDescent="0.2">
      <c r="A652" s="130">
        <v>28</v>
      </c>
      <c r="B652" s="186" t="s">
        <v>435</v>
      </c>
      <c r="C652" s="186" t="s">
        <v>103</v>
      </c>
      <c r="D652" s="130">
        <v>1</v>
      </c>
      <c r="E652" s="130">
        <v>3349.5</v>
      </c>
      <c r="F652" s="130"/>
      <c r="G652" s="138"/>
      <c r="H652" s="130">
        <v>16747.5</v>
      </c>
      <c r="I652" s="130">
        <v>16747.5</v>
      </c>
      <c r="J652" s="130" t="s">
        <v>123</v>
      </c>
      <c r="K652" s="130">
        <v>2093</v>
      </c>
      <c r="L652" s="138"/>
      <c r="M652" s="130"/>
    </row>
    <row r="653" spans="1:13" ht="14.25" customHeight="1" collapsed="1" x14ac:dyDescent="0.2">
      <c r="A653" s="128">
        <v>32</v>
      </c>
      <c r="B653" s="185" t="s">
        <v>436</v>
      </c>
      <c r="C653" s="185" t="s">
        <v>101</v>
      </c>
      <c r="D653" s="128">
        <v>1</v>
      </c>
      <c r="E653" s="128">
        <v>495</v>
      </c>
      <c r="F653" s="128"/>
      <c r="G653" s="137"/>
      <c r="H653" s="128">
        <v>2970</v>
      </c>
      <c r="I653" s="128">
        <v>20790</v>
      </c>
      <c r="J653" s="128">
        <v>5198</v>
      </c>
      <c r="K653" s="128">
        <v>1485</v>
      </c>
      <c r="L653" s="137"/>
      <c r="M653" s="128"/>
    </row>
    <row r="654" spans="1:13" ht="14.25" hidden="1" customHeight="1" outlineLevel="1" x14ac:dyDescent="0.2">
      <c r="A654" s="130">
        <v>32</v>
      </c>
      <c r="B654" s="186" t="s">
        <v>436</v>
      </c>
      <c r="C654" s="186" t="s">
        <v>101</v>
      </c>
      <c r="D654" s="130">
        <v>2</v>
      </c>
      <c r="E654" s="130">
        <v>545</v>
      </c>
      <c r="F654" s="130"/>
      <c r="G654" s="138"/>
      <c r="H654" s="130">
        <v>3270</v>
      </c>
      <c r="I654" s="130">
        <v>22890</v>
      </c>
      <c r="J654" s="130">
        <v>5722</v>
      </c>
      <c r="K654" s="130">
        <v>1635</v>
      </c>
      <c r="L654" s="138"/>
      <c r="M654" s="130"/>
    </row>
    <row r="655" spans="1:13" ht="14.25" hidden="1" customHeight="1" outlineLevel="1" x14ac:dyDescent="0.2">
      <c r="A655" s="130">
        <v>32</v>
      </c>
      <c r="B655" s="186" t="s">
        <v>436</v>
      </c>
      <c r="C655" s="186" t="s">
        <v>101</v>
      </c>
      <c r="D655" s="130">
        <v>3</v>
      </c>
      <c r="E655" s="130">
        <v>600</v>
      </c>
      <c r="F655" s="130"/>
      <c r="G655" s="138"/>
      <c r="H655" s="130">
        <v>3600</v>
      </c>
      <c r="I655" s="130">
        <v>25200</v>
      </c>
      <c r="J655" s="130">
        <v>6300</v>
      </c>
      <c r="K655" s="130">
        <v>1800</v>
      </c>
      <c r="L655" s="138"/>
      <c r="M655" s="130"/>
    </row>
    <row r="656" spans="1:13" ht="14.25" hidden="1" customHeight="1" outlineLevel="1" x14ac:dyDescent="0.2">
      <c r="A656" s="130">
        <v>32</v>
      </c>
      <c r="B656" s="186" t="s">
        <v>436</v>
      </c>
      <c r="C656" s="186" t="s">
        <v>101</v>
      </c>
      <c r="D656" s="130">
        <v>4</v>
      </c>
      <c r="E656" s="130">
        <v>660</v>
      </c>
      <c r="F656" s="130"/>
      <c r="G656" s="138"/>
      <c r="H656" s="130">
        <v>3960</v>
      </c>
      <c r="I656" s="130">
        <v>27720</v>
      </c>
      <c r="J656" s="130">
        <v>6930</v>
      </c>
      <c r="K656" s="130">
        <v>1980</v>
      </c>
      <c r="L656" s="138"/>
      <c r="M656" s="130"/>
    </row>
    <row r="657" spans="1:13" ht="14.25" hidden="1" customHeight="1" outlineLevel="1" x14ac:dyDescent="0.2">
      <c r="A657" s="130">
        <v>32</v>
      </c>
      <c r="B657" s="186" t="s">
        <v>436</v>
      </c>
      <c r="C657" s="186" t="s">
        <v>101</v>
      </c>
      <c r="D657" s="130">
        <v>5</v>
      </c>
      <c r="E657" s="130">
        <v>725</v>
      </c>
      <c r="F657" s="130"/>
      <c r="G657" s="138"/>
      <c r="H657" s="130">
        <v>4350</v>
      </c>
      <c r="I657" s="130">
        <v>30450</v>
      </c>
      <c r="J657" s="130">
        <v>7612</v>
      </c>
      <c r="K657" s="130">
        <v>2175</v>
      </c>
      <c r="L657" s="138"/>
      <c r="M657" s="130"/>
    </row>
    <row r="658" spans="1:13" ht="14.25" hidden="1" customHeight="1" outlineLevel="1" x14ac:dyDescent="0.2">
      <c r="A658" s="130">
        <v>32</v>
      </c>
      <c r="B658" s="186" t="s">
        <v>436</v>
      </c>
      <c r="C658" s="186" t="s">
        <v>101</v>
      </c>
      <c r="D658" s="130">
        <v>6</v>
      </c>
      <c r="E658" s="130">
        <v>795</v>
      </c>
      <c r="F658" s="130"/>
      <c r="G658" s="138"/>
      <c r="H658" s="130">
        <v>4770</v>
      </c>
      <c r="I658" s="130">
        <v>33390</v>
      </c>
      <c r="J658" s="130">
        <v>8348</v>
      </c>
      <c r="K658" s="130">
        <v>2385</v>
      </c>
      <c r="L658" s="138"/>
      <c r="M658" s="130"/>
    </row>
    <row r="659" spans="1:13" ht="14.25" hidden="1" customHeight="1" outlineLevel="1" x14ac:dyDescent="0.2">
      <c r="A659" s="130">
        <v>32</v>
      </c>
      <c r="B659" s="186" t="s">
        <v>436</v>
      </c>
      <c r="C659" s="186" t="s">
        <v>101</v>
      </c>
      <c r="D659" s="130">
        <v>7</v>
      </c>
      <c r="E659" s="130">
        <v>875</v>
      </c>
      <c r="F659" s="130"/>
      <c r="G659" s="138"/>
      <c r="H659" s="130">
        <v>5250</v>
      </c>
      <c r="I659" s="130">
        <v>36750</v>
      </c>
      <c r="J659" s="130">
        <v>9188</v>
      </c>
      <c r="K659" s="130">
        <v>2625</v>
      </c>
      <c r="L659" s="138"/>
      <c r="M659" s="130"/>
    </row>
    <row r="660" spans="1:13" ht="14.25" hidden="1" customHeight="1" outlineLevel="1" x14ac:dyDescent="0.2">
      <c r="A660" s="130">
        <v>32</v>
      </c>
      <c r="B660" s="186" t="s">
        <v>436</v>
      </c>
      <c r="C660" s="186" t="s">
        <v>101</v>
      </c>
      <c r="D660" s="130">
        <v>8</v>
      </c>
      <c r="E660" s="130">
        <v>965</v>
      </c>
      <c r="F660" s="130"/>
      <c r="G660" s="138"/>
      <c r="H660" s="130">
        <v>5790</v>
      </c>
      <c r="I660" s="130">
        <v>40530</v>
      </c>
      <c r="J660" s="130">
        <v>10132</v>
      </c>
      <c r="K660" s="130">
        <v>2895</v>
      </c>
      <c r="L660" s="138"/>
      <c r="M660" s="130"/>
    </row>
    <row r="661" spans="1:13" ht="14.25" hidden="1" customHeight="1" outlineLevel="1" x14ac:dyDescent="0.2">
      <c r="A661" s="130">
        <v>32</v>
      </c>
      <c r="B661" s="186" t="s">
        <v>436</v>
      </c>
      <c r="C661" s="186" t="s">
        <v>101</v>
      </c>
      <c r="D661" s="130">
        <v>9</v>
      </c>
      <c r="E661" s="130">
        <v>1060</v>
      </c>
      <c r="F661" s="130"/>
      <c r="G661" s="138"/>
      <c r="H661" s="130">
        <v>6360</v>
      </c>
      <c r="I661" s="130">
        <v>44520</v>
      </c>
      <c r="J661" s="130">
        <v>11130</v>
      </c>
      <c r="K661" s="130">
        <v>3180</v>
      </c>
      <c r="L661" s="138"/>
      <c r="M661" s="130"/>
    </row>
    <row r="662" spans="1:13" ht="14.25" hidden="1" customHeight="1" outlineLevel="1" x14ac:dyDescent="0.2">
      <c r="A662" s="130">
        <v>32</v>
      </c>
      <c r="B662" s="186" t="s">
        <v>436</v>
      </c>
      <c r="C662" s="186" t="s">
        <v>101</v>
      </c>
      <c r="D662" s="130">
        <v>10</v>
      </c>
      <c r="E662" s="130">
        <v>1165</v>
      </c>
      <c r="F662" s="130"/>
      <c r="G662" s="138"/>
      <c r="H662" s="130">
        <v>6990</v>
      </c>
      <c r="I662" s="130">
        <v>48930</v>
      </c>
      <c r="J662" s="130">
        <v>12232</v>
      </c>
      <c r="K662" s="130">
        <v>3495</v>
      </c>
      <c r="L662" s="138"/>
      <c r="M662" s="130"/>
    </row>
    <row r="663" spans="1:13" ht="14.25" hidden="1" customHeight="1" outlineLevel="1" x14ac:dyDescent="0.2">
      <c r="A663" s="130">
        <v>32</v>
      </c>
      <c r="B663" s="186" t="s">
        <v>436</v>
      </c>
      <c r="C663" s="186" t="s">
        <v>101</v>
      </c>
      <c r="D663" s="130">
        <v>11</v>
      </c>
      <c r="E663" s="130">
        <v>1285</v>
      </c>
      <c r="F663" s="130"/>
      <c r="G663" s="138"/>
      <c r="H663" s="130">
        <v>7710</v>
      </c>
      <c r="I663" s="130">
        <v>53970</v>
      </c>
      <c r="J663" s="130">
        <v>13492</v>
      </c>
      <c r="K663" s="130">
        <v>3855</v>
      </c>
      <c r="L663" s="138"/>
      <c r="M663" s="130"/>
    </row>
    <row r="664" spans="1:13" ht="14.25" hidden="1" customHeight="1" outlineLevel="1" x14ac:dyDescent="0.2">
      <c r="A664" s="130">
        <v>32</v>
      </c>
      <c r="B664" s="186" t="s">
        <v>436</v>
      </c>
      <c r="C664" s="186" t="s">
        <v>101</v>
      </c>
      <c r="D664" s="130">
        <v>12</v>
      </c>
      <c r="E664" s="130">
        <v>1410</v>
      </c>
      <c r="F664" s="130"/>
      <c r="G664" s="138"/>
      <c r="H664" s="130">
        <v>8460</v>
      </c>
      <c r="I664" s="130">
        <v>59220</v>
      </c>
      <c r="J664" s="130">
        <v>14805</v>
      </c>
      <c r="K664" s="130">
        <v>4230</v>
      </c>
      <c r="L664" s="138"/>
      <c r="M664" s="130"/>
    </row>
    <row r="665" spans="1:13" ht="14.25" hidden="1" customHeight="1" outlineLevel="1" x14ac:dyDescent="0.2">
      <c r="A665" s="130">
        <v>32</v>
      </c>
      <c r="B665" s="186" t="s">
        <v>436</v>
      </c>
      <c r="C665" s="186" t="s">
        <v>102</v>
      </c>
      <c r="D665" s="130">
        <v>1</v>
      </c>
      <c r="E665" s="130">
        <v>1410</v>
      </c>
      <c r="F665" s="130"/>
      <c r="G665" s="138"/>
      <c r="H665" s="130">
        <v>8460</v>
      </c>
      <c r="I665" s="130">
        <v>59220</v>
      </c>
      <c r="J665" s="130">
        <v>14805</v>
      </c>
      <c r="K665" s="130">
        <v>4230</v>
      </c>
      <c r="L665" s="138"/>
      <c r="M665" s="130"/>
    </row>
    <row r="666" spans="1:13" ht="14.25" hidden="1" customHeight="1" outlineLevel="1" x14ac:dyDescent="0.2">
      <c r="A666" s="130">
        <v>32</v>
      </c>
      <c r="B666" s="186" t="s">
        <v>436</v>
      </c>
      <c r="C666" s="186" t="s">
        <v>102</v>
      </c>
      <c r="D666" s="130">
        <v>2</v>
      </c>
      <c r="E666" s="130">
        <v>1435</v>
      </c>
      <c r="F666" s="130"/>
      <c r="G666" s="138"/>
      <c r="H666" s="130">
        <v>8610</v>
      </c>
      <c r="I666" s="130">
        <v>60270</v>
      </c>
      <c r="J666" s="130">
        <v>15068</v>
      </c>
      <c r="K666" s="130">
        <v>4305</v>
      </c>
      <c r="L666" s="138"/>
      <c r="M666" s="130"/>
    </row>
    <row r="667" spans="1:13" ht="14.25" hidden="1" customHeight="1" outlineLevel="1" x14ac:dyDescent="0.2">
      <c r="A667" s="130">
        <v>32</v>
      </c>
      <c r="B667" s="186" t="s">
        <v>436</v>
      </c>
      <c r="C667" s="186" t="s">
        <v>102</v>
      </c>
      <c r="D667" s="130">
        <v>3</v>
      </c>
      <c r="E667" s="130">
        <v>1460</v>
      </c>
      <c r="F667" s="130"/>
      <c r="G667" s="138"/>
      <c r="H667" s="130">
        <v>8760</v>
      </c>
      <c r="I667" s="130">
        <v>61320</v>
      </c>
      <c r="J667" s="130">
        <v>15330</v>
      </c>
      <c r="K667" s="130">
        <v>4380</v>
      </c>
      <c r="L667" s="138"/>
      <c r="M667" s="130"/>
    </row>
    <row r="668" spans="1:13" ht="14.25" hidden="1" customHeight="1" outlineLevel="1" x14ac:dyDescent="0.2">
      <c r="A668" s="130">
        <v>32</v>
      </c>
      <c r="B668" s="186" t="s">
        <v>436</v>
      </c>
      <c r="C668" s="186" t="s">
        <v>102</v>
      </c>
      <c r="D668" s="130">
        <v>4</v>
      </c>
      <c r="E668" s="130">
        <v>1490</v>
      </c>
      <c r="F668" s="130"/>
      <c r="G668" s="138"/>
      <c r="H668" s="130">
        <v>8940</v>
      </c>
      <c r="I668" s="130">
        <v>62580</v>
      </c>
      <c r="J668" s="130">
        <v>15645</v>
      </c>
      <c r="K668" s="130">
        <v>4470</v>
      </c>
      <c r="L668" s="138"/>
      <c r="M668" s="130"/>
    </row>
    <row r="669" spans="1:13" ht="14.25" hidden="1" customHeight="1" outlineLevel="1" x14ac:dyDescent="0.2">
      <c r="A669" s="130">
        <v>32</v>
      </c>
      <c r="B669" s="186" t="s">
        <v>436</v>
      </c>
      <c r="C669" s="186" t="s">
        <v>102</v>
      </c>
      <c r="D669" s="130">
        <v>5</v>
      </c>
      <c r="E669" s="130">
        <v>1515</v>
      </c>
      <c r="F669" s="130"/>
      <c r="G669" s="138"/>
      <c r="H669" s="130">
        <v>9090</v>
      </c>
      <c r="I669" s="130">
        <v>63630</v>
      </c>
      <c r="J669" s="130">
        <v>15908</v>
      </c>
      <c r="K669" s="130">
        <v>4545</v>
      </c>
      <c r="L669" s="138"/>
      <c r="M669" s="130"/>
    </row>
    <row r="670" spans="1:13" ht="14.25" hidden="1" customHeight="1" outlineLevel="1" x14ac:dyDescent="0.2">
      <c r="A670" s="130">
        <v>32</v>
      </c>
      <c r="B670" s="186" t="s">
        <v>436</v>
      </c>
      <c r="C670" s="186" t="s">
        <v>102</v>
      </c>
      <c r="D670" s="130">
        <v>6</v>
      </c>
      <c r="E670" s="130">
        <v>1540</v>
      </c>
      <c r="F670" s="130"/>
      <c r="G670" s="138"/>
      <c r="H670" s="130">
        <v>9240</v>
      </c>
      <c r="I670" s="130">
        <v>64680</v>
      </c>
      <c r="J670" s="130">
        <v>16170</v>
      </c>
      <c r="K670" s="130">
        <v>4620</v>
      </c>
      <c r="L670" s="138"/>
      <c r="M670" s="130"/>
    </row>
    <row r="671" spans="1:13" ht="14.25" hidden="1" customHeight="1" outlineLevel="1" x14ac:dyDescent="0.2">
      <c r="A671" s="130">
        <v>32</v>
      </c>
      <c r="B671" s="186" t="s">
        <v>436</v>
      </c>
      <c r="C671" s="186" t="s">
        <v>102</v>
      </c>
      <c r="D671" s="130">
        <v>7</v>
      </c>
      <c r="E671" s="130">
        <v>1565</v>
      </c>
      <c r="F671" s="130"/>
      <c r="G671" s="138"/>
      <c r="H671" s="130">
        <v>9390</v>
      </c>
      <c r="I671" s="130">
        <v>65730</v>
      </c>
      <c r="J671" s="130">
        <v>16432</v>
      </c>
      <c r="K671" s="130">
        <v>4695</v>
      </c>
      <c r="L671" s="138"/>
      <c r="M671" s="130"/>
    </row>
    <row r="672" spans="1:13" ht="14.25" hidden="1" customHeight="1" outlineLevel="1" x14ac:dyDescent="0.2">
      <c r="A672" s="130">
        <v>32</v>
      </c>
      <c r="B672" s="186" t="s">
        <v>436</v>
      </c>
      <c r="C672" s="186" t="s">
        <v>102</v>
      </c>
      <c r="D672" s="130">
        <v>8</v>
      </c>
      <c r="E672" s="130">
        <v>1590</v>
      </c>
      <c r="F672" s="130"/>
      <c r="G672" s="138"/>
      <c r="H672" s="130">
        <v>9540</v>
      </c>
      <c r="I672" s="130">
        <v>66780</v>
      </c>
      <c r="J672" s="130">
        <v>16695</v>
      </c>
      <c r="K672" s="130">
        <v>4770</v>
      </c>
      <c r="L672" s="138"/>
      <c r="M672" s="130"/>
    </row>
    <row r="673" spans="1:13" ht="14.25" hidden="1" customHeight="1" outlineLevel="1" x14ac:dyDescent="0.2">
      <c r="A673" s="130">
        <v>32</v>
      </c>
      <c r="B673" s="186" t="s">
        <v>436</v>
      </c>
      <c r="C673" s="186" t="s">
        <v>102</v>
      </c>
      <c r="D673" s="130">
        <v>9</v>
      </c>
      <c r="E673" s="130">
        <v>1615</v>
      </c>
      <c r="F673" s="130"/>
      <c r="G673" s="138"/>
      <c r="H673" s="130">
        <v>9690</v>
      </c>
      <c r="I673" s="130">
        <v>67830</v>
      </c>
      <c r="J673" s="130">
        <v>16958</v>
      </c>
      <c r="K673" s="130">
        <v>4845</v>
      </c>
      <c r="L673" s="138"/>
      <c r="M673" s="130"/>
    </row>
    <row r="674" spans="1:13" ht="14.25" hidden="1" customHeight="1" outlineLevel="1" x14ac:dyDescent="0.2">
      <c r="A674" s="130">
        <v>32</v>
      </c>
      <c r="B674" s="186" t="s">
        <v>436</v>
      </c>
      <c r="C674" s="186" t="s">
        <v>102</v>
      </c>
      <c r="D674" s="130">
        <v>10</v>
      </c>
      <c r="E674" s="130">
        <v>1640</v>
      </c>
      <c r="F674" s="130"/>
      <c r="G674" s="138"/>
      <c r="H674" s="130">
        <v>9840</v>
      </c>
      <c r="I674" s="130">
        <v>68880</v>
      </c>
      <c r="J674" s="130">
        <v>17220</v>
      </c>
      <c r="K674" s="130">
        <v>4920</v>
      </c>
      <c r="L674" s="138"/>
      <c r="M674" s="130"/>
    </row>
    <row r="675" spans="1:13" ht="14.25" hidden="1" customHeight="1" outlineLevel="1" x14ac:dyDescent="0.2">
      <c r="A675" s="130">
        <v>32</v>
      </c>
      <c r="B675" s="186" t="s">
        <v>436</v>
      </c>
      <c r="C675" s="186" t="s">
        <v>102</v>
      </c>
      <c r="D675" s="130">
        <v>11</v>
      </c>
      <c r="E675" s="130">
        <v>1665</v>
      </c>
      <c r="F675" s="130"/>
      <c r="G675" s="138"/>
      <c r="H675" s="130">
        <v>9990</v>
      </c>
      <c r="I675" s="130">
        <v>69930</v>
      </c>
      <c r="J675" s="130">
        <v>17482</v>
      </c>
      <c r="K675" s="130">
        <v>4995</v>
      </c>
      <c r="L675" s="138"/>
      <c r="M675" s="130"/>
    </row>
    <row r="676" spans="1:13" ht="14.25" hidden="1" customHeight="1" outlineLevel="1" x14ac:dyDescent="0.2">
      <c r="A676" s="130">
        <v>32</v>
      </c>
      <c r="B676" s="186" t="s">
        <v>436</v>
      </c>
      <c r="C676" s="186" t="s">
        <v>102</v>
      </c>
      <c r="D676" s="130">
        <v>12</v>
      </c>
      <c r="E676" s="130">
        <v>1690</v>
      </c>
      <c r="F676" s="130"/>
      <c r="G676" s="138"/>
      <c r="H676" s="130">
        <v>10140</v>
      </c>
      <c r="I676" s="130">
        <v>70980</v>
      </c>
      <c r="J676" s="130">
        <v>17745</v>
      </c>
      <c r="K676" s="130">
        <v>5070</v>
      </c>
      <c r="L676" s="138"/>
      <c r="M676" s="130"/>
    </row>
    <row r="677" spans="1:13" ht="14.25" hidden="1" customHeight="1" outlineLevel="1" x14ac:dyDescent="0.2">
      <c r="A677" s="130">
        <v>32</v>
      </c>
      <c r="B677" s="186" t="s">
        <v>436</v>
      </c>
      <c r="C677" s="186" t="s">
        <v>103</v>
      </c>
      <c r="D677" s="130">
        <v>1</v>
      </c>
      <c r="E677" s="130">
        <v>1774.5</v>
      </c>
      <c r="F677" s="130"/>
      <c r="G677" s="138"/>
      <c r="H677" s="130">
        <v>10647</v>
      </c>
      <c r="I677" s="130">
        <v>74529</v>
      </c>
      <c r="J677" s="130">
        <v>18632</v>
      </c>
      <c r="K677" s="130">
        <v>5324</v>
      </c>
      <c r="L677" s="138"/>
      <c r="M677" s="130"/>
    </row>
    <row r="678" spans="1:13" ht="14.25" customHeight="1" collapsed="1" x14ac:dyDescent="0.2">
      <c r="A678" s="128">
        <v>33</v>
      </c>
      <c r="B678" s="185" t="s">
        <v>437</v>
      </c>
      <c r="C678" s="185" t="s">
        <v>101</v>
      </c>
      <c r="D678" s="128">
        <v>1</v>
      </c>
      <c r="E678" s="128">
        <v>485</v>
      </c>
      <c r="F678" s="128"/>
      <c r="G678" s="137"/>
      <c r="H678" s="128">
        <v>1940</v>
      </c>
      <c r="I678" s="128">
        <v>11640</v>
      </c>
      <c r="J678" s="128">
        <v>6467</v>
      </c>
      <c r="K678" s="128">
        <v>1078</v>
      </c>
      <c r="L678" s="137"/>
      <c r="M678" s="128"/>
    </row>
    <row r="679" spans="1:13" ht="14.25" hidden="1" customHeight="1" outlineLevel="1" x14ac:dyDescent="0.2">
      <c r="A679" s="130">
        <v>33</v>
      </c>
      <c r="B679" s="186" t="s">
        <v>437</v>
      </c>
      <c r="C679" s="186" t="s">
        <v>101</v>
      </c>
      <c r="D679" s="130">
        <v>2</v>
      </c>
      <c r="E679" s="130">
        <v>535</v>
      </c>
      <c r="F679" s="130"/>
      <c r="G679" s="138"/>
      <c r="H679" s="130">
        <v>2140</v>
      </c>
      <c r="I679" s="130">
        <v>12840</v>
      </c>
      <c r="J679" s="130">
        <v>7133</v>
      </c>
      <c r="K679" s="130">
        <v>1189</v>
      </c>
      <c r="L679" s="138"/>
      <c r="M679" s="130"/>
    </row>
    <row r="680" spans="1:13" ht="14.25" hidden="1" customHeight="1" outlineLevel="1" x14ac:dyDescent="0.2">
      <c r="A680" s="130">
        <v>33</v>
      </c>
      <c r="B680" s="186" t="s">
        <v>437</v>
      </c>
      <c r="C680" s="186" t="s">
        <v>101</v>
      </c>
      <c r="D680" s="130">
        <v>3</v>
      </c>
      <c r="E680" s="130">
        <v>585</v>
      </c>
      <c r="F680" s="130"/>
      <c r="G680" s="138"/>
      <c r="H680" s="130">
        <v>2340</v>
      </c>
      <c r="I680" s="130">
        <v>14040</v>
      </c>
      <c r="J680" s="130">
        <v>7800</v>
      </c>
      <c r="K680" s="130">
        <v>1300</v>
      </c>
      <c r="L680" s="138"/>
      <c r="M680" s="130"/>
    </row>
    <row r="681" spans="1:13" ht="14.25" hidden="1" customHeight="1" outlineLevel="1" x14ac:dyDescent="0.2">
      <c r="A681" s="130">
        <v>33</v>
      </c>
      <c r="B681" s="186" t="s">
        <v>437</v>
      </c>
      <c r="C681" s="186" t="s">
        <v>101</v>
      </c>
      <c r="D681" s="130">
        <v>4</v>
      </c>
      <c r="E681" s="130">
        <v>645</v>
      </c>
      <c r="F681" s="130"/>
      <c r="G681" s="138"/>
      <c r="H681" s="130">
        <v>2580</v>
      </c>
      <c r="I681" s="130">
        <v>15480</v>
      </c>
      <c r="J681" s="130">
        <v>8600</v>
      </c>
      <c r="K681" s="130">
        <v>1433</v>
      </c>
      <c r="L681" s="138"/>
      <c r="M681" s="130"/>
    </row>
    <row r="682" spans="1:13" ht="14.25" hidden="1" customHeight="1" outlineLevel="1" x14ac:dyDescent="0.2">
      <c r="A682" s="130">
        <v>33</v>
      </c>
      <c r="B682" s="186" t="s">
        <v>437</v>
      </c>
      <c r="C682" s="186" t="s">
        <v>101</v>
      </c>
      <c r="D682" s="130">
        <v>5</v>
      </c>
      <c r="E682" s="130">
        <v>710</v>
      </c>
      <c r="F682" s="130"/>
      <c r="G682" s="138"/>
      <c r="H682" s="130">
        <v>2840</v>
      </c>
      <c r="I682" s="130">
        <v>17040</v>
      </c>
      <c r="J682" s="130">
        <v>9467</v>
      </c>
      <c r="K682" s="130">
        <v>1578</v>
      </c>
      <c r="L682" s="138"/>
      <c r="M682" s="130"/>
    </row>
    <row r="683" spans="1:13" ht="14.25" hidden="1" customHeight="1" outlineLevel="1" x14ac:dyDescent="0.2">
      <c r="A683" s="130">
        <v>33</v>
      </c>
      <c r="B683" s="186" t="s">
        <v>437</v>
      </c>
      <c r="C683" s="186" t="s">
        <v>101</v>
      </c>
      <c r="D683" s="130">
        <v>6</v>
      </c>
      <c r="E683" s="130">
        <v>780</v>
      </c>
      <c r="F683" s="130"/>
      <c r="G683" s="138"/>
      <c r="H683" s="130">
        <v>3120</v>
      </c>
      <c r="I683" s="130">
        <v>18720</v>
      </c>
      <c r="J683" s="130">
        <v>10400</v>
      </c>
      <c r="K683" s="130">
        <v>1733</v>
      </c>
      <c r="L683" s="138"/>
      <c r="M683" s="130"/>
    </row>
    <row r="684" spans="1:13" ht="14.25" hidden="1" customHeight="1" outlineLevel="1" x14ac:dyDescent="0.2">
      <c r="A684" s="130">
        <v>33</v>
      </c>
      <c r="B684" s="186" t="s">
        <v>437</v>
      </c>
      <c r="C684" s="186" t="s">
        <v>101</v>
      </c>
      <c r="D684" s="130">
        <v>7</v>
      </c>
      <c r="E684" s="130">
        <v>860</v>
      </c>
      <c r="F684" s="130"/>
      <c r="G684" s="138"/>
      <c r="H684" s="130">
        <v>3440</v>
      </c>
      <c r="I684" s="130">
        <v>20640</v>
      </c>
      <c r="J684" s="130">
        <v>11467</v>
      </c>
      <c r="K684" s="130">
        <v>1911</v>
      </c>
      <c r="L684" s="138"/>
      <c r="M684" s="130"/>
    </row>
    <row r="685" spans="1:13" ht="14.25" hidden="1" customHeight="1" outlineLevel="1" x14ac:dyDescent="0.2">
      <c r="A685" s="130">
        <v>33</v>
      </c>
      <c r="B685" s="186" t="s">
        <v>437</v>
      </c>
      <c r="C685" s="186" t="s">
        <v>101</v>
      </c>
      <c r="D685" s="130">
        <v>8</v>
      </c>
      <c r="E685" s="130">
        <v>940</v>
      </c>
      <c r="F685" s="130"/>
      <c r="G685" s="138"/>
      <c r="H685" s="130">
        <v>3760</v>
      </c>
      <c r="I685" s="130">
        <v>22560</v>
      </c>
      <c r="J685" s="130">
        <v>12533</v>
      </c>
      <c r="K685" s="130">
        <v>2089</v>
      </c>
      <c r="L685" s="138"/>
      <c r="M685" s="130"/>
    </row>
    <row r="686" spans="1:13" ht="14.25" hidden="1" customHeight="1" outlineLevel="1" x14ac:dyDescent="0.2">
      <c r="A686" s="130">
        <v>33</v>
      </c>
      <c r="B686" s="186" t="s">
        <v>437</v>
      </c>
      <c r="C686" s="186" t="s">
        <v>101</v>
      </c>
      <c r="D686" s="130">
        <v>9</v>
      </c>
      <c r="E686" s="130">
        <v>1040</v>
      </c>
      <c r="F686" s="130"/>
      <c r="G686" s="138"/>
      <c r="H686" s="130">
        <v>4160</v>
      </c>
      <c r="I686" s="130">
        <v>24960</v>
      </c>
      <c r="J686" s="130">
        <v>13867</v>
      </c>
      <c r="K686" s="130">
        <v>2311</v>
      </c>
      <c r="L686" s="138"/>
      <c r="M686" s="130"/>
    </row>
    <row r="687" spans="1:13" ht="14.25" hidden="1" customHeight="1" outlineLevel="1" x14ac:dyDescent="0.2">
      <c r="A687" s="130">
        <v>33</v>
      </c>
      <c r="B687" s="186" t="s">
        <v>437</v>
      </c>
      <c r="C687" s="186" t="s">
        <v>101</v>
      </c>
      <c r="D687" s="130">
        <v>10</v>
      </c>
      <c r="E687" s="130">
        <v>1145</v>
      </c>
      <c r="F687" s="130"/>
      <c r="G687" s="138"/>
      <c r="H687" s="130">
        <v>4580</v>
      </c>
      <c r="I687" s="130">
        <v>27480</v>
      </c>
      <c r="J687" s="130">
        <v>15267</v>
      </c>
      <c r="K687" s="130">
        <v>2544</v>
      </c>
      <c r="L687" s="138"/>
      <c r="M687" s="130"/>
    </row>
    <row r="688" spans="1:13" ht="14.25" hidden="1" customHeight="1" outlineLevel="1" x14ac:dyDescent="0.2">
      <c r="A688" s="130">
        <v>33</v>
      </c>
      <c r="B688" s="186" t="s">
        <v>437</v>
      </c>
      <c r="C688" s="186" t="s">
        <v>101</v>
      </c>
      <c r="D688" s="130">
        <v>11</v>
      </c>
      <c r="E688" s="130">
        <v>1255</v>
      </c>
      <c r="F688" s="130"/>
      <c r="G688" s="138"/>
      <c r="H688" s="130">
        <v>5020</v>
      </c>
      <c r="I688" s="130">
        <v>30120</v>
      </c>
      <c r="J688" s="130">
        <v>16733</v>
      </c>
      <c r="K688" s="130">
        <v>2789</v>
      </c>
      <c r="L688" s="138"/>
      <c r="M688" s="130"/>
    </row>
    <row r="689" spans="1:13" ht="14.25" hidden="1" customHeight="1" outlineLevel="1" x14ac:dyDescent="0.2">
      <c r="A689" s="130">
        <v>33</v>
      </c>
      <c r="B689" s="186" t="s">
        <v>437</v>
      </c>
      <c r="C689" s="186" t="s">
        <v>101</v>
      </c>
      <c r="D689" s="130">
        <v>12</v>
      </c>
      <c r="E689" s="130">
        <v>1380</v>
      </c>
      <c r="F689" s="130"/>
      <c r="G689" s="138"/>
      <c r="H689" s="130">
        <v>5520</v>
      </c>
      <c r="I689" s="130">
        <v>33120</v>
      </c>
      <c r="J689" s="130">
        <v>18400</v>
      </c>
      <c r="K689" s="130">
        <v>3067</v>
      </c>
      <c r="L689" s="138"/>
      <c r="M689" s="130"/>
    </row>
    <row r="690" spans="1:13" ht="14.25" hidden="1" customHeight="1" outlineLevel="1" x14ac:dyDescent="0.2">
      <c r="A690" s="130">
        <v>33</v>
      </c>
      <c r="B690" s="186" t="s">
        <v>437</v>
      </c>
      <c r="C690" s="186" t="s">
        <v>102</v>
      </c>
      <c r="D690" s="130">
        <v>1</v>
      </c>
      <c r="E690" s="130">
        <v>1380</v>
      </c>
      <c r="F690" s="130"/>
      <c r="G690" s="138"/>
      <c r="H690" s="130">
        <v>5520</v>
      </c>
      <c r="I690" s="130">
        <v>33120</v>
      </c>
      <c r="J690" s="130">
        <v>18400</v>
      </c>
      <c r="K690" s="130">
        <v>3067</v>
      </c>
      <c r="L690" s="138"/>
      <c r="M690" s="130"/>
    </row>
    <row r="691" spans="1:13" ht="14.25" hidden="1" customHeight="1" outlineLevel="1" x14ac:dyDescent="0.2">
      <c r="A691" s="130">
        <v>33</v>
      </c>
      <c r="B691" s="186" t="s">
        <v>437</v>
      </c>
      <c r="C691" s="186" t="s">
        <v>102</v>
      </c>
      <c r="D691" s="130">
        <v>2</v>
      </c>
      <c r="E691" s="130">
        <v>1410</v>
      </c>
      <c r="F691" s="130"/>
      <c r="G691" s="138"/>
      <c r="H691" s="130">
        <v>5640</v>
      </c>
      <c r="I691" s="130">
        <v>33840</v>
      </c>
      <c r="J691" s="130">
        <v>18800</v>
      </c>
      <c r="K691" s="130">
        <v>3133</v>
      </c>
      <c r="L691" s="138"/>
      <c r="M691" s="130"/>
    </row>
    <row r="692" spans="1:13" ht="14.25" hidden="1" customHeight="1" outlineLevel="1" x14ac:dyDescent="0.2">
      <c r="A692" s="130">
        <v>33</v>
      </c>
      <c r="B692" s="186" t="s">
        <v>437</v>
      </c>
      <c r="C692" s="186" t="s">
        <v>102</v>
      </c>
      <c r="D692" s="130">
        <v>3</v>
      </c>
      <c r="E692" s="130">
        <v>1430</v>
      </c>
      <c r="F692" s="130"/>
      <c r="G692" s="138"/>
      <c r="H692" s="130">
        <v>5720</v>
      </c>
      <c r="I692" s="130">
        <v>34320</v>
      </c>
      <c r="J692" s="130">
        <v>19067</v>
      </c>
      <c r="K692" s="130">
        <v>3178</v>
      </c>
      <c r="L692" s="138"/>
      <c r="M692" s="130"/>
    </row>
    <row r="693" spans="1:13" ht="14.25" hidden="1" customHeight="1" outlineLevel="1" x14ac:dyDescent="0.2">
      <c r="A693" s="130">
        <v>33</v>
      </c>
      <c r="B693" s="186" t="s">
        <v>437</v>
      </c>
      <c r="C693" s="186" t="s">
        <v>102</v>
      </c>
      <c r="D693" s="130">
        <v>4</v>
      </c>
      <c r="E693" s="130">
        <v>1460</v>
      </c>
      <c r="F693" s="130"/>
      <c r="G693" s="138"/>
      <c r="H693" s="130">
        <v>5840</v>
      </c>
      <c r="I693" s="130">
        <v>35040</v>
      </c>
      <c r="J693" s="130">
        <v>19467</v>
      </c>
      <c r="K693" s="130">
        <v>3244</v>
      </c>
      <c r="L693" s="138"/>
      <c r="M693" s="130"/>
    </row>
    <row r="694" spans="1:13" ht="14.25" hidden="1" customHeight="1" outlineLevel="1" x14ac:dyDescent="0.2">
      <c r="A694" s="130">
        <v>33</v>
      </c>
      <c r="B694" s="186" t="s">
        <v>437</v>
      </c>
      <c r="C694" s="186" t="s">
        <v>102</v>
      </c>
      <c r="D694" s="130">
        <v>5</v>
      </c>
      <c r="E694" s="130">
        <v>1480</v>
      </c>
      <c r="F694" s="130"/>
      <c r="G694" s="138"/>
      <c r="H694" s="130">
        <v>5920</v>
      </c>
      <c r="I694" s="130">
        <v>35520</v>
      </c>
      <c r="J694" s="130">
        <v>19733</v>
      </c>
      <c r="K694" s="130">
        <v>3289</v>
      </c>
      <c r="L694" s="138"/>
      <c r="M694" s="130"/>
    </row>
    <row r="695" spans="1:13" ht="14.25" hidden="1" customHeight="1" outlineLevel="1" x14ac:dyDescent="0.2">
      <c r="A695" s="130">
        <v>33</v>
      </c>
      <c r="B695" s="186" t="s">
        <v>437</v>
      </c>
      <c r="C695" s="186" t="s">
        <v>102</v>
      </c>
      <c r="D695" s="130">
        <v>6</v>
      </c>
      <c r="E695" s="130">
        <v>1510</v>
      </c>
      <c r="F695" s="130"/>
      <c r="G695" s="138"/>
      <c r="H695" s="130">
        <v>6040</v>
      </c>
      <c r="I695" s="130">
        <v>36240</v>
      </c>
      <c r="J695" s="130">
        <v>20133</v>
      </c>
      <c r="K695" s="130">
        <v>3356</v>
      </c>
      <c r="L695" s="138"/>
      <c r="M695" s="130"/>
    </row>
    <row r="696" spans="1:13" ht="14.25" hidden="1" customHeight="1" outlineLevel="1" x14ac:dyDescent="0.2">
      <c r="A696" s="130">
        <v>33</v>
      </c>
      <c r="B696" s="186" t="s">
        <v>437</v>
      </c>
      <c r="C696" s="186" t="s">
        <v>102</v>
      </c>
      <c r="D696" s="130">
        <v>7</v>
      </c>
      <c r="E696" s="130">
        <v>1530</v>
      </c>
      <c r="F696" s="130"/>
      <c r="G696" s="138"/>
      <c r="H696" s="130">
        <v>6120</v>
      </c>
      <c r="I696" s="130">
        <v>36720</v>
      </c>
      <c r="J696" s="130">
        <v>20400</v>
      </c>
      <c r="K696" s="130">
        <v>3400</v>
      </c>
      <c r="L696" s="138"/>
      <c r="M696" s="130"/>
    </row>
    <row r="697" spans="1:13" ht="14.25" hidden="1" customHeight="1" outlineLevel="1" x14ac:dyDescent="0.2">
      <c r="A697" s="130">
        <v>33</v>
      </c>
      <c r="B697" s="186" t="s">
        <v>437</v>
      </c>
      <c r="C697" s="186" t="s">
        <v>102</v>
      </c>
      <c r="D697" s="130">
        <v>8</v>
      </c>
      <c r="E697" s="130">
        <v>1560</v>
      </c>
      <c r="F697" s="130"/>
      <c r="G697" s="138"/>
      <c r="H697" s="130">
        <v>6240</v>
      </c>
      <c r="I697" s="130">
        <v>37440</v>
      </c>
      <c r="J697" s="130">
        <v>20800</v>
      </c>
      <c r="K697" s="130">
        <v>3467</v>
      </c>
      <c r="L697" s="138"/>
      <c r="M697" s="130"/>
    </row>
    <row r="698" spans="1:13" ht="14.25" hidden="1" customHeight="1" outlineLevel="1" x14ac:dyDescent="0.2">
      <c r="A698" s="130">
        <v>33</v>
      </c>
      <c r="B698" s="186" t="s">
        <v>437</v>
      </c>
      <c r="C698" s="186" t="s">
        <v>102</v>
      </c>
      <c r="D698" s="130">
        <v>9</v>
      </c>
      <c r="E698" s="130">
        <v>1585</v>
      </c>
      <c r="F698" s="130"/>
      <c r="G698" s="138"/>
      <c r="H698" s="130">
        <v>6340</v>
      </c>
      <c r="I698" s="130">
        <v>38040</v>
      </c>
      <c r="J698" s="130">
        <v>21133</v>
      </c>
      <c r="K698" s="130">
        <v>3522</v>
      </c>
      <c r="L698" s="138"/>
      <c r="M698" s="130"/>
    </row>
    <row r="699" spans="1:13" ht="14.25" hidden="1" customHeight="1" outlineLevel="1" x14ac:dyDescent="0.2">
      <c r="A699" s="130">
        <v>33</v>
      </c>
      <c r="B699" s="186" t="s">
        <v>437</v>
      </c>
      <c r="C699" s="186" t="s">
        <v>102</v>
      </c>
      <c r="D699" s="130">
        <v>10</v>
      </c>
      <c r="E699" s="130">
        <v>1605</v>
      </c>
      <c r="F699" s="130"/>
      <c r="G699" s="138"/>
      <c r="H699" s="130">
        <v>6420</v>
      </c>
      <c r="I699" s="130">
        <v>38520</v>
      </c>
      <c r="J699" s="130">
        <v>21400</v>
      </c>
      <c r="K699" s="130">
        <v>3567</v>
      </c>
      <c r="L699" s="138"/>
      <c r="M699" s="130"/>
    </row>
    <row r="700" spans="1:13" ht="14.25" hidden="1" customHeight="1" outlineLevel="1" x14ac:dyDescent="0.2">
      <c r="A700" s="130">
        <v>33</v>
      </c>
      <c r="B700" s="186" t="s">
        <v>437</v>
      </c>
      <c r="C700" s="186" t="s">
        <v>102</v>
      </c>
      <c r="D700" s="130">
        <v>11</v>
      </c>
      <c r="E700" s="130">
        <v>1635</v>
      </c>
      <c r="F700" s="130"/>
      <c r="G700" s="138"/>
      <c r="H700" s="130">
        <v>6540</v>
      </c>
      <c r="I700" s="130">
        <v>39240</v>
      </c>
      <c r="J700" s="130">
        <v>21800</v>
      </c>
      <c r="K700" s="130">
        <v>3633</v>
      </c>
      <c r="L700" s="138"/>
      <c r="M700" s="130"/>
    </row>
    <row r="701" spans="1:13" ht="14.25" hidden="1" customHeight="1" outlineLevel="1" x14ac:dyDescent="0.2">
      <c r="A701" s="130">
        <v>33</v>
      </c>
      <c r="B701" s="186" t="s">
        <v>437</v>
      </c>
      <c r="C701" s="186" t="s">
        <v>102</v>
      </c>
      <c r="D701" s="130">
        <v>12</v>
      </c>
      <c r="E701" s="130">
        <v>1655</v>
      </c>
      <c r="F701" s="130"/>
      <c r="G701" s="138"/>
      <c r="H701" s="130">
        <v>6620</v>
      </c>
      <c r="I701" s="130">
        <v>39720</v>
      </c>
      <c r="J701" s="130">
        <v>22067</v>
      </c>
      <c r="K701" s="130">
        <v>3678</v>
      </c>
      <c r="L701" s="138"/>
      <c r="M701" s="130"/>
    </row>
    <row r="702" spans="1:13" ht="14.25" hidden="1" customHeight="1" outlineLevel="1" x14ac:dyDescent="0.2">
      <c r="A702" s="130">
        <v>33</v>
      </c>
      <c r="B702" s="186" t="s">
        <v>437</v>
      </c>
      <c r="C702" s="186" t="s">
        <v>103</v>
      </c>
      <c r="D702" s="130">
        <v>1</v>
      </c>
      <c r="E702" s="130">
        <v>1737.75</v>
      </c>
      <c r="F702" s="130"/>
      <c r="G702" s="138"/>
      <c r="H702" s="130">
        <v>6951</v>
      </c>
      <c r="I702" s="130">
        <v>41706</v>
      </c>
      <c r="J702" s="130">
        <v>23170</v>
      </c>
      <c r="K702" s="130">
        <v>3862</v>
      </c>
      <c r="L702" s="138"/>
      <c r="M702" s="130"/>
    </row>
    <row r="703" spans="1:13" ht="14.25" customHeight="1" collapsed="1" x14ac:dyDescent="0.2">
      <c r="A703" s="128">
        <v>34</v>
      </c>
      <c r="B703" s="185" t="s">
        <v>438</v>
      </c>
      <c r="C703" s="185" t="s">
        <v>101</v>
      </c>
      <c r="D703" s="128">
        <v>1</v>
      </c>
      <c r="E703" s="128">
        <v>1420</v>
      </c>
      <c r="F703" s="128"/>
      <c r="G703" s="137"/>
      <c r="H703" s="128">
        <v>5680</v>
      </c>
      <c r="I703" s="128">
        <v>45440</v>
      </c>
      <c r="J703" s="128">
        <v>5094</v>
      </c>
      <c r="K703" s="128">
        <v>3138</v>
      </c>
      <c r="L703" s="137"/>
      <c r="M703" s="128"/>
    </row>
    <row r="704" spans="1:13" ht="14.25" hidden="1" customHeight="1" outlineLevel="1" x14ac:dyDescent="0.2">
      <c r="A704" s="130">
        <v>34</v>
      </c>
      <c r="B704" s="186" t="s">
        <v>438</v>
      </c>
      <c r="C704" s="186" t="s">
        <v>101</v>
      </c>
      <c r="D704" s="130">
        <v>2</v>
      </c>
      <c r="E704" s="130">
        <v>1560</v>
      </c>
      <c r="F704" s="130"/>
      <c r="G704" s="138"/>
      <c r="H704" s="130">
        <v>6240</v>
      </c>
      <c r="I704" s="130">
        <v>49920</v>
      </c>
      <c r="J704" s="130">
        <v>5596</v>
      </c>
      <c r="K704" s="130">
        <v>3448</v>
      </c>
      <c r="L704" s="138"/>
      <c r="M704" s="130"/>
    </row>
    <row r="705" spans="1:13" ht="14.25" hidden="1" customHeight="1" outlineLevel="1" x14ac:dyDescent="0.2">
      <c r="A705" s="130">
        <v>34</v>
      </c>
      <c r="B705" s="186" t="s">
        <v>438</v>
      </c>
      <c r="C705" s="186" t="s">
        <v>101</v>
      </c>
      <c r="D705" s="130">
        <v>3</v>
      </c>
      <c r="E705" s="130">
        <v>1720</v>
      </c>
      <c r="F705" s="130"/>
      <c r="G705" s="138"/>
      <c r="H705" s="130">
        <v>6880</v>
      </c>
      <c r="I705" s="130">
        <v>55040</v>
      </c>
      <c r="J705" s="130">
        <v>6170</v>
      </c>
      <c r="K705" s="130">
        <v>3801</v>
      </c>
      <c r="L705" s="138"/>
      <c r="M705" s="130"/>
    </row>
    <row r="706" spans="1:13" ht="14.25" hidden="1" customHeight="1" outlineLevel="1" x14ac:dyDescent="0.2">
      <c r="A706" s="130">
        <v>34</v>
      </c>
      <c r="B706" s="186" t="s">
        <v>438</v>
      </c>
      <c r="C706" s="186" t="s">
        <v>101</v>
      </c>
      <c r="D706" s="130">
        <v>4</v>
      </c>
      <c r="E706" s="130">
        <v>1890</v>
      </c>
      <c r="F706" s="130"/>
      <c r="G706" s="138"/>
      <c r="H706" s="130">
        <v>7560</v>
      </c>
      <c r="I706" s="130">
        <v>60480</v>
      </c>
      <c r="J706" s="130">
        <v>6780</v>
      </c>
      <c r="K706" s="130">
        <v>4177</v>
      </c>
      <c r="L706" s="138"/>
      <c r="M706" s="130"/>
    </row>
    <row r="707" spans="1:13" ht="14.25" hidden="1" customHeight="1" outlineLevel="1" x14ac:dyDescent="0.2">
      <c r="A707" s="130">
        <v>34</v>
      </c>
      <c r="B707" s="186" t="s">
        <v>438</v>
      </c>
      <c r="C707" s="186" t="s">
        <v>101</v>
      </c>
      <c r="D707" s="130">
        <v>5</v>
      </c>
      <c r="E707" s="130">
        <v>2085</v>
      </c>
      <c r="F707" s="130"/>
      <c r="G707" s="138"/>
      <c r="H707" s="130">
        <v>8340</v>
      </c>
      <c r="I707" s="130">
        <v>66720</v>
      </c>
      <c r="J707" s="130">
        <v>7480</v>
      </c>
      <c r="K707" s="130">
        <v>4608</v>
      </c>
      <c r="L707" s="138"/>
      <c r="M707" s="130"/>
    </row>
    <row r="708" spans="1:13" ht="14.25" hidden="1" customHeight="1" outlineLevel="1" x14ac:dyDescent="0.2">
      <c r="A708" s="130">
        <v>34</v>
      </c>
      <c r="B708" s="186" t="s">
        <v>438</v>
      </c>
      <c r="C708" s="186" t="s">
        <v>101</v>
      </c>
      <c r="D708" s="130">
        <v>6</v>
      </c>
      <c r="E708" s="130">
        <v>2285</v>
      </c>
      <c r="F708" s="130"/>
      <c r="G708" s="138"/>
      <c r="H708" s="130">
        <v>9140</v>
      </c>
      <c r="I708" s="130">
        <v>73120</v>
      </c>
      <c r="J708" s="130">
        <v>8197</v>
      </c>
      <c r="K708" s="130">
        <v>5050</v>
      </c>
      <c r="L708" s="138"/>
      <c r="M708" s="130"/>
    </row>
    <row r="709" spans="1:13" ht="14.25" hidden="1" customHeight="1" outlineLevel="1" x14ac:dyDescent="0.2">
      <c r="A709" s="130">
        <v>34</v>
      </c>
      <c r="B709" s="186" t="s">
        <v>438</v>
      </c>
      <c r="C709" s="186" t="s">
        <v>101</v>
      </c>
      <c r="D709" s="130">
        <v>7</v>
      </c>
      <c r="E709" s="130">
        <v>2510</v>
      </c>
      <c r="F709" s="130"/>
      <c r="G709" s="138"/>
      <c r="H709" s="130">
        <v>10040</v>
      </c>
      <c r="I709" s="130">
        <v>80320</v>
      </c>
      <c r="J709" s="130">
        <v>9004</v>
      </c>
      <c r="K709" s="130">
        <v>5547</v>
      </c>
      <c r="L709" s="138"/>
      <c r="M709" s="130"/>
    </row>
    <row r="710" spans="1:13" ht="14.25" hidden="1" customHeight="1" outlineLevel="1" x14ac:dyDescent="0.2">
      <c r="A710" s="130">
        <v>34</v>
      </c>
      <c r="B710" s="186" t="s">
        <v>438</v>
      </c>
      <c r="C710" s="186" t="s">
        <v>101</v>
      </c>
      <c r="D710" s="130">
        <v>8</v>
      </c>
      <c r="E710" s="130">
        <v>2760</v>
      </c>
      <c r="F710" s="130"/>
      <c r="G710" s="138"/>
      <c r="H710" s="130">
        <v>11040</v>
      </c>
      <c r="I710" s="130">
        <v>88320</v>
      </c>
      <c r="J710" s="130">
        <v>9901</v>
      </c>
      <c r="K710" s="130">
        <v>6099</v>
      </c>
      <c r="L710" s="138"/>
      <c r="M710" s="130"/>
    </row>
    <row r="711" spans="1:13" ht="14.25" hidden="1" customHeight="1" outlineLevel="1" x14ac:dyDescent="0.2">
      <c r="A711" s="130">
        <v>34</v>
      </c>
      <c r="B711" s="186" t="s">
        <v>438</v>
      </c>
      <c r="C711" s="186" t="s">
        <v>101</v>
      </c>
      <c r="D711" s="130">
        <v>9</v>
      </c>
      <c r="E711" s="130">
        <v>3035</v>
      </c>
      <c r="F711" s="130"/>
      <c r="G711" s="138"/>
      <c r="H711" s="130">
        <v>12140</v>
      </c>
      <c r="I711" s="130">
        <v>97120</v>
      </c>
      <c r="J711" s="130">
        <v>10888</v>
      </c>
      <c r="K711" s="130">
        <v>6707</v>
      </c>
      <c r="L711" s="138"/>
      <c r="M711" s="130"/>
    </row>
    <row r="712" spans="1:13" ht="14.25" hidden="1" customHeight="1" outlineLevel="1" x14ac:dyDescent="0.2">
      <c r="A712" s="130">
        <v>34</v>
      </c>
      <c r="B712" s="186" t="s">
        <v>438</v>
      </c>
      <c r="C712" s="186" t="s">
        <v>101</v>
      </c>
      <c r="D712" s="130">
        <v>10</v>
      </c>
      <c r="E712" s="130">
        <v>3335</v>
      </c>
      <c r="F712" s="130"/>
      <c r="G712" s="138"/>
      <c r="H712" s="130">
        <v>13340</v>
      </c>
      <c r="I712" s="130">
        <v>106720</v>
      </c>
      <c r="J712" s="130">
        <v>11964</v>
      </c>
      <c r="K712" s="130">
        <v>7370</v>
      </c>
      <c r="L712" s="138"/>
      <c r="M712" s="130"/>
    </row>
    <row r="713" spans="1:13" ht="14.25" hidden="1" customHeight="1" outlineLevel="1" x14ac:dyDescent="0.2">
      <c r="A713" s="130">
        <v>34</v>
      </c>
      <c r="B713" s="186" t="s">
        <v>438</v>
      </c>
      <c r="C713" s="186" t="s">
        <v>101</v>
      </c>
      <c r="D713" s="130">
        <v>11</v>
      </c>
      <c r="E713" s="130">
        <v>3670</v>
      </c>
      <c r="F713" s="130"/>
      <c r="G713" s="138"/>
      <c r="H713" s="130">
        <v>14680</v>
      </c>
      <c r="I713" s="130">
        <v>117440</v>
      </c>
      <c r="J713" s="130">
        <v>13166</v>
      </c>
      <c r="K713" s="130">
        <v>8110</v>
      </c>
      <c r="L713" s="138"/>
      <c r="M713" s="130"/>
    </row>
    <row r="714" spans="1:13" ht="14.25" hidden="1" customHeight="1" outlineLevel="1" x14ac:dyDescent="0.2">
      <c r="A714" s="130">
        <v>34</v>
      </c>
      <c r="B714" s="186" t="s">
        <v>438</v>
      </c>
      <c r="C714" s="186" t="s">
        <v>101</v>
      </c>
      <c r="D714" s="130">
        <v>12</v>
      </c>
      <c r="E714" s="130">
        <v>4035</v>
      </c>
      <c r="F714" s="130"/>
      <c r="G714" s="138"/>
      <c r="H714" s="130">
        <v>16140</v>
      </c>
      <c r="I714" s="130">
        <v>129120</v>
      </c>
      <c r="J714" s="130">
        <v>14475</v>
      </c>
      <c r="K714" s="130">
        <v>8917</v>
      </c>
      <c r="L714" s="138"/>
      <c r="M714" s="130"/>
    </row>
    <row r="715" spans="1:13" ht="14.25" hidden="1" customHeight="1" outlineLevel="1" x14ac:dyDescent="0.2">
      <c r="A715" s="130">
        <v>34</v>
      </c>
      <c r="B715" s="186" t="s">
        <v>438</v>
      </c>
      <c r="C715" s="186" t="s">
        <v>102</v>
      </c>
      <c r="D715" s="130">
        <v>1</v>
      </c>
      <c r="E715" s="130">
        <v>4035</v>
      </c>
      <c r="F715" s="130"/>
      <c r="G715" s="138"/>
      <c r="H715" s="130">
        <v>16140</v>
      </c>
      <c r="I715" s="130">
        <v>129120</v>
      </c>
      <c r="J715" s="130">
        <v>14475</v>
      </c>
      <c r="K715" s="130">
        <v>8917</v>
      </c>
      <c r="L715" s="138"/>
      <c r="M715" s="130"/>
    </row>
    <row r="716" spans="1:13" ht="14.25" hidden="1" customHeight="1" outlineLevel="1" x14ac:dyDescent="0.2">
      <c r="A716" s="130">
        <v>34</v>
      </c>
      <c r="B716" s="186" t="s">
        <v>438</v>
      </c>
      <c r="C716" s="186" t="s">
        <v>102</v>
      </c>
      <c r="D716" s="130">
        <v>2</v>
      </c>
      <c r="E716" s="130">
        <v>4100</v>
      </c>
      <c r="F716" s="130"/>
      <c r="G716" s="138"/>
      <c r="H716" s="130">
        <v>16400</v>
      </c>
      <c r="I716" s="130">
        <v>131200</v>
      </c>
      <c r="J716" s="130">
        <v>14709</v>
      </c>
      <c r="K716" s="130">
        <v>9061</v>
      </c>
      <c r="L716" s="138"/>
      <c r="M716" s="130"/>
    </row>
    <row r="717" spans="1:13" ht="14.25" hidden="1" customHeight="1" outlineLevel="1" x14ac:dyDescent="0.2">
      <c r="A717" s="130">
        <v>34</v>
      </c>
      <c r="B717" s="186" t="s">
        <v>438</v>
      </c>
      <c r="C717" s="186" t="s">
        <v>102</v>
      </c>
      <c r="D717" s="130">
        <v>3</v>
      </c>
      <c r="E717" s="130">
        <v>4165</v>
      </c>
      <c r="F717" s="130"/>
      <c r="G717" s="138"/>
      <c r="H717" s="130">
        <v>16660</v>
      </c>
      <c r="I717" s="130">
        <v>133280</v>
      </c>
      <c r="J717" s="130">
        <v>14942</v>
      </c>
      <c r="K717" s="130">
        <v>9204</v>
      </c>
      <c r="L717" s="138"/>
      <c r="M717" s="130"/>
    </row>
    <row r="718" spans="1:13" ht="14.25" hidden="1" customHeight="1" outlineLevel="1" x14ac:dyDescent="0.2">
      <c r="A718" s="130">
        <v>34</v>
      </c>
      <c r="B718" s="186" t="s">
        <v>438</v>
      </c>
      <c r="C718" s="186" t="s">
        <v>102</v>
      </c>
      <c r="D718" s="130">
        <v>4</v>
      </c>
      <c r="E718" s="130">
        <v>4230</v>
      </c>
      <c r="F718" s="130"/>
      <c r="G718" s="138"/>
      <c r="H718" s="130">
        <v>16920</v>
      </c>
      <c r="I718" s="130">
        <v>135360</v>
      </c>
      <c r="J718" s="130">
        <v>15175</v>
      </c>
      <c r="K718" s="130">
        <v>9348</v>
      </c>
      <c r="L718" s="138"/>
      <c r="M718" s="130"/>
    </row>
    <row r="719" spans="1:13" ht="14.25" hidden="1" customHeight="1" outlineLevel="1" x14ac:dyDescent="0.2">
      <c r="A719" s="130">
        <v>34</v>
      </c>
      <c r="B719" s="186" t="s">
        <v>438</v>
      </c>
      <c r="C719" s="186" t="s">
        <v>102</v>
      </c>
      <c r="D719" s="130">
        <v>5</v>
      </c>
      <c r="E719" s="130">
        <v>4300</v>
      </c>
      <c r="F719" s="130"/>
      <c r="G719" s="138"/>
      <c r="H719" s="130">
        <v>17200</v>
      </c>
      <c r="I719" s="130">
        <v>137600</v>
      </c>
      <c r="J719" s="130">
        <v>15426</v>
      </c>
      <c r="K719" s="130">
        <v>9503</v>
      </c>
      <c r="L719" s="138"/>
      <c r="M719" s="130"/>
    </row>
    <row r="720" spans="1:13" ht="14.25" hidden="1" customHeight="1" outlineLevel="1" x14ac:dyDescent="0.2">
      <c r="A720" s="130">
        <v>34</v>
      </c>
      <c r="B720" s="186" t="s">
        <v>438</v>
      </c>
      <c r="C720" s="186" t="s">
        <v>102</v>
      </c>
      <c r="D720" s="130">
        <v>6</v>
      </c>
      <c r="E720" s="130">
        <v>4370</v>
      </c>
      <c r="F720" s="130"/>
      <c r="G720" s="138"/>
      <c r="H720" s="130">
        <v>17480</v>
      </c>
      <c r="I720" s="130">
        <v>139840</v>
      </c>
      <c r="J720" s="130">
        <v>15677</v>
      </c>
      <c r="K720" s="130">
        <v>9657</v>
      </c>
      <c r="L720" s="138"/>
      <c r="M720" s="130"/>
    </row>
    <row r="721" spans="1:13" ht="14.25" hidden="1" customHeight="1" outlineLevel="1" x14ac:dyDescent="0.2">
      <c r="A721" s="130">
        <v>34</v>
      </c>
      <c r="B721" s="186" t="s">
        <v>438</v>
      </c>
      <c r="C721" s="186" t="s">
        <v>102</v>
      </c>
      <c r="D721" s="130">
        <v>7</v>
      </c>
      <c r="E721" s="130">
        <v>4445</v>
      </c>
      <c r="F721" s="130"/>
      <c r="G721" s="138"/>
      <c r="H721" s="130">
        <v>17780</v>
      </c>
      <c r="I721" s="130">
        <v>142240</v>
      </c>
      <c r="J721" s="130">
        <v>15946</v>
      </c>
      <c r="K721" s="130">
        <v>9823</v>
      </c>
      <c r="L721" s="138"/>
      <c r="M721" s="130"/>
    </row>
    <row r="722" spans="1:13" ht="14.25" hidden="1" customHeight="1" outlineLevel="1" x14ac:dyDescent="0.2">
      <c r="A722" s="130">
        <v>34</v>
      </c>
      <c r="B722" s="186" t="s">
        <v>438</v>
      </c>
      <c r="C722" s="186" t="s">
        <v>102</v>
      </c>
      <c r="D722" s="130">
        <v>8</v>
      </c>
      <c r="E722" s="130">
        <v>4525</v>
      </c>
      <c r="F722" s="130"/>
      <c r="G722" s="138"/>
      <c r="H722" s="130">
        <v>18100</v>
      </c>
      <c r="I722" s="130">
        <v>144800</v>
      </c>
      <c r="J722" s="130">
        <v>16233</v>
      </c>
      <c r="K722" s="130">
        <v>10000</v>
      </c>
      <c r="L722" s="138"/>
      <c r="M722" s="130"/>
    </row>
    <row r="723" spans="1:13" ht="14.25" hidden="1" customHeight="1" outlineLevel="1" x14ac:dyDescent="0.2">
      <c r="A723" s="130">
        <v>34</v>
      </c>
      <c r="B723" s="186" t="s">
        <v>438</v>
      </c>
      <c r="C723" s="186" t="s">
        <v>102</v>
      </c>
      <c r="D723" s="130">
        <v>9</v>
      </c>
      <c r="E723" s="130">
        <v>4605</v>
      </c>
      <c r="F723" s="130"/>
      <c r="G723" s="138"/>
      <c r="H723" s="130">
        <v>18420</v>
      </c>
      <c r="I723" s="130">
        <v>147360</v>
      </c>
      <c r="J723" s="130">
        <v>16520</v>
      </c>
      <c r="K723" s="130">
        <v>10177</v>
      </c>
      <c r="L723" s="138"/>
      <c r="M723" s="130"/>
    </row>
    <row r="724" spans="1:13" ht="14.25" hidden="1" customHeight="1" outlineLevel="1" x14ac:dyDescent="0.2">
      <c r="A724" s="130">
        <v>34</v>
      </c>
      <c r="B724" s="186" t="s">
        <v>438</v>
      </c>
      <c r="C724" s="186" t="s">
        <v>102</v>
      </c>
      <c r="D724" s="130">
        <v>10</v>
      </c>
      <c r="E724" s="130">
        <v>4685</v>
      </c>
      <c r="F724" s="130"/>
      <c r="G724" s="138"/>
      <c r="H724" s="130">
        <v>18740</v>
      </c>
      <c r="I724" s="130">
        <v>149920</v>
      </c>
      <c r="J724" s="130">
        <v>16807</v>
      </c>
      <c r="K724" s="130">
        <v>10354</v>
      </c>
      <c r="L724" s="138"/>
      <c r="M724" s="130"/>
    </row>
    <row r="725" spans="1:13" ht="14.25" hidden="1" customHeight="1" outlineLevel="1" x14ac:dyDescent="0.2">
      <c r="A725" s="130">
        <v>34</v>
      </c>
      <c r="B725" s="186" t="s">
        <v>438</v>
      </c>
      <c r="C725" s="186" t="s">
        <v>102</v>
      </c>
      <c r="D725" s="130">
        <v>11</v>
      </c>
      <c r="E725" s="130">
        <v>4765</v>
      </c>
      <c r="F725" s="130"/>
      <c r="G725" s="138"/>
      <c r="H725" s="130">
        <v>19060</v>
      </c>
      <c r="I725" s="130">
        <v>152480</v>
      </c>
      <c r="J725" s="130">
        <v>17094</v>
      </c>
      <c r="K725" s="130">
        <v>10530</v>
      </c>
      <c r="L725" s="138"/>
      <c r="M725" s="130"/>
    </row>
    <row r="726" spans="1:13" ht="14.25" hidden="1" customHeight="1" outlineLevel="1" x14ac:dyDescent="0.2">
      <c r="A726" s="130">
        <v>34</v>
      </c>
      <c r="B726" s="186" t="s">
        <v>438</v>
      </c>
      <c r="C726" s="186" t="s">
        <v>102</v>
      </c>
      <c r="D726" s="130">
        <v>12</v>
      </c>
      <c r="E726" s="130">
        <v>4845</v>
      </c>
      <c r="F726" s="130"/>
      <c r="G726" s="138"/>
      <c r="H726" s="130">
        <v>19380</v>
      </c>
      <c r="I726" s="130">
        <v>155040</v>
      </c>
      <c r="J726" s="130">
        <v>17381</v>
      </c>
      <c r="K726" s="130">
        <v>10707</v>
      </c>
      <c r="L726" s="138"/>
      <c r="M726" s="130"/>
    </row>
    <row r="727" spans="1:13" ht="14.25" hidden="1" customHeight="1" outlineLevel="1" x14ac:dyDescent="0.2">
      <c r="A727" s="130">
        <v>34</v>
      </c>
      <c r="B727" s="186" t="s">
        <v>438</v>
      </c>
      <c r="C727" s="186" t="s">
        <v>103</v>
      </c>
      <c r="D727" s="130">
        <v>1</v>
      </c>
      <c r="E727" s="130">
        <v>5087.25</v>
      </c>
      <c r="F727" s="130"/>
      <c r="G727" s="138"/>
      <c r="H727" s="130">
        <v>20349</v>
      </c>
      <c r="I727" s="130">
        <v>162792</v>
      </c>
      <c r="J727" s="130">
        <v>18250</v>
      </c>
      <c r="K727" s="130">
        <v>11243</v>
      </c>
      <c r="L727" s="138"/>
      <c r="M727" s="130"/>
    </row>
    <row r="728" spans="1:13" ht="14.25" customHeight="1" collapsed="1" x14ac:dyDescent="0.2">
      <c r="A728" s="128">
        <v>35</v>
      </c>
      <c r="B728" s="185" t="s">
        <v>439</v>
      </c>
      <c r="C728" s="185" t="s">
        <v>101</v>
      </c>
      <c r="D728" s="128">
        <v>1</v>
      </c>
      <c r="E728" s="148">
        <v>270</v>
      </c>
      <c r="F728" s="128"/>
      <c r="G728" s="137"/>
      <c r="H728" s="128">
        <v>2700</v>
      </c>
      <c r="I728" s="128">
        <v>2700</v>
      </c>
      <c r="J728" s="128" t="s">
        <v>123</v>
      </c>
      <c r="K728" s="128">
        <v>245</v>
      </c>
      <c r="L728" s="137"/>
      <c r="M728" s="128"/>
    </row>
    <row r="729" spans="1:13" ht="14.25" hidden="1" customHeight="1" outlineLevel="1" x14ac:dyDescent="0.2">
      <c r="A729" s="130">
        <v>35</v>
      </c>
      <c r="B729" s="186" t="s">
        <v>439</v>
      </c>
      <c r="C729" s="186" t="s">
        <v>101</v>
      </c>
      <c r="D729" s="130">
        <v>2</v>
      </c>
      <c r="E729" s="149">
        <v>292</v>
      </c>
      <c r="F729" s="130"/>
      <c r="G729" s="138"/>
      <c r="H729" s="130">
        <v>2920</v>
      </c>
      <c r="I729" s="130">
        <v>2920</v>
      </c>
      <c r="J729" s="130" t="s">
        <v>123</v>
      </c>
      <c r="K729" s="130">
        <v>265</v>
      </c>
      <c r="L729" s="138"/>
      <c r="M729" s="130"/>
    </row>
    <row r="730" spans="1:13" ht="14.25" hidden="1" customHeight="1" outlineLevel="1" x14ac:dyDescent="0.2">
      <c r="A730" s="130">
        <v>35</v>
      </c>
      <c r="B730" s="186" t="s">
        <v>439</v>
      </c>
      <c r="C730" s="186" t="s">
        <v>101</v>
      </c>
      <c r="D730" s="130">
        <v>3</v>
      </c>
      <c r="E730" s="149">
        <v>325</v>
      </c>
      <c r="F730" s="130"/>
      <c r="G730" s="138"/>
      <c r="H730" s="130">
        <v>3250</v>
      </c>
      <c r="I730" s="130">
        <v>3250</v>
      </c>
      <c r="J730" s="130" t="s">
        <v>123</v>
      </c>
      <c r="K730" s="130">
        <v>295</v>
      </c>
      <c r="L730" s="138"/>
      <c r="M730" s="130"/>
    </row>
    <row r="731" spans="1:13" ht="14.25" hidden="1" customHeight="1" outlineLevel="1" x14ac:dyDescent="0.2">
      <c r="A731" s="130">
        <v>35</v>
      </c>
      <c r="B731" s="186" t="s">
        <v>439</v>
      </c>
      <c r="C731" s="186" t="s">
        <v>101</v>
      </c>
      <c r="D731" s="130">
        <v>4</v>
      </c>
      <c r="E731" s="149">
        <v>358</v>
      </c>
      <c r="F731" s="130"/>
      <c r="G731" s="138"/>
      <c r="H731" s="130">
        <v>3580</v>
      </c>
      <c r="I731" s="130">
        <v>3580</v>
      </c>
      <c r="J731" s="130" t="s">
        <v>123</v>
      </c>
      <c r="K731" s="130">
        <v>325</v>
      </c>
      <c r="L731" s="138"/>
      <c r="M731" s="130"/>
    </row>
    <row r="732" spans="1:13" ht="14.25" hidden="1" customHeight="1" outlineLevel="1" x14ac:dyDescent="0.2">
      <c r="A732" s="130">
        <v>35</v>
      </c>
      <c r="B732" s="186" t="s">
        <v>439</v>
      </c>
      <c r="C732" s="186" t="s">
        <v>101</v>
      </c>
      <c r="D732" s="130">
        <v>5</v>
      </c>
      <c r="E732" s="149">
        <v>391</v>
      </c>
      <c r="F732" s="130"/>
      <c r="G732" s="138"/>
      <c r="H732" s="130">
        <v>3910</v>
      </c>
      <c r="I732" s="130">
        <v>3910</v>
      </c>
      <c r="J732" s="130" t="s">
        <v>123</v>
      </c>
      <c r="K732" s="130">
        <v>355</v>
      </c>
      <c r="L732" s="138"/>
      <c r="M732" s="130"/>
    </row>
    <row r="733" spans="1:13" ht="14.25" hidden="1" customHeight="1" outlineLevel="1" x14ac:dyDescent="0.2">
      <c r="A733" s="130">
        <v>35</v>
      </c>
      <c r="B733" s="186" t="s">
        <v>439</v>
      </c>
      <c r="C733" s="186" t="s">
        <v>101</v>
      </c>
      <c r="D733" s="130">
        <v>6</v>
      </c>
      <c r="E733" s="149">
        <v>440</v>
      </c>
      <c r="F733" s="130"/>
      <c r="G733" s="138"/>
      <c r="H733" s="130">
        <v>4400</v>
      </c>
      <c r="I733" s="130">
        <v>4400</v>
      </c>
      <c r="J733" s="130" t="s">
        <v>123</v>
      </c>
      <c r="K733" s="130">
        <v>400</v>
      </c>
      <c r="L733" s="138"/>
      <c r="M733" s="130"/>
    </row>
    <row r="734" spans="1:13" ht="14.25" hidden="1" customHeight="1" outlineLevel="1" x14ac:dyDescent="0.2">
      <c r="A734" s="130">
        <v>35</v>
      </c>
      <c r="B734" s="186" t="s">
        <v>439</v>
      </c>
      <c r="C734" s="186" t="s">
        <v>101</v>
      </c>
      <c r="D734" s="130">
        <v>7</v>
      </c>
      <c r="E734" s="149">
        <v>484</v>
      </c>
      <c r="F734" s="130"/>
      <c r="G734" s="138"/>
      <c r="H734" s="130">
        <v>4840</v>
      </c>
      <c r="I734" s="130">
        <v>4840</v>
      </c>
      <c r="J734" s="130" t="s">
        <v>123</v>
      </c>
      <c r="K734" s="130">
        <v>440</v>
      </c>
      <c r="L734" s="138"/>
      <c r="M734" s="130"/>
    </row>
    <row r="735" spans="1:13" ht="14.25" hidden="1" customHeight="1" outlineLevel="1" x14ac:dyDescent="0.2">
      <c r="A735" s="130">
        <v>35</v>
      </c>
      <c r="B735" s="186" t="s">
        <v>439</v>
      </c>
      <c r="C735" s="186" t="s">
        <v>101</v>
      </c>
      <c r="D735" s="130">
        <v>8</v>
      </c>
      <c r="E735" s="149">
        <v>528</v>
      </c>
      <c r="F735" s="130"/>
      <c r="G735" s="138"/>
      <c r="H735" s="130">
        <v>5280</v>
      </c>
      <c r="I735" s="130">
        <v>5280</v>
      </c>
      <c r="J735" s="130" t="s">
        <v>123</v>
      </c>
      <c r="K735" s="130">
        <v>480</v>
      </c>
      <c r="L735" s="138"/>
      <c r="M735" s="130"/>
    </row>
    <row r="736" spans="1:13" ht="14.25" hidden="1" customHeight="1" outlineLevel="1" x14ac:dyDescent="0.2">
      <c r="A736" s="130">
        <v>35</v>
      </c>
      <c r="B736" s="186" t="s">
        <v>439</v>
      </c>
      <c r="C736" s="186" t="s">
        <v>101</v>
      </c>
      <c r="D736" s="130">
        <v>9</v>
      </c>
      <c r="E736" s="149">
        <v>583</v>
      </c>
      <c r="F736" s="130"/>
      <c r="G736" s="138"/>
      <c r="H736" s="130">
        <v>5830</v>
      </c>
      <c r="I736" s="130">
        <v>5830</v>
      </c>
      <c r="J736" s="130" t="s">
        <v>123</v>
      </c>
      <c r="K736" s="130">
        <v>530</v>
      </c>
      <c r="L736" s="138"/>
      <c r="M736" s="130"/>
    </row>
    <row r="737" spans="1:13" ht="14.25" hidden="1" customHeight="1" outlineLevel="1" x14ac:dyDescent="0.2">
      <c r="A737" s="130">
        <v>35</v>
      </c>
      <c r="B737" s="186" t="s">
        <v>439</v>
      </c>
      <c r="C737" s="186" t="s">
        <v>101</v>
      </c>
      <c r="D737" s="130">
        <v>10</v>
      </c>
      <c r="E737" s="149">
        <v>638</v>
      </c>
      <c r="F737" s="130"/>
      <c r="G737" s="138"/>
      <c r="H737" s="130">
        <v>6380</v>
      </c>
      <c r="I737" s="130">
        <v>6380</v>
      </c>
      <c r="J737" s="130" t="s">
        <v>123</v>
      </c>
      <c r="K737" s="130">
        <v>580</v>
      </c>
      <c r="L737" s="138"/>
      <c r="M737" s="130"/>
    </row>
    <row r="738" spans="1:13" ht="14.25" hidden="1" customHeight="1" outlineLevel="1" x14ac:dyDescent="0.2">
      <c r="A738" s="130">
        <v>35</v>
      </c>
      <c r="B738" s="186" t="s">
        <v>439</v>
      </c>
      <c r="C738" s="186" t="s">
        <v>101</v>
      </c>
      <c r="D738" s="130">
        <v>11</v>
      </c>
      <c r="E738" s="149">
        <v>710</v>
      </c>
      <c r="F738" s="130"/>
      <c r="G738" s="138"/>
      <c r="H738" s="130">
        <v>7100</v>
      </c>
      <c r="I738" s="130">
        <v>7100</v>
      </c>
      <c r="J738" s="130" t="s">
        <v>123</v>
      </c>
      <c r="K738" s="130">
        <v>645</v>
      </c>
      <c r="L738" s="138"/>
      <c r="M738" s="130"/>
    </row>
    <row r="739" spans="1:13" ht="14.25" hidden="1" customHeight="1" outlineLevel="1" x14ac:dyDescent="0.2">
      <c r="A739" s="130">
        <v>35</v>
      </c>
      <c r="B739" s="186" t="s">
        <v>439</v>
      </c>
      <c r="C739" s="186" t="s">
        <v>101</v>
      </c>
      <c r="D739" s="130">
        <v>12</v>
      </c>
      <c r="E739" s="149">
        <v>781</v>
      </c>
      <c r="F739" s="130"/>
      <c r="G739" s="138"/>
      <c r="H739" s="130">
        <v>7810</v>
      </c>
      <c r="I739" s="130">
        <v>7810</v>
      </c>
      <c r="J739" s="130" t="s">
        <v>123</v>
      </c>
      <c r="K739" s="130">
        <v>710</v>
      </c>
      <c r="L739" s="138"/>
      <c r="M739" s="130"/>
    </row>
    <row r="740" spans="1:13" ht="14.25" hidden="1" customHeight="1" outlineLevel="1" x14ac:dyDescent="0.2">
      <c r="A740" s="130">
        <v>35</v>
      </c>
      <c r="B740" s="186" t="s">
        <v>439</v>
      </c>
      <c r="C740" s="186" t="s">
        <v>102</v>
      </c>
      <c r="D740" s="130">
        <v>1</v>
      </c>
      <c r="E740" s="149">
        <v>781</v>
      </c>
      <c r="F740" s="130"/>
      <c r="G740" s="138"/>
      <c r="H740" s="130">
        <v>7810</v>
      </c>
      <c r="I740" s="130">
        <v>7810</v>
      </c>
      <c r="J740" s="130" t="s">
        <v>123</v>
      </c>
      <c r="K740" s="130">
        <v>710</v>
      </c>
      <c r="L740" s="138"/>
      <c r="M740" s="130"/>
    </row>
    <row r="741" spans="1:13" ht="14.25" hidden="1" customHeight="1" outlineLevel="1" x14ac:dyDescent="0.2">
      <c r="A741" s="130">
        <v>35</v>
      </c>
      <c r="B741" s="186" t="s">
        <v>439</v>
      </c>
      <c r="C741" s="186" t="s">
        <v>102</v>
      </c>
      <c r="D741" s="130">
        <v>2</v>
      </c>
      <c r="E741" s="149">
        <v>798</v>
      </c>
      <c r="F741" s="130"/>
      <c r="G741" s="138"/>
      <c r="H741" s="130">
        <v>7980</v>
      </c>
      <c r="I741" s="130">
        <v>7980</v>
      </c>
      <c r="J741" s="130" t="s">
        <v>123</v>
      </c>
      <c r="K741" s="130">
        <v>725</v>
      </c>
      <c r="L741" s="138"/>
      <c r="M741" s="130"/>
    </row>
    <row r="742" spans="1:13" ht="14.25" hidden="1" customHeight="1" outlineLevel="1" x14ac:dyDescent="0.2">
      <c r="A742" s="130">
        <v>35</v>
      </c>
      <c r="B742" s="186" t="s">
        <v>439</v>
      </c>
      <c r="C742" s="186" t="s">
        <v>102</v>
      </c>
      <c r="D742" s="130">
        <v>3</v>
      </c>
      <c r="E742" s="149">
        <v>809</v>
      </c>
      <c r="F742" s="130"/>
      <c r="G742" s="138"/>
      <c r="H742" s="130">
        <v>8090</v>
      </c>
      <c r="I742" s="130">
        <v>8090</v>
      </c>
      <c r="J742" s="130" t="s">
        <v>123</v>
      </c>
      <c r="K742" s="130">
        <v>735</v>
      </c>
      <c r="L742" s="138"/>
      <c r="M742" s="130"/>
    </row>
    <row r="743" spans="1:13" ht="14.25" hidden="1" customHeight="1" outlineLevel="1" x14ac:dyDescent="0.2">
      <c r="A743" s="130">
        <v>35</v>
      </c>
      <c r="B743" s="186" t="s">
        <v>439</v>
      </c>
      <c r="C743" s="186" t="s">
        <v>102</v>
      </c>
      <c r="D743" s="130">
        <v>4</v>
      </c>
      <c r="E743" s="149">
        <v>820</v>
      </c>
      <c r="F743" s="130"/>
      <c r="G743" s="138"/>
      <c r="H743" s="130">
        <v>8200</v>
      </c>
      <c r="I743" s="130">
        <v>8200</v>
      </c>
      <c r="J743" s="130" t="s">
        <v>123</v>
      </c>
      <c r="K743" s="130">
        <v>745</v>
      </c>
      <c r="L743" s="138"/>
      <c r="M743" s="130"/>
    </row>
    <row r="744" spans="1:13" ht="14.25" hidden="1" customHeight="1" outlineLevel="1" x14ac:dyDescent="0.2">
      <c r="A744" s="130">
        <v>35</v>
      </c>
      <c r="B744" s="186" t="s">
        <v>439</v>
      </c>
      <c r="C744" s="186" t="s">
        <v>102</v>
      </c>
      <c r="D744" s="130">
        <v>5</v>
      </c>
      <c r="E744" s="149">
        <v>836</v>
      </c>
      <c r="F744" s="130"/>
      <c r="G744" s="138"/>
      <c r="H744" s="130">
        <v>8360</v>
      </c>
      <c r="I744" s="130">
        <v>8360</v>
      </c>
      <c r="J744" s="130" t="s">
        <v>123</v>
      </c>
      <c r="K744" s="130">
        <v>760</v>
      </c>
      <c r="L744" s="138"/>
      <c r="M744" s="130"/>
    </row>
    <row r="745" spans="1:13" ht="14.25" hidden="1" customHeight="1" outlineLevel="1" x14ac:dyDescent="0.2">
      <c r="A745" s="130">
        <v>35</v>
      </c>
      <c r="B745" s="186" t="s">
        <v>439</v>
      </c>
      <c r="C745" s="186" t="s">
        <v>102</v>
      </c>
      <c r="D745" s="130">
        <v>6</v>
      </c>
      <c r="E745" s="149">
        <v>847</v>
      </c>
      <c r="F745" s="130"/>
      <c r="G745" s="138"/>
      <c r="H745" s="130">
        <v>8470</v>
      </c>
      <c r="I745" s="130">
        <v>8470</v>
      </c>
      <c r="J745" s="130" t="s">
        <v>123</v>
      </c>
      <c r="K745" s="130">
        <v>770</v>
      </c>
      <c r="L745" s="138"/>
      <c r="M745" s="130"/>
    </row>
    <row r="746" spans="1:13" ht="14.25" hidden="1" customHeight="1" outlineLevel="1" x14ac:dyDescent="0.2">
      <c r="A746" s="130">
        <v>35</v>
      </c>
      <c r="B746" s="186" t="s">
        <v>439</v>
      </c>
      <c r="C746" s="186" t="s">
        <v>102</v>
      </c>
      <c r="D746" s="130">
        <v>7</v>
      </c>
      <c r="E746" s="149">
        <v>864</v>
      </c>
      <c r="F746" s="130"/>
      <c r="G746" s="138"/>
      <c r="H746" s="130">
        <v>8640</v>
      </c>
      <c r="I746" s="130">
        <v>8640</v>
      </c>
      <c r="J746" s="130" t="s">
        <v>123</v>
      </c>
      <c r="K746" s="130">
        <v>785</v>
      </c>
      <c r="L746" s="138"/>
      <c r="M746" s="130"/>
    </row>
    <row r="747" spans="1:13" ht="14.25" hidden="1" customHeight="1" outlineLevel="1" x14ac:dyDescent="0.2">
      <c r="A747" s="130">
        <v>35</v>
      </c>
      <c r="B747" s="186" t="s">
        <v>439</v>
      </c>
      <c r="C747" s="186" t="s">
        <v>102</v>
      </c>
      <c r="D747" s="130">
        <v>8</v>
      </c>
      <c r="E747" s="149">
        <v>875</v>
      </c>
      <c r="F747" s="130"/>
      <c r="G747" s="138"/>
      <c r="H747" s="130">
        <v>8750</v>
      </c>
      <c r="I747" s="130">
        <v>8750</v>
      </c>
      <c r="J747" s="130" t="s">
        <v>123</v>
      </c>
      <c r="K747" s="130">
        <v>795</v>
      </c>
      <c r="L747" s="138"/>
      <c r="M747" s="130"/>
    </row>
    <row r="748" spans="1:13" ht="14.25" hidden="1" customHeight="1" outlineLevel="1" x14ac:dyDescent="0.2">
      <c r="A748" s="130">
        <v>35</v>
      </c>
      <c r="B748" s="186" t="s">
        <v>439</v>
      </c>
      <c r="C748" s="186" t="s">
        <v>102</v>
      </c>
      <c r="D748" s="130">
        <v>9</v>
      </c>
      <c r="E748" s="149">
        <v>886</v>
      </c>
      <c r="F748" s="130"/>
      <c r="G748" s="138"/>
      <c r="H748" s="130">
        <v>8860</v>
      </c>
      <c r="I748" s="130">
        <v>8860</v>
      </c>
      <c r="J748" s="130" t="s">
        <v>123</v>
      </c>
      <c r="K748" s="130">
        <v>805</v>
      </c>
      <c r="L748" s="138"/>
      <c r="M748" s="130"/>
    </row>
    <row r="749" spans="1:13" ht="14.25" hidden="1" customHeight="1" outlineLevel="1" x14ac:dyDescent="0.2">
      <c r="A749" s="130">
        <v>35</v>
      </c>
      <c r="B749" s="186" t="s">
        <v>439</v>
      </c>
      <c r="C749" s="186" t="s">
        <v>102</v>
      </c>
      <c r="D749" s="130">
        <v>10</v>
      </c>
      <c r="E749" s="149">
        <v>902</v>
      </c>
      <c r="F749" s="130"/>
      <c r="G749" s="138"/>
      <c r="H749" s="130">
        <v>9020</v>
      </c>
      <c r="I749" s="130">
        <v>9020</v>
      </c>
      <c r="J749" s="130" t="s">
        <v>123</v>
      </c>
      <c r="K749" s="130">
        <v>820</v>
      </c>
      <c r="L749" s="138"/>
      <c r="M749" s="130"/>
    </row>
    <row r="750" spans="1:13" ht="14.25" hidden="1" customHeight="1" outlineLevel="1" x14ac:dyDescent="0.2">
      <c r="A750" s="130">
        <v>35</v>
      </c>
      <c r="B750" s="186" t="s">
        <v>439</v>
      </c>
      <c r="C750" s="186" t="s">
        <v>102</v>
      </c>
      <c r="D750" s="130">
        <v>11</v>
      </c>
      <c r="E750" s="149">
        <v>913</v>
      </c>
      <c r="F750" s="130"/>
      <c r="G750" s="138"/>
      <c r="H750" s="130">
        <v>9130</v>
      </c>
      <c r="I750" s="130">
        <v>9130</v>
      </c>
      <c r="J750" s="130" t="s">
        <v>123</v>
      </c>
      <c r="K750" s="130">
        <v>830</v>
      </c>
      <c r="L750" s="138"/>
      <c r="M750" s="130"/>
    </row>
    <row r="751" spans="1:13" ht="14.25" hidden="1" customHeight="1" outlineLevel="1" x14ac:dyDescent="0.2">
      <c r="A751" s="130">
        <v>35</v>
      </c>
      <c r="B751" s="186" t="s">
        <v>439</v>
      </c>
      <c r="C751" s="186" t="s">
        <v>102</v>
      </c>
      <c r="D751" s="130">
        <v>12</v>
      </c>
      <c r="E751" s="149">
        <v>930</v>
      </c>
      <c r="F751" s="130"/>
      <c r="G751" s="138"/>
      <c r="H751" s="130">
        <v>9300</v>
      </c>
      <c r="I751" s="130">
        <v>9300</v>
      </c>
      <c r="J751" s="130" t="s">
        <v>123</v>
      </c>
      <c r="K751" s="130">
        <v>845</v>
      </c>
      <c r="L751" s="138"/>
      <c r="M751" s="130"/>
    </row>
    <row r="752" spans="1:13" ht="14.25" hidden="1" customHeight="1" outlineLevel="1" x14ac:dyDescent="0.2">
      <c r="A752" s="130">
        <v>35</v>
      </c>
      <c r="B752" s="186" t="s">
        <v>439</v>
      </c>
      <c r="C752" s="186" t="s">
        <v>103</v>
      </c>
      <c r="D752" s="130">
        <v>1</v>
      </c>
      <c r="E752" s="149">
        <v>976</v>
      </c>
      <c r="F752" s="130"/>
      <c r="G752" s="138"/>
      <c r="H752" s="130">
        <v>9760</v>
      </c>
      <c r="I752" s="130">
        <v>9760</v>
      </c>
      <c r="J752" s="130" t="s">
        <v>123</v>
      </c>
      <c r="K752" s="130">
        <v>887</v>
      </c>
      <c r="L752" s="138"/>
      <c r="M752" s="130"/>
    </row>
    <row r="753" spans="1:13" ht="14.25" customHeight="1" collapsed="1" x14ac:dyDescent="0.2">
      <c r="A753" s="128">
        <v>36</v>
      </c>
      <c r="B753" s="185" t="s">
        <v>440</v>
      </c>
      <c r="C753" s="185" t="s">
        <v>101</v>
      </c>
      <c r="D753" s="128">
        <v>1</v>
      </c>
      <c r="E753" s="128">
        <v>3255</v>
      </c>
      <c r="F753" s="128"/>
      <c r="G753" s="137"/>
      <c r="H753" s="128">
        <v>3255</v>
      </c>
      <c r="I753" s="128">
        <v>19530</v>
      </c>
      <c r="J753" s="128">
        <v>3255</v>
      </c>
      <c r="K753" s="128">
        <v>1085</v>
      </c>
      <c r="L753" s="137"/>
      <c r="M753" s="128"/>
    </row>
    <row r="754" spans="1:13" ht="14.25" hidden="1" customHeight="1" outlineLevel="1" x14ac:dyDescent="0.2">
      <c r="A754" s="130">
        <v>36</v>
      </c>
      <c r="B754" s="186" t="s">
        <v>440</v>
      </c>
      <c r="C754" s="186" t="s">
        <v>101</v>
      </c>
      <c r="D754" s="130">
        <v>2</v>
      </c>
      <c r="E754" s="130">
        <v>3581</v>
      </c>
      <c r="F754" s="130"/>
      <c r="G754" s="138"/>
      <c r="H754" s="130">
        <v>3581</v>
      </c>
      <c r="I754" s="130">
        <v>21486</v>
      </c>
      <c r="J754" s="130">
        <v>3581</v>
      </c>
      <c r="K754" s="130">
        <v>1194</v>
      </c>
      <c r="L754" s="138"/>
      <c r="M754" s="130"/>
    </row>
    <row r="755" spans="1:13" ht="14.25" hidden="1" customHeight="1" outlineLevel="1" x14ac:dyDescent="0.2">
      <c r="A755" s="130">
        <v>36</v>
      </c>
      <c r="B755" s="186" t="s">
        <v>440</v>
      </c>
      <c r="C755" s="186" t="s">
        <v>101</v>
      </c>
      <c r="D755" s="130">
        <v>3</v>
      </c>
      <c r="E755" s="130">
        <v>3938</v>
      </c>
      <c r="F755" s="130"/>
      <c r="G755" s="138"/>
      <c r="H755" s="130">
        <v>3938</v>
      </c>
      <c r="I755" s="130">
        <v>23628</v>
      </c>
      <c r="J755" s="130">
        <v>3938</v>
      </c>
      <c r="K755" s="130">
        <v>1313</v>
      </c>
      <c r="L755" s="138"/>
      <c r="M755" s="130"/>
    </row>
    <row r="756" spans="1:13" ht="14.25" hidden="1" customHeight="1" outlineLevel="1" x14ac:dyDescent="0.2">
      <c r="A756" s="130">
        <v>36</v>
      </c>
      <c r="B756" s="186" t="s">
        <v>440</v>
      </c>
      <c r="C756" s="186" t="s">
        <v>101</v>
      </c>
      <c r="D756" s="130">
        <v>4</v>
      </c>
      <c r="E756" s="130">
        <v>4326</v>
      </c>
      <c r="F756" s="130"/>
      <c r="G756" s="138"/>
      <c r="H756" s="130">
        <v>4326</v>
      </c>
      <c r="I756" s="130">
        <v>25956</v>
      </c>
      <c r="J756" s="130">
        <v>4326</v>
      </c>
      <c r="K756" s="130">
        <v>1442</v>
      </c>
      <c r="L756" s="138"/>
      <c r="M756" s="130"/>
    </row>
    <row r="757" spans="1:13" ht="14.25" hidden="1" customHeight="1" outlineLevel="1" x14ac:dyDescent="0.2">
      <c r="A757" s="130">
        <v>36</v>
      </c>
      <c r="B757" s="186" t="s">
        <v>440</v>
      </c>
      <c r="C757" s="186" t="s">
        <v>101</v>
      </c>
      <c r="D757" s="130">
        <v>5</v>
      </c>
      <c r="E757" s="130">
        <v>4757</v>
      </c>
      <c r="F757" s="130"/>
      <c r="G757" s="138"/>
      <c r="H757" s="130">
        <v>4757</v>
      </c>
      <c r="I757" s="130">
        <v>28542</v>
      </c>
      <c r="J757" s="130">
        <v>4757</v>
      </c>
      <c r="K757" s="130">
        <v>1586</v>
      </c>
      <c r="L757" s="138"/>
      <c r="M757" s="130"/>
    </row>
    <row r="758" spans="1:13" ht="14.25" hidden="1" customHeight="1" outlineLevel="1" x14ac:dyDescent="0.2">
      <c r="A758" s="130">
        <v>36</v>
      </c>
      <c r="B758" s="186" t="s">
        <v>440</v>
      </c>
      <c r="C758" s="186" t="s">
        <v>101</v>
      </c>
      <c r="D758" s="130">
        <v>6</v>
      </c>
      <c r="E758" s="130">
        <v>5219</v>
      </c>
      <c r="F758" s="130"/>
      <c r="G758" s="138"/>
      <c r="H758" s="130">
        <v>5219</v>
      </c>
      <c r="I758" s="130">
        <v>31314</v>
      </c>
      <c r="J758" s="130">
        <v>5219</v>
      </c>
      <c r="K758" s="130">
        <v>1740</v>
      </c>
      <c r="L758" s="138"/>
      <c r="M758" s="130"/>
    </row>
    <row r="759" spans="1:13" ht="14.25" hidden="1" customHeight="1" outlineLevel="1" x14ac:dyDescent="0.2">
      <c r="A759" s="130">
        <v>36</v>
      </c>
      <c r="B759" s="186" t="s">
        <v>440</v>
      </c>
      <c r="C759" s="186" t="s">
        <v>101</v>
      </c>
      <c r="D759" s="130">
        <v>7</v>
      </c>
      <c r="E759" s="130">
        <v>5744</v>
      </c>
      <c r="F759" s="130"/>
      <c r="G759" s="138"/>
      <c r="H759" s="130">
        <v>5744</v>
      </c>
      <c r="I759" s="130">
        <v>34464</v>
      </c>
      <c r="J759" s="130">
        <v>5744</v>
      </c>
      <c r="K759" s="130">
        <v>1915</v>
      </c>
      <c r="L759" s="138"/>
      <c r="M759" s="130"/>
    </row>
    <row r="760" spans="1:13" ht="14.25" hidden="1" customHeight="1" outlineLevel="1" x14ac:dyDescent="0.2">
      <c r="A760" s="130">
        <v>36</v>
      </c>
      <c r="B760" s="186" t="s">
        <v>440</v>
      </c>
      <c r="C760" s="186" t="s">
        <v>101</v>
      </c>
      <c r="D760" s="130">
        <v>8</v>
      </c>
      <c r="E760" s="130">
        <v>6300</v>
      </c>
      <c r="F760" s="130"/>
      <c r="G760" s="138"/>
      <c r="H760" s="130">
        <v>6300</v>
      </c>
      <c r="I760" s="130">
        <v>37800</v>
      </c>
      <c r="J760" s="130">
        <v>6300</v>
      </c>
      <c r="K760" s="130">
        <v>2100</v>
      </c>
      <c r="L760" s="138"/>
      <c r="M760" s="130"/>
    </row>
    <row r="761" spans="1:13" ht="14.25" hidden="1" customHeight="1" outlineLevel="1" x14ac:dyDescent="0.2">
      <c r="A761" s="130">
        <v>36</v>
      </c>
      <c r="B761" s="186" t="s">
        <v>440</v>
      </c>
      <c r="C761" s="186" t="s">
        <v>101</v>
      </c>
      <c r="D761" s="130">
        <v>9</v>
      </c>
      <c r="E761" s="130">
        <v>6930</v>
      </c>
      <c r="F761" s="130"/>
      <c r="G761" s="138"/>
      <c r="H761" s="130">
        <v>6930</v>
      </c>
      <c r="I761" s="130">
        <v>41580</v>
      </c>
      <c r="J761" s="130">
        <v>6930</v>
      </c>
      <c r="K761" s="130">
        <v>2310</v>
      </c>
      <c r="L761" s="138"/>
      <c r="M761" s="130"/>
    </row>
    <row r="762" spans="1:13" ht="14.25" hidden="1" customHeight="1" outlineLevel="1" x14ac:dyDescent="0.2">
      <c r="A762" s="130">
        <v>36</v>
      </c>
      <c r="B762" s="186" t="s">
        <v>440</v>
      </c>
      <c r="C762" s="186" t="s">
        <v>101</v>
      </c>
      <c r="D762" s="130">
        <v>10</v>
      </c>
      <c r="E762" s="130">
        <v>7613</v>
      </c>
      <c r="F762" s="130"/>
      <c r="G762" s="138"/>
      <c r="H762" s="130">
        <v>7613</v>
      </c>
      <c r="I762" s="130">
        <v>45678</v>
      </c>
      <c r="J762" s="130">
        <v>7613</v>
      </c>
      <c r="K762" s="130">
        <v>2538</v>
      </c>
      <c r="L762" s="138"/>
      <c r="M762" s="130"/>
    </row>
    <row r="763" spans="1:13" ht="14.25" hidden="1" customHeight="1" outlineLevel="1" x14ac:dyDescent="0.2">
      <c r="A763" s="130">
        <v>36</v>
      </c>
      <c r="B763" s="186" t="s">
        <v>440</v>
      </c>
      <c r="C763" s="186" t="s">
        <v>101</v>
      </c>
      <c r="D763" s="130">
        <v>11</v>
      </c>
      <c r="E763" s="130">
        <v>8369</v>
      </c>
      <c r="F763" s="130"/>
      <c r="G763" s="138"/>
      <c r="H763" s="130">
        <v>8369</v>
      </c>
      <c r="I763" s="130">
        <v>50214</v>
      </c>
      <c r="J763" s="130">
        <v>8369</v>
      </c>
      <c r="K763" s="130">
        <v>2790</v>
      </c>
      <c r="L763" s="138"/>
      <c r="M763" s="130"/>
    </row>
    <row r="764" spans="1:13" ht="14.25" hidden="1" customHeight="1" outlineLevel="1" x14ac:dyDescent="0.2">
      <c r="A764" s="130">
        <v>36</v>
      </c>
      <c r="B764" s="186" t="s">
        <v>440</v>
      </c>
      <c r="C764" s="186" t="s">
        <v>101</v>
      </c>
      <c r="D764" s="130">
        <v>12</v>
      </c>
      <c r="E764" s="130">
        <v>9188</v>
      </c>
      <c r="F764" s="130"/>
      <c r="G764" s="138"/>
      <c r="H764" s="130">
        <v>9188</v>
      </c>
      <c r="I764" s="130">
        <v>55128</v>
      </c>
      <c r="J764" s="130">
        <v>9188</v>
      </c>
      <c r="K764" s="130">
        <v>3063</v>
      </c>
      <c r="L764" s="138"/>
      <c r="M764" s="130"/>
    </row>
    <row r="765" spans="1:13" ht="14.25" hidden="1" customHeight="1" outlineLevel="1" x14ac:dyDescent="0.2">
      <c r="A765" s="130">
        <v>36</v>
      </c>
      <c r="B765" s="186" t="s">
        <v>440</v>
      </c>
      <c r="C765" s="186" t="s">
        <v>102</v>
      </c>
      <c r="D765" s="130">
        <v>1</v>
      </c>
      <c r="E765" s="130">
        <v>9188</v>
      </c>
      <c r="F765" s="130"/>
      <c r="G765" s="138"/>
      <c r="H765" s="130">
        <v>9188</v>
      </c>
      <c r="I765" s="130">
        <v>55128</v>
      </c>
      <c r="J765" s="130">
        <v>9188</v>
      </c>
      <c r="K765" s="130">
        <v>3063</v>
      </c>
      <c r="L765" s="138"/>
      <c r="M765" s="130"/>
    </row>
    <row r="766" spans="1:13" ht="14.25" hidden="1" customHeight="1" outlineLevel="1" x14ac:dyDescent="0.2">
      <c r="A766" s="130">
        <v>36</v>
      </c>
      <c r="B766" s="186" t="s">
        <v>440</v>
      </c>
      <c r="C766" s="186" t="s">
        <v>102</v>
      </c>
      <c r="D766" s="130">
        <v>2</v>
      </c>
      <c r="E766" s="130">
        <v>9356</v>
      </c>
      <c r="F766" s="130"/>
      <c r="G766" s="138"/>
      <c r="H766" s="130">
        <v>9356</v>
      </c>
      <c r="I766" s="130">
        <v>56136</v>
      </c>
      <c r="J766" s="130">
        <v>9356</v>
      </c>
      <c r="K766" s="130">
        <v>3119</v>
      </c>
      <c r="L766" s="138"/>
      <c r="M766" s="130"/>
    </row>
    <row r="767" spans="1:13" ht="14.25" hidden="1" customHeight="1" outlineLevel="1" x14ac:dyDescent="0.2">
      <c r="A767" s="130">
        <v>36</v>
      </c>
      <c r="B767" s="186" t="s">
        <v>440</v>
      </c>
      <c r="C767" s="186" t="s">
        <v>102</v>
      </c>
      <c r="D767" s="130">
        <v>3</v>
      </c>
      <c r="E767" s="130">
        <v>9524</v>
      </c>
      <c r="F767" s="130"/>
      <c r="G767" s="138"/>
      <c r="H767" s="130">
        <v>9524</v>
      </c>
      <c r="I767" s="130">
        <v>57144</v>
      </c>
      <c r="J767" s="130">
        <v>9524</v>
      </c>
      <c r="K767" s="130">
        <v>3175</v>
      </c>
      <c r="L767" s="138"/>
      <c r="M767" s="130"/>
    </row>
    <row r="768" spans="1:13" ht="14.25" hidden="1" customHeight="1" outlineLevel="1" x14ac:dyDescent="0.2">
      <c r="A768" s="130">
        <v>36</v>
      </c>
      <c r="B768" s="186" t="s">
        <v>440</v>
      </c>
      <c r="C768" s="186" t="s">
        <v>102</v>
      </c>
      <c r="D768" s="130">
        <v>4</v>
      </c>
      <c r="E768" s="130">
        <v>9692</v>
      </c>
      <c r="F768" s="130"/>
      <c r="G768" s="138"/>
      <c r="H768" s="130">
        <v>9692</v>
      </c>
      <c r="I768" s="130">
        <v>58152</v>
      </c>
      <c r="J768" s="130">
        <v>9692</v>
      </c>
      <c r="K768" s="130">
        <v>3231</v>
      </c>
      <c r="L768" s="138"/>
      <c r="M768" s="130"/>
    </row>
    <row r="769" spans="1:13" ht="14.25" hidden="1" customHeight="1" outlineLevel="1" x14ac:dyDescent="0.2">
      <c r="A769" s="130">
        <v>36</v>
      </c>
      <c r="B769" s="186" t="s">
        <v>440</v>
      </c>
      <c r="C769" s="186" t="s">
        <v>102</v>
      </c>
      <c r="D769" s="130">
        <v>5</v>
      </c>
      <c r="E769" s="130">
        <v>9860</v>
      </c>
      <c r="F769" s="130"/>
      <c r="G769" s="138"/>
      <c r="H769" s="130">
        <v>9860</v>
      </c>
      <c r="I769" s="130">
        <v>59160</v>
      </c>
      <c r="J769" s="130">
        <v>9860</v>
      </c>
      <c r="K769" s="130">
        <v>3287</v>
      </c>
      <c r="L769" s="138"/>
      <c r="M769" s="130"/>
    </row>
    <row r="770" spans="1:13" ht="14.25" hidden="1" customHeight="1" outlineLevel="1" x14ac:dyDescent="0.2">
      <c r="A770" s="130">
        <v>36</v>
      </c>
      <c r="B770" s="186" t="s">
        <v>440</v>
      </c>
      <c r="C770" s="186" t="s">
        <v>102</v>
      </c>
      <c r="D770" s="130">
        <v>6</v>
      </c>
      <c r="E770" s="130">
        <v>10028</v>
      </c>
      <c r="F770" s="130"/>
      <c r="G770" s="138"/>
      <c r="H770" s="130">
        <v>10028</v>
      </c>
      <c r="I770" s="130">
        <v>60168</v>
      </c>
      <c r="J770" s="130">
        <v>10028</v>
      </c>
      <c r="K770" s="130">
        <v>3343</v>
      </c>
      <c r="L770" s="138"/>
      <c r="M770" s="130"/>
    </row>
    <row r="771" spans="1:13" ht="14.25" hidden="1" customHeight="1" outlineLevel="1" x14ac:dyDescent="0.2">
      <c r="A771" s="130">
        <v>36</v>
      </c>
      <c r="B771" s="186" t="s">
        <v>440</v>
      </c>
      <c r="C771" s="186" t="s">
        <v>102</v>
      </c>
      <c r="D771" s="130">
        <v>7</v>
      </c>
      <c r="E771" s="130">
        <v>10196</v>
      </c>
      <c r="F771" s="130"/>
      <c r="G771" s="138"/>
      <c r="H771" s="130">
        <v>10196</v>
      </c>
      <c r="I771" s="130">
        <v>61176</v>
      </c>
      <c r="J771" s="130">
        <v>10196</v>
      </c>
      <c r="K771" s="130">
        <v>3399</v>
      </c>
      <c r="L771" s="138"/>
      <c r="M771" s="130"/>
    </row>
    <row r="772" spans="1:13" ht="14.25" hidden="1" customHeight="1" outlineLevel="1" x14ac:dyDescent="0.2">
      <c r="A772" s="130">
        <v>36</v>
      </c>
      <c r="B772" s="186" t="s">
        <v>440</v>
      </c>
      <c r="C772" s="186" t="s">
        <v>102</v>
      </c>
      <c r="D772" s="130">
        <v>8</v>
      </c>
      <c r="E772" s="130">
        <v>10364</v>
      </c>
      <c r="F772" s="130"/>
      <c r="G772" s="138"/>
      <c r="H772" s="130">
        <v>10364</v>
      </c>
      <c r="I772" s="130">
        <v>62184</v>
      </c>
      <c r="J772" s="130">
        <v>10364</v>
      </c>
      <c r="K772" s="130">
        <v>3455</v>
      </c>
      <c r="L772" s="138"/>
      <c r="M772" s="130"/>
    </row>
    <row r="773" spans="1:13" ht="14.25" hidden="1" customHeight="1" outlineLevel="1" x14ac:dyDescent="0.2">
      <c r="A773" s="130">
        <v>36</v>
      </c>
      <c r="B773" s="186" t="s">
        <v>440</v>
      </c>
      <c r="C773" s="186" t="s">
        <v>102</v>
      </c>
      <c r="D773" s="130">
        <v>9</v>
      </c>
      <c r="E773" s="130">
        <v>10532</v>
      </c>
      <c r="F773" s="130"/>
      <c r="G773" s="138"/>
      <c r="H773" s="130">
        <v>10532</v>
      </c>
      <c r="I773" s="130">
        <v>63192</v>
      </c>
      <c r="J773" s="130">
        <v>10532</v>
      </c>
      <c r="K773" s="130">
        <v>3511</v>
      </c>
      <c r="L773" s="138"/>
      <c r="M773" s="130"/>
    </row>
    <row r="774" spans="1:13" ht="14.25" hidden="1" customHeight="1" outlineLevel="1" x14ac:dyDescent="0.2">
      <c r="A774" s="130">
        <v>36</v>
      </c>
      <c r="B774" s="186" t="s">
        <v>440</v>
      </c>
      <c r="C774" s="186" t="s">
        <v>102</v>
      </c>
      <c r="D774" s="130">
        <v>10</v>
      </c>
      <c r="E774" s="130">
        <v>10700</v>
      </c>
      <c r="F774" s="130"/>
      <c r="G774" s="138"/>
      <c r="H774" s="130">
        <v>10700</v>
      </c>
      <c r="I774" s="130">
        <v>64200</v>
      </c>
      <c r="J774" s="130">
        <v>10700</v>
      </c>
      <c r="K774" s="130">
        <v>3567</v>
      </c>
      <c r="L774" s="138"/>
      <c r="M774" s="130"/>
    </row>
    <row r="775" spans="1:13" ht="14.25" hidden="1" customHeight="1" outlineLevel="1" x14ac:dyDescent="0.2">
      <c r="A775" s="130">
        <v>36</v>
      </c>
      <c r="B775" s="186" t="s">
        <v>440</v>
      </c>
      <c r="C775" s="186" t="s">
        <v>102</v>
      </c>
      <c r="D775" s="130">
        <v>11</v>
      </c>
      <c r="E775" s="130">
        <v>10868</v>
      </c>
      <c r="F775" s="130"/>
      <c r="G775" s="138"/>
      <c r="H775" s="130">
        <v>10868</v>
      </c>
      <c r="I775" s="130">
        <v>65208</v>
      </c>
      <c r="J775" s="130">
        <v>10868</v>
      </c>
      <c r="K775" s="130">
        <v>3623</v>
      </c>
      <c r="L775" s="138"/>
      <c r="M775" s="130"/>
    </row>
    <row r="776" spans="1:13" ht="14.25" hidden="1" customHeight="1" outlineLevel="1" x14ac:dyDescent="0.2">
      <c r="A776" s="130">
        <v>36</v>
      </c>
      <c r="B776" s="186" t="s">
        <v>440</v>
      </c>
      <c r="C776" s="186" t="s">
        <v>102</v>
      </c>
      <c r="D776" s="130">
        <v>12</v>
      </c>
      <c r="E776" s="130">
        <v>11036</v>
      </c>
      <c r="F776" s="130"/>
      <c r="G776" s="138"/>
      <c r="H776" s="130">
        <v>11036</v>
      </c>
      <c r="I776" s="130">
        <v>66216</v>
      </c>
      <c r="J776" s="130">
        <v>11036</v>
      </c>
      <c r="K776" s="130">
        <v>3679</v>
      </c>
      <c r="L776" s="138"/>
      <c r="M776" s="130"/>
    </row>
    <row r="777" spans="1:13" ht="14.25" hidden="1" customHeight="1" outlineLevel="1" x14ac:dyDescent="0.2">
      <c r="A777" s="130">
        <v>36</v>
      </c>
      <c r="B777" s="186" t="s">
        <v>440</v>
      </c>
      <c r="C777" s="186" t="s">
        <v>103</v>
      </c>
      <c r="D777" s="130">
        <v>1</v>
      </c>
      <c r="E777" s="130">
        <v>11587.8</v>
      </c>
      <c r="F777" s="130"/>
      <c r="G777" s="138"/>
      <c r="H777" s="130">
        <v>11587.8</v>
      </c>
      <c r="I777" s="130">
        <v>69526.799999999988</v>
      </c>
      <c r="J777" s="130">
        <v>11588</v>
      </c>
      <c r="K777" s="130">
        <v>3863</v>
      </c>
      <c r="L777" s="138"/>
      <c r="M777" s="130"/>
    </row>
    <row r="778" spans="1:13" ht="14.25" customHeight="1" collapsed="1" x14ac:dyDescent="0.2">
      <c r="A778" s="128">
        <v>37</v>
      </c>
      <c r="B778" s="185" t="s">
        <v>441</v>
      </c>
      <c r="C778" s="185" t="s">
        <v>101</v>
      </c>
      <c r="D778" s="128">
        <v>1</v>
      </c>
      <c r="E778" s="128">
        <v>1933</v>
      </c>
      <c r="F778" s="128"/>
      <c r="G778" s="137"/>
      <c r="H778" s="128">
        <v>11598</v>
      </c>
      <c r="I778" s="128">
        <v>11598</v>
      </c>
      <c r="J778" s="128" t="s">
        <v>123</v>
      </c>
      <c r="K778" s="128">
        <v>1160</v>
      </c>
      <c r="L778" s="137"/>
      <c r="M778" s="128"/>
    </row>
    <row r="779" spans="1:13" ht="14.25" hidden="1" customHeight="1" outlineLevel="1" x14ac:dyDescent="0.2">
      <c r="A779" s="130">
        <v>37</v>
      </c>
      <c r="B779" s="186" t="s">
        <v>441</v>
      </c>
      <c r="C779" s="186" t="s">
        <v>101</v>
      </c>
      <c r="D779" s="130">
        <v>2</v>
      </c>
      <c r="E779" s="130">
        <v>2133</v>
      </c>
      <c r="F779" s="130"/>
      <c r="G779" s="138"/>
      <c r="H779" s="130">
        <v>12798</v>
      </c>
      <c r="I779" s="130">
        <v>12798</v>
      </c>
      <c r="J779" s="130" t="s">
        <v>123</v>
      </c>
      <c r="K779" s="130">
        <v>1280</v>
      </c>
      <c r="L779" s="138"/>
      <c r="M779" s="130"/>
    </row>
    <row r="780" spans="1:13" ht="14.25" hidden="1" customHeight="1" outlineLevel="1" x14ac:dyDescent="0.2">
      <c r="A780" s="130">
        <v>37</v>
      </c>
      <c r="B780" s="186" t="s">
        <v>441</v>
      </c>
      <c r="C780" s="186" t="s">
        <v>101</v>
      </c>
      <c r="D780" s="130">
        <v>3</v>
      </c>
      <c r="E780" s="130">
        <v>2333</v>
      </c>
      <c r="F780" s="130"/>
      <c r="G780" s="138"/>
      <c r="H780" s="130">
        <v>13998</v>
      </c>
      <c r="I780" s="130">
        <v>13998</v>
      </c>
      <c r="J780" s="130" t="s">
        <v>123</v>
      </c>
      <c r="K780" s="130">
        <v>1400</v>
      </c>
      <c r="L780" s="138"/>
      <c r="M780" s="130"/>
    </row>
    <row r="781" spans="1:13" ht="14.25" hidden="1" customHeight="1" outlineLevel="1" x14ac:dyDescent="0.2">
      <c r="A781" s="130">
        <v>37</v>
      </c>
      <c r="B781" s="186" t="s">
        <v>441</v>
      </c>
      <c r="C781" s="186" t="s">
        <v>101</v>
      </c>
      <c r="D781" s="130">
        <v>4</v>
      </c>
      <c r="E781" s="130">
        <v>2567</v>
      </c>
      <c r="F781" s="130"/>
      <c r="G781" s="138"/>
      <c r="H781" s="130">
        <v>15402</v>
      </c>
      <c r="I781" s="130">
        <v>15402</v>
      </c>
      <c r="J781" s="130" t="s">
        <v>123</v>
      </c>
      <c r="K781" s="130">
        <v>1540</v>
      </c>
      <c r="L781" s="138"/>
      <c r="M781" s="130"/>
    </row>
    <row r="782" spans="1:13" ht="14.25" hidden="1" customHeight="1" outlineLevel="1" x14ac:dyDescent="0.2">
      <c r="A782" s="130">
        <v>37</v>
      </c>
      <c r="B782" s="186" t="s">
        <v>441</v>
      </c>
      <c r="C782" s="186" t="s">
        <v>101</v>
      </c>
      <c r="D782" s="130">
        <v>5</v>
      </c>
      <c r="E782" s="130">
        <v>2817</v>
      </c>
      <c r="F782" s="130"/>
      <c r="G782" s="138"/>
      <c r="H782" s="130">
        <v>16902</v>
      </c>
      <c r="I782" s="130">
        <v>16902</v>
      </c>
      <c r="J782" s="130" t="s">
        <v>123</v>
      </c>
      <c r="K782" s="130">
        <v>1690</v>
      </c>
      <c r="L782" s="138"/>
      <c r="M782" s="130"/>
    </row>
    <row r="783" spans="1:13" ht="14.25" hidden="1" customHeight="1" outlineLevel="1" x14ac:dyDescent="0.2">
      <c r="A783" s="130">
        <v>37</v>
      </c>
      <c r="B783" s="186" t="s">
        <v>441</v>
      </c>
      <c r="C783" s="186" t="s">
        <v>101</v>
      </c>
      <c r="D783" s="130">
        <v>6</v>
      </c>
      <c r="E783" s="130">
        <v>3100</v>
      </c>
      <c r="F783" s="130"/>
      <c r="G783" s="138"/>
      <c r="H783" s="130">
        <v>18600</v>
      </c>
      <c r="I783" s="130">
        <v>18600</v>
      </c>
      <c r="J783" s="130" t="s">
        <v>123</v>
      </c>
      <c r="K783" s="130">
        <v>1860</v>
      </c>
      <c r="L783" s="138"/>
      <c r="M783" s="130"/>
    </row>
    <row r="784" spans="1:13" ht="14.25" hidden="1" customHeight="1" outlineLevel="1" x14ac:dyDescent="0.2">
      <c r="A784" s="130">
        <v>37</v>
      </c>
      <c r="B784" s="186" t="s">
        <v>441</v>
      </c>
      <c r="C784" s="186" t="s">
        <v>101</v>
      </c>
      <c r="D784" s="130">
        <v>7</v>
      </c>
      <c r="E784" s="130">
        <v>3400</v>
      </c>
      <c r="F784" s="130"/>
      <c r="G784" s="138"/>
      <c r="H784" s="130">
        <v>20400</v>
      </c>
      <c r="I784" s="130">
        <v>20400</v>
      </c>
      <c r="J784" s="130" t="s">
        <v>123</v>
      </c>
      <c r="K784" s="130">
        <v>2040</v>
      </c>
      <c r="L784" s="138"/>
      <c r="M784" s="130"/>
    </row>
    <row r="785" spans="1:13" ht="14.25" hidden="1" customHeight="1" outlineLevel="1" x14ac:dyDescent="0.2">
      <c r="A785" s="130">
        <v>37</v>
      </c>
      <c r="B785" s="186" t="s">
        <v>441</v>
      </c>
      <c r="C785" s="186" t="s">
        <v>101</v>
      </c>
      <c r="D785" s="130">
        <v>8</v>
      </c>
      <c r="E785" s="130">
        <v>3733</v>
      </c>
      <c r="F785" s="130"/>
      <c r="G785" s="138"/>
      <c r="H785" s="130">
        <v>22398</v>
      </c>
      <c r="I785" s="130">
        <v>22398</v>
      </c>
      <c r="J785" s="130" t="s">
        <v>123</v>
      </c>
      <c r="K785" s="130">
        <v>2240</v>
      </c>
      <c r="L785" s="138"/>
      <c r="M785" s="130"/>
    </row>
    <row r="786" spans="1:13" ht="14.25" hidden="1" customHeight="1" outlineLevel="1" x14ac:dyDescent="0.2">
      <c r="A786" s="130">
        <v>37</v>
      </c>
      <c r="B786" s="186" t="s">
        <v>441</v>
      </c>
      <c r="C786" s="186" t="s">
        <v>101</v>
      </c>
      <c r="D786" s="130">
        <v>9</v>
      </c>
      <c r="E786" s="130">
        <v>4100</v>
      </c>
      <c r="F786" s="130"/>
      <c r="G786" s="138"/>
      <c r="H786" s="130">
        <v>24600</v>
      </c>
      <c r="I786" s="130">
        <v>24600</v>
      </c>
      <c r="J786" s="130" t="s">
        <v>123</v>
      </c>
      <c r="K786" s="130">
        <v>2460</v>
      </c>
      <c r="L786" s="138"/>
      <c r="M786" s="130"/>
    </row>
    <row r="787" spans="1:13" ht="14.25" hidden="1" customHeight="1" outlineLevel="1" x14ac:dyDescent="0.2">
      <c r="A787" s="130">
        <v>37</v>
      </c>
      <c r="B787" s="186" t="s">
        <v>441</v>
      </c>
      <c r="C787" s="186" t="s">
        <v>101</v>
      </c>
      <c r="D787" s="130">
        <v>10</v>
      </c>
      <c r="E787" s="130">
        <v>4500</v>
      </c>
      <c r="F787" s="130"/>
      <c r="G787" s="138"/>
      <c r="H787" s="130">
        <v>27000</v>
      </c>
      <c r="I787" s="130">
        <v>27000</v>
      </c>
      <c r="J787" s="130" t="s">
        <v>123</v>
      </c>
      <c r="K787" s="130">
        <v>2700</v>
      </c>
      <c r="L787" s="138"/>
      <c r="M787" s="130"/>
    </row>
    <row r="788" spans="1:13" ht="14.25" hidden="1" customHeight="1" outlineLevel="1" x14ac:dyDescent="0.2">
      <c r="A788" s="130">
        <v>37</v>
      </c>
      <c r="B788" s="186" t="s">
        <v>441</v>
      </c>
      <c r="C788" s="186" t="s">
        <v>101</v>
      </c>
      <c r="D788" s="130">
        <v>11</v>
      </c>
      <c r="E788" s="130">
        <v>4950</v>
      </c>
      <c r="F788" s="130"/>
      <c r="G788" s="138"/>
      <c r="H788" s="130">
        <v>29700</v>
      </c>
      <c r="I788" s="130">
        <v>29700</v>
      </c>
      <c r="J788" s="130" t="s">
        <v>123</v>
      </c>
      <c r="K788" s="130">
        <v>2970</v>
      </c>
      <c r="L788" s="138"/>
      <c r="M788" s="130"/>
    </row>
    <row r="789" spans="1:13" ht="14.25" hidden="1" customHeight="1" outlineLevel="1" x14ac:dyDescent="0.2">
      <c r="A789" s="130">
        <v>37</v>
      </c>
      <c r="B789" s="186" t="s">
        <v>441</v>
      </c>
      <c r="C789" s="186" t="s">
        <v>101</v>
      </c>
      <c r="D789" s="130">
        <v>12</v>
      </c>
      <c r="E789" s="130">
        <v>5450</v>
      </c>
      <c r="F789" s="130"/>
      <c r="G789" s="138"/>
      <c r="H789" s="130">
        <v>32700</v>
      </c>
      <c r="I789" s="130">
        <v>32700</v>
      </c>
      <c r="J789" s="130" t="s">
        <v>123</v>
      </c>
      <c r="K789" s="130">
        <v>3270</v>
      </c>
      <c r="L789" s="138"/>
      <c r="M789" s="130"/>
    </row>
    <row r="790" spans="1:13" ht="14.25" hidden="1" customHeight="1" outlineLevel="1" x14ac:dyDescent="0.2">
      <c r="A790" s="130">
        <v>37</v>
      </c>
      <c r="B790" s="186" t="s">
        <v>441</v>
      </c>
      <c r="C790" s="186" t="s">
        <v>102</v>
      </c>
      <c r="D790" s="130">
        <v>1</v>
      </c>
      <c r="E790" s="130">
        <v>5450</v>
      </c>
      <c r="F790" s="130"/>
      <c r="G790" s="138"/>
      <c r="H790" s="130">
        <v>32700</v>
      </c>
      <c r="I790" s="130">
        <v>32700</v>
      </c>
      <c r="J790" s="130" t="s">
        <v>123</v>
      </c>
      <c r="K790" s="130">
        <v>3270</v>
      </c>
      <c r="L790" s="138"/>
      <c r="M790" s="130"/>
    </row>
    <row r="791" spans="1:13" ht="14.25" hidden="1" customHeight="1" outlineLevel="1" x14ac:dyDescent="0.2">
      <c r="A791" s="130">
        <v>37</v>
      </c>
      <c r="B791" s="186" t="s">
        <v>441</v>
      </c>
      <c r="C791" s="186" t="s">
        <v>102</v>
      </c>
      <c r="D791" s="130">
        <v>2</v>
      </c>
      <c r="E791" s="130">
        <v>5550</v>
      </c>
      <c r="F791" s="130"/>
      <c r="G791" s="138"/>
      <c r="H791" s="130">
        <v>33300</v>
      </c>
      <c r="I791" s="130">
        <v>33300</v>
      </c>
      <c r="J791" s="130" t="s">
        <v>123</v>
      </c>
      <c r="K791" s="130">
        <v>3330</v>
      </c>
      <c r="L791" s="138"/>
      <c r="M791" s="130"/>
    </row>
    <row r="792" spans="1:13" ht="14.25" hidden="1" customHeight="1" outlineLevel="1" x14ac:dyDescent="0.2">
      <c r="A792" s="130">
        <v>37</v>
      </c>
      <c r="B792" s="186" t="s">
        <v>441</v>
      </c>
      <c r="C792" s="186" t="s">
        <v>102</v>
      </c>
      <c r="D792" s="130">
        <v>3</v>
      </c>
      <c r="E792" s="130">
        <v>5650</v>
      </c>
      <c r="F792" s="130"/>
      <c r="G792" s="138"/>
      <c r="H792" s="130">
        <v>33900</v>
      </c>
      <c r="I792" s="130">
        <v>33900</v>
      </c>
      <c r="J792" s="130" t="s">
        <v>123</v>
      </c>
      <c r="K792" s="130">
        <v>3390</v>
      </c>
      <c r="L792" s="138"/>
      <c r="M792" s="130"/>
    </row>
    <row r="793" spans="1:13" ht="14.25" hidden="1" customHeight="1" outlineLevel="1" x14ac:dyDescent="0.2">
      <c r="A793" s="130">
        <v>37</v>
      </c>
      <c r="B793" s="186" t="s">
        <v>441</v>
      </c>
      <c r="C793" s="186" t="s">
        <v>102</v>
      </c>
      <c r="D793" s="130">
        <v>4</v>
      </c>
      <c r="E793" s="130">
        <v>5750</v>
      </c>
      <c r="F793" s="130"/>
      <c r="G793" s="138"/>
      <c r="H793" s="130">
        <v>34500</v>
      </c>
      <c r="I793" s="130">
        <v>34500</v>
      </c>
      <c r="J793" s="130" t="s">
        <v>123</v>
      </c>
      <c r="K793" s="130">
        <v>3450</v>
      </c>
      <c r="L793" s="138"/>
      <c r="M793" s="130"/>
    </row>
    <row r="794" spans="1:13" ht="14.25" hidden="1" customHeight="1" outlineLevel="1" x14ac:dyDescent="0.2">
      <c r="A794" s="130">
        <v>37</v>
      </c>
      <c r="B794" s="186" t="s">
        <v>441</v>
      </c>
      <c r="C794" s="186" t="s">
        <v>102</v>
      </c>
      <c r="D794" s="130">
        <v>5</v>
      </c>
      <c r="E794" s="130">
        <v>5850</v>
      </c>
      <c r="F794" s="130"/>
      <c r="G794" s="138"/>
      <c r="H794" s="130">
        <v>35100</v>
      </c>
      <c r="I794" s="130">
        <v>35100</v>
      </c>
      <c r="J794" s="130" t="s">
        <v>123</v>
      </c>
      <c r="K794" s="130">
        <v>3510</v>
      </c>
      <c r="L794" s="138"/>
      <c r="M794" s="130"/>
    </row>
    <row r="795" spans="1:13" ht="14.25" hidden="1" customHeight="1" outlineLevel="1" x14ac:dyDescent="0.2">
      <c r="A795" s="130">
        <v>37</v>
      </c>
      <c r="B795" s="186" t="s">
        <v>441</v>
      </c>
      <c r="C795" s="186" t="s">
        <v>102</v>
      </c>
      <c r="D795" s="130">
        <v>6</v>
      </c>
      <c r="E795" s="130">
        <v>5950</v>
      </c>
      <c r="F795" s="130"/>
      <c r="G795" s="138"/>
      <c r="H795" s="130">
        <v>35700</v>
      </c>
      <c r="I795" s="130">
        <v>35700</v>
      </c>
      <c r="J795" s="130" t="s">
        <v>123</v>
      </c>
      <c r="K795" s="130">
        <v>3570</v>
      </c>
      <c r="L795" s="138"/>
      <c r="M795" s="130"/>
    </row>
    <row r="796" spans="1:13" ht="14.25" hidden="1" customHeight="1" outlineLevel="1" x14ac:dyDescent="0.2">
      <c r="A796" s="130">
        <v>37</v>
      </c>
      <c r="B796" s="186" t="s">
        <v>441</v>
      </c>
      <c r="C796" s="186" t="s">
        <v>102</v>
      </c>
      <c r="D796" s="130">
        <v>7</v>
      </c>
      <c r="E796" s="130">
        <v>6050</v>
      </c>
      <c r="F796" s="130"/>
      <c r="G796" s="138"/>
      <c r="H796" s="130">
        <v>36300</v>
      </c>
      <c r="I796" s="130">
        <v>36300</v>
      </c>
      <c r="J796" s="130" t="s">
        <v>123</v>
      </c>
      <c r="K796" s="130">
        <v>3630</v>
      </c>
      <c r="L796" s="138"/>
      <c r="M796" s="130"/>
    </row>
    <row r="797" spans="1:13" ht="14.25" hidden="1" customHeight="1" outlineLevel="1" x14ac:dyDescent="0.2">
      <c r="A797" s="130">
        <v>37</v>
      </c>
      <c r="B797" s="186" t="s">
        <v>441</v>
      </c>
      <c r="C797" s="186" t="s">
        <v>102</v>
      </c>
      <c r="D797" s="130">
        <v>8</v>
      </c>
      <c r="E797" s="130">
        <v>6150</v>
      </c>
      <c r="F797" s="130"/>
      <c r="G797" s="138"/>
      <c r="H797" s="130">
        <v>36900</v>
      </c>
      <c r="I797" s="130">
        <v>36900</v>
      </c>
      <c r="J797" s="130" t="s">
        <v>123</v>
      </c>
      <c r="K797" s="130">
        <v>3690</v>
      </c>
      <c r="L797" s="138"/>
      <c r="M797" s="130"/>
    </row>
    <row r="798" spans="1:13" ht="14.25" hidden="1" customHeight="1" outlineLevel="1" x14ac:dyDescent="0.2">
      <c r="A798" s="130">
        <v>37</v>
      </c>
      <c r="B798" s="186" t="s">
        <v>441</v>
      </c>
      <c r="C798" s="186" t="s">
        <v>102</v>
      </c>
      <c r="D798" s="130">
        <v>9</v>
      </c>
      <c r="E798" s="130">
        <v>6250</v>
      </c>
      <c r="F798" s="130"/>
      <c r="G798" s="138"/>
      <c r="H798" s="130">
        <v>37500</v>
      </c>
      <c r="I798" s="130">
        <v>37500</v>
      </c>
      <c r="J798" s="130" t="s">
        <v>123</v>
      </c>
      <c r="K798" s="130">
        <v>3750</v>
      </c>
      <c r="L798" s="138"/>
      <c r="M798" s="130"/>
    </row>
    <row r="799" spans="1:13" ht="14.25" hidden="1" customHeight="1" outlineLevel="1" x14ac:dyDescent="0.2">
      <c r="A799" s="130">
        <v>37</v>
      </c>
      <c r="B799" s="186" t="s">
        <v>441</v>
      </c>
      <c r="C799" s="186" t="s">
        <v>102</v>
      </c>
      <c r="D799" s="130">
        <v>10</v>
      </c>
      <c r="E799" s="130">
        <v>6350</v>
      </c>
      <c r="F799" s="130"/>
      <c r="G799" s="138"/>
      <c r="H799" s="130">
        <v>38100</v>
      </c>
      <c r="I799" s="130">
        <v>38100</v>
      </c>
      <c r="J799" s="130" t="s">
        <v>123</v>
      </c>
      <c r="K799" s="130">
        <v>3810</v>
      </c>
      <c r="L799" s="138"/>
      <c r="M799" s="130"/>
    </row>
    <row r="800" spans="1:13" ht="14.25" hidden="1" customHeight="1" outlineLevel="1" x14ac:dyDescent="0.2">
      <c r="A800" s="130">
        <v>37</v>
      </c>
      <c r="B800" s="186" t="s">
        <v>441</v>
      </c>
      <c r="C800" s="186" t="s">
        <v>102</v>
      </c>
      <c r="D800" s="130">
        <v>11</v>
      </c>
      <c r="E800" s="130">
        <v>6450</v>
      </c>
      <c r="F800" s="130"/>
      <c r="G800" s="138"/>
      <c r="H800" s="130">
        <v>38700</v>
      </c>
      <c r="I800" s="130">
        <v>38700</v>
      </c>
      <c r="J800" s="130" t="s">
        <v>123</v>
      </c>
      <c r="K800" s="130">
        <v>3870</v>
      </c>
      <c r="L800" s="138"/>
      <c r="M800" s="130"/>
    </row>
    <row r="801" spans="1:13" ht="14.25" hidden="1" customHeight="1" outlineLevel="1" x14ac:dyDescent="0.2">
      <c r="A801" s="130">
        <v>37</v>
      </c>
      <c r="B801" s="186" t="s">
        <v>441</v>
      </c>
      <c r="C801" s="186" t="s">
        <v>102</v>
      </c>
      <c r="D801" s="130">
        <v>12</v>
      </c>
      <c r="E801" s="130">
        <v>6550</v>
      </c>
      <c r="F801" s="130"/>
      <c r="G801" s="138"/>
      <c r="H801" s="130">
        <v>39300</v>
      </c>
      <c r="I801" s="130">
        <v>39300</v>
      </c>
      <c r="J801" s="130" t="s">
        <v>123</v>
      </c>
      <c r="K801" s="130">
        <v>3930</v>
      </c>
      <c r="L801" s="138"/>
      <c r="M801" s="130"/>
    </row>
    <row r="802" spans="1:13" ht="14.25" hidden="1" customHeight="1" outlineLevel="1" x14ac:dyDescent="0.2">
      <c r="A802" s="130">
        <v>37</v>
      </c>
      <c r="B802" s="186" t="s">
        <v>441</v>
      </c>
      <c r="C802" s="186" t="s">
        <v>103</v>
      </c>
      <c r="D802" s="130">
        <v>1</v>
      </c>
      <c r="E802" s="130">
        <v>6877.5</v>
      </c>
      <c r="F802" s="130"/>
      <c r="G802" s="138"/>
      <c r="H802" s="130">
        <v>41265</v>
      </c>
      <c r="I802" s="130">
        <v>41265</v>
      </c>
      <c r="J802" s="130" t="s">
        <v>123</v>
      </c>
      <c r="K802" s="130">
        <v>4126</v>
      </c>
      <c r="L802" s="138"/>
      <c r="M802" s="130"/>
    </row>
    <row r="803" spans="1:13" ht="14.25" customHeight="1" collapsed="1" x14ac:dyDescent="0.2">
      <c r="A803" s="128">
        <v>38</v>
      </c>
      <c r="B803" s="185" t="s">
        <v>442</v>
      </c>
      <c r="C803" s="185" t="s">
        <v>101</v>
      </c>
      <c r="D803" s="128">
        <v>1</v>
      </c>
      <c r="E803" s="148">
        <v>595</v>
      </c>
      <c r="F803" s="128"/>
      <c r="G803" s="137"/>
      <c r="H803" s="128">
        <v>5950</v>
      </c>
      <c r="I803" s="128">
        <v>5950</v>
      </c>
      <c r="J803" s="128">
        <v>6611</v>
      </c>
      <c r="K803" s="128">
        <v>1008</v>
      </c>
      <c r="L803" s="137"/>
      <c r="M803" s="128"/>
    </row>
    <row r="804" spans="1:13" ht="14.25" hidden="1" customHeight="1" outlineLevel="1" x14ac:dyDescent="0.2">
      <c r="A804" s="130">
        <v>38</v>
      </c>
      <c r="B804" s="186" t="s">
        <v>442</v>
      </c>
      <c r="C804" s="186" t="s">
        <v>101</v>
      </c>
      <c r="D804" s="130">
        <v>2</v>
      </c>
      <c r="E804" s="149">
        <v>655</v>
      </c>
      <c r="F804" s="130"/>
      <c r="G804" s="138"/>
      <c r="H804" s="130">
        <v>6550</v>
      </c>
      <c r="I804" s="130">
        <v>6550</v>
      </c>
      <c r="J804" s="130">
        <v>7278</v>
      </c>
      <c r="K804" s="130">
        <v>1110</v>
      </c>
      <c r="L804" s="138"/>
      <c r="M804" s="130"/>
    </row>
    <row r="805" spans="1:13" ht="14.25" hidden="1" customHeight="1" outlineLevel="1" x14ac:dyDescent="0.2">
      <c r="A805" s="130">
        <v>38</v>
      </c>
      <c r="B805" s="186" t="s">
        <v>442</v>
      </c>
      <c r="C805" s="186" t="s">
        <v>101</v>
      </c>
      <c r="D805" s="130">
        <v>3</v>
      </c>
      <c r="E805" s="149">
        <v>721</v>
      </c>
      <c r="F805" s="130"/>
      <c r="G805" s="138"/>
      <c r="H805" s="130">
        <v>7210</v>
      </c>
      <c r="I805" s="130">
        <v>7210</v>
      </c>
      <c r="J805" s="130">
        <v>8011</v>
      </c>
      <c r="K805" s="130">
        <v>1222</v>
      </c>
      <c r="L805" s="138"/>
      <c r="M805" s="130"/>
    </row>
    <row r="806" spans="1:13" ht="14.25" hidden="1" customHeight="1" outlineLevel="1" x14ac:dyDescent="0.2">
      <c r="A806" s="130">
        <v>38</v>
      </c>
      <c r="B806" s="186" t="s">
        <v>442</v>
      </c>
      <c r="C806" s="186" t="s">
        <v>101</v>
      </c>
      <c r="D806" s="130">
        <v>4</v>
      </c>
      <c r="E806" s="149">
        <v>793</v>
      </c>
      <c r="F806" s="130"/>
      <c r="G806" s="138"/>
      <c r="H806" s="130">
        <v>7930</v>
      </c>
      <c r="I806" s="130">
        <v>7930</v>
      </c>
      <c r="J806" s="130">
        <v>8811</v>
      </c>
      <c r="K806" s="130">
        <v>1344</v>
      </c>
      <c r="L806" s="138"/>
      <c r="M806" s="130"/>
    </row>
    <row r="807" spans="1:13" ht="14.25" hidden="1" customHeight="1" outlineLevel="1" x14ac:dyDescent="0.2">
      <c r="A807" s="130">
        <v>38</v>
      </c>
      <c r="B807" s="186" t="s">
        <v>442</v>
      </c>
      <c r="C807" s="186" t="s">
        <v>101</v>
      </c>
      <c r="D807" s="130">
        <v>5</v>
      </c>
      <c r="E807" s="149">
        <v>872</v>
      </c>
      <c r="F807" s="130"/>
      <c r="G807" s="138"/>
      <c r="H807" s="130">
        <v>8720</v>
      </c>
      <c r="I807" s="130">
        <v>8720</v>
      </c>
      <c r="J807" s="130">
        <v>9689</v>
      </c>
      <c r="K807" s="130">
        <v>1478</v>
      </c>
      <c r="L807" s="138"/>
      <c r="M807" s="130"/>
    </row>
    <row r="808" spans="1:13" ht="14.25" hidden="1" customHeight="1" outlineLevel="1" x14ac:dyDescent="0.2">
      <c r="A808" s="130">
        <v>38</v>
      </c>
      <c r="B808" s="186" t="s">
        <v>442</v>
      </c>
      <c r="C808" s="186" t="s">
        <v>101</v>
      </c>
      <c r="D808" s="130">
        <v>6</v>
      </c>
      <c r="E808" s="149">
        <v>959</v>
      </c>
      <c r="F808" s="130"/>
      <c r="G808" s="138"/>
      <c r="H808" s="130">
        <v>9590</v>
      </c>
      <c r="I808" s="130">
        <v>9590</v>
      </c>
      <c r="J808" s="130">
        <v>10656</v>
      </c>
      <c r="K808" s="130">
        <v>1625</v>
      </c>
      <c r="L808" s="138"/>
      <c r="M808" s="130"/>
    </row>
    <row r="809" spans="1:13" ht="14.25" hidden="1" customHeight="1" outlineLevel="1" x14ac:dyDescent="0.2">
      <c r="A809" s="130">
        <v>38</v>
      </c>
      <c r="B809" s="186" t="s">
        <v>442</v>
      </c>
      <c r="C809" s="186" t="s">
        <v>101</v>
      </c>
      <c r="D809" s="130">
        <v>7</v>
      </c>
      <c r="E809" s="149">
        <v>1055</v>
      </c>
      <c r="F809" s="130"/>
      <c r="G809" s="138"/>
      <c r="H809" s="130">
        <v>10550</v>
      </c>
      <c r="I809" s="130">
        <v>10550</v>
      </c>
      <c r="J809" s="130">
        <v>11722</v>
      </c>
      <c r="K809" s="130">
        <v>1788</v>
      </c>
      <c r="L809" s="138"/>
      <c r="M809" s="130"/>
    </row>
    <row r="810" spans="1:13" ht="14.25" hidden="1" customHeight="1" outlineLevel="1" x14ac:dyDescent="0.2">
      <c r="A810" s="130">
        <v>38</v>
      </c>
      <c r="B810" s="186" t="s">
        <v>442</v>
      </c>
      <c r="C810" s="186" t="s">
        <v>101</v>
      </c>
      <c r="D810" s="130">
        <v>8</v>
      </c>
      <c r="E810" s="149">
        <v>1161</v>
      </c>
      <c r="F810" s="130"/>
      <c r="G810" s="138"/>
      <c r="H810" s="130">
        <v>11610</v>
      </c>
      <c r="I810" s="130">
        <v>11610</v>
      </c>
      <c r="J810" s="130">
        <v>12900</v>
      </c>
      <c r="K810" s="130">
        <v>1968</v>
      </c>
      <c r="L810" s="138"/>
      <c r="M810" s="130"/>
    </row>
    <row r="811" spans="1:13" ht="14.25" hidden="1" customHeight="1" outlineLevel="1" x14ac:dyDescent="0.2">
      <c r="A811" s="130">
        <v>38</v>
      </c>
      <c r="B811" s="186" t="s">
        <v>442</v>
      </c>
      <c r="C811" s="186" t="s">
        <v>101</v>
      </c>
      <c r="D811" s="130">
        <v>9</v>
      </c>
      <c r="E811" s="149">
        <v>1277</v>
      </c>
      <c r="F811" s="130"/>
      <c r="G811" s="138"/>
      <c r="H811" s="130">
        <v>12770</v>
      </c>
      <c r="I811" s="130">
        <v>12770</v>
      </c>
      <c r="J811" s="130">
        <v>14189</v>
      </c>
      <c r="K811" s="130">
        <v>2164</v>
      </c>
      <c r="L811" s="138"/>
      <c r="M811" s="130"/>
    </row>
    <row r="812" spans="1:13" ht="14.25" hidden="1" customHeight="1" outlineLevel="1" x14ac:dyDescent="0.2">
      <c r="A812" s="130">
        <v>38</v>
      </c>
      <c r="B812" s="186" t="s">
        <v>442</v>
      </c>
      <c r="C812" s="186" t="s">
        <v>101</v>
      </c>
      <c r="D812" s="130">
        <v>10</v>
      </c>
      <c r="E812" s="149">
        <v>1405</v>
      </c>
      <c r="F812" s="130"/>
      <c r="G812" s="138"/>
      <c r="H812" s="130">
        <v>14050</v>
      </c>
      <c r="I812" s="130">
        <v>14050</v>
      </c>
      <c r="J812" s="130">
        <v>15611</v>
      </c>
      <c r="K812" s="130">
        <v>2381</v>
      </c>
      <c r="L812" s="138"/>
      <c r="M812" s="130"/>
    </row>
    <row r="813" spans="1:13" ht="14.25" hidden="1" customHeight="1" outlineLevel="1" x14ac:dyDescent="0.2">
      <c r="A813" s="130">
        <v>38</v>
      </c>
      <c r="B813" s="186" t="s">
        <v>442</v>
      </c>
      <c r="C813" s="186" t="s">
        <v>101</v>
      </c>
      <c r="D813" s="130">
        <v>11</v>
      </c>
      <c r="E813" s="149">
        <v>1546</v>
      </c>
      <c r="F813" s="130"/>
      <c r="G813" s="138"/>
      <c r="H813" s="130">
        <v>15460</v>
      </c>
      <c r="I813" s="130">
        <v>15460</v>
      </c>
      <c r="J813" s="130">
        <v>17178</v>
      </c>
      <c r="K813" s="130">
        <v>2620</v>
      </c>
      <c r="L813" s="138"/>
      <c r="M813" s="130"/>
    </row>
    <row r="814" spans="1:13" ht="14.25" hidden="1" customHeight="1" outlineLevel="1" x14ac:dyDescent="0.2">
      <c r="A814" s="130">
        <v>38</v>
      </c>
      <c r="B814" s="186" t="s">
        <v>442</v>
      </c>
      <c r="C814" s="186" t="s">
        <v>101</v>
      </c>
      <c r="D814" s="130">
        <v>12</v>
      </c>
      <c r="E814" s="149">
        <v>1700</v>
      </c>
      <c r="F814" s="130"/>
      <c r="G814" s="138"/>
      <c r="H814" s="130">
        <v>17000</v>
      </c>
      <c r="I814" s="130">
        <v>17000</v>
      </c>
      <c r="J814" s="130">
        <v>18889</v>
      </c>
      <c r="K814" s="130">
        <v>2881</v>
      </c>
      <c r="L814" s="138"/>
      <c r="M814" s="130"/>
    </row>
    <row r="815" spans="1:13" ht="14.25" hidden="1" customHeight="1" outlineLevel="1" x14ac:dyDescent="0.2">
      <c r="A815" s="130">
        <v>38</v>
      </c>
      <c r="B815" s="186" t="s">
        <v>442</v>
      </c>
      <c r="C815" s="186" t="s">
        <v>102</v>
      </c>
      <c r="D815" s="130">
        <v>1</v>
      </c>
      <c r="E815" s="149">
        <v>1700</v>
      </c>
      <c r="F815" s="130"/>
      <c r="G815" s="138"/>
      <c r="H815" s="130">
        <v>17000</v>
      </c>
      <c r="I815" s="130">
        <v>17000</v>
      </c>
      <c r="J815" s="130">
        <v>18889</v>
      </c>
      <c r="K815" s="130">
        <v>2881</v>
      </c>
      <c r="L815" s="138"/>
      <c r="M815" s="130"/>
    </row>
    <row r="816" spans="1:13" ht="14.25" hidden="1" customHeight="1" outlineLevel="1" x14ac:dyDescent="0.2">
      <c r="A816" s="130">
        <v>38</v>
      </c>
      <c r="B816" s="186" t="s">
        <v>442</v>
      </c>
      <c r="C816" s="186" t="s">
        <v>102</v>
      </c>
      <c r="D816" s="130">
        <v>2</v>
      </c>
      <c r="E816" s="149">
        <v>1728</v>
      </c>
      <c r="F816" s="130"/>
      <c r="G816" s="138"/>
      <c r="H816" s="130">
        <v>17280</v>
      </c>
      <c r="I816" s="130">
        <v>17280</v>
      </c>
      <c r="J816" s="130">
        <v>19200</v>
      </c>
      <c r="K816" s="130">
        <v>2929</v>
      </c>
      <c r="L816" s="138"/>
      <c r="M816" s="130"/>
    </row>
    <row r="817" spans="1:13" ht="14.25" hidden="1" customHeight="1" outlineLevel="1" x14ac:dyDescent="0.2">
      <c r="A817" s="130">
        <v>38</v>
      </c>
      <c r="B817" s="186" t="s">
        <v>442</v>
      </c>
      <c r="C817" s="186" t="s">
        <v>102</v>
      </c>
      <c r="D817" s="130">
        <v>3</v>
      </c>
      <c r="E817" s="149">
        <v>1756</v>
      </c>
      <c r="F817" s="130"/>
      <c r="G817" s="138"/>
      <c r="H817" s="130">
        <v>17560</v>
      </c>
      <c r="I817" s="130">
        <v>17560</v>
      </c>
      <c r="J817" s="130">
        <v>19511</v>
      </c>
      <c r="K817" s="130">
        <v>2976</v>
      </c>
      <c r="L817" s="138"/>
      <c r="M817" s="130"/>
    </row>
    <row r="818" spans="1:13" ht="14.25" hidden="1" customHeight="1" outlineLevel="1" x14ac:dyDescent="0.2">
      <c r="A818" s="130">
        <v>38</v>
      </c>
      <c r="B818" s="186" t="s">
        <v>442</v>
      </c>
      <c r="C818" s="186" t="s">
        <v>102</v>
      </c>
      <c r="D818" s="130">
        <v>4</v>
      </c>
      <c r="E818" s="149">
        <v>1784</v>
      </c>
      <c r="F818" s="130"/>
      <c r="G818" s="138"/>
      <c r="H818" s="130">
        <v>17840</v>
      </c>
      <c r="I818" s="130">
        <v>17840</v>
      </c>
      <c r="J818" s="130">
        <v>19822</v>
      </c>
      <c r="K818" s="130">
        <v>3024</v>
      </c>
      <c r="L818" s="138"/>
      <c r="M818" s="130"/>
    </row>
    <row r="819" spans="1:13" ht="14.25" hidden="1" customHeight="1" outlineLevel="1" x14ac:dyDescent="0.2">
      <c r="A819" s="130">
        <v>38</v>
      </c>
      <c r="B819" s="186" t="s">
        <v>442</v>
      </c>
      <c r="C819" s="186" t="s">
        <v>102</v>
      </c>
      <c r="D819" s="130">
        <v>5</v>
      </c>
      <c r="E819" s="149">
        <v>1812</v>
      </c>
      <c r="F819" s="130"/>
      <c r="G819" s="138"/>
      <c r="H819" s="130">
        <v>18120</v>
      </c>
      <c r="I819" s="130">
        <v>18120</v>
      </c>
      <c r="J819" s="130">
        <v>20133</v>
      </c>
      <c r="K819" s="130">
        <v>3071</v>
      </c>
      <c r="L819" s="138"/>
      <c r="M819" s="130"/>
    </row>
    <row r="820" spans="1:13" ht="14.25" hidden="1" customHeight="1" outlineLevel="1" x14ac:dyDescent="0.2">
      <c r="A820" s="130">
        <v>38</v>
      </c>
      <c r="B820" s="186" t="s">
        <v>442</v>
      </c>
      <c r="C820" s="186" t="s">
        <v>102</v>
      </c>
      <c r="D820" s="130">
        <v>6</v>
      </c>
      <c r="E820" s="149">
        <v>1840</v>
      </c>
      <c r="F820" s="130"/>
      <c r="G820" s="138"/>
      <c r="H820" s="130">
        <v>18400</v>
      </c>
      <c r="I820" s="130">
        <v>18400</v>
      </c>
      <c r="J820" s="130">
        <v>20444</v>
      </c>
      <c r="K820" s="130">
        <v>3119</v>
      </c>
      <c r="L820" s="138"/>
      <c r="M820" s="130"/>
    </row>
    <row r="821" spans="1:13" ht="14.25" hidden="1" customHeight="1" outlineLevel="1" x14ac:dyDescent="0.2">
      <c r="A821" s="130">
        <v>38</v>
      </c>
      <c r="B821" s="186" t="s">
        <v>442</v>
      </c>
      <c r="C821" s="186" t="s">
        <v>102</v>
      </c>
      <c r="D821" s="130">
        <v>7</v>
      </c>
      <c r="E821" s="149">
        <v>1868</v>
      </c>
      <c r="F821" s="130"/>
      <c r="G821" s="138"/>
      <c r="H821" s="130">
        <v>18680</v>
      </c>
      <c r="I821" s="130">
        <v>18680</v>
      </c>
      <c r="J821" s="130">
        <v>20756</v>
      </c>
      <c r="K821" s="130">
        <v>3166</v>
      </c>
      <c r="L821" s="138"/>
      <c r="M821" s="130"/>
    </row>
    <row r="822" spans="1:13" ht="14.25" hidden="1" customHeight="1" outlineLevel="1" x14ac:dyDescent="0.2">
      <c r="A822" s="130">
        <v>38</v>
      </c>
      <c r="B822" s="186" t="s">
        <v>442</v>
      </c>
      <c r="C822" s="186" t="s">
        <v>102</v>
      </c>
      <c r="D822" s="130">
        <v>8</v>
      </c>
      <c r="E822" s="149">
        <v>1896</v>
      </c>
      <c r="F822" s="130"/>
      <c r="G822" s="138"/>
      <c r="H822" s="130">
        <v>18960</v>
      </c>
      <c r="I822" s="130">
        <v>18960</v>
      </c>
      <c r="J822" s="130">
        <v>21067</v>
      </c>
      <c r="K822" s="130">
        <v>3214</v>
      </c>
      <c r="L822" s="138"/>
      <c r="M822" s="130"/>
    </row>
    <row r="823" spans="1:13" ht="14.25" hidden="1" customHeight="1" outlineLevel="1" x14ac:dyDescent="0.2">
      <c r="A823" s="130">
        <v>38</v>
      </c>
      <c r="B823" s="186" t="s">
        <v>442</v>
      </c>
      <c r="C823" s="186" t="s">
        <v>102</v>
      </c>
      <c r="D823" s="130">
        <v>9</v>
      </c>
      <c r="E823" s="149">
        <v>1924</v>
      </c>
      <c r="F823" s="130"/>
      <c r="G823" s="138"/>
      <c r="H823" s="130">
        <v>19240</v>
      </c>
      <c r="I823" s="130">
        <v>19240</v>
      </c>
      <c r="J823" s="130">
        <v>21378</v>
      </c>
      <c r="K823" s="130">
        <v>3261</v>
      </c>
      <c r="L823" s="138"/>
      <c r="M823" s="130"/>
    </row>
    <row r="824" spans="1:13" ht="14.25" hidden="1" customHeight="1" outlineLevel="1" x14ac:dyDescent="0.2">
      <c r="A824" s="130">
        <v>38</v>
      </c>
      <c r="B824" s="186" t="s">
        <v>442</v>
      </c>
      <c r="C824" s="186" t="s">
        <v>102</v>
      </c>
      <c r="D824" s="130">
        <v>10</v>
      </c>
      <c r="E824" s="149">
        <v>1952</v>
      </c>
      <c r="F824" s="130"/>
      <c r="G824" s="138"/>
      <c r="H824" s="130">
        <v>19520</v>
      </c>
      <c r="I824" s="130">
        <v>19520</v>
      </c>
      <c r="J824" s="130">
        <v>21689</v>
      </c>
      <c r="K824" s="130">
        <v>3308</v>
      </c>
      <c r="L824" s="138"/>
      <c r="M824" s="130"/>
    </row>
    <row r="825" spans="1:13" ht="14.25" hidden="1" customHeight="1" outlineLevel="1" x14ac:dyDescent="0.2">
      <c r="A825" s="130">
        <v>38</v>
      </c>
      <c r="B825" s="186" t="s">
        <v>442</v>
      </c>
      <c r="C825" s="186" t="s">
        <v>102</v>
      </c>
      <c r="D825" s="130">
        <v>11</v>
      </c>
      <c r="E825" s="149">
        <v>1980</v>
      </c>
      <c r="F825" s="130"/>
      <c r="G825" s="138"/>
      <c r="H825" s="130">
        <v>19800</v>
      </c>
      <c r="I825" s="130">
        <v>19800</v>
      </c>
      <c r="J825" s="130">
        <v>22000</v>
      </c>
      <c r="K825" s="130">
        <v>3356</v>
      </c>
      <c r="L825" s="138"/>
      <c r="M825" s="130"/>
    </row>
    <row r="826" spans="1:13" ht="14.25" hidden="1" customHeight="1" outlineLevel="1" x14ac:dyDescent="0.2">
      <c r="A826" s="130">
        <v>38</v>
      </c>
      <c r="B826" s="186" t="s">
        <v>442</v>
      </c>
      <c r="C826" s="186" t="s">
        <v>102</v>
      </c>
      <c r="D826" s="130">
        <v>12</v>
      </c>
      <c r="E826" s="149">
        <v>2008</v>
      </c>
      <c r="F826" s="130"/>
      <c r="G826" s="138"/>
      <c r="H826" s="130">
        <v>20080</v>
      </c>
      <c r="I826" s="130">
        <v>20080</v>
      </c>
      <c r="J826" s="130">
        <v>22311</v>
      </c>
      <c r="K826" s="130">
        <v>3403</v>
      </c>
      <c r="L826" s="138"/>
      <c r="M826" s="130"/>
    </row>
    <row r="827" spans="1:13" ht="14.25" hidden="1" customHeight="1" outlineLevel="1" x14ac:dyDescent="0.2">
      <c r="A827" s="130">
        <v>38</v>
      </c>
      <c r="B827" s="186" t="s">
        <v>442</v>
      </c>
      <c r="C827" s="186" t="s">
        <v>103</v>
      </c>
      <c r="D827" s="130">
        <v>1</v>
      </c>
      <c r="E827" s="149">
        <v>2108</v>
      </c>
      <c r="F827" s="130"/>
      <c r="G827" s="138"/>
      <c r="H827" s="130">
        <v>21080</v>
      </c>
      <c r="I827" s="130">
        <v>21080</v>
      </c>
      <c r="J827" s="130">
        <v>23422</v>
      </c>
      <c r="K827" s="130">
        <v>3573</v>
      </c>
      <c r="L827" s="138"/>
      <c r="M827" s="130"/>
    </row>
    <row r="828" spans="1:13" ht="14.25" customHeight="1" collapsed="1" x14ac:dyDescent="0.2">
      <c r="A828" s="128">
        <v>39</v>
      </c>
      <c r="B828" s="185" t="s">
        <v>443</v>
      </c>
      <c r="C828" s="185" t="s">
        <v>101</v>
      </c>
      <c r="D828" s="128">
        <v>1</v>
      </c>
      <c r="E828" s="128">
        <v>4050</v>
      </c>
      <c r="F828" s="128"/>
      <c r="G828" s="137"/>
      <c r="H828" s="128">
        <v>16200</v>
      </c>
      <c r="I828" s="128">
        <v>16200</v>
      </c>
      <c r="J828" s="128" t="s">
        <v>123</v>
      </c>
      <c r="K828" s="128">
        <v>1620</v>
      </c>
      <c r="L828" s="137"/>
      <c r="M828" s="128"/>
    </row>
    <row r="829" spans="1:13" ht="14.25" hidden="1" customHeight="1" outlineLevel="1" x14ac:dyDescent="0.2">
      <c r="A829" s="130">
        <v>39</v>
      </c>
      <c r="B829" s="186" t="s">
        <v>443</v>
      </c>
      <c r="C829" s="186" t="s">
        <v>101</v>
      </c>
      <c r="D829" s="130">
        <v>2</v>
      </c>
      <c r="E829" s="130">
        <v>4475</v>
      </c>
      <c r="F829" s="130"/>
      <c r="G829" s="138"/>
      <c r="H829" s="130">
        <v>17900</v>
      </c>
      <c r="I829" s="130">
        <v>17900</v>
      </c>
      <c r="J829" s="130" t="s">
        <v>123</v>
      </c>
      <c r="K829" s="130">
        <v>1790</v>
      </c>
      <c r="L829" s="138"/>
      <c r="M829" s="130"/>
    </row>
    <row r="830" spans="1:13" ht="14.25" hidden="1" customHeight="1" outlineLevel="1" x14ac:dyDescent="0.2">
      <c r="A830" s="130">
        <v>39</v>
      </c>
      <c r="B830" s="186" t="s">
        <v>443</v>
      </c>
      <c r="C830" s="186" t="s">
        <v>101</v>
      </c>
      <c r="D830" s="130">
        <v>3</v>
      </c>
      <c r="E830" s="130">
        <v>4900</v>
      </c>
      <c r="F830" s="130"/>
      <c r="G830" s="138"/>
      <c r="H830" s="130">
        <v>19600</v>
      </c>
      <c r="I830" s="130">
        <v>19600</v>
      </c>
      <c r="J830" s="130" t="s">
        <v>123</v>
      </c>
      <c r="K830" s="130">
        <v>1960</v>
      </c>
      <c r="L830" s="138"/>
      <c r="M830" s="130"/>
    </row>
    <row r="831" spans="1:13" ht="14.25" hidden="1" customHeight="1" outlineLevel="1" x14ac:dyDescent="0.2">
      <c r="A831" s="130">
        <v>39</v>
      </c>
      <c r="B831" s="186" t="s">
        <v>443</v>
      </c>
      <c r="C831" s="186" t="s">
        <v>101</v>
      </c>
      <c r="D831" s="130">
        <v>4</v>
      </c>
      <c r="E831" s="130">
        <v>5400</v>
      </c>
      <c r="F831" s="130"/>
      <c r="G831" s="138"/>
      <c r="H831" s="130">
        <v>21600</v>
      </c>
      <c r="I831" s="130">
        <v>21600</v>
      </c>
      <c r="J831" s="130" t="s">
        <v>123</v>
      </c>
      <c r="K831" s="130">
        <v>2160</v>
      </c>
      <c r="L831" s="138"/>
      <c r="M831" s="130"/>
    </row>
    <row r="832" spans="1:13" ht="14.25" hidden="1" customHeight="1" outlineLevel="1" x14ac:dyDescent="0.2">
      <c r="A832" s="130">
        <v>39</v>
      </c>
      <c r="B832" s="186" t="s">
        <v>443</v>
      </c>
      <c r="C832" s="186" t="s">
        <v>101</v>
      </c>
      <c r="D832" s="130">
        <v>5</v>
      </c>
      <c r="E832" s="130">
        <v>5950</v>
      </c>
      <c r="F832" s="130"/>
      <c r="G832" s="138"/>
      <c r="H832" s="130">
        <v>23800</v>
      </c>
      <c r="I832" s="130">
        <v>23800</v>
      </c>
      <c r="J832" s="130" t="s">
        <v>123</v>
      </c>
      <c r="K832" s="130">
        <v>2380</v>
      </c>
      <c r="L832" s="138"/>
      <c r="M832" s="130"/>
    </row>
    <row r="833" spans="1:13" ht="14.25" hidden="1" customHeight="1" outlineLevel="1" x14ac:dyDescent="0.2">
      <c r="A833" s="130">
        <v>39</v>
      </c>
      <c r="B833" s="186" t="s">
        <v>443</v>
      </c>
      <c r="C833" s="186" t="s">
        <v>101</v>
      </c>
      <c r="D833" s="130">
        <v>6</v>
      </c>
      <c r="E833" s="130">
        <v>6525</v>
      </c>
      <c r="F833" s="130"/>
      <c r="G833" s="138"/>
      <c r="H833" s="130">
        <v>26100</v>
      </c>
      <c r="I833" s="130">
        <v>26100</v>
      </c>
      <c r="J833" s="130" t="s">
        <v>123</v>
      </c>
      <c r="K833" s="130">
        <v>2610</v>
      </c>
      <c r="L833" s="138"/>
      <c r="M833" s="130"/>
    </row>
    <row r="834" spans="1:13" ht="14.25" hidden="1" customHeight="1" outlineLevel="1" x14ac:dyDescent="0.2">
      <c r="A834" s="130">
        <v>39</v>
      </c>
      <c r="B834" s="186" t="s">
        <v>443</v>
      </c>
      <c r="C834" s="186" t="s">
        <v>101</v>
      </c>
      <c r="D834" s="130">
        <v>7</v>
      </c>
      <c r="E834" s="130">
        <v>7175</v>
      </c>
      <c r="F834" s="130"/>
      <c r="G834" s="138"/>
      <c r="H834" s="130">
        <v>28700</v>
      </c>
      <c r="I834" s="130">
        <v>28700</v>
      </c>
      <c r="J834" s="130" t="s">
        <v>123</v>
      </c>
      <c r="K834" s="130">
        <v>2870</v>
      </c>
      <c r="L834" s="138"/>
      <c r="M834" s="130"/>
    </row>
    <row r="835" spans="1:13" ht="14.25" hidden="1" customHeight="1" outlineLevel="1" x14ac:dyDescent="0.2">
      <c r="A835" s="130">
        <v>39</v>
      </c>
      <c r="B835" s="186" t="s">
        <v>443</v>
      </c>
      <c r="C835" s="186" t="s">
        <v>101</v>
      </c>
      <c r="D835" s="130">
        <v>8</v>
      </c>
      <c r="E835" s="130">
        <v>7875</v>
      </c>
      <c r="F835" s="130"/>
      <c r="G835" s="138"/>
      <c r="H835" s="130">
        <v>31500</v>
      </c>
      <c r="I835" s="130">
        <v>31500</v>
      </c>
      <c r="J835" s="130" t="s">
        <v>123</v>
      </c>
      <c r="K835" s="130">
        <v>3150</v>
      </c>
      <c r="L835" s="138"/>
      <c r="M835" s="130"/>
    </row>
    <row r="836" spans="1:13" ht="14.25" hidden="1" customHeight="1" outlineLevel="1" x14ac:dyDescent="0.2">
      <c r="A836" s="130">
        <v>39</v>
      </c>
      <c r="B836" s="186" t="s">
        <v>443</v>
      </c>
      <c r="C836" s="186" t="s">
        <v>101</v>
      </c>
      <c r="D836" s="130">
        <v>9</v>
      </c>
      <c r="E836" s="130">
        <v>8675</v>
      </c>
      <c r="F836" s="130"/>
      <c r="G836" s="138"/>
      <c r="H836" s="130">
        <v>34700</v>
      </c>
      <c r="I836" s="130">
        <v>34700</v>
      </c>
      <c r="J836" s="130" t="s">
        <v>123</v>
      </c>
      <c r="K836" s="130">
        <v>3470</v>
      </c>
      <c r="L836" s="138"/>
      <c r="M836" s="130"/>
    </row>
    <row r="837" spans="1:13" ht="14.25" hidden="1" customHeight="1" outlineLevel="1" x14ac:dyDescent="0.2">
      <c r="A837" s="130">
        <v>39</v>
      </c>
      <c r="B837" s="186" t="s">
        <v>443</v>
      </c>
      <c r="C837" s="186" t="s">
        <v>101</v>
      </c>
      <c r="D837" s="130">
        <v>10</v>
      </c>
      <c r="E837" s="130">
        <v>9525</v>
      </c>
      <c r="F837" s="130"/>
      <c r="G837" s="138"/>
      <c r="H837" s="130">
        <v>38100</v>
      </c>
      <c r="I837" s="130">
        <v>38100</v>
      </c>
      <c r="J837" s="130" t="s">
        <v>123</v>
      </c>
      <c r="K837" s="130">
        <v>3810</v>
      </c>
      <c r="L837" s="138"/>
      <c r="M837" s="130"/>
    </row>
    <row r="838" spans="1:13" ht="14.25" hidden="1" customHeight="1" outlineLevel="1" x14ac:dyDescent="0.2">
      <c r="A838" s="130">
        <v>39</v>
      </c>
      <c r="B838" s="186" t="s">
        <v>443</v>
      </c>
      <c r="C838" s="186" t="s">
        <v>101</v>
      </c>
      <c r="D838" s="130">
        <v>11</v>
      </c>
      <c r="E838" s="130">
        <v>10475</v>
      </c>
      <c r="F838" s="130"/>
      <c r="G838" s="138"/>
      <c r="H838" s="130">
        <v>41900</v>
      </c>
      <c r="I838" s="130">
        <v>41900</v>
      </c>
      <c r="J838" s="130" t="s">
        <v>123</v>
      </c>
      <c r="K838" s="130">
        <v>4190</v>
      </c>
      <c r="L838" s="138"/>
      <c r="M838" s="130"/>
    </row>
    <row r="839" spans="1:13" ht="14.25" hidden="1" customHeight="1" outlineLevel="1" x14ac:dyDescent="0.2">
      <c r="A839" s="130">
        <v>39</v>
      </c>
      <c r="B839" s="186" t="s">
        <v>443</v>
      </c>
      <c r="C839" s="186" t="s">
        <v>101</v>
      </c>
      <c r="D839" s="130">
        <v>12</v>
      </c>
      <c r="E839" s="130">
        <v>11500</v>
      </c>
      <c r="F839" s="130"/>
      <c r="G839" s="138"/>
      <c r="H839" s="130">
        <v>46000</v>
      </c>
      <c r="I839" s="130">
        <v>46000</v>
      </c>
      <c r="J839" s="130" t="s">
        <v>123</v>
      </c>
      <c r="K839" s="130">
        <v>4600</v>
      </c>
      <c r="L839" s="138"/>
      <c r="M839" s="130"/>
    </row>
    <row r="840" spans="1:13" ht="14.25" hidden="1" customHeight="1" outlineLevel="1" x14ac:dyDescent="0.2">
      <c r="A840" s="130">
        <v>39</v>
      </c>
      <c r="B840" s="186" t="s">
        <v>443</v>
      </c>
      <c r="C840" s="186" t="s">
        <v>102</v>
      </c>
      <c r="D840" s="130">
        <v>1</v>
      </c>
      <c r="E840" s="130">
        <v>11500</v>
      </c>
      <c r="F840" s="130"/>
      <c r="G840" s="138"/>
      <c r="H840" s="130">
        <v>46000</v>
      </c>
      <c r="I840" s="130">
        <v>46000</v>
      </c>
      <c r="J840" s="130" t="s">
        <v>123</v>
      </c>
      <c r="K840" s="130">
        <v>4600</v>
      </c>
      <c r="L840" s="138"/>
      <c r="M840" s="130"/>
    </row>
    <row r="841" spans="1:13" ht="14.25" hidden="1" customHeight="1" outlineLevel="1" x14ac:dyDescent="0.2">
      <c r="A841" s="130">
        <v>39</v>
      </c>
      <c r="B841" s="186" t="s">
        <v>443</v>
      </c>
      <c r="C841" s="186" t="s">
        <v>102</v>
      </c>
      <c r="D841" s="130">
        <v>2</v>
      </c>
      <c r="E841" s="130">
        <v>11725</v>
      </c>
      <c r="F841" s="130"/>
      <c r="G841" s="138"/>
      <c r="H841" s="130">
        <v>46900</v>
      </c>
      <c r="I841" s="130">
        <v>46900</v>
      </c>
      <c r="J841" s="130" t="s">
        <v>123</v>
      </c>
      <c r="K841" s="130">
        <v>4690</v>
      </c>
      <c r="L841" s="138"/>
      <c r="M841" s="130"/>
    </row>
    <row r="842" spans="1:13" ht="14.25" hidden="1" customHeight="1" outlineLevel="1" x14ac:dyDescent="0.2">
      <c r="A842" s="130">
        <v>39</v>
      </c>
      <c r="B842" s="186" t="s">
        <v>443</v>
      </c>
      <c r="C842" s="186" t="s">
        <v>102</v>
      </c>
      <c r="D842" s="130">
        <v>3</v>
      </c>
      <c r="E842" s="130">
        <v>11925</v>
      </c>
      <c r="F842" s="130"/>
      <c r="G842" s="138"/>
      <c r="H842" s="130">
        <v>47700</v>
      </c>
      <c r="I842" s="130">
        <v>47700</v>
      </c>
      <c r="J842" s="130" t="s">
        <v>123</v>
      </c>
      <c r="K842" s="130">
        <v>4770</v>
      </c>
      <c r="L842" s="138"/>
      <c r="M842" s="130"/>
    </row>
    <row r="843" spans="1:13" ht="14.25" hidden="1" customHeight="1" outlineLevel="1" x14ac:dyDescent="0.2">
      <c r="A843" s="130">
        <v>39</v>
      </c>
      <c r="B843" s="186" t="s">
        <v>443</v>
      </c>
      <c r="C843" s="186" t="s">
        <v>102</v>
      </c>
      <c r="D843" s="130">
        <v>4</v>
      </c>
      <c r="E843" s="130">
        <v>12150</v>
      </c>
      <c r="F843" s="130"/>
      <c r="G843" s="138"/>
      <c r="H843" s="130">
        <v>48600</v>
      </c>
      <c r="I843" s="130">
        <v>48600</v>
      </c>
      <c r="J843" s="130" t="s">
        <v>123</v>
      </c>
      <c r="K843" s="130">
        <v>4860</v>
      </c>
      <c r="L843" s="138"/>
      <c r="M843" s="130"/>
    </row>
    <row r="844" spans="1:13" ht="14.25" hidden="1" customHeight="1" outlineLevel="1" x14ac:dyDescent="0.2">
      <c r="A844" s="130">
        <v>39</v>
      </c>
      <c r="B844" s="186" t="s">
        <v>443</v>
      </c>
      <c r="C844" s="186" t="s">
        <v>102</v>
      </c>
      <c r="D844" s="130">
        <v>5</v>
      </c>
      <c r="E844" s="130">
        <v>12350</v>
      </c>
      <c r="F844" s="130"/>
      <c r="G844" s="138"/>
      <c r="H844" s="130">
        <v>49400</v>
      </c>
      <c r="I844" s="130">
        <v>49400</v>
      </c>
      <c r="J844" s="130" t="s">
        <v>123</v>
      </c>
      <c r="K844" s="130">
        <v>4940</v>
      </c>
      <c r="L844" s="138"/>
      <c r="M844" s="130"/>
    </row>
    <row r="845" spans="1:13" ht="14.25" hidden="1" customHeight="1" outlineLevel="1" x14ac:dyDescent="0.2">
      <c r="A845" s="130">
        <v>39</v>
      </c>
      <c r="B845" s="186" t="s">
        <v>443</v>
      </c>
      <c r="C845" s="186" t="s">
        <v>102</v>
      </c>
      <c r="D845" s="130">
        <v>6</v>
      </c>
      <c r="E845" s="130">
        <v>12550</v>
      </c>
      <c r="F845" s="130"/>
      <c r="G845" s="138"/>
      <c r="H845" s="130">
        <v>50200</v>
      </c>
      <c r="I845" s="130">
        <v>50200</v>
      </c>
      <c r="J845" s="130" t="s">
        <v>123</v>
      </c>
      <c r="K845" s="130">
        <v>5020</v>
      </c>
      <c r="L845" s="138"/>
      <c r="M845" s="130"/>
    </row>
    <row r="846" spans="1:13" ht="14.25" hidden="1" customHeight="1" outlineLevel="1" x14ac:dyDescent="0.2">
      <c r="A846" s="130">
        <v>39</v>
      </c>
      <c r="B846" s="186" t="s">
        <v>443</v>
      </c>
      <c r="C846" s="186" t="s">
        <v>102</v>
      </c>
      <c r="D846" s="130">
        <v>7</v>
      </c>
      <c r="E846" s="130">
        <v>12775</v>
      </c>
      <c r="F846" s="130"/>
      <c r="G846" s="138"/>
      <c r="H846" s="130">
        <v>51100</v>
      </c>
      <c r="I846" s="130">
        <v>51100</v>
      </c>
      <c r="J846" s="130" t="s">
        <v>123</v>
      </c>
      <c r="K846" s="130">
        <v>5110</v>
      </c>
      <c r="L846" s="138"/>
      <c r="M846" s="130"/>
    </row>
    <row r="847" spans="1:13" ht="14.25" hidden="1" customHeight="1" outlineLevel="1" x14ac:dyDescent="0.2">
      <c r="A847" s="130">
        <v>39</v>
      </c>
      <c r="B847" s="186" t="s">
        <v>443</v>
      </c>
      <c r="C847" s="186" t="s">
        <v>102</v>
      </c>
      <c r="D847" s="130">
        <v>8</v>
      </c>
      <c r="E847" s="130">
        <v>12975</v>
      </c>
      <c r="F847" s="130"/>
      <c r="G847" s="138"/>
      <c r="H847" s="130">
        <v>51900</v>
      </c>
      <c r="I847" s="130">
        <v>51900</v>
      </c>
      <c r="J847" s="130" t="s">
        <v>123</v>
      </c>
      <c r="K847" s="130">
        <v>5190</v>
      </c>
      <c r="L847" s="138"/>
      <c r="M847" s="130"/>
    </row>
    <row r="848" spans="1:13" ht="14.25" hidden="1" customHeight="1" outlineLevel="1" x14ac:dyDescent="0.2">
      <c r="A848" s="130">
        <v>39</v>
      </c>
      <c r="B848" s="186" t="s">
        <v>443</v>
      </c>
      <c r="C848" s="186" t="s">
        <v>102</v>
      </c>
      <c r="D848" s="130">
        <v>9</v>
      </c>
      <c r="E848" s="130">
        <v>13200</v>
      </c>
      <c r="F848" s="130"/>
      <c r="G848" s="138"/>
      <c r="H848" s="130">
        <v>52800</v>
      </c>
      <c r="I848" s="130">
        <v>52800</v>
      </c>
      <c r="J848" s="130" t="s">
        <v>123</v>
      </c>
      <c r="K848" s="130">
        <v>5280</v>
      </c>
      <c r="L848" s="138"/>
      <c r="M848" s="130"/>
    </row>
    <row r="849" spans="1:13" ht="14.25" hidden="1" customHeight="1" outlineLevel="1" x14ac:dyDescent="0.2">
      <c r="A849" s="130">
        <v>39</v>
      </c>
      <c r="B849" s="186" t="s">
        <v>443</v>
      </c>
      <c r="C849" s="186" t="s">
        <v>102</v>
      </c>
      <c r="D849" s="130">
        <v>10</v>
      </c>
      <c r="E849" s="130">
        <v>13400</v>
      </c>
      <c r="F849" s="130"/>
      <c r="G849" s="138"/>
      <c r="H849" s="130">
        <v>53600</v>
      </c>
      <c r="I849" s="130">
        <v>53600</v>
      </c>
      <c r="J849" s="130" t="s">
        <v>123</v>
      </c>
      <c r="K849" s="130">
        <v>5360</v>
      </c>
      <c r="L849" s="138"/>
      <c r="M849" s="130"/>
    </row>
    <row r="850" spans="1:13" ht="14.25" hidden="1" customHeight="1" outlineLevel="1" x14ac:dyDescent="0.2">
      <c r="A850" s="130">
        <v>39</v>
      </c>
      <c r="B850" s="186" t="s">
        <v>443</v>
      </c>
      <c r="C850" s="186" t="s">
        <v>102</v>
      </c>
      <c r="D850" s="130">
        <v>11</v>
      </c>
      <c r="E850" s="130">
        <v>13600</v>
      </c>
      <c r="F850" s="130"/>
      <c r="G850" s="138"/>
      <c r="H850" s="130">
        <v>54400</v>
      </c>
      <c r="I850" s="130">
        <v>54400</v>
      </c>
      <c r="J850" s="130" t="s">
        <v>123</v>
      </c>
      <c r="K850" s="130">
        <v>5440</v>
      </c>
      <c r="L850" s="138"/>
      <c r="M850" s="130"/>
    </row>
    <row r="851" spans="1:13" ht="14.25" hidden="1" customHeight="1" outlineLevel="1" x14ac:dyDescent="0.2">
      <c r="A851" s="130">
        <v>39</v>
      </c>
      <c r="B851" s="186" t="s">
        <v>443</v>
      </c>
      <c r="C851" s="186" t="s">
        <v>102</v>
      </c>
      <c r="D851" s="130">
        <v>12</v>
      </c>
      <c r="E851" s="130">
        <v>13825</v>
      </c>
      <c r="F851" s="130"/>
      <c r="G851" s="138"/>
      <c r="H851" s="130">
        <v>55300</v>
      </c>
      <c r="I851" s="130">
        <v>55300</v>
      </c>
      <c r="J851" s="130" t="s">
        <v>123</v>
      </c>
      <c r="K851" s="130">
        <v>5530</v>
      </c>
      <c r="L851" s="138"/>
      <c r="M851" s="130"/>
    </row>
    <row r="852" spans="1:13" ht="14.25" hidden="1" customHeight="1" outlineLevel="1" x14ac:dyDescent="0.2">
      <c r="A852" s="130">
        <v>39</v>
      </c>
      <c r="B852" s="186" t="s">
        <v>443</v>
      </c>
      <c r="C852" s="186" t="s">
        <v>103</v>
      </c>
      <c r="D852" s="130">
        <v>1</v>
      </c>
      <c r="E852" s="130">
        <v>14516.25</v>
      </c>
      <c r="F852" s="130"/>
      <c r="G852" s="138"/>
      <c r="H852" s="130">
        <v>58065</v>
      </c>
      <c r="I852" s="130">
        <v>58065</v>
      </c>
      <c r="J852" s="130" t="s">
        <v>123</v>
      </c>
      <c r="K852" s="130">
        <v>5806</v>
      </c>
      <c r="L852" s="138"/>
      <c r="M852" s="130"/>
    </row>
    <row r="853" spans="1:13" ht="14.25" customHeight="1" collapsed="1" x14ac:dyDescent="0.2">
      <c r="A853" s="128">
        <v>40</v>
      </c>
      <c r="B853" s="185" t="s">
        <v>444</v>
      </c>
      <c r="C853" s="185" t="s">
        <v>101</v>
      </c>
      <c r="D853" s="128">
        <v>1</v>
      </c>
      <c r="E853" s="128">
        <v>238</v>
      </c>
      <c r="F853" s="128"/>
      <c r="G853" s="137"/>
      <c r="H853" s="128">
        <v>238</v>
      </c>
      <c r="I853" s="128">
        <v>9996</v>
      </c>
      <c r="J853" s="128">
        <v>2173</v>
      </c>
      <c r="K853" s="128">
        <v>641</v>
      </c>
      <c r="L853" s="137"/>
      <c r="M853" s="128"/>
    </row>
    <row r="854" spans="1:13" ht="14.25" hidden="1" customHeight="1" outlineLevel="1" x14ac:dyDescent="0.2">
      <c r="A854" s="130">
        <v>40</v>
      </c>
      <c r="B854" s="186" t="s">
        <v>444</v>
      </c>
      <c r="C854" s="186" t="s">
        <v>101</v>
      </c>
      <c r="D854" s="130">
        <v>2</v>
      </c>
      <c r="E854" s="130">
        <v>262</v>
      </c>
      <c r="F854" s="130"/>
      <c r="G854" s="138"/>
      <c r="H854" s="130">
        <v>262</v>
      </c>
      <c r="I854" s="130">
        <v>11004</v>
      </c>
      <c r="J854" s="130">
        <v>2392</v>
      </c>
      <c r="K854" s="130">
        <v>705</v>
      </c>
      <c r="L854" s="138"/>
      <c r="M854" s="130"/>
    </row>
    <row r="855" spans="1:13" ht="14.25" hidden="1" customHeight="1" outlineLevel="1" x14ac:dyDescent="0.2">
      <c r="A855" s="130">
        <v>40</v>
      </c>
      <c r="B855" s="186" t="s">
        <v>444</v>
      </c>
      <c r="C855" s="186" t="s">
        <v>101</v>
      </c>
      <c r="D855" s="130">
        <v>3</v>
      </c>
      <c r="E855" s="130">
        <v>288</v>
      </c>
      <c r="F855" s="130"/>
      <c r="G855" s="138"/>
      <c r="H855" s="130">
        <v>288</v>
      </c>
      <c r="I855" s="130">
        <v>12096</v>
      </c>
      <c r="J855" s="130">
        <v>2630</v>
      </c>
      <c r="K855" s="130">
        <v>775</v>
      </c>
      <c r="L855" s="138"/>
      <c r="M855" s="130"/>
    </row>
    <row r="856" spans="1:13" ht="14.25" hidden="1" customHeight="1" outlineLevel="1" x14ac:dyDescent="0.2">
      <c r="A856" s="130">
        <v>40</v>
      </c>
      <c r="B856" s="186" t="s">
        <v>444</v>
      </c>
      <c r="C856" s="186" t="s">
        <v>101</v>
      </c>
      <c r="D856" s="130">
        <v>4</v>
      </c>
      <c r="E856" s="130">
        <v>316</v>
      </c>
      <c r="F856" s="130"/>
      <c r="G856" s="138"/>
      <c r="H856" s="130">
        <v>316</v>
      </c>
      <c r="I856" s="130">
        <v>13272</v>
      </c>
      <c r="J856" s="130">
        <v>2885</v>
      </c>
      <c r="K856" s="130">
        <v>851</v>
      </c>
      <c r="L856" s="138"/>
      <c r="M856" s="130"/>
    </row>
    <row r="857" spans="1:13" ht="14.25" hidden="1" customHeight="1" outlineLevel="1" x14ac:dyDescent="0.2">
      <c r="A857" s="130">
        <v>40</v>
      </c>
      <c r="B857" s="186" t="s">
        <v>444</v>
      </c>
      <c r="C857" s="186" t="s">
        <v>101</v>
      </c>
      <c r="D857" s="130">
        <v>5</v>
      </c>
      <c r="E857" s="130">
        <v>347</v>
      </c>
      <c r="F857" s="130"/>
      <c r="G857" s="138"/>
      <c r="H857" s="130">
        <v>347</v>
      </c>
      <c r="I857" s="130">
        <v>14574</v>
      </c>
      <c r="J857" s="130">
        <v>3168</v>
      </c>
      <c r="K857" s="130">
        <v>934</v>
      </c>
      <c r="L857" s="138"/>
      <c r="M857" s="130"/>
    </row>
    <row r="858" spans="1:13" ht="14.25" hidden="1" customHeight="1" outlineLevel="1" x14ac:dyDescent="0.2">
      <c r="A858" s="130">
        <v>40</v>
      </c>
      <c r="B858" s="186" t="s">
        <v>444</v>
      </c>
      <c r="C858" s="186" t="s">
        <v>101</v>
      </c>
      <c r="D858" s="130">
        <v>6</v>
      </c>
      <c r="E858" s="130">
        <v>381</v>
      </c>
      <c r="F858" s="130"/>
      <c r="G858" s="138"/>
      <c r="H858" s="130">
        <v>381</v>
      </c>
      <c r="I858" s="130">
        <v>16002</v>
      </c>
      <c r="J858" s="130">
        <v>3479</v>
      </c>
      <c r="K858" s="130">
        <v>1026</v>
      </c>
      <c r="L858" s="138"/>
      <c r="M858" s="130"/>
    </row>
    <row r="859" spans="1:13" ht="14.25" hidden="1" customHeight="1" outlineLevel="1" x14ac:dyDescent="0.2">
      <c r="A859" s="130">
        <v>40</v>
      </c>
      <c r="B859" s="186" t="s">
        <v>444</v>
      </c>
      <c r="C859" s="186" t="s">
        <v>101</v>
      </c>
      <c r="D859" s="130">
        <v>7</v>
      </c>
      <c r="E859" s="130">
        <v>419</v>
      </c>
      <c r="F859" s="130"/>
      <c r="G859" s="138"/>
      <c r="H859" s="130">
        <v>419</v>
      </c>
      <c r="I859" s="130">
        <v>17598</v>
      </c>
      <c r="J859" s="130">
        <v>3826</v>
      </c>
      <c r="K859" s="130">
        <v>1128</v>
      </c>
      <c r="L859" s="138"/>
      <c r="M859" s="130"/>
    </row>
    <row r="860" spans="1:13" ht="14.25" hidden="1" customHeight="1" outlineLevel="1" x14ac:dyDescent="0.2">
      <c r="A860" s="130">
        <v>40</v>
      </c>
      <c r="B860" s="186" t="s">
        <v>444</v>
      </c>
      <c r="C860" s="186" t="s">
        <v>101</v>
      </c>
      <c r="D860" s="130">
        <v>8</v>
      </c>
      <c r="E860" s="130">
        <v>460</v>
      </c>
      <c r="F860" s="130"/>
      <c r="G860" s="138"/>
      <c r="H860" s="130">
        <v>460</v>
      </c>
      <c r="I860" s="130">
        <v>19320</v>
      </c>
      <c r="J860" s="130">
        <v>4200</v>
      </c>
      <c r="K860" s="130">
        <v>1238</v>
      </c>
      <c r="L860" s="138"/>
      <c r="M860" s="130"/>
    </row>
    <row r="861" spans="1:13" ht="14.25" hidden="1" customHeight="1" outlineLevel="1" x14ac:dyDescent="0.2">
      <c r="A861" s="130">
        <v>40</v>
      </c>
      <c r="B861" s="186" t="s">
        <v>444</v>
      </c>
      <c r="C861" s="186" t="s">
        <v>101</v>
      </c>
      <c r="D861" s="130">
        <v>9</v>
      </c>
      <c r="E861" s="130">
        <v>505</v>
      </c>
      <c r="F861" s="130"/>
      <c r="G861" s="138"/>
      <c r="H861" s="130">
        <v>505</v>
      </c>
      <c r="I861" s="130">
        <v>21210</v>
      </c>
      <c r="J861" s="130">
        <v>4611</v>
      </c>
      <c r="K861" s="130">
        <v>1360</v>
      </c>
      <c r="L861" s="138"/>
      <c r="M861" s="130"/>
    </row>
    <row r="862" spans="1:13" ht="14.25" hidden="1" customHeight="1" outlineLevel="1" x14ac:dyDescent="0.2">
      <c r="A862" s="130">
        <v>40</v>
      </c>
      <c r="B862" s="186" t="s">
        <v>444</v>
      </c>
      <c r="C862" s="186" t="s">
        <v>101</v>
      </c>
      <c r="D862" s="130">
        <v>10</v>
      </c>
      <c r="E862" s="130">
        <v>555</v>
      </c>
      <c r="F862" s="130"/>
      <c r="G862" s="138"/>
      <c r="H862" s="130">
        <v>555</v>
      </c>
      <c r="I862" s="130">
        <v>23310</v>
      </c>
      <c r="J862" s="130">
        <v>5067</v>
      </c>
      <c r="K862" s="130">
        <v>1494</v>
      </c>
      <c r="L862" s="138"/>
      <c r="M862" s="130"/>
    </row>
    <row r="863" spans="1:13" ht="14.25" hidden="1" customHeight="1" outlineLevel="1" x14ac:dyDescent="0.2">
      <c r="A863" s="130">
        <v>40</v>
      </c>
      <c r="B863" s="186" t="s">
        <v>444</v>
      </c>
      <c r="C863" s="186" t="s">
        <v>101</v>
      </c>
      <c r="D863" s="130">
        <v>11</v>
      </c>
      <c r="E863" s="130">
        <v>610</v>
      </c>
      <c r="F863" s="130"/>
      <c r="G863" s="138"/>
      <c r="H863" s="130">
        <v>610</v>
      </c>
      <c r="I863" s="130">
        <v>25620</v>
      </c>
      <c r="J863" s="130">
        <v>5570</v>
      </c>
      <c r="K863" s="130">
        <v>1642</v>
      </c>
      <c r="L863" s="138"/>
      <c r="M863" s="130"/>
    </row>
    <row r="864" spans="1:13" ht="14.25" hidden="1" customHeight="1" outlineLevel="1" x14ac:dyDescent="0.2">
      <c r="A864" s="130">
        <v>40</v>
      </c>
      <c r="B864" s="186" t="s">
        <v>444</v>
      </c>
      <c r="C864" s="186" t="s">
        <v>101</v>
      </c>
      <c r="D864" s="130">
        <v>12</v>
      </c>
      <c r="E864" s="130">
        <v>670</v>
      </c>
      <c r="F864" s="130"/>
      <c r="G864" s="138"/>
      <c r="H864" s="130">
        <v>670</v>
      </c>
      <c r="I864" s="130">
        <v>28140</v>
      </c>
      <c r="J864" s="130">
        <v>6117</v>
      </c>
      <c r="K864" s="130">
        <v>1804</v>
      </c>
      <c r="L864" s="138"/>
      <c r="M864" s="130"/>
    </row>
    <row r="865" spans="1:13" ht="14.25" hidden="1" customHeight="1" outlineLevel="1" x14ac:dyDescent="0.2">
      <c r="A865" s="130">
        <v>40</v>
      </c>
      <c r="B865" s="186" t="s">
        <v>444</v>
      </c>
      <c r="C865" s="186" t="s">
        <v>102</v>
      </c>
      <c r="D865" s="130">
        <v>1</v>
      </c>
      <c r="E865" s="130">
        <v>670</v>
      </c>
      <c r="F865" s="130"/>
      <c r="G865" s="138"/>
      <c r="H865" s="130">
        <v>670</v>
      </c>
      <c r="I865" s="130">
        <v>28140</v>
      </c>
      <c r="J865" s="130">
        <v>6117</v>
      </c>
      <c r="K865" s="130">
        <v>1804</v>
      </c>
      <c r="L865" s="138"/>
      <c r="M865" s="130"/>
    </row>
    <row r="866" spans="1:13" ht="14.25" hidden="1" customHeight="1" outlineLevel="1" x14ac:dyDescent="0.2">
      <c r="A866" s="130">
        <v>40</v>
      </c>
      <c r="B866" s="186" t="s">
        <v>444</v>
      </c>
      <c r="C866" s="186" t="s">
        <v>102</v>
      </c>
      <c r="D866" s="130">
        <v>2</v>
      </c>
      <c r="E866" s="130">
        <v>682</v>
      </c>
      <c r="F866" s="130"/>
      <c r="G866" s="138"/>
      <c r="H866" s="130">
        <v>682</v>
      </c>
      <c r="I866" s="130">
        <v>28644</v>
      </c>
      <c r="J866" s="130">
        <v>6227</v>
      </c>
      <c r="K866" s="130">
        <v>1836</v>
      </c>
      <c r="L866" s="138"/>
      <c r="M866" s="130"/>
    </row>
    <row r="867" spans="1:13" ht="14.25" hidden="1" customHeight="1" outlineLevel="1" x14ac:dyDescent="0.2">
      <c r="A867" s="130">
        <v>40</v>
      </c>
      <c r="B867" s="186" t="s">
        <v>444</v>
      </c>
      <c r="C867" s="186" t="s">
        <v>102</v>
      </c>
      <c r="D867" s="130">
        <v>3</v>
      </c>
      <c r="E867" s="130">
        <v>694</v>
      </c>
      <c r="F867" s="130"/>
      <c r="G867" s="138"/>
      <c r="H867" s="130">
        <v>694</v>
      </c>
      <c r="I867" s="130">
        <v>29148</v>
      </c>
      <c r="J867" s="130">
        <v>6337</v>
      </c>
      <c r="K867" s="130">
        <v>1868</v>
      </c>
      <c r="L867" s="138"/>
      <c r="M867" s="130"/>
    </row>
    <row r="868" spans="1:13" ht="14.25" hidden="1" customHeight="1" outlineLevel="1" x14ac:dyDescent="0.2">
      <c r="A868" s="130">
        <v>40</v>
      </c>
      <c r="B868" s="186" t="s">
        <v>444</v>
      </c>
      <c r="C868" s="186" t="s">
        <v>102</v>
      </c>
      <c r="D868" s="130">
        <v>4</v>
      </c>
      <c r="E868" s="130">
        <v>706</v>
      </c>
      <c r="F868" s="130"/>
      <c r="G868" s="138"/>
      <c r="H868" s="130">
        <v>706</v>
      </c>
      <c r="I868" s="130">
        <v>29652</v>
      </c>
      <c r="J868" s="130">
        <v>6446</v>
      </c>
      <c r="K868" s="130">
        <v>1901</v>
      </c>
      <c r="L868" s="138"/>
      <c r="M868" s="130"/>
    </row>
    <row r="869" spans="1:13" ht="14.25" hidden="1" customHeight="1" outlineLevel="1" x14ac:dyDescent="0.2">
      <c r="A869" s="130">
        <v>40</v>
      </c>
      <c r="B869" s="186" t="s">
        <v>444</v>
      </c>
      <c r="C869" s="186" t="s">
        <v>102</v>
      </c>
      <c r="D869" s="130">
        <v>5</v>
      </c>
      <c r="E869" s="130">
        <v>718</v>
      </c>
      <c r="F869" s="130"/>
      <c r="G869" s="138"/>
      <c r="H869" s="130">
        <v>718</v>
      </c>
      <c r="I869" s="130">
        <v>30156</v>
      </c>
      <c r="J869" s="130">
        <v>6556</v>
      </c>
      <c r="K869" s="130">
        <v>1933</v>
      </c>
      <c r="L869" s="138"/>
      <c r="M869" s="130"/>
    </row>
    <row r="870" spans="1:13" ht="14.25" hidden="1" customHeight="1" outlineLevel="1" x14ac:dyDescent="0.2">
      <c r="A870" s="130">
        <v>40</v>
      </c>
      <c r="B870" s="186" t="s">
        <v>444</v>
      </c>
      <c r="C870" s="186" t="s">
        <v>102</v>
      </c>
      <c r="D870" s="130">
        <v>6</v>
      </c>
      <c r="E870" s="130">
        <v>731</v>
      </c>
      <c r="F870" s="130"/>
      <c r="G870" s="138"/>
      <c r="H870" s="130">
        <v>731</v>
      </c>
      <c r="I870" s="130">
        <v>30702</v>
      </c>
      <c r="J870" s="130">
        <v>6674</v>
      </c>
      <c r="K870" s="130">
        <v>1968</v>
      </c>
      <c r="L870" s="138"/>
      <c r="M870" s="130"/>
    </row>
    <row r="871" spans="1:13" ht="14.25" hidden="1" customHeight="1" outlineLevel="1" x14ac:dyDescent="0.2">
      <c r="A871" s="130">
        <v>40</v>
      </c>
      <c r="B871" s="186" t="s">
        <v>444</v>
      </c>
      <c r="C871" s="186" t="s">
        <v>102</v>
      </c>
      <c r="D871" s="130">
        <v>7</v>
      </c>
      <c r="E871" s="130">
        <v>743</v>
      </c>
      <c r="F871" s="130"/>
      <c r="G871" s="138"/>
      <c r="H871" s="130">
        <v>743</v>
      </c>
      <c r="I871" s="130">
        <v>31206</v>
      </c>
      <c r="J871" s="130">
        <v>6784</v>
      </c>
      <c r="K871" s="130">
        <v>2000</v>
      </c>
      <c r="L871" s="138"/>
      <c r="M871" s="130"/>
    </row>
    <row r="872" spans="1:13" ht="14.25" hidden="1" customHeight="1" outlineLevel="1" x14ac:dyDescent="0.2">
      <c r="A872" s="130">
        <v>40</v>
      </c>
      <c r="B872" s="186" t="s">
        <v>444</v>
      </c>
      <c r="C872" s="186" t="s">
        <v>102</v>
      </c>
      <c r="D872" s="130">
        <v>8</v>
      </c>
      <c r="E872" s="130">
        <v>755</v>
      </c>
      <c r="F872" s="130"/>
      <c r="G872" s="138"/>
      <c r="H872" s="130">
        <v>755</v>
      </c>
      <c r="I872" s="130">
        <v>31710</v>
      </c>
      <c r="J872" s="130">
        <v>6893</v>
      </c>
      <c r="K872" s="130">
        <v>2033</v>
      </c>
      <c r="L872" s="138"/>
      <c r="M872" s="130"/>
    </row>
    <row r="873" spans="1:13" ht="14.25" hidden="1" customHeight="1" outlineLevel="1" x14ac:dyDescent="0.2">
      <c r="A873" s="130">
        <v>40</v>
      </c>
      <c r="B873" s="186" t="s">
        <v>444</v>
      </c>
      <c r="C873" s="186" t="s">
        <v>102</v>
      </c>
      <c r="D873" s="130">
        <v>9</v>
      </c>
      <c r="E873" s="130">
        <v>767</v>
      </c>
      <c r="F873" s="130"/>
      <c r="G873" s="138"/>
      <c r="H873" s="130">
        <v>767</v>
      </c>
      <c r="I873" s="130">
        <v>32214</v>
      </c>
      <c r="J873" s="130">
        <v>7003</v>
      </c>
      <c r="K873" s="130">
        <v>2065</v>
      </c>
      <c r="L873" s="138"/>
      <c r="M873" s="130"/>
    </row>
    <row r="874" spans="1:13" ht="14.25" hidden="1" customHeight="1" outlineLevel="1" x14ac:dyDescent="0.2">
      <c r="A874" s="130">
        <v>40</v>
      </c>
      <c r="B874" s="186" t="s">
        <v>444</v>
      </c>
      <c r="C874" s="186" t="s">
        <v>102</v>
      </c>
      <c r="D874" s="130">
        <v>10</v>
      </c>
      <c r="E874" s="130">
        <v>779</v>
      </c>
      <c r="F874" s="130"/>
      <c r="G874" s="138"/>
      <c r="H874" s="130">
        <v>779</v>
      </c>
      <c r="I874" s="130">
        <v>32718</v>
      </c>
      <c r="J874" s="130">
        <v>7113</v>
      </c>
      <c r="K874" s="130">
        <v>2097</v>
      </c>
      <c r="L874" s="138"/>
      <c r="M874" s="130"/>
    </row>
    <row r="875" spans="1:13" ht="14.25" hidden="1" customHeight="1" outlineLevel="1" x14ac:dyDescent="0.2">
      <c r="A875" s="130">
        <v>40</v>
      </c>
      <c r="B875" s="186" t="s">
        <v>444</v>
      </c>
      <c r="C875" s="186" t="s">
        <v>102</v>
      </c>
      <c r="D875" s="130">
        <v>11</v>
      </c>
      <c r="E875" s="130">
        <v>792</v>
      </c>
      <c r="F875" s="130"/>
      <c r="G875" s="138"/>
      <c r="H875" s="130">
        <v>792</v>
      </c>
      <c r="I875" s="130">
        <v>33264</v>
      </c>
      <c r="J875" s="130">
        <v>7231</v>
      </c>
      <c r="K875" s="130">
        <v>2132</v>
      </c>
      <c r="L875" s="138"/>
      <c r="M875" s="130"/>
    </row>
    <row r="876" spans="1:13" ht="14.25" hidden="1" customHeight="1" outlineLevel="1" x14ac:dyDescent="0.2">
      <c r="A876" s="130">
        <v>40</v>
      </c>
      <c r="B876" s="186" t="s">
        <v>444</v>
      </c>
      <c r="C876" s="186" t="s">
        <v>102</v>
      </c>
      <c r="D876" s="130">
        <v>12</v>
      </c>
      <c r="E876" s="130">
        <v>804</v>
      </c>
      <c r="F876" s="130"/>
      <c r="G876" s="138"/>
      <c r="H876" s="130">
        <v>804</v>
      </c>
      <c r="I876" s="130">
        <v>33768</v>
      </c>
      <c r="J876" s="130">
        <v>7341</v>
      </c>
      <c r="K876" s="130">
        <v>2165</v>
      </c>
      <c r="L876" s="138"/>
      <c r="M876" s="130"/>
    </row>
    <row r="877" spans="1:13" ht="14.25" hidden="1" customHeight="1" outlineLevel="1" x14ac:dyDescent="0.2">
      <c r="A877" s="130">
        <v>40</v>
      </c>
      <c r="B877" s="186" t="s">
        <v>444</v>
      </c>
      <c r="C877" s="186" t="s">
        <v>103</v>
      </c>
      <c r="D877" s="130">
        <v>1</v>
      </c>
      <c r="E877" s="130">
        <v>844</v>
      </c>
      <c r="F877" s="130"/>
      <c r="G877" s="138"/>
      <c r="H877" s="130">
        <v>844</v>
      </c>
      <c r="I877" s="130">
        <v>35448</v>
      </c>
      <c r="J877" s="130">
        <v>7706</v>
      </c>
      <c r="K877" s="130">
        <v>2272</v>
      </c>
      <c r="L877" s="138"/>
      <c r="M877" s="130"/>
    </row>
    <row r="878" spans="1:13" ht="14.25" customHeight="1" collapsed="1" x14ac:dyDescent="0.2">
      <c r="A878" s="128">
        <v>41</v>
      </c>
      <c r="B878" s="185" t="s">
        <v>445</v>
      </c>
      <c r="C878" s="185" t="s">
        <v>101</v>
      </c>
      <c r="D878" s="128">
        <v>1</v>
      </c>
      <c r="E878" s="148">
        <v>327</v>
      </c>
      <c r="F878" s="128"/>
      <c r="G878" s="137"/>
      <c r="H878" s="128">
        <v>3270</v>
      </c>
      <c r="I878" s="128">
        <v>3270</v>
      </c>
      <c r="J878" s="128" t="s">
        <v>123</v>
      </c>
      <c r="K878" s="128">
        <v>297</v>
      </c>
      <c r="L878" s="137"/>
      <c r="M878" s="128"/>
    </row>
    <row r="879" spans="1:13" ht="14.25" hidden="1" customHeight="1" outlineLevel="1" x14ac:dyDescent="0.2">
      <c r="A879" s="130">
        <v>41</v>
      </c>
      <c r="B879" s="186" t="s">
        <v>445</v>
      </c>
      <c r="C879" s="186" t="s">
        <v>101</v>
      </c>
      <c r="D879" s="130">
        <v>2</v>
      </c>
      <c r="E879" s="149">
        <v>363</v>
      </c>
      <c r="F879" s="130"/>
      <c r="G879" s="138"/>
      <c r="H879" s="130">
        <v>3630</v>
      </c>
      <c r="I879" s="130">
        <v>3630</v>
      </c>
      <c r="J879" s="130" t="s">
        <v>123</v>
      </c>
      <c r="K879" s="130">
        <v>330</v>
      </c>
      <c r="L879" s="138"/>
      <c r="M879" s="130"/>
    </row>
    <row r="880" spans="1:13" ht="14.25" hidden="1" customHeight="1" outlineLevel="1" x14ac:dyDescent="0.2">
      <c r="A880" s="130">
        <v>41</v>
      </c>
      <c r="B880" s="186" t="s">
        <v>445</v>
      </c>
      <c r="C880" s="186" t="s">
        <v>101</v>
      </c>
      <c r="D880" s="130">
        <v>3</v>
      </c>
      <c r="E880" s="149">
        <v>411</v>
      </c>
      <c r="F880" s="130"/>
      <c r="G880" s="138"/>
      <c r="H880" s="130">
        <v>4110</v>
      </c>
      <c r="I880" s="130">
        <v>4110</v>
      </c>
      <c r="J880" s="130" t="s">
        <v>123</v>
      </c>
      <c r="K880" s="130">
        <v>374</v>
      </c>
      <c r="L880" s="138"/>
      <c r="M880" s="130"/>
    </row>
    <row r="881" spans="1:13" ht="14.25" hidden="1" customHeight="1" outlineLevel="1" x14ac:dyDescent="0.2">
      <c r="A881" s="130">
        <v>41</v>
      </c>
      <c r="B881" s="186" t="s">
        <v>445</v>
      </c>
      <c r="C881" s="186" t="s">
        <v>101</v>
      </c>
      <c r="D881" s="130">
        <v>4</v>
      </c>
      <c r="E881" s="149">
        <v>448</v>
      </c>
      <c r="F881" s="130"/>
      <c r="G881" s="138"/>
      <c r="H881" s="130">
        <v>4480</v>
      </c>
      <c r="I881" s="130">
        <v>4480</v>
      </c>
      <c r="J881" s="130" t="s">
        <v>123</v>
      </c>
      <c r="K881" s="130">
        <v>407</v>
      </c>
      <c r="L881" s="138"/>
      <c r="M881" s="130"/>
    </row>
    <row r="882" spans="1:13" ht="14.25" hidden="1" customHeight="1" outlineLevel="1" x14ac:dyDescent="0.2">
      <c r="A882" s="130">
        <v>41</v>
      </c>
      <c r="B882" s="186" t="s">
        <v>445</v>
      </c>
      <c r="C882" s="186" t="s">
        <v>101</v>
      </c>
      <c r="D882" s="130">
        <v>5</v>
      </c>
      <c r="E882" s="149">
        <v>496</v>
      </c>
      <c r="F882" s="130"/>
      <c r="G882" s="138"/>
      <c r="H882" s="130">
        <v>4960</v>
      </c>
      <c r="I882" s="130">
        <v>4960</v>
      </c>
      <c r="J882" s="130" t="s">
        <v>123</v>
      </c>
      <c r="K882" s="130">
        <v>451</v>
      </c>
      <c r="L882" s="138"/>
      <c r="M882" s="130"/>
    </row>
    <row r="883" spans="1:13" ht="14.25" hidden="1" customHeight="1" outlineLevel="1" x14ac:dyDescent="0.2">
      <c r="A883" s="130">
        <v>41</v>
      </c>
      <c r="B883" s="186" t="s">
        <v>445</v>
      </c>
      <c r="C883" s="186" t="s">
        <v>101</v>
      </c>
      <c r="D883" s="130">
        <v>6</v>
      </c>
      <c r="E883" s="149">
        <v>532</v>
      </c>
      <c r="F883" s="130"/>
      <c r="G883" s="138"/>
      <c r="H883" s="130">
        <v>5320</v>
      </c>
      <c r="I883" s="130">
        <v>5320</v>
      </c>
      <c r="J883" s="130" t="s">
        <v>123</v>
      </c>
      <c r="K883" s="130">
        <v>484</v>
      </c>
      <c r="L883" s="138"/>
      <c r="M883" s="130"/>
    </row>
    <row r="884" spans="1:13" ht="14.25" hidden="1" customHeight="1" outlineLevel="1" x14ac:dyDescent="0.2">
      <c r="A884" s="130">
        <v>41</v>
      </c>
      <c r="B884" s="186" t="s">
        <v>445</v>
      </c>
      <c r="C884" s="186" t="s">
        <v>101</v>
      </c>
      <c r="D884" s="130">
        <v>7</v>
      </c>
      <c r="E884" s="149">
        <v>593</v>
      </c>
      <c r="F884" s="130"/>
      <c r="G884" s="138"/>
      <c r="H884" s="130">
        <v>5930</v>
      </c>
      <c r="I884" s="130">
        <v>5930</v>
      </c>
      <c r="J884" s="130" t="s">
        <v>123</v>
      </c>
      <c r="K884" s="130">
        <v>539</v>
      </c>
      <c r="L884" s="138"/>
      <c r="M884" s="130"/>
    </row>
    <row r="885" spans="1:13" ht="14.25" hidden="1" customHeight="1" outlineLevel="1" x14ac:dyDescent="0.2">
      <c r="A885" s="130">
        <v>41</v>
      </c>
      <c r="B885" s="186" t="s">
        <v>445</v>
      </c>
      <c r="C885" s="186" t="s">
        <v>101</v>
      </c>
      <c r="D885" s="130">
        <v>8</v>
      </c>
      <c r="E885" s="149">
        <v>653</v>
      </c>
      <c r="F885" s="130"/>
      <c r="G885" s="138"/>
      <c r="H885" s="130">
        <v>6530</v>
      </c>
      <c r="I885" s="130">
        <v>6530</v>
      </c>
      <c r="J885" s="130" t="s">
        <v>123</v>
      </c>
      <c r="K885" s="130">
        <v>594</v>
      </c>
      <c r="L885" s="138"/>
      <c r="M885" s="130"/>
    </row>
    <row r="886" spans="1:13" ht="14.25" hidden="1" customHeight="1" outlineLevel="1" x14ac:dyDescent="0.2">
      <c r="A886" s="130">
        <v>41</v>
      </c>
      <c r="B886" s="186" t="s">
        <v>445</v>
      </c>
      <c r="C886" s="186" t="s">
        <v>101</v>
      </c>
      <c r="D886" s="130">
        <v>9</v>
      </c>
      <c r="E886" s="149">
        <v>714</v>
      </c>
      <c r="F886" s="130"/>
      <c r="G886" s="138"/>
      <c r="H886" s="130">
        <v>7140</v>
      </c>
      <c r="I886" s="130">
        <v>7140</v>
      </c>
      <c r="J886" s="130" t="s">
        <v>123</v>
      </c>
      <c r="K886" s="130">
        <v>649</v>
      </c>
      <c r="L886" s="138"/>
      <c r="M886" s="130"/>
    </row>
    <row r="887" spans="1:13" ht="14.25" hidden="1" customHeight="1" outlineLevel="1" x14ac:dyDescent="0.2">
      <c r="A887" s="130">
        <v>41</v>
      </c>
      <c r="B887" s="186" t="s">
        <v>445</v>
      </c>
      <c r="C887" s="186" t="s">
        <v>101</v>
      </c>
      <c r="D887" s="130">
        <v>10</v>
      </c>
      <c r="E887" s="149">
        <v>787</v>
      </c>
      <c r="F887" s="130"/>
      <c r="G887" s="138"/>
      <c r="H887" s="130">
        <v>7870</v>
      </c>
      <c r="I887" s="130">
        <v>7870</v>
      </c>
      <c r="J887" s="130" t="s">
        <v>123</v>
      </c>
      <c r="K887" s="130">
        <v>715</v>
      </c>
      <c r="L887" s="138"/>
      <c r="M887" s="130"/>
    </row>
    <row r="888" spans="1:13" ht="14.25" hidden="1" customHeight="1" outlineLevel="1" x14ac:dyDescent="0.2">
      <c r="A888" s="130">
        <v>41</v>
      </c>
      <c r="B888" s="186" t="s">
        <v>445</v>
      </c>
      <c r="C888" s="186" t="s">
        <v>101</v>
      </c>
      <c r="D888" s="130">
        <v>11</v>
      </c>
      <c r="E888" s="149">
        <v>859</v>
      </c>
      <c r="F888" s="130"/>
      <c r="G888" s="138"/>
      <c r="H888" s="130">
        <v>8590</v>
      </c>
      <c r="I888" s="130">
        <v>8590</v>
      </c>
      <c r="J888" s="130" t="s">
        <v>123</v>
      </c>
      <c r="K888" s="130">
        <v>781</v>
      </c>
      <c r="L888" s="138"/>
      <c r="M888" s="130"/>
    </row>
    <row r="889" spans="1:13" ht="14.25" hidden="1" customHeight="1" outlineLevel="1" x14ac:dyDescent="0.2">
      <c r="A889" s="130">
        <v>41</v>
      </c>
      <c r="B889" s="186" t="s">
        <v>445</v>
      </c>
      <c r="C889" s="186" t="s">
        <v>101</v>
      </c>
      <c r="D889" s="130">
        <v>12</v>
      </c>
      <c r="E889" s="149">
        <v>944</v>
      </c>
      <c r="F889" s="130"/>
      <c r="G889" s="138"/>
      <c r="H889" s="130">
        <v>9440</v>
      </c>
      <c r="I889" s="130">
        <v>9440</v>
      </c>
      <c r="J889" s="130" t="s">
        <v>123</v>
      </c>
      <c r="K889" s="130">
        <v>858</v>
      </c>
      <c r="L889" s="138"/>
      <c r="M889" s="130"/>
    </row>
    <row r="890" spans="1:13" ht="14.25" hidden="1" customHeight="1" outlineLevel="1" x14ac:dyDescent="0.2">
      <c r="A890" s="130">
        <v>41</v>
      </c>
      <c r="B890" s="186" t="s">
        <v>445</v>
      </c>
      <c r="C890" s="186" t="s">
        <v>102</v>
      </c>
      <c r="D890" s="130">
        <v>1</v>
      </c>
      <c r="E890" s="149">
        <v>944</v>
      </c>
      <c r="F890" s="130"/>
      <c r="G890" s="138"/>
      <c r="H890" s="130">
        <v>9440</v>
      </c>
      <c r="I890" s="130">
        <v>9440</v>
      </c>
      <c r="J890" s="130" t="s">
        <v>123</v>
      </c>
      <c r="K890" s="130">
        <v>858</v>
      </c>
      <c r="L890" s="138"/>
      <c r="M890" s="130"/>
    </row>
    <row r="891" spans="1:13" ht="14.25" hidden="1" customHeight="1" outlineLevel="1" x14ac:dyDescent="0.2">
      <c r="A891" s="130">
        <v>41</v>
      </c>
      <c r="B891" s="186" t="s">
        <v>445</v>
      </c>
      <c r="C891" s="186" t="s">
        <v>102</v>
      </c>
      <c r="D891" s="130">
        <v>2</v>
      </c>
      <c r="E891" s="149">
        <v>960</v>
      </c>
      <c r="F891" s="130"/>
      <c r="G891" s="138"/>
      <c r="H891" s="130">
        <v>9600</v>
      </c>
      <c r="I891" s="130">
        <v>9600</v>
      </c>
      <c r="J891" s="130" t="s">
        <v>123</v>
      </c>
      <c r="K891" s="130">
        <v>873</v>
      </c>
      <c r="L891" s="138"/>
      <c r="M891" s="130"/>
    </row>
    <row r="892" spans="1:13" ht="14.25" hidden="1" customHeight="1" outlineLevel="1" x14ac:dyDescent="0.2">
      <c r="A892" s="130">
        <v>41</v>
      </c>
      <c r="B892" s="186" t="s">
        <v>445</v>
      </c>
      <c r="C892" s="186" t="s">
        <v>102</v>
      </c>
      <c r="D892" s="130">
        <v>3</v>
      </c>
      <c r="E892" s="149">
        <v>977</v>
      </c>
      <c r="F892" s="130"/>
      <c r="G892" s="138"/>
      <c r="H892" s="130">
        <v>9770</v>
      </c>
      <c r="I892" s="130">
        <v>9770</v>
      </c>
      <c r="J892" s="130" t="s">
        <v>123</v>
      </c>
      <c r="K892" s="130">
        <v>888</v>
      </c>
      <c r="L892" s="138"/>
      <c r="M892" s="130"/>
    </row>
    <row r="893" spans="1:13" ht="14.25" hidden="1" customHeight="1" outlineLevel="1" x14ac:dyDescent="0.2">
      <c r="A893" s="130">
        <v>41</v>
      </c>
      <c r="B893" s="186" t="s">
        <v>445</v>
      </c>
      <c r="C893" s="186" t="s">
        <v>102</v>
      </c>
      <c r="D893" s="130">
        <v>4</v>
      </c>
      <c r="E893" s="149">
        <v>993</v>
      </c>
      <c r="F893" s="130"/>
      <c r="G893" s="138"/>
      <c r="H893" s="130">
        <v>9930</v>
      </c>
      <c r="I893" s="130">
        <v>9930</v>
      </c>
      <c r="J893" s="130" t="s">
        <v>123</v>
      </c>
      <c r="K893" s="130">
        <v>903</v>
      </c>
      <c r="L893" s="138"/>
      <c r="M893" s="130"/>
    </row>
    <row r="894" spans="1:13" ht="14.25" hidden="1" customHeight="1" outlineLevel="1" x14ac:dyDescent="0.2">
      <c r="A894" s="130">
        <v>41</v>
      </c>
      <c r="B894" s="186" t="s">
        <v>445</v>
      </c>
      <c r="C894" s="186" t="s">
        <v>102</v>
      </c>
      <c r="D894" s="130">
        <v>5</v>
      </c>
      <c r="E894" s="149">
        <v>1010</v>
      </c>
      <c r="F894" s="130"/>
      <c r="G894" s="138"/>
      <c r="H894" s="130">
        <v>10100</v>
      </c>
      <c r="I894" s="130">
        <v>10100</v>
      </c>
      <c r="J894" s="130" t="s">
        <v>123</v>
      </c>
      <c r="K894" s="130">
        <v>918</v>
      </c>
      <c r="L894" s="138"/>
      <c r="M894" s="130"/>
    </row>
    <row r="895" spans="1:13" ht="14.25" hidden="1" customHeight="1" outlineLevel="1" x14ac:dyDescent="0.2">
      <c r="A895" s="130">
        <v>41</v>
      </c>
      <c r="B895" s="186" t="s">
        <v>445</v>
      </c>
      <c r="C895" s="186" t="s">
        <v>102</v>
      </c>
      <c r="D895" s="130">
        <v>6</v>
      </c>
      <c r="E895" s="149">
        <v>1026</v>
      </c>
      <c r="F895" s="130"/>
      <c r="G895" s="138"/>
      <c r="H895" s="130">
        <v>10260</v>
      </c>
      <c r="I895" s="130">
        <v>10260</v>
      </c>
      <c r="J895" s="130" t="s">
        <v>123</v>
      </c>
      <c r="K895" s="130">
        <v>933</v>
      </c>
      <c r="L895" s="138"/>
      <c r="M895" s="130"/>
    </row>
    <row r="896" spans="1:13" ht="14.25" hidden="1" customHeight="1" outlineLevel="1" x14ac:dyDescent="0.2">
      <c r="A896" s="130">
        <v>41</v>
      </c>
      <c r="B896" s="186" t="s">
        <v>445</v>
      </c>
      <c r="C896" s="186" t="s">
        <v>102</v>
      </c>
      <c r="D896" s="130">
        <v>7</v>
      </c>
      <c r="E896" s="149">
        <v>1043</v>
      </c>
      <c r="F896" s="130"/>
      <c r="G896" s="138"/>
      <c r="H896" s="130">
        <v>10430</v>
      </c>
      <c r="I896" s="130">
        <v>10430</v>
      </c>
      <c r="J896" s="130" t="s">
        <v>123</v>
      </c>
      <c r="K896" s="130">
        <v>948</v>
      </c>
      <c r="L896" s="138"/>
      <c r="M896" s="130"/>
    </row>
    <row r="897" spans="1:13" ht="14.25" hidden="1" customHeight="1" outlineLevel="1" x14ac:dyDescent="0.2">
      <c r="A897" s="130">
        <v>41</v>
      </c>
      <c r="B897" s="186" t="s">
        <v>445</v>
      </c>
      <c r="C897" s="186" t="s">
        <v>102</v>
      </c>
      <c r="D897" s="130">
        <v>8</v>
      </c>
      <c r="E897" s="149">
        <v>1059</v>
      </c>
      <c r="F897" s="130"/>
      <c r="G897" s="138"/>
      <c r="H897" s="130">
        <v>10590</v>
      </c>
      <c r="I897" s="130">
        <v>10590</v>
      </c>
      <c r="J897" s="130" t="s">
        <v>123</v>
      </c>
      <c r="K897" s="130">
        <v>963</v>
      </c>
      <c r="L897" s="138"/>
      <c r="M897" s="130"/>
    </row>
    <row r="898" spans="1:13" ht="14.25" hidden="1" customHeight="1" outlineLevel="1" x14ac:dyDescent="0.2">
      <c r="A898" s="130">
        <v>41</v>
      </c>
      <c r="B898" s="186" t="s">
        <v>445</v>
      </c>
      <c r="C898" s="186" t="s">
        <v>102</v>
      </c>
      <c r="D898" s="130">
        <v>9</v>
      </c>
      <c r="E898" s="149">
        <v>1076</v>
      </c>
      <c r="F898" s="130"/>
      <c r="G898" s="138"/>
      <c r="H898" s="130">
        <v>10760</v>
      </c>
      <c r="I898" s="130">
        <v>10760</v>
      </c>
      <c r="J898" s="130" t="s">
        <v>123</v>
      </c>
      <c r="K898" s="130">
        <v>978</v>
      </c>
      <c r="L898" s="138"/>
      <c r="M898" s="130"/>
    </row>
    <row r="899" spans="1:13" ht="14.25" hidden="1" customHeight="1" outlineLevel="1" x14ac:dyDescent="0.2">
      <c r="A899" s="130">
        <v>41</v>
      </c>
      <c r="B899" s="186" t="s">
        <v>445</v>
      </c>
      <c r="C899" s="186" t="s">
        <v>102</v>
      </c>
      <c r="D899" s="130">
        <v>10</v>
      </c>
      <c r="E899" s="149">
        <v>1092</v>
      </c>
      <c r="F899" s="130"/>
      <c r="G899" s="138"/>
      <c r="H899" s="130">
        <v>10920</v>
      </c>
      <c r="I899" s="130">
        <v>10920</v>
      </c>
      <c r="J899" s="130" t="s">
        <v>123</v>
      </c>
      <c r="K899" s="130">
        <v>993</v>
      </c>
      <c r="L899" s="138"/>
      <c r="M899" s="130"/>
    </row>
    <row r="900" spans="1:13" ht="14.25" hidden="1" customHeight="1" outlineLevel="1" x14ac:dyDescent="0.2">
      <c r="A900" s="130">
        <v>41</v>
      </c>
      <c r="B900" s="186" t="s">
        <v>445</v>
      </c>
      <c r="C900" s="186" t="s">
        <v>102</v>
      </c>
      <c r="D900" s="130">
        <v>11</v>
      </c>
      <c r="E900" s="149">
        <v>1109</v>
      </c>
      <c r="F900" s="130"/>
      <c r="G900" s="138"/>
      <c r="H900" s="130">
        <v>11090</v>
      </c>
      <c r="I900" s="130">
        <v>11090</v>
      </c>
      <c r="J900" s="130" t="s">
        <v>123</v>
      </c>
      <c r="K900" s="130">
        <v>1008</v>
      </c>
      <c r="L900" s="138"/>
      <c r="M900" s="130"/>
    </row>
    <row r="901" spans="1:13" ht="14.25" hidden="1" customHeight="1" outlineLevel="1" x14ac:dyDescent="0.2">
      <c r="A901" s="130">
        <v>41</v>
      </c>
      <c r="B901" s="186" t="s">
        <v>445</v>
      </c>
      <c r="C901" s="186" t="s">
        <v>102</v>
      </c>
      <c r="D901" s="130">
        <v>12</v>
      </c>
      <c r="E901" s="149">
        <v>1125</v>
      </c>
      <c r="F901" s="130"/>
      <c r="G901" s="138"/>
      <c r="H901" s="130">
        <v>11250</v>
      </c>
      <c r="I901" s="130">
        <v>11250</v>
      </c>
      <c r="J901" s="130" t="s">
        <v>123</v>
      </c>
      <c r="K901" s="130">
        <v>1023</v>
      </c>
      <c r="L901" s="138"/>
      <c r="M901" s="130"/>
    </row>
    <row r="902" spans="1:13" ht="14.25" hidden="1" customHeight="1" outlineLevel="1" x14ac:dyDescent="0.2">
      <c r="A902" s="130">
        <v>41</v>
      </c>
      <c r="B902" s="186" t="s">
        <v>445</v>
      </c>
      <c r="C902" s="186" t="s">
        <v>103</v>
      </c>
      <c r="D902" s="130">
        <v>1</v>
      </c>
      <c r="E902" s="149">
        <v>1182</v>
      </c>
      <c r="F902" s="130"/>
      <c r="G902" s="138"/>
      <c r="H902" s="130">
        <v>11820</v>
      </c>
      <c r="I902" s="130">
        <v>11820</v>
      </c>
      <c r="J902" s="130" t="s">
        <v>123</v>
      </c>
      <c r="K902" s="130">
        <v>1075</v>
      </c>
      <c r="L902" s="138"/>
      <c r="M902" s="130"/>
    </row>
    <row r="903" spans="1:13" ht="14.25" customHeight="1" collapsed="1" x14ac:dyDescent="0.2">
      <c r="A903" s="128">
        <v>42</v>
      </c>
      <c r="B903" s="185" t="s">
        <v>446</v>
      </c>
      <c r="C903" s="185" t="s">
        <v>101</v>
      </c>
      <c r="D903" s="128">
        <v>1</v>
      </c>
      <c r="E903" s="128">
        <v>117</v>
      </c>
      <c r="F903" s="128"/>
      <c r="G903" s="137"/>
      <c r="H903" s="128">
        <v>117</v>
      </c>
      <c r="I903" s="128">
        <v>9945</v>
      </c>
      <c r="J903" s="128">
        <v>1184</v>
      </c>
      <c r="K903" s="128">
        <v>742</v>
      </c>
      <c r="L903" s="137"/>
      <c r="M903" s="128"/>
    </row>
    <row r="904" spans="1:13" ht="14.25" hidden="1" customHeight="1" outlineLevel="1" x14ac:dyDescent="0.2">
      <c r="A904" s="130">
        <v>42</v>
      </c>
      <c r="B904" s="186" t="s">
        <v>446</v>
      </c>
      <c r="C904" s="186" t="s">
        <v>101</v>
      </c>
      <c r="D904" s="130">
        <v>2</v>
      </c>
      <c r="E904" s="130">
        <v>128</v>
      </c>
      <c r="F904" s="130"/>
      <c r="G904" s="138"/>
      <c r="H904" s="130">
        <v>128</v>
      </c>
      <c r="I904" s="130">
        <v>10880</v>
      </c>
      <c r="J904" s="130">
        <v>1295</v>
      </c>
      <c r="K904" s="130">
        <v>812</v>
      </c>
      <c r="L904" s="138"/>
      <c r="M904" s="130"/>
    </row>
    <row r="905" spans="1:13" ht="14.25" hidden="1" customHeight="1" outlineLevel="1" x14ac:dyDescent="0.2">
      <c r="A905" s="130">
        <v>42</v>
      </c>
      <c r="B905" s="186" t="s">
        <v>446</v>
      </c>
      <c r="C905" s="186" t="s">
        <v>101</v>
      </c>
      <c r="D905" s="130">
        <v>3</v>
      </c>
      <c r="E905" s="130">
        <v>140</v>
      </c>
      <c r="F905" s="130"/>
      <c r="G905" s="138"/>
      <c r="H905" s="130">
        <v>140</v>
      </c>
      <c r="I905" s="130">
        <v>11900</v>
      </c>
      <c r="J905" s="130">
        <v>1417</v>
      </c>
      <c r="K905" s="130">
        <v>888</v>
      </c>
      <c r="L905" s="138"/>
      <c r="M905" s="130"/>
    </row>
    <row r="906" spans="1:13" ht="14.25" hidden="1" customHeight="1" outlineLevel="1" x14ac:dyDescent="0.2">
      <c r="A906" s="130">
        <v>42</v>
      </c>
      <c r="B906" s="186" t="s">
        <v>446</v>
      </c>
      <c r="C906" s="186" t="s">
        <v>101</v>
      </c>
      <c r="D906" s="130">
        <v>4</v>
      </c>
      <c r="E906" s="130">
        <v>154</v>
      </c>
      <c r="F906" s="130"/>
      <c r="G906" s="138"/>
      <c r="H906" s="130">
        <v>154</v>
      </c>
      <c r="I906" s="130">
        <v>13090</v>
      </c>
      <c r="J906" s="130">
        <v>1558</v>
      </c>
      <c r="K906" s="130">
        <v>977</v>
      </c>
      <c r="L906" s="138"/>
      <c r="M906" s="130"/>
    </row>
    <row r="907" spans="1:13" ht="14.25" hidden="1" customHeight="1" outlineLevel="1" x14ac:dyDescent="0.2">
      <c r="A907" s="130">
        <v>42</v>
      </c>
      <c r="B907" s="186" t="s">
        <v>446</v>
      </c>
      <c r="C907" s="186" t="s">
        <v>101</v>
      </c>
      <c r="D907" s="130">
        <v>5</v>
      </c>
      <c r="E907" s="130">
        <v>169</v>
      </c>
      <c r="F907" s="130"/>
      <c r="G907" s="138"/>
      <c r="H907" s="130">
        <v>169</v>
      </c>
      <c r="I907" s="130">
        <v>14365</v>
      </c>
      <c r="J907" s="130">
        <v>1710</v>
      </c>
      <c r="K907" s="130">
        <v>1072</v>
      </c>
      <c r="L907" s="138"/>
      <c r="M907" s="130"/>
    </row>
    <row r="908" spans="1:13" ht="14.25" hidden="1" customHeight="1" outlineLevel="1" x14ac:dyDescent="0.2">
      <c r="A908" s="130">
        <v>42</v>
      </c>
      <c r="B908" s="186" t="s">
        <v>446</v>
      </c>
      <c r="C908" s="186" t="s">
        <v>101</v>
      </c>
      <c r="D908" s="130">
        <v>6</v>
      </c>
      <c r="E908" s="130">
        <v>186</v>
      </c>
      <c r="F908" s="130"/>
      <c r="G908" s="138"/>
      <c r="H908" s="130">
        <v>186</v>
      </c>
      <c r="I908" s="130">
        <v>15810</v>
      </c>
      <c r="J908" s="130">
        <v>1882</v>
      </c>
      <c r="K908" s="130">
        <v>1180</v>
      </c>
      <c r="L908" s="138"/>
      <c r="M908" s="130"/>
    </row>
    <row r="909" spans="1:13" ht="14.25" hidden="1" customHeight="1" outlineLevel="1" x14ac:dyDescent="0.2">
      <c r="A909" s="130">
        <v>42</v>
      </c>
      <c r="B909" s="186" t="s">
        <v>446</v>
      </c>
      <c r="C909" s="186" t="s">
        <v>101</v>
      </c>
      <c r="D909" s="130">
        <v>7</v>
      </c>
      <c r="E909" s="130">
        <v>204</v>
      </c>
      <c r="F909" s="130"/>
      <c r="G909" s="138"/>
      <c r="H909" s="130">
        <v>204</v>
      </c>
      <c r="I909" s="130">
        <v>17340</v>
      </c>
      <c r="J909" s="130">
        <v>2064</v>
      </c>
      <c r="K909" s="130">
        <v>1294</v>
      </c>
      <c r="L909" s="138"/>
      <c r="M909" s="130"/>
    </row>
    <row r="910" spans="1:13" ht="14.25" hidden="1" customHeight="1" outlineLevel="1" x14ac:dyDescent="0.2">
      <c r="A910" s="130">
        <v>42</v>
      </c>
      <c r="B910" s="186" t="s">
        <v>446</v>
      </c>
      <c r="C910" s="186" t="s">
        <v>101</v>
      </c>
      <c r="D910" s="130">
        <v>8</v>
      </c>
      <c r="E910" s="130">
        <v>224</v>
      </c>
      <c r="F910" s="130"/>
      <c r="G910" s="138"/>
      <c r="H910" s="130">
        <v>224</v>
      </c>
      <c r="I910" s="130">
        <v>19040</v>
      </c>
      <c r="J910" s="130">
        <v>2267</v>
      </c>
      <c r="K910" s="130">
        <v>1421</v>
      </c>
      <c r="L910" s="138"/>
      <c r="M910" s="130"/>
    </row>
    <row r="911" spans="1:13" ht="14.25" hidden="1" customHeight="1" outlineLevel="1" x14ac:dyDescent="0.2">
      <c r="A911" s="130">
        <v>42</v>
      </c>
      <c r="B911" s="186" t="s">
        <v>446</v>
      </c>
      <c r="C911" s="186" t="s">
        <v>101</v>
      </c>
      <c r="D911" s="130">
        <v>9</v>
      </c>
      <c r="E911" s="130">
        <v>246</v>
      </c>
      <c r="F911" s="130"/>
      <c r="G911" s="138"/>
      <c r="H911" s="130">
        <v>246</v>
      </c>
      <c r="I911" s="130">
        <v>20910</v>
      </c>
      <c r="J911" s="130">
        <v>2489</v>
      </c>
      <c r="K911" s="130">
        <v>1560</v>
      </c>
      <c r="L911" s="138"/>
      <c r="M911" s="130"/>
    </row>
    <row r="912" spans="1:13" ht="14.25" hidden="1" customHeight="1" outlineLevel="1" x14ac:dyDescent="0.2">
      <c r="A912" s="130">
        <v>42</v>
      </c>
      <c r="B912" s="186" t="s">
        <v>446</v>
      </c>
      <c r="C912" s="186" t="s">
        <v>101</v>
      </c>
      <c r="D912" s="130">
        <v>10</v>
      </c>
      <c r="E912" s="130">
        <v>270</v>
      </c>
      <c r="F912" s="130"/>
      <c r="G912" s="138"/>
      <c r="H912" s="130">
        <v>270</v>
      </c>
      <c r="I912" s="130">
        <v>22950</v>
      </c>
      <c r="J912" s="130">
        <v>2732</v>
      </c>
      <c r="K912" s="130">
        <v>1713</v>
      </c>
      <c r="L912" s="138"/>
      <c r="M912" s="130"/>
    </row>
    <row r="913" spans="1:13" ht="14.25" hidden="1" customHeight="1" outlineLevel="1" x14ac:dyDescent="0.2">
      <c r="A913" s="130">
        <v>42</v>
      </c>
      <c r="B913" s="186" t="s">
        <v>446</v>
      </c>
      <c r="C913" s="186" t="s">
        <v>101</v>
      </c>
      <c r="D913" s="130">
        <v>11</v>
      </c>
      <c r="E913" s="130">
        <v>297</v>
      </c>
      <c r="F913" s="130"/>
      <c r="G913" s="138"/>
      <c r="H913" s="130">
        <v>297</v>
      </c>
      <c r="I913" s="130">
        <v>25245</v>
      </c>
      <c r="J913" s="130">
        <v>3005</v>
      </c>
      <c r="K913" s="130">
        <v>1884</v>
      </c>
      <c r="L913" s="138"/>
      <c r="M913" s="130"/>
    </row>
    <row r="914" spans="1:13" ht="14.25" hidden="1" customHeight="1" outlineLevel="1" x14ac:dyDescent="0.2">
      <c r="A914" s="130">
        <v>42</v>
      </c>
      <c r="B914" s="186" t="s">
        <v>446</v>
      </c>
      <c r="C914" s="186" t="s">
        <v>101</v>
      </c>
      <c r="D914" s="130">
        <v>12</v>
      </c>
      <c r="E914" s="130">
        <v>327</v>
      </c>
      <c r="F914" s="130"/>
      <c r="G914" s="138"/>
      <c r="H914" s="130">
        <v>327</v>
      </c>
      <c r="I914" s="130">
        <v>27795</v>
      </c>
      <c r="J914" s="130">
        <v>3309</v>
      </c>
      <c r="K914" s="130">
        <v>2074</v>
      </c>
      <c r="L914" s="138"/>
      <c r="M914" s="130"/>
    </row>
    <row r="915" spans="1:13" ht="14.25" hidden="1" customHeight="1" outlineLevel="1" x14ac:dyDescent="0.2">
      <c r="A915" s="130">
        <v>42</v>
      </c>
      <c r="B915" s="186" t="s">
        <v>446</v>
      </c>
      <c r="C915" s="186" t="s">
        <v>102</v>
      </c>
      <c r="D915" s="130">
        <v>1</v>
      </c>
      <c r="E915" s="130">
        <v>327</v>
      </c>
      <c r="F915" s="130"/>
      <c r="G915" s="138"/>
      <c r="H915" s="130">
        <v>327</v>
      </c>
      <c r="I915" s="130">
        <v>27795</v>
      </c>
      <c r="J915" s="130">
        <v>3309</v>
      </c>
      <c r="K915" s="130">
        <v>2074</v>
      </c>
      <c r="L915" s="138"/>
      <c r="M915" s="130"/>
    </row>
    <row r="916" spans="1:13" ht="14.25" hidden="1" customHeight="1" outlineLevel="1" x14ac:dyDescent="0.2">
      <c r="A916" s="130">
        <v>42</v>
      </c>
      <c r="B916" s="186" t="s">
        <v>446</v>
      </c>
      <c r="C916" s="186" t="s">
        <v>102</v>
      </c>
      <c r="D916" s="130">
        <v>2</v>
      </c>
      <c r="E916" s="130">
        <v>332</v>
      </c>
      <c r="F916" s="130"/>
      <c r="G916" s="138"/>
      <c r="H916" s="130">
        <v>332</v>
      </c>
      <c r="I916" s="130">
        <v>28220</v>
      </c>
      <c r="J916" s="130">
        <v>3360</v>
      </c>
      <c r="K916" s="130">
        <v>2106</v>
      </c>
      <c r="L916" s="138"/>
      <c r="M916" s="130"/>
    </row>
    <row r="917" spans="1:13" ht="14.25" hidden="1" customHeight="1" outlineLevel="1" x14ac:dyDescent="0.2">
      <c r="A917" s="130">
        <v>42</v>
      </c>
      <c r="B917" s="186" t="s">
        <v>446</v>
      </c>
      <c r="C917" s="186" t="s">
        <v>102</v>
      </c>
      <c r="D917" s="130">
        <v>3</v>
      </c>
      <c r="E917" s="130">
        <v>338</v>
      </c>
      <c r="F917" s="130"/>
      <c r="G917" s="138"/>
      <c r="H917" s="130">
        <v>338</v>
      </c>
      <c r="I917" s="130">
        <v>28730</v>
      </c>
      <c r="J917" s="130">
        <v>3420</v>
      </c>
      <c r="K917" s="130">
        <v>2144</v>
      </c>
      <c r="L917" s="138"/>
      <c r="M917" s="130"/>
    </row>
    <row r="918" spans="1:13" ht="14.25" hidden="1" customHeight="1" outlineLevel="1" x14ac:dyDescent="0.2">
      <c r="A918" s="130">
        <v>42</v>
      </c>
      <c r="B918" s="186" t="s">
        <v>446</v>
      </c>
      <c r="C918" s="186" t="s">
        <v>102</v>
      </c>
      <c r="D918" s="130">
        <v>4</v>
      </c>
      <c r="E918" s="130">
        <v>343</v>
      </c>
      <c r="F918" s="130"/>
      <c r="G918" s="138"/>
      <c r="H918" s="130">
        <v>343</v>
      </c>
      <c r="I918" s="130">
        <v>29155</v>
      </c>
      <c r="J918" s="130">
        <v>3471</v>
      </c>
      <c r="K918" s="130">
        <v>2176</v>
      </c>
      <c r="L918" s="138"/>
      <c r="M918" s="130"/>
    </row>
    <row r="919" spans="1:13" ht="14.25" hidden="1" customHeight="1" outlineLevel="1" x14ac:dyDescent="0.2">
      <c r="A919" s="130">
        <v>42</v>
      </c>
      <c r="B919" s="186" t="s">
        <v>446</v>
      </c>
      <c r="C919" s="186" t="s">
        <v>102</v>
      </c>
      <c r="D919" s="130">
        <v>5</v>
      </c>
      <c r="E919" s="130">
        <v>349</v>
      </c>
      <c r="F919" s="130"/>
      <c r="G919" s="138"/>
      <c r="H919" s="130">
        <v>349</v>
      </c>
      <c r="I919" s="130">
        <v>29665</v>
      </c>
      <c r="J919" s="130">
        <v>3532</v>
      </c>
      <c r="K919" s="130">
        <v>2214</v>
      </c>
      <c r="L919" s="138"/>
      <c r="M919" s="130"/>
    </row>
    <row r="920" spans="1:13" ht="14.25" hidden="1" customHeight="1" outlineLevel="1" x14ac:dyDescent="0.2">
      <c r="A920" s="130">
        <v>42</v>
      </c>
      <c r="B920" s="186" t="s">
        <v>446</v>
      </c>
      <c r="C920" s="186" t="s">
        <v>102</v>
      </c>
      <c r="D920" s="130">
        <v>6</v>
      </c>
      <c r="E920" s="130">
        <v>355</v>
      </c>
      <c r="F920" s="130"/>
      <c r="G920" s="138"/>
      <c r="H920" s="130">
        <v>355</v>
      </c>
      <c r="I920" s="130">
        <v>30175</v>
      </c>
      <c r="J920" s="130">
        <v>3592</v>
      </c>
      <c r="K920" s="130">
        <v>2252</v>
      </c>
      <c r="L920" s="138"/>
      <c r="M920" s="130"/>
    </row>
    <row r="921" spans="1:13" ht="14.25" hidden="1" customHeight="1" outlineLevel="1" x14ac:dyDescent="0.2">
      <c r="A921" s="130">
        <v>42</v>
      </c>
      <c r="B921" s="186" t="s">
        <v>446</v>
      </c>
      <c r="C921" s="186" t="s">
        <v>102</v>
      </c>
      <c r="D921" s="130">
        <v>7</v>
      </c>
      <c r="E921" s="130">
        <v>361</v>
      </c>
      <c r="F921" s="130"/>
      <c r="G921" s="138"/>
      <c r="H921" s="130">
        <v>361</v>
      </c>
      <c r="I921" s="130">
        <v>30685</v>
      </c>
      <c r="J921" s="130">
        <v>3653</v>
      </c>
      <c r="K921" s="130">
        <v>2290</v>
      </c>
      <c r="L921" s="138"/>
      <c r="M921" s="130"/>
    </row>
    <row r="922" spans="1:13" ht="14.25" hidden="1" customHeight="1" outlineLevel="1" x14ac:dyDescent="0.2">
      <c r="A922" s="130">
        <v>42</v>
      </c>
      <c r="B922" s="186" t="s">
        <v>446</v>
      </c>
      <c r="C922" s="186" t="s">
        <v>102</v>
      </c>
      <c r="D922" s="130">
        <v>8</v>
      </c>
      <c r="E922" s="130">
        <v>367</v>
      </c>
      <c r="F922" s="130"/>
      <c r="G922" s="138"/>
      <c r="H922" s="130">
        <v>367</v>
      </c>
      <c r="I922" s="130">
        <v>31195</v>
      </c>
      <c r="J922" s="130">
        <v>3714</v>
      </c>
      <c r="K922" s="130">
        <v>2328</v>
      </c>
      <c r="L922" s="138"/>
      <c r="M922" s="130"/>
    </row>
    <row r="923" spans="1:13" ht="14.25" hidden="1" customHeight="1" outlineLevel="1" x14ac:dyDescent="0.2">
      <c r="A923" s="130">
        <v>42</v>
      </c>
      <c r="B923" s="186" t="s">
        <v>446</v>
      </c>
      <c r="C923" s="186" t="s">
        <v>102</v>
      </c>
      <c r="D923" s="130">
        <v>9</v>
      </c>
      <c r="E923" s="130">
        <v>373</v>
      </c>
      <c r="F923" s="130"/>
      <c r="G923" s="138"/>
      <c r="H923" s="130">
        <v>373</v>
      </c>
      <c r="I923" s="130">
        <v>31705</v>
      </c>
      <c r="J923" s="130">
        <v>3774</v>
      </c>
      <c r="K923" s="130">
        <v>2366</v>
      </c>
      <c r="L923" s="138"/>
      <c r="M923" s="130"/>
    </row>
    <row r="924" spans="1:13" ht="14.25" hidden="1" customHeight="1" outlineLevel="1" x14ac:dyDescent="0.2">
      <c r="A924" s="130">
        <v>42</v>
      </c>
      <c r="B924" s="186" t="s">
        <v>446</v>
      </c>
      <c r="C924" s="186" t="s">
        <v>102</v>
      </c>
      <c r="D924" s="130">
        <v>10</v>
      </c>
      <c r="E924" s="130">
        <v>380</v>
      </c>
      <c r="F924" s="130"/>
      <c r="G924" s="138"/>
      <c r="H924" s="130">
        <v>380</v>
      </c>
      <c r="I924" s="130">
        <v>32300</v>
      </c>
      <c r="J924" s="130">
        <v>3845</v>
      </c>
      <c r="K924" s="130">
        <v>2410</v>
      </c>
      <c r="L924" s="138"/>
      <c r="M924" s="130"/>
    </row>
    <row r="925" spans="1:13" ht="14.25" hidden="1" customHeight="1" outlineLevel="1" x14ac:dyDescent="0.2">
      <c r="A925" s="130">
        <v>42</v>
      </c>
      <c r="B925" s="186" t="s">
        <v>446</v>
      </c>
      <c r="C925" s="186" t="s">
        <v>102</v>
      </c>
      <c r="D925" s="130">
        <v>11</v>
      </c>
      <c r="E925" s="130">
        <v>386</v>
      </c>
      <c r="F925" s="130"/>
      <c r="G925" s="138"/>
      <c r="H925" s="130">
        <v>386</v>
      </c>
      <c r="I925" s="130">
        <v>32810</v>
      </c>
      <c r="J925" s="130">
        <v>3906</v>
      </c>
      <c r="K925" s="130">
        <v>2449</v>
      </c>
      <c r="L925" s="138"/>
      <c r="M925" s="130"/>
    </row>
    <row r="926" spans="1:13" ht="14.25" hidden="1" customHeight="1" outlineLevel="1" x14ac:dyDescent="0.2">
      <c r="A926" s="130">
        <v>42</v>
      </c>
      <c r="B926" s="186" t="s">
        <v>446</v>
      </c>
      <c r="C926" s="186" t="s">
        <v>102</v>
      </c>
      <c r="D926" s="130">
        <v>12</v>
      </c>
      <c r="E926" s="130">
        <v>393</v>
      </c>
      <c r="F926" s="130"/>
      <c r="G926" s="138"/>
      <c r="H926" s="130">
        <v>393</v>
      </c>
      <c r="I926" s="130">
        <v>33405</v>
      </c>
      <c r="J926" s="130">
        <v>3977</v>
      </c>
      <c r="K926" s="130">
        <v>2493</v>
      </c>
      <c r="L926" s="138"/>
      <c r="M926" s="130"/>
    </row>
    <row r="927" spans="1:13" ht="14.25" hidden="1" customHeight="1" outlineLevel="1" x14ac:dyDescent="0.2">
      <c r="A927" s="130">
        <v>42</v>
      </c>
      <c r="B927" s="186" t="s">
        <v>446</v>
      </c>
      <c r="C927" s="186" t="s">
        <v>103</v>
      </c>
      <c r="D927" s="130">
        <v>1</v>
      </c>
      <c r="E927" s="130">
        <v>412</v>
      </c>
      <c r="F927" s="130"/>
      <c r="G927" s="138"/>
      <c r="H927" s="130">
        <v>412</v>
      </c>
      <c r="I927" s="130">
        <v>35020</v>
      </c>
      <c r="J927" s="130">
        <v>4169</v>
      </c>
      <c r="K927" s="130">
        <v>2613</v>
      </c>
      <c r="L927" s="138"/>
      <c r="M927" s="130"/>
    </row>
    <row r="928" spans="1:13" ht="14.25" customHeight="1" collapsed="1" x14ac:dyDescent="0.2">
      <c r="A928" s="128">
        <v>43</v>
      </c>
      <c r="B928" s="185" t="s">
        <v>447</v>
      </c>
      <c r="C928" s="185" t="s">
        <v>101</v>
      </c>
      <c r="D928" s="128">
        <v>1</v>
      </c>
      <c r="E928" s="128">
        <v>1670</v>
      </c>
      <c r="F928" s="128"/>
      <c r="G928" s="137"/>
      <c r="H928" s="128">
        <v>1670</v>
      </c>
      <c r="I928" s="128">
        <v>46760</v>
      </c>
      <c r="J928" s="128">
        <v>8502</v>
      </c>
      <c r="K928" s="128">
        <v>1518</v>
      </c>
      <c r="L928" s="137"/>
      <c r="M928" s="128"/>
    </row>
    <row r="929" spans="1:13" ht="14.25" hidden="1" customHeight="1" outlineLevel="1" x14ac:dyDescent="0.2">
      <c r="A929" s="130">
        <v>43</v>
      </c>
      <c r="B929" s="186" t="s">
        <v>447</v>
      </c>
      <c r="C929" s="186" t="s">
        <v>101</v>
      </c>
      <c r="D929" s="130">
        <v>2</v>
      </c>
      <c r="E929" s="130">
        <v>1830</v>
      </c>
      <c r="F929" s="130"/>
      <c r="G929" s="138"/>
      <c r="H929" s="130">
        <v>1830</v>
      </c>
      <c r="I929" s="130">
        <v>51240</v>
      </c>
      <c r="J929" s="130">
        <v>9316</v>
      </c>
      <c r="K929" s="130">
        <v>1664</v>
      </c>
      <c r="L929" s="138"/>
      <c r="M929" s="130"/>
    </row>
    <row r="930" spans="1:13" ht="14.25" hidden="1" customHeight="1" outlineLevel="1" x14ac:dyDescent="0.2">
      <c r="A930" s="130">
        <v>43</v>
      </c>
      <c r="B930" s="186" t="s">
        <v>447</v>
      </c>
      <c r="C930" s="186" t="s">
        <v>101</v>
      </c>
      <c r="D930" s="130">
        <v>3</v>
      </c>
      <c r="E930" s="130">
        <v>2010</v>
      </c>
      <c r="F930" s="130"/>
      <c r="G930" s="138"/>
      <c r="H930" s="130">
        <v>2010</v>
      </c>
      <c r="I930" s="130">
        <v>56280</v>
      </c>
      <c r="J930" s="130">
        <v>10233</v>
      </c>
      <c r="K930" s="130">
        <v>1827</v>
      </c>
      <c r="L930" s="138"/>
      <c r="M930" s="130"/>
    </row>
    <row r="931" spans="1:13" ht="14.25" hidden="1" customHeight="1" outlineLevel="1" x14ac:dyDescent="0.2">
      <c r="A931" s="130">
        <v>43</v>
      </c>
      <c r="B931" s="186" t="s">
        <v>447</v>
      </c>
      <c r="C931" s="186" t="s">
        <v>101</v>
      </c>
      <c r="D931" s="130">
        <v>4</v>
      </c>
      <c r="E931" s="130">
        <v>2210</v>
      </c>
      <c r="F931" s="130"/>
      <c r="G931" s="138"/>
      <c r="H931" s="130">
        <v>2210</v>
      </c>
      <c r="I931" s="130">
        <v>61880</v>
      </c>
      <c r="J931" s="130">
        <v>11251</v>
      </c>
      <c r="K931" s="130">
        <v>2009</v>
      </c>
      <c r="L931" s="138"/>
      <c r="M931" s="130"/>
    </row>
    <row r="932" spans="1:13" ht="14.25" hidden="1" customHeight="1" outlineLevel="1" x14ac:dyDescent="0.2">
      <c r="A932" s="130">
        <v>43</v>
      </c>
      <c r="B932" s="186" t="s">
        <v>447</v>
      </c>
      <c r="C932" s="186" t="s">
        <v>101</v>
      </c>
      <c r="D932" s="130">
        <v>5</v>
      </c>
      <c r="E932" s="130">
        <v>2420</v>
      </c>
      <c r="F932" s="130"/>
      <c r="G932" s="138"/>
      <c r="H932" s="130">
        <v>2420</v>
      </c>
      <c r="I932" s="130">
        <v>67760</v>
      </c>
      <c r="J932" s="130">
        <v>12320</v>
      </c>
      <c r="K932" s="130">
        <v>2200</v>
      </c>
      <c r="L932" s="138"/>
      <c r="M932" s="130"/>
    </row>
    <row r="933" spans="1:13" ht="14.25" hidden="1" customHeight="1" outlineLevel="1" x14ac:dyDescent="0.2">
      <c r="A933" s="130">
        <v>43</v>
      </c>
      <c r="B933" s="186" t="s">
        <v>447</v>
      </c>
      <c r="C933" s="186" t="s">
        <v>101</v>
      </c>
      <c r="D933" s="130">
        <v>6</v>
      </c>
      <c r="E933" s="130">
        <v>2670</v>
      </c>
      <c r="F933" s="130"/>
      <c r="G933" s="138"/>
      <c r="H933" s="130">
        <v>2670</v>
      </c>
      <c r="I933" s="130">
        <v>74760</v>
      </c>
      <c r="J933" s="130">
        <v>13593</v>
      </c>
      <c r="K933" s="130">
        <v>2427</v>
      </c>
      <c r="L933" s="138"/>
      <c r="M933" s="130"/>
    </row>
    <row r="934" spans="1:13" ht="14.25" hidden="1" customHeight="1" outlineLevel="1" x14ac:dyDescent="0.2">
      <c r="A934" s="130">
        <v>43</v>
      </c>
      <c r="B934" s="186" t="s">
        <v>447</v>
      </c>
      <c r="C934" s="186" t="s">
        <v>101</v>
      </c>
      <c r="D934" s="130">
        <v>7</v>
      </c>
      <c r="E934" s="130">
        <v>2930</v>
      </c>
      <c r="F934" s="130"/>
      <c r="G934" s="138"/>
      <c r="H934" s="130">
        <v>2930</v>
      </c>
      <c r="I934" s="130">
        <v>82040</v>
      </c>
      <c r="J934" s="130">
        <v>14916</v>
      </c>
      <c r="K934" s="130">
        <v>2664</v>
      </c>
      <c r="L934" s="138"/>
      <c r="M934" s="130"/>
    </row>
    <row r="935" spans="1:13" ht="14.25" hidden="1" customHeight="1" outlineLevel="1" x14ac:dyDescent="0.2">
      <c r="A935" s="130">
        <v>43</v>
      </c>
      <c r="B935" s="186" t="s">
        <v>447</v>
      </c>
      <c r="C935" s="186" t="s">
        <v>101</v>
      </c>
      <c r="D935" s="130">
        <v>8</v>
      </c>
      <c r="E935" s="130">
        <v>3210</v>
      </c>
      <c r="F935" s="130"/>
      <c r="G935" s="138"/>
      <c r="H935" s="130">
        <v>3210</v>
      </c>
      <c r="I935" s="130">
        <v>89880</v>
      </c>
      <c r="J935" s="130">
        <v>16342</v>
      </c>
      <c r="K935" s="130">
        <v>2918</v>
      </c>
      <c r="L935" s="138"/>
      <c r="M935" s="130"/>
    </row>
    <row r="936" spans="1:13" ht="14.25" hidden="1" customHeight="1" outlineLevel="1" x14ac:dyDescent="0.2">
      <c r="A936" s="130">
        <v>43</v>
      </c>
      <c r="B936" s="186" t="s">
        <v>447</v>
      </c>
      <c r="C936" s="186" t="s">
        <v>101</v>
      </c>
      <c r="D936" s="130">
        <v>9</v>
      </c>
      <c r="E936" s="130">
        <v>3530</v>
      </c>
      <c r="F936" s="130"/>
      <c r="G936" s="138"/>
      <c r="H936" s="130">
        <v>3530</v>
      </c>
      <c r="I936" s="130">
        <v>98840</v>
      </c>
      <c r="J936" s="130">
        <v>17971</v>
      </c>
      <c r="K936" s="130">
        <v>3209</v>
      </c>
      <c r="L936" s="138"/>
      <c r="M936" s="130"/>
    </row>
    <row r="937" spans="1:13" ht="14.25" hidden="1" customHeight="1" outlineLevel="1" x14ac:dyDescent="0.2">
      <c r="A937" s="130">
        <v>43</v>
      </c>
      <c r="B937" s="186" t="s">
        <v>447</v>
      </c>
      <c r="C937" s="186" t="s">
        <v>101</v>
      </c>
      <c r="D937" s="130">
        <v>10</v>
      </c>
      <c r="E937" s="130">
        <v>3880</v>
      </c>
      <c r="F937" s="130"/>
      <c r="G937" s="138"/>
      <c r="H937" s="130">
        <v>3880</v>
      </c>
      <c r="I937" s="130">
        <v>108640</v>
      </c>
      <c r="J937" s="130">
        <v>19753</v>
      </c>
      <c r="K937" s="130">
        <v>3527</v>
      </c>
      <c r="L937" s="138"/>
      <c r="M937" s="130"/>
    </row>
    <row r="938" spans="1:13" ht="14.25" hidden="1" customHeight="1" outlineLevel="1" x14ac:dyDescent="0.2">
      <c r="A938" s="130">
        <v>43</v>
      </c>
      <c r="B938" s="186" t="s">
        <v>447</v>
      </c>
      <c r="C938" s="186" t="s">
        <v>101</v>
      </c>
      <c r="D938" s="130">
        <v>11</v>
      </c>
      <c r="E938" s="130">
        <v>4270</v>
      </c>
      <c r="F938" s="130"/>
      <c r="G938" s="138"/>
      <c r="H938" s="130">
        <v>4270</v>
      </c>
      <c r="I938" s="130">
        <v>119560</v>
      </c>
      <c r="J938" s="130">
        <v>21738</v>
      </c>
      <c r="K938" s="130">
        <v>3882</v>
      </c>
      <c r="L938" s="138"/>
      <c r="M938" s="130"/>
    </row>
    <row r="939" spans="1:13" ht="14.25" hidden="1" customHeight="1" outlineLevel="1" x14ac:dyDescent="0.2">
      <c r="A939" s="130">
        <v>43</v>
      </c>
      <c r="B939" s="186" t="s">
        <v>447</v>
      </c>
      <c r="C939" s="186" t="s">
        <v>101</v>
      </c>
      <c r="D939" s="130">
        <v>12</v>
      </c>
      <c r="E939" s="130">
        <v>4690</v>
      </c>
      <c r="F939" s="130"/>
      <c r="G939" s="138"/>
      <c r="H939" s="130">
        <v>4690</v>
      </c>
      <c r="I939" s="130">
        <v>131320</v>
      </c>
      <c r="J939" s="130">
        <v>23876</v>
      </c>
      <c r="K939" s="130">
        <v>4264</v>
      </c>
      <c r="L939" s="138"/>
      <c r="M939" s="130"/>
    </row>
    <row r="940" spans="1:13" ht="14.25" hidden="1" customHeight="1" outlineLevel="1" x14ac:dyDescent="0.2">
      <c r="A940" s="130">
        <v>43</v>
      </c>
      <c r="B940" s="186" t="s">
        <v>447</v>
      </c>
      <c r="C940" s="186" t="s">
        <v>102</v>
      </c>
      <c r="D940" s="130">
        <v>1</v>
      </c>
      <c r="E940" s="130">
        <v>4690</v>
      </c>
      <c r="F940" s="130"/>
      <c r="G940" s="138"/>
      <c r="H940" s="130">
        <v>4690</v>
      </c>
      <c r="I940" s="130">
        <v>131320</v>
      </c>
      <c r="J940" s="130">
        <v>23876</v>
      </c>
      <c r="K940" s="130">
        <v>4264</v>
      </c>
      <c r="L940" s="138"/>
      <c r="M940" s="130"/>
    </row>
    <row r="941" spans="1:13" ht="14.25" hidden="1" customHeight="1" outlineLevel="1" x14ac:dyDescent="0.2">
      <c r="A941" s="130">
        <v>43</v>
      </c>
      <c r="B941" s="186" t="s">
        <v>447</v>
      </c>
      <c r="C941" s="186" t="s">
        <v>102</v>
      </c>
      <c r="D941" s="130">
        <v>2</v>
      </c>
      <c r="E941" s="130">
        <v>4776</v>
      </c>
      <c r="F941" s="130"/>
      <c r="G941" s="138"/>
      <c r="H941" s="130">
        <v>4776</v>
      </c>
      <c r="I941" s="130">
        <v>133728</v>
      </c>
      <c r="J941" s="130">
        <v>24314</v>
      </c>
      <c r="K941" s="130">
        <v>4342</v>
      </c>
      <c r="L941" s="138"/>
      <c r="M941" s="130"/>
    </row>
    <row r="942" spans="1:13" ht="14.25" hidden="1" customHeight="1" outlineLevel="1" x14ac:dyDescent="0.2">
      <c r="A942" s="130">
        <v>43</v>
      </c>
      <c r="B942" s="186" t="s">
        <v>447</v>
      </c>
      <c r="C942" s="186" t="s">
        <v>102</v>
      </c>
      <c r="D942" s="130">
        <v>3</v>
      </c>
      <c r="E942" s="130">
        <v>4862</v>
      </c>
      <c r="F942" s="130"/>
      <c r="G942" s="138"/>
      <c r="H942" s="130">
        <v>4862</v>
      </c>
      <c r="I942" s="130">
        <v>136136</v>
      </c>
      <c r="J942" s="130">
        <v>24752</v>
      </c>
      <c r="K942" s="130">
        <v>4420</v>
      </c>
      <c r="L942" s="138"/>
      <c r="M942" s="130"/>
    </row>
    <row r="943" spans="1:13" ht="14.25" hidden="1" customHeight="1" outlineLevel="1" x14ac:dyDescent="0.2">
      <c r="A943" s="130">
        <v>43</v>
      </c>
      <c r="B943" s="186" t="s">
        <v>447</v>
      </c>
      <c r="C943" s="186" t="s">
        <v>102</v>
      </c>
      <c r="D943" s="130">
        <v>4</v>
      </c>
      <c r="E943" s="130">
        <v>4948</v>
      </c>
      <c r="F943" s="130"/>
      <c r="G943" s="138"/>
      <c r="H943" s="130">
        <v>4948</v>
      </c>
      <c r="I943" s="130">
        <v>138544</v>
      </c>
      <c r="J943" s="130">
        <v>25190</v>
      </c>
      <c r="K943" s="130">
        <v>4498</v>
      </c>
      <c r="L943" s="138"/>
      <c r="M943" s="130"/>
    </row>
    <row r="944" spans="1:13" ht="14.25" hidden="1" customHeight="1" outlineLevel="1" x14ac:dyDescent="0.2">
      <c r="A944" s="130">
        <v>43</v>
      </c>
      <c r="B944" s="186" t="s">
        <v>447</v>
      </c>
      <c r="C944" s="186" t="s">
        <v>102</v>
      </c>
      <c r="D944" s="130">
        <v>5</v>
      </c>
      <c r="E944" s="130">
        <v>5034</v>
      </c>
      <c r="F944" s="130"/>
      <c r="G944" s="138"/>
      <c r="H944" s="130">
        <v>5034</v>
      </c>
      <c r="I944" s="130">
        <v>140952</v>
      </c>
      <c r="J944" s="130">
        <v>25628</v>
      </c>
      <c r="K944" s="130">
        <v>4576</v>
      </c>
      <c r="L944" s="138"/>
      <c r="M944" s="130"/>
    </row>
    <row r="945" spans="1:13" ht="14.25" hidden="1" customHeight="1" outlineLevel="1" x14ac:dyDescent="0.2">
      <c r="A945" s="130">
        <v>43</v>
      </c>
      <c r="B945" s="186" t="s">
        <v>447</v>
      </c>
      <c r="C945" s="186" t="s">
        <v>102</v>
      </c>
      <c r="D945" s="130">
        <v>6</v>
      </c>
      <c r="E945" s="130">
        <v>5120</v>
      </c>
      <c r="F945" s="130"/>
      <c r="G945" s="138"/>
      <c r="H945" s="130">
        <v>5120</v>
      </c>
      <c r="I945" s="130">
        <v>143360</v>
      </c>
      <c r="J945" s="130">
        <v>26065</v>
      </c>
      <c r="K945" s="130">
        <v>4655</v>
      </c>
      <c r="L945" s="138"/>
      <c r="M945" s="130"/>
    </row>
    <row r="946" spans="1:13" ht="14.25" hidden="1" customHeight="1" outlineLevel="1" x14ac:dyDescent="0.2">
      <c r="A946" s="130">
        <v>43</v>
      </c>
      <c r="B946" s="186" t="s">
        <v>447</v>
      </c>
      <c r="C946" s="186" t="s">
        <v>102</v>
      </c>
      <c r="D946" s="130">
        <v>7</v>
      </c>
      <c r="E946" s="130">
        <v>5206</v>
      </c>
      <c r="F946" s="130"/>
      <c r="G946" s="138"/>
      <c r="H946" s="130">
        <v>5206</v>
      </c>
      <c r="I946" s="130">
        <v>145768</v>
      </c>
      <c r="J946" s="130">
        <v>26503</v>
      </c>
      <c r="K946" s="130">
        <v>4733</v>
      </c>
      <c r="L946" s="138"/>
      <c r="M946" s="130"/>
    </row>
    <row r="947" spans="1:13" ht="14.25" hidden="1" customHeight="1" outlineLevel="1" x14ac:dyDescent="0.2">
      <c r="A947" s="130">
        <v>43</v>
      </c>
      <c r="B947" s="186" t="s">
        <v>447</v>
      </c>
      <c r="C947" s="186" t="s">
        <v>102</v>
      </c>
      <c r="D947" s="130">
        <v>8</v>
      </c>
      <c r="E947" s="130">
        <v>5292</v>
      </c>
      <c r="F947" s="130"/>
      <c r="G947" s="138"/>
      <c r="H947" s="130">
        <v>5292</v>
      </c>
      <c r="I947" s="130">
        <v>148176</v>
      </c>
      <c r="J947" s="130">
        <v>26941</v>
      </c>
      <c r="K947" s="130">
        <v>4811</v>
      </c>
      <c r="L947" s="138"/>
      <c r="M947" s="130"/>
    </row>
    <row r="948" spans="1:13" ht="14.25" hidden="1" customHeight="1" outlineLevel="1" x14ac:dyDescent="0.2">
      <c r="A948" s="130">
        <v>43</v>
      </c>
      <c r="B948" s="186" t="s">
        <v>447</v>
      </c>
      <c r="C948" s="186" t="s">
        <v>102</v>
      </c>
      <c r="D948" s="130">
        <v>9</v>
      </c>
      <c r="E948" s="130">
        <v>5378</v>
      </c>
      <c r="F948" s="130"/>
      <c r="G948" s="138"/>
      <c r="H948" s="130">
        <v>5378</v>
      </c>
      <c r="I948" s="130">
        <v>150584</v>
      </c>
      <c r="J948" s="130">
        <v>27379</v>
      </c>
      <c r="K948" s="130">
        <v>4889</v>
      </c>
      <c r="L948" s="138"/>
      <c r="M948" s="130"/>
    </row>
    <row r="949" spans="1:13" ht="14.25" hidden="1" customHeight="1" outlineLevel="1" x14ac:dyDescent="0.2">
      <c r="A949" s="130">
        <v>43</v>
      </c>
      <c r="B949" s="186" t="s">
        <v>447</v>
      </c>
      <c r="C949" s="186" t="s">
        <v>102</v>
      </c>
      <c r="D949" s="130">
        <v>10</v>
      </c>
      <c r="E949" s="130">
        <v>5464</v>
      </c>
      <c r="F949" s="130"/>
      <c r="G949" s="138"/>
      <c r="H949" s="130">
        <v>5464</v>
      </c>
      <c r="I949" s="130">
        <v>152992</v>
      </c>
      <c r="J949" s="130">
        <v>27817</v>
      </c>
      <c r="K949" s="130">
        <v>4967</v>
      </c>
      <c r="L949" s="138"/>
      <c r="M949" s="130"/>
    </row>
    <row r="950" spans="1:13" ht="14.25" hidden="1" customHeight="1" outlineLevel="1" x14ac:dyDescent="0.2">
      <c r="A950" s="130">
        <v>43</v>
      </c>
      <c r="B950" s="186" t="s">
        <v>447</v>
      </c>
      <c r="C950" s="186" t="s">
        <v>102</v>
      </c>
      <c r="D950" s="130">
        <v>11</v>
      </c>
      <c r="E950" s="130">
        <v>5550</v>
      </c>
      <c r="F950" s="130"/>
      <c r="G950" s="138"/>
      <c r="H950" s="130">
        <v>5550</v>
      </c>
      <c r="I950" s="130">
        <v>155400</v>
      </c>
      <c r="J950" s="130">
        <v>28255</v>
      </c>
      <c r="K950" s="130">
        <v>5045</v>
      </c>
      <c r="L950" s="138"/>
      <c r="M950" s="130"/>
    </row>
    <row r="951" spans="1:13" ht="14.25" hidden="1" customHeight="1" outlineLevel="1" x14ac:dyDescent="0.2">
      <c r="A951" s="130">
        <v>43</v>
      </c>
      <c r="B951" s="186" t="s">
        <v>447</v>
      </c>
      <c r="C951" s="186" t="s">
        <v>102</v>
      </c>
      <c r="D951" s="130">
        <v>12</v>
      </c>
      <c r="E951" s="130">
        <v>5636</v>
      </c>
      <c r="F951" s="130"/>
      <c r="G951" s="138"/>
      <c r="H951" s="130">
        <v>5636</v>
      </c>
      <c r="I951" s="130">
        <v>157808</v>
      </c>
      <c r="J951" s="130">
        <v>28692</v>
      </c>
      <c r="K951" s="130">
        <v>5124</v>
      </c>
      <c r="L951" s="138"/>
      <c r="M951" s="130"/>
    </row>
    <row r="952" spans="1:13" ht="14.25" hidden="1" customHeight="1" outlineLevel="1" x14ac:dyDescent="0.2">
      <c r="A952" s="130">
        <v>43</v>
      </c>
      <c r="B952" s="186" t="s">
        <v>447</v>
      </c>
      <c r="C952" s="186" t="s">
        <v>103</v>
      </c>
      <c r="D952" s="130">
        <v>1</v>
      </c>
      <c r="E952" s="130">
        <v>5917.8</v>
      </c>
      <c r="F952" s="130"/>
      <c r="G952" s="138"/>
      <c r="H952" s="130">
        <v>5917.8</v>
      </c>
      <c r="I952" s="130">
        <v>165698.4</v>
      </c>
      <c r="J952" s="130">
        <v>30127</v>
      </c>
      <c r="K952" s="130">
        <v>5380</v>
      </c>
      <c r="L952" s="138"/>
      <c r="M952" s="130"/>
    </row>
    <row r="953" spans="1:13" ht="14.25" customHeight="1" collapsed="1" x14ac:dyDescent="0.2">
      <c r="A953" s="128">
        <v>44</v>
      </c>
      <c r="B953" s="185" t="s">
        <v>448</v>
      </c>
      <c r="C953" s="185" t="s">
        <v>101</v>
      </c>
      <c r="D953" s="128">
        <v>1</v>
      </c>
      <c r="E953" s="128">
        <v>220</v>
      </c>
      <c r="F953" s="128"/>
      <c r="G953" s="137"/>
      <c r="H953" s="128">
        <v>440</v>
      </c>
      <c r="I953" s="128">
        <v>96800</v>
      </c>
      <c r="J953" s="128">
        <v>6851</v>
      </c>
      <c r="K953" s="128">
        <v>4012</v>
      </c>
      <c r="L953" s="137"/>
      <c r="M953" s="128"/>
    </row>
    <row r="954" spans="1:13" ht="14.25" hidden="1" customHeight="1" outlineLevel="1" x14ac:dyDescent="0.2">
      <c r="A954" s="130">
        <v>44</v>
      </c>
      <c r="B954" s="186" t="s">
        <v>448</v>
      </c>
      <c r="C954" s="186" t="s">
        <v>101</v>
      </c>
      <c r="D954" s="130">
        <v>2</v>
      </c>
      <c r="E954" s="130">
        <v>240</v>
      </c>
      <c r="F954" s="130"/>
      <c r="G954" s="138"/>
      <c r="H954" s="130">
        <v>480</v>
      </c>
      <c r="I954" s="130">
        <v>105600</v>
      </c>
      <c r="J954" s="130">
        <v>7473</v>
      </c>
      <c r="K954" s="130">
        <v>4376</v>
      </c>
      <c r="L954" s="138"/>
      <c r="M954" s="130"/>
    </row>
    <row r="955" spans="1:13" ht="14.25" hidden="1" customHeight="1" outlineLevel="1" x14ac:dyDescent="0.2">
      <c r="A955" s="130">
        <v>44</v>
      </c>
      <c r="B955" s="186" t="s">
        <v>448</v>
      </c>
      <c r="C955" s="186" t="s">
        <v>101</v>
      </c>
      <c r="D955" s="130">
        <v>3</v>
      </c>
      <c r="E955" s="130">
        <v>260</v>
      </c>
      <c r="F955" s="130"/>
      <c r="G955" s="138"/>
      <c r="H955" s="130">
        <v>520</v>
      </c>
      <c r="I955" s="130">
        <v>114400</v>
      </c>
      <c r="J955" s="130">
        <v>8096</v>
      </c>
      <c r="K955" s="130">
        <v>4741</v>
      </c>
      <c r="L955" s="138"/>
      <c r="M955" s="130"/>
    </row>
    <row r="956" spans="1:13" ht="14.25" hidden="1" customHeight="1" outlineLevel="1" x14ac:dyDescent="0.2">
      <c r="A956" s="130">
        <v>44</v>
      </c>
      <c r="B956" s="186" t="s">
        <v>448</v>
      </c>
      <c r="C956" s="186" t="s">
        <v>101</v>
      </c>
      <c r="D956" s="130">
        <v>4</v>
      </c>
      <c r="E956" s="130">
        <v>290</v>
      </c>
      <c r="F956" s="130"/>
      <c r="G956" s="138"/>
      <c r="H956" s="130">
        <v>580</v>
      </c>
      <c r="I956" s="130">
        <v>127600</v>
      </c>
      <c r="J956" s="130">
        <v>9030</v>
      </c>
      <c r="K956" s="130">
        <v>5288</v>
      </c>
      <c r="L956" s="138"/>
      <c r="M956" s="130"/>
    </row>
    <row r="957" spans="1:13" ht="14.25" hidden="1" customHeight="1" outlineLevel="1" x14ac:dyDescent="0.2">
      <c r="A957" s="130">
        <v>44</v>
      </c>
      <c r="B957" s="186" t="s">
        <v>448</v>
      </c>
      <c r="C957" s="186" t="s">
        <v>101</v>
      </c>
      <c r="D957" s="130">
        <v>5</v>
      </c>
      <c r="E957" s="130">
        <v>310</v>
      </c>
      <c r="F957" s="130"/>
      <c r="G957" s="138"/>
      <c r="H957" s="130">
        <v>620</v>
      </c>
      <c r="I957" s="130">
        <v>136400</v>
      </c>
      <c r="J957" s="130">
        <v>9653</v>
      </c>
      <c r="K957" s="130">
        <v>5653</v>
      </c>
      <c r="L957" s="138"/>
      <c r="M957" s="130"/>
    </row>
    <row r="958" spans="1:13" ht="14.25" hidden="1" customHeight="1" outlineLevel="1" x14ac:dyDescent="0.2">
      <c r="A958" s="130">
        <v>44</v>
      </c>
      <c r="B958" s="186" t="s">
        <v>448</v>
      </c>
      <c r="C958" s="186" t="s">
        <v>101</v>
      </c>
      <c r="D958" s="130">
        <v>6</v>
      </c>
      <c r="E958" s="130">
        <v>350</v>
      </c>
      <c r="F958" s="130"/>
      <c r="G958" s="138"/>
      <c r="H958" s="130">
        <v>700</v>
      </c>
      <c r="I958" s="130">
        <v>154000</v>
      </c>
      <c r="J958" s="130">
        <v>10899</v>
      </c>
      <c r="K958" s="130">
        <v>6382</v>
      </c>
      <c r="L958" s="138"/>
      <c r="M958" s="130"/>
    </row>
    <row r="959" spans="1:13" ht="14.25" hidden="1" customHeight="1" outlineLevel="1" x14ac:dyDescent="0.2">
      <c r="A959" s="130">
        <v>44</v>
      </c>
      <c r="B959" s="186" t="s">
        <v>448</v>
      </c>
      <c r="C959" s="186" t="s">
        <v>101</v>
      </c>
      <c r="D959" s="130">
        <v>7</v>
      </c>
      <c r="E959" s="130">
        <v>375</v>
      </c>
      <c r="F959" s="130"/>
      <c r="G959" s="138"/>
      <c r="H959" s="130">
        <v>750</v>
      </c>
      <c r="I959" s="130">
        <v>165000</v>
      </c>
      <c r="J959" s="130">
        <v>11677</v>
      </c>
      <c r="K959" s="130">
        <v>6838</v>
      </c>
      <c r="L959" s="138"/>
      <c r="M959" s="130"/>
    </row>
    <row r="960" spans="1:13" ht="14.25" hidden="1" customHeight="1" outlineLevel="1" x14ac:dyDescent="0.2">
      <c r="A960" s="130">
        <v>44</v>
      </c>
      <c r="B960" s="186" t="s">
        <v>448</v>
      </c>
      <c r="C960" s="186" t="s">
        <v>101</v>
      </c>
      <c r="D960" s="130">
        <v>8</v>
      </c>
      <c r="E960" s="130">
        <v>420</v>
      </c>
      <c r="F960" s="130"/>
      <c r="G960" s="138"/>
      <c r="H960" s="130">
        <v>840</v>
      </c>
      <c r="I960" s="130">
        <v>184800</v>
      </c>
      <c r="J960" s="130">
        <v>13079</v>
      </c>
      <c r="K960" s="130">
        <v>7659</v>
      </c>
      <c r="L960" s="138"/>
      <c r="M960" s="130"/>
    </row>
    <row r="961" spans="1:13" ht="14.25" hidden="1" customHeight="1" outlineLevel="1" x14ac:dyDescent="0.2">
      <c r="A961" s="130">
        <v>44</v>
      </c>
      <c r="B961" s="186" t="s">
        <v>448</v>
      </c>
      <c r="C961" s="186" t="s">
        <v>101</v>
      </c>
      <c r="D961" s="130">
        <v>9</v>
      </c>
      <c r="E961" s="130">
        <v>455</v>
      </c>
      <c r="F961" s="130"/>
      <c r="G961" s="138"/>
      <c r="H961" s="130">
        <v>910</v>
      </c>
      <c r="I961" s="130">
        <v>200200</v>
      </c>
      <c r="J961" s="130">
        <v>14168</v>
      </c>
      <c r="K961" s="130">
        <v>8297</v>
      </c>
      <c r="L961" s="138"/>
      <c r="M961" s="130"/>
    </row>
    <row r="962" spans="1:13" ht="14.25" hidden="1" customHeight="1" outlineLevel="1" x14ac:dyDescent="0.2">
      <c r="A962" s="130">
        <v>44</v>
      </c>
      <c r="B962" s="186" t="s">
        <v>448</v>
      </c>
      <c r="C962" s="186" t="s">
        <v>101</v>
      </c>
      <c r="D962" s="130">
        <v>10</v>
      </c>
      <c r="E962" s="130">
        <v>505</v>
      </c>
      <c r="F962" s="130"/>
      <c r="G962" s="138"/>
      <c r="H962" s="130">
        <v>1010</v>
      </c>
      <c r="I962" s="130">
        <v>222200</v>
      </c>
      <c r="J962" s="130">
        <v>15725</v>
      </c>
      <c r="K962" s="130">
        <v>9208</v>
      </c>
      <c r="L962" s="138"/>
      <c r="M962" s="130"/>
    </row>
    <row r="963" spans="1:13" ht="14.25" hidden="1" customHeight="1" outlineLevel="1" x14ac:dyDescent="0.2">
      <c r="A963" s="130">
        <v>44</v>
      </c>
      <c r="B963" s="186" t="s">
        <v>448</v>
      </c>
      <c r="C963" s="186" t="s">
        <v>101</v>
      </c>
      <c r="D963" s="130">
        <v>11</v>
      </c>
      <c r="E963" s="130">
        <v>560</v>
      </c>
      <c r="F963" s="130"/>
      <c r="G963" s="138"/>
      <c r="H963" s="130">
        <v>1120</v>
      </c>
      <c r="I963" s="130">
        <v>246400</v>
      </c>
      <c r="J963" s="130">
        <v>17438</v>
      </c>
      <c r="K963" s="130">
        <v>10211</v>
      </c>
      <c r="L963" s="138"/>
      <c r="M963" s="130"/>
    </row>
    <row r="964" spans="1:13" ht="14.25" hidden="1" customHeight="1" outlineLevel="1" x14ac:dyDescent="0.2">
      <c r="A964" s="130">
        <v>44</v>
      </c>
      <c r="B964" s="186" t="s">
        <v>448</v>
      </c>
      <c r="C964" s="186" t="s">
        <v>101</v>
      </c>
      <c r="D964" s="130">
        <v>12</v>
      </c>
      <c r="E964" s="130">
        <v>600</v>
      </c>
      <c r="F964" s="130"/>
      <c r="G964" s="138"/>
      <c r="H964" s="130">
        <v>1200</v>
      </c>
      <c r="I964" s="130">
        <v>264000</v>
      </c>
      <c r="J964" s="130">
        <v>18684</v>
      </c>
      <c r="K964" s="130">
        <v>10941</v>
      </c>
      <c r="L964" s="138"/>
      <c r="M964" s="130"/>
    </row>
    <row r="965" spans="1:13" ht="14.25" hidden="1" customHeight="1" outlineLevel="1" x14ac:dyDescent="0.2">
      <c r="A965" s="130">
        <v>44</v>
      </c>
      <c r="B965" s="186" t="s">
        <v>448</v>
      </c>
      <c r="C965" s="186" t="s">
        <v>102</v>
      </c>
      <c r="D965" s="130">
        <v>1</v>
      </c>
      <c r="E965" s="130">
        <v>600</v>
      </c>
      <c r="F965" s="130"/>
      <c r="G965" s="138"/>
      <c r="H965" s="130">
        <v>1200</v>
      </c>
      <c r="I965" s="130">
        <v>264000</v>
      </c>
      <c r="J965" s="130">
        <v>18684</v>
      </c>
      <c r="K965" s="130">
        <v>10941</v>
      </c>
      <c r="L965" s="138"/>
      <c r="M965" s="130"/>
    </row>
    <row r="966" spans="1:13" ht="14.25" hidden="1" customHeight="1" outlineLevel="1" x14ac:dyDescent="0.2">
      <c r="A966" s="130">
        <v>44</v>
      </c>
      <c r="B966" s="186" t="s">
        <v>448</v>
      </c>
      <c r="C966" s="186" t="s">
        <v>102</v>
      </c>
      <c r="D966" s="130">
        <v>2</v>
      </c>
      <c r="E966" s="130">
        <v>615</v>
      </c>
      <c r="F966" s="130"/>
      <c r="G966" s="138"/>
      <c r="H966" s="130">
        <v>1230</v>
      </c>
      <c r="I966" s="130">
        <v>270600</v>
      </c>
      <c r="J966" s="130">
        <v>19151</v>
      </c>
      <c r="K966" s="130">
        <v>11214</v>
      </c>
      <c r="L966" s="138"/>
      <c r="M966" s="130"/>
    </row>
    <row r="967" spans="1:13" ht="14.25" hidden="1" customHeight="1" outlineLevel="1" x14ac:dyDescent="0.2">
      <c r="A967" s="130">
        <v>44</v>
      </c>
      <c r="B967" s="186" t="s">
        <v>448</v>
      </c>
      <c r="C967" s="186" t="s">
        <v>102</v>
      </c>
      <c r="D967" s="130">
        <v>3</v>
      </c>
      <c r="E967" s="130">
        <v>625</v>
      </c>
      <c r="F967" s="130"/>
      <c r="G967" s="138"/>
      <c r="H967" s="130">
        <v>1250</v>
      </c>
      <c r="I967" s="130">
        <v>275000</v>
      </c>
      <c r="J967" s="130">
        <v>19462</v>
      </c>
      <c r="K967" s="130">
        <v>11397</v>
      </c>
      <c r="L967" s="138"/>
      <c r="M967" s="130"/>
    </row>
    <row r="968" spans="1:13" ht="14.25" hidden="1" customHeight="1" outlineLevel="1" x14ac:dyDescent="0.2">
      <c r="A968" s="130">
        <v>44</v>
      </c>
      <c r="B968" s="186" t="s">
        <v>448</v>
      </c>
      <c r="C968" s="186" t="s">
        <v>102</v>
      </c>
      <c r="D968" s="130">
        <v>4</v>
      </c>
      <c r="E968" s="130">
        <v>635</v>
      </c>
      <c r="F968" s="130"/>
      <c r="G968" s="138"/>
      <c r="H968" s="130">
        <v>1270</v>
      </c>
      <c r="I968" s="130">
        <v>279400</v>
      </c>
      <c r="J968" s="130">
        <v>19774</v>
      </c>
      <c r="K968" s="130">
        <v>11579</v>
      </c>
      <c r="L968" s="138"/>
      <c r="M968" s="130"/>
    </row>
    <row r="969" spans="1:13" ht="14.25" hidden="1" customHeight="1" outlineLevel="1" x14ac:dyDescent="0.2">
      <c r="A969" s="130">
        <v>44</v>
      </c>
      <c r="B969" s="186" t="s">
        <v>448</v>
      </c>
      <c r="C969" s="186" t="s">
        <v>102</v>
      </c>
      <c r="D969" s="130">
        <v>5</v>
      </c>
      <c r="E969" s="130">
        <v>650</v>
      </c>
      <c r="F969" s="130"/>
      <c r="G969" s="138"/>
      <c r="H969" s="130">
        <v>1300</v>
      </c>
      <c r="I969" s="130">
        <v>286000</v>
      </c>
      <c r="J969" s="130">
        <v>20241</v>
      </c>
      <c r="K969" s="130">
        <v>11852</v>
      </c>
      <c r="L969" s="138"/>
      <c r="M969" s="130"/>
    </row>
    <row r="970" spans="1:13" ht="14.25" hidden="1" customHeight="1" outlineLevel="1" x14ac:dyDescent="0.2">
      <c r="A970" s="130">
        <v>44</v>
      </c>
      <c r="B970" s="186" t="s">
        <v>448</v>
      </c>
      <c r="C970" s="186" t="s">
        <v>102</v>
      </c>
      <c r="D970" s="130">
        <v>6</v>
      </c>
      <c r="E970" s="130">
        <v>660</v>
      </c>
      <c r="F970" s="130"/>
      <c r="G970" s="138"/>
      <c r="H970" s="130">
        <v>1320</v>
      </c>
      <c r="I970" s="130">
        <v>290400</v>
      </c>
      <c r="J970" s="130">
        <v>20552</v>
      </c>
      <c r="K970" s="130">
        <v>12035</v>
      </c>
      <c r="L970" s="138"/>
      <c r="M970" s="130"/>
    </row>
    <row r="971" spans="1:13" ht="14.25" hidden="1" customHeight="1" outlineLevel="1" x14ac:dyDescent="0.2">
      <c r="A971" s="130">
        <v>44</v>
      </c>
      <c r="B971" s="186" t="s">
        <v>448</v>
      </c>
      <c r="C971" s="186" t="s">
        <v>102</v>
      </c>
      <c r="D971" s="130">
        <v>7</v>
      </c>
      <c r="E971" s="130">
        <v>670</v>
      </c>
      <c r="F971" s="130"/>
      <c r="G971" s="138"/>
      <c r="H971" s="130">
        <v>1340</v>
      </c>
      <c r="I971" s="130">
        <v>294800</v>
      </c>
      <c r="J971" s="130">
        <v>20863</v>
      </c>
      <c r="K971" s="130">
        <v>12217</v>
      </c>
      <c r="L971" s="138"/>
      <c r="M971" s="130"/>
    </row>
    <row r="972" spans="1:13" ht="14.25" hidden="1" customHeight="1" outlineLevel="1" x14ac:dyDescent="0.2">
      <c r="A972" s="130">
        <v>44</v>
      </c>
      <c r="B972" s="186" t="s">
        <v>448</v>
      </c>
      <c r="C972" s="186" t="s">
        <v>102</v>
      </c>
      <c r="D972" s="130">
        <v>8</v>
      </c>
      <c r="E972" s="130">
        <v>680</v>
      </c>
      <c r="F972" s="130"/>
      <c r="G972" s="138"/>
      <c r="H972" s="130">
        <v>1360</v>
      </c>
      <c r="I972" s="130">
        <v>299200</v>
      </c>
      <c r="J972" s="130">
        <v>21175</v>
      </c>
      <c r="K972" s="130">
        <v>12400</v>
      </c>
      <c r="L972" s="138"/>
      <c r="M972" s="130"/>
    </row>
    <row r="973" spans="1:13" ht="14.25" hidden="1" customHeight="1" outlineLevel="1" x14ac:dyDescent="0.2">
      <c r="A973" s="130">
        <v>44</v>
      </c>
      <c r="B973" s="186" t="s">
        <v>448</v>
      </c>
      <c r="C973" s="186" t="s">
        <v>102</v>
      </c>
      <c r="D973" s="130">
        <v>9</v>
      </c>
      <c r="E973" s="130">
        <v>690</v>
      </c>
      <c r="F973" s="130"/>
      <c r="G973" s="138"/>
      <c r="H973" s="130">
        <v>1380</v>
      </c>
      <c r="I973" s="130">
        <v>303600</v>
      </c>
      <c r="J973" s="130">
        <v>21486</v>
      </c>
      <c r="K973" s="130">
        <v>12582</v>
      </c>
      <c r="L973" s="138"/>
      <c r="M973" s="130"/>
    </row>
    <row r="974" spans="1:13" ht="14.25" hidden="1" customHeight="1" outlineLevel="1" x14ac:dyDescent="0.2">
      <c r="A974" s="130">
        <v>44</v>
      </c>
      <c r="B974" s="186" t="s">
        <v>448</v>
      </c>
      <c r="C974" s="186" t="s">
        <v>102</v>
      </c>
      <c r="D974" s="130">
        <v>10</v>
      </c>
      <c r="E974" s="130">
        <v>700</v>
      </c>
      <c r="F974" s="130"/>
      <c r="G974" s="138"/>
      <c r="H974" s="130">
        <v>1400</v>
      </c>
      <c r="I974" s="130">
        <v>308000</v>
      </c>
      <c r="J974" s="130">
        <v>21798</v>
      </c>
      <c r="K974" s="130">
        <v>12764</v>
      </c>
      <c r="L974" s="138"/>
      <c r="M974" s="130"/>
    </row>
    <row r="975" spans="1:13" ht="14.25" hidden="1" customHeight="1" outlineLevel="1" x14ac:dyDescent="0.2">
      <c r="A975" s="130">
        <v>44</v>
      </c>
      <c r="B975" s="186" t="s">
        <v>448</v>
      </c>
      <c r="C975" s="186" t="s">
        <v>102</v>
      </c>
      <c r="D975" s="130">
        <v>11</v>
      </c>
      <c r="E975" s="130">
        <v>710</v>
      </c>
      <c r="F975" s="130"/>
      <c r="G975" s="138"/>
      <c r="H975" s="130">
        <v>1420</v>
      </c>
      <c r="I975" s="130">
        <v>312400</v>
      </c>
      <c r="J975" s="130">
        <v>22109</v>
      </c>
      <c r="K975" s="130">
        <v>12947</v>
      </c>
      <c r="L975" s="138"/>
      <c r="M975" s="130"/>
    </row>
    <row r="976" spans="1:13" ht="14.25" hidden="1" customHeight="1" outlineLevel="1" x14ac:dyDescent="0.2">
      <c r="A976" s="130">
        <v>44</v>
      </c>
      <c r="B976" s="186" t="s">
        <v>448</v>
      </c>
      <c r="C976" s="186" t="s">
        <v>102</v>
      </c>
      <c r="D976" s="130">
        <v>12</v>
      </c>
      <c r="E976" s="130">
        <v>720</v>
      </c>
      <c r="F976" s="130"/>
      <c r="G976" s="138"/>
      <c r="H976" s="130">
        <v>1440</v>
      </c>
      <c r="I976" s="130">
        <v>316800</v>
      </c>
      <c r="J976" s="130">
        <v>22420</v>
      </c>
      <c r="K976" s="130">
        <v>13129</v>
      </c>
      <c r="L976" s="138"/>
      <c r="M976" s="130"/>
    </row>
    <row r="977" spans="1:13" ht="14.25" hidden="1" customHeight="1" outlineLevel="1" x14ac:dyDescent="0.2">
      <c r="A977" s="130">
        <v>44</v>
      </c>
      <c r="B977" s="186" t="s">
        <v>448</v>
      </c>
      <c r="C977" s="186" t="s">
        <v>103</v>
      </c>
      <c r="D977" s="130">
        <v>1</v>
      </c>
      <c r="E977" s="130">
        <v>756</v>
      </c>
      <c r="F977" s="130"/>
      <c r="G977" s="138"/>
      <c r="H977" s="130">
        <v>1512</v>
      </c>
      <c r="I977" s="130">
        <v>332640</v>
      </c>
      <c r="J977" s="130">
        <v>23541</v>
      </c>
      <c r="K977" s="130">
        <v>13785</v>
      </c>
      <c r="L977" s="138"/>
      <c r="M977" s="130"/>
    </row>
    <row r="978" spans="1:13" ht="14.25" customHeight="1" collapsed="1" x14ac:dyDescent="0.2">
      <c r="A978" s="128">
        <v>45</v>
      </c>
      <c r="B978" s="185" t="s">
        <v>449</v>
      </c>
      <c r="C978" s="185" t="s">
        <v>101</v>
      </c>
      <c r="D978" s="128">
        <v>1</v>
      </c>
      <c r="E978" s="128">
        <v>1150</v>
      </c>
      <c r="F978" s="128"/>
      <c r="G978" s="137"/>
      <c r="H978" s="128">
        <v>3450</v>
      </c>
      <c r="I978" s="128">
        <v>10350</v>
      </c>
      <c r="J978" s="128">
        <v>1990</v>
      </c>
      <c r="K978" s="128">
        <v>602</v>
      </c>
      <c r="L978" s="137"/>
      <c r="M978" s="128"/>
    </row>
    <row r="979" spans="1:13" ht="14.25" hidden="1" customHeight="1" outlineLevel="1" x14ac:dyDescent="0.2">
      <c r="A979" s="130">
        <v>45</v>
      </c>
      <c r="B979" s="186" t="s">
        <v>449</v>
      </c>
      <c r="C979" s="186" t="s">
        <v>101</v>
      </c>
      <c r="D979" s="130">
        <v>2</v>
      </c>
      <c r="E979" s="130">
        <v>1260</v>
      </c>
      <c r="F979" s="130"/>
      <c r="G979" s="138"/>
      <c r="H979" s="130">
        <v>3780</v>
      </c>
      <c r="I979" s="130">
        <v>11340</v>
      </c>
      <c r="J979" s="130">
        <v>2181</v>
      </c>
      <c r="K979" s="130">
        <v>659</v>
      </c>
      <c r="L979" s="138"/>
      <c r="M979" s="130"/>
    </row>
    <row r="980" spans="1:13" ht="14.25" hidden="1" customHeight="1" outlineLevel="1" x14ac:dyDescent="0.2">
      <c r="A980" s="130">
        <v>45</v>
      </c>
      <c r="B980" s="186" t="s">
        <v>449</v>
      </c>
      <c r="C980" s="186" t="s">
        <v>101</v>
      </c>
      <c r="D980" s="130">
        <v>3</v>
      </c>
      <c r="E980" s="130">
        <v>1390</v>
      </c>
      <c r="F980" s="130"/>
      <c r="G980" s="138"/>
      <c r="H980" s="130">
        <v>4170</v>
      </c>
      <c r="I980" s="130">
        <v>12510</v>
      </c>
      <c r="J980" s="130">
        <v>2406</v>
      </c>
      <c r="K980" s="130">
        <v>727</v>
      </c>
      <c r="L980" s="138"/>
      <c r="M980" s="130"/>
    </row>
    <row r="981" spans="1:13" ht="14.25" hidden="1" customHeight="1" outlineLevel="1" x14ac:dyDescent="0.2">
      <c r="A981" s="130">
        <v>45</v>
      </c>
      <c r="B981" s="186" t="s">
        <v>449</v>
      </c>
      <c r="C981" s="186" t="s">
        <v>101</v>
      </c>
      <c r="D981" s="130">
        <v>4</v>
      </c>
      <c r="E981" s="130">
        <v>1530</v>
      </c>
      <c r="F981" s="130"/>
      <c r="G981" s="138"/>
      <c r="H981" s="130">
        <v>4590</v>
      </c>
      <c r="I981" s="130">
        <v>13770</v>
      </c>
      <c r="J981" s="130">
        <v>2648</v>
      </c>
      <c r="K981" s="130">
        <v>801</v>
      </c>
      <c r="L981" s="138"/>
      <c r="M981" s="130"/>
    </row>
    <row r="982" spans="1:13" ht="14.25" hidden="1" customHeight="1" outlineLevel="1" x14ac:dyDescent="0.2">
      <c r="A982" s="130">
        <v>45</v>
      </c>
      <c r="B982" s="186" t="s">
        <v>449</v>
      </c>
      <c r="C982" s="186" t="s">
        <v>101</v>
      </c>
      <c r="D982" s="130">
        <v>5</v>
      </c>
      <c r="E982" s="130">
        <v>1680</v>
      </c>
      <c r="F982" s="130"/>
      <c r="G982" s="138"/>
      <c r="H982" s="130">
        <v>5040</v>
      </c>
      <c r="I982" s="130">
        <v>15120</v>
      </c>
      <c r="J982" s="130">
        <v>2908</v>
      </c>
      <c r="K982" s="130">
        <v>879</v>
      </c>
      <c r="L982" s="138"/>
      <c r="M982" s="130"/>
    </row>
    <row r="983" spans="1:13" ht="14.25" hidden="1" customHeight="1" outlineLevel="1" x14ac:dyDescent="0.2">
      <c r="A983" s="130">
        <v>45</v>
      </c>
      <c r="B983" s="186" t="s">
        <v>449</v>
      </c>
      <c r="C983" s="186" t="s">
        <v>101</v>
      </c>
      <c r="D983" s="130">
        <v>6</v>
      </c>
      <c r="E983" s="130">
        <v>1850</v>
      </c>
      <c r="F983" s="130"/>
      <c r="G983" s="138"/>
      <c r="H983" s="130">
        <v>5550</v>
      </c>
      <c r="I983" s="130">
        <v>16650</v>
      </c>
      <c r="J983" s="130">
        <v>3202</v>
      </c>
      <c r="K983" s="130">
        <v>968</v>
      </c>
      <c r="L983" s="138"/>
      <c r="M983" s="130"/>
    </row>
    <row r="984" spans="1:13" ht="14.25" hidden="1" customHeight="1" outlineLevel="1" x14ac:dyDescent="0.2">
      <c r="A984" s="130">
        <v>45</v>
      </c>
      <c r="B984" s="186" t="s">
        <v>449</v>
      </c>
      <c r="C984" s="186" t="s">
        <v>101</v>
      </c>
      <c r="D984" s="130">
        <v>7</v>
      </c>
      <c r="E984" s="130">
        <v>2030</v>
      </c>
      <c r="F984" s="130"/>
      <c r="G984" s="138"/>
      <c r="H984" s="130">
        <v>6090</v>
      </c>
      <c r="I984" s="130">
        <v>18270</v>
      </c>
      <c r="J984" s="130">
        <v>3513</v>
      </c>
      <c r="K984" s="130">
        <v>1062</v>
      </c>
      <c r="L984" s="138"/>
      <c r="M984" s="130"/>
    </row>
    <row r="985" spans="1:13" ht="14.25" hidden="1" customHeight="1" outlineLevel="1" x14ac:dyDescent="0.2">
      <c r="A985" s="130">
        <v>45</v>
      </c>
      <c r="B985" s="186" t="s">
        <v>449</v>
      </c>
      <c r="C985" s="186" t="s">
        <v>101</v>
      </c>
      <c r="D985" s="130">
        <v>8</v>
      </c>
      <c r="E985" s="130">
        <v>2230</v>
      </c>
      <c r="F985" s="130"/>
      <c r="G985" s="138"/>
      <c r="H985" s="130">
        <v>6690</v>
      </c>
      <c r="I985" s="130">
        <v>20070</v>
      </c>
      <c r="J985" s="130">
        <v>3860</v>
      </c>
      <c r="K985" s="130">
        <v>1167</v>
      </c>
      <c r="L985" s="138"/>
      <c r="M985" s="130"/>
    </row>
    <row r="986" spans="1:13" ht="14.25" hidden="1" customHeight="1" outlineLevel="1" x14ac:dyDescent="0.2">
      <c r="A986" s="130">
        <v>45</v>
      </c>
      <c r="B986" s="186" t="s">
        <v>449</v>
      </c>
      <c r="C986" s="186" t="s">
        <v>101</v>
      </c>
      <c r="D986" s="130">
        <v>9</v>
      </c>
      <c r="E986" s="130">
        <v>2450</v>
      </c>
      <c r="F986" s="130"/>
      <c r="G986" s="138"/>
      <c r="H986" s="130">
        <v>7350</v>
      </c>
      <c r="I986" s="130">
        <v>22050</v>
      </c>
      <c r="J986" s="130">
        <v>4240</v>
      </c>
      <c r="K986" s="130">
        <v>1282</v>
      </c>
      <c r="L986" s="138"/>
      <c r="M986" s="130"/>
    </row>
    <row r="987" spans="1:13" ht="14.25" hidden="1" customHeight="1" outlineLevel="1" x14ac:dyDescent="0.2">
      <c r="A987" s="130">
        <v>45</v>
      </c>
      <c r="B987" s="186" t="s">
        <v>449</v>
      </c>
      <c r="C987" s="186" t="s">
        <v>101</v>
      </c>
      <c r="D987" s="130">
        <v>10</v>
      </c>
      <c r="E987" s="130">
        <v>2690</v>
      </c>
      <c r="F987" s="130"/>
      <c r="G987" s="138"/>
      <c r="H987" s="130">
        <v>8070</v>
      </c>
      <c r="I987" s="130">
        <v>24210</v>
      </c>
      <c r="J987" s="130">
        <v>4656</v>
      </c>
      <c r="K987" s="130">
        <v>1408</v>
      </c>
      <c r="L987" s="138"/>
      <c r="M987" s="130"/>
    </row>
    <row r="988" spans="1:13" ht="14.25" hidden="1" customHeight="1" outlineLevel="1" x14ac:dyDescent="0.2">
      <c r="A988" s="130">
        <v>45</v>
      </c>
      <c r="B988" s="186" t="s">
        <v>449</v>
      </c>
      <c r="C988" s="186" t="s">
        <v>101</v>
      </c>
      <c r="D988" s="130">
        <v>11</v>
      </c>
      <c r="E988" s="130">
        <v>2960</v>
      </c>
      <c r="F988" s="130"/>
      <c r="G988" s="138"/>
      <c r="H988" s="130">
        <v>8880</v>
      </c>
      <c r="I988" s="130">
        <v>26640</v>
      </c>
      <c r="J988" s="130">
        <v>5123</v>
      </c>
      <c r="K988" s="130">
        <v>1549</v>
      </c>
      <c r="L988" s="138"/>
      <c r="M988" s="130"/>
    </row>
    <row r="989" spans="1:13" ht="14.25" hidden="1" customHeight="1" outlineLevel="1" x14ac:dyDescent="0.2">
      <c r="A989" s="130">
        <v>45</v>
      </c>
      <c r="B989" s="186" t="s">
        <v>449</v>
      </c>
      <c r="C989" s="186" t="s">
        <v>101</v>
      </c>
      <c r="D989" s="130">
        <v>12</v>
      </c>
      <c r="E989" s="130">
        <v>3250</v>
      </c>
      <c r="F989" s="130"/>
      <c r="G989" s="138"/>
      <c r="H989" s="130">
        <v>9750</v>
      </c>
      <c r="I989" s="130">
        <v>29250</v>
      </c>
      <c r="J989" s="130">
        <v>5625</v>
      </c>
      <c r="K989" s="130">
        <v>1701</v>
      </c>
      <c r="L989" s="138"/>
      <c r="M989" s="130"/>
    </row>
    <row r="990" spans="1:13" ht="14.25" hidden="1" customHeight="1" outlineLevel="1" x14ac:dyDescent="0.2">
      <c r="A990" s="130">
        <v>45</v>
      </c>
      <c r="B990" s="186" t="s">
        <v>449</v>
      </c>
      <c r="C990" s="186" t="s">
        <v>102</v>
      </c>
      <c r="D990" s="130">
        <v>1</v>
      </c>
      <c r="E990" s="130">
        <v>3250</v>
      </c>
      <c r="F990" s="130"/>
      <c r="G990" s="138"/>
      <c r="H990" s="130">
        <v>9750</v>
      </c>
      <c r="I990" s="130">
        <v>29250</v>
      </c>
      <c r="J990" s="130">
        <v>5625</v>
      </c>
      <c r="K990" s="130">
        <v>1701</v>
      </c>
      <c r="L990" s="138"/>
      <c r="M990" s="130"/>
    </row>
    <row r="991" spans="1:13" ht="14.25" hidden="1" customHeight="1" outlineLevel="1" x14ac:dyDescent="0.2">
      <c r="A991" s="130">
        <v>45</v>
      </c>
      <c r="B991" s="186" t="s">
        <v>449</v>
      </c>
      <c r="C991" s="186" t="s">
        <v>102</v>
      </c>
      <c r="D991" s="130">
        <v>2</v>
      </c>
      <c r="E991" s="130">
        <v>3310</v>
      </c>
      <c r="F991" s="130"/>
      <c r="G991" s="138"/>
      <c r="H991" s="130">
        <v>9930</v>
      </c>
      <c r="I991" s="130">
        <v>29790</v>
      </c>
      <c r="J991" s="130">
        <v>5729</v>
      </c>
      <c r="K991" s="130">
        <v>1732</v>
      </c>
      <c r="L991" s="138"/>
      <c r="M991" s="130"/>
    </row>
    <row r="992" spans="1:13" ht="14.25" hidden="1" customHeight="1" outlineLevel="1" x14ac:dyDescent="0.2">
      <c r="A992" s="130">
        <v>45</v>
      </c>
      <c r="B992" s="186" t="s">
        <v>449</v>
      </c>
      <c r="C992" s="186" t="s">
        <v>102</v>
      </c>
      <c r="D992" s="130">
        <v>3</v>
      </c>
      <c r="E992" s="130">
        <v>3370</v>
      </c>
      <c r="F992" s="130"/>
      <c r="G992" s="138"/>
      <c r="H992" s="130">
        <v>10110</v>
      </c>
      <c r="I992" s="130">
        <v>30330</v>
      </c>
      <c r="J992" s="130">
        <v>5833</v>
      </c>
      <c r="K992" s="130">
        <v>1763</v>
      </c>
      <c r="L992" s="138"/>
      <c r="M992" s="130"/>
    </row>
    <row r="993" spans="1:13" ht="14.25" hidden="1" customHeight="1" outlineLevel="1" x14ac:dyDescent="0.2">
      <c r="A993" s="130">
        <v>45</v>
      </c>
      <c r="B993" s="186" t="s">
        <v>449</v>
      </c>
      <c r="C993" s="186" t="s">
        <v>102</v>
      </c>
      <c r="D993" s="130">
        <v>4</v>
      </c>
      <c r="E993" s="130">
        <v>3430</v>
      </c>
      <c r="F993" s="130"/>
      <c r="G993" s="138"/>
      <c r="H993" s="130">
        <v>10290</v>
      </c>
      <c r="I993" s="130">
        <v>30870</v>
      </c>
      <c r="J993" s="130">
        <v>5937</v>
      </c>
      <c r="K993" s="130">
        <v>1795</v>
      </c>
      <c r="L993" s="138"/>
      <c r="M993" s="130"/>
    </row>
    <row r="994" spans="1:13" ht="14.25" hidden="1" customHeight="1" outlineLevel="1" x14ac:dyDescent="0.2">
      <c r="A994" s="130">
        <v>45</v>
      </c>
      <c r="B994" s="186" t="s">
        <v>449</v>
      </c>
      <c r="C994" s="186" t="s">
        <v>102</v>
      </c>
      <c r="D994" s="130">
        <v>5</v>
      </c>
      <c r="E994" s="130">
        <v>3490</v>
      </c>
      <c r="F994" s="130"/>
      <c r="G994" s="138"/>
      <c r="H994" s="130">
        <v>10470</v>
      </c>
      <c r="I994" s="130">
        <v>31410</v>
      </c>
      <c r="J994" s="130">
        <v>6040</v>
      </c>
      <c r="K994" s="130">
        <v>1826</v>
      </c>
      <c r="L994" s="138"/>
      <c r="M994" s="130"/>
    </row>
    <row r="995" spans="1:13" ht="14.25" hidden="1" customHeight="1" outlineLevel="1" x14ac:dyDescent="0.2">
      <c r="A995" s="130">
        <v>45</v>
      </c>
      <c r="B995" s="186" t="s">
        <v>449</v>
      </c>
      <c r="C995" s="186" t="s">
        <v>102</v>
      </c>
      <c r="D995" s="130">
        <v>6</v>
      </c>
      <c r="E995" s="130">
        <v>3550</v>
      </c>
      <c r="F995" s="130"/>
      <c r="G995" s="138"/>
      <c r="H995" s="130">
        <v>10650</v>
      </c>
      <c r="I995" s="130">
        <v>31950</v>
      </c>
      <c r="J995" s="130">
        <v>6144</v>
      </c>
      <c r="K995" s="130">
        <v>1858</v>
      </c>
      <c r="L995" s="138"/>
      <c r="M995" s="130"/>
    </row>
    <row r="996" spans="1:13" ht="14.25" hidden="1" customHeight="1" outlineLevel="1" x14ac:dyDescent="0.2">
      <c r="A996" s="130">
        <v>45</v>
      </c>
      <c r="B996" s="186" t="s">
        <v>449</v>
      </c>
      <c r="C996" s="186" t="s">
        <v>102</v>
      </c>
      <c r="D996" s="130">
        <v>7</v>
      </c>
      <c r="E996" s="130">
        <v>3610</v>
      </c>
      <c r="F996" s="130"/>
      <c r="G996" s="138"/>
      <c r="H996" s="130">
        <v>10830</v>
      </c>
      <c r="I996" s="130">
        <v>32490</v>
      </c>
      <c r="J996" s="130">
        <v>6248</v>
      </c>
      <c r="K996" s="130">
        <v>1889</v>
      </c>
      <c r="L996" s="138"/>
      <c r="M996" s="130"/>
    </row>
    <row r="997" spans="1:13" ht="14.25" hidden="1" customHeight="1" outlineLevel="1" x14ac:dyDescent="0.2">
      <c r="A997" s="130">
        <v>45</v>
      </c>
      <c r="B997" s="186" t="s">
        <v>449</v>
      </c>
      <c r="C997" s="186" t="s">
        <v>102</v>
      </c>
      <c r="D997" s="130">
        <v>8</v>
      </c>
      <c r="E997" s="130">
        <v>3670</v>
      </c>
      <c r="F997" s="130"/>
      <c r="G997" s="138"/>
      <c r="H997" s="130">
        <v>11010</v>
      </c>
      <c r="I997" s="130">
        <v>33030</v>
      </c>
      <c r="J997" s="130">
        <v>6352</v>
      </c>
      <c r="K997" s="130">
        <v>1920</v>
      </c>
      <c r="L997" s="138"/>
      <c r="M997" s="130"/>
    </row>
    <row r="998" spans="1:13" ht="14.25" hidden="1" customHeight="1" outlineLevel="1" x14ac:dyDescent="0.2">
      <c r="A998" s="130">
        <v>45</v>
      </c>
      <c r="B998" s="186" t="s">
        <v>449</v>
      </c>
      <c r="C998" s="186" t="s">
        <v>102</v>
      </c>
      <c r="D998" s="130">
        <v>9</v>
      </c>
      <c r="E998" s="130">
        <v>3730</v>
      </c>
      <c r="F998" s="130"/>
      <c r="G998" s="138"/>
      <c r="H998" s="130">
        <v>11190</v>
      </c>
      <c r="I998" s="130">
        <v>33570</v>
      </c>
      <c r="J998" s="130">
        <v>6456</v>
      </c>
      <c r="K998" s="130">
        <v>1952</v>
      </c>
      <c r="L998" s="138"/>
      <c r="M998" s="130"/>
    </row>
    <row r="999" spans="1:13" ht="14.25" hidden="1" customHeight="1" outlineLevel="1" x14ac:dyDescent="0.2">
      <c r="A999" s="130">
        <v>45</v>
      </c>
      <c r="B999" s="186" t="s">
        <v>449</v>
      </c>
      <c r="C999" s="186" t="s">
        <v>102</v>
      </c>
      <c r="D999" s="130">
        <v>10</v>
      </c>
      <c r="E999" s="130">
        <v>3790</v>
      </c>
      <c r="F999" s="130"/>
      <c r="G999" s="138"/>
      <c r="H999" s="130">
        <v>11370</v>
      </c>
      <c r="I999" s="130">
        <v>34110</v>
      </c>
      <c r="J999" s="130">
        <v>6560</v>
      </c>
      <c r="K999" s="130">
        <v>1983</v>
      </c>
      <c r="L999" s="138"/>
      <c r="M999" s="130"/>
    </row>
    <row r="1000" spans="1:13" ht="14.25" hidden="1" customHeight="1" outlineLevel="1" x14ac:dyDescent="0.2">
      <c r="A1000" s="130">
        <v>45</v>
      </c>
      <c r="B1000" s="186" t="s">
        <v>449</v>
      </c>
      <c r="C1000" s="186" t="s">
        <v>102</v>
      </c>
      <c r="D1000" s="130">
        <v>11</v>
      </c>
      <c r="E1000" s="130">
        <v>3850</v>
      </c>
      <c r="F1000" s="130"/>
      <c r="G1000" s="138"/>
      <c r="H1000" s="130">
        <v>11550</v>
      </c>
      <c r="I1000" s="130">
        <v>34650</v>
      </c>
      <c r="J1000" s="130">
        <v>6663</v>
      </c>
      <c r="K1000" s="130">
        <v>2015</v>
      </c>
      <c r="L1000" s="138"/>
      <c r="M1000" s="130"/>
    </row>
    <row r="1001" spans="1:13" ht="14.25" hidden="1" customHeight="1" outlineLevel="1" x14ac:dyDescent="0.2">
      <c r="A1001" s="130">
        <v>45</v>
      </c>
      <c r="B1001" s="186" t="s">
        <v>449</v>
      </c>
      <c r="C1001" s="186" t="s">
        <v>102</v>
      </c>
      <c r="D1001" s="130">
        <v>12</v>
      </c>
      <c r="E1001" s="130">
        <v>3910</v>
      </c>
      <c r="F1001" s="130"/>
      <c r="G1001" s="138"/>
      <c r="H1001" s="130">
        <v>11730</v>
      </c>
      <c r="I1001" s="130">
        <v>35190</v>
      </c>
      <c r="J1001" s="130">
        <v>6767</v>
      </c>
      <c r="K1001" s="130">
        <v>2046</v>
      </c>
      <c r="L1001" s="138"/>
      <c r="M1001" s="130"/>
    </row>
    <row r="1002" spans="1:13" ht="14.25" hidden="1" customHeight="1" outlineLevel="1" x14ac:dyDescent="0.2">
      <c r="A1002" s="130">
        <v>45</v>
      </c>
      <c r="B1002" s="186" t="s">
        <v>449</v>
      </c>
      <c r="C1002" s="186" t="s">
        <v>103</v>
      </c>
      <c r="D1002" s="130">
        <v>1</v>
      </c>
      <c r="E1002" s="130">
        <v>4105.5</v>
      </c>
      <c r="F1002" s="130"/>
      <c r="G1002" s="138"/>
      <c r="H1002" s="130">
        <v>12316.5</v>
      </c>
      <c r="I1002" s="130">
        <v>36949.5</v>
      </c>
      <c r="J1002" s="130">
        <v>7106</v>
      </c>
      <c r="K1002" s="130">
        <v>2148</v>
      </c>
      <c r="L1002" s="138"/>
      <c r="M1002" s="130"/>
    </row>
    <row r="1003" spans="1:13" ht="14.25" customHeight="1" collapsed="1" x14ac:dyDescent="0.2">
      <c r="A1003" s="128">
        <v>46</v>
      </c>
      <c r="B1003" s="185" t="s">
        <v>450</v>
      </c>
      <c r="C1003" s="185" t="s">
        <v>101</v>
      </c>
      <c r="D1003" s="128">
        <v>1</v>
      </c>
      <c r="E1003" s="128">
        <v>600</v>
      </c>
      <c r="F1003" s="128"/>
      <c r="G1003" s="137"/>
      <c r="H1003" s="128">
        <v>600</v>
      </c>
      <c r="I1003" s="128">
        <v>14400</v>
      </c>
      <c r="J1003" s="128">
        <v>2846</v>
      </c>
      <c r="K1003" s="128">
        <v>1431</v>
      </c>
      <c r="L1003" s="137"/>
      <c r="M1003" s="128"/>
    </row>
    <row r="1004" spans="1:13" ht="14.25" hidden="1" customHeight="1" outlineLevel="1" x14ac:dyDescent="0.2">
      <c r="A1004" s="130">
        <v>46</v>
      </c>
      <c r="B1004" s="186" t="s">
        <v>450</v>
      </c>
      <c r="C1004" s="186" t="s">
        <v>101</v>
      </c>
      <c r="D1004" s="130">
        <v>2</v>
      </c>
      <c r="E1004" s="130">
        <v>660</v>
      </c>
      <c r="F1004" s="130"/>
      <c r="G1004" s="138"/>
      <c r="H1004" s="130">
        <v>660</v>
      </c>
      <c r="I1004" s="130">
        <v>15840</v>
      </c>
      <c r="J1004" s="130">
        <v>3130</v>
      </c>
      <c r="K1004" s="130">
        <v>1575</v>
      </c>
      <c r="L1004" s="138"/>
      <c r="M1004" s="130"/>
    </row>
    <row r="1005" spans="1:13" ht="14.25" hidden="1" customHeight="1" outlineLevel="1" x14ac:dyDescent="0.2">
      <c r="A1005" s="130">
        <v>46</v>
      </c>
      <c r="B1005" s="186" t="s">
        <v>450</v>
      </c>
      <c r="C1005" s="186" t="s">
        <v>101</v>
      </c>
      <c r="D1005" s="130">
        <v>3</v>
      </c>
      <c r="E1005" s="130">
        <v>730</v>
      </c>
      <c r="F1005" s="130"/>
      <c r="G1005" s="138"/>
      <c r="H1005" s="130">
        <v>730</v>
      </c>
      <c r="I1005" s="130">
        <v>17520</v>
      </c>
      <c r="J1005" s="130">
        <v>3462</v>
      </c>
      <c r="K1005" s="130">
        <v>1742</v>
      </c>
      <c r="L1005" s="138"/>
      <c r="M1005" s="130"/>
    </row>
    <row r="1006" spans="1:13" ht="14.25" hidden="1" customHeight="1" outlineLevel="1" x14ac:dyDescent="0.2">
      <c r="A1006" s="130">
        <v>46</v>
      </c>
      <c r="B1006" s="186" t="s">
        <v>450</v>
      </c>
      <c r="C1006" s="186" t="s">
        <v>101</v>
      </c>
      <c r="D1006" s="130">
        <v>4</v>
      </c>
      <c r="E1006" s="130">
        <v>810</v>
      </c>
      <c r="F1006" s="130"/>
      <c r="G1006" s="138"/>
      <c r="H1006" s="130">
        <v>810</v>
      </c>
      <c r="I1006" s="130">
        <v>19440</v>
      </c>
      <c r="J1006" s="130">
        <v>3842</v>
      </c>
      <c r="K1006" s="130">
        <v>1932</v>
      </c>
      <c r="L1006" s="138"/>
      <c r="M1006" s="130"/>
    </row>
    <row r="1007" spans="1:13" ht="14.25" hidden="1" customHeight="1" outlineLevel="1" x14ac:dyDescent="0.2">
      <c r="A1007" s="130">
        <v>46</v>
      </c>
      <c r="B1007" s="186" t="s">
        <v>450</v>
      </c>
      <c r="C1007" s="186" t="s">
        <v>101</v>
      </c>
      <c r="D1007" s="130">
        <v>5</v>
      </c>
      <c r="E1007" s="130">
        <v>890</v>
      </c>
      <c r="F1007" s="130"/>
      <c r="G1007" s="138"/>
      <c r="H1007" s="130">
        <v>890</v>
      </c>
      <c r="I1007" s="130">
        <v>21360</v>
      </c>
      <c r="J1007" s="130">
        <v>4221</v>
      </c>
      <c r="K1007" s="130">
        <v>2123</v>
      </c>
      <c r="L1007" s="138"/>
      <c r="M1007" s="130"/>
    </row>
    <row r="1008" spans="1:13" ht="14.25" hidden="1" customHeight="1" outlineLevel="1" x14ac:dyDescent="0.2">
      <c r="A1008" s="130">
        <v>46</v>
      </c>
      <c r="B1008" s="186" t="s">
        <v>450</v>
      </c>
      <c r="C1008" s="186" t="s">
        <v>101</v>
      </c>
      <c r="D1008" s="130">
        <v>6</v>
      </c>
      <c r="E1008" s="130">
        <v>980</v>
      </c>
      <c r="F1008" s="130"/>
      <c r="G1008" s="138"/>
      <c r="H1008" s="130">
        <v>980</v>
      </c>
      <c r="I1008" s="130">
        <v>23520</v>
      </c>
      <c r="J1008" s="130">
        <v>4648</v>
      </c>
      <c r="K1008" s="130">
        <v>2338</v>
      </c>
      <c r="L1008" s="138"/>
      <c r="M1008" s="130"/>
    </row>
    <row r="1009" spans="1:13" ht="14.25" hidden="1" customHeight="1" outlineLevel="1" x14ac:dyDescent="0.2">
      <c r="A1009" s="130">
        <v>46</v>
      </c>
      <c r="B1009" s="186" t="s">
        <v>450</v>
      </c>
      <c r="C1009" s="186" t="s">
        <v>101</v>
      </c>
      <c r="D1009" s="130">
        <v>7</v>
      </c>
      <c r="E1009" s="130">
        <v>1080</v>
      </c>
      <c r="F1009" s="130"/>
      <c r="G1009" s="138"/>
      <c r="H1009" s="130">
        <v>1080</v>
      </c>
      <c r="I1009" s="130">
        <v>25920</v>
      </c>
      <c r="J1009" s="130">
        <v>5123</v>
      </c>
      <c r="K1009" s="130">
        <v>2577</v>
      </c>
      <c r="L1009" s="138"/>
      <c r="M1009" s="130"/>
    </row>
    <row r="1010" spans="1:13" ht="14.25" hidden="1" customHeight="1" outlineLevel="1" x14ac:dyDescent="0.2">
      <c r="A1010" s="130">
        <v>46</v>
      </c>
      <c r="B1010" s="186" t="s">
        <v>450</v>
      </c>
      <c r="C1010" s="186" t="s">
        <v>101</v>
      </c>
      <c r="D1010" s="130">
        <v>8</v>
      </c>
      <c r="E1010" s="130">
        <v>1190</v>
      </c>
      <c r="F1010" s="130"/>
      <c r="G1010" s="138"/>
      <c r="H1010" s="130">
        <v>1190</v>
      </c>
      <c r="I1010" s="130">
        <v>28560</v>
      </c>
      <c r="J1010" s="130">
        <v>5644</v>
      </c>
      <c r="K1010" s="130">
        <v>2839</v>
      </c>
      <c r="L1010" s="138"/>
      <c r="M1010" s="130"/>
    </row>
    <row r="1011" spans="1:13" ht="14.25" hidden="1" customHeight="1" outlineLevel="1" x14ac:dyDescent="0.2">
      <c r="A1011" s="130">
        <v>46</v>
      </c>
      <c r="B1011" s="186" t="s">
        <v>450</v>
      </c>
      <c r="C1011" s="186" t="s">
        <v>101</v>
      </c>
      <c r="D1011" s="130">
        <v>9</v>
      </c>
      <c r="E1011" s="130">
        <v>1310</v>
      </c>
      <c r="F1011" s="130"/>
      <c r="G1011" s="138"/>
      <c r="H1011" s="130">
        <v>1310</v>
      </c>
      <c r="I1011" s="130">
        <v>31440</v>
      </c>
      <c r="J1011" s="130">
        <v>6213</v>
      </c>
      <c r="K1011" s="130">
        <v>3125</v>
      </c>
      <c r="L1011" s="138"/>
      <c r="M1011" s="130"/>
    </row>
    <row r="1012" spans="1:13" ht="14.25" hidden="1" customHeight="1" outlineLevel="1" x14ac:dyDescent="0.2">
      <c r="A1012" s="130">
        <v>46</v>
      </c>
      <c r="B1012" s="186" t="s">
        <v>450</v>
      </c>
      <c r="C1012" s="186" t="s">
        <v>101</v>
      </c>
      <c r="D1012" s="130">
        <v>10</v>
      </c>
      <c r="E1012" s="130">
        <v>1440</v>
      </c>
      <c r="F1012" s="130"/>
      <c r="G1012" s="138"/>
      <c r="H1012" s="130">
        <v>1440</v>
      </c>
      <c r="I1012" s="130">
        <v>34560</v>
      </c>
      <c r="J1012" s="130">
        <v>6830</v>
      </c>
      <c r="K1012" s="130">
        <v>3435</v>
      </c>
      <c r="L1012" s="138"/>
      <c r="M1012" s="130"/>
    </row>
    <row r="1013" spans="1:13" ht="14.25" hidden="1" customHeight="1" outlineLevel="1" x14ac:dyDescent="0.2">
      <c r="A1013" s="130">
        <v>46</v>
      </c>
      <c r="B1013" s="186" t="s">
        <v>450</v>
      </c>
      <c r="C1013" s="186" t="s">
        <v>101</v>
      </c>
      <c r="D1013" s="130">
        <v>11</v>
      </c>
      <c r="E1013" s="130">
        <v>1590</v>
      </c>
      <c r="F1013" s="130"/>
      <c r="G1013" s="138"/>
      <c r="H1013" s="130">
        <v>1590</v>
      </c>
      <c r="I1013" s="130">
        <v>38160</v>
      </c>
      <c r="J1013" s="130">
        <v>7542</v>
      </c>
      <c r="K1013" s="130">
        <v>3793</v>
      </c>
      <c r="L1013" s="138"/>
      <c r="M1013" s="130"/>
    </row>
    <row r="1014" spans="1:13" ht="14.25" hidden="1" customHeight="1" outlineLevel="1" x14ac:dyDescent="0.2">
      <c r="A1014" s="130">
        <v>46</v>
      </c>
      <c r="B1014" s="186" t="s">
        <v>450</v>
      </c>
      <c r="C1014" s="186" t="s">
        <v>101</v>
      </c>
      <c r="D1014" s="130">
        <v>12</v>
      </c>
      <c r="E1014" s="130">
        <v>1750</v>
      </c>
      <c r="F1014" s="130"/>
      <c r="G1014" s="138"/>
      <c r="H1014" s="130">
        <v>1750</v>
      </c>
      <c r="I1014" s="130">
        <v>42000</v>
      </c>
      <c r="J1014" s="130">
        <v>8300</v>
      </c>
      <c r="K1014" s="130">
        <v>4175</v>
      </c>
      <c r="L1014" s="138"/>
      <c r="M1014" s="130"/>
    </row>
    <row r="1015" spans="1:13" ht="14.25" hidden="1" customHeight="1" outlineLevel="1" x14ac:dyDescent="0.2">
      <c r="A1015" s="130">
        <v>46</v>
      </c>
      <c r="B1015" s="186" t="s">
        <v>450</v>
      </c>
      <c r="C1015" s="186" t="s">
        <v>102</v>
      </c>
      <c r="D1015" s="130">
        <v>1</v>
      </c>
      <c r="E1015" s="130">
        <v>1750</v>
      </c>
      <c r="F1015" s="130"/>
      <c r="G1015" s="138"/>
      <c r="H1015" s="130">
        <v>1750</v>
      </c>
      <c r="I1015" s="130">
        <v>42000</v>
      </c>
      <c r="J1015" s="130">
        <v>8300</v>
      </c>
      <c r="K1015" s="130">
        <v>4175</v>
      </c>
      <c r="L1015" s="138"/>
      <c r="M1015" s="130"/>
    </row>
    <row r="1016" spans="1:13" ht="14.25" hidden="1" customHeight="1" outlineLevel="1" x14ac:dyDescent="0.2">
      <c r="A1016" s="130">
        <v>46</v>
      </c>
      <c r="B1016" s="186" t="s">
        <v>450</v>
      </c>
      <c r="C1016" s="186" t="s">
        <v>102</v>
      </c>
      <c r="D1016" s="130">
        <v>2</v>
      </c>
      <c r="E1016" s="130">
        <v>1782</v>
      </c>
      <c r="F1016" s="130"/>
      <c r="G1016" s="138"/>
      <c r="H1016" s="130">
        <v>1782</v>
      </c>
      <c r="I1016" s="130">
        <v>42768</v>
      </c>
      <c r="J1016" s="130">
        <v>8452</v>
      </c>
      <c r="K1016" s="130">
        <v>4251</v>
      </c>
      <c r="L1016" s="138"/>
      <c r="M1016" s="130"/>
    </row>
    <row r="1017" spans="1:13" ht="14.25" hidden="1" customHeight="1" outlineLevel="1" x14ac:dyDescent="0.2">
      <c r="A1017" s="130">
        <v>46</v>
      </c>
      <c r="B1017" s="186" t="s">
        <v>450</v>
      </c>
      <c r="C1017" s="186" t="s">
        <v>102</v>
      </c>
      <c r="D1017" s="130">
        <v>3</v>
      </c>
      <c r="E1017" s="130">
        <v>1814</v>
      </c>
      <c r="F1017" s="130"/>
      <c r="G1017" s="138"/>
      <c r="H1017" s="130">
        <v>1814</v>
      </c>
      <c r="I1017" s="130">
        <v>43536</v>
      </c>
      <c r="J1017" s="130">
        <v>8604</v>
      </c>
      <c r="K1017" s="130">
        <v>4328</v>
      </c>
      <c r="L1017" s="138"/>
      <c r="M1017" s="130"/>
    </row>
    <row r="1018" spans="1:13" ht="14.25" hidden="1" customHeight="1" outlineLevel="1" x14ac:dyDescent="0.2">
      <c r="A1018" s="130">
        <v>46</v>
      </c>
      <c r="B1018" s="186" t="s">
        <v>450</v>
      </c>
      <c r="C1018" s="186" t="s">
        <v>102</v>
      </c>
      <c r="D1018" s="130">
        <v>4</v>
      </c>
      <c r="E1018" s="130">
        <v>1846</v>
      </c>
      <c r="F1018" s="130"/>
      <c r="G1018" s="138"/>
      <c r="H1018" s="130">
        <v>1846</v>
      </c>
      <c r="I1018" s="130">
        <v>44304</v>
      </c>
      <c r="J1018" s="130">
        <v>8756</v>
      </c>
      <c r="K1018" s="130">
        <v>4404</v>
      </c>
      <c r="L1018" s="138"/>
      <c r="M1018" s="130"/>
    </row>
    <row r="1019" spans="1:13" ht="14.25" hidden="1" customHeight="1" outlineLevel="1" x14ac:dyDescent="0.2">
      <c r="A1019" s="130">
        <v>46</v>
      </c>
      <c r="B1019" s="186" t="s">
        <v>450</v>
      </c>
      <c r="C1019" s="186" t="s">
        <v>102</v>
      </c>
      <c r="D1019" s="130">
        <v>5</v>
      </c>
      <c r="E1019" s="130">
        <v>1878</v>
      </c>
      <c r="F1019" s="130"/>
      <c r="G1019" s="138"/>
      <c r="H1019" s="130">
        <v>1878</v>
      </c>
      <c r="I1019" s="130">
        <v>45072</v>
      </c>
      <c r="J1019" s="130">
        <v>8908</v>
      </c>
      <c r="K1019" s="130">
        <v>4480</v>
      </c>
      <c r="L1019" s="138"/>
      <c r="M1019" s="130"/>
    </row>
    <row r="1020" spans="1:13" ht="14.25" hidden="1" customHeight="1" outlineLevel="1" x14ac:dyDescent="0.2">
      <c r="A1020" s="130">
        <v>46</v>
      </c>
      <c r="B1020" s="186" t="s">
        <v>450</v>
      </c>
      <c r="C1020" s="186" t="s">
        <v>102</v>
      </c>
      <c r="D1020" s="130">
        <v>6</v>
      </c>
      <c r="E1020" s="130">
        <v>1910</v>
      </c>
      <c r="F1020" s="130"/>
      <c r="G1020" s="138"/>
      <c r="H1020" s="130">
        <v>1910</v>
      </c>
      <c r="I1020" s="130">
        <v>45840</v>
      </c>
      <c r="J1020" s="130">
        <v>9059</v>
      </c>
      <c r="K1020" s="130">
        <v>4557</v>
      </c>
      <c r="L1020" s="138"/>
      <c r="M1020" s="130"/>
    </row>
    <row r="1021" spans="1:13" ht="14.25" hidden="1" customHeight="1" outlineLevel="1" x14ac:dyDescent="0.2">
      <c r="A1021" s="130">
        <v>46</v>
      </c>
      <c r="B1021" s="186" t="s">
        <v>450</v>
      </c>
      <c r="C1021" s="186" t="s">
        <v>102</v>
      </c>
      <c r="D1021" s="130">
        <v>7</v>
      </c>
      <c r="E1021" s="130">
        <v>1942</v>
      </c>
      <c r="F1021" s="130"/>
      <c r="G1021" s="138"/>
      <c r="H1021" s="130">
        <v>1942</v>
      </c>
      <c r="I1021" s="130">
        <v>46608</v>
      </c>
      <c r="J1021" s="130">
        <v>9211</v>
      </c>
      <c r="K1021" s="130">
        <v>4633</v>
      </c>
      <c r="L1021" s="138"/>
      <c r="M1021" s="130"/>
    </row>
    <row r="1022" spans="1:13" ht="14.25" hidden="1" customHeight="1" outlineLevel="1" x14ac:dyDescent="0.2">
      <c r="A1022" s="130">
        <v>46</v>
      </c>
      <c r="B1022" s="186" t="s">
        <v>450</v>
      </c>
      <c r="C1022" s="186" t="s">
        <v>102</v>
      </c>
      <c r="D1022" s="130">
        <v>8</v>
      </c>
      <c r="E1022" s="130">
        <v>1974</v>
      </c>
      <c r="F1022" s="130"/>
      <c r="G1022" s="138"/>
      <c r="H1022" s="130">
        <v>1974</v>
      </c>
      <c r="I1022" s="130">
        <v>47376</v>
      </c>
      <c r="J1022" s="130">
        <v>9363</v>
      </c>
      <c r="K1022" s="130">
        <v>4709</v>
      </c>
      <c r="L1022" s="138"/>
      <c r="M1022" s="130"/>
    </row>
    <row r="1023" spans="1:13" ht="14.25" hidden="1" customHeight="1" outlineLevel="1" x14ac:dyDescent="0.2">
      <c r="A1023" s="130">
        <v>46</v>
      </c>
      <c r="B1023" s="186" t="s">
        <v>450</v>
      </c>
      <c r="C1023" s="186" t="s">
        <v>102</v>
      </c>
      <c r="D1023" s="130">
        <v>9</v>
      </c>
      <c r="E1023" s="130">
        <v>2006</v>
      </c>
      <c r="F1023" s="130"/>
      <c r="G1023" s="138"/>
      <c r="H1023" s="130">
        <v>2006</v>
      </c>
      <c r="I1023" s="130">
        <v>48144</v>
      </c>
      <c r="J1023" s="130">
        <v>9515</v>
      </c>
      <c r="K1023" s="130">
        <v>4786</v>
      </c>
      <c r="L1023" s="138"/>
      <c r="M1023" s="130"/>
    </row>
    <row r="1024" spans="1:13" ht="14.25" hidden="1" customHeight="1" outlineLevel="1" x14ac:dyDescent="0.2">
      <c r="A1024" s="130">
        <v>46</v>
      </c>
      <c r="B1024" s="186" t="s">
        <v>450</v>
      </c>
      <c r="C1024" s="186" t="s">
        <v>102</v>
      </c>
      <c r="D1024" s="130">
        <v>10</v>
      </c>
      <c r="E1024" s="130">
        <v>2038</v>
      </c>
      <c r="F1024" s="130"/>
      <c r="G1024" s="138"/>
      <c r="H1024" s="130">
        <v>2038</v>
      </c>
      <c r="I1024" s="130">
        <v>48912</v>
      </c>
      <c r="J1024" s="130">
        <v>9666</v>
      </c>
      <c r="K1024" s="130">
        <v>4862</v>
      </c>
      <c r="L1024" s="138"/>
      <c r="M1024" s="130"/>
    </row>
    <row r="1025" spans="1:13" ht="14.25" hidden="1" customHeight="1" outlineLevel="1" x14ac:dyDescent="0.2">
      <c r="A1025" s="130">
        <v>46</v>
      </c>
      <c r="B1025" s="186" t="s">
        <v>450</v>
      </c>
      <c r="C1025" s="186" t="s">
        <v>102</v>
      </c>
      <c r="D1025" s="130">
        <v>11</v>
      </c>
      <c r="E1025" s="130">
        <v>2070</v>
      </c>
      <c r="F1025" s="130"/>
      <c r="G1025" s="138"/>
      <c r="H1025" s="130">
        <v>2070</v>
      </c>
      <c r="I1025" s="130">
        <v>49680</v>
      </c>
      <c r="J1025" s="130">
        <v>9818</v>
      </c>
      <c r="K1025" s="130">
        <v>4938</v>
      </c>
      <c r="L1025" s="138"/>
      <c r="M1025" s="130"/>
    </row>
    <row r="1026" spans="1:13" ht="14.25" hidden="1" customHeight="1" outlineLevel="1" x14ac:dyDescent="0.2">
      <c r="A1026" s="130">
        <v>46</v>
      </c>
      <c r="B1026" s="186" t="s">
        <v>450</v>
      </c>
      <c r="C1026" s="186" t="s">
        <v>102</v>
      </c>
      <c r="D1026" s="130">
        <v>12</v>
      </c>
      <c r="E1026" s="130">
        <v>2102</v>
      </c>
      <c r="F1026" s="130"/>
      <c r="G1026" s="138"/>
      <c r="H1026" s="130">
        <v>2102</v>
      </c>
      <c r="I1026" s="130">
        <v>50448</v>
      </c>
      <c r="J1026" s="130">
        <v>9970</v>
      </c>
      <c r="K1026" s="130">
        <v>5015</v>
      </c>
      <c r="L1026" s="138"/>
      <c r="M1026" s="130"/>
    </row>
    <row r="1027" spans="1:13" ht="14.25" hidden="1" customHeight="1" outlineLevel="1" x14ac:dyDescent="0.2">
      <c r="A1027" s="130">
        <v>46</v>
      </c>
      <c r="B1027" s="186" t="s">
        <v>450</v>
      </c>
      <c r="C1027" s="186" t="s">
        <v>103</v>
      </c>
      <c r="D1027" s="130">
        <v>1</v>
      </c>
      <c r="E1027" s="130">
        <v>2207.1</v>
      </c>
      <c r="F1027" s="130"/>
      <c r="G1027" s="138"/>
      <c r="H1027" s="130">
        <v>2207.1</v>
      </c>
      <c r="I1027" s="130">
        <v>52970.399999999987</v>
      </c>
      <c r="J1027" s="130">
        <v>10468</v>
      </c>
      <c r="K1027" s="130">
        <v>5265</v>
      </c>
      <c r="L1027" s="138"/>
      <c r="M1027" s="130"/>
    </row>
    <row r="1028" spans="1:13" ht="14.25" customHeight="1" collapsed="1" x14ac:dyDescent="0.2">
      <c r="A1028" s="128">
        <v>47</v>
      </c>
      <c r="B1028" s="185" t="s">
        <v>451</v>
      </c>
      <c r="C1028" s="185" t="s">
        <v>101</v>
      </c>
      <c r="D1028" s="128">
        <v>1</v>
      </c>
      <c r="E1028" s="128">
        <v>315</v>
      </c>
      <c r="F1028" s="128"/>
      <c r="G1028" s="137"/>
      <c r="H1028" s="128">
        <v>315</v>
      </c>
      <c r="I1028" s="128">
        <v>12600</v>
      </c>
      <c r="J1028" s="128">
        <v>4038</v>
      </c>
      <c r="K1028" s="128">
        <v>1552</v>
      </c>
      <c r="L1028" s="137"/>
      <c r="M1028" s="128"/>
    </row>
    <row r="1029" spans="1:13" ht="14.25" hidden="1" customHeight="1" outlineLevel="1" x14ac:dyDescent="0.2">
      <c r="A1029" s="130">
        <v>47</v>
      </c>
      <c r="B1029" s="186" t="s">
        <v>451</v>
      </c>
      <c r="C1029" s="186" t="s">
        <v>101</v>
      </c>
      <c r="D1029" s="130">
        <v>2</v>
      </c>
      <c r="E1029" s="130">
        <v>345</v>
      </c>
      <c r="F1029" s="130"/>
      <c r="G1029" s="138"/>
      <c r="H1029" s="130">
        <v>345</v>
      </c>
      <c r="I1029" s="130">
        <v>13800</v>
      </c>
      <c r="J1029" s="130">
        <v>4423</v>
      </c>
      <c r="K1029" s="130">
        <v>1700</v>
      </c>
      <c r="L1029" s="138"/>
      <c r="M1029" s="130"/>
    </row>
    <row r="1030" spans="1:13" ht="14.25" hidden="1" customHeight="1" outlineLevel="1" x14ac:dyDescent="0.2">
      <c r="A1030" s="130">
        <v>47</v>
      </c>
      <c r="B1030" s="186" t="s">
        <v>451</v>
      </c>
      <c r="C1030" s="186" t="s">
        <v>101</v>
      </c>
      <c r="D1030" s="130">
        <v>3</v>
      </c>
      <c r="E1030" s="130">
        <v>385</v>
      </c>
      <c r="F1030" s="130"/>
      <c r="G1030" s="138"/>
      <c r="H1030" s="130">
        <v>385</v>
      </c>
      <c r="I1030" s="130">
        <v>15400</v>
      </c>
      <c r="J1030" s="130">
        <v>4936</v>
      </c>
      <c r="K1030" s="130">
        <v>1897</v>
      </c>
      <c r="L1030" s="138"/>
      <c r="M1030" s="130"/>
    </row>
    <row r="1031" spans="1:13" ht="14.25" hidden="1" customHeight="1" outlineLevel="1" x14ac:dyDescent="0.2">
      <c r="A1031" s="130">
        <v>47</v>
      </c>
      <c r="B1031" s="186" t="s">
        <v>451</v>
      </c>
      <c r="C1031" s="186" t="s">
        <v>101</v>
      </c>
      <c r="D1031" s="130">
        <v>4</v>
      </c>
      <c r="E1031" s="130">
        <v>425</v>
      </c>
      <c r="F1031" s="130"/>
      <c r="G1031" s="138"/>
      <c r="H1031" s="130">
        <v>425</v>
      </c>
      <c r="I1031" s="130">
        <v>17000</v>
      </c>
      <c r="J1031" s="130">
        <v>5449</v>
      </c>
      <c r="K1031" s="130">
        <v>2094</v>
      </c>
      <c r="L1031" s="138"/>
      <c r="M1031" s="130"/>
    </row>
    <row r="1032" spans="1:13" ht="14.25" hidden="1" customHeight="1" outlineLevel="1" x14ac:dyDescent="0.2">
      <c r="A1032" s="130">
        <v>47</v>
      </c>
      <c r="B1032" s="186" t="s">
        <v>451</v>
      </c>
      <c r="C1032" s="186" t="s">
        <v>101</v>
      </c>
      <c r="D1032" s="130">
        <v>5</v>
      </c>
      <c r="E1032" s="130">
        <v>460</v>
      </c>
      <c r="F1032" s="130"/>
      <c r="G1032" s="138"/>
      <c r="H1032" s="130">
        <v>460</v>
      </c>
      <c r="I1032" s="130">
        <v>18400</v>
      </c>
      <c r="J1032" s="130">
        <v>5897</v>
      </c>
      <c r="K1032" s="130">
        <v>2266</v>
      </c>
      <c r="L1032" s="138"/>
      <c r="M1032" s="130"/>
    </row>
    <row r="1033" spans="1:13" ht="14.25" hidden="1" customHeight="1" outlineLevel="1" x14ac:dyDescent="0.2">
      <c r="A1033" s="130">
        <v>47</v>
      </c>
      <c r="B1033" s="186" t="s">
        <v>451</v>
      </c>
      <c r="C1033" s="186" t="s">
        <v>101</v>
      </c>
      <c r="D1033" s="130">
        <v>6</v>
      </c>
      <c r="E1033" s="130">
        <v>510</v>
      </c>
      <c r="F1033" s="130"/>
      <c r="G1033" s="138"/>
      <c r="H1033" s="130">
        <v>510</v>
      </c>
      <c r="I1033" s="130">
        <v>20400</v>
      </c>
      <c r="J1033" s="130">
        <v>6538</v>
      </c>
      <c r="K1033" s="130">
        <v>2512</v>
      </c>
      <c r="L1033" s="138"/>
      <c r="M1033" s="130"/>
    </row>
    <row r="1034" spans="1:13" ht="14.25" hidden="1" customHeight="1" outlineLevel="1" x14ac:dyDescent="0.2">
      <c r="A1034" s="130">
        <v>47</v>
      </c>
      <c r="B1034" s="186" t="s">
        <v>451</v>
      </c>
      <c r="C1034" s="186" t="s">
        <v>101</v>
      </c>
      <c r="D1034" s="130">
        <v>7</v>
      </c>
      <c r="E1034" s="130">
        <v>560</v>
      </c>
      <c r="F1034" s="130"/>
      <c r="G1034" s="138"/>
      <c r="H1034" s="130">
        <v>560</v>
      </c>
      <c r="I1034" s="130">
        <v>22400</v>
      </c>
      <c r="J1034" s="130">
        <v>7179</v>
      </c>
      <c r="K1034" s="130">
        <v>2759</v>
      </c>
      <c r="L1034" s="138"/>
      <c r="M1034" s="130"/>
    </row>
    <row r="1035" spans="1:13" ht="14.25" hidden="1" customHeight="1" outlineLevel="1" x14ac:dyDescent="0.2">
      <c r="A1035" s="130">
        <v>47</v>
      </c>
      <c r="B1035" s="186" t="s">
        <v>451</v>
      </c>
      <c r="C1035" s="186" t="s">
        <v>101</v>
      </c>
      <c r="D1035" s="130">
        <v>8</v>
      </c>
      <c r="E1035" s="130">
        <v>615</v>
      </c>
      <c r="F1035" s="130"/>
      <c r="G1035" s="138"/>
      <c r="H1035" s="130">
        <v>615</v>
      </c>
      <c r="I1035" s="130">
        <v>24600</v>
      </c>
      <c r="J1035" s="130">
        <v>7885</v>
      </c>
      <c r="K1035" s="130">
        <v>3030</v>
      </c>
      <c r="L1035" s="138"/>
      <c r="M1035" s="130"/>
    </row>
    <row r="1036" spans="1:13" ht="14.25" hidden="1" customHeight="1" outlineLevel="1" x14ac:dyDescent="0.2">
      <c r="A1036" s="130">
        <v>47</v>
      </c>
      <c r="B1036" s="186" t="s">
        <v>451</v>
      </c>
      <c r="C1036" s="186" t="s">
        <v>101</v>
      </c>
      <c r="D1036" s="130">
        <v>9</v>
      </c>
      <c r="E1036" s="130">
        <v>675</v>
      </c>
      <c r="F1036" s="130"/>
      <c r="G1036" s="138"/>
      <c r="H1036" s="130">
        <v>675</v>
      </c>
      <c r="I1036" s="130">
        <v>27000</v>
      </c>
      <c r="J1036" s="130">
        <v>8654</v>
      </c>
      <c r="K1036" s="130">
        <v>3325</v>
      </c>
      <c r="L1036" s="138"/>
      <c r="M1036" s="130"/>
    </row>
    <row r="1037" spans="1:13" ht="14.25" hidden="1" customHeight="1" outlineLevel="1" x14ac:dyDescent="0.2">
      <c r="A1037" s="130">
        <v>47</v>
      </c>
      <c r="B1037" s="186" t="s">
        <v>451</v>
      </c>
      <c r="C1037" s="186" t="s">
        <v>101</v>
      </c>
      <c r="D1037" s="130">
        <v>10</v>
      </c>
      <c r="E1037" s="130">
        <v>740</v>
      </c>
      <c r="F1037" s="130"/>
      <c r="G1037" s="138"/>
      <c r="H1037" s="130">
        <v>740</v>
      </c>
      <c r="I1037" s="130">
        <v>29600</v>
      </c>
      <c r="J1037" s="130">
        <v>9487</v>
      </c>
      <c r="K1037" s="130">
        <v>3645</v>
      </c>
      <c r="L1037" s="138"/>
      <c r="M1037" s="130"/>
    </row>
    <row r="1038" spans="1:13" ht="14.25" hidden="1" customHeight="1" outlineLevel="1" x14ac:dyDescent="0.2">
      <c r="A1038" s="130">
        <v>47</v>
      </c>
      <c r="B1038" s="186" t="s">
        <v>451</v>
      </c>
      <c r="C1038" s="186" t="s">
        <v>101</v>
      </c>
      <c r="D1038" s="130">
        <v>11</v>
      </c>
      <c r="E1038" s="130">
        <v>820</v>
      </c>
      <c r="F1038" s="130"/>
      <c r="G1038" s="138"/>
      <c r="H1038" s="130">
        <v>820</v>
      </c>
      <c r="I1038" s="130">
        <v>32800</v>
      </c>
      <c r="J1038" s="130">
        <v>10513</v>
      </c>
      <c r="K1038" s="130">
        <v>4039</v>
      </c>
      <c r="L1038" s="138"/>
      <c r="M1038" s="130"/>
    </row>
    <row r="1039" spans="1:13" ht="14.25" hidden="1" customHeight="1" outlineLevel="1" x14ac:dyDescent="0.2">
      <c r="A1039" s="130">
        <v>47</v>
      </c>
      <c r="B1039" s="186" t="s">
        <v>451</v>
      </c>
      <c r="C1039" s="186" t="s">
        <v>101</v>
      </c>
      <c r="D1039" s="130">
        <v>12</v>
      </c>
      <c r="E1039" s="130">
        <v>900</v>
      </c>
      <c r="F1039" s="130"/>
      <c r="G1039" s="138"/>
      <c r="H1039" s="130">
        <v>900</v>
      </c>
      <c r="I1039" s="130">
        <v>36000</v>
      </c>
      <c r="J1039" s="130">
        <v>11538</v>
      </c>
      <c r="K1039" s="130">
        <v>4433</v>
      </c>
      <c r="L1039" s="138"/>
      <c r="M1039" s="130"/>
    </row>
    <row r="1040" spans="1:13" ht="14.25" hidden="1" customHeight="1" outlineLevel="1" x14ac:dyDescent="0.2">
      <c r="A1040" s="130">
        <v>47</v>
      </c>
      <c r="B1040" s="186" t="s">
        <v>451</v>
      </c>
      <c r="C1040" s="186" t="s">
        <v>102</v>
      </c>
      <c r="D1040" s="130">
        <v>1</v>
      </c>
      <c r="E1040" s="130">
        <v>900</v>
      </c>
      <c r="F1040" s="130"/>
      <c r="G1040" s="138"/>
      <c r="H1040" s="130">
        <v>900</v>
      </c>
      <c r="I1040" s="130">
        <v>36000</v>
      </c>
      <c r="J1040" s="130">
        <v>11538</v>
      </c>
      <c r="K1040" s="130">
        <v>4433</v>
      </c>
      <c r="L1040" s="138"/>
      <c r="M1040" s="130"/>
    </row>
    <row r="1041" spans="1:13" ht="14.25" hidden="1" customHeight="1" outlineLevel="1" x14ac:dyDescent="0.2">
      <c r="A1041" s="130">
        <v>47</v>
      </c>
      <c r="B1041" s="186" t="s">
        <v>451</v>
      </c>
      <c r="C1041" s="186" t="s">
        <v>102</v>
      </c>
      <c r="D1041" s="130">
        <v>2</v>
      </c>
      <c r="E1041" s="130">
        <v>920</v>
      </c>
      <c r="F1041" s="130"/>
      <c r="G1041" s="138"/>
      <c r="H1041" s="130">
        <v>920</v>
      </c>
      <c r="I1041" s="130">
        <v>36800</v>
      </c>
      <c r="J1041" s="130">
        <v>11795</v>
      </c>
      <c r="K1041" s="130">
        <v>4532</v>
      </c>
      <c r="L1041" s="138"/>
      <c r="M1041" s="130"/>
    </row>
    <row r="1042" spans="1:13" ht="14.25" hidden="1" customHeight="1" outlineLevel="1" x14ac:dyDescent="0.2">
      <c r="A1042" s="130">
        <v>47</v>
      </c>
      <c r="B1042" s="186" t="s">
        <v>451</v>
      </c>
      <c r="C1042" s="186" t="s">
        <v>102</v>
      </c>
      <c r="D1042" s="130">
        <v>3</v>
      </c>
      <c r="E1042" s="130">
        <v>935</v>
      </c>
      <c r="F1042" s="130"/>
      <c r="G1042" s="138"/>
      <c r="H1042" s="130">
        <v>935</v>
      </c>
      <c r="I1042" s="130">
        <v>37400</v>
      </c>
      <c r="J1042" s="130">
        <v>11987</v>
      </c>
      <c r="K1042" s="130">
        <v>4606</v>
      </c>
      <c r="L1042" s="138"/>
      <c r="M1042" s="130"/>
    </row>
    <row r="1043" spans="1:13" ht="14.25" hidden="1" customHeight="1" outlineLevel="1" x14ac:dyDescent="0.2">
      <c r="A1043" s="130">
        <v>47</v>
      </c>
      <c r="B1043" s="186" t="s">
        <v>451</v>
      </c>
      <c r="C1043" s="186" t="s">
        <v>102</v>
      </c>
      <c r="D1043" s="130">
        <v>4</v>
      </c>
      <c r="E1043" s="130">
        <v>955</v>
      </c>
      <c r="F1043" s="130"/>
      <c r="G1043" s="138"/>
      <c r="H1043" s="130">
        <v>955</v>
      </c>
      <c r="I1043" s="130">
        <v>38200</v>
      </c>
      <c r="J1043" s="130">
        <v>12244</v>
      </c>
      <c r="K1043" s="130">
        <v>4704</v>
      </c>
      <c r="L1043" s="138"/>
      <c r="M1043" s="130"/>
    </row>
    <row r="1044" spans="1:13" ht="14.25" hidden="1" customHeight="1" outlineLevel="1" x14ac:dyDescent="0.2">
      <c r="A1044" s="130">
        <v>47</v>
      </c>
      <c r="B1044" s="186" t="s">
        <v>451</v>
      </c>
      <c r="C1044" s="186" t="s">
        <v>102</v>
      </c>
      <c r="D1044" s="130">
        <v>5</v>
      </c>
      <c r="E1044" s="130">
        <v>970</v>
      </c>
      <c r="F1044" s="130"/>
      <c r="G1044" s="138"/>
      <c r="H1044" s="130">
        <v>970</v>
      </c>
      <c r="I1044" s="130">
        <v>38800</v>
      </c>
      <c r="J1044" s="130">
        <v>12436</v>
      </c>
      <c r="K1044" s="130">
        <v>4778</v>
      </c>
      <c r="L1044" s="138"/>
      <c r="M1044" s="130"/>
    </row>
    <row r="1045" spans="1:13" ht="14.25" hidden="1" customHeight="1" outlineLevel="1" x14ac:dyDescent="0.2">
      <c r="A1045" s="130">
        <v>47</v>
      </c>
      <c r="B1045" s="186" t="s">
        <v>451</v>
      </c>
      <c r="C1045" s="186" t="s">
        <v>102</v>
      </c>
      <c r="D1045" s="130">
        <v>6</v>
      </c>
      <c r="E1045" s="130">
        <v>990</v>
      </c>
      <c r="F1045" s="130"/>
      <c r="G1045" s="138"/>
      <c r="H1045" s="130">
        <v>990</v>
      </c>
      <c r="I1045" s="130">
        <v>39600</v>
      </c>
      <c r="J1045" s="130">
        <v>12692</v>
      </c>
      <c r="K1045" s="130">
        <v>4877</v>
      </c>
      <c r="L1045" s="138"/>
      <c r="M1045" s="130"/>
    </row>
    <row r="1046" spans="1:13" ht="14.25" hidden="1" customHeight="1" outlineLevel="1" x14ac:dyDescent="0.2">
      <c r="A1046" s="130">
        <v>47</v>
      </c>
      <c r="B1046" s="186" t="s">
        <v>451</v>
      </c>
      <c r="C1046" s="186" t="s">
        <v>102</v>
      </c>
      <c r="D1046" s="130">
        <v>7</v>
      </c>
      <c r="E1046" s="130">
        <v>1005</v>
      </c>
      <c r="F1046" s="130"/>
      <c r="G1046" s="138"/>
      <c r="H1046" s="130">
        <v>1005</v>
      </c>
      <c r="I1046" s="130">
        <v>40200</v>
      </c>
      <c r="J1046" s="130">
        <v>12885</v>
      </c>
      <c r="K1046" s="130">
        <v>4951</v>
      </c>
      <c r="L1046" s="138"/>
      <c r="M1046" s="130"/>
    </row>
    <row r="1047" spans="1:13" ht="14.25" hidden="1" customHeight="1" outlineLevel="1" x14ac:dyDescent="0.2">
      <c r="A1047" s="130">
        <v>47</v>
      </c>
      <c r="B1047" s="186" t="s">
        <v>451</v>
      </c>
      <c r="C1047" s="186" t="s">
        <v>102</v>
      </c>
      <c r="D1047" s="130">
        <v>8</v>
      </c>
      <c r="E1047" s="130">
        <v>1020</v>
      </c>
      <c r="F1047" s="130"/>
      <c r="G1047" s="138"/>
      <c r="H1047" s="130">
        <v>1020</v>
      </c>
      <c r="I1047" s="130">
        <v>40800</v>
      </c>
      <c r="J1047" s="130">
        <v>13077</v>
      </c>
      <c r="K1047" s="130">
        <v>5025</v>
      </c>
      <c r="L1047" s="138"/>
      <c r="M1047" s="130"/>
    </row>
    <row r="1048" spans="1:13" ht="14.25" hidden="1" customHeight="1" outlineLevel="1" x14ac:dyDescent="0.2">
      <c r="A1048" s="130">
        <v>47</v>
      </c>
      <c r="B1048" s="186" t="s">
        <v>451</v>
      </c>
      <c r="C1048" s="186" t="s">
        <v>102</v>
      </c>
      <c r="D1048" s="130">
        <v>9</v>
      </c>
      <c r="E1048" s="130">
        <v>1040</v>
      </c>
      <c r="F1048" s="130"/>
      <c r="G1048" s="138"/>
      <c r="H1048" s="130">
        <v>1040</v>
      </c>
      <c r="I1048" s="130">
        <v>41600</v>
      </c>
      <c r="J1048" s="130">
        <v>13333</v>
      </c>
      <c r="K1048" s="130">
        <v>5123</v>
      </c>
      <c r="L1048" s="138"/>
      <c r="M1048" s="130"/>
    </row>
    <row r="1049" spans="1:13" ht="14.25" hidden="1" customHeight="1" outlineLevel="1" x14ac:dyDescent="0.2">
      <c r="A1049" s="130">
        <v>47</v>
      </c>
      <c r="B1049" s="186" t="s">
        <v>451</v>
      </c>
      <c r="C1049" s="186" t="s">
        <v>102</v>
      </c>
      <c r="D1049" s="130">
        <v>10</v>
      </c>
      <c r="E1049" s="130">
        <v>1055</v>
      </c>
      <c r="F1049" s="130"/>
      <c r="G1049" s="138"/>
      <c r="H1049" s="130">
        <v>1055</v>
      </c>
      <c r="I1049" s="130">
        <v>42200</v>
      </c>
      <c r="J1049" s="130">
        <v>13526</v>
      </c>
      <c r="K1049" s="130">
        <v>5197</v>
      </c>
      <c r="L1049" s="138"/>
      <c r="M1049" s="130"/>
    </row>
    <row r="1050" spans="1:13" ht="14.25" hidden="1" customHeight="1" outlineLevel="1" x14ac:dyDescent="0.2">
      <c r="A1050" s="130">
        <v>47</v>
      </c>
      <c r="B1050" s="186" t="s">
        <v>451</v>
      </c>
      <c r="C1050" s="186" t="s">
        <v>102</v>
      </c>
      <c r="D1050" s="130">
        <v>11</v>
      </c>
      <c r="E1050" s="130">
        <v>1075</v>
      </c>
      <c r="F1050" s="130"/>
      <c r="G1050" s="138"/>
      <c r="H1050" s="130">
        <v>1075</v>
      </c>
      <c r="I1050" s="130">
        <v>43000</v>
      </c>
      <c r="J1050" s="130">
        <v>13782</v>
      </c>
      <c r="K1050" s="130">
        <v>5296</v>
      </c>
      <c r="L1050" s="138"/>
      <c r="M1050" s="130"/>
    </row>
    <row r="1051" spans="1:13" ht="14.25" hidden="1" customHeight="1" outlineLevel="1" x14ac:dyDescent="0.2">
      <c r="A1051" s="130">
        <v>47</v>
      </c>
      <c r="B1051" s="186" t="s">
        <v>451</v>
      </c>
      <c r="C1051" s="186" t="s">
        <v>102</v>
      </c>
      <c r="D1051" s="130">
        <v>12</v>
      </c>
      <c r="E1051" s="130">
        <v>1090</v>
      </c>
      <c r="F1051" s="130"/>
      <c r="G1051" s="138"/>
      <c r="H1051" s="130">
        <v>1090</v>
      </c>
      <c r="I1051" s="130">
        <v>43600</v>
      </c>
      <c r="J1051" s="130">
        <v>13974</v>
      </c>
      <c r="K1051" s="130">
        <v>5369</v>
      </c>
      <c r="L1051" s="138"/>
      <c r="M1051" s="130"/>
    </row>
    <row r="1052" spans="1:13" ht="14.25" hidden="1" customHeight="1" outlineLevel="1" x14ac:dyDescent="0.2">
      <c r="A1052" s="130">
        <v>47</v>
      </c>
      <c r="B1052" s="186" t="s">
        <v>451</v>
      </c>
      <c r="C1052" s="186" t="s">
        <v>103</v>
      </c>
      <c r="D1052" s="130">
        <v>1</v>
      </c>
      <c r="E1052" s="130">
        <v>1144.5</v>
      </c>
      <c r="F1052" s="130"/>
      <c r="G1052" s="138"/>
      <c r="H1052" s="130">
        <v>1144.5</v>
      </c>
      <c r="I1052" s="130">
        <v>45780</v>
      </c>
      <c r="J1052" s="130">
        <v>14673</v>
      </c>
      <c r="K1052" s="130">
        <v>5638</v>
      </c>
      <c r="L1052" s="138"/>
      <c r="M1052" s="130"/>
    </row>
    <row r="1053" spans="1:13" ht="14.25" customHeight="1" collapsed="1" x14ac:dyDescent="0.2">
      <c r="A1053" s="128">
        <v>48</v>
      </c>
      <c r="B1053" s="185" t="s">
        <v>452</v>
      </c>
      <c r="C1053" s="185" t="s">
        <v>101</v>
      </c>
      <c r="D1053" s="128">
        <v>1</v>
      </c>
      <c r="E1053" s="148">
        <v>242</v>
      </c>
      <c r="F1053" s="128"/>
      <c r="G1053" s="137"/>
      <c r="H1053" s="128">
        <v>2420</v>
      </c>
      <c r="I1053" s="128">
        <v>14520</v>
      </c>
      <c r="J1053" s="128">
        <v>8067</v>
      </c>
      <c r="K1053" s="128">
        <v>1344</v>
      </c>
      <c r="L1053" s="137"/>
      <c r="M1053" s="128"/>
    </row>
    <row r="1054" spans="1:13" ht="14.25" hidden="1" customHeight="1" outlineLevel="1" x14ac:dyDescent="0.2">
      <c r="A1054" s="130">
        <v>48</v>
      </c>
      <c r="B1054" s="186" t="s">
        <v>452</v>
      </c>
      <c r="C1054" s="186" t="s">
        <v>101</v>
      </c>
      <c r="D1054" s="130">
        <v>2</v>
      </c>
      <c r="E1054" s="149">
        <v>275</v>
      </c>
      <c r="F1054" s="130"/>
      <c r="G1054" s="138"/>
      <c r="H1054" s="130">
        <v>2750</v>
      </c>
      <c r="I1054" s="130">
        <v>16500</v>
      </c>
      <c r="J1054" s="130">
        <v>9167</v>
      </c>
      <c r="K1054" s="130">
        <v>1528</v>
      </c>
      <c r="L1054" s="138"/>
      <c r="M1054" s="130"/>
    </row>
    <row r="1055" spans="1:13" ht="14.25" hidden="1" customHeight="1" outlineLevel="1" x14ac:dyDescent="0.2">
      <c r="A1055" s="130">
        <v>48</v>
      </c>
      <c r="B1055" s="186" t="s">
        <v>452</v>
      </c>
      <c r="C1055" s="186" t="s">
        <v>101</v>
      </c>
      <c r="D1055" s="130">
        <v>3</v>
      </c>
      <c r="E1055" s="149">
        <v>292</v>
      </c>
      <c r="F1055" s="130"/>
      <c r="G1055" s="138"/>
      <c r="H1055" s="130">
        <v>2920</v>
      </c>
      <c r="I1055" s="130">
        <v>17520</v>
      </c>
      <c r="J1055" s="130">
        <v>9733</v>
      </c>
      <c r="K1055" s="130">
        <v>1622</v>
      </c>
      <c r="L1055" s="138"/>
      <c r="M1055" s="130"/>
    </row>
    <row r="1056" spans="1:13" ht="14.25" hidden="1" customHeight="1" outlineLevel="1" x14ac:dyDescent="0.2">
      <c r="A1056" s="130">
        <v>48</v>
      </c>
      <c r="B1056" s="186" t="s">
        <v>452</v>
      </c>
      <c r="C1056" s="186" t="s">
        <v>101</v>
      </c>
      <c r="D1056" s="130">
        <v>4</v>
      </c>
      <c r="E1056" s="149">
        <v>330</v>
      </c>
      <c r="F1056" s="130"/>
      <c r="G1056" s="138"/>
      <c r="H1056" s="130">
        <v>3300</v>
      </c>
      <c r="I1056" s="130">
        <v>19800</v>
      </c>
      <c r="J1056" s="130">
        <v>11000</v>
      </c>
      <c r="K1056" s="130">
        <v>1833</v>
      </c>
      <c r="L1056" s="138"/>
      <c r="M1056" s="130"/>
    </row>
    <row r="1057" spans="1:13" ht="14.25" hidden="1" customHeight="1" outlineLevel="1" x14ac:dyDescent="0.2">
      <c r="A1057" s="130">
        <v>48</v>
      </c>
      <c r="B1057" s="186" t="s">
        <v>452</v>
      </c>
      <c r="C1057" s="186" t="s">
        <v>101</v>
      </c>
      <c r="D1057" s="130">
        <v>5</v>
      </c>
      <c r="E1057" s="149">
        <v>363</v>
      </c>
      <c r="F1057" s="130"/>
      <c r="G1057" s="138"/>
      <c r="H1057" s="130">
        <v>3630</v>
      </c>
      <c r="I1057" s="130">
        <v>21780</v>
      </c>
      <c r="J1057" s="130">
        <v>12100</v>
      </c>
      <c r="K1057" s="130">
        <v>2017</v>
      </c>
      <c r="L1057" s="138"/>
      <c r="M1057" s="130"/>
    </row>
    <row r="1058" spans="1:13" ht="14.25" hidden="1" customHeight="1" outlineLevel="1" x14ac:dyDescent="0.2">
      <c r="A1058" s="130">
        <v>48</v>
      </c>
      <c r="B1058" s="186" t="s">
        <v>452</v>
      </c>
      <c r="C1058" s="186" t="s">
        <v>101</v>
      </c>
      <c r="D1058" s="130">
        <v>6</v>
      </c>
      <c r="E1058" s="149">
        <v>402</v>
      </c>
      <c r="F1058" s="130"/>
      <c r="G1058" s="138"/>
      <c r="H1058" s="130">
        <v>4020</v>
      </c>
      <c r="I1058" s="130">
        <v>24120</v>
      </c>
      <c r="J1058" s="130">
        <v>13400</v>
      </c>
      <c r="K1058" s="130">
        <v>2233</v>
      </c>
      <c r="L1058" s="138"/>
      <c r="M1058" s="130"/>
    </row>
    <row r="1059" spans="1:13" ht="14.25" hidden="1" customHeight="1" outlineLevel="1" x14ac:dyDescent="0.2">
      <c r="A1059" s="130">
        <v>48</v>
      </c>
      <c r="B1059" s="186" t="s">
        <v>452</v>
      </c>
      <c r="C1059" s="186" t="s">
        <v>101</v>
      </c>
      <c r="D1059" s="130">
        <v>7</v>
      </c>
      <c r="E1059" s="149">
        <v>440</v>
      </c>
      <c r="F1059" s="130"/>
      <c r="G1059" s="138"/>
      <c r="H1059" s="130">
        <v>4400</v>
      </c>
      <c r="I1059" s="130">
        <v>26400</v>
      </c>
      <c r="J1059" s="130">
        <v>14667</v>
      </c>
      <c r="K1059" s="130">
        <v>2444</v>
      </c>
      <c r="L1059" s="138"/>
      <c r="M1059" s="130"/>
    </row>
    <row r="1060" spans="1:13" ht="14.25" hidden="1" customHeight="1" outlineLevel="1" x14ac:dyDescent="0.2">
      <c r="A1060" s="130">
        <v>48</v>
      </c>
      <c r="B1060" s="186" t="s">
        <v>452</v>
      </c>
      <c r="C1060" s="186" t="s">
        <v>101</v>
      </c>
      <c r="D1060" s="130">
        <v>8</v>
      </c>
      <c r="E1060" s="149">
        <v>484</v>
      </c>
      <c r="F1060" s="130"/>
      <c r="G1060" s="138"/>
      <c r="H1060" s="130">
        <v>4840</v>
      </c>
      <c r="I1060" s="130">
        <v>29040</v>
      </c>
      <c r="J1060" s="130">
        <v>16133</v>
      </c>
      <c r="K1060" s="130">
        <v>2689</v>
      </c>
      <c r="L1060" s="138"/>
      <c r="M1060" s="130"/>
    </row>
    <row r="1061" spans="1:13" ht="14.25" hidden="1" customHeight="1" outlineLevel="1" x14ac:dyDescent="0.2">
      <c r="A1061" s="130">
        <v>48</v>
      </c>
      <c r="B1061" s="186" t="s">
        <v>452</v>
      </c>
      <c r="C1061" s="186" t="s">
        <v>101</v>
      </c>
      <c r="D1061" s="130">
        <v>9</v>
      </c>
      <c r="E1061" s="149">
        <v>534</v>
      </c>
      <c r="F1061" s="130"/>
      <c r="G1061" s="138"/>
      <c r="H1061" s="130">
        <v>5340</v>
      </c>
      <c r="I1061" s="130">
        <v>32040</v>
      </c>
      <c r="J1061" s="130">
        <v>17800</v>
      </c>
      <c r="K1061" s="130">
        <v>2967</v>
      </c>
      <c r="L1061" s="138"/>
      <c r="M1061" s="130"/>
    </row>
    <row r="1062" spans="1:13" ht="14.25" hidden="1" customHeight="1" outlineLevel="1" x14ac:dyDescent="0.2">
      <c r="A1062" s="130">
        <v>48</v>
      </c>
      <c r="B1062" s="186" t="s">
        <v>452</v>
      </c>
      <c r="C1062" s="186" t="s">
        <v>101</v>
      </c>
      <c r="D1062" s="130">
        <v>10</v>
      </c>
      <c r="E1062" s="149">
        <v>583</v>
      </c>
      <c r="F1062" s="130"/>
      <c r="G1062" s="138"/>
      <c r="H1062" s="130">
        <v>5830</v>
      </c>
      <c r="I1062" s="130">
        <v>34980</v>
      </c>
      <c r="J1062" s="130">
        <v>19433</v>
      </c>
      <c r="K1062" s="130">
        <v>3239</v>
      </c>
      <c r="L1062" s="138"/>
      <c r="M1062" s="130"/>
    </row>
    <row r="1063" spans="1:13" ht="14.25" hidden="1" customHeight="1" outlineLevel="1" x14ac:dyDescent="0.2">
      <c r="A1063" s="130">
        <v>48</v>
      </c>
      <c r="B1063" s="186" t="s">
        <v>452</v>
      </c>
      <c r="C1063" s="186" t="s">
        <v>101</v>
      </c>
      <c r="D1063" s="130">
        <v>11</v>
      </c>
      <c r="E1063" s="149">
        <v>644</v>
      </c>
      <c r="F1063" s="130"/>
      <c r="G1063" s="138"/>
      <c r="H1063" s="130">
        <v>6440</v>
      </c>
      <c r="I1063" s="130">
        <v>38640</v>
      </c>
      <c r="J1063" s="130">
        <v>21467</v>
      </c>
      <c r="K1063" s="130">
        <v>3578</v>
      </c>
      <c r="L1063" s="138"/>
      <c r="M1063" s="130"/>
    </row>
    <row r="1064" spans="1:13" ht="14.25" hidden="1" customHeight="1" outlineLevel="1" x14ac:dyDescent="0.2">
      <c r="A1064" s="130">
        <v>48</v>
      </c>
      <c r="B1064" s="186" t="s">
        <v>452</v>
      </c>
      <c r="C1064" s="186" t="s">
        <v>101</v>
      </c>
      <c r="D1064" s="130">
        <v>12</v>
      </c>
      <c r="E1064" s="149">
        <v>704</v>
      </c>
      <c r="F1064" s="130"/>
      <c r="G1064" s="138"/>
      <c r="H1064" s="130">
        <v>7040</v>
      </c>
      <c r="I1064" s="130">
        <v>42240</v>
      </c>
      <c r="J1064" s="130">
        <v>23467</v>
      </c>
      <c r="K1064" s="130">
        <v>3911</v>
      </c>
      <c r="L1064" s="138"/>
      <c r="M1064" s="130"/>
    </row>
    <row r="1065" spans="1:13" ht="14.25" hidden="1" customHeight="1" outlineLevel="1" x14ac:dyDescent="0.2">
      <c r="A1065" s="130">
        <v>48</v>
      </c>
      <c r="B1065" s="186" t="s">
        <v>452</v>
      </c>
      <c r="C1065" s="186" t="s">
        <v>102</v>
      </c>
      <c r="D1065" s="130">
        <v>1</v>
      </c>
      <c r="E1065" s="149">
        <v>704</v>
      </c>
      <c r="F1065" s="130"/>
      <c r="G1065" s="138"/>
      <c r="H1065" s="130">
        <v>7040</v>
      </c>
      <c r="I1065" s="130">
        <v>42240</v>
      </c>
      <c r="J1065" s="130">
        <v>23467</v>
      </c>
      <c r="K1065" s="130">
        <v>3911</v>
      </c>
      <c r="L1065" s="138"/>
      <c r="M1065" s="130"/>
    </row>
    <row r="1066" spans="1:13" ht="14.25" hidden="1" customHeight="1" outlineLevel="1" x14ac:dyDescent="0.2">
      <c r="A1066" s="130">
        <v>48</v>
      </c>
      <c r="B1066" s="186" t="s">
        <v>452</v>
      </c>
      <c r="C1066" s="186" t="s">
        <v>102</v>
      </c>
      <c r="D1066" s="130">
        <v>2</v>
      </c>
      <c r="E1066" s="149">
        <v>710</v>
      </c>
      <c r="F1066" s="130"/>
      <c r="G1066" s="138"/>
      <c r="H1066" s="130">
        <v>7100</v>
      </c>
      <c r="I1066" s="130">
        <v>42600</v>
      </c>
      <c r="J1066" s="130">
        <v>23667</v>
      </c>
      <c r="K1066" s="130">
        <v>3944</v>
      </c>
      <c r="L1066" s="138"/>
      <c r="M1066" s="130"/>
    </row>
    <row r="1067" spans="1:13" ht="14.25" hidden="1" customHeight="1" outlineLevel="1" x14ac:dyDescent="0.2">
      <c r="A1067" s="130">
        <v>48</v>
      </c>
      <c r="B1067" s="186" t="s">
        <v>452</v>
      </c>
      <c r="C1067" s="186" t="s">
        <v>102</v>
      </c>
      <c r="D1067" s="130">
        <v>3</v>
      </c>
      <c r="E1067" s="149">
        <v>726</v>
      </c>
      <c r="F1067" s="130"/>
      <c r="G1067" s="138"/>
      <c r="H1067" s="130">
        <v>7260</v>
      </c>
      <c r="I1067" s="130">
        <v>43560</v>
      </c>
      <c r="J1067" s="130">
        <v>24200</v>
      </c>
      <c r="K1067" s="130">
        <v>4033</v>
      </c>
      <c r="L1067" s="138"/>
      <c r="M1067" s="130"/>
    </row>
    <row r="1068" spans="1:13" ht="14.25" hidden="1" customHeight="1" outlineLevel="1" x14ac:dyDescent="0.2">
      <c r="A1068" s="130">
        <v>48</v>
      </c>
      <c r="B1068" s="186" t="s">
        <v>452</v>
      </c>
      <c r="C1068" s="186" t="s">
        <v>102</v>
      </c>
      <c r="D1068" s="130">
        <v>4</v>
      </c>
      <c r="E1068" s="149">
        <v>737</v>
      </c>
      <c r="F1068" s="130"/>
      <c r="G1068" s="138"/>
      <c r="H1068" s="130">
        <v>7370</v>
      </c>
      <c r="I1068" s="130">
        <v>44220</v>
      </c>
      <c r="J1068" s="130">
        <v>24567</v>
      </c>
      <c r="K1068" s="130">
        <v>4094</v>
      </c>
      <c r="L1068" s="138"/>
      <c r="M1068" s="130"/>
    </row>
    <row r="1069" spans="1:13" ht="14.25" hidden="1" customHeight="1" outlineLevel="1" x14ac:dyDescent="0.2">
      <c r="A1069" s="130">
        <v>48</v>
      </c>
      <c r="B1069" s="186" t="s">
        <v>452</v>
      </c>
      <c r="C1069" s="186" t="s">
        <v>102</v>
      </c>
      <c r="D1069" s="130">
        <v>5</v>
      </c>
      <c r="E1069" s="149">
        <v>748</v>
      </c>
      <c r="F1069" s="130"/>
      <c r="G1069" s="138"/>
      <c r="H1069" s="130">
        <v>7480</v>
      </c>
      <c r="I1069" s="130">
        <v>44880</v>
      </c>
      <c r="J1069" s="130">
        <v>24933</v>
      </c>
      <c r="K1069" s="130">
        <v>4156</v>
      </c>
      <c r="L1069" s="138"/>
      <c r="M1069" s="130"/>
    </row>
    <row r="1070" spans="1:13" ht="14.25" hidden="1" customHeight="1" outlineLevel="1" x14ac:dyDescent="0.2">
      <c r="A1070" s="130">
        <v>48</v>
      </c>
      <c r="B1070" s="186" t="s">
        <v>452</v>
      </c>
      <c r="C1070" s="186" t="s">
        <v>102</v>
      </c>
      <c r="D1070" s="130">
        <v>6</v>
      </c>
      <c r="E1070" s="149">
        <v>765</v>
      </c>
      <c r="F1070" s="130"/>
      <c r="G1070" s="138"/>
      <c r="H1070" s="130">
        <v>7650</v>
      </c>
      <c r="I1070" s="130">
        <v>45900</v>
      </c>
      <c r="J1070" s="130">
        <v>25500</v>
      </c>
      <c r="K1070" s="130">
        <v>4250</v>
      </c>
      <c r="L1070" s="138"/>
      <c r="M1070" s="130"/>
    </row>
    <row r="1071" spans="1:13" ht="14.25" hidden="1" customHeight="1" outlineLevel="1" x14ac:dyDescent="0.2">
      <c r="A1071" s="130">
        <v>48</v>
      </c>
      <c r="B1071" s="186" t="s">
        <v>452</v>
      </c>
      <c r="C1071" s="186" t="s">
        <v>102</v>
      </c>
      <c r="D1071" s="130">
        <v>7</v>
      </c>
      <c r="E1071" s="149">
        <v>776</v>
      </c>
      <c r="F1071" s="130"/>
      <c r="G1071" s="138"/>
      <c r="H1071" s="130">
        <v>7760</v>
      </c>
      <c r="I1071" s="130">
        <v>46560</v>
      </c>
      <c r="J1071" s="130">
        <v>25867</v>
      </c>
      <c r="K1071" s="130">
        <v>4311</v>
      </c>
      <c r="L1071" s="138"/>
      <c r="M1071" s="130"/>
    </row>
    <row r="1072" spans="1:13" ht="14.25" hidden="1" customHeight="1" outlineLevel="1" x14ac:dyDescent="0.2">
      <c r="A1072" s="130">
        <v>48</v>
      </c>
      <c r="B1072" s="186" t="s">
        <v>452</v>
      </c>
      <c r="C1072" s="186" t="s">
        <v>102</v>
      </c>
      <c r="D1072" s="130">
        <v>8</v>
      </c>
      <c r="E1072" s="149">
        <v>787</v>
      </c>
      <c r="F1072" s="130"/>
      <c r="G1072" s="138"/>
      <c r="H1072" s="130">
        <v>7870</v>
      </c>
      <c r="I1072" s="130">
        <v>47220</v>
      </c>
      <c r="J1072" s="130">
        <v>26233</v>
      </c>
      <c r="K1072" s="130">
        <v>4372</v>
      </c>
      <c r="L1072" s="138"/>
      <c r="M1072" s="130"/>
    </row>
    <row r="1073" spans="1:13" ht="14.25" hidden="1" customHeight="1" outlineLevel="1" x14ac:dyDescent="0.2">
      <c r="A1073" s="130">
        <v>48</v>
      </c>
      <c r="B1073" s="186" t="s">
        <v>452</v>
      </c>
      <c r="C1073" s="186" t="s">
        <v>102</v>
      </c>
      <c r="D1073" s="130">
        <v>9</v>
      </c>
      <c r="E1073" s="149">
        <v>798</v>
      </c>
      <c r="F1073" s="130"/>
      <c r="G1073" s="138"/>
      <c r="H1073" s="130">
        <v>7980</v>
      </c>
      <c r="I1073" s="130">
        <v>47880</v>
      </c>
      <c r="J1073" s="130">
        <v>26600</v>
      </c>
      <c r="K1073" s="130">
        <v>4433</v>
      </c>
      <c r="L1073" s="138"/>
      <c r="M1073" s="130"/>
    </row>
    <row r="1074" spans="1:13" ht="14.25" hidden="1" customHeight="1" outlineLevel="1" x14ac:dyDescent="0.2">
      <c r="A1074" s="130">
        <v>48</v>
      </c>
      <c r="B1074" s="186" t="s">
        <v>452</v>
      </c>
      <c r="C1074" s="186" t="s">
        <v>102</v>
      </c>
      <c r="D1074" s="130">
        <v>10</v>
      </c>
      <c r="E1074" s="149">
        <v>814</v>
      </c>
      <c r="F1074" s="130"/>
      <c r="G1074" s="138"/>
      <c r="H1074" s="130">
        <v>8140</v>
      </c>
      <c r="I1074" s="130">
        <v>48840</v>
      </c>
      <c r="J1074" s="130">
        <v>27133</v>
      </c>
      <c r="K1074" s="130">
        <v>4522</v>
      </c>
      <c r="L1074" s="138"/>
      <c r="M1074" s="130"/>
    </row>
    <row r="1075" spans="1:13" ht="14.25" hidden="1" customHeight="1" outlineLevel="1" x14ac:dyDescent="0.2">
      <c r="A1075" s="130">
        <v>48</v>
      </c>
      <c r="B1075" s="186" t="s">
        <v>452</v>
      </c>
      <c r="C1075" s="186" t="s">
        <v>102</v>
      </c>
      <c r="D1075" s="130">
        <v>11</v>
      </c>
      <c r="E1075" s="149">
        <v>825</v>
      </c>
      <c r="F1075" s="130"/>
      <c r="G1075" s="138"/>
      <c r="H1075" s="130">
        <v>8250</v>
      </c>
      <c r="I1075" s="130">
        <v>49500</v>
      </c>
      <c r="J1075" s="130">
        <v>27500</v>
      </c>
      <c r="K1075" s="130">
        <v>4583</v>
      </c>
      <c r="L1075" s="138"/>
      <c r="M1075" s="130"/>
    </row>
    <row r="1076" spans="1:13" ht="14.25" hidden="1" customHeight="1" outlineLevel="1" x14ac:dyDescent="0.2">
      <c r="A1076" s="130">
        <v>48</v>
      </c>
      <c r="B1076" s="186" t="s">
        <v>452</v>
      </c>
      <c r="C1076" s="186" t="s">
        <v>102</v>
      </c>
      <c r="D1076" s="130">
        <v>12</v>
      </c>
      <c r="E1076" s="149">
        <v>836</v>
      </c>
      <c r="F1076" s="130"/>
      <c r="G1076" s="138"/>
      <c r="H1076" s="130">
        <v>8360</v>
      </c>
      <c r="I1076" s="130">
        <v>50160</v>
      </c>
      <c r="J1076" s="130">
        <v>27867</v>
      </c>
      <c r="K1076" s="130">
        <v>4644</v>
      </c>
      <c r="L1076" s="138"/>
      <c r="M1076" s="130"/>
    </row>
    <row r="1077" spans="1:13" ht="14.25" hidden="1" customHeight="1" outlineLevel="1" x14ac:dyDescent="0.2">
      <c r="A1077" s="130">
        <v>48</v>
      </c>
      <c r="B1077" s="186" t="s">
        <v>452</v>
      </c>
      <c r="C1077" s="186" t="s">
        <v>103</v>
      </c>
      <c r="D1077" s="130">
        <v>1</v>
      </c>
      <c r="E1077" s="149">
        <v>878</v>
      </c>
      <c r="F1077" s="130"/>
      <c r="G1077" s="138"/>
      <c r="H1077" s="130">
        <v>8780</v>
      </c>
      <c r="I1077" s="130">
        <v>52680</v>
      </c>
      <c r="J1077" s="130">
        <v>29267</v>
      </c>
      <c r="K1077" s="130">
        <v>4878</v>
      </c>
      <c r="L1077" s="138"/>
      <c r="M1077" s="130"/>
    </row>
    <row r="1078" spans="1:13" ht="14.25" customHeight="1" collapsed="1" x14ac:dyDescent="0.2">
      <c r="A1078" s="128">
        <v>49</v>
      </c>
      <c r="B1078" s="185" t="s">
        <v>453</v>
      </c>
      <c r="C1078" s="185" t="s">
        <v>101</v>
      </c>
      <c r="D1078" s="128">
        <v>1</v>
      </c>
      <c r="E1078" s="148">
        <v>165</v>
      </c>
      <c r="F1078" s="128"/>
      <c r="G1078" s="137"/>
      <c r="H1078" s="128">
        <v>3300</v>
      </c>
      <c r="I1078" s="128">
        <v>23100</v>
      </c>
      <c r="J1078" s="128">
        <v>6417</v>
      </c>
      <c r="K1078" s="128">
        <v>1833</v>
      </c>
      <c r="L1078" s="137"/>
      <c r="M1078" s="128"/>
    </row>
    <row r="1079" spans="1:13" ht="14.25" hidden="1" customHeight="1" outlineLevel="1" x14ac:dyDescent="0.2">
      <c r="A1079" s="130">
        <v>49</v>
      </c>
      <c r="B1079" s="186" t="s">
        <v>453</v>
      </c>
      <c r="C1079" s="186" t="s">
        <v>101</v>
      </c>
      <c r="D1079" s="130">
        <v>2</v>
      </c>
      <c r="E1079" s="149">
        <v>176</v>
      </c>
      <c r="F1079" s="130"/>
      <c r="G1079" s="138"/>
      <c r="H1079" s="130">
        <v>3520</v>
      </c>
      <c r="I1079" s="130">
        <v>24640</v>
      </c>
      <c r="J1079" s="130">
        <v>6844</v>
      </c>
      <c r="K1079" s="130">
        <v>1956</v>
      </c>
      <c r="L1079" s="138"/>
      <c r="M1079" s="130"/>
    </row>
    <row r="1080" spans="1:13" ht="14.25" hidden="1" customHeight="1" outlineLevel="1" x14ac:dyDescent="0.2">
      <c r="A1080" s="130">
        <v>49</v>
      </c>
      <c r="B1080" s="186" t="s">
        <v>453</v>
      </c>
      <c r="C1080" s="186" t="s">
        <v>101</v>
      </c>
      <c r="D1080" s="130">
        <v>3</v>
      </c>
      <c r="E1080" s="149">
        <v>198</v>
      </c>
      <c r="F1080" s="130"/>
      <c r="G1080" s="138"/>
      <c r="H1080" s="130">
        <v>3960</v>
      </c>
      <c r="I1080" s="130">
        <v>27720</v>
      </c>
      <c r="J1080" s="130">
        <v>7700</v>
      </c>
      <c r="K1080" s="130">
        <v>2200</v>
      </c>
      <c r="L1080" s="138"/>
      <c r="M1080" s="130"/>
    </row>
    <row r="1081" spans="1:13" ht="14.25" hidden="1" customHeight="1" outlineLevel="1" x14ac:dyDescent="0.2">
      <c r="A1081" s="130">
        <v>49</v>
      </c>
      <c r="B1081" s="186" t="s">
        <v>453</v>
      </c>
      <c r="C1081" s="186" t="s">
        <v>101</v>
      </c>
      <c r="D1081" s="130">
        <v>4</v>
      </c>
      <c r="E1081" s="149">
        <v>220</v>
      </c>
      <c r="F1081" s="130"/>
      <c r="G1081" s="138"/>
      <c r="H1081" s="130">
        <v>4400</v>
      </c>
      <c r="I1081" s="130">
        <v>30800</v>
      </c>
      <c r="J1081" s="130">
        <v>8556</v>
      </c>
      <c r="K1081" s="130">
        <v>2444</v>
      </c>
      <c r="L1081" s="138"/>
      <c r="M1081" s="130"/>
    </row>
    <row r="1082" spans="1:13" ht="14.25" hidden="1" customHeight="1" outlineLevel="1" x14ac:dyDescent="0.2">
      <c r="A1082" s="130">
        <v>49</v>
      </c>
      <c r="B1082" s="186" t="s">
        <v>453</v>
      </c>
      <c r="C1082" s="186" t="s">
        <v>101</v>
      </c>
      <c r="D1082" s="130">
        <v>5</v>
      </c>
      <c r="E1082" s="149">
        <v>242</v>
      </c>
      <c r="F1082" s="130"/>
      <c r="G1082" s="138"/>
      <c r="H1082" s="130">
        <v>4840</v>
      </c>
      <c r="I1082" s="130">
        <v>33880</v>
      </c>
      <c r="J1082" s="130">
        <v>9411</v>
      </c>
      <c r="K1082" s="130">
        <v>2689</v>
      </c>
      <c r="L1082" s="138"/>
      <c r="M1082" s="130"/>
    </row>
    <row r="1083" spans="1:13" ht="14.25" hidden="1" customHeight="1" outlineLevel="1" x14ac:dyDescent="0.2">
      <c r="A1083" s="130">
        <v>49</v>
      </c>
      <c r="B1083" s="186" t="s">
        <v>453</v>
      </c>
      <c r="C1083" s="186" t="s">
        <v>101</v>
      </c>
      <c r="D1083" s="130">
        <v>6</v>
      </c>
      <c r="E1083" s="149">
        <v>264</v>
      </c>
      <c r="F1083" s="130"/>
      <c r="G1083" s="138"/>
      <c r="H1083" s="130">
        <v>5280</v>
      </c>
      <c r="I1083" s="130">
        <v>36960</v>
      </c>
      <c r="J1083" s="130">
        <v>10267</v>
      </c>
      <c r="K1083" s="130">
        <v>2933</v>
      </c>
      <c r="L1083" s="138"/>
      <c r="M1083" s="130"/>
    </row>
    <row r="1084" spans="1:13" ht="14.25" hidden="1" customHeight="1" outlineLevel="1" x14ac:dyDescent="0.2">
      <c r="A1084" s="130">
        <v>49</v>
      </c>
      <c r="B1084" s="186" t="s">
        <v>453</v>
      </c>
      <c r="C1084" s="186" t="s">
        <v>101</v>
      </c>
      <c r="D1084" s="130">
        <v>7</v>
      </c>
      <c r="E1084" s="149">
        <v>286</v>
      </c>
      <c r="F1084" s="130"/>
      <c r="G1084" s="138"/>
      <c r="H1084" s="130">
        <v>5720</v>
      </c>
      <c r="I1084" s="130">
        <v>40040</v>
      </c>
      <c r="J1084" s="130">
        <v>11122</v>
      </c>
      <c r="K1084" s="130">
        <v>3178</v>
      </c>
      <c r="L1084" s="138"/>
      <c r="M1084" s="130"/>
    </row>
    <row r="1085" spans="1:13" ht="14.25" hidden="1" customHeight="1" outlineLevel="1" x14ac:dyDescent="0.2">
      <c r="A1085" s="130">
        <v>49</v>
      </c>
      <c r="B1085" s="186" t="s">
        <v>453</v>
      </c>
      <c r="C1085" s="186" t="s">
        <v>101</v>
      </c>
      <c r="D1085" s="130">
        <v>8</v>
      </c>
      <c r="E1085" s="149">
        <v>319</v>
      </c>
      <c r="F1085" s="130"/>
      <c r="G1085" s="138"/>
      <c r="H1085" s="130">
        <v>6380</v>
      </c>
      <c r="I1085" s="130">
        <v>44660</v>
      </c>
      <c r="J1085" s="130">
        <v>12406</v>
      </c>
      <c r="K1085" s="130">
        <v>3544</v>
      </c>
      <c r="L1085" s="138"/>
      <c r="M1085" s="130"/>
    </row>
    <row r="1086" spans="1:13" ht="14.25" hidden="1" customHeight="1" outlineLevel="1" x14ac:dyDescent="0.2">
      <c r="A1086" s="130">
        <v>49</v>
      </c>
      <c r="B1086" s="186" t="s">
        <v>453</v>
      </c>
      <c r="C1086" s="186" t="s">
        <v>101</v>
      </c>
      <c r="D1086" s="130">
        <v>9</v>
      </c>
      <c r="E1086" s="149">
        <v>347</v>
      </c>
      <c r="F1086" s="130"/>
      <c r="G1086" s="138"/>
      <c r="H1086" s="130">
        <v>6940</v>
      </c>
      <c r="I1086" s="130">
        <v>48580</v>
      </c>
      <c r="J1086" s="130">
        <v>13494</v>
      </c>
      <c r="K1086" s="130">
        <v>3856</v>
      </c>
      <c r="L1086" s="138"/>
      <c r="M1086" s="130"/>
    </row>
    <row r="1087" spans="1:13" ht="14.25" hidden="1" customHeight="1" outlineLevel="1" x14ac:dyDescent="0.2">
      <c r="A1087" s="130">
        <v>49</v>
      </c>
      <c r="B1087" s="186" t="s">
        <v>453</v>
      </c>
      <c r="C1087" s="186" t="s">
        <v>101</v>
      </c>
      <c r="D1087" s="130">
        <v>10</v>
      </c>
      <c r="E1087" s="149">
        <v>385</v>
      </c>
      <c r="F1087" s="130"/>
      <c r="G1087" s="138"/>
      <c r="H1087" s="130">
        <v>7700</v>
      </c>
      <c r="I1087" s="130">
        <v>53900</v>
      </c>
      <c r="J1087" s="130">
        <v>14972</v>
      </c>
      <c r="K1087" s="130">
        <v>4278</v>
      </c>
      <c r="L1087" s="138"/>
      <c r="M1087" s="130"/>
    </row>
    <row r="1088" spans="1:13" ht="14.25" hidden="1" customHeight="1" outlineLevel="1" x14ac:dyDescent="0.2">
      <c r="A1088" s="130">
        <v>49</v>
      </c>
      <c r="B1088" s="186" t="s">
        <v>453</v>
      </c>
      <c r="C1088" s="186" t="s">
        <v>101</v>
      </c>
      <c r="D1088" s="130">
        <v>11</v>
      </c>
      <c r="E1088" s="149">
        <v>418</v>
      </c>
      <c r="F1088" s="130"/>
      <c r="G1088" s="138"/>
      <c r="H1088" s="130">
        <v>8360</v>
      </c>
      <c r="I1088" s="130">
        <v>58520</v>
      </c>
      <c r="J1088" s="130">
        <v>16256</v>
      </c>
      <c r="K1088" s="130">
        <v>4644</v>
      </c>
      <c r="L1088" s="138"/>
      <c r="M1088" s="130"/>
    </row>
    <row r="1089" spans="1:13" ht="14.25" hidden="1" customHeight="1" outlineLevel="1" x14ac:dyDescent="0.2">
      <c r="A1089" s="130">
        <v>49</v>
      </c>
      <c r="B1089" s="186" t="s">
        <v>453</v>
      </c>
      <c r="C1089" s="186" t="s">
        <v>101</v>
      </c>
      <c r="D1089" s="130">
        <v>12</v>
      </c>
      <c r="E1089" s="149">
        <v>462</v>
      </c>
      <c r="F1089" s="130"/>
      <c r="G1089" s="138"/>
      <c r="H1089" s="130">
        <v>9240</v>
      </c>
      <c r="I1089" s="130">
        <v>64680</v>
      </c>
      <c r="J1089" s="130">
        <v>17967</v>
      </c>
      <c r="K1089" s="130">
        <v>5133</v>
      </c>
      <c r="L1089" s="138"/>
      <c r="M1089" s="130"/>
    </row>
    <row r="1090" spans="1:13" ht="14.25" hidden="1" customHeight="1" outlineLevel="1" x14ac:dyDescent="0.2">
      <c r="A1090" s="130">
        <v>49</v>
      </c>
      <c r="B1090" s="186" t="s">
        <v>453</v>
      </c>
      <c r="C1090" s="186" t="s">
        <v>102</v>
      </c>
      <c r="D1090" s="130">
        <v>1</v>
      </c>
      <c r="E1090" s="149">
        <v>462</v>
      </c>
      <c r="F1090" s="130"/>
      <c r="G1090" s="138"/>
      <c r="H1090" s="130">
        <v>9240</v>
      </c>
      <c r="I1090" s="130">
        <v>64680</v>
      </c>
      <c r="J1090" s="130">
        <v>17967</v>
      </c>
      <c r="K1090" s="130">
        <v>5133</v>
      </c>
      <c r="L1090" s="138"/>
      <c r="M1090" s="130"/>
    </row>
    <row r="1091" spans="1:13" ht="14.25" hidden="1" customHeight="1" outlineLevel="1" x14ac:dyDescent="0.2">
      <c r="A1091" s="130">
        <v>49</v>
      </c>
      <c r="B1091" s="186" t="s">
        <v>453</v>
      </c>
      <c r="C1091" s="186" t="s">
        <v>102</v>
      </c>
      <c r="D1091" s="130">
        <v>2</v>
      </c>
      <c r="E1091" s="149">
        <v>473</v>
      </c>
      <c r="F1091" s="130"/>
      <c r="G1091" s="138"/>
      <c r="H1091" s="130">
        <v>9460</v>
      </c>
      <c r="I1091" s="130">
        <v>66220</v>
      </c>
      <c r="J1091" s="130">
        <v>18394</v>
      </c>
      <c r="K1091" s="130">
        <v>5256</v>
      </c>
      <c r="L1091" s="138"/>
      <c r="M1091" s="130"/>
    </row>
    <row r="1092" spans="1:13" ht="14.25" hidden="1" customHeight="1" outlineLevel="1" x14ac:dyDescent="0.2">
      <c r="A1092" s="130">
        <v>49</v>
      </c>
      <c r="B1092" s="186" t="s">
        <v>453</v>
      </c>
      <c r="C1092" s="186" t="s">
        <v>102</v>
      </c>
      <c r="D1092" s="130">
        <v>3</v>
      </c>
      <c r="E1092" s="149">
        <v>479</v>
      </c>
      <c r="F1092" s="130"/>
      <c r="G1092" s="138"/>
      <c r="H1092" s="130">
        <v>9580</v>
      </c>
      <c r="I1092" s="130">
        <v>67060</v>
      </c>
      <c r="J1092" s="130">
        <v>18628</v>
      </c>
      <c r="K1092" s="130">
        <v>5322</v>
      </c>
      <c r="L1092" s="138"/>
      <c r="M1092" s="130"/>
    </row>
    <row r="1093" spans="1:13" ht="14.25" hidden="1" customHeight="1" outlineLevel="1" x14ac:dyDescent="0.2">
      <c r="A1093" s="130">
        <v>49</v>
      </c>
      <c r="B1093" s="186" t="s">
        <v>453</v>
      </c>
      <c r="C1093" s="186" t="s">
        <v>102</v>
      </c>
      <c r="D1093" s="130">
        <v>4</v>
      </c>
      <c r="E1093" s="149">
        <v>484</v>
      </c>
      <c r="F1093" s="130"/>
      <c r="G1093" s="138"/>
      <c r="H1093" s="130">
        <v>9680</v>
      </c>
      <c r="I1093" s="130">
        <v>67760</v>
      </c>
      <c r="J1093" s="130">
        <v>18822</v>
      </c>
      <c r="K1093" s="130">
        <v>5378</v>
      </c>
      <c r="L1093" s="138"/>
      <c r="M1093" s="130"/>
    </row>
    <row r="1094" spans="1:13" ht="14.25" hidden="1" customHeight="1" outlineLevel="1" x14ac:dyDescent="0.2">
      <c r="A1094" s="130">
        <v>49</v>
      </c>
      <c r="B1094" s="186" t="s">
        <v>453</v>
      </c>
      <c r="C1094" s="186" t="s">
        <v>102</v>
      </c>
      <c r="D1094" s="130">
        <v>5</v>
      </c>
      <c r="E1094" s="149">
        <v>495</v>
      </c>
      <c r="F1094" s="130"/>
      <c r="G1094" s="138"/>
      <c r="H1094" s="130">
        <v>9900</v>
      </c>
      <c r="I1094" s="130">
        <v>69300</v>
      </c>
      <c r="J1094" s="130">
        <v>19250</v>
      </c>
      <c r="K1094" s="130">
        <v>5500</v>
      </c>
      <c r="L1094" s="138"/>
      <c r="M1094" s="130"/>
    </row>
    <row r="1095" spans="1:13" ht="14.25" hidden="1" customHeight="1" outlineLevel="1" x14ac:dyDescent="0.2">
      <c r="A1095" s="130">
        <v>49</v>
      </c>
      <c r="B1095" s="186" t="s">
        <v>453</v>
      </c>
      <c r="C1095" s="186" t="s">
        <v>102</v>
      </c>
      <c r="D1095" s="130">
        <v>6</v>
      </c>
      <c r="E1095" s="149">
        <v>506</v>
      </c>
      <c r="F1095" s="130"/>
      <c r="G1095" s="138"/>
      <c r="H1095" s="130">
        <v>10120</v>
      </c>
      <c r="I1095" s="130">
        <v>70840</v>
      </c>
      <c r="J1095" s="130">
        <v>19678</v>
      </c>
      <c r="K1095" s="130">
        <v>5622</v>
      </c>
      <c r="L1095" s="138"/>
      <c r="M1095" s="130"/>
    </row>
    <row r="1096" spans="1:13" ht="14.25" hidden="1" customHeight="1" outlineLevel="1" x14ac:dyDescent="0.2">
      <c r="A1096" s="130">
        <v>49</v>
      </c>
      <c r="B1096" s="186" t="s">
        <v>453</v>
      </c>
      <c r="C1096" s="186" t="s">
        <v>102</v>
      </c>
      <c r="D1096" s="130">
        <v>7</v>
      </c>
      <c r="E1096" s="149">
        <v>512</v>
      </c>
      <c r="F1096" s="130"/>
      <c r="G1096" s="138"/>
      <c r="H1096" s="130">
        <v>10240</v>
      </c>
      <c r="I1096" s="130">
        <v>71680</v>
      </c>
      <c r="J1096" s="130">
        <v>19911</v>
      </c>
      <c r="K1096" s="130">
        <v>5689</v>
      </c>
      <c r="L1096" s="138"/>
      <c r="M1096" s="130"/>
    </row>
    <row r="1097" spans="1:13" ht="14.25" hidden="1" customHeight="1" outlineLevel="1" x14ac:dyDescent="0.2">
      <c r="A1097" s="130">
        <v>49</v>
      </c>
      <c r="B1097" s="186" t="s">
        <v>453</v>
      </c>
      <c r="C1097" s="186" t="s">
        <v>102</v>
      </c>
      <c r="D1097" s="130">
        <v>8</v>
      </c>
      <c r="E1097" s="149">
        <v>517</v>
      </c>
      <c r="F1097" s="130"/>
      <c r="G1097" s="138"/>
      <c r="H1097" s="130">
        <v>10340</v>
      </c>
      <c r="I1097" s="130">
        <v>72380</v>
      </c>
      <c r="J1097" s="130">
        <v>20106</v>
      </c>
      <c r="K1097" s="130">
        <v>5744</v>
      </c>
      <c r="L1097" s="138"/>
      <c r="M1097" s="130"/>
    </row>
    <row r="1098" spans="1:13" ht="14.25" hidden="1" customHeight="1" outlineLevel="1" x14ac:dyDescent="0.2">
      <c r="A1098" s="130">
        <v>49</v>
      </c>
      <c r="B1098" s="186" t="s">
        <v>453</v>
      </c>
      <c r="C1098" s="186" t="s">
        <v>102</v>
      </c>
      <c r="D1098" s="130">
        <v>9</v>
      </c>
      <c r="E1098" s="149">
        <v>528</v>
      </c>
      <c r="F1098" s="130"/>
      <c r="G1098" s="138"/>
      <c r="H1098" s="130">
        <v>10560</v>
      </c>
      <c r="I1098" s="130">
        <v>73920</v>
      </c>
      <c r="J1098" s="130">
        <v>20533</v>
      </c>
      <c r="K1098" s="130">
        <v>5867</v>
      </c>
      <c r="L1098" s="138"/>
      <c r="M1098" s="130"/>
    </row>
    <row r="1099" spans="1:13" ht="14.25" hidden="1" customHeight="1" outlineLevel="1" x14ac:dyDescent="0.2">
      <c r="A1099" s="130">
        <v>49</v>
      </c>
      <c r="B1099" s="186" t="s">
        <v>453</v>
      </c>
      <c r="C1099" s="186" t="s">
        <v>102</v>
      </c>
      <c r="D1099" s="130">
        <v>10</v>
      </c>
      <c r="E1099" s="149">
        <v>539</v>
      </c>
      <c r="F1099" s="130"/>
      <c r="G1099" s="138"/>
      <c r="H1099" s="130">
        <v>10780</v>
      </c>
      <c r="I1099" s="130">
        <v>75460</v>
      </c>
      <c r="J1099" s="130">
        <v>20961</v>
      </c>
      <c r="K1099" s="130">
        <v>5989</v>
      </c>
      <c r="L1099" s="138"/>
      <c r="M1099" s="130"/>
    </row>
    <row r="1100" spans="1:13" ht="14.25" hidden="1" customHeight="1" outlineLevel="1" x14ac:dyDescent="0.2">
      <c r="A1100" s="130">
        <v>49</v>
      </c>
      <c r="B1100" s="186" t="s">
        <v>453</v>
      </c>
      <c r="C1100" s="186" t="s">
        <v>102</v>
      </c>
      <c r="D1100" s="130">
        <v>11</v>
      </c>
      <c r="E1100" s="149">
        <v>545</v>
      </c>
      <c r="F1100" s="130"/>
      <c r="G1100" s="138"/>
      <c r="H1100" s="130">
        <v>10900</v>
      </c>
      <c r="I1100" s="130">
        <v>76300</v>
      </c>
      <c r="J1100" s="130">
        <v>21194</v>
      </c>
      <c r="K1100" s="130">
        <v>6056</v>
      </c>
      <c r="L1100" s="138"/>
      <c r="M1100" s="130"/>
    </row>
    <row r="1101" spans="1:13" ht="14.25" hidden="1" customHeight="1" outlineLevel="1" x14ac:dyDescent="0.2">
      <c r="A1101" s="130">
        <v>49</v>
      </c>
      <c r="B1101" s="186" t="s">
        <v>453</v>
      </c>
      <c r="C1101" s="186" t="s">
        <v>102</v>
      </c>
      <c r="D1101" s="130">
        <v>12</v>
      </c>
      <c r="E1101" s="149">
        <v>550</v>
      </c>
      <c r="F1101" s="130"/>
      <c r="G1101" s="138"/>
      <c r="H1101" s="130">
        <v>11000</v>
      </c>
      <c r="I1101" s="130">
        <v>77000</v>
      </c>
      <c r="J1101" s="130">
        <v>21389</v>
      </c>
      <c r="K1101" s="130">
        <v>6111</v>
      </c>
      <c r="L1101" s="138"/>
      <c r="M1101" s="130"/>
    </row>
    <row r="1102" spans="1:13" ht="14.25" hidden="1" customHeight="1" outlineLevel="1" x14ac:dyDescent="0.2">
      <c r="A1102" s="130">
        <v>49</v>
      </c>
      <c r="B1102" s="186" t="s">
        <v>453</v>
      </c>
      <c r="C1102" s="186" t="s">
        <v>103</v>
      </c>
      <c r="D1102" s="130">
        <v>1</v>
      </c>
      <c r="E1102" s="149">
        <v>578</v>
      </c>
      <c r="F1102" s="130"/>
      <c r="G1102" s="138"/>
      <c r="H1102" s="130">
        <v>11560</v>
      </c>
      <c r="I1102" s="130">
        <v>80920</v>
      </c>
      <c r="J1102" s="130">
        <v>22478</v>
      </c>
      <c r="K1102" s="130">
        <v>6422</v>
      </c>
      <c r="L1102" s="138"/>
      <c r="M1102" s="130"/>
    </row>
    <row r="1103" spans="1:13" ht="14.25" customHeight="1" collapsed="1" x14ac:dyDescent="0.2">
      <c r="A1103" s="128">
        <v>50</v>
      </c>
      <c r="B1103" s="185" t="s">
        <v>454</v>
      </c>
      <c r="C1103" s="185" t="s">
        <v>101</v>
      </c>
      <c r="D1103" s="128">
        <v>1</v>
      </c>
      <c r="E1103" s="148">
        <v>253</v>
      </c>
      <c r="F1103" s="128"/>
      <c r="G1103" s="137"/>
      <c r="H1103" s="128">
        <v>7590</v>
      </c>
      <c r="I1103" s="128">
        <v>68310</v>
      </c>
      <c r="J1103" s="128">
        <v>8539</v>
      </c>
      <c r="K1103" s="128">
        <v>3795</v>
      </c>
      <c r="L1103" s="137"/>
      <c r="M1103" s="128"/>
    </row>
    <row r="1104" spans="1:13" ht="14.25" hidden="1" customHeight="1" outlineLevel="1" x14ac:dyDescent="0.2">
      <c r="A1104" s="130">
        <v>50</v>
      </c>
      <c r="B1104" s="186" t="s">
        <v>454</v>
      </c>
      <c r="C1104" s="186" t="s">
        <v>101</v>
      </c>
      <c r="D1104" s="130">
        <v>2</v>
      </c>
      <c r="E1104" s="149">
        <v>281</v>
      </c>
      <c r="F1104" s="130"/>
      <c r="G1104" s="138"/>
      <c r="H1104" s="130">
        <v>8430</v>
      </c>
      <c r="I1104" s="130">
        <v>75870</v>
      </c>
      <c r="J1104" s="130">
        <v>9484</v>
      </c>
      <c r="K1104" s="130">
        <v>4215</v>
      </c>
      <c r="L1104" s="138"/>
      <c r="M1104" s="130"/>
    </row>
    <row r="1105" spans="1:13" ht="14.25" hidden="1" customHeight="1" outlineLevel="1" x14ac:dyDescent="0.2">
      <c r="A1105" s="130">
        <v>50</v>
      </c>
      <c r="B1105" s="186" t="s">
        <v>454</v>
      </c>
      <c r="C1105" s="186" t="s">
        <v>101</v>
      </c>
      <c r="D1105" s="130">
        <v>3</v>
      </c>
      <c r="E1105" s="149">
        <v>314</v>
      </c>
      <c r="F1105" s="130"/>
      <c r="G1105" s="138"/>
      <c r="H1105" s="130">
        <v>9420</v>
      </c>
      <c r="I1105" s="130">
        <v>84780</v>
      </c>
      <c r="J1105" s="130">
        <v>10598</v>
      </c>
      <c r="K1105" s="130">
        <v>4710</v>
      </c>
      <c r="L1105" s="138"/>
      <c r="M1105" s="130"/>
    </row>
    <row r="1106" spans="1:13" ht="14.25" hidden="1" customHeight="1" outlineLevel="1" x14ac:dyDescent="0.2">
      <c r="A1106" s="130">
        <v>50</v>
      </c>
      <c r="B1106" s="186" t="s">
        <v>454</v>
      </c>
      <c r="C1106" s="186" t="s">
        <v>101</v>
      </c>
      <c r="D1106" s="130">
        <v>4</v>
      </c>
      <c r="E1106" s="149">
        <v>341</v>
      </c>
      <c r="F1106" s="130"/>
      <c r="G1106" s="138"/>
      <c r="H1106" s="130">
        <v>10230</v>
      </c>
      <c r="I1106" s="130">
        <v>92070</v>
      </c>
      <c r="J1106" s="130">
        <v>11509</v>
      </c>
      <c r="K1106" s="130">
        <v>5115</v>
      </c>
      <c r="L1106" s="138"/>
      <c r="M1106" s="130"/>
    </row>
    <row r="1107" spans="1:13" ht="14.25" hidden="1" customHeight="1" outlineLevel="1" x14ac:dyDescent="0.2">
      <c r="A1107" s="130">
        <v>50</v>
      </c>
      <c r="B1107" s="186" t="s">
        <v>454</v>
      </c>
      <c r="C1107" s="186" t="s">
        <v>101</v>
      </c>
      <c r="D1107" s="130">
        <v>5</v>
      </c>
      <c r="E1107" s="149">
        <v>374</v>
      </c>
      <c r="F1107" s="130"/>
      <c r="G1107" s="138"/>
      <c r="H1107" s="130">
        <v>11220</v>
      </c>
      <c r="I1107" s="130">
        <v>100980</v>
      </c>
      <c r="J1107" s="130">
        <v>12622</v>
      </c>
      <c r="K1107" s="130">
        <v>5610</v>
      </c>
      <c r="L1107" s="138"/>
      <c r="M1107" s="130"/>
    </row>
    <row r="1108" spans="1:13" ht="14.25" hidden="1" customHeight="1" outlineLevel="1" x14ac:dyDescent="0.2">
      <c r="A1108" s="130">
        <v>50</v>
      </c>
      <c r="B1108" s="186" t="s">
        <v>454</v>
      </c>
      <c r="C1108" s="186" t="s">
        <v>101</v>
      </c>
      <c r="D1108" s="130">
        <v>6</v>
      </c>
      <c r="E1108" s="149">
        <v>418</v>
      </c>
      <c r="F1108" s="130"/>
      <c r="G1108" s="138"/>
      <c r="H1108" s="130">
        <v>12540</v>
      </c>
      <c r="I1108" s="130">
        <v>112860</v>
      </c>
      <c r="J1108" s="130">
        <v>14108</v>
      </c>
      <c r="K1108" s="130">
        <v>6270</v>
      </c>
      <c r="L1108" s="138"/>
      <c r="M1108" s="130"/>
    </row>
    <row r="1109" spans="1:13" ht="14.25" hidden="1" customHeight="1" outlineLevel="1" x14ac:dyDescent="0.2">
      <c r="A1109" s="130">
        <v>50</v>
      </c>
      <c r="B1109" s="186" t="s">
        <v>454</v>
      </c>
      <c r="C1109" s="186" t="s">
        <v>101</v>
      </c>
      <c r="D1109" s="130">
        <v>7</v>
      </c>
      <c r="E1109" s="149">
        <v>457</v>
      </c>
      <c r="F1109" s="130"/>
      <c r="G1109" s="138"/>
      <c r="H1109" s="130">
        <v>13710</v>
      </c>
      <c r="I1109" s="130">
        <v>123390</v>
      </c>
      <c r="J1109" s="130">
        <v>15424</v>
      </c>
      <c r="K1109" s="130">
        <v>6855</v>
      </c>
      <c r="L1109" s="138"/>
      <c r="M1109" s="130"/>
    </row>
    <row r="1110" spans="1:13" ht="14.25" hidden="1" customHeight="1" outlineLevel="1" x14ac:dyDescent="0.2">
      <c r="A1110" s="130">
        <v>50</v>
      </c>
      <c r="B1110" s="186" t="s">
        <v>454</v>
      </c>
      <c r="C1110" s="186" t="s">
        <v>101</v>
      </c>
      <c r="D1110" s="130">
        <v>8</v>
      </c>
      <c r="E1110" s="149">
        <v>506</v>
      </c>
      <c r="F1110" s="130"/>
      <c r="G1110" s="138"/>
      <c r="H1110" s="130">
        <v>15180</v>
      </c>
      <c r="I1110" s="130">
        <v>136620</v>
      </c>
      <c r="J1110" s="130">
        <v>17078</v>
      </c>
      <c r="K1110" s="130">
        <v>7590</v>
      </c>
      <c r="L1110" s="138"/>
      <c r="M1110" s="130"/>
    </row>
    <row r="1111" spans="1:13" ht="14.25" hidden="1" customHeight="1" outlineLevel="1" x14ac:dyDescent="0.2">
      <c r="A1111" s="130">
        <v>50</v>
      </c>
      <c r="B1111" s="186" t="s">
        <v>454</v>
      </c>
      <c r="C1111" s="186" t="s">
        <v>101</v>
      </c>
      <c r="D1111" s="130">
        <v>9</v>
      </c>
      <c r="E1111" s="149">
        <v>550</v>
      </c>
      <c r="F1111" s="130"/>
      <c r="G1111" s="138"/>
      <c r="H1111" s="130">
        <v>16500</v>
      </c>
      <c r="I1111" s="130">
        <v>148500</v>
      </c>
      <c r="J1111" s="130">
        <v>18562</v>
      </c>
      <c r="K1111" s="130">
        <v>8250</v>
      </c>
      <c r="L1111" s="138"/>
      <c r="M1111" s="130"/>
    </row>
    <row r="1112" spans="1:13" ht="14.25" hidden="1" customHeight="1" outlineLevel="1" x14ac:dyDescent="0.2">
      <c r="A1112" s="130">
        <v>50</v>
      </c>
      <c r="B1112" s="186" t="s">
        <v>454</v>
      </c>
      <c r="C1112" s="186" t="s">
        <v>101</v>
      </c>
      <c r="D1112" s="130">
        <v>10</v>
      </c>
      <c r="E1112" s="149">
        <v>611</v>
      </c>
      <c r="F1112" s="130"/>
      <c r="G1112" s="138"/>
      <c r="H1112" s="130">
        <v>18330</v>
      </c>
      <c r="I1112" s="130">
        <v>164970</v>
      </c>
      <c r="J1112" s="130">
        <v>20621</v>
      </c>
      <c r="K1112" s="130">
        <v>9165</v>
      </c>
      <c r="L1112" s="138"/>
      <c r="M1112" s="130"/>
    </row>
    <row r="1113" spans="1:13" ht="14.25" hidden="1" customHeight="1" outlineLevel="1" x14ac:dyDescent="0.2">
      <c r="A1113" s="130">
        <v>50</v>
      </c>
      <c r="B1113" s="186" t="s">
        <v>454</v>
      </c>
      <c r="C1113" s="186" t="s">
        <v>101</v>
      </c>
      <c r="D1113" s="130">
        <v>11</v>
      </c>
      <c r="E1113" s="149">
        <v>671</v>
      </c>
      <c r="F1113" s="130"/>
      <c r="G1113" s="138"/>
      <c r="H1113" s="130">
        <v>20130</v>
      </c>
      <c r="I1113" s="130">
        <v>181170</v>
      </c>
      <c r="J1113" s="130">
        <v>22646</v>
      </c>
      <c r="K1113" s="130">
        <v>10065</v>
      </c>
      <c r="L1113" s="138"/>
      <c r="M1113" s="130"/>
    </row>
    <row r="1114" spans="1:13" ht="14.25" hidden="1" customHeight="1" outlineLevel="1" x14ac:dyDescent="0.2">
      <c r="A1114" s="130">
        <v>50</v>
      </c>
      <c r="B1114" s="186" t="s">
        <v>454</v>
      </c>
      <c r="C1114" s="186" t="s">
        <v>101</v>
      </c>
      <c r="D1114" s="130">
        <v>12</v>
      </c>
      <c r="E1114" s="149">
        <v>732</v>
      </c>
      <c r="F1114" s="130"/>
      <c r="G1114" s="138"/>
      <c r="H1114" s="130">
        <v>21960</v>
      </c>
      <c r="I1114" s="130">
        <v>197640</v>
      </c>
      <c r="J1114" s="130">
        <v>24705</v>
      </c>
      <c r="K1114" s="130">
        <v>10980</v>
      </c>
      <c r="L1114" s="138"/>
      <c r="M1114" s="130"/>
    </row>
    <row r="1115" spans="1:13" ht="14.25" hidden="1" customHeight="1" outlineLevel="1" x14ac:dyDescent="0.2">
      <c r="A1115" s="130">
        <v>50</v>
      </c>
      <c r="B1115" s="186" t="s">
        <v>454</v>
      </c>
      <c r="C1115" s="186" t="s">
        <v>102</v>
      </c>
      <c r="D1115" s="130">
        <v>1</v>
      </c>
      <c r="E1115" s="149">
        <v>732</v>
      </c>
      <c r="F1115" s="130"/>
      <c r="G1115" s="138"/>
      <c r="H1115" s="130">
        <v>21960</v>
      </c>
      <c r="I1115" s="130">
        <v>197640</v>
      </c>
      <c r="J1115" s="130">
        <v>24705</v>
      </c>
      <c r="K1115" s="130">
        <v>10980</v>
      </c>
      <c r="L1115" s="138"/>
      <c r="M1115" s="130"/>
    </row>
    <row r="1116" spans="1:13" ht="14.25" hidden="1" customHeight="1" outlineLevel="1" x14ac:dyDescent="0.2">
      <c r="A1116" s="130">
        <v>50</v>
      </c>
      <c r="B1116" s="186" t="s">
        <v>454</v>
      </c>
      <c r="C1116" s="186" t="s">
        <v>102</v>
      </c>
      <c r="D1116" s="130">
        <v>2</v>
      </c>
      <c r="E1116" s="149">
        <v>748</v>
      </c>
      <c r="F1116" s="130"/>
      <c r="G1116" s="138"/>
      <c r="H1116" s="130">
        <v>22440</v>
      </c>
      <c r="I1116" s="130">
        <v>201960</v>
      </c>
      <c r="J1116" s="130">
        <v>25245</v>
      </c>
      <c r="K1116" s="130">
        <v>11220</v>
      </c>
      <c r="L1116" s="138"/>
      <c r="M1116" s="130"/>
    </row>
    <row r="1117" spans="1:13" ht="14.25" hidden="1" customHeight="1" outlineLevel="1" x14ac:dyDescent="0.2">
      <c r="A1117" s="130">
        <v>50</v>
      </c>
      <c r="B1117" s="186" t="s">
        <v>454</v>
      </c>
      <c r="C1117" s="186" t="s">
        <v>102</v>
      </c>
      <c r="D1117" s="130">
        <v>3</v>
      </c>
      <c r="E1117" s="149">
        <v>759</v>
      </c>
      <c r="F1117" s="130"/>
      <c r="G1117" s="138"/>
      <c r="H1117" s="130">
        <v>22770</v>
      </c>
      <c r="I1117" s="130">
        <v>204930</v>
      </c>
      <c r="J1117" s="130">
        <v>25616</v>
      </c>
      <c r="K1117" s="130">
        <v>11385</v>
      </c>
      <c r="L1117" s="138"/>
      <c r="M1117" s="130"/>
    </row>
    <row r="1118" spans="1:13" ht="14.25" hidden="1" customHeight="1" outlineLevel="1" x14ac:dyDescent="0.2">
      <c r="A1118" s="130">
        <v>50</v>
      </c>
      <c r="B1118" s="186" t="s">
        <v>454</v>
      </c>
      <c r="C1118" s="186" t="s">
        <v>102</v>
      </c>
      <c r="D1118" s="130">
        <v>4</v>
      </c>
      <c r="E1118" s="149">
        <v>770</v>
      </c>
      <c r="F1118" s="130"/>
      <c r="G1118" s="138"/>
      <c r="H1118" s="130">
        <v>23100</v>
      </c>
      <c r="I1118" s="130">
        <v>207900</v>
      </c>
      <c r="J1118" s="130">
        <v>25988</v>
      </c>
      <c r="K1118" s="130">
        <v>11550</v>
      </c>
      <c r="L1118" s="138"/>
      <c r="M1118" s="130"/>
    </row>
    <row r="1119" spans="1:13" ht="14.25" hidden="1" customHeight="1" outlineLevel="1" x14ac:dyDescent="0.2">
      <c r="A1119" s="130">
        <v>50</v>
      </c>
      <c r="B1119" s="186" t="s">
        <v>454</v>
      </c>
      <c r="C1119" s="186" t="s">
        <v>102</v>
      </c>
      <c r="D1119" s="130">
        <v>5</v>
      </c>
      <c r="E1119" s="149">
        <v>787</v>
      </c>
      <c r="F1119" s="130"/>
      <c r="G1119" s="138"/>
      <c r="H1119" s="130">
        <v>23610</v>
      </c>
      <c r="I1119" s="130">
        <v>212490</v>
      </c>
      <c r="J1119" s="130">
        <v>26561</v>
      </c>
      <c r="K1119" s="130">
        <v>11805</v>
      </c>
      <c r="L1119" s="138"/>
      <c r="M1119" s="130"/>
    </row>
    <row r="1120" spans="1:13" ht="14.25" hidden="1" customHeight="1" outlineLevel="1" x14ac:dyDescent="0.2">
      <c r="A1120" s="130">
        <v>50</v>
      </c>
      <c r="B1120" s="186" t="s">
        <v>454</v>
      </c>
      <c r="C1120" s="186" t="s">
        <v>102</v>
      </c>
      <c r="D1120" s="130">
        <v>6</v>
      </c>
      <c r="E1120" s="149">
        <v>803</v>
      </c>
      <c r="F1120" s="130"/>
      <c r="G1120" s="138"/>
      <c r="H1120" s="130">
        <v>24090</v>
      </c>
      <c r="I1120" s="130">
        <v>216810</v>
      </c>
      <c r="J1120" s="130">
        <v>27101</v>
      </c>
      <c r="K1120" s="130">
        <v>12045</v>
      </c>
      <c r="L1120" s="138"/>
      <c r="M1120" s="130"/>
    </row>
    <row r="1121" spans="1:13" ht="14.25" hidden="1" customHeight="1" outlineLevel="1" x14ac:dyDescent="0.2">
      <c r="A1121" s="130">
        <v>50</v>
      </c>
      <c r="B1121" s="186" t="s">
        <v>454</v>
      </c>
      <c r="C1121" s="186" t="s">
        <v>102</v>
      </c>
      <c r="D1121" s="130">
        <v>7</v>
      </c>
      <c r="E1121" s="149">
        <v>814</v>
      </c>
      <c r="F1121" s="130"/>
      <c r="G1121" s="138"/>
      <c r="H1121" s="130">
        <v>24420</v>
      </c>
      <c r="I1121" s="130">
        <v>219780</v>
      </c>
      <c r="J1121" s="130">
        <v>27472</v>
      </c>
      <c r="K1121" s="130">
        <v>12210</v>
      </c>
      <c r="L1121" s="138"/>
      <c r="M1121" s="130"/>
    </row>
    <row r="1122" spans="1:13" ht="14.25" hidden="1" customHeight="1" outlineLevel="1" x14ac:dyDescent="0.2">
      <c r="A1122" s="130">
        <v>50</v>
      </c>
      <c r="B1122" s="186" t="s">
        <v>454</v>
      </c>
      <c r="C1122" s="186" t="s">
        <v>102</v>
      </c>
      <c r="D1122" s="130">
        <v>8</v>
      </c>
      <c r="E1122" s="149">
        <v>825</v>
      </c>
      <c r="F1122" s="130"/>
      <c r="G1122" s="138"/>
      <c r="H1122" s="130">
        <v>24750</v>
      </c>
      <c r="I1122" s="130">
        <v>222750</v>
      </c>
      <c r="J1122" s="130">
        <v>27844</v>
      </c>
      <c r="K1122" s="130">
        <v>12375</v>
      </c>
      <c r="L1122" s="138"/>
      <c r="M1122" s="130"/>
    </row>
    <row r="1123" spans="1:13" ht="14.25" hidden="1" customHeight="1" outlineLevel="1" x14ac:dyDescent="0.2">
      <c r="A1123" s="130">
        <v>50</v>
      </c>
      <c r="B1123" s="186" t="s">
        <v>454</v>
      </c>
      <c r="C1123" s="186" t="s">
        <v>102</v>
      </c>
      <c r="D1123" s="130">
        <v>9</v>
      </c>
      <c r="E1123" s="149">
        <v>842</v>
      </c>
      <c r="F1123" s="130"/>
      <c r="G1123" s="138"/>
      <c r="H1123" s="130">
        <v>25260</v>
      </c>
      <c r="I1123" s="130">
        <v>227340</v>
      </c>
      <c r="J1123" s="130">
        <v>28418</v>
      </c>
      <c r="K1123" s="130">
        <v>12630</v>
      </c>
      <c r="L1123" s="138"/>
      <c r="M1123" s="130"/>
    </row>
    <row r="1124" spans="1:13" ht="14.25" hidden="1" customHeight="1" outlineLevel="1" x14ac:dyDescent="0.2">
      <c r="A1124" s="130">
        <v>50</v>
      </c>
      <c r="B1124" s="186" t="s">
        <v>454</v>
      </c>
      <c r="C1124" s="186" t="s">
        <v>102</v>
      </c>
      <c r="D1124" s="130">
        <v>10</v>
      </c>
      <c r="E1124" s="149">
        <v>853</v>
      </c>
      <c r="F1124" s="130"/>
      <c r="G1124" s="138"/>
      <c r="H1124" s="130">
        <v>25590</v>
      </c>
      <c r="I1124" s="130">
        <v>230310</v>
      </c>
      <c r="J1124" s="130">
        <v>28789</v>
      </c>
      <c r="K1124" s="130">
        <v>12795</v>
      </c>
      <c r="L1124" s="138"/>
      <c r="M1124" s="130"/>
    </row>
    <row r="1125" spans="1:13" ht="14.25" hidden="1" customHeight="1" outlineLevel="1" x14ac:dyDescent="0.2">
      <c r="A1125" s="130">
        <v>50</v>
      </c>
      <c r="B1125" s="186" t="s">
        <v>454</v>
      </c>
      <c r="C1125" s="186" t="s">
        <v>102</v>
      </c>
      <c r="D1125" s="130">
        <v>11</v>
      </c>
      <c r="E1125" s="149">
        <v>869</v>
      </c>
      <c r="F1125" s="130"/>
      <c r="G1125" s="138"/>
      <c r="H1125" s="130">
        <v>26070</v>
      </c>
      <c r="I1125" s="130">
        <v>234630</v>
      </c>
      <c r="J1125" s="130">
        <v>29329</v>
      </c>
      <c r="K1125" s="130">
        <v>13035</v>
      </c>
      <c r="L1125" s="138"/>
      <c r="M1125" s="130"/>
    </row>
    <row r="1126" spans="1:13" ht="14.25" hidden="1" customHeight="1" outlineLevel="1" x14ac:dyDescent="0.2">
      <c r="A1126" s="130">
        <v>50</v>
      </c>
      <c r="B1126" s="186" t="s">
        <v>454</v>
      </c>
      <c r="C1126" s="186" t="s">
        <v>102</v>
      </c>
      <c r="D1126" s="130">
        <v>12</v>
      </c>
      <c r="E1126" s="149">
        <v>880</v>
      </c>
      <c r="F1126" s="130"/>
      <c r="G1126" s="138"/>
      <c r="H1126" s="130">
        <v>26400</v>
      </c>
      <c r="I1126" s="130">
        <v>237600</v>
      </c>
      <c r="J1126" s="130">
        <v>29700</v>
      </c>
      <c r="K1126" s="130">
        <v>13200</v>
      </c>
      <c r="L1126" s="138"/>
      <c r="M1126" s="130"/>
    </row>
    <row r="1127" spans="1:13" ht="14.25" hidden="1" customHeight="1" outlineLevel="1" x14ac:dyDescent="0.2">
      <c r="A1127" s="130">
        <v>50</v>
      </c>
      <c r="B1127" s="186" t="s">
        <v>454</v>
      </c>
      <c r="C1127" s="186" t="s">
        <v>103</v>
      </c>
      <c r="D1127" s="130">
        <v>1</v>
      </c>
      <c r="E1127" s="149">
        <v>924</v>
      </c>
      <c r="F1127" s="130"/>
      <c r="G1127" s="138"/>
      <c r="H1127" s="130">
        <v>27720</v>
      </c>
      <c r="I1127" s="130">
        <v>249480</v>
      </c>
      <c r="J1127" s="130">
        <v>31185</v>
      </c>
      <c r="K1127" s="130">
        <v>13860</v>
      </c>
      <c r="L1127" s="138"/>
      <c r="M1127" s="130"/>
    </row>
    <row r="1128" spans="1:13" ht="14.25" customHeight="1" collapsed="1" x14ac:dyDescent="0.2">
      <c r="A1128" s="128">
        <v>51</v>
      </c>
      <c r="B1128" s="185" t="s">
        <v>455</v>
      </c>
      <c r="C1128" s="185" t="s">
        <v>101</v>
      </c>
      <c r="D1128" s="128">
        <v>1</v>
      </c>
      <c r="E1128" s="128">
        <v>532</v>
      </c>
      <c r="F1128" s="128"/>
      <c r="G1128" s="137"/>
      <c r="H1128" s="128">
        <v>2660</v>
      </c>
      <c r="I1128" s="128">
        <v>2660</v>
      </c>
      <c r="J1128" s="128" t="s">
        <v>123</v>
      </c>
      <c r="K1128" s="128">
        <v>887</v>
      </c>
      <c r="L1128" s="137"/>
      <c r="M1128" s="128"/>
    </row>
    <row r="1129" spans="1:13" ht="14.25" hidden="1" customHeight="1" outlineLevel="1" x14ac:dyDescent="0.2">
      <c r="A1129" s="130">
        <v>51</v>
      </c>
      <c r="B1129" s="186" t="s">
        <v>455</v>
      </c>
      <c r="C1129" s="186" t="s">
        <v>101</v>
      </c>
      <c r="D1129" s="130">
        <v>2</v>
      </c>
      <c r="E1129" s="130">
        <v>584</v>
      </c>
      <c r="F1129" s="130"/>
      <c r="G1129" s="138"/>
      <c r="H1129" s="130">
        <v>2920</v>
      </c>
      <c r="I1129" s="130">
        <v>2920</v>
      </c>
      <c r="J1129" s="130" t="s">
        <v>123</v>
      </c>
      <c r="K1129" s="130">
        <v>973</v>
      </c>
      <c r="L1129" s="138"/>
      <c r="M1129" s="130"/>
    </row>
    <row r="1130" spans="1:13" ht="14.25" hidden="1" customHeight="1" outlineLevel="1" x14ac:dyDescent="0.2">
      <c r="A1130" s="130">
        <v>51</v>
      </c>
      <c r="B1130" s="186" t="s">
        <v>455</v>
      </c>
      <c r="C1130" s="186" t="s">
        <v>101</v>
      </c>
      <c r="D1130" s="130">
        <v>3</v>
      </c>
      <c r="E1130" s="130">
        <v>641</v>
      </c>
      <c r="F1130" s="130"/>
      <c r="G1130" s="138"/>
      <c r="H1130" s="130">
        <v>3205</v>
      </c>
      <c r="I1130" s="130">
        <v>3205</v>
      </c>
      <c r="J1130" s="130" t="s">
        <v>123</v>
      </c>
      <c r="K1130" s="130">
        <v>1068</v>
      </c>
      <c r="L1130" s="138"/>
      <c r="M1130" s="130"/>
    </row>
    <row r="1131" spans="1:13" ht="14.25" hidden="1" customHeight="1" outlineLevel="1" x14ac:dyDescent="0.2">
      <c r="A1131" s="130">
        <v>51</v>
      </c>
      <c r="B1131" s="186" t="s">
        <v>455</v>
      </c>
      <c r="C1131" s="186" t="s">
        <v>101</v>
      </c>
      <c r="D1131" s="130">
        <v>4</v>
      </c>
      <c r="E1131" s="130">
        <v>705</v>
      </c>
      <c r="F1131" s="130"/>
      <c r="G1131" s="138"/>
      <c r="H1131" s="130">
        <v>3525</v>
      </c>
      <c r="I1131" s="130">
        <v>3525</v>
      </c>
      <c r="J1131" s="130" t="s">
        <v>123</v>
      </c>
      <c r="K1131" s="130">
        <v>1175</v>
      </c>
      <c r="L1131" s="138"/>
      <c r="M1131" s="130"/>
    </row>
    <row r="1132" spans="1:13" ht="14.25" hidden="1" customHeight="1" outlineLevel="1" x14ac:dyDescent="0.2">
      <c r="A1132" s="130">
        <v>51</v>
      </c>
      <c r="B1132" s="186" t="s">
        <v>455</v>
      </c>
      <c r="C1132" s="186" t="s">
        <v>101</v>
      </c>
      <c r="D1132" s="130">
        <v>5</v>
      </c>
      <c r="E1132" s="130">
        <v>774</v>
      </c>
      <c r="F1132" s="130"/>
      <c r="G1132" s="138"/>
      <c r="H1132" s="130">
        <v>3870</v>
      </c>
      <c r="I1132" s="130">
        <v>3870</v>
      </c>
      <c r="J1132" s="130" t="s">
        <v>123</v>
      </c>
      <c r="K1132" s="130">
        <v>1290</v>
      </c>
      <c r="L1132" s="138"/>
      <c r="M1132" s="130"/>
    </row>
    <row r="1133" spans="1:13" ht="14.25" hidden="1" customHeight="1" outlineLevel="1" x14ac:dyDescent="0.2">
      <c r="A1133" s="130">
        <v>51</v>
      </c>
      <c r="B1133" s="186" t="s">
        <v>455</v>
      </c>
      <c r="C1133" s="186" t="s">
        <v>101</v>
      </c>
      <c r="D1133" s="130">
        <v>6</v>
      </c>
      <c r="E1133" s="130">
        <v>851</v>
      </c>
      <c r="F1133" s="130"/>
      <c r="G1133" s="138"/>
      <c r="H1133" s="130">
        <v>4255</v>
      </c>
      <c r="I1133" s="130">
        <v>4255</v>
      </c>
      <c r="J1133" s="130" t="s">
        <v>123</v>
      </c>
      <c r="K1133" s="130">
        <v>1418</v>
      </c>
      <c r="L1133" s="138"/>
      <c r="M1133" s="130"/>
    </row>
    <row r="1134" spans="1:13" ht="14.25" hidden="1" customHeight="1" outlineLevel="1" x14ac:dyDescent="0.2">
      <c r="A1134" s="130">
        <v>51</v>
      </c>
      <c r="B1134" s="186" t="s">
        <v>455</v>
      </c>
      <c r="C1134" s="186" t="s">
        <v>101</v>
      </c>
      <c r="D1134" s="130">
        <v>7</v>
      </c>
      <c r="E1134" s="130">
        <v>937</v>
      </c>
      <c r="F1134" s="130"/>
      <c r="G1134" s="138"/>
      <c r="H1134" s="130">
        <v>4685</v>
      </c>
      <c r="I1134" s="130">
        <v>4685</v>
      </c>
      <c r="J1134" s="130" t="s">
        <v>123</v>
      </c>
      <c r="K1134" s="130">
        <v>1562</v>
      </c>
      <c r="L1134" s="138"/>
      <c r="M1134" s="130"/>
    </row>
    <row r="1135" spans="1:13" ht="14.25" hidden="1" customHeight="1" outlineLevel="1" x14ac:dyDescent="0.2">
      <c r="A1135" s="130">
        <v>51</v>
      </c>
      <c r="B1135" s="186" t="s">
        <v>455</v>
      </c>
      <c r="C1135" s="186" t="s">
        <v>101</v>
      </c>
      <c r="D1135" s="130">
        <v>8</v>
      </c>
      <c r="E1135" s="130">
        <v>1029</v>
      </c>
      <c r="F1135" s="130"/>
      <c r="G1135" s="138"/>
      <c r="H1135" s="130">
        <v>5145</v>
      </c>
      <c r="I1135" s="130">
        <v>5145</v>
      </c>
      <c r="J1135" s="130" t="s">
        <v>123</v>
      </c>
      <c r="K1135" s="130">
        <v>1715</v>
      </c>
      <c r="L1135" s="138"/>
      <c r="M1135" s="130"/>
    </row>
    <row r="1136" spans="1:13" ht="14.25" hidden="1" customHeight="1" outlineLevel="1" x14ac:dyDescent="0.2">
      <c r="A1136" s="130">
        <v>51</v>
      </c>
      <c r="B1136" s="186" t="s">
        <v>455</v>
      </c>
      <c r="C1136" s="186" t="s">
        <v>101</v>
      </c>
      <c r="D1136" s="130">
        <v>9</v>
      </c>
      <c r="E1136" s="130">
        <v>1130</v>
      </c>
      <c r="F1136" s="130"/>
      <c r="G1136" s="138"/>
      <c r="H1136" s="130">
        <v>5650</v>
      </c>
      <c r="I1136" s="130">
        <v>5650</v>
      </c>
      <c r="J1136" s="130" t="s">
        <v>123</v>
      </c>
      <c r="K1136" s="130">
        <v>1883</v>
      </c>
      <c r="L1136" s="138"/>
      <c r="M1136" s="130"/>
    </row>
    <row r="1137" spans="1:13" ht="14.25" hidden="1" customHeight="1" outlineLevel="1" x14ac:dyDescent="0.2">
      <c r="A1137" s="130">
        <v>51</v>
      </c>
      <c r="B1137" s="186" t="s">
        <v>455</v>
      </c>
      <c r="C1137" s="186" t="s">
        <v>101</v>
      </c>
      <c r="D1137" s="130">
        <v>10</v>
      </c>
      <c r="E1137" s="130">
        <v>1241</v>
      </c>
      <c r="F1137" s="130"/>
      <c r="G1137" s="138"/>
      <c r="H1137" s="130">
        <v>6205</v>
      </c>
      <c r="I1137" s="130">
        <v>6205</v>
      </c>
      <c r="J1137" s="130" t="s">
        <v>123</v>
      </c>
      <c r="K1137" s="130">
        <v>2068</v>
      </c>
      <c r="L1137" s="138"/>
      <c r="M1137" s="130"/>
    </row>
    <row r="1138" spans="1:13" ht="14.25" hidden="1" customHeight="1" outlineLevel="1" x14ac:dyDescent="0.2">
      <c r="A1138" s="130">
        <v>51</v>
      </c>
      <c r="B1138" s="186" t="s">
        <v>455</v>
      </c>
      <c r="C1138" s="186" t="s">
        <v>101</v>
      </c>
      <c r="D1138" s="130">
        <v>11</v>
      </c>
      <c r="E1138" s="130">
        <v>1365</v>
      </c>
      <c r="F1138" s="130"/>
      <c r="G1138" s="138"/>
      <c r="H1138" s="130">
        <v>6825</v>
      </c>
      <c r="I1138" s="130">
        <v>6825</v>
      </c>
      <c r="J1138" s="130" t="s">
        <v>123</v>
      </c>
      <c r="K1138" s="130">
        <v>2275</v>
      </c>
      <c r="L1138" s="138"/>
      <c r="M1138" s="130"/>
    </row>
    <row r="1139" spans="1:13" ht="14.25" hidden="1" customHeight="1" outlineLevel="1" x14ac:dyDescent="0.2">
      <c r="A1139" s="130">
        <v>51</v>
      </c>
      <c r="B1139" s="186" t="s">
        <v>455</v>
      </c>
      <c r="C1139" s="186" t="s">
        <v>101</v>
      </c>
      <c r="D1139" s="130">
        <v>12</v>
      </c>
      <c r="E1139" s="130">
        <v>1502</v>
      </c>
      <c r="F1139" s="130"/>
      <c r="G1139" s="138"/>
      <c r="H1139" s="130">
        <v>7510</v>
      </c>
      <c r="I1139" s="130">
        <v>7510</v>
      </c>
      <c r="J1139" s="130" t="s">
        <v>123</v>
      </c>
      <c r="K1139" s="130">
        <v>2503</v>
      </c>
      <c r="L1139" s="138"/>
      <c r="M1139" s="130"/>
    </row>
    <row r="1140" spans="1:13" ht="14.25" hidden="1" customHeight="1" outlineLevel="1" x14ac:dyDescent="0.2">
      <c r="A1140" s="130">
        <v>51</v>
      </c>
      <c r="B1140" s="186" t="s">
        <v>455</v>
      </c>
      <c r="C1140" s="186" t="s">
        <v>102</v>
      </c>
      <c r="D1140" s="130">
        <v>1</v>
      </c>
      <c r="E1140" s="130">
        <v>1502</v>
      </c>
      <c r="F1140" s="130"/>
      <c r="G1140" s="138"/>
      <c r="H1140" s="130">
        <v>7510</v>
      </c>
      <c r="I1140" s="130">
        <v>7510</v>
      </c>
      <c r="J1140" s="130" t="s">
        <v>123</v>
      </c>
      <c r="K1140" s="130">
        <v>2503</v>
      </c>
      <c r="L1140" s="138"/>
      <c r="M1140" s="130"/>
    </row>
    <row r="1141" spans="1:13" ht="14.25" hidden="1" customHeight="1" outlineLevel="1" x14ac:dyDescent="0.2">
      <c r="A1141" s="130">
        <v>51</v>
      </c>
      <c r="B1141" s="186" t="s">
        <v>455</v>
      </c>
      <c r="C1141" s="186" t="s">
        <v>102</v>
      </c>
      <c r="D1141" s="130">
        <v>2</v>
      </c>
      <c r="E1141" s="130">
        <v>1527</v>
      </c>
      <c r="F1141" s="130"/>
      <c r="G1141" s="138"/>
      <c r="H1141" s="130">
        <v>7635</v>
      </c>
      <c r="I1141" s="130">
        <v>7635</v>
      </c>
      <c r="J1141" s="130" t="s">
        <v>123</v>
      </c>
      <c r="K1141" s="130">
        <v>2545</v>
      </c>
      <c r="L1141" s="138"/>
      <c r="M1141" s="130"/>
    </row>
    <row r="1142" spans="1:13" ht="14.25" hidden="1" customHeight="1" outlineLevel="1" x14ac:dyDescent="0.2">
      <c r="A1142" s="130">
        <v>51</v>
      </c>
      <c r="B1142" s="186" t="s">
        <v>455</v>
      </c>
      <c r="C1142" s="186" t="s">
        <v>102</v>
      </c>
      <c r="D1142" s="130">
        <v>3</v>
      </c>
      <c r="E1142" s="130">
        <v>1552</v>
      </c>
      <c r="F1142" s="130"/>
      <c r="G1142" s="138"/>
      <c r="H1142" s="130">
        <v>7760</v>
      </c>
      <c r="I1142" s="130">
        <v>7760</v>
      </c>
      <c r="J1142" s="130" t="s">
        <v>123</v>
      </c>
      <c r="K1142" s="130">
        <v>2587</v>
      </c>
      <c r="L1142" s="138"/>
      <c r="M1142" s="130"/>
    </row>
    <row r="1143" spans="1:13" ht="14.25" hidden="1" customHeight="1" outlineLevel="1" x14ac:dyDescent="0.2">
      <c r="A1143" s="130">
        <v>51</v>
      </c>
      <c r="B1143" s="186" t="s">
        <v>455</v>
      </c>
      <c r="C1143" s="186" t="s">
        <v>102</v>
      </c>
      <c r="D1143" s="130">
        <v>4</v>
      </c>
      <c r="E1143" s="130">
        <v>1577</v>
      </c>
      <c r="F1143" s="130"/>
      <c r="G1143" s="138"/>
      <c r="H1143" s="130">
        <v>7885</v>
      </c>
      <c r="I1143" s="130">
        <v>7885</v>
      </c>
      <c r="J1143" s="130" t="s">
        <v>123</v>
      </c>
      <c r="K1143" s="130">
        <v>2628</v>
      </c>
      <c r="L1143" s="138"/>
      <c r="M1143" s="130"/>
    </row>
    <row r="1144" spans="1:13" ht="14.25" hidden="1" customHeight="1" outlineLevel="1" x14ac:dyDescent="0.2">
      <c r="A1144" s="130">
        <v>51</v>
      </c>
      <c r="B1144" s="186" t="s">
        <v>455</v>
      </c>
      <c r="C1144" s="186" t="s">
        <v>102</v>
      </c>
      <c r="D1144" s="130">
        <v>5</v>
      </c>
      <c r="E1144" s="130">
        <v>1602</v>
      </c>
      <c r="F1144" s="130"/>
      <c r="G1144" s="138"/>
      <c r="H1144" s="130">
        <v>8010</v>
      </c>
      <c r="I1144" s="130">
        <v>8010</v>
      </c>
      <c r="J1144" s="130" t="s">
        <v>123</v>
      </c>
      <c r="K1144" s="130">
        <v>2670</v>
      </c>
      <c r="L1144" s="138"/>
      <c r="M1144" s="130"/>
    </row>
    <row r="1145" spans="1:13" ht="14.25" hidden="1" customHeight="1" outlineLevel="1" x14ac:dyDescent="0.2">
      <c r="A1145" s="130">
        <v>51</v>
      </c>
      <c r="B1145" s="186" t="s">
        <v>455</v>
      </c>
      <c r="C1145" s="186" t="s">
        <v>102</v>
      </c>
      <c r="D1145" s="130">
        <v>6</v>
      </c>
      <c r="E1145" s="130">
        <v>1627</v>
      </c>
      <c r="F1145" s="130"/>
      <c r="G1145" s="138"/>
      <c r="H1145" s="130">
        <v>8135</v>
      </c>
      <c r="I1145" s="130">
        <v>8135</v>
      </c>
      <c r="J1145" s="130" t="s">
        <v>123</v>
      </c>
      <c r="K1145" s="130">
        <v>2712</v>
      </c>
      <c r="L1145" s="138"/>
      <c r="M1145" s="130"/>
    </row>
    <row r="1146" spans="1:13" ht="14.25" hidden="1" customHeight="1" outlineLevel="1" x14ac:dyDescent="0.2">
      <c r="A1146" s="130">
        <v>51</v>
      </c>
      <c r="B1146" s="186" t="s">
        <v>455</v>
      </c>
      <c r="C1146" s="186" t="s">
        <v>102</v>
      </c>
      <c r="D1146" s="130">
        <v>7</v>
      </c>
      <c r="E1146" s="130">
        <v>1652</v>
      </c>
      <c r="F1146" s="130"/>
      <c r="G1146" s="138"/>
      <c r="H1146" s="130">
        <v>8260</v>
      </c>
      <c r="I1146" s="130">
        <v>8260</v>
      </c>
      <c r="J1146" s="130" t="s">
        <v>123</v>
      </c>
      <c r="K1146" s="130">
        <v>2753</v>
      </c>
      <c r="L1146" s="138"/>
      <c r="M1146" s="130"/>
    </row>
    <row r="1147" spans="1:13" ht="14.25" hidden="1" customHeight="1" outlineLevel="1" x14ac:dyDescent="0.2">
      <c r="A1147" s="130">
        <v>51</v>
      </c>
      <c r="B1147" s="186" t="s">
        <v>455</v>
      </c>
      <c r="C1147" s="186" t="s">
        <v>102</v>
      </c>
      <c r="D1147" s="130">
        <v>8</v>
      </c>
      <c r="E1147" s="130">
        <v>1677</v>
      </c>
      <c r="F1147" s="130"/>
      <c r="G1147" s="138"/>
      <c r="H1147" s="130">
        <v>8385</v>
      </c>
      <c r="I1147" s="130">
        <v>8385</v>
      </c>
      <c r="J1147" s="130" t="s">
        <v>123</v>
      </c>
      <c r="K1147" s="130">
        <v>2795</v>
      </c>
      <c r="L1147" s="138"/>
      <c r="M1147" s="130"/>
    </row>
    <row r="1148" spans="1:13" ht="14.25" hidden="1" customHeight="1" outlineLevel="1" x14ac:dyDescent="0.2">
      <c r="A1148" s="130">
        <v>51</v>
      </c>
      <c r="B1148" s="186" t="s">
        <v>455</v>
      </c>
      <c r="C1148" s="186" t="s">
        <v>102</v>
      </c>
      <c r="D1148" s="130">
        <v>9</v>
      </c>
      <c r="E1148" s="130">
        <v>1702</v>
      </c>
      <c r="F1148" s="130"/>
      <c r="G1148" s="138"/>
      <c r="H1148" s="130">
        <v>8510</v>
      </c>
      <c r="I1148" s="130">
        <v>8510</v>
      </c>
      <c r="J1148" s="130" t="s">
        <v>123</v>
      </c>
      <c r="K1148" s="130">
        <v>2837</v>
      </c>
      <c r="L1148" s="138"/>
      <c r="M1148" s="130"/>
    </row>
    <row r="1149" spans="1:13" ht="14.25" hidden="1" customHeight="1" outlineLevel="1" x14ac:dyDescent="0.2">
      <c r="A1149" s="130">
        <v>51</v>
      </c>
      <c r="B1149" s="186" t="s">
        <v>455</v>
      </c>
      <c r="C1149" s="186" t="s">
        <v>102</v>
      </c>
      <c r="D1149" s="130">
        <v>10</v>
      </c>
      <c r="E1149" s="130">
        <v>1727</v>
      </c>
      <c r="F1149" s="130"/>
      <c r="G1149" s="138"/>
      <c r="H1149" s="130">
        <v>8635</v>
      </c>
      <c r="I1149" s="130">
        <v>8635</v>
      </c>
      <c r="J1149" s="130" t="s">
        <v>123</v>
      </c>
      <c r="K1149" s="130">
        <v>2878</v>
      </c>
      <c r="L1149" s="138"/>
      <c r="M1149" s="130"/>
    </row>
    <row r="1150" spans="1:13" ht="14.25" hidden="1" customHeight="1" outlineLevel="1" x14ac:dyDescent="0.2">
      <c r="A1150" s="130">
        <v>51</v>
      </c>
      <c r="B1150" s="186" t="s">
        <v>455</v>
      </c>
      <c r="C1150" s="186" t="s">
        <v>102</v>
      </c>
      <c r="D1150" s="130">
        <v>11</v>
      </c>
      <c r="E1150" s="130">
        <v>1752</v>
      </c>
      <c r="F1150" s="130"/>
      <c r="G1150" s="138"/>
      <c r="H1150" s="130">
        <v>8760</v>
      </c>
      <c r="I1150" s="130">
        <v>8760</v>
      </c>
      <c r="J1150" s="130" t="s">
        <v>123</v>
      </c>
      <c r="K1150" s="130">
        <v>2920</v>
      </c>
      <c r="L1150" s="138"/>
      <c r="M1150" s="130"/>
    </row>
    <row r="1151" spans="1:13" ht="14.25" hidden="1" customHeight="1" outlineLevel="1" x14ac:dyDescent="0.2">
      <c r="A1151" s="130">
        <v>51</v>
      </c>
      <c r="B1151" s="186" t="s">
        <v>455</v>
      </c>
      <c r="C1151" s="186" t="s">
        <v>102</v>
      </c>
      <c r="D1151" s="130">
        <v>12</v>
      </c>
      <c r="E1151" s="130">
        <v>1777</v>
      </c>
      <c r="F1151" s="130"/>
      <c r="G1151" s="138"/>
      <c r="H1151" s="130">
        <v>8885</v>
      </c>
      <c r="I1151" s="130">
        <v>8885</v>
      </c>
      <c r="J1151" s="130" t="s">
        <v>123</v>
      </c>
      <c r="K1151" s="130">
        <v>2962</v>
      </c>
      <c r="L1151" s="138"/>
      <c r="M1151" s="130"/>
    </row>
    <row r="1152" spans="1:13" ht="14.25" hidden="1" customHeight="1" outlineLevel="1" x14ac:dyDescent="0.2">
      <c r="A1152" s="130">
        <v>51</v>
      </c>
      <c r="B1152" s="186" t="s">
        <v>455</v>
      </c>
      <c r="C1152" s="186" t="s">
        <v>103</v>
      </c>
      <c r="D1152" s="130">
        <v>1</v>
      </c>
      <c r="E1152" s="130">
        <v>1865.85</v>
      </c>
      <c r="F1152" s="130"/>
      <c r="G1152" s="138"/>
      <c r="H1152" s="130">
        <v>9329.25</v>
      </c>
      <c r="I1152" s="130">
        <v>9329.25</v>
      </c>
      <c r="J1152" s="130" t="s">
        <v>123</v>
      </c>
      <c r="K1152" s="130">
        <v>3110</v>
      </c>
      <c r="L1152" s="138"/>
      <c r="M1152" s="130"/>
    </row>
    <row r="1153" spans="1:13" ht="14.25" customHeight="1" collapsed="1" x14ac:dyDescent="0.2">
      <c r="A1153" s="128">
        <v>52</v>
      </c>
      <c r="B1153" s="185" t="s">
        <v>456</v>
      </c>
      <c r="C1153" s="185" t="s">
        <v>101</v>
      </c>
      <c r="D1153" s="128">
        <v>1</v>
      </c>
      <c r="E1153" s="128">
        <v>1370</v>
      </c>
      <c r="F1153" s="128"/>
      <c r="G1153" s="137"/>
      <c r="H1153" s="128">
        <v>1370</v>
      </c>
      <c r="I1153" s="128">
        <v>16440</v>
      </c>
      <c r="J1153" s="128">
        <v>2989</v>
      </c>
      <c r="K1153" s="128">
        <v>939</v>
      </c>
      <c r="L1153" s="137"/>
      <c r="M1153" s="128"/>
    </row>
    <row r="1154" spans="1:13" ht="14.25" hidden="1" customHeight="1" outlineLevel="1" x14ac:dyDescent="0.2">
      <c r="A1154" s="130">
        <v>52</v>
      </c>
      <c r="B1154" s="186" t="s">
        <v>456</v>
      </c>
      <c r="C1154" s="186" t="s">
        <v>101</v>
      </c>
      <c r="D1154" s="130">
        <v>2</v>
      </c>
      <c r="E1154" s="130">
        <v>1510</v>
      </c>
      <c r="F1154" s="130"/>
      <c r="G1154" s="138"/>
      <c r="H1154" s="130">
        <v>1510</v>
      </c>
      <c r="I1154" s="130">
        <v>18120</v>
      </c>
      <c r="J1154" s="130">
        <v>3295</v>
      </c>
      <c r="K1154" s="130">
        <v>1035</v>
      </c>
      <c r="L1154" s="138"/>
      <c r="M1154" s="130"/>
    </row>
    <row r="1155" spans="1:13" ht="14.25" hidden="1" customHeight="1" outlineLevel="1" x14ac:dyDescent="0.2">
      <c r="A1155" s="130">
        <v>52</v>
      </c>
      <c r="B1155" s="186" t="s">
        <v>456</v>
      </c>
      <c r="C1155" s="186" t="s">
        <v>101</v>
      </c>
      <c r="D1155" s="130">
        <v>3</v>
      </c>
      <c r="E1155" s="130">
        <v>1660</v>
      </c>
      <c r="F1155" s="130"/>
      <c r="G1155" s="138"/>
      <c r="H1155" s="130">
        <v>1660</v>
      </c>
      <c r="I1155" s="130">
        <v>19920</v>
      </c>
      <c r="J1155" s="130">
        <v>3622</v>
      </c>
      <c r="K1155" s="130">
        <v>1138</v>
      </c>
      <c r="L1155" s="138"/>
      <c r="M1155" s="130"/>
    </row>
    <row r="1156" spans="1:13" ht="14.25" hidden="1" customHeight="1" outlineLevel="1" x14ac:dyDescent="0.2">
      <c r="A1156" s="130">
        <v>52</v>
      </c>
      <c r="B1156" s="186" t="s">
        <v>456</v>
      </c>
      <c r="C1156" s="186" t="s">
        <v>101</v>
      </c>
      <c r="D1156" s="130">
        <v>4</v>
      </c>
      <c r="E1156" s="130">
        <v>1830</v>
      </c>
      <c r="F1156" s="130"/>
      <c r="G1156" s="138"/>
      <c r="H1156" s="130">
        <v>1830</v>
      </c>
      <c r="I1156" s="130">
        <v>21960</v>
      </c>
      <c r="J1156" s="130">
        <v>3993</v>
      </c>
      <c r="K1156" s="130">
        <v>1255</v>
      </c>
      <c r="L1156" s="138"/>
      <c r="M1156" s="130"/>
    </row>
    <row r="1157" spans="1:13" ht="14.25" hidden="1" customHeight="1" outlineLevel="1" x14ac:dyDescent="0.2">
      <c r="A1157" s="130">
        <v>52</v>
      </c>
      <c r="B1157" s="186" t="s">
        <v>456</v>
      </c>
      <c r="C1157" s="186" t="s">
        <v>101</v>
      </c>
      <c r="D1157" s="130">
        <v>5</v>
      </c>
      <c r="E1157" s="130">
        <v>2020</v>
      </c>
      <c r="F1157" s="130"/>
      <c r="G1157" s="138"/>
      <c r="H1157" s="130">
        <v>2020</v>
      </c>
      <c r="I1157" s="130">
        <v>24240</v>
      </c>
      <c r="J1157" s="130">
        <v>4407</v>
      </c>
      <c r="K1157" s="130">
        <v>1385</v>
      </c>
      <c r="L1157" s="138"/>
      <c r="M1157" s="130"/>
    </row>
    <row r="1158" spans="1:13" ht="14.25" hidden="1" customHeight="1" outlineLevel="1" x14ac:dyDescent="0.2">
      <c r="A1158" s="130">
        <v>52</v>
      </c>
      <c r="B1158" s="186" t="s">
        <v>456</v>
      </c>
      <c r="C1158" s="186" t="s">
        <v>101</v>
      </c>
      <c r="D1158" s="130">
        <v>6</v>
      </c>
      <c r="E1158" s="130">
        <v>2220</v>
      </c>
      <c r="F1158" s="130"/>
      <c r="G1158" s="138"/>
      <c r="H1158" s="130">
        <v>2220</v>
      </c>
      <c r="I1158" s="130">
        <v>26640</v>
      </c>
      <c r="J1158" s="130">
        <v>4844</v>
      </c>
      <c r="K1158" s="130">
        <v>1522</v>
      </c>
      <c r="L1158" s="138"/>
      <c r="M1158" s="130"/>
    </row>
    <row r="1159" spans="1:13" ht="14.25" hidden="1" customHeight="1" outlineLevel="1" x14ac:dyDescent="0.2">
      <c r="A1159" s="130">
        <v>52</v>
      </c>
      <c r="B1159" s="186" t="s">
        <v>456</v>
      </c>
      <c r="C1159" s="186" t="s">
        <v>101</v>
      </c>
      <c r="D1159" s="130">
        <v>7</v>
      </c>
      <c r="E1159" s="130">
        <v>2440</v>
      </c>
      <c r="F1159" s="130"/>
      <c r="G1159" s="138"/>
      <c r="H1159" s="130">
        <v>2440</v>
      </c>
      <c r="I1159" s="130">
        <v>29280</v>
      </c>
      <c r="J1159" s="130">
        <v>5324</v>
      </c>
      <c r="K1159" s="130">
        <v>1673</v>
      </c>
      <c r="L1159" s="138"/>
      <c r="M1159" s="130"/>
    </row>
    <row r="1160" spans="1:13" ht="14.25" hidden="1" customHeight="1" outlineLevel="1" x14ac:dyDescent="0.2">
      <c r="A1160" s="130">
        <v>52</v>
      </c>
      <c r="B1160" s="186" t="s">
        <v>456</v>
      </c>
      <c r="C1160" s="186" t="s">
        <v>101</v>
      </c>
      <c r="D1160" s="130">
        <v>8</v>
      </c>
      <c r="E1160" s="130">
        <v>2690</v>
      </c>
      <c r="F1160" s="130"/>
      <c r="G1160" s="138"/>
      <c r="H1160" s="130">
        <v>2690</v>
      </c>
      <c r="I1160" s="130">
        <v>32280</v>
      </c>
      <c r="J1160" s="130">
        <v>5869</v>
      </c>
      <c r="K1160" s="130">
        <v>1845</v>
      </c>
      <c r="L1160" s="138"/>
      <c r="M1160" s="130"/>
    </row>
    <row r="1161" spans="1:13" ht="14.25" hidden="1" customHeight="1" outlineLevel="1" x14ac:dyDescent="0.2">
      <c r="A1161" s="130">
        <v>52</v>
      </c>
      <c r="B1161" s="186" t="s">
        <v>456</v>
      </c>
      <c r="C1161" s="186" t="s">
        <v>101</v>
      </c>
      <c r="D1161" s="130">
        <v>9</v>
      </c>
      <c r="E1161" s="130">
        <v>2960</v>
      </c>
      <c r="F1161" s="130"/>
      <c r="G1161" s="138"/>
      <c r="H1161" s="130">
        <v>2960</v>
      </c>
      <c r="I1161" s="130">
        <v>35520</v>
      </c>
      <c r="J1161" s="130">
        <v>6458</v>
      </c>
      <c r="K1161" s="130">
        <v>2030</v>
      </c>
      <c r="L1161" s="138"/>
      <c r="M1161" s="130"/>
    </row>
    <row r="1162" spans="1:13" ht="14.25" hidden="1" customHeight="1" outlineLevel="1" x14ac:dyDescent="0.2">
      <c r="A1162" s="130">
        <v>52</v>
      </c>
      <c r="B1162" s="186" t="s">
        <v>456</v>
      </c>
      <c r="C1162" s="186" t="s">
        <v>101</v>
      </c>
      <c r="D1162" s="130">
        <v>10</v>
      </c>
      <c r="E1162" s="130">
        <v>3260</v>
      </c>
      <c r="F1162" s="130"/>
      <c r="G1162" s="138"/>
      <c r="H1162" s="130">
        <v>3260</v>
      </c>
      <c r="I1162" s="130">
        <v>39120</v>
      </c>
      <c r="J1162" s="130">
        <v>7113</v>
      </c>
      <c r="K1162" s="130">
        <v>2235</v>
      </c>
      <c r="L1162" s="138"/>
      <c r="M1162" s="130"/>
    </row>
    <row r="1163" spans="1:13" ht="14.25" hidden="1" customHeight="1" outlineLevel="1" x14ac:dyDescent="0.2">
      <c r="A1163" s="130">
        <v>52</v>
      </c>
      <c r="B1163" s="186" t="s">
        <v>456</v>
      </c>
      <c r="C1163" s="186" t="s">
        <v>101</v>
      </c>
      <c r="D1163" s="130">
        <v>11</v>
      </c>
      <c r="E1163" s="130">
        <v>3590</v>
      </c>
      <c r="F1163" s="130"/>
      <c r="G1163" s="138"/>
      <c r="H1163" s="130">
        <v>3590</v>
      </c>
      <c r="I1163" s="130">
        <v>43080</v>
      </c>
      <c r="J1163" s="130">
        <v>7833</v>
      </c>
      <c r="K1163" s="130">
        <v>2462</v>
      </c>
      <c r="L1163" s="138"/>
      <c r="M1163" s="130"/>
    </row>
    <row r="1164" spans="1:13" ht="14.25" hidden="1" customHeight="1" outlineLevel="1" x14ac:dyDescent="0.2">
      <c r="A1164" s="130">
        <v>52</v>
      </c>
      <c r="B1164" s="186" t="s">
        <v>456</v>
      </c>
      <c r="C1164" s="186" t="s">
        <v>101</v>
      </c>
      <c r="D1164" s="130">
        <v>12</v>
      </c>
      <c r="E1164" s="130">
        <v>3950</v>
      </c>
      <c r="F1164" s="130"/>
      <c r="G1164" s="138"/>
      <c r="H1164" s="130">
        <v>3950</v>
      </c>
      <c r="I1164" s="130">
        <v>47400</v>
      </c>
      <c r="J1164" s="130">
        <v>8618</v>
      </c>
      <c r="K1164" s="130">
        <v>2709</v>
      </c>
      <c r="L1164" s="138"/>
      <c r="M1164" s="130"/>
    </row>
    <row r="1165" spans="1:13" ht="14.25" hidden="1" customHeight="1" outlineLevel="1" x14ac:dyDescent="0.2">
      <c r="A1165" s="130">
        <v>52</v>
      </c>
      <c r="B1165" s="186" t="s">
        <v>456</v>
      </c>
      <c r="C1165" s="186" t="s">
        <v>102</v>
      </c>
      <c r="D1165" s="130">
        <v>1</v>
      </c>
      <c r="E1165" s="130">
        <v>3950</v>
      </c>
      <c r="F1165" s="130"/>
      <c r="G1165" s="138"/>
      <c r="H1165" s="130">
        <v>3950</v>
      </c>
      <c r="I1165" s="130">
        <v>47400</v>
      </c>
      <c r="J1165" s="130">
        <v>8618</v>
      </c>
      <c r="K1165" s="130">
        <v>2709</v>
      </c>
      <c r="L1165" s="138"/>
      <c r="M1165" s="130"/>
    </row>
    <row r="1166" spans="1:13" ht="14.25" hidden="1" customHeight="1" outlineLevel="1" x14ac:dyDescent="0.2">
      <c r="A1166" s="130">
        <v>52</v>
      </c>
      <c r="B1166" s="186" t="s">
        <v>456</v>
      </c>
      <c r="C1166" s="186" t="s">
        <v>102</v>
      </c>
      <c r="D1166" s="130">
        <v>2</v>
      </c>
      <c r="E1166" s="130">
        <v>4022</v>
      </c>
      <c r="F1166" s="130"/>
      <c r="G1166" s="138"/>
      <c r="H1166" s="130">
        <v>4022</v>
      </c>
      <c r="I1166" s="130">
        <v>48264</v>
      </c>
      <c r="J1166" s="130">
        <v>8775</v>
      </c>
      <c r="K1166" s="130">
        <v>2758</v>
      </c>
      <c r="L1166" s="138"/>
      <c r="M1166" s="130"/>
    </row>
    <row r="1167" spans="1:13" ht="14.25" hidden="1" customHeight="1" outlineLevel="1" x14ac:dyDescent="0.2">
      <c r="A1167" s="130">
        <v>52</v>
      </c>
      <c r="B1167" s="186" t="s">
        <v>456</v>
      </c>
      <c r="C1167" s="186" t="s">
        <v>102</v>
      </c>
      <c r="D1167" s="130">
        <v>3</v>
      </c>
      <c r="E1167" s="130">
        <v>4094</v>
      </c>
      <c r="F1167" s="130"/>
      <c r="G1167" s="138"/>
      <c r="H1167" s="130">
        <v>4094</v>
      </c>
      <c r="I1167" s="130">
        <v>49128</v>
      </c>
      <c r="J1167" s="130">
        <v>8932</v>
      </c>
      <c r="K1167" s="130">
        <v>2807</v>
      </c>
      <c r="L1167" s="138"/>
      <c r="M1167" s="130"/>
    </row>
    <row r="1168" spans="1:13" ht="14.25" hidden="1" customHeight="1" outlineLevel="1" x14ac:dyDescent="0.2">
      <c r="A1168" s="130">
        <v>52</v>
      </c>
      <c r="B1168" s="186" t="s">
        <v>456</v>
      </c>
      <c r="C1168" s="186" t="s">
        <v>102</v>
      </c>
      <c r="D1168" s="130">
        <v>4</v>
      </c>
      <c r="E1168" s="130">
        <v>4166</v>
      </c>
      <c r="F1168" s="130"/>
      <c r="G1168" s="138"/>
      <c r="H1168" s="130">
        <v>4166</v>
      </c>
      <c r="I1168" s="130">
        <v>49992</v>
      </c>
      <c r="J1168" s="130">
        <v>9089</v>
      </c>
      <c r="K1168" s="130">
        <v>2857</v>
      </c>
      <c r="L1168" s="138"/>
      <c r="M1168" s="130"/>
    </row>
    <row r="1169" spans="1:13" ht="14.25" hidden="1" customHeight="1" outlineLevel="1" x14ac:dyDescent="0.2">
      <c r="A1169" s="130">
        <v>52</v>
      </c>
      <c r="B1169" s="186" t="s">
        <v>456</v>
      </c>
      <c r="C1169" s="186" t="s">
        <v>102</v>
      </c>
      <c r="D1169" s="130">
        <v>5</v>
      </c>
      <c r="E1169" s="130">
        <v>4238</v>
      </c>
      <c r="F1169" s="130"/>
      <c r="G1169" s="138"/>
      <c r="H1169" s="130">
        <v>4238</v>
      </c>
      <c r="I1169" s="130">
        <v>50856</v>
      </c>
      <c r="J1169" s="130">
        <v>9247</v>
      </c>
      <c r="K1169" s="130">
        <v>2906</v>
      </c>
      <c r="L1169" s="138"/>
      <c r="M1169" s="130"/>
    </row>
    <row r="1170" spans="1:13" ht="14.25" hidden="1" customHeight="1" outlineLevel="1" x14ac:dyDescent="0.2">
      <c r="A1170" s="130">
        <v>52</v>
      </c>
      <c r="B1170" s="186" t="s">
        <v>456</v>
      </c>
      <c r="C1170" s="186" t="s">
        <v>102</v>
      </c>
      <c r="D1170" s="130">
        <v>6</v>
      </c>
      <c r="E1170" s="130">
        <v>4310</v>
      </c>
      <c r="F1170" s="130"/>
      <c r="G1170" s="138"/>
      <c r="H1170" s="130">
        <v>4310</v>
      </c>
      <c r="I1170" s="130">
        <v>51720</v>
      </c>
      <c r="J1170" s="130">
        <v>9404</v>
      </c>
      <c r="K1170" s="130">
        <v>2955</v>
      </c>
      <c r="L1170" s="138"/>
      <c r="M1170" s="130"/>
    </row>
    <row r="1171" spans="1:13" ht="14.25" hidden="1" customHeight="1" outlineLevel="1" x14ac:dyDescent="0.2">
      <c r="A1171" s="130">
        <v>52</v>
      </c>
      <c r="B1171" s="186" t="s">
        <v>456</v>
      </c>
      <c r="C1171" s="186" t="s">
        <v>102</v>
      </c>
      <c r="D1171" s="130">
        <v>7</v>
      </c>
      <c r="E1171" s="130">
        <v>4382</v>
      </c>
      <c r="F1171" s="130"/>
      <c r="G1171" s="138"/>
      <c r="H1171" s="130">
        <v>4382</v>
      </c>
      <c r="I1171" s="130">
        <v>52584</v>
      </c>
      <c r="J1171" s="130">
        <v>9561</v>
      </c>
      <c r="K1171" s="130">
        <v>3005</v>
      </c>
      <c r="L1171" s="138"/>
      <c r="M1171" s="130"/>
    </row>
    <row r="1172" spans="1:13" ht="14.25" hidden="1" customHeight="1" outlineLevel="1" x14ac:dyDescent="0.2">
      <c r="A1172" s="130">
        <v>52</v>
      </c>
      <c r="B1172" s="186" t="s">
        <v>456</v>
      </c>
      <c r="C1172" s="186" t="s">
        <v>102</v>
      </c>
      <c r="D1172" s="130">
        <v>8</v>
      </c>
      <c r="E1172" s="130">
        <v>4454</v>
      </c>
      <c r="F1172" s="130"/>
      <c r="G1172" s="138"/>
      <c r="H1172" s="130">
        <v>4454</v>
      </c>
      <c r="I1172" s="130">
        <v>53448</v>
      </c>
      <c r="J1172" s="130">
        <v>9718</v>
      </c>
      <c r="K1172" s="130">
        <v>3054</v>
      </c>
      <c r="L1172" s="138"/>
      <c r="M1172" s="130"/>
    </row>
    <row r="1173" spans="1:13" ht="14.25" hidden="1" customHeight="1" outlineLevel="1" x14ac:dyDescent="0.2">
      <c r="A1173" s="130">
        <v>52</v>
      </c>
      <c r="B1173" s="186" t="s">
        <v>456</v>
      </c>
      <c r="C1173" s="186" t="s">
        <v>102</v>
      </c>
      <c r="D1173" s="130">
        <v>9</v>
      </c>
      <c r="E1173" s="130">
        <v>4526</v>
      </c>
      <c r="F1173" s="130"/>
      <c r="G1173" s="138"/>
      <c r="H1173" s="130">
        <v>4526</v>
      </c>
      <c r="I1173" s="130">
        <v>54312</v>
      </c>
      <c r="J1173" s="130">
        <v>9875</v>
      </c>
      <c r="K1173" s="130">
        <v>3104</v>
      </c>
      <c r="L1173" s="138"/>
      <c r="M1173" s="130"/>
    </row>
    <row r="1174" spans="1:13" ht="14.25" hidden="1" customHeight="1" outlineLevel="1" x14ac:dyDescent="0.2">
      <c r="A1174" s="130">
        <v>52</v>
      </c>
      <c r="B1174" s="186" t="s">
        <v>456</v>
      </c>
      <c r="C1174" s="186" t="s">
        <v>102</v>
      </c>
      <c r="D1174" s="130">
        <v>10</v>
      </c>
      <c r="E1174" s="130">
        <v>4598</v>
      </c>
      <c r="F1174" s="130"/>
      <c r="G1174" s="138"/>
      <c r="H1174" s="130">
        <v>4598</v>
      </c>
      <c r="I1174" s="130">
        <v>55176</v>
      </c>
      <c r="J1174" s="130">
        <v>10032</v>
      </c>
      <c r="K1174" s="130">
        <v>3153</v>
      </c>
      <c r="L1174" s="138"/>
      <c r="M1174" s="130"/>
    </row>
    <row r="1175" spans="1:13" ht="14.25" hidden="1" customHeight="1" outlineLevel="1" x14ac:dyDescent="0.2">
      <c r="A1175" s="130">
        <v>52</v>
      </c>
      <c r="B1175" s="186" t="s">
        <v>456</v>
      </c>
      <c r="C1175" s="186" t="s">
        <v>102</v>
      </c>
      <c r="D1175" s="130">
        <v>11</v>
      </c>
      <c r="E1175" s="130">
        <v>4670</v>
      </c>
      <c r="F1175" s="130"/>
      <c r="G1175" s="138"/>
      <c r="H1175" s="130">
        <v>4670</v>
      </c>
      <c r="I1175" s="130">
        <v>56040</v>
      </c>
      <c r="J1175" s="130">
        <v>10189</v>
      </c>
      <c r="K1175" s="130">
        <v>3202</v>
      </c>
      <c r="L1175" s="138"/>
      <c r="M1175" s="130"/>
    </row>
    <row r="1176" spans="1:13" ht="14.25" hidden="1" customHeight="1" outlineLevel="1" x14ac:dyDescent="0.2">
      <c r="A1176" s="130">
        <v>52</v>
      </c>
      <c r="B1176" s="186" t="s">
        <v>456</v>
      </c>
      <c r="C1176" s="186" t="s">
        <v>102</v>
      </c>
      <c r="D1176" s="130">
        <v>12</v>
      </c>
      <c r="E1176" s="130">
        <v>4742</v>
      </c>
      <c r="F1176" s="130"/>
      <c r="G1176" s="138"/>
      <c r="H1176" s="130">
        <v>4742</v>
      </c>
      <c r="I1176" s="130">
        <v>56904</v>
      </c>
      <c r="J1176" s="130">
        <v>10346</v>
      </c>
      <c r="K1176" s="130">
        <v>3252</v>
      </c>
      <c r="L1176" s="138"/>
      <c r="M1176" s="130"/>
    </row>
    <row r="1177" spans="1:13" ht="14.25" hidden="1" customHeight="1" outlineLevel="1" x14ac:dyDescent="0.2">
      <c r="A1177" s="130">
        <v>52</v>
      </c>
      <c r="B1177" s="186" t="s">
        <v>456</v>
      </c>
      <c r="C1177" s="186" t="s">
        <v>103</v>
      </c>
      <c r="D1177" s="130">
        <v>1</v>
      </c>
      <c r="E1177" s="130">
        <v>4979.1000000000004</v>
      </c>
      <c r="F1177" s="130"/>
      <c r="G1177" s="138"/>
      <c r="H1177" s="130">
        <v>4979.1000000000004</v>
      </c>
      <c r="I1177" s="130">
        <v>59749.2</v>
      </c>
      <c r="J1177" s="130">
        <v>10863</v>
      </c>
      <c r="K1177" s="130">
        <v>3414</v>
      </c>
      <c r="L1177" s="138"/>
      <c r="M1177" s="130"/>
    </row>
    <row r="1178" spans="1:13" ht="14.25" customHeight="1" collapsed="1" x14ac:dyDescent="0.2">
      <c r="A1178" s="128">
        <v>53</v>
      </c>
      <c r="B1178" s="185" t="s">
        <v>457</v>
      </c>
      <c r="C1178" s="185" t="s">
        <v>101</v>
      </c>
      <c r="D1178" s="128">
        <v>1</v>
      </c>
      <c r="E1178" s="128">
        <v>325</v>
      </c>
      <c r="F1178" s="128"/>
      <c r="G1178" s="137"/>
      <c r="H1178" s="128">
        <v>325</v>
      </c>
      <c r="I1178" s="128">
        <v>48750</v>
      </c>
      <c r="J1178" s="128">
        <v>3957</v>
      </c>
      <c r="K1178" s="128">
        <v>2184</v>
      </c>
      <c r="L1178" s="137"/>
      <c r="M1178" s="128"/>
    </row>
    <row r="1179" spans="1:13" ht="14.25" hidden="1" customHeight="1" outlineLevel="1" x14ac:dyDescent="0.2">
      <c r="A1179" s="130">
        <v>53</v>
      </c>
      <c r="B1179" s="186" t="s">
        <v>457</v>
      </c>
      <c r="C1179" s="186" t="s">
        <v>101</v>
      </c>
      <c r="D1179" s="130">
        <v>2</v>
      </c>
      <c r="E1179" s="130">
        <v>358</v>
      </c>
      <c r="F1179" s="130"/>
      <c r="G1179" s="138"/>
      <c r="H1179" s="130">
        <v>358</v>
      </c>
      <c r="I1179" s="130">
        <v>53700</v>
      </c>
      <c r="J1179" s="130">
        <v>4359</v>
      </c>
      <c r="K1179" s="130">
        <v>2406</v>
      </c>
      <c r="L1179" s="138"/>
      <c r="M1179" s="130"/>
    </row>
    <row r="1180" spans="1:13" ht="14.25" hidden="1" customHeight="1" outlineLevel="1" x14ac:dyDescent="0.2">
      <c r="A1180" s="130">
        <v>53</v>
      </c>
      <c r="B1180" s="186" t="s">
        <v>457</v>
      </c>
      <c r="C1180" s="186" t="s">
        <v>101</v>
      </c>
      <c r="D1180" s="130">
        <v>3</v>
      </c>
      <c r="E1180" s="130">
        <v>393</v>
      </c>
      <c r="F1180" s="130"/>
      <c r="G1180" s="138"/>
      <c r="H1180" s="130">
        <v>393</v>
      </c>
      <c r="I1180" s="130">
        <v>58950</v>
      </c>
      <c r="J1180" s="130">
        <v>4785</v>
      </c>
      <c r="K1180" s="130">
        <v>2641</v>
      </c>
      <c r="L1180" s="138"/>
      <c r="M1180" s="130"/>
    </row>
    <row r="1181" spans="1:13" ht="14.25" hidden="1" customHeight="1" outlineLevel="1" x14ac:dyDescent="0.2">
      <c r="A1181" s="130">
        <v>53</v>
      </c>
      <c r="B1181" s="186" t="s">
        <v>457</v>
      </c>
      <c r="C1181" s="186" t="s">
        <v>101</v>
      </c>
      <c r="D1181" s="130">
        <v>4</v>
      </c>
      <c r="E1181" s="130">
        <v>432</v>
      </c>
      <c r="F1181" s="130"/>
      <c r="G1181" s="138"/>
      <c r="H1181" s="130">
        <v>432</v>
      </c>
      <c r="I1181" s="130">
        <v>64800</v>
      </c>
      <c r="J1181" s="130">
        <v>5260</v>
      </c>
      <c r="K1181" s="130">
        <v>2903</v>
      </c>
      <c r="L1181" s="138"/>
      <c r="M1181" s="130"/>
    </row>
    <row r="1182" spans="1:13" ht="14.25" hidden="1" customHeight="1" outlineLevel="1" x14ac:dyDescent="0.2">
      <c r="A1182" s="130">
        <v>53</v>
      </c>
      <c r="B1182" s="186" t="s">
        <v>457</v>
      </c>
      <c r="C1182" s="186" t="s">
        <v>101</v>
      </c>
      <c r="D1182" s="130">
        <v>5</v>
      </c>
      <c r="E1182" s="130">
        <v>475</v>
      </c>
      <c r="F1182" s="130"/>
      <c r="G1182" s="138"/>
      <c r="H1182" s="130">
        <v>475</v>
      </c>
      <c r="I1182" s="130">
        <v>71250</v>
      </c>
      <c r="J1182" s="130">
        <v>5783</v>
      </c>
      <c r="K1182" s="130">
        <v>3192</v>
      </c>
      <c r="L1182" s="138"/>
      <c r="M1182" s="130"/>
    </row>
    <row r="1183" spans="1:13" ht="14.25" hidden="1" customHeight="1" outlineLevel="1" x14ac:dyDescent="0.2">
      <c r="A1183" s="130">
        <v>53</v>
      </c>
      <c r="B1183" s="186" t="s">
        <v>457</v>
      </c>
      <c r="C1183" s="186" t="s">
        <v>101</v>
      </c>
      <c r="D1183" s="130">
        <v>6</v>
      </c>
      <c r="E1183" s="130">
        <v>522</v>
      </c>
      <c r="F1183" s="130"/>
      <c r="G1183" s="138"/>
      <c r="H1183" s="130">
        <v>522</v>
      </c>
      <c r="I1183" s="130">
        <v>78300</v>
      </c>
      <c r="J1183" s="130">
        <v>6356</v>
      </c>
      <c r="K1183" s="130">
        <v>3508</v>
      </c>
      <c r="L1183" s="138"/>
      <c r="M1183" s="130"/>
    </row>
    <row r="1184" spans="1:13" ht="14.25" hidden="1" customHeight="1" outlineLevel="1" x14ac:dyDescent="0.2">
      <c r="A1184" s="130">
        <v>53</v>
      </c>
      <c r="B1184" s="186" t="s">
        <v>457</v>
      </c>
      <c r="C1184" s="186" t="s">
        <v>101</v>
      </c>
      <c r="D1184" s="130">
        <v>7</v>
      </c>
      <c r="E1184" s="130">
        <v>573</v>
      </c>
      <c r="F1184" s="130"/>
      <c r="G1184" s="138"/>
      <c r="H1184" s="130">
        <v>573</v>
      </c>
      <c r="I1184" s="130">
        <v>85950</v>
      </c>
      <c r="J1184" s="130">
        <v>6976</v>
      </c>
      <c r="K1184" s="130">
        <v>3851</v>
      </c>
      <c r="L1184" s="138"/>
      <c r="M1184" s="130"/>
    </row>
    <row r="1185" spans="1:13" ht="14.25" hidden="1" customHeight="1" outlineLevel="1" x14ac:dyDescent="0.2">
      <c r="A1185" s="130">
        <v>53</v>
      </c>
      <c r="B1185" s="186" t="s">
        <v>457</v>
      </c>
      <c r="C1185" s="186" t="s">
        <v>101</v>
      </c>
      <c r="D1185" s="130">
        <v>8</v>
      </c>
      <c r="E1185" s="130">
        <v>630</v>
      </c>
      <c r="F1185" s="130"/>
      <c r="G1185" s="138"/>
      <c r="H1185" s="130">
        <v>630</v>
      </c>
      <c r="I1185" s="130">
        <v>94500</v>
      </c>
      <c r="J1185" s="130">
        <v>7670</v>
      </c>
      <c r="K1185" s="130">
        <v>4234</v>
      </c>
      <c r="L1185" s="138"/>
      <c r="M1185" s="130"/>
    </row>
    <row r="1186" spans="1:13" ht="14.25" hidden="1" customHeight="1" outlineLevel="1" x14ac:dyDescent="0.2">
      <c r="A1186" s="130">
        <v>53</v>
      </c>
      <c r="B1186" s="186" t="s">
        <v>457</v>
      </c>
      <c r="C1186" s="186" t="s">
        <v>101</v>
      </c>
      <c r="D1186" s="130">
        <v>9</v>
      </c>
      <c r="E1186" s="130">
        <v>692</v>
      </c>
      <c r="F1186" s="130"/>
      <c r="G1186" s="138"/>
      <c r="H1186" s="130">
        <v>692</v>
      </c>
      <c r="I1186" s="130">
        <v>103800</v>
      </c>
      <c r="J1186" s="130">
        <v>8425</v>
      </c>
      <c r="K1186" s="130">
        <v>4651</v>
      </c>
      <c r="L1186" s="138"/>
      <c r="M1186" s="130"/>
    </row>
    <row r="1187" spans="1:13" ht="14.25" hidden="1" customHeight="1" outlineLevel="1" x14ac:dyDescent="0.2">
      <c r="A1187" s="130">
        <v>53</v>
      </c>
      <c r="B1187" s="186" t="s">
        <v>457</v>
      </c>
      <c r="C1187" s="186" t="s">
        <v>101</v>
      </c>
      <c r="D1187" s="130">
        <v>10</v>
      </c>
      <c r="E1187" s="130">
        <v>761</v>
      </c>
      <c r="F1187" s="130"/>
      <c r="G1187" s="138"/>
      <c r="H1187" s="130">
        <v>761</v>
      </c>
      <c r="I1187" s="130">
        <v>114150</v>
      </c>
      <c r="J1187" s="130">
        <v>9265</v>
      </c>
      <c r="K1187" s="130">
        <v>5114</v>
      </c>
      <c r="L1187" s="138"/>
      <c r="M1187" s="130"/>
    </row>
    <row r="1188" spans="1:13" ht="14.25" hidden="1" customHeight="1" outlineLevel="1" x14ac:dyDescent="0.2">
      <c r="A1188" s="130">
        <v>53</v>
      </c>
      <c r="B1188" s="186" t="s">
        <v>457</v>
      </c>
      <c r="C1188" s="186" t="s">
        <v>101</v>
      </c>
      <c r="D1188" s="130">
        <v>11</v>
      </c>
      <c r="E1188" s="130">
        <v>836</v>
      </c>
      <c r="F1188" s="130"/>
      <c r="G1188" s="138"/>
      <c r="H1188" s="130">
        <v>836</v>
      </c>
      <c r="I1188" s="130">
        <v>125400</v>
      </c>
      <c r="J1188" s="130">
        <v>10179</v>
      </c>
      <c r="K1188" s="130">
        <v>5618</v>
      </c>
      <c r="L1188" s="138"/>
      <c r="M1188" s="130"/>
    </row>
    <row r="1189" spans="1:13" ht="14.25" hidden="1" customHeight="1" outlineLevel="1" x14ac:dyDescent="0.2">
      <c r="A1189" s="130">
        <v>53</v>
      </c>
      <c r="B1189" s="186" t="s">
        <v>457</v>
      </c>
      <c r="C1189" s="186" t="s">
        <v>101</v>
      </c>
      <c r="D1189" s="130">
        <v>12</v>
      </c>
      <c r="E1189" s="130">
        <v>919</v>
      </c>
      <c r="F1189" s="130"/>
      <c r="G1189" s="138"/>
      <c r="H1189" s="130">
        <v>919</v>
      </c>
      <c r="I1189" s="130">
        <v>137850</v>
      </c>
      <c r="J1189" s="130">
        <v>11189</v>
      </c>
      <c r="K1189" s="130">
        <v>6176</v>
      </c>
      <c r="L1189" s="138"/>
      <c r="M1189" s="130"/>
    </row>
    <row r="1190" spans="1:13" ht="14.25" hidden="1" customHeight="1" outlineLevel="1" x14ac:dyDescent="0.2">
      <c r="A1190" s="130">
        <v>53</v>
      </c>
      <c r="B1190" s="186" t="s">
        <v>457</v>
      </c>
      <c r="C1190" s="186" t="s">
        <v>102</v>
      </c>
      <c r="D1190" s="130">
        <v>1</v>
      </c>
      <c r="E1190" s="130">
        <v>919</v>
      </c>
      <c r="F1190" s="130"/>
      <c r="G1190" s="138"/>
      <c r="H1190" s="130">
        <v>919</v>
      </c>
      <c r="I1190" s="130">
        <v>137850</v>
      </c>
      <c r="J1190" s="130">
        <v>11189</v>
      </c>
      <c r="K1190" s="130">
        <v>6176</v>
      </c>
      <c r="L1190" s="138"/>
      <c r="M1190" s="130"/>
    </row>
    <row r="1191" spans="1:13" ht="14.25" hidden="1" customHeight="1" outlineLevel="1" x14ac:dyDescent="0.2">
      <c r="A1191" s="130">
        <v>53</v>
      </c>
      <c r="B1191" s="186" t="s">
        <v>457</v>
      </c>
      <c r="C1191" s="186" t="s">
        <v>102</v>
      </c>
      <c r="D1191" s="130">
        <v>2</v>
      </c>
      <c r="E1191" s="130">
        <v>934</v>
      </c>
      <c r="F1191" s="130"/>
      <c r="G1191" s="138"/>
      <c r="H1191" s="130">
        <v>934</v>
      </c>
      <c r="I1191" s="130">
        <v>140100</v>
      </c>
      <c r="J1191" s="130">
        <v>11372</v>
      </c>
      <c r="K1191" s="130">
        <v>6277</v>
      </c>
      <c r="L1191" s="138"/>
      <c r="M1191" s="130"/>
    </row>
    <row r="1192" spans="1:13" ht="14.25" hidden="1" customHeight="1" outlineLevel="1" x14ac:dyDescent="0.2">
      <c r="A1192" s="130">
        <v>53</v>
      </c>
      <c r="B1192" s="186" t="s">
        <v>457</v>
      </c>
      <c r="C1192" s="186" t="s">
        <v>102</v>
      </c>
      <c r="D1192" s="130">
        <v>3</v>
      </c>
      <c r="E1192" s="130">
        <v>949</v>
      </c>
      <c r="F1192" s="130"/>
      <c r="G1192" s="138"/>
      <c r="H1192" s="130">
        <v>949</v>
      </c>
      <c r="I1192" s="130">
        <v>142350</v>
      </c>
      <c r="J1192" s="130">
        <v>11554</v>
      </c>
      <c r="K1192" s="130">
        <v>6378</v>
      </c>
      <c r="L1192" s="138"/>
      <c r="M1192" s="130"/>
    </row>
    <row r="1193" spans="1:13" ht="14.25" hidden="1" customHeight="1" outlineLevel="1" x14ac:dyDescent="0.2">
      <c r="A1193" s="130">
        <v>53</v>
      </c>
      <c r="B1193" s="186" t="s">
        <v>457</v>
      </c>
      <c r="C1193" s="186" t="s">
        <v>102</v>
      </c>
      <c r="D1193" s="130">
        <v>4</v>
      </c>
      <c r="E1193" s="130">
        <v>964</v>
      </c>
      <c r="F1193" s="130"/>
      <c r="G1193" s="138"/>
      <c r="H1193" s="130">
        <v>964</v>
      </c>
      <c r="I1193" s="130">
        <v>144600</v>
      </c>
      <c r="J1193" s="130">
        <v>11737</v>
      </c>
      <c r="K1193" s="130">
        <v>6478</v>
      </c>
      <c r="L1193" s="138"/>
      <c r="M1193" s="130"/>
    </row>
    <row r="1194" spans="1:13" ht="14.25" hidden="1" customHeight="1" outlineLevel="1" x14ac:dyDescent="0.2">
      <c r="A1194" s="130">
        <v>53</v>
      </c>
      <c r="B1194" s="186" t="s">
        <v>457</v>
      </c>
      <c r="C1194" s="186" t="s">
        <v>102</v>
      </c>
      <c r="D1194" s="130">
        <v>5</v>
      </c>
      <c r="E1194" s="130">
        <v>979</v>
      </c>
      <c r="F1194" s="130"/>
      <c r="G1194" s="138"/>
      <c r="H1194" s="130">
        <v>979</v>
      </c>
      <c r="I1194" s="130">
        <v>146850</v>
      </c>
      <c r="J1194" s="130">
        <v>11920</v>
      </c>
      <c r="K1194" s="130">
        <v>6579</v>
      </c>
      <c r="L1194" s="138"/>
      <c r="M1194" s="130"/>
    </row>
    <row r="1195" spans="1:13" ht="14.25" hidden="1" customHeight="1" outlineLevel="1" x14ac:dyDescent="0.2">
      <c r="A1195" s="130">
        <v>53</v>
      </c>
      <c r="B1195" s="186" t="s">
        <v>457</v>
      </c>
      <c r="C1195" s="186" t="s">
        <v>102</v>
      </c>
      <c r="D1195" s="130">
        <v>6</v>
      </c>
      <c r="E1195" s="130">
        <v>994</v>
      </c>
      <c r="F1195" s="130"/>
      <c r="G1195" s="138"/>
      <c r="H1195" s="130">
        <v>994</v>
      </c>
      <c r="I1195" s="130">
        <v>149100</v>
      </c>
      <c r="J1195" s="130">
        <v>12102</v>
      </c>
      <c r="K1195" s="130">
        <v>6680</v>
      </c>
      <c r="L1195" s="138"/>
      <c r="M1195" s="130"/>
    </row>
    <row r="1196" spans="1:13" ht="14.25" hidden="1" customHeight="1" outlineLevel="1" x14ac:dyDescent="0.2">
      <c r="A1196" s="130">
        <v>53</v>
      </c>
      <c r="B1196" s="186" t="s">
        <v>457</v>
      </c>
      <c r="C1196" s="186" t="s">
        <v>102</v>
      </c>
      <c r="D1196" s="130">
        <v>7</v>
      </c>
      <c r="E1196" s="130">
        <v>1009</v>
      </c>
      <c r="F1196" s="130"/>
      <c r="G1196" s="138"/>
      <c r="H1196" s="130">
        <v>1009</v>
      </c>
      <c r="I1196" s="130">
        <v>151350</v>
      </c>
      <c r="J1196" s="130">
        <v>12285</v>
      </c>
      <c r="K1196" s="130">
        <v>6781</v>
      </c>
      <c r="L1196" s="138"/>
      <c r="M1196" s="130"/>
    </row>
    <row r="1197" spans="1:13" ht="14.25" hidden="1" customHeight="1" outlineLevel="1" x14ac:dyDescent="0.2">
      <c r="A1197" s="130">
        <v>53</v>
      </c>
      <c r="B1197" s="186" t="s">
        <v>457</v>
      </c>
      <c r="C1197" s="186" t="s">
        <v>102</v>
      </c>
      <c r="D1197" s="130">
        <v>8</v>
      </c>
      <c r="E1197" s="130">
        <v>1024</v>
      </c>
      <c r="F1197" s="130"/>
      <c r="G1197" s="138"/>
      <c r="H1197" s="130">
        <v>1024</v>
      </c>
      <c r="I1197" s="130">
        <v>153600</v>
      </c>
      <c r="J1197" s="130">
        <v>12468</v>
      </c>
      <c r="K1197" s="130">
        <v>6882</v>
      </c>
      <c r="L1197" s="138"/>
      <c r="M1197" s="130"/>
    </row>
    <row r="1198" spans="1:13" ht="14.25" hidden="1" customHeight="1" outlineLevel="1" x14ac:dyDescent="0.2">
      <c r="A1198" s="130">
        <v>53</v>
      </c>
      <c r="B1198" s="186" t="s">
        <v>457</v>
      </c>
      <c r="C1198" s="186" t="s">
        <v>102</v>
      </c>
      <c r="D1198" s="130">
        <v>9</v>
      </c>
      <c r="E1198" s="130">
        <v>1044</v>
      </c>
      <c r="F1198" s="130"/>
      <c r="G1198" s="138"/>
      <c r="H1198" s="130">
        <v>1044</v>
      </c>
      <c r="I1198" s="130">
        <v>156600</v>
      </c>
      <c r="J1198" s="130">
        <v>12711</v>
      </c>
      <c r="K1198" s="130">
        <v>7016</v>
      </c>
      <c r="L1198" s="138"/>
      <c r="M1198" s="130"/>
    </row>
    <row r="1199" spans="1:13" ht="14.25" hidden="1" customHeight="1" outlineLevel="1" x14ac:dyDescent="0.2">
      <c r="A1199" s="130">
        <v>53</v>
      </c>
      <c r="B1199" s="186" t="s">
        <v>457</v>
      </c>
      <c r="C1199" s="186" t="s">
        <v>102</v>
      </c>
      <c r="D1199" s="130">
        <v>10</v>
      </c>
      <c r="E1199" s="130">
        <v>1064</v>
      </c>
      <c r="F1199" s="130"/>
      <c r="G1199" s="138"/>
      <c r="H1199" s="130">
        <v>1064</v>
      </c>
      <c r="I1199" s="130">
        <v>159600</v>
      </c>
      <c r="J1199" s="130">
        <v>12955</v>
      </c>
      <c r="K1199" s="130">
        <v>7151</v>
      </c>
      <c r="L1199" s="138"/>
      <c r="M1199" s="130"/>
    </row>
    <row r="1200" spans="1:13" ht="14.25" hidden="1" customHeight="1" outlineLevel="1" x14ac:dyDescent="0.2">
      <c r="A1200" s="130">
        <v>53</v>
      </c>
      <c r="B1200" s="186" t="s">
        <v>457</v>
      </c>
      <c r="C1200" s="186" t="s">
        <v>102</v>
      </c>
      <c r="D1200" s="130">
        <v>11</v>
      </c>
      <c r="E1200" s="130">
        <v>1084</v>
      </c>
      <c r="F1200" s="130"/>
      <c r="G1200" s="138"/>
      <c r="H1200" s="130">
        <v>1084</v>
      </c>
      <c r="I1200" s="130">
        <v>162600</v>
      </c>
      <c r="J1200" s="130">
        <v>13198</v>
      </c>
      <c r="K1200" s="130">
        <v>7285</v>
      </c>
      <c r="L1200" s="138"/>
      <c r="M1200" s="130"/>
    </row>
    <row r="1201" spans="1:13" ht="14.25" hidden="1" customHeight="1" outlineLevel="1" x14ac:dyDescent="0.2">
      <c r="A1201" s="130">
        <v>53</v>
      </c>
      <c r="B1201" s="186" t="s">
        <v>457</v>
      </c>
      <c r="C1201" s="186" t="s">
        <v>102</v>
      </c>
      <c r="D1201" s="130">
        <v>12</v>
      </c>
      <c r="E1201" s="130">
        <v>1105</v>
      </c>
      <c r="F1201" s="130"/>
      <c r="G1201" s="138"/>
      <c r="H1201" s="130">
        <v>1105</v>
      </c>
      <c r="I1201" s="130">
        <v>165750</v>
      </c>
      <c r="J1201" s="130">
        <v>13454</v>
      </c>
      <c r="K1201" s="130">
        <v>7426</v>
      </c>
      <c r="L1201" s="138"/>
      <c r="M1201" s="130"/>
    </row>
    <row r="1202" spans="1:13" ht="14.25" hidden="1" customHeight="1" outlineLevel="1" x14ac:dyDescent="0.2">
      <c r="A1202" s="130">
        <v>53</v>
      </c>
      <c r="B1202" s="186" t="s">
        <v>457</v>
      </c>
      <c r="C1202" s="186" t="s">
        <v>103</v>
      </c>
      <c r="D1202" s="130">
        <v>1</v>
      </c>
      <c r="E1202" s="130">
        <v>1160.25</v>
      </c>
      <c r="F1202" s="130"/>
      <c r="G1202" s="138"/>
      <c r="H1202" s="130">
        <v>1160.25</v>
      </c>
      <c r="I1202" s="130">
        <v>174037.5</v>
      </c>
      <c r="J1202" s="130">
        <v>14126</v>
      </c>
      <c r="K1202" s="130">
        <v>7797</v>
      </c>
      <c r="L1202" s="138"/>
      <c r="M1202" s="130"/>
    </row>
    <row r="1203" spans="1:13" ht="14.25" customHeight="1" collapsed="1" x14ac:dyDescent="0.2">
      <c r="A1203" s="128">
        <v>54</v>
      </c>
      <c r="B1203" s="185" t="s">
        <v>458</v>
      </c>
      <c r="C1203" s="185" t="s">
        <v>101</v>
      </c>
      <c r="D1203" s="128">
        <v>1</v>
      </c>
      <c r="E1203" s="128">
        <v>157.30000000000001</v>
      </c>
      <c r="F1203" s="128"/>
      <c r="G1203" s="137"/>
      <c r="H1203" s="128">
        <v>157.30000000000001</v>
      </c>
      <c r="I1203" s="128">
        <v>31460</v>
      </c>
      <c r="J1203" s="128">
        <v>3162</v>
      </c>
      <c r="K1203" s="128">
        <v>2104</v>
      </c>
      <c r="L1203" s="137"/>
      <c r="M1203" s="128"/>
    </row>
    <row r="1204" spans="1:13" ht="14.25" hidden="1" customHeight="1" outlineLevel="1" x14ac:dyDescent="0.2">
      <c r="A1204" s="130">
        <v>54</v>
      </c>
      <c r="B1204" s="186" t="s">
        <v>458</v>
      </c>
      <c r="C1204" s="186" t="s">
        <v>101</v>
      </c>
      <c r="D1204" s="130">
        <v>2</v>
      </c>
      <c r="E1204" s="130">
        <v>173.8</v>
      </c>
      <c r="F1204" s="130"/>
      <c r="G1204" s="138"/>
      <c r="H1204" s="130">
        <v>173.8</v>
      </c>
      <c r="I1204" s="130">
        <v>34760</v>
      </c>
      <c r="J1204" s="130">
        <v>3493</v>
      </c>
      <c r="K1204" s="130">
        <v>2325</v>
      </c>
      <c r="L1204" s="138"/>
      <c r="M1204" s="130"/>
    </row>
    <row r="1205" spans="1:13" ht="14.25" hidden="1" customHeight="1" outlineLevel="1" x14ac:dyDescent="0.2">
      <c r="A1205" s="130">
        <v>54</v>
      </c>
      <c r="B1205" s="186" t="s">
        <v>458</v>
      </c>
      <c r="C1205" s="186" t="s">
        <v>101</v>
      </c>
      <c r="D1205" s="130">
        <v>3</v>
      </c>
      <c r="E1205" s="130">
        <v>191.4</v>
      </c>
      <c r="F1205" s="130"/>
      <c r="G1205" s="138"/>
      <c r="H1205" s="130">
        <v>191.4</v>
      </c>
      <c r="I1205" s="130">
        <v>38280</v>
      </c>
      <c r="J1205" s="130">
        <v>3847</v>
      </c>
      <c r="K1205" s="130">
        <v>2561</v>
      </c>
      <c r="L1205" s="138"/>
      <c r="M1205" s="130"/>
    </row>
    <row r="1206" spans="1:13" ht="14.25" hidden="1" customHeight="1" outlineLevel="1" x14ac:dyDescent="0.2">
      <c r="A1206" s="130">
        <v>54</v>
      </c>
      <c r="B1206" s="186" t="s">
        <v>458</v>
      </c>
      <c r="C1206" s="186" t="s">
        <v>101</v>
      </c>
      <c r="D1206" s="130">
        <v>4</v>
      </c>
      <c r="E1206" s="130">
        <v>215.6</v>
      </c>
      <c r="F1206" s="130"/>
      <c r="G1206" s="138"/>
      <c r="H1206" s="130">
        <v>215.6</v>
      </c>
      <c r="I1206" s="130">
        <v>43120</v>
      </c>
      <c r="J1206" s="130">
        <v>4334</v>
      </c>
      <c r="K1206" s="130">
        <v>2884</v>
      </c>
      <c r="L1206" s="138"/>
      <c r="M1206" s="130"/>
    </row>
    <row r="1207" spans="1:13" ht="14.25" hidden="1" customHeight="1" outlineLevel="1" x14ac:dyDescent="0.2">
      <c r="A1207" s="130">
        <v>54</v>
      </c>
      <c r="B1207" s="186" t="s">
        <v>458</v>
      </c>
      <c r="C1207" s="186" t="s">
        <v>101</v>
      </c>
      <c r="D1207" s="130">
        <v>5</v>
      </c>
      <c r="E1207" s="130">
        <v>234.3</v>
      </c>
      <c r="F1207" s="130"/>
      <c r="G1207" s="138"/>
      <c r="H1207" s="130">
        <v>234.3</v>
      </c>
      <c r="I1207" s="130">
        <v>46860</v>
      </c>
      <c r="J1207" s="130">
        <v>4710</v>
      </c>
      <c r="K1207" s="130">
        <v>3134</v>
      </c>
      <c r="L1207" s="138"/>
      <c r="M1207" s="130"/>
    </row>
    <row r="1208" spans="1:13" ht="14.25" hidden="1" customHeight="1" outlineLevel="1" x14ac:dyDescent="0.2">
      <c r="A1208" s="130">
        <v>54</v>
      </c>
      <c r="B1208" s="186" t="s">
        <v>458</v>
      </c>
      <c r="C1208" s="186" t="s">
        <v>101</v>
      </c>
      <c r="D1208" s="130">
        <v>6</v>
      </c>
      <c r="E1208" s="130">
        <v>261.8</v>
      </c>
      <c r="F1208" s="130"/>
      <c r="G1208" s="138"/>
      <c r="H1208" s="130">
        <v>261.8</v>
      </c>
      <c r="I1208" s="130">
        <v>52360</v>
      </c>
      <c r="J1208" s="130">
        <v>5262</v>
      </c>
      <c r="K1208" s="130">
        <v>3502</v>
      </c>
      <c r="L1208" s="138"/>
      <c r="M1208" s="130"/>
    </row>
    <row r="1209" spans="1:13" ht="14.25" hidden="1" customHeight="1" outlineLevel="1" x14ac:dyDescent="0.2">
      <c r="A1209" s="130">
        <v>54</v>
      </c>
      <c r="B1209" s="186" t="s">
        <v>458</v>
      </c>
      <c r="C1209" s="186" t="s">
        <v>101</v>
      </c>
      <c r="D1209" s="130">
        <v>7</v>
      </c>
      <c r="E1209" s="130">
        <v>286</v>
      </c>
      <c r="F1209" s="130"/>
      <c r="G1209" s="138"/>
      <c r="H1209" s="130">
        <v>286</v>
      </c>
      <c r="I1209" s="130">
        <v>57200</v>
      </c>
      <c r="J1209" s="130">
        <v>5749</v>
      </c>
      <c r="K1209" s="130">
        <v>3826</v>
      </c>
      <c r="L1209" s="138"/>
      <c r="M1209" s="130"/>
    </row>
    <row r="1210" spans="1:13" ht="14.25" hidden="1" customHeight="1" outlineLevel="1" x14ac:dyDescent="0.2">
      <c r="A1210" s="130">
        <v>54</v>
      </c>
      <c r="B1210" s="186" t="s">
        <v>458</v>
      </c>
      <c r="C1210" s="186" t="s">
        <v>101</v>
      </c>
      <c r="D1210" s="130">
        <v>8</v>
      </c>
      <c r="E1210" s="130">
        <v>319</v>
      </c>
      <c r="F1210" s="130"/>
      <c r="G1210" s="138"/>
      <c r="H1210" s="130">
        <v>319</v>
      </c>
      <c r="I1210" s="130">
        <v>63800</v>
      </c>
      <c r="J1210" s="130">
        <v>6412</v>
      </c>
      <c r="K1210" s="130">
        <v>4268</v>
      </c>
      <c r="L1210" s="138"/>
      <c r="M1210" s="130"/>
    </row>
    <row r="1211" spans="1:13" ht="14.25" hidden="1" customHeight="1" outlineLevel="1" x14ac:dyDescent="0.2">
      <c r="A1211" s="130">
        <v>54</v>
      </c>
      <c r="B1211" s="186" t="s">
        <v>458</v>
      </c>
      <c r="C1211" s="186" t="s">
        <v>101</v>
      </c>
      <c r="D1211" s="130">
        <v>9</v>
      </c>
      <c r="E1211" s="130">
        <v>338.8</v>
      </c>
      <c r="F1211" s="130"/>
      <c r="G1211" s="138"/>
      <c r="H1211" s="130">
        <v>338.8</v>
      </c>
      <c r="I1211" s="130">
        <v>67760</v>
      </c>
      <c r="J1211" s="130">
        <v>6810</v>
      </c>
      <c r="K1211" s="130">
        <v>4532</v>
      </c>
      <c r="L1211" s="138"/>
      <c r="M1211" s="130"/>
    </row>
    <row r="1212" spans="1:13" ht="14.25" hidden="1" customHeight="1" outlineLevel="1" x14ac:dyDescent="0.2">
      <c r="A1212" s="130">
        <v>54</v>
      </c>
      <c r="B1212" s="186" t="s">
        <v>458</v>
      </c>
      <c r="C1212" s="186" t="s">
        <v>101</v>
      </c>
      <c r="D1212" s="130">
        <v>10</v>
      </c>
      <c r="E1212" s="130">
        <v>380.6</v>
      </c>
      <c r="F1212" s="130"/>
      <c r="G1212" s="138"/>
      <c r="H1212" s="130">
        <v>380.6</v>
      </c>
      <c r="I1212" s="130">
        <v>76120</v>
      </c>
      <c r="J1212" s="130">
        <v>7650</v>
      </c>
      <c r="K1212" s="130">
        <v>5092</v>
      </c>
      <c r="L1212" s="138"/>
      <c r="M1212" s="130"/>
    </row>
    <row r="1213" spans="1:13" ht="14.25" hidden="1" customHeight="1" outlineLevel="1" x14ac:dyDescent="0.2">
      <c r="A1213" s="130">
        <v>54</v>
      </c>
      <c r="B1213" s="186" t="s">
        <v>458</v>
      </c>
      <c r="C1213" s="186" t="s">
        <v>101</v>
      </c>
      <c r="D1213" s="130">
        <v>11</v>
      </c>
      <c r="E1213" s="130">
        <v>415.8</v>
      </c>
      <c r="F1213" s="130"/>
      <c r="G1213" s="138"/>
      <c r="H1213" s="130">
        <v>415.8</v>
      </c>
      <c r="I1213" s="130">
        <v>83160</v>
      </c>
      <c r="J1213" s="130">
        <v>8358</v>
      </c>
      <c r="K1213" s="130">
        <v>5563</v>
      </c>
      <c r="L1213" s="138"/>
      <c r="M1213" s="130"/>
    </row>
    <row r="1214" spans="1:13" ht="14.25" hidden="1" customHeight="1" outlineLevel="1" x14ac:dyDescent="0.2">
      <c r="A1214" s="130">
        <v>54</v>
      </c>
      <c r="B1214" s="186" t="s">
        <v>458</v>
      </c>
      <c r="C1214" s="186" t="s">
        <v>101</v>
      </c>
      <c r="D1214" s="130">
        <v>12</v>
      </c>
      <c r="E1214" s="130">
        <v>455.4</v>
      </c>
      <c r="F1214" s="130"/>
      <c r="G1214" s="138"/>
      <c r="H1214" s="130">
        <v>455.4</v>
      </c>
      <c r="I1214" s="130">
        <v>91080</v>
      </c>
      <c r="J1214" s="130">
        <v>9154</v>
      </c>
      <c r="K1214" s="130">
        <v>6092</v>
      </c>
      <c r="L1214" s="138"/>
      <c r="M1214" s="130"/>
    </row>
    <row r="1215" spans="1:13" ht="14.25" hidden="1" customHeight="1" outlineLevel="1" x14ac:dyDescent="0.2">
      <c r="A1215" s="130">
        <v>54</v>
      </c>
      <c r="B1215" s="186" t="s">
        <v>458</v>
      </c>
      <c r="C1215" s="186" t="s">
        <v>102</v>
      </c>
      <c r="D1215" s="130">
        <v>1</v>
      </c>
      <c r="E1215" s="130">
        <v>455.4</v>
      </c>
      <c r="F1215" s="130"/>
      <c r="G1215" s="138"/>
      <c r="H1215" s="130">
        <v>455.4</v>
      </c>
      <c r="I1215" s="130">
        <v>91080</v>
      </c>
      <c r="J1215" s="130">
        <v>9154</v>
      </c>
      <c r="K1215" s="130">
        <v>6092</v>
      </c>
      <c r="L1215" s="138"/>
      <c r="M1215" s="130"/>
    </row>
    <row r="1216" spans="1:13" ht="14.25" hidden="1" customHeight="1" outlineLevel="1" x14ac:dyDescent="0.2">
      <c r="A1216" s="130">
        <v>54</v>
      </c>
      <c r="B1216" s="186" t="s">
        <v>458</v>
      </c>
      <c r="C1216" s="186" t="s">
        <v>102</v>
      </c>
      <c r="D1216" s="130">
        <v>2</v>
      </c>
      <c r="E1216" s="130">
        <v>464.2</v>
      </c>
      <c r="F1216" s="130"/>
      <c r="G1216" s="138"/>
      <c r="H1216" s="130">
        <v>464.2</v>
      </c>
      <c r="I1216" s="130">
        <v>92840</v>
      </c>
      <c r="J1216" s="130">
        <v>9331</v>
      </c>
      <c r="K1216" s="130">
        <v>6210</v>
      </c>
      <c r="L1216" s="138"/>
      <c r="M1216" s="130"/>
    </row>
    <row r="1217" spans="1:13" ht="14.25" hidden="1" customHeight="1" outlineLevel="1" x14ac:dyDescent="0.2">
      <c r="A1217" s="130">
        <v>54</v>
      </c>
      <c r="B1217" s="186" t="s">
        <v>458</v>
      </c>
      <c r="C1217" s="186" t="s">
        <v>102</v>
      </c>
      <c r="D1217" s="130">
        <v>3</v>
      </c>
      <c r="E1217" s="130">
        <v>471.9</v>
      </c>
      <c r="F1217" s="130"/>
      <c r="G1217" s="138"/>
      <c r="H1217" s="130">
        <v>471.9</v>
      </c>
      <c r="I1217" s="130">
        <v>94380</v>
      </c>
      <c r="J1217" s="130">
        <v>9485</v>
      </c>
      <c r="K1217" s="130">
        <v>6313</v>
      </c>
      <c r="L1217" s="138"/>
      <c r="M1217" s="130"/>
    </row>
    <row r="1218" spans="1:13" ht="14.25" hidden="1" customHeight="1" outlineLevel="1" x14ac:dyDescent="0.2">
      <c r="A1218" s="130">
        <v>54</v>
      </c>
      <c r="B1218" s="186" t="s">
        <v>458</v>
      </c>
      <c r="C1218" s="186" t="s">
        <v>102</v>
      </c>
      <c r="D1218" s="130">
        <v>4</v>
      </c>
      <c r="E1218" s="130">
        <v>480.7</v>
      </c>
      <c r="F1218" s="130"/>
      <c r="G1218" s="138"/>
      <c r="H1218" s="130">
        <v>480.7</v>
      </c>
      <c r="I1218" s="130">
        <v>96140</v>
      </c>
      <c r="J1218" s="130">
        <v>9662</v>
      </c>
      <c r="K1218" s="130">
        <v>6431</v>
      </c>
      <c r="L1218" s="138"/>
      <c r="M1218" s="130"/>
    </row>
    <row r="1219" spans="1:13" ht="14.25" hidden="1" customHeight="1" outlineLevel="1" x14ac:dyDescent="0.2">
      <c r="A1219" s="130">
        <v>54</v>
      </c>
      <c r="B1219" s="186" t="s">
        <v>458</v>
      </c>
      <c r="C1219" s="186" t="s">
        <v>102</v>
      </c>
      <c r="D1219" s="130">
        <v>5</v>
      </c>
      <c r="E1219" s="130">
        <v>488.4</v>
      </c>
      <c r="F1219" s="130"/>
      <c r="G1219" s="138"/>
      <c r="H1219" s="130">
        <v>488.4</v>
      </c>
      <c r="I1219" s="130">
        <v>97680</v>
      </c>
      <c r="J1219" s="130">
        <v>9817</v>
      </c>
      <c r="K1219" s="130">
        <v>6534</v>
      </c>
      <c r="L1219" s="138"/>
      <c r="M1219" s="130"/>
    </row>
    <row r="1220" spans="1:13" ht="14.25" hidden="1" customHeight="1" outlineLevel="1" x14ac:dyDescent="0.2">
      <c r="A1220" s="130">
        <v>54</v>
      </c>
      <c r="B1220" s="186" t="s">
        <v>458</v>
      </c>
      <c r="C1220" s="186" t="s">
        <v>102</v>
      </c>
      <c r="D1220" s="130">
        <v>6</v>
      </c>
      <c r="E1220" s="130">
        <v>497.2</v>
      </c>
      <c r="F1220" s="130"/>
      <c r="G1220" s="138"/>
      <c r="H1220" s="130">
        <v>497.2</v>
      </c>
      <c r="I1220" s="130">
        <v>99440</v>
      </c>
      <c r="J1220" s="130">
        <v>9994</v>
      </c>
      <c r="K1220" s="130">
        <v>6652</v>
      </c>
      <c r="L1220" s="138"/>
      <c r="M1220" s="130"/>
    </row>
    <row r="1221" spans="1:13" ht="14.25" hidden="1" customHeight="1" outlineLevel="1" x14ac:dyDescent="0.2">
      <c r="A1221" s="130">
        <v>54</v>
      </c>
      <c r="B1221" s="186" t="s">
        <v>458</v>
      </c>
      <c r="C1221" s="186" t="s">
        <v>102</v>
      </c>
      <c r="D1221" s="130">
        <v>7</v>
      </c>
      <c r="E1221" s="130">
        <v>504.9</v>
      </c>
      <c r="F1221" s="130"/>
      <c r="G1221" s="138"/>
      <c r="H1221" s="130">
        <v>504.9</v>
      </c>
      <c r="I1221" s="130">
        <v>100980</v>
      </c>
      <c r="J1221" s="130">
        <v>10149</v>
      </c>
      <c r="K1221" s="130">
        <v>6755</v>
      </c>
      <c r="L1221" s="138"/>
      <c r="M1221" s="130"/>
    </row>
    <row r="1222" spans="1:13" ht="14.25" hidden="1" customHeight="1" outlineLevel="1" x14ac:dyDescent="0.2">
      <c r="A1222" s="130">
        <v>54</v>
      </c>
      <c r="B1222" s="186" t="s">
        <v>458</v>
      </c>
      <c r="C1222" s="186" t="s">
        <v>102</v>
      </c>
      <c r="D1222" s="130">
        <v>8</v>
      </c>
      <c r="E1222" s="130">
        <v>513.70000000000005</v>
      </c>
      <c r="F1222" s="130"/>
      <c r="G1222" s="138"/>
      <c r="H1222" s="130">
        <v>513.70000000000005</v>
      </c>
      <c r="I1222" s="130">
        <v>102740</v>
      </c>
      <c r="J1222" s="130">
        <v>10326</v>
      </c>
      <c r="K1222" s="130">
        <v>6872</v>
      </c>
      <c r="L1222" s="138"/>
      <c r="M1222" s="130"/>
    </row>
    <row r="1223" spans="1:13" ht="14.25" hidden="1" customHeight="1" outlineLevel="1" x14ac:dyDescent="0.2">
      <c r="A1223" s="130">
        <v>54</v>
      </c>
      <c r="B1223" s="186" t="s">
        <v>458</v>
      </c>
      <c r="C1223" s="186" t="s">
        <v>102</v>
      </c>
      <c r="D1223" s="130">
        <v>9</v>
      </c>
      <c r="E1223" s="130">
        <v>521.4</v>
      </c>
      <c r="F1223" s="130"/>
      <c r="G1223" s="138"/>
      <c r="H1223" s="130">
        <v>521.4</v>
      </c>
      <c r="I1223" s="130">
        <v>104280</v>
      </c>
      <c r="J1223" s="130">
        <v>10480</v>
      </c>
      <c r="K1223" s="130">
        <v>6975</v>
      </c>
      <c r="L1223" s="138"/>
      <c r="M1223" s="130"/>
    </row>
    <row r="1224" spans="1:13" ht="14.25" hidden="1" customHeight="1" outlineLevel="1" x14ac:dyDescent="0.2">
      <c r="A1224" s="130">
        <v>54</v>
      </c>
      <c r="B1224" s="186" t="s">
        <v>458</v>
      </c>
      <c r="C1224" s="186" t="s">
        <v>102</v>
      </c>
      <c r="D1224" s="130">
        <v>10</v>
      </c>
      <c r="E1224" s="130">
        <v>530.20000000000005</v>
      </c>
      <c r="F1224" s="130"/>
      <c r="G1224" s="138"/>
      <c r="H1224" s="130">
        <v>530.20000000000005</v>
      </c>
      <c r="I1224" s="130">
        <v>106040</v>
      </c>
      <c r="J1224" s="130">
        <v>10657</v>
      </c>
      <c r="K1224" s="130">
        <v>7093</v>
      </c>
      <c r="L1224" s="138"/>
      <c r="M1224" s="130"/>
    </row>
    <row r="1225" spans="1:13" ht="14.25" hidden="1" customHeight="1" outlineLevel="1" x14ac:dyDescent="0.2">
      <c r="A1225" s="130">
        <v>54</v>
      </c>
      <c r="B1225" s="186" t="s">
        <v>458</v>
      </c>
      <c r="C1225" s="186" t="s">
        <v>102</v>
      </c>
      <c r="D1225" s="130">
        <v>11</v>
      </c>
      <c r="E1225" s="130">
        <v>537.9</v>
      </c>
      <c r="F1225" s="130"/>
      <c r="G1225" s="138"/>
      <c r="H1225" s="130">
        <v>537.9</v>
      </c>
      <c r="I1225" s="130">
        <v>107580</v>
      </c>
      <c r="J1225" s="130">
        <v>10812</v>
      </c>
      <c r="K1225" s="130">
        <v>7196</v>
      </c>
      <c r="L1225" s="138"/>
      <c r="M1225" s="130"/>
    </row>
    <row r="1226" spans="1:13" ht="14.25" hidden="1" customHeight="1" outlineLevel="1" x14ac:dyDescent="0.2">
      <c r="A1226" s="130">
        <v>54</v>
      </c>
      <c r="B1226" s="186" t="s">
        <v>458</v>
      </c>
      <c r="C1226" s="186" t="s">
        <v>102</v>
      </c>
      <c r="D1226" s="130">
        <v>12</v>
      </c>
      <c r="E1226" s="130">
        <v>546.70000000000005</v>
      </c>
      <c r="F1226" s="130"/>
      <c r="G1226" s="138"/>
      <c r="H1226" s="130">
        <v>546.70000000000005</v>
      </c>
      <c r="I1226" s="130">
        <v>109340</v>
      </c>
      <c r="J1226" s="130">
        <v>10989</v>
      </c>
      <c r="K1226" s="130">
        <v>7314</v>
      </c>
      <c r="L1226" s="138"/>
      <c r="M1226" s="130"/>
    </row>
    <row r="1227" spans="1:13" ht="14.25" hidden="1" customHeight="1" outlineLevel="1" x14ac:dyDescent="0.2">
      <c r="A1227" s="130">
        <v>54</v>
      </c>
      <c r="B1227" s="186" t="s">
        <v>458</v>
      </c>
      <c r="C1227" s="186" t="s">
        <v>103</v>
      </c>
      <c r="D1227" s="130">
        <v>1</v>
      </c>
      <c r="E1227" s="130">
        <v>574.03500000000008</v>
      </c>
      <c r="F1227" s="130"/>
      <c r="G1227" s="138"/>
      <c r="H1227" s="130">
        <v>574.03500000000008</v>
      </c>
      <c r="I1227" s="130">
        <v>114807</v>
      </c>
      <c r="J1227" s="130">
        <v>11538</v>
      </c>
      <c r="K1227" s="130">
        <v>7679</v>
      </c>
      <c r="L1227" s="138"/>
      <c r="M1227" s="130"/>
    </row>
    <row r="1228" spans="1:13" ht="14.25" customHeight="1" collapsed="1" x14ac:dyDescent="0.2">
      <c r="A1228" s="128">
        <v>55</v>
      </c>
      <c r="B1228" s="185" t="s">
        <v>459</v>
      </c>
      <c r="C1228" s="185" t="s">
        <v>101</v>
      </c>
      <c r="D1228" s="128">
        <v>1</v>
      </c>
      <c r="E1228" s="128">
        <v>1120</v>
      </c>
      <c r="F1228" s="128"/>
      <c r="G1228" s="137"/>
      <c r="H1228" s="128">
        <v>1120</v>
      </c>
      <c r="I1228" s="128">
        <v>13440</v>
      </c>
      <c r="J1228" s="128">
        <v>2240</v>
      </c>
      <c r="K1228" s="128">
        <v>747</v>
      </c>
      <c r="L1228" s="137"/>
      <c r="M1228" s="128"/>
    </row>
    <row r="1229" spans="1:13" ht="14.25" hidden="1" customHeight="1" outlineLevel="1" x14ac:dyDescent="0.2">
      <c r="A1229" s="130">
        <v>55</v>
      </c>
      <c r="B1229" s="186" t="s">
        <v>459</v>
      </c>
      <c r="C1229" s="186" t="s">
        <v>101</v>
      </c>
      <c r="D1229" s="130">
        <v>2</v>
      </c>
      <c r="E1229" s="130">
        <v>1230</v>
      </c>
      <c r="F1229" s="130"/>
      <c r="G1229" s="138"/>
      <c r="H1229" s="130">
        <v>1230</v>
      </c>
      <c r="I1229" s="130">
        <v>14760</v>
      </c>
      <c r="J1229" s="130">
        <v>2460</v>
      </c>
      <c r="K1229" s="130">
        <v>820</v>
      </c>
      <c r="L1229" s="138"/>
      <c r="M1229" s="130"/>
    </row>
    <row r="1230" spans="1:13" ht="14.25" hidden="1" customHeight="1" outlineLevel="1" x14ac:dyDescent="0.2">
      <c r="A1230" s="130">
        <v>55</v>
      </c>
      <c r="B1230" s="186" t="s">
        <v>459</v>
      </c>
      <c r="C1230" s="186" t="s">
        <v>101</v>
      </c>
      <c r="D1230" s="130">
        <v>3</v>
      </c>
      <c r="E1230" s="130">
        <v>1350</v>
      </c>
      <c r="F1230" s="130"/>
      <c r="G1230" s="138"/>
      <c r="H1230" s="130">
        <v>1350</v>
      </c>
      <c r="I1230" s="130">
        <v>16200</v>
      </c>
      <c r="J1230" s="130">
        <v>2700</v>
      </c>
      <c r="K1230" s="130">
        <v>900</v>
      </c>
      <c r="L1230" s="138"/>
      <c r="M1230" s="130"/>
    </row>
    <row r="1231" spans="1:13" ht="14.25" hidden="1" customHeight="1" outlineLevel="1" x14ac:dyDescent="0.2">
      <c r="A1231" s="130">
        <v>55</v>
      </c>
      <c r="B1231" s="186" t="s">
        <v>459</v>
      </c>
      <c r="C1231" s="186" t="s">
        <v>101</v>
      </c>
      <c r="D1231" s="130">
        <v>4</v>
      </c>
      <c r="E1231" s="130">
        <v>1480</v>
      </c>
      <c r="F1231" s="130"/>
      <c r="G1231" s="138"/>
      <c r="H1231" s="130">
        <v>1480</v>
      </c>
      <c r="I1231" s="130">
        <v>17760</v>
      </c>
      <c r="J1231" s="130">
        <v>2960</v>
      </c>
      <c r="K1231" s="130">
        <v>987</v>
      </c>
      <c r="L1231" s="138"/>
      <c r="M1231" s="130"/>
    </row>
    <row r="1232" spans="1:13" ht="14.25" hidden="1" customHeight="1" outlineLevel="1" x14ac:dyDescent="0.2">
      <c r="A1232" s="130">
        <v>55</v>
      </c>
      <c r="B1232" s="186" t="s">
        <v>459</v>
      </c>
      <c r="C1232" s="186" t="s">
        <v>101</v>
      </c>
      <c r="D1232" s="130">
        <v>5</v>
      </c>
      <c r="E1232" s="130">
        <v>1630</v>
      </c>
      <c r="F1232" s="130"/>
      <c r="G1232" s="138"/>
      <c r="H1232" s="130">
        <v>1630</v>
      </c>
      <c r="I1232" s="130">
        <v>19560</v>
      </c>
      <c r="J1232" s="130">
        <v>3260</v>
      </c>
      <c r="K1232" s="130">
        <v>1087</v>
      </c>
      <c r="L1232" s="138"/>
      <c r="M1232" s="130"/>
    </row>
    <row r="1233" spans="1:13" ht="14.25" hidden="1" customHeight="1" outlineLevel="1" x14ac:dyDescent="0.2">
      <c r="A1233" s="130">
        <v>55</v>
      </c>
      <c r="B1233" s="186" t="s">
        <v>459</v>
      </c>
      <c r="C1233" s="186" t="s">
        <v>101</v>
      </c>
      <c r="D1233" s="130">
        <v>6</v>
      </c>
      <c r="E1233" s="130">
        <v>1790</v>
      </c>
      <c r="F1233" s="130"/>
      <c r="G1233" s="138"/>
      <c r="H1233" s="130">
        <v>1790</v>
      </c>
      <c r="I1233" s="130">
        <v>21480</v>
      </c>
      <c r="J1233" s="130">
        <v>3580</v>
      </c>
      <c r="K1233" s="130">
        <v>1193</v>
      </c>
      <c r="L1233" s="138"/>
      <c r="M1233" s="130"/>
    </row>
    <row r="1234" spans="1:13" ht="14.25" hidden="1" customHeight="1" outlineLevel="1" x14ac:dyDescent="0.2">
      <c r="A1234" s="130">
        <v>55</v>
      </c>
      <c r="B1234" s="186" t="s">
        <v>459</v>
      </c>
      <c r="C1234" s="186" t="s">
        <v>101</v>
      </c>
      <c r="D1234" s="130">
        <v>7</v>
      </c>
      <c r="E1234" s="130">
        <v>1970</v>
      </c>
      <c r="F1234" s="130"/>
      <c r="G1234" s="138"/>
      <c r="H1234" s="130">
        <v>1970</v>
      </c>
      <c r="I1234" s="130">
        <v>23640</v>
      </c>
      <c r="J1234" s="130">
        <v>3940</v>
      </c>
      <c r="K1234" s="130">
        <v>1313</v>
      </c>
      <c r="L1234" s="138"/>
      <c r="M1234" s="130"/>
    </row>
    <row r="1235" spans="1:13" ht="14.25" hidden="1" customHeight="1" outlineLevel="1" x14ac:dyDescent="0.2">
      <c r="A1235" s="130">
        <v>55</v>
      </c>
      <c r="B1235" s="186" t="s">
        <v>459</v>
      </c>
      <c r="C1235" s="186" t="s">
        <v>101</v>
      </c>
      <c r="D1235" s="130">
        <v>8</v>
      </c>
      <c r="E1235" s="130">
        <v>2160</v>
      </c>
      <c r="F1235" s="130"/>
      <c r="G1235" s="138"/>
      <c r="H1235" s="130">
        <v>2160</v>
      </c>
      <c r="I1235" s="130">
        <v>25920</v>
      </c>
      <c r="J1235" s="130">
        <v>4320</v>
      </c>
      <c r="K1235" s="130">
        <v>1440</v>
      </c>
      <c r="L1235" s="138"/>
      <c r="M1235" s="130"/>
    </row>
    <row r="1236" spans="1:13" ht="14.25" hidden="1" customHeight="1" outlineLevel="1" x14ac:dyDescent="0.2">
      <c r="A1236" s="130">
        <v>55</v>
      </c>
      <c r="B1236" s="186" t="s">
        <v>459</v>
      </c>
      <c r="C1236" s="186" t="s">
        <v>101</v>
      </c>
      <c r="D1236" s="130">
        <v>9</v>
      </c>
      <c r="E1236" s="130">
        <v>2380</v>
      </c>
      <c r="F1236" s="130"/>
      <c r="G1236" s="138"/>
      <c r="H1236" s="130">
        <v>2380</v>
      </c>
      <c r="I1236" s="130">
        <v>28560</v>
      </c>
      <c r="J1236" s="130">
        <v>4760</v>
      </c>
      <c r="K1236" s="130">
        <v>1587</v>
      </c>
      <c r="L1236" s="138"/>
      <c r="M1236" s="130"/>
    </row>
    <row r="1237" spans="1:13" ht="14.25" hidden="1" customHeight="1" outlineLevel="1" x14ac:dyDescent="0.2">
      <c r="A1237" s="130">
        <v>55</v>
      </c>
      <c r="B1237" s="186" t="s">
        <v>459</v>
      </c>
      <c r="C1237" s="186" t="s">
        <v>101</v>
      </c>
      <c r="D1237" s="130">
        <v>10</v>
      </c>
      <c r="E1237" s="130">
        <v>2620</v>
      </c>
      <c r="F1237" s="130"/>
      <c r="G1237" s="138"/>
      <c r="H1237" s="130">
        <v>2620</v>
      </c>
      <c r="I1237" s="130">
        <v>31440</v>
      </c>
      <c r="J1237" s="130">
        <v>5240</v>
      </c>
      <c r="K1237" s="130">
        <v>1747</v>
      </c>
      <c r="L1237" s="138"/>
      <c r="M1237" s="130"/>
    </row>
    <row r="1238" spans="1:13" ht="14.25" hidden="1" customHeight="1" outlineLevel="1" x14ac:dyDescent="0.2">
      <c r="A1238" s="130">
        <v>55</v>
      </c>
      <c r="B1238" s="186" t="s">
        <v>459</v>
      </c>
      <c r="C1238" s="186" t="s">
        <v>101</v>
      </c>
      <c r="D1238" s="130">
        <v>11</v>
      </c>
      <c r="E1238" s="130">
        <v>2890</v>
      </c>
      <c r="F1238" s="130"/>
      <c r="G1238" s="138"/>
      <c r="H1238" s="130">
        <v>2890</v>
      </c>
      <c r="I1238" s="130">
        <v>34680</v>
      </c>
      <c r="J1238" s="130">
        <v>5780</v>
      </c>
      <c r="K1238" s="130">
        <v>1927</v>
      </c>
      <c r="L1238" s="138"/>
      <c r="M1238" s="130"/>
    </row>
    <row r="1239" spans="1:13" ht="14.25" hidden="1" customHeight="1" outlineLevel="1" x14ac:dyDescent="0.2">
      <c r="A1239" s="130">
        <v>55</v>
      </c>
      <c r="B1239" s="186" t="s">
        <v>459</v>
      </c>
      <c r="C1239" s="186" t="s">
        <v>101</v>
      </c>
      <c r="D1239" s="130">
        <v>12</v>
      </c>
      <c r="E1239" s="130">
        <v>3170</v>
      </c>
      <c r="F1239" s="130"/>
      <c r="G1239" s="138"/>
      <c r="H1239" s="130">
        <v>3170</v>
      </c>
      <c r="I1239" s="130">
        <v>38040</v>
      </c>
      <c r="J1239" s="130">
        <v>6340</v>
      </c>
      <c r="K1239" s="130">
        <v>2113</v>
      </c>
      <c r="L1239" s="138"/>
      <c r="M1239" s="130"/>
    </row>
    <row r="1240" spans="1:13" ht="14.25" hidden="1" customHeight="1" outlineLevel="1" x14ac:dyDescent="0.2">
      <c r="A1240" s="130">
        <v>55</v>
      </c>
      <c r="B1240" s="186" t="s">
        <v>459</v>
      </c>
      <c r="C1240" s="186" t="s">
        <v>102</v>
      </c>
      <c r="D1240" s="130">
        <v>1</v>
      </c>
      <c r="E1240" s="130">
        <v>3170</v>
      </c>
      <c r="F1240" s="130"/>
      <c r="G1240" s="138"/>
      <c r="H1240" s="130">
        <v>3170</v>
      </c>
      <c r="I1240" s="130">
        <v>38040</v>
      </c>
      <c r="J1240" s="130">
        <v>6340</v>
      </c>
      <c r="K1240" s="130">
        <v>2113</v>
      </c>
      <c r="L1240" s="138"/>
      <c r="M1240" s="130"/>
    </row>
    <row r="1241" spans="1:13" ht="14.25" hidden="1" customHeight="1" outlineLevel="1" x14ac:dyDescent="0.2">
      <c r="A1241" s="130">
        <v>55</v>
      </c>
      <c r="B1241" s="186" t="s">
        <v>459</v>
      </c>
      <c r="C1241" s="186" t="s">
        <v>102</v>
      </c>
      <c r="D1241" s="130">
        <v>2</v>
      </c>
      <c r="E1241" s="130">
        <v>3230</v>
      </c>
      <c r="F1241" s="130"/>
      <c r="G1241" s="138"/>
      <c r="H1241" s="130">
        <v>3230</v>
      </c>
      <c r="I1241" s="130">
        <v>38760</v>
      </c>
      <c r="J1241" s="130">
        <v>6460</v>
      </c>
      <c r="K1241" s="130">
        <v>2153</v>
      </c>
      <c r="L1241" s="138"/>
      <c r="M1241" s="130"/>
    </row>
    <row r="1242" spans="1:13" ht="14.25" hidden="1" customHeight="1" outlineLevel="1" x14ac:dyDescent="0.2">
      <c r="A1242" s="130">
        <v>55</v>
      </c>
      <c r="B1242" s="186" t="s">
        <v>459</v>
      </c>
      <c r="C1242" s="186" t="s">
        <v>102</v>
      </c>
      <c r="D1242" s="130">
        <v>3</v>
      </c>
      <c r="E1242" s="130">
        <v>3290</v>
      </c>
      <c r="F1242" s="130"/>
      <c r="G1242" s="138"/>
      <c r="H1242" s="130">
        <v>3290</v>
      </c>
      <c r="I1242" s="130">
        <v>39480</v>
      </c>
      <c r="J1242" s="130">
        <v>6580</v>
      </c>
      <c r="K1242" s="130">
        <v>2193</v>
      </c>
      <c r="L1242" s="138"/>
      <c r="M1242" s="130"/>
    </row>
    <row r="1243" spans="1:13" ht="14.25" hidden="1" customHeight="1" outlineLevel="1" x14ac:dyDescent="0.2">
      <c r="A1243" s="130">
        <v>55</v>
      </c>
      <c r="B1243" s="186" t="s">
        <v>459</v>
      </c>
      <c r="C1243" s="186" t="s">
        <v>102</v>
      </c>
      <c r="D1243" s="130">
        <v>4</v>
      </c>
      <c r="E1243" s="130">
        <v>3350</v>
      </c>
      <c r="F1243" s="130"/>
      <c r="G1243" s="138"/>
      <c r="H1243" s="130">
        <v>3350</v>
      </c>
      <c r="I1243" s="130">
        <v>40200</v>
      </c>
      <c r="J1243" s="130">
        <v>6700</v>
      </c>
      <c r="K1243" s="130">
        <v>2233</v>
      </c>
      <c r="L1243" s="138"/>
      <c r="M1243" s="130"/>
    </row>
    <row r="1244" spans="1:13" ht="14.25" hidden="1" customHeight="1" outlineLevel="1" x14ac:dyDescent="0.2">
      <c r="A1244" s="130">
        <v>55</v>
      </c>
      <c r="B1244" s="186" t="s">
        <v>459</v>
      </c>
      <c r="C1244" s="186" t="s">
        <v>102</v>
      </c>
      <c r="D1244" s="130">
        <v>5</v>
      </c>
      <c r="E1244" s="130">
        <v>3400</v>
      </c>
      <c r="F1244" s="130"/>
      <c r="G1244" s="138"/>
      <c r="H1244" s="130">
        <v>3400</v>
      </c>
      <c r="I1244" s="130">
        <v>40800</v>
      </c>
      <c r="J1244" s="130">
        <v>6800</v>
      </c>
      <c r="K1244" s="130">
        <v>2267</v>
      </c>
      <c r="L1244" s="138"/>
      <c r="M1244" s="130"/>
    </row>
    <row r="1245" spans="1:13" ht="14.25" hidden="1" customHeight="1" outlineLevel="1" x14ac:dyDescent="0.2">
      <c r="A1245" s="130">
        <v>55</v>
      </c>
      <c r="B1245" s="186" t="s">
        <v>459</v>
      </c>
      <c r="C1245" s="186" t="s">
        <v>102</v>
      </c>
      <c r="D1245" s="130">
        <v>6</v>
      </c>
      <c r="E1245" s="130">
        <v>3460</v>
      </c>
      <c r="F1245" s="130"/>
      <c r="G1245" s="138"/>
      <c r="H1245" s="130">
        <v>3460</v>
      </c>
      <c r="I1245" s="130">
        <v>41520</v>
      </c>
      <c r="J1245" s="130">
        <v>6920</v>
      </c>
      <c r="K1245" s="130">
        <v>2307</v>
      </c>
      <c r="L1245" s="138"/>
      <c r="M1245" s="130"/>
    </row>
    <row r="1246" spans="1:13" ht="14.25" hidden="1" customHeight="1" outlineLevel="1" x14ac:dyDescent="0.2">
      <c r="A1246" s="130">
        <v>55</v>
      </c>
      <c r="B1246" s="186" t="s">
        <v>459</v>
      </c>
      <c r="C1246" s="186" t="s">
        <v>102</v>
      </c>
      <c r="D1246" s="130">
        <v>7</v>
      </c>
      <c r="E1246" s="130">
        <v>3520</v>
      </c>
      <c r="F1246" s="130"/>
      <c r="G1246" s="138"/>
      <c r="H1246" s="130">
        <v>3520</v>
      </c>
      <c r="I1246" s="130">
        <v>42240</v>
      </c>
      <c r="J1246" s="130">
        <v>7040</v>
      </c>
      <c r="K1246" s="130">
        <v>2347</v>
      </c>
      <c r="L1246" s="138"/>
      <c r="M1246" s="130"/>
    </row>
    <row r="1247" spans="1:13" ht="14.25" hidden="1" customHeight="1" outlineLevel="1" x14ac:dyDescent="0.2">
      <c r="A1247" s="130">
        <v>55</v>
      </c>
      <c r="B1247" s="186" t="s">
        <v>459</v>
      </c>
      <c r="C1247" s="186" t="s">
        <v>102</v>
      </c>
      <c r="D1247" s="130">
        <v>8</v>
      </c>
      <c r="E1247" s="130">
        <v>3580</v>
      </c>
      <c r="F1247" s="130"/>
      <c r="G1247" s="138"/>
      <c r="H1247" s="130">
        <v>3580</v>
      </c>
      <c r="I1247" s="130">
        <v>42960</v>
      </c>
      <c r="J1247" s="130">
        <v>7160</v>
      </c>
      <c r="K1247" s="130">
        <v>2387</v>
      </c>
      <c r="L1247" s="138"/>
      <c r="M1247" s="130"/>
    </row>
    <row r="1248" spans="1:13" ht="14.25" hidden="1" customHeight="1" outlineLevel="1" x14ac:dyDescent="0.2">
      <c r="A1248" s="130">
        <v>55</v>
      </c>
      <c r="B1248" s="186" t="s">
        <v>459</v>
      </c>
      <c r="C1248" s="186" t="s">
        <v>102</v>
      </c>
      <c r="D1248" s="130">
        <v>9</v>
      </c>
      <c r="E1248" s="130">
        <v>3640</v>
      </c>
      <c r="F1248" s="130"/>
      <c r="G1248" s="138"/>
      <c r="H1248" s="130">
        <v>3640</v>
      </c>
      <c r="I1248" s="130">
        <v>43680</v>
      </c>
      <c r="J1248" s="130">
        <v>7280</v>
      </c>
      <c r="K1248" s="130">
        <v>2427</v>
      </c>
      <c r="L1248" s="138"/>
      <c r="M1248" s="130"/>
    </row>
    <row r="1249" spans="1:13" ht="14.25" hidden="1" customHeight="1" outlineLevel="1" x14ac:dyDescent="0.2">
      <c r="A1249" s="130">
        <v>55</v>
      </c>
      <c r="B1249" s="186" t="s">
        <v>459</v>
      </c>
      <c r="C1249" s="186" t="s">
        <v>102</v>
      </c>
      <c r="D1249" s="130">
        <v>10</v>
      </c>
      <c r="E1249" s="130">
        <v>3690</v>
      </c>
      <c r="F1249" s="130"/>
      <c r="G1249" s="138"/>
      <c r="H1249" s="130">
        <v>3690</v>
      </c>
      <c r="I1249" s="130">
        <v>44280</v>
      </c>
      <c r="J1249" s="130">
        <v>7380</v>
      </c>
      <c r="K1249" s="130">
        <v>2460</v>
      </c>
      <c r="L1249" s="138"/>
      <c r="M1249" s="130"/>
    </row>
    <row r="1250" spans="1:13" ht="14.25" hidden="1" customHeight="1" outlineLevel="1" x14ac:dyDescent="0.2">
      <c r="A1250" s="130">
        <v>55</v>
      </c>
      <c r="B1250" s="186" t="s">
        <v>459</v>
      </c>
      <c r="C1250" s="186" t="s">
        <v>102</v>
      </c>
      <c r="D1250" s="130">
        <v>11</v>
      </c>
      <c r="E1250" s="130">
        <v>3750</v>
      </c>
      <c r="F1250" s="130"/>
      <c r="G1250" s="138"/>
      <c r="H1250" s="130">
        <v>3750</v>
      </c>
      <c r="I1250" s="130">
        <v>45000</v>
      </c>
      <c r="J1250" s="130">
        <v>7500</v>
      </c>
      <c r="K1250" s="130">
        <v>2500</v>
      </c>
      <c r="L1250" s="138"/>
      <c r="M1250" s="130"/>
    </row>
    <row r="1251" spans="1:13" ht="14.25" hidden="1" customHeight="1" outlineLevel="1" x14ac:dyDescent="0.2">
      <c r="A1251" s="130">
        <v>55</v>
      </c>
      <c r="B1251" s="186" t="s">
        <v>459</v>
      </c>
      <c r="C1251" s="186" t="s">
        <v>102</v>
      </c>
      <c r="D1251" s="130">
        <v>12</v>
      </c>
      <c r="E1251" s="130">
        <v>3810</v>
      </c>
      <c r="F1251" s="130"/>
      <c r="G1251" s="138"/>
      <c r="H1251" s="130">
        <v>3810</v>
      </c>
      <c r="I1251" s="130">
        <v>45720</v>
      </c>
      <c r="J1251" s="130">
        <v>7620</v>
      </c>
      <c r="K1251" s="130">
        <v>2540</v>
      </c>
      <c r="L1251" s="138"/>
      <c r="M1251" s="130"/>
    </row>
    <row r="1252" spans="1:13" ht="14.25" hidden="1" customHeight="1" outlineLevel="1" x14ac:dyDescent="0.2">
      <c r="A1252" s="130">
        <v>55</v>
      </c>
      <c r="B1252" s="186" t="s">
        <v>459</v>
      </c>
      <c r="C1252" s="186" t="s">
        <v>103</v>
      </c>
      <c r="D1252" s="130">
        <v>1</v>
      </c>
      <c r="E1252" s="130">
        <v>4000.5</v>
      </c>
      <c r="F1252" s="130"/>
      <c r="G1252" s="138"/>
      <c r="H1252" s="130">
        <v>4000.5</v>
      </c>
      <c r="I1252" s="130">
        <v>48006</v>
      </c>
      <c r="J1252" s="130">
        <v>8001</v>
      </c>
      <c r="K1252" s="130">
        <v>2667</v>
      </c>
      <c r="L1252" s="138"/>
      <c r="M1252" s="130"/>
    </row>
    <row r="1253" spans="1:13" ht="14.25" customHeight="1" collapsed="1" x14ac:dyDescent="0.2">
      <c r="A1253" s="128">
        <v>56</v>
      </c>
      <c r="B1253" s="185" t="s">
        <v>460</v>
      </c>
      <c r="C1253" s="185" t="s">
        <v>101</v>
      </c>
      <c r="D1253" s="128">
        <v>1</v>
      </c>
      <c r="E1253" s="128">
        <v>234</v>
      </c>
      <c r="F1253" s="128"/>
      <c r="G1253" s="137"/>
      <c r="H1253" s="128">
        <v>234</v>
      </c>
      <c r="I1253" s="128">
        <v>19890</v>
      </c>
      <c r="J1253" s="128">
        <v>2368</v>
      </c>
      <c r="K1253" s="128">
        <v>1484</v>
      </c>
      <c r="L1253" s="137"/>
      <c r="M1253" s="128"/>
    </row>
    <row r="1254" spans="1:13" ht="14.25" hidden="1" customHeight="1" outlineLevel="1" x14ac:dyDescent="0.2">
      <c r="A1254" s="130">
        <v>56</v>
      </c>
      <c r="B1254" s="186" t="s">
        <v>460</v>
      </c>
      <c r="C1254" s="186" t="s">
        <v>101</v>
      </c>
      <c r="D1254" s="130">
        <v>2</v>
      </c>
      <c r="E1254" s="130">
        <v>255</v>
      </c>
      <c r="F1254" s="130"/>
      <c r="G1254" s="138"/>
      <c r="H1254" s="130">
        <v>255</v>
      </c>
      <c r="I1254" s="130">
        <v>21675</v>
      </c>
      <c r="J1254" s="130">
        <v>2580</v>
      </c>
      <c r="K1254" s="130">
        <v>1618</v>
      </c>
      <c r="L1254" s="138"/>
      <c r="M1254" s="130"/>
    </row>
    <row r="1255" spans="1:13" ht="14.25" hidden="1" customHeight="1" outlineLevel="1" x14ac:dyDescent="0.2">
      <c r="A1255" s="130">
        <v>56</v>
      </c>
      <c r="B1255" s="186" t="s">
        <v>460</v>
      </c>
      <c r="C1255" s="186" t="s">
        <v>101</v>
      </c>
      <c r="D1255" s="130">
        <v>3</v>
      </c>
      <c r="E1255" s="130">
        <v>281</v>
      </c>
      <c r="F1255" s="130"/>
      <c r="G1255" s="138"/>
      <c r="H1255" s="130">
        <v>281</v>
      </c>
      <c r="I1255" s="130">
        <v>23885</v>
      </c>
      <c r="J1255" s="130">
        <v>2843</v>
      </c>
      <c r="K1255" s="130">
        <v>1782</v>
      </c>
      <c r="L1255" s="138"/>
      <c r="M1255" s="130"/>
    </row>
    <row r="1256" spans="1:13" ht="14.25" hidden="1" customHeight="1" outlineLevel="1" x14ac:dyDescent="0.2">
      <c r="A1256" s="130">
        <v>56</v>
      </c>
      <c r="B1256" s="186" t="s">
        <v>460</v>
      </c>
      <c r="C1256" s="186" t="s">
        <v>101</v>
      </c>
      <c r="D1256" s="130">
        <v>4</v>
      </c>
      <c r="E1256" s="130">
        <v>309</v>
      </c>
      <c r="F1256" s="130"/>
      <c r="G1256" s="138"/>
      <c r="H1256" s="130">
        <v>309</v>
      </c>
      <c r="I1256" s="130">
        <v>26265</v>
      </c>
      <c r="J1256" s="130">
        <v>3127</v>
      </c>
      <c r="K1256" s="130">
        <v>1960</v>
      </c>
      <c r="L1256" s="138"/>
      <c r="M1256" s="130"/>
    </row>
    <row r="1257" spans="1:13" ht="14.25" hidden="1" customHeight="1" outlineLevel="1" x14ac:dyDescent="0.2">
      <c r="A1257" s="130">
        <v>56</v>
      </c>
      <c r="B1257" s="186" t="s">
        <v>460</v>
      </c>
      <c r="C1257" s="186" t="s">
        <v>101</v>
      </c>
      <c r="D1257" s="130">
        <v>5</v>
      </c>
      <c r="E1257" s="130">
        <v>340</v>
      </c>
      <c r="F1257" s="130"/>
      <c r="G1257" s="138"/>
      <c r="H1257" s="130">
        <v>340</v>
      </c>
      <c r="I1257" s="130">
        <v>28900</v>
      </c>
      <c r="J1257" s="130">
        <v>3440</v>
      </c>
      <c r="K1257" s="130">
        <v>2157</v>
      </c>
      <c r="L1257" s="138"/>
      <c r="M1257" s="130"/>
    </row>
    <row r="1258" spans="1:13" ht="14.25" hidden="1" customHeight="1" outlineLevel="1" x14ac:dyDescent="0.2">
      <c r="A1258" s="130">
        <v>56</v>
      </c>
      <c r="B1258" s="186" t="s">
        <v>460</v>
      </c>
      <c r="C1258" s="186" t="s">
        <v>101</v>
      </c>
      <c r="D1258" s="130">
        <v>6</v>
      </c>
      <c r="E1258" s="130">
        <v>374</v>
      </c>
      <c r="F1258" s="130"/>
      <c r="G1258" s="138"/>
      <c r="H1258" s="130">
        <v>374</v>
      </c>
      <c r="I1258" s="130">
        <v>31790</v>
      </c>
      <c r="J1258" s="130">
        <v>3785</v>
      </c>
      <c r="K1258" s="130">
        <v>2372</v>
      </c>
      <c r="L1258" s="138"/>
      <c r="M1258" s="130"/>
    </row>
    <row r="1259" spans="1:13" ht="14.25" hidden="1" customHeight="1" outlineLevel="1" x14ac:dyDescent="0.2">
      <c r="A1259" s="130">
        <v>56</v>
      </c>
      <c r="B1259" s="186" t="s">
        <v>460</v>
      </c>
      <c r="C1259" s="186" t="s">
        <v>101</v>
      </c>
      <c r="D1259" s="130">
        <v>7</v>
      </c>
      <c r="E1259" s="130">
        <v>411</v>
      </c>
      <c r="F1259" s="130"/>
      <c r="G1259" s="138"/>
      <c r="H1259" s="130">
        <v>411</v>
      </c>
      <c r="I1259" s="130">
        <v>34935</v>
      </c>
      <c r="J1259" s="130">
        <v>4159</v>
      </c>
      <c r="K1259" s="130">
        <v>2607</v>
      </c>
      <c r="L1259" s="138"/>
      <c r="M1259" s="130"/>
    </row>
    <row r="1260" spans="1:13" ht="14.25" hidden="1" customHeight="1" outlineLevel="1" x14ac:dyDescent="0.2">
      <c r="A1260" s="130">
        <v>56</v>
      </c>
      <c r="B1260" s="186" t="s">
        <v>460</v>
      </c>
      <c r="C1260" s="186" t="s">
        <v>101</v>
      </c>
      <c r="D1260" s="130">
        <v>8</v>
      </c>
      <c r="E1260" s="130">
        <v>452</v>
      </c>
      <c r="F1260" s="130"/>
      <c r="G1260" s="138"/>
      <c r="H1260" s="130">
        <v>452</v>
      </c>
      <c r="I1260" s="130">
        <v>38420</v>
      </c>
      <c r="J1260" s="130">
        <v>4574</v>
      </c>
      <c r="K1260" s="130">
        <v>2867</v>
      </c>
      <c r="L1260" s="138"/>
      <c r="M1260" s="130"/>
    </row>
    <row r="1261" spans="1:13" ht="14.25" hidden="1" customHeight="1" outlineLevel="1" x14ac:dyDescent="0.2">
      <c r="A1261" s="130">
        <v>56</v>
      </c>
      <c r="B1261" s="186" t="s">
        <v>460</v>
      </c>
      <c r="C1261" s="186" t="s">
        <v>101</v>
      </c>
      <c r="D1261" s="130">
        <v>9</v>
      </c>
      <c r="E1261" s="130">
        <v>498</v>
      </c>
      <c r="F1261" s="130"/>
      <c r="G1261" s="138"/>
      <c r="H1261" s="130">
        <v>498</v>
      </c>
      <c r="I1261" s="130">
        <v>42330</v>
      </c>
      <c r="J1261" s="130">
        <v>5039</v>
      </c>
      <c r="K1261" s="130">
        <v>3159</v>
      </c>
      <c r="L1261" s="138"/>
      <c r="M1261" s="130"/>
    </row>
    <row r="1262" spans="1:13" ht="14.25" hidden="1" customHeight="1" outlineLevel="1" x14ac:dyDescent="0.2">
      <c r="A1262" s="130">
        <v>56</v>
      </c>
      <c r="B1262" s="186" t="s">
        <v>460</v>
      </c>
      <c r="C1262" s="186" t="s">
        <v>101</v>
      </c>
      <c r="D1262" s="130">
        <v>10</v>
      </c>
      <c r="E1262" s="130">
        <v>547</v>
      </c>
      <c r="F1262" s="130"/>
      <c r="G1262" s="138"/>
      <c r="H1262" s="130">
        <v>547</v>
      </c>
      <c r="I1262" s="130">
        <v>46495</v>
      </c>
      <c r="J1262" s="130">
        <v>5535</v>
      </c>
      <c r="K1262" s="130">
        <v>3470</v>
      </c>
      <c r="L1262" s="138"/>
      <c r="M1262" s="130"/>
    </row>
    <row r="1263" spans="1:13" ht="14.25" hidden="1" customHeight="1" outlineLevel="1" x14ac:dyDescent="0.2">
      <c r="A1263" s="130">
        <v>56</v>
      </c>
      <c r="B1263" s="186" t="s">
        <v>460</v>
      </c>
      <c r="C1263" s="186" t="s">
        <v>101</v>
      </c>
      <c r="D1263" s="130">
        <v>11</v>
      </c>
      <c r="E1263" s="130">
        <v>602</v>
      </c>
      <c r="F1263" s="130"/>
      <c r="G1263" s="138"/>
      <c r="H1263" s="130">
        <v>602</v>
      </c>
      <c r="I1263" s="130">
        <v>51170</v>
      </c>
      <c r="J1263" s="130">
        <v>6092</v>
      </c>
      <c r="K1263" s="130">
        <v>3819</v>
      </c>
      <c r="L1263" s="138"/>
      <c r="M1263" s="130"/>
    </row>
    <row r="1264" spans="1:13" ht="14.25" hidden="1" customHeight="1" outlineLevel="1" x14ac:dyDescent="0.2">
      <c r="A1264" s="130">
        <v>56</v>
      </c>
      <c r="B1264" s="186" t="s">
        <v>460</v>
      </c>
      <c r="C1264" s="186" t="s">
        <v>101</v>
      </c>
      <c r="D1264" s="130">
        <v>12</v>
      </c>
      <c r="E1264" s="130">
        <v>663</v>
      </c>
      <c r="F1264" s="130"/>
      <c r="G1264" s="138"/>
      <c r="H1264" s="130">
        <v>663</v>
      </c>
      <c r="I1264" s="130">
        <v>56355</v>
      </c>
      <c r="J1264" s="130">
        <v>6709</v>
      </c>
      <c r="K1264" s="130">
        <v>4206</v>
      </c>
      <c r="L1264" s="138"/>
      <c r="M1264" s="130"/>
    </row>
    <row r="1265" spans="1:13" ht="14.25" hidden="1" customHeight="1" outlineLevel="1" x14ac:dyDescent="0.2">
      <c r="A1265" s="130">
        <v>56</v>
      </c>
      <c r="B1265" s="186" t="s">
        <v>460</v>
      </c>
      <c r="C1265" s="186" t="s">
        <v>102</v>
      </c>
      <c r="D1265" s="130">
        <v>1</v>
      </c>
      <c r="E1265" s="130">
        <v>663</v>
      </c>
      <c r="F1265" s="130"/>
      <c r="G1265" s="138"/>
      <c r="H1265" s="130">
        <v>663</v>
      </c>
      <c r="I1265" s="130">
        <v>56355</v>
      </c>
      <c r="J1265" s="130">
        <v>6709</v>
      </c>
      <c r="K1265" s="130">
        <v>4206</v>
      </c>
      <c r="L1265" s="138"/>
      <c r="M1265" s="130"/>
    </row>
    <row r="1266" spans="1:13" ht="14.25" hidden="1" customHeight="1" outlineLevel="1" x14ac:dyDescent="0.2">
      <c r="A1266" s="130">
        <v>56</v>
      </c>
      <c r="B1266" s="186" t="s">
        <v>460</v>
      </c>
      <c r="C1266" s="186" t="s">
        <v>102</v>
      </c>
      <c r="D1266" s="130">
        <v>2</v>
      </c>
      <c r="E1266" s="130">
        <v>673</v>
      </c>
      <c r="F1266" s="130"/>
      <c r="G1266" s="138"/>
      <c r="H1266" s="130">
        <v>673</v>
      </c>
      <c r="I1266" s="130">
        <v>57205</v>
      </c>
      <c r="J1266" s="130">
        <v>6810</v>
      </c>
      <c r="K1266" s="130">
        <v>4269</v>
      </c>
      <c r="L1266" s="138"/>
      <c r="M1266" s="130"/>
    </row>
    <row r="1267" spans="1:13" ht="14.25" hidden="1" customHeight="1" outlineLevel="1" x14ac:dyDescent="0.2">
      <c r="A1267" s="130">
        <v>56</v>
      </c>
      <c r="B1267" s="186" t="s">
        <v>460</v>
      </c>
      <c r="C1267" s="186" t="s">
        <v>102</v>
      </c>
      <c r="D1267" s="130">
        <v>3</v>
      </c>
      <c r="E1267" s="130">
        <v>683</v>
      </c>
      <c r="F1267" s="130"/>
      <c r="G1267" s="138"/>
      <c r="H1267" s="130">
        <v>683</v>
      </c>
      <c r="I1267" s="130">
        <v>58055</v>
      </c>
      <c r="J1267" s="130">
        <v>6911</v>
      </c>
      <c r="K1267" s="130">
        <v>4332</v>
      </c>
      <c r="L1267" s="138"/>
      <c r="M1267" s="130"/>
    </row>
    <row r="1268" spans="1:13" ht="14.25" hidden="1" customHeight="1" outlineLevel="1" x14ac:dyDescent="0.2">
      <c r="A1268" s="130">
        <v>56</v>
      </c>
      <c r="B1268" s="186" t="s">
        <v>460</v>
      </c>
      <c r="C1268" s="186" t="s">
        <v>102</v>
      </c>
      <c r="D1268" s="130">
        <v>4</v>
      </c>
      <c r="E1268" s="130">
        <v>695</v>
      </c>
      <c r="F1268" s="130"/>
      <c r="G1268" s="138"/>
      <c r="H1268" s="130">
        <v>695</v>
      </c>
      <c r="I1268" s="130">
        <v>59075</v>
      </c>
      <c r="J1268" s="130">
        <v>7033</v>
      </c>
      <c r="K1268" s="130">
        <v>4409</v>
      </c>
      <c r="L1268" s="138"/>
      <c r="M1268" s="130"/>
    </row>
    <row r="1269" spans="1:13" ht="14.25" hidden="1" customHeight="1" outlineLevel="1" x14ac:dyDescent="0.2">
      <c r="A1269" s="130">
        <v>56</v>
      </c>
      <c r="B1269" s="186" t="s">
        <v>460</v>
      </c>
      <c r="C1269" s="186" t="s">
        <v>102</v>
      </c>
      <c r="D1269" s="130">
        <v>5</v>
      </c>
      <c r="E1269" s="130">
        <v>707</v>
      </c>
      <c r="F1269" s="130"/>
      <c r="G1269" s="138"/>
      <c r="H1269" s="130">
        <v>707</v>
      </c>
      <c r="I1269" s="130">
        <v>60095</v>
      </c>
      <c r="J1269" s="130">
        <v>7154</v>
      </c>
      <c r="K1269" s="130">
        <v>4485</v>
      </c>
      <c r="L1269" s="138"/>
      <c r="M1269" s="130"/>
    </row>
    <row r="1270" spans="1:13" ht="14.25" hidden="1" customHeight="1" outlineLevel="1" x14ac:dyDescent="0.2">
      <c r="A1270" s="130">
        <v>56</v>
      </c>
      <c r="B1270" s="186" t="s">
        <v>460</v>
      </c>
      <c r="C1270" s="186" t="s">
        <v>102</v>
      </c>
      <c r="D1270" s="130">
        <v>6</v>
      </c>
      <c r="E1270" s="130">
        <v>720</v>
      </c>
      <c r="F1270" s="130"/>
      <c r="G1270" s="138"/>
      <c r="H1270" s="130">
        <v>720</v>
      </c>
      <c r="I1270" s="130">
        <v>61200</v>
      </c>
      <c r="J1270" s="130">
        <v>7286</v>
      </c>
      <c r="K1270" s="130">
        <v>4567</v>
      </c>
      <c r="L1270" s="138"/>
      <c r="M1270" s="130"/>
    </row>
    <row r="1271" spans="1:13" ht="14.25" hidden="1" customHeight="1" outlineLevel="1" x14ac:dyDescent="0.2">
      <c r="A1271" s="130">
        <v>56</v>
      </c>
      <c r="B1271" s="186" t="s">
        <v>460</v>
      </c>
      <c r="C1271" s="186" t="s">
        <v>102</v>
      </c>
      <c r="D1271" s="130">
        <v>7</v>
      </c>
      <c r="E1271" s="130">
        <v>732</v>
      </c>
      <c r="F1271" s="130"/>
      <c r="G1271" s="138"/>
      <c r="H1271" s="130">
        <v>732</v>
      </c>
      <c r="I1271" s="130">
        <v>62220</v>
      </c>
      <c r="J1271" s="130">
        <v>7407</v>
      </c>
      <c r="K1271" s="130">
        <v>4643</v>
      </c>
      <c r="L1271" s="138"/>
      <c r="M1271" s="130"/>
    </row>
    <row r="1272" spans="1:13" ht="14.25" hidden="1" customHeight="1" outlineLevel="1" x14ac:dyDescent="0.2">
      <c r="A1272" s="130">
        <v>56</v>
      </c>
      <c r="B1272" s="186" t="s">
        <v>460</v>
      </c>
      <c r="C1272" s="186" t="s">
        <v>102</v>
      </c>
      <c r="D1272" s="130">
        <v>8</v>
      </c>
      <c r="E1272" s="130">
        <v>745</v>
      </c>
      <c r="F1272" s="130"/>
      <c r="G1272" s="138"/>
      <c r="H1272" s="130">
        <v>745</v>
      </c>
      <c r="I1272" s="130">
        <v>63325</v>
      </c>
      <c r="J1272" s="130">
        <v>7539</v>
      </c>
      <c r="K1272" s="130">
        <v>4726</v>
      </c>
      <c r="L1272" s="138"/>
      <c r="M1272" s="130"/>
    </row>
    <row r="1273" spans="1:13" ht="14.25" hidden="1" customHeight="1" outlineLevel="1" x14ac:dyDescent="0.2">
      <c r="A1273" s="130">
        <v>56</v>
      </c>
      <c r="B1273" s="186" t="s">
        <v>460</v>
      </c>
      <c r="C1273" s="186" t="s">
        <v>102</v>
      </c>
      <c r="D1273" s="130">
        <v>9</v>
      </c>
      <c r="E1273" s="130">
        <v>757</v>
      </c>
      <c r="F1273" s="130"/>
      <c r="G1273" s="138"/>
      <c r="H1273" s="130">
        <v>757</v>
      </c>
      <c r="I1273" s="130">
        <v>64345</v>
      </c>
      <c r="J1273" s="130">
        <v>7660</v>
      </c>
      <c r="K1273" s="130">
        <v>4802</v>
      </c>
      <c r="L1273" s="138"/>
      <c r="M1273" s="130"/>
    </row>
    <row r="1274" spans="1:13" ht="14.25" hidden="1" customHeight="1" outlineLevel="1" x14ac:dyDescent="0.2">
      <c r="A1274" s="130">
        <v>56</v>
      </c>
      <c r="B1274" s="186" t="s">
        <v>460</v>
      </c>
      <c r="C1274" s="186" t="s">
        <v>102</v>
      </c>
      <c r="D1274" s="130">
        <v>10</v>
      </c>
      <c r="E1274" s="130">
        <v>770</v>
      </c>
      <c r="F1274" s="130"/>
      <c r="G1274" s="138"/>
      <c r="H1274" s="130">
        <v>770</v>
      </c>
      <c r="I1274" s="130">
        <v>65450</v>
      </c>
      <c r="J1274" s="130">
        <v>7792</v>
      </c>
      <c r="K1274" s="130">
        <v>4884</v>
      </c>
      <c r="L1274" s="138"/>
      <c r="M1274" s="130"/>
    </row>
    <row r="1275" spans="1:13" ht="14.25" hidden="1" customHeight="1" outlineLevel="1" x14ac:dyDescent="0.2">
      <c r="A1275" s="130">
        <v>56</v>
      </c>
      <c r="B1275" s="186" t="s">
        <v>460</v>
      </c>
      <c r="C1275" s="186" t="s">
        <v>102</v>
      </c>
      <c r="D1275" s="130">
        <v>11</v>
      </c>
      <c r="E1275" s="130">
        <v>782</v>
      </c>
      <c r="F1275" s="130"/>
      <c r="G1275" s="138"/>
      <c r="H1275" s="130">
        <v>782</v>
      </c>
      <c r="I1275" s="130">
        <v>66470</v>
      </c>
      <c r="J1275" s="130">
        <v>7913</v>
      </c>
      <c r="K1275" s="130">
        <v>4960</v>
      </c>
      <c r="L1275" s="138"/>
      <c r="M1275" s="130"/>
    </row>
    <row r="1276" spans="1:13" ht="14.25" hidden="1" customHeight="1" outlineLevel="1" x14ac:dyDescent="0.2">
      <c r="A1276" s="130">
        <v>56</v>
      </c>
      <c r="B1276" s="186" t="s">
        <v>460</v>
      </c>
      <c r="C1276" s="186" t="s">
        <v>102</v>
      </c>
      <c r="D1276" s="130">
        <v>12</v>
      </c>
      <c r="E1276" s="130">
        <v>795</v>
      </c>
      <c r="F1276" s="130"/>
      <c r="G1276" s="138"/>
      <c r="H1276" s="130">
        <v>795</v>
      </c>
      <c r="I1276" s="130">
        <v>67575</v>
      </c>
      <c r="J1276" s="130">
        <v>8045</v>
      </c>
      <c r="K1276" s="130">
        <v>5043</v>
      </c>
      <c r="L1276" s="138"/>
      <c r="M1276" s="130"/>
    </row>
    <row r="1277" spans="1:13" ht="14.25" hidden="1" customHeight="1" outlineLevel="1" x14ac:dyDescent="0.2">
      <c r="A1277" s="130">
        <v>56</v>
      </c>
      <c r="B1277" s="186" t="s">
        <v>460</v>
      </c>
      <c r="C1277" s="186" t="s">
        <v>103</v>
      </c>
      <c r="D1277" s="130">
        <v>1</v>
      </c>
      <c r="E1277" s="130">
        <v>834</v>
      </c>
      <c r="F1277" s="130"/>
      <c r="G1277" s="138"/>
      <c r="H1277" s="130">
        <v>834</v>
      </c>
      <c r="I1277" s="130">
        <v>70890</v>
      </c>
      <c r="J1277" s="130">
        <v>8439</v>
      </c>
      <c r="K1277" s="130">
        <v>5290</v>
      </c>
      <c r="L1277" s="138"/>
      <c r="M1277" s="130"/>
    </row>
    <row r="1278" spans="1:13" ht="14.25" customHeight="1" collapsed="1" x14ac:dyDescent="0.2">
      <c r="A1278" s="128">
        <v>57</v>
      </c>
      <c r="B1278" s="185" t="s">
        <v>461</v>
      </c>
      <c r="C1278" s="185" t="s">
        <v>101</v>
      </c>
      <c r="D1278" s="128">
        <v>1</v>
      </c>
      <c r="E1278" s="128">
        <v>775</v>
      </c>
      <c r="F1278" s="128"/>
      <c r="G1278" s="137"/>
      <c r="H1278" s="128">
        <v>775</v>
      </c>
      <c r="I1278" s="128">
        <v>18600</v>
      </c>
      <c r="J1278" s="128">
        <v>4043</v>
      </c>
      <c r="K1278" s="128">
        <v>1476</v>
      </c>
      <c r="L1278" s="137"/>
      <c r="M1278" s="128"/>
    </row>
    <row r="1279" spans="1:13" ht="14.25" hidden="1" customHeight="1" outlineLevel="1" x14ac:dyDescent="0.2">
      <c r="A1279" s="130">
        <v>57</v>
      </c>
      <c r="B1279" s="186" t="s">
        <v>461</v>
      </c>
      <c r="C1279" s="186" t="s">
        <v>101</v>
      </c>
      <c r="D1279" s="130">
        <v>2</v>
      </c>
      <c r="E1279" s="130">
        <v>860</v>
      </c>
      <c r="F1279" s="130"/>
      <c r="G1279" s="138"/>
      <c r="H1279" s="130">
        <v>860</v>
      </c>
      <c r="I1279" s="130">
        <v>20640</v>
      </c>
      <c r="J1279" s="130">
        <v>4487</v>
      </c>
      <c r="K1279" s="130">
        <v>1638</v>
      </c>
      <c r="L1279" s="138"/>
      <c r="M1279" s="130"/>
    </row>
    <row r="1280" spans="1:13" ht="14.25" hidden="1" customHeight="1" outlineLevel="1" x14ac:dyDescent="0.2">
      <c r="A1280" s="130">
        <v>57</v>
      </c>
      <c r="B1280" s="186" t="s">
        <v>461</v>
      </c>
      <c r="C1280" s="186" t="s">
        <v>101</v>
      </c>
      <c r="D1280" s="130">
        <v>3</v>
      </c>
      <c r="E1280" s="130">
        <v>945</v>
      </c>
      <c r="F1280" s="130"/>
      <c r="G1280" s="138"/>
      <c r="H1280" s="130">
        <v>945</v>
      </c>
      <c r="I1280" s="130">
        <v>22680</v>
      </c>
      <c r="J1280" s="130">
        <v>4930</v>
      </c>
      <c r="K1280" s="130">
        <v>1800</v>
      </c>
      <c r="L1280" s="138"/>
      <c r="M1280" s="130"/>
    </row>
    <row r="1281" spans="1:13" ht="14.25" hidden="1" customHeight="1" outlineLevel="1" x14ac:dyDescent="0.2">
      <c r="A1281" s="130">
        <v>57</v>
      </c>
      <c r="B1281" s="186" t="s">
        <v>461</v>
      </c>
      <c r="C1281" s="186" t="s">
        <v>101</v>
      </c>
      <c r="D1281" s="130">
        <v>4</v>
      </c>
      <c r="E1281" s="130">
        <v>1040</v>
      </c>
      <c r="F1281" s="130"/>
      <c r="G1281" s="138"/>
      <c r="H1281" s="130">
        <v>1040</v>
      </c>
      <c r="I1281" s="130">
        <v>24960</v>
      </c>
      <c r="J1281" s="130">
        <v>5426</v>
      </c>
      <c r="K1281" s="130">
        <v>1981</v>
      </c>
      <c r="L1281" s="138"/>
      <c r="M1281" s="130"/>
    </row>
    <row r="1282" spans="1:13" ht="14.25" hidden="1" customHeight="1" outlineLevel="1" x14ac:dyDescent="0.2">
      <c r="A1282" s="130">
        <v>57</v>
      </c>
      <c r="B1282" s="186" t="s">
        <v>461</v>
      </c>
      <c r="C1282" s="186" t="s">
        <v>101</v>
      </c>
      <c r="D1282" s="130">
        <v>5</v>
      </c>
      <c r="E1282" s="130">
        <v>1145</v>
      </c>
      <c r="F1282" s="130"/>
      <c r="G1282" s="138"/>
      <c r="H1282" s="130">
        <v>1145</v>
      </c>
      <c r="I1282" s="130">
        <v>27480</v>
      </c>
      <c r="J1282" s="130">
        <v>5974</v>
      </c>
      <c r="K1282" s="130">
        <v>2181</v>
      </c>
      <c r="L1282" s="138"/>
      <c r="M1282" s="130"/>
    </row>
    <row r="1283" spans="1:13" ht="14.25" hidden="1" customHeight="1" outlineLevel="1" x14ac:dyDescent="0.2">
      <c r="A1283" s="130">
        <v>57</v>
      </c>
      <c r="B1283" s="186" t="s">
        <v>461</v>
      </c>
      <c r="C1283" s="186" t="s">
        <v>101</v>
      </c>
      <c r="D1283" s="130">
        <v>6</v>
      </c>
      <c r="E1283" s="130">
        <v>1260</v>
      </c>
      <c r="F1283" s="130"/>
      <c r="G1283" s="138"/>
      <c r="H1283" s="130">
        <v>1260</v>
      </c>
      <c r="I1283" s="130">
        <v>30240</v>
      </c>
      <c r="J1283" s="130">
        <v>6574</v>
      </c>
      <c r="K1283" s="130">
        <v>2400</v>
      </c>
      <c r="L1283" s="138"/>
      <c r="M1283" s="130"/>
    </row>
    <row r="1284" spans="1:13" ht="14.25" hidden="1" customHeight="1" outlineLevel="1" x14ac:dyDescent="0.2">
      <c r="A1284" s="130">
        <v>57</v>
      </c>
      <c r="B1284" s="186" t="s">
        <v>461</v>
      </c>
      <c r="C1284" s="186" t="s">
        <v>101</v>
      </c>
      <c r="D1284" s="130">
        <v>7</v>
      </c>
      <c r="E1284" s="130">
        <v>1385</v>
      </c>
      <c r="F1284" s="130"/>
      <c r="G1284" s="138"/>
      <c r="H1284" s="130">
        <v>1385</v>
      </c>
      <c r="I1284" s="130">
        <v>33240</v>
      </c>
      <c r="J1284" s="130">
        <v>7226</v>
      </c>
      <c r="K1284" s="130">
        <v>2638</v>
      </c>
      <c r="L1284" s="138"/>
      <c r="M1284" s="130"/>
    </row>
    <row r="1285" spans="1:13" ht="14.25" hidden="1" customHeight="1" outlineLevel="1" x14ac:dyDescent="0.2">
      <c r="A1285" s="130">
        <v>57</v>
      </c>
      <c r="B1285" s="186" t="s">
        <v>461</v>
      </c>
      <c r="C1285" s="186" t="s">
        <v>101</v>
      </c>
      <c r="D1285" s="130">
        <v>8</v>
      </c>
      <c r="E1285" s="130">
        <v>1525</v>
      </c>
      <c r="F1285" s="130"/>
      <c r="G1285" s="138"/>
      <c r="H1285" s="130">
        <v>1525</v>
      </c>
      <c r="I1285" s="130">
        <v>36600</v>
      </c>
      <c r="J1285" s="130">
        <v>7957</v>
      </c>
      <c r="K1285" s="130">
        <v>2905</v>
      </c>
      <c r="L1285" s="138"/>
      <c r="M1285" s="130"/>
    </row>
    <row r="1286" spans="1:13" ht="14.25" hidden="1" customHeight="1" outlineLevel="1" x14ac:dyDescent="0.2">
      <c r="A1286" s="130">
        <v>57</v>
      </c>
      <c r="B1286" s="186" t="s">
        <v>461</v>
      </c>
      <c r="C1286" s="186" t="s">
        <v>101</v>
      </c>
      <c r="D1286" s="130">
        <v>9</v>
      </c>
      <c r="E1286" s="130">
        <v>1680</v>
      </c>
      <c r="F1286" s="130"/>
      <c r="G1286" s="138"/>
      <c r="H1286" s="130">
        <v>1680</v>
      </c>
      <c r="I1286" s="130">
        <v>40320</v>
      </c>
      <c r="J1286" s="130">
        <v>8765</v>
      </c>
      <c r="K1286" s="130">
        <v>3200</v>
      </c>
      <c r="L1286" s="138"/>
      <c r="M1286" s="130"/>
    </row>
    <row r="1287" spans="1:13" ht="14.25" hidden="1" customHeight="1" outlineLevel="1" x14ac:dyDescent="0.2">
      <c r="A1287" s="130">
        <v>57</v>
      </c>
      <c r="B1287" s="186" t="s">
        <v>461</v>
      </c>
      <c r="C1287" s="186" t="s">
        <v>101</v>
      </c>
      <c r="D1287" s="130">
        <v>10</v>
      </c>
      <c r="E1287" s="130">
        <v>1845</v>
      </c>
      <c r="F1287" s="130"/>
      <c r="G1287" s="138"/>
      <c r="H1287" s="130">
        <v>1845</v>
      </c>
      <c r="I1287" s="130">
        <v>44280</v>
      </c>
      <c r="J1287" s="130">
        <v>9626</v>
      </c>
      <c r="K1287" s="130">
        <v>3514</v>
      </c>
      <c r="L1287" s="138"/>
      <c r="M1287" s="130"/>
    </row>
    <row r="1288" spans="1:13" ht="14.25" hidden="1" customHeight="1" outlineLevel="1" x14ac:dyDescent="0.2">
      <c r="A1288" s="130">
        <v>57</v>
      </c>
      <c r="B1288" s="186" t="s">
        <v>461</v>
      </c>
      <c r="C1288" s="186" t="s">
        <v>101</v>
      </c>
      <c r="D1288" s="130">
        <v>11</v>
      </c>
      <c r="E1288" s="130">
        <v>2030</v>
      </c>
      <c r="F1288" s="130"/>
      <c r="G1288" s="138"/>
      <c r="H1288" s="130">
        <v>2030</v>
      </c>
      <c r="I1288" s="130">
        <v>48720</v>
      </c>
      <c r="J1288" s="130">
        <v>10591</v>
      </c>
      <c r="K1288" s="130">
        <v>3867</v>
      </c>
      <c r="L1288" s="138"/>
      <c r="M1288" s="130"/>
    </row>
    <row r="1289" spans="1:13" ht="14.25" hidden="1" customHeight="1" outlineLevel="1" x14ac:dyDescent="0.2">
      <c r="A1289" s="130">
        <v>57</v>
      </c>
      <c r="B1289" s="186" t="s">
        <v>461</v>
      </c>
      <c r="C1289" s="186" t="s">
        <v>101</v>
      </c>
      <c r="D1289" s="130">
        <v>12</v>
      </c>
      <c r="E1289" s="130">
        <v>2230</v>
      </c>
      <c r="F1289" s="130"/>
      <c r="G1289" s="138"/>
      <c r="H1289" s="130">
        <v>2230</v>
      </c>
      <c r="I1289" s="130">
        <v>53520</v>
      </c>
      <c r="J1289" s="130">
        <v>11635</v>
      </c>
      <c r="K1289" s="130">
        <v>4248</v>
      </c>
      <c r="L1289" s="138"/>
      <c r="M1289" s="130"/>
    </row>
    <row r="1290" spans="1:13" ht="14.25" hidden="1" customHeight="1" outlineLevel="1" x14ac:dyDescent="0.2">
      <c r="A1290" s="130">
        <v>57</v>
      </c>
      <c r="B1290" s="186" t="s">
        <v>461</v>
      </c>
      <c r="C1290" s="186" t="s">
        <v>102</v>
      </c>
      <c r="D1290" s="130">
        <v>1</v>
      </c>
      <c r="E1290" s="130">
        <v>2230</v>
      </c>
      <c r="F1290" s="130"/>
      <c r="G1290" s="138"/>
      <c r="H1290" s="130">
        <v>2230</v>
      </c>
      <c r="I1290" s="130">
        <v>53520</v>
      </c>
      <c r="J1290" s="130">
        <v>11635</v>
      </c>
      <c r="K1290" s="130">
        <v>4248</v>
      </c>
      <c r="L1290" s="138"/>
      <c r="M1290" s="130"/>
    </row>
    <row r="1291" spans="1:13" ht="14.25" hidden="1" customHeight="1" outlineLevel="1" x14ac:dyDescent="0.2">
      <c r="A1291" s="130">
        <v>57</v>
      </c>
      <c r="B1291" s="186" t="s">
        <v>461</v>
      </c>
      <c r="C1291" s="186" t="s">
        <v>102</v>
      </c>
      <c r="D1291" s="130">
        <v>2</v>
      </c>
      <c r="E1291" s="130">
        <v>2270</v>
      </c>
      <c r="F1291" s="130"/>
      <c r="G1291" s="138"/>
      <c r="H1291" s="130">
        <v>2270</v>
      </c>
      <c r="I1291" s="130">
        <v>54480</v>
      </c>
      <c r="J1291" s="130">
        <v>11843</v>
      </c>
      <c r="K1291" s="130">
        <v>4324</v>
      </c>
      <c r="L1291" s="138"/>
      <c r="M1291" s="130"/>
    </row>
    <row r="1292" spans="1:13" ht="14.25" hidden="1" customHeight="1" outlineLevel="1" x14ac:dyDescent="0.2">
      <c r="A1292" s="130">
        <v>57</v>
      </c>
      <c r="B1292" s="186" t="s">
        <v>461</v>
      </c>
      <c r="C1292" s="186" t="s">
        <v>102</v>
      </c>
      <c r="D1292" s="130">
        <v>3</v>
      </c>
      <c r="E1292" s="130">
        <v>2310</v>
      </c>
      <c r="F1292" s="130"/>
      <c r="G1292" s="138"/>
      <c r="H1292" s="130">
        <v>2310</v>
      </c>
      <c r="I1292" s="130">
        <v>55440</v>
      </c>
      <c r="J1292" s="130">
        <v>12052</v>
      </c>
      <c r="K1292" s="130">
        <v>4400</v>
      </c>
      <c r="L1292" s="138"/>
      <c r="M1292" s="130"/>
    </row>
    <row r="1293" spans="1:13" ht="14.25" hidden="1" customHeight="1" outlineLevel="1" x14ac:dyDescent="0.2">
      <c r="A1293" s="130">
        <v>57</v>
      </c>
      <c r="B1293" s="186" t="s">
        <v>461</v>
      </c>
      <c r="C1293" s="186" t="s">
        <v>102</v>
      </c>
      <c r="D1293" s="130">
        <v>4</v>
      </c>
      <c r="E1293" s="130">
        <v>2350</v>
      </c>
      <c r="F1293" s="130"/>
      <c r="G1293" s="138"/>
      <c r="H1293" s="130">
        <v>2350</v>
      </c>
      <c r="I1293" s="130">
        <v>56400</v>
      </c>
      <c r="J1293" s="130">
        <v>12261</v>
      </c>
      <c r="K1293" s="130">
        <v>4476</v>
      </c>
      <c r="L1293" s="138"/>
      <c r="M1293" s="130"/>
    </row>
    <row r="1294" spans="1:13" ht="14.25" hidden="1" customHeight="1" outlineLevel="1" x14ac:dyDescent="0.2">
      <c r="A1294" s="130">
        <v>57</v>
      </c>
      <c r="B1294" s="186" t="s">
        <v>461</v>
      </c>
      <c r="C1294" s="186" t="s">
        <v>102</v>
      </c>
      <c r="D1294" s="130">
        <v>5</v>
      </c>
      <c r="E1294" s="130">
        <v>2395</v>
      </c>
      <c r="F1294" s="130"/>
      <c r="G1294" s="138"/>
      <c r="H1294" s="130">
        <v>2395</v>
      </c>
      <c r="I1294" s="130">
        <v>57480</v>
      </c>
      <c r="J1294" s="130">
        <v>12496</v>
      </c>
      <c r="K1294" s="130">
        <v>4562</v>
      </c>
      <c r="L1294" s="138"/>
      <c r="M1294" s="130"/>
    </row>
    <row r="1295" spans="1:13" ht="14.25" hidden="1" customHeight="1" outlineLevel="1" x14ac:dyDescent="0.2">
      <c r="A1295" s="130">
        <v>57</v>
      </c>
      <c r="B1295" s="186" t="s">
        <v>461</v>
      </c>
      <c r="C1295" s="186" t="s">
        <v>102</v>
      </c>
      <c r="D1295" s="130">
        <v>6</v>
      </c>
      <c r="E1295" s="130">
        <v>2435</v>
      </c>
      <c r="F1295" s="130"/>
      <c r="G1295" s="138"/>
      <c r="H1295" s="130">
        <v>2435</v>
      </c>
      <c r="I1295" s="130">
        <v>58440</v>
      </c>
      <c r="J1295" s="130">
        <v>12704</v>
      </c>
      <c r="K1295" s="130">
        <v>4638</v>
      </c>
      <c r="L1295" s="138"/>
      <c r="M1295" s="130"/>
    </row>
    <row r="1296" spans="1:13" ht="14.25" hidden="1" customHeight="1" outlineLevel="1" x14ac:dyDescent="0.2">
      <c r="A1296" s="130">
        <v>57</v>
      </c>
      <c r="B1296" s="186" t="s">
        <v>461</v>
      </c>
      <c r="C1296" s="186" t="s">
        <v>102</v>
      </c>
      <c r="D1296" s="130">
        <v>7</v>
      </c>
      <c r="E1296" s="130">
        <v>2480</v>
      </c>
      <c r="F1296" s="130"/>
      <c r="G1296" s="138"/>
      <c r="H1296" s="130">
        <v>2480</v>
      </c>
      <c r="I1296" s="130">
        <v>59520</v>
      </c>
      <c r="J1296" s="130">
        <v>12939</v>
      </c>
      <c r="K1296" s="130">
        <v>4724</v>
      </c>
      <c r="L1296" s="138"/>
      <c r="M1296" s="130"/>
    </row>
    <row r="1297" spans="1:13" ht="14.25" hidden="1" customHeight="1" outlineLevel="1" x14ac:dyDescent="0.2">
      <c r="A1297" s="130">
        <v>57</v>
      </c>
      <c r="B1297" s="186" t="s">
        <v>461</v>
      </c>
      <c r="C1297" s="186" t="s">
        <v>102</v>
      </c>
      <c r="D1297" s="130">
        <v>8</v>
      </c>
      <c r="E1297" s="130">
        <v>2520</v>
      </c>
      <c r="F1297" s="130"/>
      <c r="G1297" s="138"/>
      <c r="H1297" s="130">
        <v>2520</v>
      </c>
      <c r="I1297" s="130">
        <v>60480</v>
      </c>
      <c r="J1297" s="130">
        <v>13148</v>
      </c>
      <c r="K1297" s="130">
        <v>4800</v>
      </c>
      <c r="L1297" s="138"/>
      <c r="M1297" s="130"/>
    </row>
    <row r="1298" spans="1:13" ht="14.25" hidden="1" customHeight="1" outlineLevel="1" x14ac:dyDescent="0.2">
      <c r="A1298" s="130">
        <v>57</v>
      </c>
      <c r="B1298" s="186" t="s">
        <v>461</v>
      </c>
      <c r="C1298" s="186" t="s">
        <v>102</v>
      </c>
      <c r="D1298" s="130">
        <v>9</v>
      </c>
      <c r="E1298" s="130">
        <v>2560</v>
      </c>
      <c r="F1298" s="130"/>
      <c r="G1298" s="138"/>
      <c r="H1298" s="130">
        <v>2560</v>
      </c>
      <c r="I1298" s="130">
        <v>61440</v>
      </c>
      <c r="J1298" s="130">
        <v>13357</v>
      </c>
      <c r="K1298" s="130">
        <v>4876</v>
      </c>
      <c r="L1298" s="138"/>
      <c r="M1298" s="130"/>
    </row>
    <row r="1299" spans="1:13" ht="14.25" hidden="1" customHeight="1" outlineLevel="1" x14ac:dyDescent="0.2">
      <c r="A1299" s="130">
        <v>57</v>
      </c>
      <c r="B1299" s="186" t="s">
        <v>461</v>
      </c>
      <c r="C1299" s="186" t="s">
        <v>102</v>
      </c>
      <c r="D1299" s="130">
        <v>10</v>
      </c>
      <c r="E1299" s="130">
        <v>2600</v>
      </c>
      <c r="F1299" s="130"/>
      <c r="G1299" s="138"/>
      <c r="H1299" s="130">
        <v>2600</v>
      </c>
      <c r="I1299" s="130">
        <v>62400</v>
      </c>
      <c r="J1299" s="130">
        <v>13565</v>
      </c>
      <c r="K1299" s="130">
        <v>4952</v>
      </c>
      <c r="L1299" s="138"/>
      <c r="M1299" s="130"/>
    </row>
    <row r="1300" spans="1:13" ht="14.25" hidden="1" customHeight="1" outlineLevel="1" x14ac:dyDescent="0.2">
      <c r="A1300" s="130">
        <v>57</v>
      </c>
      <c r="B1300" s="186" t="s">
        <v>461</v>
      </c>
      <c r="C1300" s="186" t="s">
        <v>102</v>
      </c>
      <c r="D1300" s="130">
        <v>11</v>
      </c>
      <c r="E1300" s="130">
        <v>2640</v>
      </c>
      <c r="F1300" s="130"/>
      <c r="G1300" s="138"/>
      <c r="H1300" s="130">
        <v>2640</v>
      </c>
      <c r="I1300" s="130">
        <v>63360</v>
      </c>
      <c r="J1300" s="130">
        <v>13774</v>
      </c>
      <c r="K1300" s="130">
        <v>5029</v>
      </c>
      <c r="L1300" s="138"/>
      <c r="M1300" s="130"/>
    </row>
    <row r="1301" spans="1:13" ht="14.25" hidden="1" customHeight="1" outlineLevel="1" x14ac:dyDescent="0.2">
      <c r="A1301" s="130">
        <v>57</v>
      </c>
      <c r="B1301" s="186" t="s">
        <v>461</v>
      </c>
      <c r="C1301" s="186" t="s">
        <v>102</v>
      </c>
      <c r="D1301" s="130">
        <v>12</v>
      </c>
      <c r="E1301" s="130">
        <v>2680</v>
      </c>
      <c r="F1301" s="130"/>
      <c r="G1301" s="138"/>
      <c r="H1301" s="130">
        <v>2680</v>
      </c>
      <c r="I1301" s="130">
        <v>64320</v>
      </c>
      <c r="J1301" s="130">
        <v>13983</v>
      </c>
      <c r="K1301" s="130">
        <v>5105</v>
      </c>
      <c r="L1301" s="138"/>
      <c r="M1301" s="130"/>
    </row>
    <row r="1302" spans="1:13" ht="14.25" hidden="1" customHeight="1" outlineLevel="1" x14ac:dyDescent="0.2">
      <c r="A1302" s="130">
        <v>57</v>
      </c>
      <c r="B1302" s="186" t="s">
        <v>461</v>
      </c>
      <c r="C1302" s="186" t="s">
        <v>103</v>
      </c>
      <c r="D1302" s="130">
        <v>1</v>
      </c>
      <c r="E1302" s="130">
        <v>2814</v>
      </c>
      <c r="F1302" s="130"/>
      <c r="G1302" s="138"/>
      <c r="H1302" s="130">
        <v>2814</v>
      </c>
      <c r="I1302" s="130">
        <v>67536</v>
      </c>
      <c r="J1302" s="130">
        <v>14682</v>
      </c>
      <c r="K1302" s="130">
        <v>5360</v>
      </c>
      <c r="L1302" s="138"/>
      <c r="M1302" s="130"/>
    </row>
    <row r="1303" spans="1:13" ht="14.25" customHeight="1" collapsed="1" x14ac:dyDescent="0.2">
      <c r="A1303" s="128">
        <v>58</v>
      </c>
      <c r="B1303" s="185" t="s">
        <v>462</v>
      </c>
      <c r="C1303" s="185" t="s">
        <v>101</v>
      </c>
      <c r="D1303" s="128">
        <v>1</v>
      </c>
      <c r="E1303" s="128">
        <v>218</v>
      </c>
      <c r="F1303" s="128"/>
      <c r="G1303" s="137"/>
      <c r="H1303" s="128">
        <v>218</v>
      </c>
      <c r="I1303" s="128">
        <v>43600</v>
      </c>
      <c r="J1303" s="128">
        <v>4382</v>
      </c>
      <c r="K1303" s="128">
        <v>2916</v>
      </c>
      <c r="L1303" s="137"/>
      <c r="M1303" s="128"/>
    </row>
    <row r="1304" spans="1:13" ht="14.25" hidden="1" customHeight="1" outlineLevel="1" x14ac:dyDescent="0.2">
      <c r="A1304" s="130">
        <v>58</v>
      </c>
      <c r="B1304" s="186" t="s">
        <v>462</v>
      </c>
      <c r="C1304" s="186" t="s">
        <v>101</v>
      </c>
      <c r="D1304" s="130">
        <v>2</v>
      </c>
      <c r="E1304" s="130">
        <v>240</v>
      </c>
      <c r="F1304" s="130"/>
      <c r="G1304" s="138"/>
      <c r="H1304" s="130">
        <v>240</v>
      </c>
      <c r="I1304" s="130">
        <v>48000</v>
      </c>
      <c r="J1304" s="130">
        <v>4824</v>
      </c>
      <c r="K1304" s="130">
        <v>3211</v>
      </c>
      <c r="L1304" s="138"/>
      <c r="M1304" s="130"/>
    </row>
    <row r="1305" spans="1:13" ht="14.25" hidden="1" customHeight="1" outlineLevel="1" x14ac:dyDescent="0.2">
      <c r="A1305" s="130">
        <v>58</v>
      </c>
      <c r="B1305" s="186" t="s">
        <v>462</v>
      </c>
      <c r="C1305" s="186" t="s">
        <v>101</v>
      </c>
      <c r="D1305" s="130">
        <v>3</v>
      </c>
      <c r="E1305" s="130">
        <v>270</v>
      </c>
      <c r="F1305" s="130"/>
      <c r="G1305" s="138"/>
      <c r="H1305" s="130">
        <v>270</v>
      </c>
      <c r="I1305" s="130">
        <v>54000</v>
      </c>
      <c r="J1305" s="130">
        <v>5427</v>
      </c>
      <c r="K1305" s="130">
        <v>3612</v>
      </c>
      <c r="L1305" s="138"/>
      <c r="M1305" s="130"/>
    </row>
    <row r="1306" spans="1:13" ht="14.25" hidden="1" customHeight="1" outlineLevel="1" x14ac:dyDescent="0.2">
      <c r="A1306" s="130">
        <v>58</v>
      </c>
      <c r="B1306" s="186" t="s">
        <v>462</v>
      </c>
      <c r="C1306" s="186" t="s">
        <v>101</v>
      </c>
      <c r="D1306" s="130">
        <v>4</v>
      </c>
      <c r="E1306" s="130">
        <v>300</v>
      </c>
      <c r="F1306" s="130"/>
      <c r="G1306" s="138"/>
      <c r="H1306" s="130">
        <v>300</v>
      </c>
      <c r="I1306" s="130">
        <v>60000</v>
      </c>
      <c r="J1306" s="130">
        <v>6030</v>
      </c>
      <c r="K1306" s="130">
        <v>4013</v>
      </c>
      <c r="L1306" s="138"/>
      <c r="M1306" s="130"/>
    </row>
    <row r="1307" spans="1:13" ht="14.25" hidden="1" customHeight="1" outlineLevel="1" x14ac:dyDescent="0.2">
      <c r="A1307" s="130">
        <v>58</v>
      </c>
      <c r="B1307" s="186" t="s">
        <v>462</v>
      </c>
      <c r="C1307" s="186" t="s">
        <v>101</v>
      </c>
      <c r="D1307" s="130">
        <v>5</v>
      </c>
      <c r="E1307" s="130">
        <v>330</v>
      </c>
      <c r="F1307" s="130"/>
      <c r="G1307" s="138"/>
      <c r="H1307" s="130">
        <v>330</v>
      </c>
      <c r="I1307" s="130">
        <v>66000</v>
      </c>
      <c r="J1307" s="130">
        <v>6633</v>
      </c>
      <c r="K1307" s="130">
        <v>4415</v>
      </c>
      <c r="L1307" s="138"/>
      <c r="M1307" s="130"/>
    </row>
    <row r="1308" spans="1:13" ht="14.25" hidden="1" customHeight="1" outlineLevel="1" x14ac:dyDescent="0.2">
      <c r="A1308" s="130">
        <v>58</v>
      </c>
      <c r="B1308" s="186" t="s">
        <v>462</v>
      </c>
      <c r="C1308" s="186" t="s">
        <v>101</v>
      </c>
      <c r="D1308" s="130">
        <v>6</v>
      </c>
      <c r="E1308" s="130">
        <v>368</v>
      </c>
      <c r="F1308" s="130"/>
      <c r="G1308" s="138"/>
      <c r="H1308" s="130">
        <v>368</v>
      </c>
      <c r="I1308" s="130">
        <v>73600</v>
      </c>
      <c r="J1308" s="130">
        <v>7397</v>
      </c>
      <c r="K1308" s="130">
        <v>4923</v>
      </c>
      <c r="L1308" s="138"/>
      <c r="M1308" s="130"/>
    </row>
    <row r="1309" spans="1:13" ht="14.25" hidden="1" customHeight="1" outlineLevel="1" x14ac:dyDescent="0.2">
      <c r="A1309" s="130">
        <v>58</v>
      </c>
      <c r="B1309" s="186" t="s">
        <v>462</v>
      </c>
      <c r="C1309" s="186" t="s">
        <v>101</v>
      </c>
      <c r="D1309" s="130">
        <v>7</v>
      </c>
      <c r="E1309" s="130">
        <v>405</v>
      </c>
      <c r="F1309" s="130"/>
      <c r="G1309" s="138"/>
      <c r="H1309" s="130">
        <v>405</v>
      </c>
      <c r="I1309" s="130">
        <v>81000</v>
      </c>
      <c r="J1309" s="130">
        <v>8141</v>
      </c>
      <c r="K1309" s="130">
        <v>5418</v>
      </c>
      <c r="L1309" s="138"/>
      <c r="M1309" s="130"/>
    </row>
    <row r="1310" spans="1:13" ht="14.25" hidden="1" customHeight="1" outlineLevel="1" x14ac:dyDescent="0.2">
      <c r="A1310" s="130">
        <v>58</v>
      </c>
      <c r="B1310" s="186" t="s">
        <v>462</v>
      </c>
      <c r="C1310" s="186" t="s">
        <v>101</v>
      </c>
      <c r="D1310" s="130">
        <v>8</v>
      </c>
      <c r="E1310" s="130">
        <v>450</v>
      </c>
      <c r="F1310" s="130"/>
      <c r="G1310" s="138"/>
      <c r="H1310" s="130">
        <v>450</v>
      </c>
      <c r="I1310" s="130">
        <v>90000</v>
      </c>
      <c r="J1310" s="130">
        <v>9045</v>
      </c>
      <c r="K1310" s="130">
        <v>6020</v>
      </c>
      <c r="L1310" s="138"/>
      <c r="M1310" s="130"/>
    </row>
    <row r="1311" spans="1:13" ht="14.25" hidden="1" customHeight="1" outlineLevel="1" x14ac:dyDescent="0.2">
      <c r="A1311" s="130">
        <v>58</v>
      </c>
      <c r="B1311" s="186" t="s">
        <v>462</v>
      </c>
      <c r="C1311" s="186" t="s">
        <v>101</v>
      </c>
      <c r="D1311" s="130">
        <v>9</v>
      </c>
      <c r="E1311" s="130">
        <v>495</v>
      </c>
      <c r="F1311" s="130"/>
      <c r="G1311" s="138"/>
      <c r="H1311" s="130">
        <v>495</v>
      </c>
      <c r="I1311" s="130">
        <v>99000</v>
      </c>
      <c r="J1311" s="130">
        <v>9950</v>
      </c>
      <c r="K1311" s="130">
        <v>6622</v>
      </c>
      <c r="L1311" s="138"/>
      <c r="M1311" s="130"/>
    </row>
    <row r="1312" spans="1:13" ht="14.25" hidden="1" customHeight="1" outlineLevel="1" x14ac:dyDescent="0.2">
      <c r="A1312" s="130">
        <v>58</v>
      </c>
      <c r="B1312" s="186" t="s">
        <v>462</v>
      </c>
      <c r="C1312" s="186" t="s">
        <v>101</v>
      </c>
      <c r="D1312" s="130">
        <v>10</v>
      </c>
      <c r="E1312" s="130">
        <v>548</v>
      </c>
      <c r="F1312" s="130"/>
      <c r="G1312" s="138"/>
      <c r="H1312" s="130">
        <v>548</v>
      </c>
      <c r="I1312" s="130">
        <v>109600</v>
      </c>
      <c r="J1312" s="130">
        <v>11015</v>
      </c>
      <c r="K1312" s="130">
        <v>7331</v>
      </c>
      <c r="L1312" s="138"/>
      <c r="M1312" s="130"/>
    </row>
    <row r="1313" spans="1:13" ht="14.25" hidden="1" customHeight="1" outlineLevel="1" x14ac:dyDescent="0.2">
      <c r="A1313" s="130">
        <v>58</v>
      </c>
      <c r="B1313" s="186" t="s">
        <v>462</v>
      </c>
      <c r="C1313" s="186" t="s">
        <v>101</v>
      </c>
      <c r="D1313" s="130">
        <v>11</v>
      </c>
      <c r="E1313" s="130">
        <v>608</v>
      </c>
      <c r="F1313" s="130"/>
      <c r="G1313" s="138"/>
      <c r="H1313" s="130">
        <v>608</v>
      </c>
      <c r="I1313" s="130">
        <v>121600</v>
      </c>
      <c r="J1313" s="130">
        <v>12221</v>
      </c>
      <c r="K1313" s="130">
        <v>8134</v>
      </c>
      <c r="L1313" s="138"/>
      <c r="M1313" s="130"/>
    </row>
    <row r="1314" spans="1:13" ht="14.25" hidden="1" customHeight="1" outlineLevel="1" x14ac:dyDescent="0.2">
      <c r="A1314" s="130">
        <v>58</v>
      </c>
      <c r="B1314" s="186" t="s">
        <v>462</v>
      </c>
      <c r="C1314" s="186" t="s">
        <v>101</v>
      </c>
      <c r="D1314" s="130">
        <v>12</v>
      </c>
      <c r="E1314" s="130">
        <v>668</v>
      </c>
      <c r="F1314" s="130"/>
      <c r="G1314" s="138"/>
      <c r="H1314" s="130">
        <v>668</v>
      </c>
      <c r="I1314" s="130">
        <v>133600</v>
      </c>
      <c r="J1314" s="130">
        <v>13427</v>
      </c>
      <c r="K1314" s="130">
        <v>8936</v>
      </c>
      <c r="L1314" s="138"/>
      <c r="M1314" s="130"/>
    </row>
    <row r="1315" spans="1:13" ht="14.25" hidden="1" customHeight="1" outlineLevel="1" x14ac:dyDescent="0.2">
      <c r="A1315" s="130">
        <v>58</v>
      </c>
      <c r="B1315" s="186" t="s">
        <v>462</v>
      </c>
      <c r="C1315" s="186" t="s">
        <v>102</v>
      </c>
      <c r="D1315" s="130">
        <v>1</v>
      </c>
      <c r="E1315" s="130">
        <v>668</v>
      </c>
      <c r="F1315" s="130"/>
      <c r="G1315" s="138"/>
      <c r="H1315" s="130">
        <v>668</v>
      </c>
      <c r="I1315" s="130">
        <v>133600</v>
      </c>
      <c r="J1315" s="130">
        <v>13427</v>
      </c>
      <c r="K1315" s="130">
        <v>8936</v>
      </c>
      <c r="L1315" s="138"/>
      <c r="M1315" s="130"/>
    </row>
    <row r="1316" spans="1:13" ht="14.25" hidden="1" customHeight="1" outlineLevel="1" x14ac:dyDescent="0.2">
      <c r="A1316" s="130">
        <v>58</v>
      </c>
      <c r="B1316" s="186" t="s">
        <v>462</v>
      </c>
      <c r="C1316" s="186" t="s">
        <v>102</v>
      </c>
      <c r="D1316" s="130">
        <v>2</v>
      </c>
      <c r="E1316" s="130">
        <v>674</v>
      </c>
      <c r="F1316" s="130"/>
      <c r="G1316" s="138"/>
      <c r="H1316" s="130">
        <v>674</v>
      </c>
      <c r="I1316" s="130">
        <v>134800</v>
      </c>
      <c r="J1316" s="130">
        <v>13548</v>
      </c>
      <c r="K1316" s="130">
        <v>9017</v>
      </c>
      <c r="L1316" s="138"/>
      <c r="M1316" s="130"/>
    </row>
    <row r="1317" spans="1:13" ht="14.25" hidden="1" customHeight="1" outlineLevel="1" x14ac:dyDescent="0.2">
      <c r="A1317" s="130">
        <v>58</v>
      </c>
      <c r="B1317" s="186" t="s">
        <v>462</v>
      </c>
      <c r="C1317" s="186" t="s">
        <v>102</v>
      </c>
      <c r="D1317" s="130">
        <v>3</v>
      </c>
      <c r="E1317" s="130">
        <v>680</v>
      </c>
      <c r="F1317" s="130"/>
      <c r="G1317" s="138"/>
      <c r="H1317" s="130">
        <v>680</v>
      </c>
      <c r="I1317" s="130">
        <v>136000</v>
      </c>
      <c r="J1317" s="130">
        <v>13668</v>
      </c>
      <c r="K1317" s="130">
        <v>9097</v>
      </c>
      <c r="L1317" s="138"/>
      <c r="M1317" s="130"/>
    </row>
    <row r="1318" spans="1:13" ht="14.25" hidden="1" customHeight="1" outlineLevel="1" x14ac:dyDescent="0.2">
      <c r="A1318" s="130">
        <v>58</v>
      </c>
      <c r="B1318" s="186" t="s">
        <v>462</v>
      </c>
      <c r="C1318" s="186" t="s">
        <v>102</v>
      </c>
      <c r="D1318" s="130">
        <v>4</v>
      </c>
      <c r="E1318" s="130">
        <v>686</v>
      </c>
      <c r="F1318" s="130"/>
      <c r="G1318" s="138"/>
      <c r="H1318" s="130">
        <v>686</v>
      </c>
      <c r="I1318" s="130">
        <v>137200</v>
      </c>
      <c r="J1318" s="130">
        <v>13789</v>
      </c>
      <c r="K1318" s="130">
        <v>9177</v>
      </c>
      <c r="L1318" s="138"/>
      <c r="M1318" s="130"/>
    </row>
    <row r="1319" spans="1:13" ht="14.25" hidden="1" customHeight="1" outlineLevel="1" x14ac:dyDescent="0.2">
      <c r="A1319" s="130">
        <v>58</v>
      </c>
      <c r="B1319" s="186" t="s">
        <v>462</v>
      </c>
      <c r="C1319" s="186" t="s">
        <v>102</v>
      </c>
      <c r="D1319" s="130">
        <v>5</v>
      </c>
      <c r="E1319" s="130">
        <v>699</v>
      </c>
      <c r="F1319" s="130"/>
      <c r="G1319" s="138"/>
      <c r="H1319" s="130">
        <v>699</v>
      </c>
      <c r="I1319" s="130">
        <v>139800</v>
      </c>
      <c r="J1319" s="130">
        <v>14050</v>
      </c>
      <c r="K1319" s="130">
        <v>9351</v>
      </c>
      <c r="L1319" s="138"/>
      <c r="M1319" s="130"/>
    </row>
    <row r="1320" spans="1:13" ht="14.25" hidden="1" customHeight="1" outlineLevel="1" x14ac:dyDescent="0.2">
      <c r="A1320" s="130">
        <v>58</v>
      </c>
      <c r="B1320" s="186" t="s">
        <v>462</v>
      </c>
      <c r="C1320" s="186" t="s">
        <v>102</v>
      </c>
      <c r="D1320" s="130">
        <v>6</v>
      </c>
      <c r="E1320" s="130">
        <v>711</v>
      </c>
      <c r="F1320" s="130"/>
      <c r="G1320" s="138"/>
      <c r="H1320" s="130">
        <v>711</v>
      </c>
      <c r="I1320" s="130">
        <v>142200</v>
      </c>
      <c r="J1320" s="130">
        <v>14291</v>
      </c>
      <c r="K1320" s="130">
        <v>9512</v>
      </c>
      <c r="L1320" s="138"/>
      <c r="M1320" s="130"/>
    </row>
    <row r="1321" spans="1:13" ht="14.25" hidden="1" customHeight="1" outlineLevel="1" x14ac:dyDescent="0.2">
      <c r="A1321" s="130">
        <v>58</v>
      </c>
      <c r="B1321" s="186" t="s">
        <v>462</v>
      </c>
      <c r="C1321" s="186" t="s">
        <v>102</v>
      </c>
      <c r="D1321" s="130">
        <v>7</v>
      </c>
      <c r="E1321" s="130">
        <v>724</v>
      </c>
      <c r="F1321" s="130"/>
      <c r="G1321" s="138"/>
      <c r="H1321" s="130">
        <v>724</v>
      </c>
      <c r="I1321" s="130">
        <v>144800</v>
      </c>
      <c r="J1321" s="130">
        <v>14553</v>
      </c>
      <c r="K1321" s="130">
        <v>9686</v>
      </c>
      <c r="L1321" s="138"/>
      <c r="M1321" s="130"/>
    </row>
    <row r="1322" spans="1:13" ht="14.25" hidden="1" customHeight="1" outlineLevel="1" x14ac:dyDescent="0.2">
      <c r="A1322" s="130">
        <v>58</v>
      </c>
      <c r="B1322" s="186" t="s">
        <v>462</v>
      </c>
      <c r="C1322" s="186" t="s">
        <v>102</v>
      </c>
      <c r="D1322" s="130">
        <v>8</v>
      </c>
      <c r="E1322" s="130">
        <v>736</v>
      </c>
      <c r="F1322" s="130"/>
      <c r="G1322" s="138"/>
      <c r="H1322" s="130">
        <v>736</v>
      </c>
      <c r="I1322" s="130">
        <v>147200</v>
      </c>
      <c r="J1322" s="130">
        <v>14794</v>
      </c>
      <c r="K1322" s="130">
        <v>9846</v>
      </c>
      <c r="L1322" s="138"/>
      <c r="M1322" s="130"/>
    </row>
    <row r="1323" spans="1:13" ht="14.25" hidden="1" customHeight="1" outlineLevel="1" x14ac:dyDescent="0.2">
      <c r="A1323" s="130">
        <v>58</v>
      </c>
      <c r="B1323" s="186" t="s">
        <v>462</v>
      </c>
      <c r="C1323" s="186" t="s">
        <v>102</v>
      </c>
      <c r="D1323" s="130">
        <v>9</v>
      </c>
      <c r="E1323" s="130">
        <v>749</v>
      </c>
      <c r="F1323" s="130"/>
      <c r="G1323" s="138"/>
      <c r="H1323" s="130">
        <v>749</v>
      </c>
      <c r="I1323" s="130">
        <v>149800</v>
      </c>
      <c r="J1323" s="130">
        <v>15055</v>
      </c>
      <c r="K1323" s="130">
        <v>10020</v>
      </c>
      <c r="L1323" s="138"/>
      <c r="M1323" s="130"/>
    </row>
    <row r="1324" spans="1:13" ht="14.25" hidden="1" customHeight="1" outlineLevel="1" x14ac:dyDescent="0.2">
      <c r="A1324" s="130">
        <v>58</v>
      </c>
      <c r="B1324" s="186" t="s">
        <v>462</v>
      </c>
      <c r="C1324" s="186" t="s">
        <v>102</v>
      </c>
      <c r="D1324" s="130">
        <v>10</v>
      </c>
      <c r="E1324" s="130">
        <v>761</v>
      </c>
      <c r="F1324" s="130"/>
      <c r="G1324" s="138"/>
      <c r="H1324" s="130">
        <v>761</v>
      </c>
      <c r="I1324" s="130">
        <v>152200</v>
      </c>
      <c r="J1324" s="130">
        <v>15296</v>
      </c>
      <c r="K1324" s="130">
        <v>10181</v>
      </c>
      <c r="L1324" s="138"/>
      <c r="M1324" s="130"/>
    </row>
    <row r="1325" spans="1:13" ht="14.25" hidden="1" customHeight="1" outlineLevel="1" x14ac:dyDescent="0.2">
      <c r="A1325" s="130">
        <v>58</v>
      </c>
      <c r="B1325" s="186" t="s">
        <v>462</v>
      </c>
      <c r="C1325" s="186" t="s">
        <v>102</v>
      </c>
      <c r="D1325" s="130">
        <v>11</v>
      </c>
      <c r="E1325" s="130">
        <v>780</v>
      </c>
      <c r="F1325" s="130"/>
      <c r="G1325" s="138"/>
      <c r="H1325" s="130">
        <v>780</v>
      </c>
      <c r="I1325" s="130">
        <v>156000</v>
      </c>
      <c r="J1325" s="130">
        <v>15678</v>
      </c>
      <c r="K1325" s="130">
        <v>10435</v>
      </c>
      <c r="L1325" s="138"/>
      <c r="M1325" s="130"/>
    </row>
    <row r="1326" spans="1:13" ht="14.25" hidden="1" customHeight="1" outlineLevel="1" x14ac:dyDescent="0.2">
      <c r="A1326" s="130">
        <v>58</v>
      </c>
      <c r="B1326" s="186" t="s">
        <v>462</v>
      </c>
      <c r="C1326" s="186" t="s">
        <v>102</v>
      </c>
      <c r="D1326" s="130">
        <v>12</v>
      </c>
      <c r="E1326" s="130">
        <v>800</v>
      </c>
      <c r="F1326" s="130"/>
      <c r="G1326" s="138"/>
      <c r="H1326" s="130">
        <v>800</v>
      </c>
      <c r="I1326" s="130">
        <v>160000</v>
      </c>
      <c r="J1326" s="130">
        <v>16080</v>
      </c>
      <c r="K1326" s="130">
        <v>10702</v>
      </c>
      <c r="L1326" s="138"/>
      <c r="M1326" s="130"/>
    </row>
    <row r="1327" spans="1:13" ht="14.25" hidden="1" customHeight="1" outlineLevel="1" x14ac:dyDescent="0.2">
      <c r="A1327" s="130">
        <v>58</v>
      </c>
      <c r="B1327" s="186" t="s">
        <v>462</v>
      </c>
      <c r="C1327" s="186" t="s">
        <v>103</v>
      </c>
      <c r="D1327" s="130">
        <v>1</v>
      </c>
      <c r="E1327" s="130">
        <v>840</v>
      </c>
      <c r="F1327" s="130"/>
      <c r="G1327" s="138"/>
      <c r="H1327" s="130">
        <v>840</v>
      </c>
      <c r="I1327" s="130">
        <v>168000</v>
      </c>
      <c r="J1327" s="130">
        <v>16884</v>
      </c>
      <c r="K1327" s="130">
        <v>11237</v>
      </c>
      <c r="L1327" s="138"/>
      <c r="M1327" s="130"/>
    </row>
    <row r="1328" spans="1:13" ht="14.25" customHeight="1" collapsed="1" x14ac:dyDescent="0.2">
      <c r="A1328" s="128">
        <v>59</v>
      </c>
      <c r="B1328" s="185" t="s">
        <v>463</v>
      </c>
      <c r="C1328" s="185" t="s">
        <v>101</v>
      </c>
      <c r="D1328" s="128">
        <v>1</v>
      </c>
      <c r="E1328" s="128">
        <v>1420</v>
      </c>
      <c r="F1328" s="128"/>
      <c r="G1328" s="137"/>
      <c r="H1328" s="128">
        <v>1420</v>
      </c>
      <c r="I1328" s="128">
        <v>17040</v>
      </c>
      <c r="J1328" s="128">
        <v>2840</v>
      </c>
      <c r="K1328" s="128">
        <v>947</v>
      </c>
      <c r="L1328" s="137"/>
      <c r="M1328" s="128"/>
    </row>
    <row r="1329" spans="1:13" ht="14.25" hidden="1" customHeight="1" outlineLevel="1" x14ac:dyDescent="0.2">
      <c r="A1329" s="130">
        <v>59</v>
      </c>
      <c r="B1329" s="186" t="s">
        <v>463</v>
      </c>
      <c r="C1329" s="186" t="s">
        <v>101</v>
      </c>
      <c r="D1329" s="130">
        <v>2</v>
      </c>
      <c r="E1329" s="130">
        <v>1570</v>
      </c>
      <c r="F1329" s="130"/>
      <c r="G1329" s="138"/>
      <c r="H1329" s="130">
        <v>1570</v>
      </c>
      <c r="I1329" s="130">
        <v>18840</v>
      </c>
      <c r="J1329" s="130">
        <v>3140</v>
      </c>
      <c r="K1329" s="130">
        <v>1047</v>
      </c>
      <c r="L1329" s="138"/>
      <c r="M1329" s="130"/>
    </row>
    <row r="1330" spans="1:13" ht="14.25" hidden="1" customHeight="1" outlineLevel="1" x14ac:dyDescent="0.2">
      <c r="A1330" s="130">
        <v>59</v>
      </c>
      <c r="B1330" s="186" t="s">
        <v>463</v>
      </c>
      <c r="C1330" s="186" t="s">
        <v>101</v>
      </c>
      <c r="D1330" s="130">
        <v>3</v>
      </c>
      <c r="E1330" s="130">
        <v>1730</v>
      </c>
      <c r="F1330" s="130"/>
      <c r="G1330" s="138"/>
      <c r="H1330" s="130">
        <v>1730</v>
      </c>
      <c r="I1330" s="130">
        <v>20760</v>
      </c>
      <c r="J1330" s="130">
        <v>3460</v>
      </c>
      <c r="K1330" s="130">
        <v>1153</v>
      </c>
      <c r="L1330" s="138"/>
      <c r="M1330" s="130"/>
    </row>
    <row r="1331" spans="1:13" ht="14.25" hidden="1" customHeight="1" outlineLevel="1" x14ac:dyDescent="0.2">
      <c r="A1331" s="130">
        <v>59</v>
      </c>
      <c r="B1331" s="186" t="s">
        <v>463</v>
      </c>
      <c r="C1331" s="186" t="s">
        <v>101</v>
      </c>
      <c r="D1331" s="130">
        <v>4</v>
      </c>
      <c r="E1331" s="130">
        <v>1910</v>
      </c>
      <c r="F1331" s="130"/>
      <c r="G1331" s="138"/>
      <c r="H1331" s="130">
        <v>1910</v>
      </c>
      <c r="I1331" s="130">
        <v>22920</v>
      </c>
      <c r="J1331" s="130">
        <v>3820</v>
      </c>
      <c r="K1331" s="130">
        <v>1273</v>
      </c>
      <c r="L1331" s="138"/>
      <c r="M1331" s="130"/>
    </row>
    <row r="1332" spans="1:13" ht="14.25" hidden="1" customHeight="1" outlineLevel="1" x14ac:dyDescent="0.2">
      <c r="A1332" s="130">
        <v>59</v>
      </c>
      <c r="B1332" s="186" t="s">
        <v>463</v>
      </c>
      <c r="C1332" s="186" t="s">
        <v>101</v>
      </c>
      <c r="D1332" s="130">
        <v>5</v>
      </c>
      <c r="E1332" s="130">
        <v>2100</v>
      </c>
      <c r="F1332" s="130"/>
      <c r="G1332" s="138"/>
      <c r="H1332" s="130">
        <v>2100</v>
      </c>
      <c r="I1332" s="130">
        <v>25200</v>
      </c>
      <c r="J1332" s="130">
        <v>4200</v>
      </c>
      <c r="K1332" s="130">
        <v>1400</v>
      </c>
      <c r="L1332" s="138"/>
      <c r="M1332" s="130"/>
    </row>
    <row r="1333" spans="1:13" ht="14.25" hidden="1" customHeight="1" outlineLevel="1" x14ac:dyDescent="0.2">
      <c r="A1333" s="130">
        <v>59</v>
      </c>
      <c r="B1333" s="186" t="s">
        <v>463</v>
      </c>
      <c r="C1333" s="186" t="s">
        <v>101</v>
      </c>
      <c r="D1333" s="130">
        <v>6</v>
      </c>
      <c r="E1333" s="130">
        <v>2320</v>
      </c>
      <c r="F1333" s="130"/>
      <c r="G1333" s="138"/>
      <c r="H1333" s="130">
        <v>2320</v>
      </c>
      <c r="I1333" s="130">
        <v>27840</v>
      </c>
      <c r="J1333" s="130">
        <v>4640</v>
      </c>
      <c r="K1333" s="130">
        <v>1547</v>
      </c>
      <c r="L1333" s="138"/>
      <c r="M1333" s="130"/>
    </row>
    <row r="1334" spans="1:13" ht="14.25" hidden="1" customHeight="1" outlineLevel="1" x14ac:dyDescent="0.2">
      <c r="A1334" s="130">
        <v>59</v>
      </c>
      <c r="B1334" s="186" t="s">
        <v>463</v>
      </c>
      <c r="C1334" s="186" t="s">
        <v>101</v>
      </c>
      <c r="D1334" s="130">
        <v>7</v>
      </c>
      <c r="E1334" s="130">
        <v>2550</v>
      </c>
      <c r="F1334" s="130"/>
      <c r="G1334" s="138"/>
      <c r="H1334" s="130">
        <v>2550</v>
      </c>
      <c r="I1334" s="130">
        <v>30600</v>
      </c>
      <c r="J1334" s="130">
        <v>5100</v>
      </c>
      <c r="K1334" s="130">
        <v>1700</v>
      </c>
      <c r="L1334" s="138"/>
      <c r="M1334" s="130"/>
    </row>
    <row r="1335" spans="1:13" ht="14.25" hidden="1" customHeight="1" outlineLevel="1" x14ac:dyDescent="0.2">
      <c r="A1335" s="130">
        <v>59</v>
      </c>
      <c r="B1335" s="186" t="s">
        <v>463</v>
      </c>
      <c r="C1335" s="186" t="s">
        <v>101</v>
      </c>
      <c r="D1335" s="130">
        <v>8</v>
      </c>
      <c r="E1335" s="130">
        <v>2800</v>
      </c>
      <c r="F1335" s="130"/>
      <c r="G1335" s="138"/>
      <c r="H1335" s="130">
        <v>2800</v>
      </c>
      <c r="I1335" s="130">
        <v>33600</v>
      </c>
      <c r="J1335" s="130">
        <v>5600</v>
      </c>
      <c r="K1335" s="130">
        <v>1867</v>
      </c>
      <c r="L1335" s="138"/>
      <c r="M1335" s="130"/>
    </row>
    <row r="1336" spans="1:13" ht="14.25" hidden="1" customHeight="1" outlineLevel="1" x14ac:dyDescent="0.2">
      <c r="A1336" s="130">
        <v>59</v>
      </c>
      <c r="B1336" s="186" t="s">
        <v>463</v>
      </c>
      <c r="C1336" s="186" t="s">
        <v>101</v>
      </c>
      <c r="D1336" s="130">
        <v>9</v>
      </c>
      <c r="E1336" s="130">
        <v>3080</v>
      </c>
      <c r="F1336" s="130"/>
      <c r="G1336" s="138"/>
      <c r="H1336" s="130">
        <v>3080</v>
      </c>
      <c r="I1336" s="130">
        <v>36960</v>
      </c>
      <c r="J1336" s="130">
        <v>6160</v>
      </c>
      <c r="K1336" s="130">
        <v>2053</v>
      </c>
      <c r="L1336" s="138"/>
      <c r="M1336" s="130"/>
    </row>
    <row r="1337" spans="1:13" ht="14.25" hidden="1" customHeight="1" outlineLevel="1" x14ac:dyDescent="0.2">
      <c r="A1337" s="130">
        <v>59</v>
      </c>
      <c r="B1337" s="186" t="s">
        <v>463</v>
      </c>
      <c r="C1337" s="186" t="s">
        <v>101</v>
      </c>
      <c r="D1337" s="130">
        <v>10</v>
      </c>
      <c r="E1337" s="130">
        <v>3400</v>
      </c>
      <c r="F1337" s="130"/>
      <c r="G1337" s="138"/>
      <c r="H1337" s="130">
        <v>3400</v>
      </c>
      <c r="I1337" s="130">
        <v>40800</v>
      </c>
      <c r="J1337" s="130">
        <v>6800</v>
      </c>
      <c r="K1337" s="130">
        <v>2267</v>
      </c>
      <c r="L1337" s="138"/>
      <c r="M1337" s="130"/>
    </row>
    <row r="1338" spans="1:13" ht="14.25" hidden="1" customHeight="1" outlineLevel="1" x14ac:dyDescent="0.2">
      <c r="A1338" s="130">
        <v>59</v>
      </c>
      <c r="B1338" s="186" t="s">
        <v>463</v>
      </c>
      <c r="C1338" s="186" t="s">
        <v>101</v>
      </c>
      <c r="D1338" s="130">
        <v>11</v>
      </c>
      <c r="E1338" s="130">
        <v>3730</v>
      </c>
      <c r="F1338" s="130"/>
      <c r="G1338" s="138"/>
      <c r="H1338" s="130">
        <v>3730</v>
      </c>
      <c r="I1338" s="130">
        <v>44760</v>
      </c>
      <c r="J1338" s="130">
        <v>7460</v>
      </c>
      <c r="K1338" s="130">
        <v>2487</v>
      </c>
      <c r="L1338" s="138"/>
      <c r="M1338" s="130"/>
    </row>
    <row r="1339" spans="1:13" ht="14.25" hidden="1" customHeight="1" outlineLevel="1" x14ac:dyDescent="0.2">
      <c r="A1339" s="130">
        <v>59</v>
      </c>
      <c r="B1339" s="186" t="s">
        <v>463</v>
      </c>
      <c r="C1339" s="186" t="s">
        <v>101</v>
      </c>
      <c r="D1339" s="130">
        <v>12</v>
      </c>
      <c r="E1339" s="130">
        <v>4110</v>
      </c>
      <c r="F1339" s="130"/>
      <c r="G1339" s="138"/>
      <c r="H1339" s="130">
        <v>4110</v>
      </c>
      <c r="I1339" s="130">
        <v>49320</v>
      </c>
      <c r="J1339" s="130">
        <v>8220</v>
      </c>
      <c r="K1339" s="130">
        <v>2740</v>
      </c>
      <c r="L1339" s="138"/>
      <c r="M1339" s="130"/>
    </row>
    <row r="1340" spans="1:13" ht="14.25" hidden="1" customHeight="1" outlineLevel="1" x14ac:dyDescent="0.2">
      <c r="A1340" s="130">
        <v>59</v>
      </c>
      <c r="B1340" s="186" t="s">
        <v>463</v>
      </c>
      <c r="C1340" s="186" t="s">
        <v>102</v>
      </c>
      <c r="D1340" s="130">
        <v>1</v>
      </c>
      <c r="E1340" s="130">
        <v>4110</v>
      </c>
      <c r="F1340" s="130"/>
      <c r="G1340" s="138"/>
      <c r="H1340" s="130">
        <v>4110</v>
      </c>
      <c r="I1340" s="130">
        <v>49320</v>
      </c>
      <c r="J1340" s="130">
        <v>8220</v>
      </c>
      <c r="K1340" s="130">
        <v>2740</v>
      </c>
      <c r="L1340" s="138"/>
      <c r="M1340" s="130"/>
    </row>
    <row r="1341" spans="1:13" ht="14.25" hidden="1" customHeight="1" outlineLevel="1" x14ac:dyDescent="0.2">
      <c r="A1341" s="130">
        <v>59</v>
      </c>
      <c r="B1341" s="186" t="s">
        <v>463</v>
      </c>
      <c r="C1341" s="186" t="s">
        <v>102</v>
      </c>
      <c r="D1341" s="130">
        <v>2</v>
      </c>
      <c r="E1341" s="130">
        <v>4190</v>
      </c>
      <c r="F1341" s="130"/>
      <c r="G1341" s="138"/>
      <c r="H1341" s="130">
        <v>4190</v>
      </c>
      <c r="I1341" s="130">
        <v>50280</v>
      </c>
      <c r="J1341" s="130">
        <v>8380</v>
      </c>
      <c r="K1341" s="130">
        <v>2793</v>
      </c>
      <c r="L1341" s="138"/>
      <c r="M1341" s="130"/>
    </row>
    <row r="1342" spans="1:13" ht="14.25" hidden="1" customHeight="1" outlineLevel="1" x14ac:dyDescent="0.2">
      <c r="A1342" s="130">
        <v>59</v>
      </c>
      <c r="B1342" s="186" t="s">
        <v>463</v>
      </c>
      <c r="C1342" s="186" t="s">
        <v>102</v>
      </c>
      <c r="D1342" s="130">
        <v>3</v>
      </c>
      <c r="E1342" s="130">
        <v>4260</v>
      </c>
      <c r="F1342" s="130"/>
      <c r="G1342" s="138"/>
      <c r="H1342" s="130">
        <v>4260</v>
      </c>
      <c r="I1342" s="130">
        <v>51120</v>
      </c>
      <c r="J1342" s="130">
        <v>8520</v>
      </c>
      <c r="K1342" s="130">
        <v>2840</v>
      </c>
      <c r="L1342" s="138"/>
      <c r="M1342" s="130"/>
    </row>
    <row r="1343" spans="1:13" ht="14.25" hidden="1" customHeight="1" outlineLevel="1" x14ac:dyDescent="0.2">
      <c r="A1343" s="130">
        <v>59</v>
      </c>
      <c r="B1343" s="186" t="s">
        <v>463</v>
      </c>
      <c r="C1343" s="186" t="s">
        <v>102</v>
      </c>
      <c r="D1343" s="130">
        <v>4</v>
      </c>
      <c r="E1343" s="130">
        <v>4340</v>
      </c>
      <c r="F1343" s="130"/>
      <c r="G1343" s="138"/>
      <c r="H1343" s="130">
        <v>4340</v>
      </c>
      <c r="I1343" s="130">
        <v>52080</v>
      </c>
      <c r="J1343" s="130">
        <v>8680</v>
      </c>
      <c r="K1343" s="130">
        <v>2893</v>
      </c>
      <c r="L1343" s="138"/>
      <c r="M1343" s="130"/>
    </row>
    <row r="1344" spans="1:13" ht="14.25" hidden="1" customHeight="1" outlineLevel="1" x14ac:dyDescent="0.2">
      <c r="A1344" s="130">
        <v>59</v>
      </c>
      <c r="B1344" s="186" t="s">
        <v>463</v>
      </c>
      <c r="C1344" s="186" t="s">
        <v>102</v>
      </c>
      <c r="D1344" s="130">
        <v>5</v>
      </c>
      <c r="E1344" s="130">
        <v>4410</v>
      </c>
      <c r="F1344" s="130"/>
      <c r="G1344" s="138"/>
      <c r="H1344" s="130">
        <v>4410</v>
      </c>
      <c r="I1344" s="130">
        <v>52920</v>
      </c>
      <c r="J1344" s="130">
        <v>8820</v>
      </c>
      <c r="K1344" s="130">
        <v>2940</v>
      </c>
      <c r="L1344" s="138"/>
      <c r="M1344" s="130"/>
    </row>
    <row r="1345" spans="1:13" ht="14.25" hidden="1" customHeight="1" outlineLevel="1" x14ac:dyDescent="0.2">
      <c r="A1345" s="130">
        <v>59</v>
      </c>
      <c r="B1345" s="186" t="s">
        <v>463</v>
      </c>
      <c r="C1345" s="186" t="s">
        <v>102</v>
      </c>
      <c r="D1345" s="130">
        <v>6</v>
      </c>
      <c r="E1345" s="130">
        <v>4490</v>
      </c>
      <c r="F1345" s="130"/>
      <c r="G1345" s="138"/>
      <c r="H1345" s="130">
        <v>4490</v>
      </c>
      <c r="I1345" s="130">
        <v>53880</v>
      </c>
      <c r="J1345" s="130">
        <v>8980</v>
      </c>
      <c r="K1345" s="130">
        <v>2993</v>
      </c>
      <c r="L1345" s="138"/>
      <c r="M1345" s="130"/>
    </row>
    <row r="1346" spans="1:13" ht="14.25" hidden="1" customHeight="1" outlineLevel="1" x14ac:dyDescent="0.2">
      <c r="A1346" s="130">
        <v>59</v>
      </c>
      <c r="B1346" s="186" t="s">
        <v>463</v>
      </c>
      <c r="C1346" s="186" t="s">
        <v>102</v>
      </c>
      <c r="D1346" s="130">
        <v>7</v>
      </c>
      <c r="E1346" s="130">
        <v>4570</v>
      </c>
      <c r="F1346" s="130"/>
      <c r="G1346" s="138"/>
      <c r="H1346" s="130">
        <v>4570</v>
      </c>
      <c r="I1346" s="130">
        <v>54840</v>
      </c>
      <c r="J1346" s="130">
        <v>9140</v>
      </c>
      <c r="K1346" s="130">
        <v>3047</v>
      </c>
      <c r="L1346" s="138"/>
      <c r="M1346" s="130"/>
    </row>
    <row r="1347" spans="1:13" ht="14.25" hidden="1" customHeight="1" outlineLevel="1" x14ac:dyDescent="0.2">
      <c r="A1347" s="130">
        <v>59</v>
      </c>
      <c r="B1347" s="186" t="s">
        <v>463</v>
      </c>
      <c r="C1347" s="186" t="s">
        <v>102</v>
      </c>
      <c r="D1347" s="130">
        <v>8</v>
      </c>
      <c r="E1347" s="130">
        <v>4640</v>
      </c>
      <c r="F1347" s="130"/>
      <c r="G1347" s="138"/>
      <c r="H1347" s="130">
        <v>4640</v>
      </c>
      <c r="I1347" s="130">
        <v>55680</v>
      </c>
      <c r="J1347" s="130">
        <v>9280</v>
      </c>
      <c r="K1347" s="130">
        <v>3093</v>
      </c>
      <c r="L1347" s="138"/>
      <c r="M1347" s="130"/>
    </row>
    <row r="1348" spans="1:13" ht="14.25" hidden="1" customHeight="1" outlineLevel="1" x14ac:dyDescent="0.2">
      <c r="A1348" s="130">
        <v>59</v>
      </c>
      <c r="B1348" s="186" t="s">
        <v>463</v>
      </c>
      <c r="C1348" s="186" t="s">
        <v>102</v>
      </c>
      <c r="D1348" s="130">
        <v>9</v>
      </c>
      <c r="E1348" s="130">
        <v>4720</v>
      </c>
      <c r="F1348" s="130"/>
      <c r="G1348" s="138"/>
      <c r="H1348" s="130">
        <v>4720</v>
      </c>
      <c r="I1348" s="130">
        <v>56640</v>
      </c>
      <c r="J1348" s="130">
        <v>9440</v>
      </c>
      <c r="K1348" s="130">
        <v>3147</v>
      </c>
      <c r="L1348" s="138"/>
      <c r="M1348" s="130"/>
    </row>
    <row r="1349" spans="1:13" ht="14.25" hidden="1" customHeight="1" outlineLevel="1" x14ac:dyDescent="0.2">
      <c r="A1349" s="130">
        <v>59</v>
      </c>
      <c r="B1349" s="186" t="s">
        <v>463</v>
      </c>
      <c r="C1349" s="186" t="s">
        <v>102</v>
      </c>
      <c r="D1349" s="130">
        <v>10</v>
      </c>
      <c r="E1349" s="130">
        <v>4800</v>
      </c>
      <c r="F1349" s="130"/>
      <c r="G1349" s="138"/>
      <c r="H1349" s="130">
        <v>4800</v>
      </c>
      <c r="I1349" s="130">
        <v>57600</v>
      </c>
      <c r="J1349" s="130">
        <v>9600</v>
      </c>
      <c r="K1349" s="130">
        <v>3200</v>
      </c>
      <c r="L1349" s="138"/>
      <c r="M1349" s="130"/>
    </row>
    <row r="1350" spans="1:13" ht="14.25" hidden="1" customHeight="1" outlineLevel="1" x14ac:dyDescent="0.2">
      <c r="A1350" s="130">
        <v>59</v>
      </c>
      <c r="B1350" s="186" t="s">
        <v>463</v>
      </c>
      <c r="C1350" s="186" t="s">
        <v>102</v>
      </c>
      <c r="D1350" s="130">
        <v>11</v>
      </c>
      <c r="E1350" s="130">
        <v>4870</v>
      </c>
      <c r="F1350" s="130"/>
      <c r="G1350" s="138"/>
      <c r="H1350" s="130">
        <v>4870</v>
      </c>
      <c r="I1350" s="130">
        <v>58440</v>
      </c>
      <c r="J1350" s="130">
        <v>9740</v>
      </c>
      <c r="K1350" s="130">
        <v>3247</v>
      </c>
      <c r="L1350" s="138"/>
      <c r="M1350" s="130"/>
    </row>
    <row r="1351" spans="1:13" ht="14.25" hidden="1" customHeight="1" outlineLevel="1" x14ac:dyDescent="0.2">
      <c r="A1351" s="130">
        <v>59</v>
      </c>
      <c r="B1351" s="186" t="s">
        <v>463</v>
      </c>
      <c r="C1351" s="186" t="s">
        <v>102</v>
      </c>
      <c r="D1351" s="130">
        <v>12</v>
      </c>
      <c r="E1351" s="130">
        <v>4950</v>
      </c>
      <c r="F1351" s="130"/>
      <c r="G1351" s="138"/>
      <c r="H1351" s="130">
        <v>4950</v>
      </c>
      <c r="I1351" s="130">
        <v>59400</v>
      </c>
      <c r="J1351" s="130">
        <v>9900</v>
      </c>
      <c r="K1351" s="130">
        <v>3300</v>
      </c>
      <c r="L1351" s="138"/>
      <c r="M1351" s="130"/>
    </row>
    <row r="1352" spans="1:13" ht="14.25" hidden="1" customHeight="1" outlineLevel="1" x14ac:dyDescent="0.2">
      <c r="A1352" s="130">
        <v>59</v>
      </c>
      <c r="B1352" s="186" t="s">
        <v>463</v>
      </c>
      <c r="C1352" s="186" t="s">
        <v>103</v>
      </c>
      <c r="D1352" s="130">
        <v>1</v>
      </c>
      <c r="E1352" s="130">
        <v>5197.5</v>
      </c>
      <c r="F1352" s="130"/>
      <c r="G1352" s="138"/>
      <c r="H1352" s="130">
        <v>5197.5</v>
      </c>
      <c r="I1352" s="130">
        <v>62370</v>
      </c>
      <c r="J1352" s="130">
        <v>10395</v>
      </c>
      <c r="K1352" s="130">
        <v>3465</v>
      </c>
      <c r="L1352" s="138"/>
      <c r="M1352" s="130"/>
    </row>
    <row r="1353" spans="1:13" ht="12.75" customHeight="1" collapsed="1" x14ac:dyDescent="0.2">
      <c r="A1353" s="128">
        <v>60</v>
      </c>
      <c r="B1353" s="185" t="s">
        <v>464</v>
      </c>
      <c r="C1353" s="185" t="s">
        <v>101</v>
      </c>
      <c r="D1353" s="128">
        <v>1</v>
      </c>
      <c r="E1353" s="128">
        <v>432</v>
      </c>
      <c r="F1353" s="128"/>
      <c r="G1353" s="137"/>
      <c r="H1353" s="128">
        <v>432</v>
      </c>
      <c r="I1353" s="128">
        <v>18576</v>
      </c>
      <c r="J1353" s="128">
        <v>4644</v>
      </c>
      <c r="K1353" s="128">
        <v>864</v>
      </c>
      <c r="L1353" s="137"/>
      <c r="M1353" s="128"/>
    </row>
    <row r="1354" spans="1:13" ht="12.75" hidden="1" customHeight="1" outlineLevel="1" x14ac:dyDescent="0.2">
      <c r="A1354" s="130">
        <v>60</v>
      </c>
      <c r="B1354" s="186" t="s">
        <v>464</v>
      </c>
      <c r="C1354" s="186" t="s">
        <v>101</v>
      </c>
      <c r="D1354" s="130">
        <v>2</v>
      </c>
      <c r="E1354" s="130">
        <v>480</v>
      </c>
      <c r="F1354" s="130"/>
      <c r="G1354" s="138"/>
      <c r="H1354" s="130">
        <v>480</v>
      </c>
      <c r="I1354" s="130">
        <v>20640</v>
      </c>
      <c r="J1354" s="130">
        <v>5160</v>
      </c>
      <c r="K1354" s="130">
        <v>960</v>
      </c>
      <c r="L1354" s="138"/>
      <c r="M1354" s="130"/>
    </row>
    <row r="1355" spans="1:13" ht="12.75" hidden="1" customHeight="1" outlineLevel="1" x14ac:dyDescent="0.2">
      <c r="A1355" s="130">
        <v>60</v>
      </c>
      <c r="B1355" s="186" t="s">
        <v>464</v>
      </c>
      <c r="C1355" s="186" t="s">
        <v>101</v>
      </c>
      <c r="D1355" s="130">
        <v>3</v>
      </c>
      <c r="E1355" s="130">
        <v>528</v>
      </c>
      <c r="F1355" s="130"/>
      <c r="G1355" s="138"/>
      <c r="H1355" s="130">
        <v>528</v>
      </c>
      <c r="I1355" s="130">
        <v>22704</v>
      </c>
      <c r="J1355" s="130">
        <v>5676</v>
      </c>
      <c r="K1355" s="130">
        <v>1056</v>
      </c>
      <c r="L1355" s="138"/>
      <c r="M1355" s="130"/>
    </row>
    <row r="1356" spans="1:13" ht="12.75" hidden="1" customHeight="1" outlineLevel="1" x14ac:dyDescent="0.2">
      <c r="A1356" s="130">
        <v>60</v>
      </c>
      <c r="B1356" s="186" t="s">
        <v>464</v>
      </c>
      <c r="C1356" s="186" t="s">
        <v>101</v>
      </c>
      <c r="D1356" s="130">
        <v>4</v>
      </c>
      <c r="E1356" s="130">
        <v>585</v>
      </c>
      <c r="F1356" s="130"/>
      <c r="G1356" s="138"/>
      <c r="H1356" s="130">
        <v>585</v>
      </c>
      <c r="I1356" s="130">
        <v>25155</v>
      </c>
      <c r="J1356" s="130">
        <v>6289</v>
      </c>
      <c r="K1356" s="130">
        <v>1170</v>
      </c>
      <c r="L1356" s="138"/>
      <c r="M1356" s="130"/>
    </row>
    <row r="1357" spans="1:13" ht="12.75" hidden="1" customHeight="1" outlineLevel="1" x14ac:dyDescent="0.2">
      <c r="A1357" s="130">
        <v>60</v>
      </c>
      <c r="B1357" s="186" t="s">
        <v>464</v>
      </c>
      <c r="C1357" s="186" t="s">
        <v>101</v>
      </c>
      <c r="D1357" s="130">
        <v>5</v>
      </c>
      <c r="E1357" s="130">
        <v>643</v>
      </c>
      <c r="F1357" s="130"/>
      <c r="G1357" s="138"/>
      <c r="H1357" s="130">
        <v>643</v>
      </c>
      <c r="I1357" s="130">
        <v>27649</v>
      </c>
      <c r="J1357" s="130">
        <v>6912</v>
      </c>
      <c r="K1357" s="130">
        <v>1286</v>
      </c>
      <c r="L1357" s="138"/>
      <c r="M1357" s="130"/>
    </row>
    <row r="1358" spans="1:13" ht="12.75" hidden="1" customHeight="1" outlineLevel="1" x14ac:dyDescent="0.2">
      <c r="A1358" s="130">
        <v>60</v>
      </c>
      <c r="B1358" s="186" t="s">
        <v>464</v>
      </c>
      <c r="C1358" s="186" t="s">
        <v>101</v>
      </c>
      <c r="D1358" s="130">
        <v>6</v>
      </c>
      <c r="E1358" s="130">
        <v>710</v>
      </c>
      <c r="F1358" s="130"/>
      <c r="G1358" s="138"/>
      <c r="H1358" s="130">
        <v>710</v>
      </c>
      <c r="I1358" s="130">
        <v>30530</v>
      </c>
      <c r="J1358" s="130">
        <v>7632</v>
      </c>
      <c r="K1358" s="130">
        <v>1420</v>
      </c>
      <c r="L1358" s="138"/>
      <c r="M1358" s="130"/>
    </row>
    <row r="1359" spans="1:13" ht="12.75" hidden="1" customHeight="1" outlineLevel="1" x14ac:dyDescent="0.2">
      <c r="A1359" s="130">
        <v>60</v>
      </c>
      <c r="B1359" s="186" t="s">
        <v>464</v>
      </c>
      <c r="C1359" s="186" t="s">
        <v>101</v>
      </c>
      <c r="D1359" s="130">
        <v>7</v>
      </c>
      <c r="E1359" s="130">
        <v>787</v>
      </c>
      <c r="F1359" s="130"/>
      <c r="G1359" s="138"/>
      <c r="H1359" s="130">
        <v>787</v>
      </c>
      <c r="I1359" s="130">
        <v>33841</v>
      </c>
      <c r="J1359" s="130">
        <v>8460</v>
      </c>
      <c r="K1359" s="130">
        <v>1574</v>
      </c>
      <c r="L1359" s="138"/>
      <c r="M1359" s="130"/>
    </row>
    <row r="1360" spans="1:13" ht="12.75" hidden="1" customHeight="1" outlineLevel="1" x14ac:dyDescent="0.2">
      <c r="A1360" s="130">
        <v>60</v>
      </c>
      <c r="B1360" s="186" t="s">
        <v>464</v>
      </c>
      <c r="C1360" s="186" t="s">
        <v>101</v>
      </c>
      <c r="D1360" s="130">
        <v>8</v>
      </c>
      <c r="E1360" s="130">
        <v>873</v>
      </c>
      <c r="F1360" s="130"/>
      <c r="G1360" s="138"/>
      <c r="H1360" s="130">
        <v>873</v>
      </c>
      <c r="I1360" s="130">
        <v>37539</v>
      </c>
      <c r="J1360" s="130">
        <v>9385</v>
      </c>
      <c r="K1360" s="130">
        <v>1746</v>
      </c>
      <c r="L1360" s="138"/>
      <c r="M1360" s="130"/>
    </row>
    <row r="1361" spans="1:13" ht="12.75" hidden="1" customHeight="1" outlineLevel="1" x14ac:dyDescent="0.2">
      <c r="A1361" s="130">
        <v>60</v>
      </c>
      <c r="B1361" s="186" t="s">
        <v>464</v>
      </c>
      <c r="C1361" s="186" t="s">
        <v>101</v>
      </c>
      <c r="D1361" s="130">
        <v>9</v>
      </c>
      <c r="E1361" s="130">
        <v>960</v>
      </c>
      <c r="F1361" s="130"/>
      <c r="G1361" s="138"/>
      <c r="H1361" s="130">
        <v>960</v>
      </c>
      <c r="I1361" s="130">
        <v>41280</v>
      </c>
      <c r="J1361" s="130">
        <v>10320</v>
      </c>
      <c r="K1361" s="130">
        <v>1920</v>
      </c>
      <c r="L1361" s="138"/>
      <c r="M1361" s="130"/>
    </row>
    <row r="1362" spans="1:13" ht="12.75" hidden="1" customHeight="1" outlineLevel="1" x14ac:dyDescent="0.2">
      <c r="A1362" s="130">
        <v>60</v>
      </c>
      <c r="B1362" s="186" t="s">
        <v>464</v>
      </c>
      <c r="C1362" s="186" t="s">
        <v>101</v>
      </c>
      <c r="D1362" s="130">
        <v>10</v>
      </c>
      <c r="E1362" s="130">
        <v>1056</v>
      </c>
      <c r="F1362" s="130"/>
      <c r="G1362" s="138"/>
      <c r="H1362" s="130">
        <v>1056</v>
      </c>
      <c r="I1362" s="130">
        <v>45408</v>
      </c>
      <c r="J1362" s="130">
        <v>11352</v>
      </c>
      <c r="K1362" s="130">
        <v>2112</v>
      </c>
      <c r="L1362" s="138"/>
      <c r="M1362" s="130"/>
    </row>
    <row r="1363" spans="1:13" ht="12.75" hidden="1" customHeight="1" outlineLevel="1" x14ac:dyDescent="0.2">
      <c r="A1363" s="130">
        <v>60</v>
      </c>
      <c r="B1363" s="186" t="s">
        <v>464</v>
      </c>
      <c r="C1363" s="186" t="s">
        <v>101</v>
      </c>
      <c r="D1363" s="130">
        <v>11</v>
      </c>
      <c r="E1363" s="130">
        <v>1161</v>
      </c>
      <c r="F1363" s="130"/>
      <c r="G1363" s="138"/>
      <c r="H1363" s="130">
        <v>1161</v>
      </c>
      <c r="I1363" s="130">
        <v>49923</v>
      </c>
      <c r="J1363" s="130">
        <v>12481</v>
      </c>
      <c r="K1363" s="130">
        <v>2322</v>
      </c>
      <c r="L1363" s="138"/>
      <c r="M1363" s="130"/>
    </row>
    <row r="1364" spans="1:13" ht="12.75" hidden="1" customHeight="1" outlineLevel="1" x14ac:dyDescent="0.2">
      <c r="A1364" s="130">
        <v>60</v>
      </c>
      <c r="B1364" s="186" t="s">
        <v>464</v>
      </c>
      <c r="C1364" s="186" t="s">
        <v>101</v>
      </c>
      <c r="D1364" s="130">
        <v>12</v>
      </c>
      <c r="E1364" s="130">
        <v>1286</v>
      </c>
      <c r="F1364" s="130"/>
      <c r="G1364" s="138"/>
      <c r="H1364" s="130">
        <v>1286</v>
      </c>
      <c r="I1364" s="130">
        <v>55298</v>
      </c>
      <c r="J1364" s="130">
        <v>13824</v>
      </c>
      <c r="K1364" s="130">
        <v>2572</v>
      </c>
      <c r="L1364" s="138"/>
      <c r="M1364" s="130"/>
    </row>
    <row r="1365" spans="1:13" ht="12.75" hidden="1" customHeight="1" outlineLevel="1" x14ac:dyDescent="0.2">
      <c r="A1365" s="130">
        <v>60</v>
      </c>
      <c r="B1365" s="186" t="s">
        <v>464</v>
      </c>
      <c r="C1365" s="186" t="s">
        <v>102</v>
      </c>
      <c r="D1365" s="130">
        <v>1</v>
      </c>
      <c r="E1365" s="130">
        <v>1286</v>
      </c>
      <c r="F1365" s="130"/>
      <c r="G1365" s="138"/>
      <c r="H1365" s="130">
        <v>1286</v>
      </c>
      <c r="I1365" s="130">
        <v>55298</v>
      </c>
      <c r="J1365" s="130">
        <v>13824</v>
      </c>
      <c r="K1365" s="130">
        <v>2572</v>
      </c>
      <c r="L1365" s="138"/>
      <c r="M1365" s="130"/>
    </row>
    <row r="1366" spans="1:13" ht="12.75" hidden="1" customHeight="1" outlineLevel="1" x14ac:dyDescent="0.2">
      <c r="A1366" s="130">
        <v>60</v>
      </c>
      <c r="B1366" s="186" t="s">
        <v>464</v>
      </c>
      <c r="C1366" s="186" t="s">
        <v>102</v>
      </c>
      <c r="D1366" s="130">
        <v>2</v>
      </c>
      <c r="E1366" s="130">
        <v>1309</v>
      </c>
      <c r="F1366" s="130"/>
      <c r="G1366" s="138"/>
      <c r="H1366" s="130">
        <v>1309</v>
      </c>
      <c r="I1366" s="130">
        <v>56287</v>
      </c>
      <c r="J1366" s="130">
        <v>14072</v>
      </c>
      <c r="K1366" s="130">
        <v>2618</v>
      </c>
      <c r="L1366" s="138"/>
      <c r="M1366" s="130"/>
    </row>
    <row r="1367" spans="1:13" ht="12.75" hidden="1" customHeight="1" outlineLevel="1" x14ac:dyDescent="0.2">
      <c r="A1367" s="130">
        <v>60</v>
      </c>
      <c r="B1367" s="186" t="s">
        <v>464</v>
      </c>
      <c r="C1367" s="186" t="s">
        <v>102</v>
      </c>
      <c r="D1367" s="130">
        <v>3</v>
      </c>
      <c r="E1367" s="130">
        <v>1332</v>
      </c>
      <c r="F1367" s="130"/>
      <c r="G1367" s="138"/>
      <c r="H1367" s="130">
        <v>1332</v>
      </c>
      <c r="I1367" s="130">
        <v>57276</v>
      </c>
      <c r="J1367" s="130">
        <v>14319</v>
      </c>
      <c r="K1367" s="130">
        <v>2664</v>
      </c>
      <c r="L1367" s="138"/>
      <c r="M1367" s="130"/>
    </row>
    <row r="1368" spans="1:13" ht="12.75" hidden="1" customHeight="1" outlineLevel="1" x14ac:dyDescent="0.2">
      <c r="A1368" s="130">
        <v>60</v>
      </c>
      <c r="B1368" s="186" t="s">
        <v>464</v>
      </c>
      <c r="C1368" s="186" t="s">
        <v>102</v>
      </c>
      <c r="D1368" s="130">
        <v>4</v>
      </c>
      <c r="E1368" s="130">
        <v>1355</v>
      </c>
      <c r="F1368" s="130"/>
      <c r="G1368" s="138"/>
      <c r="H1368" s="130">
        <v>1355</v>
      </c>
      <c r="I1368" s="130">
        <v>58265</v>
      </c>
      <c r="J1368" s="130">
        <v>14566</v>
      </c>
      <c r="K1368" s="130">
        <v>2710</v>
      </c>
      <c r="L1368" s="138"/>
      <c r="M1368" s="130"/>
    </row>
    <row r="1369" spans="1:13" ht="12.75" hidden="1" customHeight="1" outlineLevel="1" x14ac:dyDescent="0.2">
      <c r="A1369" s="130">
        <v>60</v>
      </c>
      <c r="B1369" s="186" t="s">
        <v>464</v>
      </c>
      <c r="C1369" s="186" t="s">
        <v>102</v>
      </c>
      <c r="D1369" s="130">
        <v>5</v>
      </c>
      <c r="E1369" s="130">
        <v>1378</v>
      </c>
      <c r="F1369" s="130"/>
      <c r="G1369" s="138"/>
      <c r="H1369" s="130">
        <v>1378</v>
      </c>
      <c r="I1369" s="130">
        <v>59254</v>
      </c>
      <c r="J1369" s="130">
        <v>14814</v>
      </c>
      <c r="K1369" s="130">
        <v>2756</v>
      </c>
      <c r="L1369" s="138"/>
      <c r="M1369" s="130"/>
    </row>
    <row r="1370" spans="1:13" ht="12.75" hidden="1" customHeight="1" outlineLevel="1" x14ac:dyDescent="0.2">
      <c r="A1370" s="130">
        <v>60</v>
      </c>
      <c r="B1370" s="186" t="s">
        <v>464</v>
      </c>
      <c r="C1370" s="186" t="s">
        <v>102</v>
      </c>
      <c r="D1370" s="130">
        <v>6</v>
      </c>
      <c r="E1370" s="130">
        <v>1401</v>
      </c>
      <c r="F1370" s="130"/>
      <c r="G1370" s="138"/>
      <c r="H1370" s="130">
        <v>1401</v>
      </c>
      <c r="I1370" s="130">
        <v>60243</v>
      </c>
      <c r="J1370" s="130">
        <v>15061</v>
      </c>
      <c r="K1370" s="130">
        <v>2802</v>
      </c>
      <c r="L1370" s="138"/>
      <c r="M1370" s="130"/>
    </row>
    <row r="1371" spans="1:13" ht="12.75" hidden="1" customHeight="1" outlineLevel="1" x14ac:dyDescent="0.2">
      <c r="A1371" s="130">
        <v>60</v>
      </c>
      <c r="B1371" s="186" t="s">
        <v>464</v>
      </c>
      <c r="C1371" s="186" t="s">
        <v>102</v>
      </c>
      <c r="D1371" s="130">
        <v>7</v>
      </c>
      <c r="E1371" s="130">
        <v>1424</v>
      </c>
      <c r="F1371" s="130"/>
      <c r="G1371" s="138"/>
      <c r="H1371" s="130">
        <v>1424</v>
      </c>
      <c r="I1371" s="130">
        <v>61232</v>
      </c>
      <c r="J1371" s="130">
        <v>15308</v>
      </c>
      <c r="K1371" s="130">
        <v>2848</v>
      </c>
      <c r="L1371" s="138"/>
      <c r="M1371" s="130"/>
    </row>
    <row r="1372" spans="1:13" ht="12.75" hidden="1" customHeight="1" outlineLevel="1" x14ac:dyDescent="0.2">
      <c r="A1372" s="130">
        <v>60</v>
      </c>
      <c r="B1372" s="186" t="s">
        <v>464</v>
      </c>
      <c r="C1372" s="186" t="s">
        <v>102</v>
      </c>
      <c r="D1372" s="130">
        <v>8</v>
      </c>
      <c r="E1372" s="130">
        <v>1448</v>
      </c>
      <c r="F1372" s="130"/>
      <c r="G1372" s="138"/>
      <c r="H1372" s="130">
        <v>1448</v>
      </c>
      <c r="I1372" s="130">
        <v>62264</v>
      </c>
      <c r="J1372" s="130">
        <v>15566</v>
      </c>
      <c r="K1372" s="130">
        <v>2896</v>
      </c>
      <c r="L1372" s="138"/>
      <c r="M1372" s="130"/>
    </row>
    <row r="1373" spans="1:13" ht="12.75" hidden="1" customHeight="1" outlineLevel="1" x14ac:dyDescent="0.2">
      <c r="A1373" s="130">
        <v>60</v>
      </c>
      <c r="B1373" s="186" t="s">
        <v>464</v>
      </c>
      <c r="C1373" s="186" t="s">
        <v>102</v>
      </c>
      <c r="D1373" s="130">
        <v>9</v>
      </c>
      <c r="E1373" s="130">
        <v>1470</v>
      </c>
      <c r="F1373" s="130"/>
      <c r="G1373" s="138"/>
      <c r="H1373" s="130">
        <v>1470</v>
      </c>
      <c r="I1373" s="130">
        <v>63210</v>
      </c>
      <c r="J1373" s="130">
        <v>15802</v>
      </c>
      <c r="K1373" s="130">
        <v>2940</v>
      </c>
      <c r="L1373" s="138"/>
      <c r="M1373" s="130"/>
    </row>
    <row r="1374" spans="1:13" ht="12.75" hidden="1" customHeight="1" outlineLevel="1" x14ac:dyDescent="0.2">
      <c r="A1374" s="130">
        <v>60</v>
      </c>
      <c r="B1374" s="186" t="s">
        <v>464</v>
      </c>
      <c r="C1374" s="186" t="s">
        <v>102</v>
      </c>
      <c r="D1374" s="130">
        <v>10</v>
      </c>
      <c r="E1374" s="130">
        <v>1494</v>
      </c>
      <c r="F1374" s="130"/>
      <c r="G1374" s="138"/>
      <c r="H1374" s="130">
        <v>1494</v>
      </c>
      <c r="I1374" s="130">
        <v>64242</v>
      </c>
      <c r="J1374" s="130">
        <v>16060</v>
      </c>
      <c r="K1374" s="130">
        <v>2988</v>
      </c>
      <c r="L1374" s="138"/>
      <c r="M1374" s="130"/>
    </row>
    <row r="1375" spans="1:13" ht="12.75" hidden="1" customHeight="1" outlineLevel="1" x14ac:dyDescent="0.2">
      <c r="A1375" s="130">
        <v>60</v>
      </c>
      <c r="B1375" s="186" t="s">
        <v>464</v>
      </c>
      <c r="C1375" s="186" t="s">
        <v>102</v>
      </c>
      <c r="D1375" s="130">
        <v>11</v>
      </c>
      <c r="E1375" s="130">
        <v>1517</v>
      </c>
      <c r="F1375" s="130"/>
      <c r="G1375" s="138"/>
      <c r="H1375" s="130">
        <v>1517</v>
      </c>
      <c r="I1375" s="130">
        <v>65231</v>
      </c>
      <c r="J1375" s="130">
        <v>16308</v>
      </c>
      <c r="K1375" s="130">
        <v>3034</v>
      </c>
      <c r="L1375" s="138"/>
      <c r="M1375" s="130"/>
    </row>
    <row r="1376" spans="1:13" ht="12.75" hidden="1" customHeight="1" outlineLevel="1" x14ac:dyDescent="0.2">
      <c r="A1376" s="130">
        <v>60</v>
      </c>
      <c r="B1376" s="186" t="s">
        <v>464</v>
      </c>
      <c r="C1376" s="186" t="s">
        <v>102</v>
      </c>
      <c r="D1376" s="130">
        <v>12</v>
      </c>
      <c r="E1376" s="130">
        <v>1540</v>
      </c>
      <c r="F1376" s="130"/>
      <c r="G1376" s="138"/>
      <c r="H1376" s="130">
        <v>1540</v>
      </c>
      <c r="I1376" s="130">
        <v>66220</v>
      </c>
      <c r="J1376" s="130">
        <v>16555</v>
      </c>
      <c r="K1376" s="130">
        <v>3080</v>
      </c>
      <c r="L1376" s="138"/>
      <c r="M1376" s="130"/>
    </row>
    <row r="1377" spans="1:13" ht="12.75" hidden="1" customHeight="1" outlineLevel="1" x14ac:dyDescent="0.2">
      <c r="A1377" s="130">
        <v>60</v>
      </c>
      <c r="B1377" s="186" t="s">
        <v>464</v>
      </c>
      <c r="C1377" s="186" t="s">
        <v>103</v>
      </c>
      <c r="D1377" s="130">
        <v>1</v>
      </c>
      <c r="E1377" s="130">
        <v>1617</v>
      </c>
      <c r="F1377" s="130"/>
      <c r="G1377" s="138"/>
      <c r="H1377" s="130">
        <v>1617</v>
      </c>
      <c r="I1377" s="130">
        <v>69531</v>
      </c>
      <c r="J1377" s="130">
        <v>17383</v>
      </c>
      <c r="K1377" s="130">
        <v>3234</v>
      </c>
      <c r="L1377" s="138"/>
      <c r="M1377" s="130"/>
    </row>
    <row r="1378" spans="1:13" ht="14.25" customHeight="1" collapsed="1" x14ac:dyDescent="0.2">
      <c r="A1378" s="128">
        <v>61</v>
      </c>
      <c r="B1378" s="185" t="s">
        <v>465</v>
      </c>
      <c r="C1378" s="185" t="s">
        <v>101</v>
      </c>
      <c r="D1378" s="128">
        <v>1</v>
      </c>
      <c r="E1378" s="128">
        <v>845</v>
      </c>
      <c r="F1378" s="128"/>
      <c r="G1378" s="137"/>
      <c r="H1378" s="128">
        <v>845</v>
      </c>
      <c r="I1378" s="128">
        <v>36335</v>
      </c>
      <c r="J1378" s="128">
        <v>9084</v>
      </c>
      <c r="K1378" s="128">
        <v>1690</v>
      </c>
      <c r="L1378" s="137"/>
      <c r="M1378" s="128"/>
    </row>
    <row r="1379" spans="1:13" ht="14.25" hidden="1" customHeight="1" outlineLevel="1" x14ac:dyDescent="0.2">
      <c r="A1379" s="130">
        <v>61</v>
      </c>
      <c r="B1379" s="186" t="s">
        <v>465</v>
      </c>
      <c r="C1379" s="186" t="s">
        <v>101</v>
      </c>
      <c r="D1379" s="130">
        <v>2</v>
      </c>
      <c r="E1379" s="130">
        <v>930</v>
      </c>
      <c r="F1379" s="130"/>
      <c r="G1379" s="138"/>
      <c r="H1379" s="130">
        <v>930</v>
      </c>
      <c r="I1379" s="130">
        <v>39990</v>
      </c>
      <c r="J1379" s="130">
        <v>9998</v>
      </c>
      <c r="K1379" s="130">
        <v>1860</v>
      </c>
      <c r="L1379" s="138"/>
      <c r="M1379" s="130"/>
    </row>
    <row r="1380" spans="1:13" ht="14.25" hidden="1" customHeight="1" outlineLevel="1" x14ac:dyDescent="0.2">
      <c r="A1380" s="130">
        <v>61</v>
      </c>
      <c r="B1380" s="186" t="s">
        <v>465</v>
      </c>
      <c r="C1380" s="186" t="s">
        <v>101</v>
      </c>
      <c r="D1380" s="130">
        <v>3</v>
      </c>
      <c r="E1380" s="130">
        <v>1024</v>
      </c>
      <c r="F1380" s="130"/>
      <c r="G1380" s="138"/>
      <c r="H1380" s="130">
        <v>1024</v>
      </c>
      <c r="I1380" s="130">
        <v>44032</v>
      </c>
      <c r="J1380" s="130">
        <v>11008</v>
      </c>
      <c r="K1380" s="130">
        <v>2048</v>
      </c>
      <c r="L1380" s="138"/>
      <c r="M1380" s="130"/>
    </row>
    <row r="1381" spans="1:13" ht="14.25" hidden="1" customHeight="1" outlineLevel="1" x14ac:dyDescent="0.2">
      <c r="A1381" s="130">
        <v>61</v>
      </c>
      <c r="B1381" s="186" t="s">
        <v>465</v>
      </c>
      <c r="C1381" s="186" t="s">
        <v>101</v>
      </c>
      <c r="D1381" s="130">
        <v>4</v>
      </c>
      <c r="E1381" s="130">
        <v>1130</v>
      </c>
      <c r="F1381" s="130"/>
      <c r="G1381" s="138"/>
      <c r="H1381" s="130">
        <v>1130</v>
      </c>
      <c r="I1381" s="130">
        <v>48590</v>
      </c>
      <c r="J1381" s="130">
        <v>12148</v>
      </c>
      <c r="K1381" s="130">
        <v>2260</v>
      </c>
      <c r="L1381" s="138"/>
      <c r="M1381" s="130"/>
    </row>
    <row r="1382" spans="1:13" ht="14.25" hidden="1" customHeight="1" outlineLevel="1" x14ac:dyDescent="0.2">
      <c r="A1382" s="130">
        <v>61</v>
      </c>
      <c r="B1382" s="186" t="s">
        <v>465</v>
      </c>
      <c r="C1382" s="186" t="s">
        <v>101</v>
      </c>
      <c r="D1382" s="130">
        <v>5</v>
      </c>
      <c r="E1382" s="130">
        <v>1246</v>
      </c>
      <c r="F1382" s="130"/>
      <c r="G1382" s="138"/>
      <c r="H1382" s="130">
        <v>1246</v>
      </c>
      <c r="I1382" s="130">
        <v>53578</v>
      </c>
      <c r="J1382" s="130">
        <v>13394</v>
      </c>
      <c r="K1382" s="130">
        <v>2492</v>
      </c>
      <c r="L1382" s="138"/>
      <c r="M1382" s="130"/>
    </row>
    <row r="1383" spans="1:13" ht="14.25" hidden="1" customHeight="1" outlineLevel="1" x14ac:dyDescent="0.2">
      <c r="A1383" s="130">
        <v>61</v>
      </c>
      <c r="B1383" s="186" t="s">
        <v>465</v>
      </c>
      <c r="C1383" s="186" t="s">
        <v>101</v>
      </c>
      <c r="D1383" s="130">
        <v>6</v>
      </c>
      <c r="E1383" s="130">
        <v>1373</v>
      </c>
      <c r="F1383" s="130"/>
      <c r="G1383" s="138"/>
      <c r="H1383" s="130">
        <v>1373</v>
      </c>
      <c r="I1383" s="130">
        <v>59039</v>
      </c>
      <c r="J1383" s="130">
        <v>14760</v>
      </c>
      <c r="K1383" s="130">
        <v>2746</v>
      </c>
      <c r="L1383" s="138"/>
      <c r="M1383" s="130"/>
    </row>
    <row r="1384" spans="1:13" ht="14.25" hidden="1" customHeight="1" outlineLevel="1" x14ac:dyDescent="0.2">
      <c r="A1384" s="130">
        <v>61</v>
      </c>
      <c r="B1384" s="186" t="s">
        <v>465</v>
      </c>
      <c r="C1384" s="186" t="s">
        <v>101</v>
      </c>
      <c r="D1384" s="130">
        <v>7</v>
      </c>
      <c r="E1384" s="130">
        <v>1510</v>
      </c>
      <c r="F1384" s="130"/>
      <c r="G1384" s="138"/>
      <c r="H1384" s="130">
        <v>1510</v>
      </c>
      <c r="I1384" s="130">
        <v>64930</v>
      </c>
      <c r="J1384" s="130">
        <v>16232</v>
      </c>
      <c r="K1384" s="130">
        <v>3020</v>
      </c>
      <c r="L1384" s="138"/>
      <c r="M1384" s="130"/>
    </row>
    <row r="1385" spans="1:13" ht="14.25" hidden="1" customHeight="1" outlineLevel="1" x14ac:dyDescent="0.2">
      <c r="A1385" s="130">
        <v>61</v>
      </c>
      <c r="B1385" s="186" t="s">
        <v>465</v>
      </c>
      <c r="C1385" s="186" t="s">
        <v>101</v>
      </c>
      <c r="D1385" s="130">
        <v>8</v>
      </c>
      <c r="E1385" s="130">
        <v>1669</v>
      </c>
      <c r="F1385" s="130"/>
      <c r="G1385" s="138"/>
      <c r="H1385" s="130">
        <v>1669</v>
      </c>
      <c r="I1385" s="130">
        <v>71767</v>
      </c>
      <c r="J1385" s="130">
        <v>17942</v>
      </c>
      <c r="K1385" s="130">
        <v>3338</v>
      </c>
      <c r="L1385" s="138"/>
      <c r="M1385" s="130"/>
    </row>
    <row r="1386" spans="1:13" ht="14.25" hidden="1" customHeight="1" outlineLevel="1" x14ac:dyDescent="0.2">
      <c r="A1386" s="130">
        <v>61</v>
      </c>
      <c r="B1386" s="186" t="s">
        <v>465</v>
      </c>
      <c r="C1386" s="186" t="s">
        <v>101</v>
      </c>
      <c r="D1386" s="130">
        <v>9</v>
      </c>
      <c r="E1386" s="130">
        <v>1838</v>
      </c>
      <c r="F1386" s="130"/>
      <c r="G1386" s="138"/>
      <c r="H1386" s="130">
        <v>1838</v>
      </c>
      <c r="I1386" s="130">
        <v>79034</v>
      </c>
      <c r="J1386" s="130">
        <v>19758</v>
      </c>
      <c r="K1386" s="130">
        <v>3676</v>
      </c>
      <c r="L1386" s="138"/>
      <c r="M1386" s="130"/>
    </row>
    <row r="1387" spans="1:13" ht="14.25" hidden="1" customHeight="1" outlineLevel="1" x14ac:dyDescent="0.2">
      <c r="A1387" s="130">
        <v>61</v>
      </c>
      <c r="B1387" s="186" t="s">
        <v>465</v>
      </c>
      <c r="C1387" s="186" t="s">
        <v>101</v>
      </c>
      <c r="D1387" s="130">
        <v>10</v>
      </c>
      <c r="E1387" s="130">
        <v>2027</v>
      </c>
      <c r="F1387" s="130"/>
      <c r="G1387" s="138"/>
      <c r="H1387" s="130">
        <v>2027</v>
      </c>
      <c r="I1387" s="130">
        <v>87161</v>
      </c>
      <c r="J1387" s="130">
        <v>21790</v>
      </c>
      <c r="K1387" s="130">
        <v>4054</v>
      </c>
      <c r="L1387" s="138"/>
      <c r="M1387" s="130"/>
    </row>
    <row r="1388" spans="1:13" ht="14.25" hidden="1" customHeight="1" outlineLevel="1" x14ac:dyDescent="0.2">
      <c r="A1388" s="130">
        <v>61</v>
      </c>
      <c r="B1388" s="186" t="s">
        <v>465</v>
      </c>
      <c r="C1388" s="186" t="s">
        <v>101</v>
      </c>
      <c r="D1388" s="130">
        <v>11</v>
      </c>
      <c r="E1388" s="130">
        <v>2228</v>
      </c>
      <c r="F1388" s="130"/>
      <c r="G1388" s="138"/>
      <c r="H1388" s="130">
        <v>2228</v>
      </c>
      <c r="I1388" s="130">
        <v>95804</v>
      </c>
      <c r="J1388" s="130">
        <v>23951</v>
      </c>
      <c r="K1388" s="130">
        <v>4456</v>
      </c>
      <c r="L1388" s="138"/>
      <c r="M1388" s="130"/>
    </row>
    <row r="1389" spans="1:13" ht="14.25" hidden="1" customHeight="1" outlineLevel="1" x14ac:dyDescent="0.2">
      <c r="A1389" s="130">
        <v>61</v>
      </c>
      <c r="B1389" s="186" t="s">
        <v>465</v>
      </c>
      <c r="C1389" s="186" t="s">
        <v>101</v>
      </c>
      <c r="D1389" s="130">
        <v>12</v>
      </c>
      <c r="E1389" s="130">
        <v>2450</v>
      </c>
      <c r="F1389" s="130"/>
      <c r="G1389" s="138"/>
      <c r="H1389" s="130">
        <v>2450</v>
      </c>
      <c r="I1389" s="130">
        <v>105350</v>
      </c>
      <c r="J1389" s="130">
        <v>26338</v>
      </c>
      <c r="K1389" s="130">
        <v>4900</v>
      </c>
      <c r="L1389" s="138"/>
      <c r="M1389" s="130"/>
    </row>
    <row r="1390" spans="1:13" ht="14.25" hidden="1" customHeight="1" outlineLevel="1" x14ac:dyDescent="0.2">
      <c r="A1390" s="130">
        <v>61</v>
      </c>
      <c r="B1390" s="186" t="s">
        <v>465</v>
      </c>
      <c r="C1390" s="186" t="s">
        <v>102</v>
      </c>
      <c r="D1390" s="130">
        <v>1</v>
      </c>
      <c r="E1390" s="130">
        <v>2450</v>
      </c>
      <c r="F1390" s="130"/>
      <c r="G1390" s="138"/>
      <c r="H1390" s="130">
        <v>2450</v>
      </c>
      <c r="I1390" s="130">
        <v>105350</v>
      </c>
      <c r="J1390" s="130">
        <v>26338</v>
      </c>
      <c r="K1390" s="130">
        <v>4900</v>
      </c>
      <c r="L1390" s="138"/>
      <c r="M1390" s="130"/>
    </row>
    <row r="1391" spans="1:13" ht="14.25" hidden="1" customHeight="1" outlineLevel="1" x14ac:dyDescent="0.2">
      <c r="A1391" s="130">
        <v>61</v>
      </c>
      <c r="B1391" s="186" t="s">
        <v>465</v>
      </c>
      <c r="C1391" s="186" t="s">
        <v>102</v>
      </c>
      <c r="D1391" s="130">
        <v>2</v>
      </c>
      <c r="E1391" s="130">
        <v>2494</v>
      </c>
      <c r="F1391" s="130"/>
      <c r="G1391" s="138"/>
      <c r="H1391" s="130">
        <v>2494</v>
      </c>
      <c r="I1391" s="130">
        <v>107242</v>
      </c>
      <c r="J1391" s="130">
        <v>26810</v>
      </c>
      <c r="K1391" s="130">
        <v>4988</v>
      </c>
      <c r="L1391" s="138"/>
      <c r="M1391" s="130"/>
    </row>
    <row r="1392" spans="1:13" ht="14.25" hidden="1" customHeight="1" outlineLevel="1" x14ac:dyDescent="0.2">
      <c r="A1392" s="130">
        <v>61</v>
      </c>
      <c r="B1392" s="186" t="s">
        <v>465</v>
      </c>
      <c r="C1392" s="186" t="s">
        <v>102</v>
      </c>
      <c r="D1392" s="130">
        <v>3</v>
      </c>
      <c r="E1392" s="130">
        <v>2538</v>
      </c>
      <c r="F1392" s="130"/>
      <c r="G1392" s="138"/>
      <c r="H1392" s="130">
        <v>2538</v>
      </c>
      <c r="I1392" s="130">
        <v>109134</v>
      </c>
      <c r="J1392" s="130">
        <v>27284</v>
      </c>
      <c r="K1392" s="130">
        <v>5076</v>
      </c>
      <c r="L1392" s="138"/>
      <c r="M1392" s="130"/>
    </row>
    <row r="1393" spans="1:13" ht="14.25" hidden="1" customHeight="1" outlineLevel="1" x14ac:dyDescent="0.2">
      <c r="A1393" s="130">
        <v>61</v>
      </c>
      <c r="B1393" s="186" t="s">
        <v>465</v>
      </c>
      <c r="C1393" s="186" t="s">
        <v>102</v>
      </c>
      <c r="D1393" s="130">
        <v>4</v>
      </c>
      <c r="E1393" s="130">
        <v>2582</v>
      </c>
      <c r="F1393" s="130"/>
      <c r="G1393" s="138"/>
      <c r="H1393" s="130">
        <v>2582</v>
      </c>
      <c r="I1393" s="130">
        <v>111026</v>
      </c>
      <c r="J1393" s="130">
        <v>27756</v>
      </c>
      <c r="K1393" s="130">
        <v>5164</v>
      </c>
      <c r="L1393" s="138"/>
      <c r="M1393" s="130"/>
    </row>
    <row r="1394" spans="1:13" ht="14.25" hidden="1" customHeight="1" outlineLevel="1" x14ac:dyDescent="0.2">
      <c r="A1394" s="130">
        <v>61</v>
      </c>
      <c r="B1394" s="186" t="s">
        <v>465</v>
      </c>
      <c r="C1394" s="186" t="s">
        <v>102</v>
      </c>
      <c r="D1394" s="130">
        <v>5</v>
      </c>
      <c r="E1394" s="130">
        <v>2626</v>
      </c>
      <c r="F1394" s="130"/>
      <c r="G1394" s="138"/>
      <c r="H1394" s="130">
        <v>2626</v>
      </c>
      <c r="I1394" s="130">
        <v>112918</v>
      </c>
      <c r="J1394" s="130">
        <v>28230</v>
      </c>
      <c r="K1394" s="130">
        <v>5252</v>
      </c>
      <c r="L1394" s="138"/>
      <c r="M1394" s="130"/>
    </row>
    <row r="1395" spans="1:13" ht="14.25" hidden="1" customHeight="1" outlineLevel="1" x14ac:dyDescent="0.2">
      <c r="A1395" s="130">
        <v>61</v>
      </c>
      <c r="B1395" s="186" t="s">
        <v>465</v>
      </c>
      <c r="C1395" s="186" t="s">
        <v>102</v>
      </c>
      <c r="D1395" s="130">
        <v>6</v>
      </c>
      <c r="E1395" s="130">
        <v>2670</v>
      </c>
      <c r="F1395" s="130"/>
      <c r="G1395" s="138"/>
      <c r="H1395" s="130">
        <v>2670</v>
      </c>
      <c r="I1395" s="130">
        <v>114810</v>
      </c>
      <c r="J1395" s="130">
        <v>28702</v>
      </c>
      <c r="K1395" s="130">
        <v>5340</v>
      </c>
      <c r="L1395" s="138"/>
      <c r="M1395" s="130"/>
    </row>
    <row r="1396" spans="1:13" ht="14.25" hidden="1" customHeight="1" outlineLevel="1" x14ac:dyDescent="0.2">
      <c r="A1396" s="130">
        <v>61</v>
      </c>
      <c r="B1396" s="186" t="s">
        <v>465</v>
      </c>
      <c r="C1396" s="186" t="s">
        <v>102</v>
      </c>
      <c r="D1396" s="130">
        <v>7</v>
      </c>
      <c r="E1396" s="130">
        <v>2715</v>
      </c>
      <c r="F1396" s="130"/>
      <c r="G1396" s="138"/>
      <c r="H1396" s="130">
        <v>2715</v>
      </c>
      <c r="I1396" s="130">
        <v>116745</v>
      </c>
      <c r="J1396" s="130">
        <v>29186</v>
      </c>
      <c r="K1396" s="130">
        <v>5430</v>
      </c>
      <c r="L1396" s="138"/>
      <c r="M1396" s="130"/>
    </row>
    <row r="1397" spans="1:13" ht="14.25" hidden="1" customHeight="1" outlineLevel="1" x14ac:dyDescent="0.2">
      <c r="A1397" s="130">
        <v>61</v>
      </c>
      <c r="B1397" s="186" t="s">
        <v>465</v>
      </c>
      <c r="C1397" s="186" t="s">
        <v>102</v>
      </c>
      <c r="D1397" s="130">
        <v>8</v>
      </c>
      <c r="E1397" s="130">
        <v>2759</v>
      </c>
      <c r="F1397" s="130"/>
      <c r="G1397" s="138"/>
      <c r="H1397" s="130">
        <v>2759</v>
      </c>
      <c r="I1397" s="130">
        <v>118637</v>
      </c>
      <c r="J1397" s="130">
        <v>29659</v>
      </c>
      <c r="K1397" s="130">
        <v>5518</v>
      </c>
      <c r="L1397" s="138"/>
      <c r="M1397" s="130"/>
    </row>
    <row r="1398" spans="1:13" ht="14.25" hidden="1" customHeight="1" outlineLevel="1" x14ac:dyDescent="0.2">
      <c r="A1398" s="130">
        <v>61</v>
      </c>
      <c r="B1398" s="186" t="s">
        <v>465</v>
      </c>
      <c r="C1398" s="186" t="s">
        <v>102</v>
      </c>
      <c r="D1398" s="130">
        <v>9</v>
      </c>
      <c r="E1398" s="130">
        <v>2803</v>
      </c>
      <c r="F1398" s="130"/>
      <c r="G1398" s="138"/>
      <c r="H1398" s="130">
        <v>2803</v>
      </c>
      <c r="I1398" s="130">
        <v>120529</v>
      </c>
      <c r="J1398" s="130">
        <v>30132</v>
      </c>
      <c r="K1398" s="130">
        <v>5606</v>
      </c>
      <c r="L1398" s="138"/>
      <c r="M1398" s="130"/>
    </row>
    <row r="1399" spans="1:13" ht="14.25" hidden="1" customHeight="1" outlineLevel="1" x14ac:dyDescent="0.2">
      <c r="A1399" s="130">
        <v>61</v>
      </c>
      <c r="B1399" s="186" t="s">
        <v>465</v>
      </c>
      <c r="C1399" s="186" t="s">
        <v>102</v>
      </c>
      <c r="D1399" s="130">
        <v>10</v>
      </c>
      <c r="E1399" s="130">
        <v>2847</v>
      </c>
      <c r="F1399" s="130"/>
      <c r="G1399" s="138"/>
      <c r="H1399" s="130">
        <v>2847</v>
      </c>
      <c r="I1399" s="130">
        <v>122421</v>
      </c>
      <c r="J1399" s="130">
        <v>30605</v>
      </c>
      <c r="K1399" s="130">
        <v>5694</v>
      </c>
      <c r="L1399" s="138"/>
      <c r="M1399" s="130"/>
    </row>
    <row r="1400" spans="1:13" ht="14.25" hidden="1" customHeight="1" outlineLevel="1" x14ac:dyDescent="0.2">
      <c r="A1400" s="130">
        <v>61</v>
      </c>
      <c r="B1400" s="186" t="s">
        <v>465</v>
      </c>
      <c r="C1400" s="186" t="s">
        <v>102</v>
      </c>
      <c r="D1400" s="130">
        <v>11</v>
      </c>
      <c r="E1400" s="130">
        <v>2891</v>
      </c>
      <c r="F1400" s="130"/>
      <c r="G1400" s="138"/>
      <c r="H1400" s="130">
        <v>2891</v>
      </c>
      <c r="I1400" s="130">
        <v>124313</v>
      </c>
      <c r="J1400" s="130">
        <v>31078</v>
      </c>
      <c r="K1400" s="130">
        <v>5782</v>
      </c>
      <c r="L1400" s="138"/>
      <c r="M1400" s="130"/>
    </row>
    <row r="1401" spans="1:13" ht="14.25" hidden="1" customHeight="1" outlineLevel="1" x14ac:dyDescent="0.2">
      <c r="A1401" s="130">
        <v>61</v>
      </c>
      <c r="B1401" s="186" t="s">
        <v>465</v>
      </c>
      <c r="C1401" s="186" t="s">
        <v>102</v>
      </c>
      <c r="D1401" s="130">
        <v>12</v>
      </c>
      <c r="E1401" s="130">
        <v>2936</v>
      </c>
      <c r="F1401" s="130"/>
      <c r="G1401" s="138"/>
      <c r="H1401" s="130">
        <v>2936</v>
      </c>
      <c r="I1401" s="130">
        <v>126248</v>
      </c>
      <c r="J1401" s="130">
        <v>31562</v>
      </c>
      <c r="K1401" s="130">
        <v>5872</v>
      </c>
      <c r="L1401" s="138"/>
      <c r="M1401" s="130"/>
    </row>
    <row r="1402" spans="1:13" ht="14.25" hidden="1" customHeight="1" outlineLevel="1" x14ac:dyDescent="0.2">
      <c r="A1402" s="130">
        <v>61</v>
      </c>
      <c r="B1402" s="186" t="s">
        <v>465</v>
      </c>
      <c r="C1402" s="186" t="s">
        <v>103</v>
      </c>
      <c r="D1402" s="130">
        <v>1</v>
      </c>
      <c r="E1402" s="130">
        <v>3082.8</v>
      </c>
      <c r="F1402" s="130"/>
      <c r="G1402" s="138"/>
      <c r="H1402" s="130">
        <v>3082.8</v>
      </c>
      <c r="I1402" s="130">
        <v>132560.4</v>
      </c>
      <c r="J1402" s="130">
        <v>33140</v>
      </c>
      <c r="K1402" s="130">
        <v>6166</v>
      </c>
      <c r="L1402" s="138"/>
      <c r="M1402" s="130"/>
    </row>
    <row r="1403" spans="1:13" ht="14.25" customHeight="1" collapsed="1" x14ac:dyDescent="0.2">
      <c r="A1403" s="128">
        <v>62</v>
      </c>
      <c r="B1403" s="185" t="s">
        <v>466</v>
      </c>
      <c r="C1403" s="185" t="s">
        <v>101</v>
      </c>
      <c r="D1403" s="128">
        <v>1</v>
      </c>
      <c r="E1403" s="128">
        <v>336</v>
      </c>
      <c r="F1403" s="128"/>
      <c r="G1403" s="137"/>
      <c r="H1403" s="128">
        <v>336</v>
      </c>
      <c r="I1403" s="128">
        <v>14448</v>
      </c>
      <c r="J1403" s="128">
        <v>3612</v>
      </c>
      <c r="K1403" s="128">
        <v>672</v>
      </c>
      <c r="L1403" s="137"/>
      <c r="M1403" s="128"/>
    </row>
    <row r="1404" spans="1:13" ht="14.25" hidden="1" customHeight="1" outlineLevel="1" x14ac:dyDescent="0.2">
      <c r="A1404" s="130">
        <v>62</v>
      </c>
      <c r="B1404" s="186" t="s">
        <v>466</v>
      </c>
      <c r="C1404" s="186" t="s">
        <v>101</v>
      </c>
      <c r="D1404" s="130">
        <v>2</v>
      </c>
      <c r="E1404" s="130">
        <v>374</v>
      </c>
      <c r="F1404" s="130"/>
      <c r="G1404" s="138"/>
      <c r="H1404" s="130">
        <v>374</v>
      </c>
      <c r="I1404" s="130">
        <v>16082</v>
      </c>
      <c r="J1404" s="130">
        <v>4020</v>
      </c>
      <c r="K1404" s="130">
        <v>748</v>
      </c>
      <c r="L1404" s="138"/>
      <c r="M1404" s="130"/>
    </row>
    <row r="1405" spans="1:13" ht="14.25" hidden="1" customHeight="1" outlineLevel="1" x14ac:dyDescent="0.2">
      <c r="A1405" s="130">
        <v>62</v>
      </c>
      <c r="B1405" s="186" t="s">
        <v>466</v>
      </c>
      <c r="C1405" s="186" t="s">
        <v>101</v>
      </c>
      <c r="D1405" s="130">
        <v>3</v>
      </c>
      <c r="E1405" s="130">
        <v>413</v>
      </c>
      <c r="F1405" s="130"/>
      <c r="G1405" s="138"/>
      <c r="H1405" s="130">
        <v>413</v>
      </c>
      <c r="I1405" s="130">
        <v>17759</v>
      </c>
      <c r="J1405" s="130">
        <v>4440</v>
      </c>
      <c r="K1405" s="130">
        <v>826</v>
      </c>
      <c r="L1405" s="138"/>
      <c r="M1405" s="130"/>
    </row>
    <row r="1406" spans="1:13" ht="14.25" hidden="1" customHeight="1" outlineLevel="1" x14ac:dyDescent="0.2">
      <c r="A1406" s="130">
        <v>62</v>
      </c>
      <c r="B1406" s="186" t="s">
        <v>466</v>
      </c>
      <c r="C1406" s="186" t="s">
        <v>101</v>
      </c>
      <c r="D1406" s="130">
        <v>4</v>
      </c>
      <c r="E1406" s="130">
        <v>460</v>
      </c>
      <c r="F1406" s="130"/>
      <c r="G1406" s="138"/>
      <c r="H1406" s="130">
        <v>460</v>
      </c>
      <c r="I1406" s="130">
        <v>19780</v>
      </c>
      <c r="J1406" s="130">
        <v>4945</v>
      </c>
      <c r="K1406" s="130">
        <v>920</v>
      </c>
      <c r="L1406" s="138"/>
      <c r="M1406" s="130"/>
    </row>
    <row r="1407" spans="1:13" ht="14.25" hidden="1" customHeight="1" outlineLevel="1" x14ac:dyDescent="0.2">
      <c r="A1407" s="130">
        <v>62</v>
      </c>
      <c r="B1407" s="186" t="s">
        <v>466</v>
      </c>
      <c r="C1407" s="186" t="s">
        <v>101</v>
      </c>
      <c r="D1407" s="130">
        <v>5</v>
      </c>
      <c r="E1407" s="130">
        <v>508</v>
      </c>
      <c r="F1407" s="130"/>
      <c r="G1407" s="138"/>
      <c r="H1407" s="130">
        <v>508</v>
      </c>
      <c r="I1407" s="130">
        <v>21844</v>
      </c>
      <c r="J1407" s="130">
        <v>5461</v>
      </c>
      <c r="K1407" s="130">
        <v>1016</v>
      </c>
      <c r="L1407" s="138"/>
      <c r="M1407" s="130"/>
    </row>
    <row r="1408" spans="1:13" ht="14.25" hidden="1" customHeight="1" outlineLevel="1" x14ac:dyDescent="0.2">
      <c r="A1408" s="130">
        <v>62</v>
      </c>
      <c r="B1408" s="186" t="s">
        <v>466</v>
      </c>
      <c r="C1408" s="186" t="s">
        <v>101</v>
      </c>
      <c r="D1408" s="130">
        <v>6</v>
      </c>
      <c r="E1408" s="130">
        <v>566</v>
      </c>
      <c r="F1408" s="130"/>
      <c r="G1408" s="138"/>
      <c r="H1408" s="130">
        <v>566</v>
      </c>
      <c r="I1408" s="130">
        <v>24338</v>
      </c>
      <c r="J1408" s="130">
        <v>6084</v>
      </c>
      <c r="K1408" s="130">
        <v>1132</v>
      </c>
      <c r="L1408" s="138"/>
      <c r="M1408" s="130"/>
    </row>
    <row r="1409" spans="1:13" ht="14.25" hidden="1" customHeight="1" outlineLevel="1" x14ac:dyDescent="0.2">
      <c r="A1409" s="130">
        <v>62</v>
      </c>
      <c r="B1409" s="186" t="s">
        <v>466</v>
      </c>
      <c r="C1409" s="186" t="s">
        <v>101</v>
      </c>
      <c r="D1409" s="130">
        <v>7</v>
      </c>
      <c r="E1409" s="130">
        <v>624</v>
      </c>
      <c r="F1409" s="130"/>
      <c r="G1409" s="138"/>
      <c r="H1409" s="130">
        <v>624</v>
      </c>
      <c r="I1409" s="130">
        <v>26832</v>
      </c>
      <c r="J1409" s="130">
        <v>6708</v>
      </c>
      <c r="K1409" s="130">
        <v>1248</v>
      </c>
      <c r="L1409" s="138"/>
      <c r="M1409" s="130"/>
    </row>
    <row r="1410" spans="1:13" ht="14.25" hidden="1" customHeight="1" outlineLevel="1" x14ac:dyDescent="0.2">
      <c r="A1410" s="130">
        <v>62</v>
      </c>
      <c r="B1410" s="186" t="s">
        <v>466</v>
      </c>
      <c r="C1410" s="186" t="s">
        <v>101</v>
      </c>
      <c r="D1410" s="130">
        <v>8</v>
      </c>
      <c r="E1410" s="130">
        <v>691</v>
      </c>
      <c r="F1410" s="130"/>
      <c r="G1410" s="138"/>
      <c r="H1410" s="130">
        <v>691</v>
      </c>
      <c r="I1410" s="130">
        <v>29713</v>
      </c>
      <c r="J1410" s="130">
        <v>7428</v>
      </c>
      <c r="K1410" s="130">
        <v>1382</v>
      </c>
      <c r="L1410" s="138"/>
      <c r="M1410" s="130"/>
    </row>
    <row r="1411" spans="1:13" ht="14.25" hidden="1" customHeight="1" outlineLevel="1" x14ac:dyDescent="0.2">
      <c r="A1411" s="130">
        <v>62</v>
      </c>
      <c r="B1411" s="186" t="s">
        <v>466</v>
      </c>
      <c r="C1411" s="186" t="s">
        <v>101</v>
      </c>
      <c r="D1411" s="130">
        <v>9</v>
      </c>
      <c r="E1411" s="130">
        <v>768</v>
      </c>
      <c r="F1411" s="130"/>
      <c r="G1411" s="138"/>
      <c r="H1411" s="130">
        <v>768</v>
      </c>
      <c r="I1411" s="130">
        <v>33024</v>
      </c>
      <c r="J1411" s="130">
        <v>8256</v>
      </c>
      <c r="K1411" s="130">
        <v>1536</v>
      </c>
      <c r="L1411" s="138"/>
      <c r="M1411" s="130"/>
    </row>
    <row r="1412" spans="1:13" ht="14.25" hidden="1" customHeight="1" outlineLevel="1" x14ac:dyDescent="0.2">
      <c r="A1412" s="130">
        <v>62</v>
      </c>
      <c r="B1412" s="186" t="s">
        <v>466</v>
      </c>
      <c r="C1412" s="186" t="s">
        <v>101</v>
      </c>
      <c r="D1412" s="130">
        <v>10</v>
      </c>
      <c r="E1412" s="130">
        <v>844</v>
      </c>
      <c r="F1412" s="130"/>
      <c r="G1412" s="138"/>
      <c r="H1412" s="130">
        <v>844</v>
      </c>
      <c r="I1412" s="130">
        <v>36292</v>
      </c>
      <c r="J1412" s="130">
        <v>9073</v>
      </c>
      <c r="K1412" s="130">
        <v>1688</v>
      </c>
      <c r="L1412" s="138"/>
      <c r="M1412" s="130"/>
    </row>
    <row r="1413" spans="1:13" ht="14.25" hidden="1" customHeight="1" outlineLevel="1" x14ac:dyDescent="0.2">
      <c r="A1413" s="130">
        <v>62</v>
      </c>
      <c r="B1413" s="186" t="s">
        <v>466</v>
      </c>
      <c r="C1413" s="186" t="s">
        <v>101</v>
      </c>
      <c r="D1413" s="130">
        <v>11</v>
      </c>
      <c r="E1413" s="130">
        <v>931</v>
      </c>
      <c r="F1413" s="130"/>
      <c r="G1413" s="138"/>
      <c r="H1413" s="130">
        <v>931</v>
      </c>
      <c r="I1413" s="130">
        <v>40033</v>
      </c>
      <c r="J1413" s="130">
        <v>10008</v>
      </c>
      <c r="K1413" s="130">
        <v>1862</v>
      </c>
      <c r="L1413" s="138"/>
      <c r="M1413" s="130"/>
    </row>
    <row r="1414" spans="1:13" ht="14.25" hidden="1" customHeight="1" outlineLevel="1" x14ac:dyDescent="0.2">
      <c r="A1414" s="130">
        <v>62</v>
      </c>
      <c r="B1414" s="186" t="s">
        <v>466</v>
      </c>
      <c r="C1414" s="186" t="s">
        <v>101</v>
      </c>
      <c r="D1414" s="130">
        <v>12</v>
      </c>
      <c r="E1414" s="130">
        <v>1027</v>
      </c>
      <c r="F1414" s="130"/>
      <c r="G1414" s="138"/>
      <c r="H1414" s="130">
        <v>1027</v>
      </c>
      <c r="I1414" s="130">
        <v>44161</v>
      </c>
      <c r="J1414" s="130">
        <v>11040</v>
      </c>
      <c r="K1414" s="130">
        <v>2054</v>
      </c>
      <c r="L1414" s="138"/>
      <c r="M1414" s="130"/>
    </row>
    <row r="1415" spans="1:13" ht="14.25" hidden="1" customHeight="1" outlineLevel="1" x14ac:dyDescent="0.2">
      <c r="A1415" s="130">
        <v>62</v>
      </c>
      <c r="B1415" s="186" t="s">
        <v>466</v>
      </c>
      <c r="C1415" s="186" t="s">
        <v>102</v>
      </c>
      <c r="D1415" s="130">
        <v>1</v>
      </c>
      <c r="E1415" s="130">
        <v>1027</v>
      </c>
      <c r="F1415" s="130"/>
      <c r="G1415" s="138"/>
      <c r="H1415" s="130">
        <v>1027</v>
      </c>
      <c r="I1415" s="130">
        <v>44161</v>
      </c>
      <c r="J1415" s="130">
        <v>11040</v>
      </c>
      <c r="K1415" s="130">
        <v>2054</v>
      </c>
      <c r="L1415" s="138"/>
      <c r="M1415" s="130"/>
    </row>
    <row r="1416" spans="1:13" ht="14.25" hidden="1" customHeight="1" outlineLevel="1" x14ac:dyDescent="0.2">
      <c r="A1416" s="130">
        <v>62</v>
      </c>
      <c r="B1416" s="186" t="s">
        <v>466</v>
      </c>
      <c r="C1416" s="186" t="s">
        <v>102</v>
      </c>
      <c r="D1416" s="130">
        <v>2</v>
      </c>
      <c r="E1416" s="130">
        <v>1046</v>
      </c>
      <c r="F1416" s="130"/>
      <c r="G1416" s="138"/>
      <c r="H1416" s="130">
        <v>1046</v>
      </c>
      <c r="I1416" s="130">
        <v>44978</v>
      </c>
      <c r="J1416" s="130">
        <v>11244</v>
      </c>
      <c r="K1416" s="130">
        <v>2092</v>
      </c>
      <c r="L1416" s="138"/>
      <c r="M1416" s="130"/>
    </row>
    <row r="1417" spans="1:13" ht="14.25" hidden="1" customHeight="1" outlineLevel="1" x14ac:dyDescent="0.2">
      <c r="A1417" s="130">
        <v>62</v>
      </c>
      <c r="B1417" s="186" t="s">
        <v>466</v>
      </c>
      <c r="C1417" s="186" t="s">
        <v>102</v>
      </c>
      <c r="D1417" s="130">
        <v>3</v>
      </c>
      <c r="E1417" s="130">
        <v>1065</v>
      </c>
      <c r="F1417" s="130"/>
      <c r="G1417" s="138"/>
      <c r="H1417" s="130">
        <v>1065</v>
      </c>
      <c r="I1417" s="130">
        <v>45795</v>
      </c>
      <c r="J1417" s="130">
        <v>11449</v>
      </c>
      <c r="K1417" s="130">
        <v>2130</v>
      </c>
      <c r="L1417" s="138"/>
      <c r="M1417" s="130"/>
    </row>
    <row r="1418" spans="1:13" ht="14.25" hidden="1" customHeight="1" outlineLevel="1" x14ac:dyDescent="0.2">
      <c r="A1418" s="130">
        <v>62</v>
      </c>
      <c r="B1418" s="186" t="s">
        <v>466</v>
      </c>
      <c r="C1418" s="186" t="s">
        <v>102</v>
      </c>
      <c r="D1418" s="130">
        <v>4</v>
      </c>
      <c r="E1418" s="130">
        <v>1084</v>
      </c>
      <c r="F1418" s="130"/>
      <c r="G1418" s="138"/>
      <c r="H1418" s="130">
        <v>1084</v>
      </c>
      <c r="I1418" s="130">
        <v>46612</v>
      </c>
      <c r="J1418" s="130">
        <v>11653</v>
      </c>
      <c r="K1418" s="130">
        <v>2168</v>
      </c>
      <c r="L1418" s="138"/>
      <c r="M1418" s="130"/>
    </row>
    <row r="1419" spans="1:13" ht="14.25" hidden="1" customHeight="1" outlineLevel="1" x14ac:dyDescent="0.2">
      <c r="A1419" s="130">
        <v>62</v>
      </c>
      <c r="B1419" s="186" t="s">
        <v>466</v>
      </c>
      <c r="C1419" s="186" t="s">
        <v>102</v>
      </c>
      <c r="D1419" s="130">
        <v>5</v>
      </c>
      <c r="E1419" s="130">
        <v>1104</v>
      </c>
      <c r="F1419" s="130"/>
      <c r="G1419" s="138"/>
      <c r="H1419" s="130">
        <v>1104</v>
      </c>
      <c r="I1419" s="130">
        <v>47472</v>
      </c>
      <c r="J1419" s="130">
        <v>11868</v>
      </c>
      <c r="K1419" s="130">
        <v>2208</v>
      </c>
      <c r="L1419" s="138"/>
      <c r="M1419" s="130"/>
    </row>
    <row r="1420" spans="1:13" ht="14.25" hidden="1" customHeight="1" outlineLevel="1" x14ac:dyDescent="0.2">
      <c r="A1420" s="130">
        <v>62</v>
      </c>
      <c r="B1420" s="186" t="s">
        <v>466</v>
      </c>
      <c r="C1420" s="186" t="s">
        <v>102</v>
      </c>
      <c r="D1420" s="130">
        <v>6</v>
      </c>
      <c r="E1420" s="130">
        <v>1123</v>
      </c>
      <c r="F1420" s="130"/>
      <c r="G1420" s="138"/>
      <c r="H1420" s="130">
        <v>1123</v>
      </c>
      <c r="I1420" s="130">
        <v>48289</v>
      </c>
      <c r="J1420" s="130">
        <v>12072</v>
      </c>
      <c r="K1420" s="130">
        <v>2246</v>
      </c>
      <c r="L1420" s="138"/>
      <c r="M1420" s="130"/>
    </row>
    <row r="1421" spans="1:13" ht="14.25" hidden="1" customHeight="1" outlineLevel="1" x14ac:dyDescent="0.2">
      <c r="A1421" s="130">
        <v>62</v>
      </c>
      <c r="B1421" s="186" t="s">
        <v>466</v>
      </c>
      <c r="C1421" s="186" t="s">
        <v>102</v>
      </c>
      <c r="D1421" s="130">
        <v>7</v>
      </c>
      <c r="E1421" s="130">
        <v>1142</v>
      </c>
      <c r="F1421" s="130"/>
      <c r="G1421" s="138"/>
      <c r="H1421" s="130">
        <v>1142</v>
      </c>
      <c r="I1421" s="130">
        <v>49106</v>
      </c>
      <c r="J1421" s="130">
        <v>12276</v>
      </c>
      <c r="K1421" s="130">
        <v>2284</v>
      </c>
      <c r="L1421" s="138"/>
      <c r="M1421" s="130"/>
    </row>
    <row r="1422" spans="1:13" ht="14.25" hidden="1" customHeight="1" outlineLevel="1" x14ac:dyDescent="0.2">
      <c r="A1422" s="130">
        <v>62</v>
      </c>
      <c r="B1422" s="186" t="s">
        <v>466</v>
      </c>
      <c r="C1422" s="186" t="s">
        <v>102</v>
      </c>
      <c r="D1422" s="130">
        <v>8</v>
      </c>
      <c r="E1422" s="130">
        <v>1161</v>
      </c>
      <c r="F1422" s="130"/>
      <c r="G1422" s="138"/>
      <c r="H1422" s="130">
        <v>1161</v>
      </c>
      <c r="I1422" s="130">
        <v>49923</v>
      </c>
      <c r="J1422" s="130">
        <v>12481</v>
      </c>
      <c r="K1422" s="130">
        <v>2322</v>
      </c>
      <c r="L1422" s="138"/>
      <c r="M1422" s="130"/>
    </row>
    <row r="1423" spans="1:13" ht="14.25" hidden="1" customHeight="1" outlineLevel="1" x14ac:dyDescent="0.2">
      <c r="A1423" s="130">
        <v>62</v>
      </c>
      <c r="B1423" s="186" t="s">
        <v>466</v>
      </c>
      <c r="C1423" s="186" t="s">
        <v>102</v>
      </c>
      <c r="D1423" s="130">
        <v>9</v>
      </c>
      <c r="E1423" s="130">
        <v>1180</v>
      </c>
      <c r="F1423" s="130"/>
      <c r="G1423" s="138"/>
      <c r="H1423" s="130">
        <v>1180</v>
      </c>
      <c r="I1423" s="130">
        <v>50740</v>
      </c>
      <c r="J1423" s="130">
        <v>12685</v>
      </c>
      <c r="K1423" s="130">
        <v>2360</v>
      </c>
      <c r="L1423" s="138"/>
      <c r="M1423" s="130"/>
    </row>
    <row r="1424" spans="1:13" ht="14.25" hidden="1" customHeight="1" outlineLevel="1" x14ac:dyDescent="0.2">
      <c r="A1424" s="130">
        <v>62</v>
      </c>
      <c r="B1424" s="186" t="s">
        <v>466</v>
      </c>
      <c r="C1424" s="186" t="s">
        <v>102</v>
      </c>
      <c r="D1424" s="130">
        <v>10</v>
      </c>
      <c r="E1424" s="130">
        <v>1200</v>
      </c>
      <c r="F1424" s="130"/>
      <c r="G1424" s="138"/>
      <c r="H1424" s="130">
        <v>1200</v>
      </c>
      <c r="I1424" s="130">
        <v>51600</v>
      </c>
      <c r="J1424" s="130">
        <v>12900</v>
      </c>
      <c r="K1424" s="130">
        <v>2400</v>
      </c>
      <c r="L1424" s="138"/>
      <c r="M1424" s="130"/>
    </row>
    <row r="1425" spans="1:13" ht="14.25" hidden="1" customHeight="1" outlineLevel="1" x14ac:dyDescent="0.2">
      <c r="A1425" s="130">
        <v>62</v>
      </c>
      <c r="B1425" s="186" t="s">
        <v>466</v>
      </c>
      <c r="C1425" s="186" t="s">
        <v>102</v>
      </c>
      <c r="D1425" s="130">
        <v>11</v>
      </c>
      <c r="E1425" s="130">
        <v>1219</v>
      </c>
      <c r="F1425" s="130"/>
      <c r="G1425" s="138"/>
      <c r="H1425" s="130">
        <v>1219</v>
      </c>
      <c r="I1425" s="130">
        <v>52417</v>
      </c>
      <c r="J1425" s="130">
        <v>13104</v>
      </c>
      <c r="K1425" s="130">
        <v>2438</v>
      </c>
      <c r="L1425" s="138"/>
      <c r="M1425" s="130"/>
    </row>
    <row r="1426" spans="1:13" ht="14.25" hidden="1" customHeight="1" outlineLevel="1" x14ac:dyDescent="0.2">
      <c r="A1426" s="130">
        <v>62</v>
      </c>
      <c r="B1426" s="186" t="s">
        <v>466</v>
      </c>
      <c r="C1426" s="186" t="s">
        <v>102</v>
      </c>
      <c r="D1426" s="130">
        <v>12</v>
      </c>
      <c r="E1426" s="130">
        <v>1238</v>
      </c>
      <c r="F1426" s="130"/>
      <c r="G1426" s="138"/>
      <c r="H1426" s="130">
        <v>1238</v>
      </c>
      <c r="I1426" s="130">
        <v>53234</v>
      </c>
      <c r="J1426" s="130">
        <v>13308</v>
      </c>
      <c r="K1426" s="130">
        <v>2476</v>
      </c>
      <c r="L1426" s="138"/>
      <c r="M1426" s="130"/>
    </row>
    <row r="1427" spans="1:13" ht="14.25" hidden="1" customHeight="1" outlineLevel="1" x14ac:dyDescent="0.2">
      <c r="A1427" s="130">
        <v>62</v>
      </c>
      <c r="B1427" s="186" t="s">
        <v>466</v>
      </c>
      <c r="C1427" s="186" t="s">
        <v>103</v>
      </c>
      <c r="D1427" s="130">
        <v>1</v>
      </c>
      <c r="E1427" s="130">
        <v>1299.9000000000001</v>
      </c>
      <c r="F1427" s="130"/>
      <c r="G1427" s="138"/>
      <c r="H1427" s="130">
        <v>1299.9000000000001</v>
      </c>
      <c r="I1427" s="130">
        <v>55895.7</v>
      </c>
      <c r="J1427" s="130">
        <v>13974</v>
      </c>
      <c r="K1427" s="130">
        <v>2600</v>
      </c>
      <c r="L1427" s="138"/>
      <c r="M1427" s="130"/>
    </row>
    <row r="1428" spans="1:13" ht="14.25" customHeight="1" collapsed="1" x14ac:dyDescent="0.2">
      <c r="A1428" s="128">
        <v>69</v>
      </c>
      <c r="B1428" s="185" t="s">
        <v>467</v>
      </c>
      <c r="C1428" s="185" t="s">
        <v>101</v>
      </c>
      <c r="D1428" s="128">
        <v>1</v>
      </c>
      <c r="E1428" s="148">
        <v>451</v>
      </c>
      <c r="F1428" s="128"/>
      <c r="G1428" s="137"/>
      <c r="H1428" s="128">
        <v>451</v>
      </c>
      <c r="I1428" s="128">
        <v>451</v>
      </c>
      <c r="J1428" s="128" t="s">
        <v>123</v>
      </c>
      <c r="K1428" s="128">
        <v>3007</v>
      </c>
      <c r="L1428" s="137"/>
      <c r="M1428" s="128"/>
    </row>
    <row r="1429" spans="1:13" ht="14.25" hidden="1" customHeight="1" outlineLevel="1" x14ac:dyDescent="0.2">
      <c r="A1429" s="130">
        <v>69</v>
      </c>
      <c r="B1429" s="186" t="s">
        <v>467</v>
      </c>
      <c r="C1429" s="186" t="s">
        <v>101</v>
      </c>
      <c r="D1429" s="130">
        <v>2</v>
      </c>
      <c r="E1429" s="149">
        <v>495</v>
      </c>
      <c r="F1429" s="130"/>
      <c r="G1429" s="138"/>
      <c r="H1429" s="130">
        <v>495</v>
      </c>
      <c r="I1429" s="130">
        <v>495</v>
      </c>
      <c r="J1429" s="130" t="s">
        <v>123</v>
      </c>
      <c r="K1429" s="130">
        <v>3300</v>
      </c>
      <c r="L1429" s="138"/>
      <c r="M1429" s="130"/>
    </row>
    <row r="1430" spans="1:13" ht="14.25" hidden="1" customHeight="1" outlineLevel="1" x14ac:dyDescent="0.2">
      <c r="A1430" s="130">
        <v>69</v>
      </c>
      <c r="B1430" s="186" t="s">
        <v>467</v>
      </c>
      <c r="C1430" s="186" t="s">
        <v>101</v>
      </c>
      <c r="D1430" s="130">
        <v>3</v>
      </c>
      <c r="E1430" s="149">
        <v>550</v>
      </c>
      <c r="F1430" s="130"/>
      <c r="G1430" s="138"/>
      <c r="H1430" s="130">
        <v>550</v>
      </c>
      <c r="I1430" s="130">
        <v>550</v>
      </c>
      <c r="J1430" s="130" t="s">
        <v>123</v>
      </c>
      <c r="K1430" s="130">
        <v>3667</v>
      </c>
      <c r="L1430" s="138"/>
      <c r="M1430" s="130"/>
    </row>
    <row r="1431" spans="1:13" ht="14.25" hidden="1" customHeight="1" outlineLevel="1" x14ac:dyDescent="0.2">
      <c r="A1431" s="130">
        <v>69</v>
      </c>
      <c r="B1431" s="186" t="s">
        <v>467</v>
      </c>
      <c r="C1431" s="186" t="s">
        <v>101</v>
      </c>
      <c r="D1431" s="130">
        <v>4</v>
      </c>
      <c r="E1431" s="149">
        <v>605</v>
      </c>
      <c r="F1431" s="130"/>
      <c r="G1431" s="138"/>
      <c r="H1431" s="130">
        <v>605</v>
      </c>
      <c r="I1431" s="130">
        <v>605</v>
      </c>
      <c r="J1431" s="130" t="s">
        <v>123</v>
      </c>
      <c r="K1431" s="130">
        <v>4033</v>
      </c>
      <c r="L1431" s="138"/>
      <c r="M1431" s="130"/>
    </row>
    <row r="1432" spans="1:13" ht="14.25" hidden="1" customHeight="1" outlineLevel="1" x14ac:dyDescent="0.2">
      <c r="A1432" s="130">
        <v>69</v>
      </c>
      <c r="B1432" s="186" t="s">
        <v>467</v>
      </c>
      <c r="C1432" s="186" t="s">
        <v>101</v>
      </c>
      <c r="D1432" s="130">
        <v>5</v>
      </c>
      <c r="E1432" s="149">
        <v>660</v>
      </c>
      <c r="F1432" s="130"/>
      <c r="G1432" s="138"/>
      <c r="H1432" s="130">
        <v>660</v>
      </c>
      <c r="I1432" s="130">
        <v>660</v>
      </c>
      <c r="J1432" s="130" t="s">
        <v>123</v>
      </c>
      <c r="K1432" s="130">
        <v>4400</v>
      </c>
      <c r="L1432" s="138"/>
      <c r="M1432" s="130"/>
    </row>
    <row r="1433" spans="1:13" ht="14.25" hidden="1" customHeight="1" outlineLevel="1" x14ac:dyDescent="0.2">
      <c r="A1433" s="130">
        <v>69</v>
      </c>
      <c r="B1433" s="186" t="s">
        <v>467</v>
      </c>
      <c r="C1433" s="186" t="s">
        <v>101</v>
      </c>
      <c r="D1433" s="130">
        <v>6</v>
      </c>
      <c r="E1433" s="149">
        <v>726</v>
      </c>
      <c r="F1433" s="130"/>
      <c r="G1433" s="138"/>
      <c r="H1433" s="130">
        <v>726</v>
      </c>
      <c r="I1433" s="130">
        <v>726</v>
      </c>
      <c r="J1433" s="130" t="s">
        <v>123</v>
      </c>
      <c r="K1433" s="130">
        <v>4840</v>
      </c>
      <c r="L1433" s="138"/>
      <c r="M1433" s="130"/>
    </row>
    <row r="1434" spans="1:13" ht="14.25" hidden="1" customHeight="1" outlineLevel="1" x14ac:dyDescent="0.2">
      <c r="A1434" s="130">
        <v>69</v>
      </c>
      <c r="B1434" s="186" t="s">
        <v>467</v>
      </c>
      <c r="C1434" s="186" t="s">
        <v>101</v>
      </c>
      <c r="D1434" s="130">
        <v>7</v>
      </c>
      <c r="E1434" s="149">
        <v>792</v>
      </c>
      <c r="F1434" s="130"/>
      <c r="G1434" s="138"/>
      <c r="H1434" s="130">
        <v>792</v>
      </c>
      <c r="I1434" s="130">
        <v>792</v>
      </c>
      <c r="J1434" s="130" t="s">
        <v>123</v>
      </c>
      <c r="K1434" s="130">
        <v>5280</v>
      </c>
      <c r="L1434" s="138"/>
      <c r="M1434" s="130"/>
    </row>
    <row r="1435" spans="1:13" ht="14.25" hidden="1" customHeight="1" outlineLevel="1" x14ac:dyDescent="0.2">
      <c r="A1435" s="130">
        <v>69</v>
      </c>
      <c r="B1435" s="186" t="s">
        <v>467</v>
      </c>
      <c r="C1435" s="186" t="s">
        <v>101</v>
      </c>
      <c r="D1435" s="130">
        <v>8</v>
      </c>
      <c r="E1435" s="149">
        <v>869</v>
      </c>
      <c r="F1435" s="130"/>
      <c r="G1435" s="138"/>
      <c r="H1435" s="130">
        <v>869</v>
      </c>
      <c r="I1435" s="130">
        <v>869</v>
      </c>
      <c r="J1435" s="130" t="s">
        <v>123</v>
      </c>
      <c r="K1435" s="130">
        <v>5793</v>
      </c>
      <c r="L1435" s="138"/>
      <c r="M1435" s="130"/>
    </row>
    <row r="1436" spans="1:13" ht="14.25" hidden="1" customHeight="1" outlineLevel="1" x14ac:dyDescent="0.2">
      <c r="A1436" s="130">
        <v>69</v>
      </c>
      <c r="B1436" s="186" t="s">
        <v>467</v>
      </c>
      <c r="C1436" s="186" t="s">
        <v>101</v>
      </c>
      <c r="D1436" s="130">
        <v>9</v>
      </c>
      <c r="E1436" s="149">
        <v>968</v>
      </c>
      <c r="F1436" s="130"/>
      <c r="G1436" s="138"/>
      <c r="H1436" s="130">
        <v>968</v>
      </c>
      <c r="I1436" s="130">
        <v>968</v>
      </c>
      <c r="J1436" s="130" t="s">
        <v>123</v>
      </c>
      <c r="K1436" s="130">
        <v>6453</v>
      </c>
      <c r="L1436" s="138"/>
      <c r="M1436" s="130"/>
    </row>
    <row r="1437" spans="1:13" ht="14.25" hidden="1" customHeight="1" outlineLevel="1" x14ac:dyDescent="0.2">
      <c r="A1437" s="130">
        <v>69</v>
      </c>
      <c r="B1437" s="186" t="s">
        <v>467</v>
      </c>
      <c r="C1437" s="186" t="s">
        <v>101</v>
      </c>
      <c r="D1437" s="130">
        <v>10</v>
      </c>
      <c r="E1437" s="149">
        <v>1056</v>
      </c>
      <c r="F1437" s="130"/>
      <c r="G1437" s="138"/>
      <c r="H1437" s="130">
        <v>1056</v>
      </c>
      <c r="I1437" s="130">
        <v>1056</v>
      </c>
      <c r="J1437" s="130" t="s">
        <v>123</v>
      </c>
      <c r="K1437" s="130">
        <v>7040</v>
      </c>
      <c r="L1437" s="138"/>
      <c r="M1437" s="130"/>
    </row>
    <row r="1438" spans="1:13" ht="14.25" hidden="1" customHeight="1" outlineLevel="1" x14ac:dyDescent="0.2">
      <c r="A1438" s="130">
        <v>69</v>
      </c>
      <c r="B1438" s="186" t="s">
        <v>467</v>
      </c>
      <c r="C1438" s="186" t="s">
        <v>101</v>
      </c>
      <c r="D1438" s="130">
        <v>11</v>
      </c>
      <c r="E1438" s="149">
        <v>1166</v>
      </c>
      <c r="F1438" s="130"/>
      <c r="G1438" s="138"/>
      <c r="H1438" s="130">
        <v>1166</v>
      </c>
      <c r="I1438" s="130">
        <v>1166</v>
      </c>
      <c r="J1438" s="130" t="s">
        <v>123</v>
      </c>
      <c r="K1438" s="130">
        <v>7773</v>
      </c>
      <c r="L1438" s="138"/>
      <c r="M1438" s="130"/>
    </row>
    <row r="1439" spans="1:13" ht="14.25" hidden="1" customHeight="1" outlineLevel="1" x14ac:dyDescent="0.2">
      <c r="A1439" s="130">
        <v>69</v>
      </c>
      <c r="B1439" s="186" t="s">
        <v>467</v>
      </c>
      <c r="C1439" s="186" t="s">
        <v>101</v>
      </c>
      <c r="D1439" s="130">
        <v>12</v>
      </c>
      <c r="E1439" s="149">
        <v>1287</v>
      </c>
      <c r="F1439" s="130"/>
      <c r="G1439" s="138"/>
      <c r="H1439" s="130">
        <v>1287</v>
      </c>
      <c r="I1439" s="130">
        <v>1287</v>
      </c>
      <c r="J1439" s="130" t="s">
        <v>123</v>
      </c>
      <c r="K1439" s="130">
        <v>8580</v>
      </c>
      <c r="L1439" s="138"/>
      <c r="M1439" s="130"/>
    </row>
    <row r="1440" spans="1:13" ht="14.25" hidden="1" customHeight="1" outlineLevel="1" x14ac:dyDescent="0.2">
      <c r="A1440" s="130">
        <v>69</v>
      </c>
      <c r="B1440" s="186" t="s">
        <v>467</v>
      </c>
      <c r="C1440" s="186" t="s">
        <v>102</v>
      </c>
      <c r="D1440" s="130">
        <v>1</v>
      </c>
      <c r="E1440" s="149">
        <v>1287</v>
      </c>
      <c r="F1440" s="130"/>
      <c r="G1440" s="138"/>
      <c r="H1440" s="130">
        <v>1287</v>
      </c>
      <c r="I1440" s="130">
        <v>1287</v>
      </c>
      <c r="J1440" s="130" t="s">
        <v>123</v>
      </c>
      <c r="K1440" s="130">
        <v>8580</v>
      </c>
      <c r="L1440" s="138"/>
      <c r="M1440" s="130"/>
    </row>
    <row r="1441" spans="1:13" ht="14.25" hidden="1" customHeight="1" outlineLevel="1" x14ac:dyDescent="0.2">
      <c r="A1441" s="130">
        <v>69</v>
      </c>
      <c r="B1441" s="186" t="s">
        <v>467</v>
      </c>
      <c r="C1441" s="186" t="s">
        <v>102</v>
      </c>
      <c r="D1441" s="130">
        <v>2</v>
      </c>
      <c r="E1441" s="149">
        <v>1309</v>
      </c>
      <c r="F1441" s="130"/>
      <c r="G1441" s="138"/>
      <c r="H1441" s="130">
        <v>1309</v>
      </c>
      <c r="I1441" s="130">
        <v>1309</v>
      </c>
      <c r="J1441" s="130" t="s">
        <v>123</v>
      </c>
      <c r="K1441" s="130">
        <v>8727</v>
      </c>
      <c r="L1441" s="138"/>
      <c r="M1441" s="130"/>
    </row>
    <row r="1442" spans="1:13" ht="14.25" hidden="1" customHeight="1" outlineLevel="1" x14ac:dyDescent="0.2">
      <c r="A1442" s="130">
        <v>69</v>
      </c>
      <c r="B1442" s="186" t="s">
        <v>467</v>
      </c>
      <c r="C1442" s="186" t="s">
        <v>102</v>
      </c>
      <c r="D1442" s="130">
        <v>3</v>
      </c>
      <c r="E1442" s="149">
        <v>1331</v>
      </c>
      <c r="F1442" s="130"/>
      <c r="G1442" s="138"/>
      <c r="H1442" s="130">
        <v>1331</v>
      </c>
      <c r="I1442" s="130">
        <v>1331</v>
      </c>
      <c r="J1442" s="130" t="s">
        <v>123</v>
      </c>
      <c r="K1442" s="130">
        <v>8873</v>
      </c>
      <c r="L1442" s="138"/>
      <c r="M1442" s="130"/>
    </row>
    <row r="1443" spans="1:13" ht="14.25" hidden="1" customHeight="1" outlineLevel="1" x14ac:dyDescent="0.2">
      <c r="A1443" s="130">
        <v>69</v>
      </c>
      <c r="B1443" s="186" t="s">
        <v>467</v>
      </c>
      <c r="C1443" s="186" t="s">
        <v>102</v>
      </c>
      <c r="D1443" s="130">
        <v>4</v>
      </c>
      <c r="E1443" s="149">
        <v>1342</v>
      </c>
      <c r="F1443" s="130"/>
      <c r="G1443" s="138"/>
      <c r="H1443" s="130">
        <v>1342</v>
      </c>
      <c r="I1443" s="130">
        <v>1342</v>
      </c>
      <c r="J1443" s="130" t="s">
        <v>123</v>
      </c>
      <c r="K1443" s="130">
        <v>8947</v>
      </c>
      <c r="L1443" s="138"/>
      <c r="M1443" s="130"/>
    </row>
    <row r="1444" spans="1:13" ht="14.25" hidden="1" customHeight="1" outlineLevel="1" x14ac:dyDescent="0.2">
      <c r="A1444" s="130">
        <v>69</v>
      </c>
      <c r="B1444" s="186" t="s">
        <v>467</v>
      </c>
      <c r="C1444" s="186" t="s">
        <v>102</v>
      </c>
      <c r="D1444" s="130">
        <v>5</v>
      </c>
      <c r="E1444" s="149">
        <v>1375</v>
      </c>
      <c r="F1444" s="130"/>
      <c r="G1444" s="138"/>
      <c r="H1444" s="130">
        <v>1375</v>
      </c>
      <c r="I1444" s="130">
        <v>1375</v>
      </c>
      <c r="J1444" s="130" t="s">
        <v>123</v>
      </c>
      <c r="K1444" s="130">
        <v>9167</v>
      </c>
      <c r="L1444" s="138"/>
      <c r="M1444" s="130"/>
    </row>
    <row r="1445" spans="1:13" ht="14.25" hidden="1" customHeight="1" outlineLevel="1" x14ac:dyDescent="0.2">
      <c r="A1445" s="130">
        <v>69</v>
      </c>
      <c r="B1445" s="186" t="s">
        <v>467</v>
      </c>
      <c r="C1445" s="186" t="s">
        <v>102</v>
      </c>
      <c r="D1445" s="130">
        <v>6</v>
      </c>
      <c r="E1445" s="149">
        <v>1397</v>
      </c>
      <c r="F1445" s="130"/>
      <c r="G1445" s="138"/>
      <c r="H1445" s="130">
        <v>1397</v>
      </c>
      <c r="I1445" s="130">
        <v>1397</v>
      </c>
      <c r="J1445" s="130" t="s">
        <v>123</v>
      </c>
      <c r="K1445" s="130">
        <v>9313</v>
      </c>
      <c r="L1445" s="138"/>
      <c r="M1445" s="130"/>
    </row>
    <row r="1446" spans="1:13" ht="14.25" hidden="1" customHeight="1" outlineLevel="1" x14ac:dyDescent="0.2">
      <c r="A1446" s="130">
        <v>69</v>
      </c>
      <c r="B1446" s="186" t="s">
        <v>467</v>
      </c>
      <c r="C1446" s="186" t="s">
        <v>102</v>
      </c>
      <c r="D1446" s="130">
        <v>7</v>
      </c>
      <c r="E1446" s="149">
        <v>1419</v>
      </c>
      <c r="F1446" s="130"/>
      <c r="G1446" s="138"/>
      <c r="H1446" s="130">
        <v>1419</v>
      </c>
      <c r="I1446" s="130">
        <v>1419</v>
      </c>
      <c r="J1446" s="130" t="s">
        <v>123</v>
      </c>
      <c r="K1446" s="130">
        <v>9460</v>
      </c>
      <c r="L1446" s="138"/>
      <c r="M1446" s="130"/>
    </row>
    <row r="1447" spans="1:13" ht="14.25" hidden="1" customHeight="1" outlineLevel="1" x14ac:dyDescent="0.2">
      <c r="A1447" s="130">
        <v>69</v>
      </c>
      <c r="B1447" s="186" t="s">
        <v>467</v>
      </c>
      <c r="C1447" s="186" t="s">
        <v>102</v>
      </c>
      <c r="D1447" s="130">
        <v>8</v>
      </c>
      <c r="E1447" s="149">
        <v>1441</v>
      </c>
      <c r="F1447" s="130"/>
      <c r="G1447" s="138"/>
      <c r="H1447" s="130">
        <v>1441</v>
      </c>
      <c r="I1447" s="130">
        <v>1441</v>
      </c>
      <c r="J1447" s="130" t="s">
        <v>123</v>
      </c>
      <c r="K1447" s="130">
        <v>9607</v>
      </c>
      <c r="L1447" s="138"/>
      <c r="M1447" s="130"/>
    </row>
    <row r="1448" spans="1:13" ht="14.25" hidden="1" customHeight="1" outlineLevel="1" x14ac:dyDescent="0.2">
      <c r="A1448" s="130">
        <v>69</v>
      </c>
      <c r="B1448" s="186" t="s">
        <v>467</v>
      </c>
      <c r="C1448" s="186" t="s">
        <v>102</v>
      </c>
      <c r="D1448" s="130">
        <v>9</v>
      </c>
      <c r="E1448" s="149">
        <v>1463</v>
      </c>
      <c r="F1448" s="130"/>
      <c r="G1448" s="138"/>
      <c r="H1448" s="130">
        <v>1463</v>
      </c>
      <c r="I1448" s="130">
        <v>1463</v>
      </c>
      <c r="J1448" s="130" t="s">
        <v>123</v>
      </c>
      <c r="K1448" s="130">
        <v>9753</v>
      </c>
      <c r="L1448" s="138"/>
      <c r="M1448" s="130"/>
    </row>
    <row r="1449" spans="1:13" ht="14.25" hidden="1" customHeight="1" outlineLevel="1" x14ac:dyDescent="0.2">
      <c r="A1449" s="130">
        <v>69</v>
      </c>
      <c r="B1449" s="186" t="s">
        <v>467</v>
      </c>
      <c r="C1449" s="186" t="s">
        <v>102</v>
      </c>
      <c r="D1449" s="130">
        <v>10</v>
      </c>
      <c r="E1449" s="149">
        <v>1485</v>
      </c>
      <c r="F1449" s="130"/>
      <c r="G1449" s="138"/>
      <c r="H1449" s="130">
        <v>1485</v>
      </c>
      <c r="I1449" s="130">
        <v>1485</v>
      </c>
      <c r="J1449" s="130" t="s">
        <v>123</v>
      </c>
      <c r="K1449" s="130">
        <v>9900</v>
      </c>
      <c r="L1449" s="138"/>
      <c r="M1449" s="130"/>
    </row>
    <row r="1450" spans="1:13" ht="14.25" hidden="1" customHeight="1" outlineLevel="1" x14ac:dyDescent="0.2">
      <c r="A1450" s="130">
        <v>69</v>
      </c>
      <c r="B1450" s="186" t="s">
        <v>467</v>
      </c>
      <c r="C1450" s="186" t="s">
        <v>102</v>
      </c>
      <c r="D1450" s="130">
        <v>11</v>
      </c>
      <c r="E1450" s="149">
        <v>1507</v>
      </c>
      <c r="F1450" s="130"/>
      <c r="G1450" s="138"/>
      <c r="H1450" s="130">
        <v>1507</v>
      </c>
      <c r="I1450" s="130">
        <v>1507</v>
      </c>
      <c r="J1450" s="130" t="s">
        <v>123</v>
      </c>
      <c r="K1450" s="130">
        <v>10047</v>
      </c>
      <c r="L1450" s="138"/>
      <c r="M1450" s="130"/>
    </row>
    <row r="1451" spans="1:13" ht="14.25" hidden="1" customHeight="1" outlineLevel="1" x14ac:dyDescent="0.2">
      <c r="A1451" s="130">
        <v>69</v>
      </c>
      <c r="B1451" s="186" t="s">
        <v>467</v>
      </c>
      <c r="C1451" s="186" t="s">
        <v>102</v>
      </c>
      <c r="D1451" s="130">
        <v>12</v>
      </c>
      <c r="E1451" s="149">
        <v>1540</v>
      </c>
      <c r="F1451" s="130"/>
      <c r="G1451" s="138"/>
      <c r="H1451" s="130">
        <v>1540</v>
      </c>
      <c r="I1451" s="130">
        <v>1540</v>
      </c>
      <c r="J1451" s="130" t="s">
        <v>123</v>
      </c>
      <c r="K1451" s="130">
        <v>10267</v>
      </c>
      <c r="L1451" s="138"/>
      <c r="M1451" s="130"/>
    </row>
    <row r="1452" spans="1:13" ht="14.25" hidden="1" customHeight="1" outlineLevel="1" x14ac:dyDescent="0.2">
      <c r="A1452" s="130">
        <v>69</v>
      </c>
      <c r="B1452" s="186" t="s">
        <v>467</v>
      </c>
      <c r="C1452" s="186" t="s">
        <v>103</v>
      </c>
      <c r="D1452" s="130">
        <v>1</v>
      </c>
      <c r="E1452" s="149">
        <v>1617</v>
      </c>
      <c r="F1452" s="130"/>
      <c r="G1452" s="138"/>
      <c r="H1452" s="130">
        <v>1617</v>
      </c>
      <c r="I1452" s="130">
        <v>1617</v>
      </c>
      <c r="J1452" s="130" t="s">
        <v>123</v>
      </c>
      <c r="K1452" s="130">
        <v>10780</v>
      </c>
      <c r="L1452" s="138"/>
      <c r="M1452" s="130"/>
    </row>
    <row r="1453" spans="1:13" ht="14.25" customHeight="1" collapsed="1" x14ac:dyDescent="0.2">
      <c r="A1453" s="128">
        <v>70</v>
      </c>
      <c r="B1453" s="185" t="s">
        <v>468</v>
      </c>
      <c r="C1453" s="185" t="s">
        <v>101</v>
      </c>
      <c r="D1453" s="128">
        <v>1</v>
      </c>
      <c r="E1453" s="128">
        <v>660</v>
      </c>
      <c r="F1453" s="128"/>
      <c r="G1453" s="137"/>
      <c r="H1453" s="128">
        <v>660</v>
      </c>
      <c r="I1453" s="128">
        <v>660</v>
      </c>
      <c r="J1453" s="128" t="s">
        <v>123</v>
      </c>
      <c r="K1453" s="128">
        <v>4400</v>
      </c>
      <c r="L1453" s="137"/>
      <c r="M1453" s="128"/>
    </row>
    <row r="1454" spans="1:13" ht="14.25" hidden="1" customHeight="1" outlineLevel="1" x14ac:dyDescent="0.2">
      <c r="A1454" s="130">
        <v>70</v>
      </c>
      <c r="B1454" s="186" t="s">
        <v>468</v>
      </c>
      <c r="C1454" s="186" t="s">
        <v>101</v>
      </c>
      <c r="D1454" s="130">
        <v>2</v>
      </c>
      <c r="E1454" s="130">
        <v>720</v>
      </c>
      <c r="F1454" s="130"/>
      <c r="G1454" s="138"/>
      <c r="H1454" s="130">
        <v>720</v>
      </c>
      <c r="I1454" s="130">
        <v>720</v>
      </c>
      <c r="J1454" s="130" t="s">
        <v>123</v>
      </c>
      <c r="K1454" s="130">
        <v>4800</v>
      </c>
      <c r="L1454" s="138"/>
      <c r="M1454" s="130"/>
    </row>
    <row r="1455" spans="1:13" ht="14.25" hidden="1" customHeight="1" outlineLevel="1" x14ac:dyDescent="0.2">
      <c r="A1455" s="130">
        <v>70</v>
      </c>
      <c r="B1455" s="186" t="s">
        <v>468</v>
      </c>
      <c r="C1455" s="186" t="s">
        <v>101</v>
      </c>
      <c r="D1455" s="130">
        <v>3</v>
      </c>
      <c r="E1455" s="130">
        <v>810</v>
      </c>
      <c r="F1455" s="130"/>
      <c r="G1455" s="138"/>
      <c r="H1455" s="130">
        <v>810</v>
      </c>
      <c r="I1455" s="130">
        <v>810</v>
      </c>
      <c r="J1455" s="130" t="s">
        <v>123</v>
      </c>
      <c r="K1455" s="130">
        <v>5400</v>
      </c>
      <c r="L1455" s="138"/>
      <c r="M1455" s="130"/>
    </row>
    <row r="1456" spans="1:13" ht="14.25" hidden="1" customHeight="1" outlineLevel="1" x14ac:dyDescent="0.2">
      <c r="A1456" s="130">
        <v>70</v>
      </c>
      <c r="B1456" s="186" t="s">
        <v>468</v>
      </c>
      <c r="C1456" s="186" t="s">
        <v>101</v>
      </c>
      <c r="D1456" s="130">
        <v>4</v>
      </c>
      <c r="E1456" s="130">
        <v>880</v>
      </c>
      <c r="F1456" s="130"/>
      <c r="G1456" s="138"/>
      <c r="H1456" s="130">
        <v>880</v>
      </c>
      <c r="I1456" s="130">
        <v>880</v>
      </c>
      <c r="J1456" s="130" t="s">
        <v>123</v>
      </c>
      <c r="K1456" s="130">
        <v>5867</v>
      </c>
      <c r="L1456" s="138"/>
      <c r="M1456" s="130"/>
    </row>
    <row r="1457" spans="1:13" ht="14.25" hidden="1" customHeight="1" outlineLevel="1" x14ac:dyDescent="0.2">
      <c r="A1457" s="130">
        <v>70</v>
      </c>
      <c r="B1457" s="186" t="s">
        <v>468</v>
      </c>
      <c r="C1457" s="186" t="s">
        <v>101</v>
      </c>
      <c r="D1457" s="130">
        <v>5</v>
      </c>
      <c r="E1457" s="130">
        <v>970</v>
      </c>
      <c r="F1457" s="130"/>
      <c r="G1457" s="138"/>
      <c r="H1457" s="130">
        <v>970</v>
      </c>
      <c r="I1457" s="130">
        <v>970</v>
      </c>
      <c r="J1457" s="130" t="s">
        <v>123</v>
      </c>
      <c r="K1457" s="130">
        <v>6467</v>
      </c>
      <c r="L1457" s="138"/>
      <c r="M1457" s="130"/>
    </row>
    <row r="1458" spans="1:13" ht="14.25" hidden="1" customHeight="1" outlineLevel="1" x14ac:dyDescent="0.2">
      <c r="A1458" s="130">
        <v>70</v>
      </c>
      <c r="B1458" s="186" t="s">
        <v>468</v>
      </c>
      <c r="C1458" s="186" t="s">
        <v>101</v>
      </c>
      <c r="D1458" s="130">
        <v>6</v>
      </c>
      <c r="E1458" s="130">
        <v>1060</v>
      </c>
      <c r="F1458" s="130"/>
      <c r="G1458" s="138"/>
      <c r="H1458" s="130">
        <v>1060</v>
      </c>
      <c r="I1458" s="130">
        <v>1060</v>
      </c>
      <c r="J1458" s="130" t="s">
        <v>123</v>
      </c>
      <c r="K1458" s="130">
        <v>7067</v>
      </c>
      <c r="L1458" s="138"/>
      <c r="M1458" s="130"/>
    </row>
    <row r="1459" spans="1:13" ht="14.25" hidden="1" customHeight="1" outlineLevel="1" x14ac:dyDescent="0.2">
      <c r="A1459" s="130">
        <v>70</v>
      </c>
      <c r="B1459" s="186" t="s">
        <v>468</v>
      </c>
      <c r="C1459" s="186" t="s">
        <v>101</v>
      </c>
      <c r="D1459" s="130">
        <v>7</v>
      </c>
      <c r="E1459" s="130">
        <v>1160</v>
      </c>
      <c r="F1459" s="130"/>
      <c r="G1459" s="138"/>
      <c r="H1459" s="130">
        <v>1160</v>
      </c>
      <c r="I1459" s="130">
        <v>1160</v>
      </c>
      <c r="J1459" s="130" t="s">
        <v>123</v>
      </c>
      <c r="K1459" s="130">
        <v>7733</v>
      </c>
      <c r="L1459" s="138"/>
      <c r="M1459" s="130"/>
    </row>
    <row r="1460" spans="1:13" ht="14.25" hidden="1" customHeight="1" outlineLevel="1" x14ac:dyDescent="0.2">
      <c r="A1460" s="130">
        <v>70</v>
      </c>
      <c r="B1460" s="186" t="s">
        <v>468</v>
      </c>
      <c r="C1460" s="186" t="s">
        <v>101</v>
      </c>
      <c r="D1460" s="130">
        <v>8</v>
      </c>
      <c r="E1460" s="130">
        <v>1270</v>
      </c>
      <c r="F1460" s="130"/>
      <c r="G1460" s="138"/>
      <c r="H1460" s="130">
        <v>1270</v>
      </c>
      <c r="I1460" s="130">
        <v>1270</v>
      </c>
      <c r="J1460" s="130" t="s">
        <v>123</v>
      </c>
      <c r="K1460" s="130">
        <v>8467</v>
      </c>
      <c r="L1460" s="138"/>
      <c r="M1460" s="130"/>
    </row>
    <row r="1461" spans="1:13" ht="14.25" hidden="1" customHeight="1" outlineLevel="1" x14ac:dyDescent="0.2">
      <c r="A1461" s="130">
        <v>70</v>
      </c>
      <c r="B1461" s="186" t="s">
        <v>468</v>
      </c>
      <c r="C1461" s="186" t="s">
        <v>101</v>
      </c>
      <c r="D1461" s="130">
        <v>9</v>
      </c>
      <c r="E1461" s="130">
        <v>1420</v>
      </c>
      <c r="F1461" s="130"/>
      <c r="G1461" s="138"/>
      <c r="H1461" s="130">
        <v>1420</v>
      </c>
      <c r="I1461" s="130">
        <v>1420</v>
      </c>
      <c r="J1461" s="130" t="s">
        <v>123</v>
      </c>
      <c r="K1461" s="130">
        <v>9467</v>
      </c>
      <c r="L1461" s="138"/>
      <c r="M1461" s="130"/>
    </row>
    <row r="1462" spans="1:13" ht="14.25" hidden="1" customHeight="1" outlineLevel="1" x14ac:dyDescent="0.2">
      <c r="A1462" s="130">
        <v>70</v>
      </c>
      <c r="B1462" s="186" t="s">
        <v>468</v>
      </c>
      <c r="C1462" s="186" t="s">
        <v>101</v>
      </c>
      <c r="D1462" s="130">
        <v>10</v>
      </c>
      <c r="E1462" s="130">
        <v>1550</v>
      </c>
      <c r="F1462" s="130"/>
      <c r="G1462" s="138"/>
      <c r="H1462" s="130">
        <v>1550</v>
      </c>
      <c r="I1462" s="130">
        <v>1550</v>
      </c>
      <c r="J1462" s="130" t="s">
        <v>123</v>
      </c>
      <c r="K1462" s="130">
        <v>10333</v>
      </c>
      <c r="L1462" s="138"/>
      <c r="M1462" s="130"/>
    </row>
    <row r="1463" spans="1:13" ht="14.25" hidden="1" customHeight="1" outlineLevel="1" x14ac:dyDescent="0.2">
      <c r="A1463" s="130">
        <v>70</v>
      </c>
      <c r="B1463" s="186" t="s">
        <v>468</v>
      </c>
      <c r="C1463" s="186" t="s">
        <v>101</v>
      </c>
      <c r="D1463" s="130">
        <v>11</v>
      </c>
      <c r="E1463" s="130">
        <v>1710</v>
      </c>
      <c r="F1463" s="130"/>
      <c r="G1463" s="138"/>
      <c r="H1463" s="130">
        <v>1710</v>
      </c>
      <c r="I1463" s="130">
        <v>1710</v>
      </c>
      <c r="J1463" s="130" t="s">
        <v>123</v>
      </c>
      <c r="K1463" s="130">
        <v>11400</v>
      </c>
      <c r="L1463" s="138"/>
      <c r="M1463" s="130"/>
    </row>
    <row r="1464" spans="1:13" ht="14.25" hidden="1" customHeight="1" outlineLevel="1" x14ac:dyDescent="0.2">
      <c r="A1464" s="130">
        <v>70</v>
      </c>
      <c r="B1464" s="186" t="s">
        <v>468</v>
      </c>
      <c r="C1464" s="186" t="s">
        <v>101</v>
      </c>
      <c r="D1464" s="130">
        <v>12</v>
      </c>
      <c r="E1464" s="130">
        <v>1890</v>
      </c>
      <c r="F1464" s="130"/>
      <c r="G1464" s="138"/>
      <c r="H1464" s="130">
        <v>1890</v>
      </c>
      <c r="I1464" s="130">
        <v>1890</v>
      </c>
      <c r="J1464" s="130" t="s">
        <v>123</v>
      </c>
      <c r="K1464" s="130">
        <v>12600</v>
      </c>
      <c r="L1464" s="138"/>
      <c r="M1464" s="130"/>
    </row>
    <row r="1465" spans="1:13" ht="14.25" hidden="1" customHeight="1" outlineLevel="1" x14ac:dyDescent="0.2">
      <c r="A1465" s="130">
        <v>70</v>
      </c>
      <c r="B1465" s="186" t="s">
        <v>468</v>
      </c>
      <c r="C1465" s="186" t="s">
        <v>102</v>
      </c>
      <c r="D1465" s="130">
        <v>1</v>
      </c>
      <c r="E1465" s="130">
        <v>1890</v>
      </c>
      <c r="F1465" s="130"/>
      <c r="G1465" s="138"/>
      <c r="H1465" s="130">
        <v>1890</v>
      </c>
      <c r="I1465" s="130">
        <v>1890</v>
      </c>
      <c r="J1465" s="130" t="s">
        <v>123</v>
      </c>
      <c r="K1465" s="130">
        <v>12600</v>
      </c>
      <c r="L1465" s="138"/>
      <c r="M1465" s="130"/>
    </row>
    <row r="1466" spans="1:13" ht="14.25" hidden="1" customHeight="1" outlineLevel="1" x14ac:dyDescent="0.2">
      <c r="A1466" s="130">
        <v>70</v>
      </c>
      <c r="B1466" s="186" t="s">
        <v>468</v>
      </c>
      <c r="C1466" s="186" t="s">
        <v>102</v>
      </c>
      <c r="D1466" s="130">
        <v>2</v>
      </c>
      <c r="E1466" s="130">
        <v>1920</v>
      </c>
      <c r="F1466" s="130"/>
      <c r="G1466" s="138"/>
      <c r="H1466" s="130">
        <v>1920</v>
      </c>
      <c r="I1466" s="130">
        <v>1920</v>
      </c>
      <c r="J1466" s="130" t="s">
        <v>123</v>
      </c>
      <c r="K1466" s="130">
        <v>12800</v>
      </c>
      <c r="L1466" s="138"/>
      <c r="M1466" s="130"/>
    </row>
    <row r="1467" spans="1:13" ht="14.25" hidden="1" customHeight="1" outlineLevel="1" x14ac:dyDescent="0.2">
      <c r="A1467" s="130">
        <v>70</v>
      </c>
      <c r="B1467" s="186" t="s">
        <v>468</v>
      </c>
      <c r="C1467" s="186" t="s">
        <v>102</v>
      </c>
      <c r="D1467" s="130">
        <v>3</v>
      </c>
      <c r="E1467" s="130">
        <v>1950</v>
      </c>
      <c r="F1467" s="130"/>
      <c r="G1467" s="138"/>
      <c r="H1467" s="130">
        <v>1950</v>
      </c>
      <c r="I1467" s="130">
        <v>1950</v>
      </c>
      <c r="J1467" s="130" t="s">
        <v>123</v>
      </c>
      <c r="K1467" s="130">
        <v>13000</v>
      </c>
      <c r="L1467" s="138"/>
      <c r="M1467" s="130"/>
    </row>
    <row r="1468" spans="1:13" ht="14.25" hidden="1" customHeight="1" outlineLevel="1" x14ac:dyDescent="0.2">
      <c r="A1468" s="130">
        <v>70</v>
      </c>
      <c r="B1468" s="186" t="s">
        <v>468</v>
      </c>
      <c r="C1468" s="186" t="s">
        <v>102</v>
      </c>
      <c r="D1468" s="130">
        <v>4</v>
      </c>
      <c r="E1468" s="130">
        <v>1970</v>
      </c>
      <c r="F1468" s="130"/>
      <c r="G1468" s="138"/>
      <c r="H1468" s="130">
        <v>1970</v>
      </c>
      <c r="I1468" s="130">
        <v>1970</v>
      </c>
      <c r="J1468" s="130" t="s">
        <v>123</v>
      </c>
      <c r="K1468" s="130">
        <v>13133</v>
      </c>
      <c r="L1468" s="138"/>
      <c r="M1468" s="130"/>
    </row>
    <row r="1469" spans="1:13" ht="14.25" hidden="1" customHeight="1" outlineLevel="1" x14ac:dyDescent="0.2">
      <c r="A1469" s="130">
        <v>70</v>
      </c>
      <c r="B1469" s="186" t="s">
        <v>468</v>
      </c>
      <c r="C1469" s="186" t="s">
        <v>102</v>
      </c>
      <c r="D1469" s="130">
        <v>5</v>
      </c>
      <c r="E1469" s="130">
        <v>2020</v>
      </c>
      <c r="F1469" s="130"/>
      <c r="G1469" s="138"/>
      <c r="H1469" s="130">
        <v>2020</v>
      </c>
      <c r="I1469" s="130">
        <v>2020</v>
      </c>
      <c r="J1469" s="130" t="s">
        <v>123</v>
      </c>
      <c r="K1469" s="130">
        <v>13467</v>
      </c>
      <c r="L1469" s="138"/>
      <c r="M1469" s="130"/>
    </row>
    <row r="1470" spans="1:13" ht="14.25" hidden="1" customHeight="1" outlineLevel="1" x14ac:dyDescent="0.2">
      <c r="A1470" s="130">
        <v>70</v>
      </c>
      <c r="B1470" s="186" t="s">
        <v>468</v>
      </c>
      <c r="C1470" s="186" t="s">
        <v>102</v>
      </c>
      <c r="D1470" s="130">
        <v>6</v>
      </c>
      <c r="E1470" s="130">
        <v>2050</v>
      </c>
      <c r="F1470" s="130"/>
      <c r="G1470" s="138"/>
      <c r="H1470" s="130">
        <v>2050</v>
      </c>
      <c r="I1470" s="130">
        <v>2050</v>
      </c>
      <c r="J1470" s="130" t="s">
        <v>123</v>
      </c>
      <c r="K1470" s="130">
        <v>13667</v>
      </c>
      <c r="L1470" s="138"/>
      <c r="M1470" s="130"/>
    </row>
    <row r="1471" spans="1:13" ht="14.25" hidden="1" customHeight="1" outlineLevel="1" x14ac:dyDescent="0.2">
      <c r="A1471" s="130">
        <v>70</v>
      </c>
      <c r="B1471" s="186" t="s">
        <v>468</v>
      </c>
      <c r="C1471" s="186" t="s">
        <v>102</v>
      </c>
      <c r="D1471" s="130">
        <v>7</v>
      </c>
      <c r="E1471" s="130">
        <v>2080</v>
      </c>
      <c r="F1471" s="130"/>
      <c r="G1471" s="138"/>
      <c r="H1471" s="130">
        <v>2080</v>
      </c>
      <c r="I1471" s="130">
        <v>2080</v>
      </c>
      <c r="J1471" s="130" t="s">
        <v>123</v>
      </c>
      <c r="K1471" s="130">
        <v>13867</v>
      </c>
      <c r="L1471" s="138"/>
      <c r="M1471" s="130"/>
    </row>
    <row r="1472" spans="1:13" ht="14.25" hidden="1" customHeight="1" outlineLevel="1" x14ac:dyDescent="0.2">
      <c r="A1472" s="130">
        <v>70</v>
      </c>
      <c r="B1472" s="186" t="s">
        <v>468</v>
      </c>
      <c r="C1472" s="186" t="s">
        <v>102</v>
      </c>
      <c r="D1472" s="130">
        <v>8</v>
      </c>
      <c r="E1472" s="130">
        <v>2110</v>
      </c>
      <c r="F1472" s="130"/>
      <c r="G1472" s="138"/>
      <c r="H1472" s="130">
        <v>2110</v>
      </c>
      <c r="I1472" s="130">
        <v>2110</v>
      </c>
      <c r="J1472" s="130" t="s">
        <v>123</v>
      </c>
      <c r="K1472" s="130">
        <v>14067</v>
      </c>
      <c r="L1472" s="138"/>
      <c r="M1472" s="130"/>
    </row>
    <row r="1473" spans="1:13" ht="14.25" hidden="1" customHeight="1" outlineLevel="1" x14ac:dyDescent="0.2">
      <c r="A1473" s="130">
        <v>70</v>
      </c>
      <c r="B1473" s="186" t="s">
        <v>468</v>
      </c>
      <c r="C1473" s="186" t="s">
        <v>102</v>
      </c>
      <c r="D1473" s="130">
        <v>9</v>
      </c>
      <c r="E1473" s="130">
        <v>2150</v>
      </c>
      <c r="F1473" s="130"/>
      <c r="G1473" s="138"/>
      <c r="H1473" s="130">
        <v>2150</v>
      </c>
      <c r="I1473" s="130">
        <v>2150</v>
      </c>
      <c r="J1473" s="130" t="s">
        <v>123</v>
      </c>
      <c r="K1473" s="130">
        <v>14333</v>
      </c>
      <c r="L1473" s="138"/>
      <c r="M1473" s="130"/>
    </row>
    <row r="1474" spans="1:13" ht="14.25" hidden="1" customHeight="1" outlineLevel="1" x14ac:dyDescent="0.2">
      <c r="A1474" s="130">
        <v>70</v>
      </c>
      <c r="B1474" s="186" t="s">
        <v>468</v>
      </c>
      <c r="C1474" s="186" t="s">
        <v>102</v>
      </c>
      <c r="D1474" s="130">
        <v>10</v>
      </c>
      <c r="E1474" s="130">
        <v>2180</v>
      </c>
      <c r="F1474" s="130"/>
      <c r="G1474" s="138"/>
      <c r="H1474" s="130">
        <v>2180</v>
      </c>
      <c r="I1474" s="130">
        <v>2180</v>
      </c>
      <c r="J1474" s="130" t="s">
        <v>123</v>
      </c>
      <c r="K1474" s="130">
        <v>14533</v>
      </c>
      <c r="L1474" s="138"/>
      <c r="M1474" s="130"/>
    </row>
    <row r="1475" spans="1:13" ht="14.25" hidden="1" customHeight="1" outlineLevel="1" x14ac:dyDescent="0.2">
      <c r="A1475" s="130">
        <v>70</v>
      </c>
      <c r="B1475" s="186" t="s">
        <v>468</v>
      </c>
      <c r="C1475" s="186" t="s">
        <v>102</v>
      </c>
      <c r="D1475" s="130">
        <v>11</v>
      </c>
      <c r="E1475" s="130">
        <v>2210</v>
      </c>
      <c r="F1475" s="130"/>
      <c r="G1475" s="138"/>
      <c r="H1475" s="130">
        <v>2210</v>
      </c>
      <c r="I1475" s="130">
        <v>2210</v>
      </c>
      <c r="J1475" s="130" t="s">
        <v>123</v>
      </c>
      <c r="K1475" s="130">
        <v>14733</v>
      </c>
      <c r="L1475" s="138"/>
      <c r="M1475" s="130"/>
    </row>
    <row r="1476" spans="1:13" ht="14.25" hidden="1" customHeight="1" outlineLevel="1" x14ac:dyDescent="0.2">
      <c r="A1476" s="130">
        <v>70</v>
      </c>
      <c r="B1476" s="186" t="s">
        <v>468</v>
      </c>
      <c r="C1476" s="186" t="s">
        <v>102</v>
      </c>
      <c r="D1476" s="130">
        <v>12</v>
      </c>
      <c r="E1476" s="130">
        <v>2260</v>
      </c>
      <c r="F1476" s="130"/>
      <c r="G1476" s="138"/>
      <c r="H1476" s="130">
        <v>2260</v>
      </c>
      <c r="I1476" s="130">
        <v>2260</v>
      </c>
      <c r="J1476" s="130" t="s">
        <v>123</v>
      </c>
      <c r="K1476" s="130">
        <v>15067</v>
      </c>
      <c r="L1476" s="138"/>
      <c r="M1476" s="130"/>
    </row>
    <row r="1477" spans="1:13" ht="14.25" hidden="1" customHeight="1" outlineLevel="1" x14ac:dyDescent="0.2">
      <c r="A1477" s="130">
        <v>70</v>
      </c>
      <c r="B1477" s="186" t="s">
        <v>468</v>
      </c>
      <c r="C1477" s="186" t="s">
        <v>103</v>
      </c>
      <c r="D1477" s="130">
        <v>1</v>
      </c>
      <c r="E1477" s="130">
        <v>2373</v>
      </c>
      <c r="F1477" s="130"/>
      <c r="G1477" s="138"/>
      <c r="H1477" s="130">
        <v>2373</v>
      </c>
      <c r="I1477" s="130">
        <v>2373</v>
      </c>
      <c r="J1477" s="130" t="s">
        <v>123</v>
      </c>
      <c r="K1477" s="130">
        <v>15820</v>
      </c>
      <c r="L1477" s="138"/>
      <c r="M1477" s="130"/>
    </row>
    <row r="1478" spans="1:13" ht="14.25" customHeight="1" collapsed="1" x14ac:dyDescent="0.2">
      <c r="A1478" s="128">
        <v>71</v>
      </c>
      <c r="B1478" s="185" t="s">
        <v>469</v>
      </c>
      <c r="C1478" s="185" t="s">
        <v>101</v>
      </c>
      <c r="D1478" s="128">
        <v>1</v>
      </c>
      <c r="E1478" s="128">
        <v>360</v>
      </c>
      <c r="F1478" s="128"/>
      <c r="G1478" s="137"/>
      <c r="H1478" s="128">
        <v>360</v>
      </c>
      <c r="I1478" s="128">
        <v>360</v>
      </c>
      <c r="J1478" s="128" t="s">
        <v>123</v>
      </c>
      <c r="K1478" s="128">
        <v>2400</v>
      </c>
      <c r="L1478" s="137"/>
      <c r="M1478" s="128"/>
    </row>
    <row r="1479" spans="1:13" ht="14.25" hidden="1" customHeight="1" outlineLevel="1" x14ac:dyDescent="0.2">
      <c r="A1479" s="130">
        <v>71</v>
      </c>
      <c r="B1479" s="186" t="s">
        <v>469</v>
      </c>
      <c r="C1479" s="186" t="s">
        <v>101</v>
      </c>
      <c r="D1479" s="130">
        <v>2</v>
      </c>
      <c r="E1479" s="130">
        <v>400</v>
      </c>
      <c r="F1479" s="130"/>
      <c r="G1479" s="138"/>
      <c r="H1479" s="130">
        <v>400</v>
      </c>
      <c r="I1479" s="130">
        <v>400</v>
      </c>
      <c r="J1479" s="130" t="s">
        <v>123</v>
      </c>
      <c r="K1479" s="130">
        <v>2667</v>
      </c>
      <c r="L1479" s="138"/>
      <c r="M1479" s="130"/>
    </row>
    <row r="1480" spans="1:13" ht="14.25" hidden="1" customHeight="1" outlineLevel="1" x14ac:dyDescent="0.2">
      <c r="A1480" s="130">
        <v>71</v>
      </c>
      <c r="B1480" s="186" t="s">
        <v>469</v>
      </c>
      <c r="C1480" s="186" t="s">
        <v>101</v>
      </c>
      <c r="D1480" s="130">
        <v>3</v>
      </c>
      <c r="E1480" s="130">
        <v>450</v>
      </c>
      <c r="F1480" s="130"/>
      <c r="G1480" s="138"/>
      <c r="H1480" s="130">
        <v>450</v>
      </c>
      <c r="I1480" s="130">
        <v>450</v>
      </c>
      <c r="J1480" s="130" t="s">
        <v>123</v>
      </c>
      <c r="K1480" s="130">
        <v>3000</v>
      </c>
      <c r="L1480" s="138"/>
      <c r="M1480" s="130"/>
    </row>
    <row r="1481" spans="1:13" ht="14.25" hidden="1" customHeight="1" outlineLevel="1" x14ac:dyDescent="0.2">
      <c r="A1481" s="130">
        <v>71</v>
      </c>
      <c r="B1481" s="186" t="s">
        <v>469</v>
      </c>
      <c r="C1481" s="186" t="s">
        <v>101</v>
      </c>
      <c r="D1481" s="130">
        <v>4</v>
      </c>
      <c r="E1481" s="130">
        <v>490</v>
      </c>
      <c r="F1481" s="130"/>
      <c r="G1481" s="138"/>
      <c r="H1481" s="130">
        <v>490</v>
      </c>
      <c r="I1481" s="130">
        <v>490</v>
      </c>
      <c r="J1481" s="130" t="s">
        <v>123</v>
      </c>
      <c r="K1481" s="130">
        <v>3267</v>
      </c>
      <c r="L1481" s="138"/>
      <c r="M1481" s="130"/>
    </row>
    <row r="1482" spans="1:13" ht="14.25" hidden="1" customHeight="1" outlineLevel="1" x14ac:dyDescent="0.2">
      <c r="A1482" s="130">
        <v>71</v>
      </c>
      <c r="B1482" s="186" t="s">
        <v>469</v>
      </c>
      <c r="C1482" s="186" t="s">
        <v>101</v>
      </c>
      <c r="D1482" s="130">
        <v>5</v>
      </c>
      <c r="E1482" s="130">
        <v>540</v>
      </c>
      <c r="F1482" s="130"/>
      <c r="G1482" s="138"/>
      <c r="H1482" s="130">
        <v>540</v>
      </c>
      <c r="I1482" s="130">
        <v>540</v>
      </c>
      <c r="J1482" s="130" t="s">
        <v>123</v>
      </c>
      <c r="K1482" s="130">
        <v>3600</v>
      </c>
      <c r="L1482" s="138"/>
      <c r="M1482" s="130"/>
    </row>
    <row r="1483" spans="1:13" ht="14.25" hidden="1" customHeight="1" outlineLevel="1" x14ac:dyDescent="0.2">
      <c r="A1483" s="130">
        <v>71</v>
      </c>
      <c r="B1483" s="186" t="s">
        <v>469</v>
      </c>
      <c r="C1483" s="186" t="s">
        <v>101</v>
      </c>
      <c r="D1483" s="130">
        <v>6</v>
      </c>
      <c r="E1483" s="130">
        <v>590</v>
      </c>
      <c r="F1483" s="130"/>
      <c r="G1483" s="138"/>
      <c r="H1483" s="130">
        <v>590</v>
      </c>
      <c r="I1483" s="130">
        <v>590</v>
      </c>
      <c r="J1483" s="130" t="s">
        <v>123</v>
      </c>
      <c r="K1483" s="130">
        <v>3933</v>
      </c>
      <c r="L1483" s="138"/>
      <c r="M1483" s="130"/>
    </row>
    <row r="1484" spans="1:13" ht="14.25" hidden="1" customHeight="1" outlineLevel="1" x14ac:dyDescent="0.2">
      <c r="A1484" s="130">
        <v>71</v>
      </c>
      <c r="B1484" s="186" t="s">
        <v>469</v>
      </c>
      <c r="C1484" s="186" t="s">
        <v>101</v>
      </c>
      <c r="D1484" s="130">
        <v>7</v>
      </c>
      <c r="E1484" s="130">
        <v>640</v>
      </c>
      <c r="F1484" s="130"/>
      <c r="G1484" s="138"/>
      <c r="H1484" s="130">
        <v>640</v>
      </c>
      <c r="I1484" s="130">
        <v>640</v>
      </c>
      <c r="J1484" s="130" t="s">
        <v>123</v>
      </c>
      <c r="K1484" s="130">
        <v>4267</v>
      </c>
      <c r="L1484" s="138"/>
      <c r="M1484" s="130"/>
    </row>
    <row r="1485" spans="1:13" ht="14.25" hidden="1" customHeight="1" outlineLevel="1" x14ac:dyDescent="0.2">
      <c r="A1485" s="130">
        <v>71</v>
      </c>
      <c r="B1485" s="186" t="s">
        <v>469</v>
      </c>
      <c r="C1485" s="186" t="s">
        <v>101</v>
      </c>
      <c r="D1485" s="130">
        <v>8</v>
      </c>
      <c r="E1485" s="130">
        <v>700</v>
      </c>
      <c r="F1485" s="130"/>
      <c r="G1485" s="138"/>
      <c r="H1485" s="130">
        <v>700</v>
      </c>
      <c r="I1485" s="130">
        <v>700</v>
      </c>
      <c r="J1485" s="130" t="s">
        <v>123</v>
      </c>
      <c r="K1485" s="130">
        <v>4667</v>
      </c>
      <c r="L1485" s="138"/>
      <c r="M1485" s="130"/>
    </row>
    <row r="1486" spans="1:13" ht="14.25" hidden="1" customHeight="1" outlineLevel="1" x14ac:dyDescent="0.2">
      <c r="A1486" s="130">
        <v>71</v>
      </c>
      <c r="B1486" s="186" t="s">
        <v>469</v>
      </c>
      <c r="C1486" s="186" t="s">
        <v>101</v>
      </c>
      <c r="D1486" s="130">
        <v>9</v>
      </c>
      <c r="E1486" s="130">
        <v>790</v>
      </c>
      <c r="F1486" s="130"/>
      <c r="G1486" s="138"/>
      <c r="H1486" s="130">
        <v>790</v>
      </c>
      <c r="I1486" s="130">
        <v>790</v>
      </c>
      <c r="J1486" s="130" t="s">
        <v>123</v>
      </c>
      <c r="K1486" s="130">
        <v>5267</v>
      </c>
      <c r="L1486" s="138"/>
      <c r="M1486" s="130"/>
    </row>
    <row r="1487" spans="1:13" ht="14.25" hidden="1" customHeight="1" outlineLevel="1" x14ac:dyDescent="0.2">
      <c r="A1487" s="130">
        <v>71</v>
      </c>
      <c r="B1487" s="186" t="s">
        <v>469</v>
      </c>
      <c r="C1487" s="186" t="s">
        <v>101</v>
      </c>
      <c r="D1487" s="130">
        <v>10</v>
      </c>
      <c r="E1487" s="130">
        <v>860</v>
      </c>
      <c r="F1487" s="130"/>
      <c r="G1487" s="138"/>
      <c r="H1487" s="130">
        <v>860</v>
      </c>
      <c r="I1487" s="130">
        <v>860</v>
      </c>
      <c r="J1487" s="130" t="s">
        <v>123</v>
      </c>
      <c r="K1487" s="130">
        <v>5733</v>
      </c>
      <c r="L1487" s="138"/>
      <c r="M1487" s="130"/>
    </row>
    <row r="1488" spans="1:13" ht="14.25" hidden="1" customHeight="1" outlineLevel="1" x14ac:dyDescent="0.2">
      <c r="A1488" s="130">
        <v>71</v>
      </c>
      <c r="B1488" s="186" t="s">
        <v>469</v>
      </c>
      <c r="C1488" s="186" t="s">
        <v>101</v>
      </c>
      <c r="D1488" s="130">
        <v>11</v>
      </c>
      <c r="E1488" s="130">
        <v>950</v>
      </c>
      <c r="F1488" s="130"/>
      <c r="G1488" s="138"/>
      <c r="H1488" s="130">
        <v>950</v>
      </c>
      <c r="I1488" s="130">
        <v>950</v>
      </c>
      <c r="J1488" s="130" t="s">
        <v>123</v>
      </c>
      <c r="K1488" s="130">
        <v>6333</v>
      </c>
      <c r="L1488" s="138"/>
      <c r="M1488" s="130"/>
    </row>
    <row r="1489" spans="1:13" ht="14.25" hidden="1" customHeight="1" outlineLevel="1" x14ac:dyDescent="0.2">
      <c r="A1489" s="130">
        <v>71</v>
      </c>
      <c r="B1489" s="186" t="s">
        <v>469</v>
      </c>
      <c r="C1489" s="186" t="s">
        <v>101</v>
      </c>
      <c r="D1489" s="130">
        <v>12</v>
      </c>
      <c r="E1489" s="130">
        <v>1050</v>
      </c>
      <c r="F1489" s="130"/>
      <c r="G1489" s="138"/>
      <c r="H1489" s="130">
        <v>1050</v>
      </c>
      <c r="I1489" s="130">
        <v>1050</v>
      </c>
      <c r="J1489" s="130" t="s">
        <v>123</v>
      </c>
      <c r="K1489" s="130">
        <v>7000</v>
      </c>
      <c r="L1489" s="138"/>
      <c r="M1489" s="130"/>
    </row>
    <row r="1490" spans="1:13" ht="14.25" hidden="1" customHeight="1" outlineLevel="1" x14ac:dyDescent="0.2">
      <c r="A1490" s="130">
        <v>71</v>
      </c>
      <c r="B1490" s="186" t="s">
        <v>469</v>
      </c>
      <c r="C1490" s="186" t="s">
        <v>102</v>
      </c>
      <c r="D1490" s="130">
        <v>1</v>
      </c>
      <c r="E1490" s="130">
        <v>1050</v>
      </c>
      <c r="F1490" s="130"/>
      <c r="G1490" s="138"/>
      <c r="H1490" s="130">
        <v>1050</v>
      </c>
      <c r="I1490" s="130">
        <v>1050</v>
      </c>
      <c r="J1490" s="130" t="s">
        <v>123</v>
      </c>
      <c r="K1490" s="130">
        <v>7000</v>
      </c>
      <c r="L1490" s="138"/>
      <c r="M1490" s="130"/>
    </row>
    <row r="1491" spans="1:13" ht="14.25" hidden="1" customHeight="1" outlineLevel="1" x14ac:dyDescent="0.2">
      <c r="A1491" s="130">
        <v>71</v>
      </c>
      <c r="B1491" s="186" t="s">
        <v>469</v>
      </c>
      <c r="C1491" s="186" t="s">
        <v>102</v>
      </c>
      <c r="D1491" s="130">
        <v>2</v>
      </c>
      <c r="E1491" s="130">
        <v>1060</v>
      </c>
      <c r="F1491" s="130"/>
      <c r="G1491" s="138"/>
      <c r="H1491" s="130">
        <v>1060</v>
      </c>
      <c r="I1491" s="130">
        <v>1060</v>
      </c>
      <c r="J1491" s="130" t="s">
        <v>123</v>
      </c>
      <c r="K1491" s="130">
        <v>7067</v>
      </c>
      <c r="L1491" s="138"/>
      <c r="M1491" s="130"/>
    </row>
    <row r="1492" spans="1:13" ht="14.25" hidden="1" customHeight="1" outlineLevel="1" x14ac:dyDescent="0.2">
      <c r="A1492" s="130">
        <v>71</v>
      </c>
      <c r="B1492" s="186" t="s">
        <v>469</v>
      </c>
      <c r="C1492" s="186" t="s">
        <v>102</v>
      </c>
      <c r="D1492" s="130">
        <v>3</v>
      </c>
      <c r="E1492" s="130">
        <v>1080</v>
      </c>
      <c r="F1492" s="130"/>
      <c r="G1492" s="138"/>
      <c r="H1492" s="130">
        <v>1080</v>
      </c>
      <c r="I1492" s="130">
        <v>1080</v>
      </c>
      <c r="J1492" s="130" t="s">
        <v>123</v>
      </c>
      <c r="K1492" s="130">
        <v>7200</v>
      </c>
      <c r="L1492" s="138"/>
      <c r="M1492" s="130"/>
    </row>
    <row r="1493" spans="1:13" ht="14.25" hidden="1" customHeight="1" outlineLevel="1" x14ac:dyDescent="0.2">
      <c r="A1493" s="130">
        <v>71</v>
      </c>
      <c r="B1493" s="186" t="s">
        <v>469</v>
      </c>
      <c r="C1493" s="186" t="s">
        <v>102</v>
      </c>
      <c r="D1493" s="130">
        <v>4</v>
      </c>
      <c r="E1493" s="130">
        <v>1090</v>
      </c>
      <c r="F1493" s="130"/>
      <c r="G1493" s="138"/>
      <c r="H1493" s="130">
        <v>1090</v>
      </c>
      <c r="I1493" s="130">
        <v>1090</v>
      </c>
      <c r="J1493" s="130" t="s">
        <v>123</v>
      </c>
      <c r="K1493" s="130">
        <v>7267</v>
      </c>
      <c r="L1493" s="138"/>
      <c r="M1493" s="130"/>
    </row>
    <row r="1494" spans="1:13" ht="14.25" hidden="1" customHeight="1" outlineLevel="1" x14ac:dyDescent="0.2">
      <c r="A1494" s="130">
        <v>71</v>
      </c>
      <c r="B1494" s="186" t="s">
        <v>469</v>
      </c>
      <c r="C1494" s="186" t="s">
        <v>102</v>
      </c>
      <c r="D1494" s="130">
        <v>5</v>
      </c>
      <c r="E1494" s="130">
        <v>1120</v>
      </c>
      <c r="F1494" s="130"/>
      <c r="G1494" s="138"/>
      <c r="H1494" s="130">
        <v>1120</v>
      </c>
      <c r="I1494" s="130">
        <v>1120</v>
      </c>
      <c r="J1494" s="130" t="s">
        <v>123</v>
      </c>
      <c r="K1494" s="130">
        <v>7467</v>
      </c>
      <c r="L1494" s="138"/>
      <c r="M1494" s="130"/>
    </row>
    <row r="1495" spans="1:13" ht="14.25" hidden="1" customHeight="1" outlineLevel="1" x14ac:dyDescent="0.2">
      <c r="A1495" s="130">
        <v>71</v>
      </c>
      <c r="B1495" s="186" t="s">
        <v>469</v>
      </c>
      <c r="C1495" s="186" t="s">
        <v>102</v>
      </c>
      <c r="D1495" s="130">
        <v>6</v>
      </c>
      <c r="E1495" s="130">
        <v>1140</v>
      </c>
      <c r="F1495" s="130"/>
      <c r="G1495" s="138"/>
      <c r="H1495" s="130">
        <v>1140</v>
      </c>
      <c r="I1495" s="130">
        <v>1140</v>
      </c>
      <c r="J1495" s="130" t="s">
        <v>123</v>
      </c>
      <c r="K1495" s="130">
        <v>7600</v>
      </c>
      <c r="L1495" s="138"/>
      <c r="M1495" s="130"/>
    </row>
    <row r="1496" spans="1:13" ht="14.25" hidden="1" customHeight="1" outlineLevel="1" x14ac:dyDescent="0.2">
      <c r="A1496" s="130">
        <v>71</v>
      </c>
      <c r="B1496" s="186" t="s">
        <v>469</v>
      </c>
      <c r="C1496" s="186" t="s">
        <v>102</v>
      </c>
      <c r="D1496" s="130">
        <v>7</v>
      </c>
      <c r="E1496" s="130">
        <v>1150</v>
      </c>
      <c r="F1496" s="130"/>
      <c r="G1496" s="138"/>
      <c r="H1496" s="130">
        <v>1150</v>
      </c>
      <c r="I1496" s="130">
        <v>1150</v>
      </c>
      <c r="J1496" s="130" t="s">
        <v>123</v>
      </c>
      <c r="K1496" s="130">
        <v>7667</v>
      </c>
      <c r="L1496" s="138"/>
      <c r="M1496" s="130"/>
    </row>
    <row r="1497" spans="1:13" ht="14.25" hidden="1" customHeight="1" outlineLevel="1" x14ac:dyDescent="0.2">
      <c r="A1497" s="130">
        <v>71</v>
      </c>
      <c r="B1497" s="186" t="s">
        <v>469</v>
      </c>
      <c r="C1497" s="186" t="s">
        <v>102</v>
      </c>
      <c r="D1497" s="130">
        <v>8</v>
      </c>
      <c r="E1497" s="130">
        <v>1170</v>
      </c>
      <c r="F1497" s="130"/>
      <c r="G1497" s="138"/>
      <c r="H1497" s="130">
        <v>1170</v>
      </c>
      <c r="I1497" s="130">
        <v>1170</v>
      </c>
      <c r="J1497" s="130" t="s">
        <v>123</v>
      </c>
      <c r="K1497" s="130">
        <v>7800</v>
      </c>
      <c r="L1497" s="138"/>
      <c r="M1497" s="130"/>
    </row>
    <row r="1498" spans="1:13" ht="14.25" hidden="1" customHeight="1" outlineLevel="1" x14ac:dyDescent="0.2">
      <c r="A1498" s="130">
        <v>71</v>
      </c>
      <c r="B1498" s="186" t="s">
        <v>469</v>
      </c>
      <c r="C1498" s="186" t="s">
        <v>102</v>
      </c>
      <c r="D1498" s="130">
        <v>9</v>
      </c>
      <c r="E1498" s="130">
        <v>1190</v>
      </c>
      <c r="F1498" s="130"/>
      <c r="G1498" s="138"/>
      <c r="H1498" s="130">
        <v>1190</v>
      </c>
      <c r="I1498" s="130">
        <v>1190</v>
      </c>
      <c r="J1498" s="130" t="s">
        <v>123</v>
      </c>
      <c r="K1498" s="130">
        <v>7933</v>
      </c>
      <c r="L1498" s="138"/>
      <c r="M1498" s="130"/>
    </row>
    <row r="1499" spans="1:13" ht="14.25" hidden="1" customHeight="1" outlineLevel="1" x14ac:dyDescent="0.2">
      <c r="A1499" s="130">
        <v>71</v>
      </c>
      <c r="B1499" s="186" t="s">
        <v>469</v>
      </c>
      <c r="C1499" s="186" t="s">
        <v>102</v>
      </c>
      <c r="D1499" s="130">
        <v>10</v>
      </c>
      <c r="E1499" s="130">
        <v>1210</v>
      </c>
      <c r="F1499" s="130"/>
      <c r="G1499" s="138"/>
      <c r="H1499" s="130">
        <v>1210</v>
      </c>
      <c r="I1499" s="130">
        <v>1210</v>
      </c>
      <c r="J1499" s="130" t="s">
        <v>123</v>
      </c>
      <c r="K1499" s="130">
        <v>8067</v>
      </c>
      <c r="L1499" s="138"/>
      <c r="M1499" s="130"/>
    </row>
    <row r="1500" spans="1:13" ht="14.25" hidden="1" customHeight="1" outlineLevel="1" x14ac:dyDescent="0.2">
      <c r="A1500" s="130">
        <v>71</v>
      </c>
      <c r="B1500" s="186" t="s">
        <v>469</v>
      </c>
      <c r="C1500" s="186" t="s">
        <v>102</v>
      </c>
      <c r="D1500" s="130">
        <v>11</v>
      </c>
      <c r="E1500" s="130">
        <v>1230</v>
      </c>
      <c r="F1500" s="130"/>
      <c r="G1500" s="138"/>
      <c r="H1500" s="130">
        <v>1230</v>
      </c>
      <c r="I1500" s="130">
        <v>1230</v>
      </c>
      <c r="J1500" s="130" t="s">
        <v>123</v>
      </c>
      <c r="K1500" s="130">
        <v>8200</v>
      </c>
      <c r="L1500" s="138"/>
      <c r="M1500" s="130"/>
    </row>
    <row r="1501" spans="1:13" ht="14.25" hidden="1" customHeight="1" outlineLevel="1" x14ac:dyDescent="0.2">
      <c r="A1501" s="130">
        <v>71</v>
      </c>
      <c r="B1501" s="186" t="s">
        <v>469</v>
      </c>
      <c r="C1501" s="186" t="s">
        <v>102</v>
      </c>
      <c r="D1501" s="130">
        <v>12</v>
      </c>
      <c r="E1501" s="130">
        <v>1260</v>
      </c>
      <c r="F1501" s="130"/>
      <c r="G1501" s="138"/>
      <c r="H1501" s="130">
        <v>1260</v>
      </c>
      <c r="I1501" s="130">
        <v>1260</v>
      </c>
      <c r="J1501" s="130" t="s">
        <v>123</v>
      </c>
      <c r="K1501" s="130">
        <v>8400</v>
      </c>
      <c r="L1501" s="138"/>
      <c r="M1501" s="130"/>
    </row>
    <row r="1502" spans="1:13" ht="14.25" hidden="1" customHeight="1" outlineLevel="1" x14ac:dyDescent="0.2">
      <c r="A1502" s="130">
        <v>71</v>
      </c>
      <c r="B1502" s="186" t="s">
        <v>469</v>
      </c>
      <c r="C1502" s="186" t="s">
        <v>103</v>
      </c>
      <c r="D1502" s="130">
        <v>1</v>
      </c>
      <c r="E1502" s="130">
        <v>1323</v>
      </c>
      <c r="F1502" s="130"/>
      <c r="G1502" s="138"/>
      <c r="H1502" s="130">
        <v>1323</v>
      </c>
      <c r="I1502" s="130">
        <v>1323</v>
      </c>
      <c r="J1502" s="130" t="s">
        <v>123</v>
      </c>
      <c r="K1502" s="130">
        <v>8820</v>
      </c>
      <c r="L1502" s="138"/>
      <c r="M1502" s="130"/>
    </row>
    <row r="1503" spans="1:13" ht="14.25" customHeight="1" collapsed="1" x14ac:dyDescent="0.2">
      <c r="A1503" s="128">
        <v>74</v>
      </c>
      <c r="B1503" s="185" t="s">
        <v>470</v>
      </c>
      <c r="C1503" s="185" t="s">
        <v>101</v>
      </c>
      <c r="D1503" s="128">
        <v>1</v>
      </c>
      <c r="E1503" s="128">
        <v>455</v>
      </c>
      <c r="F1503" s="128"/>
      <c r="G1503" s="137"/>
      <c r="H1503" s="128">
        <v>3185</v>
      </c>
      <c r="I1503" s="128">
        <v>3185</v>
      </c>
      <c r="J1503" s="128" t="s">
        <v>123</v>
      </c>
      <c r="K1503" s="128">
        <v>398</v>
      </c>
      <c r="L1503" s="137"/>
      <c r="M1503" s="128"/>
    </row>
    <row r="1504" spans="1:13" ht="14.25" hidden="1" customHeight="1" outlineLevel="1" x14ac:dyDescent="0.2">
      <c r="A1504" s="130">
        <v>74</v>
      </c>
      <c r="B1504" s="186" t="s">
        <v>470</v>
      </c>
      <c r="C1504" s="186" t="s">
        <v>101</v>
      </c>
      <c r="D1504" s="130">
        <v>2</v>
      </c>
      <c r="E1504" s="130">
        <v>500</v>
      </c>
      <c r="F1504" s="130"/>
      <c r="G1504" s="138"/>
      <c r="H1504" s="130">
        <v>3500</v>
      </c>
      <c r="I1504" s="130">
        <v>3500</v>
      </c>
      <c r="J1504" s="130" t="s">
        <v>123</v>
      </c>
      <c r="K1504" s="130">
        <v>438</v>
      </c>
      <c r="L1504" s="138"/>
      <c r="M1504" s="130"/>
    </row>
    <row r="1505" spans="1:13" ht="14.25" hidden="1" customHeight="1" outlineLevel="1" x14ac:dyDescent="0.2">
      <c r="A1505" s="130">
        <v>74</v>
      </c>
      <c r="B1505" s="186" t="s">
        <v>470</v>
      </c>
      <c r="C1505" s="186" t="s">
        <v>101</v>
      </c>
      <c r="D1505" s="130">
        <v>3</v>
      </c>
      <c r="E1505" s="130">
        <v>550</v>
      </c>
      <c r="F1505" s="130"/>
      <c r="G1505" s="138"/>
      <c r="H1505" s="130">
        <v>3850</v>
      </c>
      <c r="I1505" s="130">
        <v>3850</v>
      </c>
      <c r="J1505" s="130" t="s">
        <v>123</v>
      </c>
      <c r="K1505" s="130">
        <v>481</v>
      </c>
      <c r="L1505" s="138"/>
      <c r="M1505" s="130"/>
    </row>
    <row r="1506" spans="1:13" ht="14.25" hidden="1" customHeight="1" outlineLevel="1" x14ac:dyDescent="0.2">
      <c r="A1506" s="130">
        <v>74</v>
      </c>
      <c r="B1506" s="186" t="s">
        <v>470</v>
      </c>
      <c r="C1506" s="186" t="s">
        <v>101</v>
      </c>
      <c r="D1506" s="130">
        <v>4</v>
      </c>
      <c r="E1506" s="130">
        <v>605</v>
      </c>
      <c r="F1506" s="130"/>
      <c r="G1506" s="138"/>
      <c r="H1506" s="130">
        <v>4235</v>
      </c>
      <c r="I1506" s="130">
        <v>4235</v>
      </c>
      <c r="J1506" s="130" t="s">
        <v>123</v>
      </c>
      <c r="K1506" s="130">
        <v>529</v>
      </c>
      <c r="L1506" s="138"/>
      <c r="M1506" s="130"/>
    </row>
    <row r="1507" spans="1:13" ht="14.25" hidden="1" customHeight="1" outlineLevel="1" x14ac:dyDescent="0.2">
      <c r="A1507" s="130">
        <v>74</v>
      </c>
      <c r="B1507" s="186" t="s">
        <v>470</v>
      </c>
      <c r="C1507" s="186" t="s">
        <v>101</v>
      </c>
      <c r="D1507" s="130">
        <v>5</v>
      </c>
      <c r="E1507" s="130">
        <v>665</v>
      </c>
      <c r="F1507" s="130"/>
      <c r="G1507" s="138"/>
      <c r="H1507" s="130">
        <v>4655</v>
      </c>
      <c r="I1507" s="130">
        <v>4655</v>
      </c>
      <c r="J1507" s="130" t="s">
        <v>123</v>
      </c>
      <c r="K1507" s="130">
        <v>582</v>
      </c>
      <c r="L1507" s="138"/>
      <c r="M1507" s="130"/>
    </row>
    <row r="1508" spans="1:13" ht="14.25" hidden="1" customHeight="1" outlineLevel="1" x14ac:dyDescent="0.2">
      <c r="A1508" s="130">
        <v>74</v>
      </c>
      <c r="B1508" s="186" t="s">
        <v>470</v>
      </c>
      <c r="C1508" s="186" t="s">
        <v>101</v>
      </c>
      <c r="D1508" s="130">
        <v>6</v>
      </c>
      <c r="E1508" s="130">
        <v>730</v>
      </c>
      <c r="F1508" s="130"/>
      <c r="G1508" s="138"/>
      <c r="H1508" s="130">
        <v>5110</v>
      </c>
      <c r="I1508" s="130">
        <v>5110</v>
      </c>
      <c r="J1508" s="130" t="s">
        <v>123</v>
      </c>
      <c r="K1508" s="130">
        <v>639</v>
      </c>
      <c r="L1508" s="138"/>
      <c r="M1508" s="130"/>
    </row>
    <row r="1509" spans="1:13" ht="14.25" hidden="1" customHeight="1" outlineLevel="1" x14ac:dyDescent="0.2">
      <c r="A1509" s="130">
        <v>74</v>
      </c>
      <c r="B1509" s="186" t="s">
        <v>470</v>
      </c>
      <c r="C1509" s="186" t="s">
        <v>101</v>
      </c>
      <c r="D1509" s="130">
        <v>7</v>
      </c>
      <c r="E1509" s="130">
        <v>805</v>
      </c>
      <c r="F1509" s="130"/>
      <c r="G1509" s="138"/>
      <c r="H1509" s="130">
        <v>5635</v>
      </c>
      <c r="I1509" s="130">
        <v>5635</v>
      </c>
      <c r="J1509" s="130" t="s">
        <v>123</v>
      </c>
      <c r="K1509" s="130">
        <v>704</v>
      </c>
      <c r="L1509" s="138"/>
      <c r="M1509" s="130"/>
    </row>
    <row r="1510" spans="1:13" ht="14.25" hidden="1" customHeight="1" outlineLevel="1" x14ac:dyDescent="0.2">
      <c r="A1510" s="130">
        <v>74</v>
      </c>
      <c r="B1510" s="186" t="s">
        <v>470</v>
      </c>
      <c r="C1510" s="186" t="s">
        <v>101</v>
      </c>
      <c r="D1510" s="130">
        <v>8</v>
      </c>
      <c r="E1510" s="130">
        <v>885</v>
      </c>
      <c r="F1510" s="130"/>
      <c r="G1510" s="138"/>
      <c r="H1510" s="130">
        <v>6195</v>
      </c>
      <c r="I1510" s="130">
        <v>6195</v>
      </c>
      <c r="J1510" s="130" t="s">
        <v>123</v>
      </c>
      <c r="K1510" s="130">
        <v>774</v>
      </c>
      <c r="L1510" s="138"/>
      <c r="M1510" s="130"/>
    </row>
    <row r="1511" spans="1:13" ht="14.25" hidden="1" customHeight="1" outlineLevel="1" x14ac:dyDescent="0.2">
      <c r="A1511" s="130">
        <v>74</v>
      </c>
      <c r="B1511" s="186" t="s">
        <v>470</v>
      </c>
      <c r="C1511" s="186" t="s">
        <v>101</v>
      </c>
      <c r="D1511" s="130">
        <v>9</v>
      </c>
      <c r="E1511" s="130">
        <v>970</v>
      </c>
      <c r="F1511" s="130"/>
      <c r="G1511" s="138"/>
      <c r="H1511" s="130">
        <v>6790</v>
      </c>
      <c r="I1511" s="130">
        <v>6790</v>
      </c>
      <c r="J1511" s="130" t="s">
        <v>123</v>
      </c>
      <c r="K1511" s="130">
        <v>849</v>
      </c>
      <c r="L1511" s="138"/>
      <c r="M1511" s="130"/>
    </row>
    <row r="1512" spans="1:13" ht="14.25" hidden="1" customHeight="1" outlineLevel="1" x14ac:dyDescent="0.2">
      <c r="A1512" s="130">
        <v>74</v>
      </c>
      <c r="B1512" s="186" t="s">
        <v>470</v>
      </c>
      <c r="C1512" s="186" t="s">
        <v>101</v>
      </c>
      <c r="D1512" s="130">
        <v>10</v>
      </c>
      <c r="E1512" s="130">
        <v>1070</v>
      </c>
      <c r="F1512" s="130"/>
      <c r="G1512" s="138"/>
      <c r="H1512" s="130">
        <v>7490</v>
      </c>
      <c r="I1512" s="130">
        <v>7490</v>
      </c>
      <c r="J1512" s="130" t="s">
        <v>123</v>
      </c>
      <c r="K1512" s="130">
        <v>936</v>
      </c>
      <c r="L1512" s="138"/>
      <c r="M1512" s="130"/>
    </row>
    <row r="1513" spans="1:13" ht="14.25" hidden="1" customHeight="1" outlineLevel="1" x14ac:dyDescent="0.2">
      <c r="A1513" s="130">
        <v>74</v>
      </c>
      <c r="B1513" s="186" t="s">
        <v>470</v>
      </c>
      <c r="C1513" s="186" t="s">
        <v>101</v>
      </c>
      <c r="D1513" s="130">
        <v>11</v>
      </c>
      <c r="E1513" s="130">
        <v>1180</v>
      </c>
      <c r="F1513" s="130"/>
      <c r="G1513" s="138"/>
      <c r="H1513" s="130">
        <v>8260</v>
      </c>
      <c r="I1513" s="130">
        <v>8260</v>
      </c>
      <c r="J1513" s="130" t="s">
        <v>123</v>
      </c>
      <c r="K1513" s="130">
        <v>1032</v>
      </c>
      <c r="L1513" s="138"/>
      <c r="M1513" s="130"/>
    </row>
    <row r="1514" spans="1:13" ht="14.25" hidden="1" customHeight="1" outlineLevel="1" x14ac:dyDescent="0.2">
      <c r="A1514" s="130">
        <v>74</v>
      </c>
      <c r="B1514" s="186" t="s">
        <v>470</v>
      </c>
      <c r="C1514" s="186" t="s">
        <v>101</v>
      </c>
      <c r="D1514" s="130">
        <v>12</v>
      </c>
      <c r="E1514" s="130">
        <v>1295</v>
      </c>
      <c r="F1514" s="130"/>
      <c r="G1514" s="138"/>
      <c r="H1514" s="130">
        <v>9065</v>
      </c>
      <c r="I1514" s="130">
        <v>9065</v>
      </c>
      <c r="J1514" s="130" t="s">
        <v>123</v>
      </c>
      <c r="K1514" s="130">
        <v>1133</v>
      </c>
      <c r="L1514" s="138"/>
      <c r="M1514" s="130"/>
    </row>
    <row r="1515" spans="1:13" ht="14.25" hidden="1" customHeight="1" outlineLevel="1" x14ac:dyDescent="0.2">
      <c r="A1515" s="130">
        <v>74</v>
      </c>
      <c r="B1515" s="186" t="s">
        <v>470</v>
      </c>
      <c r="C1515" s="186" t="s">
        <v>102</v>
      </c>
      <c r="D1515" s="130">
        <v>1</v>
      </c>
      <c r="E1515" s="130">
        <v>1295</v>
      </c>
      <c r="F1515" s="130"/>
      <c r="G1515" s="138"/>
      <c r="H1515" s="130">
        <v>9065</v>
      </c>
      <c r="I1515" s="130">
        <v>9065</v>
      </c>
      <c r="J1515" s="130" t="s">
        <v>123</v>
      </c>
      <c r="K1515" s="130">
        <v>1133</v>
      </c>
      <c r="L1515" s="138"/>
      <c r="M1515" s="130"/>
    </row>
    <row r="1516" spans="1:13" ht="14.25" hidden="1" customHeight="1" outlineLevel="1" x14ac:dyDescent="0.2">
      <c r="A1516" s="130">
        <v>74</v>
      </c>
      <c r="B1516" s="186" t="s">
        <v>470</v>
      </c>
      <c r="C1516" s="186" t="s">
        <v>102</v>
      </c>
      <c r="D1516" s="130">
        <v>2</v>
      </c>
      <c r="E1516" s="130">
        <v>1320</v>
      </c>
      <c r="F1516" s="130"/>
      <c r="G1516" s="138"/>
      <c r="H1516" s="130">
        <v>9240</v>
      </c>
      <c r="I1516" s="130">
        <v>9240</v>
      </c>
      <c r="J1516" s="130" t="s">
        <v>123</v>
      </c>
      <c r="K1516" s="130">
        <v>1155</v>
      </c>
      <c r="L1516" s="138"/>
      <c r="M1516" s="130"/>
    </row>
    <row r="1517" spans="1:13" ht="14.25" hidden="1" customHeight="1" outlineLevel="1" x14ac:dyDescent="0.2">
      <c r="A1517" s="130">
        <v>74</v>
      </c>
      <c r="B1517" s="186" t="s">
        <v>470</v>
      </c>
      <c r="C1517" s="186" t="s">
        <v>102</v>
      </c>
      <c r="D1517" s="130">
        <v>3</v>
      </c>
      <c r="E1517" s="130">
        <v>1340</v>
      </c>
      <c r="F1517" s="130"/>
      <c r="G1517" s="138"/>
      <c r="H1517" s="130">
        <v>9380</v>
      </c>
      <c r="I1517" s="130">
        <v>9380</v>
      </c>
      <c r="J1517" s="130" t="s">
        <v>123</v>
      </c>
      <c r="K1517" s="130">
        <v>1172</v>
      </c>
      <c r="L1517" s="138"/>
      <c r="M1517" s="130"/>
    </row>
    <row r="1518" spans="1:13" ht="14.25" hidden="1" customHeight="1" outlineLevel="1" x14ac:dyDescent="0.2">
      <c r="A1518" s="130">
        <v>74</v>
      </c>
      <c r="B1518" s="186" t="s">
        <v>470</v>
      </c>
      <c r="C1518" s="186" t="s">
        <v>102</v>
      </c>
      <c r="D1518" s="130">
        <v>4</v>
      </c>
      <c r="E1518" s="130">
        <v>1365</v>
      </c>
      <c r="F1518" s="130"/>
      <c r="G1518" s="138"/>
      <c r="H1518" s="130">
        <v>9555</v>
      </c>
      <c r="I1518" s="130">
        <v>9555</v>
      </c>
      <c r="J1518" s="130" t="s">
        <v>123</v>
      </c>
      <c r="K1518" s="130">
        <v>1194</v>
      </c>
      <c r="L1518" s="138"/>
      <c r="M1518" s="130"/>
    </row>
    <row r="1519" spans="1:13" ht="14.25" hidden="1" customHeight="1" outlineLevel="1" x14ac:dyDescent="0.2">
      <c r="A1519" s="130">
        <v>74</v>
      </c>
      <c r="B1519" s="186" t="s">
        <v>470</v>
      </c>
      <c r="C1519" s="186" t="s">
        <v>102</v>
      </c>
      <c r="D1519" s="130">
        <v>5</v>
      </c>
      <c r="E1519" s="130">
        <v>1390</v>
      </c>
      <c r="F1519" s="130"/>
      <c r="G1519" s="138"/>
      <c r="H1519" s="130">
        <v>9730</v>
      </c>
      <c r="I1519" s="130">
        <v>9730</v>
      </c>
      <c r="J1519" s="130" t="s">
        <v>123</v>
      </c>
      <c r="K1519" s="130">
        <v>1216</v>
      </c>
      <c r="L1519" s="138"/>
      <c r="M1519" s="130"/>
    </row>
    <row r="1520" spans="1:13" ht="14.25" hidden="1" customHeight="1" outlineLevel="1" x14ac:dyDescent="0.2">
      <c r="A1520" s="130">
        <v>74</v>
      </c>
      <c r="B1520" s="186" t="s">
        <v>470</v>
      </c>
      <c r="C1520" s="186" t="s">
        <v>102</v>
      </c>
      <c r="D1520" s="130">
        <v>6</v>
      </c>
      <c r="E1520" s="130">
        <v>1410</v>
      </c>
      <c r="F1520" s="130"/>
      <c r="G1520" s="138"/>
      <c r="H1520" s="130">
        <v>9870</v>
      </c>
      <c r="I1520" s="130">
        <v>9870</v>
      </c>
      <c r="J1520" s="130" t="s">
        <v>123</v>
      </c>
      <c r="K1520" s="130">
        <v>1234</v>
      </c>
      <c r="L1520" s="138"/>
      <c r="M1520" s="130"/>
    </row>
    <row r="1521" spans="1:13" ht="14.25" hidden="1" customHeight="1" outlineLevel="1" x14ac:dyDescent="0.2">
      <c r="A1521" s="130">
        <v>74</v>
      </c>
      <c r="B1521" s="186" t="s">
        <v>470</v>
      </c>
      <c r="C1521" s="186" t="s">
        <v>102</v>
      </c>
      <c r="D1521" s="130">
        <v>7</v>
      </c>
      <c r="E1521" s="130">
        <v>1435</v>
      </c>
      <c r="F1521" s="130"/>
      <c r="G1521" s="138"/>
      <c r="H1521" s="130">
        <v>10045</v>
      </c>
      <c r="I1521" s="130">
        <v>10045</v>
      </c>
      <c r="J1521" s="130" t="s">
        <v>123</v>
      </c>
      <c r="K1521" s="130">
        <v>1256</v>
      </c>
      <c r="L1521" s="138"/>
      <c r="M1521" s="130"/>
    </row>
    <row r="1522" spans="1:13" ht="14.25" hidden="1" customHeight="1" outlineLevel="1" x14ac:dyDescent="0.2">
      <c r="A1522" s="130">
        <v>74</v>
      </c>
      <c r="B1522" s="186" t="s">
        <v>470</v>
      </c>
      <c r="C1522" s="186" t="s">
        <v>102</v>
      </c>
      <c r="D1522" s="130">
        <v>8</v>
      </c>
      <c r="E1522" s="130">
        <v>1460</v>
      </c>
      <c r="F1522" s="130"/>
      <c r="G1522" s="138"/>
      <c r="H1522" s="130">
        <v>10220</v>
      </c>
      <c r="I1522" s="130">
        <v>10220</v>
      </c>
      <c r="J1522" s="130" t="s">
        <v>123</v>
      </c>
      <c r="K1522" s="130">
        <v>1278</v>
      </c>
      <c r="L1522" s="138"/>
      <c r="M1522" s="130"/>
    </row>
    <row r="1523" spans="1:13" ht="14.25" hidden="1" customHeight="1" outlineLevel="1" x14ac:dyDescent="0.2">
      <c r="A1523" s="130">
        <v>74</v>
      </c>
      <c r="B1523" s="186" t="s">
        <v>470</v>
      </c>
      <c r="C1523" s="186" t="s">
        <v>102</v>
      </c>
      <c r="D1523" s="130">
        <v>9</v>
      </c>
      <c r="E1523" s="130">
        <v>1480</v>
      </c>
      <c r="F1523" s="130"/>
      <c r="G1523" s="138"/>
      <c r="H1523" s="130">
        <v>10360</v>
      </c>
      <c r="I1523" s="130">
        <v>10360</v>
      </c>
      <c r="J1523" s="130" t="s">
        <v>123</v>
      </c>
      <c r="K1523" s="130">
        <v>1295</v>
      </c>
      <c r="L1523" s="138"/>
      <c r="M1523" s="130"/>
    </row>
    <row r="1524" spans="1:13" ht="14.25" hidden="1" customHeight="1" outlineLevel="1" x14ac:dyDescent="0.2">
      <c r="A1524" s="130">
        <v>74</v>
      </c>
      <c r="B1524" s="186" t="s">
        <v>470</v>
      </c>
      <c r="C1524" s="186" t="s">
        <v>102</v>
      </c>
      <c r="D1524" s="130">
        <v>10</v>
      </c>
      <c r="E1524" s="130">
        <v>1505</v>
      </c>
      <c r="F1524" s="130"/>
      <c r="G1524" s="138"/>
      <c r="H1524" s="130">
        <v>10535</v>
      </c>
      <c r="I1524" s="130">
        <v>10535</v>
      </c>
      <c r="J1524" s="130" t="s">
        <v>123</v>
      </c>
      <c r="K1524" s="130">
        <v>1317</v>
      </c>
      <c r="L1524" s="138"/>
      <c r="M1524" s="130"/>
    </row>
    <row r="1525" spans="1:13" ht="14.25" hidden="1" customHeight="1" outlineLevel="1" x14ac:dyDescent="0.2">
      <c r="A1525" s="130">
        <v>74</v>
      </c>
      <c r="B1525" s="186" t="s">
        <v>470</v>
      </c>
      <c r="C1525" s="186" t="s">
        <v>102</v>
      </c>
      <c r="D1525" s="130">
        <v>11</v>
      </c>
      <c r="E1525" s="130">
        <v>1530</v>
      </c>
      <c r="F1525" s="130"/>
      <c r="G1525" s="138"/>
      <c r="H1525" s="130">
        <v>10710</v>
      </c>
      <c r="I1525" s="130">
        <v>10710</v>
      </c>
      <c r="J1525" s="130" t="s">
        <v>123</v>
      </c>
      <c r="K1525" s="130">
        <v>1339</v>
      </c>
      <c r="L1525" s="138"/>
      <c r="M1525" s="130"/>
    </row>
    <row r="1526" spans="1:13" ht="14.25" hidden="1" customHeight="1" outlineLevel="1" x14ac:dyDescent="0.2">
      <c r="A1526" s="130">
        <v>74</v>
      </c>
      <c r="B1526" s="186" t="s">
        <v>470</v>
      </c>
      <c r="C1526" s="186" t="s">
        <v>102</v>
      </c>
      <c r="D1526" s="130">
        <v>12</v>
      </c>
      <c r="E1526" s="130">
        <v>1555</v>
      </c>
      <c r="F1526" s="130"/>
      <c r="G1526" s="138"/>
      <c r="H1526" s="130">
        <v>10885</v>
      </c>
      <c r="I1526" s="130">
        <v>10885</v>
      </c>
      <c r="J1526" s="130" t="s">
        <v>123</v>
      </c>
      <c r="K1526" s="130">
        <v>1361</v>
      </c>
      <c r="L1526" s="138"/>
      <c r="M1526" s="130"/>
    </row>
    <row r="1527" spans="1:13" ht="14.25" hidden="1" customHeight="1" outlineLevel="1" x14ac:dyDescent="0.2">
      <c r="A1527" s="130">
        <v>74</v>
      </c>
      <c r="B1527" s="186" t="s">
        <v>470</v>
      </c>
      <c r="C1527" s="186" t="s">
        <v>103</v>
      </c>
      <c r="D1527" s="130">
        <v>1</v>
      </c>
      <c r="E1527" s="130">
        <v>1632.75</v>
      </c>
      <c r="F1527" s="130"/>
      <c r="G1527" s="138"/>
      <c r="H1527" s="130">
        <v>11429.25</v>
      </c>
      <c r="I1527" s="130">
        <v>11429.25</v>
      </c>
      <c r="J1527" s="130" t="s">
        <v>123</v>
      </c>
      <c r="K1527" s="130">
        <v>1429</v>
      </c>
      <c r="L1527" s="138"/>
      <c r="M1527" s="130"/>
    </row>
    <row r="1528" spans="1:13" ht="14.25" customHeight="1" collapsed="1" x14ac:dyDescent="0.2">
      <c r="A1528" s="128">
        <v>75</v>
      </c>
      <c r="B1528" s="185" t="s">
        <v>471</v>
      </c>
      <c r="C1528" s="185" t="s">
        <v>101</v>
      </c>
      <c r="D1528" s="128">
        <v>1</v>
      </c>
      <c r="E1528" s="128">
        <v>700</v>
      </c>
      <c r="F1528" s="128"/>
      <c r="G1528" s="137"/>
      <c r="H1528" s="128">
        <v>4900</v>
      </c>
      <c r="I1528" s="128">
        <v>4900</v>
      </c>
      <c r="J1528" s="128" t="s">
        <v>123</v>
      </c>
      <c r="K1528" s="128">
        <v>612</v>
      </c>
      <c r="L1528" s="137"/>
      <c r="M1528" s="128"/>
    </row>
    <row r="1529" spans="1:13" ht="14.25" hidden="1" customHeight="1" outlineLevel="1" x14ac:dyDescent="0.2">
      <c r="A1529" s="130">
        <v>75</v>
      </c>
      <c r="B1529" s="186" t="s">
        <v>471</v>
      </c>
      <c r="C1529" s="186" t="s">
        <v>101</v>
      </c>
      <c r="D1529" s="130">
        <v>2</v>
      </c>
      <c r="E1529" s="130">
        <v>770</v>
      </c>
      <c r="F1529" s="130"/>
      <c r="G1529" s="138"/>
      <c r="H1529" s="130">
        <v>5390</v>
      </c>
      <c r="I1529" s="130">
        <v>5390</v>
      </c>
      <c r="J1529" s="130" t="s">
        <v>123</v>
      </c>
      <c r="K1529" s="130">
        <v>674</v>
      </c>
      <c r="L1529" s="138"/>
      <c r="M1529" s="130"/>
    </row>
    <row r="1530" spans="1:13" ht="14.25" hidden="1" customHeight="1" outlineLevel="1" x14ac:dyDescent="0.2">
      <c r="A1530" s="130">
        <v>75</v>
      </c>
      <c r="B1530" s="186" t="s">
        <v>471</v>
      </c>
      <c r="C1530" s="186" t="s">
        <v>101</v>
      </c>
      <c r="D1530" s="130">
        <v>3</v>
      </c>
      <c r="E1530" s="130">
        <v>850</v>
      </c>
      <c r="F1530" s="130"/>
      <c r="G1530" s="138"/>
      <c r="H1530" s="130">
        <v>5950</v>
      </c>
      <c r="I1530" s="130">
        <v>5950</v>
      </c>
      <c r="J1530" s="130" t="s">
        <v>123</v>
      </c>
      <c r="K1530" s="130">
        <v>744</v>
      </c>
      <c r="L1530" s="138"/>
      <c r="M1530" s="130"/>
    </row>
    <row r="1531" spans="1:13" ht="14.25" hidden="1" customHeight="1" outlineLevel="1" x14ac:dyDescent="0.2">
      <c r="A1531" s="130">
        <v>75</v>
      </c>
      <c r="B1531" s="186" t="s">
        <v>471</v>
      </c>
      <c r="C1531" s="186" t="s">
        <v>101</v>
      </c>
      <c r="D1531" s="130">
        <v>4</v>
      </c>
      <c r="E1531" s="130">
        <v>940</v>
      </c>
      <c r="F1531" s="130"/>
      <c r="G1531" s="138"/>
      <c r="H1531" s="130">
        <v>6580</v>
      </c>
      <c r="I1531" s="130">
        <v>6580</v>
      </c>
      <c r="J1531" s="130" t="s">
        <v>123</v>
      </c>
      <c r="K1531" s="130">
        <v>822</v>
      </c>
      <c r="L1531" s="138"/>
      <c r="M1531" s="130"/>
    </row>
    <row r="1532" spans="1:13" ht="14.25" hidden="1" customHeight="1" outlineLevel="1" x14ac:dyDescent="0.2">
      <c r="A1532" s="130">
        <v>75</v>
      </c>
      <c r="B1532" s="186" t="s">
        <v>471</v>
      </c>
      <c r="C1532" s="186" t="s">
        <v>101</v>
      </c>
      <c r="D1532" s="130">
        <v>5</v>
      </c>
      <c r="E1532" s="130">
        <v>1030</v>
      </c>
      <c r="F1532" s="130"/>
      <c r="G1532" s="138"/>
      <c r="H1532" s="130">
        <v>7210</v>
      </c>
      <c r="I1532" s="130">
        <v>7210</v>
      </c>
      <c r="J1532" s="130" t="s">
        <v>123</v>
      </c>
      <c r="K1532" s="130">
        <v>901</v>
      </c>
      <c r="L1532" s="138"/>
      <c r="M1532" s="130"/>
    </row>
    <row r="1533" spans="1:13" ht="14.25" hidden="1" customHeight="1" outlineLevel="1" x14ac:dyDescent="0.2">
      <c r="A1533" s="130">
        <v>75</v>
      </c>
      <c r="B1533" s="186" t="s">
        <v>471</v>
      </c>
      <c r="C1533" s="186" t="s">
        <v>101</v>
      </c>
      <c r="D1533" s="130">
        <v>6</v>
      </c>
      <c r="E1533" s="130">
        <v>1140</v>
      </c>
      <c r="F1533" s="130"/>
      <c r="G1533" s="138"/>
      <c r="H1533" s="130">
        <v>7980</v>
      </c>
      <c r="I1533" s="130">
        <v>7980</v>
      </c>
      <c r="J1533" s="130" t="s">
        <v>123</v>
      </c>
      <c r="K1533" s="130">
        <v>998</v>
      </c>
      <c r="L1533" s="138"/>
      <c r="M1533" s="130"/>
    </row>
    <row r="1534" spans="1:13" ht="14.25" hidden="1" customHeight="1" outlineLevel="1" x14ac:dyDescent="0.2">
      <c r="A1534" s="130">
        <v>75</v>
      </c>
      <c r="B1534" s="186" t="s">
        <v>471</v>
      </c>
      <c r="C1534" s="186" t="s">
        <v>101</v>
      </c>
      <c r="D1534" s="130">
        <v>7</v>
      </c>
      <c r="E1534" s="130">
        <v>1250</v>
      </c>
      <c r="F1534" s="130"/>
      <c r="G1534" s="138"/>
      <c r="H1534" s="130">
        <v>8750</v>
      </c>
      <c r="I1534" s="130">
        <v>8750</v>
      </c>
      <c r="J1534" s="130" t="s">
        <v>123</v>
      </c>
      <c r="K1534" s="130">
        <v>1094</v>
      </c>
      <c r="L1534" s="138"/>
      <c r="M1534" s="130"/>
    </row>
    <row r="1535" spans="1:13" ht="14.25" hidden="1" customHeight="1" outlineLevel="1" x14ac:dyDescent="0.2">
      <c r="A1535" s="130">
        <v>75</v>
      </c>
      <c r="B1535" s="186" t="s">
        <v>471</v>
      </c>
      <c r="C1535" s="186" t="s">
        <v>101</v>
      </c>
      <c r="D1535" s="130">
        <v>8</v>
      </c>
      <c r="E1535" s="130">
        <v>1370</v>
      </c>
      <c r="F1535" s="130"/>
      <c r="G1535" s="138"/>
      <c r="H1535" s="130">
        <v>9590</v>
      </c>
      <c r="I1535" s="130">
        <v>9590</v>
      </c>
      <c r="J1535" s="130" t="s">
        <v>123</v>
      </c>
      <c r="K1535" s="130">
        <v>1199</v>
      </c>
      <c r="L1535" s="138"/>
      <c r="M1535" s="130"/>
    </row>
    <row r="1536" spans="1:13" ht="14.25" hidden="1" customHeight="1" outlineLevel="1" x14ac:dyDescent="0.2">
      <c r="A1536" s="130">
        <v>75</v>
      </c>
      <c r="B1536" s="186" t="s">
        <v>471</v>
      </c>
      <c r="C1536" s="186" t="s">
        <v>101</v>
      </c>
      <c r="D1536" s="130">
        <v>9</v>
      </c>
      <c r="E1536" s="130">
        <v>1510</v>
      </c>
      <c r="F1536" s="130"/>
      <c r="G1536" s="138"/>
      <c r="H1536" s="130">
        <v>10570</v>
      </c>
      <c r="I1536" s="130">
        <v>10570</v>
      </c>
      <c r="J1536" s="130" t="s">
        <v>123</v>
      </c>
      <c r="K1536" s="130">
        <v>1321</v>
      </c>
      <c r="L1536" s="138"/>
      <c r="M1536" s="130"/>
    </row>
    <row r="1537" spans="1:13" ht="14.25" hidden="1" customHeight="1" outlineLevel="1" x14ac:dyDescent="0.2">
      <c r="A1537" s="130">
        <v>75</v>
      </c>
      <c r="B1537" s="186" t="s">
        <v>471</v>
      </c>
      <c r="C1537" s="186" t="s">
        <v>101</v>
      </c>
      <c r="D1537" s="130">
        <v>10</v>
      </c>
      <c r="E1537" s="130">
        <v>1660</v>
      </c>
      <c r="F1537" s="130"/>
      <c r="G1537" s="138"/>
      <c r="H1537" s="130">
        <v>11620</v>
      </c>
      <c r="I1537" s="130">
        <v>11620</v>
      </c>
      <c r="J1537" s="130" t="s">
        <v>123</v>
      </c>
      <c r="K1537" s="130">
        <v>1452</v>
      </c>
      <c r="L1537" s="138"/>
      <c r="M1537" s="130"/>
    </row>
    <row r="1538" spans="1:13" ht="14.25" hidden="1" customHeight="1" outlineLevel="1" x14ac:dyDescent="0.2">
      <c r="A1538" s="130">
        <v>75</v>
      </c>
      <c r="B1538" s="186" t="s">
        <v>471</v>
      </c>
      <c r="C1538" s="186" t="s">
        <v>101</v>
      </c>
      <c r="D1538" s="130">
        <v>11</v>
      </c>
      <c r="E1538" s="130">
        <v>1830</v>
      </c>
      <c r="F1538" s="130"/>
      <c r="G1538" s="138"/>
      <c r="H1538" s="130">
        <v>12810</v>
      </c>
      <c r="I1538" s="130">
        <v>12810</v>
      </c>
      <c r="J1538" s="130" t="s">
        <v>123</v>
      </c>
      <c r="K1538" s="130">
        <v>1601</v>
      </c>
      <c r="L1538" s="138"/>
      <c r="M1538" s="130"/>
    </row>
    <row r="1539" spans="1:13" ht="14.25" hidden="1" customHeight="1" outlineLevel="1" x14ac:dyDescent="0.2">
      <c r="A1539" s="130">
        <v>75</v>
      </c>
      <c r="B1539" s="186" t="s">
        <v>471</v>
      </c>
      <c r="C1539" s="186" t="s">
        <v>101</v>
      </c>
      <c r="D1539" s="130">
        <v>12</v>
      </c>
      <c r="E1539" s="130">
        <v>2020</v>
      </c>
      <c r="F1539" s="130"/>
      <c r="G1539" s="138"/>
      <c r="H1539" s="130">
        <v>14140</v>
      </c>
      <c r="I1539" s="130">
        <v>14140</v>
      </c>
      <c r="J1539" s="130" t="s">
        <v>123</v>
      </c>
      <c r="K1539" s="130">
        <v>1768</v>
      </c>
      <c r="L1539" s="138"/>
      <c r="M1539" s="130"/>
    </row>
    <row r="1540" spans="1:13" ht="14.25" hidden="1" customHeight="1" outlineLevel="1" x14ac:dyDescent="0.2">
      <c r="A1540" s="130">
        <v>75</v>
      </c>
      <c r="B1540" s="186" t="s">
        <v>471</v>
      </c>
      <c r="C1540" s="186" t="s">
        <v>102</v>
      </c>
      <c r="D1540" s="130">
        <v>1</v>
      </c>
      <c r="E1540" s="130">
        <v>2020</v>
      </c>
      <c r="F1540" s="130"/>
      <c r="G1540" s="138"/>
      <c r="H1540" s="130">
        <v>14140</v>
      </c>
      <c r="I1540" s="130">
        <v>14140</v>
      </c>
      <c r="J1540" s="130" t="s">
        <v>123</v>
      </c>
      <c r="K1540" s="130">
        <v>1768</v>
      </c>
      <c r="L1540" s="138"/>
      <c r="M1540" s="130"/>
    </row>
    <row r="1541" spans="1:13" ht="14.25" hidden="1" customHeight="1" outlineLevel="1" x14ac:dyDescent="0.2">
      <c r="A1541" s="130">
        <v>75</v>
      </c>
      <c r="B1541" s="186" t="s">
        <v>471</v>
      </c>
      <c r="C1541" s="186" t="s">
        <v>102</v>
      </c>
      <c r="D1541" s="130">
        <v>2</v>
      </c>
      <c r="E1541" s="130">
        <v>2050</v>
      </c>
      <c r="F1541" s="130"/>
      <c r="G1541" s="138"/>
      <c r="H1541" s="130">
        <v>14350</v>
      </c>
      <c r="I1541" s="130">
        <v>14350</v>
      </c>
      <c r="J1541" s="130" t="s">
        <v>123</v>
      </c>
      <c r="K1541" s="130">
        <v>1794</v>
      </c>
      <c r="L1541" s="138"/>
      <c r="M1541" s="130"/>
    </row>
    <row r="1542" spans="1:13" ht="14.25" hidden="1" customHeight="1" outlineLevel="1" x14ac:dyDescent="0.2">
      <c r="A1542" s="130">
        <v>75</v>
      </c>
      <c r="B1542" s="186" t="s">
        <v>471</v>
      </c>
      <c r="C1542" s="186" t="s">
        <v>102</v>
      </c>
      <c r="D1542" s="130">
        <v>3</v>
      </c>
      <c r="E1542" s="130">
        <v>2090</v>
      </c>
      <c r="F1542" s="130"/>
      <c r="G1542" s="138"/>
      <c r="H1542" s="130">
        <v>14630</v>
      </c>
      <c r="I1542" s="130">
        <v>14630</v>
      </c>
      <c r="J1542" s="130" t="s">
        <v>123</v>
      </c>
      <c r="K1542" s="130">
        <v>1829</v>
      </c>
      <c r="L1542" s="138"/>
      <c r="M1542" s="130"/>
    </row>
    <row r="1543" spans="1:13" ht="14.25" hidden="1" customHeight="1" outlineLevel="1" x14ac:dyDescent="0.2">
      <c r="A1543" s="130">
        <v>75</v>
      </c>
      <c r="B1543" s="186" t="s">
        <v>471</v>
      </c>
      <c r="C1543" s="186" t="s">
        <v>102</v>
      </c>
      <c r="D1543" s="130">
        <v>4</v>
      </c>
      <c r="E1543" s="130">
        <v>2130</v>
      </c>
      <c r="F1543" s="130"/>
      <c r="G1543" s="138"/>
      <c r="H1543" s="130">
        <v>14910</v>
      </c>
      <c r="I1543" s="130">
        <v>14910</v>
      </c>
      <c r="J1543" s="130" t="s">
        <v>123</v>
      </c>
      <c r="K1543" s="130">
        <v>1864</v>
      </c>
      <c r="L1543" s="138"/>
      <c r="M1543" s="130"/>
    </row>
    <row r="1544" spans="1:13" ht="14.25" hidden="1" customHeight="1" outlineLevel="1" x14ac:dyDescent="0.2">
      <c r="A1544" s="130">
        <v>75</v>
      </c>
      <c r="B1544" s="186" t="s">
        <v>471</v>
      </c>
      <c r="C1544" s="186" t="s">
        <v>102</v>
      </c>
      <c r="D1544" s="130">
        <v>5</v>
      </c>
      <c r="E1544" s="130">
        <v>2160</v>
      </c>
      <c r="F1544" s="130"/>
      <c r="G1544" s="138"/>
      <c r="H1544" s="130">
        <v>15120</v>
      </c>
      <c r="I1544" s="130">
        <v>15120</v>
      </c>
      <c r="J1544" s="130" t="s">
        <v>123</v>
      </c>
      <c r="K1544" s="130">
        <v>1890</v>
      </c>
      <c r="L1544" s="138"/>
      <c r="M1544" s="130"/>
    </row>
    <row r="1545" spans="1:13" ht="14.25" hidden="1" customHeight="1" outlineLevel="1" x14ac:dyDescent="0.2">
      <c r="A1545" s="130">
        <v>75</v>
      </c>
      <c r="B1545" s="186" t="s">
        <v>471</v>
      </c>
      <c r="C1545" s="186" t="s">
        <v>102</v>
      </c>
      <c r="D1545" s="130">
        <v>6</v>
      </c>
      <c r="E1545" s="130">
        <v>2200</v>
      </c>
      <c r="F1545" s="130"/>
      <c r="G1545" s="138"/>
      <c r="H1545" s="130">
        <v>15400</v>
      </c>
      <c r="I1545" s="130">
        <v>15400</v>
      </c>
      <c r="J1545" s="130" t="s">
        <v>123</v>
      </c>
      <c r="K1545" s="130">
        <v>1925</v>
      </c>
      <c r="L1545" s="138"/>
      <c r="M1545" s="130"/>
    </row>
    <row r="1546" spans="1:13" ht="14.25" hidden="1" customHeight="1" outlineLevel="1" x14ac:dyDescent="0.2">
      <c r="A1546" s="130">
        <v>75</v>
      </c>
      <c r="B1546" s="186" t="s">
        <v>471</v>
      </c>
      <c r="C1546" s="186" t="s">
        <v>102</v>
      </c>
      <c r="D1546" s="130">
        <v>7</v>
      </c>
      <c r="E1546" s="130">
        <v>2240</v>
      </c>
      <c r="F1546" s="130"/>
      <c r="G1546" s="138"/>
      <c r="H1546" s="130">
        <v>15680</v>
      </c>
      <c r="I1546" s="130">
        <v>15680</v>
      </c>
      <c r="J1546" s="130" t="s">
        <v>123</v>
      </c>
      <c r="K1546" s="130">
        <v>1960</v>
      </c>
      <c r="L1546" s="138"/>
      <c r="M1546" s="130"/>
    </row>
    <row r="1547" spans="1:13" ht="14.25" hidden="1" customHeight="1" outlineLevel="1" x14ac:dyDescent="0.2">
      <c r="A1547" s="130">
        <v>75</v>
      </c>
      <c r="B1547" s="186" t="s">
        <v>471</v>
      </c>
      <c r="C1547" s="186" t="s">
        <v>102</v>
      </c>
      <c r="D1547" s="130">
        <v>8</v>
      </c>
      <c r="E1547" s="130">
        <v>2270</v>
      </c>
      <c r="F1547" s="130"/>
      <c r="G1547" s="138"/>
      <c r="H1547" s="130">
        <v>15890</v>
      </c>
      <c r="I1547" s="130">
        <v>15890</v>
      </c>
      <c r="J1547" s="130" t="s">
        <v>123</v>
      </c>
      <c r="K1547" s="130">
        <v>1986</v>
      </c>
      <c r="L1547" s="138"/>
      <c r="M1547" s="130"/>
    </row>
    <row r="1548" spans="1:13" ht="14.25" hidden="1" customHeight="1" outlineLevel="1" x14ac:dyDescent="0.2">
      <c r="A1548" s="130">
        <v>75</v>
      </c>
      <c r="B1548" s="186" t="s">
        <v>471</v>
      </c>
      <c r="C1548" s="186" t="s">
        <v>102</v>
      </c>
      <c r="D1548" s="130">
        <v>9</v>
      </c>
      <c r="E1548" s="130">
        <v>2310</v>
      </c>
      <c r="F1548" s="130"/>
      <c r="G1548" s="138"/>
      <c r="H1548" s="130">
        <v>16170</v>
      </c>
      <c r="I1548" s="130">
        <v>16170</v>
      </c>
      <c r="J1548" s="130" t="s">
        <v>123</v>
      </c>
      <c r="K1548" s="130">
        <v>2021</v>
      </c>
      <c r="L1548" s="138"/>
      <c r="M1548" s="130"/>
    </row>
    <row r="1549" spans="1:13" ht="14.25" hidden="1" customHeight="1" outlineLevel="1" x14ac:dyDescent="0.2">
      <c r="A1549" s="130">
        <v>75</v>
      </c>
      <c r="B1549" s="186" t="s">
        <v>471</v>
      </c>
      <c r="C1549" s="186" t="s">
        <v>102</v>
      </c>
      <c r="D1549" s="130">
        <v>10</v>
      </c>
      <c r="E1549" s="130">
        <v>2340</v>
      </c>
      <c r="F1549" s="130"/>
      <c r="G1549" s="138"/>
      <c r="H1549" s="130">
        <v>16380</v>
      </c>
      <c r="I1549" s="130">
        <v>16380</v>
      </c>
      <c r="J1549" s="130" t="s">
        <v>123</v>
      </c>
      <c r="K1549" s="130">
        <v>2048</v>
      </c>
      <c r="L1549" s="138"/>
      <c r="M1549" s="130"/>
    </row>
    <row r="1550" spans="1:13" ht="14.25" hidden="1" customHeight="1" outlineLevel="1" x14ac:dyDescent="0.2">
      <c r="A1550" s="130">
        <v>75</v>
      </c>
      <c r="B1550" s="186" t="s">
        <v>471</v>
      </c>
      <c r="C1550" s="186" t="s">
        <v>102</v>
      </c>
      <c r="D1550" s="130">
        <v>11</v>
      </c>
      <c r="E1550" s="130">
        <v>2380</v>
      </c>
      <c r="F1550" s="130"/>
      <c r="G1550" s="138"/>
      <c r="H1550" s="130">
        <v>16660</v>
      </c>
      <c r="I1550" s="130">
        <v>16660</v>
      </c>
      <c r="J1550" s="130" t="s">
        <v>123</v>
      </c>
      <c r="K1550" s="130">
        <v>2082</v>
      </c>
      <c r="L1550" s="138"/>
      <c r="M1550" s="130"/>
    </row>
    <row r="1551" spans="1:13" ht="14.25" hidden="1" customHeight="1" outlineLevel="1" x14ac:dyDescent="0.2">
      <c r="A1551" s="130">
        <v>75</v>
      </c>
      <c r="B1551" s="186" t="s">
        <v>471</v>
      </c>
      <c r="C1551" s="186" t="s">
        <v>102</v>
      </c>
      <c r="D1551" s="130">
        <v>12</v>
      </c>
      <c r="E1551" s="130">
        <v>2420</v>
      </c>
      <c r="F1551" s="130"/>
      <c r="G1551" s="138"/>
      <c r="H1551" s="130">
        <v>16940</v>
      </c>
      <c r="I1551" s="130">
        <v>16940</v>
      </c>
      <c r="J1551" s="130" t="s">
        <v>123</v>
      </c>
      <c r="K1551" s="130">
        <v>2118</v>
      </c>
      <c r="L1551" s="138"/>
      <c r="M1551" s="130"/>
    </row>
    <row r="1552" spans="1:13" ht="14.25" hidden="1" customHeight="1" outlineLevel="1" x14ac:dyDescent="0.2">
      <c r="A1552" s="130">
        <v>75</v>
      </c>
      <c r="B1552" s="186" t="s">
        <v>471</v>
      </c>
      <c r="C1552" s="186" t="s">
        <v>103</v>
      </c>
      <c r="D1552" s="130">
        <v>1</v>
      </c>
      <c r="E1552" s="130">
        <v>2541</v>
      </c>
      <c r="F1552" s="130"/>
      <c r="G1552" s="138"/>
      <c r="H1552" s="130">
        <v>17787</v>
      </c>
      <c r="I1552" s="130">
        <v>17787</v>
      </c>
      <c r="J1552" s="130" t="s">
        <v>123</v>
      </c>
      <c r="K1552" s="130">
        <v>2223</v>
      </c>
      <c r="L1552" s="138"/>
      <c r="M1552" s="130"/>
    </row>
    <row r="1553" spans="1:13" ht="14.25" customHeight="1" collapsed="1" x14ac:dyDescent="0.2">
      <c r="A1553" s="128">
        <v>76</v>
      </c>
      <c r="B1553" s="185" t="s">
        <v>472</v>
      </c>
      <c r="C1553" s="185" t="s">
        <v>101</v>
      </c>
      <c r="D1553" s="128">
        <v>1</v>
      </c>
      <c r="E1553" s="128">
        <v>760</v>
      </c>
      <c r="F1553" s="128"/>
      <c r="G1553" s="137"/>
      <c r="H1553" s="128">
        <v>5320</v>
      </c>
      <c r="I1553" s="128">
        <v>5320</v>
      </c>
      <c r="J1553" s="128" t="s">
        <v>123</v>
      </c>
      <c r="K1553" s="128">
        <v>665</v>
      </c>
      <c r="L1553" s="137"/>
      <c r="M1553" s="128"/>
    </row>
    <row r="1554" spans="1:13" ht="14.25" hidden="1" customHeight="1" outlineLevel="1" x14ac:dyDescent="0.2">
      <c r="A1554" s="130">
        <v>76</v>
      </c>
      <c r="B1554" s="186" t="s">
        <v>472</v>
      </c>
      <c r="C1554" s="186" t="s">
        <v>101</v>
      </c>
      <c r="D1554" s="130">
        <v>2</v>
      </c>
      <c r="E1554" s="130">
        <v>840</v>
      </c>
      <c r="F1554" s="130"/>
      <c r="G1554" s="138"/>
      <c r="H1554" s="130">
        <v>5880</v>
      </c>
      <c r="I1554" s="130">
        <v>5880</v>
      </c>
      <c r="J1554" s="130" t="s">
        <v>123</v>
      </c>
      <c r="K1554" s="130">
        <v>735</v>
      </c>
      <c r="L1554" s="138"/>
      <c r="M1554" s="130"/>
    </row>
    <row r="1555" spans="1:13" ht="14.25" hidden="1" customHeight="1" outlineLevel="1" x14ac:dyDescent="0.2">
      <c r="A1555" s="130">
        <v>76</v>
      </c>
      <c r="B1555" s="186" t="s">
        <v>472</v>
      </c>
      <c r="C1555" s="186" t="s">
        <v>101</v>
      </c>
      <c r="D1555" s="130">
        <v>3</v>
      </c>
      <c r="E1555" s="130">
        <v>920</v>
      </c>
      <c r="F1555" s="130"/>
      <c r="G1555" s="138"/>
      <c r="H1555" s="130">
        <v>6440</v>
      </c>
      <c r="I1555" s="130">
        <v>6440</v>
      </c>
      <c r="J1555" s="130" t="s">
        <v>123</v>
      </c>
      <c r="K1555" s="130">
        <v>805</v>
      </c>
      <c r="L1555" s="138"/>
      <c r="M1555" s="130"/>
    </row>
    <row r="1556" spans="1:13" ht="14.25" hidden="1" customHeight="1" outlineLevel="1" x14ac:dyDescent="0.2">
      <c r="A1556" s="130">
        <v>76</v>
      </c>
      <c r="B1556" s="186" t="s">
        <v>472</v>
      </c>
      <c r="C1556" s="186" t="s">
        <v>101</v>
      </c>
      <c r="D1556" s="130">
        <v>4</v>
      </c>
      <c r="E1556" s="130">
        <v>1015</v>
      </c>
      <c r="F1556" s="130"/>
      <c r="G1556" s="138"/>
      <c r="H1556" s="130">
        <v>7105</v>
      </c>
      <c r="I1556" s="130">
        <v>7105</v>
      </c>
      <c r="J1556" s="130" t="s">
        <v>123</v>
      </c>
      <c r="K1556" s="130">
        <v>888</v>
      </c>
      <c r="L1556" s="138"/>
      <c r="M1556" s="130"/>
    </row>
    <row r="1557" spans="1:13" ht="14.25" hidden="1" customHeight="1" outlineLevel="1" x14ac:dyDescent="0.2">
      <c r="A1557" s="130">
        <v>76</v>
      </c>
      <c r="B1557" s="186" t="s">
        <v>472</v>
      </c>
      <c r="C1557" s="186" t="s">
        <v>101</v>
      </c>
      <c r="D1557" s="130">
        <v>5</v>
      </c>
      <c r="E1557" s="130">
        <v>1115</v>
      </c>
      <c r="F1557" s="130"/>
      <c r="G1557" s="138"/>
      <c r="H1557" s="130">
        <v>7805</v>
      </c>
      <c r="I1557" s="130">
        <v>7805</v>
      </c>
      <c r="J1557" s="130" t="s">
        <v>123</v>
      </c>
      <c r="K1557" s="130">
        <v>976</v>
      </c>
      <c r="L1557" s="138"/>
      <c r="M1557" s="130"/>
    </row>
    <row r="1558" spans="1:13" ht="14.25" hidden="1" customHeight="1" outlineLevel="1" x14ac:dyDescent="0.2">
      <c r="A1558" s="130">
        <v>76</v>
      </c>
      <c r="B1558" s="186" t="s">
        <v>472</v>
      </c>
      <c r="C1558" s="186" t="s">
        <v>101</v>
      </c>
      <c r="D1558" s="130">
        <v>6</v>
      </c>
      <c r="E1558" s="130">
        <v>1230</v>
      </c>
      <c r="F1558" s="130"/>
      <c r="G1558" s="138"/>
      <c r="H1558" s="130">
        <v>8610</v>
      </c>
      <c r="I1558" s="130">
        <v>8610</v>
      </c>
      <c r="J1558" s="130" t="s">
        <v>123</v>
      </c>
      <c r="K1558" s="130">
        <v>1076</v>
      </c>
      <c r="L1558" s="138"/>
      <c r="M1558" s="130"/>
    </row>
    <row r="1559" spans="1:13" ht="14.25" hidden="1" customHeight="1" outlineLevel="1" x14ac:dyDescent="0.2">
      <c r="A1559" s="130">
        <v>76</v>
      </c>
      <c r="B1559" s="186" t="s">
        <v>472</v>
      </c>
      <c r="C1559" s="186" t="s">
        <v>101</v>
      </c>
      <c r="D1559" s="130">
        <v>7</v>
      </c>
      <c r="E1559" s="130">
        <v>1350</v>
      </c>
      <c r="F1559" s="130"/>
      <c r="G1559" s="138"/>
      <c r="H1559" s="130">
        <v>9450</v>
      </c>
      <c r="I1559" s="130">
        <v>9450</v>
      </c>
      <c r="J1559" s="130" t="s">
        <v>123</v>
      </c>
      <c r="K1559" s="130">
        <v>1181</v>
      </c>
      <c r="L1559" s="138"/>
      <c r="M1559" s="130"/>
    </row>
    <row r="1560" spans="1:13" ht="14.25" hidden="1" customHeight="1" outlineLevel="1" x14ac:dyDescent="0.2">
      <c r="A1560" s="130">
        <v>76</v>
      </c>
      <c r="B1560" s="186" t="s">
        <v>472</v>
      </c>
      <c r="C1560" s="186" t="s">
        <v>101</v>
      </c>
      <c r="D1560" s="130">
        <v>8</v>
      </c>
      <c r="E1560" s="130">
        <v>1485</v>
      </c>
      <c r="F1560" s="130"/>
      <c r="G1560" s="138"/>
      <c r="H1560" s="130">
        <v>10395</v>
      </c>
      <c r="I1560" s="130">
        <v>10395</v>
      </c>
      <c r="J1560" s="130" t="s">
        <v>123</v>
      </c>
      <c r="K1560" s="130">
        <v>1299</v>
      </c>
      <c r="L1560" s="138"/>
      <c r="M1560" s="130"/>
    </row>
    <row r="1561" spans="1:13" ht="14.25" hidden="1" customHeight="1" outlineLevel="1" x14ac:dyDescent="0.2">
      <c r="A1561" s="130">
        <v>76</v>
      </c>
      <c r="B1561" s="186" t="s">
        <v>472</v>
      </c>
      <c r="C1561" s="186" t="s">
        <v>101</v>
      </c>
      <c r="D1561" s="130">
        <v>9</v>
      </c>
      <c r="E1561" s="130">
        <v>1635</v>
      </c>
      <c r="F1561" s="130"/>
      <c r="G1561" s="138"/>
      <c r="H1561" s="130">
        <v>11445</v>
      </c>
      <c r="I1561" s="130">
        <v>11445</v>
      </c>
      <c r="J1561" s="130" t="s">
        <v>123</v>
      </c>
      <c r="K1561" s="130">
        <v>1431</v>
      </c>
      <c r="L1561" s="138"/>
      <c r="M1561" s="130"/>
    </row>
    <row r="1562" spans="1:13" ht="14.25" hidden="1" customHeight="1" outlineLevel="1" x14ac:dyDescent="0.2">
      <c r="A1562" s="130">
        <v>76</v>
      </c>
      <c r="B1562" s="186" t="s">
        <v>472</v>
      </c>
      <c r="C1562" s="186" t="s">
        <v>101</v>
      </c>
      <c r="D1562" s="130">
        <v>10</v>
      </c>
      <c r="E1562" s="130">
        <v>1795</v>
      </c>
      <c r="F1562" s="130"/>
      <c r="G1562" s="138"/>
      <c r="H1562" s="130">
        <v>12565</v>
      </c>
      <c r="I1562" s="130">
        <v>12565</v>
      </c>
      <c r="J1562" s="130" t="s">
        <v>123</v>
      </c>
      <c r="K1562" s="130">
        <v>1571</v>
      </c>
      <c r="L1562" s="138"/>
      <c r="M1562" s="130"/>
    </row>
    <row r="1563" spans="1:13" ht="14.25" hidden="1" customHeight="1" outlineLevel="1" x14ac:dyDescent="0.2">
      <c r="A1563" s="130">
        <v>76</v>
      </c>
      <c r="B1563" s="186" t="s">
        <v>472</v>
      </c>
      <c r="C1563" s="186" t="s">
        <v>101</v>
      </c>
      <c r="D1563" s="130">
        <v>11</v>
      </c>
      <c r="E1563" s="130">
        <v>1975</v>
      </c>
      <c r="F1563" s="130"/>
      <c r="G1563" s="138"/>
      <c r="H1563" s="130">
        <v>13825</v>
      </c>
      <c r="I1563" s="130">
        <v>13825</v>
      </c>
      <c r="J1563" s="130" t="s">
        <v>123</v>
      </c>
      <c r="K1563" s="130">
        <v>1728</v>
      </c>
      <c r="L1563" s="138"/>
      <c r="M1563" s="130"/>
    </row>
    <row r="1564" spans="1:13" ht="14.25" hidden="1" customHeight="1" outlineLevel="1" x14ac:dyDescent="0.2">
      <c r="A1564" s="130">
        <v>76</v>
      </c>
      <c r="B1564" s="186" t="s">
        <v>472</v>
      </c>
      <c r="C1564" s="186" t="s">
        <v>101</v>
      </c>
      <c r="D1564" s="130">
        <v>12</v>
      </c>
      <c r="E1564" s="130">
        <v>2175</v>
      </c>
      <c r="F1564" s="130"/>
      <c r="G1564" s="138"/>
      <c r="H1564" s="130">
        <v>15225</v>
      </c>
      <c r="I1564" s="130">
        <v>15225</v>
      </c>
      <c r="J1564" s="130" t="s">
        <v>123</v>
      </c>
      <c r="K1564" s="130">
        <v>1903</v>
      </c>
      <c r="L1564" s="138"/>
      <c r="M1564" s="130"/>
    </row>
    <row r="1565" spans="1:13" ht="14.25" hidden="1" customHeight="1" outlineLevel="1" x14ac:dyDescent="0.2">
      <c r="A1565" s="130">
        <v>76</v>
      </c>
      <c r="B1565" s="186" t="s">
        <v>472</v>
      </c>
      <c r="C1565" s="186" t="s">
        <v>102</v>
      </c>
      <c r="D1565" s="130">
        <v>1</v>
      </c>
      <c r="E1565" s="130">
        <v>2175</v>
      </c>
      <c r="F1565" s="130"/>
      <c r="G1565" s="138"/>
      <c r="H1565" s="130">
        <v>15225</v>
      </c>
      <c r="I1565" s="130">
        <v>15225</v>
      </c>
      <c r="J1565" s="130" t="s">
        <v>123</v>
      </c>
      <c r="K1565" s="130">
        <v>1903</v>
      </c>
      <c r="L1565" s="138"/>
      <c r="M1565" s="130"/>
    </row>
    <row r="1566" spans="1:13" ht="14.25" hidden="1" customHeight="1" outlineLevel="1" x14ac:dyDescent="0.2">
      <c r="A1566" s="130">
        <v>76</v>
      </c>
      <c r="B1566" s="186" t="s">
        <v>472</v>
      </c>
      <c r="C1566" s="186" t="s">
        <v>102</v>
      </c>
      <c r="D1566" s="130">
        <v>2</v>
      </c>
      <c r="E1566" s="130">
        <v>2215</v>
      </c>
      <c r="F1566" s="130"/>
      <c r="G1566" s="138"/>
      <c r="H1566" s="130">
        <v>15505</v>
      </c>
      <c r="I1566" s="130">
        <v>15505</v>
      </c>
      <c r="J1566" s="130" t="s">
        <v>123</v>
      </c>
      <c r="K1566" s="130">
        <v>1938</v>
      </c>
      <c r="L1566" s="138"/>
      <c r="M1566" s="130"/>
    </row>
    <row r="1567" spans="1:13" ht="14.25" hidden="1" customHeight="1" outlineLevel="1" x14ac:dyDescent="0.2">
      <c r="A1567" s="130">
        <v>76</v>
      </c>
      <c r="B1567" s="186" t="s">
        <v>472</v>
      </c>
      <c r="C1567" s="186" t="s">
        <v>102</v>
      </c>
      <c r="D1567" s="130">
        <v>3</v>
      </c>
      <c r="E1567" s="130">
        <v>2255</v>
      </c>
      <c r="F1567" s="130"/>
      <c r="G1567" s="138"/>
      <c r="H1567" s="130">
        <v>15785</v>
      </c>
      <c r="I1567" s="130">
        <v>15785</v>
      </c>
      <c r="J1567" s="130" t="s">
        <v>123</v>
      </c>
      <c r="K1567" s="130">
        <v>1973</v>
      </c>
      <c r="L1567" s="138"/>
      <c r="M1567" s="130"/>
    </row>
    <row r="1568" spans="1:13" ht="14.25" hidden="1" customHeight="1" outlineLevel="1" x14ac:dyDescent="0.2">
      <c r="A1568" s="130">
        <v>76</v>
      </c>
      <c r="B1568" s="186" t="s">
        <v>472</v>
      </c>
      <c r="C1568" s="186" t="s">
        <v>102</v>
      </c>
      <c r="D1568" s="130">
        <v>4</v>
      </c>
      <c r="E1568" s="130">
        <v>2295</v>
      </c>
      <c r="F1568" s="130"/>
      <c r="G1568" s="138"/>
      <c r="H1568" s="130">
        <v>16065</v>
      </c>
      <c r="I1568" s="130">
        <v>16065</v>
      </c>
      <c r="J1568" s="130" t="s">
        <v>123</v>
      </c>
      <c r="K1568" s="130">
        <v>2008</v>
      </c>
      <c r="L1568" s="138"/>
      <c r="M1568" s="130"/>
    </row>
    <row r="1569" spans="1:13" ht="14.25" hidden="1" customHeight="1" outlineLevel="1" x14ac:dyDescent="0.2">
      <c r="A1569" s="130">
        <v>76</v>
      </c>
      <c r="B1569" s="186" t="s">
        <v>472</v>
      </c>
      <c r="C1569" s="186" t="s">
        <v>102</v>
      </c>
      <c r="D1569" s="130">
        <v>5</v>
      </c>
      <c r="E1569" s="130">
        <v>2330</v>
      </c>
      <c r="F1569" s="130"/>
      <c r="G1569" s="138"/>
      <c r="H1569" s="130">
        <v>16310</v>
      </c>
      <c r="I1569" s="130">
        <v>16310</v>
      </c>
      <c r="J1569" s="130" t="s">
        <v>123</v>
      </c>
      <c r="K1569" s="130">
        <v>2039</v>
      </c>
      <c r="L1569" s="138"/>
      <c r="M1569" s="130"/>
    </row>
    <row r="1570" spans="1:13" ht="14.25" hidden="1" customHeight="1" outlineLevel="1" x14ac:dyDescent="0.2">
      <c r="A1570" s="130">
        <v>76</v>
      </c>
      <c r="B1570" s="186" t="s">
        <v>472</v>
      </c>
      <c r="C1570" s="186" t="s">
        <v>102</v>
      </c>
      <c r="D1570" s="130">
        <v>6</v>
      </c>
      <c r="E1570" s="130">
        <v>2370</v>
      </c>
      <c r="F1570" s="130"/>
      <c r="G1570" s="138"/>
      <c r="H1570" s="130">
        <v>16590</v>
      </c>
      <c r="I1570" s="130">
        <v>16590</v>
      </c>
      <c r="J1570" s="130" t="s">
        <v>123</v>
      </c>
      <c r="K1570" s="130">
        <v>2074</v>
      </c>
      <c r="L1570" s="138"/>
      <c r="M1570" s="130"/>
    </row>
    <row r="1571" spans="1:13" ht="14.25" hidden="1" customHeight="1" outlineLevel="1" x14ac:dyDescent="0.2">
      <c r="A1571" s="130">
        <v>76</v>
      </c>
      <c r="B1571" s="186" t="s">
        <v>472</v>
      </c>
      <c r="C1571" s="186" t="s">
        <v>102</v>
      </c>
      <c r="D1571" s="130">
        <v>7</v>
      </c>
      <c r="E1571" s="130">
        <v>2410</v>
      </c>
      <c r="F1571" s="130"/>
      <c r="G1571" s="138"/>
      <c r="H1571" s="130">
        <v>16870</v>
      </c>
      <c r="I1571" s="130">
        <v>16870</v>
      </c>
      <c r="J1571" s="130" t="s">
        <v>123</v>
      </c>
      <c r="K1571" s="130">
        <v>2109</v>
      </c>
      <c r="L1571" s="138"/>
      <c r="M1571" s="130"/>
    </row>
    <row r="1572" spans="1:13" ht="14.25" hidden="1" customHeight="1" outlineLevel="1" x14ac:dyDescent="0.2">
      <c r="A1572" s="130">
        <v>76</v>
      </c>
      <c r="B1572" s="186" t="s">
        <v>472</v>
      </c>
      <c r="C1572" s="186" t="s">
        <v>102</v>
      </c>
      <c r="D1572" s="130">
        <v>8</v>
      </c>
      <c r="E1572" s="130">
        <v>2450</v>
      </c>
      <c r="F1572" s="130"/>
      <c r="G1572" s="138"/>
      <c r="H1572" s="130">
        <v>17150</v>
      </c>
      <c r="I1572" s="130">
        <v>17150</v>
      </c>
      <c r="J1572" s="130" t="s">
        <v>123</v>
      </c>
      <c r="K1572" s="130">
        <v>2144</v>
      </c>
      <c r="L1572" s="138"/>
      <c r="M1572" s="130"/>
    </row>
    <row r="1573" spans="1:13" ht="14.25" hidden="1" customHeight="1" outlineLevel="1" x14ac:dyDescent="0.2">
      <c r="A1573" s="130">
        <v>76</v>
      </c>
      <c r="B1573" s="186" t="s">
        <v>472</v>
      </c>
      <c r="C1573" s="186" t="s">
        <v>102</v>
      </c>
      <c r="D1573" s="130">
        <v>9</v>
      </c>
      <c r="E1573" s="130">
        <v>2490</v>
      </c>
      <c r="F1573" s="130"/>
      <c r="G1573" s="138"/>
      <c r="H1573" s="130">
        <v>17430</v>
      </c>
      <c r="I1573" s="130">
        <v>17430</v>
      </c>
      <c r="J1573" s="130" t="s">
        <v>123</v>
      </c>
      <c r="K1573" s="130">
        <v>2179</v>
      </c>
      <c r="L1573" s="138"/>
      <c r="M1573" s="130"/>
    </row>
    <row r="1574" spans="1:13" ht="14.25" hidden="1" customHeight="1" outlineLevel="1" x14ac:dyDescent="0.2">
      <c r="A1574" s="130">
        <v>76</v>
      </c>
      <c r="B1574" s="186" t="s">
        <v>472</v>
      </c>
      <c r="C1574" s="186" t="s">
        <v>102</v>
      </c>
      <c r="D1574" s="130">
        <v>10</v>
      </c>
      <c r="E1574" s="130">
        <v>2530</v>
      </c>
      <c r="F1574" s="130"/>
      <c r="G1574" s="138"/>
      <c r="H1574" s="130">
        <v>17710</v>
      </c>
      <c r="I1574" s="130">
        <v>17710</v>
      </c>
      <c r="J1574" s="130" t="s">
        <v>123</v>
      </c>
      <c r="K1574" s="130">
        <v>2214</v>
      </c>
      <c r="L1574" s="138"/>
      <c r="M1574" s="130"/>
    </row>
    <row r="1575" spans="1:13" ht="14.25" hidden="1" customHeight="1" outlineLevel="1" x14ac:dyDescent="0.2">
      <c r="A1575" s="130">
        <v>76</v>
      </c>
      <c r="B1575" s="186" t="s">
        <v>472</v>
      </c>
      <c r="C1575" s="186" t="s">
        <v>102</v>
      </c>
      <c r="D1575" s="130">
        <v>11</v>
      </c>
      <c r="E1575" s="130">
        <v>2570</v>
      </c>
      <c r="F1575" s="130"/>
      <c r="G1575" s="138"/>
      <c r="H1575" s="130">
        <v>17990</v>
      </c>
      <c r="I1575" s="130">
        <v>17990</v>
      </c>
      <c r="J1575" s="130" t="s">
        <v>123</v>
      </c>
      <c r="K1575" s="130">
        <v>2249</v>
      </c>
      <c r="L1575" s="138"/>
      <c r="M1575" s="130"/>
    </row>
    <row r="1576" spans="1:13" ht="14.25" hidden="1" customHeight="1" outlineLevel="1" x14ac:dyDescent="0.2">
      <c r="A1576" s="130">
        <v>76</v>
      </c>
      <c r="B1576" s="186" t="s">
        <v>472</v>
      </c>
      <c r="C1576" s="186" t="s">
        <v>102</v>
      </c>
      <c r="D1576" s="130">
        <v>12</v>
      </c>
      <c r="E1576" s="130">
        <v>2610</v>
      </c>
      <c r="F1576" s="130"/>
      <c r="G1576" s="138"/>
      <c r="H1576" s="130">
        <v>18270</v>
      </c>
      <c r="I1576" s="130">
        <v>18270</v>
      </c>
      <c r="J1576" s="130" t="s">
        <v>123</v>
      </c>
      <c r="K1576" s="130">
        <v>2284</v>
      </c>
      <c r="L1576" s="138"/>
      <c r="M1576" s="130"/>
    </row>
    <row r="1577" spans="1:13" ht="14.25" hidden="1" customHeight="1" outlineLevel="1" x14ac:dyDescent="0.2">
      <c r="A1577" s="130">
        <v>76</v>
      </c>
      <c r="B1577" s="186" t="s">
        <v>472</v>
      </c>
      <c r="C1577" s="186" t="s">
        <v>103</v>
      </c>
      <c r="D1577" s="130">
        <v>1</v>
      </c>
      <c r="E1577" s="130">
        <v>2740.5</v>
      </c>
      <c r="F1577" s="130"/>
      <c r="G1577" s="138"/>
      <c r="H1577" s="130">
        <v>19183.5</v>
      </c>
      <c r="I1577" s="130">
        <v>19183.5</v>
      </c>
      <c r="J1577" s="130" t="s">
        <v>123</v>
      </c>
      <c r="K1577" s="130">
        <v>2398</v>
      </c>
      <c r="L1577" s="138"/>
      <c r="M1577" s="130"/>
    </row>
    <row r="1578" spans="1:13" ht="14.25" customHeight="1" collapsed="1" x14ac:dyDescent="0.2">
      <c r="A1578" s="128">
        <v>77</v>
      </c>
      <c r="B1578" s="185" t="s">
        <v>473</v>
      </c>
      <c r="C1578" s="185" t="s">
        <v>101</v>
      </c>
      <c r="D1578" s="128">
        <v>1</v>
      </c>
      <c r="E1578" s="128">
        <v>470</v>
      </c>
      <c r="F1578" s="128"/>
      <c r="G1578" s="137"/>
      <c r="H1578" s="128">
        <v>2350</v>
      </c>
      <c r="I1578" s="128">
        <v>30550</v>
      </c>
      <c r="J1578" s="128">
        <v>5092</v>
      </c>
      <c r="K1578" s="128">
        <v>1567</v>
      </c>
      <c r="L1578" s="137"/>
      <c r="M1578" s="128"/>
    </row>
    <row r="1579" spans="1:13" ht="14.25" hidden="1" customHeight="1" outlineLevel="1" x14ac:dyDescent="0.2">
      <c r="A1579" s="130">
        <v>77</v>
      </c>
      <c r="B1579" s="186" t="s">
        <v>473</v>
      </c>
      <c r="C1579" s="186" t="s">
        <v>101</v>
      </c>
      <c r="D1579" s="130">
        <v>2</v>
      </c>
      <c r="E1579" s="130">
        <v>520</v>
      </c>
      <c r="F1579" s="130"/>
      <c r="G1579" s="138"/>
      <c r="H1579" s="130">
        <v>2600</v>
      </c>
      <c r="I1579" s="130">
        <v>33800</v>
      </c>
      <c r="J1579" s="130">
        <v>5633</v>
      </c>
      <c r="K1579" s="130">
        <v>1733</v>
      </c>
      <c r="L1579" s="138"/>
      <c r="M1579" s="130"/>
    </row>
    <row r="1580" spans="1:13" ht="14.25" hidden="1" customHeight="1" outlineLevel="1" x14ac:dyDescent="0.2">
      <c r="A1580" s="130">
        <v>77</v>
      </c>
      <c r="B1580" s="186" t="s">
        <v>473</v>
      </c>
      <c r="C1580" s="186" t="s">
        <v>101</v>
      </c>
      <c r="D1580" s="130">
        <v>3</v>
      </c>
      <c r="E1580" s="130">
        <v>570</v>
      </c>
      <c r="F1580" s="130"/>
      <c r="G1580" s="138"/>
      <c r="H1580" s="130">
        <v>2850</v>
      </c>
      <c r="I1580" s="130">
        <v>37050</v>
      </c>
      <c r="J1580" s="130">
        <v>6175</v>
      </c>
      <c r="K1580" s="130">
        <v>1900</v>
      </c>
      <c r="L1580" s="138"/>
      <c r="M1580" s="130"/>
    </row>
    <row r="1581" spans="1:13" ht="14.25" hidden="1" customHeight="1" outlineLevel="1" x14ac:dyDescent="0.2">
      <c r="A1581" s="130">
        <v>77</v>
      </c>
      <c r="B1581" s="186" t="s">
        <v>473</v>
      </c>
      <c r="C1581" s="186" t="s">
        <v>101</v>
      </c>
      <c r="D1581" s="130">
        <v>4</v>
      </c>
      <c r="E1581" s="130">
        <v>625</v>
      </c>
      <c r="F1581" s="130"/>
      <c r="G1581" s="138"/>
      <c r="H1581" s="130">
        <v>3125</v>
      </c>
      <c r="I1581" s="130">
        <v>40625</v>
      </c>
      <c r="J1581" s="130">
        <v>6771</v>
      </c>
      <c r="K1581" s="130">
        <v>2083</v>
      </c>
      <c r="L1581" s="138"/>
      <c r="M1581" s="130"/>
    </row>
    <row r="1582" spans="1:13" ht="14.25" hidden="1" customHeight="1" outlineLevel="1" x14ac:dyDescent="0.2">
      <c r="A1582" s="130">
        <v>77</v>
      </c>
      <c r="B1582" s="186" t="s">
        <v>473</v>
      </c>
      <c r="C1582" s="186" t="s">
        <v>101</v>
      </c>
      <c r="D1582" s="130">
        <v>5</v>
      </c>
      <c r="E1582" s="130">
        <v>685</v>
      </c>
      <c r="F1582" s="130"/>
      <c r="G1582" s="138"/>
      <c r="H1582" s="130">
        <v>3425</v>
      </c>
      <c r="I1582" s="130">
        <v>44525</v>
      </c>
      <c r="J1582" s="130">
        <v>7421</v>
      </c>
      <c r="K1582" s="130">
        <v>2283</v>
      </c>
      <c r="L1582" s="138"/>
      <c r="M1582" s="130"/>
    </row>
    <row r="1583" spans="1:13" ht="14.25" hidden="1" customHeight="1" outlineLevel="1" x14ac:dyDescent="0.2">
      <c r="A1583" s="130">
        <v>77</v>
      </c>
      <c r="B1583" s="186" t="s">
        <v>473</v>
      </c>
      <c r="C1583" s="186" t="s">
        <v>101</v>
      </c>
      <c r="D1583" s="130">
        <v>6</v>
      </c>
      <c r="E1583" s="130">
        <v>755</v>
      </c>
      <c r="F1583" s="130"/>
      <c r="G1583" s="138"/>
      <c r="H1583" s="130">
        <v>3775</v>
      </c>
      <c r="I1583" s="130">
        <v>49075</v>
      </c>
      <c r="J1583" s="130">
        <v>8179</v>
      </c>
      <c r="K1583" s="130">
        <v>2517</v>
      </c>
      <c r="L1583" s="138"/>
      <c r="M1583" s="130"/>
    </row>
    <row r="1584" spans="1:13" ht="14.25" hidden="1" customHeight="1" outlineLevel="1" x14ac:dyDescent="0.2">
      <c r="A1584" s="130">
        <v>77</v>
      </c>
      <c r="B1584" s="186" t="s">
        <v>473</v>
      </c>
      <c r="C1584" s="186" t="s">
        <v>101</v>
      </c>
      <c r="D1584" s="130">
        <v>7</v>
      </c>
      <c r="E1584" s="130">
        <v>835</v>
      </c>
      <c r="F1584" s="130"/>
      <c r="G1584" s="138"/>
      <c r="H1584" s="130">
        <v>4175</v>
      </c>
      <c r="I1584" s="130">
        <v>54275</v>
      </c>
      <c r="J1584" s="130">
        <v>9046</v>
      </c>
      <c r="K1584" s="130">
        <v>2783</v>
      </c>
      <c r="L1584" s="138"/>
      <c r="M1584" s="130"/>
    </row>
    <row r="1585" spans="1:13" ht="14.25" hidden="1" customHeight="1" outlineLevel="1" x14ac:dyDescent="0.2">
      <c r="A1585" s="130">
        <v>77</v>
      </c>
      <c r="B1585" s="186" t="s">
        <v>473</v>
      </c>
      <c r="C1585" s="186" t="s">
        <v>101</v>
      </c>
      <c r="D1585" s="130">
        <v>8</v>
      </c>
      <c r="E1585" s="130">
        <v>920</v>
      </c>
      <c r="F1585" s="130"/>
      <c r="G1585" s="138"/>
      <c r="H1585" s="130">
        <v>4600</v>
      </c>
      <c r="I1585" s="130">
        <v>59800</v>
      </c>
      <c r="J1585" s="130">
        <v>9967</v>
      </c>
      <c r="K1585" s="130">
        <v>3067</v>
      </c>
      <c r="L1585" s="138"/>
      <c r="M1585" s="130"/>
    </row>
    <row r="1586" spans="1:13" ht="14.25" hidden="1" customHeight="1" outlineLevel="1" x14ac:dyDescent="0.2">
      <c r="A1586" s="130">
        <v>77</v>
      </c>
      <c r="B1586" s="186" t="s">
        <v>473</v>
      </c>
      <c r="C1586" s="186" t="s">
        <v>101</v>
      </c>
      <c r="D1586" s="130">
        <v>9</v>
      </c>
      <c r="E1586" s="130">
        <v>1010</v>
      </c>
      <c r="F1586" s="130"/>
      <c r="G1586" s="138"/>
      <c r="H1586" s="130">
        <v>5050</v>
      </c>
      <c r="I1586" s="130">
        <v>65650</v>
      </c>
      <c r="J1586" s="130">
        <v>10942</v>
      </c>
      <c r="K1586" s="130">
        <v>3367</v>
      </c>
      <c r="L1586" s="138"/>
      <c r="M1586" s="130"/>
    </row>
    <row r="1587" spans="1:13" ht="14.25" hidden="1" customHeight="1" outlineLevel="1" x14ac:dyDescent="0.2">
      <c r="A1587" s="130">
        <v>77</v>
      </c>
      <c r="B1587" s="186" t="s">
        <v>473</v>
      </c>
      <c r="C1587" s="186" t="s">
        <v>101</v>
      </c>
      <c r="D1587" s="130">
        <v>10</v>
      </c>
      <c r="E1587" s="130">
        <v>1115</v>
      </c>
      <c r="F1587" s="130"/>
      <c r="G1587" s="138"/>
      <c r="H1587" s="130">
        <v>5575</v>
      </c>
      <c r="I1587" s="130">
        <v>72475</v>
      </c>
      <c r="J1587" s="130">
        <v>12079</v>
      </c>
      <c r="K1587" s="130">
        <v>3717</v>
      </c>
      <c r="L1587" s="138"/>
      <c r="M1587" s="130"/>
    </row>
    <row r="1588" spans="1:13" ht="14.25" hidden="1" customHeight="1" outlineLevel="1" x14ac:dyDescent="0.2">
      <c r="A1588" s="130">
        <v>77</v>
      </c>
      <c r="B1588" s="186" t="s">
        <v>473</v>
      </c>
      <c r="C1588" s="186" t="s">
        <v>101</v>
      </c>
      <c r="D1588" s="130">
        <v>11</v>
      </c>
      <c r="E1588" s="130">
        <v>1220</v>
      </c>
      <c r="F1588" s="130"/>
      <c r="G1588" s="138"/>
      <c r="H1588" s="130">
        <v>6100</v>
      </c>
      <c r="I1588" s="130">
        <v>79300</v>
      </c>
      <c r="J1588" s="130">
        <v>13217</v>
      </c>
      <c r="K1588" s="130">
        <v>4067</v>
      </c>
      <c r="L1588" s="138"/>
      <c r="M1588" s="130"/>
    </row>
    <row r="1589" spans="1:13" ht="14.25" hidden="1" customHeight="1" outlineLevel="1" x14ac:dyDescent="0.2">
      <c r="A1589" s="130">
        <v>77</v>
      </c>
      <c r="B1589" s="186" t="s">
        <v>473</v>
      </c>
      <c r="C1589" s="186" t="s">
        <v>101</v>
      </c>
      <c r="D1589" s="130">
        <v>12</v>
      </c>
      <c r="E1589" s="130">
        <v>1345</v>
      </c>
      <c r="F1589" s="130"/>
      <c r="G1589" s="138"/>
      <c r="H1589" s="130">
        <v>6725</v>
      </c>
      <c r="I1589" s="130">
        <v>87425</v>
      </c>
      <c r="J1589" s="130">
        <v>14571</v>
      </c>
      <c r="K1589" s="130">
        <v>4483</v>
      </c>
      <c r="L1589" s="138"/>
      <c r="M1589" s="130"/>
    </row>
    <row r="1590" spans="1:13" ht="14.25" hidden="1" customHeight="1" outlineLevel="1" x14ac:dyDescent="0.2">
      <c r="A1590" s="130">
        <v>77</v>
      </c>
      <c r="B1590" s="186" t="s">
        <v>473</v>
      </c>
      <c r="C1590" s="186" t="s">
        <v>102</v>
      </c>
      <c r="D1590" s="130">
        <v>1</v>
      </c>
      <c r="E1590" s="130">
        <v>1345</v>
      </c>
      <c r="F1590" s="130"/>
      <c r="G1590" s="138"/>
      <c r="H1590" s="130">
        <v>6725</v>
      </c>
      <c r="I1590" s="130">
        <v>87425</v>
      </c>
      <c r="J1590" s="130">
        <v>14571</v>
      </c>
      <c r="K1590" s="130">
        <v>4483</v>
      </c>
      <c r="L1590" s="138"/>
      <c r="M1590" s="130"/>
    </row>
    <row r="1591" spans="1:13" ht="14.25" hidden="1" customHeight="1" outlineLevel="1" x14ac:dyDescent="0.2">
      <c r="A1591" s="130">
        <v>77</v>
      </c>
      <c r="B1591" s="186" t="s">
        <v>473</v>
      </c>
      <c r="C1591" s="186" t="s">
        <v>102</v>
      </c>
      <c r="D1591" s="130">
        <v>2</v>
      </c>
      <c r="E1591" s="130">
        <v>1375</v>
      </c>
      <c r="F1591" s="130"/>
      <c r="G1591" s="138"/>
      <c r="H1591" s="130">
        <v>6875</v>
      </c>
      <c r="I1591" s="130">
        <v>89375</v>
      </c>
      <c r="J1591" s="130">
        <v>14896</v>
      </c>
      <c r="K1591" s="130">
        <v>4583</v>
      </c>
      <c r="L1591" s="138"/>
      <c r="M1591" s="130"/>
    </row>
    <row r="1592" spans="1:13" ht="14.25" hidden="1" customHeight="1" outlineLevel="1" x14ac:dyDescent="0.2">
      <c r="A1592" s="130">
        <v>77</v>
      </c>
      <c r="B1592" s="186" t="s">
        <v>473</v>
      </c>
      <c r="C1592" s="186" t="s">
        <v>102</v>
      </c>
      <c r="D1592" s="130">
        <v>3</v>
      </c>
      <c r="E1592" s="130">
        <v>1400</v>
      </c>
      <c r="F1592" s="130"/>
      <c r="G1592" s="138"/>
      <c r="H1592" s="130">
        <v>7000</v>
      </c>
      <c r="I1592" s="130">
        <v>91000</v>
      </c>
      <c r="J1592" s="130">
        <v>15167</v>
      </c>
      <c r="K1592" s="130">
        <v>4667</v>
      </c>
      <c r="L1592" s="138"/>
      <c r="M1592" s="130"/>
    </row>
    <row r="1593" spans="1:13" ht="14.25" hidden="1" customHeight="1" outlineLevel="1" x14ac:dyDescent="0.2">
      <c r="A1593" s="130">
        <v>77</v>
      </c>
      <c r="B1593" s="186" t="s">
        <v>473</v>
      </c>
      <c r="C1593" s="186" t="s">
        <v>102</v>
      </c>
      <c r="D1593" s="130">
        <v>4</v>
      </c>
      <c r="E1593" s="130">
        <v>1430</v>
      </c>
      <c r="F1593" s="130"/>
      <c r="G1593" s="138"/>
      <c r="H1593" s="130">
        <v>7150</v>
      </c>
      <c r="I1593" s="130">
        <v>92950</v>
      </c>
      <c r="J1593" s="130">
        <v>15492</v>
      </c>
      <c r="K1593" s="130">
        <v>4767</v>
      </c>
      <c r="L1593" s="138"/>
      <c r="M1593" s="130"/>
    </row>
    <row r="1594" spans="1:13" ht="14.25" hidden="1" customHeight="1" outlineLevel="1" x14ac:dyDescent="0.2">
      <c r="A1594" s="130">
        <v>77</v>
      </c>
      <c r="B1594" s="186" t="s">
        <v>473</v>
      </c>
      <c r="C1594" s="186" t="s">
        <v>102</v>
      </c>
      <c r="D1594" s="130">
        <v>5</v>
      </c>
      <c r="E1594" s="130">
        <v>1455</v>
      </c>
      <c r="F1594" s="130"/>
      <c r="G1594" s="138"/>
      <c r="H1594" s="130">
        <v>7275</v>
      </c>
      <c r="I1594" s="130">
        <v>94575</v>
      </c>
      <c r="J1594" s="130">
        <v>15762</v>
      </c>
      <c r="K1594" s="130">
        <v>4850</v>
      </c>
      <c r="L1594" s="138"/>
      <c r="M1594" s="130"/>
    </row>
    <row r="1595" spans="1:13" ht="14.25" hidden="1" customHeight="1" outlineLevel="1" x14ac:dyDescent="0.2">
      <c r="A1595" s="130">
        <v>77</v>
      </c>
      <c r="B1595" s="186" t="s">
        <v>473</v>
      </c>
      <c r="C1595" s="186" t="s">
        <v>102</v>
      </c>
      <c r="D1595" s="130">
        <v>6</v>
      </c>
      <c r="E1595" s="130">
        <v>1485</v>
      </c>
      <c r="F1595" s="130"/>
      <c r="G1595" s="138"/>
      <c r="H1595" s="130">
        <v>7425</v>
      </c>
      <c r="I1595" s="130">
        <v>96525</v>
      </c>
      <c r="J1595" s="130">
        <v>16088</v>
      </c>
      <c r="K1595" s="130">
        <v>4950</v>
      </c>
      <c r="L1595" s="138"/>
      <c r="M1595" s="130"/>
    </row>
    <row r="1596" spans="1:13" ht="14.25" hidden="1" customHeight="1" outlineLevel="1" x14ac:dyDescent="0.2">
      <c r="A1596" s="130">
        <v>77</v>
      </c>
      <c r="B1596" s="186" t="s">
        <v>473</v>
      </c>
      <c r="C1596" s="186" t="s">
        <v>102</v>
      </c>
      <c r="D1596" s="130">
        <v>7</v>
      </c>
      <c r="E1596" s="130">
        <v>1515</v>
      </c>
      <c r="F1596" s="130"/>
      <c r="G1596" s="138"/>
      <c r="H1596" s="130">
        <v>7575</v>
      </c>
      <c r="I1596" s="130">
        <v>98475</v>
      </c>
      <c r="J1596" s="130">
        <v>16412</v>
      </c>
      <c r="K1596" s="130">
        <v>5050</v>
      </c>
      <c r="L1596" s="138"/>
      <c r="M1596" s="130"/>
    </row>
    <row r="1597" spans="1:13" ht="14.25" hidden="1" customHeight="1" outlineLevel="1" x14ac:dyDescent="0.2">
      <c r="A1597" s="130">
        <v>77</v>
      </c>
      <c r="B1597" s="186" t="s">
        <v>473</v>
      </c>
      <c r="C1597" s="186" t="s">
        <v>102</v>
      </c>
      <c r="D1597" s="130">
        <v>8</v>
      </c>
      <c r="E1597" s="130">
        <v>1545</v>
      </c>
      <c r="F1597" s="130"/>
      <c r="G1597" s="138"/>
      <c r="H1597" s="130">
        <v>7725</v>
      </c>
      <c r="I1597" s="130">
        <v>100425</v>
      </c>
      <c r="J1597" s="130">
        <v>16738</v>
      </c>
      <c r="K1597" s="130">
        <v>5150</v>
      </c>
      <c r="L1597" s="138"/>
      <c r="M1597" s="130"/>
    </row>
    <row r="1598" spans="1:13" ht="14.25" hidden="1" customHeight="1" outlineLevel="1" x14ac:dyDescent="0.2">
      <c r="A1598" s="130">
        <v>77</v>
      </c>
      <c r="B1598" s="186" t="s">
        <v>473</v>
      </c>
      <c r="C1598" s="186" t="s">
        <v>102</v>
      </c>
      <c r="D1598" s="130">
        <v>9</v>
      </c>
      <c r="E1598" s="130">
        <v>1580</v>
      </c>
      <c r="F1598" s="130"/>
      <c r="G1598" s="138"/>
      <c r="H1598" s="130">
        <v>7900</v>
      </c>
      <c r="I1598" s="130">
        <v>102700</v>
      </c>
      <c r="J1598" s="130">
        <v>17117</v>
      </c>
      <c r="K1598" s="130">
        <v>5267</v>
      </c>
      <c r="L1598" s="138"/>
      <c r="M1598" s="130"/>
    </row>
    <row r="1599" spans="1:13" ht="14.25" hidden="1" customHeight="1" outlineLevel="1" x14ac:dyDescent="0.2">
      <c r="A1599" s="130">
        <v>77</v>
      </c>
      <c r="B1599" s="186" t="s">
        <v>473</v>
      </c>
      <c r="C1599" s="186" t="s">
        <v>102</v>
      </c>
      <c r="D1599" s="130">
        <v>10</v>
      </c>
      <c r="E1599" s="130">
        <v>1610</v>
      </c>
      <c r="F1599" s="130"/>
      <c r="G1599" s="138"/>
      <c r="H1599" s="130">
        <v>8050</v>
      </c>
      <c r="I1599" s="130">
        <v>104650</v>
      </c>
      <c r="J1599" s="130">
        <v>17442</v>
      </c>
      <c r="K1599" s="130">
        <v>5367</v>
      </c>
      <c r="L1599" s="138"/>
      <c r="M1599" s="130"/>
    </row>
    <row r="1600" spans="1:13" ht="14.25" hidden="1" customHeight="1" outlineLevel="1" x14ac:dyDescent="0.2">
      <c r="A1600" s="130">
        <v>77</v>
      </c>
      <c r="B1600" s="186" t="s">
        <v>473</v>
      </c>
      <c r="C1600" s="186" t="s">
        <v>102</v>
      </c>
      <c r="D1600" s="130">
        <v>11</v>
      </c>
      <c r="E1600" s="130">
        <v>1640</v>
      </c>
      <c r="F1600" s="130"/>
      <c r="G1600" s="138"/>
      <c r="H1600" s="130">
        <v>8200</v>
      </c>
      <c r="I1600" s="130">
        <v>106600</v>
      </c>
      <c r="J1600" s="130">
        <v>17767</v>
      </c>
      <c r="K1600" s="130">
        <v>5467</v>
      </c>
      <c r="L1600" s="138"/>
      <c r="M1600" s="130"/>
    </row>
    <row r="1601" spans="1:13" ht="14.25" hidden="1" customHeight="1" outlineLevel="1" x14ac:dyDescent="0.2">
      <c r="A1601" s="130">
        <v>77</v>
      </c>
      <c r="B1601" s="186" t="s">
        <v>473</v>
      </c>
      <c r="C1601" s="186" t="s">
        <v>102</v>
      </c>
      <c r="D1601" s="130">
        <v>12</v>
      </c>
      <c r="E1601" s="130">
        <v>1675</v>
      </c>
      <c r="F1601" s="130"/>
      <c r="G1601" s="138"/>
      <c r="H1601" s="130">
        <v>8375</v>
      </c>
      <c r="I1601" s="130">
        <v>108875</v>
      </c>
      <c r="J1601" s="130">
        <v>18146</v>
      </c>
      <c r="K1601" s="130">
        <v>5583</v>
      </c>
      <c r="L1601" s="138"/>
      <c r="M1601" s="130"/>
    </row>
    <row r="1602" spans="1:13" ht="14.25" hidden="1" customHeight="1" outlineLevel="1" x14ac:dyDescent="0.2">
      <c r="A1602" s="130">
        <v>77</v>
      </c>
      <c r="B1602" s="186" t="s">
        <v>473</v>
      </c>
      <c r="C1602" s="186" t="s">
        <v>103</v>
      </c>
      <c r="D1602" s="130">
        <v>1</v>
      </c>
      <c r="E1602" s="130">
        <v>1758.75</v>
      </c>
      <c r="F1602" s="130"/>
      <c r="G1602" s="138"/>
      <c r="H1602" s="130">
        <v>8793.75</v>
      </c>
      <c r="I1602" s="130">
        <v>114318.75</v>
      </c>
      <c r="J1602" s="130">
        <v>19053</v>
      </c>
      <c r="K1602" s="130">
        <v>5862</v>
      </c>
      <c r="L1602" s="138"/>
      <c r="M1602" s="130"/>
    </row>
    <row r="1603" spans="1:13" ht="14.25" customHeight="1" collapsed="1" x14ac:dyDescent="0.2">
      <c r="A1603" s="128">
        <v>78</v>
      </c>
      <c r="B1603" s="185" t="s">
        <v>474</v>
      </c>
      <c r="C1603" s="185" t="s">
        <v>101</v>
      </c>
      <c r="D1603" s="128">
        <v>1</v>
      </c>
      <c r="E1603" s="128">
        <v>505</v>
      </c>
      <c r="F1603" s="128"/>
      <c r="G1603" s="137"/>
      <c r="H1603" s="128">
        <v>3535</v>
      </c>
      <c r="I1603" s="128">
        <v>45955</v>
      </c>
      <c r="J1603" s="128">
        <v>7659</v>
      </c>
      <c r="K1603" s="128">
        <v>2357</v>
      </c>
      <c r="L1603" s="137"/>
      <c r="M1603" s="128"/>
    </row>
    <row r="1604" spans="1:13" ht="14.25" hidden="1" customHeight="1" outlineLevel="1" x14ac:dyDescent="0.2">
      <c r="A1604" s="130">
        <v>78</v>
      </c>
      <c r="B1604" s="186" t="s">
        <v>474</v>
      </c>
      <c r="C1604" s="186" t="s">
        <v>101</v>
      </c>
      <c r="D1604" s="130">
        <v>2</v>
      </c>
      <c r="E1604" s="130">
        <v>555</v>
      </c>
      <c r="F1604" s="130"/>
      <c r="G1604" s="138"/>
      <c r="H1604" s="130">
        <v>3885</v>
      </c>
      <c r="I1604" s="130">
        <v>50505</v>
      </c>
      <c r="J1604" s="130">
        <v>8418</v>
      </c>
      <c r="K1604" s="130">
        <v>2590</v>
      </c>
      <c r="L1604" s="138"/>
      <c r="M1604" s="130"/>
    </row>
    <row r="1605" spans="1:13" ht="14.25" hidden="1" customHeight="1" outlineLevel="1" x14ac:dyDescent="0.2">
      <c r="A1605" s="130">
        <v>78</v>
      </c>
      <c r="B1605" s="186" t="s">
        <v>474</v>
      </c>
      <c r="C1605" s="186" t="s">
        <v>101</v>
      </c>
      <c r="D1605" s="130">
        <v>3</v>
      </c>
      <c r="E1605" s="130">
        <v>610</v>
      </c>
      <c r="F1605" s="130"/>
      <c r="G1605" s="138"/>
      <c r="H1605" s="130">
        <v>4270</v>
      </c>
      <c r="I1605" s="130">
        <v>55510</v>
      </c>
      <c r="J1605" s="130">
        <v>9252</v>
      </c>
      <c r="K1605" s="130">
        <v>2847</v>
      </c>
      <c r="L1605" s="138"/>
      <c r="M1605" s="130"/>
    </row>
    <row r="1606" spans="1:13" ht="14.25" hidden="1" customHeight="1" outlineLevel="1" x14ac:dyDescent="0.2">
      <c r="A1606" s="130">
        <v>78</v>
      </c>
      <c r="B1606" s="186" t="s">
        <v>474</v>
      </c>
      <c r="C1606" s="186" t="s">
        <v>101</v>
      </c>
      <c r="D1606" s="130">
        <v>4</v>
      </c>
      <c r="E1606" s="130">
        <v>670</v>
      </c>
      <c r="F1606" s="130"/>
      <c r="G1606" s="138"/>
      <c r="H1606" s="130">
        <v>4690</v>
      </c>
      <c r="I1606" s="130">
        <v>60970</v>
      </c>
      <c r="J1606" s="130">
        <v>10162</v>
      </c>
      <c r="K1606" s="130">
        <v>3127</v>
      </c>
      <c r="L1606" s="138"/>
      <c r="M1606" s="130"/>
    </row>
    <row r="1607" spans="1:13" ht="14.25" hidden="1" customHeight="1" outlineLevel="1" x14ac:dyDescent="0.2">
      <c r="A1607" s="130">
        <v>78</v>
      </c>
      <c r="B1607" s="186" t="s">
        <v>474</v>
      </c>
      <c r="C1607" s="186" t="s">
        <v>101</v>
      </c>
      <c r="D1607" s="130">
        <v>5</v>
      </c>
      <c r="E1607" s="130">
        <v>735</v>
      </c>
      <c r="F1607" s="130"/>
      <c r="G1607" s="138"/>
      <c r="H1607" s="130">
        <v>5145</v>
      </c>
      <c r="I1607" s="130">
        <v>66885</v>
      </c>
      <c r="J1607" s="130">
        <v>11148</v>
      </c>
      <c r="K1607" s="130">
        <v>3430</v>
      </c>
      <c r="L1607" s="138"/>
      <c r="M1607" s="130"/>
    </row>
    <row r="1608" spans="1:13" ht="14.25" hidden="1" customHeight="1" outlineLevel="1" x14ac:dyDescent="0.2">
      <c r="A1608" s="130">
        <v>78</v>
      </c>
      <c r="B1608" s="186" t="s">
        <v>474</v>
      </c>
      <c r="C1608" s="186" t="s">
        <v>101</v>
      </c>
      <c r="D1608" s="130">
        <v>6</v>
      </c>
      <c r="E1608" s="130">
        <v>810</v>
      </c>
      <c r="F1608" s="130"/>
      <c r="G1608" s="138"/>
      <c r="H1608" s="130">
        <v>5670</v>
      </c>
      <c r="I1608" s="130">
        <v>73710</v>
      </c>
      <c r="J1608" s="130">
        <v>12285</v>
      </c>
      <c r="K1608" s="130">
        <v>3780</v>
      </c>
      <c r="L1608" s="138"/>
      <c r="M1608" s="130"/>
    </row>
    <row r="1609" spans="1:13" ht="14.25" hidden="1" customHeight="1" outlineLevel="1" x14ac:dyDescent="0.2">
      <c r="A1609" s="130">
        <v>78</v>
      </c>
      <c r="B1609" s="186" t="s">
        <v>474</v>
      </c>
      <c r="C1609" s="186" t="s">
        <v>101</v>
      </c>
      <c r="D1609" s="130">
        <v>7</v>
      </c>
      <c r="E1609" s="130">
        <v>895</v>
      </c>
      <c r="F1609" s="130"/>
      <c r="G1609" s="138"/>
      <c r="H1609" s="130">
        <v>6265</v>
      </c>
      <c r="I1609" s="130">
        <v>81445</v>
      </c>
      <c r="J1609" s="130">
        <v>13574</v>
      </c>
      <c r="K1609" s="130">
        <v>4177</v>
      </c>
      <c r="L1609" s="138"/>
      <c r="M1609" s="130"/>
    </row>
    <row r="1610" spans="1:13" ht="14.25" hidden="1" customHeight="1" outlineLevel="1" x14ac:dyDescent="0.2">
      <c r="A1610" s="130">
        <v>78</v>
      </c>
      <c r="B1610" s="186" t="s">
        <v>474</v>
      </c>
      <c r="C1610" s="186" t="s">
        <v>101</v>
      </c>
      <c r="D1610" s="130">
        <v>8</v>
      </c>
      <c r="E1610" s="130">
        <v>980</v>
      </c>
      <c r="F1610" s="130"/>
      <c r="G1610" s="138"/>
      <c r="H1610" s="130">
        <v>6860</v>
      </c>
      <c r="I1610" s="130">
        <v>89180</v>
      </c>
      <c r="J1610" s="130">
        <v>14863</v>
      </c>
      <c r="K1610" s="130">
        <v>4573</v>
      </c>
      <c r="L1610" s="138"/>
      <c r="M1610" s="130"/>
    </row>
    <row r="1611" spans="1:13" ht="14.25" hidden="1" customHeight="1" outlineLevel="1" x14ac:dyDescent="0.2">
      <c r="A1611" s="130">
        <v>78</v>
      </c>
      <c r="B1611" s="186" t="s">
        <v>474</v>
      </c>
      <c r="C1611" s="186" t="s">
        <v>101</v>
      </c>
      <c r="D1611" s="130">
        <v>9</v>
      </c>
      <c r="E1611" s="130">
        <v>1080</v>
      </c>
      <c r="F1611" s="130"/>
      <c r="G1611" s="138"/>
      <c r="H1611" s="130">
        <v>7560</v>
      </c>
      <c r="I1611" s="130">
        <v>98280</v>
      </c>
      <c r="J1611" s="130">
        <v>16380</v>
      </c>
      <c r="K1611" s="130">
        <v>5040</v>
      </c>
      <c r="L1611" s="138"/>
      <c r="M1611" s="130"/>
    </row>
    <row r="1612" spans="1:13" ht="14.25" hidden="1" customHeight="1" outlineLevel="1" x14ac:dyDescent="0.2">
      <c r="A1612" s="130">
        <v>78</v>
      </c>
      <c r="B1612" s="186" t="s">
        <v>474</v>
      </c>
      <c r="C1612" s="186" t="s">
        <v>101</v>
      </c>
      <c r="D1612" s="130">
        <v>10</v>
      </c>
      <c r="E1612" s="130">
        <v>1190</v>
      </c>
      <c r="F1612" s="130"/>
      <c r="G1612" s="138"/>
      <c r="H1612" s="130">
        <v>8330</v>
      </c>
      <c r="I1612" s="130">
        <v>108290</v>
      </c>
      <c r="J1612" s="130">
        <v>18048</v>
      </c>
      <c r="K1612" s="130">
        <v>5553</v>
      </c>
      <c r="L1612" s="138"/>
      <c r="M1612" s="130"/>
    </row>
    <row r="1613" spans="1:13" ht="14.25" hidden="1" customHeight="1" outlineLevel="1" x14ac:dyDescent="0.2">
      <c r="A1613" s="130">
        <v>78</v>
      </c>
      <c r="B1613" s="186" t="s">
        <v>474</v>
      </c>
      <c r="C1613" s="186" t="s">
        <v>101</v>
      </c>
      <c r="D1613" s="130">
        <v>11</v>
      </c>
      <c r="E1613" s="130">
        <v>1310</v>
      </c>
      <c r="F1613" s="130"/>
      <c r="G1613" s="138"/>
      <c r="H1613" s="130">
        <v>9170</v>
      </c>
      <c r="I1613" s="130">
        <v>119210</v>
      </c>
      <c r="J1613" s="130">
        <v>19868</v>
      </c>
      <c r="K1613" s="130">
        <v>6113</v>
      </c>
      <c r="L1613" s="138"/>
      <c r="M1613" s="130"/>
    </row>
    <row r="1614" spans="1:13" ht="14.25" hidden="1" customHeight="1" outlineLevel="1" x14ac:dyDescent="0.2">
      <c r="A1614" s="130">
        <v>78</v>
      </c>
      <c r="B1614" s="186" t="s">
        <v>474</v>
      </c>
      <c r="C1614" s="186" t="s">
        <v>101</v>
      </c>
      <c r="D1614" s="130">
        <v>12</v>
      </c>
      <c r="E1614" s="130">
        <v>1440</v>
      </c>
      <c r="F1614" s="130"/>
      <c r="G1614" s="138"/>
      <c r="H1614" s="130">
        <v>10080</v>
      </c>
      <c r="I1614" s="130">
        <v>131040</v>
      </c>
      <c r="J1614" s="130">
        <v>21840</v>
      </c>
      <c r="K1614" s="130">
        <v>6720</v>
      </c>
      <c r="L1614" s="138"/>
      <c r="M1614" s="130"/>
    </row>
    <row r="1615" spans="1:13" ht="14.25" hidden="1" customHeight="1" outlineLevel="1" x14ac:dyDescent="0.2">
      <c r="A1615" s="130">
        <v>78</v>
      </c>
      <c r="B1615" s="186" t="s">
        <v>474</v>
      </c>
      <c r="C1615" s="186" t="s">
        <v>102</v>
      </c>
      <c r="D1615" s="130">
        <v>1</v>
      </c>
      <c r="E1615" s="130">
        <v>1440</v>
      </c>
      <c r="F1615" s="130"/>
      <c r="G1615" s="138"/>
      <c r="H1615" s="130">
        <v>10080</v>
      </c>
      <c r="I1615" s="130">
        <v>131040</v>
      </c>
      <c r="J1615" s="130">
        <v>21840</v>
      </c>
      <c r="K1615" s="130">
        <v>6720</v>
      </c>
      <c r="L1615" s="138"/>
      <c r="M1615" s="130"/>
    </row>
    <row r="1616" spans="1:13" ht="14.25" hidden="1" customHeight="1" outlineLevel="1" x14ac:dyDescent="0.2">
      <c r="A1616" s="130">
        <v>78</v>
      </c>
      <c r="B1616" s="186" t="s">
        <v>474</v>
      </c>
      <c r="C1616" s="186" t="s">
        <v>102</v>
      </c>
      <c r="D1616" s="130">
        <v>2</v>
      </c>
      <c r="E1616" s="130">
        <v>1470</v>
      </c>
      <c r="F1616" s="130"/>
      <c r="G1616" s="138"/>
      <c r="H1616" s="130">
        <v>10290</v>
      </c>
      <c r="I1616" s="130">
        <v>133770</v>
      </c>
      <c r="J1616" s="130">
        <v>22295</v>
      </c>
      <c r="K1616" s="130">
        <v>6860</v>
      </c>
      <c r="L1616" s="138"/>
      <c r="M1616" s="130"/>
    </row>
    <row r="1617" spans="1:13" ht="14.25" hidden="1" customHeight="1" outlineLevel="1" x14ac:dyDescent="0.2">
      <c r="A1617" s="130">
        <v>78</v>
      </c>
      <c r="B1617" s="186" t="s">
        <v>474</v>
      </c>
      <c r="C1617" s="186" t="s">
        <v>102</v>
      </c>
      <c r="D1617" s="130">
        <v>3</v>
      </c>
      <c r="E1617" s="130">
        <v>1500</v>
      </c>
      <c r="F1617" s="130"/>
      <c r="G1617" s="138"/>
      <c r="H1617" s="130">
        <v>10500</v>
      </c>
      <c r="I1617" s="130">
        <v>136500</v>
      </c>
      <c r="J1617" s="130">
        <v>22750</v>
      </c>
      <c r="K1617" s="130">
        <v>7000</v>
      </c>
      <c r="L1617" s="138"/>
      <c r="M1617" s="130"/>
    </row>
    <row r="1618" spans="1:13" ht="14.25" hidden="1" customHeight="1" outlineLevel="1" x14ac:dyDescent="0.2">
      <c r="A1618" s="130">
        <v>78</v>
      </c>
      <c r="B1618" s="186" t="s">
        <v>474</v>
      </c>
      <c r="C1618" s="186" t="s">
        <v>102</v>
      </c>
      <c r="D1618" s="130">
        <v>4</v>
      </c>
      <c r="E1618" s="130">
        <v>1530</v>
      </c>
      <c r="F1618" s="130"/>
      <c r="G1618" s="138"/>
      <c r="H1618" s="130">
        <v>10710</v>
      </c>
      <c r="I1618" s="130">
        <v>139230</v>
      </c>
      <c r="J1618" s="130">
        <v>23205</v>
      </c>
      <c r="K1618" s="130">
        <v>7140</v>
      </c>
      <c r="L1618" s="138"/>
      <c r="M1618" s="130"/>
    </row>
    <row r="1619" spans="1:13" ht="14.25" hidden="1" customHeight="1" outlineLevel="1" x14ac:dyDescent="0.2">
      <c r="A1619" s="130">
        <v>78</v>
      </c>
      <c r="B1619" s="186" t="s">
        <v>474</v>
      </c>
      <c r="C1619" s="186" t="s">
        <v>102</v>
      </c>
      <c r="D1619" s="130">
        <v>5</v>
      </c>
      <c r="E1619" s="130">
        <v>1560</v>
      </c>
      <c r="F1619" s="130"/>
      <c r="G1619" s="138"/>
      <c r="H1619" s="130">
        <v>10920</v>
      </c>
      <c r="I1619" s="130">
        <v>141960</v>
      </c>
      <c r="J1619" s="130">
        <v>23660</v>
      </c>
      <c r="K1619" s="130">
        <v>7280</v>
      </c>
      <c r="L1619" s="138"/>
      <c r="M1619" s="130"/>
    </row>
    <row r="1620" spans="1:13" ht="14.25" hidden="1" customHeight="1" outlineLevel="1" x14ac:dyDescent="0.2">
      <c r="A1620" s="130">
        <v>78</v>
      </c>
      <c r="B1620" s="186" t="s">
        <v>474</v>
      </c>
      <c r="C1620" s="186" t="s">
        <v>102</v>
      </c>
      <c r="D1620" s="130">
        <v>6</v>
      </c>
      <c r="E1620" s="130">
        <v>1590</v>
      </c>
      <c r="F1620" s="130"/>
      <c r="G1620" s="138"/>
      <c r="H1620" s="130">
        <v>11130</v>
      </c>
      <c r="I1620" s="130">
        <v>144690</v>
      </c>
      <c r="J1620" s="130">
        <v>24115</v>
      </c>
      <c r="K1620" s="130">
        <v>7420</v>
      </c>
      <c r="L1620" s="138"/>
      <c r="M1620" s="130"/>
    </row>
    <row r="1621" spans="1:13" ht="14.25" hidden="1" customHeight="1" outlineLevel="1" x14ac:dyDescent="0.2">
      <c r="A1621" s="130">
        <v>78</v>
      </c>
      <c r="B1621" s="186" t="s">
        <v>474</v>
      </c>
      <c r="C1621" s="186" t="s">
        <v>102</v>
      </c>
      <c r="D1621" s="130">
        <v>7</v>
      </c>
      <c r="E1621" s="130">
        <v>1620</v>
      </c>
      <c r="F1621" s="130"/>
      <c r="G1621" s="138"/>
      <c r="H1621" s="130">
        <v>11340</v>
      </c>
      <c r="I1621" s="130">
        <v>147420</v>
      </c>
      <c r="J1621" s="130">
        <v>24570</v>
      </c>
      <c r="K1621" s="130">
        <v>7560</v>
      </c>
      <c r="L1621" s="138"/>
      <c r="M1621" s="130"/>
    </row>
    <row r="1622" spans="1:13" ht="14.25" hidden="1" customHeight="1" outlineLevel="1" x14ac:dyDescent="0.2">
      <c r="A1622" s="130">
        <v>78</v>
      </c>
      <c r="B1622" s="186" t="s">
        <v>474</v>
      </c>
      <c r="C1622" s="186" t="s">
        <v>102</v>
      </c>
      <c r="D1622" s="130">
        <v>8</v>
      </c>
      <c r="E1622" s="130">
        <v>1655</v>
      </c>
      <c r="F1622" s="130"/>
      <c r="G1622" s="138"/>
      <c r="H1622" s="130">
        <v>11585</v>
      </c>
      <c r="I1622" s="130">
        <v>150605</v>
      </c>
      <c r="J1622" s="130">
        <v>25101</v>
      </c>
      <c r="K1622" s="130">
        <v>7723</v>
      </c>
      <c r="L1622" s="138"/>
      <c r="M1622" s="130"/>
    </row>
    <row r="1623" spans="1:13" ht="14.25" hidden="1" customHeight="1" outlineLevel="1" x14ac:dyDescent="0.2">
      <c r="A1623" s="130">
        <v>78</v>
      </c>
      <c r="B1623" s="186" t="s">
        <v>474</v>
      </c>
      <c r="C1623" s="186" t="s">
        <v>102</v>
      </c>
      <c r="D1623" s="130">
        <v>9</v>
      </c>
      <c r="E1623" s="130">
        <v>1690</v>
      </c>
      <c r="F1623" s="130"/>
      <c r="G1623" s="138"/>
      <c r="H1623" s="130">
        <v>11830</v>
      </c>
      <c r="I1623" s="130">
        <v>153790</v>
      </c>
      <c r="J1623" s="130">
        <v>25632</v>
      </c>
      <c r="K1623" s="130">
        <v>7887</v>
      </c>
      <c r="L1623" s="138"/>
      <c r="M1623" s="130"/>
    </row>
    <row r="1624" spans="1:13" ht="14.25" hidden="1" customHeight="1" outlineLevel="1" x14ac:dyDescent="0.2">
      <c r="A1624" s="130">
        <v>78</v>
      </c>
      <c r="B1624" s="186" t="s">
        <v>474</v>
      </c>
      <c r="C1624" s="186" t="s">
        <v>102</v>
      </c>
      <c r="D1624" s="130">
        <v>10</v>
      </c>
      <c r="E1624" s="130">
        <v>1720</v>
      </c>
      <c r="F1624" s="130"/>
      <c r="G1624" s="138"/>
      <c r="H1624" s="130">
        <v>12040</v>
      </c>
      <c r="I1624" s="130">
        <v>156520</v>
      </c>
      <c r="J1624" s="130">
        <v>26087</v>
      </c>
      <c r="K1624" s="130">
        <v>8027</v>
      </c>
      <c r="L1624" s="138"/>
      <c r="M1624" s="130"/>
    </row>
    <row r="1625" spans="1:13" ht="14.25" hidden="1" customHeight="1" outlineLevel="1" x14ac:dyDescent="0.2">
      <c r="A1625" s="130">
        <v>78</v>
      </c>
      <c r="B1625" s="186" t="s">
        <v>474</v>
      </c>
      <c r="C1625" s="186" t="s">
        <v>102</v>
      </c>
      <c r="D1625" s="130">
        <v>11</v>
      </c>
      <c r="E1625" s="130">
        <v>1755</v>
      </c>
      <c r="F1625" s="130"/>
      <c r="G1625" s="138"/>
      <c r="H1625" s="130">
        <v>12285</v>
      </c>
      <c r="I1625" s="130">
        <v>159705</v>
      </c>
      <c r="J1625" s="130">
        <v>26618</v>
      </c>
      <c r="K1625" s="130">
        <v>8190</v>
      </c>
      <c r="L1625" s="138"/>
      <c r="M1625" s="130"/>
    </row>
    <row r="1626" spans="1:13" ht="14.25" hidden="1" customHeight="1" outlineLevel="1" x14ac:dyDescent="0.2">
      <c r="A1626" s="130">
        <v>78</v>
      </c>
      <c r="B1626" s="186" t="s">
        <v>474</v>
      </c>
      <c r="C1626" s="186" t="s">
        <v>102</v>
      </c>
      <c r="D1626" s="130">
        <v>12</v>
      </c>
      <c r="E1626" s="130">
        <v>1790</v>
      </c>
      <c r="F1626" s="130"/>
      <c r="G1626" s="138"/>
      <c r="H1626" s="130">
        <v>12530</v>
      </c>
      <c r="I1626" s="130">
        <v>162890</v>
      </c>
      <c r="J1626" s="130">
        <v>27148</v>
      </c>
      <c r="K1626" s="130">
        <v>8353</v>
      </c>
      <c r="L1626" s="138"/>
      <c r="M1626" s="130"/>
    </row>
    <row r="1627" spans="1:13" ht="14.25" hidden="1" customHeight="1" outlineLevel="1" x14ac:dyDescent="0.2">
      <c r="A1627" s="130">
        <v>78</v>
      </c>
      <c r="B1627" s="186" t="s">
        <v>474</v>
      </c>
      <c r="C1627" s="186" t="s">
        <v>103</v>
      </c>
      <c r="D1627" s="130">
        <v>1</v>
      </c>
      <c r="E1627" s="130">
        <v>1879.5</v>
      </c>
      <c r="F1627" s="130"/>
      <c r="G1627" s="138"/>
      <c r="H1627" s="130">
        <v>13156.5</v>
      </c>
      <c r="I1627" s="130">
        <v>171034.5</v>
      </c>
      <c r="J1627" s="130">
        <v>28506</v>
      </c>
      <c r="K1627" s="130">
        <v>8771</v>
      </c>
      <c r="L1627" s="138"/>
      <c r="M1627" s="130"/>
    </row>
    <row r="1628" spans="1:13" ht="14.25" customHeight="1" collapsed="1" x14ac:dyDescent="0.2">
      <c r="A1628" s="128">
        <v>79</v>
      </c>
      <c r="B1628" s="185" t="s">
        <v>475</v>
      </c>
      <c r="C1628" s="185" t="s">
        <v>101</v>
      </c>
      <c r="D1628" s="128">
        <v>1</v>
      </c>
      <c r="E1628" s="128">
        <v>515</v>
      </c>
      <c r="F1628" s="128"/>
      <c r="G1628" s="137"/>
      <c r="H1628" s="128">
        <v>5150</v>
      </c>
      <c r="I1628" s="128">
        <v>66950</v>
      </c>
      <c r="J1628" s="128">
        <v>11158</v>
      </c>
      <c r="K1628" s="128">
        <v>3433</v>
      </c>
      <c r="L1628" s="137"/>
      <c r="M1628" s="128"/>
    </row>
    <row r="1629" spans="1:13" ht="14.25" hidden="1" customHeight="1" outlineLevel="1" x14ac:dyDescent="0.2">
      <c r="A1629" s="130">
        <v>79</v>
      </c>
      <c r="B1629" s="186" t="s">
        <v>475</v>
      </c>
      <c r="C1629" s="186" t="s">
        <v>101</v>
      </c>
      <c r="D1629" s="130">
        <v>2</v>
      </c>
      <c r="E1629" s="130">
        <v>560</v>
      </c>
      <c r="F1629" s="130"/>
      <c r="G1629" s="138"/>
      <c r="H1629" s="130">
        <v>5600</v>
      </c>
      <c r="I1629" s="130">
        <v>72800</v>
      </c>
      <c r="J1629" s="130">
        <v>12133</v>
      </c>
      <c r="K1629" s="130">
        <v>3733</v>
      </c>
      <c r="L1629" s="138"/>
      <c r="M1629" s="130"/>
    </row>
    <row r="1630" spans="1:13" ht="14.25" hidden="1" customHeight="1" outlineLevel="1" x14ac:dyDescent="0.2">
      <c r="A1630" s="130">
        <v>79</v>
      </c>
      <c r="B1630" s="186" t="s">
        <v>475</v>
      </c>
      <c r="C1630" s="186" t="s">
        <v>101</v>
      </c>
      <c r="D1630" s="130">
        <v>3</v>
      </c>
      <c r="E1630" s="130">
        <v>620</v>
      </c>
      <c r="F1630" s="130"/>
      <c r="G1630" s="138"/>
      <c r="H1630" s="130">
        <v>6200</v>
      </c>
      <c r="I1630" s="130">
        <v>80600</v>
      </c>
      <c r="J1630" s="130">
        <v>13433</v>
      </c>
      <c r="K1630" s="130">
        <v>4133</v>
      </c>
      <c r="L1630" s="138"/>
      <c r="M1630" s="130"/>
    </row>
    <row r="1631" spans="1:13" ht="14.25" hidden="1" customHeight="1" outlineLevel="1" x14ac:dyDescent="0.2">
      <c r="A1631" s="130">
        <v>79</v>
      </c>
      <c r="B1631" s="186" t="s">
        <v>475</v>
      </c>
      <c r="C1631" s="186" t="s">
        <v>101</v>
      </c>
      <c r="D1631" s="130">
        <v>4</v>
      </c>
      <c r="E1631" s="130">
        <v>680</v>
      </c>
      <c r="F1631" s="130"/>
      <c r="G1631" s="138"/>
      <c r="H1631" s="130">
        <v>6800</v>
      </c>
      <c r="I1631" s="130">
        <v>88400</v>
      </c>
      <c r="J1631" s="130">
        <v>14733</v>
      </c>
      <c r="K1631" s="130">
        <v>4533</v>
      </c>
      <c r="L1631" s="138"/>
      <c r="M1631" s="130"/>
    </row>
    <row r="1632" spans="1:13" ht="14.25" hidden="1" customHeight="1" outlineLevel="1" x14ac:dyDescent="0.2">
      <c r="A1632" s="130">
        <v>79</v>
      </c>
      <c r="B1632" s="186" t="s">
        <v>475</v>
      </c>
      <c r="C1632" s="186" t="s">
        <v>101</v>
      </c>
      <c r="D1632" s="130">
        <v>5</v>
      </c>
      <c r="E1632" s="130">
        <v>750</v>
      </c>
      <c r="F1632" s="130"/>
      <c r="G1632" s="138"/>
      <c r="H1632" s="130">
        <v>7500</v>
      </c>
      <c r="I1632" s="130">
        <v>97500</v>
      </c>
      <c r="J1632" s="130">
        <v>16250</v>
      </c>
      <c r="K1632" s="130">
        <v>5000</v>
      </c>
      <c r="L1632" s="138"/>
      <c r="M1632" s="130"/>
    </row>
    <row r="1633" spans="1:13" ht="14.25" hidden="1" customHeight="1" outlineLevel="1" x14ac:dyDescent="0.2">
      <c r="A1633" s="130">
        <v>79</v>
      </c>
      <c r="B1633" s="186" t="s">
        <v>475</v>
      </c>
      <c r="C1633" s="186" t="s">
        <v>101</v>
      </c>
      <c r="D1633" s="130">
        <v>6</v>
      </c>
      <c r="E1633" s="130">
        <v>825</v>
      </c>
      <c r="F1633" s="130"/>
      <c r="G1633" s="138"/>
      <c r="H1633" s="130">
        <v>8250</v>
      </c>
      <c r="I1633" s="130">
        <v>107250</v>
      </c>
      <c r="J1633" s="130">
        <v>17875</v>
      </c>
      <c r="K1633" s="130">
        <v>5500</v>
      </c>
      <c r="L1633" s="138"/>
      <c r="M1633" s="130"/>
    </row>
    <row r="1634" spans="1:13" ht="14.25" hidden="1" customHeight="1" outlineLevel="1" x14ac:dyDescent="0.2">
      <c r="A1634" s="130">
        <v>79</v>
      </c>
      <c r="B1634" s="186" t="s">
        <v>475</v>
      </c>
      <c r="C1634" s="186" t="s">
        <v>101</v>
      </c>
      <c r="D1634" s="130">
        <v>7</v>
      </c>
      <c r="E1634" s="130">
        <v>905</v>
      </c>
      <c r="F1634" s="130"/>
      <c r="G1634" s="138"/>
      <c r="H1634" s="130">
        <v>9050</v>
      </c>
      <c r="I1634" s="130">
        <v>117650</v>
      </c>
      <c r="J1634" s="130">
        <v>19608</v>
      </c>
      <c r="K1634" s="130">
        <v>6033</v>
      </c>
      <c r="L1634" s="138"/>
      <c r="M1634" s="130"/>
    </row>
    <row r="1635" spans="1:13" ht="14.25" hidden="1" customHeight="1" outlineLevel="1" x14ac:dyDescent="0.2">
      <c r="A1635" s="130">
        <v>79</v>
      </c>
      <c r="B1635" s="186" t="s">
        <v>475</v>
      </c>
      <c r="C1635" s="186" t="s">
        <v>101</v>
      </c>
      <c r="D1635" s="130">
        <v>8</v>
      </c>
      <c r="E1635" s="130">
        <v>1000</v>
      </c>
      <c r="F1635" s="130"/>
      <c r="G1635" s="138"/>
      <c r="H1635" s="130">
        <v>10000</v>
      </c>
      <c r="I1635" s="130">
        <v>130000</v>
      </c>
      <c r="J1635" s="130">
        <v>21667</v>
      </c>
      <c r="K1635" s="130">
        <v>6667</v>
      </c>
      <c r="L1635" s="138"/>
      <c r="M1635" s="130"/>
    </row>
    <row r="1636" spans="1:13" ht="14.25" hidden="1" customHeight="1" outlineLevel="1" x14ac:dyDescent="0.2">
      <c r="A1636" s="130">
        <v>79</v>
      </c>
      <c r="B1636" s="186" t="s">
        <v>475</v>
      </c>
      <c r="C1636" s="186" t="s">
        <v>101</v>
      </c>
      <c r="D1636" s="130">
        <v>9</v>
      </c>
      <c r="E1636" s="130">
        <v>1095</v>
      </c>
      <c r="F1636" s="130"/>
      <c r="G1636" s="138"/>
      <c r="H1636" s="130">
        <v>10950</v>
      </c>
      <c r="I1636" s="130">
        <v>142350</v>
      </c>
      <c r="J1636" s="130">
        <v>23725</v>
      </c>
      <c r="K1636" s="130">
        <v>7300</v>
      </c>
      <c r="L1636" s="138"/>
      <c r="M1636" s="130"/>
    </row>
    <row r="1637" spans="1:13" ht="14.25" hidden="1" customHeight="1" outlineLevel="1" x14ac:dyDescent="0.2">
      <c r="A1637" s="130">
        <v>79</v>
      </c>
      <c r="B1637" s="186" t="s">
        <v>475</v>
      </c>
      <c r="C1637" s="186" t="s">
        <v>101</v>
      </c>
      <c r="D1637" s="130">
        <v>10</v>
      </c>
      <c r="E1637" s="130">
        <v>1205</v>
      </c>
      <c r="F1637" s="130"/>
      <c r="G1637" s="138"/>
      <c r="H1637" s="130">
        <v>12050</v>
      </c>
      <c r="I1637" s="130">
        <v>156650</v>
      </c>
      <c r="J1637" s="130">
        <v>26108</v>
      </c>
      <c r="K1637" s="130">
        <v>8033</v>
      </c>
      <c r="L1637" s="138"/>
      <c r="M1637" s="130"/>
    </row>
    <row r="1638" spans="1:13" ht="14.25" hidden="1" customHeight="1" outlineLevel="1" x14ac:dyDescent="0.2">
      <c r="A1638" s="130">
        <v>79</v>
      </c>
      <c r="B1638" s="186" t="s">
        <v>475</v>
      </c>
      <c r="C1638" s="186" t="s">
        <v>101</v>
      </c>
      <c r="D1638" s="130">
        <v>11</v>
      </c>
      <c r="E1638" s="130">
        <v>1330</v>
      </c>
      <c r="F1638" s="130"/>
      <c r="G1638" s="138"/>
      <c r="H1638" s="130">
        <v>13300</v>
      </c>
      <c r="I1638" s="130">
        <v>172900</v>
      </c>
      <c r="J1638" s="130">
        <v>28817</v>
      </c>
      <c r="K1638" s="130">
        <v>8867</v>
      </c>
      <c r="L1638" s="138"/>
      <c r="M1638" s="130"/>
    </row>
    <row r="1639" spans="1:13" ht="14.25" hidden="1" customHeight="1" outlineLevel="1" x14ac:dyDescent="0.2">
      <c r="A1639" s="130">
        <v>79</v>
      </c>
      <c r="B1639" s="186" t="s">
        <v>475</v>
      </c>
      <c r="C1639" s="186" t="s">
        <v>101</v>
      </c>
      <c r="D1639" s="130">
        <v>12</v>
      </c>
      <c r="E1639" s="130">
        <v>1460</v>
      </c>
      <c r="F1639" s="130"/>
      <c r="G1639" s="138"/>
      <c r="H1639" s="130">
        <v>14600</v>
      </c>
      <c r="I1639" s="130">
        <v>189800</v>
      </c>
      <c r="J1639" s="130">
        <v>31633</v>
      </c>
      <c r="K1639" s="130">
        <v>9733</v>
      </c>
      <c r="L1639" s="138"/>
      <c r="M1639" s="130"/>
    </row>
    <row r="1640" spans="1:13" ht="14.25" hidden="1" customHeight="1" outlineLevel="1" x14ac:dyDescent="0.2">
      <c r="A1640" s="130">
        <v>79</v>
      </c>
      <c r="B1640" s="186" t="s">
        <v>475</v>
      </c>
      <c r="C1640" s="186" t="s">
        <v>102</v>
      </c>
      <c r="D1640" s="130">
        <v>1</v>
      </c>
      <c r="E1640" s="130">
        <v>1460</v>
      </c>
      <c r="F1640" s="130"/>
      <c r="G1640" s="138"/>
      <c r="H1640" s="130">
        <v>14600</v>
      </c>
      <c r="I1640" s="130">
        <v>189800</v>
      </c>
      <c r="J1640" s="130">
        <v>31633</v>
      </c>
      <c r="K1640" s="130">
        <v>9733</v>
      </c>
      <c r="L1640" s="138"/>
      <c r="M1640" s="130"/>
    </row>
    <row r="1641" spans="1:13" ht="14.25" hidden="1" customHeight="1" outlineLevel="1" x14ac:dyDescent="0.2">
      <c r="A1641" s="130">
        <v>79</v>
      </c>
      <c r="B1641" s="186" t="s">
        <v>475</v>
      </c>
      <c r="C1641" s="186" t="s">
        <v>102</v>
      </c>
      <c r="D1641" s="130">
        <v>2</v>
      </c>
      <c r="E1641" s="130">
        <v>1490</v>
      </c>
      <c r="F1641" s="130"/>
      <c r="G1641" s="138"/>
      <c r="H1641" s="130">
        <v>14900</v>
      </c>
      <c r="I1641" s="130">
        <v>193700</v>
      </c>
      <c r="J1641" s="130">
        <v>32283</v>
      </c>
      <c r="K1641" s="130">
        <v>9933</v>
      </c>
      <c r="L1641" s="138"/>
      <c r="M1641" s="130"/>
    </row>
    <row r="1642" spans="1:13" ht="14.25" hidden="1" customHeight="1" outlineLevel="1" x14ac:dyDescent="0.2">
      <c r="A1642" s="130">
        <v>79</v>
      </c>
      <c r="B1642" s="186" t="s">
        <v>475</v>
      </c>
      <c r="C1642" s="186" t="s">
        <v>102</v>
      </c>
      <c r="D1642" s="130">
        <v>3</v>
      </c>
      <c r="E1642" s="130">
        <v>1520</v>
      </c>
      <c r="F1642" s="130"/>
      <c r="G1642" s="138"/>
      <c r="H1642" s="130">
        <v>15200</v>
      </c>
      <c r="I1642" s="130">
        <v>197600</v>
      </c>
      <c r="J1642" s="130">
        <v>32933</v>
      </c>
      <c r="K1642" s="130">
        <v>10133</v>
      </c>
      <c r="L1642" s="138"/>
      <c r="M1642" s="130"/>
    </row>
    <row r="1643" spans="1:13" ht="14.25" hidden="1" customHeight="1" outlineLevel="1" x14ac:dyDescent="0.2">
      <c r="A1643" s="130">
        <v>79</v>
      </c>
      <c r="B1643" s="186" t="s">
        <v>475</v>
      </c>
      <c r="C1643" s="186" t="s">
        <v>102</v>
      </c>
      <c r="D1643" s="130">
        <v>4</v>
      </c>
      <c r="E1643" s="130">
        <v>1550</v>
      </c>
      <c r="F1643" s="130"/>
      <c r="G1643" s="138"/>
      <c r="H1643" s="130">
        <v>15500</v>
      </c>
      <c r="I1643" s="130">
        <v>201500</v>
      </c>
      <c r="J1643" s="130">
        <v>33583</v>
      </c>
      <c r="K1643" s="130">
        <v>10333</v>
      </c>
      <c r="L1643" s="138"/>
      <c r="M1643" s="130"/>
    </row>
    <row r="1644" spans="1:13" ht="14.25" hidden="1" customHeight="1" outlineLevel="1" x14ac:dyDescent="0.2">
      <c r="A1644" s="130">
        <v>79</v>
      </c>
      <c r="B1644" s="186" t="s">
        <v>475</v>
      </c>
      <c r="C1644" s="186" t="s">
        <v>102</v>
      </c>
      <c r="D1644" s="130">
        <v>5</v>
      </c>
      <c r="E1644" s="130">
        <v>1585</v>
      </c>
      <c r="F1644" s="130"/>
      <c r="G1644" s="138"/>
      <c r="H1644" s="130">
        <v>15850</v>
      </c>
      <c r="I1644" s="130">
        <v>206050</v>
      </c>
      <c r="J1644" s="130">
        <v>34342</v>
      </c>
      <c r="K1644" s="130">
        <v>10567</v>
      </c>
      <c r="L1644" s="138"/>
      <c r="M1644" s="130"/>
    </row>
    <row r="1645" spans="1:13" ht="14.25" hidden="1" customHeight="1" outlineLevel="1" x14ac:dyDescent="0.2">
      <c r="A1645" s="130">
        <v>79</v>
      </c>
      <c r="B1645" s="186" t="s">
        <v>475</v>
      </c>
      <c r="C1645" s="186" t="s">
        <v>102</v>
      </c>
      <c r="D1645" s="130">
        <v>6</v>
      </c>
      <c r="E1645" s="130">
        <v>1615</v>
      </c>
      <c r="F1645" s="130"/>
      <c r="G1645" s="138"/>
      <c r="H1645" s="130">
        <v>16150</v>
      </c>
      <c r="I1645" s="130">
        <v>209950</v>
      </c>
      <c r="J1645" s="130">
        <v>34992</v>
      </c>
      <c r="K1645" s="130">
        <v>10767</v>
      </c>
      <c r="L1645" s="138"/>
      <c r="M1645" s="130"/>
    </row>
    <row r="1646" spans="1:13" ht="14.25" hidden="1" customHeight="1" outlineLevel="1" x14ac:dyDescent="0.2">
      <c r="A1646" s="130">
        <v>79</v>
      </c>
      <c r="B1646" s="186" t="s">
        <v>475</v>
      </c>
      <c r="C1646" s="186" t="s">
        <v>102</v>
      </c>
      <c r="D1646" s="130">
        <v>7</v>
      </c>
      <c r="E1646" s="130">
        <v>1650</v>
      </c>
      <c r="F1646" s="130"/>
      <c r="G1646" s="138"/>
      <c r="H1646" s="130">
        <v>16500</v>
      </c>
      <c r="I1646" s="130">
        <v>214500</v>
      </c>
      <c r="J1646" s="130">
        <v>35750</v>
      </c>
      <c r="K1646" s="130">
        <v>11000</v>
      </c>
      <c r="L1646" s="138"/>
      <c r="M1646" s="130"/>
    </row>
    <row r="1647" spans="1:13" ht="14.25" hidden="1" customHeight="1" outlineLevel="1" x14ac:dyDescent="0.2">
      <c r="A1647" s="130">
        <v>79</v>
      </c>
      <c r="B1647" s="186" t="s">
        <v>475</v>
      </c>
      <c r="C1647" s="186" t="s">
        <v>102</v>
      </c>
      <c r="D1647" s="130">
        <v>8</v>
      </c>
      <c r="E1647" s="130">
        <v>1680</v>
      </c>
      <c r="F1647" s="130"/>
      <c r="G1647" s="138"/>
      <c r="H1647" s="130">
        <v>16800</v>
      </c>
      <c r="I1647" s="130">
        <v>218400</v>
      </c>
      <c r="J1647" s="130">
        <v>36400</v>
      </c>
      <c r="K1647" s="130">
        <v>11200</v>
      </c>
      <c r="L1647" s="138"/>
      <c r="M1647" s="130"/>
    </row>
    <row r="1648" spans="1:13" ht="14.25" hidden="1" customHeight="1" outlineLevel="1" x14ac:dyDescent="0.2">
      <c r="A1648" s="130">
        <v>79</v>
      </c>
      <c r="B1648" s="186" t="s">
        <v>475</v>
      </c>
      <c r="C1648" s="186" t="s">
        <v>102</v>
      </c>
      <c r="D1648" s="130">
        <v>9</v>
      </c>
      <c r="E1648" s="130">
        <v>1715</v>
      </c>
      <c r="F1648" s="130"/>
      <c r="G1648" s="138"/>
      <c r="H1648" s="130">
        <v>17150</v>
      </c>
      <c r="I1648" s="130">
        <v>222950</v>
      </c>
      <c r="J1648" s="130">
        <v>37158</v>
      </c>
      <c r="K1648" s="130">
        <v>11433</v>
      </c>
      <c r="L1648" s="138"/>
      <c r="M1648" s="130"/>
    </row>
    <row r="1649" spans="1:13" ht="14.25" hidden="1" customHeight="1" outlineLevel="1" x14ac:dyDescent="0.2">
      <c r="A1649" s="130">
        <v>79</v>
      </c>
      <c r="B1649" s="186" t="s">
        <v>475</v>
      </c>
      <c r="C1649" s="186" t="s">
        <v>102</v>
      </c>
      <c r="D1649" s="130">
        <v>10</v>
      </c>
      <c r="E1649" s="130">
        <v>1750</v>
      </c>
      <c r="F1649" s="130"/>
      <c r="G1649" s="138"/>
      <c r="H1649" s="130">
        <v>17500</v>
      </c>
      <c r="I1649" s="130">
        <v>227500</v>
      </c>
      <c r="J1649" s="130">
        <v>37917</v>
      </c>
      <c r="K1649" s="130">
        <v>11667</v>
      </c>
      <c r="L1649" s="138"/>
      <c r="M1649" s="130"/>
    </row>
    <row r="1650" spans="1:13" ht="14.25" hidden="1" customHeight="1" outlineLevel="1" x14ac:dyDescent="0.2">
      <c r="A1650" s="130">
        <v>79</v>
      </c>
      <c r="B1650" s="186" t="s">
        <v>475</v>
      </c>
      <c r="C1650" s="186" t="s">
        <v>102</v>
      </c>
      <c r="D1650" s="130">
        <v>11</v>
      </c>
      <c r="E1650" s="130">
        <v>1785</v>
      </c>
      <c r="F1650" s="130"/>
      <c r="G1650" s="138"/>
      <c r="H1650" s="130">
        <v>17850</v>
      </c>
      <c r="I1650" s="130">
        <v>232050</v>
      </c>
      <c r="J1650" s="130">
        <v>38675</v>
      </c>
      <c r="K1650" s="130">
        <v>11900</v>
      </c>
      <c r="L1650" s="138"/>
      <c r="M1650" s="130"/>
    </row>
    <row r="1651" spans="1:13" ht="14.25" hidden="1" customHeight="1" outlineLevel="1" x14ac:dyDescent="0.2">
      <c r="A1651" s="130">
        <v>79</v>
      </c>
      <c r="B1651" s="186" t="s">
        <v>475</v>
      </c>
      <c r="C1651" s="186" t="s">
        <v>102</v>
      </c>
      <c r="D1651" s="130">
        <v>12</v>
      </c>
      <c r="E1651" s="130">
        <v>1820</v>
      </c>
      <c r="F1651" s="130"/>
      <c r="G1651" s="138"/>
      <c r="H1651" s="130">
        <v>18200</v>
      </c>
      <c r="I1651" s="130">
        <v>236600</v>
      </c>
      <c r="J1651" s="130">
        <v>39433</v>
      </c>
      <c r="K1651" s="130">
        <v>12133</v>
      </c>
      <c r="L1651" s="138"/>
      <c r="M1651" s="130"/>
    </row>
    <row r="1652" spans="1:13" ht="14.25" hidden="1" customHeight="1" outlineLevel="1" x14ac:dyDescent="0.2">
      <c r="A1652" s="130">
        <v>79</v>
      </c>
      <c r="B1652" s="186" t="s">
        <v>475</v>
      </c>
      <c r="C1652" s="186" t="s">
        <v>103</v>
      </c>
      <c r="D1652" s="130">
        <v>1</v>
      </c>
      <c r="E1652" s="130">
        <v>1911</v>
      </c>
      <c r="F1652" s="130"/>
      <c r="G1652" s="138"/>
      <c r="H1652" s="130">
        <v>19110</v>
      </c>
      <c r="I1652" s="130">
        <v>248430</v>
      </c>
      <c r="J1652" s="130">
        <v>41405</v>
      </c>
      <c r="K1652" s="130">
        <v>12740</v>
      </c>
      <c r="L1652" s="138"/>
      <c r="M1652" s="130"/>
    </row>
    <row r="1653" spans="1:13" ht="14.25" customHeight="1" collapsed="1" x14ac:dyDescent="0.2">
      <c r="A1653" s="128">
        <v>82</v>
      </c>
      <c r="B1653" s="185" t="s">
        <v>476</v>
      </c>
      <c r="C1653" s="185" t="s">
        <v>101</v>
      </c>
      <c r="D1653" s="128">
        <v>1</v>
      </c>
      <c r="E1653" s="128">
        <v>935</v>
      </c>
      <c r="F1653" s="128"/>
      <c r="G1653" s="137"/>
      <c r="H1653" s="128">
        <v>1870</v>
      </c>
      <c r="I1653" s="128">
        <v>22440</v>
      </c>
      <c r="J1653" s="128">
        <v>4080</v>
      </c>
      <c r="K1653" s="128">
        <v>1282</v>
      </c>
      <c r="L1653" s="137"/>
      <c r="M1653" s="128"/>
    </row>
    <row r="1654" spans="1:13" ht="14.25" hidden="1" customHeight="1" outlineLevel="1" x14ac:dyDescent="0.2">
      <c r="A1654" s="130">
        <v>82</v>
      </c>
      <c r="B1654" s="186" t="s">
        <v>476</v>
      </c>
      <c r="C1654" s="186" t="s">
        <v>101</v>
      </c>
      <c r="D1654" s="130">
        <v>2</v>
      </c>
      <c r="E1654" s="130">
        <v>1030</v>
      </c>
      <c r="F1654" s="130"/>
      <c r="G1654" s="138"/>
      <c r="H1654" s="130">
        <v>2060</v>
      </c>
      <c r="I1654" s="130">
        <v>24720</v>
      </c>
      <c r="J1654" s="130">
        <v>4495</v>
      </c>
      <c r="K1654" s="130">
        <v>1413</v>
      </c>
      <c r="L1654" s="138"/>
      <c r="M1654" s="130"/>
    </row>
    <row r="1655" spans="1:13" ht="14.25" hidden="1" customHeight="1" outlineLevel="1" x14ac:dyDescent="0.2">
      <c r="A1655" s="130">
        <v>82</v>
      </c>
      <c r="B1655" s="186" t="s">
        <v>476</v>
      </c>
      <c r="C1655" s="186" t="s">
        <v>101</v>
      </c>
      <c r="D1655" s="130">
        <v>3</v>
      </c>
      <c r="E1655" s="130">
        <v>1130</v>
      </c>
      <c r="F1655" s="130"/>
      <c r="G1655" s="138"/>
      <c r="H1655" s="130">
        <v>2260</v>
      </c>
      <c r="I1655" s="130">
        <v>27120</v>
      </c>
      <c r="J1655" s="130">
        <v>4931</v>
      </c>
      <c r="K1655" s="130">
        <v>1550</v>
      </c>
      <c r="L1655" s="138"/>
      <c r="M1655" s="130"/>
    </row>
    <row r="1656" spans="1:13" ht="14.25" hidden="1" customHeight="1" outlineLevel="1" x14ac:dyDescent="0.2">
      <c r="A1656" s="130">
        <v>82</v>
      </c>
      <c r="B1656" s="186" t="s">
        <v>476</v>
      </c>
      <c r="C1656" s="186" t="s">
        <v>101</v>
      </c>
      <c r="D1656" s="130">
        <v>4</v>
      </c>
      <c r="E1656" s="130">
        <v>1250</v>
      </c>
      <c r="F1656" s="130"/>
      <c r="G1656" s="138"/>
      <c r="H1656" s="130">
        <v>2500</v>
      </c>
      <c r="I1656" s="130">
        <v>30000</v>
      </c>
      <c r="J1656" s="130">
        <v>5455</v>
      </c>
      <c r="K1656" s="130">
        <v>1714</v>
      </c>
      <c r="L1656" s="138"/>
      <c r="M1656" s="130"/>
    </row>
    <row r="1657" spans="1:13" ht="14.25" hidden="1" customHeight="1" outlineLevel="1" x14ac:dyDescent="0.2">
      <c r="A1657" s="130">
        <v>82</v>
      </c>
      <c r="B1657" s="186" t="s">
        <v>476</v>
      </c>
      <c r="C1657" s="186" t="s">
        <v>101</v>
      </c>
      <c r="D1657" s="130">
        <v>5</v>
      </c>
      <c r="E1657" s="130">
        <v>1380</v>
      </c>
      <c r="F1657" s="130"/>
      <c r="G1657" s="138"/>
      <c r="H1657" s="130">
        <v>2760</v>
      </c>
      <c r="I1657" s="130">
        <v>33120</v>
      </c>
      <c r="J1657" s="130">
        <v>6022</v>
      </c>
      <c r="K1657" s="130">
        <v>1893</v>
      </c>
      <c r="L1657" s="138"/>
      <c r="M1657" s="130"/>
    </row>
    <row r="1658" spans="1:13" ht="14.25" hidden="1" customHeight="1" outlineLevel="1" x14ac:dyDescent="0.2">
      <c r="A1658" s="130">
        <v>82</v>
      </c>
      <c r="B1658" s="186" t="s">
        <v>476</v>
      </c>
      <c r="C1658" s="186" t="s">
        <v>101</v>
      </c>
      <c r="D1658" s="130">
        <v>6</v>
      </c>
      <c r="E1658" s="130">
        <v>1525</v>
      </c>
      <c r="F1658" s="130"/>
      <c r="G1658" s="138"/>
      <c r="H1658" s="130">
        <v>3050</v>
      </c>
      <c r="I1658" s="130">
        <v>36600</v>
      </c>
      <c r="J1658" s="130">
        <v>6655</v>
      </c>
      <c r="K1658" s="130">
        <v>2091</v>
      </c>
      <c r="L1658" s="138"/>
      <c r="M1658" s="130"/>
    </row>
    <row r="1659" spans="1:13" ht="14.25" hidden="1" customHeight="1" outlineLevel="1" x14ac:dyDescent="0.2">
      <c r="A1659" s="130">
        <v>82</v>
      </c>
      <c r="B1659" s="186" t="s">
        <v>476</v>
      </c>
      <c r="C1659" s="186" t="s">
        <v>101</v>
      </c>
      <c r="D1659" s="130">
        <v>7</v>
      </c>
      <c r="E1659" s="130">
        <v>1675</v>
      </c>
      <c r="F1659" s="130"/>
      <c r="G1659" s="138"/>
      <c r="H1659" s="130">
        <v>3350</v>
      </c>
      <c r="I1659" s="130">
        <v>40200</v>
      </c>
      <c r="J1659" s="130">
        <v>7309</v>
      </c>
      <c r="K1659" s="130">
        <v>2297</v>
      </c>
      <c r="L1659" s="138"/>
      <c r="M1659" s="130"/>
    </row>
    <row r="1660" spans="1:13" ht="14.25" hidden="1" customHeight="1" outlineLevel="1" x14ac:dyDescent="0.2">
      <c r="A1660" s="130">
        <v>82</v>
      </c>
      <c r="B1660" s="186" t="s">
        <v>476</v>
      </c>
      <c r="C1660" s="186" t="s">
        <v>101</v>
      </c>
      <c r="D1660" s="130">
        <v>8</v>
      </c>
      <c r="E1660" s="130">
        <v>1845</v>
      </c>
      <c r="F1660" s="130"/>
      <c r="G1660" s="138"/>
      <c r="H1660" s="130">
        <v>3690</v>
      </c>
      <c r="I1660" s="130">
        <v>44280</v>
      </c>
      <c r="J1660" s="130">
        <v>8051</v>
      </c>
      <c r="K1660" s="130">
        <v>2530</v>
      </c>
      <c r="L1660" s="138"/>
      <c r="M1660" s="130"/>
    </row>
    <row r="1661" spans="1:13" ht="14.25" hidden="1" customHeight="1" outlineLevel="1" x14ac:dyDescent="0.2">
      <c r="A1661" s="130">
        <v>82</v>
      </c>
      <c r="B1661" s="186" t="s">
        <v>476</v>
      </c>
      <c r="C1661" s="186" t="s">
        <v>101</v>
      </c>
      <c r="D1661" s="130">
        <v>9</v>
      </c>
      <c r="E1661" s="130">
        <v>2030</v>
      </c>
      <c r="F1661" s="130"/>
      <c r="G1661" s="138"/>
      <c r="H1661" s="130">
        <v>4060</v>
      </c>
      <c r="I1661" s="130">
        <v>48720</v>
      </c>
      <c r="J1661" s="130">
        <v>8858</v>
      </c>
      <c r="K1661" s="130">
        <v>2784</v>
      </c>
      <c r="L1661" s="138"/>
      <c r="M1661" s="130"/>
    </row>
    <row r="1662" spans="1:13" ht="14.25" hidden="1" customHeight="1" outlineLevel="1" x14ac:dyDescent="0.2">
      <c r="A1662" s="130">
        <v>82</v>
      </c>
      <c r="B1662" s="186" t="s">
        <v>476</v>
      </c>
      <c r="C1662" s="186" t="s">
        <v>101</v>
      </c>
      <c r="D1662" s="130">
        <v>10</v>
      </c>
      <c r="E1662" s="130">
        <v>2235</v>
      </c>
      <c r="F1662" s="130"/>
      <c r="G1662" s="138"/>
      <c r="H1662" s="130">
        <v>4470</v>
      </c>
      <c r="I1662" s="130">
        <v>53640</v>
      </c>
      <c r="J1662" s="130">
        <v>9753</v>
      </c>
      <c r="K1662" s="130">
        <v>3065</v>
      </c>
      <c r="L1662" s="138"/>
      <c r="M1662" s="130"/>
    </row>
    <row r="1663" spans="1:13" ht="14.25" hidden="1" customHeight="1" outlineLevel="1" x14ac:dyDescent="0.2">
      <c r="A1663" s="130">
        <v>82</v>
      </c>
      <c r="B1663" s="186" t="s">
        <v>476</v>
      </c>
      <c r="C1663" s="186" t="s">
        <v>101</v>
      </c>
      <c r="D1663" s="130">
        <v>11</v>
      </c>
      <c r="E1663" s="130">
        <v>2465</v>
      </c>
      <c r="F1663" s="130"/>
      <c r="G1663" s="138"/>
      <c r="H1663" s="130">
        <v>4930</v>
      </c>
      <c r="I1663" s="130">
        <v>59160</v>
      </c>
      <c r="J1663" s="130">
        <v>10756</v>
      </c>
      <c r="K1663" s="130">
        <v>3381</v>
      </c>
      <c r="L1663" s="138"/>
      <c r="M1663" s="130"/>
    </row>
    <row r="1664" spans="1:13" ht="14.25" hidden="1" customHeight="1" outlineLevel="1" x14ac:dyDescent="0.2">
      <c r="A1664" s="130">
        <v>82</v>
      </c>
      <c r="B1664" s="186" t="s">
        <v>476</v>
      </c>
      <c r="C1664" s="186" t="s">
        <v>101</v>
      </c>
      <c r="D1664" s="130">
        <v>12</v>
      </c>
      <c r="E1664" s="130">
        <v>2710</v>
      </c>
      <c r="F1664" s="130"/>
      <c r="G1664" s="138"/>
      <c r="H1664" s="130">
        <v>5420</v>
      </c>
      <c r="I1664" s="130">
        <v>65040</v>
      </c>
      <c r="J1664" s="130">
        <v>11825</v>
      </c>
      <c r="K1664" s="130">
        <v>3717</v>
      </c>
      <c r="L1664" s="138"/>
      <c r="M1664" s="130"/>
    </row>
    <row r="1665" spans="1:13" ht="14.25" hidden="1" customHeight="1" outlineLevel="1" x14ac:dyDescent="0.2">
      <c r="A1665" s="130">
        <v>82</v>
      </c>
      <c r="B1665" s="186" t="s">
        <v>476</v>
      </c>
      <c r="C1665" s="186" t="s">
        <v>102</v>
      </c>
      <c r="D1665" s="130">
        <v>1</v>
      </c>
      <c r="E1665" s="130">
        <v>2715</v>
      </c>
      <c r="F1665" s="130"/>
      <c r="G1665" s="138"/>
      <c r="H1665" s="130">
        <v>5430</v>
      </c>
      <c r="I1665" s="130">
        <v>65160</v>
      </c>
      <c r="J1665" s="130">
        <v>11847</v>
      </c>
      <c r="K1665" s="130">
        <v>3723</v>
      </c>
      <c r="L1665" s="138"/>
      <c r="M1665" s="130"/>
    </row>
    <row r="1666" spans="1:13" ht="14.25" hidden="1" customHeight="1" outlineLevel="1" x14ac:dyDescent="0.2">
      <c r="A1666" s="130">
        <v>82</v>
      </c>
      <c r="B1666" s="186" t="s">
        <v>476</v>
      </c>
      <c r="C1666" s="186" t="s">
        <v>102</v>
      </c>
      <c r="D1666" s="130">
        <v>2</v>
      </c>
      <c r="E1666" s="130">
        <v>2765</v>
      </c>
      <c r="F1666" s="130"/>
      <c r="G1666" s="138"/>
      <c r="H1666" s="130">
        <v>5530</v>
      </c>
      <c r="I1666" s="130">
        <v>66360</v>
      </c>
      <c r="J1666" s="130">
        <v>12065</v>
      </c>
      <c r="K1666" s="130">
        <v>3792</v>
      </c>
      <c r="L1666" s="138"/>
      <c r="M1666" s="130"/>
    </row>
    <row r="1667" spans="1:13" ht="14.25" hidden="1" customHeight="1" outlineLevel="1" x14ac:dyDescent="0.2">
      <c r="A1667" s="130">
        <v>82</v>
      </c>
      <c r="B1667" s="186" t="s">
        <v>476</v>
      </c>
      <c r="C1667" s="186" t="s">
        <v>102</v>
      </c>
      <c r="D1667" s="130">
        <v>3</v>
      </c>
      <c r="E1667" s="130">
        <v>2850</v>
      </c>
      <c r="F1667" s="130"/>
      <c r="G1667" s="138"/>
      <c r="H1667" s="130">
        <v>5700</v>
      </c>
      <c r="I1667" s="130">
        <v>68400</v>
      </c>
      <c r="J1667" s="130">
        <v>12436</v>
      </c>
      <c r="K1667" s="130">
        <v>3909</v>
      </c>
      <c r="L1667" s="138"/>
      <c r="M1667" s="130"/>
    </row>
    <row r="1668" spans="1:13" ht="14.25" hidden="1" customHeight="1" outlineLevel="1" x14ac:dyDescent="0.2">
      <c r="A1668" s="130">
        <v>82</v>
      </c>
      <c r="B1668" s="186" t="s">
        <v>476</v>
      </c>
      <c r="C1668" s="186" t="s">
        <v>102</v>
      </c>
      <c r="D1668" s="130">
        <v>4</v>
      </c>
      <c r="E1668" s="130">
        <v>2900</v>
      </c>
      <c r="F1668" s="130"/>
      <c r="G1668" s="138"/>
      <c r="H1668" s="130">
        <v>5800</v>
      </c>
      <c r="I1668" s="130">
        <v>69600</v>
      </c>
      <c r="J1668" s="130">
        <v>12655</v>
      </c>
      <c r="K1668" s="130">
        <v>3977</v>
      </c>
      <c r="L1668" s="138"/>
      <c r="M1668" s="130"/>
    </row>
    <row r="1669" spans="1:13" ht="14.25" hidden="1" customHeight="1" outlineLevel="1" x14ac:dyDescent="0.2">
      <c r="A1669" s="130">
        <v>82</v>
      </c>
      <c r="B1669" s="186" t="s">
        <v>476</v>
      </c>
      <c r="C1669" s="186" t="s">
        <v>102</v>
      </c>
      <c r="D1669" s="130">
        <v>5</v>
      </c>
      <c r="E1669" s="130">
        <v>2950</v>
      </c>
      <c r="F1669" s="130"/>
      <c r="G1669" s="138"/>
      <c r="H1669" s="130">
        <v>5900</v>
      </c>
      <c r="I1669" s="130">
        <v>70800</v>
      </c>
      <c r="J1669" s="130">
        <v>12873</v>
      </c>
      <c r="K1669" s="130">
        <v>4046</v>
      </c>
      <c r="L1669" s="138"/>
      <c r="M1669" s="130"/>
    </row>
    <row r="1670" spans="1:13" ht="14.25" hidden="1" customHeight="1" outlineLevel="1" x14ac:dyDescent="0.2">
      <c r="A1670" s="130">
        <v>82</v>
      </c>
      <c r="B1670" s="186" t="s">
        <v>476</v>
      </c>
      <c r="C1670" s="186" t="s">
        <v>102</v>
      </c>
      <c r="D1670" s="130">
        <v>6</v>
      </c>
      <c r="E1670" s="130">
        <v>3010</v>
      </c>
      <c r="F1670" s="130"/>
      <c r="G1670" s="138"/>
      <c r="H1670" s="130">
        <v>6020</v>
      </c>
      <c r="I1670" s="130">
        <v>72240</v>
      </c>
      <c r="J1670" s="130">
        <v>13135</v>
      </c>
      <c r="K1670" s="130">
        <v>4128</v>
      </c>
      <c r="L1670" s="138"/>
      <c r="M1670" s="130"/>
    </row>
    <row r="1671" spans="1:13" ht="14.25" hidden="1" customHeight="1" outlineLevel="1" x14ac:dyDescent="0.2">
      <c r="A1671" s="130">
        <v>82</v>
      </c>
      <c r="B1671" s="186" t="s">
        <v>476</v>
      </c>
      <c r="C1671" s="186" t="s">
        <v>102</v>
      </c>
      <c r="D1671" s="130">
        <v>7</v>
      </c>
      <c r="E1671" s="130">
        <v>3085</v>
      </c>
      <c r="F1671" s="130"/>
      <c r="G1671" s="138"/>
      <c r="H1671" s="130">
        <v>6170</v>
      </c>
      <c r="I1671" s="130">
        <v>74040</v>
      </c>
      <c r="J1671" s="130">
        <v>13462</v>
      </c>
      <c r="K1671" s="130">
        <v>4231</v>
      </c>
      <c r="L1671" s="138"/>
      <c r="M1671" s="130"/>
    </row>
    <row r="1672" spans="1:13" ht="14.25" hidden="1" customHeight="1" outlineLevel="1" x14ac:dyDescent="0.2">
      <c r="A1672" s="130">
        <v>82</v>
      </c>
      <c r="B1672" s="186" t="s">
        <v>476</v>
      </c>
      <c r="C1672" s="186" t="s">
        <v>102</v>
      </c>
      <c r="D1672" s="130">
        <v>8</v>
      </c>
      <c r="E1672" s="130">
        <v>3110</v>
      </c>
      <c r="F1672" s="130"/>
      <c r="G1672" s="138"/>
      <c r="H1672" s="130">
        <v>6220</v>
      </c>
      <c r="I1672" s="130">
        <v>74640</v>
      </c>
      <c r="J1672" s="130">
        <v>13571</v>
      </c>
      <c r="K1672" s="130">
        <v>4265</v>
      </c>
      <c r="L1672" s="138"/>
      <c r="M1672" s="130"/>
    </row>
    <row r="1673" spans="1:13" ht="14.25" hidden="1" customHeight="1" outlineLevel="1" x14ac:dyDescent="0.2">
      <c r="A1673" s="130">
        <v>82</v>
      </c>
      <c r="B1673" s="186" t="s">
        <v>476</v>
      </c>
      <c r="C1673" s="186" t="s">
        <v>102</v>
      </c>
      <c r="D1673" s="130">
        <v>9</v>
      </c>
      <c r="E1673" s="130">
        <v>3145</v>
      </c>
      <c r="F1673" s="130"/>
      <c r="G1673" s="138"/>
      <c r="H1673" s="130">
        <v>6290</v>
      </c>
      <c r="I1673" s="130">
        <v>75480</v>
      </c>
      <c r="J1673" s="130">
        <v>13724</v>
      </c>
      <c r="K1673" s="130">
        <v>4313</v>
      </c>
      <c r="L1673" s="138"/>
      <c r="M1673" s="130"/>
    </row>
    <row r="1674" spans="1:13" ht="14.25" hidden="1" customHeight="1" outlineLevel="1" x14ac:dyDescent="0.2">
      <c r="A1674" s="130">
        <v>82</v>
      </c>
      <c r="B1674" s="186" t="s">
        <v>476</v>
      </c>
      <c r="C1674" s="186" t="s">
        <v>102</v>
      </c>
      <c r="D1674" s="130">
        <v>10</v>
      </c>
      <c r="E1674" s="130">
        <v>3195</v>
      </c>
      <c r="F1674" s="130"/>
      <c r="G1674" s="138"/>
      <c r="H1674" s="130">
        <v>6390</v>
      </c>
      <c r="I1674" s="130">
        <v>76680</v>
      </c>
      <c r="J1674" s="130">
        <v>13942</v>
      </c>
      <c r="K1674" s="130">
        <v>4382</v>
      </c>
      <c r="L1674" s="138"/>
      <c r="M1674" s="130"/>
    </row>
    <row r="1675" spans="1:13" ht="14.25" hidden="1" customHeight="1" outlineLevel="1" x14ac:dyDescent="0.2">
      <c r="A1675" s="130">
        <v>82</v>
      </c>
      <c r="B1675" s="186" t="s">
        <v>476</v>
      </c>
      <c r="C1675" s="186" t="s">
        <v>102</v>
      </c>
      <c r="D1675" s="130">
        <v>11</v>
      </c>
      <c r="E1675" s="130">
        <v>3225</v>
      </c>
      <c r="F1675" s="130"/>
      <c r="G1675" s="138"/>
      <c r="H1675" s="130">
        <v>6450</v>
      </c>
      <c r="I1675" s="130">
        <v>77400</v>
      </c>
      <c r="J1675" s="130">
        <v>14073</v>
      </c>
      <c r="K1675" s="130">
        <v>4423</v>
      </c>
      <c r="L1675" s="138"/>
      <c r="M1675" s="130"/>
    </row>
    <row r="1676" spans="1:13" ht="14.25" hidden="1" customHeight="1" outlineLevel="1" x14ac:dyDescent="0.2">
      <c r="A1676" s="130">
        <v>82</v>
      </c>
      <c r="B1676" s="186" t="s">
        <v>476</v>
      </c>
      <c r="C1676" s="186" t="s">
        <v>102</v>
      </c>
      <c r="D1676" s="130">
        <v>12</v>
      </c>
      <c r="E1676" s="130">
        <v>3250</v>
      </c>
      <c r="F1676" s="130"/>
      <c r="G1676" s="138"/>
      <c r="H1676" s="130">
        <v>6500</v>
      </c>
      <c r="I1676" s="130">
        <v>78000</v>
      </c>
      <c r="J1676" s="130">
        <v>14182</v>
      </c>
      <c r="K1676" s="130">
        <v>4457</v>
      </c>
      <c r="L1676" s="138"/>
      <c r="M1676" s="130"/>
    </row>
    <row r="1677" spans="1:13" ht="14.25" hidden="1" customHeight="1" outlineLevel="1" x14ac:dyDescent="0.2">
      <c r="A1677" s="130">
        <v>82</v>
      </c>
      <c r="B1677" s="186" t="s">
        <v>476</v>
      </c>
      <c r="C1677" s="186" t="s">
        <v>103</v>
      </c>
      <c r="D1677" s="130">
        <v>1</v>
      </c>
      <c r="E1677" s="130">
        <v>3412.5</v>
      </c>
      <c r="F1677" s="130"/>
      <c r="G1677" s="138"/>
      <c r="H1677" s="130">
        <v>6825</v>
      </c>
      <c r="I1677" s="130">
        <v>81900</v>
      </c>
      <c r="J1677" s="130">
        <v>14891</v>
      </c>
      <c r="K1677" s="130">
        <v>4680</v>
      </c>
      <c r="L1677" s="138"/>
      <c r="M1677" s="130"/>
    </row>
    <row r="1678" spans="1:13" ht="14.25" customHeight="1" collapsed="1" x14ac:dyDescent="0.2">
      <c r="A1678" s="128">
        <v>83</v>
      </c>
      <c r="B1678" s="185" t="s">
        <v>477</v>
      </c>
      <c r="C1678" s="185" t="s">
        <v>101</v>
      </c>
      <c r="D1678" s="128">
        <v>1</v>
      </c>
      <c r="E1678" s="148">
        <v>569</v>
      </c>
      <c r="F1678" s="128"/>
      <c r="G1678" s="137"/>
      <c r="H1678" s="128">
        <v>569</v>
      </c>
      <c r="I1678" s="128">
        <v>13656</v>
      </c>
      <c r="J1678" s="128">
        <v>2699</v>
      </c>
      <c r="K1678" s="128">
        <v>1357</v>
      </c>
      <c r="L1678" s="137"/>
      <c r="M1678" s="128"/>
    </row>
    <row r="1679" spans="1:13" ht="14.25" hidden="1" customHeight="1" outlineLevel="1" x14ac:dyDescent="0.2">
      <c r="A1679" s="130">
        <v>83</v>
      </c>
      <c r="B1679" s="186" t="s">
        <v>477</v>
      </c>
      <c r="C1679" s="186" t="s">
        <v>101</v>
      </c>
      <c r="D1679" s="130">
        <v>2</v>
      </c>
      <c r="E1679" s="149">
        <v>633</v>
      </c>
      <c r="F1679" s="130"/>
      <c r="G1679" s="138"/>
      <c r="H1679" s="130">
        <v>633</v>
      </c>
      <c r="I1679" s="130">
        <v>15192</v>
      </c>
      <c r="J1679" s="130">
        <v>3002</v>
      </c>
      <c r="K1679" s="130">
        <v>1510</v>
      </c>
      <c r="L1679" s="138"/>
      <c r="M1679" s="130"/>
    </row>
    <row r="1680" spans="1:13" ht="14.25" hidden="1" customHeight="1" outlineLevel="1" x14ac:dyDescent="0.2">
      <c r="A1680" s="130">
        <v>83</v>
      </c>
      <c r="B1680" s="186" t="s">
        <v>477</v>
      </c>
      <c r="C1680" s="186" t="s">
        <v>101</v>
      </c>
      <c r="D1680" s="130">
        <v>3</v>
      </c>
      <c r="E1680" s="149">
        <v>702</v>
      </c>
      <c r="F1680" s="130"/>
      <c r="G1680" s="138"/>
      <c r="H1680" s="130">
        <v>702</v>
      </c>
      <c r="I1680" s="130">
        <v>16848</v>
      </c>
      <c r="J1680" s="130">
        <v>3330</v>
      </c>
      <c r="K1680" s="130">
        <v>1675</v>
      </c>
      <c r="L1680" s="138"/>
      <c r="M1680" s="130"/>
    </row>
    <row r="1681" spans="1:13" ht="14.25" hidden="1" customHeight="1" outlineLevel="1" x14ac:dyDescent="0.2">
      <c r="A1681" s="130">
        <v>83</v>
      </c>
      <c r="B1681" s="186" t="s">
        <v>477</v>
      </c>
      <c r="C1681" s="186" t="s">
        <v>101</v>
      </c>
      <c r="D1681" s="130">
        <v>4</v>
      </c>
      <c r="E1681" s="149">
        <v>776</v>
      </c>
      <c r="F1681" s="130"/>
      <c r="G1681" s="138"/>
      <c r="H1681" s="130">
        <v>776</v>
      </c>
      <c r="I1681" s="130">
        <v>18624</v>
      </c>
      <c r="J1681" s="130">
        <v>3681</v>
      </c>
      <c r="K1681" s="130">
        <v>1851</v>
      </c>
      <c r="L1681" s="138"/>
      <c r="M1681" s="130"/>
    </row>
    <row r="1682" spans="1:13" ht="14.25" hidden="1" customHeight="1" outlineLevel="1" x14ac:dyDescent="0.2">
      <c r="A1682" s="130">
        <v>83</v>
      </c>
      <c r="B1682" s="186" t="s">
        <v>477</v>
      </c>
      <c r="C1682" s="186" t="s">
        <v>101</v>
      </c>
      <c r="D1682" s="130">
        <v>5</v>
      </c>
      <c r="E1682" s="149">
        <v>863</v>
      </c>
      <c r="F1682" s="130"/>
      <c r="G1682" s="138"/>
      <c r="H1682" s="130">
        <v>863</v>
      </c>
      <c r="I1682" s="130">
        <v>20712</v>
      </c>
      <c r="J1682" s="130">
        <v>4093</v>
      </c>
      <c r="K1682" s="130">
        <v>2059</v>
      </c>
      <c r="L1682" s="138"/>
      <c r="M1682" s="130"/>
    </row>
    <row r="1683" spans="1:13" ht="14.25" hidden="1" customHeight="1" outlineLevel="1" x14ac:dyDescent="0.2">
      <c r="A1683" s="130">
        <v>83</v>
      </c>
      <c r="B1683" s="186" t="s">
        <v>477</v>
      </c>
      <c r="C1683" s="186" t="s">
        <v>101</v>
      </c>
      <c r="D1683" s="130">
        <v>6</v>
      </c>
      <c r="E1683" s="149">
        <v>949</v>
      </c>
      <c r="F1683" s="130"/>
      <c r="G1683" s="138"/>
      <c r="H1683" s="130">
        <v>949</v>
      </c>
      <c r="I1683" s="130">
        <v>22776</v>
      </c>
      <c r="J1683" s="130">
        <v>4501</v>
      </c>
      <c r="K1683" s="130">
        <v>2264</v>
      </c>
      <c r="L1683" s="138"/>
      <c r="M1683" s="130"/>
    </row>
    <row r="1684" spans="1:13" ht="14.25" hidden="1" customHeight="1" outlineLevel="1" x14ac:dyDescent="0.2">
      <c r="A1684" s="130">
        <v>83</v>
      </c>
      <c r="B1684" s="186" t="s">
        <v>477</v>
      </c>
      <c r="C1684" s="186" t="s">
        <v>101</v>
      </c>
      <c r="D1684" s="130">
        <v>7</v>
      </c>
      <c r="E1684" s="149">
        <v>1047</v>
      </c>
      <c r="F1684" s="130"/>
      <c r="G1684" s="138"/>
      <c r="H1684" s="130">
        <v>1047</v>
      </c>
      <c r="I1684" s="130">
        <v>25128</v>
      </c>
      <c r="J1684" s="130">
        <v>4966</v>
      </c>
      <c r="K1684" s="130">
        <v>2498</v>
      </c>
      <c r="L1684" s="138"/>
      <c r="M1684" s="130"/>
    </row>
    <row r="1685" spans="1:13" ht="14.25" hidden="1" customHeight="1" outlineLevel="1" x14ac:dyDescent="0.2">
      <c r="A1685" s="130">
        <v>83</v>
      </c>
      <c r="B1685" s="186" t="s">
        <v>477</v>
      </c>
      <c r="C1685" s="186" t="s">
        <v>101</v>
      </c>
      <c r="D1685" s="130">
        <v>8</v>
      </c>
      <c r="E1685" s="149">
        <v>1162</v>
      </c>
      <c r="F1685" s="130"/>
      <c r="G1685" s="138"/>
      <c r="H1685" s="130">
        <v>1162</v>
      </c>
      <c r="I1685" s="130">
        <v>27888</v>
      </c>
      <c r="J1685" s="130">
        <v>5511</v>
      </c>
      <c r="K1685" s="130">
        <v>2772</v>
      </c>
      <c r="L1685" s="138"/>
      <c r="M1685" s="130"/>
    </row>
    <row r="1686" spans="1:13" ht="14.25" hidden="1" customHeight="1" outlineLevel="1" x14ac:dyDescent="0.2">
      <c r="A1686" s="130">
        <v>83</v>
      </c>
      <c r="B1686" s="186" t="s">
        <v>477</v>
      </c>
      <c r="C1686" s="186" t="s">
        <v>101</v>
      </c>
      <c r="D1686" s="130">
        <v>9</v>
      </c>
      <c r="E1686" s="149">
        <v>1277</v>
      </c>
      <c r="F1686" s="130"/>
      <c r="G1686" s="138"/>
      <c r="H1686" s="130">
        <v>1277</v>
      </c>
      <c r="I1686" s="130">
        <v>30648</v>
      </c>
      <c r="J1686" s="130">
        <v>6057</v>
      </c>
      <c r="K1686" s="130">
        <v>3047</v>
      </c>
      <c r="L1686" s="138"/>
      <c r="M1686" s="130"/>
    </row>
    <row r="1687" spans="1:13" ht="14.25" hidden="1" customHeight="1" outlineLevel="1" x14ac:dyDescent="0.2">
      <c r="A1687" s="130">
        <v>83</v>
      </c>
      <c r="B1687" s="186" t="s">
        <v>477</v>
      </c>
      <c r="C1687" s="186" t="s">
        <v>101</v>
      </c>
      <c r="D1687" s="130">
        <v>10</v>
      </c>
      <c r="E1687" s="149">
        <v>1409</v>
      </c>
      <c r="F1687" s="130"/>
      <c r="G1687" s="138"/>
      <c r="H1687" s="130">
        <v>1409</v>
      </c>
      <c r="I1687" s="130">
        <v>33816</v>
      </c>
      <c r="J1687" s="130">
        <v>6683</v>
      </c>
      <c r="K1687" s="130">
        <v>3361</v>
      </c>
      <c r="L1687" s="138"/>
      <c r="M1687" s="130"/>
    </row>
    <row r="1688" spans="1:13" ht="14.25" hidden="1" customHeight="1" outlineLevel="1" x14ac:dyDescent="0.2">
      <c r="A1688" s="130">
        <v>83</v>
      </c>
      <c r="B1688" s="186" t="s">
        <v>477</v>
      </c>
      <c r="C1688" s="186" t="s">
        <v>101</v>
      </c>
      <c r="D1688" s="130">
        <v>11</v>
      </c>
      <c r="E1688" s="149">
        <v>1553</v>
      </c>
      <c r="F1688" s="130"/>
      <c r="G1688" s="138"/>
      <c r="H1688" s="130">
        <v>1553</v>
      </c>
      <c r="I1688" s="130">
        <v>37272</v>
      </c>
      <c r="J1688" s="130">
        <v>7366</v>
      </c>
      <c r="K1688" s="130">
        <v>3705</v>
      </c>
      <c r="L1688" s="138"/>
      <c r="M1688" s="130"/>
    </row>
    <row r="1689" spans="1:13" ht="14.25" hidden="1" customHeight="1" outlineLevel="1" x14ac:dyDescent="0.2">
      <c r="A1689" s="130">
        <v>83</v>
      </c>
      <c r="B1689" s="186" t="s">
        <v>477</v>
      </c>
      <c r="C1689" s="186" t="s">
        <v>101</v>
      </c>
      <c r="D1689" s="130">
        <v>12</v>
      </c>
      <c r="E1689" s="149">
        <v>1719</v>
      </c>
      <c r="F1689" s="130"/>
      <c r="G1689" s="138"/>
      <c r="H1689" s="130">
        <v>1719</v>
      </c>
      <c r="I1689" s="130">
        <v>41256</v>
      </c>
      <c r="J1689" s="130">
        <v>8153</v>
      </c>
      <c r="K1689" s="130">
        <v>4101</v>
      </c>
      <c r="L1689" s="138"/>
      <c r="M1689" s="130"/>
    </row>
    <row r="1690" spans="1:13" ht="14.25" hidden="1" customHeight="1" outlineLevel="1" x14ac:dyDescent="0.2">
      <c r="A1690" s="130">
        <v>83</v>
      </c>
      <c r="B1690" s="186" t="s">
        <v>477</v>
      </c>
      <c r="C1690" s="186" t="s">
        <v>102</v>
      </c>
      <c r="D1690" s="130">
        <v>1</v>
      </c>
      <c r="E1690" s="149">
        <v>1719</v>
      </c>
      <c r="F1690" s="130"/>
      <c r="G1690" s="138"/>
      <c r="H1690" s="130">
        <v>1719</v>
      </c>
      <c r="I1690" s="130">
        <v>41256</v>
      </c>
      <c r="J1690" s="130">
        <v>8153</v>
      </c>
      <c r="K1690" s="130">
        <v>4101</v>
      </c>
      <c r="L1690" s="138"/>
      <c r="M1690" s="130"/>
    </row>
    <row r="1691" spans="1:13" ht="14.25" hidden="1" customHeight="1" outlineLevel="1" x14ac:dyDescent="0.2">
      <c r="A1691" s="130">
        <v>83</v>
      </c>
      <c r="B1691" s="186" t="s">
        <v>477</v>
      </c>
      <c r="C1691" s="186" t="s">
        <v>102</v>
      </c>
      <c r="D1691" s="130">
        <v>2</v>
      </c>
      <c r="E1691" s="149">
        <v>1748</v>
      </c>
      <c r="F1691" s="130"/>
      <c r="G1691" s="138"/>
      <c r="H1691" s="130">
        <v>1748</v>
      </c>
      <c r="I1691" s="130">
        <v>41952</v>
      </c>
      <c r="J1691" s="130">
        <v>8291</v>
      </c>
      <c r="K1691" s="130">
        <v>4170</v>
      </c>
      <c r="L1691" s="138"/>
      <c r="M1691" s="130"/>
    </row>
    <row r="1692" spans="1:13" ht="14.25" hidden="1" customHeight="1" outlineLevel="1" x14ac:dyDescent="0.2">
      <c r="A1692" s="130">
        <v>83</v>
      </c>
      <c r="B1692" s="186" t="s">
        <v>477</v>
      </c>
      <c r="C1692" s="186" t="s">
        <v>102</v>
      </c>
      <c r="D1692" s="130">
        <v>3</v>
      </c>
      <c r="E1692" s="149">
        <v>1794</v>
      </c>
      <c r="F1692" s="130"/>
      <c r="G1692" s="138"/>
      <c r="H1692" s="130">
        <v>1794</v>
      </c>
      <c r="I1692" s="130">
        <v>43056</v>
      </c>
      <c r="J1692" s="130">
        <v>8509</v>
      </c>
      <c r="K1692" s="130">
        <v>4280</v>
      </c>
      <c r="L1692" s="138"/>
      <c r="M1692" s="130"/>
    </row>
    <row r="1693" spans="1:13" ht="14.25" hidden="1" customHeight="1" outlineLevel="1" x14ac:dyDescent="0.2">
      <c r="A1693" s="130">
        <v>83</v>
      </c>
      <c r="B1693" s="186" t="s">
        <v>477</v>
      </c>
      <c r="C1693" s="186" t="s">
        <v>102</v>
      </c>
      <c r="D1693" s="130">
        <v>4</v>
      </c>
      <c r="E1693" s="149">
        <v>1840</v>
      </c>
      <c r="F1693" s="130"/>
      <c r="G1693" s="138"/>
      <c r="H1693" s="130">
        <v>1840</v>
      </c>
      <c r="I1693" s="130">
        <v>44160</v>
      </c>
      <c r="J1693" s="130">
        <v>8727</v>
      </c>
      <c r="K1693" s="130">
        <v>4390</v>
      </c>
      <c r="L1693" s="138"/>
      <c r="M1693" s="130"/>
    </row>
    <row r="1694" spans="1:13" ht="14.25" hidden="1" customHeight="1" outlineLevel="1" x14ac:dyDescent="0.2">
      <c r="A1694" s="130">
        <v>83</v>
      </c>
      <c r="B1694" s="186" t="s">
        <v>477</v>
      </c>
      <c r="C1694" s="186" t="s">
        <v>102</v>
      </c>
      <c r="D1694" s="130">
        <v>5</v>
      </c>
      <c r="E1694" s="149">
        <v>1870</v>
      </c>
      <c r="F1694" s="130"/>
      <c r="G1694" s="138"/>
      <c r="H1694" s="130">
        <v>1870</v>
      </c>
      <c r="I1694" s="130">
        <v>44880</v>
      </c>
      <c r="J1694" s="130">
        <v>8870</v>
      </c>
      <c r="K1694" s="130">
        <v>4461</v>
      </c>
      <c r="L1694" s="138"/>
      <c r="M1694" s="130"/>
    </row>
    <row r="1695" spans="1:13" ht="14.25" hidden="1" customHeight="1" outlineLevel="1" x14ac:dyDescent="0.2">
      <c r="A1695" s="130">
        <v>83</v>
      </c>
      <c r="B1695" s="186" t="s">
        <v>477</v>
      </c>
      <c r="C1695" s="186" t="s">
        <v>102</v>
      </c>
      <c r="D1695" s="130">
        <v>6</v>
      </c>
      <c r="E1695" s="149">
        <v>1903</v>
      </c>
      <c r="F1695" s="130"/>
      <c r="G1695" s="138"/>
      <c r="H1695" s="130">
        <v>1903</v>
      </c>
      <c r="I1695" s="130">
        <v>45672</v>
      </c>
      <c r="J1695" s="130">
        <v>9026</v>
      </c>
      <c r="K1695" s="130">
        <v>4540</v>
      </c>
      <c r="L1695" s="138"/>
      <c r="M1695" s="130"/>
    </row>
    <row r="1696" spans="1:13" ht="14.25" hidden="1" customHeight="1" outlineLevel="1" x14ac:dyDescent="0.2">
      <c r="A1696" s="130">
        <v>83</v>
      </c>
      <c r="B1696" s="186" t="s">
        <v>477</v>
      </c>
      <c r="C1696" s="186" t="s">
        <v>102</v>
      </c>
      <c r="D1696" s="130">
        <v>7</v>
      </c>
      <c r="E1696" s="149">
        <v>1955</v>
      </c>
      <c r="F1696" s="130"/>
      <c r="G1696" s="138"/>
      <c r="H1696" s="130">
        <v>1955</v>
      </c>
      <c r="I1696" s="130">
        <v>46920</v>
      </c>
      <c r="J1696" s="130">
        <v>9273</v>
      </c>
      <c r="K1696" s="130">
        <v>4664</v>
      </c>
      <c r="L1696" s="138"/>
      <c r="M1696" s="130"/>
    </row>
    <row r="1697" spans="1:13" ht="14.25" hidden="1" customHeight="1" outlineLevel="1" x14ac:dyDescent="0.2">
      <c r="A1697" s="130">
        <v>83</v>
      </c>
      <c r="B1697" s="186" t="s">
        <v>477</v>
      </c>
      <c r="C1697" s="186" t="s">
        <v>102</v>
      </c>
      <c r="D1697" s="130">
        <v>8</v>
      </c>
      <c r="E1697" s="149">
        <v>1967</v>
      </c>
      <c r="F1697" s="130"/>
      <c r="G1697" s="138"/>
      <c r="H1697" s="130">
        <v>1967</v>
      </c>
      <c r="I1697" s="130">
        <v>47208</v>
      </c>
      <c r="J1697" s="130">
        <v>9330</v>
      </c>
      <c r="K1697" s="130">
        <v>4693</v>
      </c>
      <c r="L1697" s="138"/>
      <c r="M1697" s="130"/>
    </row>
    <row r="1698" spans="1:13" ht="14.25" hidden="1" customHeight="1" outlineLevel="1" x14ac:dyDescent="0.2">
      <c r="A1698" s="130">
        <v>83</v>
      </c>
      <c r="B1698" s="186" t="s">
        <v>477</v>
      </c>
      <c r="C1698" s="186" t="s">
        <v>102</v>
      </c>
      <c r="D1698" s="130">
        <v>9</v>
      </c>
      <c r="E1698" s="149">
        <v>1990</v>
      </c>
      <c r="F1698" s="130"/>
      <c r="G1698" s="138"/>
      <c r="H1698" s="130">
        <v>1990</v>
      </c>
      <c r="I1698" s="130">
        <v>47760</v>
      </c>
      <c r="J1698" s="130">
        <v>9439</v>
      </c>
      <c r="K1698" s="130">
        <v>4748</v>
      </c>
      <c r="L1698" s="138"/>
      <c r="M1698" s="130"/>
    </row>
    <row r="1699" spans="1:13" ht="14.25" hidden="1" customHeight="1" outlineLevel="1" x14ac:dyDescent="0.2">
      <c r="A1699" s="130">
        <v>83</v>
      </c>
      <c r="B1699" s="186" t="s">
        <v>477</v>
      </c>
      <c r="C1699" s="186" t="s">
        <v>102</v>
      </c>
      <c r="D1699" s="130">
        <v>10</v>
      </c>
      <c r="E1699" s="149">
        <v>2024</v>
      </c>
      <c r="F1699" s="130"/>
      <c r="G1699" s="138"/>
      <c r="H1699" s="130">
        <v>2024</v>
      </c>
      <c r="I1699" s="130">
        <v>48576</v>
      </c>
      <c r="J1699" s="130">
        <v>9600</v>
      </c>
      <c r="K1699" s="130">
        <v>4829</v>
      </c>
      <c r="L1699" s="138"/>
      <c r="M1699" s="130"/>
    </row>
    <row r="1700" spans="1:13" ht="14.25" hidden="1" customHeight="1" outlineLevel="1" x14ac:dyDescent="0.2">
      <c r="A1700" s="130">
        <v>83</v>
      </c>
      <c r="B1700" s="186" t="s">
        <v>477</v>
      </c>
      <c r="C1700" s="186" t="s">
        <v>102</v>
      </c>
      <c r="D1700" s="130">
        <v>11</v>
      </c>
      <c r="E1700" s="149">
        <v>2036</v>
      </c>
      <c r="F1700" s="130"/>
      <c r="G1700" s="138"/>
      <c r="H1700" s="130">
        <v>2036</v>
      </c>
      <c r="I1700" s="130">
        <v>48864</v>
      </c>
      <c r="J1700" s="130">
        <v>9657</v>
      </c>
      <c r="K1700" s="130">
        <v>4857</v>
      </c>
      <c r="L1700" s="138"/>
      <c r="M1700" s="130"/>
    </row>
    <row r="1701" spans="1:13" ht="14.25" hidden="1" customHeight="1" outlineLevel="1" x14ac:dyDescent="0.2">
      <c r="A1701" s="130">
        <v>83</v>
      </c>
      <c r="B1701" s="186" t="s">
        <v>477</v>
      </c>
      <c r="C1701" s="186" t="s">
        <v>102</v>
      </c>
      <c r="D1701" s="130">
        <v>12</v>
      </c>
      <c r="E1701" s="149">
        <v>2059</v>
      </c>
      <c r="F1701" s="130"/>
      <c r="G1701" s="138"/>
      <c r="H1701" s="130">
        <v>2059</v>
      </c>
      <c r="I1701" s="130">
        <v>49416</v>
      </c>
      <c r="J1701" s="130">
        <v>9766</v>
      </c>
      <c r="K1701" s="130">
        <v>4912</v>
      </c>
      <c r="L1701" s="138"/>
      <c r="M1701" s="130"/>
    </row>
    <row r="1702" spans="1:13" ht="14.25" hidden="1" customHeight="1" outlineLevel="1" x14ac:dyDescent="0.2">
      <c r="A1702" s="130">
        <v>83</v>
      </c>
      <c r="B1702" s="186" t="s">
        <v>477</v>
      </c>
      <c r="C1702" s="186" t="s">
        <v>103</v>
      </c>
      <c r="D1702" s="130">
        <v>1</v>
      </c>
      <c r="E1702" s="149">
        <v>2161</v>
      </c>
      <c r="F1702" s="130"/>
      <c r="G1702" s="138"/>
      <c r="H1702" s="130">
        <v>2161</v>
      </c>
      <c r="I1702" s="130">
        <v>51864</v>
      </c>
      <c r="J1702" s="130">
        <v>10250</v>
      </c>
      <c r="K1702" s="130">
        <v>5155</v>
      </c>
      <c r="L1702" s="138"/>
      <c r="M1702" s="130"/>
    </row>
    <row r="1703" spans="1:13" ht="14.25" customHeight="1" collapsed="1" x14ac:dyDescent="0.2">
      <c r="A1703" s="128">
        <v>84</v>
      </c>
      <c r="B1703" s="185" t="s">
        <v>478</v>
      </c>
      <c r="C1703" s="185" t="s">
        <v>101</v>
      </c>
      <c r="D1703" s="128">
        <v>1</v>
      </c>
      <c r="E1703" s="157">
        <v>367</v>
      </c>
      <c r="F1703" s="128"/>
      <c r="G1703" s="137"/>
      <c r="H1703" s="128">
        <v>367</v>
      </c>
      <c r="I1703" s="128">
        <v>5505</v>
      </c>
      <c r="J1703" s="128">
        <v>1049</v>
      </c>
      <c r="K1703" s="128">
        <v>489</v>
      </c>
      <c r="L1703" s="137"/>
      <c r="M1703" s="128"/>
    </row>
    <row r="1704" spans="1:13" ht="14.25" customHeight="1" outlineLevel="1" x14ac:dyDescent="0.2">
      <c r="A1704" s="130">
        <v>84</v>
      </c>
      <c r="B1704" s="186" t="s">
        <v>478</v>
      </c>
      <c r="C1704" s="186" t="s">
        <v>101</v>
      </c>
      <c r="D1704" s="130">
        <v>2</v>
      </c>
      <c r="E1704" s="158">
        <v>404</v>
      </c>
      <c r="F1704" s="130"/>
      <c r="G1704" s="138"/>
      <c r="H1704" s="130">
        <v>404</v>
      </c>
      <c r="I1704" s="130">
        <v>6060</v>
      </c>
      <c r="J1704" s="130">
        <v>1154</v>
      </c>
      <c r="K1704" s="130">
        <v>539</v>
      </c>
      <c r="L1704" s="138"/>
      <c r="M1704" s="130"/>
    </row>
    <row r="1705" spans="1:13" ht="14.25" customHeight="1" outlineLevel="1" x14ac:dyDescent="0.2">
      <c r="A1705" s="130">
        <v>84</v>
      </c>
      <c r="B1705" s="186" t="s">
        <v>478</v>
      </c>
      <c r="C1705" s="186" t="s">
        <v>101</v>
      </c>
      <c r="D1705" s="130">
        <v>3</v>
      </c>
      <c r="E1705" s="158">
        <v>444</v>
      </c>
      <c r="F1705" s="130"/>
      <c r="G1705" s="138"/>
      <c r="H1705" s="130">
        <v>444</v>
      </c>
      <c r="I1705" s="130">
        <v>6660</v>
      </c>
      <c r="J1705" s="130">
        <v>1269</v>
      </c>
      <c r="K1705" s="130">
        <v>592</v>
      </c>
      <c r="L1705" s="138"/>
      <c r="M1705" s="130"/>
    </row>
    <row r="1706" spans="1:13" ht="14.25" customHeight="1" outlineLevel="1" x14ac:dyDescent="0.2">
      <c r="A1706" s="130">
        <v>84</v>
      </c>
      <c r="B1706" s="186" t="s">
        <v>478</v>
      </c>
      <c r="C1706" s="186" t="s">
        <v>101</v>
      </c>
      <c r="D1706" s="130">
        <v>4</v>
      </c>
      <c r="E1706" s="158">
        <v>488</v>
      </c>
      <c r="F1706" s="130"/>
      <c r="G1706" s="138"/>
      <c r="H1706" s="130">
        <v>488</v>
      </c>
      <c r="I1706" s="130">
        <v>7320</v>
      </c>
      <c r="J1706" s="130">
        <v>1394</v>
      </c>
      <c r="K1706" s="130">
        <v>651</v>
      </c>
      <c r="L1706" s="138"/>
      <c r="M1706" s="130"/>
    </row>
    <row r="1707" spans="1:13" ht="14.25" customHeight="1" outlineLevel="1" x14ac:dyDescent="0.2">
      <c r="A1707" s="130">
        <v>84</v>
      </c>
      <c r="B1707" s="186" t="s">
        <v>478</v>
      </c>
      <c r="C1707" s="186" t="s">
        <v>101</v>
      </c>
      <c r="D1707" s="130">
        <v>5</v>
      </c>
      <c r="E1707" s="158">
        <v>537</v>
      </c>
      <c r="F1707" s="130"/>
      <c r="G1707" s="138"/>
      <c r="H1707" s="130">
        <v>537</v>
      </c>
      <c r="I1707" s="130">
        <v>8055</v>
      </c>
      <c r="J1707" s="130">
        <v>1534</v>
      </c>
      <c r="K1707" s="130">
        <v>716</v>
      </c>
      <c r="L1707" s="138"/>
      <c r="M1707" s="130"/>
    </row>
    <row r="1708" spans="1:13" ht="14.25" customHeight="1" outlineLevel="1" x14ac:dyDescent="0.2">
      <c r="A1708" s="130">
        <v>84</v>
      </c>
      <c r="B1708" s="186" t="s">
        <v>478</v>
      </c>
      <c r="C1708" s="186" t="s">
        <v>101</v>
      </c>
      <c r="D1708" s="130">
        <v>6</v>
      </c>
      <c r="E1708" s="158">
        <v>591</v>
      </c>
      <c r="F1708" s="130"/>
      <c r="G1708" s="138"/>
      <c r="H1708" s="130">
        <v>591</v>
      </c>
      <c r="I1708" s="130">
        <v>8865</v>
      </c>
      <c r="J1708" s="130">
        <v>1689</v>
      </c>
      <c r="K1708" s="130">
        <v>788</v>
      </c>
      <c r="L1708" s="138"/>
      <c r="M1708" s="130"/>
    </row>
    <row r="1709" spans="1:13" ht="14.25" customHeight="1" outlineLevel="1" x14ac:dyDescent="0.2">
      <c r="A1709" s="130">
        <v>84</v>
      </c>
      <c r="B1709" s="186" t="s">
        <v>478</v>
      </c>
      <c r="C1709" s="186" t="s">
        <v>101</v>
      </c>
      <c r="D1709" s="130">
        <v>7</v>
      </c>
      <c r="E1709" s="158">
        <v>650</v>
      </c>
      <c r="F1709" s="130"/>
      <c r="G1709" s="138"/>
      <c r="H1709" s="130">
        <v>650</v>
      </c>
      <c r="I1709" s="130">
        <v>9750</v>
      </c>
      <c r="J1709" s="130">
        <v>1857</v>
      </c>
      <c r="K1709" s="130">
        <v>867</v>
      </c>
      <c r="L1709" s="138"/>
      <c r="M1709" s="130"/>
    </row>
    <row r="1710" spans="1:13" ht="14.25" customHeight="1" outlineLevel="1" x14ac:dyDescent="0.2">
      <c r="A1710" s="130">
        <v>84</v>
      </c>
      <c r="B1710" s="186" t="s">
        <v>478</v>
      </c>
      <c r="C1710" s="186" t="s">
        <v>101</v>
      </c>
      <c r="D1710" s="130">
        <v>8</v>
      </c>
      <c r="E1710" s="158">
        <v>715</v>
      </c>
      <c r="F1710" s="130"/>
      <c r="G1710" s="138"/>
      <c r="H1710" s="130">
        <v>715</v>
      </c>
      <c r="I1710" s="130">
        <v>10725</v>
      </c>
      <c r="J1710" s="130">
        <v>2043</v>
      </c>
      <c r="K1710" s="130">
        <v>953</v>
      </c>
      <c r="L1710" s="138"/>
      <c r="M1710" s="130"/>
    </row>
    <row r="1711" spans="1:13" ht="14.25" customHeight="1" outlineLevel="1" x14ac:dyDescent="0.2">
      <c r="A1711" s="130">
        <v>84</v>
      </c>
      <c r="B1711" s="186" t="s">
        <v>478</v>
      </c>
      <c r="C1711" s="186" t="s">
        <v>101</v>
      </c>
      <c r="D1711" s="130">
        <v>9</v>
      </c>
      <c r="E1711" s="158">
        <v>787</v>
      </c>
      <c r="F1711" s="130"/>
      <c r="G1711" s="138"/>
      <c r="H1711" s="130">
        <v>787</v>
      </c>
      <c r="I1711" s="130">
        <v>11805</v>
      </c>
      <c r="J1711" s="130">
        <v>2249</v>
      </c>
      <c r="K1711" s="130">
        <v>1049</v>
      </c>
      <c r="L1711" s="138"/>
      <c r="M1711" s="130"/>
    </row>
    <row r="1712" spans="1:13" ht="14.25" customHeight="1" outlineLevel="1" x14ac:dyDescent="0.2">
      <c r="A1712" s="130">
        <v>84</v>
      </c>
      <c r="B1712" s="186" t="s">
        <v>478</v>
      </c>
      <c r="C1712" s="186" t="s">
        <v>101</v>
      </c>
      <c r="D1712" s="130">
        <v>10</v>
      </c>
      <c r="E1712" s="158">
        <v>866</v>
      </c>
      <c r="F1712" s="130"/>
      <c r="G1712" s="138"/>
      <c r="H1712" s="130">
        <v>866</v>
      </c>
      <c r="I1712" s="130">
        <v>12990</v>
      </c>
      <c r="J1712" s="130">
        <v>2474</v>
      </c>
      <c r="K1712" s="130">
        <v>1155</v>
      </c>
      <c r="L1712" s="138"/>
      <c r="M1712" s="130"/>
    </row>
    <row r="1713" spans="1:13" ht="14.25" customHeight="1" outlineLevel="1" x14ac:dyDescent="0.2">
      <c r="A1713" s="130">
        <v>84</v>
      </c>
      <c r="B1713" s="186" t="s">
        <v>478</v>
      </c>
      <c r="C1713" s="186" t="s">
        <v>101</v>
      </c>
      <c r="D1713" s="130">
        <v>11</v>
      </c>
      <c r="E1713" s="158">
        <v>953</v>
      </c>
      <c r="F1713" s="130"/>
      <c r="G1713" s="138">
        <v>0.7</v>
      </c>
      <c r="H1713" s="130">
        <v>953</v>
      </c>
      <c r="I1713" s="130">
        <v>14295</v>
      </c>
      <c r="J1713" s="130">
        <v>2723</v>
      </c>
      <c r="K1713" s="130">
        <v>1271</v>
      </c>
      <c r="L1713" s="138"/>
      <c r="M1713" s="130"/>
    </row>
    <row r="1714" spans="1:13" ht="14.25" customHeight="1" outlineLevel="1" x14ac:dyDescent="0.2">
      <c r="A1714" s="130">
        <v>84</v>
      </c>
      <c r="B1714" s="186" t="s">
        <v>478</v>
      </c>
      <c r="C1714" s="186" t="s">
        <v>101</v>
      </c>
      <c r="D1714" s="130">
        <v>12</v>
      </c>
      <c r="E1714" s="158">
        <v>1048</v>
      </c>
      <c r="F1714" s="130"/>
      <c r="G1714" s="138">
        <v>0.72</v>
      </c>
      <c r="H1714" s="130">
        <v>1048</v>
      </c>
      <c r="I1714" s="130">
        <v>15720</v>
      </c>
      <c r="J1714" s="130">
        <v>2994</v>
      </c>
      <c r="K1714" s="130">
        <v>1397</v>
      </c>
      <c r="L1714" s="138"/>
      <c r="M1714" s="130"/>
    </row>
    <row r="1715" spans="1:13" ht="14.25" customHeight="1" outlineLevel="1" x14ac:dyDescent="0.2">
      <c r="A1715" s="130">
        <v>84</v>
      </c>
      <c r="B1715" s="186" t="s">
        <v>478</v>
      </c>
      <c r="C1715" s="186" t="s">
        <v>102</v>
      </c>
      <c r="D1715" s="130">
        <v>1</v>
      </c>
      <c r="E1715" s="158">
        <v>1048</v>
      </c>
      <c r="F1715" s="130"/>
      <c r="G1715" s="138"/>
      <c r="H1715" s="130">
        <v>1048</v>
      </c>
      <c r="I1715" s="130">
        <v>15720</v>
      </c>
      <c r="J1715" s="130">
        <v>2994</v>
      </c>
      <c r="K1715" s="130">
        <v>1397</v>
      </c>
      <c r="L1715" s="138"/>
      <c r="M1715" s="130"/>
    </row>
    <row r="1716" spans="1:13" ht="14.25" customHeight="1" outlineLevel="1" x14ac:dyDescent="0.2">
      <c r="A1716" s="130">
        <v>84</v>
      </c>
      <c r="B1716" s="186" t="s">
        <v>478</v>
      </c>
      <c r="C1716" s="186" t="s">
        <v>102</v>
      </c>
      <c r="D1716" s="130">
        <v>2</v>
      </c>
      <c r="E1716" s="158">
        <v>1067</v>
      </c>
      <c r="F1716" s="130"/>
      <c r="G1716" s="138"/>
      <c r="H1716" s="130">
        <v>1067</v>
      </c>
      <c r="I1716" s="130">
        <v>16005</v>
      </c>
      <c r="J1716" s="130">
        <v>3049</v>
      </c>
      <c r="K1716" s="130">
        <v>1423</v>
      </c>
      <c r="L1716" s="138"/>
      <c r="M1716" s="130"/>
    </row>
    <row r="1717" spans="1:13" ht="14.25" customHeight="1" outlineLevel="1" x14ac:dyDescent="0.2">
      <c r="A1717" s="130">
        <v>84</v>
      </c>
      <c r="B1717" s="186" t="s">
        <v>478</v>
      </c>
      <c r="C1717" s="186" t="s">
        <v>102</v>
      </c>
      <c r="D1717" s="130">
        <v>3</v>
      </c>
      <c r="E1717" s="158">
        <v>1086</v>
      </c>
      <c r="F1717" s="130"/>
      <c r="G1717" s="138"/>
      <c r="H1717" s="130">
        <v>1086</v>
      </c>
      <c r="I1717" s="130">
        <v>16290</v>
      </c>
      <c r="J1717" s="130">
        <v>3103</v>
      </c>
      <c r="K1717" s="130">
        <v>1448</v>
      </c>
      <c r="L1717" s="138"/>
      <c r="M1717" s="130"/>
    </row>
    <row r="1718" spans="1:13" ht="14.25" customHeight="1" outlineLevel="1" x14ac:dyDescent="0.2">
      <c r="A1718" s="130">
        <v>84</v>
      </c>
      <c r="B1718" s="186" t="s">
        <v>478</v>
      </c>
      <c r="C1718" s="186" t="s">
        <v>102</v>
      </c>
      <c r="D1718" s="130">
        <v>4</v>
      </c>
      <c r="E1718" s="158">
        <v>1105</v>
      </c>
      <c r="F1718" s="130"/>
      <c r="G1718" s="138"/>
      <c r="H1718" s="130">
        <v>1105</v>
      </c>
      <c r="I1718" s="130">
        <v>16575</v>
      </c>
      <c r="J1718" s="130">
        <v>3157</v>
      </c>
      <c r="K1718" s="130">
        <v>1473</v>
      </c>
      <c r="L1718" s="138"/>
      <c r="M1718" s="130"/>
    </row>
    <row r="1719" spans="1:13" ht="14.25" customHeight="1" outlineLevel="1" x14ac:dyDescent="0.2">
      <c r="A1719" s="130">
        <v>84</v>
      </c>
      <c r="B1719" s="186" t="s">
        <v>478</v>
      </c>
      <c r="C1719" s="186" t="s">
        <v>102</v>
      </c>
      <c r="D1719" s="130">
        <v>5</v>
      </c>
      <c r="E1719" s="158">
        <v>1125</v>
      </c>
      <c r="F1719" s="130"/>
      <c r="G1719" s="138"/>
      <c r="H1719" s="130">
        <v>1125</v>
      </c>
      <c r="I1719" s="130">
        <v>16875</v>
      </c>
      <c r="J1719" s="130">
        <v>3214</v>
      </c>
      <c r="K1719" s="130">
        <v>1500</v>
      </c>
      <c r="L1719" s="138"/>
      <c r="M1719" s="130"/>
    </row>
    <row r="1720" spans="1:13" ht="14.25" customHeight="1" outlineLevel="1" x14ac:dyDescent="0.2">
      <c r="A1720" s="130">
        <v>84</v>
      </c>
      <c r="B1720" s="186" t="s">
        <v>478</v>
      </c>
      <c r="C1720" s="186" t="s">
        <v>102</v>
      </c>
      <c r="D1720" s="130">
        <v>6</v>
      </c>
      <c r="E1720" s="158">
        <v>1144</v>
      </c>
      <c r="F1720" s="130"/>
      <c r="G1720" s="138"/>
      <c r="H1720" s="130">
        <v>1144</v>
      </c>
      <c r="I1720" s="130">
        <v>17160</v>
      </c>
      <c r="J1720" s="130">
        <v>3269</v>
      </c>
      <c r="K1720" s="130">
        <v>1525</v>
      </c>
      <c r="L1720" s="138"/>
      <c r="M1720" s="130"/>
    </row>
    <row r="1721" spans="1:13" ht="14.25" customHeight="1" outlineLevel="1" x14ac:dyDescent="0.2">
      <c r="A1721" s="130">
        <v>84</v>
      </c>
      <c r="B1721" s="186" t="s">
        <v>478</v>
      </c>
      <c r="C1721" s="186" t="s">
        <v>102</v>
      </c>
      <c r="D1721" s="130">
        <v>7</v>
      </c>
      <c r="E1721" s="158">
        <v>1163</v>
      </c>
      <c r="F1721" s="130"/>
      <c r="G1721" s="138"/>
      <c r="H1721" s="130">
        <v>1163</v>
      </c>
      <c r="I1721" s="130">
        <v>17445</v>
      </c>
      <c r="J1721" s="130">
        <v>3323</v>
      </c>
      <c r="K1721" s="130">
        <v>1551</v>
      </c>
      <c r="L1721" s="138"/>
      <c r="M1721" s="130"/>
    </row>
    <row r="1722" spans="1:13" ht="14.25" customHeight="1" outlineLevel="1" x14ac:dyDescent="0.2">
      <c r="A1722" s="130">
        <v>84</v>
      </c>
      <c r="B1722" s="186" t="s">
        <v>478</v>
      </c>
      <c r="C1722" s="186" t="s">
        <v>102</v>
      </c>
      <c r="D1722" s="130">
        <v>8</v>
      </c>
      <c r="E1722" s="158">
        <v>1182</v>
      </c>
      <c r="F1722" s="130"/>
      <c r="G1722" s="138"/>
      <c r="H1722" s="130">
        <v>1182</v>
      </c>
      <c r="I1722" s="130">
        <v>17730</v>
      </c>
      <c r="J1722" s="130">
        <v>3377</v>
      </c>
      <c r="K1722" s="130">
        <v>1576</v>
      </c>
      <c r="L1722" s="138"/>
      <c r="M1722" s="130"/>
    </row>
    <row r="1723" spans="1:13" ht="14.25" customHeight="1" outlineLevel="1" x14ac:dyDescent="0.2">
      <c r="A1723" s="130">
        <v>84</v>
      </c>
      <c r="B1723" s="186" t="s">
        <v>478</v>
      </c>
      <c r="C1723" s="186" t="s">
        <v>102</v>
      </c>
      <c r="D1723" s="130">
        <v>9</v>
      </c>
      <c r="E1723" s="158">
        <v>1201</v>
      </c>
      <c r="F1723" s="130"/>
      <c r="G1723" s="138"/>
      <c r="H1723" s="130">
        <v>1201</v>
      </c>
      <c r="I1723" s="130">
        <v>18015</v>
      </c>
      <c r="J1723" s="130">
        <v>3431</v>
      </c>
      <c r="K1723" s="130">
        <v>1601</v>
      </c>
      <c r="L1723" s="138"/>
      <c r="M1723" s="130"/>
    </row>
    <row r="1724" spans="1:13" ht="14.25" customHeight="1" outlineLevel="1" x14ac:dyDescent="0.2">
      <c r="A1724" s="130">
        <v>84</v>
      </c>
      <c r="B1724" s="186" t="s">
        <v>478</v>
      </c>
      <c r="C1724" s="186" t="s">
        <v>102</v>
      </c>
      <c r="D1724" s="130">
        <v>10</v>
      </c>
      <c r="E1724" s="158">
        <v>1220</v>
      </c>
      <c r="F1724" s="130"/>
      <c r="G1724" s="138"/>
      <c r="H1724" s="130">
        <v>1220</v>
      </c>
      <c r="I1724" s="130">
        <v>18300</v>
      </c>
      <c r="J1724" s="130">
        <v>3486</v>
      </c>
      <c r="K1724" s="130">
        <v>1627</v>
      </c>
      <c r="L1724" s="138"/>
      <c r="M1724" s="130"/>
    </row>
    <row r="1725" spans="1:13" ht="14.25" customHeight="1" outlineLevel="1" x14ac:dyDescent="0.2">
      <c r="A1725" s="130">
        <v>84</v>
      </c>
      <c r="B1725" s="186" t="s">
        <v>478</v>
      </c>
      <c r="C1725" s="186" t="s">
        <v>102</v>
      </c>
      <c r="D1725" s="130">
        <v>11</v>
      </c>
      <c r="E1725" s="158">
        <v>1239</v>
      </c>
      <c r="F1725" s="130"/>
      <c r="G1725" s="138"/>
      <c r="H1725" s="130">
        <v>1239</v>
      </c>
      <c r="I1725" s="130">
        <v>18585</v>
      </c>
      <c r="J1725" s="130">
        <v>3540</v>
      </c>
      <c r="K1725" s="130">
        <v>1652</v>
      </c>
      <c r="L1725" s="138"/>
      <c r="M1725" s="130"/>
    </row>
    <row r="1726" spans="1:13" ht="14.25" customHeight="1" outlineLevel="1" x14ac:dyDescent="0.2">
      <c r="A1726" s="130">
        <v>84</v>
      </c>
      <c r="B1726" s="186" t="s">
        <v>478</v>
      </c>
      <c r="C1726" s="186" t="s">
        <v>102</v>
      </c>
      <c r="D1726" s="130">
        <v>12</v>
      </c>
      <c r="E1726" s="158">
        <v>1258</v>
      </c>
      <c r="F1726" s="130"/>
      <c r="G1726" s="138"/>
      <c r="H1726" s="130">
        <v>1258</v>
      </c>
      <c r="I1726" s="130">
        <v>18870</v>
      </c>
      <c r="J1726" s="130">
        <v>3594</v>
      </c>
      <c r="K1726" s="130">
        <v>1677</v>
      </c>
      <c r="L1726" s="138"/>
      <c r="M1726" s="130"/>
    </row>
    <row r="1727" spans="1:13" ht="14.25" customHeight="1" outlineLevel="1" x14ac:dyDescent="0.2">
      <c r="A1727" s="130">
        <v>84</v>
      </c>
      <c r="B1727" s="186" t="s">
        <v>478</v>
      </c>
      <c r="C1727" s="186" t="s">
        <v>103</v>
      </c>
      <c r="D1727" s="130">
        <v>1</v>
      </c>
      <c r="E1727" s="158">
        <v>1320.9</v>
      </c>
      <c r="F1727" s="130"/>
      <c r="G1727" s="138"/>
      <c r="H1727" s="130">
        <v>1320.9</v>
      </c>
      <c r="I1727" s="130">
        <v>19813.5</v>
      </c>
      <c r="J1727" s="130">
        <v>3774</v>
      </c>
      <c r="K1727" s="130">
        <v>1761</v>
      </c>
      <c r="L1727" s="138"/>
      <c r="M1727" s="130"/>
    </row>
    <row r="1728" spans="1:13" ht="14.25" customHeight="1" x14ac:dyDescent="0.2">
      <c r="A1728" s="128">
        <v>85</v>
      </c>
      <c r="B1728" s="185" t="s">
        <v>479</v>
      </c>
      <c r="C1728" s="185" t="s">
        <v>101</v>
      </c>
      <c r="D1728" s="128">
        <v>1</v>
      </c>
      <c r="E1728" s="148">
        <v>283</v>
      </c>
      <c r="F1728" s="128"/>
      <c r="G1728" s="137"/>
      <c r="H1728" s="128">
        <v>566</v>
      </c>
      <c r="I1728" s="128">
        <v>5943</v>
      </c>
      <c r="J1728" s="128">
        <v>1585</v>
      </c>
      <c r="K1728" s="128">
        <v>377</v>
      </c>
      <c r="L1728" s="137"/>
      <c r="M1728" s="128"/>
    </row>
    <row r="1729" spans="1:13" ht="14.25" hidden="1" customHeight="1" outlineLevel="1" x14ac:dyDescent="0.2">
      <c r="A1729" s="130">
        <v>85</v>
      </c>
      <c r="B1729" s="186" t="s">
        <v>479</v>
      </c>
      <c r="C1729" s="186" t="s">
        <v>101</v>
      </c>
      <c r="D1729" s="130">
        <v>2</v>
      </c>
      <c r="E1729" s="149">
        <v>311</v>
      </c>
      <c r="F1729" s="130"/>
      <c r="G1729" s="138"/>
      <c r="H1729" s="130">
        <v>622</v>
      </c>
      <c r="I1729" s="130">
        <v>6531</v>
      </c>
      <c r="J1729" s="130">
        <v>1742</v>
      </c>
      <c r="K1729" s="130">
        <v>415</v>
      </c>
      <c r="L1729" s="138"/>
      <c r="M1729" s="130"/>
    </row>
    <row r="1730" spans="1:13" ht="14.25" hidden="1" customHeight="1" outlineLevel="1" x14ac:dyDescent="0.2">
      <c r="A1730" s="130">
        <v>85</v>
      </c>
      <c r="B1730" s="186" t="s">
        <v>479</v>
      </c>
      <c r="C1730" s="186" t="s">
        <v>101</v>
      </c>
      <c r="D1730" s="130">
        <v>3</v>
      </c>
      <c r="E1730" s="149">
        <v>342</v>
      </c>
      <c r="F1730" s="130"/>
      <c r="G1730" s="138"/>
      <c r="H1730" s="130">
        <v>684</v>
      </c>
      <c r="I1730" s="130">
        <v>7182</v>
      </c>
      <c r="J1730" s="130">
        <v>1915</v>
      </c>
      <c r="K1730" s="130">
        <v>456</v>
      </c>
      <c r="L1730" s="138"/>
      <c r="M1730" s="130"/>
    </row>
    <row r="1731" spans="1:13" ht="14.25" hidden="1" customHeight="1" outlineLevel="1" x14ac:dyDescent="0.2">
      <c r="A1731" s="130">
        <v>85</v>
      </c>
      <c r="B1731" s="186" t="s">
        <v>479</v>
      </c>
      <c r="C1731" s="186" t="s">
        <v>101</v>
      </c>
      <c r="D1731" s="130">
        <v>4</v>
      </c>
      <c r="E1731" s="149">
        <v>376</v>
      </c>
      <c r="F1731" s="130"/>
      <c r="G1731" s="138"/>
      <c r="H1731" s="130">
        <v>752</v>
      </c>
      <c r="I1731" s="130">
        <v>7896</v>
      </c>
      <c r="J1731" s="130">
        <v>2106</v>
      </c>
      <c r="K1731" s="130">
        <v>501</v>
      </c>
      <c r="L1731" s="138"/>
      <c r="M1731" s="130"/>
    </row>
    <row r="1732" spans="1:13" ht="14.25" hidden="1" customHeight="1" outlineLevel="1" x14ac:dyDescent="0.2">
      <c r="A1732" s="130">
        <v>85</v>
      </c>
      <c r="B1732" s="186" t="s">
        <v>479</v>
      </c>
      <c r="C1732" s="186" t="s">
        <v>101</v>
      </c>
      <c r="D1732" s="130">
        <v>5</v>
      </c>
      <c r="E1732" s="149">
        <v>414</v>
      </c>
      <c r="F1732" s="130"/>
      <c r="G1732" s="138"/>
      <c r="H1732" s="130">
        <v>828</v>
      </c>
      <c r="I1732" s="130">
        <v>8694</v>
      </c>
      <c r="J1732" s="130">
        <v>2318</v>
      </c>
      <c r="K1732" s="130">
        <v>552</v>
      </c>
      <c r="L1732" s="138"/>
      <c r="M1732" s="130"/>
    </row>
    <row r="1733" spans="1:13" ht="14.25" hidden="1" customHeight="1" outlineLevel="1" x14ac:dyDescent="0.2">
      <c r="A1733" s="130">
        <v>85</v>
      </c>
      <c r="B1733" s="186" t="s">
        <v>479</v>
      </c>
      <c r="C1733" s="186" t="s">
        <v>101</v>
      </c>
      <c r="D1733" s="130">
        <v>6</v>
      </c>
      <c r="E1733" s="149">
        <v>455</v>
      </c>
      <c r="F1733" s="130"/>
      <c r="G1733" s="138"/>
      <c r="H1733" s="130">
        <v>910</v>
      </c>
      <c r="I1733" s="130">
        <v>9555</v>
      </c>
      <c r="J1733" s="130">
        <v>2548</v>
      </c>
      <c r="K1733" s="130">
        <v>607</v>
      </c>
      <c r="L1733" s="138"/>
      <c r="M1733" s="130"/>
    </row>
    <row r="1734" spans="1:13" ht="14.25" hidden="1" customHeight="1" outlineLevel="1" x14ac:dyDescent="0.2">
      <c r="A1734" s="130">
        <v>85</v>
      </c>
      <c r="B1734" s="186" t="s">
        <v>479</v>
      </c>
      <c r="C1734" s="186" t="s">
        <v>101</v>
      </c>
      <c r="D1734" s="130">
        <v>7</v>
      </c>
      <c r="E1734" s="149">
        <v>501</v>
      </c>
      <c r="F1734" s="130"/>
      <c r="G1734" s="138"/>
      <c r="H1734" s="130">
        <v>1002</v>
      </c>
      <c r="I1734" s="130">
        <v>10521</v>
      </c>
      <c r="J1734" s="130">
        <v>2806</v>
      </c>
      <c r="K1734" s="130">
        <v>668</v>
      </c>
      <c r="L1734" s="138"/>
      <c r="M1734" s="130"/>
    </row>
    <row r="1735" spans="1:13" ht="14.25" hidden="1" customHeight="1" outlineLevel="1" x14ac:dyDescent="0.2">
      <c r="A1735" s="130">
        <v>85</v>
      </c>
      <c r="B1735" s="186" t="s">
        <v>479</v>
      </c>
      <c r="C1735" s="186" t="s">
        <v>101</v>
      </c>
      <c r="D1735" s="130">
        <v>8</v>
      </c>
      <c r="E1735" s="149">
        <v>550</v>
      </c>
      <c r="F1735" s="130"/>
      <c r="G1735" s="138"/>
      <c r="H1735" s="130">
        <v>1100</v>
      </c>
      <c r="I1735" s="130">
        <v>11550</v>
      </c>
      <c r="J1735" s="130">
        <v>3080</v>
      </c>
      <c r="K1735" s="130">
        <v>733</v>
      </c>
      <c r="L1735" s="138"/>
      <c r="M1735" s="130"/>
    </row>
    <row r="1736" spans="1:13" ht="14.25" hidden="1" customHeight="1" outlineLevel="1" x14ac:dyDescent="0.2">
      <c r="A1736" s="130">
        <v>85</v>
      </c>
      <c r="B1736" s="186" t="s">
        <v>479</v>
      </c>
      <c r="C1736" s="186" t="s">
        <v>101</v>
      </c>
      <c r="D1736" s="130">
        <v>9</v>
      </c>
      <c r="E1736" s="149">
        <v>605</v>
      </c>
      <c r="F1736" s="130"/>
      <c r="G1736" s="138"/>
      <c r="H1736" s="130">
        <v>1210</v>
      </c>
      <c r="I1736" s="130">
        <v>12705</v>
      </c>
      <c r="J1736" s="130">
        <v>3388</v>
      </c>
      <c r="K1736" s="130">
        <v>807</v>
      </c>
      <c r="L1736" s="138"/>
      <c r="M1736" s="130"/>
    </row>
    <row r="1737" spans="1:13" ht="14.25" hidden="1" customHeight="1" outlineLevel="1" x14ac:dyDescent="0.2">
      <c r="A1737" s="130">
        <v>85</v>
      </c>
      <c r="B1737" s="186" t="s">
        <v>479</v>
      </c>
      <c r="C1737" s="186" t="s">
        <v>101</v>
      </c>
      <c r="D1737" s="130">
        <v>10</v>
      </c>
      <c r="E1737" s="149">
        <v>666</v>
      </c>
      <c r="F1737" s="130"/>
      <c r="G1737" s="138"/>
      <c r="H1737" s="130">
        <v>1332</v>
      </c>
      <c r="I1737" s="130">
        <v>13986</v>
      </c>
      <c r="J1737" s="130">
        <v>3730</v>
      </c>
      <c r="K1737" s="130">
        <v>888</v>
      </c>
      <c r="L1737" s="138"/>
      <c r="M1737" s="130"/>
    </row>
    <row r="1738" spans="1:13" ht="14.25" hidden="1" customHeight="1" outlineLevel="1" x14ac:dyDescent="0.2">
      <c r="A1738" s="130">
        <v>85</v>
      </c>
      <c r="B1738" s="186" t="s">
        <v>479</v>
      </c>
      <c r="C1738" s="186" t="s">
        <v>101</v>
      </c>
      <c r="D1738" s="130">
        <v>11</v>
      </c>
      <c r="E1738" s="149">
        <v>733</v>
      </c>
      <c r="F1738" s="130"/>
      <c r="G1738" s="138"/>
      <c r="H1738" s="130">
        <v>1466</v>
      </c>
      <c r="I1738" s="130">
        <v>15393</v>
      </c>
      <c r="J1738" s="130">
        <v>4105</v>
      </c>
      <c r="K1738" s="130">
        <v>977</v>
      </c>
      <c r="L1738" s="138"/>
      <c r="M1738" s="130"/>
    </row>
    <row r="1739" spans="1:13" ht="14.25" hidden="1" customHeight="1" outlineLevel="1" x14ac:dyDescent="0.2">
      <c r="A1739" s="130">
        <v>85</v>
      </c>
      <c r="B1739" s="186" t="s">
        <v>479</v>
      </c>
      <c r="C1739" s="186" t="s">
        <v>101</v>
      </c>
      <c r="D1739" s="130">
        <v>12</v>
      </c>
      <c r="E1739" s="149">
        <v>806</v>
      </c>
      <c r="F1739" s="130"/>
      <c r="G1739" s="138"/>
      <c r="H1739" s="130">
        <v>1612</v>
      </c>
      <c r="I1739" s="130">
        <v>16926</v>
      </c>
      <c r="J1739" s="130">
        <v>4514</v>
      </c>
      <c r="K1739" s="130">
        <v>1075</v>
      </c>
      <c r="L1739" s="138"/>
      <c r="M1739" s="130"/>
    </row>
    <row r="1740" spans="1:13" ht="14.25" hidden="1" customHeight="1" outlineLevel="1" x14ac:dyDescent="0.2">
      <c r="A1740" s="130">
        <v>85</v>
      </c>
      <c r="B1740" s="186" t="s">
        <v>479</v>
      </c>
      <c r="C1740" s="186" t="s">
        <v>102</v>
      </c>
      <c r="D1740" s="130">
        <v>1</v>
      </c>
      <c r="E1740" s="149">
        <v>806</v>
      </c>
      <c r="F1740" s="130"/>
      <c r="G1740" s="138"/>
      <c r="H1740" s="130">
        <v>1612</v>
      </c>
      <c r="I1740" s="130">
        <v>16926</v>
      </c>
      <c r="J1740" s="130">
        <v>4514</v>
      </c>
      <c r="K1740" s="130">
        <v>1075</v>
      </c>
      <c r="L1740" s="138"/>
      <c r="M1740" s="130"/>
    </row>
    <row r="1741" spans="1:13" ht="14.25" hidden="1" customHeight="1" outlineLevel="1" x14ac:dyDescent="0.2">
      <c r="A1741" s="130">
        <v>85</v>
      </c>
      <c r="B1741" s="186" t="s">
        <v>479</v>
      </c>
      <c r="C1741" s="186" t="s">
        <v>102</v>
      </c>
      <c r="D1741" s="130">
        <v>2</v>
      </c>
      <c r="E1741" s="149">
        <v>821</v>
      </c>
      <c r="F1741" s="130"/>
      <c r="G1741" s="138"/>
      <c r="H1741" s="130">
        <v>1642</v>
      </c>
      <c r="I1741" s="130">
        <v>17241</v>
      </c>
      <c r="J1741" s="130">
        <v>4598</v>
      </c>
      <c r="K1741" s="130">
        <v>1095</v>
      </c>
      <c r="L1741" s="138"/>
      <c r="M1741" s="130"/>
    </row>
    <row r="1742" spans="1:13" ht="14.25" hidden="1" customHeight="1" outlineLevel="1" x14ac:dyDescent="0.2">
      <c r="A1742" s="130">
        <v>85</v>
      </c>
      <c r="B1742" s="186" t="s">
        <v>479</v>
      </c>
      <c r="C1742" s="186" t="s">
        <v>102</v>
      </c>
      <c r="D1742" s="130">
        <v>3</v>
      </c>
      <c r="E1742" s="149">
        <v>836</v>
      </c>
      <c r="F1742" s="130"/>
      <c r="G1742" s="138"/>
      <c r="H1742" s="130">
        <v>1672</v>
      </c>
      <c r="I1742" s="130">
        <v>17556</v>
      </c>
      <c r="J1742" s="130">
        <v>4682</v>
      </c>
      <c r="K1742" s="130">
        <v>1115</v>
      </c>
      <c r="L1742" s="138"/>
      <c r="M1742" s="130"/>
    </row>
    <row r="1743" spans="1:13" ht="14.25" hidden="1" customHeight="1" outlineLevel="1" x14ac:dyDescent="0.2">
      <c r="A1743" s="130">
        <v>85</v>
      </c>
      <c r="B1743" s="186" t="s">
        <v>479</v>
      </c>
      <c r="C1743" s="186" t="s">
        <v>102</v>
      </c>
      <c r="D1743" s="130">
        <v>4</v>
      </c>
      <c r="E1743" s="149">
        <v>850</v>
      </c>
      <c r="F1743" s="130"/>
      <c r="G1743" s="138"/>
      <c r="H1743" s="130">
        <v>1700</v>
      </c>
      <c r="I1743" s="130">
        <v>17850</v>
      </c>
      <c r="J1743" s="130">
        <v>4760</v>
      </c>
      <c r="K1743" s="130">
        <v>1133</v>
      </c>
      <c r="L1743" s="138"/>
      <c r="M1743" s="130"/>
    </row>
    <row r="1744" spans="1:13" ht="14.25" hidden="1" customHeight="1" outlineLevel="1" x14ac:dyDescent="0.2">
      <c r="A1744" s="130">
        <v>85</v>
      </c>
      <c r="B1744" s="186" t="s">
        <v>479</v>
      </c>
      <c r="C1744" s="186" t="s">
        <v>102</v>
      </c>
      <c r="D1744" s="130">
        <v>5</v>
      </c>
      <c r="E1744" s="149">
        <v>865</v>
      </c>
      <c r="F1744" s="130"/>
      <c r="G1744" s="138"/>
      <c r="H1744" s="130">
        <v>1730</v>
      </c>
      <c r="I1744" s="130">
        <v>18165</v>
      </c>
      <c r="J1744" s="130">
        <v>4844</v>
      </c>
      <c r="K1744" s="130">
        <v>1153</v>
      </c>
      <c r="L1744" s="138"/>
      <c r="M1744" s="130"/>
    </row>
    <row r="1745" spans="1:13" ht="14.25" hidden="1" customHeight="1" outlineLevel="1" x14ac:dyDescent="0.2">
      <c r="A1745" s="130">
        <v>85</v>
      </c>
      <c r="B1745" s="186" t="s">
        <v>479</v>
      </c>
      <c r="C1745" s="186" t="s">
        <v>102</v>
      </c>
      <c r="D1745" s="130">
        <v>6</v>
      </c>
      <c r="E1745" s="149">
        <v>880</v>
      </c>
      <c r="F1745" s="130"/>
      <c r="G1745" s="138"/>
      <c r="H1745" s="130">
        <v>1760</v>
      </c>
      <c r="I1745" s="130">
        <v>18480</v>
      </c>
      <c r="J1745" s="130">
        <v>4928</v>
      </c>
      <c r="K1745" s="130">
        <v>1173</v>
      </c>
      <c r="L1745" s="138"/>
      <c r="M1745" s="130"/>
    </row>
    <row r="1746" spans="1:13" ht="14.25" hidden="1" customHeight="1" outlineLevel="1" x14ac:dyDescent="0.2">
      <c r="A1746" s="130">
        <v>85</v>
      </c>
      <c r="B1746" s="186" t="s">
        <v>479</v>
      </c>
      <c r="C1746" s="186" t="s">
        <v>102</v>
      </c>
      <c r="D1746" s="130">
        <v>7</v>
      </c>
      <c r="E1746" s="149">
        <v>894</v>
      </c>
      <c r="F1746" s="130"/>
      <c r="G1746" s="138"/>
      <c r="H1746" s="130">
        <v>1788</v>
      </c>
      <c r="I1746" s="130">
        <v>18774</v>
      </c>
      <c r="J1746" s="130">
        <v>5006</v>
      </c>
      <c r="K1746" s="130">
        <v>1192</v>
      </c>
      <c r="L1746" s="138"/>
      <c r="M1746" s="130"/>
    </row>
    <row r="1747" spans="1:13" ht="14.25" hidden="1" customHeight="1" outlineLevel="1" x14ac:dyDescent="0.2">
      <c r="A1747" s="130">
        <v>85</v>
      </c>
      <c r="B1747" s="186" t="s">
        <v>479</v>
      </c>
      <c r="C1747" s="186" t="s">
        <v>102</v>
      </c>
      <c r="D1747" s="130">
        <v>8</v>
      </c>
      <c r="E1747" s="149">
        <v>909</v>
      </c>
      <c r="F1747" s="130"/>
      <c r="G1747" s="138"/>
      <c r="H1747" s="130">
        <v>1818</v>
      </c>
      <c r="I1747" s="130">
        <v>19089</v>
      </c>
      <c r="J1747" s="130">
        <v>5090</v>
      </c>
      <c r="K1747" s="130">
        <v>1212</v>
      </c>
      <c r="L1747" s="138"/>
      <c r="M1747" s="130"/>
    </row>
    <row r="1748" spans="1:13" ht="14.25" hidden="1" customHeight="1" outlineLevel="1" x14ac:dyDescent="0.2">
      <c r="A1748" s="130">
        <v>85</v>
      </c>
      <c r="B1748" s="186" t="s">
        <v>479</v>
      </c>
      <c r="C1748" s="186" t="s">
        <v>102</v>
      </c>
      <c r="D1748" s="130">
        <v>9</v>
      </c>
      <c r="E1748" s="149">
        <v>924</v>
      </c>
      <c r="F1748" s="130"/>
      <c r="G1748" s="138"/>
      <c r="H1748" s="130">
        <v>1848</v>
      </c>
      <c r="I1748" s="130">
        <v>19404</v>
      </c>
      <c r="J1748" s="130">
        <v>5174</v>
      </c>
      <c r="K1748" s="130">
        <v>1232</v>
      </c>
      <c r="L1748" s="138"/>
      <c r="M1748" s="130"/>
    </row>
    <row r="1749" spans="1:13" ht="14.25" hidden="1" customHeight="1" outlineLevel="1" x14ac:dyDescent="0.2">
      <c r="A1749" s="130">
        <v>85</v>
      </c>
      <c r="B1749" s="186" t="s">
        <v>479</v>
      </c>
      <c r="C1749" s="186" t="s">
        <v>102</v>
      </c>
      <c r="D1749" s="130">
        <v>10</v>
      </c>
      <c r="E1749" s="149">
        <v>938</v>
      </c>
      <c r="F1749" s="130"/>
      <c r="G1749" s="138"/>
      <c r="H1749" s="130">
        <v>1876</v>
      </c>
      <c r="I1749" s="130">
        <v>19698</v>
      </c>
      <c r="J1749" s="130">
        <v>5253</v>
      </c>
      <c r="K1749" s="130">
        <v>1251</v>
      </c>
      <c r="L1749" s="138"/>
      <c r="M1749" s="130"/>
    </row>
    <row r="1750" spans="1:13" ht="14.25" hidden="1" customHeight="1" outlineLevel="1" x14ac:dyDescent="0.2">
      <c r="A1750" s="130">
        <v>85</v>
      </c>
      <c r="B1750" s="186" t="s">
        <v>479</v>
      </c>
      <c r="C1750" s="186" t="s">
        <v>102</v>
      </c>
      <c r="D1750" s="130">
        <v>11</v>
      </c>
      <c r="E1750" s="149">
        <v>953</v>
      </c>
      <c r="F1750" s="130"/>
      <c r="G1750" s="138"/>
      <c r="H1750" s="130">
        <v>1906</v>
      </c>
      <c r="I1750" s="130">
        <v>20013</v>
      </c>
      <c r="J1750" s="130">
        <v>5337</v>
      </c>
      <c r="K1750" s="130">
        <v>1271</v>
      </c>
      <c r="L1750" s="138"/>
      <c r="M1750" s="130"/>
    </row>
    <row r="1751" spans="1:13" ht="14.25" hidden="1" customHeight="1" outlineLevel="1" x14ac:dyDescent="0.2">
      <c r="A1751" s="130">
        <v>85</v>
      </c>
      <c r="B1751" s="186" t="s">
        <v>479</v>
      </c>
      <c r="C1751" s="186" t="s">
        <v>102</v>
      </c>
      <c r="D1751" s="130">
        <v>12</v>
      </c>
      <c r="E1751" s="149">
        <v>968</v>
      </c>
      <c r="F1751" s="130"/>
      <c r="G1751" s="138"/>
      <c r="H1751" s="130">
        <v>1936</v>
      </c>
      <c r="I1751" s="130">
        <v>20328</v>
      </c>
      <c r="J1751" s="130">
        <v>5421</v>
      </c>
      <c r="K1751" s="130">
        <v>1291</v>
      </c>
      <c r="L1751" s="138"/>
      <c r="M1751" s="130"/>
    </row>
    <row r="1752" spans="1:13" ht="14.25" hidden="1" customHeight="1" outlineLevel="1" x14ac:dyDescent="0.2">
      <c r="A1752" s="130">
        <v>85</v>
      </c>
      <c r="B1752" s="186" t="s">
        <v>479</v>
      </c>
      <c r="C1752" s="186" t="s">
        <v>103</v>
      </c>
      <c r="D1752" s="130">
        <v>1</v>
      </c>
      <c r="E1752" s="149">
        <v>1016</v>
      </c>
      <c r="F1752" s="130"/>
      <c r="G1752" s="138"/>
      <c r="H1752" s="130">
        <v>2032</v>
      </c>
      <c r="I1752" s="130">
        <v>21336</v>
      </c>
      <c r="J1752" s="130">
        <v>5690</v>
      </c>
      <c r="K1752" s="130">
        <v>1355</v>
      </c>
      <c r="L1752" s="138"/>
      <c r="M1752" s="130"/>
    </row>
    <row r="1753" spans="1:13" ht="14.25" customHeight="1" collapsed="1" x14ac:dyDescent="0.2">
      <c r="A1753" s="128">
        <v>86</v>
      </c>
      <c r="B1753" s="185" t="s">
        <v>480</v>
      </c>
      <c r="C1753" s="185" t="s">
        <v>101</v>
      </c>
      <c r="D1753" s="128">
        <v>1</v>
      </c>
      <c r="E1753" s="148">
        <v>200</v>
      </c>
      <c r="F1753" s="128"/>
      <c r="G1753" s="137">
        <v>0.76</v>
      </c>
      <c r="H1753" s="128">
        <v>800</v>
      </c>
      <c r="I1753" s="128">
        <v>8400</v>
      </c>
      <c r="J1753" s="128">
        <v>2240</v>
      </c>
      <c r="K1753" s="128">
        <v>533</v>
      </c>
      <c r="L1753" s="137"/>
      <c r="M1753" s="128"/>
    </row>
    <row r="1754" spans="1:13" ht="14.25" hidden="1" customHeight="1" outlineLevel="1" x14ac:dyDescent="0.2">
      <c r="A1754" s="130">
        <v>86</v>
      </c>
      <c r="B1754" s="186" t="s">
        <v>480</v>
      </c>
      <c r="C1754" s="186" t="s">
        <v>101</v>
      </c>
      <c r="D1754" s="130">
        <v>2</v>
      </c>
      <c r="E1754" s="149">
        <v>219</v>
      </c>
      <c r="F1754" s="130"/>
      <c r="G1754" s="138">
        <v>0.8</v>
      </c>
      <c r="H1754" s="130">
        <v>876</v>
      </c>
      <c r="I1754" s="130">
        <v>9198</v>
      </c>
      <c r="J1754" s="130">
        <v>2453</v>
      </c>
      <c r="K1754" s="130">
        <v>584</v>
      </c>
      <c r="L1754" s="138"/>
      <c r="M1754" s="130"/>
    </row>
    <row r="1755" spans="1:13" ht="14.25" hidden="1" customHeight="1" outlineLevel="1" x14ac:dyDescent="0.2">
      <c r="A1755" s="130">
        <v>86</v>
      </c>
      <c r="B1755" s="186" t="s">
        <v>480</v>
      </c>
      <c r="C1755" s="186" t="s">
        <v>101</v>
      </c>
      <c r="D1755" s="130">
        <v>3</v>
      </c>
      <c r="E1755" s="149">
        <v>241</v>
      </c>
      <c r="F1755" s="130"/>
      <c r="G1755" s="138">
        <v>0.83</v>
      </c>
      <c r="H1755" s="130">
        <v>964</v>
      </c>
      <c r="I1755" s="130">
        <v>10122</v>
      </c>
      <c r="J1755" s="130">
        <v>2699</v>
      </c>
      <c r="K1755" s="130">
        <v>643</v>
      </c>
      <c r="L1755" s="138"/>
      <c r="M1755" s="130"/>
    </row>
    <row r="1756" spans="1:13" ht="14.25" hidden="1" customHeight="1" outlineLevel="1" x14ac:dyDescent="0.2">
      <c r="A1756" s="130">
        <v>86</v>
      </c>
      <c r="B1756" s="186" t="s">
        <v>480</v>
      </c>
      <c r="C1756" s="186" t="s">
        <v>101</v>
      </c>
      <c r="D1756" s="130">
        <v>4</v>
      </c>
      <c r="E1756" s="149">
        <v>265</v>
      </c>
      <c r="F1756" s="130"/>
      <c r="G1756" s="138">
        <v>0.86</v>
      </c>
      <c r="H1756" s="130">
        <v>1060</v>
      </c>
      <c r="I1756" s="130">
        <v>11130</v>
      </c>
      <c r="J1756" s="130">
        <v>2968</v>
      </c>
      <c r="K1756" s="130">
        <v>707</v>
      </c>
      <c r="L1756" s="138"/>
      <c r="M1756" s="130"/>
    </row>
    <row r="1757" spans="1:13" ht="14.25" hidden="1" customHeight="1" outlineLevel="1" x14ac:dyDescent="0.2">
      <c r="A1757" s="130">
        <v>86</v>
      </c>
      <c r="B1757" s="186" t="s">
        <v>480</v>
      </c>
      <c r="C1757" s="186" t="s">
        <v>101</v>
      </c>
      <c r="D1757" s="130">
        <v>5</v>
      </c>
      <c r="E1757" s="149">
        <v>292</v>
      </c>
      <c r="F1757" s="130"/>
      <c r="G1757" s="138"/>
      <c r="H1757" s="130">
        <v>1168</v>
      </c>
      <c r="I1757" s="130">
        <v>12264</v>
      </c>
      <c r="J1757" s="130">
        <v>3270</v>
      </c>
      <c r="K1757" s="130">
        <v>779</v>
      </c>
      <c r="L1757" s="138"/>
      <c r="M1757" s="130"/>
    </row>
    <row r="1758" spans="1:13" ht="14.25" hidden="1" customHeight="1" outlineLevel="1" x14ac:dyDescent="0.2">
      <c r="A1758" s="130">
        <v>86</v>
      </c>
      <c r="B1758" s="186" t="s">
        <v>480</v>
      </c>
      <c r="C1758" s="186" t="s">
        <v>101</v>
      </c>
      <c r="D1758" s="130">
        <v>6</v>
      </c>
      <c r="E1758" s="149">
        <v>321</v>
      </c>
      <c r="F1758" s="130"/>
      <c r="G1758" s="138"/>
      <c r="H1758" s="130">
        <v>1284</v>
      </c>
      <c r="I1758" s="130">
        <v>13482</v>
      </c>
      <c r="J1758" s="130">
        <v>3595</v>
      </c>
      <c r="K1758" s="130">
        <v>856</v>
      </c>
      <c r="L1758" s="138"/>
      <c r="M1758" s="130"/>
    </row>
    <row r="1759" spans="1:13" ht="14.25" hidden="1" customHeight="1" outlineLevel="1" x14ac:dyDescent="0.2">
      <c r="A1759" s="130">
        <v>86</v>
      </c>
      <c r="B1759" s="186" t="s">
        <v>480</v>
      </c>
      <c r="C1759" s="186" t="s">
        <v>101</v>
      </c>
      <c r="D1759" s="130">
        <v>7</v>
      </c>
      <c r="E1759" s="149">
        <v>352</v>
      </c>
      <c r="F1759" s="130"/>
      <c r="G1759" s="138"/>
      <c r="H1759" s="130">
        <v>1408</v>
      </c>
      <c r="I1759" s="130">
        <v>14784</v>
      </c>
      <c r="J1759" s="130">
        <v>3942</v>
      </c>
      <c r="K1759" s="130">
        <v>939</v>
      </c>
      <c r="L1759" s="138"/>
      <c r="M1759" s="130"/>
    </row>
    <row r="1760" spans="1:13" ht="14.25" hidden="1" customHeight="1" outlineLevel="1" x14ac:dyDescent="0.2">
      <c r="A1760" s="130">
        <v>86</v>
      </c>
      <c r="B1760" s="186" t="s">
        <v>480</v>
      </c>
      <c r="C1760" s="186" t="s">
        <v>101</v>
      </c>
      <c r="D1760" s="130">
        <v>8</v>
      </c>
      <c r="E1760" s="149">
        <v>387</v>
      </c>
      <c r="F1760" s="130"/>
      <c r="G1760" s="138">
        <v>1</v>
      </c>
      <c r="H1760" s="130">
        <v>1548</v>
      </c>
      <c r="I1760" s="130">
        <v>16254</v>
      </c>
      <c r="J1760" s="130">
        <v>4334</v>
      </c>
      <c r="K1760" s="130">
        <v>1032</v>
      </c>
      <c r="L1760" s="138"/>
      <c r="M1760" s="130"/>
    </row>
    <row r="1761" spans="1:13" ht="14.25" hidden="1" customHeight="1" outlineLevel="1" x14ac:dyDescent="0.2">
      <c r="A1761" s="130">
        <v>86</v>
      </c>
      <c r="B1761" s="186" t="s">
        <v>480</v>
      </c>
      <c r="C1761" s="186" t="s">
        <v>101</v>
      </c>
      <c r="D1761" s="130">
        <v>9</v>
      </c>
      <c r="E1761" s="149">
        <v>426</v>
      </c>
      <c r="F1761" s="130"/>
      <c r="G1761" s="138">
        <v>1.04</v>
      </c>
      <c r="H1761" s="130">
        <v>1704</v>
      </c>
      <c r="I1761" s="130">
        <v>17892</v>
      </c>
      <c r="J1761" s="130">
        <v>4771</v>
      </c>
      <c r="K1761" s="130">
        <v>1136</v>
      </c>
      <c r="L1761" s="138"/>
      <c r="M1761" s="130"/>
    </row>
    <row r="1762" spans="1:13" ht="14.25" hidden="1" customHeight="1" outlineLevel="1" x14ac:dyDescent="0.2">
      <c r="A1762" s="130">
        <v>86</v>
      </c>
      <c r="B1762" s="186" t="s">
        <v>480</v>
      </c>
      <c r="C1762" s="186" t="s">
        <v>101</v>
      </c>
      <c r="D1762" s="130">
        <v>10</v>
      </c>
      <c r="E1762" s="149">
        <v>469</v>
      </c>
      <c r="F1762" s="130"/>
      <c r="G1762" s="138">
        <v>1.07</v>
      </c>
      <c r="H1762" s="130">
        <v>1876</v>
      </c>
      <c r="I1762" s="130">
        <v>19698</v>
      </c>
      <c r="J1762" s="130">
        <v>5253</v>
      </c>
      <c r="K1762" s="130">
        <v>1251</v>
      </c>
      <c r="L1762" s="138"/>
      <c r="M1762" s="130"/>
    </row>
    <row r="1763" spans="1:13" ht="14.25" hidden="1" customHeight="1" outlineLevel="1" x14ac:dyDescent="0.2">
      <c r="A1763" s="130">
        <v>86</v>
      </c>
      <c r="B1763" s="186" t="s">
        <v>480</v>
      </c>
      <c r="C1763" s="186" t="s">
        <v>101</v>
      </c>
      <c r="D1763" s="130">
        <v>11</v>
      </c>
      <c r="E1763" s="149">
        <v>516</v>
      </c>
      <c r="F1763" s="130"/>
      <c r="G1763" s="138"/>
      <c r="H1763" s="130">
        <v>2064</v>
      </c>
      <c r="I1763" s="130">
        <v>21672</v>
      </c>
      <c r="J1763" s="130">
        <v>5779</v>
      </c>
      <c r="K1763" s="130">
        <v>1376</v>
      </c>
      <c r="L1763" s="138"/>
      <c r="M1763" s="130"/>
    </row>
    <row r="1764" spans="1:13" ht="14.25" hidden="1" customHeight="1" outlineLevel="1" x14ac:dyDescent="0.2">
      <c r="A1764" s="130">
        <v>86</v>
      </c>
      <c r="B1764" s="186" t="s">
        <v>480</v>
      </c>
      <c r="C1764" s="186" t="s">
        <v>101</v>
      </c>
      <c r="D1764" s="130">
        <v>12</v>
      </c>
      <c r="E1764" s="149">
        <v>568</v>
      </c>
      <c r="F1764" s="130"/>
      <c r="G1764" s="138"/>
      <c r="H1764" s="130">
        <v>2272</v>
      </c>
      <c r="I1764" s="130">
        <v>23856</v>
      </c>
      <c r="J1764" s="130">
        <v>6362</v>
      </c>
      <c r="K1764" s="130">
        <v>1515</v>
      </c>
      <c r="L1764" s="138"/>
      <c r="M1764" s="130"/>
    </row>
    <row r="1765" spans="1:13" ht="14.25" hidden="1" customHeight="1" outlineLevel="1" x14ac:dyDescent="0.2">
      <c r="A1765" s="130">
        <v>86</v>
      </c>
      <c r="B1765" s="186" t="s">
        <v>480</v>
      </c>
      <c r="C1765" s="186" t="s">
        <v>102</v>
      </c>
      <c r="D1765" s="130">
        <v>1</v>
      </c>
      <c r="E1765" s="149">
        <v>568</v>
      </c>
      <c r="F1765" s="130"/>
      <c r="G1765" s="138"/>
      <c r="H1765" s="130">
        <v>2272</v>
      </c>
      <c r="I1765" s="130">
        <v>23856</v>
      </c>
      <c r="J1765" s="130">
        <v>6362</v>
      </c>
      <c r="K1765" s="130">
        <v>1515</v>
      </c>
      <c r="L1765" s="138"/>
      <c r="M1765" s="130"/>
    </row>
    <row r="1766" spans="1:13" ht="14.25" hidden="1" customHeight="1" outlineLevel="1" x14ac:dyDescent="0.2">
      <c r="A1766" s="130">
        <v>86</v>
      </c>
      <c r="B1766" s="186" t="s">
        <v>480</v>
      </c>
      <c r="C1766" s="186" t="s">
        <v>102</v>
      </c>
      <c r="D1766" s="130">
        <v>2</v>
      </c>
      <c r="E1766" s="149">
        <v>602</v>
      </c>
      <c r="F1766" s="130"/>
      <c r="G1766" s="138"/>
      <c r="H1766" s="130">
        <v>2408</v>
      </c>
      <c r="I1766" s="130">
        <v>25284</v>
      </c>
      <c r="J1766" s="130">
        <v>6742</v>
      </c>
      <c r="K1766" s="130">
        <v>1605</v>
      </c>
      <c r="L1766" s="138"/>
      <c r="M1766" s="130"/>
    </row>
    <row r="1767" spans="1:13" ht="14.25" hidden="1" customHeight="1" outlineLevel="1" x14ac:dyDescent="0.2">
      <c r="A1767" s="130">
        <v>86</v>
      </c>
      <c r="B1767" s="186" t="s">
        <v>480</v>
      </c>
      <c r="C1767" s="186" t="s">
        <v>102</v>
      </c>
      <c r="D1767" s="130">
        <v>3</v>
      </c>
      <c r="E1767" s="149">
        <v>611</v>
      </c>
      <c r="F1767" s="130"/>
      <c r="G1767" s="138"/>
      <c r="H1767" s="130">
        <v>2444</v>
      </c>
      <c r="I1767" s="130">
        <v>25662</v>
      </c>
      <c r="J1767" s="130">
        <v>6843</v>
      </c>
      <c r="K1767" s="130">
        <v>1629</v>
      </c>
      <c r="L1767" s="138"/>
      <c r="M1767" s="130"/>
    </row>
    <row r="1768" spans="1:13" ht="14.25" hidden="1" customHeight="1" outlineLevel="1" x14ac:dyDescent="0.2">
      <c r="A1768" s="130">
        <v>86</v>
      </c>
      <c r="B1768" s="186" t="s">
        <v>480</v>
      </c>
      <c r="C1768" s="186" t="s">
        <v>102</v>
      </c>
      <c r="D1768" s="130">
        <v>4</v>
      </c>
      <c r="E1768" s="149">
        <v>620</v>
      </c>
      <c r="F1768" s="130"/>
      <c r="G1768" s="138"/>
      <c r="H1768" s="130">
        <v>2480</v>
      </c>
      <c r="I1768" s="130">
        <v>26040</v>
      </c>
      <c r="J1768" s="130">
        <v>6944</v>
      </c>
      <c r="K1768" s="130">
        <v>1653</v>
      </c>
      <c r="L1768" s="138"/>
      <c r="M1768" s="130"/>
    </row>
    <row r="1769" spans="1:13" ht="14.25" hidden="1" customHeight="1" outlineLevel="1" x14ac:dyDescent="0.2">
      <c r="A1769" s="130">
        <v>86</v>
      </c>
      <c r="B1769" s="186" t="s">
        <v>480</v>
      </c>
      <c r="C1769" s="186" t="s">
        <v>102</v>
      </c>
      <c r="D1769" s="130">
        <v>5</v>
      </c>
      <c r="E1769" s="149">
        <v>630</v>
      </c>
      <c r="F1769" s="130"/>
      <c r="G1769" s="138"/>
      <c r="H1769" s="130">
        <v>2520</v>
      </c>
      <c r="I1769" s="130">
        <v>26460</v>
      </c>
      <c r="J1769" s="130">
        <v>7056</v>
      </c>
      <c r="K1769" s="130">
        <v>1680</v>
      </c>
      <c r="L1769" s="138"/>
      <c r="M1769" s="130"/>
    </row>
    <row r="1770" spans="1:13" ht="14.25" hidden="1" customHeight="1" outlineLevel="1" x14ac:dyDescent="0.2">
      <c r="A1770" s="130">
        <v>86</v>
      </c>
      <c r="B1770" s="186" t="s">
        <v>480</v>
      </c>
      <c r="C1770" s="186" t="s">
        <v>102</v>
      </c>
      <c r="D1770" s="130">
        <v>6</v>
      </c>
      <c r="E1770" s="149">
        <v>639</v>
      </c>
      <c r="F1770" s="130"/>
      <c r="G1770" s="138"/>
      <c r="H1770" s="130">
        <v>2556</v>
      </c>
      <c r="I1770" s="130">
        <v>26838</v>
      </c>
      <c r="J1770" s="130">
        <v>7157</v>
      </c>
      <c r="K1770" s="130">
        <v>1704</v>
      </c>
      <c r="L1770" s="138"/>
      <c r="M1770" s="130"/>
    </row>
    <row r="1771" spans="1:13" ht="14.25" hidden="1" customHeight="1" outlineLevel="1" x14ac:dyDescent="0.2">
      <c r="A1771" s="130">
        <v>86</v>
      </c>
      <c r="B1771" s="186" t="s">
        <v>480</v>
      </c>
      <c r="C1771" s="186" t="s">
        <v>102</v>
      </c>
      <c r="D1771" s="130">
        <v>7</v>
      </c>
      <c r="E1771" s="149">
        <v>649</v>
      </c>
      <c r="F1771" s="130"/>
      <c r="G1771" s="138"/>
      <c r="H1771" s="130">
        <v>2596</v>
      </c>
      <c r="I1771" s="130">
        <v>27258</v>
      </c>
      <c r="J1771" s="130">
        <v>7269</v>
      </c>
      <c r="K1771" s="130">
        <v>1731</v>
      </c>
      <c r="L1771" s="138"/>
      <c r="M1771" s="130"/>
    </row>
    <row r="1772" spans="1:13" ht="14.25" hidden="1" customHeight="1" outlineLevel="1" x14ac:dyDescent="0.2">
      <c r="A1772" s="130">
        <v>86</v>
      </c>
      <c r="B1772" s="186" t="s">
        <v>480</v>
      </c>
      <c r="C1772" s="186" t="s">
        <v>102</v>
      </c>
      <c r="D1772" s="130">
        <v>8</v>
      </c>
      <c r="E1772" s="149">
        <v>659</v>
      </c>
      <c r="F1772" s="130"/>
      <c r="G1772" s="138"/>
      <c r="H1772" s="130">
        <v>2636</v>
      </c>
      <c r="I1772" s="130">
        <v>27678</v>
      </c>
      <c r="J1772" s="130">
        <v>7381</v>
      </c>
      <c r="K1772" s="130">
        <v>1757</v>
      </c>
      <c r="L1772" s="138"/>
      <c r="M1772" s="130"/>
    </row>
    <row r="1773" spans="1:13" ht="14.25" hidden="1" customHeight="1" outlineLevel="1" x14ac:dyDescent="0.2">
      <c r="A1773" s="130">
        <v>86</v>
      </c>
      <c r="B1773" s="186" t="s">
        <v>480</v>
      </c>
      <c r="C1773" s="186" t="s">
        <v>102</v>
      </c>
      <c r="D1773" s="130">
        <v>9</v>
      </c>
      <c r="E1773" s="149">
        <v>668</v>
      </c>
      <c r="F1773" s="130"/>
      <c r="G1773" s="138"/>
      <c r="H1773" s="130">
        <v>2672</v>
      </c>
      <c r="I1773" s="130">
        <v>28056</v>
      </c>
      <c r="J1773" s="130">
        <v>7482</v>
      </c>
      <c r="K1773" s="130">
        <v>1781</v>
      </c>
      <c r="L1773" s="138"/>
      <c r="M1773" s="130"/>
    </row>
    <row r="1774" spans="1:13" ht="14.25" hidden="1" customHeight="1" outlineLevel="1" x14ac:dyDescent="0.2">
      <c r="A1774" s="130">
        <v>86</v>
      </c>
      <c r="B1774" s="186" t="s">
        <v>480</v>
      </c>
      <c r="C1774" s="186" t="s">
        <v>102</v>
      </c>
      <c r="D1774" s="130">
        <v>10</v>
      </c>
      <c r="E1774" s="149">
        <v>678</v>
      </c>
      <c r="F1774" s="130"/>
      <c r="G1774" s="138"/>
      <c r="H1774" s="130">
        <v>2712</v>
      </c>
      <c r="I1774" s="130">
        <v>28476</v>
      </c>
      <c r="J1774" s="130">
        <v>7594</v>
      </c>
      <c r="K1774" s="130">
        <v>1808</v>
      </c>
      <c r="L1774" s="138"/>
      <c r="M1774" s="130"/>
    </row>
    <row r="1775" spans="1:13" ht="14.25" hidden="1" customHeight="1" outlineLevel="1" x14ac:dyDescent="0.2">
      <c r="A1775" s="130">
        <v>86</v>
      </c>
      <c r="B1775" s="186" t="s">
        <v>480</v>
      </c>
      <c r="C1775" s="186" t="s">
        <v>102</v>
      </c>
      <c r="D1775" s="130">
        <v>11</v>
      </c>
      <c r="E1775" s="149">
        <v>689</v>
      </c>
      <c r="F1775" s="130"/>
      <c r="G1775" s="138"/>
      <c r="H1775" s="130">
        <v>2756</v>
      </c>
      <c r="I1775" s="130">
        <v>28938</v>
      </c>
      <c r="J1775" s="130">
        <v>7717</v>
      </c>
      <c r="K1775" s="130">
        <v>1837</v>
      </c>
      <c r="L1775" s="138"/>
      <c r="M1775" s="130"/>
    </row>
    <row r="1776" spans="1:13" ht="14.25" hidden="1" customHeight="1" outlineLevel="1" x14ac:dyDescent="0.2">
      <c r="A1776" s="130">
        <v>86</v>
      </c>
      <c r="B1776" s="186" t="s">
        <v>480</v>
      </c>
      <c r="C1776" s="186" t="s">
        <v>102</v>
      </c>
      <c r="D1776" s="130">
        <v>12</v>
      </c>
      <c r="E1776" s="149">
        <v>699</v>
      </c>
      <c r="F1776" s="130"/>
      <c r="G1776" s="138"/>
      <c r="H1776" s="130">
        <v>2796</v>
      </c>
      <c r="I1776" s="130">
        <v>29358</v>
      </c>
      <c r="J1776" s="130">
        <v>7829</v>
      </c>
      <c r="K1776" s="130">
        <v>1864</v>
      </c>
      <c r="L1776" s="138"/>
      <c r="M1776" s="130"/>
    </row>
    <row r="1777" spans="1:13" ht="14.25" hidden="1" customHeight="1" outlineLevel="1" x14ac:dyDescent="0.2">
      <c r="A1777" s="130">
        <v>86</v>
      </c>
      <c r="B1777" s="186" t="s">
        <v>480</v>
      </c>
      <c r="C1777" s="186" t="s">
        <v>103</v>
      </c>
      <c r="D1777" s="130">
        <v>1</v>
      </c>
      <c r="E1777" s="149">
        <v>733</v>
      </c>
      <c r="F1777" s="130"/>
      <c r="G1777" s="138"/>
      <c r="H1777" s="130">
        <v>2932</v>
      </c>
      <c r="I1777" s="130">
        <v>30786</v>
      </c>
      <c r="J1777" s="130">
        <v>8210</v>
      </c>
      <c r="K1777" s="130">
        <v>1955</v>
      </c>
      <c r="L1777" s="138"/>
      <c r="M1777" s="130"/>
    </row>
    <row r="1778" spans="1:13" ht="14.25" customHeight="1" collapsed="1" x14ac:dyDescent="0.2">
      <c r="A1778" s="128">
        <v>89</v>
      </c>
      <c r="B1778" s="185" t="s">
        <v>481</v>
      </c>
      <c r="C1778" s="185" t="s">
        <v>101</v>
      </c>
      <c r="D1778" s="128">
        <v>1</v>
      </c>
      <c r="E1778" s="128">
        <v>359</v>
      </c>
      <c r="F1778" s="128"/>
      <c r="G1778" s="137"/>
      <c r="H1778" s="128">
        <v>359</v>
      </c>
      <c r="I1778" s="128">
        <v>21540</v>
      </c>
      <c r="J1778" s="128">
        <v>2565</v>
      </c>
      <c r="K1778" s="128">
        <v>921</v>
      </c>
      <c r="L1778" s="137"/>
      <c r="M1778" s="128"/>
    </row>
    <row r="1779" spans="1:13" ht="14.25" hidden="1" customHeight="1" outlineLevel="1" x14ac:dyDescent="0.2">
      <c r="A1779" s="130">
        <v>89</v>
      </c>
      <c r="B1779" s="186" t="s">
        <v>481</v>
      </c>
      <c r="C1779" s="186" t="s">
        <v>101</v>
      </c>
      <c r="D1779" s="130">
        <v>2</v>
      </c>
      <c r="E1779" s="130">
        <v>395</v>
      </c>
      <c r="F1779" s="130"/>
      <c r="G1779" s="138"/>
      <c r="H1779" s="130">
        <v>395</v>
      </c>
      <c r="I1779" s="130">
        <v>23700</v>
      </c>
      <c r="J1779" s="130">
        <v>2822</v>
      </c>
      <c r="K1779" s="130">
        <v>1013</v>
      </c>
      <c r="L1779" s="138"/>
      <c r="M1779" s="130"/>
    </row>
    <row r="1780" spans="1:13" ht="14.25" hidden="1" customHeight="1" outlineLevel="1" x14ac:dyDescent="0.2">
      <c r="A1780" s="130">
        <v>89</v>
      </c>
      <c r="B1780" s="186" t="s">
        <v>481</v>
      </c>
      <c r="C1780" s="186" t="s">
        <v>101</v>
      </c>
      <c r="D1780" s="130">
        <v>3</v>
      </c>
      <c r="E1780" s="130">
        <v>434</v>
      </c>
      <c r="F1780" s="130"/>
      <c r="G1780" s="138"/>
      <c r="H1780" s="130">
        <v>434</v>
      </c>
      <c r="I1780" s="130">
        <v>26040</v>
      </c>
      <c r="J1780" s="130">
        <v>3100</v>
      </c>
      <c r="K1780" s="130">
        <v>1113</v>
      </c>
      <c r="L1780" s="138"/>
      <c r="M1780" s="130"/>
    </row>
    <row r="1781" spans="1:13" ht="14.25" hidden="1" customHeight="1" outlineLevel="1" x14ac:dyDescent="0.2">
      <c r="A1781" s="130">
        <v>89</v>
      </c>
      <c r="B1781" s="186" t="s">
        <v>481</v>
      </c>
      <c r="C1781" s="186" t="s">
        <v>101</v>
      </c>
      <c r="D1781" s="130">
        <v>4</v>
      </c>
      <c r="E1781" s="130">
        <v>477</v>
      </c>
      <c r="F1781" s="130"/>
      <c r="G1781" s="138"/>
      <c r="H1781" s="130">
        <v>477</v>
      </c>
      <c r="I1781" s="130">
        <v>28620</v>
      </c>
      <c r="J1781" s="130">
        <v>3408</v>
      </c>
      <c r="K1781" s="130">
        <v>1223</v>
      </c>
      <c r="L1781" s="138"/>
      <c r="M1781" s="130"/>
    </row>
    <row r="1782" spans="1:13" ht="14.25" hidden="1" customHeight="1" outlineLevel="1" x14ac:dyDescent="0.2">
      <c r="A1782" s="130">
        <v>89</v>
      </c>
      <c r="B1782" s="186" t="s">
        <v>481</v>
      </c>
      <c r="C1782" s="186" t="s">
        <v>101</v>
      </c>
      <c r="D1782" s="130">
        <v>5</v>
      </c>
      <c r="E1782" s="130">
        <v>525</v>
      </c>
      <c r="F1782" s="130"/>
      <c r="G1782" s="138"/>
      <c r="H1782" s="130">
        <v>525</v>
      </c>
      <c r="I1782" s="130">
        <v>31500</v>
      </c>
      <c r="J1782" s="130">
        <v>3750</v>
      </c>
      <c r="K1782" s="130">
        <v>1346</v>
      </c>
      <c r="L1782" s="138"/>
      <c r="M1782" s="130"/>
    </row>
    <row r="1783" spans="1:13" ht="14.25" hidden="1" customHeight="1" outlineLevel="1" x14ac:dyDescent="0.2">
      <c r="A1783" s="130">
        <v>89</v>
      </c>
      <c r="B1783" s="186" t="s">
        <v>481</v>
      </c>
      <c r="C1783" s="186" t="s">
        <v>101</v>
      </c>
      <c r="D1783" s="130">
        <v>6</v>
      </c>
      <c r="E1783" s="130">
        <v>578</v>
      </c>
      <c r="F1783" s="130"/>
      <c r="G1783" s="138"/>
      <c r="H1783" s="130">
        <v>578</v>
      </c>
      <c r="I1783" s="130">
        <v>34680</v>
      </c>
      <c r="J1783" s="130">
        <v>4129</v>
      </c>
      <c r="K1783" s="130">
        <v>1482</v>
      </c>
      <c r="L1783" s="138"/>
      <c r="M1783" s="130"/>
    </row>
    <row r="1784" spans="1:13" ht="14.25" hidden="1" customHeight="1" outlineLevel="1" x14ac:dyDescent="0.2">
      <c r="A1784" s="130">
        <v>89</v>
      </c>
      <c r="B1784" s="186" t="s">
        <v>481</v>
      </c>
      <c r="C1784" s="186" t="s">
        <v>101</v>
      </c>
      <c r="D1784" s="130">
        <v>7</v>
      </c>
      <c r="E1784" s="130">
        <v>636</v>
      </c>
      <c r="F1784" s="130"/>
      <c r="G1784" s="138">
        <v>1.58</v>
      </c>
      <c r="H1784" s="130">
        <v>636</v>
      </c>
      <c r="I1784" s="130">
        <v>38160</v>
      </c>
      <c r="J1784" s="130">
        <v>4543</v>
      </c>
      <c r="K1784" s="130">
        <v>1631</v>
      </c>
      <c r="L1784" s="138"/>
      <c r="M1784" s="130"/>
    </row>
    <row r="1785" spans="1:13" ht="14.25" hidden="1" customHeight="1" outlineLevel="1" x14ac:dyDescent="0.2">
      <c r="A1785" s="130">
        <v>89</v>
      </c>
      <c r="B1785" s="186" t="s">
        <v>481</v>
      </c>
      <c r="C1785" s="186" t="s">
        <v>101</v>
      </c>
      <c r="D1785" s="130">
        <v>8</v>
      </c>
      <c r="E1785" s="130">
        <v>700</v>
      </c>
      <c r="F1785" s="130"/>
      <c r="G1785" s="138">
        <v>1.61</v>
      </c>
      <c r="H1785" s="130">
        <v>700</v>
      </c>
      <c r="I1785" s="130">
        <v>42000</v>
      </c>
      <c r="J1785" s="130">
        <v>5001</v>
      </c>
      <c r="K1785" s="130">
        <v>1795</v>
      </c>
      <c r="L1785" s="138"/>
      <c r="M1785" s="130"/>
    </row>
    <row r="1786" spans="1:13" ht="14.25" hidden="1" customHeight="1" outlineLevel="1" x14ac:dyDescent="0.2">
      <c r="A1786" s="130">
        <v>89</v>
      </c>
      <c r="B1786" s="186" t="s">
        <v>481</v>
      </c>
      <c r="C1786" s="186" t="s">
        <v>101</v>
      </c>
      <c r="D1786" s="130">
        <v>9</v>
      </c>
      <c r="E1786" s="130">
        <v>770</v>
      </c>
      <c r="F1786" s="130"/>
      <c r="G1786" s="138"/>
      <c r="H1786" s="130">
        <v>770</v>
      </c>
      <c r="I1786" s="130">
        <v>46200</v>
      </c>
      <c r="J1786" s="130">
        <v>5501</v>
      </c>
      <c r="K1786" s="130">
        <v>1974</v>
      </c>
      <c r="L1786" s="138"/>
      <c r="M1786" s="130"/>
    </row>
    <row r="1787" spans="1:13" ht="14.25" hidden="1" customHeight="1" outlineLevel="1" x14ac:dyDescent="0.2">
      <c r="A1787" s="130">
        <v>89</v>
      </c>
      <c r="B1787" s="186" t="s">
        <v>481</v>
      </c>
      <c r="C1787" s="186" t="s">
        <v>101</v>
      </c>
      <c r="D1787" s="130">
        <v>10</v>
      </c>
      <c r="E1787" s="130">
        <v>847</v>
      </c>
      <c r="F1787" s="130"/>
      <c r="G1787" s="138"/>
      <c r="H1787" s="130">
        <v>847</v>
      </c>
      <c r="I1787" s="130">
        <v>50820</v>
      </c>
      <c r="J1787" s="130">
        <v>6051</v>
      </c>
      <c r="K1787" s="130">
        <v>2172</v>
      </c>
      <c r="L1787" s="138"/>
      <c r="M1787" s="130"/>
    </row>
    <row r="1788" spans="1:13" ht="14.25" hidden="1" customHeight="1" outlineLevel="1" x14ac:dyDescent="0.2">
      <c r="A1788" s="130">
        <v>89</v>
      </c>
      <c r="B1788" s="186" t="s">
        <v>481</v>
      </c>
      <c r="C1788" s="186" t="s">
        <v>101</v>
      </c>
      <c r="D1788" s="130">
        <v>11</v>
      </c>
      <c r="E1788" s="130">
        <v>932</v>
      </c>
      <c r="F1788" s="130"/>
      <c r="G1788" s="138"/>
      <c r="H1788" s="130">
        <v>932</v>
      </c>
      <c r="I1788" s="130">
        <v>55920</v>
      </c>
      <c r="J1788" s="130">
        <v>6658</v>
      </c>
      <c r="K1788" s="130">
        <v>2390</v>
      </c>
      <c r="L1788" s="138"/>
      <c r="M1788" s="130"/>
    </row>
    <row r="1789" spans="1:13" ht="14.25" hidden="1" customHeight="1" outlineLevel="1" x14ac:dyDescent="0.2">
      <c r="A1789" s="130">
        <v>89</v>
      </c>
      <c r="B1789" s="186" t="s">
        <v>481</v>
      </c>
      <c r="C1789" s="186" t="s">
        <v>101</v>
      </c>
      <c r="D1789" s="130">
        <v>12</v>
      </c>
      <c r="E1789" s="130">
        <v>1025</v>
      </c>
      <c r="F1789" s="130"/>
      <c r="G1789" s="138"/>
      <c r="H1789" s="130">
        <v>1025</v>
      </c>
      <c r="I1789" s="130">
        <v>61500</v>
      </c>
      <c r="J1789" s="130">
        <v>7322</v>
      </c>
      <c r="K1789" s="130">
        <v>2628</v>
      </c>
      <c r="L1789" s="138"/>
      <c r="M1789" s="130"/>
    </row>
    <row r="1790" spans="1:13" ht="14.25" hidden="1" customHeight="1" outlineLevel="1" x14ac:dyDescent="0.2">
      <c r="A1790" s="130">
        <v>89</v>
      </c>
      <c r="B1790" s="186" t="s">
        <v>481</v>
      </c>
      <c r="C1790" s="186" t="s">
        <v>102</v>
      </c>
      <c r="D1790" s="130">
        <v>1</v>
      </c>
      <c r="E1790" s="130">
        <v>1025</v>
      </c>
      <c r="F1790" s="130"/>
      <c r="G1790" s="138"/>
      <c r="H1790" s="130">
        <v>1025</v>
      </c>
      <c r="I1790" s="130">
        <v>61500</v>
      </c>
      <c r="J1790" s="130">
        <v>7322</v>
      </c>
      <c r="K1790" s="130">
        <v>2628</v>
      </c>
      <c r="L1790" s="138"/>
      <c r="M1790" s="130"/>
    </row>
    <row r="1791" spans="1:13" ht="14.25" hidden="1" customHeight="1" outlineLevel="1" x14ac:dyDescent="0.2">
      <c r="A1791" s="130">
        <v>89</v>
      </c>
      <c r="B1791" s="186" t="s">
        <v>481</v>
      </c>
      <c r="C1791" s="186" t="s">
        <v>102</v>
      </c>
      <c r="D1791" s="130">
        <v>2</v>
      </c>
      <c r="E1791" s="130">
        <v>1039</v>
      </c>
      <c r="F1791" s="130"/>
      <c r="G1791" s="138"/>
      <c r="H1791" s="130">
        <v>1039</v>
      </c>
      <c r="I1791" s="130">
        <v>62340</v>
      </c>
      <c r="J1791" s="130">
        <v>7422</v>
      </c>
      <c r="K1791" s="130">
        <v>2664</v>
      </c>
      <c r="L1791" s="138"/>
      <c r="M1791" s="130"/>
    </row>
    <row r="1792" spans="1:13" ht="14.25" hidden="1" customHeight="1" outlineLevel="1" x14ac:dyDescent="0.2">
      <c r="A1792" s="130">
        <v>89</v>
      </c>
      <c r="B1792" s="186" t="s">
        <v>481</v>
      </c>
      <c r="C1792" s="186" t="s">
        <v>102</v>
      </c>
      <c r="D1792" s="130">
        <v>3</v>
      </c>
      <c r="E1792" s="130">
        <v>1058</v>
      </c>
      <c r="F1792" s="130"/>
      <c r="G1792" s="138"/>
      <c r="H1792" s="130">
        <v>1058</v>
      </c>
      <c r="I1792" s="130">
        <v>63480</v>
      </c>
      <c r="J1792" s="130">
        <v>7558</v>
      </c>
      <c r="K1792" s="130">
        <v>2713</v>
      </c>
      <c r="L1792" s="138"/>
      <c r="M1792" s="130"/>
    </row>
    <row r="1793" spans="1:13" ht="14.25" hidden="1" customHeight="1" outlineLevel="1" x14ac:dyDescent="0.2">
      <c r="A1793" s="130">
        <v>89</v>
      </c>
      <c r="B1793" s="186" t="s">
        <v>481</v>
      </c>
      <c r="C1793" s="186" t="s">
        <v>102</v>
      </c>
      <c r="D1793" s="130">
        <v>4</v>
      </c>
      <c r="E1793" s="130">
        <v>1073</v>
      </c>
      <c r="F1793" s="130"/>
      <c r="G1793" s="138"/>
      <c r="H1793" s="130">
        <v>1073</v>
      </c>
      <c r="I1793" s="130">
        <v>64380</v>
      </c>
      <c r="J1793" s="130">
        <v>7665</v>
      </c>
      <c r="K1793" s="130">
        <v>2751</v>
      </c>
      <c r="L1793" s="138"/>
      <c r="M1793" s="130"/>
    </row>
    <row r="1794" spans="1:13" ht="14.25" hidden="1" customHeight="1" outlineLevel="1" x14ac:dyDescent="0.2">
      <c r="A1794" s="130">
        <v>89</v>
      </c>
      <c r="B1794" s="186" t="s">
        <v>481</v>
      </c>
      <c r="C1794" s="186" t="s">
        <v>102</v>
      </c>
      <c r="D1794" s="130">
        <v>5</v>
      </c>
      <c r="E1794" s="130">
        <v>1095</v>
      </c>
      <c r="F1794" s="130"/>
      <c r="G1794" s="138"/>
      <c r="H1794" s="130">
        <v>1095</v>
      </c>
      <c r="I1794" s="130">
        <v>65700</v>
      </c>
      <c r="J1794" s="130">
        <v>7822</v>
      </c>
      <c r="K1794" s="130">
        <v>2808</v>
      </c>
      <c r="L1794" s="138"/>
      <c r="M1794" s="130"/>
    </row>
    <row r="1795" spans="1:13" ht="14.25" hidden="1" customHeight="1" outlineLevel="1" x14ac:dyDescent="0.2">
      <c r="A1795" s="130">
        <v>89</v>
      </c>
      <c r="B1795" s="186" t="s">
        <v>481</v>
      </c>
      <c r="C1795" s="186" t="s">
        <v>102</v>
      </c>
      <c r="D1795" s="130">
        <v>6</v>
      </c>
      <c r="E1795" s="130">
        <v>1110</v>
      </c>
      <c r="F1795" s="130"/>
      <c r="G1795" s="138"/>
      <c r="H1795" s="130">
        <v>1110</v>
      </c>
      <c r="I1795" s="130">
        <v>66600</v>
      </c>
      <c r="J1795" s="130">
        <v>7930</v>
      </c>
      <c r="K1795" s="130">
        <v>2846</v>
      </c>
      <c r="L1795" s="138"/>
      <c r="M1795" s="130"/>
    </row>
    <row r="1796" spans="1:13" ht="14.25" hidden="1" customHeight="1" outlineLevel="1" x14ac:dyDescent="0.2">
      <c r="A1796" s="130">
        <v>89</v>
      </c>
      <c r="B1796" s="186" t="s">
        <v>481</v>
      </c>
      <c r="C1796" s="186" t="s">
        <v>102</v>
      </c>
      <c r="D1796" s="130">
        <v>7</v>
      </c>
      <c r="E1796" s="130">
        <v>1133</v>
      </c>
      <c r="F1796" s="130"/>
      <c r="G1796" s="138"/>
      <c r="H1796" s="130">
        <v>1133</v>
      </c>
      <c r="I1796" s="130">
        <v>67980</v>
      </c>
      <c r="J1796" s="130">
        <v>8094</v>
      </c>
      <c r="K1796" s="130">
        <v>2905</v>
      </c>
      <c r="L1796" s="138"/>
      <c r="M1796" s="130"/>
    </row>
    <row r="1797" spans="1:13" ht="14.25" hidden="1" customHeight="1" outlineLevel="1" x14ac:dyDescent="0.2">
      <c r="A1797" s="130">
        <v>89</v>
      </c>
      <c r="B1797" s="186" t="s">
        <v>481</v>
      </c>
      <c r="C1797" s="186" t="s">
        <v>102</v>
      </c>
      <c r="D1797" s="130">
        <v>8</v>
      </c>
      <c r="E1797" s="130">
        <v>1152</v>
      </c>
      <c r="F1797" s="130"/>
      <c r="G1797" s="138"/>
      <c r="H1797" s="130">
        <v>1152</v>
      </c>
      <c r="I1797" s="130">
        <v>69120</v>
      </c>
      <c r="J1797" s="130">
        <v>8230</v>
      </c>
      <c r="K1797" s="130">
        <v>2954</v>
      </c>
      <c r="L1797" s="138"/>
      <c r="M1797" s="130"/>
    </row>
    <row r="1798" spans="1:13" ht="14.25" hidden="1" customHeight="1" outlineLevel="1" x14ac:dyDescent="0.2">
      <c r="A1798" s="130">
        <v>89</v>
      </c>
      <c r="B1798" s="186" t="s">
        <v>481</v>
      </c>
      <c r="C1798" s="186" t="s">
        <v>102</v>
      </c>
      <c r="D1798" s="130">
        <v>9</v>
      </c>
      <c r="E1798" s="130">
        <v>1167</v>
      </c>
      <c r="F1798" s="130"/>
      <c r="G1798" s="138"/>
      <c r="H1798" s="130">
        <v>1167</v>
      </c>
      <c r="I1798" s="130">
        <v>70020</v>
      </c>
      <c r="J1798" s="130">
        <v>8337</v>
      </c>
      <c r="K1798" s="130">
        <v>2992</v>
      </c>
      <c r="L1798" s="138"/>
      <c r="M1798" s="130"/>
    </row>
    <row r="1799" spans="1:13" ht="14.25" hidden="1" customHeight="1" outlineLevel="1" x14ac:dyDescent="0.2">
      <c r="A1799" s="130">
        <v>89</v>
      </c>
      <c r="B1799" s="186" t="s">
        <v>481</v>
      </c>
      <c r="C1799" s="186" t="s">
        <v>102</v>
      </c>
      <c r="D1799" s="130">
        <v>10</v>
      </c>
      <c r="E1799" s="130">
        <v>1189</v>
      </c>
      <c r="F1799" s="130"/>
      <c r="G1799" s="138"/>
      <c r="H1799" s="130">
        <v>1189</v>
      </c>
      <c r="I1799" s="130">
        <v>71340</v>
      </c>
      <c r="J1799" s="130">
        <v>8494</v>
      </c>
      <c r="K1799" s="130">
        <v>3049</v>
      </c>
      <c r="L1799" s="138"/>
      <c r="M1799" s="130"/>
    </row>
    <row r="1800" spans="1:13" ht="14.25" hidden="1" customHeight="1" outlineLevel="1" x14ac:dyDescent="0.2">
      <c r="A1800" s="130">
        <v>89</v>
      </c>
      <c r="B1800" s="186" t="s">
        <v>481</v>
      </c>
      <c r="C1800" s="186" t="s">
        <v>102</v>
      </c>
      <c r="D1800" s="130">
        <v>11</v>
      </c>
      <c r="E1800" s="130">
        <v>1204</v>
      </c>
      <c r="F1800" s="130"/>
      <c r="G1800" s="138"/>
      <c r="H1800" s="130">
        <v>1204</v>
      </c>
      <c r="I1800" s="130">
        <v>72240</v>
      </c>
      <c r="J1800" s="130">
        <v>8601</v>
      </c>
      <c r="K1800" s="130">
        <v>3087</v>
      </c>
      <c r="L1800" s="138"/>
      <c r="M1800" s="130"/>
    </row>
    <row r="1801" spans="1:13" ht="14.25" hidden="1" customHeight="1" outlineLevel="1" x14ac:dyDescent="0.2">
      <c r="A1801" s="130">
        <v>89</v>
      </c>
      <c r="B1801" s="186" t="s">
        <v>481</v>
      </c>
      <c r="C1801" s="186" t="s">
        <v>102</v>
      </c>
      <c r="D1801" s="130">
        <v>12</v>
      </c>
      <c r="E1801" s="130">
        <v>1230</v>
      </c>
      <c r="F1801" s="130"/>
      <c r="G1801" s="138"/>
      <c r="H1801" s="130">
        <v>1230</v>
      </c>
      <c r="I1801" s="130">
        <v>73800</v>
      </c>
      <c r="J1801" s="130">
        <v>8787</v>
      </c>
      <c r="K1801" s="130">
        <v>3154</v>
      </c>
      <c r="L1801" s="138"/>
      <c r="M1801" s="130"/>
    </row>
    <row r="1802" spans="1:13" ht="14.25" hidden="1" customHeight="1" outlineLevel="1" x14ac:dyDescent="0.2">
      <c r="A1802" s="130">
        <v>89</v>
      </c>
      <c r="B1802" s="186" t="s">
        <v>481</v>
      </c>
      <c r="C1802" s="186" t="s">
        <v>103</v>
      </c>
      <c r="D1802" s="130">
        <v>1</v>
      </c>
      <c r="E1802" s="130">
        <v>1291.5</v>
      </c>
      <c r="F1802" s="130"/>
      <c r="G1802" s="138"/>
      <c r="H1802" s="130">
        <v>1291.5</v>
      </c>
      <c r="I1802" s="130">
        <v>77490</v>
      </c>
      <c r="J1802" s="130">
        <v>9226</v>
      </c>
      <c r="K1802" s="130">
        <v>3312</v>
      </c>
      <c r="L1802" s="138"/>
      <c r="M1802" s="130"/>
    </row>
    <row r="1803" spans="1:13" ht="14.25" customHeight="1" collapsed="1" x14ac:dyDescent="0.2">
      <c r="A1803" s="128">
        <v>90</v>
      </c>
      <c r="B1803" s="185" t="s">
        <v>482</v>
      </c>
      <c r="C1803" s="185" t="s">
        <v>101</v>
      </c>
      <c r="D1803" s="128">
        <v>1</v>
      </c>
      <c r="E1803" s="128">
        <v>231</v>
      </c>
      <c r="F1803" s="128"/>
      <c r="G1803" s="137"/>
      <c r="H1803" s="128">
        <v>231</v>
      </c>
      <c r="I1803" s="128">
        <v>13860</v>
      </c>
      <c r="J1803" s="128">
        <v>1650</v>
      </c>
      <c r="K1803" s="128">
        <v>592</v>
      </c>
      <c r="L1803" s="137"/>
      <c r="M1803" s="128"/>
    </row>
    <row r="1804" spans="1:13" ht="14.25" hidden="1" customHeight="1" outlineLevel="1" x14ac:dyDescent="0.2">
      <c r="A1804" s="130">
        <v>90</v>
      </c>
      <c r="B1804" s="186" t="s">
        <v>482</v>
      </c>
      <c r="C1804" s="186" t="s">
        <v>101</v>
      </c>
      <c r="D1804" s="130">
        <v>2</v>
      </c>
      <c r="E1804" s="130">
        <v>254</v>
      </c>
      <c r="F1804" s="130"/>
      <c r="G1804" s="138"/>
      <c r="H1804" s="130">
        <v>254</v>
      </c>
      <c r="I1804" s="130">
        <v>15240</v>
      </c>
      <c r="J1804" s="130">
        <v>1815</v>
      </c>
      <c r="K1804" s="130">
        <v>651</v>
      </c>
      <c r="L1804" s="138"/>
      <c r="M1804" s="130"/>
    </row>
    <row r="1805" spans="1:13" ht="14.25" hidden="1" customHeight="1" outlineLevel="1" x14ac:dyDescent="0.2">
      <c r="A1805" s="130">
        <v>90</v>
      </c>
      <c r="B1805" s="186" t="s">
        <v>482</v>
      </c>
      <c r="C1805" s="186" t="s">
        <v>101</v>
      </c>
      <c r="D1805" s="130">
        <v>3</v>
      </c>
      <c r="E1805" s="130">
        <v>279</v>
      </c>
      <c r="F1805" s="130"/>
      <c r="G1805" s="138"/>
      <c r="H1805" s="130">
        <v>279</v>
      </c>
      <c r="I1805" s="130">
        <v>16740</v>
      </c>
      <c r="J1805" s="130">
        <v>1993</v>
      </c>
      <c r="K1805" s="130">
        <v>715</v>
      </c>
      <c r="L1805" s="138"/>
      <c r="M1805" s="130"/>
    </row>
    <row r="1806" spans="1:13" ht="14.25" hidden="1" customHeight="1" outlineLevel="1" x14ac:dyDescent="0.2">
      <c r="A1806" s="130">
        <v>90</v>
      </c>
      <c r="B1806" s="186" t="s">
        <v>482</v>
      </c>
      <c r="C1806" s="186" t="s">
        <v>101</v>
      </c>
      <c r="D1806" s="130">
        <v>4</v>
      </c>
      <c r="E1806" s="130">
        <v>307</v>
      </c>
      <c r="F1806" s="130"/>
      <c r="G1806" s="138"/>
      <c r="H1806" s="130">
        <v>307</v>
      </c>
      <c r="I1806" s="130">
        <v>18420</v>
      </c>
      <c r="J1806" s="130">
        <v>2193</v>
      </c>
      <c r="K1806" s="130">
        <v>787</v>
      </c>
      <c r="L1806" s="138"/>
      <c r="M1806" s="130"/>
    </row>
    <row r="1807" spans="1:13" ht="14.25" hidden="1" customHeight="1" outlineLevel="1" x14ac:dyDescent="0.2">
      <c r="A1807" s="130">
        <v>90</v>
      </c>
      <c r="B1807" s="186" t="s">
        <v>482</v>
      </c>
      <c r="C1807" s="186" t="s">
        <v>101</v>
      </c>
      <c r="D1807" s="130">
        <v>5</v>
      </c>
      <c r="E1807" s="130">
        <v>338</v>
      </c>
      <c r="F1807" s="130"/>
      <c r="G1807" s="138"/>
      <c r="H1807" s="130">
        <v>338</v>
      </c>
      <c r="I1807" s="130">
        <v>20280</v>
      </c>
      <c r="J1807" s="130">
        <v>2415</v>
      </c>
      <c r="K1807" s="130">
        <v>867</v>
      </c>
      <c r="L1807" s="138"/>
      <c r="M1807" s="130"/>
    </row>
    <row r="1808" spans="1:13" ht="14.25" hidden="1" customHeight="1" outlineLevel="1" x14ac:dyDescent="0.2">
      <c r="A1808" s="130">
        <v>90</v>
      </c>
      <c r="B1808" s="186" t="s">
        <v>482</v>
      </c>
      <c r="C1808" s="186" t="s">
        <v>101</v>
      </c>
      <c r="D1808" s="130">
        <v>6</v>
      </c>
      <c r="E1808" s="130">
        <v>372</v>
      </c>
      <c r="F1808" s="130"/>
      <c r="G1808" s="138"/>
      <c r="H1808" s="130">
        <v>372</v>
      </c>
      <c r="I1808" s="130">
        <v>22320</v>
      </c>
      <c r="J1808" s="130">
        <v>2657</v>
      </c>
      <c r="K1808" s="130">
        <v>954</v>
      </c>
      <c r="L1808" s="138"/>
      <c r="M1808" s="130"/>
    </row>
    <row r="1809" spans="1:13" ht="14.25" hidden="1" customHeight="1" outlineLevel="1" x14ac:dyDescent="0.2">
      <c r="A1809" s="130">
        <v>90</v>
      </c>
      <c r="B1809" s="186" t="s">
        <v>482</v>
      </c>
      <c r="C1809" s="186" t="s">
        <v>101</v>
      </c>
      <c r="D1809" s="130">
        <v>7</v>
      </c>
      <c r="E1809" s="130">
        <v>409</v>
      </c>
      <c r="F1809" s="130"/>
      <c r="G1809" s="138"/>
      <c r="H1809" s="130">
        <v>409</v>
      </c>
      <c r="I1809" s="130">
        <v>24540</v>
      </c>
      <c r="J1809" s="130">
        <v>2922</v>
      </c>
      <c r="K1809" s="130">
        <v>1049</v>
      </c>
      <c r="L1809" s="138"/>
      <c r="M1809" s="130"/>
    </row>
    <row r="1810" spans="1:13" ht="14.25" hidden="1" customHeight="1" outlineLevel="1" x14ac:dyDescent="0.2">
      <c r="A1810" s="130">
        <v>90</v>
      </c>
      <c r="B1810" s="186" t="s">
        <v>482</v>
      </c>
      <c r="C1810" s="186" t="s">
        <v>101</v>
      </c>
      <c r="D1810" s="130">
        <v>8</v>
      </c>
      <c r="E1810" s="130">
        <v>450</v>
      </c>
      <c r="F1810" s="130"/>
      <c r="G1810" s="138"/>
      <c r="H1810" s="130">
        <v>450</v>
      </c>
      <c r="I1810" s="130">
        <v>27000</v>
      </c>
      <c r="J1810" s="130">
        <v>3215</v>
      </c>
      <c r="K1810" s="130">
        <v>1154</v>
      </c>
      <c r="L1810" s="138"/>
      <c r="M1810" s="130"/>
    </row>
    <row r="1811" spans="1:13" ht="14.25" hidden="1" customHeight="1" outlineLevel="1" x14ac:dyDescent="0.2">
      <c r="A1811" s="130">
        <v>90</v>
      </c>
      <c r="B1811" s="186" t="s">
        <v>482</v>
      </c>
      <c r="C1811" s="186" t="s">
        <v>101</v>
      </c>
      <c r="D1811" s="130">
        <v>9</v>
      </c>
      <c r="E1811" s="130">
        <v>495</v>
      </c>
      <c r="F1811" s="130"/>
      <c r="G1811" s="138"/>
      <c r="H1811" s="130">
        <v>495</v>
      </c>
      <c r="I1811" s="130">
        <v>29700</v>
      </c>
      <c r="J1811" s="130">
        <v>3536</v>
      </c>
      <c r="K1811" s="130">
        <v>1269</v>
      </c>
      <c r="L1811" s="138"/>
      <c r="M1811" s="130"/>
    </row>
    <row r="1812" spans="1:13" ht="14.25" hidden="1" customHeight="1" outlineLevel="1" x14ac:dyDescent="0.2">
      <c r="A1812" s="130">
        <v>90</v>
      </c>
      <c r="B1812" s="186" t="s">
        <v>482</v>
      </c>
      <c r="C1812" s="186" t="s">
        <v>101</v>
      </c>
      <c r="D1812" s="130">
        <v>10</v>
      </c>
      <c r="E1812" s="130">
        <v>545</v>
      </c>
      <c r="F1812" s="130"/>
      <c r="G1812" s="138"/>
      <c r="H1812" s="130">
        <v>545</v>
      </c>
      <c r="I1812" s="130">
        <v>32700</v>
      </c>
      <c r="J1812" s="130">
        <v>3893</v>
      </c>
      <c r="K1812" s="130">
        <v>1397</v>
      </c>
      <c r="L1812" s="138"/>
      <c r="M1812" s="130"/>
    </row>
    <row r="1813" spans="1:13" ht="14.25" hidden="1" customHeight="1" outlineLevel="1" x14ac:dyDescent="0.2">
      <c r="A1813" s="130">
        <v>90</v>
      </c>
      <c r="B1813" s="186" t="s">
        <v>482</v>
      </c>
      <c r="C1813" s="186" t="s">
        <v>101</v>
      </c>
      <c r="D1813" s="130">
        <v>11</v>
      </c>
      <c r="E1813" s="130">
        <v>600</v>
      </c>
      <c r="F1813" s="130"/>
      <c r="G1813" s="138"/>
      <c r="H1813" s="130">
        <v>600</v>
      </c>
      <c r="I1813" s="130">
        <v>36000</v>
      </c>
      <c r="J1813" s="130">
        <v>4286</v>
      </c>
      <c r="K1813" s="130">
        <v>1539</v>
      </c>
      <c r="L1813" s="138"/>
      <c r="M1813" s="130"/>
    </row>
    <row r="1814" spans="1:13" ht="14.25" hidden="1" customHeight="1" outlineLevel="1" x14ac:dyDescent="0.2">
      <c r="A1814" s="130">
        <v>90</v>
      </c>
      <c r="B1814" s="186" t="s">
        <v>482</v>
      </c>
      <c r="C1814" s="186" t="s">
        <v>101</v>
      </c>
      <c r="D1814" s="130">
        <v>12</v>
      </c>
      <c r="E1814" s="130">
        <v>660</v>
      </c>
      <c r="F1814" s="130"/>
      <c r="G1814" s="138"/>
      <c r="H1814" s="130">
        <v>660</v>
      </c>
      <c r="I1814" s="130">
        <v>39600</v>
      </c>
      <c r="J1814" s="130">
        <v>4715</v>
      </c>
      <c r="K1814" s="130">
        <v>1692</v>
      </c>
      <c r="L1814" s="138"/>
      <c r="M1814" s="130"/>
    </row>
    <row r="1815" spans="1:13" ht="14.25" hidden="1" customHeight="1" outlineLevel="1" x14ac:dyDescent="0.2">
      <c r="A1815" s="130">
        <v>90</v>
      </c>
      <c r="B1815" s="186" t="s">
        <v>482</v>
      </c>
      <c r="C1815" s="186" t="s">
        <v>102</v>
      </c>
      <c r="D1815" s="130">
        <v>1</v>
      </c>
      <c r="E1815" s="130">
        <v>660</v>
      </c>
      <c r="F1815" s="130"/>
      <c r="G1815" s="138"/>
      <c r="H1815" s="130">
        <v>660</v>
      </c>
      <c r="I1815" s="130">
        <v>39600</v>
      </c>
      <c r="J1815" s="130">
        <v>4715</v>
      </c>
      <c r="K1815" s="130">
        <v>1692</v>
      </c>
      <c r="L1815" s="138"/>
      <c r="M1815" s="130"/>
    </row>
    <row r="1816" spans="1:13" ht="14.25" hidden="1" customHeight="1" outlineLevel="1" x14ac:dyDescent="0.2">
      <c r="A1816" s="130">
        <v>90</v>
      </c>
      <c r="B1816" s="186" t="s">
        <v>482</v>
      </c>
      <c r="C1816" s="186" t="s">
        <v>102</v>
      </c>
      <c r="D1816" s="130">
        <v>2</v>
      </c>
      <c r="E1816" s="130">
        <v>669</v>
      </c>
      <c r="F1816" s="130"/>
      <c r="G1816" s="138"/>
      <c r="H1816" s="130">
        <v>669</v>
      </c>
      <c r="I1816" s="130">
        <v>40140</v>
      </c>
      <c r="J1816" s="130">
        <v>4779</v>
      </c>
      <c r="K1816" s="130">
        <v>1715</v>
      </c>
      <c r="L1816" s="138"/>
      <c r="M1816" s="130"/>
    </row>
    <row r="1817" spans="1:13" ht="14.25" hidden="1" customHeight="1" outlineLevel="1" x14ac:dyDescent="0.2">
      <c r="A1817" s="130">
        <v>90</v>
      </c>
      <c r="B1817" s="186" t="s">
        <v>482</v>
      </c>
      <c r="C1817" s="186" t="s">
        <v>102</v>
      </c>
      <c r="D1817" s="130">
        <v>3</v>
      </c>
      <c r="E1817" s="130">
        <v>681</v>
      </c>
      <c r="F1817" s="130"/>
      <c r="G1817" s="138"/>
      <c r="H1817" s="130">
        <v>681</v>
      </c>
      <c r="I1817" s="130">
        <v>40860</v>
      </c>
      <c r="J1817" s="130">
        <v>4865</v>
      </c>
      <c r="K1817" s="130">
        <v>1746</v>
      </c>
      <c r="L1817" s="138"/>
      <c r="M1817" s="130"/>
    </row>
    <row r="1818" spans="1:13" ht="14.25" hidden="1" customHeight="1" outlineLevel="1" x14ac:dyDescent="0.2">
      <c r="A1818" s="130">
        <v>90</v>
      </c>
      <c r="B1818" s="186" t="s">
        <v>482</v>
      </c>
      <c r="C1818" s="186" t="s">
        <v>102</v>
      </c>
      <c r="D1818" s="130">
        <v>4</v>
      </c>
      <c r="E1818" s="130">
        <v>691</v>
      </c>
      <c r="F1818" s="130"/>
      <c r="G1818" s="138"/>
      <c r="H1818" s="130">
        <v>691</v>
      </c>
      <c r="I1818" s="130">
        <v>41460</v>
      </c>
      <c r="J1818" s="130">
        <v>4936</v>
      </c>
      <c r="K1818" s="130">
        <v>1772</v>
      </c>
      <c r="L1818" s="138"/>
      <c r="M1818" s="130"/>
    </row>
    <row r="1819" spans="1:13" ht="14.25" hidden="1" customHeight="1" outlineLevel="1" x14ac:dyDescent="0.2">
      <c r="A1819" s="130">
        <v>90</v>
      </c>
      <c r="B1819" s="186" t="s">
        <v>482</v>
      </c>
      <c r="C1819" s="186" t="s">
        <v>102</v>
      </c>
      <c r="D1819" s="130">
        <v>5</v>
      </c>
      <c r="E1819" s="130">
        <v>705</v>
      </c>
      <c r="F1819" s="130"/>
      <c r="G1819" s="138"/>
      <c r="H1819" s="130">
        <v>705</v>
      </c>
      <c r="I1819" s="130">
        <v>42300</v>
      </c>
      <c r="J1819" s="130">
        <v>5036</v>
      </c>
      <c r="K1819" s="130">
        <v>1808</v>
      </c>
      <c r="L1819" s="138"/>
      <c r="M1819" s="130"/>
    </row>
    <row r="1820" spans="1:13" ht="14.25" hidden="1" customHeight="1" outlineLevel="1" x14ac:dyDescent="0.2">
      <c r="A1820" s="130">
        <v>90</v>
      </c>
      <c r="B1820" s="186" t="s">
        <v>482</v>
      </c>
      <c r="C1820" s="186" t="s">
        <v>102</v>
      </c>
      <c r="D1820" s="130">
        <v>6</v>
      </c>
      <c r="E1820" s="130">
        <v>715</v>
      </c>
      <c r="F1820" s="130"/>
      <c r="G1820" s="138"/>
      <c r="H1820" s="130">
        <v>715</v>
      </c>
      <c r="I1820" s="130">
        <v>42900</v>
      </c>
      <c r="J1820" s="130">
        <v>5108</v>
      </c>
      <c r="K1820" s="130">
        <v>1833</v>
      </c>
      <c r="L1820" s="138"/>
      <c r="M1820" s="130"/>
    </row>
    <row r="1821" spans="1:13" ht="14.25" hidden="1" customHeight="1" outlineLevel="1" x14ac:dyDescent="0.2">
      <c r="A1821" s="130">
        <v>90</v>
      </c>
      <c r="B1821" s="186" t="s">
        <v>482</v>
      </c>
      <c r="C1821" s="186" t="s">
        <v>102</v>
      </c>
      <c r="D1821" s="130">
        <v>7</v>
      </c>
      <c r="E1821" s="130">
        <v>729</v>
      </c>
      <c r="F1821" s="130"/>
      <c r="G1821" s="138"/>
      <c r="H1821" s="130">
        <v>729</v>
      </c>
      <c r="I1821" s="130">
        <v>43740</v>
      </c>
      <c r="J1821" s="130">
        <v>5208</v>
      </c>
      <c r="K1821" s="130">
        <v>1869</v>
      </c>
      <c r="L1821" s="138"/>
      <c r="M1821" s="130"/>
    </row>
    <row r="1822" spans="1:13" ht="14.25" hidden="1" customHeight="1" outlineLevel="1" x14ac:dyDescent="0.2">
      <c r="A1822" s="130">
        <v>90</v>
      </c>
      <c r="B1822" s="186" t="s">
        <v>482</v>
      </c>
      <c r="C1822" s="186" t="s">
        <v>102</v>
      </c>
      <c r="D1822" s="130">
        <v>8</v>
      </c>
      <c r="E1822" s="130">
        <v>742</v>
      </c>
      <c r="F1822" s="130"/>
      <c r="G1822" s="138"/>
      <c r="H1822" s="130">
        <v>742</v>
      </c>
      <c r="I1822" s="130">
        <v>44520</v>
      </c>
      <c r="J1822" s="130">
        <v>5301</v>
      </c>
      <c r="K1822" s="130">
        <v>1903</v>
      </c>
      <c r="L1822" s="138"/>
      <c r="M1822" s="130"/>
    </row>
    <row r="1823" spans="1:13" ht="14.25" hidden="1" customHeight="1" outlineLevel="1" x14ac:dyDescent="0.2">
      <c r="A1823" s="130">
        <v>90</v>
      </c>
      <c r="B1823" s="186" t="s">
        <v>482</v>
      </c>
      <c r="C1823" s="186" t="s">
        <v>102</v>
      </c>
      <c r="D1823" s="130">
        <v>9</v>
      </c>
      <c r="E1823" s="130">
        <v>751</v>
      </c>
      <c r="F1823" s="130"/>
      <c r="G1823" s="138"/>
      <c r="H1823" s="130">
        <v>751</v>
      </c>
      <c r="I1823" s="130">
        <v>45060</v>
      </c>
      <c r="J1823" s="130">
        <v>5365</v>
      </c>
      <c r="K1823" s="130">
        <v>1926</v>
      </c>
      <c r="L1823" s="138"/>
      <c r="M1823" s="130"/>
    </row>
    <row r="1824" spans="1:13" ht="14.25" hidden="1" customHeight="1" outlineLevel="1" x14ac:dyDescent="0.2">
      <c r="A1824" s="130">
        <v>90</v>
      </c>
      <c r="B1824" s="186" t="s">
        <v>482</v>
      </c>
      <c r="C1824" s="186" t="s">
        <v>102</v>
      </c>
      <c r="D1824" s="130">
        <v>10</v>
      </c>
      <c r="E1824" s="130">
        <v>765</v>
      </c>
      <c r="F1824" s="130"/>
      <c r="G1824" s="138"/>
      <c r="H1824" s="130">
        <v>765</v>
      </c>
      <c r="I1824" s="130">
        <v>45900</v>
      </c>
      <c r="J1824" s="130">
        <v>5465</v>
      </c>
      <c r="K1824" s="130">
        <v>1962</v>
      </c>
      <c r="L1824" s="138"/>
      <c r="M1824" s="130"/>
    </row>
    <row r="1825" spans="1:13" ht="14.25" hidden="1" customHeight="1" outlineLevel="1" x14ac:dyDescent="0.2">
      <c r="A1825" s="130">
        <v>90</v>
      </c>
      <c r="B1825" s="186" t="s">
        <v>482</v>
      </c>
      <c r="C1825" s="186" t="s">
        <v>102</v>
      </c>
      <c r="D1825" s="130">
        <v>11</v>
      </c>
      <c r="E1825" s="130">
        <v>775</v>
      </c>
      <c r="F1825" s="130"/>
      <c r="G1825" s="138"/>
      <c r="H1825" s="130">
        <v>775</v>
      </c>
      <c r="I1825" s="130">
        <v>46500</v>
      </c>
      <c r="J1825" s="130">
        <v>5536</v>
      </c>
      <c r="K1825" s="130">
        <v>1987</v>
      </c>
      <c r="L1825" s="138"/>
      <c r="M1825" s="130"/>
    </row>
    <row r="1826" spans="1:13" ht="14.25" hidden="1" customHeight="1" outlineLevel="1" x14ac:dyDescent="0.2">
      <c r="A1826" s="130">
        <v>90</v>
      </c>
      <c r="B1826" s="186" t="s">
        <v>482</v>
      </c>
      <c r="C1826" s="186" t="s">
        <v>102</v>
      </c>
      <c r="D1826" s="130">
        <v>12</v>
      </c>
      <c r="E1826" s="130">
        <v>792</v>
      </c>
      <c r="F1826" s="130"/>
      <c r="G1826" s="138"/>
      <c r="H1826" s="130">
        <v>792</v>
      </c>
      <c r="I1826" s="130">
        <v>47520</v>
      </c>
      <c r="J1826" s="130">
        <v>5658</v>
      </c>
      <c r="K1826" s="130">
        <v>2031</v>
      </c>
      <c r="L1826" s="138"/>
      <c r="M1826" s="130"/>
    </row>
    <row r="1827" spans="1:13" ht="14.25" hidden="1" customHeight="1" outlineLevel="1" x14ac:dyDescent="0.2">
      <c r="A1827" s="130">
        <v>90</v>
      </c>
      <c r="B1827" s="186" t="s">
        <v>482</v>
      </c>
      <c r="C1827" s="186" t="s">
        <v>103</v>
      </c>
      <c r="D1827" s="130">
        <v>1</v>
      </c>
      <c r="E1827" s="130">
        <v>831.6</v>
      </c>
      <c r="F1827" s="130"/>
      <c r="G1827" s="138"/>
      <c r="H1827" s="130">
        <v>831.6</v>
      </c>
      <c r="I1827" s="130">
        <v>49896</v>
      </c>
      <c r="J1827" s="130">
        <v>5941</v>
      </c>
      <c r="K1827" s="130">
        <v>2132</v>
      </c>
      <c r="L1827" s="138"/>
      <c r="M1827" s="130"/>
    </row>
    <row r="1828" spans="1:13" ht="14.25" customHeight="1" collapsed="1" x14ac:dyDescent="0.2">
      <c r="A1828" s="128">
        <v>91</v>
      </c>
      <c r="B1828" s="185" t="s">
        <v>483</v>
      </c>
      <c r="C1828" s="185" t="s">
        <v>101</v>
      </c>
      <c r="D1828" s="128">
        <v>1</v>
      </c>
      <c r="E1828" s="128">
        <v>172</v>
      </c>
      <c r="F1828" s="128"/>
      <c r="G1828" s="137"/>
      <c r="H1828" s="128">
        <v>172</v>
      </c>
      <c r="I1828" s="128">
        <v>10320</v>
      </c>
      <c r="J1828" s="128">
        <v>1229</v>
      </c>
      <c r="K1828" s="128">
        <v>441</v>
      </c>
      <c r="L1828" s="137"/>
      <c r="M1828" s="128"/>
    </row>
    <row r="1829" spans="1:13" ht="14.25" hidden="1" customHeight="1" outlineLevel="1" x14ac:dyDescent="0.2">
      <c r="A1829" s="130">
        <v>91</v>
      </c>
      <c r="B1829" s="186" t="s">
        <v>483</v>
      </c>
      <c r="C1829" s="186" t="s">
        <v>101</v>
      </c>
      <c r="D1829" s="130">
        <v>2</v>
      </c>
      <c r="E1829" s="130">
        <v>189</v>
      </c>
      <c r="F1829" s="130"/>
      <c r="G1829" s="138"/>
      <c r="H1829" s="130">
        <v>189</v>
      </c>
      <c r="I1829" s="130">
        <v>11340</v>
      </c>
      <c r="J1829" s="130">
        <v>1350</v>
      </c>
      <c r="K1829" s="130">
        <v>485</v>
      </c>
      <c r="L1829" s="138"/>
      <c r="M1829" s="130"/>
    </row>
    <row r="1830" spans="1:13" ht="14.25" hidden="1" customHeight="1" outlineLevel="1" x14ac:dyDescent="0.2">
      <c r="A1830" s="130">
        <v>91</v>
      </c>
      <c r="B1830" s="186" t="s">
        <v>483</v>
      </c>
      <c r="C1830" s="186" t="s">
        <v>101</v>
      </c>
      <c r="D1830" s="130">
        <v>3</v>
      </c>
      <c r="E1830" s="130">
        <v>208</v>
      </c>
      <c r="F1830" s="130"/>
      <c r="G1830" s="138"/>
      <c r="H1830" s="130">
        <v>208</v>
      </c>
      <c r="I1830" s="130">
        <v>12480</v>
      </c>
      <c r="J1830" s="130">
        <v>1486</v>
      </c>
      <c r="K1830" s="130">
        <v>533</v>
      </c>
      <c r="L1830" s="138"/>
      <c r="M1830" s="130"/>
    </row>
    <row r="1831" spans="1:13" ht="14.25" hidden="1" customHeight="1" outlineLevel="1" x14ac:dyDescent="0.2">
      <c r="A1831" s="130">
        <v>91</v>
      </c>
      <c r="B1831" s="186" t="s">
        <v>483</v>
      </c>
      <c r="C1831" s="186" t="s">
        <v>101</v>
      </c>
      <c r="D1831" s="130">
        <v>4</v>
      </c>
      <c r="E1831" s="130">
        <v>229</v>
      </c>
      <c r="F1831" s="130"/>
      <c r="G1831" s="138"/>
      <c r="H1831" s="130">
        <v>229</v>
      </c>
      <c r="I1831" s="130">
        <v>13740</v>
      </c>
      <c r="J1831" s="130">
        <v>1636</v>
      </c>
      <c r="K1831" s="130">
        <v>587</v>
      </c>
      <c r="L1831" s="138"/>
      <c r="M1831" s="130"/>
    </row>
    <row r="1832" spans="1:13" ht="14.25" hidden="1" customHeight="1" outlineLevel="1" x14ac:dyDescent="0.2">
      <c r="A1832" s="130">
        <v>91</v>
      </c>
      <c r="B1832" s="186" t="s">
        <v>483</v>
      </c>
      <c r="C1832" s="186" t="s">
        <v>101</v>
      </c>
      <c r="D1832" s="130">
        <v>5</v>
      </c>
      <c r="E1832" s="130">
        <v>252</v>
      </c>
      <c r="F1832" s="130"/>
      <c r="G1832" s="138"/>
      <c r="H1832" s="130">
        <v>252</v>
      </c>
      <c r="I1832" s="130">
        <v>15120</v>
      </c>
      <c r="J1832" s="130">
        <v>1800</v>
      </c>
      <c r="K1832" s="130">
        <v>646</v>
      </c>
      <c r="L1832" s="138"/>
      <c r="M1832" s="130"/>
    </row>
    <row r="1833" spans="1:13" ht="14.25" hidden="1" customHeight="1" outlineLevel="1" x14ac:dyDescent="0.2">
      <c r="A1833" s="130">
        <v>91</v>
      </c>
      <c r="B1833" s="186" t="s">
        <v>483</v>
      </c>
      <c r="C1833" s="186" t="s">
        <v>101</v>
      </c>
      <c r="D1833" s="130">
        <v>6</v>
      </c>
      <c r="E1833" s="130">
        <v>277</v>
      </c>
      <c r="F1833" s="130"/>
      <c r="G1833" s="138"/>
      <c r="H1833" s="130">
        <v>277</v>
      </c>
      <c r="I1833" s="130">
        <v>16620</v>
      </c>
      <c r="J1833" s="130">
        <v>1979</v>
      </c>
      <c r="K1833" s="130">
        <v>710</v>
      </c>
      <c r="L1833" s="138"/>
      <c r="M1833" s="130"/>
    </row>
    <row r="1834" spans="1:13" ht="14.25" hidden="1" customHeight="1" outlineLevel="1" x14ac:dyDescent="0.2">
      <c r="A1834" s="130">
        <v>91</v>
      </c>
      <c r="B1834" s="186" t="s">
        <v>483</v>
      </c>
      <c r="C1834" s="186" t="s">
        <v>101</v>
      </c>
      <c r="D1834" s="130">
        <v>7</v>
      </c>
      <c r="E1834" s="130">
        <v>305</v>
      </c>
      <c r="F1834" s="130"/>
      <c r="G1834" s="138"/>
      <c r="H1834" s="130">
        <v>305</v>
      </c>
      <c r="I1834" s="130">
        <v>18300</v>
      </c>
      <c r="J1834" s="130">
        <v>2179</v>
      </c>
      <c r="K1834" s="130">
        <v>782</v>
      </c>
      <c r="L1834" s="138"/>
      <c r="M1834" s="130"/>
    </row>
    <row r="1835" spans="1:13" ht="14.25" hidden="1" customHeight="1" outlineLevel="1" x14ac:dyDescent="0.2">
      <c r="A1835" s="130">
        <v>91</v>
      </c>
      <c r="B1835" s="186" t="s">
        <v>483</v>
      </c>
      <c r="C1835" s="186" t="s">
        <v>101</v>
      </c>
      <c r="D1835" s="130">
        <v>8</v>
      </c>
      <c r="E1835" s="130">
        <v>336</v>
      </c>
      <c r="F1835" s="130"/>
      <c r="G1835" s="138"/>
      <c r="H1835" s="130">
        <v>336</v>
      </c>
      <c r="I1835" s="130">
        <v>20160</v>
      </c>
      <c r="J1835" s="130">
        <v>2400</v>
      </c>
      <c r="K1835" s="130">
        <v>862</v>
      </c>
      <c r="L1835" s="138"/>
      <c r="M1835" s="130"/>
    </row>
    <row r="1836" spans="1:13" ht="14.25" hidden="1" customHeight="1" outlineLevel="1" x14ac:dyDescent="0.2">
      <c r="A1836" s="130">
        <v>91</v>
      </c>
      <c r="B1836" s="186" t="s">
        <v>483</v>
      </c>
      <c r="C1836" s="186" t="s">
        <v>101</v>
      </c>
      <c r="D1836" s="130">
        <v>9</v>
      </c>
      <c r="E1836" s="130">
        <v>370</v>
      </c>
      <c r="F1836" s="130"/>
      <c r="G1836" s="138"/>
      <c r="H1836" s="130">
        <v>370</v>
      </c>
      <c r="I1836" s="130">
        <v>22200</v>
      </c>
      <c r="J1836" s="130">
        <v>2643</v>
      </c>
      <c r="K1836" s="130">
        <v>949</v>
      </c>
      <c r="L1836" s="138"/>
      <c r="M1836" s="130"/>
    </row>
    <row r="1837" spans="1:13" ht="14.25" hidden="1" customHeight="1" outlineLevel="1" x14ac:dyDescent="0.2">
      <c r="A1837" s="130">
        <v>91</v>
      </c>
      <c r="B1837" s="186" t="s">
        <v>483</v>
      </c>
      <c r="C1837" s="186" t="s">
        <v>101</v>
      </c>
      <c r="D1837" s="130">
        <v>10</v>
      </c>
      <c r="E1837" s="130">
        <v>407</v>
      </c>
      <c r="F1837" s="130"/>
      <c r="G1837" s="138"/>
      <c r="H1837" s="130">
        <v>407</v>
      </c>
      <c r="I1837" s="130">
        <v>24420</v>
      </c>
      <c r="J1837" s="130">
        <v>2907</v>
      </c>
      <c r="K1837" s="130">
        <v>1044</v>
      </c>
      <c r="L1837" s="138"/>
      <c r="M1837" s="130"/>
    </row>
    <row r="1838" spans="1:13" ht="14.25" hidden="1" customHeight="1" outlineLevel="1" x14ac:dyDescent="0.2">
      <c r="A1838" s="130">
        <v>91</v>
      </c>
      <c r="B1838" s="186" t="s">
        <v>483</v>
      </c>
      <c r="C1838" s="186" t="s">
        <v>101</v>
      </c>
      <c r="D1838" s="130">
        <v>11</v>
      </c>
      <c r="E1838" s="130">
        <v>448</v>
      </c>
      <c r="F1838" s="130"/>
      <c r="G1838" s="138"/>
      <c r="H1838" s="130">
        <v>448</v>
      </c>
      <c r="I1838" s="130">
        <v>26880</v>
      </c>
      <c r="J1838" s="130">
        <v>3200</v>
      </c>
      <c r="K1838" s="130">
        <v>1149</v>
      </c>
      <c r="L1838" s="138"/>
      <c r="M1838" s="130"/>
    </row>
    <row r="1839" spans="1:13" ht="14.25" hidden="1" customHeight="1" outlineLevel="1" x14ac:dyDescent="0.2">
      <c r="A1839" s="130">
        <v>91</v>
      </c>
      <c r="B1839" s="186" t="s">
        <v>483</v>
      </c>
      <c r="C1839" s="186" t="s">
        <v>101</v>
      </c>
      <c r="D1839" s="130">
        <v>12</v>
      </c>
      <c r="E1839" s="130">
        <v>493</v>
      </c>
      <c r="F1839" s="130"/>
      <c r="G1839" s="138"/>
      <c r="H1839" s="130">
        <v>493</v>
      </c>
      <c r="I1839" s="130">
        <v>29580</v>
      </c>
      <c r="J1839" s="130">
        <v>3522</v>
      </c>
      <c r="K1839" s="130">
        <v>1264</v>
      </c>
      <c r="L1839" s="138"/>
      <c r="M1839" s="130"/>
    </row>
    <row r="1840" spans="1:13" ht="14.25" hidden="1" customHeight="1" outlineLevel="1" x14ac:dyDescent="0.2">
      <c r="A1840" s="130">
        <v>91</v>
      </c>
      <c r="B1840" s="186" t="s">
        <v>483</v>
      </c>
      <c r="C1840" s="186" t="s">
        <v>102</v>
      </c>
      <c r="D1840" s="130">
        <v>1</v>
      </c>
      <c r="E1840" s="130">
        <v>493</v>
      </c>
      <c r="F1840" s="130"/>
      <c r="G1840" s="138"/>
      <c r="H1840" s="130">
        <v>493</v>
      </c>
      <c r="I1840" s="130">
        <v>29580</v>
      </c>
      <c r="J1840" s="130">
        <v>3522</v>
      </c>
      <c r="K1840" s="130">
        <v>1264</v>
      </c>
      <c r="L1840" s="138"/>
      <c r="M1840" s="130"/>
    </row>
    <row r="1841" spans="1:13" ht="14.25" hidden="1" customHeight="1" outlineLevel="1" x14ac:dyDescent="0.2">
      <c r="A1841" s="130">
        <v>91</v>
      </c>
      <c r="B1841" s="186" t="s">
        <v>483</v>
      </c>
      <c r="C1841" s="186" t="s">
        <v>102</v>
      </c>
      <c r="D1841" s="130">
        <v>2</v>
      </c>
      <c r="E1841" s="130">
        <v>500</v>
      </c>
      <c r="F1841" s="130"/>
      <c r="G1841" s="138"/>
      <c r="H1841" s="130">
        <v>500</v>
      </c>
      <c r="I1841" s="130">
        <v>30000</v>
      </c>
      <c r="J1841" s="130">
        <v>3572</v>
      </c>
      <c r="K1841" s="130">
        <v>1282</v>
      </c>
      <c r="L1841" s="138"/>
      <c r="M1841" s="130"/>
    </row>
    <row r="1842" spans="1:13" ht="14.25" hidden="1" customHeight="1" outlineLevel="1" x14ac:dyDescent="0.2">
      <c r="A1842" s="130">
        <v>91</v>
      </c>
      <c r="B1842" s="186" t="s">
        <v>483</v>
      </c>
      <c r="C1842" s="186" t="s">
        <v>102</v>
      </c>
      <c r="D1842" s="130">
        <v>3</v>
      </c>
      <c r="E1842" s="130">
        <v>509</v>
      </c>
      <c r="F1842" s="130"/>
      <c r="G1842" s="138"/>
      <c r="H1842" s="130">
        <v>509</v>
      </c>
      <c r="I1842" s="130">
        <v>30540</v>
      </c>
      <c r="J1842" s="130">
        <v>3636</v>
      </c>
      <c r="K1842" s="130">
        <v>1305</v>
      </c>
      <c r="L1842" s="138"/>
      <c r="M1842" s="130"/>
    </row>
    <row r="1843" spans="1:13" ht="14.25" hidden="1" customHeight="1" outlineLevel="1" x14ac:dyDescent="0.2">
      <c r="A1843" s="130">
        <v>91</v>
      </c>
      <c r="B1843" s="186" t="s">
        <v>483</v>
      </c>
      <c r="C1843" s="186" t="s">
        <v>102</v>
      </c>
      <c r="D1843" s="130">
        <v>4</v>
      </c>
      <c r="E1843" s="130">
        <v>516</v>
      </c>
      <c r="F1843" s="130"/>
      <c r="G1843" s="138"/>
      <c r="H1843" s="130">
        <v>516</v>
      </c>
      <c r="I1843" s="130">
        <v>30960</v>
      </c>
      <c r="J1843" s="130">
        <v>3686</v>
      </c>
      <c r="K1843" s="130">
        <v>1323</v>
      </c>
      <c r="L1843" s="138"/>
      <c r="M1843" s="130"/>
    </row>
    <row r="1844" spans="1:13" ht="14.25" hidden="1" customHeight="1" outlineLevel="1" x14ac:dyDescent="0.2">
      <c r="A1844" s="130">
        <v>91</v>
      </c>
      <c r="B1844" s="186" t="s">
        <v>483</v>
      </c>
      <c r="C1844" s="186" t="s">
        <v>102</v>
      </c>
      <c r="D1844" s="130">
        <v>5</v>
      </c>
      <c r="E1844" s="130">
        <v>527</v>
      </c>
      <c r="F1844" s="130"/>
      <c r="G1844" s="138"/>
      <c r="H1844" s="130">
        <v>527</v>
      </c>
      <c r="I1844" s="130">
        <v>31620</v>
      </c>
      <c r="J1844" s="130">
        <v>3765</v>
      </c>
      <c r="K1844" s="130">
        <v>1351</v>
      </c>
      <c r="L1844" s="138"/>
      <c r="M1844" s="130"/>
    </row>
    <row r="1845" spans="1:13" ht="14.25" hidden="1" customHeight="1" outlineLevel="1" x14ac:dyDescent="0.2">
      <c r="A1845" s="130">
        <v>91</v>
      </c>
      <c r="B1845" s="186" t="s">
        <v>483</v>
      </c>
      <c r="C1845" s="186" t="s">
        <v>102</v>
      </c>
      <c r="D1845" s="130">
        <v>6</v>
      </c>
      <c r="E1845" s="130">
        <v>534</v>
      </c>
      <c r="F1845" s="130"/>
      <c r="G1845" s="138"/>
      <c r="H1845" s="130">
        <v>534</v>
      </c>
      <c r="I1845" s="130">
        <v>32040</v>
      </c>
      <c r="J1845" s="130">
        <v>3815</v>
      </c>
      <c r="K1845" s="130">
        <v>1369</v>
      </c>
      <c r="L1845" s="138"/>
      <c r="M1845" s="130"/>
    </row>
    <row r="1846" spans="1:13" ht="14.25" hidden="1" customHeight="1" outlineLevel="1" x14ac:dyDescent="0.2">
      <c r="A1846" s="130">
        <v>91</v>
      </c>
      <c r="B1846" s="186" t="s">
        <v>483</v>
      </c>
      <c r="C1846" s="186" t="s">
        <v>102</v>
      </c>
      <c r="D1846" s="130">
        <v>7</v>
      </c>
      <c r="E1846" s="130">
        <v>545</v>
      </c>
      <c r="F1846" s="130"/>
      <c r="G1846" s="138"/>
      <c r="H1846" s="130">
        <v>545</v>
      </c>
      <c r="I1846" s="130">
        <v>32700</v>
      </c>
      <c r="J1846" s="130">
        <v>3893</v>
      </c>
      <c r="K1846" s="130">
        <v>1397</v>
      </c>
      <c r="L1846" s="138"/>
      <c r="M1846" s="130"/>
    </row>
    <row r="1847" spans="1:13" ht="14.25" hidden="1" customHeight="1" outlineLevel="1" x14ac:dyDescent="0.2">
      <c r="A1847" s="130">
        <v>91</v>
      </c>
      <c r="B1847" s="186" t="s">
        <v>483</v>
      </c>
      <c r="C1847" s="186" t="s">
        <v>102</v>
      </c>
      <c r="D1847" s="130">
        <v>8</v>
      </c>
      <c r="E1847" s="130">
        <v>554</v>
      </c>
      <c r="F1847" s="130"/>
      <c r="G1847" s="138"/>
      <c r="H1847" s="130">
        <v>554</v>
      </c>
      <c r="I1847" s="130">
        <v>33240</v>
      </c>
      <c r="J1847" s="130">
        <v>3958</v>
      </c>
      <c r="K1847" s="130">
        <v>1421</v>
      </c>
      <c r="L1847" s="138"/>
      <c r="M1847" s="130"/>
    </row>
    <row r="1848" spans="1:13" ht="14.25" hidden="1" customHeight="1" outlineLevel="1" x14ac:dyDescent="0.2">
      <c r="A1848" s="130">
        <v>91</v>
      </c>
      <c r="B1848" s="186" t="s">
        <v>483</v>
      </c>
      <c r="C1848" s="186" t="s">
        <v>102</v>
      </c>
      <c r="D1848" s="130">
        <v>9</v>
      </c>
      <c r="E1848" s="130">
        <v>561</v>
      </c>
      <c r="F1848" s="130"/>
      <c r="G1848" s="138"/>
      <c r="H1848" s="130">
        <v>561</v>
      </c>
      <c r="I1848" s="130">
        <v>33660</v>
      </c>
      <c r="J1848" s="130">
        <v>4008</v>
      </c>
      <c r="K1848" s="130">
        <v>1439</v>
      </c>
      <c r="L1848" s="138"/>
      <c r="M1848" s="130"/>
    </row>
    <row r="1849" spans="1:13" ht="14.25" hidden="1" customHeight="1" outlineLevel="1" x14ac:dyDescent="0.2">
      <c r="A1849" s="130">
        <v>91</v>
      </c>
      <c r="B1849" s="186" t="s">
        <v>483</v>
      </c>
      <c r="C1849" s="186" t="s">
        <v>102</v>
      </c>
      <c r="D1849" s="130">
        <v>10</v>
      </c>
      <c r="E1849" s="130">
        <v>572</v>
      </c>
      <c r="F1849" s="130"/>
      <c r="G1849" s="138"/>
      <c r="H1849" s="130">
        <v>572</v>
      </c>
      <c r="I1849" s="130">
        <v>34320</v>
      </c>
      <c r="J1849" s="130">
        <v>4086</v>
      </c>
      <c r="K1849" s="130">
        <v>1467</v>
      </c>
      <c r="L1849" s="138"/>
      <c r="M1849" s="130"/>
    </row>
    <row r="1850" spans="1:13" ht="14.25" hidden="1" customHeight="1" outlineLevel="1" x14ac:dyDescent="0.2">
      <c r="A1850" s="130">
        <v>91</v>
      </c>
      <c r="B1850" s="186" t="s">
        <v>483</v>
      </c>
      <c r="C1850" s="186" t="s">
        <v>102</v>
      </c>
      <c r="D1850" s="130">
        <v>11</v>
      </c>
      <c r="E1850" s="130">
        <v>579</v>
      </c>
      <c r="F1850" s="130"/>
      <c r="G1850" s="138"/>
      <c r="H1850" s="130">
        <v>579</v>
      </c>
      <c r="I1850" s="130">
        <v>34740</v>
      </c>
      <c r="J1850" s="130">
        <v>4136</v>
      </c>
      <c r="K1850" s="130">
        <v>1485</v>
      </c>
      <c r="L1850" s="138"/>
      <c r="M1850" s="130"/>
    </row>
    <row r="1851" spans="1:13" ht="14.25" hidden="1" customHeight="1" outlineLevel="1" x14ac:dyDescent="0.2">
      <c r="A1851" s="130">
        <v>91</v>
      </c>
      <c r="B1851" s="186" t="s">
        <v>483</v>
      </c>
      <c r="C1851" s="186" t="s">
        <v>102</v>
      </c>
      <c r="D1851" s="130">
        <v>12</v>
      </c>
      <c r="E1851" s="130">
        <v>592</v>
      </c>
      <c r="F1851" s="130"/>
      <c r="G1851" s="138"/>
      <c r="H1851" s="130">
        <v>592</v>
      </c>
      <c r="I1851" s="130">
        <v>35520</v>
      </c>
      <c r="J1851" s="130">
        <v>4229</v>
      </c>
      <c r="K1851" s="130">
        <v>1518</v>
      </c>
      <c r="L1851" s="138"/>
      <c r="M1851" s="130"/>
    </row>
    <row r="1852" spans="1:13" ht="14.25" hidden="1" customHeight="1" outlineLevel="1" x14ac:dyDescent="0.2">
      <c r="A1852" s="130">
        <v>91</v>
      </c>
      <c r="B1852" s="186" t="s">
        <v>483</v>
      </c>
      <c r="C1852" s="186" t="s">
        <v>103</v>
      </c>
      <c r="D1852" s="130">
        <v>1</v>
      </c>
      <c r="E1852" s="130">
        <v>621.6</v>
      </c>
      <c r="F1852" s="130"/>
      <c r="G1852" s="138"/>
      <c r="H1852" s="130">
        <v>621.6</v>
      </c>
      <c r="I1852" s="130">
        <v>37296</v>
      </c>
      <c r="J1852" s="130">
        <v>4441</v>
      </c>
      <c r="K1852" s="130">
        <v>1594</v>
      </c>
      <c r="L1852" s="138"/>
      <c r="M1852" s="130"/>
    </row>
    <row r="1853" spans="1:13" ht="14.25" customHeight="1" collapsed="1" x14ac:dyDescent="0.2">
      <c r="A1853" s="128">
        <v>94</v>
      </c>
      <c r="B1853" s="185" t="s">
        <v>484</v>
      </c>
      <c r="C1853" s="185" t="s">
        <v>101</v>
      </c>
      <c r="D1853" s="128">
        <v>1</v>
      </c>
      <c r="E1853" s="128">
        <v>190</v>
      </c>
      <c r="F1853" s="128"/>
      <c r="G1853" s="137"/>
      <c r="H1853" s="128">
        <v>190</v>
      </c>
      <c r="I1853" s="128">
        <v>22800</v>
      </c>
      <c r="J1853" s="128">
        <v>3832</v>
      </c>
      <c r="K1853" s="128">
        <v>2547</v>
      </c>
      <c r="L1853" s="137"/>
      <c r="M1853" s="128"/>
    </row>
    <row r="1854" spans="1:13" ht="14.25" hidden="1" customHeight="1" outlineLevel="1" x14ac:dyDescent="0.2">
      <c r="A1854" s="130">
        <v>94</v>
      </c>
      <c r="B1854" s="186" t="s">
        <v>484</v>
      </c>
      <c r="C1854" s="186" t="s">
        <v>101</v>
      </c>
      <c r="D1854" s="130">
        <v>2</v>
      </c>
      <c r="E1854" s="130">
        <v>211</v>
      </c>
      <c r="F1854" s="130"/>
      <c r="G1854" s="138"/>
      <c r="H1854" s="130">
        <v>211</v>
      </c>
      <c r="I1854" s="130">
        <v>25320</v>
      </c>
      <c r="J1854" s="130">
        <v>4255</v>
      </c>
      <c r="K1854" s="130">
        <v>2829</v>
      </c>
      <c r="L1854" s="138"/>
      <c r="M1854" s="130"/>
    </row>
    <row r="1855" spans="1:13" ht="14.25" hidden="1" customHeight="1" outlineLevel="1" x14ac:dyDescent="0.2">
      <c r="A1855" s="130">
        <v>94</v>
      </c>
      <c r="B1855" s="186" t="s">
        <v>484</v>
      </c>
      <c r="C1855" s="186" t="s">
        <v>101</v>
      </c>
      <c r="D1855" s="130">
        <v>3</v>
      </c>
      <c r="E1855" s="130">
        <v>232</v>
      </c>
      <c r="F1855" s="130"/>
      <c r="G1855" s="138"/>
      <c r="H1855" s="130">
        <v>232</v>
      </c>
      <c r="I1855" s="130">
        <v>27840</v>
      </c>
      <c r="J1855" s="130">
        <v>4679</v>
      </c>
      <c r="K1855" s="130">
        <v>3111</v>
      </c>
      <c r="L1855" s="138"/>
      <c r="M1855" s="130"/>
    </row>
    <row r="1856" spans="1:13" ht="14.25" hidden="1" customHeight="1" outlineLevel="1" x14ac:dyDescent="0.2">
      <c r="A1856" s="130">
        <v>94</v>
      </c>
      <c r="B1856" s="186" t="s">
        <v>484</v>
      </c>
      <c r="C1856" s="186" t="s">
        <v>101</v>
      </c>
      <c r="D1856" s="130">
        <v>4</v>
      </c>
      <c r="E1856" s="130">
        <v>264</v>
      </c>
      <c r="F1856" s="130"/>
      <c r="G1856" s="138"/>
      <c r="H1856" s="130">
        <v>264</v>
      </c>
      <c r="I1856" s="130">
        <v>31680</v>
      </c>
      <c r="J1856" s="130">
        <v>5324</v>
      </c>
      <c r="K1856" s="130">
        <v>3540</v>
      </c>
      <c r="L1856" s="138"/>
      <c r="M1856" s="130"/>
    </row>
    <row r="1857" spans="1:13" ht="14.25" hidden="1" customHeight="1" outlineLevel="1" x14ac:dyDescent="0.2">
      <c r="A1857" s="130">
        <v>94</v>
      </c>
      <c r="B1857" s="186" t="s">
        <v>484</v>
      </c>
      <c r="C1857" s="186" t="s">
        <v>101</v>
      </c>
      <c r="D1857" s="130">
        <v>5</v>
      </c>
      <c r="E1857" s="130">
        <v>285</v>
      </c>
      <c r="F1857" s="130"/>
      <c r="G1857" s="138"/>
      <c r="H1857" s="130">
        <v>285</v>
      </c>
      <c r="I1857" s="130">
        <v>34200</v>
      </c>
      <c r="J1857" s="130">
        <v>5748</v>
      </c>
      <c r="K1857" s="130">
        <v>3821</v>
      </c>
      <c r="L1857" s="138"/>
      <c r="M1857" s="130"/>
    </row>
    <row r="1858" spans="1:13" ht="14.25" hidden="1" customHeight="1" outlineLevel="1" x14ac:dyDescent="0.2">
      <c r="A1858" s="130">
        <v>94</v>
      </c>
      <c r="B1858" s="186" t="s">
        <v>484</v>
      </c>
      <c r="C1858" s="186" t="s">
        <v>101</v>
      </c>
      <c r="D1858" s="130">
        <v>6</v>
      </c>
      <c r="E1858" s="130">
        <v>316</v>
      </c>
      <c r="F1858" s="130"/>
      <c r="G1858" s="138"/>
      <c r="H1858" s="130">
        <v>316</v>
      </c>
      <c r="I1858" s="130">
        <v>37920</v>
      </c>
      <c r="J1858" s="130">
        <v>6373</v>
      </c>
      <c r="K1858" s="130">
        <v>4237</v>
      </c>
      <c r="L1858" s="138"/>
      <c r="M1858" s="130"/>
    </row>
    <row r="1859" spans="1:13" ht="14.25" hidden="1" customHeight="1" outlineLevel="1" x14ac:dyDescent="0.2">
      <c r="A1859" s="130">
        <v>94</v>
      </c>
      <c r="B1859" s="186" t="s">
        <v>484</v>
      </c>
      <c r="C1859" s="186" t="s">
        <v>101</v>
      </c>
      <c r="D1859" s="130">
        <v>7</v>
      </c>
      <c r="E1859" s="130">
        <v>348</v>
      </c>
      <c r="F1859" s="130"/>
      <c r="G1859" s="138"/>
      <c r="H1859" s="130">
        <v>348</v>
      </c>
      <c r="I1859" s="130">
        <v>41760</v>
      </c>
      <c r="J1859" s="130">
        <v>7018</v>
      </c>
      <c r="K1859" s="130">
        <v>4666</v>
      </c>
      <c r="L1859" s="138"/>
      <c r="M1859" s="130"/>
    </row>
    <row r="1860" spans="1:13" ht="14.25" hidden="1" customHeight="1" outlineLevel="1" x14ac:dyDescent="0.2">
      <c r="A1860" s="130">
        <v>94</v>
      </c>
      <c r="B1860" s="186" t="s">
        <v>484</v>
      </c>
      <c r="C1860" s="186" t="s">
        <v>101</v>
      </c>
      <c r="D1860" s="130">
        <v>8</v>
      </c>
      <c r="E1860" s="130">
        <v>390</v>
      </c>
      <c r="F1860" s="130"/>
      <c r="G1860" s="138"/>
      <c r="H1860" s="130">
        <v>390</v>
      </c>
      <c r="I1860" s="130">
        <v>46800</v>
      </c>
      <c r="J1860" s="130">
        <v>7866</v>
      </c>
      <c r="K1860" s="130">
        <v>5229</v>
      </c>
      <c r="L1860" s="138"/>
      <c r="M1860" s="130"/>
    </row>
    <row r="1861" spans="1:13" ht="14.25" hidden="1" customHeight="1" outlineLevel="1" x14ac:dyDescent="0.2">
      <c r="A1861" s="130">
        <v>94</v>
      </c>
      <c r="B1861" s="186" t="s">
        <v>484</v>
      </c>
      <c r="C1861" s="186" t="s">
        <v>101</v>
      </c>
      <c r="D1861" s="130">
        <v>9</v>
      </c>
      <c r="E1861" s="130">
        <v>411</v>
      </c>
      <c r="F1861" s="130"/>
      <c r="G1861" s="138"/>
      <c r="H1861" s="130">
        <v>411</v>
      </c>
      <c r="I1861" s="130">
        <v>49320</v>
      </c>
      <c r="J1861" s="130">
        <v>8289</v>
      </c>
      <c r="K1861" s="130">
        <v>5511</v>
      </c>
      <c r="L1861" s="138"/>
      <c r="M1861" s="130"/>
    </row>
    <row r="1862" spans="1:13" ht="14.25" hidden="1" customHeight="1" outlineLevel="1" x14ac:dyDescent="0.2">
      <c r="A1862" s="130">
        <v>94</v>
      </c>
      <c r="B1862" s="186" t="s">
        <v>484</v>
      </c>
      <c r="C1862" s="186" t="s">
        <v>101</v>
      </c>
      <c r="D1862" s="130">
        <v>10</v>
      </c>
      <c r="E1862" s="130">
        <v>463</v>
      </c>
      <c r="F1862" s="130"/>
      <c r="G1862" s="138"/>
      <c r="H1862" s="130">
        <v>463</v>
      </c>
      <c r="I1862" s="130">
        <v>55560</v>
      </c>
      <c r="J1862" s="130">
        <v>9338</v>
      </c>
      <c r="K1862" s="130">
        <v>6208</v>
      </c>
      <c r="L1862" s="138"/>
      <c r="M1862" s="130"/>
    </row>
    <row r="1863" spans="1:13" ht="14.25" hidden="1" customHeight="1" outlineLevel="1" x14ac:dyDescent="0.2">
      <c r="A1863" s="130">
        <v>94</v>
      </c>
      <c r="B1863" s="186" t="s">
        <v>484</v>
      </c>
      <c r="C1863" s="186" t="s">
        <v>101</v>
      </c>
      <c r="D1863" s="130">
        <v>11</v>
      </c>
      <c r="E1863" s="130">
        <v>506</v>
      </c>
      <c r="F1863" s="130"/>
      <c r="G1863" s="138"/>
      <c r="H1863" s="130">
        <v>506</v>
      </c>
      <c r="I1863" s="130">
        <v>60720</v>
      </c>
      <c r="J1863" s="130">
        <v>10205</v>
      </c>
      <c r="K1863" s="130">
        <v>6784</v>
      </c>
      <c r="L1863" s="138"/>
      <c r="M1863" s="130"/>
    </row>
    <row r="1864" spans="1:13" ht="14.25" hidden="1" customHeight="1" outlineLevel="1" x14ac:dyDescent="0.2">
      <c r="A1864" s="130">
        <v>94</v>
      </c>
      <c r="B1864" s="186" t="s">
        <v>484</v>
      </c>
      <c r="C1864" s="186" t="s">
        <v>101</v>
      </c>
      <c r="D1864" s="130">
        <v>12</v>
      </c>
      <c r="E1864" s="130">
        <v>553</v>
      </c>
      <c r="F1864" s="130"/>
      <c r="G1864" s="138"/>
      <c r="H1864" s="130">
        <v>553</v>
      </c>
      <c r="I1864" s="130">
        <v>66360</v>
      </c>
      <c r="J1864" s="130">
        <v>11153</v>
      </c>
      <c r="K1864" s="130">
        <v>7415</v>
      </c>
      <c r="L1864" s="138"/>
      <c r="M1864" s="130"/>
    </row>
    <row r="1865" spans="1:13" ht="14.25" hidden="1" customHeight="1" outlineLevel="1" x14ac:dyDescent="0.2">
      <c r="A1865" s="130">
        <v>94</v>
      </c>
      <c r="B1865" s="186" t="s">
        <v>484</v>
      </c>
      <c r="C1865" s="186" t="s">
        <v>102</v>
      </c>
      <c r="D1865" s="130">
        <v>1</v>
      </c>
      <c r="E1865" s="130">
        <v>553</v>
      </c>
      <c r="F1865" s="130"/>
      <c r="G1865" s="138"/>
      <c r="H1865" s="130">
        <v>553</v>
      </c>
      <c r="I1865" s="130">
        <v>66360</v>
      </c>
      <c r="J1865" s="130">
        <v>11153</v>
      </c>
      <c r="K1865" s="130">
        <v>7415</v>
      </c>
      <c r="L1865" s="138"/>
      <c r="M1865" s="130"/>
    </row>
    <row r="1866" spans="1:13" ht="14.25" hidden="1" customHeight="1" outlineLevel="1" x14ac:dyDescent="0.2">
      <c r="A1866" s="130">
        <v>94</v>
      </c>
      <c r="B1866" s="186" t="s">
        <v>484</v>
      </c>
      <c r="C1866" s="186" t="s">
        <v>102</v>
      </c>
      <c r="D1866" s="130">
        <v>2</v>
      </c>
      <c r="E1866" s="130">
        <v>562</v>
      </c>
      <c r="F1866" s="130"/>
      <c r="G1866" s="138"/>
      <c r="H1866" s="130">
        <v>562</v>
      </c>
      <c r="I1866" s="130">
        <v>67440</v>
      </c>
      <c r="J1866" s="130">
        <v>11334</v>
      </c>
      <c r="K1866" s="130">
        <v>7535</v>
      </c>
      <c r="L1866" s="138"/>
      <c r="M1866" s="130"/>
    </row>
    <row r="1867" spans="1:13" ht="14.25" hidden="1" customHeight="1" outlineLevel="1" x14ac:dyDescent="0.2">
      <c r="A1867" s="130">
        <v>94</v>
      </c>
      <c r="B1867" s="186" t="s">
        <v>484</v>
      </c>
      <c r="C1867" s="186" t="s">
        <v>102</v>
      </c>
      <c r="D1867" s="130">
        <v>3</v>
      </c>
      <c r="E1867" s="130">
        <v>571</v>
      </c>
      <c r="F1867" s="130"/>
      <c r="G1867" s="138"/>
      <c r="H1867" s="130">
        <v>571</v>
      </c>
      <c r="I1867" s="130">
        <v>68520</v>
      </c>
      <c r="J1867" s="130">
        <v>11516</v>
      </c>
      <c r="K1867" s="130">
        <v>7656</v>
      </c>
      <c r="L1867" s="138"/>
      <c r="M1867" s="130"/>
    </row>
    <row r="1868" spans="1:13" ht="14.25" hidden="1" customHeight="1" outlineLevel="1" x14ac:dyDescent="0.2">
      <c r="A1868" s="130">
        <v>94</v>
      </c>
      <c r="B1868" s="186" t="s">
        <v>484</v>
      </c>
      <c r="C1868" s="186" t="s">
        <v>102</v>
      </c>
      <c r="D1868" s="130">
        <v>4</v>
      </c>
      <c r="E1868" s="130">
        <v>580</v>
      </c>
      <c r="F1868" s="130"/>
      <c r="G1868" s="138"/>
      <c r="H1868" s="130">
        <v>580</v>
      </c>
      <c r="I1868" s="130">
        <v>69600</v>
      </c>
      <c r="J1868" s="130">
        <v>11697</v>
      </c>
      <c r="K1868" s="130">
        <v>7777</v>
      </c>
      <c r="L1868" s="138"/>
      <c r="M1868" s="130"/>
    </row>
    <row r="1869" spans="1:13" ht="14.25" hidden="1" customHeight="1" outlineLevel="1" x14ac:dyDescent="0.2">
      <c r="A1869" s="130">
        <v>94</v>
      </c>
      <c r="B1869" s="186" t="s">
        <v>484</v>
      </c>
      <c r="C1869" s="186" t="s">
        <v>102</v>
      </c>
      <c r="D1869" s="130">
        <v>5</v>
      </c>
      <c r="E1869" s="130">
        <v>589</v>
      </c>
      <c r="F1869" s="130"/>
      <c r="G1869" s="138"/>
      <c r="H1869" s="130">
        <v>589</v>
      </c>
      <c r="I1869" s="130">
        <v>70680</v>
      </c>
      <c r="J1869" s="130">
        <v>11879</v>
      </c>
      <c r="K1869" s="130">
        <v>7897</v>
      </c>
      <c r="L1869" s="138"/>
      <c r="M1869" s="130"/>
    </row>
    <row r="1870" spans="1:13" ht="14.25" hidden="1" customHeight="1" outlineLevel="1" x14ac:dyDescent="0.2">
      <c r="A1870" s="130">
        <v>94</v>
      </c>
      <c r="B1870" s="186" t="s">
        <v>484</v>
      </c>
      <c r="C1870" s="186" t="s">
        <v>102</v>
      </c>
      <c r="D1870" s="130">
        <v>6</v>
      </c>
      <c r="E1870" s="130">
        <v>597</v>
      </c>
      <c r="F1870" s="130"/>
      <c r="G1870" s="138"/>
      <c r="H1870" s="130">
        <v>597</v>
      </c>
      <c r="I1870" s="130">
        <v>71640</v>
      </c>
      <c r="J1870" s="130">
        <v>12040</v>
      </c>
      <c r="K1870" s="130">
        <v>8004</v>
      </c>
      <c r="L1870" s="138"/>
      <c r="M1870" s="130"/>
    </row>
    <row r="1871" spans="1:13" ht="14.25" hidden="1" customHeight="1" outlineLevel="1" x14ac:dyDescent="0.2">
      <c r="A1871" s="130">
        <v>94</v>
      </c>
      <c r="B1871" s="186" t="s">
        <v>484</v>
      </c>
      <c r="C1871" s="186" t="s">
        <v>102</v>
      </c>
      <c r="D1871" s="130">
        <v>7</v>
      </c>
      <c r="E1871" s="130">
        <v>606</v>
      </c>
      <c r="F1871" s="130"/>
      <c r="G1871" s="138"/>
      <c r="H1871" s="130">
        <v>606</v>
      </c>
      <c r="I1871" s="130">
        <v>72720</v>
      </c>
      <c r="J1871" s="130">
        <v>12222</v>
      </c>
      <c r="K1871" s="130">
        <v>8125</v>
      </c>
      <c r="L1871" s="138"/>
      <c r="M1871" s="130"/>
    </row>
    <row r="1872" spans="1:13" ht="14.25" hidden="1" customHeight="1" outlineLevel="1" x14ac:dyDescent="0.2">
      <c r="A1872" s="130">
        <v>94</v>
      </c>
      <c r="B1872" s="186" t="s">
        <v>484</v>
      </c>
      <c r="C1872" s="186" t="s">
        <v>102</v>
      </c>
      <c r="D1872" s="130">
        <v>8</v>
      </c>
      <c r="E1872" s="130">
        <v>615</v>
      </c>
      <c r="F1872" s="130"/>
      <c r="G1872" s="138"/>
      <c r="H1872" s="130">
        <v>615</v>
      </c>
      <c r="I1872" s="130">
        <v>73800</v>
      </c>
      <c r="J1872" s="130">
        <v>12403</v>
      </c>
      <c r="K1872" s="130">
        <v>8246</v>
      </c>
      <c r="L1872" s="138"/>
      <c r="M1872" s="130"/>
    </row>
    <row r="1873" spans="1:13" ht="14.25" hidden="1" customHeight="1" outlineLevel="1" x14ac:dyDescent="0.2">
      <c r="A1873" s="130">
        <v>94</v>
      </c>
      <c r="B1873" s="186" t="s">
        <v>484</v>
      </c>
      <c r="C1873" s="186" t="s">
        <v>102</v>
      </c>
      <c r="D1873" s="130">
        <v>9</v>
      </c>
      <c r="E1873" s="130">
        <v>624</v>
      </c>
      <c r="F1873" s="130"/>
      <c r="G1873" s="138"/>
      <c r="H1873" s="130">
        <v>624</v>
      </c>
      <c r="I1873" s="130">
        <v>74880</v>
      </c>
      <c r="J1873" s="130">
        <v>12585</v>
      </c>
      <c r="K1873" s="130">
        <v>8366</v>
      </c>
      <c r="L1873" s="138"/>
      <c r="M1873" s="130"/>
    </row>
    <row r="1874" spans="1:13" ht="14.25" hidden="1" customHeight="1" outlineLevel="1" x14ac:dyDescent="0.2">
      <c r="A1874" s="130">
        <v>94</v>
      </c>
      <c r="B1874" s="186" t="s">
        <v>484</v>
      </c>
      <c r="C1874" s="186" t="s">
        <v>102</v>
      </c>
      <c r="D1874" s="130">
        <v>10</v>
      </c>
      <c r="E1874" s="130">
        <v>636</v>
      </c>
      <c r="F1874" s="130"/>
      <c r="G1874" s="138"/>
      <c r="H1874" s="130">
        <v>636</v>
      </c>
      <c r="I1874" s="130">
        <v>76320</v>
      </c>
      <c r="J1874" s="130">
        <v>12827</v>
      </c>
      <c r="K1874" s="130">
        <v>8527</v>
      </c>
      <c r="L1874" s="138"/>
      <c r="M1874" s="130"/>
    </row>
    <row r="1875" spans="1:13" ht="14.25" hidden="1" customHeight="1" outlineLevel="1" x14ac:dyDescent="0.2">
      <c r="A1875" s="130">
        <v>94</v>
      </c>
      <c r="B1875" s="186" t="s">
        <v>484</v>
      </c>
      <c r="C1875" s="186" t="s">
        <v>102</v>
      </c>
      <c r="D1875" s="130">
        <v>11</v>
      </c>
      <c r="E1875" s="130">
        <v>650</v>
      </c>
      <c r="F1875" s="130"/>
      <c r="G1875" s="138"/>
      <c r="H1875" s="130">
        <v>650</v>
      </c>
      <c r="I1875" s="130">
        <v>78000</v>
      </c>
      <c r="J1875" s="130">
        <v>13109</v>
      </c>
      <c r="K1875" s="130">
        <v>8715</v>
      </c>
      <c r="L1875" s="138"/>
      <c r="M1875" s="130"/>
    </row>
    <row r="1876" spans="1:13" ht="14.25" hidden="1" customHeight="1" outlineLevel="1" x14ac:dyDescent="0.2">
      <c r="A1876" s="130">
        <v>94</v>
      </c>
      <c r="B1876" s="186" t="s">
        <v>484</v>
      </c>
      <c r="C1876" s="186" t="s">
        <v>102</v>
      </c>
      <c r="D1876" s="130">
        <v>12</v>
      </c>
      <c r="E1876" s="130">
        <v>663</v>
      </c>
      <c r="F1876" s="130"/>
      <c r="G1876" s="138"/>
      <c r="H1876" s="130">
        <v>663</v>
      </c>
      <c r="I1876" s="130">
        <v>79560</v>
      </c>
      <c r="J1876" s="130">
        <v>13371</v>
      </c>
      <c r="K1876" s="130">
        <v>8889</v>
      </c>
      <c r="L1876" s="138"/>
      <c r="M1876" s="130"/>
    </row>
    <row r="1877" spans="1:13" ht="14.25" hidden="1" customHeight="1" outlineLevel="1" x14ac:dyDescent="0.2">
      <c r="A1877" s="130">
        <v>94</v>
      </c>
      <c r="B1877" s="186" t="s">
        <v>484</v>
      </c>
      <c r="C1877" s="186" t="s">
        <v>103</v>
      </c>
      <c r="D1877" s="130">
        <v>1</v>
      </c>
      <c r="E1877" s="130">
        <v>696</v>
      </c>
      <c r="F1877" s="130"/>
      <c r="G1877" s="138"/>
      <c r="H1877" s="130">
        <v>696</v>
      </c>
      <c r="I1877" s="130">
        <v>83520</v>
      </c>
      <c r="J1877" s="130">
        <v>14037</v>
      </c>
      <c r="K1877" s="130">
        <v>9332</v>
      </c>
      <c r="L1877" s="138"/>
      <c r="M1877" s="130"/>
    </row>
    <row r="1878" spans="1:13" ht="14.25" customHeight="1" collapsed="1" x14ac:dyDescent="0.2">
      <c r="A1878" s="128">
        <v>95</v>
      </c>
      <c r="B1878" s="185" t="s">
        <v>485</v>
      </c>
      <c r="C1878" s="185" t="s">
        <v>101</v>
      </c>
      <c r="D1878" s="128">
        <v>1</v>
      </c>
      <c r="E1878" s="128">
        <v>90</v>
      </c>
      <c r="F1878" s="128"/>
      <c r="G1878" s="137"/>
      <c r="H1878" s="128">
        <v>90</v>
      </c>
      <c r="I1878" s="128">
        <v>10800</v>
      </c>
      <c r="J1878" s="128">
        <v>1815</v>
      </c>
      <c r="K1878" s="128">
        <v>1207</v>
      </c>
      <c r="L1878" s="137"/>
      <c r="M1878" s="128"/>
    </row>
    <row r="1879" spans="1:13" ht="14.25" hidden="1" customHeight="1" outlineLevel="1" x14ac:dyDescent="0.2">
      <c r="A1879" s="130">
        <v>95</v>
      </c>
      <c r="B1879" s="186" t="s">
        <v>485</v>
      </c>
      <c r="C1879" s="186" t="s">
        <v>101</v>
      </c>
      <c r="D1879" s="130">
        <v>2</v>
      </c>
      <c r="E1879" s="130">
        <v>100</v>
      </c>
      <c r="F1879" s="130"/>
      <c r="G1879" s="138"/>
      <c r="H1879" s="130">
        <v>100</v>
      </c>
      <c r="I1879" s="130">
        <v>12000</v>
      </c>
      <c r="J1879" s="130">
        <v>2017</v>
      </c>
      <c r="K1879" s="130">
        <v>1341</v>
      </c>
      <c r="L1879" s="138"/>
      <c r="M1879" s="130"/>
    </row>
    <row r="1880" spans="1:13" ht="14.25" hidden="1" customHeight="1" outlineLevel="1" x14ac:dyDescent="0.2">
      <c r="A1880" s="130">
        <v>95</v>
      </c>
      <c r="B1880" s="186" t="s">
        <v>485</v>
      </c>
      <c r="C1880" s="186" t="s">
        <v>101</v>
      </c>
      <c r="D1880" s="130">
        <v>3</v>
      </c>
      <c r="E1880" s="130">
        <v>110</v>
      </c>
      <c r="F1880" s="130"/>
      <c r="G1880" s="138"/>
      <c r="H1880" s="130">
        <v>110</v>
      </c>
      <c r="I1880" s="130">
        <v>13200</v>
      </c>
      <c r="J1880" s="130">
        <v>2218</v>
      </c>
      <c r="K1880" s="130">
        <v>1475</v>
      </c>
      <c r="L1880" s="138"/>
      <c r="M1880" s="130"/>
    </row>
    <row r="1881" spans="1:13" ht="14.25" hidden="1" customHeight="1" outlineLevel="1" x14ac:dyDescent="0.2">
      <c r="A1881" s="130">
        <v>95</v>
      </c>
      <c r="B1881" s="186" t="s">
        <v>485</v>
      </c>
      <c r="C1881" s="186" t="s">
        <v>101</v>
      </c>
      <c r="D1881" s="130">
        <v>4</v>
      </c>
      <c r="E1881" s="130">
        <v>125</v>
      </c>
      <c r="F1881" s="130"/>
      <c r="G1881" s="138"/>
      <c r="H1881" s="130">
        <v>125</v>
      </c>
      <c r="I1881" s="130">
        <v>15000</v>
      </c>
      <c r="J1881" s="130">
        <v>2521</v>
      </c>
      <c r="K1881" s="130">
        <v>1676</v>
      </c>
      <c r="L1881" s="138"/>
      <c r="M1881" s="130"/>
    </row>
    <row r="1882" spans="1:13" ht="14.25" hidden="1" customHeight="1" outlineLevel="1" x14ac:dyDescent="0.2">
      <c r="A1882" s="130">
        <v>95</v>
      </c>
      <c r="B1882" s="186" t="s">
        <v>485</v>
      </c>
      <c r="C1882" s="186" t="s">
        <v>101</v>
      </c>
      <c r="D1882" s="130">
        <v>5</v>
      </c>
      <c r="E1882" s="130">
        <v>135</v>
      </c>
      <c r="F1882" s="130"/>
      <c r="G1882" s="138"/>
      <c r="H1882" s="130">
        <v>135</v>
      </c>
      <c r="I1882" s="130">
        <v>16200</v>
      </c>
      <c r="J1882" s="130">
        <v>2723</v>
      </c>
      <c r="K1882" s="130">
        <v>1810</v>
      </c>
      <c r="L1882" s="138"/>
      <c r="M1882" s="130"/>
    </row>
    <row r="1883" spans="1:13" ht="14.25" hidden="1" customHeight="1" outlineLevel="1" x14ac:dyDescent="0.2">
      <c r="A1883" s="130">
        <v>95</v>
      </c>
      <c r="B1883" s="186" t="s">
        <v>485</v>
      </c>
      <c r="C1883" s="186" t="s">
        <v>101</v>
      </c>
      <c r="D1883" s="130">
        <v>6</v>
      </c>
      <c r="E1883" s="130">
        <v>150</v>
      </c>
      <c r="F1883" s="130"/>
      <c r="G1883" s="138"/>
      <c r="H1883" s="130">
        <v>150</v>
      </c>
      <c r="I1883" s="130">
        <v>18000</v>
      </c>
      <c r="J1883" s="130">
        <v>3025</v>
      </c>
      <c r="K1883" s="130">
        <v>2011</v>
      </c>
      <c r="L1883" s="138"/>
      <c r="M1883" s="130"/>
    </row>
    <row r="1884" spans="1:13" ht="14.25" hidden="1" customHeight="1" outlineLevel="1" x14ac:dyDescent="0.2">
      <c r="A1884" s="130">
        <v>95</v>
      </c>
      <c r="B1884" s="186" t="s">
        <v>485</v>
      </c>
      <c r="C1884" s="186" t="s">
        <v>101</v>
      </c>
      <c r="D1884" s="130">
        <v>7</v>
      </c>
      <c r="E1884" s="130">
        <v>165</v>
      </c>
      <c r="F1884" s="130"/>
      <c r="G1884" s="138"/>
      <c r="H1884" s="130">
        <v>165</v>
      </c>
      <c r="I1884" s="130">
        <v>19800</v>
      </c>
      <c r="J1884" s="130">
        <v>3328</v>
      </c>
      <c r="K1884" s="130">
        <v>2212</v>
      </c>
      <c r="L1884" s="138"/>
      <c r="M1884" s="130"/>
    </row>
    <row r="1885" spans="1:13" ht="14.25" hidden="1" customHeight="1" outlineLevel="1" x14ac:dyDescent="0.2">
      <c r="A1885" s="130">
        <v>95</v>
      </c>
      <c r="B1885" s="186" t="s">
        <v>485</v>
      </c>
      <c r="C1885" s="186" t="s">
        <v>101</v>
      </c>
      <c r="D1885" s="130">
        <v>8</v>
      </c>
      <c r="E1885" s="130">
        <v>185</v>
      </c>
      <c r="F1885" s="130"/>
      <c r="G1885" s="138"/>
      <c r="H1885" s="130">
        <v>185</v>
      </c>
      <c r="I1885" s="130">
        <v>22200</v>
      </c>
      <c r="J1885" s="130">
        <v>3731</v>
      </c>
      <c r="K1885" s="130">
        <v>2480</v>
      </c>
      <c r="L1885" s="138"/>
      <c r="M1885" s="130"/>
    </row>
    <row r="1886" spans="1:13" ht="14.25" hidden="1" customHeight="1" outlineLevel="1" x14ac:dyDescent="0.2">
      <c r="A1886" s="130">
        <v>95</v>
      </c>
      <c r="B1886" s="186" t="s">
        <v>485</v>
      </c>
      <c r="C1886" s="186" t="s">
        <v>101</v>
      </c>
      <c r="D1886" s="130">
        <v>9</v>
      </c>
      <c r="E1886" s="130">
        <v>195</v>
      </c>
      <c r="F1886" s="130"/>
      <c r="G1886" s="138"/>
      <c r="H1886" s="130">
        <v>195</v>
      </c>
      <c r="I1886" s="130">
        <v>23400</v>
      </c>
      <c r="J1886" s="130">
        <v>3933</v>
      </c>
      <c r="K1886" s="130">
        <v>2615</v>
      </c>
      <c r="L1886" s="138"/>
      <c r="M1886" s="130"/>
    </row>
    <row r="1887" spans="1:13" ht="14.25" hidden="1" customHeight="1" outlineLevel="1" x14ac:dyDescent="0.2">
      <c r="A1887" s="130">
        <v>95</v>
      </c>
      <c r="B1887" s="186" t="s">
        <v>485</v>
      </c>
      <c r="C1887" s="186" t="s">
        <v>101</v>
      </c>
      <c r="D1887" s="130">
        <v>10</v>
      </c>
      <c r="E1887" s="130">
        <v>220</v>
      </c>
      <c r="F1887" s="130"/>
      <c r="G1887" s="138"/>
      <c r="H1887" s="130">
        <v>220</v>
      </c>
      <c r="I1887" s="130">
        <v>26400</v>
      </c>
      <c r="J1887" s="130">
        <v>4437</v>
      </c>
      <c r="K1887" s="130">
        <v>2950</v>
      </c>
      <c r="L1887" s="138"/>
      <c r="M1887" s="130"/>
    </row>
    <row r="1888" spans="1:13" ht="14.25" hidden="1" customHeight="1" outlineLevel="1" x14ac:dyDescent="0.2">
      <c r="A1888" s="130">
        <v>95</v>
      </c>
      <c r="B1888" s="186" t="s">
        <v>485</v>
      </c>
      <c r="C1888" s="186" t="s">
        <v>101</v>
      </c>
      <c r="D1888" s="130">
        <v>11</v>
      </c>
      <c r="E1888" s="130">
        <v>240</v>
      </c>
      <c r="F1888" s="130"/>
      <c r="G1888" s="138"/>
      <c r="H1888" s="130">
        <v>240</v>
      </c>
      <c r="I1888" s="130">
        <v>28800</v>
      </c>
      <c r="J1888" s="130">
        <v>4840</v>
      </c>
      <c r="K1888" s="130">
        <v>3218</v>
      </c>
      <c r="L1888" s="138"/>
      <c r="M1888" s="130"/>
    </row>
    <row r="1889" spans="1:13" ht="14.25" hidden="1" customHeight="1" outlineLevel="1" x14ac:dyDescent="0.2">
      <c r="A1889" s="130">
        <v>95</v>
      </c>
      <c r="B1889" s="186" t="s">
        <v>485</v>
      </c>
      <c r="C1889" s="186" t="s">
        <v>101</v>
      </c>
      <c r="D1889" s="130">
        <v>12</v>
      </c>
      <c r="E1889" s="130">
        <v>263</v>
      </c>
      <c r="F1889" s="130"/>
      <c r="G1889" s="138"/>
      <c r="H1889" s="130">
        <v>263</v>
      </c>
      <c r="I1889" s="130">
        <v>31560</v>
      </c>
      <c r="J1889" s="130">
        <v>5304</v>
      </c>
      <c r="K1889" s="130">
        <v>3526</v>
      </c>
      <c r="L1889" s="138"/>
      <c r="M1889" s="130"/>
    </row>
    <row r="1890" spans="1:13" ht="14.25" hidden="1" customHeight="1" outlineLevel="1" x14ac:dyDescent="0.2">
      <c r="A1890" s="130">
        <v>95</v>
      </c>
      <c r="B1890" s="186" t="s">
        <v>485</v>
      </c>
      <c r="C1890" s="186" t="s">
        <v>102</v>
      </c>
      <c r="D1890" s="130">
        <v>1</v>
      </c>
      <c r="E1890" s="130">
        <v>263</v>
      </c>
      <c r="F1890" s="130"/>
      <c r="G1890" s="138"/>
      <c r="H1890" s="130">
        <v>263</v>
      </c>
      <c r="I1890" s="130">
        <v>31560</v>
      </c>
      <c r="J1890" s="130">
        <v>5304</v>
      </c>
      <c r="K1890" s="130">
        <v>3526</v>
      </c>
      <c r="L1890" s="138"/>
      <c r="M1890" s="130"/>
    </row>
    <row r="1891" spans="1:13" ht="14.25" hidden="1" customHeight="1" outlineLevel="1" x14ac:dyDescent="0.2">
      <c r="A1891" s="130">
        <v>95</v>
      </c>
      <c r="B1891" s="186" t="s">
        <v>485</v>
      </c>
      <c r="C1891" s="186" t="s">
        <v>102</v>
      </c>
      <c r="D1891" s="130">
        <v>2</v>
      </c>
      <c r="E1891" s="130">
        <v>267</v>
      </c>
      <c r="F1891" s="130"/>
      <c r="G1891" s="138"/>
      <c r="H1891" s="130">
        <v>267</v>
      </c>
      <c r="I1891" s="130">
        <v>32040</v>
      </c>
      <c r="J1891" s="130">
        <v>5385</v>
      </c>
      <c r="K1891" s="130">
        <v>3580</v>
      </c>
      <c r="L1891" s="138"/>
      <c r="M1891" s="130"/>
    </row>
    <row r="1892" spans="1:13" ht="14.25" hidden="1" customHeight="1" outlineLevel="1" x14ac:dyDescent="0.2">
      <c r="A1892" s="130">
        <v>95</v>
      </c>
      <c r="B1892" s="186" t="s">
        <v>485</v>
      </c>
      <c r="C1892" s="186" t="s">
        <v>102</v>
      </c>
      <c r="D1892" s="130">
        <v>3</v>
      </c>
      <c r="E1892" s="130">
        <v>271</v>
      </c>
      <c r="F1892" s="130"/>
      <c r="G1892" s="138"/>
      <c r="H1892" s="130">
        <v>271</v>
      </c>
      <c r="I1892" s="130">
        <v>32520</v>
      </c>
      <c r="J1892" s="130">
        <v>5466</v>
      </c>
      <c r="K1892" s="130">
        <v>3634</v>
      </c>
      <c r="L1892" s="138"/>
      <c r="M1892" s="130"/>
    </row>
    <row r="1893" spans="1:13" ht="14.25" hidden="1" customHeight="1" outlineLevel="1" x14ac:dyDescent="0.2">
      <c r="A1893" s="130">
        <v>95</v>
      </c>
      <c r="B1893" s="186" t="s">
        <v>485</v>
      </c>
      <c r="C1893" s="186" t="s">
        <v>102</v>
      </c>
      <c r="D1893" s="130">
        <v>4</v>
      </c>
      <c r="E1893" s="130">
        <v>275</v>
      </c>
      <c r="F1893" s="130"/>
      <c r="G1893" s="138"/>
      <c r="H1893" s="130">
        <v>275</v>
      </c>
      <c r="I1893" s="130">
        <v>33000</v>
      </c>
      <c r="J1893" s="130">
        <v>5546</v>
      </c>
      <c r="K1893" s="130">
        <v>3687</v>
      </c>
      <c r="L1893" s="138"/>
      <c r="M1893" s="130"/>
    </row>
    <row r="1894" spans="1:13" ht="14.25" hidden="1" customHeight="1" outlineLevel="1" x14ac:dyDescent="0.2">
      <c r="A1894" s="130">
        <v>95</v>
      </c>
      <c r="B1894" s="186" t="s">
        <v>485</v>
      </c>
      <c r="C1894" s="186" t="s">
        <v>102</v>
      </c>
      <c r="D1894" s="130">
        <v>5</v>
      </c>
      <c r="E1894" s="130">
        <v>280</v>
      </c>
      <c r="F1894" s="130"/>
      <c r="G1894" s="138"/>
      <c r="H1894" s="130">
        <v>280</v>
      </c>
      <c r="I1894" s="130">
        <v>33600</v>
      </c>
      <c r="J1894" s="130">
        <v>5647</v>
      </c>
      <c r="K1894" s="130">
        <v>3754</v>
      </c>
      <c r="L1894" s="138"/>
      <c r="M1894" s="130"/>
    </row>
    <row r="1895" spans="1:13" ht="14.25" hidden="1" customHeight="1" outlineLevel="1" x14ac:dyDescent="0.2">
      <c r="A1895" s="130">
        <v>95</v>
      </c>
      <c r="B1895" s="186" t="s">
        <v>485</v>
      </c>
      <c r="C1895" s="186" t="s">
        <v>102</v>
      </c>
      <c r="D1895" s="130">
        <v>6</v>
      </c>
      <c r="E1895" s="130">
        <v>283</v>
      </c>
      <c r="F1895" s="130"/>
      <c r="G1895" s="138"/>
      <c r="H1895" s="130">
        <v>283</v>
      </c>
      <c r="I1895" s="130">
        <v>33960</v>
      </c>
      <c r="J1895" s="130">
        <v>5708</v>
      </c>
      <c r="K1895" s="130">
        <v>3794</v>
      </c>
      <c r="L1895" s="138"/>
      <c r="M1895" s="130"/>
    </row>
    <row r="1896" spans="1:13" ht="14.25" hidden="1" customHeight="1" outlineLevel="1" x14ac:dyDescent="0.2">
      <c r="A1896" s="130">
        <v>95</v>
      </c>
      <c r="B1896" s="186" t="s">
        <v>485</v>
      </c>
      <c r="C1896" s="186" t="s">
        <v>102</v>
      </c>
      <c r="D1896" s="130">
        <v>7</v>
      </c>
      <c r="E1896" s="130">
        <v>288</v>
      </c>
      <c r="F1896" s="130"/>
      <c r="G1896" s="138"/>
      <c r="H1896" s="130">
        <v>288</v>
      </c>
      <c r="I1896" s="130">
        <v>34560</v>
      </c>
      <c r="J1896" s="130">
        <v>5808</v>
      </c>
      <c r="K1896" s="130">
        <v>3861</v>
      </c>
      <c r="L1896" s="138"/>
      <c r="M1896" s="130"/>
    </row>
    <row r="1897" spans="1:13" ht="14.25" hidden="1" customHeight="1" outlineLevel="1" x14ac:dyDescent="0.2">
      <c r="A1897" s="130">
        <v>95</v>
      </c>
      <c r="B1897" s="186" t="s">
        <v>485</v>
      </c>
      <c r="C1897" s="186" t="s">
        <v>102</v>
      </c>
      <c r="D1897" s="130">
        <v>8</v>
      </c>
      <c r="E1897" s="130">
        <v>292</v>
      </c>
      <c r="F1897" s="130"/>
      <c r="G1897" s="138"/>
      <c r="H1897" s="130">
        <v>292</v>
      </c>
      <c r="I1897" s="130">
        <v>35040</v>
      </c>
      <c r="J1897" s="130">
        <v>5889</v>
      </c>
      <c r="K1897" s="130">
        <v>3915</v>
      </c>
      <c r="L1897" s="138"/>
      <c r="M1897" s="130"/>
    </row>
    <row r="1898" spans="1:13" ht="14.25" hidden="1" customHeight="1" outlineLevel="1" x14ac:dyDescent="0.2">
      <c r="A1898" s="130">
        <v>95</v>
      </c>
      <c r="B1898" s="186" t="s">
        <v>485</v>
      </c>
      <c r="C1898" s="186" t="s">
        <v>102</v>
      </c>
      <c r="D1898" s="130">
        <v>9</v>
      </c>
      <c r="E1898" s="130">
        <v>296</v>
      </c>
      <c r="F1898" s="130"/>
      <c r="G1898" s="138"/>
      <c r="H1898" s="130">
        <v>296</v>
      </c>
      <c r="I1898" s="130">
        <v>35520</v>
      </c>
      <c r="J1898" s="130">
        <v>5970</v>
      </c>
      <c r="K1898" s="130">
        <v>3969</v>
      </c>
      <c r="L1898" s="138"/>
      <c r="M1898" s="130"/>
    </row>
    <row r="1899" spans="1:13" ht="14.25" hidden="1" customHeight="1" outlineLevel="1" x14ac:dyDescent="0.2">
      <c r="A1899" s="130">
        <v>95</v>
      </c>
      <c r="B1899" s="186" t="s">
        <v>485</v>
      </c>
      <c r="C1899" s="186" t="s">
        <v>102</v>
      </c>
      <c r="D1899" s="130">
        <v>10</v>
      </c>
      <c r="E1899" s="130">
        <v>302</v>
      </c>
      <c r="F1899" s="130"/>
      <c r="G1899" s="138"/>
      <c r="H1899" s="130">
        <v>302</v>
      </c>
      <c r="I1899" s="130">
        <v>36240</v>
      </c>
      <c r="J1899" s="130">
        <v>6091</v>
      </c>
      <c r="K1899" s="130">
        <v>4049</v>
      </c>
      <c r="L1899" s="138"/>
      <c r="M1899" s="130"/>
    </row>
    <row r="1900" spans="1:13" ht="14.25" hidden="1" customHeight="1" outlineLevel="1" x14ac:dyDescent="0.2">
      <c r="A1900" s="130">
        <v>95</v>
      </c>
      <c r="B1900" s="186" t="s">
        <v>485</v>
      </c>
      <c r="C1900" s="186" t="s">
        <v>102</v>
      </c>
      <c r="D1900" s="130">
        <v>11</v>
      </c>
      <c r="E1900" s="130">
        <v>309</v>
      </c>
      <c r="F1900" s="130"/>
      <c r="G1900" s="138"/>
      <c r="H1900" s="130">
        <v>309</v>
      </c>
      <c r="I1900" s="130">
        <v>37080</v>
      </c>
      <c r="J1900" s="130">
        <v>6232</v>
      </c>
      <c r="K1900" s="130">
        <v>4143</v>
      </c>
      <c r="L1900" s="138"/>
      <c r="M1900" s="130"/>
    </row>
    <row r="1901" spans="1:13" ht="14.25" hidden="1" customHeight="1" outlineLevel="1" x14ac:dyDescent="0.2">
      <c r="A1901" s="130">
        <v>95</v>
      </c>
      <c r="B1901" s="186" t="s">
        <v>485</v>
      </c>
      <c r="C1901" s="186" t="s">
        <v>102</v>
      </c>
      <c r="D1901" s="130">
        <v>12</v>
      </c>
      <c r="E1901" s="130">
        <v>315</v>
      </c>
      <c r="F1901" s="130"/>
      <c r="G1901" s="138"/>
      <c r="H1901" s="130">
        <v>315</v>
      </c>
      <c r="I1901" s="130">
        <v>37800</v>
      </c>
      <c r="J1901" s="130">
        <v>6353</v>
      </c>
      <c r="K1901" s="130">
        <v>4223</v>
      </c>
      <c r="L1901" s="138"/>
      <c r="M1901" s="130"/>
    </row>
    <row r="1902" spans="1:13" ht="14.25" hidden="1" customHeight="1" outlineLevel="1" x14ac:dyDescent="0.2">
      <c r="A1902" s="130">
        <v>95</v>
      </c>
      <c r="B1902" s="186" t="s">
        <v>485</v>
      </c>
      <c r="C1902" s="186" t="s">
        <v>103</v>
      </c>
      <c r="D1902" s="130">
        <v>1</v>
      </c>
      <c r="E1902" s="130">
        <v>330</v>
      </c>
      <c r="F1902" s="130"/>
      <c r="G1902" s="138"/>
      <c r="H1902" s="130">
        <v>330</v>
      </c>
      <c r="I1902" s="130">
        <v>39600</v>
      </c>
      <c r="J1902" s="130">
        <v>6655</v>
      </c>
      <c r="K1902" s="130">
        <v>4425</v>
      </c>
      <c r="L1902" s="138"/>
      <c r="M1902" s="130"/>
    </row>
    <row r="1903" spans="1:13" ht="14.25" customHeight="1" collapsed="1" x14ac:dyDescent="0.2">
      <c r="A1903" s="128">
        <v>96</v>
      </c>
      <c r="B1903" s="185" t="s">
        <v>486</v>
      </c>
      <c r="C1903" s="185" t="s">
        <v>101</v>
      </c>
      <c r="D1903" s="128">
        <v>1</v>
      </c>
      <c r="E1903" s="128">
        <v>294</v>
      </c>
      <c r="F1903" s="128"/>
      <c r="G1903" s="137"/>
      <c r="H1903" s="128">
        <v>294</v>
      </c>
      <c r="I1903" s="128">
        <v>17052</v>
      </c>
      <c r="J1903" s="128">
        <v>2750</v>
      </c>
      <c r="K1903" s="128">
        <v>844</v>
      </c>
      <c r="L1903" s="137"/>
      <c r="M1903" s="128"/>
    </row>
    <row r="1904" spans="1:13" ht="14.25" hidden="1" customHeight="1" outlineLevel="1" x14ac:dyDescent="0.2">
      <c r="A1904" s="130">
        <v>96</v>
      </c>
      <c r="B1904" s="186" t="s">
        <v>486</v>
      </c>
      <c r="C1904" s="186" t="s">
        <v>101</v>
      </c>
      <c r="D1904" s="130">
        <v>2</v>
      </c>
      <c r="E1904" s="130">
        <v>324</v>
      </c>
      <c r="F1904" s="130"/>
      <c r="G1904" s="138"/>
      <c r="H1904" s="130">
        <v>324</v>
      </c>
      <c r="I1904" s="130">
        <v>18792</v>
      </c>
      <c r="J1904" s="130">
        <v>3031</v>
      </c>
      <c r="K1904" s="130">
        <v>930</v>
      </c>
      <c r="L1904" s="138"/>
      <c r="M1904" s="130"/>
    </row>
    <row r="1905" spans="1:13" ht="14.25" hidden="1" customHeight="1" outlineLevel="1" x14ac:dyDescent="0.2">
      <c r="A1905" s="130">
        <v>96</v>
      </c>
      <c r="B1905" s="186" t="s">
        <v>486</v>
      </c>
      <c r="C1905" s="186" t="s">
        <v>101</v>
      </c>
      <c r="D1905" s="130">
        <v>3</v>
      </c>
      <c r="E1905" s="130">
        <v>357</v>
      </c>
      <c r="F1905" s="130"/>
      <c r="G1905" s="138"/>
      <c r="H1905" s="130">
        <v>357</v>
      </c>
      <c r="I1905" s="130">
        <v>20706</v>
      </c>
      <c r="J1905" s="130">
        <v>3340</v>
      </c>
      <c r="K1905" s="130">
        <v>1025</v>
      </c>
      <c r="L1905" s="138"/>
      <c r="M1905" s="130"/>
    </row>
    <row r="1906" spans="1:13" ht="14.25" hidden="1" customHeight="1" outlineLevel="1" x14ac:dyDescent="0.2">
      <c r="A1906" s="130">
        <v>96</v>
      </c>
      <c r="B1906" s="186" t="s">
        <v>486</v>
      </c>
      <c r="C1906" s="186" t="s">
        <v>101</v>
      </c>
      <c r="D1906" s="130">
        <v>4</v>
      </c>
      <c r="E1906" s="130">
        <v>393</v>
      </c>
      <c r="F1906" s="130"/>
      <c r="G1906" s="138"/>
      <c r="H1906" s="130">
        <v>393</v>
      </c>
      <c r="I1906" s="130">
        <v>22794</v>
      </c>
      <c r="J1906" s="130">
        <v>3676</v>
      </c>
      <c r="K1906" s="130">
        <v>1128</v>
      </c>
      <c r="L1906" s="138"/>
      <c r="M1906" s="130"/>
    </row>
    <row r="1907" spans="1:13" ht="14.25" hidden="1" customHeight="1" outlineLevel="1" x14ac:dyDescent="0.2">
      <c r="A1907" s="130">
        <v>96</v>
      </c>
      <c r="B1907" s="186" t="s">
        <v>486</v>
      </c>
      <c r="C1907" s="186" t="s">
        <v>101</v>
      </c>
      <c r="D1907" s="130">
        <v>5</v>
      </c>
      <c r="E1907" s="130">
        <v>432</v>
      </c>
      <c r="F1907" s="130"/>
      <c r="G1907" s="138"/>
      <c r="H1907" s="130">
        <v>432</v>
      </c>
      <c r="I1907" s="130">
        <v>25056</v>
      </c>
      <c r="J1907" s="130">
        <v>4041</v>
      </c>
      <c r="K1907" s="130">
        <v>1240</v>
      </c>
      <c r="L1907" s="138"/>
      <c r="M1907" s="130"/>
    </row>
    <row r="1908" spans="1:13" ht="14.25" hidden="1" customHeight="1" outlineLevel="1" x14ac:dyDescent="0.2">
      <c r="A1908" s="130">
        <v>96</v>
      </c>
      <c r="B1908" s="186" t="s">
        <v>486</v>
      </c>
      <c r="C1908" s="186" t="s">
        <v>101</v>
      </c>
      <c r="D1908" s="130">
        <v>6</v>
      </c>
      <c r="E1908" s="130">
        <v>475</v>
      </c>
      <c r="F1908" s="130"/>
      <c r="G1908" s="138"/>
      <c r="H1908" s="130">
        <v>475</v>
      </c>
      <c r="I1908" s="130">
        <v>27550</v>
      </c>
      <c r="J1908" s="130">
        <v>4444</v>
      </c>
      <c r="K1908" s="130">
        <v>1364</v>
      </c>
      <c r="L1908" s="138"/>
      <c r="M1908" s="130"/>
    </row>
    <row r="1909" spans="1:13" ht="14.25" hidden="1" customHeight="1" outlineLevel="1" x14ac:dyDescent="0.2">
      <c r="A1909" s="130">
        <v>96</v>
      </c>
      <c r="B1909" s="186" t="s">
        <v>486</v>
      </c>
      <c r="C1909" s="186" t="s">
        <v>101</v>
      </c>
      <c r="D1909" s="130">
        <v>7</v>
      </c>
      <c r="E1909" s="130">
        <v>523</v>
      </c>
      <c r="F1909" s="130"/>
      <c r="G1909" s="138"/>
      <c r="H1909" s="130">
        <v>523</v>
      </c>
      <c r="I1909" s="130">
        <v>30334</v>
      </c>
      <c r="J1909" s="130">
        <v>4893</v>
      </c>
      <c r="K1909" s="130">
        <v>1502</v>
      </c>
      <c r="L1909" s="138"/>
      <c r="M1909" s="130"/>
    </row>
    <row r="1910" spans="1:13" ht="14.25" hidden="1" customHeight="1" outlineLevel="1" x14ac:dyDescent="0.2">
      <c r="A1910" s="130">
        <v>96</v>
      </c>
      <c r="B1910" s="186" t="s">
        <v>486</v>
      </c>
      <c r="C1910" s="186" t="s">
        <v>101</v>
      </c>
      <c r="D1910" s="130">
        <v>8</v>
      </c>
      <c r="E1910" s="130">
        <v>575</v>
      </c>
      <c r="F1910" s="130"/>
      <c r="G1910" s="138"/>
      <c r="H1910" s="130">
        <v>575</v>
      </c>
      <c r="I1910" s="130">
        <v>33350</v>
      </c>
      <c r="J1910" s="130">
        <v>5379</v>
      </c>
      <c r="K1910" s="130">
        <v>1651</v>
      </c>
      <c r="L1910" s="138"/>
      <c r="M1910" s="130"/>
    </row>
    <row r="1911" spans="1:13" ht="14.25" hidden="1" customHeight="1" outlineLevel="1" x14ac:dyDescent="0.2">
      <c r="A1911" s="130">
        <v>96</v>
      </c>
      <c r="B1911" s="186" t="s">
        <v>486</v>
      </c>
      <c r="C1911" s="186" t="s">
        <v>101</v>
      </c>
      <c r="D1911" s="130">
        <v>9</v>
      </c>
      <c r="E1911" s="130">
        <v>632</v>
      </c>
      <c r="F1911" s="130"/>
      <c r="G1911" s="138"/>
      <c r="H1911" s="130">
        <v>632</v>
      </c>
      <c r="I1911" s="130">
        <v>36656</v>
      </c>
      <c r="J1911" s="130">
        <v>5912</v>
      </c>
      <c r="K1911" s="130">
        <v>1815</v>
      </c>
      <c r="L1911" s="138"/>
      <c r="M1911" s="130"/>
    </row>
    <row r="1912" spans="1:13" ht="14.25" hidden="1" customHeight="1" outlineLevel="1" x14ac:dyDescent="0.2">
      <c r="A1912" s="130">
        <v>96</v>
      </c>
      <c r="B1912" s="186" t="s">
        <v>486</v>
      </c>
      <c r="C1912" s="186" t="s">
        <v>101</v>
      </c>
      <c r="D1912" s="130">
        <v>10</v>
      </c>
      <c r="E1912" s="130">
        <v>695</v>
      </c>
      <c r="F1912" s="130"/>
      <c r="G1912" s="138"/>
      <c r="H1912" s="130">
        <v>695</v>
      </c>
      <c r="I1912" s="130">
        <v>40310</v>
      </c>
      <c r="J1912" s="130">
        <v>6502</v>
      </c>
      <c r="K1912" s="130">
        <v>1996</v>
      </c>
      <c r="L1912" s="138"/>
      <c r="M1912" s="130"/>
    </row>
    <row r="1913" spans="1:13" ht="14.25" hidden="1" customHeight="1" outlineLevel="1" x14ac:dyDescent="0.2">
      <c r="A1913" s="130">
        <v>96</v>
      </c>
      <c r="B1913" s="186" t="s">
        <v>486</v>
      </c>
      <c r="C1913" s="186" t="s">
        <v>101</v>
      </c>
      <c r="D1913" s="130">
        <v>11</v>
      </c>
      <c r="E1913" s="130">
        <v>764</v>
      </c>
      <c r="F1913" s="130"/>
      <c r="G1913" s="138"/>
      <c r="H1913" s="130">
        <v>764</v>
      </c>
      <c r="I1913" s="130">
        <v>44312</v>
      </c>
      <c r="J1913" s="130">
        <v>7147</v>
      </c>
      <c r="K1913" s="130">
        <v>2194</v>
      </c>
      <c r="L1913" s="138"/>
      <c r="M1913" s="130"/>
    </row>
    <row r="1914" spans="1:13" ht="14.25" hidden="1" customHeight="1" outlineLevel="1" x14ac:dyDescent="0.2">
      <c r="A1914" s="130">
        <v>96</v>
      </c>
      <c r="B1914" s="186" t="s">
        <v>486</v>
      </c>
      <c r="C1914" s="186" t="s">
        <v>101</v>
      </c>
      <c r="D1914" s="130">
        <v>12</v>
      </c>
      <c r="E1914" s="130">
        <v>840</v>
      </c>
      <c r="F1914" s="130"/>
      <c r="G1914" s="138"/>
      <c r="H1914" s="130">
        <v>840</v>
      </c>
      <c r="I1914" s="130">
        <v>48720</v>
      </c>
      <c r="J1914" s="130">
        <v>7858</v>
      </c>
      <c r="K1914" s="130">
        <v>2412</v>
      </c>
      <c r="L1914" s="138"/>
      <c r="M1914" s="130"/>
    </row>
    <row r="1915" spans="1:13" ht="14.25" hidden="1" customHeight="1" outlineLevel="1" x14ac:dyDescent="0.2">
      <c r="A1915" s="130">
        <v>96</v>
      </c>
      <c r="B1915" s="186" t="s">
        <v>486</v>
      </c>
      <c r="C1915" s="186" t="s">
        <v>102</v>
      </c>
      <c r="D1915" s="130">
        <v>1</v>
      </c>
      <c r="E1915" s="130">
        <v>840</v>
      </c>
      <c r="F1915" s="130"/>
      <c r="G1915" s="138"/>
      <c r="H1915" s="130">
        <v>840</v>
      </c>
      <c r="I1915" s="130">
        <v>48720</v>
      </c>
      <c r="J1915" s="130">
        <v>7858</v>
      </c>
      <c r="K1915" s="130">
        <v>2412</v>
      </c>
      <c r="L1915" s="138"/>
      <c r="M1915" s="130"/>
    </row>
    <row r="1916" spans="1:13" ht="14.25" hidden="1" customHeight="1" outlineLevel="1" x14ac:dyDescent="0.2">
      <c r="A1916" s="130">
        <v>96</v>
      </c>
      <c r="B1916" s="186" t="s">
        <v>486</v>
      </c>
      <c r="C1916" s="186" t="s">
        <v>102</v>
      </c>
      <c r="D1916" s="130">
        <v>2</v>
      </c>
      <c r="E1916" s="130">
        <v>856</v>
      </c>
      <c r="F1916" s="130"/>
      <c r="G1916" s="138"/>
      <c r="H1916" s="130">
        <v>856</v>
      </c>
      <c r="I1916" s="130">
        <v>49648</v>
      </c>
      <c r="J1916" s="130">
        <v>8008</v>
      </c>
      <c r="K1916" s="130">
        <v>2458</v>
      </c>
      <c r="L1916" s="138"/>
      <c r="M1916" s="130"/>
    </row>
    <row r="1917" spans="1:13" ht="14.25" hidden="1" customHeight="1" outlineLevel="1" x14ac:dyDescent="0.2">
      <c r="A1917" s="130">
        <v>96</v>
      </c>
      <c r="B1917" s="186" t="s">
        <v>486</v>
      </c>
      <c r="C1917" s="186" t="s">
        <v>102</v>
      </c>
      <c r="D1917" s="130">
        <v>3</v>
      </c>
      <c r="E1917" s="130">
        <v>882</v>
      </c>
      <c r="F1917" s="130"/>
      <c r="G1917" s="138"/>
      <c r="H1917" s="130">
        <v>882</v>
      </c>
      <c r="I1917" s="130">
        <v>51156</v>
      </c>
      <c r="J1917" s="130">
        <v>8251</v>
      </c>
      <c r="K1917" s="130">
        <v>2532</v>
      </c>
      <c r="L1917" s="138"/>
      <c r="M1917" s="130"/>
    </row>
    <row r="1918" spans="1:13" ht="14.25" hidden="1" customHeight="1" outlineLevel="1" x14ac:dyDescent="0.2">
      <c r="A1918" s="130">
        <v>96</v>
      </c>
      <c r="B1918" s="186" t="s">
        <v>486</v>
      </c>
      <c r="C1918" s="186" t="s">
        <v>102</v>
      </c>
      <c r="D1918" s="130">
        <v>4</v>
      </c>
      <c r="E1918" s="130">
        <v>898</v>
      </c>
      <c r="F1918" s="130"/>
      <c r="G1918" s="138"/>
      <c r="H1918" s="130">
        <v>898</v>
      </c>
      <c r="I1918" s="130">
        <v>52084</v>
      </c>
      <c r="J1918" s="130">
        <v>8401</v>
      </c>
      <c r="K1918" s="130">
        <v>2578</v>
      </c>
      <c r="L1918" s="138"/>
      <c r="M1918" s="130"/>
    </row>
    <row r="1919" spans="1:13" ht="14.25" hidden="1" customHeight="1" outlineLevel="1" x14ac:dyDescent="0.2">
      <c r="A1919" s="130">
        <v>96</v>
      </c>
      <c r="B1919" s="186" t="s">
        <v>486</v>
      </c>
      <c r="C1919" s="186" t="s">
        <v>102</v>
      </c>
      <c r="D1919" s="130">
        <v>5</v>
      </c>
      <c r="E1919" s="130">
        <v>915</v>
      </c>
      <c r="F1919" s="130"/>
      <c r="G1919" s="138"/>
      <c r="H1919" s="130">
        <v>915</v>
      </c>
      <c r="I1919" s="130">
        <v>53070</v>
      </c>
      <c r="J1919" s="130">
        <v>8560</v>
      </c>
      <c r="K1919" s="130">
        <v>2627</v>
      </c>
      <c r="L1919" s="138"/>
      <c r="M1919" s="130"/>
    </row>
    <row r="1920" spans="1:13" ht="14.25" hidden="1" customHeight="1" outlineLevel="1" x14ac:dyDescent="0.2">
      <c r="A1920" s="130">
        <v>96</v>
      </c>
      <c r="B1920" s="186" t="s">
        <v>486</v>
      </c>
      <c r="C1920" s="186" t="s">
        <v>102</v>
      </c>
      <c r="D1920" s="130">
        <v>6</v>
      </c>
      <c r="E1920" s="130">
        <v>932</v>
      </c>
      <c r="F1920" s="130"/>
      <c r="G1920" s="138"/>
      <c r="H1920" s="130">
        <v>932</v>
      </c>
      <c r="I1920" s="130">
        <v>54056</v>
      </c>
      <c r="J1920" s="130">
        <v>8719</v>
      </c>
      <c r="K1920" s="130">
        <v>2676</v>
      </c>
      <c r="L1920" s="138"/>
      <c r="M1920" s="130"/>
    </row>
    <row r="1921" spans="1:13" ht="14.25" hidden="1" customHeight="1" outlineLevel="1" x14ac:dyDescent="0.2">
      <c r="A1921" s="130">
        <v>96</v>
      </c>
      <c r="B1921" s="186" t="s">
        <v>486</v>
      </c>
      <c r="C1921" s="186" t="s">
        <v>102</v>
      </c>
      <c r="D1921" s="130">
        <v>7</v>
      </c>
      <c r="E1921" s="130">
        <v>957</v>
      </c>
      <c r="F1921" s="130"/>
      <c r="G1921" s="138"/>
      <c r="H1921" s="130">
        <v>957</v>
      </c>
      <c r="I1921" s="130">
        <v>55506</v>
      </c>
      <c r="J1921" s="130">
        <v>8953</v>
      </c>
      <c r="K1921" s="130">
        <v>2748</v>
      </c>
      <c r="L1921" s="138"/>
      <c r="M1921" s="130"/>
    </row>
    <row r="1922" spans="1:13" ht="14.25" hidden="1" customHeight="1" outlineLevel="1" x14ac:dyDescent="0.2">
      <c r="A1922" s="130">
        <v>96</v>
      </c>
      <c r="B1922" s="186" t="s">
        <v>486</v>
      </c>
      <c r="C1922" s="186" t="s">
        <v>102</v>
      </c>
      <c r="D1922" s="130">
        <v>8</v>
      </c>
      <c r="E1922" s="130">
        <v>966</v>
      </c>
      <c r="F1922" s="130"/>
      <c r="G1922" s="138"/>
      <c r="H1922" s="130">
        <v>966</v>
      </c>
      <c r="I1922" s="130">
        <v>56028</v>
      </c>
      <c r="J1922" s="130">
        <v>9037</v>
      </c>
      <c r="K1922" s="130">
        <v>2774</v>
      </c>
      <c r="L1922" s="138"/>
      <c r="M1922" s="130"/>
    </row>
    <row r="1923" spans="1:13" ht="14.25" hidden="1" customHeight="1" outlineLevel="1" x14ac:dyDescent="0.2">
      <c r="A1923" s="130">
        <v>96</v>
      </c>
      <c r="B1923" s="186" t="s">
        <v>486</v>
      </c>
      <c r="C1923" s="186" t="s">
        <v>102</v>
      </c>
      <c r="D1923" s="130">
        <v>9</v>
      </c>
      <c r="E1923" s="130">
        <v>974</v>
      </c>
      <c r="F1923" s="130"/>
      <c r="G1923" s="138"/>
      <c r="H1923" s="130">
        <v>974</v>
      </c>
      <c r="I1923" s="130">
        <v>56492</v>
      </c>
      <c r="J1923" s="130">
        <v>9112</v>
      </c>
      <c r="K1923" s="130">
        <v>2797</v>
      </c>
      <c r="L1923" s="138"/>
      <c r="M1923" s="130"/>
    </row>
    <row r="1924" spans="1:13" ht="14.25" hidden="1" customHeight="1" outlineLevel="1" x14ac:dyDescent="0.2">
      <c r="A1924" s="130">
        <v>96</v>
      </c>
      <c r="B1924" s="186" t="s">
        <v>486</v>
      </c>
      <c r="C1924" s="186" t="s">
        <v>102</v>
      </c>
      <c r="D1924" s="130">
        <v>10</v>
      </c>
      <c r="E1924" s="130">
        <v>991</v>
      </c>
      <c r="F1924" s="130"/>
      <c r="G1924" s="138"/>
      <c r="H1924" s="130">
        <v>991</v>
      </c>
      <c r="I1924" s="130">
        <v>57478</v>
      </c>
      <c r="J1924" s="130">
        <v>9271</v>
      </c>
      <c r="K1924" s="130">
        <v>2845</v>
      </c>
      <c r="L1924" s="138"/>
      <c r="M1924" s="130"/>
    </row>
    <row r="1925" spans="1:13" ht="14.25" hidden="1" customHeight="1" outlineLevel="1" x14ac:dyDescent="0.2">
      <c r="A1925" s="130">
        <v>96</v>
      </c>
      <c r="B1925" s="186" t="s">
        <v>486</v>
      </c>
      <c r="C1925" s="186" t="s">
        <v>102</v>
      </c>
      <c r="D1925" s="130">
        <v>11</v>
      </c>
      <c r="E1925" s="130">
        <v>999</v>
      </c>
      <c r="F1925" s="130"/>
      <c r="G1925" s="138"/>
      <c r="H1925" s="130">
        <v>999</v>
      </c>
      <c r="I1925" s="130">
        <v>57942</v>
      </c>
      <c r="J1925" s="130">
        <v>9345</v>
      </c>
      <c r="K1925" s="130">
        <v>2868</v>
      </c>
      <c r="L1925" s="138"/>
      <c r="M1925" s="130"/>
    </row>
    <row r="1926" spans="1:13" ht="14.25" hidden="1" customHeight="1" outlineLevel="1" x14ac:dyDescent="0.2">
      <c r="A1926" s="130">
        <v>96</v>
      </c>
      <c r="B1926" s="186" t="s">
        <v>486</v>
      </c>
      <c r="C1926" s="186" t="s">
        <v>102</v>
      </c>
      <c r="D1926" s="130">
        <v>12</v>
      </c>
      <c r="E1926" s="130">
        <v>1008</v>
      </c>
      <c r="F1926" s="130"/>
      <c r="G1926" s="138"/>
      <c r="H1926" s="130">
        <v>1008</v>
      </c>
      <c r="I1926" s="130">
        <v>58464</v>
      </c>
      <c r="J1926" s="130">
        <v>9430</v>
      </c>
      <c r="K1926" s="130">
        <v>2894</v>
      </c>
      <c r="L1926" s="138"/>
      <c r="M1926" s="130"/>
    </row>
    <row r="1927" spans="1:13" ht="14.25" hidden="1" customHeight="1" outlineLevel="1" x14ac:dyDescent="0.2">
      <c r="A1927" s="130">
        <v>96</v>
      </c>
      <c r="B1927" s="186" t="s">
        <v>486</v>
      </c>
      <c r="C1927" s="186" t="s">
        <v>103</v>
      </c>
      <c r="D1927" s="130">
        <v>1</v>
      </c>
      <c r="E1927" s="130">
        <v>1058.4000000000001</v>
      </c>
      <c r="F1927" s="130"/>
      <c r="G1927" s="138"/>
      <c r="H1927" s="130">
        <v>1058.4000000000001</v>
      </c>
      <c r="I1927" s="130">
        <v>61387.199999999997</v>
      </c>
      <c r="J1927" s="130">
        <v>9901</v>
      </c>
      <c r="K1927" s="130">
        <v>3039</v>
      </c>
      <c r="L1927" s="138"/>
      <c r="M1927" s="130"/>
    </row>
    <row r="1928" spans="1:13" ht="14.25" customHeight="1" collapsed="1" x14ac:dyDescent="0.2">
      <c r="A1928" s="128">
        <v>97</v>
      </c>
      <c r="B1928" s="185" t="s">
        <v>487</v>
      </c>
      <c r="C1928" s="185" t="s">
        <v>101</v>
      </c>
      <c r="D1928" s="128">
        <v>1</v>
      </c>
      <c r="E1928" s="128">
        <v>135</v>
      </c>
      <c r="F1928" s="128"/>
      <c r="G1928" s="137"/>
      <c r="H1928" s="128">
        <v>135</v>
      </c>
      <c r="I1928" s="128">
        <v>16200</v>
      </c>
      <c r="J1928" s="128">
        <v>2723</v>
      </c>
      <c r="K1928" s="128">
        <v>1810</v>
      </c>
      <c r="L1928" s="137"/>
      <c r="M1928" s="128"/>
    </row>
    <row r="1929" spans="1:13" ht="14.25" hidden="1" customHeight="1" outlineLevel="1" x14ac:dyDescent="0.2">
      <c r="A1929" s="130">
        <v>97</v>
      </c>
      <c r="B1929" s="186" t="s">
        <v>487</v>
      </c>
      <c r="C1929" s="186" t="s">
        <v>101</v>
      </c>
      <c r="D1929" s="130">
        <v>2</v>
      </c>
      <c r="E1929" s="130">
        <v>150</v>
      </c>
      <c r="F1929" s="130"/>
      <c r="G1929" s="138"/>
      <c r="H1929" s="130">
        <v>150</v>
      </c>
      <c r="I1929" s="130">
        <v>18000</v>
      </c>
      <c r="J1929" s="130">
        <v>3025</v>
      </c>
      <c r="K1929" s="130">
        <v>2011</v>
      </c>
      <c r="L1929" s="138"/>
      <c r="M1929" s="130"/>
    </row>
    <row r="1930" spans="1:13" ht="14.25" hidden="1" customHeight="1" outlineLevel="1" x14ac:dyDescent="0.2">
      <c r="A1930" s="130">
        <v>97</v>
      </c>
      <c r="B1930" s="186" t="s">
        <v>487</v>
      </c>
      <c r="C1930" s="186" t="s">
        <v>101</v>
      </c>
      <c r="D1930" s="130">
        <v>3</v>
      </c>
      <c r="E1930" s="130">
        <v>165</v>
      </c>
      <c r="F1930" s="130"/>
      <c r="G1930" s="138"/>
      <c r="H1930" s="130">
        <v>165</v>
      </c>
      <c r="I1930" s="130">
        <v>19800</v>
      </c>
      <c r="J1930" s="130">
        <v>3328</v>
      </c>
      <c r="K1930" s="130">
        <v>2212</v>
      </c>
      <c r="L1930" s="138"/>
      <c r="M1930" s="130"/>
    </row>
    <row r="1931" spans="1:13" ht="14.25" hidden="1" customHeight="1" outlineLevel="1" x14ac:dyDescent="0.2">
      <c r="A1931" s="130">
        <v>97</v>
      </c>
      <c r="B1931" s="186" t="s">
        <v>487</v>
      </c>
      <c r="C1931" s="186" t="s">
        <v>101</v>
      </c>
      <c r="D1931" s="130">
        <v>4</v>
      </c>
      <c r="E1931" s="130">
        <v>187.5</v>
      </c>
      <c r="F1931" s="130"/>
      <c r="G1931" s="138"/>
      <c r="H1931" s="130">
        <v>187.5</v>
      </c>
      <c r="I1931" s="130">
        <v>22500</v>
      </c>
      <c r="J1931" s="130">
        <v>3782</v>
      </c>
      <c r="K1931" s="130">
        <v>2514</v>
      </c>
      <c r="L1931" s="138"/>
      <c r="M1931" s="130"/>
    </row>
    <row r="1932" spans="1:13" ht="14.25" hidden="1" customHeight="1" outlineLevel="1" x14ac:dyDescent="0.2">
      <c r="A1932" s="130">
        <v>97</v>
      </c>
      <c r="B1932" s="186" t="s">
        <v>487</v>
      </c>
      <c r="C1932" s="186" t="s">
        <v>101</v>
      </c>
      <c r="D1932" s="130">
        <v>5</v>
      </c>
      <c r="E1932" s="130">
        <v>202.5</v>
      </c>
      <c r="F1932" s="130"/>
      <c r="G1932" s="138"/>
      <c r="H1932" s="130">
        <v>202.5</v>
      </c>
      <c r="I1932" s="130">
        <v>24300</v>
      </c>
      <c r="J1932" s="130">
        <v>4084</v>
      </c>
      <c r="K1932" s="130">
        <v>2715</v>
      </c>
      <c r="L1932" s="138"/>
      <c r="M1932" s="130"/>
    </row>
    <row r="1933" spans="1:13" ht="14.25" hidden="1" customHeight="1" outlineLevel="1" x14ac:dyDescent="0.2">
      <c r="A1933" s="130">
        <v>97</v>
      </c>
      <c r="B1933" s="186" t="s">
        <v>487</v>
      </c>
      <c r="C1933" s="186" t="s">
        <v>101</v>
      </c>
      <c r="D1933" s="130">
        <v>6</v>
      </c>
      <c r="E1933" s="130">
        <v>225</v>
      </c>
      <c r="F1933" s="130"/>
      <c r="G1933" s="138"/>
      <c r="H1933" s="130">
        <v>225</v>
      </c>
      <c r="I1933" s="130">
        <v>27000</v>
      </c>
      <c r="J1933" s="130">
        <v>4538</v>
      </c>
      <c r="K1933" s="130">
        <v>3017</v>
      </c>
      <c r="L1933" s="138"/>
      <c r="M1933" s="130"/>
    </row>
    <row r="1934" spans="1:13" ht="14.25" hidden="1" customHeight="1" outlineLevel="1" x14ac:dyDescent="0.2">
      <c r="A1934" s="130">
        <v>97</v>
      </c>
      <c r="B1934" s="186" t="s">
        <v>487</v>
      </c>
      <c r="C1934" s="186" t="s">
        <v>101</v>
      </c>
      <c r="D1934" s="130">
        <v>7</v>
      </c>
      <c r="E1934" s="130">
        <v>247.5</v>
      </c>
      <c r="F1934" s="130"/>
      <c r="G1934" s="138"/>
      <c r="H1934" s="130">
        <v>247.5</v>
      </c>
      <c r="I1934" s="130">
        <v>29700</v>
      </c>
      <c r="J1934" s="130">
        <v>4992</v>
      </c>
      <c r="K1934" s="130">
        <v>3318</v>
      </c>
      <c r="L1934" s="138"/>
      <c r="M1934" s="130"/>
    </row>
    <row r="1935" spans="1:13" ht="14.25" hidden="1" customHeight="1" outlineLevel="1" x14ac:dyDescent="0.2">
      <c r="A1935" s="130">
        <v>97</v>
      </c>
      <c r="B1935" s="186" t="s">
        <v>487</v>
      </c>
      <c r="C1935" s="186" t="s">
        <v>101</v>
      </c>
      <c r="D1935" s="130">
        <v>8</v>
      </c>
      <c r="E1935" s="130">
        <v>277.5</v>
      </c>
      <c r="F1935" s="130"/>
      <c r="G1935" s="138"/>
      <c r="H1935" s="130">
        <v>277.5</v>
      </c>
      <c r="I1935" s="130">
        <v>33300</v>
      </c>
      <c r="J1935" s="130">
        <v>5597</v>
      </c>
      <c r="K1935" s="130">
        <v>3721</v>
      </c>
      <c r="L1935" s="138"/>
      <c r="M1935" s="130"/>
    </row>
    <row r="1936" spans="1:13" ht="14.25" hidden="1" customHeight="1" outlineLevel="1" x14ac:dyDescent="0.2">
      <c r="A1936" s="130">
        <v>97</v>
      </c>
      <c r="B1936" s="186" t="s">
        <v>487</v>
      </c>
      <c r="C1936" s="186" t="s">
        <v>101</v>
      </c>
      <c r="D1936" s="130">
        <v>9</v>
      </c>
      <c r="E1936" s="130">
        <v>292.5</v>
      </c>
      <c r="F1936" s="130"/>
      <c r="G1936" s="138"/>
      <c r="H1936" s="130">
        <v>292.5</v>
      </c>
      <c r="I1936" s="130">
        <v>35100</v>
      </c>
      <c r="J1936" s="130">
        <v>5899</v>
      </c>
      <c r="K1936" s="130">
        <v>3922</v>
      </c>
      <c r="L1936" s="138"/>
      <c r="M1936" s="130"/>
    </row>
    <row r="1937" spans="1:13" ht="14.25" hidden="1" customHeight="1" outlineLevel="1" x14ac:dyDescent="0.2">
      <c r="A1937" s="130">
        <v>97</v>
      </c>
      <c r="B1937" s="186" t="s">
        <v>487</v>
      </c>
      <c r="C1937" s="186" t="s">
        <v>101</v>
      </c>
      <c r="D1937" s="130">
        <v>10</v>
      </c>
      <c r="E1937" s="130">
        <v>330</v>
      </c>
      <c r="F1937" s="130"/>
      <c r="G1937" s="138"/>
      <c r="H1937" s="130">
        <v>330</v>
      </c>
      <c r="I1937" s="130">
        <v>39600</v>
      </c>
      <c r="J1937" s="130">
        <v>6655</v>
      </c>
      <c r="K1937" s="130">
        <v>4425</v>
      </c>
      <c r="L1937" s="138"/>
      <c r="M1937" s="130"/>
    </row>
    <row r="1938" spans="1:13" ht="14.25" hidden="1" customHeight="1" outlineLevel="1" x14ac:dyDescent="0.2">
      <c r="A1938" s="130">
        <v>97</v>
      </c>
      <c r="B1938" s="186" t="s">
        <v>487</v>
      </c>
      <c r="C1938" s="186" t="s">
        <v>101</v>
      </c>
      <c r="D1938" s="130">
        <v>11</v>
      </c>
      <c r="E1938" s="130">
        <v>360</v>
      </c>
      <c r="F1938" s="130"/>
      <c r="G1938" s="138"/>
      <c r="H1938" s="130">
        <v>360</v>
      </c>
      <c r="I1938" s="130">
        <v>43200</v>
      </c>
      <c r="J1938" s="130">
        <v>7261</v>
      </c>
      <c r="K1938" s="130">
        <v>4827</v>
      </c>
      <c r="L1938" s="138"/>
      <c r="M1938" s="130"/>
    </row>
    <row r="1939" spans="1:13" ht="14.25" hidden="1" customHeight="1" outlineLevel="1" x14ac:dyDescent="0.2">
      <c r="A1939" s="130">
        <v>97</v>
      </c>
      <c r="B1939" s="186" t="s">
        <v>487</v>
      </c>
      <c r="C1939" s="186" t="s">
        <v>101</v>
      </c>
      <c r="D1939" s="130">
        <v>12</v>
      </c>
      <c r="E1939" s="130">
        <v>394.5</v>
      </c>
      <c r="F1939" s="130"/>
      <c r="G1939" s="138"/>
      <c r="H1939" s="130">
        <v>394.5</v>
      </c>
      <c r="I1939" s="130">
        <v>47340</v>
      </c>
      <c r="J1939" s="130">
        <v>7956</v>
      </c>
      <c r="K1939" s="130">
        <v>5289</v>
      </c>
      <c r="L1939" s="138"/>
      <c r="M1939" s="130"/>
    </row>
    <row r="1940" spans="1:13" ht="14.25" hidden="1" customHeight="1" outlineLevel="1" x14ac:dyDescent="0.2">
      <c r="A1940" s="130">
        <v>97</v>
      </c>
      <c r="B1940" s="186" t="s">
        <v>487</v>
      </c>
      <c r="C1940" s="186" t="s">
        <v>102</v>
      </c>
      <c r="D1940" s="130">
        <v>1</v>
      </c>
      <c r="E1940" s="130">
        <v>394.5</v>
      </c>
      <c r="F1940" s="130"/>
      <c r="G1940" s="138"/>
      <c r="H1940" s="130">
        <v>394.5</v>
      </c>
      <c r="I1940" s="130">
        <v>47340</v>
      </c>
      <c r="J1940" s="130">
        <v>7956</v>
      </c>
      <c r="K1940" s="130">
        <v>5289</v>
      </c>
      <c r="L1940" s="138"/>
      <c r="M1940" s="130"/>
    </row>
    <row r="1941" spans="1:13" ht="14.25" hidden="1" customHeight="1" outlineLevel="1" x14ac:dyDescent="0.2">
      <c r="A1941" s="130">
        <v>97</v>
      </c>
      <c r="B1941" s="186" t="s">
        <v>487</v>
      </c>
      <c r="C1941" s="186" t="s">
        <v>102</v>
      </c>
      <c r="D1941" s="130">
        <v>2</v>
      </c>
      <c r="E1941" s="130">
        <v>400.5</v>
      </c>
      <c r="F1941" s="130"/>
      <c r="G1941" s="138"/>
      <c r="H1941" s="130">
        <v>400.5</v>
      </c>
      <c r="I1941" s="130">
        <v>48060</v>
      </c>
      <c r="J1941" s="130">
        <v>8077</v>
      </c>
      <c r="K1941" s="130">
        <v>5370</v>
      </c>
      <c r="L1941" s="138"/>
      <c r="M1941" s="130"/>
    </row>
    <row r="1942" spans="1:13" ht="14.25" hidden="1" customHeight="1" outlineLevel="1" x14ac:dyDescent="0.2">
      <c r="A1942" s="130">
        <v>97</v>
      </c>
      <c r="B1942" s="186" t="s">
        <v>487</v>
      </c>
      <c r="C1942" s="186" t="s">
        <v>102</v>
      </c>
      <c r="D1942" s="130">
        <v>3</v>
      </c>
      <c r="E1942" s="130">
        <v>406.5</v>
      </c>
      <c r="F1942" s="130"/>
      <c r="G1942" s="138"/>
      <c r="H1942" s="130">
        <v>406.5</v>
      </c>
      <c r="I1942" s="130">
        <v>48780</v>
      </c>
      <c r="J1942" s="130">
        <v>8198</v>
      </c>
      <c r="K1942" s="130">
        <v>5450</v>
      </c>
      <c r="L1942" s="138"/>
      <c r="M1942" s="130"/>
    </row>
    <row r="1943" spans="1:13" ht="14.25" hidden="1" customHeight="1" outlineLevel="1" x14ac:dyDescent="0.2">
      <c r="A1943" s="130">
        <v>97</v>
      </c>
      <c r="B1943" s="186" t="s">
        <v>487</v>
      </c>
      <c r="C1943" s="186" t="s">
        <v>102</v>
      </c>
      <c r="D1943" s="130">
        <v>4</v>
      </c>
      <c r="E1943" s="130">
        <v>412.5</v>
      </c>
      <c r="F1943" s="130"/>
      <c r="G1943" s="138"/>
      <c r="H1943" s="130">
        <v>412.5</v>
      </c>
      <c r="I1943" s="130">
        <v>49500</v>
      </c>
      <c r="J1943" s="130">
        <v>8319</v>
      </c>
      <c r="K1943" s="130">
        <v>5531</v>
      </c>
      <c r="L1943" s="138"/>
      <c r="M1943" s="130"/>
    </row>
    <row r="1944" spans="1:13" ht="14.25" hidden="1" customHeight="1" outlineLevel="1" x14ac:dyDescent="0.2">
      <c r="A1944" s="130">
        <v>97</v>
      </c>
      <c r="B1944" s="186" t="s">
        <v>487</v>
      </c>
      <c r="C1944" s="186" t="s">
        <v>102</v>
      </c>
      <c r="D1944" s="130">
        <v>5</v>
      </c>
      <c r="E1944" s="130">
        <v>420</v>
      </c>
      <c r="F1944" s="130"/>
      <c r="G1944" s="138"/>
      <c r="H1944" s="130">
        <v>420</v>
      </c>
      <c r="I1944" s="130">
        <v>50400</v>
      </c>
      <c r="J1944" s="130">
        <v>8471</v>
      </c>
      <c r="K1944" s="130">
        <v>5631</v>
      </c>
      <c r="L1944" s="138"/>
      <c r="M1944" s="130"/>
    </row>
    <row r="1945" spans="1:13" ht="14.25" hidden="1" customHeight="1" outlineLevel="1" x14ac:dyDescent="0.2">
      <c r="A1945" s="130">
        <v>97</v>
      </c>
      <c r="B1945" s="186" t="s">
        <v>487</v>
      </c>
      <c r="C1945" s="186" t="s">
        <v>102</v>
      </c>
      <c r="D1945" s="130">
        <v>6</v>
      </c>
      <c r="E1945" s="130">
        <v>424.5</v>
      </c>
      <c r="F1945" s="130"/>
      <c r="G1945" s="138"/>
      <c r="H1945" s="130">
        <v>424.5</v>
      </c>
      <c r="I1945" s="130">
        <v>50940</v>
      </c>
      <c r="J1945" s="130">
        <v>8561</v>
      </c>
      <c r="K1945" s="130">
        <v>5692</v>
      </c>
      <c r="L1945" s="138"/>
      <c r="M1945" s="130"/>
    </row>
    <row r="1946" spans="1:13" ht="14.25" hidden="1" customHeight="1" outlineLevel="1" x14ac:dyDescent="0.2">
      <c r="A1946" s="130">
        <v>97</v>
      </c>
      <c r="B1946" s="186" t="s">
        <v>487</v>
      </c>
      <c r="C1946" s="186" t="s">
        <v>102</v>
      </c>
      <c r="D1946" s="130">
        <v>7</v>
      </c>
      <c r="E1946" s="130">
        <v>432</v>
      </c>
      <c r="F1946" s="130"/>
      <c r="G1946" s="138"/>
      <c r="H1946" s="130">
        <v>432</v>
      </c>
      <c r="I1946" s="130">
        <v>51840</v>
      </c>
      <c r="J1946" s="130">
        <v>8713</v>
      </c>
      <c r="K1946" s="130">
        <v>5792</v>
      </c>
      <c r="L1946" s="138"/>
      <c r="M1946" s="130"/>
    </row>
    <row r="1947" spans="1:13" ht="14.25" hidden="1" customHeight="1" outlineLevel="1" x14ac:dyDescent="0.2">
      <c r="A1947" s="130">
        <v>97</v>
      </c>
      <c r="B1947" s="186" t="s">
        <v>487</v>
      </c>
      <c r="C1947" s="186" t="s">
        <v>102</v>
      </c>
      <c r="D1947" s="130">
        <v>8</v>
      </c>
      <c r="E1947" s="130">
        <v>438</v>
      </c>
      <c r="F1947" s="130"/>
      <c r="G1947" s="138"/>
      <c r="H1947" s="130">
        <v>438</v>
      </c>
      <c r="I1947" s="130">
        <v>52560</v>
      </c>
      <c r="J1947" s="130">
        <v>8834</v>
      </c>
      <c r="K1947" s="130">
        <v>5873</v>
      </c>
      <c r="L1947" s="138"/>
      <c r="M1947" s="130"/>
    </row>
    <row r="1948" spans="1:13" ht="14.25" hidden="1" customHeight="1" outlineLevel="1" x14ac:dyDescent="0.2">
      <c r="A1948" s="130">
        <v>97</v>
      </c>
      <c r="B1948" s="186" t="s">
        <v>487</v>
      </c>
      <c r="C1948" s="186" t="s">
        <v>102</v>
      </c>
      <c r="D1948" s="130">
        <v>9</v>
      </c>
      <c r="E1948" s="130">
        <v>444</v>
      </c>
      <c r="F1948" s="130"/>
      <c r="G1948" s="138"/>
      <c r="H1948" s="130">
        <v>444</v>
      </c>
      <c r="I1948" s="130">
        <v>53280</v>
      </c>
      <c r="J1948" s="130">
        <v>8955</v>
      </c>
      <c r="K1948" s="130">
        <v>5953</v>
      </c>
      <c r="L1948" s="138"/>
      <c r="M1948" s="130"/>
    </row>
    <row r="1949" spans="1:13" ht="14.25" hidden="1" customHeight="1" outlineLevel="1" x14ac:dyDescent="0.2">
      <c r="A1949" s="130">
        <v>97</v>
      </c>
      <c r="B1949" s="186" t="s">
        <v>487</v>
      </c>
      <c r="C1949" s="186" t="s">
        <v>102</v>
      </c>
      <c r="D1949" s="130">
        <v>10</v>
      </c>
      <c r="E1949" s="130">
        <v>453</v>
      </c>
      <c r="F1949" s="130"/>
      <c r="G1949" s="138"/>
      <c r="H1949" s="130">
        <v>453</v>
      </c>
      <c r="I1949" s="130">
        <v>54360</v>
      </c>
      <c r="J1949" s="130">
        <v>9136</v>
      </c>
      <c r="K1949" s="130">
        <v>6074</v>
      </c>
      <c r="L1949" s="138"/>
      <c r="M1949" s="130"/>
    </row>
    <row r="1950" spans="1:13" ht="14.25" hidden="1" customHeight="1" outlineLevel="1" x14ac:dyDescent="0.2">
      <c r="A1950" s="130">
        <v>97</v>
      </c>
      <c r="B1950" s="186" t="s">
        <v>487</v>
      </c>
      <c r="C1950" s="186" t="s">
        <v>102</v>
      </c>
      <c r="D1950" s="130">
        <v>11</v>
      </c>
      <c r="E1950" s="130">
        <v>463.5</v>
      </c>
      <c r="F1950" s="130"/>
      <c r="G1950" s="138"/>
      <c r="H1950" s="130">
        <v>463.5</v>
      </c>
      <c r="I1950" s="130">
        <v>55620</v>
      </c>
      <c r="J1950" s="130">
        <v>9348</v>
      </c>
      <c r="K1950" s="130">
        <v>6215</v>
      </c>
      <c r="L1950" s="138"/>
      <c r="M1950" s="130"/>
    </row>
    <row r="1951" spans="1:13" ht="14.25" hidden="1" customHeight="1" outlineLevel="1" x14ac:dyDescent="0.2">
      <c r="A1951" s="130">
        <v>97</v>
      </c>
      <c r="B1951" s="186" t="s">
        <v>487</v>
      </c>
      <c r="C1951" s="186" t="s">
        <v>102</v>
      </c>
      <c r="D1951" s="130">
        <v>12</v>
      </c>
      <c r="E1951" s="130">
        <v>472.5</v>
      </c>
      <c r="F1951" s="130"/>
      <c r="G1951" s="138"/>
      <c r="H1951" s="130">
        <v>472.5</v>
      </c>
      <c r="I1951" s="130">
        <v>56700</v>
      </c>
      <c r="J1951" s="130">
        <v>9529</v>
      </c>
      <c r="K1951" s="130">
        <v>6335</v>
      </c>
      <c r="L1951" s="138"/>
      <c r="M1951" s="130"/>
    </row>
    <row r="1952" spans="1:13" ht="14.25" hidden="1" customHeight="1" outlineLevel="1" x14ac:dyDescent="0.2">
      <c r="A1952" s="130">
        <v>97</v>
      </c>
      <c r="B1952" s="186" t="s">
        <v>487</v>
      </c>
      <c r="C1952" s="186" t="s">
        <v>103</v>
      </c>
      <c r="D1952" s="130">
        <v>1</v>
      </c>
      <c r="E1952" s="130">
        <v>495</v>
      </c>
      <c r="F1952" s="130"/>
      <c r="G1952" s="138"/>
      <c r="H1952" s="130">
        <v>495</v>
      </c>
      <c r="I1952" s="130">
        <v>59400</v>
      </c>
      <c r="J1952" s="130">
        <v>9983</v>
      </c>
      <c r="K1952" s="130">
        <v>6637</v>
      </c>
      <c r="L1952" s="138"/>
      <c r="M1952" s="130"/>
    </row>
    <row r="1953" spans="1:13" ht="14.25" customHeight="1" collapsed="1" x14ac:dyDescent="0.2">
      <c r="A1953" s="128">
        <v>98</v>
      </c>
      <c r="B1953" s="185" t="s">
        <v>488</v>
      </c>
      <c r="C1953" s="185" t="s">
        <v>101</v>
      </c>
      <c r="D1953" s="128">
        <v>1</v>
      </c>
      <c r="E1953" s="150">
        <v>935</v>
      </c>
      <c r="F1953" s="128"/>
      <c r="G1953" s="137"/>
      <c r="H1953" s="128">
        <v>935</v>
      </c>
      <c r="I1953" s="128">
        <v>37400</v>
      </c>
      <c r="J1953" s="128">
        <v>11987</v>
      </c>
      <c r="K1953" s="128">
        <v>4606</v>
      </c>
      <c r="L1953" s="137"/>
      <c r="M1953" s="128"/>
    </row>
    <row r="1954" spans="1:13" ht="14.25" hidden="1" customHeight="1" outlineLevel="1" x14ac:dyDescent="0.2">
      <c r="A1954" s="130">
        <v>98</v>
      </c>
      <c r="B1954" s="186" t="s">
        <v>488</v>
      </c>
      <c r="C1954" s="186" t="s">
        <v>101</v>
      </c>
      <c r="D1954" s="130">
        <v>2</v>
      </c>
      <c r="E1954" s="151">
        <v>1024</v>
      </c>
      <c r="F1954" s="130"/>
      <c r="G1954" s="138"/>
      <c r="H1954" s="130">
        <v>1024</v>
      </c>
      <c r="I1954" s="130">
        <v>40960</v>
      </c>
      <c r="J1954" s="130">
        <v>13128</v>
      </c>
      <c r="K1954" s="130">
        <v>5044</v>
      </c>
      <c r="L1954" s="138"/>
      <c r="M1954" s="130"/>
    </row>
    <row r="1955" spans="1:13" ht="14.25" hidden="1" customHeight="1" outlineLevel="1" x14ac:dyDescent="0.2">
      <c r="A1955" s="130">
        <v>98</v>
      </c>
      <c r="B1955" s="186" t="s">
        <v>488</v>
      </c>
      <c r="C1955" s="186" t="s">
        <v>101</v>
      </c>
      <c r="D1955" s="130">
        <v>3</v>
      </c>
      <c r="E1955" s="151">
        <v>1143</v>
      </c>
      <c r="F1955" s="130"/>
      <c r="G1955" s="138"/>
      <c r="H1955" s="130">
        <v>1143</v>
      </c>
      <c r="I1955" s="130">
        <v>45720</v>
      </c>
      <c r="J1955" s="130">
        <v>14654</v>
      </c>
      <c r="K1955" s="130">
        <v>5631</v>
      </c>
      <c r="L1955" s="138"/>
      <c r="M1955" s="130"/>
    </row>
    <row r="1956" spans="1:13" ht="14.25" hidden="1" customHeight="1" outlineLevel="1" x14ac:dyDescent="0.2">
      <c r="A1956" s="130">
        <v>98</v>
      </c>
      <c r="B1956" s="186" t="s">
        <v>488</v>
      </c>
      <c r="C1956" s="186" t="s">
        <v>101</v>
      </c>
      <c r="D1956" s="130">
        <v>4</v>
      </c>
      <c r="E1956" s="151">
        <v>1262</v>
      </c>
      <c r="F1956" s="130"/>
      <c r="G1956" s="138"/>
      <c r="H1956" s="130">
        <v>1262</v>
      </c>
      <c r="I1956" s="130">
        <v>50480</v>
      </c>
      <c r="J1956" s="130">
        <v>16179</v>
      </c>
      <c r="K1956" s="130">
        <v>6217</v>
      </c>
      <c r="L1956" s="138"/>
      <c r="M1956" s="130"/>
    </row>
    <row r="1957" spans="1:13" ht="14.25" hidden="1" customHeight="1" outlineLevel="1" x14ac:dyDescent="0.2">
      <c r="A1957" s="130">
        <v>98</v>
      </c>
      <c r="B1957" s="186" t="s">
        <v>488</v>
      </c>
      <c r="C1957" s="186" t="s">
        <v>101</v>
      </c>
      <c r="D1957" s="130">
        <v>5</v>
      </c>
      <c r="E1957" s="151">
        <v>1365</v>
      </c>
      <c r="F1957" s="130"/>
      <c r="G1957" s="138"/>
      <c r="H1957" s="130">
        <v>1365</v>
      </c>
      <c r="I1957" s="130">
        <v>54600</v>
      </c>
      <c r="J1957" s="130">
        <v>17500</v>
      </c>
      <c r="K1957" s="130">
        <v>6724</v>
      </c>
      <c r="L1957" s="138"/>
      <c r="M1957" s="130"/>
    </row>
    <row r="1958" spans="1:13" ht="14.25" hidden="1" customHeight="1" outlineLevel="1" x14ac:dyDescent="0.2">
      <c r="A1958" s="130">
        <v>98</v>
      </c>
      <c r="B1958" s="186" t="s">
        <v>488</v>
      </c>
      <c r="C1958" s="186" t="s">
        <v>101</v>
      </c>
      <c r="D1958" s="130">
        <v>6</v>
      </c>
      <c r="E1958" s="151">
        <v>1514</v>
      </c>
      <c r="F1958" s="130"/>
      <c r="G1958" s="138"/>
      <c r="H1958" s="130">
        <v>1514</v>
      </c>
      <c r="I1958" s="130">
        <v>60560</v>
      </c>
      <c r="J1958" s="130">
        <v>19410</v>
      </c>
      <c r="K1958" s="130">
        <v>7458</v>
      </c>
      <c r="L1958" s="138"/>
      <c r="M1958" s="130"/>
    </row>
    <row r="1959" spans="1:13" ht="14.25" hidden="1" customHeight="1" outlineLevel="1" x14ac:dyDescent="0.2">
      <c r="A1959" s="130">
        <v>98</v>
      </c>
      <c r="B1959" s="186" t="s">
        <v>488</v>
      </c>
      <c r="C1959" s="186" t="s">
        <v>101</v>
      </c>
      <c r="D1959" s="130">
        <v>7</v>
      </c>
      <c r="E1959" s="151">
        <v>1662</v>
      </c>
      <c r="F1959" s="130"/>
      <c r="G1959" s="138"/>
      <c r="H1959" s="130">
        <v>1662</v>
      </c>
      <c r="I1959" s="130">
        <v>66480</v>
      </c>
      <c r="J1959" s="130">
        <v>21308</v>
      </c>
      <c r="K1959" s="130">
        <v>8187</v>
      </c>
      <c r="L1959" s="138"/>
      <c r="M1959" s="130"/>
    </row>
    <row r="1960" spans="1:13" ht="14.25" hidden="1" customHeight="1" outlineLevel="1" x14ac:dyDescent="0.2">
      <c r="A1960" s="130">
        <v>98</v>
      </c>
      <c r="B1960" s="186" t="s">
        <v>488</v>
      </c>
      <c r="C1960" s="186" t="s">
        <v>101</v>
      </c>
      <c r="D1960" s="130">
        <v>8</v>
      </c>
      <c r="E1960" s="151">
        <v>1825</v>
      </c>
      <c r="F1960" s="130"/>
      <c r="G1960" s="138"/>
      <c r="H1960" s="130">
        <v>1825</v>
      </c>
      <c r="I1960" s="130">
        <v>73000</v>
      </c>
      <c r="J1960" s="130">
        <v>23397</v>
      </c>
      <c r="K1960" s="130">
        <v>8990</v>
      </c>
      <c r="L1960" s="138"/>
      <c r="M1960" s="130"/>
    </row>
    <row r="1961" spans="1:13" ht="14.25" hidden="1" customHeight="1" outlineLevel="1" x14ac:dyDescent="0.2">
      <c r="A1961" s="130">
        <v>98</v>
      </c>
      <c r="B1961" s="186" t="s">
        <v>488</v>
      </c>
      <c r="C1961" s="186" t="s">
        <v>101</v>
      </c>
      <c r="D1961" s="130">
        <v>9</v>
      </c>
      <c r="E1961" s="151">
        <v>2004</v>
      </c>
      <c r="F1961" s="130"/>
      <c r="G1961" s="138"/>
      <c r="H1961" s="130">
        <v>2004</v>
      </c>
      <c r="I1961" s="130">
        <v>80160</v>
      </c>
      <c r="J1961" s="130">
        <v>25692</v>
      </c>
      <c r="K1961" s="130">
        <v>9872</v>
      </c>
      <c r="L1961" s="138"/>
      <c r="M1961" s="130"/>
    </row>
    <row r="1962" spans="1:13" ht="14.25" hidden="1" customHeight="1" outlineLevel="1" x14ac:dyDescent="0.2">
      <c r="A1962" s="130">
        <v>98</v>
      </c>
      <c r="B1962" s="186" t="s">
        <v>488</v>
      </c>
      <c r="C1962" s="186" t="s">
        <v>101</v>
      </c>
      <c r="D1962" s="130">
        <v>10</v>
      </c>
      <c r="E1962" s="151">
        <v>2196</v>
      </c>
      <c r="F1962" s="130"/>
      <c r="G1962" s="138"/>
      <c r="H1962" s="130">
        <v>2196</v>
      </c>
      <c r="I1962" s="130">
        <v>87840</v>
      </c>
      <c r="J1962" s="130">
        <v>28154</v>
      </c>
      <c r="K1962" s="130">
        <v>10818</v>
      </c>
      <c r="L1962" s="138"/>
      <c r="M1962" s="130"/>
    </row>
    <row r="1963" spans="1:13" ht="14.25" hidden="1" customHeight="1" outlineLevel="1" x14ac:dyDescent="0.2">
      <c r="A1963" s="130">
        <v>98</v>
      </c>
      <c r="B1963" s="186" t="s">
        <v>488</v>
      </c>
      <c r="C1963" s="186" t="s">
        <v>101</v>
      </c>
      <c r="D1963" s="130">
        <v>11</v>
      </c>
      <c r="E1963" s="151">
        <v>2434</v>
      </c>
      <c r="F1963" s="130"/>
      <c r="G1963" s="138"/>
      <c r="H1963" s="130">
        <v>2434</v>
      </c>
      <c r="I1963" s="130">
        <v>97360</v>
      </c>
      <c r="J1963" s="130">
        <v>31205</v>
      </c>
      <c r="K1963" s="130">
        <v>11990</v>
      </c>
      <c r="L1963" s="138"/>
      <c r="M1963" s="130"/>
    </row>
    <row r="1964" spans="1:13" ht="14.25" hidden="1" customHeight="1" outlineLevel="1" x14ac:dyDescent="0.2">
      <c r="A1964" s="130">
        <v>98</v>
      </c>
      <c r="B1964" s="186" t="s">
        <v>488</v>
      </c>
      <c r="C1964" s="186" t="s">
        <v>101</v>
      </c>
      <c r="D1964" s="130">
        <v>12</v>
      </c>
      <c r="E1964" s="151">
        <v>2670</v>
      </c>
      <c r="F1964" s="130"/>
      <c r="G1964" s="138"/>
      <c r="H1964" s="130">
        <v>2670</v>
      </c>
      <c r="I1964" s="130">
        <v>106800</v>
      </c>
      <c r="J1964" s="130">
        <v>34231</v>
      </c>
      <c r="K1964" s="130">
        <v>13153</v>
      </c>
      <c r="L1964" s="138"/>
      <c r="M1964" s="130"/>
    </row>
    <row r="1965" spans="1:13" ht="14.25" hidden="1" customHeight="1" outlineLevel="1" x14ac:dyDescent="0.2">
      <c r="A1965" s="130">
        <v>98</v>
      </c>
      <c r="B1965" s="186" t="s">
        <v>488</v>
      </c>
      <c r="C1965" s="186" t="s">
        <v>102</v>
      </c>
      <c r="D1965" s="130">
        <v>1</v>
      </c>
      <c r="E1965" s="151">
        <v>2670</v>
      </c>
      <c r="F1965" s="130"/>
      <c r="G1965" s="138"/>
      <c r="H1965" s="130">
        <v>2670</v>
      </c>
      <c r="I1965" s="130">
        <v>106800</v>
      </c>
      <c r="J1965" s="130">
        <v>34231</v>
      </c>
      <c r="K1965" s="130">
        <v>13153</v>
      </c>
      <c r="L1965" s="138"/>
      <c r="M1965" s="130"/>
    </row>
    <row r="1966" spans="1:13" ht="14.25" hidden="1" customHeight="1" outlineLevel="1" x14ac:dyDescent="0.2">
      <c r="A1966" s="130">
        <v>98</v>
      </c>
      <c r="B1966" s="186" t="s">
        <v>488</v>
      </c>
      <c r="C1966" s="186" t="s">
        <v>102</v>
      </c>
      <c r="D1966" s="130">
        <v>2</v>
      </c>
      <c r="E1966" s="151">
        <v>2730</v>
      </c>
      <c r="F1966" s="130"/>
      <c r="G1966" s="138"/>
      <c r="H1966" s="130">
        <v>2730</v>
      </c>
      <c r="I1966" s="130">
        <v>109200</v>
      </c>
      <c r="J1966" s="130">
        <v>35000</v>
      </c>
      <c r="K1966" s="130">
        <v>13448</v>
      </c>
      <c r="L1966" s="138"/>
      <c r="M1966" s="130"/>
    </row>
    <row r="1967" spans="1:13" ht="14.25" hidden="1" customHeight="1" outlineLevel="1" x14ac:dyDescent="0.2">
      <c r="A1967" s="130">
        <v>98</v>
      </c>
      <c r="B1967" s="186" t="s">
        <v>488</v>
      </c>
      <c r="C1967" s="186" t="s">
        <v>102</v>
      </c>
      <c r="D1967" s="130">
        <v>3</v>
      </c>
      <c r="E1967" s="151">
        <v>2775</v>
      </c>
      <c r="F1967" s="130"/>
      <c r="G1967" s="138"/>
      <c r="H1967" s="130">
        <v>2775</v>
      </c>
      <c r="I1967" s="130">
        <v>111000</v>
      </c>
      <c r="J1967" s="130">
        <v>35577</v>
      </c>
      <c r="K1967" s="130">
        <v>13670</v>
      </c>
      <c r="L1967" s="138"/>
      <c r="M1967" s="130"/>
    </row>
    <row r="1968" spans="1:13" ht="14.25" hidden="1" customHeight="1" outlineLevel="1" x14ac:dyDescent="0.2">
      <c r="A1968" s="130">
        <v>98</v>
      </c>
      <c r="B1968" s="186" t="s">
        <v>488</v>
      </c>
      <c r="C1968" s="186" t="s">
        <v>102</v>
      </c>
      <c r="D1968" s="130">
        <v>4</v>
      </c>
      <c r="E1968" s="151">
        <v>2833</v>
      </c>
      <c r="F1968" s="130"/>
      <c r="G1968" s="138"/>
      <c r="H1968" s="130">
        <v>2833</v>
      </c>
      <c r="I1968" s="130">
        <v>113320</v>
      </c>
      <c r="J1968" s="130">
        <v>36321</v>
      </c>
      <c r="K1968" s="130">
        <v>13956</v>
      </c>
      <c r="L1968" s="138"/>
      <c r="M1968" s="130"/>
    </row>
    <row r="1969" spans="1:13" ht="14.25" hidden="1" customHeight="1" outlineLevel="1" x14ac:dyDescent="0.2">
      <c r="A1969" s="130">
        <v>98</v>
      </c>
      <c r="B1969" s="186" t="s">
        <v>488</v>
      </c>
      <c r="C1969" s="186" t="s">
        <v>102</v>
      </c>
      <c r="D1969" s="130">
        <v>5</v>
      </c>
      <c r="E1969" s="151">
        <v>2878</v>
      </c>
      <c r="F1969" s="130"/>
      <c r="G1969" s="138"/>
      <c r="H1969" s="130">
        <v>2878</v>
      </c>
      <c r="I1969" s="130">
        <v>115120</v>
      </c>
      <c r="J1969" s="130">
        <v>36897</v>
      </c>
      <c r="K1969" s="130">
        <v>14177</v>
      </c>
      <c r="L1969" s="138"/>
      <c r="M1969" s="130"/>
    </row>
    <row r="1970" spans="1:13" ht="14.25" hidden="1" customHeight="1" outlineLevel="1" x14ac:dyDescent="0.2">
      <c r="A1970" s="130">
        <v>98</v>
      </c>
      <c r="B1970" s="186" t="s">
        <v>488</v>
      </c>
      <c r="C1970" s="186" t="s">
        <v>102</v>
      </c>
      <c r="D1970" s="130">
        <v>6</v>
      </c>
      <c r="E1970" s="151">
        <v>2937</v>
      </c>
      <c r="F1970" s="130"/>
      <c r="G1970" s="138"/>
      <c r="H1970" s="130">
        <v>2937</v>
      </c>
      <c r="I1970" s="130">
        <v>117480</v>
      </c>
      <c r="J1970" s="130">
        <v>37654</v>
      </c>
      <c r="K1970" s="130">
        <v>14468</v>
      </c>
      <c r="L1970" s="138"/>
      <c r="M1970" s="130"/>
    </row>
    <row r="1971" spans="1:13" ht="14.25" hidden="1" customHeight="1" outlineLevel="1" x14ac:dyDescent="0.2">
      <c r="A1971" s="130">
        <v>98</v>
      </c>
      <c r="B1971" s="186" t="s">
        <v>488</v>
      </c>
      <c r="C1971" s="186" t="s">
        <v>102</v>
      </c>
      <c r="D1971" s="130">
        <v>7</v>
      </c>
      <c r="E1971" s="151">
        <v>2982</v>
      </c>
      <c r="F1971" s="130"/>
      <c r="G1971" s="138"/>
      <c r="H1971" s="130">
        <v>2982</v>
      </c>
      <c r="I1971" s="130">
        <v>119280</v>
      </c>
      <c r="J1971" s="130">
        <v>38231</v>
      </c>
      <c r="K1971" s="130">
        <v>14690</v>
      </c>
      <c r="L1971" s="138"/>
      <c r="M1971" s="130"/>
    </row>
    <row r="1972" spans="1:13" ht="14.25" hidden="1" customHeight="1" outlineLevel="1" x14ac:dyDescent="0.2">
      <c r="A1972" s="130">
        <v>98</v>
      </c>
      <c r="B1972" s="186" t="s">
        <v>488</v>
      </c>
      <c r="C1972" s="186" t="s">
        <v>102</v>
      </c>
      <c r="D1972" s="130">
        <v>8</v>
      </c>
      <c r="E1972" s="151">
        <v>3027</v>
      </c>
      <c r="F1972" s="130"/>
      <c r="G1972" s="138"/>
      <c r="H1972" s="130">
        <v>3027</v>
      </c>
      <c r="I1972" s="130">
        <v>121080</v>
      </c>
      <c r="J1972" s="130">
        <v>38808</v>
      </c>
      <c r="K1972" s="130">
        <v>14911</v>
      </c>
      <c r="L1972" s="138"/>
      <c r="M1972" s="130"/>
    </row>
    <row r="1973" spans="1:13" ht="14.25" hidden="1" customHeight="1" outlineLevel="1" x14ac:dyDescent="0.2">
      <c r="A1973" s="130">
        <v>98</v>
      </c>
      <c r="B1973" s="186" t="s">
        <v>488</v>
      </c>
      <c r="C1973" s="186" t="s">
        <v>102</v>
      </c>
      <c r="D1973" s="130">
        <v>9</v>
      </c>
      <c r="E1973" s="151">
        <v>3085</v>
      </c>
      <c r="F1973" s="130"/>
      <c r="G1973" s="138"/>
      <c r="H1973" s="130">
        <v>3085</v>
      </c>
      <c r="I1973" s="130">
        <v>123400</v>
      </c>
      <c r="J1973" s="130">
        <v>39551</v>
      </c>
      <c r="K1973" s="130">
        <v>15197</v>
      </c>
      <c r="L1973" s="138"/>
      <c r="M1973" s="130"/>
    </row>
    <row r="1974" spans="1:13" ht="14.25" hidden="1" customHeight="1" outlineLevel="1" x14ac:dyDescent="0.2">
      <c r="A1974" s="130">
        <v>98</v>
      </c>
      <c r="B1974" s="186" t="s">
        <v>488</v>
      </c>
      <c r="C1974" s="186" t="s">
        <v>102</v>
      </c>
      <c r="D1974" s="130">
        <v>10</v>
      </c>
      <c r="E1974" s="151">
        <v>3129</v>
      </c>
      <c r="F1974" s="130"/>
      <c r="G1974" s="138"/>
      <c r="H1974" s="130">
        <v>3129</v>
      </c>
      <c r="I1974" s="130">
        <v>125160</v>
      </c>
      <c r="J1974" s="130">
        <v>40115</v>
      </c>
      <c r="K1974" s="130">
        <v>15414</v>
      </c>
      <c r="L1974" s="138"/>
      <c r="M1974" s="130"/>
    </row>
    <row r="1975" spans="1:13" ht="14.25" hidden="1" customHeight="1" outlineLevel="1" x14ac:dyDescent="0.2">
      <c r="A1975" s="130">
        <v>98</v>
      </c>
      <c r="B1975" s="186" t="s">
        <v>488</v>
      </c>
      <c r="C1975" s="186" t="s">
        <v>102</v>
      </c>
      <c r="D1975" s="130">
        <v>11</v>
      </c>
      <c r="E1975" s="151">
        <v>3190</v>
      </c>
      <c r="F1975" s="130"/>
      <c r="G1975" s="138"/>
      <c r="H1975" s="130">
        <v>3190</v>
      </c>
      <c r="I1975" s="130">
        <v>127600</v>
      </c>
      <c r="J1975" s="130">
        <v>40897</v>
      </c>
      <c r="K1975" s="130">
        <v>15714</v>
      </c>
      <c r="L1975" s="138"/>
      <c r="M1975" s="130"/>
    </row>
    <row r="1976" spans="1:13" ht="14.25" hidden="1" customHeight="1" outlineLevel="1" x14ac:dyDescent="0.2">
      <c r="A1976" s="130">
        <v>98</v>
      </c>
      <c r="B1976" s="186" t="s">
        <v>488</v>
      </c>
      <c r="C1976" s="186" t="s">
        <v>102</v>
      </c>
      <c r="D1976" s="130">
        <v>12</v>
      </c>
      <c r="E1976" s="151">
        <v>3234</v>
      </c>
      <c r="F1976" s="130"/>
      <c r="G1976" s="138"/>
      <c r="H1976" s="130">
        <v>3234</v>
      </c>
      <c r="I1976" s="130">
        <v>129360</v>
      </c>
      <c r="J1976" s="130">
        <v>41462</v>
      </c>
      <c r="K1976" s="130">
        <v>15931</v>
      </c>
      <c r="L1976" s="138"/>
      <c r="M1976" s="130"/>
    </row>
    <row r="1977" spans="1:13" ht="14.25" hidden="1" customHeight="1" outlineLevel="1" x14ac:dyDescent="0.2">
      <c r="A1977" s="130">
        <v>98</v>
      </c>
      <c r="B1977" s="186" t="s">
        <v>488</v>
      </c>
      <c r="C1977" s="186" t="s">
        <v>103</v>
      </c>
      <c r="D1977" s="130">
        <v>1</v>
      </c>
      <c r="E1977" s="151">
        <v>3396</v>
      </c>
      <c r="F1977" s="130"/>
      <c r="G1977" s="138"/>
      <c r="H1977" s="130">
        <v>3396</v>
      </c>
      <c r="I1977" s="130">
        <v>135840</v>
      </c>
      <c r="J1977" s="130">
        <v>43538</v>
      </c>
      <c r="K1977" s="130">
        <v>16729</v>
      </c>
      <c r="L1977" s="138"/>
      <c r="M1977" s="130"/>
    </row>
    <row r="1978" spans="1:13" ht="14.25" customHeight="1" collapsed="1" x14ac:dyDescent="0.2">
      <c r="A1978" s="128">
        <v>101</v>
      </c>
      <c r="B1978" s="185" t="s">
        <v>489</v>
      </c>
      <c r="C1978" s="185" t="s">
        <v>101</v>
      </c>
      <c r="D1978" s="128">
        <v>1</v>
      </c>
      <c r="E1978" s="128">
        <v>107</v>
      </c>
      <c r="F1978" s="128"/>
      <c r="G1978" s="137"/>
      <c r="H1978" s="128">
        <v>214</v>
      </c>
      <c r="I1978" s="128">
        <v>34240</v>
      </c>
      <c r="J1978" s="128">
        <v>3305</v>
      </c>
      <c r="K1978" s="128">
        <v>1466</v>
      </c>
      <c r="L1978" s="137"/>
      <c r="M1978" s="128"/>
    </row>
    <row r="1979" spans="1:13" ht="14.25" hidden="1" customHeight="1" outlineLevel="1" x14ac:dyDescent="0.2">
      <c r="A1979" s="130">
        <v>101</v>
      </c>
      <c r="B1979" s="186" t="s">
        <v>489</v>
      </c>
      <c r="C1979" s="186" t="s">
        <v>101</v>
      </c>
      <c r="D1979" s="130">
        <v>2</v>
      </c>
      <c r="E1979" s="130">
        <v>118</v>
      </c>
      <c r="F1979" s="130"/>
      <c r="G1979" s="138"/>
      <c r="H1979" s="130">
        <v>236</v>
      </c>
      <c r="I1979" s="130">
        <v>37760</v>
      </c>
      <c r="J1979" s="130">
        <v>3645</v>
      </c>
      <c r="K1979" s="130">
        <v>1616</v>
      </c>
      <c r="L1979" s="138"/>
      <c r="M1979" s="130"/>
    </row>
    <row r="1980" spans="1:13" ht="14.25" hidden="1" customHeight="1" outlineLevel="1" x14ac:dyDescent="0.2">
      <c r="A1980" s="130">
        <v>101</v>
      </c>
      <c r="B1980" s="186" t="s">
        <v>489</v>
      </c>
      <c r="C1980" s="186" t="s">
        <v>101</v>
      </c>
      <c r="D1980" s="130">
        <v>3</v>
      </c>
      <c r="E1980" s="130">
        <v>130</v>
      </c>
      <c r="F1980" s="130"/>
      <c r="G1980" s="138"/>
      <c r="H1980" s="130">
        <v>260</v>
      </c>
      <c r="I1980" s="130">
        <v>41600</v>
      </c>
      <c r="J1980" s="130">
        <v>4015</v>
      </c>
      <c r="K1980" s="130">
        <v>1781</v>
      </c>
      <c r="L1980" s="138"/>
      <c r="M1980" s="130"/>
    </row>
    <row r="1981" spans="1:13" ht="14.25" hidden="1" customHeight="1" outlineLevel="1" x14ac:dyDescent="0.2">
      <c r="A1981" s="130">
        <v>101</v>
      </c>
      <c r="B1981" s="186" t="s">
        <v>489</v>
      </c>
      <c r="C1981" s="186" t="s">
        <v>101</v>
      </c>
      <c r="D1981" s="130">
        <v>4</v>
      </c>
      <c r="E1981" s="130">
        <v>143</v>
      </c>
      <c r="F1981" s="130"/>
      <c r="G1981" s="138"/>
      <c r="H1981" s="130">
        <v>286</v>
      </c>
      <c r="I1981" s="130">
        <v>45760</v>
      </c>
      <c r="J1981" s="130">
        <v>4417</v>
      </c>
      <c r="K1981" s="130">
        <v>1959</v>
      </c>
      <c r="L1981" s="138"/>
      <c r="M1981" s="130"/>
    </row>
    <row r="1982" spans="1:13" ht="14.25" hidden="1" customHeight="1" outlineLevel="1" x14ac:dyDescent="0.2">
      <c r="A1982" s="130">
        <v>101</v>
      </c>
      <c r="B1982" s="186" t="s">
        <v>489</v>
      </c>
      <c r="C1982" s="186" t="s">
        <v>101</v>
      </c>
      <c r="D1982" s="130">
        <v>5</v>
      </c>
      <c r="E1982" s="130">
        <v>157</v>
      </c>
      <c r="F1982" s="130"/>
      <c r="G1982" s="138"/>
      <c r="H1982" s="130">
        <v>314</v>
      </c>
      <c r="I1982" s="130">
        <v>50240</v>
      </c>
      <c r="J1982" s="130">
        <v>4849</v>
      </c>
      <c r="K1982" s="130">
        <v>2151</v>
      </c>
      <c r="L1982" s="138"/>
      <c r="M1982" s="130"/>
    </row>
    <row r="1983" spans="1:13" ht="14.25" hidden="1" customHeight="1" outlineLevel="1" x14ac:dyDescent="0.2">
      <c r="A1983" s="130">
        <v>101</v>
      </c>
      <c r="B1983" s="186" t="s">
        <v>489</v>
      </c>
      <c r="C1983" s="186" t="s">
        <v>101</v>
      </c>
      <c r="D1983" s="130">
        <v>6</v>
      </c>
      <c r="E1983" s="130">
        <v>173</v>
      </c>
      <c r="F1983" s="130"/>
      <c r="G1983" s="138"/>
      <c r="H1983" s="130">
        <v>346</v>
      </c>
      <c r="I1983" s="130">
        <v>55360</v>
      </c>
      <c r="J1983" s="130">
        <v>5344</v>
      </c>
      <c r="K1983" s="130">
        <v>2370</v>
      </c>
      <c r="L1983" s="138"/>
      <c r="M1983" s="130"/>
    </row>
    <row r="1984" spans="1:13" ht="14.25" hidden="1" customHeight="1" outlineLevel="1" x14ac:dyDescent="0.2">
      <c r="A1984" s="130">
        <v>101</v>
      </c>
      <c r="B1984" s="186" t="s">
        <v>489</v>
      </c>
      <c r="C1984" s="186" t="s">
        <v>101</v>
      </c>
      <c r="D1984" s="130">
        <v>7</v>
      </c>
      <c r="E1984" s="130">
        <v>190</v>
      </c>
      <c r="F1984" s="130"/>
      <c r="G1984" s="138"/>
      <c r="H1984" s="130">
        <v>380</v>
      </c>
      <c r="I1984" s="130">
        <v>60800</v>
      </c>
      <c r="J1984" s="130">
        <v>5869</v>
      </c>
      <c r="K1984" s="130">
        <v>2603</v>
      </c>
      <c r="L1984" s="138"/>
      <c r="M1984" s="130"/>
    </row>
    <row r="1985" spans="1:13" ht="14.25" hidden="1" customHeight="1" outlineLevel="1" x14ac:dyDescent="0.2">
      <c r="A1985" s="130">
        <v>101</v>
      </c>
      <c r="B1985" s="186" t="s">
        <v>489</v>
      </c>
      <c r="C1985" s="186" t="s">
        <v>101</v>
      </c>
      <c r="D1985" s="130">
        <v>8</v>
      </c>
      <c r="E1985" s="130">
        <v>209</v>
      </c>
      <c r="F1985" s="130"/>
      <c r="G1985" s="138"/>
      <c r="H1985" s="130">
        <v>418</v>
      </c>
      <c r="I1985" s="130">
        <v>66880</v>
      </c>
      <c r="J1985" s="130">
        <v>6456</v>
      </c>
      <c r="K1985" s="130">
        <v>2863</v>
      </c>
      <c r="L1985" s="138"/>
      <c r="M1985" s="130"/>
    </row>
    <row r="1986" spans="1:13" ht="14.25" hidden="1" customHeight="1" outlineLevel="1" x14ac:dyDescent="0.2">
      <c r="A1986" s="130">
        <v>101</v>
      </c>
      <c r="B1986" s="186" t="s">
        <v>489</v>
      </c>
      <c r="C1986" s="186" t="s">
        <v>101</v>
      </c>
      <c r="D1986" s="130">
        <v>9</v>
      </c>
      <c r="E1986" s="130">
        <v>230</v>
      </c>
      <c r="F1986" s="130"/>
      <c r="G1986" s="138"/>
      <c r="H1986" s="130">
        <v>460</v>
      </c>
      <c r="I1986" s="130">
        <v>73600</v>
      </c>
      <c r="J1986" s="130">
        <v>7104</v>
      </c>
      <c r="K1986" s="130">
        <v>3151</v>
      </c>
      <c r="L1986" s="138"/>
      <c r="M1986" s="130"/>
    </row>
    <row r="1987" spans="1:13" ht="14.25" hidden="1" customHeight="1" outlineLevel="1" x14ac:dyDescent="0.2">
      <c r="A1987" s="130">
        <v>101</v>
      </c>
      <c r="B1987" s="186" t="s">
        <v>489</v>
      </c>
      <c r="C1987" s="186" t="s">
        <v>101</v>
      </c>
      <c r="D1987" s="130">
        <v>10</v>
      </c>
      <c r="E1987" s="130">
        <v>253</v>
      </c>
      <c r="F1987" s="130"/>
      <c r="G1987" s="138"/>
      <c r="H1987" s="130">
        <v>506</v>
      </c>
      <c r="I1987" s="130">
        <v>80960</v>
      </c>
      <c r="J1987" s="130">
        <v>7815</v>
      </c>
      <c r="K1987" s="130">
        <v>3466</v>
      </c>
      <c r="L1987" s="138"/>
      <c r="M1987" s="130"/>
    </row>
    <row r="1988" spans="1:13" ht="14.25" hidden="1" customHeight="1" outlineLevel="1" x14ac:dyDescent="0.2">
      <c r="A1988" s="130">
        <v>101</v>
      </c>
      <c r="B1988" s="186" t="s">
        <v>489</v>
      </c>
      <c r="C1988" s="186" t="s">
        <v>101</v>
      </c>
      <c r="D1988" s="130">
        <v>11</v>
      </c>
      <c r="E1988" s="130">
        <v>278</v>
      </c>
      <c r="F1988" s="130"/>
      <c r="G1988" s="138"/>
      <c r="H1988" s="130">
        <v>556</v>
      </c>
      <c r="I1988" s="130">
        <v>88960</v>
      </c>
      <c r="J1988" s="130">
        <v>8587</v>
      </c>
      <c r="K1988" s="130">
        <v>3808</v>
      </c>
      <c r="L1988" s="138"/>
      <c r="M1988" s="130"/>
    </row>
    <row r="1989" spans="1:13" ht="14.25" hidden="1" customHeight="1" outlineLevel="1" x14ac:dyDescent="0.2">
      <c r="A1989" s="130">
        <v>101</v>
      </c>
      <c r="B1989" s="186" t="s">
        <v>489</v>
      </c>
      <c r="C1989" s="186" t="s">
        <v>101</v>
      </c>
      <c r="D1989" s="130">
        <v>12</v>
      </c>
      <c r="E1989" s="130">
        <v>305</v>
      </c>
      <c r="F1989" s="130"/>
      <c r="G1989" s="138"/>
      <c r="H1989" s="130">
        <v>610</v>
      </c>
      <c r="I1989" s="130">
        <v>97600</v>
      </c>
      <c r="J1989" s="130">
        <v>9421</v>
      </c>
      <c r="K1989" s="130">
        <v>4178</v>
      </c>
      <c r="L1989" s="138"/>
      <c r="M1989" s="130"/>
    </row>
    <row r="1990" spans="1:13" ht="14.25" hidden="1" customHeight="1" outlineLevel="1" x14ac:dyDescent="0.2">
      <c r="A1990" s="130">
        <v>101</v>
      </c>
      <c r="B1990" s="186" t="s">
        <v>489</v>
      </c>
      <c r="C1990" s="186" t="s">
        <v>102</v>
      </c>
      <c r="D1990" s="130">
        <v>1</v>
      </c>
      <c r="E1990" s="130">
        <v>366</v>
      </c>
      <c r="F1990" s="130"/>
      <c r="G1990" s="138"/>
      <c r="H1990" s="130">
        <v>732</v>
      </c>
      <c r="I1990" s="130">
        <v>117120</v>
      </c>
      <c r="J1990" s="130">
        <v>11305</v>
      </c>
      <c r="K1990" s="130">
        <v>5014</v>
      </c>
      <c r="L1990" s="138"/>
      <c r="M1990" s="130"/>
    </row>
    <row r="1991" spans="1:13" ht="14.25" hidden="1" customHeight="1" outlineLevel="1" x14ac:dyDescent="0.2">
      <c r="A1991" s="130">
        <v>101</v>
      </c>
      <c r="B1991" s="186" t="s">
        <v>489</v>
      </c>
      <c r="C1991" s="186" t="s">
        <v>102</v>
      </c>
      <c r="D1991" s="130">
        <v>2</v>
      </c>
      <c r="E1991" s="130">
        <v>305</v>
      </c>
      <c r="F1991" s="130"/>
      <c r="G1991" s="138"/>
      <c r="H1991" s="130">
        <v>610</v>
      </c>
      <c r="I1991" s="130">
        <v>97600</v>
      </c>
      <c r="J1991" s="130">
        <v>9421</v>
      </c>
      <c r="K1991" s="130">
        <v>4178</v>
      </c>
      <c r="L1991" s="138"/>
      <c r="M1991" s="130"/>
    </row>
    <row r="1992" spans="1:13" ht="14.25" hidden="1" customHeight="1" outlineLevel="1" x14ac:dyDescent="0.2">
      <c r="A1992" s="130">
        <v>101</v>
      </c>
      <c r="B1992" s="186" t="s">
        <v>489</v>
      </c>
      <c r="C1992" s="186" t="s">
        <v>102</v>
      </c>
      <c r="D1992" s="130">
        <v>3</v>
      </c>
      <c r="E1992" s="130">
        <v>311</v>
      </c>
      <c r="F1992" s="130"/>
      <c r="G1992" s="138"/>
      <c r="H1992" s="130">
        <v>622</v>
      </c>
      <c r="I1992" s="130">
        <v>99520</v>
      </c>
      <c r="J1992" s="130">
        <v>9606</v>
      </c>
      <c r="K1992" s="130">
        <v>4260</v>
      </c>
      <c r="L1992" s="138"/>
      <c r="M1992" s="130"/>
    </row>
    <row r="1993" spans="1:13" ht="14.25" hidden="1" customHeight="1" outlineLevel="1" x14ac:dyDescent="0.2">
      <c r="A1993" s="130">
        <v>101</v>
      </c>
      <c r="B1993" s="186" t="s">
        <v>489</v>
      </c>
      <c r="C1993" s="186" t="s">
        <v>102</v>
      </c>
      <c r="D1993" s="130">
        <v>4</v>
      </c>
      <c r="E1993" s="130">
        <v>320</v>
      </c>
      <c r="F1993" s="130"/>
      <c r="G1993" s="138"/>
      <c r="H1993" s="130">
        <v>640</v>
      </c>
      <c r="I1993" s="130">
        <v>102400</v>
      </c>
      <c r="J1993" s="130">
        <v>9884</v>
      </c>
      <c r="K1993" s="130">
        <v>4384</v>
      </c>
      <c r="L1993" s="138"/>
      <c r="M1993" s="130"/>
    </row>
    <row r="1994" spans="1:13" ht="14.25" hidden="1" customHeight="1" outlineLevel="1" x14ac:dyDescent="0.2">
      <c r="A1994" s="130">
        <v>101</v>
      </c>
      <c r="B1994" s="186" t="s">
        <v>489</v>
      </c>
      <c r="C1994" s="186" t="s">
        <v>102</v>
      </c>
      <c r="D1994" s="130">
        <v>5</v>
      </c>
      <c r="E1994" s="130">
        <v>326</v>
      </c>
      <c r="F1994" s="130"/>
      <c r="G1994" s="138"/>
      <c r="H1994" s="130">
        <v>652</v>
      </c>
      <c r="I1994" s="130">
        <v>104320</v>
      </c>
      <c r="J1994" s="130">
        <v>10069</v>
      </c>
      <c r="K1994" s="130">
        <v>4466</v>
      </c>
      <c r="L1994" s="138"/>
      <c r="M1994" s="130"/>
    </row>
    <row r="1995" spans="1:13" ht="14.25" hidden="1" customHeight="1" outlineLevel="1" x14ac:dyDescent="0.2">
      <c r="A1995" s="130">
        <v>101</v>
      </c>
      <c r="B1995" s="186" t="s">
        <v>489</v>
      </c>
      <c r="C1995" s="186" t="s">
        <v>102</v>
      </c>
      <c r="D1995" s="130">
        <v>6</v>
      </c>
      <c r="E1995" s="130">
        <v>332</v>
      </c>
      <c r="F1995" s="130"/>
      <c r="G1995" s="138"/>
      <c r="H1995" s="130">
        <v>664</v>
      </c>
      <c r="I1995" s="130">
        <v>106240</v>
      </c>
      <c r="J1995" s="130">
        <v>10255</v>
      </c>
      <c r="K1995" s="130">
        <v>4548</v>
      </c>
      <c r="L1995" s="138"/>
      <c r="M1995" s="130"/>
    </row>
    <row r="1996" spans="1:13" ht="14.25" hidden="1" customHeight="1" outlineLevel="1" x14ac:dyDescent="0.2">
      <c r="A1996" s="130">
        <v>101</v>
      </c>
      <c r="B1996" s="186" t="s">
        <v>489</v>
      </c>
      <c r="C1996" s="186" t="s">
        <v>102</v>
      </c>
      <c r="D1996" s="130">
        <v>7</v>
      </c>
      <c r="E1996" s="130">
        <v>339</v>
      </c>
      <c r="F1996" s="130"/>
      <c r="G1996" s="138"/>
      <c r="H1996" s="130">
        <v>678</v>
      </c>
      <c r="I1996" s="130">
        <v>108480</v>
      </c>
      <c r="J1996" s="130">
        <v>10471</v>
      </c>
      <c r="K1996" s="130">
        <v>4644</v>
      </c>
      <c r="L1996" s="138"/>
      <c r="M1996" s="130"/>
    </row>
    <row r="1997" spans="1:13" ht="14.25" hidden="1" customHeight="1" outlineLevel="1" x14ac:dyDescent="0.2">
      <c r="A1997" s="130">
        <v>101</v>
      </c>
      <c r="B1997" s="186" t="s">
        <v>489</v>
      </c>
      <c r="C1997" s="186" t="s">
        <v>102</v>
      </c>
      <c r="D1997" s="130">
        <v>8</v>
      </c>
      <c r="E1997" s="130">
        <v>348</v>
      </c>
      <c r="F1997" s="130"/>
      <c r="G1997" s="138"/>
      <c r="H1997" s="130">
        <v>696</v>
      </c>
      <c r="I1997" s="130">
        <v>111360</v>
      </c>
      <c r="J1997" s="130">
        <v>10749</v>
      </c>
      <c r="K1997" s="130">
        <v>4767</v>
      </c>
      <c r="L1997" s="138"/>
      <c r="M1997" s="130"/>
    </row>
    <row r="1998" spans="1:13" ht="14.25" hidden="1" customHeight="1" outlineLevel="1" x14ac:dyDescent="0.2">
      <c r="A1998" s="130">
        <v>101</v>
      </c>
      <c r="B1998" s="186" t="s">
        <v>489</v>
      </c>
      <c r="C1998" s="186" t="s">
        <v>102</v>
      </c>
      <c r="D1998" s="130">
        <v>9</v>
      </c>
      <c r="E1998" s="130">
        <v>351</v>
      </c>
      <c r="F1998" s="130"/>
      <c r="G1998" s="138"/>
      <c r="H1998" s="130">
        <v>702</v>
      </c>
      <c r="I1998" s="130">
        <v>112320</v>
      </c>
      <c r="J1998" s="130">
        <v>10842</v>
      </c>
      <c r="K1998" s="130">
        <v>4808</v>
      </c>
      <c r="L1998" s="138"/>
      <c r="M1998" s="130"/>
    </row>
    <row r="1999" spans="1:13" ht="14.25" hidden="1" customHeight="1" outlineLevel="1" x14ac:dyDescent="0.2">
      <c r="A1999" s="130">
        <v>101</v>
      </c>
      <c r="B1999" s="186" t="s">
        <v>489</v>
      </c>
      <c r="C1999" s="186" t="s">
        <v>102</v>
      </c>
      <c r="D1999" s="130">
        <v>10</v>
      </c>
      <c r="E1999" s="130">
        <v>354</v>
      </c>
      <c r="F1999" s="130"/>
      <c r="G1999" s="138"/>
      <c r="H1999" s="130">
        <v>708</v>
      </c>
      <c r="I1999" s="130">
        <v>113280</v>
      </c>
      <c r="J1999" s="130">
        <v>10934</v>
      </c>
      <c r="K1999" s="130">
        <v>4849</v>
      </c>
      <c r="L1999" s="138"/>
      <c r="M1999" s="130"/>
    </row>
    <row r="2000" spans="1:13" ht="14.25" hidden="1" customHeight="1" outlineLevel="1" x14ac:dyDescent="0.2">
      <c r="A2000" s="130">
        <v>101</v>
      </c>
      <c r="B2000" s="186" t="s">
        <v>489</v>
      </c>
      <c r="C2000" s="186" t="s">
        <v>102</v>
      </c>
      <c r="D2000" s="130">
        <v>11</v>
      </c>
      <c r="E2000" s="130">
        <v>360</v>
      </c>
      <c r="F2000" s="130"/>
      <c r="G2000" s="138"/>
      <c r="H2000" s="130">
        <v>720</v>
      </c>
      <c r="I2000" s="130">
        <v>115200</v>
      </c>
      <c r="J2000" s="130">
        <v>11120</v>
      </c>
      <c r="K2000" s="130">
        <v>4932</v>
      </c>
      <c r="L2000" s="138"/>
      <c r="M2000" s="130"/>
    </row>
    <row r="2001" spans="1:13" ht="14.25" hidden="1" customHeight="1" outlineLevel="1" x14ac:dyDescent="0.2">
      <c r="A2001" s="130">
        <v>101</v>
      </c>
      <c r="B2001" s="186" t="s">
        <v>489</v>
      </c>
      <c r="C2001" s="186" t="s">
        <v>102</v>
      </c>
      <c r="D2001" s="130">
        <v>12</v>
      </c>
      <c r="E2001" s="130">
        <v>363</v>
      </c>
      <c r="F2001" s="130"/>
      <c r="G2001" s="138"/>
      <c r="H2001" s="130">
        <v>726</v>
      </c>
      <c r="I2001" s="130">
        <v>116160</v>
      </c>
      <c r="J2001" s="130">
        <v>11212</v>
      </c>
      <c r="K2001" s="130">
        <v>4973</v>
      </c>
      <c r="L2001" s="138"/>
      <c r="M2001" s="130"/>
    </row>
    <row r="2002" spans="1:13" ht="14.25" hidden="1" customHeight="1" outlineLevel="1" x14ac:dyDescent="0.2">
      <c r="A2002" s="130">
        <v>101</v>
      </c>
      <c r="B2002" s="186" t="s">
        <v>489</v>
      </c>
      <c r="C2002" s="186" t="s">
        <v>103</v>
      </c>
      <c r="D2002" s="130">
        <v>1</v>
      </c>
      <c r="E2002" s="130">
        <v>384</v>
      </c>
      <c r="F2002" s="130"/>
      <c r="G2002" s="138"/>
      <c r="H2002" s="130">
        <v>768</v>
      </c>
      <c r="I2002" s="130">
        <v>122880</v>
      </c>
      <c r="J2002" s="130">
        <v>11861</v>
      </c>
      <c r="K2002" s="130">
        <v>5260</v>
      </c>
      <c r="L2002" s="138"/>
      <c r="M2002" s="130"/>
    </row>
    <row r="2003" spans="1:13" ht="14.25" customHeight="1" collapsed="1" x14ac:dyDescent="0.2">
      <c r="A2003" s="128">
        <v>102</v>
      </c>
      <c r="B2003" s="185" t="s">
        <v>490</v>
      </c>
      <c r="C2003" s="185" t="s">
        <v>101</v>
      </c>
      <c r="D2003" s="128">
        <v>1</v>
      </c>
      <c r="E2003" s="128">
        <v>137</v>
      </c>
      <c r="F2003" s="128"/>
      <c r="G2003" s="137"/>
      <c r="H2003" s="128">
        <v>274</v>
      </c>
      <c r="I2003" s="128">
        <v>43840</v>
      </c>
      <c r="J2003" s="128">
        <v>4232</v>
      </c>
      <c r="K2003" s="128">
        <v>1877</v>
      </c>
      <c r="L2003" s="137"/>
      <c r="M2003" s="128"/>
    </row>
    <row r="2004" spans="1:13" ht="14.25" hidden="1" customHeight="1" outlineLevel="1" x14ac:dyDescent="0.2">
      <c r="A2004" s="130">
        <v>102</v>
      </c>
      <c r="B2004" s="186" t="s">
        <v>490</v>
      </c>
      <c r="C2004" s="186" t="s">
        <v>101</v>
      </c>
      <c r="D2004" s="130">
        <v>2</v>
      </c>
      <c r="E2004" s="130">
        <v>150</v>
      </c>
      <c r="F2004" s="130"/>
      <c r="G2004" s="138"/>
      <c r="H2004" s="130">
        <v>300</v>
      </c>
      <c r="I2004" s="130">
        <v>48000</v>
      </c>
      <c r="J2004" s="130">
        <v>4633</v>
      </c>
      <c r="K2004" s="130">
        <v>2055</v>
      </c>
      <c r="L2004" s="138"/>
      <c r="M2004" s="130"/>
    </row>
    <row r="2005" spans="1:13" ht="14.25" hidden="1" customHeight="1" outlineLevel="1" x14ac:dyDescent="0.2">
      <c r="A2005" s="130">
        <v>102</v>
      </c>
      <c r="B2005" s="186" t="s">
        <v>490</v>
      </c>
      <c r="C2005" s="186" t="s">
        <v>101</v>
      </c>
      <c r="D2005" s="130">
        <v>3</v>
      </c>
      <c r="E2005" s="130">
        <v>165</v>
      </c>
      <c r="F2005" s="130"/>
      <c r="G2005" s="138"/>
      <c r="H2005" s="130">
        <v>330</v>
      </c>
      <c r="I2005" s="130">
        <v>52800</v>
      </c>
      <c r="J2005" s="130">
        <v>5097</v>
      </c>
      <c r="K2005" s="130">
        <v>2260</v>
      </c>
      <c r="L2005" s="138"/>
      <c r="M2005" s="130"/>
    </row>
    <row r="2006" spans="1:13" ht="14.25" hidden="1" customHeight="1" outlineLevel="1" x14ac:dyDescent="0.2">
      <c r="A2006" s="130">
        <v>102</v>
      </c>
      <c r="B2006" s="186" t="s">
        <v>490</v>
      </c>
      <c r="C2006" s="186" t="s">
        <v>101</v>
      </c>
      <c r="D2006" s="130">
        <v>4</v>
      </c>
      <c r="E2006" s="130">
        <v>181</v>
      </c>
      <c r="F2006" s="130"/>
      <c r="G2006" s="138"/>
      <c r="H2006" s="130">
        <v>362</v>
      </c>
      <c r="I2006" s="130">
        <v>57920</v>
      </c>
      <c r="J2006" s="130">
        <v>5591</v>
      </c>
      <c r="K2006" s="130">
        <v>2479</v>
      </c>
      <c r="L2006" s="138"/>
      <c r="M2006" s="130"/>
    </row>
    <row r="2007" spans="1:13" ht="14.25" hidden="1" customHeight="1" outlineLevel="1" x14ac:dyDescent="0.2">
      <c r="A2007" s="130">
        <v>102</v>
      </c>
      <c r="B2007" s="186" t="s">
        <v>490</v>
      </c>
      <c r="C2007" s="186" t="s">
        <v>101</v>
      </c>
      <c r="D2007" s="130">
        <v>5</v>
      </c>
      <c r="E2007" s="130">
        <v>199</v>
      </c>
      <c r="F2007" s="130"/>
      <c r="G2007" s="138"/>
      <c r="H2007" s="130">
        <v>398</v>
      </c>
      <c r="I2007" s="130">
        <v>63680</v>
      </c>
      <c r="J2007" s="130">
        <v>6147</v>
      </c>
      <c r="K2007" s="130">
        <v>2726</v>
      </c>
      <c r="L2007" s="138"/>
      <c r="M2007" s="130"/>
    </row>
    <row r="2008" spans="1:13" ht="14.25" hidden="1" customHeight="1" outlineLevel="1" x14ac:dyDescent="0.2">
      <c r="A2008" s="130">
        <v>102</v>
      </c>
      <c r="B2008" s="186" t="s">
        <v>490</v>
      </c>
      <c r="C2008" s="186" t="s">
        <v>101</v>
      </c>
      <c r="D2008" s="130">
        <v>6</v>
      </c>
      <c r="E2008" s="130">
        <v>219</v>
      </c>
      <c r="F2008" s="130"/>
      <c r="G2008" s="138"/>
      <c r="H2008" s="130">
        <v>438</v>
      </c>
      <c r="I2008" s="130">
        <v>70080</v>
      </c>
      <c r="J2008" s="130">
        <v>6764</v>
      </c>
      <c r="K2008" s="130">
        <v>3000</v>
      </c>
      <c r="L2008" s="138"/>
      <c r="M2008" s="130"/>
    </row>
    <row r="2009" spans="1:13" ht="14.25" hidden="1" customHeight="1" outlineLevel="1" x14ac:dyDescent="0.2">
      <c r="A2009" s="130">
        <v>102</v>
      </c>
      <c r="B2009" s="186" t="s">
        <v>490</v>
      </c>
      <c r="C2009" s="186" t="s">
        <v>101</v>
      </c>
      <c r="D2009" s="130">
        <v>7</v>
      </c>
      <c r="E2009" s="130">
        <v>241</v>
      </c>
      <c r="F2009" s="130"/>
      <c r="G2009" s="138"/>
      <c r="H2009" s="130">
        <v>482</v>
      </c>
      <c r="I2009" s="130">
        <v>77120</v>
      </c>
      <c r="J2009" s="130">
        <v>7444</v>
      </c>
      <c r="K2009" s="130">
        <v>3301</v>
      </c>
      <c r="L2009" s="138"/>
      <c r="M2009" s="130"/>
    </row>
    <row r="2010" spans="1:13" ht="14.25" hidden="1" customHeight="1" outlineLevel="1" x14ac:dyDescent="0.2">
      <c r="A2010" s="130">
        <v>102</v>
      </c>
      <c r="B2010" s="186" t="s">
        <v>490</v>
      </c>
      <c r="C2010" s="186" t="s">
        <v>101</v>
      </c>
      <c r="D2010" s="130">
        <v>8</v>
      </c>
      <c r="E2010" s="130">
        <v>265</v>
      </c>
      <c r="F2010" s="130"/>
      <c r="G2010" s="138"/>
      <c r="H2010" s="130">
        <v>530</v>
      </c>
      <c r="I2010" s="130">
        <v>84800</v>
      </c>
      <c r="J2010" s="130">
        <v>8185</v>
      </c>
      <c r="K2010" s="130">
        <v>3630</v>
      </c>
      <c r="L2010" s="138"/>
      <c r="M2010" s="130"/>
    </row>
    <row r="2011" spans="1:13" ht="14.25" hidden="1" customHeight="1" outlineLevel="1" x14ac:dyDescent="0.2">
      <c r="A2011" s="130">
        <v>102</v>
      </c>
      <c r="B2011" s="186" t="s">
        <v>490</v>
      </c>
      <c r="C2011" s="186" t="s">
        <v>101</v>
      </c>
      <c r="D2011" s="130">
        <v>9</v>
      </c>
      <c r="E2011" s="130">
        <v>291</v>
      </c>
      <c r="F2011" s="130"/>
      <c r="G2011" s="138"/>
      <c r="H2011" s="130">
        <v>582</v>
      </c>
      <c r="I2011" s="130">
        <v>93120</v>
      </c>
      <c r="J2011" s="130">
        <v>8988</v>
      </c>
      <c r="K2011" s="130">
        <v>3986</v>
      </c>
      <c r="L2011" s="138"/>
      <c r="M2011" s="130"/>
    </row>
    <row r="2012" spans="1:13" ht="14.25" hidden="1" customHeight="1" outlineLevel="1" x14ac:dyDescent="0.2">
      <c r="A2012" s="130">
        <v>102</v>
      </c>
      <c r="B2012" s="186" t="s">
        <v>490</v>
      </c>
      <c r="C2012" s="186" t="s">
        <v>101</v>
      </c>
      <c r="D2012" s="130">
        <v>10</v>
      </c>
      <c r="E2012" s="130">
        <v>320</v>
      </c>
      <c r="F2012" s="130"/>
      <c r="G2012" s="138"/>
      <c r="H2012" s="130">
        <v>640</v>
      </c>
      <c r="I2012" s="130">
        <v>102400</v>
      </c>
      <c r="J2012" s="130">
        <v>9884</v>
      </c>
      <c r="K2012" s="130">
        <v>4384</v>
      </c>
      <c r="L2012" s="138"/>
      <c r="M2012" s="130"/>
    </row>
    <row r="2013" spans="1:13" ht="14.25" hidden="1" customHeight="1" outlineLevel="1" x14ac:dyDescent="0.2">
      <c r="A2013" s="130">
        <v>102</v>
      </c>
      <c r="B2013" s="186" t="s">
        <v>490</v>
      </c>
      <c r="C2013" s="186" t="s">
        <v>101</v>
      </c>
      <c r="D2013" s="130">
        <v>11</v>
      </c>
      <c r="E2013" s="130">
        <v>352</v>
      </c>
      <c r="F2013" s="130"/>
      <c r="G2013" s="138"/>
      <c r="H2013" s="130">
        <v>704</v>
      </c>
      <c r="I2013" s="130">
        <v>112640</v>
      </c>
      <c r="J2013" s="130">
        <v>10873</v>
      </c>
      <c r="K2013" s="130">
        <v>4822</v>
      </c>
      <c r="L2013" s="138"/>
      <c r="M2013" s="130"/>
    </row>
    <row r="2014" spans="1:13" ht="14.25" hidden="1" customHeight="1" outlineLevel="1" x14ac:dyDescent="0.2">
      <c r="A2014" s="130">
        <v>102</v>
      </c>
      <c r="B2014" s="186" t="s">
        <v>490</v>
      </c>
      <c r="C2014" s="186" t="s">
        <v>101</v>
      </c>
      <c r="D2014" s="130">
        <v>12</v>
      </c>
      <c r="E2014" s="130">
        <v>387</v>
      </c>
      <c r="F2014" s="130"/>
      <c r="G2014" s="138"/>
      <c r="H2014" s="130">
        <v>774</v>
      </c>
      <c r="I2014" s="130">
        <v>123840</v>
      </c>
      <c r="J2014" s="130">
        <v>11954</v>
      </c>
      <c r="K2014" s="130">
        <v>5301</v>
      </c>
      <c r="L2014" s="138"/>
      <c r="M2014" s="130"/>
    </row>
    <row r="2015" spans="1:13" ht="14.25" hidden="1" customHeight="1" outlineLevel="1" x14ac:dyDescent="0.2">
      <c r="A2015" s="130">
        <v>102</v>
      </c>
      <c r="B2015" s="186" t="s">
        <v>490</v>
      </c>
      <c r="C2015" s="186" t="s">
        <v>102</v>
      </c>
      <c r="D2015" s="130">
        <v>1</v>
      </c>
      <c r="E2015" s="130">
        <v>387</v>
      </c>
      <c r="F2015" s="130"/>
      <c r="G2015" s="138"/>
      <c r="H2015" s="130">
        <v>774</v>
      </c>
      <c r="I2015" s="130">
        <v>123840</v>
      </c>
      <c r="J2015" s="130">
        <v>11954</v>
      </c>
      <c r="K2015" s="130">
        <v>5301</v>
      </c>
      <c r="L2015" s="138"/>
      <c r="M2015" s="130"/>
    </row>
    <row r="2016" spans="1:13" ht="14.25" hidden="1" customHeight="1" outlineLevel="1" x14ac:dyDescent="0.2">
      <c r="A2016" s="130">
        <v>102</v>
      </c>
      <c r="B2016" s="186" t="s">
        <v>490</v>
      </c>
      <c r="C2016" s="186" t="s">
        <v>102</v>
      </c>
      <c r="D2016" s="130">
        <v>2</v>
      </c>
      <c r="E2016" s="130">
        <v>395</v>
      </c>
      <c r="F2016" s="130"/>
      <c r="G2016" s="138"/>
      <c r="H2016" s="130">
        <v>790</v>
      </c>
      <c r="I2016" s="130">
        <v>126400</v>
      </c>
      <c r="J2016" s="130">
        <v>12201</v>
      </c>
      <c r="K2016" s="130">
        <v>5411</v>
      </c>
      <c r="L2016" s="138"/>
      <c r="M2016" s="130"/>
    </row>
    <row r="2017" spans="1:13" ht="14.25" hidden="1" customHeight="1" outlineLevel="1" x14ac:dyDescent="0.2">
      <c r="A2017" s="130">
        <v>102</v>
      </c>
      <c r="B2017" s="186" t="s">
        <v>490</v>
      </c>
      <c r="C2017" s="186" t="s">
        <v>102</v>
      </c>
      <c r="D2017" s="130">
        <v>3</v>
      </c>
      <c r="E2017" s="130">
        <v>406</v>
      </c>
      <c r="F2017" s="130"/>
      <c r="G2017" s="138"/>
      <c r="H2017" s="130">
        <v>812</v>
      </c>
      <c r="I2017" s="130">
        <v>129920</v>
      </c>
      <c r="J2017" s="130">
        <v>12541</v>
      </c>
      <c r="K2017" s="130">
        <v>5562</v>
      </c>
      <c r="L2017" s="138"/>
      <c r="M2017" s="130"/>
    </row>
    <row r="2018" spans="1:13" ht="14.25" hidden="1" customHeight="1" outlineLevel="1" x14ac:dyDescent="0.2">
      <c r="A2018" s="130">
        <v>102</v>
      </c>
      <c r="B2018" s="186" t="s">
        <v>490</v>
      </c>
      <c r="C2018" s="186" t="s">
        <v>102</v>
      </c>
      <c r="D2018" s="130">
        <v>4</v>
      </c>
      <c r="E2018" s="130">
        <v>414</v>
      </c>
      <c r="F2018" s="130"/>
      <c r="G2018" s="138"/>
      <c r="H2018" s="130">
        <v>828</v>
      </c>
      <c r="I2018" s="130">
        <v>132480</v>
      </c>
      <c r="J2018" s="130">
        <v>12788</v>
      </c>
      <c r="K2018" s="130">
        <v>5671</v>
      </c>
      <c r="L2018" s="138"/>
      <c r="M2018" s="130"/>
    </row>
    <row r="2019" spans="1:13" ht="14.25" hidden="1" customHeight="1" outlineLevel="1" x14ac:dyDescent="0.2">
      <c r="A2019" s="130">
        <v>102</v>
      </c>
      <c r="B2019" s="186" t="s">
        <v>490</v>
      </c>
      <c r="C2019" s="186" t="s">
        <v>102</v>
      </c>
      <c r="D2019" s="130">
        <v>5</v>
      </c>
      <c r="E2019" s="130">
        <v>422</v>
      </c>
      <c r="F2019" s="130"/>
      <c r="G2019" s="138"/>
      <c r="H2019" s="130">
        <v>844</v>
      </c>
      <c r="I2019" s="130">
        <v>135040</v>
      </c>
      <c r="J2019" s="130">
        <v>13035</v>
      </c>
      <c r="K2019" s="130">
        <v>5781</v>
      </c>
      <c r="L2019" s="138"/>
      <c r="M2019" s="130"/>
    </row>
    <row r="2020" spans="1:13" ht="14.25" hidden="1" customHeight="1" outlineLevel="1" x14ac:dyDescent="0.2">
      <c r="A2020" s="130">
        <v>102</v>
      </c>
      <c r="B2020" s="186" t="s">
        <v>490</v>
      </c>
      <c r="C2020" s="186" t="s">
        <v>102</v>
      </c>
      <c r="D2020" s="130">
        <v>6</v>
      </c>
      <c r="E2020" s="130">
        <v>430</v>
      </c>
      <c r="F2020" s="130"/>
      <c r="G2020" s="138"/>
      <c r="H2020" s="130">
        <v>860</v>
      </c>
      <c r="I2020" s="130">
        <v>137600</v>
      </c>
      <c r="J2020" s="130">
        <v>13282</v>
      </c>
      <c r="K2020" s="130">
        <v>5890</v>
      </c>
      <c r="L2020" s="138"/>
      <c r="M2020" s="130"/>
    </row>
    <row r="2021" spans="1:13" ht="14.25" hidden="1" customHeight="1" outlineLevel="1" x14ac:dyDescent="0.2">
      <c r="A2021" s="130">
        <v>102</v>
      </c>
      <c r="B2021" s="186" t="s">
        <v>490</v>
      </c>
      <c r="C2021" s="186" t="s">
        <v>102</v>
      </c>
      <c r="D2021" s="130">
        <v>7</v>
      </c>
      <c r="E2021" s="130">
        <v>441</v>
      </c>
      <c r="F2021" s="130"/>
      <c r="G2021" s="138"/>
      <c r="H2021" s="130">
        <v>882</v>
      </c>
      <c r="I2021" s="130">
        <v>141120</v>
      </c>
      <c r="J2021" s="130">
        <v>13622</v>
      </c>
      <c r="K2021" s="130">
        <v>6041</v>
      </c>
      <c r="L2021" s="138"/>
      <c r="M2021" s="130"/>
    </row>
    <row r="2022" spans="1:13" ht="14.25" hidden="1" customHeight="1" outlineLevel="1" x14ac:dyDescent="0.2">
      <c r="A2022" s="130">
        <v>102</v>
      </c>
      <c r="B2022" s="186" t="s">
        <v>490</v>
      </c>
      <c r="C2022" s="186" t="s">
        <v>102</v>
      </c>
      <c r="D2022" s="130">
        <v>8</v>
      </c>
      <c r="E2022" s="130">
        <v>445</v>
      </c>
      <c r="F2022" s="130"/>
      <c r="G2022" s="138"/>
      <c r="H2022" s="130">
        <v>890</v>
      </c>
      <c r="I2022" s="130">
        <v>142400</v>
      </c>
      <c r="J2022" s="130">
        <v>13745</v>
      </c>
      <c r="K2022" s="130">
        <v>6096</v>
      </c>
      <c r="L2022" s="138"/>
      <c r="M2022" s="130"/>
    </row>
    <row r="2023" spans="1:13" ht="14.25" hidden="1" customHeight="1" outlineLevel="1" x14ac:dyDescent="0.2">
      <c r="A2023" s="130">
        <v>102</v>
      </c>
      <c r="B2023" s="186" t="s">
        <v>490</v>
      </c>
      <c r="C2023" s="186" t="s">
        <v>102</v>
      </c>
      <c r="D2023" s="130">
        <v>9</v>
      </c>
      <c r="E2023" s="130">
        <v>449</v>
      </c>
      <c r="F2023" s="130"/>
      <c r="G2023" s="138"/>
      <c r="H2023" s="130">
        <v>898</v>
      </c>
      <c r="I2023" s="130">
        <v>143680</v>
      </c>
      <c r="J2023" s="130">
        <v>13869</v>
      </c>
      <c r="K2023" s="130">
        <v>6151</v>
      </c>
      <c r="L2023" s="138"/>
      <c r="M2023" s="130"/>
    </row>
    <row r="2024" spans="1:13" ht="14.25" hidden="1" customHeight="1" outlineLevel="1" x14ac:dyDescent="0.2">
      <c r="A2024" s="130">
        <v>102</v>
      </c>
      <c r="B2024" s="186" t="s">
        <v>490</v>
      </c>
      <c r="C2024" s="186" t="s">
        <v>102</v>
      </c>
      <c r="D2024" s="130">
        <v>10</v>
      </c>
      <c r="E2024" s="130">
        <v>457</v>
      </c>
      <c r="F2024" s="130"/>
      <c r="G2024" s="138"/>
      <c r="H2024" s="130">
        <v>914</v>
      </c>
      <c r="I2024" s="130">
        <v>146240</v>
      </c>
      <c r="J2024" s="130">
        <v>14116</v>
      </c>
      <c r="K2024" s="130">
        <v>6260</v>
      </c>
      <c r="L2024" s="138"/>
      <c r="M2024" s="130"/>
    </row>
    <row r="2025" spans="1:13" ht="14.25" hidden="1" customHeight="1" outlineLevel="1" x14ac:dyDescent="0.2">
      <c r="A2025" s="130">
        <v>102</v>
      </c>
      <c r="B2025" s="186" t="s">
        <v>490</v>
      </c>
      <c r="C2025" s="186" t="s">
        <v>102</v>
      </c>
      <c r="D2025" s="130">
        <v>11</v>
      </c>
      <c r="E2025" s="130">
        <v>461</v>
      </c>
      <c r="F2025" s="130"/>
      <c r="G2025" s="138"/>
      <c r="H2025" s="130">
        <v>922</v>
      </c>
      <c r="I2025" s="130">
        <v>147520</v>
      </c>
      <c r="J2025" s="130">
        <v>14239</v>
      </c>
      <c r="K2025" s="130">
        <v>6315</v>
      </c>
      <c r="L2025" s="138"/>
      <c r="M2025" s="130"/>
    </row>
    <row r="2026" spans="1:13" ht="14.25" hidden="1" customHeight="1" outlineLevel="1" x14ac:dyDescent="0.2">
      <c r="A2026" s="130">
        <v>102</v>
      </c>
      <c r="B2026" s="186" t="s">
        <v>490</v>
      </c>
      <c r="C2026" s="186" t="s">
        <v>102</v>
      </c>
      <c r="D2026" s="130">
        <v>12</v>
      </c>
      <c r="E2026" s="130">
        <v>464</v>
      </c>
      <c r="F2026" s="130"/>
      <c r="G2026" s="138"/>
      <c r="H2026" s="130">
        <v>928</v>
      </c>
      <c r="I2026" s="130">
        <v>148480</v>
      </c>
      <c r="J2026" s="130">
        <v>14332</v>
      </c>
      <c r="K2026" s="130">
        <v>6356</v>
      </c>
      <c r="L2026" s="138"/>
      <c r="M2026" s="130"/>
    </row>
    <row r="2027" spans="1:13" ht="14.25" hidden="1" customHeight="1" outlineLevel="1" x14ac:dyDescent="0.2">
      <c r="A2027" s="130">
        <v>102</v>
      </c>
      <c r="B2027" s="186" t="s">
        <v>490</v>
      </c>
      <c r="C2027" s="186" t="s">
        <v>103</v>
      </c>
      <c r="D2027" s="130">
        <v>1</v>
      </c>
      <c r="E2027" s="130">
        <v>487</v>
      </c>
      <c r="F2027" s="130"/>
      <c r="G2027" s="138"/>
      <c r="H2027" s="130">
        <v>974</v>
      </c>
      <c r="I2027" s="130">
        <v>155840</v>
      </c>
      <c r="J2027" s="130">
        <v>15042</v>
      </c>
      <c r="K2027" s="130">
        <v>6671</v>
      </c>
      <c r="L2027" s="138"/>
      <c r="M2027" s="130"/>
    </row>
    <row r="2028" spans="1:13" ht="14.25" customHeight="1" collapsed="1" x14ac:dyDescent="0.2">
      <c r="A2028" s="128">
        <v>103</v>
      </c>
      <c r="B2028" s="185" t="s">
        <v>491</v>
      </c>
      <c r="C2028" s="185" t="s">
        <v>101</v>
      </c>
      <c r="D2028" s="128">
        <v>1</v>
      </c>
      <c r="E2028" s="150">
        <v>153</v>
      </c>
      <c r="F2028" s="128"/>
      <c r="G2028" s="137"/>
      <c r="H2028" s="128">
        <v>459</v>
      </c>
      <c r="I2028" s="128">
        <v>73440</v>
      </c>
      <c r="J2028" s="128">
        <v>7089</v>
      </c>
      <c r="K2028" s="128">
        <v>3144</v>
      </c>
      <c r="L2028" s="137"/>
      <c r="M2028" s="128"/>
    </row>
    <row r="2029" spans="1:13" ht="14.25" hidden="1" customHeight="1" outlineLevel="1" x14ac:dyDescent="0.2">
      <c r="A2029" s="130">
        <v>103</v>
      </c>
      <c r="B2029" s="186" t="s">
        <v>491</v>
      </c>
      <c r="C2029" s="186" t="s">
        <v>101</v>
      </c>
      <c r="D2029" s="130">
        <v>2</v>
      </c>
      <c r="E2029" s="151">
        <v>168</v>
      </c>
      <c r="F2029" s="130"/>
      <c r="G2029" s="138"/>
      <c r="H2029" s="130">
        <v>504</v>
      </c>
      <c r="I2029" s="130">
        <v>80640</v>
      </c>
      <c r="J2029" s="130">
        <v>7784</v>
      </c>
      <c r="K2029" s="130">
        <v>3452</v>
      </c>
      <c r="L2029" s="138"/>
      <c r="M2029" s="130"/>
    </row>
    <row r="2030" spans="1:13" ht="14.25" hidden="1" customHeight="1" outlineLevel="1" x14ac:dyDescent="0.2">
      <c r="A2030" s="130">
        <v>103</v>
      </c>
      <c r="B2030" s="186" t="s">
        <v>491</v>
      </c>
      <c r="C2030" s="186" t="s">
        <v>101</v>
      </c>
      <c r="D2030" s="130">
        <v>3</v>
      </c>
      <c r="E2030" s="151">
        <v>185</v>
      </c>
      <c r="F2030" s="130"/>
      <c r="G2030" s="138"/>
      <c r="H2030" s="130">
        <v>555</v>
      </c>
      <c r="I2030" s="130">
        <v>88800</v>
      </c>
      <c r="J2030" s="130">
        <v>8571</v>
      </c>
      <c r="K2030" s="130">
        <v>3801</v>
      </c>
      <c r="L2030" s="138"/>
      <c r="M2030" s="130"/>
    </row>
    <row r="2031" spans="1:13" ht="14.25" hidden="1" customHeight="1" outlineLevel="1" x14ac:dyDescent="0.2">
      <c r="A2031" s="130">
        <v>103</v>
      </c>
      <c r="B2031" s="186" t="s">
        <v>491</v>
      </c>
      <c r="C2031" s="186" t="s">
        <v>101</v>
      </c>
      <c r="D2031" s="130">
        <v>4</v>
      </c>
      <c r="E2031" s="151">
        <v>204</v>
      </c>
      <c r="F2031" s="130"/>
      <c r="G2031" s="138"/>
      <c r="H2031" s="130">
        <v>612</v>
      </c>
      <c r="I2031" s="130">
        <v>97920</v>
      </c>
      <c r="J2031" s="130">
        <v>9452</v>
      </c>
      <c r="K2031" s="130">
        <v>4192</v>
      </c>
      <c r="L2031" s="138"/>
      <c r="M2031" s="130"/>
    </row>
    <row r="2032" spans="1:13" ht="14.25" hidden="1" customHeight="1" outlineLevel="1" x14ac:dyDescent="0.2">
      <c r="A2032" s="130">
        <v>103</v>
      </c>
      <c r="B2032" s="186" t="s">
        <v>491</v>
      </c>
      <c r="C2032" s="186" t="s">
        <v>101</v>
      </c>
      <c r="D2032" s="130">
        <v>5</v>
      </c>
      <c r="E2032" s="151">
        <v>224</v>
      </c>
      <c r="F2032" s="130"/>
      <c r="G2032" s="138"/>
      <c r="H2032" s="130">
        <v>672</v>
      </c>
      <c r="I2032" s="130">
        <v>107520</v>
      </c>
      <c r="J2032" s="130">
        <v>10378</v>
      </c>
      <c r="K2032" s="130">
        <v>4603</v>
      </c>
      <c r="L2032" s="138"/>
      <c r="M2032" s="130"/>
    </row>
    <row r="2033" spans="1:13" ht="14.25" hidden="1" customHeight="1" outlineLevel="1" x14ac:dyDescent="0.2">
      <c r="A2033" s="130">
        <v>103</v>
      </c>
      <c r="B2033" s="186" t="s">
        <v>491</v>
      </c>
      <c r="C2033" s="186" t="s">
        <v>101</v>
      </c>
      <c r="D2033" s="130">
        <v>6</v>
      </c>
      <c r="E2033" s="151">
        <v>247</v>
      </c>
      <c r="F2033" s="130"/>
      <c r="G2033" s="138"/>
      <c r="H2033" s="130">
        <v>741</v>
      </c>
      <c r="I2033" s="130">
        <v>118560</v>
      </c>
      <c r="J2033" s="130">
        <v>11444</v>
      </c>
      <c r="K2033" s="130">
        <v>5075</v>
      </c>
      <c r="L2033" s="138"/>
      <c r="M2033" s="130"/>
    </row>
    <row r="2034" spans="1:13" ht="14.25" hidden="1" customHeight="1" outlineLevel="1" x14ac:dyDescent="0.2">
      <c r="A2034" s="130">
        <v>103</v>
      </c>
      <c r="B2034" s="186" t="s">
        <v>491</v>
      </c>
      <c r="C2034" s="186" t="s">
        <v>101</v>
      </c>
      <c r="D2034" s="130">
        <v>7</v>
      </c>
      <c r="E2034" s="151">
        <v>271</v>
      </c>
      <c r="F2034" s="130"/>
      <c r="G2034" s="138"/>
      <c r="H2034" s="130">
        <v>813</v>
      </c>
      <c r="I2034" s="130">
        <v>130080</v>
      </c>
      <c r="J2034" s="130">
        <v>12556</v>
      </c>
      <c r="K2034" s="130">
        <v>5568</v>
      </c>
      <c r="L2034" s="138"/>
      <c r="M2034" s="130"/>
    </row>
    <row r="2035" spans="1:13" ht="14.25" hidden="1" customHeight="1" outlineLevel="1" x14ac:dyDescent="0.2">
      <c r="A2035" s="130">
        <v>103</v>
      </c>
      <c r="B2035" s="186" t="s">
        <v>491</v>
      </c>
      <c r="C2035" s="186" t="s">
        <v>101</v>
      </c>
      <c r="D2035" s="130">
        <v>8</v>
      </c>
      <c r="E2035" s="151">
        <v>298</v>
      </c>
      <c r="F2035" s="130"/>
      <c r="G2035" s="138"/>
      <c r="H2035" s="130">
        <v>894</v>
      </c>
      <c r="I2035" s="130">
        <v>143040</v>
      </c>
      <c r="J2035" s="130">
        <v>13807</v>
      </c>
      <c r="K2035" s="130">
        <v>6123</v>
      </c>
      <c r="L2035" s="138"/>
      <c r="M2035" s="130"/>
    </row>
    <row r="2036" spans="1:13" ht="14.25" hidden="1" customHeight="1" outlineLevel="1" x14ac:dyDescent="0.2">
      <c r="A2036" s="130">
        <v>103</v>
      </c>
      <c r="B2036" s="186" t="s">
        <v>491</v>
      </c>
      <c r="C2036" s="186" t="s">
        <v>101</v>
      </c>
      <c r="D2036" s="130">
        <v>9</v>
      </c>
      <c r="E2036" s="151">
        <v>328</v>
      </c>
      <c r="F2036" s="130"/>
      <c r="G2036" s="138"/>
      <c r="H2036" s="130">
        <v>984</v>
      </c>
      <c r="I2036" s="130">
        <v>157440</v>
      </c>
      <c r="J2036" s="130">
        <v>15197</v>
      </c>
      <c r="K2036" s="130">
        <v>6740</v>
      </c>
      <c r="L2036" s="138"/>
      <c r="M2036" s="130"/>
    </row>
    <row r="2037" spans="1:13" ht="14.25" hidden="1" customHeight="1" outlineLevel="1" x14ac:dyDescent="0.2">
      <c r="A2037" s="130">
        <v>103</v>
      </c>
      <c r="B2037" s="186" t="s">
        <v>491</v>
      </c>
      <c r="C2037" s="186" t="s">
        <v>101</v>
      </c>
      <c r="D2037" s="130">
        <v>10</v>
      </c>
      <c r="E2037" s="151">
        <v>360</v>
      </c>
      <c r="F2037" s="130"/>
      <c r="G2037" s="138"/>
      <c r="H2037" s="130">
        <v>1080</v>
      </c>
      <c r="I2037" s="130">
        <v>172800</v>
      </c>
      <c r="J2037" s="130">
        <v>16680</v>
      </c>
      <c r="K2037" s="130">
        <v>7397</v>
      </c>
      <c r="L2037" s="138"/>
      <c r="M2037" s="130"/>
    </row>
    <row r="2038" spans="1:13" ht="14.25" hidden="1" customHeight="1" outlineLevel="1" x14ac:dyDescent="0.2">
      <c r="A2038" s="130">
        <v>103</v>
      </c>
      <c r="B2038" s="186" t="s">
        <v>491</v>
      </c>
      <c r="C2038" s="186" t="s">
        <v>101</v>
      </c>
      <c r="D2038" s="130">
        <v>11</v>
      </c>
      <c r="E2038" s="151">
        <v>396</v>
      </c>
      <c r="F2038" s="130"/>
      <c r="G2038" s="138"/>
      <c r="H2038" s="130">
        <v>1188</v>
      </c>
      <c r="I2038" s="130">
        <v>190080</v>
      </c>
      <c r="J2038" s="130">
        <v>18347</v>
      </c>
      <c r="K2038" s="130">
        <v>8137</v>
      </c>
      <c r="L2038" s="138"/>
      <c r="M2038" s="130"/>
    </row>
    <row r="2039" spans="1:13" ht="14.25" hidden="1" customHeight="1" outlineLevel="1" x14ac:dyDescent="0.2">
      <c r="A2039" s="130">
        <v>103</v>
      </c>
      <c r="B2039" s="186" t="s">
        <v>491</v>
      </c>
      <c r="C2039" s="186" t="s">
        <v>101</v>
      </c>
      <c r="D2039" s="130">
        <v>12</v>
      </c>
      <c r="E2039" s="151">
        <v>436</v>
      </c>
      <c r="F2039" s="130"/>
      <c r="G2039" s="138"/>
      <c r="H2039" s="130">
        <v>1308</v>
      </c>
      <c r="I2039" s="130">
        <v>209280</v>
      </c>
      <c r="J2039" s="130">
        <v>20201</v>
      </c>
      <c r="K2039" s="130">
        <v>8959</v>
      </c>
      <c r="L2039" s="138"/>
      <c r="M2039" s="130"/>
    </row>
    <row r="2040" spans="1:13" ht="14.25" hidden="1" customHeight="1" outlineLevel="1" x14ac:dyDescent="0.2">
      <c r="A2040" s="130">
        <v>103</v>
      </c>
      <c r="B2040" s="186" t="s">
        <v>491</v>
      </c>
      <c r="C2040" s="186" t="s">
        <v>102</v>
      </c>
      <c r="D2040" s="130">
        <v>1</v>
      </c>
      <c r="E2040" s="151">
        <v>436</v>
      </c>
      <c r="F2040" s="130"/>
      <c r="G2040" s="138"/>
      <c r="H2040" s="130">
        <v>1308</v>
      </c>
      <c r="I2040" s="130">
        <v>209280</v>
      </c>
      <c r="J2040" s="130">
        <v>20201</v>
      </c>
      <c r="K2040" s="130">
        <v>8959</v>
      </c>
      <c r="L2040" s="138"/>
      <c r="M2040" s="130"/>
    </row>
    <row r="2041" spans="1:13" ht="14.25" hidden="1" customHeight="1" outlineLevel="1" x14ac:dyDescent="0.2">
      <c r="A2041" s="130">
        <v>103</v>
      </c>
      <c r="B2041" s="186" t="s">
        <v>491</v>
      </c>
      <c r="C2041" s="186" t="s">
        <v>102</v>
      </c>
      <c r="D2041" s="130">
        <v>2</v>
      </c>
      <c r="E2041" s="151">
        <v>445</v>
      </c>
      <c r="F2041" s="130"/>
      <c r="G2041" s="138"/>
      <c r="H2041" s="130">
        <v>1335</v>
      </c>
      <c r="I2041" s="130">
        <v>213600</v>
      </c>
      <c r="J2041" s="130">
        <v>20618</v>
      </c>
      <c r="K2041" s="130">
        <v>9144</v>
      </c>
      <c r="L2041" s="138"/>
      <c r="M2041" s="130"/>
    </row>
    <row r="2042" spans="1:13" ht="14.25" hidden="1" customHeight="1" outlineLevel="1" x14ac:dyDescent="0.2">
      <c r="A2042" s="130">
        <v>103</v>
      </c>
      <c r="B2042" s="186" t="s">
        <v>491</v>
      </c>
      <c r="C2042" s="186" t="s">
        <v>102</v>
      </c>
      <c r="D2042" s="130">
        <v>3</v>
      </c>
      <c r="E2042" s="151">
        <v>457</v>
      </c>
      <c r="F2042" s="130"/>
      <c r="G2042" s="138"/>
      <c r="H2042" s="130">
        <v>1371</v>
      </c>
      <c r="I2042" s="130">
        <v>219360</v>
      </c>
      <c r="J2042" s="130">
        <v>21174</v>
      </c>
      <c r="K2042" s="130">
        <v>9390</v>
      </c>
      <c r="L2042" s="138"/>
      <c r="M2042" s="130"/>
    </row>
    <row r="2043" spans="1:13" ht="14.25" hidden="1" customHeight="1" outlineLevel="1" x14ac:dyDescent="0.2">
      <c r="A2043" s="130">
        <v>103</v>
      </c>
      <c r="B2043" s="186" t="s">
        <v>491</v>
      </c>
      <c r="C2043" s="186" t="s">
        <v>102</v>
      </c>
      <c r="D2043" s="130">
        <v>4</v>
      </c>
      <c r="E2043" s="151">
        <v>466</v>
      </c>
      <c r="F2043" s="130"/>
      <c r="G2043" s="138"/>
      <c r="H2043" s="130">
        <v>1398</v>
      </c>
      <c r="I2043" s="130">
        <v>223680</v>
      </c>
      <c r="J2043" s="130">
        <v>21591</v>
      </c>
      <c r="K2043" s="130">
        <v>9575</v>
      </c>
      <c r="L2043" s="138"/>
      <c r="M2043" s="130"/>
    </row>
    <row r="2044" spans="1:13" ht="14.25" hidden="1" customHeight="1" outlineLevel="1" x14ac:dyDescent="0.2">
      <c r="A2044" s="130">
        <v>103</v>
      </c>
      <c r="B2044" s="186" t="s">
        <v>491</v>
      </c>
      <c r="C2044" s="186" t="s">
        <v>102</v>
      </c>
      <c r="D2044" s="130">
        <v>5</v>
      </c>
      <c r="E2044" s="151">
        <v>475</v>
      </c>
      <c r="F2044" s="130"/>
      <c r="G2044" s="138"/>
      <c r="H2044" s="130">
        <v>1425</v>
      </c>
      <c r="I2044" s="130">
        <v>228000</v>
      </c>
      <c r="J2044" s="130">
        <v>22008</v>
      </c>
      <c r="K2044" s="130">
        <v>9760</v>
      </c>
      <c r="L2044" s="138"/>
      <c r="M2044" s="130"/>
    </row>
    <row r="2045" spans="1:13" ht="14.25" hidden="1" customHeight="1" outlineLevel="1" x14ac:dyDescent="0.2">
      <c r="A2045" s="130">
        <v>103</v>
      </c>
      <c r="B2045" s="186" t="s">
        <v>491</v>
      </c>
      <c r="C2045" s="186" t="s">
        <v>102</v>
      </c>
      <c r="D2045" s="130">
        <v>6</v>
      </c>
      <c r="E2045" s="151">
        <v>483</v>
      </c>
      <c r="F2045" s="130"/>
      <c r="G2045" s="138"/>
      <c r="H2045" s="130">
        <v>1449</v>
      </c>
      <c r="I2045" s="130">
        <v>231840</v>
      </c>
      <c r="J2045" s="130">
        <v>22378</v>
      </c>
      <c r="K2045" s="130">
        <v>9925</v>
      </c>
      <c r="L2045" s="138"/>
      <c r="M2045" s="130"/>
    </row>
    <row r="2046" spans="1:13" ht="14.25" hidden="1" customHeight="1" outlineLevel="1" x14ac:dyDescent="0.2">
      <c r="A2046" s="130">
        <v>103</v>
      </c>
      <c r="B2046" s="186" t="s">
        <v>491</v>
      </c>
      <c r="C2046" s="186" t="s">
        <v>102</v>
      </c>
      <c r="D2046" s="130">
        <v>7</v>
      </c>
      <c r="E2046" s="151">
        <v>497</v>
      </c>
      <c r="F2046" s="130"/>
      <c r="G2046" s="138"/>
      <c r="H2046" s="130">
        <v>1491</v>
      </c>
      <c r="I2046" s="130">
        <v>238560</v>
      </c>
      <c r="J2046" s="130">
        <v>23027</v>
      </c>
      <c r="K2046" s="130">
        <v>10212</v>
      </c>
      <c r="L2046" s="138"/>
      <c r="M2046" s="130"/>
    </row>
    <row r="2047" spans="1:13" ht="14.25" hidden="1" customHeight="1" outlineLevel="1" x14ac:dyDescent="0.2">
      <c r="A2047" s="130">
        <v>103</v>
      </c>
      <c r="B2047" s="186" t="s">
        <v>491</v>
      </c>
      <c r="C2047" s="186" t="s">
        <v>102</v>
      </c>
      <c r="D2047" s="130">
        <v>8</v>
      </c>
      <c r="E2047" s="151">
        <v>501</v>
      </c>
      <c r="F2047" s="130"/>
      <c r="G2047" s="138"/>
      <c r="H2047" s="130">
        <v>1503</v>
      </c>
      <c r="I2047" s="130">
        <v>240480</v>
      </c>
      <c r="J2047" s="130">
        <v>23212</v>
      </c>
      <c r="K2047" s="130">
        <v>10295</v>
      </c>
      <c r="L2047" s="138"/>
      <c r="M2047" s="130"/>
    </row>
    <row r="2048" spans="1:13" ht="14.25" hidden="1" customHeight="1" outlineLevel="1" x14ac:dyDescent="0.2">
      <c r="A2048" s="130">
        <v>103</v>
      </c>
      <c r="B2048" s="186" t="s">
        <v>491</v>
      </c>
      <c r="C2048" s="186" t="s">
        <v>102</v>
      </c>
      <c r="D2048" s="130">
        <v>9</v>
      </c>
      <c r="E2048" s="151">
        <v>506</v>
      </c>
      <c r="F2048" s="130"/>
      <c r="G2048" s="138"/>
      <c r="H2048" s="130">
        <v>1518</v>
      </c>
      <c r="I2048" s="130">
        <v>242880</v>
      </c>
      <c r="J2048" s="130">
        <v>23444</v>
      </c>
      <c r="K2048" s="130">
        <v>10397</v>
      </c>
      <c r="L2048" s="138"/>
      <c r="M2048" s="130"/>
    </row>
    <row r="2049" spans="1:13" ht="14.25" hidden="1" customHeight="1" outlineLevel="1" x14ac:dyDescent="0.2">
      <c r="A2049" s="130">
        <v>103</v>
      </c>
      <c r="B2049" s="186" t="s">
        <v>491</v>
      </c>
      <c r="C2049" s="186" t="s">
        <v>102</v>
      </c>
      <c r="D2049" s="130">
        <v>10</v>
      </c>
      <c r="E2049" s="151">
        <v>514</v>
      </c>
      <c r="F2049" s="130"/>
      <c r="G2049" s="138"/>
      <c r="H2049" s="130">
        <v>1542</v>
      </c>
      <c r="I2049" s="130">
        <v>246720</v>
      </c>
      <c r="J2049" s="130">
        <v>23815</v>
      </c>
      <c r="K2049" s="130">
        <v>10562</v>
      </c>
      <c r="L2049" s="138"/>
      <c r="M2049" s="130"/>
    </row>
    <row r="2050" spans="1:13" ht="14.25" hidden="1" customHeight="1" outlineLevel="1" x14ac:dyDescent="0.2">
      <c r="A2050" s="130">
        <v>103</v>
      </c>
      <c r="B2050" s="186" t="s">
        <v>491</v>
      </c>
      <c r="C2050" s="186" t="s">
        <v>102</v>
      </c>
      <c r="D2050" s="130">
        <v>11</v>
      </c>
      <c r="E2050" s="151">
        <v>518</v>
      </c>
      <c r="F2050" s="130"/>
      <c r="G2050" s="138"/>
      <c r="H2050" s="130">
        <v>1554</v>
      </c>
      <c r="I2050" s="130">
        <v>248640</v>
      </c>
      <c r="J2050" s="130">
        <v>24000</v>
      </c>
      <c r="K2050" s="130">
        <v>10644</v>
      </c>
      <c r="L2050" s="138"/>
      <c r="M2050" s="130"/>
    </row>
    <row r="2051" spans="1:13" ht="14.25" hidden="1" customHeight="1" outlineLevel="1" x14ac:dyDescent="0.2">
      <c r="A2051" s="130">
        <v>103</v>
      </c>
      <c r="B2051" s="186" t="s">
        <v>491</v>
      </c>
      <c r="C2051" s="186" t="s">
        <v>102</v>
      </c>
      <c r="D2051" s="130">
        <v>12</v>
      </c>
      <c r="E2051" s="151">
        <v>523</v>
      </c>
      <c r="F2051" s="130"/>
      <c r="G2051" s="138"/>
      <c r="H2051" s="130">
        <v>1569</v>
      </c>
      <c r="I2051" s="130">
        <v>251040</v>
      </c>
      <c r="J2051" s="130">
        <v>24232</v>
      </c>
      <c r="K2051" s="130">
        <v>10747</v>
      </c>
      <c r="L2051" s="138"/>
      <c r="M2051" s="130"/>
    </row>
    <row r="2052" spans="1:13" ht="14.25" hidden="1" customHeight="1" outlineLevel="1" x14ac:dyDescent="0.2">
      <c r="A2052" s="130">
        <v>103</v>
      </c>
      <c r="B2052" s="186" t="s">
        <v>491</v>
      </c>
      <c r="C2052" s="186" t="s">
        <v>103</v>
      </c>
      <c r="D2052" s="130">
        <v>1</v>
      </c>
      <c r="E2052" s="151">
        <v>549</v>
      </c>
      <c r="F2052" s="130"/>
      <c r="G2052" s="138"/>
      <c r="H2052" s="130">
        <v>1647</v>
      </c>
      <c r="I2052" s="130">
        <v>263520</v>
      </c>
      <c r="J2052" s="130">
        <v>25436</v>
      </c>
      <c r="K2052" s="130">
        <v>11281</v>
      </c>
      <c r="L2052" s="138"/>
      <c r="M2052" s="130"/>
    </row>
    <row r="2053" spans="1:13" ht="14.25" customHeight="1" collapsed="1" x14ac:dyDescent="0.2">
      <c r="A2053" s="128">
        <v>106</v>
      </c>
      <c r="B2053" s="185" t="s">
        <v>492</v>
      </c>
      <c r="C2053" s="185" t="s">
        <v>101</v>
      </c>
      <c r="D2053" s="128">
        <v>1</v>
      </c>
      <c r="E2053" s="157">
        <v>380</v>
      </c>
      <c r="F2053" s="128"/>
      <c r="G2053" s="137"/>
      <c r="H2053" s="128">
        <v>1520</v>
      </c>
      <c r="I2053" s="128">
        <v>24320</v>
      </c>
      <c r="J2053" s="128">
        <v>8107</v>
      </c>
      <c r="K2053" s="128">
        <v>3040</v>
      </c>
      <c r="L2053" s="137"/>
      <c r="M2053" s="128"/>
    </row>
    <row r="2054" spans="1:13" ht="14.25" hidden="1" customHeight="1" outlineLevel="1" x14ac:dyDescent="0.2">
      <c r="A2054" s="130">
        <v>106</v>
      </c>
      <c r="B2054" s="186" t="s">
        <v>492</v>
      </c>
      <c r="C2054" s="186" t="s">
        <v>101</v>
      </c>
      <c r="D2054" s="130">
        <v>2</v>
      </c>
      <c r="E2054" s="158">
        <v>535</v>
      </c>
      <c r="F2054" s="130"/>
      <c r="G2054" s="138"/>
      <c r="H2054" s="130">
        <v>2140</v>
      </c>
      <c r="I2054" s="130">
        <v>34240</v>
      </c>
      <c r="J2054" s="130">
        <v>11413</v>
      </c>
      <c r="K2054" s="130">
        <v>4280</v>
      </c>
      <c r="L2054" s="138"/>
      <c r="M2054" s="130"/>
    </row>
    <row r="2055" spans="1:13" ht="14.25" hidden="1" customHeight="1" outlineLevel="1" x14ac:dyDescent="0.2">
      <c r="A2055" s="130">
        <v>106</v>
      </c>
      <c r="B2055" s="186" t="s">
        <v>492</v>
      </c>
      <c r="C2055" s="186" t="s">
        <v>101</v>
      </c>
      <c r="D2055" s="130">
        <v>3</v>
      </c>
      <c r="E2055" s="158">
        <v>585</v>
      </c>
      <c r="F2055" s="130"/>
      <c r="G2055" s="138"/>
      <c r="H2055" s="130">
        <v>2340</v>
      </c>
      <c r="I2055" s="130">
        <v>37440</v>
      </c>
      <c r="J2055" s="130">
        <v>12480</v>
      </c>
      <c r="K2055" s="130">
        <v>4680</v>
      </c>
      <c r="L2055" s="138"/>
      <c r="M2055" s="130"/>
    </row>
    <row r="2056" spans="1:13" ht="14.25" hidden="1" customHeight="1" outlineLevel="1" x14ac:dyDescent="0.2">
      <c r="A2056" s="130">
        <v>106</v>
      </c>
      <c r="B2056" s="186" t="s">
        <v>492</v>
      </c>
      <c r="C2056" s="186" t="s">
        <v>101</v>
      </c>
      <c r="D2056" s="130">
        <v>4</v>
      </c>
      <c r="E2056" s="158">
        <v>645</v>
      </c>
      <c r="F2056" s="130"/>
      <c r="G2056" s="138"/>
      <c r="H2056" s="130">
        <v>2580</v>
      </c>
      <c r="I2056" s="130">
        <v>41280</v>
      </c>
      <c r="J2056" s="130">
        <v>13760</v>
      </c>
      <c r="K2056" s="130">
        <v>5160</v>
      </c>
      <c r="L2056" s="138"/>
      <c r="M2056" s="130"/>
    </row>
    <row r="2057" spans="1:13" ht="14.25" hidden="1" customHeight="1" outlineLevel="1" x14ac:dyDescent="0.2">
      <c r="A2057" s="130">
        <v>106</v>
      </c>
      <c r="B2057" s="186" t="s">
        <v>492</v>
      </c>
      <c r="C2057" s="186" t="s">
        <v>101</v>
      </c>
      <c r="D2057" s="130">
        <v>5</v>
      </c>
      <c r="E2057" s="158">
        <v>710</v>
      </c>
      <c r="F2057" s="130"/>
      <c r="G2057" s="138"/>
      <c r="H2057" s="130">
        <v>2840</v>
      </c>
      <c r="I2057" s="130">
        <v>45440</v>
      </c>
      <c r="J2057" s="130">
        <v>15147</v>
      </c>
      <c r="K2057" s="130">
        <v>5680</v>
      </c>
      <c r="L2057" s="138"/>
      <c r="M2057" s="130"/>
    </row>
    <row r="2058" spans="1:13" ht="14.25" hidden="1" customHeight="1" outlineLevel="1" x14ac:dyDescent="0.2">
      <c r="A2058" s="130">
        <v>106</v>
      </c>
      <c r="B2058" s="186" t="s">
        <v>492</v>
      </c>
      <c r="C2058" s="186" t="s">
        <v>101</v>
      </c>
      <c r="D2058" s="130">
        <v>6</v>
      </c>
      <c r="E2058" s="158">
        <v>780</v>
      </c>
      <c r="F2058" s="130"/>
      <c r="G2058" s="138"/>
      <c r="H2058" s="130">
        <v>3120</v>
      </c>
      <c r="I2058" s="130">
        <v>49920</v>
      </c>
      <c r="J2058" s="130">
        <v>16640</v>
      </c>
      <c r="K2058" s="130">
        <v>6240</v>
      </c>
      <c r="L2058" s="138"/>
      <c r="M2058" s="130"/>
    </row>
    <row r="2059" spans="1:13" ht="14.25" hidden="1" customHeight="1" outlineLevel="1" x14ac:dyDescent="0.2">
      <c r="A2059" s="130">
        <v>106</v>
      </c>
      <c r="B2059" s="186" t="s">
        <v>492</v>
      </c>
      <c r="C2059" s="186" t="s">
        <v>101</v>
      </c>
      <c r="D2059" s="130">
        <v>7</v>
      </c>
      <c r="E2059" s="158">
        <v>860</v>
      </c>
      <c r="F2059" s="130"/>
      <c r="G2059" s="138"/>
      <c r="H2059" s="130">
        <v>3440</v>
      </c>
      <c r="I2059" s="130">
        <v>55040</v>
      </c>
      <c r="J2059" s="130">
        <v>18347</v>
      </c>
      <c r="K2059" s="130">
        <v>6880</v>
      </c>
      <c r="L2059" s="138"/>
      <c r="M2059" s="130"/>
    </row>
    <row r="2060" spans="1:13" ht="14.25" hidden="1" customHeight="1" outlineLevel="1" x14ac:dyDescent="0.2">
      <c r="A2060" s="130">
        <v>106</v>
      </c>
      <c r="B2060" s="186" t="s">
        <v>492</v>
      </c>
      <c r="C2060" s="186" t="s">
        <v>101</v>
      </c>
      <c r="D2060" s="130">
        <v>8</v>
      </c>
      <c r="E2060" s="158">
        <v>940</v>
      </c>
      <c r="F2060" s="130"/>
      <c r="G2060" s="138"/>
      <c r="H2060" s="130">
        <v>3760</v>
      </c>
      <c r="I2060" s="130">
        <v>60160</v>
      </c>
      <c r="J2060" s="130">
        <v>20053</v>
      </c>
      <c r="K2060" s="130">
        <v>7520</v>
      </c>
      <c r="L2060" s="138"/>
      <c r="M2060" s="130"/>
    </row>
    <row r="2061" spans="1:13" ht="14.25" hidden="1" customHeight="1" outlineLevel="1" x14ac:dyDescent="0.2">
      <c r="A2061" s="130">
        <v>106</v>
      </c>
      <c r="B2061" s="186" t="s">
        <v>492</v>
      </c>
      <c r="C2061" s="186" t="s">
        <v>101</v>
      </c>
      <c r="D2061" s="130">
        <v>9</v>
      </c>
      <c r="E2061" s="158">
        <v>1040</v>
      </c>
      <c r="F2061" s="130"/>
      <c r="G2061" s="138"/>
      <c r="H2061" s="130">
        <v>4160</v>
      </c>
      <c r="I2061" s="130">
        <v>66560</v>
      </c>
      <c r="J2061" s="130">
        <v>22187</v>
      </c>
      <c r="K2061" s="130">
        <v>8320</v>
      </c>
      <c r="L2061" s="138"/>
      <c r="M2061" s="130"/>
    </row>
    <row r="2062" spans="1:13" ht="14.25" hidden="1" customHeight="1" outlineLevel="1" x14ac:dyDescent="0.2">
      <c r="A2062" s="130">
        <v>106</v>
      </c>
      <c r="B2062" s="186" t="s">
        <v>492</v>
      </c>
      <c r="C2062" s="186" t="s">
        <v>101</v>
      </c>
      <c r="D2062" s="130">
        <v>10</v>
      </c>
      <c r="E2062" s="158">
        <v>1145</v>
      </c>
      <c r="F2062" s="130"/>
      <c r="G2062" s="138"/>
      <c r="H2062" s="130">
        <v>4580</v>
      </c>
      <c r="I2062" s="130">
        <v>73280</v>
      </c>
      <c r="J2062" s="130">
        <v>24427</v>
      </c>
      <c r="K2062" s="130">
        <v>9160</v>
      </c>
      <c r="L2062" s="138"/>
      <c r="M2062" s="130"/>
    </row>
    <row r="2063" spans="1:13" ht="14.25" hidden="1" customHeight="1" outlineLevel="1" x14ac:dyDescent="0.2">
      <c r="A2063" s="130">
        <v>106</v>
      </c>
      <c r="B2063" s="186" t="s">
        <v>492</v>
      </c>
      <c r="C2063" s="186" t="s">
        <v>101</v>
      </c>
      <c r="D2063" s="130">
        <v>11</v>
      </c>
      <c r="E2063" s="158">
        <v>1255</v>
      </c>
      <c r="F2063" s="130"/>
      <c r="G2063" s="138"/>
      <c r="H2063" s="130">
        <v>5020</v>
      </c>
      <c r="I2063" s="130">
        <v>80320</v>
      </c>
      <c r="J2063" s="130">
        <v>26773</v>
      </c>
      <c r="K2063" s="130">
        <v>10040</v>
      </c>
      <c r="L2063" s="138"/>
      <c r="M2063" s="130"/>
    </row>
    <row r="2064" spans="1:13" ht="14.25" hidden="1" customHeight="1" outlineLevel="1" x14ac:dyDescent="0.2">
      <c r="A2064" s="130">
        <v>106</v>
      </c>
      <c r="B2064" s="186" t="s">
        <v>492</v>
      </c>
      <c r="C2064" s="186" t="s">
        <v>101</v>
      </c>
      <c r="D2064" s="130">
        <v>12</v>
      </c>
      <c r="E2064" s="158">
        <v>1380</v>
      </c>
      <c r="F2064" s="130"/>
      <c r="G2064" s="138"/>
      <c r="H2064" s="130">
        <v>5520</v>
      </c>
      <c r="I2064" s="130">
        <v>88320</v>
      </c>
      <c r="J2064" s="130">
        <v>29440</v>
      </c>
      <c r="K2064" s="130">
        <v>11040</v>
      </c>
      <c r="L2064" s="138"/>
      <c r="M2064" s="130"/>
    </row>
    <row r="2065" spans="1:13" ht="14.25" hidden="1" customHeight="1" outlineLevel="1" x14ac:dyDescent="0.2">
      <c r="A2065" s="130">
        <v>106</v>
      </c>
      <c r="B2065" s="186" t="s">
        <v>492</v>
      </c>
      <c r="C2065" s="186" t="s">
        <v>102</v>
      </c>
      <c r="D2065" s="130">
        <v>1</v>
      </c>
      <c r="E2065" s="158">
        <v>1380</v>
      </c>
      <c r="F2065" s="130"/>
      <c r="G2065" s="138"/>
      <c r="H2065" s="130">
        <v>5520</v>
      </c>
      <c r="I2065" s="130">
        <v>88320</v>
      </c>
      <c r="J2065" s="130">
        <v>29440</v>
      </c>
      <c r="K2065" s="130">
        <v>11040</v>
      </c>
      <c r="L2065" s="138"/>
      <c r="M2065" s="130"/>
    </row>
    <row r="2066" spans="1:13" ht="14.25" hidden="1" customHeight="1" outlineLevel="1" x14ac:dyDescent="0.2">
      <c r="A2066" s="130">
        <v>106</v>
      </c>
      <c r="B2066" s="186" t="s">
        <v>492</v>
      </c>
      <c r="C2066" s="186" t="s">
        <v>102</v>
      </c>
      <c r="D2066" s="130">
        <v>2</v>
      </c>
      <c r="E2066" s="158">
        <v>1410</v>
      </c>
      <c r="F2066" s="130"/>
      <c r="G2066" s="138"/>
      <c r="H2066" s="130">
        <v>5640</v>
      </c>
      <c r="I2066" s="130">
        <v>90240</v>
      </c>
      <c r="J2066" s="130">
        <v>30080</v>
      </c>
      <c r="K2066" s="130">
        <v>11280</v>
      </c>
      <c r="L2066" s="138"/>
      <c r="M2066" s="130"/>
    </row>
    <row r="2067" spans="1:13" ht="14.25" hidden="1" customHeight="1" outlineLevel="1" x14ac:dyDescent="0.2">
      <c r="A2067" s="130">
        <v>106</v>
      </c>
      <c r="B2067" s="186" t="s">
        <v>492</v>
      </c>
      <c r="C2067" s="186" t="s">
        <v>102</v>
      </c>
      <c r="D2067" s="130">
        <v>3</v>
      </c>
      <c r="E2067" s="158">
        <v>1430</v>
      </c>
      <c r="F2067" s="130"/>
      <c r="G2067" s="138"/>
      <c r="H2067" s="130">
        <v>5720</v>
      </c>
      <c r="I2067" s="130">
        <v>91520</v>
      </c>
      <c r="J2067" s="130">
        <v>30507</v>
      </c>
      <c r="K2067" s="130">
        <v>11440</v>
      </c>
      <c r="L2067" s="138"/>
      <c r="M2067" s="130"/>
    </row>
    <row r="2068" spans="1:13" ht="14.25" hidden="1" customHeight="1" outlineLevel="1" x14ac:dyDescent="0.2">
      <c r="A2068" s="130">
        <v>106</v>
      </c>
      <c r="B2068" s="186" t="s">
        <v>492</v>
      </c>
      <c r="C2068" s="186" t="s">
        <v>102</v>
      </c>
      <c r="D2068" s="130">
        <v>4</v>
      </c>
      <c r="E2068" s="158">
        <v>1460</v>
      </c>
      <c r="F2068" s="130"/>
      <c r="G2068" s="138"/>
      <c r="H2068" s="130">
        <v>5840</v>
      </c>
      <c r="I2068" s="130">
        <v>93440</v>
      </c>
      <c r="J2068" s="130">
        <v>31147</v>
      </c>
      <c r="K2068" s="130">
        <v>11680</v>
      </c>
      <c r="L2068" s="138"/>
      <c r="M2068" s="130"/>
    </row>
    <row r="2069" spans="1:13" ht="14.25" hidden="1" customHeight="1" outlineLevel="1" x14ac:dyDescent="0.2">
      <c r="A2069" s="130">
        <v>106</v>
      </c>
      <c r="B2069" s="186" t="s">
        <v>492</v>
      </c>
      <c r="C2069" s="186" t="s">
        <v>102</v>
      </c>
      <c r="D2069" s="130">
        <v>5</v>
      </c>
      <c r="E2069" s="158">
        <v>1480</v>
      </c>
      <c r="F2069" s="130"/>
      <c r="G2069" s="138"/>
      <c r="H2069" s="130">
        <v>5920</v>
      </c>
      <c r="I2069" s="130">
        <v>94720</v>
      </c>
      <c r="J2069" s="130">
        <v>31573</v>
      </c>
      <c r="K2069" s="130">
        <v>11840</v>
      </c>
      <c r="L2069" s="138"/>
      <c r="M2069" s="130"/>
    </row>
    <row r="2070" spans="1:13" ht="14.25" hidden="1" customHeight="1" outlineLevel="1" x14ac:dyDescent="0.2">
      <c r="A2070" s="130">
        <v>106</v>
      </c>
      <c r="B2070" s="186" t="s">
        <v>492</v>
      </c>
      <c r="C2070" s="186" t="s">
        <v>102</v>
      </c>
      <c r="D2070" s="130">
        <v>6</v>
      </c>
      <c r="E2070" s="158">
        <v>1510</v>
      </c>
      <c r="F2070" s="130"/>
      <c r="G2070" s="138"/>
      <c r="H2070" s="130">
        <v>6040</v>
      </c>
      <c r="I2070" s="130">
        <v>96640</v>
      </c>
      <c r="J2070" s="130">
        <v>32213</v>
      </c>
      <c r="K2070" s="130">
        <v>12080</v>
      </c>
      <c r="L2070" s="138"/>
      <c r="M2070" s="130"/>
    </row>
    <row r="2071" spans="1:13" ht="14.25" hidden="1" customHeight="1" outlineLevel="1" x14ac:dyDescent="0.2">
      <c r="A2071" s="130">
        <v>106</v>
      </c>
      <c r="B2071" s="186" t="s">
        <v>492</v>
      </c>
      <c r="C2071" s="186" t="s">
        <v>102</v>
      </c>
      <c r="D2071" s="130">
        <v>7</v>
      </c>
      <c r="E2071" s="158">
        <v>1530</v>
      </c>
      <c r="F2071" s="130"/>
      <c r="G2071" s="138"/>
      <c r="H2071" s="130">
        <v>6120</v>
      </c>
      <c r="I2071" s="130">
        <v>97920</v>
      </c>
      <c r="J2071" s="130">
        <v>32640</v>
      </c>
      <c r="K2071" s="130">
        <v>12240</v>
      </c>
      <c r="L2071" s="138"/>
      <c r="M2071" s="130"/>
    </row>
    <row r="2072" spans="1:13" ht="14.25" hidden="1" customHeight="1" outlineLevel="1" x14ac:dyDescent="0.2">
      <c r="A2072" s="130">
        <v>106</v>
      </c>
      <c r="B2072" s="186" t="s">
        <v>492</v>
      </c>
      <c r="C2072" s="186" t="s">
        <v>102</v>
      </c>
      <c r="D2072" s="130">
        <v>8</v>
      </c>
      <c r="E2072" s="158">
        <v>1560</v>
      </c>
      <c r="F2072" s="130"/>
      <c r="G2072" s="138"/>
      <c r="H2072" s="130">
        <v>6240</v>
      </c>
      <c r="I2072" s="130">
        <v>99840</v>
      </c>
      <c r="J2072" s="130">
        <v>33280</v>
      </c>
      <c r="K2072" s="130">
        <v>12480</v>
      </c>
      <c r="L2072" s="138"/>
      <c r="M2072" s="130"/>
    </row>
    <row r="2073" spans="1:13" ht="14.25" hidden="1" customHeight="1" outlineLevel="1" x14ac:dyDescent="0.2">
      <c r="A2073" s="130">
        <v>106</v>
      </c>
      <c r="B2073" s="186" t="s">
        <v>492</v>
      </c>
      <c r="C2073" s="186" t="s">
        <v>102</v>
      </c>
      <c r="D2073" s="130">
        <v>9</v>
      </c>
      <c r="E2073" s="158">
        <v>1585</v>
      </c>
      <c r="F2073" s="130"/>
      <c r="G2073" s="138"/>
      <c r="H2073" s="130">
        <v>6340</v>
      </c>
      <c r="I2073" s="130">
        <v>101440</v>
      </c>
      <c r="J2073" s="130">
        <v>33813</v>
      </c>
      <c r="K2073" s="130">
        <v>12680</v>
      </c>
      <c r="L2073" s="138"/>
      <c r="M2073" s="130"/>
    </row>
    <row r="2074" spans="1:13" ht="14.25" hidden="1" customHeight="1" outlineLevel="1" x14ac:dyDescent="0.2">
      <c r="A2074" s="130">
        <v>106</v>
      </c>
      <c r="B2074" s="186" t="s">
        <v>492</v>
      </c>
      <c r="C2074" s="186" t="s">
        <v>102</v>
      </c>
      <c r="D2074" s="130">
        <v>10</v>
      </c>
      <c r="E2074" s="158">
        <v>1605</v>
      </c>
      <c r="F2074" s="130"/>
      <c r="G2074" s="138"/>
      <c r="H2074" s="130">
        <v>6420</v>
      </c>
      <c r="I2074" s="130">
        <v>102720</v>
      </c>
      <c r="J2074" s="130">
        <v>34240</v>
      </c>
      <c r="K2074" s="130">
        <v>12840</v>
      </c>
      <c r="L2074" s="138"/>
      <c r="M2074" s="130"/>
    </row>
    <row r="2075" spans="1:13" ht="14.25" hidden="1" customHeight="1" outlineLevel="1" x14ac:dyDescent="0.2">
      <c r="A2075" s="130">
        <v>106</v>
      </c>
      <c r="B2075" s="186" t="s">
        <v>492</v>
      </c>
      <c r="C2075" s="186" t="s">
        <v>102</v>
      </c>
      <c r="D2075" s="130">
        <v>11</v>
      </c>
      <c r="E2075" s="158">
        <v>1635</v>
      </c>
      <c r="F2075" s="130"/>
      <c r="G2075" s="138"/>
      <c r="H2075" s="130">
        <v>6540</v>
      </c>
      <c r="I2075" s="130">
        <v>104640</v>
      </c>
      <c r="J2075" s="130">
        <v>34880</v>
      </c>
      <c r="K2075" s="130">
        <v>13080</v>
      </c>
      <c r="L2075" s="138"/>
      <c r="M2075" s="130"/>
    </row>
    <row r="2076" spans="1:13" ht="14.25" hidden="1" customHeight="1" outlineLevel="1" x14ac:dyDescent="0.2">
      <c r="A2076" s="130">
        <v>106</v>
      </c>
      <c r="B2076" s="186" t="s">
        <v>492</v>
      </c>
      <c r="C2076" s="186" t="s">
        <v>102</v>
      </c>
      <c r="D2076" s="130">
        <v>12</v>
      </c>
      <c r="E2076" s="158">
        <v>1655</v>
      </c>
      <c r="F2076" s="130"/>
      <c r="G2076" s="138"/>
      <c r="H2076" s="130">
        <v>6620</v>
      </c>
      <c r="I2076" s="130">
        <v>105920</v>
      </c>
      <c r="J2076" s="130">
        <v>35307</v>
      </c>
      <c r="K2076" s="130">
        <v>13240</v>
      </c>
      <c r="L2076" s="138"/>
      <c r="M2076" s="130"/>
    </row>
    <row r="2077" spans="1:13" ht="14.25" hidden="1" customHeight="1" outlineLevel="1" x14ac:dyDescent="0.2">
      <c r="A2077" s="130">
        <v>106</v>
      </c>
      <c r="B2077" s="186" t="s">
        <v>492</v>
      </c>
      <c r="C2077" s="186" t="s">
        <v>103</v>
      </c>
      <c r="D2077" s="130">
        <v>1</v>
      </c>
      <c r="E2077" s="158">
        <v>1738</v>
      </c>
      <c r="F2077" s="130"/>
      <c r="G2077" s="138"/>
      <c r="H2077" s="130">
        <v>6952</v>
      </c>
      <c r="I2077" s="130">
        <v>111232</v>
      </c>
      <c r="J2077" s="130">
        <v>37077</v>
      </c>
      <c r="K2077" s="130">
        <v>13904</v>
      </c>
      <c r="L2077" s="138"/>
      <c r="M2077" s="130"/>
    </row>
    <row r="2078" spans="1:13" ht="14.25" customHeight="1" collapsed="1" x14ac:dyDescent="0.2">
      <c r="A2078" s="128">
        <v>107</v>
      </c>
      <c r="B2078" s="185" t="s">
        <v>493</v>
      </c>
      <c r="C2078" s="185" t="s">
        <v>101</v>
      </c>
      <c r="D2078" s="128">
        <v>1</v>
      </c>
      <c r="E2078" s="157">
        <v>380</v>
      </c>
      <c r="F2078" s="128"/>
      <c r="G2078" s="137"/>
      <c r="H2078" s="128">
        <v>2280</v>
      </c>
      <c r="I2078" s="128">
        <v>36480</v>
      </c>
      <c r="J2078" s="128">
        <v>12160</v>
      </c>
      <c r="K2078" s="128">
        <v>4560</v>
      </c>
      <c r="L2078" s="137"/>
      <c r="M2078" s="128"/>
    </row>
    <row r="2079" spans="1:13" ht="14.25" hidden="1" customHeight="1" outlineLevel="1" x14ac:dyDescent="0.2">
      <c r="A2079" s="130">
        <v>107</v>
      </c>
      <c r="B2079" s="186" t="s">
        <v>493</v>
      </c>
      <c r="C2079" s="186" t="s">
        <v>101</v>
      </c>
      <c r="D2079" s="130">
        <v>2</v>
      </c>
      <c r="E2079" s="158">
        <v>535</v>
      </c>
      <c r="F2079" s="130"/>
      <c r="G2079" s="138"/>
      <c r="H2079" s="130">
        <v>3210</v>
      </c>
      <c r="I2079" s="130">
        <v>51360</v>
      </c>
      <c r="J2079" s="130">
        <v>17120</v>
      </c>
      <c r="K2079" s="130">
        <v>6420</v>
      </c>
      <c r="L2079" s="138"/>
      <c r="M2079" s="130"/>
    </row>
    <row r="2080" spans="1:13" ht="14.25" hidden="1" customHeight="1" outlineLevel="1" x14ac:dyDescent="0.2">
      <c r="A2080" s="130">
        <v>107</v>
      </c>
      <c r="B2080" s="186" t="s">
        <v>493</v>
      </c>
      <c r="C2080" s="186" t="s">
        <v>101</v>
      </c>
      <c r="D2080" s="130">
        <v>3</v>
      </c>
      <c r="E2080" s="158">
        <v>585</v>
      </c>
      <c r="F2080" s="130"/>
      <c r="G2080" s="138"/>
      <c r="H2080" s="130">
        <v>3510</v>
      </c>
      <c r="I2080" s="130">
        <v>56160</v>
      </c>
      <c r="J2080" s="130">
        <v>18720</v>
      </c>
      <c r="K2080" s="130">
        <v>7020</v>
      </c>
      <c r="L2080" s="138"/>
      <c r="M2080" s="130"/>
    </row>
    <row r="2081" spans="1:13" ht="14.25" hidden="1" customHeight="1" outlineLevel="1" x14ac:dyDescent="0.2">
      <c r="A2081" s="130">
        <v>107</v>
      </c>
      <c r="B2081" s="186" t="s">
        <v>493</v>
      </c>
      <c r="C2081" s="186" t="s">
        <v>101</v>
      </c>
      <c r="D2081" s="130">
        <v>4</v>
      </c>
      <c r="E2081" s="158">
        <v>645</v>
      </c>
      <c r="F2081" s="130"/>
      <c r="G2081" s="138"/>
      <c r="H2081" s="130">
        <v>3870</v>
      </c>
      <c r="I2081" s="130">
        <v>61920</v>
      </c>
      <c r="J2081" s="130">
        <v>20640</v>
      </c>
      <c r="K2081" s="130">
        <v>7740</v>
      </c>
      <c r="L2081" s="138"/>
      <c r="M2081" s="130"/>
    </row>
    <row r="2082" spans="1:13" ht="14.25" hidden="1" customHeight="1" outlineLevel="1" x14ac:dyDescent="0.2">
      <c r="A2082" s="130">
        <v>107</v>
      </c>
      <c r="B2082" s="186" t="s">
        <v>493</v>
      </c>
      <c r="C2082" s="186" t="s">
        <v>101</v>
      </c>
      <c r="D2082" s="130">
        <v>5</v>
      </c>
      <c r="E2082" s="158">
        <v>710</v>
      </c>
      <c r="F2082" s="130"/>
      <c r="G2082" s="138"/>
      <c r="H2082" s="130">
        <v>4260</v>
      </c>
      <c r="I2082" s="130">
        <v>68160</v>
      </c>
      <c r="J2082" s="130">
        <v>22720</v>
      </c>
      <c r="K2082" s="130">
        <v>8520</v>
      </c>
      <c r="L2082" s="138"/>
      <c r="M2082" s="130"/>
    </row>
    <row r="2083" spans="1:13" ht="14.25" hidden="1" customHeight="1" outlineLevel="1" x14ac:dyDescent="0.2">
      <c r="A2083" s="130">
        <v>107</v>
      </c>
      <c r="B2083" s="186" t="s">
        <v>493</v>
      </c>
      <c r="C2083" s="186" t="s">
        <v>101</v>
      </c>
      <c r="D2083" s="130">
        <v>6</v>
      </c>
      <c r="E2083" s="158">
        <v>780</v>
      </c>
      <c r="F2083" s="130"/>
      <c r="G2083" s="138"/>
      <c r="H2083" s="130">
        <v>4680</v>
      </c>
      <c r="I2083" s="130">
        <v>74880</v>
      </c>
      <c r="J2083" s="130">
        <v>24960</v>
      </c>
      <c r="K2083" s="130">
        <v>9360</v>
      </c>
      <c r="L2083" s="138"/>
      <c r="M2083" s="130"/>
    </row>
    <row r="2084" spans="1:13" ht="14.25" hidden="1" customHeight="1" outlineLevel="1" x14ac:dyDescent="0.2">
      <c r="A2084" s="130">
        <v>107</v>
      </c>
      <c r="B2084" s="186" t="s">
        <v>493</v>
      </c>
      <c r="C2084" s="186" t="s">
        <v>101</v>
      </c>
      <c r="D2084" s="130">
        <v>7</v>
      </c>
      <c r="E2084" s="158">
        <v>860</v>
      </c>
      <c r="F2084" s="130"/>
      <c r="G2084" s="138"/>
      <c r="H2084" s="130">
        <v>5160</v>
      </c>
      <c r="I2084" s="130">
        <v>82560</v>
      </c>
      <c r="J2084" s="130">
        <v>27520</v>
      </c>
      <c r="K2084" s="130">
        <v>10320</v>
      </c>
      <c r="L2084" s="138"/>
      <c r="M2084" s="130"/>
    </row>
    <row r="2085" spans="1:13" ht="14.25" hidden="1" customHeight="1" outlineLevel="1" x14ac:dyDescent="0.2">
      <c r="A2085" s="130">
        <v>107</v>
      </c>
      <c r="B2085" s="186" t="s">
        <v>493</v>
      </c>
      <c r="C2085" s="186" t="s">
        <v>101</v>
      </c>
      <c r="D2085" s="130">
        <v>8</v>
      </c>
      <c r="E2085" s="158">
        <v>940</v>
      </c>
      <c r="F2085" s="130"/>
      <c r="G2085" s="138"/>
      <c r="H2085" s="130">
        <v>5640</v>
      </c>
      <c r="I2085" s="130">
        <v>90240</v>
      </c>
      <c r="J2085" s="130">
        <v>30080</v>
      </c>
      <c r="K2085" s="130">
        <v>11280</v>
      </c>
      <c r="L2085" s="138"/>
      <c r="M2085" s="130"/>
    </row>
    <row r="2086" spans="1:13" ht="14.25" hidden="1" customHeight="1" outlineLevel="1" x14ac:dyDescent="0.2">
      <c r="A2086" s="130">
        <v>107</v>
      </c>
      <c r="B2086" s="186" t="s">
        <v>493</v>
      </c>
      <c r="C2086" s="186" t="s">
        <v>101</v>
      </c>
      <c r="D2086" s="130">
        <v>9</v>
      </c>
      <c r="E2086" s="158">
        <v>1040</v>
      </c>
      <c r="F2086" s="130"/>
      <c r="G2086" s="138"/>
      <c r="H2086" s="130">
        <v>6240</v>
      </c>
      <c r="I2086" s="130">
        <v>99840</v>
      </c>
      <c r="J2086" s="130">
        <v>33280</v>
      </c>
      <c r="K2086" s="130">
        <v>12480</v>
      </c>
      <c r="L2086" s="138"/>
      <c r="M2086" s="130"/>
    </row>
    <row r="2087" spans="1:13" ht="14.25" hidden="1" customHeight="1" outlineLevel="1" x14ac:dyDescent="0.2">
      <c r="A2087" s="130">
        <v>107</v>
      </c>
      <c r="B2087" s="186" t="s">
        <v>493</v>
      </c>
      <c r="C2087" s="186" t="s">
        <v>101</v>
      </c>
      <c r="D2087" s="130">
        <v>10</v>
      </c>
      <c r="E2087" s="158">
        <v>1145</v>
      </c>
      <c r="F2087" s="130"/>
      <c r="G2087" s="138"/>
      <c r="H2087" s="130">
        <v>6870</v>
      </c>
      <c r="I2087" s="130">
        <v>109920</v>
      </c>
      <c r="J2087" s="130">
        <v>36640</v>
      </c>
      <c r="K2087" s="130">
        <v>13740</v>
      </c>
      <c r="L2087" s="138"/>
      <c r="M2087" s="130"/>
    </row>
    <row r="2088" spans="1:13" ht="14.25" hidden="1" customHeight="1" outlineLevel="1" x14ac:dyDescent="0.2">
      <c r="A2088" s="130">
        <v>107</v>
      </c>
      <c r="B2088" s="186" t="s">
        <v>493</v>
      </c>
      <c r="C2088" s="186" t="s">
        <v>101</v>
      </c>
      <c r="D2088" s="130">
        <v>11</v>
      </c>
      <c r="E2088" s="158">
        <v>1255</v>
      </c>
      <c r="F2088" s="130"/>
      <c r="G2088" s="138"/>
      <c r="H2088" s="130">
        <v>7530</v>
      </c>
      <c r="I2088" s="130">
        <v>120480</v>
      </c>
      <c r="J2088" s="130">
        <v>40160</v>
      </c>
      <c r="K2088" s="130">
        <v>15060</v>
      </c>
      <c r="L2088" s="138"/>
      <c r="M2088" s="130"/>
    </row>
    <row r="2089" spans="1:13" ht="14.25" hidden="1" customHeight="1" outlineLevel="1" x14ac:dyDescent="0.2">
      <c r="A2089" s="130">
        <v>107</v>
      </c>
      <c r="B2089" s="186" t="s">
        <v>493</v>
      </c>
      <c r="C2089" s="186" t="s">
        <v>101</v>
      </c>
      <c r="D2089" s="130">
        <v>12</v>
      </c>
      <c r="E2089" s="158">
        <v>1380</v>
      </c>
      <c r="F2089" s="130"/>
      <c r="G2089" s="138"/>
      <c r="H2089" s="130">
        <v>8280</v>
      </c>
      <c r="I2089" s="130">
        <v>132480</v>
      </c>
      <c r="J2089" s="130">
        <v>44160</v>
      </c>
      <c r="K2089" s="130">
        <v>16560</v>
      </c>
      <c r="L2089" s="138"/>
      <c r="M2089" s="130"/>
    </row>
    <row r="2090" spans="1:13" ht="14.25" hidden="1" customHeight="1" outlineLevel="1" x14ac:dyDescent="0.2">
      <c r="A2090" s="130">
        <v>107</v>
      </c>
      <c r="B2090" s="186" t="s">
        <v>493</v>
      </c>
      <c r="C2090" s="186" t="s">
        <v>102</v>
      </c>
      <c r="D2090" s="130">
        <v>1</v>
      </c>
      <c r="E2090" s="158">
        <v>1380</v>
      </c>
      <c r="F2090" s="130"/>
      <c r="G2090" s="138"/>
      <c r="H2090" s="130">
        <v>8280</v>
      </c>
      <c r="I2090" s="130">
        <v>132480</v>
      </c>
      <c r="J2090" s="130">
        <v>44160</v>
      </c>
      <c r="K2090" s="130">
        <v>16560</v>
      </c>
      <c r="L2090" s="138"/>
      <c r="M2090" s="130"/>
    </row>
    <row r="2091" spans="1:13" ht="14.25" hidden="1" customHeight="1" outlineLevel="1" x14ac:dyDescent="0.2">
      <c r="A2091" s="130">
        <v>107</v>
      </c>
      <c r="B2091" s="186" t="s">
        <v>493</v>
      </c>
      <c r="C2091" s="186" t="s">
        <v>102</v>
      </c>
      <c r="D2091" s="130">
        <v>2</v>
      </c>
      <c r="E2091" s="158">
        <v>1410</v>
      </c>
      <c r="F2091" s="130"/>
      <c r="G2091" s="138"/>
      <c r="H2091" s="130">
        <v>8460</v>
      </c>
      <c r="I2091" s="130">
        <v>135360</v>
      </c>
      <c r="J2091" s="130">
        <v>45120</v>
      </c>
      <c r="K2091" s="130">
        <v>16920</v>
      </c>
      <c r="L2091" s="138"/>
      <c r="M2091" s="130"/>
    </row>
    <row r="2092" spans="1:13" ht="14.25" hidden="1" customHeight="1" outlineLevel="1" x14ac:dyDescent="0.2">
      <c r="A2092" s="130">
        <v>107</v>
      </c>
      <c r="B2092" s="186" t="s">
        <v>493</v>
      </c>
      <c r="C2092" s="186" t="s">
        <v>102</v>
      </c>
      <c r="D2092" s="130">
        <v>3</v>
      </c>
      <c r="E2092" s="158">
        <v>1430</v>
      </c>
      <c r="F2092" s="130"/>
      <c r="G2092" s="138"/>
      <c r="H2092" s="130">
        <v>8580</v>
      </c>
      <c r="I2092" s="130">
        <v>137280</v>
      </c>
      <c r="J2092" s="130">
        <v>45760</v>
      </c>
      <c r="K2092" s="130">
        <v>17160</v>
      </c>
      <c r="L2092" s="138"/>
      <c r="M2092" s="130"/>
    </row>
    <row r="2093" spans="1:13" ht="14.25" hidden="1" customHeight="1" outlineLevel="1" x14ac:dyDescent="0.2">
      <c r="A2093" s="130">
        <v>107</v>
      </c>
      <c r="B2093" s="186" t="s">
        <v>493</v>
      </c>
      <c r="C2093" s="186" t="s">
        <v>102</v>
      </c>
      <c r="D2093" s="130">
        <v>4</v>
      </c>
      <c r="E2093" s="158">
        <v>1460</v>
      </c>
      <c r="F2093" s="130"/>
      <c r="G2093" s="138"/>
      <c r="H2093" s="130">
        <v>8760</v>
      </c>
      <c r="I2093" s="130">
        <v>140160</v>
      </c>
      <c r="J2093" s="130">
        <v>46720</v>
      </c>
      <c r="K2093" s="130">
        <v>17520</v>
      </c>
      <c r="L2093" s="138"/>
      <c r="M2093" s="130"/>
    </row>
    <row r="2094" spans="1:13" ht="14.25" hidden="1" customHeight="1" outlineLevel="1" x14ac:dyDescent="0.2">
      <c r="A2094" s="130">
        <v>107</v>
      </c>
      <c r="B2094" s="186" t="s">
        <v>493</v>
      </c>
      <c r="C2094" s="186" t="s">
        <v>102</v>
      </c>
      <c r="D2094" s="130">
        <v>5</v>
      </c>
      <c r="E2094" s="158">
        <v>1480</v>
      </c>
      <c r="F2094" s="130"/>
      <c r="G2094" s="138"/>
      <c r="H2094" s="130">
        <v>8880</v>
      </c>
      <c r="I2094" s="130">
        <v>142080</v>
      </c>
      <c r="J2094" s="130">
        <v>47360</v>
      </c>
      <c r="K2094" s="130">
        <v>17760</v>
      </c>
      <c r="L2094" s="138"/>
      <c r="M2094" s="130"/>
    </row>
    <row r="2095" spans="1:13" ht="14.25" hidden="1" customHeight="1" outlineLevel="1" x14ac:dyDescent="0.2">
      <c r="A2095" s="130">
        <v>107</v>
      </c>
      <c r="B2095" s="186" t="s">
        <v>493</v>
      </c>
      <c r="C2095" s="186" t="s">
        <v>102</v>
      </c>
      <c r="D2095" s="130">
        <v>6</v>
      </c>
      <c r="E2095" s="158">
        <v>1510</v>
      </c>
      <c r="F2095" s="130"/>
      <c r="G2095" s="138"/>
      <c r="H2095" s="130">
        <v>9060</v>
      </c>
      <c r="I2095" s="130">
        <v>144960</v>
      </c>
      <c r="J2095" s="130">
        <v>48320</v>
      </c>
      <c r="K2095" s="130">
        <v>18120</v>
      </c>
      <c r="L2095" s="138"/>
      <c r="M2095" s="130"/>
    </row>
    <row r="2096" spans="1:13" ht="14.25" hidden="1" customHeight="1" outlineLevel="1" x14ac:dyDescent="0.2">
      <c r="A2096" s="130">
        <v>107</v>
      </c>
      <c r="B2096" s="186" t="s">
        <v>493</v>
      </c>
      <c r="C2096" s="186" t="s">
        <v>102</v>
      </c>
      <c r="D2096" s="130">
        <v>7</v>
      </c>
      <c r="E2096" s="158">
        <v>1530</v>
      </c>
      <c r="F2096" s="130"/>
      <c r="G2096" s="138"/>
      <c r="H2096" s="130">
        <v>9180</v>
      </c>
      <c r="I2096" s="130">
        <v>146880</v>
      </c>
      <c r="J2096" s="130">
        <v>48960</v>
      </c>
      <c r="K2096" s="130">
        <v>18360</v>
      </c>
      <c r="L2096" s="138"/>
      <c r="M2096" s="130"/>
    </row>
    <row r="2097" spans="1:13" ht="14.25" hidden="1" customHeight="1" outlineLevel="1" x14ac:dyDescent="0.2">
      <c r="A2097" s="130">
        <v>107</v>
      </c>
      <c r="B2097" s="186" t="s">
        <v>493</v>
      </c>
      <c r="C2097" s="186" t="s">
        <v>102</v>
      </c>
      <c r="D2097" s="130">
        <v>8</v>
      </c>
      <c r="E2097" s="158">
        <v>1560</v>
      </c>
      <c r="F2097" s="130"/>
      <c r="G2097" s="138"/>
      <c r="H2097" s="130">
        <v>9360</v>
      </c>
      <c r="I2097" s="130">
        <v>149760</v>
      </c>
      <c r="J2097" s="130">
        <v>49920</v>
      </c>
      <c r="K2097" s="130">
        <v>18720</v>
      </c>
      <c r="L2097" s="138"/>
      <c r="M2097" s="130"/>
    </row>
    <row r="2098" spans="1:13" ht="14.25" hidden="1" customHeight="1" outlineLevel="1" x14ac:dyDescent="0.2">
      <c r="A2098" s="130">
        <v>107</v>
      </c>
      <c r="B2098" s="186" t="s">
        <v>493</v>
      </c>
      <c r="C2098" s="186" t="s">
        <v>102</v>
      </c>
      <c r="D2098" s="130">
        <v>9</v>
      </c>
      <c r="E2098" s="158">
        <v>1585</v>
      </c>
      <c r="F2098" s="130"/>
      <c r="G2098" s="138"/>
      <c r="H2098" s="130">
        <v>9510</v>
      </c>
      <c r="I2098" s="130">
        <v>152160</v>
      </c>
      <c r="J2098" s="130">
        <v>50720</v>
      </c>
      <c r="K2098" s="130">
        <v>19020</v>
      </c>
      <c r="L2098" s="138"/>
      <c r="M2098" s="130"/>
    </row>
    <row r="2099" spans="1:13" ht="14.25" hidden="1" customHeight="1" outlineLevel="1" x14ac:dyDescent="0.2">
      <c r="A2099" s="130">
        <v>107</v>
      </c>
      <c r="B2099" s="186" t="s">
        <v>493</v>
      </c>
      <c r="C2099" s="186" t="s">
        <v>102</v>
      </c>
      <c r="D2099" s="130">
        <v>10</v>
      </c>
      <c r="E2099" s="158">
        <v>1605</v>
      </c>
      <c r="F2099" s="130"/>
      <c r="G2099" s="138"/>
      <c r="H2099" s="130">
        <v>9630</v>
      </c>
      <c r="I2099" s="130">
        <v>154080</v>
      </c>
      <c r="J2099" s="130">
        <v>51360</v>
      </c>
      <c r="K2099" s="130">
        <v>19260</v>
      </c>
      <c r="L2099" s="138"/>
      <c r="M2099" s="130"/>
    </row>
    <row r="2100" spans="1:13" ht="14.25" hidden="1" customHeight="1" outlineLevel="1" x14ac:dyDescent="0.2">
      <c r="A2100" s="130">
        <v>107</v>
      </c>
      <c r="B2100" s="186" t="s">
        <v>493</v>
      </c>
      <c r="C2100" s="186" t="s">
        <v>102</v>
      </c>
      <c r="D2100" s="130">
        <v>11</v>
      </c>
      <c r="E2100" s="158">
        <v>1635</v>
      </c>
      <c r="F2100" s="130"/>
      <c r="G2100" s="138"/>
      <c r="H2100" s="130">
        <v>9810</v>
      </c>
      <c r="I2100" s="130">
        <v>156960</v>
      </c>
      <c r="J2100" s="130">
        <v>52320</v>
      </c>
      <c r="K2100" s="130">
        <v>19620</v>
      </c>
      <c r="L2100" s="138"/>
      <c r="M2100" s="130"/>
    </row>
    <row r="2101" spans="1:13" ht="14.25" hidden="1" customHeight="1" outlineLevel="1" x14ac:dyDescent="0.2">
      <c r="A2101" s="130">
        <v>107</v>
      </c>
      <c r="B2101" s="186" t="s">
        <v>493</v>
      </c>
      <c r="C2101" s="186" t="s">
        <v>102</v>
      </c>
      <c r="D2101" s="130">
        <v>12</v>
      </c>
      <c r="E2101" s="158">
        <v>1655</v>
      </c>
      <c r="F2101" s="130"/>
      <c r="G2101" s="138"/>
      <c r="H2101" s="130">
        <v>9930</v>
      </c>
      <c r="I2101" s="130">
        <v>158880</v>
      </c>
      <c r="J2101" s="130">
        <v>52960</v>
      </c>
      <c r="K2101" s="130">
        <v>19860</v>
      </c>
      <c r="L2101" s="138"/>
      <c r="M2101" s="130"/>
    </row>
    <row r="2102" spans="1:13" ht="14.25" hidden="1" customHeight="1" outlineLevel="1" x14ac:dyDescent="0.2">
      <c r="A2102" s="130">
        <v>107</v>
      </c>
      <c r="B2102" s="186" t="s">
        <v>493</v>
      </c>
      <c r="C2102" s="186" t="s">
        <v>103</v>
      </c>
      <c r="D2102" s="130">
        <v>1</v>
      </c>
      <c r="E2102" s="158">
        <v>1738</v>
      </c>
      <c r="F2102" s="130"/>
      <c r="G2102" s="138"/>
      <c r="H2102" s="130">
        <v>10428</v>
      </c>
      <c r="I2102" s="130">
        <v>166848</v>
      </c>
      <c r="J2102" s="130">
        <v>55616</v>
      </c>
      <c r="K2102" s="130">
        <v>20856</v>
      </c>
      <c r="L2102" s="138"/>
      <c r="M2102" s="130"/>
    </row>
    <row r="2103" spans="1:13" ht="14.25" customHeight="1" collapsed="1" x14ac:dyDescent="0.2">
      <c r="A2103" s="128">
        <v>108</v>
      </c>
      <c r="B2103" s="185" t="s">
        <v>494</v>
      </c>
      <c r="C2103" s="185" t="s">
        <v>101</v>
      </c>
      <c r="D2103" s="128">
        <v>1</v>
      </c>
      <c r="E2103" s="157">
        <v>380</v>
      </c>
      <c r="F2103" s="128"/>
      <c r="G2103" s="137"/>
      <c r="H2103" s="128">
        <v>3040</v>
      </c>
      <c r="I2103" s="128">
        <v>48640</v>
      </c>
      <c r="J2103" s="128">
        <v>16213</v>
      </c>
      <c r="K2103" s="128">
        <v>6080</v>
      </c>
      <c r="L2103" s="137"/>
      <c r="M2103" s="128"/>
    </row>
    <row r="2104" spans="1:13" ht="14.25" hidden="1" customHeight="1" outlineLevel="1" x14ac:dyDescent="0.2">
      <c r="A2104" s="130">
        <v>108</v>
      </c>
      <c r="B2104" s="186" t="s">
        <v>494</v>
      </c>
      <c r="C2104" s="186" t="s">
        <v>101</v>
      </c>
      <c r="D2104" s="130">
        <v>2</v>
      </c>
      <c r="E2104" s="158">
        <v>535</v>
      </c>
      <c r="F2104" s="130"/>
      <c r="G2104" s="138"/>
      <c r="H2104" s="130">
        <v>4280</v>
      </c>
      <c r="I2104" s="130">
        <v>68480</v>
      </c>
      <c r="J2104" s="130">
        <v>22827</v>
      </c>
      <c r="K2104" s="130">
        <v>8560</v>
      </c>
      <c r="L2104" s="138"/>
      <c r="M2104" s="130"/>
    </row>
    <row r="2105" spans="1:13" ht="14.25" hidden="1" customHeight="1" outlineLevel="1" x14ac:dyDescent="0.2">
      <c r="A2105" s="130">
        <v>108</v>
      </c>
      <c r="B2105" s="186" t="s">
        <v>494</v>
      </c>
      <c r="C2105" s="186" t="s">
        <v>101</v>
      </c>
      <c r="D2105" s="130">
        <v>3</v>
      </c>
      <c r="E2105" s="158">
        <v>585</v>
      </c>
      <c r="F2105" s="130"/>
      <c r="G2105" s="138"/>
      <c r="H2105" s="130">
        <v>4680</v>
      </c>
      <c r="I2105" s="130">
        <v>74880</v>
      </c>
      <c r="J2105" s="130">
        <v>24960</v>
      </c>
      <c r="K2105" s="130">
        <v>9360</v>
      </c>
      <c r="L2105" s="138"/>
      <c r="M2105" s="130"/>
    </row>
    <row r="2106" spans="1:13" ht="14.25" hidden="1" customHeight="1" outlineLevel="1" x14ac:dyDescent="0.2">
      <c r="A2106" s="130">
        <v>108</v>
      </c>
      <c r="B2106" s="186" t="s">
        <v>494</v>
      </c>
      <c r="C2106" s="186" t="s">
        <v>101</v>
      </c>
      <c r="D2106" s="130">
        <v>4</v>
      </c>
      <c r="E2106" s="158">
        <v>645</v>
      </c>
      <c r="F2106" s="130"/>
      <c r="G2106" s="138"/>
      <c r="H2106" s="130">
        <v>5160</v>
      </c>
      <c r="I2106" s="130">
        <v>82560</v>
      </c>
      <c r="J2106" s="130">
        <v>27520</v>
      </c>
      <c r="K2106" s="130">
        <v>10320</v>
      </c>
      <c r="L2106" s="138"/>
      <c r="M2106" s="130"/>
    </row>
    <row r="2107" spans="1:13" ht="14.25" hidden="1" customHeight="1" outlineLevel="1" x14ac:dyDescent="0.2">
      <c r="A2107" s="130">
        <v>108</v>
      </c>
      <c r="B2107" s="186" t="s">
        <v>494</v>
      </c>
      <c r="C2107" s="186" t="s">
        <v>101</v>
      </c>
      <c r="D2107" s="130">
        <v>5</v>
      </c>
      <c r="E2107" s="158">
        <v>710</v>
      </c>
      <c r="F2107" s="130"/>
      <c r="G2107" s="138"/>
      <c r="H2107" s="130">
        <v>5680</v>
      </c>
      <c r="I2107" s="130">
        <v>90880</v>
      </c>
      <c r="J2107" s="130">
        <v>30293</v>
      </c>
      <c r="K2107" s="130">
        <v>11360</v>
      </c>
      <c r="L2107" s="138"/>
      <c r="M2107" s="130"/>
    </row>
    <row r="2108" spans="1:13" ht="14.25" hidden="1" customHeight="1" outlineLevel="1" x14ac:dyDescent="0.2">
      <c r="A2108" s="130">
        <v>108</v>
      </c>
      <c r="B2108" s="186" t="s">
        <v>494</v>
      </c>
      <c r="C2108" s="186" t="s">
        <v>101</v>
      </c>
      <c r="D2108" s="130">
        <v>6</v>
      </c>
      <c r="E2108" s="158">
        <v>780</v>
      </c>
      <c r="F2108" s="130"/>
      <c r="G2108" s="138"/>
      <c r="H2108" s="130">
        <v>6240</v>
      </c>
      <c r="I2108" s="130">
        <v>99840</v>
      </c>
      <c r="J2108" s="130">
        <v>33280</v>
      </c>
      <c r="K2108" s="130">
        <v>12480</v>
      </c>
      <c r="L2108" s="138"/>
      <c r="M2108" s="130"/>
    </row>
    <row r="2109" spans="1:13" ht="14.25" hidden="1" customHeight="1" outlineLevel="1" x14ac:dyDescent="0.2">
      <c r="A2109" s="130">
        <v>108</v>
      </c>
      <c r="B2109" s="186" t="s">
        <v>494</v>
      </c>
      <c r="C2109" s="186" t="s">
        <v>101</v>
      </c>
      <c r="D2109" s="130">
        <v>7</v>
      </c>
      <c r="E2109" s="158">
        <v>860</v>
      </c>
      <c r="F2109" s="130"/>
      <c r="G2109" s="138"/>
      <c r="H2109" s="130">
        <v>6880</v>
      </c>
      <c r="I2109" s="130">
        <v>110080</v>
      </c>
      <c r="J2109" s="130">
        <v>36693</v>
      </c>
      <c r="K2109" s="130">
        <v>13760</v>
      </c>
      <c r="L2109" s="138"/>
      <c r="M2109" s="130"/>
    </row>
    <row r="2110" spans="1:13" ht="14.25" hidden="1" customHeight="1" outlineLevel="1" x14ac:dyDescent="0.2">
      <c r="A2110" s="130">
        <v>108</v>
      </c>
      <c r="B2110" s="186" t="s">
        <v>494</v>
      </c>
      <c r="C2110" s="186" t="s">
        <v>101</v>
      </c>
      <c r="D2110" s="130">
        <v>8</v>
      </c>
      <c r="E2110" s="158">
        <v>940</v>
      </c>
      <c r="F2110" s="130"/>
      <c r="G2110" s="138"/>
      <c r="H2110" s="130">
        <v>7520</v>
      </c>
      <c r="I2110" s="130">
        <v>120320</v>
      </c>
      <c r="J2110" s="130">
        <v>40107</v>
      </c>
      <c r="K2110" s="130">
        <v>15040</v>
      </c>
      <c r="L2110" s="138"/>
      <c r="M2110" s="130"/>
    </row>
    <row r="2111" spans="1:13" ht="14.25" hidden="1" customHeight="1" outlineLevel="1" x14ac:dyDescent="0.2">
      <c r="A2111" s="130">
        <v>108</v>
      </c>
      <c r="B2111" s="186" t="s">
        <v>494</v>
      </c>
      <c r="C2111" s="186" t="s">
        <v>101</v>
      </c>
      <c r="D2111" s="130">
        <v>9</v>
      </c>
      <c r="E2111" s="158">
        <v>1040</v>
      </c>
      <c r="F2111" s="130"/>
      <c r="G2111" s="138"/>
      <c r="H2111" s="130">
        <v>8320</v>
      </c>
      <c r="I2111" s="130">
        <v>133120</v>
      </c>
      <c r="J2111" s="130">
        <v>44373</v>
      </c>
      <c r="K2111" s="130">
        <v>16640</v>
      </c>
      <c r="L2111" s="138"/>
      <c r="M2111" s="130"/>
    </row>
    <row r="2112" spans="1:13" ht="14.25" hidden="1" customHeight="1" outlineLevel="1" x14ac:dyDescent="0.2">
      <c r="A2112" s="130">
        <v>108</v>
      </c>
      <c r="B2112" s="186" t="s">
        <v>494</v>
      </c>
      <c r="C2112" s="186" t="s">
        <v>101</v>
      </c>
      <c r="D2112" s="130">
        <v>10</v>
      </c>
      <c r="E2112" s="158">
        <v>1145</v>
      </c>
      <c r="F2112" s="130"/>
      <c r="G2112" s="138"/>
      <c r="H2112" s="130">
        <v>9160</v>
      </c>
      <c r="I2112" s="130">
        <v>146560</v>
      </c>
      <c r="J2112" s="130">
        <v>48853</v>
      </c>
      <c r="K2112" s="130">
        <v>18320</v>
      </c>
      <c r="L2112" s="138"/>
      <c r="M2112" s="130"/>
    </row>
    <row r="2113" spans="1:13" ht="14.25" hidden="1" customHeight="1" outlineLevel="1" x14ac:dyDescent="0.2">
      <c r="A2113" s="130">
        <v>108</v>
      </c>
      <c r="B2113" s="186" t="s">
        <v>494</v>
      </c>
      <c r="C2113" s="186" t="s">
        <v>101</v>
      </c>
      <c r="D2113" s="130">
        <v>11</v>
      </c>
      <c r="E2113" s="158">
        <v>1255</v>
      </c>
      <c r="F2113" s="130"/>
      <c r="G2113" s="138"/>
      <c r="H2113" s="130">
        <v>10040</v>
      </c>
      <c r="I2113" s="130">
        <v>160640</v>
      </c>
      <c r="J2113" s="130">
        <v>53547</v>
      </c>
      <c r="K2113" s="130">
        <v>20080</v>
      </c>
      <c r="L2113" s="138"/>
      <c r="M2113" s="130"/>
    </row>
    <row r="2114" spans="1:13" ht="14.25" hidden="1" customHeight="1" outlineLevel="1" x14ac:dyDescent="0.2">
      <c r="A2114" s="130">
        <v>108</v>
      </c>
      <c r="B2114" s="186" t="s">
        <v>494</v>
      </c>
      <c r="C2114" s="186" t="s">
        <v>101</v>
      </c>
      <c r="D2114" s="130">
        <v>12</v>
      </c>
      <c r="E2114" s="158">
        <v>1380</v>
      </c>
      <c r="F2114" s="130"/>
      <c r="G2114" s="138"/>
      <c r="H2114" s="130">
        <v>11040</v>
      </c>
      <c r="I2114" s="130">
        <v>176640</v>
      </c>
      <c r="J2114" s="130">
        <v>58880</v>
      </c>
      <c r="K2114" s="130">
        <v>22080</v>
      </c>
      <c r="L2114" s="138"/>
      <c r="M2114" s="130"/>
    </row>
    <row r="2115" spans="1:13" ht="14.25" hidden="1" customHeight="1" outlineLevel="1" x14ac:dyDescent="0.2">
      <c r="A2115" s="130">
        <v>108</v>
      </c>
      <c r="B2115" s="186" t="s">
        <v>494</v>
      </c>
      <c r="C2115" s="186" t="s">
        <v>102</v>
      </c>
      <c r="D2115" s="130">
        <v>1</v>
      </c>
      <c r="E2115" s="158">
        <v>1380</v>
      </c>
      <c r="F2115" s="130"/>
      <c r="G2115" s="138"/>
      <c r="H2115" s="130">
        <v>11040</v>
      </c>
      <c r="I2115" s="130">
        <v>176640</v>
      </c>
      <c r="J2115" s="130">
        <v>58880</v>
      </c>
      <c r="K2115" s="130">
        <v>22080</v>
      </c>
      <c r="L2115" s="138"/>
      <c r="M2115" s="130"/>
    </row>
    <row r="2116" spans="1:13" ht="14.25" hidden="1" customHeight="1" outlineLevel="1" x14ac:dyDescent="0.2">
      <c r="A2116" s="130">
        <v>108</v>
      </c>
      <c r="B2116" s="186" t="s">
        <v>494</v>
      </c>
      <c r="C2116" s="186" t="s">
        <v>102</v>
      </c>
      <c r="D2116" s="130">
        <v>2</v>
      </c>
      <c r="E2116" s="158">
        <v>1410</v>
      </c>
      <c r="F2116" s="130"/>
      <c r="G2116" s="138"/>
      <c r="H2116" s="130">
        <v>11280</v>
      </c>
      <c r="I2116" s="130">
        <v>180480</v>
      </c>
      <c r="J2116" s="130">
        <v>60160</v>
      </c>
      <c r="K2116" s="130">
        <v>22560</v>
      </c>
      <c r="L2116" s="138"/>
      <c r="M2116" s="130"/>
    </row>
    <row r="2117" spans="1:13" ht="14.25" hidden="1" customHeight="1" outlineLevel="1" x14ac:dyDescent="0.2">
      <c r="A2117" s="130">
        <v>108</v>
      </c>
      <c r="B2117" s="186" t="s">
        <v>494</v>
      </c>
      <c r="C2117" s="186" t="s">
        <v>102</v>
      </c>
      <c r="D2117" s="130">
        <v>3</v>
      </c>
      <c r="E2117" s="158">
        <v>1430</v>
      </c>
      <c r="F2117" s="130"/>
      <c r="G2117" s="138"/>
      <c r="H2117" s="130">
        <v>11440</v>
      </c>
      <c r="I2117" s="130">
        <v>183040</v>
      </c>
      <c r="J2117" s="130">
        <v>61013</v>
      </c>
      <c r="K2117" s="130">
        <v>22880</v>
      </c>
      <c r="L2117" s="138"/>
      <c r="M2117" s="130"/>
    </row>
    <row r="2118" spans="1:13" ht="14.25" hidden="1" customHeight="1" outlineLevel="1" x14ac:dyDescent="0.2">
      <c r="A2118" s="130">
        <v>108</v>
      </c>
      <c r="B2118" s="186" t="s">
        <v>494</v>
      </c>
      <c r="C2118" s="186" t="s">
        <v>102</v>
      </c>
      <c r="D2118" s="130">
        <v>4</v>
      </c>
      <c r="E2118" s="158">
        <v>1460</v>
      </c>
      <c r="F2118" s="130"/>
      <c r="G2118" s="138"/>
      <c r="H2118" s="130">
        <v>11680</v>
      </c>
      <c r="I2118" s="130">
        <v>186880</v>
      </c>
      <c r="J2118" s="130">
        <v>62293</v>
      </c>
      <c r="K2118" s="130">
        <v>23360</v>
      </c>
      <c r="L2118" s="138"/>
      <c r="M2118" s="130"/>
    </row>
    <row r="2119" spans="1:13" ht="14.25" hidden="1" customHeight="1" outlineLevel="1" x14ac:dyDescent="0.2">
      <c r="A2119" s="130">
        <v>108</v>
      </c>
      <c r="B2119" s="186" t="s">
        <v>494</v>
      </c>
      <c r="C2119" s="186" t="s">
        <v>102</v>
      </c>
      <c r="D2119" s="130">
        <v>5</v>
      </c>
      <c r="E2119" s="158">
        <v>1480</v>
      </c>
      <c r="F2119" s="130"/>
      <c r="G2119" s="138"/>
      <c r="H2119" s="130">
        <v>11840</v>
      </c>
      <c r="I2119" s="130">
        <v>189440</v>
      </c>
      <c r="J2119" s="130">
        <v>63147</v>
      </c>
      <c r="K2119" s="130">
        <v>23680</v>
      </c>
      <c r="L2119" s="138"/>
      <c r="M2119" s="130"/>
    </row>
    <row r="2120" spans="1:13" ht="14.25" hidden="1" customHeight="1" outlineLevel="1" x14ac:dyDescent="0.2">
      <c r="A2120" s="130">
        <v>108</v>
      </c>
      <c r="B2120" s="186" t="s">
        <v>494</v>
      </c>
      <c r="C2120" s="186" t="s">
        <v>102</v>
      </c>
      <c r="D2120" s="130">
        <v>6</v>
      </c>
      <c r="E2120" s="158">
        <v>1510</v>
      </c>
      <c r="F2120" s="130"/>
      <c r="G2120" s="138"/>
      <c r="H2120" s="130">
        <v>12080</v>
      </c>
      <c r="I2120" s="130">
        <v>193280</v>
      </c>
      <c r="J2120" s="130">
        <v>64427</v>
      </c>
      <c r="K2120" s="130">
        <v>24160</v>
      </c>
      <c r="L2120" s="138"/>
      <c r="M2120" s="130"/>
    </row>
    <row r="2121" spans="1:13" ht="14.25" hidden="1" customHeight="1" outlineLevel="1" x14ac:dyDescent="0.2">
      <c r="A2121" s="130">
        <v>108</v>
      </c>
      <c r="B2121" s="186" t="s">
        <v>494</v>
      </c>
      <c r="C2121" s="186" t="s">
        <v>102</v>
      </c>
      <c r="D2121" s="130">
        <v>7</v>
      </c>
      <c r="E2121" s="158">
        <v>1530</v>
      </c>
      <c r="F2121" s="130"/>
      <c r="G2121" s="138"/>
      <c r="H2121" s="130">
        <v>12240</v>
      </c>
      <c r="I2121" s="130">
        <v>195840</v>
      </c>
      <c r="J2121" s="130">
        <v>65280</v>
      </c>
      <c r="K2121" s="130">
        <v>24480</v>
      </c>
      <c r="L2121" s="138"/>
      <c r="M2121" s="130"/>
    </row>
    <row r="2122" spans="1:13" ht="14.25" hidden="1" customHeight="1" outlineLevel="1" x14ac:dyDescent="0.2">
      <c r="A2122" s="130">
        <v>108</v>
      </c>
      <c r="B2122" s="186" t="s">
        <v>494</v>
      </c>
      <c r="C2122" s="186" t="s">
        <v>102</v>
      </c>
      <c r="D2122" s="130">
        <v>8</v>
      </c>
      <c r="E2122" s="158">
        <v>1560</v>
      </c>
      <c r="F2122" s="130"/>
      <c r="G2122" s="138"/>
      <c r="H2122" s="130">
        <v>12480</v>
      </c>
      <c r="I2122" s="130">
        <v>199680</v>
      </c>
      <c r="J2122" s="130">
        <v>66560</v>
      </c>
      <c r="K2122" s="130">
        <v>24960</v>
      </c>
      <c r="L2122" s="138"/>
      <c r="M2122" s="130"/>
    </row>
    <row r="2123" spans="1:13" ht="14.25" hidden="1" customHeight="1" outlineLevel="1" x14ac:dyDescent="0.2">
      <c r="A2123" s="130">
        <v>108</v>
      </c>
      <c r="B2123" s="186" t="s">
        <v>494</v>
      </c>
      <c r="C2123" s="186" t="s">
        <v>102</v>
      </c>
      <c r="D2123" s="130">
        <v>9</v>
      </c>
      <c r="E2123" s="158">
        <v>1585</v>
      </c>
      <c r="F2123" s="130"/>
      <c r="G2123" s="138"/>
      <c r="H2123" s="130">
        <v>12680</v>
      </c>
      <c r="I2123" s="130">
        <v>202880</v>
      </c>
      <c r="J2123" s="130">
        <v>67627</v>
      </c>
      <c r="K2123" s="130">
        <v>25360</v>
      </c>
      <c r="L2123" s="138"/>
      <c r="M2123" s="130"/>
    </row>
    <row r="2124" spans="1:13" ht="14.25" hidden="1" customHeight="1" outlineLevel="1" x14ac:dyDescent="0.2">
      <c r="A2124" s="130">
        <v>108</v>
      </c>
      <c r="B2124" s="186" t="s">
        <v>494</v>
      </c>
      <c r="C2124" s="186" t="s">
        <v>102</v>
      </c>
      <c r="D2124" s="130">
        <v>10</v>
      </c>
      <c r="E2124" s="158">
        <v>1605</v>
      </c>
      <c r="F2124" s="130"/>
      <c r="G2124" s="138"/>
      <c r="H2124" s="130">
        <v>12840</v>
      </c>
      <c r="I2124" s="130">
        <v>205440</v>
      </c>
      <c r="J2124" s="130">
        <v>68480</v>
      </c>
      <c r="K2124" s="130">
        <v>25680</v>
      </c>
      <c r="L2124" s="138"/>
      <c r="M2124" s="130"/>
    </row>
    <row r="2125" spans="1:13" ht="14.25" hidden="1" customHeight="1" outlineLevel="1" x14ac:dyDescent="0.2">
      <c r="A2125" s="130">
        <v>108</v>
      </c>
      <c r="B2125" s="186" t="s">
        <v>494</v>
      </c>
      <c r="C2125" s="186" t="s">
        <v>102</v>
      </c>
      <c r="D2125" s="130">
        <v>11</v>
      </c>
      <c r="E2125" s="158">
        <v>1635</v>
      </c>
      <c r="F2125" s="130"/>
      <c r="G2125" s="138"/>
      <c r="H2125" s="130">
        <v>13080</v>
      </c>
      <c r="I2125" s="130">
        <v>209280</v>
      </c>
      <c r="J2125" s="130">
        <v>69760</v>
      </c>
      <c r="K2125" s="130">
        <v>26160</v>
      </c>
      <c r="L2125" s="138"/>
      <c r="M2125" s="130"/>
    </row>
    <row r="2126" spans="1:13" ht="14.25" hidden="1" customHeight="1" outlineLevel="1" x14ac:dyDescent="0.2">
      <c r="A2126" s="130">
        <v>108</v>
      </c>
      <c r="B2126" s="186" t="s">
        <v>494</v>
      </c>
      <c r="C2126" s="186" t="s">
        <v>102</v>
      </c>
      <c r="D2126" s="130">
        <v>12</v>
      </c>
      <c r="E2126" s="158">
        <v>1655</v>
      </c>
      <c r="F2126" s="130"/>
      <c r="G2126" s="138"/>
      <c r="H2126" s="130">
        <v>13240</v>
      </c>
      <c r="I2126" s="130">
        <v>211840</v>
      </c>
      <c r="J2126" s="130">
        <v>70613</v>
      </c>
      <c r="K2126" s="130">
        <v>26480</v>
      </c>
      <c r="L2126" s="138"/>
      <c r="M2126" s="130"/>
    </row>
    <row r="2127" spans="1:13" ht="14.25" hidden="1" customHeight="1" outlineLevel="1" x14ac:dyDescent="0.2">
      <c r="A2127" s="130">
        <v>108</v>
      </c>
      <c r="B2127" s="186" t="s">
        <v>494</v>
      </c>
      <c r="C2127" s="186" t="s">
        <v>103</v>
      </c>
      <c r="D2127" s="130">
        <v>1</v>
      </c>
      <c r="E2127" s="158">
        <v>1738</v>
      </c>
      <c r="F2127" s="130"/>
      <c r="G2127" s="138"/>
      <c r="H2127" s="130">
        <v>13904</v>
      </c>
      <c r="I2127" s="130">
        <v>222464</v>
      </c>
      <c r="J2127" s="130">
        <v>74155</v>
      </c>
      <c r="K2127" s="130">
        <v>27808</v>
      </c>
      <c r="L2127" s="138"/>
      <c r="M2127" s="130"/>
    </row>
    <row r="2128" spans="1:13" collapsed="1" x14ac:dyDescent="0.15"/>
  </sheetData>
  <pageMargins left="0.7" right="0.7" top="0.75" bottom="0.75" header="0.3" footer="0.3"/>
  <pageSetup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235"/>
  <sheetViews>
    <sheetView tabSelected="1" zoomScaleNormal="150" zoomScaleSheetLayoutView="100" workbookViewId="0">
      <pane xSplit="2" ySplit="1" topLeftCell="F38" activePane="bottomRight" state="frozen"/>
      <selection pane="bottomLeft" activeCell="A7" sqref="A7"/>
      <selection pane="topRight" activeCell="I1" sqref="I1"/>
      <selection pane="bottomRight" activeCell="B44" sqref="B44"/>
    </sheetView>
  </sheetViews>
  <sheetFormatPr defaultRowHeight="12.75" x14ac:dyDescent="0.15"/>
  <cols>
    <col min="1" max="1" width="3.7734375" style="234" customWidth="1"/>
    <col min="2" max="2" width="10.78515625" style="234" customWidth="1"/>
    <col min="6" max="6" width="13.34765625" style="234" customWidth="1"/>
    <col min="7" max="19" width="8.62890625" style="234" customWidth="1"/>
    <col min="20" max="21" width="9.84375" style="234" customWidth="1"/>
    <col min="22" max="22" width="8.62890625" style="234" customWidth="1"/>
    <col min="23" max="23" width="13.21484375" style="234" bestFit="1" customWidth="1"/>
    <col min="24" max="25" width="17.93359375" style="234" customWidth="1"/>
    <col min="26" max="26" width="21.3046875" style="234" bestFit="1" customWidth="1"/>
    <col min="27" max="27" width="23.05859375" style="234" customWidth="1"/>
    <col min="28" max="33" width="17.93359375" style="234" customWidth="1"/>
    <col min="34" max="34" width="23.05859375" style="234" customWidth="1"/>
    <col min="35" max="36" width="17.93359375" style="234" customWidth="1"/>
  </cols>
  <sheetData>
    <row r="1" spans="1:40" ht="42" customHeight="1" thickTop="1" x14ac:dyDescent="0.2">
      <c r="A1" s="235" t="s">
        <v>99</v>
      </c>
      <c r="B1" s="235" t="s">
        <v>8</v>
      </c>
      <c r="C1" s="236" t="s">
        <v>210</v>
      </c>
      <c r="D1" s="236" t="s">
        <v>495</v>
      </c>
      <c r="E1" s="236" t="s">
        <v>217</v>
      </c>
      <c r="F1" s="237" t="s">
        <v>215</v>
      </c>
      <c r="G1" s="238" t="s">
        <v>216</v>
      </c>
      <c r="H1" s="239" t="s">
        <v>496</v>
      </c>
      <c r="I1" s="239" t="s">
        <v>497</v>
      </c>
      <c r="J1" s="240" t="s">
        <v>498</v>
      </c>
      <c r="K1" s="240" t="s">
        <v>499</v>
      </c>
      <c r="L1" s="240" t="s">
        <v>500</v>
      </c>
      <c r="M1" s="240" t="s">
        <v>501</v>
      </c>
      <c r="N1" s="240" t="s">
        <v>502</v>
      </c>
      <c r="O1" s="241" t="s">
        <v>503</v>
      </c>
      <c r="P1" s="241" t="s">
        <v>504</v>
      </c>
      <c r="Q1" s="242" t="s">
        <v>505</v>
      </c>
      <c r="R1" s="242" t="s">
        <v>506</v>
      </c>
      <c r="S1" s="242" t="s">
        <v>507</v>
      </c>
      <c r="T1" s="242" t="s">
        <v>508</v>
      </c>
      <c r="U1" s="243" t="s">
        <v>509</v>
      </c>
      <c r="V1" s="242" t="s">
        <v>510</v>
      </c>
      <c r="W1" s="244" t="s">
        <v>511</v>
      </c>
      <c r="X1" s="244" t="s">
        <v>512</v>
      </c>
      <c r="Y1" s="244" t="s">
        <v>513</v>
      </c>
      <c r="Z1" s="244" t="s">
        <v>514</v>
      </c>
      <c r="AA1" s="244" t="s">
        <v>515</v>
      </c>
      <c r="AB1" s="244" t="s">
        <v>516</v>
      </c>
      <c r="AC1" s="245" t="s">
        <v>517</v>
      </c>
      <c r="AD1" s="246" t="s">
        <v>518</v>
      </c>
      <c r="AE1" s="246" t="s">
        <v>519</v>
      </c>
      <c r="AF1" s="246" t="s">
        <v>520</v>
      </c>
      <c r="AG1" s="246" t="s">
        <v>521</v>
      </c>
      <c r="AH1" s="246" t="s">
        <v>522</v>
      </c>
      <c r="AI1" s="246" t="s">
        <v>523</v>
      </c>
      <c r="AJ1" s="247" t="s">
        <v>524</v>
      </c>
    </row>
    <row r="2" spans="1:40" ht="15" customHeight="1" x14ac:dyDescent="0.2">
      <c r="A2" s="248">
        <v>1</v>
      </c>
      <c r="B2" s="249" t="s">
        <v>410</v>
      </c>
      <c r="C2" s="250">
        <v>1</v>
      </c>
      <c r="D2" s="251" t="s">
        <v>219</v>
      </c>
      <c r="E2" s="251">
        <v>1</v>
      </c>
      <c r="F2" s="252" t="s">
        <v>222</v>
      </c>
      <c r="G2" s="252">
        <v>20000</v>
      </c>
      <c r="H2" s="253">
        <v>500</v>
      </c>
      <c r="I2" s="253"/>
      <c r="J2" s="254">
        <v>220</v>
      </c>
      <c r="K2" s="254">
        <v>1</v>
      </c>
      <c r="L2" s="254">
        <v>1</v>
      </c>
      <c r="M2" s="254">
        <v>0.09</v>
      </c>
      <c r="N2" s="254">
        <v>0</v>
      </c>
      <c r="O2" s="254">
        <v>14.13</v>
      </c>
      <c r="P2" s="254">
        <v>220</v>
      </c>
      <c r="Q2" s="251">
        <v>220</v>
      </c>
      <c r="R2" s="251">
        <v>0</v>
      </c>
      <c r="S2" s="251">
        <v>10</v>
      </c>
      <c r="T2" s="251">
        <v>0</v>
      </c>
      <c r="U2" s="251">
        <v>10</v>
      </c>
      <c r="V2" s="251">
        <v>10</v>
      </c>
      <c r="W2" s="255" t="s">
        <v>525</v>
      </c>
      <c r="X2" s="255" t="s">
        <v>526</v>
      </c>
      <c r="Y2" s="255" t="s">
        <v>527</v>
      </c>
      <c r="Z2" s="255" t="s">
        <v>528</v>
      </c>
      <c r="AA2" s="255" t="s">
        <v>529</v>
      </c>
      <c r="AB2" s="255"/>
      <c r="AC2" s="255"/>
      <c r="AD2" s="256" t="s">
        <v>525</v>
      </c>
      <c r="AE2" s="256" t="s">
        <v>526</v>
      </c>
      <c r="AF2" s="256" t="s">
        <v>527</v>
      </c>
      <c r="AG2" s="256" t="s">
        <v>528</v>
      </c>
      <c r="AH2" s="256" t="s">
        <v>529</v>
      </c>
      <c r="AI2" s="256"/>
      <c r="AJ2" s="256"/>
    </row>
    <row r="3" spans="1:40" ht="15" customHeight="1" x14ac:dyDescent="0.2">
      <c r="A3" s="248">
        <v>2</v>
      </c>
      <c r="B3" s="249" t="s">
        <v>411</v>
      </c>
      <c r="C3" s="250">
        <v>1</v>
      </c>
      <c r="D3" s="251" t="s">
        <v>219</v>
      </c>
      <c r="E3" s="251">
        <v>3</v>
      </c>
      <c r="F3" s="252" t="s">
        <v>222</v>
      </c>
      <c r="G3" s="252">
        <v>20000</v>
      </c>
      <c r="H3" s="253">
        <v>800</v>
      </c>
      <c r="I3" s="253"/>
      <c r="J3" s="254">
        <v>70</v>
      </c>
      <c r="K3" s="254">
        <v>1</v>
      </c>
      <c r="L3" s="254">
        <v>1</v>
      </c>
      <c r="M3" s="254">
        <v>0.22</v>
      </c>
      <c r="N3" s="254">
        <v>0</v>
      </c>
      <c r="O3" s="254">
        <v>10.7</v>
      </c>
      <c r="P3" s="254">
        <v>70</v>
      </c>
      <c r="Q3" s="251">
        <v>70</v>
      </c>
      <c r="R3" s="251">
        <v>0</v>
      </c>
      <c r="S3" s="251">
        <v>10</v>
      </c>
      <c r="T3" s="251">
        <v>0</v>
      </c>
      <c r="U3" s="251">
        <v>10</v>
      </c>
      <c r="V3" s="251">
        <v>10</v>
      </c>
      <c r="W3" s="255" t="s">
        <v>525</v>
      </c>
      <c r="X3" s="255" t="s">
        <v>526</v>
      </c>
      <c r="Y3" s="255" t="s">
        <v>527</v>
      </c>
      <c r="Z3" s="255" t="s">
        <v>528</v>
      </c>
      <c r="AA3" s="255" t="s">
        <v>529</v>
      </c>
      <c r="AB3" s="255"/>
      <c r="AC3" s="255"/>
      <c r="AD3" s="256" t="s">
        <v>525</v>
      </c>
      <c r="AE3" s="256" t="s">
        <v>526</v>
      </c>
      <c r="AF3" s="256" t="s">
        <v>527</v>
      </c>
      <c r="AG3" s="256" t="s">
        <v>528</v>
      </c>
      <c r="AH3" s="256" t="s">
        <v>529</v>
      </c>
      <c r="AI3" s="256"/>
      <c r="AJ3" s="256"/>
    </row>
    <row r="4" spans="1:40" ht="15" customHeight="1" x14ac:dyDescent="0.2">
      <c r="A4" s="248">
        <v>3</v>
      </c>
      <c r="B4" s="249" t="s">
        <v>412</v>
      </c>
      <c r="C4" s="250">
        <v>1</v>
      </c>
      <c r="D4" s="251" t="s">
        <v>219</v>
      </c>
      <c r="E4" s="251">
        <v>3</v>
      </c>
      <c r="F4" s="252" t="s">
        <v>227</v>
      </c>
      <c r="G4" s="252">
        <v>500</v>
      </c>
      <c r="H4" s="253">
        <v>350</v>
      </c>
      <c r="I4" s="253">
        <v>0.25</v>
      </c>
      <c r="J4" s="254">
        <v>1</v>
      </c>
      <c r="K4" s="254">
        <v>1</v>
      </c>
      <c r="L4" s="254">
        <v>8</v>
      </c>
      <c r="M4" s="254">
        <v>10</v>
      </c>
      <c r="N4" s="254">
        <v>0</v>
      </c>
      <c r="O4" s="254">
        <v>0</v>
      </c>
      <c r="P4" s="254">
        <v>8</v>
      </c>
      <c r="Q4" s="251">
        <v>8</v>
      </c>
      <c r="R4" s="251">
        <v>0</v>
      </c>
      <c r="S4" s="251">
        <v>10</v>
      </c>
      <c r="T4" s="251">
        <v>0</v>
      </c>
      <c r="U4" s="251">
        <v>10</v>
      </c>
      <c r="V4" s="251">
        <v>10</v>
      </c>
      <c r="W4" s="255" t="s">
        <v>530</v>
      </c>
      <c r="X4" s="255" t="s">
        <v>531</v>
      </c>
      <c r="Y4" s="255" t="s">
        <v>532</v>
      </c>
      <c r="Z4" s="255" t="s">
        <v>528</v>
      </c>
      <c r="AA4" s="255"/>
      <c r="AB4" s="255" t="s">
        <v>533</v>
      </c>
      <c r="AC4" s="255"/>
      <c r="AD4" s="256" t="s">
        <v>530</v>
      </c>
      <c r="AE4" s="256" t="s">
        <v>531</v>
      </c>
      <c r="AF4" s="256" t="s">
        <v>532</v>
      </c>
      <c r="AG4" s="256" t="s">
        <v>528</v>
      </c>
      <c r="AH4" s="256"/>
      <c r="AI4" s="256" t="s">
        <v>533</v>
      </c>
      <c r="AJ4" s="256"/>
    </row>
    <row r="5" spans="1:40" ht="15" customHeight="1" x14ac:dyDescent="0.2">
      <c r="A5" s="248">
        <v>4</v>
      </c>
      <c r="B5" s="249" t="s">
        <v>413</v>
      </c>
      <c r="C5" s="250">
        <v>1</v>
      </c>
      <c r="D5" s="251" t="s">
        <v>219</v>
      </c>
      <c r="E5" s="251">
        <v>1</v>
      </c>
      <c r="F5" s="252" t="s">
        <v>222</v>
      </c>
      <c r="G5" s="252">
        <v>20000</v>
      </c>
      <c r="H5" s="253">
        <v>600</v>
      </c>
      <c r="I5" s="253">
        <v>0.2</v>
      </c>
      <c r="J5" s="254">
        <v>3</v>
      </c>
      <c r="K5" s="254">
        <v>3</v>
      </c>
      <c r="L5" s="254">
        <v>1</v>
      </c>
      <c r="M5" s="254">
        <v>12</v>
      </c>
      <c r="N5" s="254">
        <v>0.2</v>
      </c>
      <c r="O5" s="254">
        <v>0.4</v>
      </c>
      <c r="P5" s="254">
        <v>3</v>
      </c>
      <c r="Q5" s="251">
        <v>3</v>
      </c>
      <c r="R5" s="251">
        <v>0</v>
      </c>
      <c r="S5" s="251">
        <v>12</v>
      </c>
      <c r="T5" s="251">
        <v>0</v>
      </c>
      <c r="U5" s="251">
        <v>12</v>
      </c>
      <c r="V5" s="251">
        <v>12</v>
      </c>
      <c r="W5" s="255" t="s">
        <v>530</v>
      </c>
      <c r="X5" s="255" t="s">
        <v>531</v>
      </c>
      <c r="Y5" s="255" t="s">
        <v>532</v>
      </c>
      <c r="Z5" s="255" t="s">
        <v>528</v>
      </c>
      <c r="AA5" s="255"/>
      <c r="AB5" s="255" t="s">
        <v>533</v>
      </c>
      <c r="AC5" s="255"/>
      <c r="AD5" s="256" t="s">
        <v>530</v>
      </c>
      <c r="AE5" s="256" t="s">
        <v>531</v>
      </c>
      <c r="AF5" s="256" t="s">
        <v>532</v>
      </c>
      <c r="AG5" s="256" t="s">
        <v>528</v>
      </c>
      <c r="AH5" s="256"/>
      <c r="AI5" s="256" t="s">
        <v>533</v>
      </c>
      <c r="AJ5" s="256"/>
    </row>
    <row r="6" spans="1:40" ht="15" customHeight="1" x14ac:dyDescent="0.2">
      <c r="A6" s="248">
        <v>5</v>
      </c>
      <c r="B6" s="249" t="s">
        <v>414</v>
      </c>
      <c r="C6" s="250">
        <v>1</v>
      </c>
      <c r="D6" s="251" t="s">
        <v>219</v>
      </c>
      <c r="E6" s="251">
        <v>4</v>
      </c>
      <c r="F6" s="252" t="s">
        <v>227</v>
      </c>
      <c r="G6" s="252">
        <v>500</v>
      </c>
      <c r="H6" s="253">
        <v>1100</v>
      </c>
      <c r="I6" s="253"/>
      <c r="J6" s="254">
        <v>30</v>
      </c>
      <c r="K6" s="254">
        <v>1</v>
      </c>
      <c r="L6" s="254">
        <v>1</v>
      </c>
      <c r="M6" s="254">
        <v>0.1</v>
      </c>
      <c r="N6" s="254">
        <v>0</v>
      </c>
      <c r="O6" s="254">
        <v>4.5999999999999996</v>
      </c>
      <c r="P6" s="254">
        <v>42</v>
      </c>
      <c r="Q6" s="251">
        <v>3</v>
      </c>
      <c r="R6" s="251">
        <v>1.1000000000000001</v>
      </c>
      <c r="S6" s="251">
        <v>0</v>
      </c>
      <c r="T6" s="251">
        <v>29</v>
      </c>
      <c r="U6" s="251">
        <v>11</v>
      </c>
      <c r="V6" s="251">
        <v>11</v>
      </c>
      <c r="W6" s="255" t="s">
        <v>534</v>
      </c>
      <c r="X6" s="255" t="s">
        <v>526</v>
      </c>
      <c r="Y6" s="255" t="s">
        <v>527</v>
      </c>
      <c r="Z6" s="255" t="s">
        <v>535</v>
      </c>
      <c r="AA6" s="255"/>
      <c r="AB6" s="255"/>
      <c r="AC6" s="255"/>
      <c r="AD6" s="256" t="s">
        <v>534</v>
      </c>
      <c r="AE6" s="256" t="s">
        <v>526</v>
      </c>
      <c r="AF6" s="256" t="s">
        <v>527</v>
      </c>
      <c r="AG6" s="256" t="s">
        <v>535</v>
      </c>
      <c r="AH6" s="256"/>
      <c r="AI6" s="256"/>
      <c r="AJ6" s="256"/>
      <c r="AK6" s="135"/>
      <c r="AL6" s="135"/>
      <c r="AM6" s="135"/>
      <c r="AN6" s="135"/>
    </row>
    <row r="7" spans="1:40" ht="15" customHeight="1" x14ac:dyDescent="0.2">
      <c r="A7" s="248">
        <v>6</v>
      </c>
      <c r="B7" s="249" t="s">
        <v>415</v>
      </c>
      <c r="C7" s="257">
        <v>2</v>
      </c>
      <c r="D7" s="251" t="s">
        <v>219</v>
      </c>
      <c r="E7" s="251">
        <v>5</v>
      </c>
      <c r="F7" s="252" t="s">
        <v>222</v>
      </c>
      <c r="G7" s="252">
        <v>290000</v>
      </c>
      <c r="H7" s="253">
        <v>300</v>
      </c>
      <c r="I7" s="253">
        <v>10</v>
      </c>
      <c r="J7" s="254">
        <v>17</v>
      </c>
      <c r="K7" s="254">
        <v>1</v>
      </c>
      <c r="L7" s="254">
        <v>1</v>
      </c>
      <c r="M7" s="254">
        <v>0.09</v>
      </c>
      <c r="N7" s="254">
        <v>0</v>
      </c>
      <c r="O7" s="254">
        <v>1.76</v>
      </c>
      <c r="P7" s="254">
        <v>19</v>
      </c>
      <c r="Q7" s="251">
        <v>1</v>
      </c>
      <c r="R7" s="251">
        <v>0.88</v>
      </c>
      <c r="S7" s="251">
        <v>0</v>
      </c>
      <c r="T7" s="251">
        <v>16</v>
      </c>
      <c r="U7" s="251">
        <v>14.96</v>
      </c>
      <c r="V7" s="251">
        <v>15</v>
      </c>
      <c r="W7" s="255" t="s">
        <v>530</v>
      </c>
      <c r="X7" s="255" t="s">
        <v>526</v>
      </c>
      <c r="Y7" s="255" t="s">
        <v>532</v>
      </c>
      <c r="Z7" s="255" t="s">
        <v>535</v>
      </c>
      <c r="AA7" s="255" t="s">
        <v>536</v>
      </c>
      <c r="AB7" s="255"/>
      <c r="AC7" s="255"/>
      <c r="AD7" s="256" t="s">
        <v>530</v>
      </c>
      <c r="AE7" s="256" t="s">
        <v>526</v>
      </c>
      <c r="AF7" s="256" t="s">
        <v>532</v>
      </c>
      <c r="AG7" s="256" t="s">
        <v>535</v>
      </c>
      <c r="AH7" s="256" t="s">
        <v>536</v>
      </c>
      <c r="AI7" s="256"/>
      <c r="AJ7" s="256"/>
      <c r="AK7" s="135"/>
      <c r="AL7" s="135"/>
      <c r="AM7" s="135"/>
      <c r="AN7" s="135"/>
    </row>
    <row r="8" spans="1:40" ht="15" customHeight="1" x14ac:dyDescent="0.2">
      <c r="A8" s="248">
        <v>7</v>
      </c>
      <c r="B8" s="249" t="s">
        <v>416</v>
      </c>
      <c r="C8" s="250">
        <v>1</v>
      </c>
      <c r="D8" s="251" t="s">
        <v>219</v>
      </c>
      <c r="E8" s="251">
        <v>2</v>
      </c>
      <c r="F8" s="252" t="s">
        <v>222</v>
      </c>
      <c r="G8" s="252">
        <v>290000</v>
      </c>
      <c r="H8" s="253">
        <v>500</v>
      </c>
      <c r="I8" s="253">
        <v>19</v>
      </c>
      <c r="J8" s="254">
        <v>4</v>
      </c>
      <c r="K8" s="254">
        <v>1</v>
      </c>
      <c r="L8" s="254">
        <v>1</v>
      </c>
      <c r="M8" s="254">
        <v>0.5</v>
      </c>
      <c r="N8" s="254">
        <v>0</v>
      </c>
      <c r="O8" s="254">
        <v>3</v>
      </c>
      <c r="P8" s="254">
        <v>5</v>
      </c>
      <c r="Q8" s="251">
        <v>1</v>
      </c>
      <c r="R8" s="251">
        <v>3</v>
      </c>
      <c r="S8" s="251">
        <v>0</v>
      </c>
      <c r="T8" s="251">
        <v>3</v>
      </c>
      <c r="U8" s="251">
        <v>12</v>
      </c>
      <c r="V8" s="251">
        <v>12</v>
      </c>
      <c r="W8" s="255" t="s">
        <v>530</v>
      </c>
      <c r="X8" s="255" t="s">
        <v>526</v>
      </c>
      <c r="Y8" s="255" t="s">
        <v>532</v>
      </c>
      <c r="Z8" s="255" t="s">
        <v>535</v>
      </c>
      <c r="AA8" s="255" t="s">
        <v>536</v>
      </c>
      <c r="AB8" s="255"/>
      <c r="AC8" s="255"/>
      <c r="AD8" s="256" t="s">
        <v>530</v>
      </c>
      <c r="AE8" s="256" t="s">
        <v>526</v>
      </c>
      <c r="AF8" s="256" t="s">
        <v>532</v>
      </c>
      <c r="AG8" s="256" t="s">
        <v>535</v>
      </c>
      <c r="AH8" s="256" t="s">
        <v>536</v>
      </c>
      <c r="AI8" s="256"/>
      <c r="AJ8" s="256"/>
      <c r="AK8" s="135"/>
      <c r="AL8" s="135"/>
      <c r="AM8" s="135"/>
      <c r="AN8" s="135"/>
    </row>
    <row r="9" spans="1:40" ht="15" customHeight="1" x14ac:dyDescent="0.2">
      <c r="A9" s="248">
        <v>8</v>
      </c>
      <c r="B9" s="249" t="s">
        <v>417</v>
      </c>
      <c r="C9" s="250">
        <v>1</v>
      </c>
      <c r="D9" s="251" t="s">
        <v>224</v>
      </c>
      <c r="E9" s="251">
        <v>1</v>
      </c>
      <c r="F9" s="252" t="s">
        <v>222</v>
      </c>
      <c r="G9" s="252">
        <v>30000</v>
      </c>
      <c r="H9" s="253">
        <v>500</v>
      </c>
      <c r="I9" s="253"/>
      <c r="J9" s="254">
        <v>220</v>
      </c>
      <c r="K9" s="254">
        <v>1</v>
      </c>
      <c r="L9" s="254">
        <v>1</v>
      </c>
      <c r="M9" s="254">
        <v>0.09</v>
      </c>
      <c r="N9" s="254">
        <v>0</v>
      </c>
      <c r="O9" s="254">
        <v>14.13</v>
      </c>
      <c r="P9" s="254">
        <v>220</v>
      </c>
      <c r="Q9" s="251">
        <v>220</v>
      </c>
      <c r="R9" s="251">
        <v>0</v>
      </c>
      <c r="S9" s="251">
        <v>10</v>
      </c>
      <c r="T9" s="251">
        <v>0</v>
      </c>
      <c r="U9" s="251">
        <v>10</v>
      </c>
      <c r="V9" s="251">
        <v>10</v>
      </c>
      <c r="W9" s="255" t="s">
        <v>525</v>
      </c>
      <c r="X9" s="255" t="s">
        <v>526</v>
      </c>
      <c r="Y9" s="255" t="s">
        <v>527</v>
      </c>
      <c r="Z9" s="255" t="s">
        <v>528</v>
      </c>
      <c r="AA9" s="255" t="s">
        <v>529</v>
      </c>
      <c r="AB9" s="255"/>
      <c r="AC9" s="255"/>
      <c r="AD9" s="256" t="s">
        <v>525</v>
      </c>
      <c r="AE9" s="256" t="s">
        <v>526</v>
      </c>
      <c r="AF9" s="256" t="s">
        <v>527</v>
      </c>
      <c r="AG9" s="256" t="s">
        <v>528</v>
      </c>
      <c r="AH9" s="256" t="s">
        <v>529</v>
      </c>
      <c r="AI9" s="256"/>
      <c r="AJ9" s="256"/>
      <c r="AK9" s="135"/>
      <c r="AL9" s="135"/>
      <c r="AM9" s="135"/>
      <c r="AN9" s="135"/>
    </row>
    <row r="10" spans="1:40" ht="15" customHeight="1" x14ac:dyDescent="0.2">
      <c r="A10" s="248">
        <v>9</v>
      </c>
      <c r="B10" s="249" t="s">
        <v>418</v>
      </c>
      <c r="C10" s="250">
        <v>1</v>
      </c>
      <c r="D10" s="251" t="s">
        <v>223</v>
      </c>
      <c r="E10" s="251">
        <v>7</v>
      </c>
      <c r="F10" s="252" t="s">
        <v>222</v>
      </c>
      <c r="G10" s="252">
        <v>100000</v>
      </c>
      <c r="H10" s="253">
        <v>1100</v>
      </c>
      <c r="I10" s="253"/>
      <c r="J10" s="254">
        <v>1</v>
      </c>
      <c r="K10" s="254">
        <v>1</v>
      </c>
      <c r="L10" s="254">
        <v>1</v>
      </c>
      <c r="M10" s="254">
        <v>0</v>
      </c>
      <c r="N10" s="254">
        <v>0</v>
      </c>
      <c r="O10" s="254">
        <v>0</v>
      </c>
      <c r="P10" s="254">
        <v>1</v>
      </c>
      <c r="Q10" s="251">
        <v>1</v>
      </c>
      <c r="R10" s="251">
        <v>0</v>
      </c>
      <c r="S10" s="251">
        <v>9</v>
      </c>
      <c r="T10" s="251">
        <v>0</v>
      </c>
      <c r="U10" s="251">
        <v>9</v>
      </c>
      <c r="V10" s="251">
        <v>9</v>
      </c>
      <c r="W10" s="255" t="s">
        <v>525</v>
      </c>
      <c r="X10" s="255" t="s">
        <v>526</v>
      </c>
      <c r="Y10" s="255" t="s">
        <v>537</v>
      </c>
      <c r="Z10" s="255" t="s">
        <v>528</v>
      </c>
      <c r="AA10" s="255"/>
      <c r="AB10" s="255"/>
      <c r="AC10" s="255"/>
      <c r="AD10" s="256" t="s">
        <v>525</v>
      </c>
      <c r="AE10" s="256" t="s">
        <v>526</v>
      </c>
      <c r="AF10" s="256" t="s">
        <v>537</v>
      </c>
      <c r="AG10" s="256" t="s">
        <v>528</v>
      </c>
      <c r="AH10" s="256"/>
      <c r="AI10" s="256"/>
      <c r="AJ10" s="256"/>
      <c r="AK10" s="135"/>
      <c r="AL10" s="135"/>
      <c r="AM10" s="135"/>
      <c r="AN10" s="135"/>
    </row>
    <row r="11" spans="1:40" ht="15" customHeight="1" x14ac:dyDescent="0.2">
      <c r="A11" s="248">
        <v>11</v>
      </c>
      <c r="B11" s="249" t="s">
        <v>419</v>
      </c>
      <c r="C11" s="250">
        <v>1</v>
      </c>
      <c r="D11" s="251" t="s">
        <v>223</v>
      </c>
      <c r="E11" s="251">
        <v>6</v>
      </c>
      <c r="F11" s="252" t="s">
        <v>222</v>
      </c>
      <c r="G11" s="252">
        <v>580000</v>
      </c>
      <c r="H11" s="253">
        <v>500</v>
      </c>
      <c r="I11" s="253"/>
      <c r="J11" s="254">
        <v>5</v>
      </c>
      <c r="K11" s="254">
        <v>1</v>
      </c>
      <c r="L11" s="254">
        <v>16</v>
      </c>
      <c r="M11" s="254">
        <v>1</v>
      </c>
      <c r="N11" s="254">
        <v>0</v>
      </c>
      <c r="O11" s="254">
        <v>8</v>
      </c>
      <c r="P11" s="254">
        <v>144</v>
      </c>
      <c r="Q11" s="251">
        <v>1</v>
      </c>
      <c r="R11" s="251">
        <v>2</v>
      </c>
      <c r="S11" s="251">
        <v>0</v>
      </c>
      <c r="T11" s="251">
        <v>4</v>
      </c>
      <c r="U11" s="251">
        <v>10</v>
      </c>
      <c r="V11" s="251">
        <v>10</v>
      </c>
      <c r="W11" s="255" t="s">
        <v>525</v>
      </c>
      <c r="X11" s="255" t="s">
        <v>526</v>
      </c>
      <c r="Y11" s="255" t="s">
        <v>532</v>
      </c>
      <c r="Z11" s="255" t="s">
        <v>535</v>
      </c>
      <c r="AA11" s="255"/>
      <c r="AB11" s="255"/>
      <c r="AC11" s="255"/>
      <c r="AD11" s="256" t="s">
        <v>525</v>
      </c>
      <c r="AE11" s="256" t="s">
        <v>526</v>
      </c>
      <c r="AF11" s="256" t="s">
        <v>532</v>
      </c>
      <c r="AG11" s="256" t="s">
        <v>535</v>
      </c>
      <c r="AH11" s="256"/>
      <c r="AI11" s="256"/>
      <c r="AJ11" s="256"/>
      <c r="AK11" s="135"/>
      <c r="AL11" s="135"/>
      <c r="AM11" s="135"/>
      <c r="AN11" s="135"/>
    </row>
    <row r="12" spans="1:40" ht="15" customHeight="1" x14ac:dyDescent="0.2">
      <c r="A12" s="248">
        <v>12</v>
      </c>
      <c r="B12" s="249" t="s">
        <v>420</v>
      </c>
      <c r="C12" s="250">
        <v>1</v>
      </c>
      <c r="D12" s="251" t="s">
        <v>223</v>
      </c>
      <c r="E12" s="251">
        <v>10</v>
      </c>
      <c r="F12" s="252" t="s">
        <v>222</v>
      </c>
      <c r="G12" s="252">
        <v>580000</v>
      </c>
      <c r="H12" s="253">
        <v>800</v>
      </c>
      <c r="I12" s="253"/>
      <c r="J12" s="254">
        <v>1</v>
      </c>
      <c r="K12" s="254">
        <v>1</v>
      </c>
      <c r="L12" s="254">
        <v>1</v>
      </c>
      <c r="M12" s="254">
        <v>0</v>
      </c>
      <c r="N12" s="254">
        <v>0</v>
      </c>
      <c r="O12" s="254">
        <v>0</v>
      </c>
      <c r="P12" s="254">
        <v>1</v>
      </c>
      <c r="Q12" s="251">
        <v>1</v>
      </c>
      <c r="R12" s="251">
        <v>0</v>
      </c>
      <c r="S12" s="251">
        <v>6</v>
      </c>
      <c r="T12" s="251">
        <v>0</v>
      </c>
      <c r="U12" s="251">
        <v>6</v>
      </c>
      <c r="V12" s="251">
        <v>6</v>
      </c>
      <c r="W12" s="255" t="s">
        <v>525</v>
      </c>
      <c r="X12" s="255" t="s">
        <v>526</v>
      </c>
      <c r="Y12" s="255" t="s">
        <v>537</v>
      </c>
      <c r="Z12" s="255" t="s">
        <v>528</v>
      </c>
      <c r="AA12" s="255"/>
      <c r="AB12" s="255"/>
      <c r="AC12" s="255"/>
      <c r="AD12" s="256" t="s">
        <v>525</v>
      </c>
      <c r="AE12" s="256" t="s">
        <v>526</v>
      </c>
      <c r="AF12" s="256" t="s">
        <v>537</v>
      </c>
      <c r="AG12" s="256" t="s">
        <v>528</v>
      </c>
      <c r="AH12" s="256"/>
      <c r="AI12" s="256"/>
      <c r="AJ12" s="256"/>
      <c r="AK12" s="135"/>
      <c r="AL12" s="135"/>
      <c r="AM12" s="135"/>
      <c r="AN12" s="135"/>
    </row>
    <row r="13" spans="1:40" ht="15" customHeight="1" x14ac:dyDescent="0.2">
      <c r="A13" s="248">
        <v>13</v>
      </c>
      <c r="B13" s="249" t="s">
        <v>421</v>
      </c>
      <c r="C13" s="250">
        <v>1</v>
      </c>
      <c r="D13" s="251" t="s">
        <v>223</v>
      </c>
      <c r="E13" s="251">
        <v>12</v>
      </c>
      <c r="F13" s="252" t="s">
        <v>222</v>
      </c>
      <c r="G13" s="252">
        <v>580000</v>
      </c>
      <c r="H13" s="253">
        <v>1100</v>
      </c>
      <c r="I13" s="253">
        <v>20</v>
      </c>
      <c r="J13" s="254">
        <v>18</v>
      </c>
      <c r="K13" s="254">
        <v>2</v>
      </c>
      <c r="L13" s="254">
        <v>1</v>
      </c>
      <c r="M13" s="254">
        <v>1.5</v>
      </c>
      <c r="N13" s="254">
        <v>0.3</v>
      </c>
      <c r="O13" s="254">
        <v>12.3</v>
      </c>
      <c r="P13" s="254">
        <v>18</v>
      </c>
      <c r="Q13" s="251">
        <v>18</v>
      </c>
      <c r="R13" s="251">
        <v>0</v>
      </c>
      <c r="S13" s="251">
        <v>15</v>
      </c>
      <c r="T13" s="251">
        <v>0</v>
      </c>
      <c r="U13" s="251">
        <v>15</v>
      </c>
      <c r="V13" s="251">
        <v>15</v>
      </c>
      <c r="W13" s="255" t="s">
        <v>530</v>
      </c>
      <c r="X13" s="255" t="s">
        <v>526</v>
      </c>
      <c r="Y13" s="255" t="s">
        <v>527</v>
      </c>
      <c r="Z13" s="255" t="s">
        <v>528</v>
      </c>
      <c r="AA13" s="255" t="s">
        <v>536</v>
      </c>
      <c r="AB13" s="255" t="s">
        <v>538</v>
      </c>
      <c r="AC13" s="255"/>
      <c r="AD13" s="256" t="s">
        <v>530</v>
      </c>
      <c r="AE13" s="256" t="s">
        <v>526</v>
      </c>
      <c r="AF13" s="256" t="s">
        <v>527</v>
      </c>
      <c r="AG13" s="256" t="s">
        <v>528</v>
      </c>
      <c r="AH13" s="256" t="s">
        <v>536</v>
      </c>
      <c r="AI13" s="256" t="s">
        <v>538</v>
      </c>
      <c r="AJ13" s="256"/>
      <c r="AK13" s="135"/>
      <c r="AL13" s="135"/>
      <c r="AM13" s="135"/>
      <c r="AN13" s="135"/>
    </row>
    <row r="14" spans="1:40" ht="15" customHeight="1" x14ac:dyDescent="0.2">
      <c r="A14" s="248">
        <v>14</v>
      </c>
      <c r="B14" s="249" t="s">
        <v>422</v>
      </c>
      <c r="C14" s="257">
        <v>2</v>
      </c>
      <c r="D14" s="251" t="s">
        <v>223</v>
      </c>
      <c r="E14" s="251">
        <v>9</v>
      </c>
      <c r="F14" s="252" t="s">
        <v>227</v>
      </c>
      <c r="G14" s="252">
        <v>1500</v>
      </c>
      <c r="H14" s="253">
        <v>600</v>
      </c>
      <c r="I14" s="253"/>
      <c r="J14" s="254">
        <v>10</v>
      </c>
      <c r="K14" s="254">
        <v>10</v>
      </c>
      <c r="L14" s="254">
        <v>1</v>
      </c>
      <c r="M14" s="254">
        <v>0</v>
      </c>
      <c r="N14" s="254">
        <v>0.1</v>
      </c>
      <c r="O14" s="254">
        <v>0</v>
      </c>
      <c r="P14" s="254">
        <v>10</v>
      </c>
      <c r="Q14" s="251">
        <v>10</v>
      </c>
      <c r="R14" s="251">
        <v>0</v>
      </c>
      <c r="S14" s="251">
        <v>5</v>
      </c>
      <c r="T14" s="251">
        <v>0</v>
      </c>
      <c r="U14" s="251">
        <v>5</v>
      </c>
      <c r="V14" s="251">
        <v>5</v>
      </c>
      <c r="W14" s="255" t="s">
        <v>534</v>
      </c>
      <c r="X14" s="255" t="s">
        <v>531</v>
      </c>
      <c r="Y14" s="255" t="s">
        <v>532</v>
      </c>
      <c r="Z14" s="255" t="s">
        <v>528</v>
      </c>
      <c r="AA14" s="255"/>
      <c r="AB14" s="255"/>
      <c r="AC14" s="255"/>
      <c r="AD14" s="256" t="s">
        <v>534</v>
      </c>
      <c r="AE14" s="256" t="s">
        <v>531</v>
      </c>
      <c r="AF14" s="256" t="s">
        <v>532</v>
      </c>
      <c r="AG14" s="256" t="s">
        <v>528</v>
      </c>
      <c r="AH14" s="256"/>
      <c r="AI14" s="256"/>
      <c r="AJ14" s="256"/>
      <c r="AK14" s="135"/>
      <c r="AL14" s="135"/>
      <c r="AM14" s="135"/>
      <c r="AN14" s="135"/>
    </row>
    <row r="15" spans="1:40" ht="15" customHeight="1" x14ac:dyDescent="0.2">
      <c r="A15" s="248">
        <v>15</v>
      </c>
      <c r="B15" s="249" t="s">
        <v>423</v>
      </c>
      <c r="C15" s="257">
        <v>2</v>
      </c>
      <c r="D15" s="251" t="s">
        <v>223</v>
      </c>
      <c r="E15" s="251">
        <v>8</v>
      </c>
      <c r="F15" s="252" t="s">
        <v>227</v>
      </c>
      <c r="G15" s="252">
        <v>1500</v>
      </c>
      <c r="H15" s="253">
        <v>1100</v>
      </c>
      <c r="I15" s="253"/>
      <c r="J15" s="254">
        <v>20</v>
      </c>
      <c r="K15" s="254">
        <v>20</v>
      </c>
      <c r="L15" s="254">
        <v>1</v>
      </c>
      <c r="M15" s="254">
        <v>3</v>
      </c>
      <c r="N15" s="254">
        <v>0</v>
      </c>
      <c r="O15" s="254">
        <v>0</v>
      </c>
      <c r="P15" s="254">
        <v>20</v>
      </c>
      <c r="Q15" s="251">
        <v>1</v>
      </c>
      <c r="R15" s="251">
        <v>0.75</v>
      </c>
      <c r="S15" s="251">
        <v>3</v>
      </c>
      <c r="T15" s="251">
        <v>19</v>
      </c>
      <c r="U15" s="251">
        <v>18</v>
      </c>
      <c r="V15" s="251">
        <v>18</v>
      </c>
      <c r="W15" s="255" t="s">
        <v>534</v>
      </c>
      <c r="X15" s="255" t="s">
        <v>526</v>
      </c>
      <c r="Y15" s="255" t="s">
        <v>537</v>
      </c>
      <c r="Z15" s="255" t="s">
        <v>539</v>
      </c>
      <c r="AA15" s="255"/>
      <c r="AB15" s="255"/>
      <c r="AC15" s="255"/>
      <c r="AD15" s="256" t="s">
        <v>534</v>
      </c>
      <c r="AE15" s="256" t="s">
        <v>526</v>
      </c>
      <c r="AF15" s="256" t="s">
        <v>537</v>
      </c>
      <c r="AG15" s="256" t="s">
        <v>539</v>
      </c>
      <c r="AH15" s="256"/>
      <c r="AI15" s="256"/>
      <c r="AJ15" s="256"/>
      <c r="AK15" s="135"/>
      <c r="AL15" s="135"/>
      <c r="AM15" s="135"/>
      <c r="AN15" s="135"/>
    </row>
    <row r="16" spans="1:40" ht="15" customHeight="1" x14ac:dyDescent="0.2">
      <c r="A16" s="248">
        <v>16</v>
      </c>
      <c r="B16" s="249" t="s">
        <v>424</v>
      </c>
      <c r="C16" s="250">
        <v>1</v>
      </c>
      <c r="D16" s="251" t="s">
        <v>223</v>
      </c>
      <c r="E16" s="251">
        <v>6</v>
      </c>
      <c r="F16" s="252" t="s">
        <v>227</v>
      </c>
      <c r="G16" s="252">
        <v>750</v>
      </c>
      <c r="H16" s="253">
        <v>600</v>
      </c>
      <c r="I16" s="253">
        <v>12</v>
      </c>
      <c r="J16" s="254">
        <v>3</v>
      </c>
      <c r="K16" s="254">
        <v>1</v>
      </c>
      <c r="L16" s="254">
        <v>1</v>
      </c>
      <c r="M16" s="254">
        <v>1</v>
      </c>
      <c r="N16" s="254">
        <v>0</v>
      </c>
      <c r="O16" s="254">
        <v>3</v>
      </c>
      <c r="P16" s="254">
        <v>4</v>
      </c>
      <c r="Q16" s="251">
        <v>1</v>
      </c>
      <c r="R16" s="251">
        <v>3</v>
      </c>
      <c r="S16" s="251">
        <v>0</v>
      </c>
      <c r="T16" s="251">
        <v>2</v>
      </c>
      <c r="U16" s="251">
        <v>9</v>
      </c>
      <c r="V16" s="251">
        <v>3</v>
      </c>
      <c r="W16" s="255" t="s">
        <v>530</v>
      </c>
      <c r="X16" s="255" t="s">
        <v>526</v>
      </c>
      <c r="Y16" s="255" t="s">
        <v>532</v>
      </c>
      <c r="Z16" s="255" t="s">
        <v>535</v>
      </c>
      <c r="AA16" s="255" t="s">
        <v>536</v>
      </c>
      <c r="AB16" s="255"/>
      <c r="AC16" s="255"/>
      <c r="AD16" s="256" t="s">
        <v>530</v>
      </c>
      <c r="AE16" s="256" t="s">
        <v>526</v>
      </c>
      <c r="AF16" s="256" t="s">
        <v>532</v>
      </c>
      <c r="AG16" s="256" t="s">
        <v>535</v>
      </c>
      <c r="AH16" s="256" t="s">
        <v>536</v>
      </c>
      <c r="AI16" s="256"/>
      <c r="AJ16" s="256"/>
      <c r="AK16" s="135"/>
      <c r="AL16" s="135"/>
      <c r="AM16" s="135"/>
      <c r="AN16" s="135"/>
    </row>
    <row r="17" spans="1:40" ht="15" customHeight="1" x14ac:dyDescent="0.2">
      <c r="A17" s="248">
        <v>17</v>
      </c>
      <c r="B17" s="249" t="s">
        <v>425</v>
      </c>
      <c r="C17" s="258">
        <v>3</v>
      </c>
      <c r="D17" s="251" t="s">
        <v>223</v>
      </c>
      <c r="E17" s="251">
        <v>15</v>
      </c>
      <c r="F17" s="252" t="s">
        <v>233</v>
      </c>
      <c r="G17" s="252">
        <v>3000</v>
      </c>
      <c r="H17" s="253">
        <v>800</v>
      </c>
      <c r="I17" s="253"/>
      <c r="J17" s="254">
        <v>70</v>
      </c>
      <c r="K17" s="254">
        <v>1</v>
      </c>
      <c r="L17" s="254">
        <v>1</v>
      </c>
      <c r="M17" s="254">
        <v>0.22</v>
      </c>
      <c r="N17" s="254">
        <v>0</v>
      </c>
      <c r="O17" s="254">
        <v>10.7</v>
      </c>
      <c r="P17" s="254">
        <v>70</v>
      </c>
      <c r="Q17" s="251">
        <v>70</v>
      </c>
      <c r="R17" s="251">
        <v>0</v>
      </c>
      <c r="S17" s="251">
        <v>10</v>
      </c>
      <c r="T17" s="251">
        <v>0</v>
      </c>
      <c r="U17" s="251">
        <v>10</v>
      </c>
      <c r="V17" s="251">
        <v>10</v>
      </c>
      <c r="W17" s="255" t="s">
        <v>525</v>
      </c>
      <c r="X17" s="255" t="s">
        <v>526</v>
      </c>
      <c r="Y17" s="255" t="s">
        <v>527</v>
      </c>
      <c r="Z17" s="255" t="s">
        <v>528</v>
      </c>
      <c r="AA17" s="255" t="s">
        <v>529</v>
      </c>
      <c r="AB17" s="255"/>
      <c r="AC17" s="255"/>
      <c r="AD17" s="256" t="s">
        <v>525</v>
      </c>
      <c r="AE17" s="256" t="s">
        <v>526</v>
      </c>
      <c r="AF17" s="256" t="s">
        <v>527</v>
      </c>
      <c r="AG17" s="256" t="s">
        <v>528</v>
      </c>
      <c r="AH17" s="256" t="s">
        <v>529</v>
      </c>
      <c r="AI17" s="256"/>
      <c r="AJ17" s="256"/>
      <c r="AK17" s="135"/>
      <c r="AL17" s="135"/>
      <c r="AM17" s="135"/>
      <c r="AN17" s="135"/>
    </row>
    <row r="18" spans="1:40" ht="15" customHeight="1" x14ac:dyDescent="0.2">
      <c r="A18" s="248">
        <v>18</v>
      </c>
      <c r="B18" s="249" t="s">
        <v>426</v>
      </c>
      <c r="C18" s="258">
        <v>3</v>
      </c>
      <c r="D18" s="251" t="s">
        <v>223</v>
      </c>
      <c r="E18" s="251">
        <v>19</v>
      </c>
      <c r="F18" s="252" t="s">
        <v>233</v>
      </c>
      <c r="G18" s="252">
        <v>5000</v>
      </c>
      <c r="H18" s="253">
        <v>350</v>
      </c>
      <c r="I18" s="253">
        <v>7</v>
      </c>
      <c r="J18" s="254">
        <v>200</v>
      </c>
      <c r="K18" s="254">
        <v>1</v>
      </c>
      <c r="L18" s="254">
        <v>1</v>
      </c>
      <c r="M18" s="254">
        <v>0.05</v>
      </c>
      <c r="N18" s="254">
        <v>0</v>
      </c>
      <c r="O18" s="254">
        <v>9.9499999999999993</v>
      </c>
      <c r="P18" s="254">
        <v>200</v>
      </c>
      <c r="Q18" s="251">
        <v>300</v>
      </c>
      <c r="R18" s="251">
        <v>0</v>
      </c>
      <c r="S18" s="251">
        <v>5</v>
      </c>
      <c r="T18" s="251">
        <v>0</v>
      </c>
      <c r="U18" s="251">
        <v>5</v>
      </c>
      <c r="V18" s="251">
        <v>5</v>
      </c>
      <c r="W18" s="255" t="s">
        <v>534</v>
      </c>
      <c r="X18" s="255" t="s">
        <v>526</v>
      </c>
      <c r="Y18" s="255" t="s">
        <v>527</v>
      </c>
      <c r="Z18" s="255" t="s">
        <v>528</v>
      </c>
      <c r="AA18" s="255" t="s">
        <v>536</v>
      </c>
      <c r="AB18" s="255"/>
      <c r="AC18" s="255"/>
      <c r="AD18" s="256" t="s">
        <v>534</v>
      </c>
      <c r="AE18" s="256" t="s">
        <v>526</v>
      </c>
      <c r="AF18" s="256" t="s">
        <v>527</v>
      </c>
      <c r="AG18" s="256" t="s">
        <v>528</v>
      </c>
      <c r="AH18" s="256" t="s">
        <v>536</v>
      </c>
      <c r="AI18" s="256"/>
      <c r="AJ18" s="256"/>
      <c r="AK18" s="135"/>
      <c r="AL18" s="135"/>
      <c r="AM18" s="135"/>
      <c r="AN18" s="135"/>
    </row>
    <row r="19" spans="1:40" ht="15" customHeight="1" x14ac:dyDescent="0.2">
      <c r="A19" s="248">
        <v>19</v>
      </c>
      <c r="B19" s="249" t="s">
        <v>427</v>
      </c>
      <c r="C19" s="250">
        <v>1</v>
      </c>
      <c r="D19" s="251" t="s">
        <v>224</v>
      </c>
      <c r="E19" s="251">
        <v>5</v>
      </c>
      <c r="F19" s="252" t="s">
        <v>222</v>
      </c>
      <c r="G19" s="252">
        <v>30000</v>
      </c>
      <c r="H19" s="253">
        <v>800</v>
      </c>
      <c r="I19" s="253"/>
      <c r="J19" s="254">
        <v>70</v>
      </c>
      <c r="K19" s="254">
        <v>1</v>
      </c>
      <c r="L19" s="254">
        <v>1</v>
      </c>
      <c r="M19" s="254">
        <v>0.22</v>
      </c>
      <c r="N19" s="254">
        <v>0</v>
      </c>
      <c r="O19" s="254">
        <v>10.7</v>
      </c>
      <c r="P19" s="254">
        <v>70</v>
      </c>
      <c r="Q19" s="251">
        <v>70</v>
      </c>
      <c r="R19" s="251">
        <v>0</v>
      </c>
      <c r="S19" s="251">
        <v>10</v>
      </c>
      <c r="T19" s="251">
        <v>0</v>
      </c>
      <c r="U19" s="251">
        <v>10</v>
      </c>
      <c r="V19" s="251">
        <v>10</v>
      </c>
      <c r="W19" s="255" t="s">
        <v>525</v>
      </c>
      <c r="X19" s="255" t="s">
        <v>526</v>
      </c>
      <c r="Y19" s="255" t="s">
        <v>527</v>
      </c>
      <c r="Z19" s="255" t="s">
        <v>528</v>
      </c>
      <c r="AA19" s="255" t="s">
        <v>529</v>
      </c>
      <c r="AB19" s="255"/>
      <c r="AC19" s="255"/>
      <c r="AD19" s="256" t="s">
        <v>525</v>
      </c>
      <c r="AE19" s="256" t="s">
        <v>526</v>
      </c>
      <c r="AF19" s="256" t="s">
        <v>527</v>
      </c>
      <c r="AG19" s="256" t="s">
        <v>528</v>
      </c>
      <c r="AH19" s="256" t="s">
        <v>529</v>
      </c>
      <c r="AI19" s="256"/>
      <c r="AJ19" s="256"/>
      <c r="AK19" s="135"/>
      <c r="AL19" s="135"/>
      <c r="AM19" s="135"/>
      <c r="AN19" s="135"/>
    </row>
    <row r="20" spans="1:40" ht="15" customHeight="1" x14ac:dyDescent="0.2">
      <c r="A20" s="248">
        <v>20</v>
      </c>
      <c r="B20" s="249" t="s">
        <v>428</v>
      </c>
      <c r="C20" s="257">
        <v>2</v>
      </c>
      <c r="D20" s="251" t="s">
        <v>224</v>
      </c>
      <c r="E20" s="251">
        <v>6</v>
      </c>
      <c r="F20" s="252" t="s">
        <v>227</v>
      </c>
      <c r="G20" s="252">
        <v>1500</v>
      </c>
      <c r="H20" s="253">
        <v>300</v>
      </c>
      <c r="I20" s="253">
        <v>10</v>
      </c>
      <c r="J20" s="254">
        <v>25</v>
      </c>
      <c r="K20" s="254">
        <v>1</v>
      </c>
      <c r="L20" s="254">
        <v>1</v>
      </c>
      <c r="M20" s="254">
        <v>0.12</v>
      </c>
      <c r="N20" s="254">
        <v>0</v>
      </c>
      <c r="O20" s="254">
        <v>4</v>
      </c>
      <c r="P20" s="254">
        <v>30</v>
      </c>
      <c r="Q20" s="251">
        <v>1</v>
      </c>
      <c r="R20" s="251">
        <v>0.8</v>
      </c>
      <c r="S20" s="251">
        <v>0</v>
      </c>
      <c r="T20" s="251">
        <v>24</v>
      </c>
      <c r="U20" s="251">
        <v>20</v>
      </c>
      <c r="V20" s="251">
        <v>20</v>
      </c>
      <c r="W20" s="255" t="s">
        <v>530</v>
      </c>
      <c r="X20" s="255" t="s">
        <v>526</v>
      </c>
      <c r="Y20" s="255" t="s">
        <v>532</v>
      </c>
      <c r="Z20" s="255" t="s">
        <v>535</v>
      </c>
      <c r="AA20" s="255" t="s">
        <v>536</v>
      </c>
      <c r="AB20" s="255"/>
      <c r="AC20" s="255"/>
      <c r="AD20" s="256" t="s">
        <v>530</v>
      </c>
      <c r="AE20" s="256" t="s">
        <v>526</v>
      </c>
      <c r="AF20" s="256" t="s">
        <v>532</v>
      </c>
      <c r="AG20" s="256" t="s">
        <v>535</v>
      </c>
      <c r="AH20" s="256" t="s">
        <v>536</v>
      </c>
      <c r="AI20" s="256"/>
      <c r="AJ20" s="256"/>
      <c r="AK20" s="135"/>
      <c r="AL20" s="135"/>
      <c r="AM20" s="135"/>
      <c r="AN20" s="135"/>
    </row>
    <row r="21" spans="1:40" ht="15" customHeight="1" x14ac:dyDescent="0.2">
      <c r="A21" s="248">
        <v>21</v>
      </c>
      <c r="B21" s="249" t="s">
        <v>429</v>
      </c>
      <c r="C21" s="257">
        <v>2</v>
      </c>
      <c r="D21" s="251" t="s">
        <v>224</v>
      </c>
      <c r="E21" s="251">
        <v>8</v>
      </c>
      <c r="F21" s="252" t="s">
        <v>222</v>
      </c>
      <c r="G21" s="252">
        <v>435000</v>
      </c>
      <c r="H21" s="253">
        <v>500</v>
      </c>
      <c r="I21" s="253">
        <v>19</v>
      </c>
      <c r="J21" s="254">
        <v>8</v>
      </c>
      <c r="K21" s="254">
        <v>1</v>
      </c>
      <c r="L21" s="254">
        <v>1</v>
      </c>
      <c r="M21" s="254">
        <v>0.23</v>
      </c>
      <c r="N21" s="254">
        <v>0</v>
      </c>
      <c r="O21" s="254">
        <v>2.25</v>
      </c>
      <c r="P21" s="254">
        <v>9</v>
      </c>
      <c r="Q21" s="251">
        <v>1</v>
      </c>
      <c r="R21" s="251">
        <v>2.25</v>
      </c>
      <c r="S21" s="251">
        <v>0</v>
      </c>
      <c r="T21" s="251">
        <v>7</v>
      </c>
      <c r="U21" s="251">
        <v>18</v>
      </c>
      <c r="V21" s="251">
        <v>18</v>
      </c>
      <c r="W21" s="255" t="s">
        <v>530</v>
      </c>
      <c r="X21" s="255" t="s">
        <v>526</v>
      </c>
      <c r="Y21" s="255" t="s">
        <v>532</v>
      </c>
      <c r="Z21" s="255" t="s">
        <v>535</v>
      </c>
      <c r="AA21" s="255" t="s">
        <v>536</v>
      </c>
      <c r="AB21" s="255"/>
      <c r="AC21" s="255"/>
      <c r="AD21" s="256" t="s">
        <v>530</v>
      </c>
      <c r="AE21" s="256" t="s">
        <v>526</v>
      </c>
      <c r="AF21" s="256" t="s">
        <v>532</v>
      </c>
      <c r="AG21" s="256" t="s">
        <v>535</v>
      </c>
      <c r="AH21" s="256" t="s">
        <v>536</v>
      </c>
      <c r="AI21" s="256"/>
      <c r="AJ21" s="256"/>
      <c r="AK21" s="135"/>
      <c r="AL21" s="135"/>
      <c r="AM21" s="135"/>
      <c r="AN21" s="135"/>
    </row>
    <row r="22" spans="1:40" ht="15" customHeight="1" x14ac:dyDescent="0.2">
      <c r="A22" s="248">
        <v>22</v>
      </c>
      <c r="B22" s="249" t="s">
        <v>430</v>
      </c>
      <c r="C22" s="257">
        <v>2</v>
      </c>
      <c r="D22" s="251" t="s">
        <v>224</v>
      </c>
      <c r="E22" s="251">
        <v>9</v>
      </c>
      <c r="F22" s="252" t="s">
        <v>227</v>
      </c>
      <c r="G22" s="252">
        <v>1500</v>
      </c>
      <c r="H22" s="253">
        <v>350</v>
      </c>
      <c r="I22" s="253"/>
      <c r="J22" s="254">
        <v>32</v>
      </c>
      <c r="K22" s="254">
        <v>4</v>
      </c>
      <c r="L22" s="254">
        <v>1</v>
      </c>
      <c r="M22" s="254">
        <v>1.21</v>
      </c>
      <c r="N22" s="254">
        <v>0.15</v>
      </c>
      <c r="O22" s="254">
        <v>8.92</v>
      </c>
      <c r="P22" s="254">
        <v>32</v>
      </c>
      <c r="Q22" s="251">
        <v>32</v>
      </c>
      <c r="R22" s="251">
        <v>0</v>
      </c>
      <c r="S22" s="251">
        <v>4.8</v>
      </c>
      <c r="T22" s="251">
        <v>0</v>
      </c>
      <c r="U22" s="251">
        <v>5.56</v>
      </c>
      <c r="V22" s="251">
        <v>5</v>
      </c>
      <c r="W22" s="255" t="s">
        <v>534</v>
      </c>
      <c r="X22" s="255" t="s">
        <v>526</v>
      </c>
      <c r="Y22" s="255" t="s">
        <v>527</v>
      </c>
      <c r="Z22" s="255" t="s">
        <v>528</v>
      </c>
      <c r="AA22" s="255"/>
      <c r="AB22" s="255"/>
      <c r="AC22" s="255"/>
      <c r="AD22" s="256" t="s">
        <v>534</v>
      </c>
      <c r="AE22" s="256" t="s">
        <v>526</v>
      </c>
      <c r="AF22" s="256" t="s">
        <v>527</v>
      </c>
      <c r="AG22" s="256" t="s">
        <v>528</v>
      </c>
      <c r="AH22" s="256"/>
      <c r="AI22" s="256"/>
      <c r="AJ22" s="256"/>
      <c r="AK22" s="135"/>
      <c r="AL22" s="135"/>
      <c r="AM22" s="135"/>
      <c r="AN22" s="135"/>
    </row>
    <row r="23" spans="1:40" ht="15" customHeight="1" x14ac:dyDescent="0.2">
      <c r="A23" s="248">
        <v>24</v>
      </c>
      <c r="B23" s="249" t="s">
        <v>431</v>
      </c>
      <c r="C23" s="257">
        <v>2</v>
      </c>
      <c r="D23" s="251" t="s">
        <v>224</v>
      </c>
      <c r="E23" s="251">
        <v>7</v>
      </c>
      <c r="F23" s="252" t="s">
        <v>227</v>
      </c>
      <c r="G23" s="252">
        <v>1500</v>
      </c>
      <c r="H23" s="253">
        <v>600</v>
      </c>
      <c r="I23" s="253">
        <v>0.2</v>
      </c>
      <c r="J23" s="254">
        <v>6</v>
      </c>
      <c r="K23" s="254">
        <v>1</v>
      </c>
      <c r="L23" s="254">
        <v>1</v>
      </c>
      <c r="M23" s="254">
        <v>1.1000000000000001</v>
      </c>
      <c r="N23" s="254">
        <v>0</v>
      </c>
      <c r="O23" s="254">
        <v>5.5</v>
      </c>
      <c r="P23" s="254">
        <v>6</v>
      </c>
      <c r="Q23" s="251">
        <v>6</v>
      </c>
      <c r="R23" s="251">
        <v>0</v>
      </c>
      <c r="S23" s="251">
        <v>12</v>
      </c>
      <c r="T23" s="251">
        <v>0</v>
      </c>
      <c r="U23" s="251">
        <v>12</v>
      </c>
      <c r="V23" s="251">
        <v>12</v>
      </c>
      <c r="W23" s="255" t="s">
        <v>530</v>
      </c>
      <c r="X23" s="255" t="s">
        <v>531</v>
      </c>
      <c r="Y23" s="255" t="s">
        <v>527</v>
      </c>
      <c r="Z23" s="255" t="s">
        <v>528</v>
      </c>
      <c r="AA23" s="255"/>
      <c r="AB23" s="255" t="s">
        <v>533</v>
      </c>
      <c r="AC23" s="255"/>
      <c r="AD23" s="256" t="s">
        <v>530</v>
      </c>
      <c r="AE23" s="256" t="s">
        <v>531</v>
      </c>
      <c r="AF23" s="256" t="s">
        <v>527</v>
      </c>
      <c r="AG23" s="256" t="s">
        <v>528</v>
      </c>
      <c r="AH23" s="256"/>
      <c r="AI23" s="256" t="s">
        <v>533</v>
      </c>
      <c r="AJ23" s="256"/>
      <c r="AK23" s="135"/>
      <c r="AL23" s="135"/>
      <c r="AM23" s="135"/>
      <c r="AN23" s="135"/>
    </row>
    <row r="24" spans="1:40" ht="15" customHeight="1" x14ac:dyDescent="0.2">
      <c r="A24" s="248">
        <v>25</v>
      </c>
      <c r="B24" s="249" t="s">
        <v>432</v>
      </c>
      <c r="C24" s="258">
        <v>3</v>
      </c>
      <c r="D24" s="251" t="s">
        <v>224</v>
      </c>
      <c r="E24" s="251">
        <v>20</v>
      </c>
      <c r="F24" s="252" t="s">
        <v>233</v>
      </c>
      <c r="G24" s="252">
        <v>5000</v>
      </c>
      <c r="H24" s="253">
        <v>600</v>
      </c>
      <c r="I24" s="253"/>
      <c r="J24" s="254">
        <v>85</v>
      </c>
      <c r="K24" s="254">
        <v>1</v>
      </c>
      <c r="L24" s="254">
        <v>1</v>
      </c>
      <c r="M24" s="254">
        <v>0.1</v>
      </c>
      <c r="N24" s="254">
        <v>0</v>
      </c>
      <c r="O24" s="254">
        <v>8.4</v>
      </c>
      <c r="P24" s="254">
        <v>85</v>
      </c>
      <c r="Q24" s="251">
        <v>85</v>
      </c>
      <c r="R24" s="251">
        <v>0</v>
      </c>
      <c r="S24" s="251">
        <v>5</v>
      </c>
      <c r="T24" s="251">
        <v>0</v>
      </c>
      <c r="U24" s="251">
        <v>5</v>
      </c>
      <c r="V24" s="251">
        <v>5</v>
      </c>
      <c r="W24" s="255" t="s">
        <v>534</v>
      </c>
      <c r="X24" s="255" t="s">
        <v>531</v>
      </c>
      <c r="Y24" s="255" t="s">
        <v>527</v>
      </c>
      <c r="Z24" s="255" t="s">
        <v>528</v>
      </c>
      <c r="AA24" s="255" t="s">
        <v>540</v>
      </c>
      <c r="AB24" s="255"/>
      <c r="AC24" s="255"/>
      <c r="AD24" s="256" t="s">
        <v>534</v>
      </c>
      <c r="AE24" s="256" t="s">
        <v>531</v>
      </c>
      <c r="AF24" s="256" t="s">
        <v>527</v>
      </c>
      <c r="AG24" s="256" t="s">
        <v>528</v>
      </c>
      <c r="AH24" s="256" t="s">
        <v>540</v>
      </c>
      <c r="AI24" s="256"/>
      <c r="AJ24" s="256"/>
      <c r="AK24" s="135"/>
      <c r="AL24" s="135"/>
      <c r="AM24" s="135"/>
      <c r="AN24" s="135"/>
    </row>
    <row r="25" spans="1:40" ht="15" customHeight="1" x14ac:dyDescent="0.2">
      <c r="A25" s="248">
        <v>26</v>
      </c>
      <c r="B25" s="249" t="s">
        <v>433</v>
      </c>
      <c r="C25" s="257">
        <v>2</v>
      </c>
      <c r="D25" s="251" t="s">
        <v>219</v>
      </c>
      <c r="E25" s="251">
        <v>8</v>
      </c>
      <c r="F25" s="252" t="s">
        <v>227</v>
      </c>
      <c r="G25" s="252">
        <v>1000</v>
      </c>
      <c r="H25" s="253">
        <v>350</v>
      </c>
      <c r="I25" s="253"/>
      <c r="J25" s="254">
        <v>1</v>
      </c>
      <c r="K25" s="254">
        <v>1</v>
      </c>
      <c r="L25" s="254">
        <v>1</v>
      </c>
      <c r="M25" s="254">
        <v>0.55000000000000004</v>
      </c>
      <c r="N25" s="254">
        <v>0</v>
      </c>
      <c r="O25" s="254">
        <v>0</v>
      </c>
      <c r="P25" s="254">
        <v>1</v>
      </c>
      <c r="Q25" s="251">
        <v>1</v>
      </c>
      <c r="R25" s="251">
        <v>0.55000000000000004</v>
      </c>
      <c r="S25" s="251">
        <v>0</v>
      </c>
      <c r="T25" s="251">
        <v>0</v>
      </c>
      <c r="U25" s="251">
        <v>0.55000000000000004</v>
      </c>
      <c r="V25" s="251">
        <v>0.55000000000000004</v>
      </c>
      <c r="W25" s="255" t="s">
        <v>534</v>
      </c>
      <c r="X25" s="255" t="s">
        <v>526</v>
      </c>
      <c r="Y25" s="259" t="s">
        <v>537</v>
      </c>
      <c r="Z25" s="259" t="s">
        <v>535</v>
      </c>
      <c r="AA25" s="255"/>
      <c r="AB25" s="255"/>
      <c r="AC25" s="255"/>
      <c r="AD25" s="256" t="s">
        <v>534</v>
      </c>
      <c r="AE25" s="256" t="s">
        <v>526</v>
      </c>
      <c r="AF25" s="260" t="s">
        <v>527</v>
      </c>
      <c r="AG25" s="260" t="s">
        <v>528</v>
      </c>
      <c r="AH25" s="256"/>
      <c r="AI25" s="256"/>
      <c r="AJ25" s="256"/>
      <c r="AK25" s="135"/>
      <c r="AL25" s="135"/>
      <c r="AM25" s="135"/>
      <c r="AN25" s="135"/>
    </row>
    <row r="26" spans="1:40" ht="15" customHeight="1" x14ac:dyDescent="0.2">
      <c r="A26" s="248">
        <v>27</v>
      </c>
      <c r="B26" s="249" t="s">
        <v>434</v>
      </c>
      <c r="C26" s="250">
        <v>1</v>
      </c>
      <c r="D26" s="251" t="s">
        <v>219</v>
      </c>
      <c r="E26" s="251">
        <v>7</v>
      </c>
      <c r="F26" s="252" t="s">
        <v>222</v>
      </c>
      <c r="G26" s="252">
        <v>290000</v>
      </c>
      <c r="H26" s="253">
        <v>1100</v>
      </c>
      <c r="I26" s="253">
        <v>20</v>
      </c>
      <c r="J26" s="254">
        <v>14</v>
      </c>
      <c r="K26" s="254">
        <v>14</v>
      </c>
      <c r="L26" s="254">
        <v>1</v>
      </c>
      <c r="M26" s="254">
        <v>0</v>
      </c>
      <c r="N26" s="254">
        <v>0.05</v>
      </c>
      <c r="O26" s="254">
        <v>0</v>
      </c>
      <c r="P26" s="254">
        <v>14</v>
      </c>
      <c r="Q26" s="251">
        <v>14</v>
      </c>
      <c r="R26" s="251">
        <v>0</v>
      </c>
      <c r="S26" s="251">
        <v>15</v>
      </c>
      <c r="T26" s="251">
        <v>0</v>
      </c>
      <c r="U26" s="251">
        <v>15</v>
      </c>
      <c r="V26" s="251">
        <v>15</v>
      </c>
      <c r="W26" s="255" t="s">
        <v>530</v>
      </c>
      <c r="X26" s="255" t="s">
        <v>526</v>
      </c>
      <c r="Y26" s="255" t="s">
        <v>532</v>
      </c>
      <c r="Z26" s="255" t="s">
        <v>528</v>
      </c>
      <c r="AA26" s="255" t="s">
        <v>536</v>
      </c>
      <c r="AB26" s="255" t="s">
        <v>538</v>
      </c>
      <c r="AC26" s="255"/>
      <c r="AD26" s="256" t="s">
        <v>530</v>
      </c>
      <c r="AE26" s="256" t="s">
        <v>526</v>
      </c>
      <c r="AF26" s="256" t="s">
        <v>532</v>
      </c>
      <c r="AG26" s="256" t="s">
        <v>528</v>
      </c>
      <c r="AH26" s="256" t="s">
        <v>536</v>
      </c>
      <c r="AI26" s="256" t="s">
        <v>538</v>
      </c>
      <c r="AJ26" s="256"/>
      <c r="AK26" s="135"/>
      <c r="AL26" s="135"/>
      <c r="AM26" s="135"/>
      <c r="AN26" s="135"/>
    </row>
    <row r="27" spans="1:40" ht="15" customHeight="1" x14ac:dyDescent="0.2">
      <c r="A27" s="248">
        <v>28</v>
      </c>
      <c r="B27" s="249" t="s">
        <v>435</v>
      </c>
      <c r="C27" s="258">
        <v>3</v>
      </c>
      <c r="D27" s="251" t="s">
        <v>224</v>
      </c>
      <c r="E27" s="251">
        <v>14</v>
      </c>
      <c r="F27" s="252" t="s">
        <v>233</v>
      </c>
      <c r="G27" s="252">
        <v>4000</v>
      </c>
      <c r="H27" s="253">
        <v>500</v>
      </c>
      <c r="I27" s="253"/>
      <c r="J27" s="254">
        <v>5</v>
      </c>
      <c r="K27" s="254">
        <v>5</v>
      </c>
      <c r="L27" s="254">
        <v>1</v>
      </c>
      <c r="M27" s="254">
        <v>3</v>
      </c>
      <c r="N27" s="254">
        <v>0</v>
      </c>
      <c r="O27" s="254">
        <v>0</v>
      </c>
      <c r="P27" s="254">
        <v>5</v>
      </c>
      <c r="Q27" s="251">
        <v>1</v>
      </c>
      <c r="R27" s="251">
        <v>1</v>
      </c>
      <c r="S27" s="251">
        <v>3</v>
      </c>
      <c r="T27" s="251">
        <v>4</v>
      </c>
      <c r="U27" s="251">
        <v>8</v>
      </c>
      <c r="V27" s="251">
        <v>8</v>
      </c>
      <c r="W27" s="255" t="s">
        <v>534</v>
      </c>
      <c r="X27" s="255" t="s">
        <v>531</v>
      </c>
      <c r="Y27" s="255" t="s">
        <v>537</v>
      </c>
      <c r="Z27" s="259" t="s">
        <v>539</v>
      </c>
      <c r="AA27" s="255"/>
      <c r="AB27" s="255" t="s">
        <v>541</v>
      </c>
      <c r="AC27" s="255"/>
      <c r="AD27" s="256" t="s">
        <v>534</v>
      </c>
      <c r="AE27" s="256" t="s">
        <v>531</v>
      </c>
      <c r="AF27" s="256" t="s">
        <v>537</v>
      </c>
      <c r="AG27" s="260" t="s">
        <v>528</v>
      </c>
      <c r="AH27" s="256"/>
      <c r="AI27" s="256" t="s">
        <v>541</v>
      </c>
      <c r="AJ27" s="256"/>
      <c r="AK27" s="135"/>
      <c r="AL27" s="135"/>
      <c r="AM27" s="135"/>
      <c r="AN27" s="135"/>
    </row>
    <row r="28" spans="1:40" ht="15" customHeight="1" x14ac:dyDescent="0.2">
      <c r="A28" s="248">
        <v>32</v>
      </c>
      <c r="B28" s="249" t="s">
        <v>436</v>
      </c>
      <c r="C28" s="257">
        <v>2</v>
      </c>
      <c r="D28" s="251" t="s">
        <v>224</v>
      </c>
      <c r="E28" s="251">
        <v>12</v>
      </c>
      <c r="F28" s="252" t="s">
        <v>227</v>
      </c>
      <c r="G28" s="252">
        <v>2000</v>
      </c>
      <c r="H28" s="253">
        <v>500</v>
      </c>
      <c r="I28" s="253"/>
      <c r="J28" s="254">
        <v>5</v>
      </c>
      <c r="K28" s="254">
        <v>1</v>
      </c>
      <c r="L28" s="254">
        <v>6</v>
      </c>
      <c r="M28" s="254">
        <v>0.5</v>
      </c>
      <c r="N28" s="254">
        <v>0</v>
      </c>
      <c r="O28" s="254">
        <v>4</v>
      </c>
      <c r="P28" s="254">
        <v>42</v>
      </c>
      <c r="Q28" s="251">
        <v>1</v>
      </c>
      <c r="R28" s="251">
        <v>2</v>
      </c>
      <c r="S28" s="251">
        <v>0</v>
      </c>
      <c r="T28" s="251">
        <v>4</v>
      </c>
      <c r="U28" s="251">
        <v>10</v>
      </c>
      <c r="V28" s="251">
        <v>10</v>
      </c>
      <c r="W28" s="255" t="s">
        <v>525</v>
      </c>
      <c r="X28" s="255" t="s">
        <v>526</v>
      </c>
      <c r="Y28" s="255" t="s">
        <v>532</v>
      </c>
      <c r="Z28" s="255" t="s">
        <v>535</v>
      </c>
      <c r="AA28" s="255" t="s">
        <v>540</v>
      </c>
      <c r="AB28" s="255"/>
      <c r="AC28" s="255"/>
      <c r="AD28" s="256" t="s">
        <v>525</v>
      </c>
      <c r="AE28" s="256" t="s">
        <v>526</v>
      </c>
      <c r="AF28" s="256" t="s">
        <v>532</v>
      </c>
      <c r="AG28" s="256" t="s">
        <v>535</v>
      </c>
      <c r="AH28" s="256" t="s">
        <v>540</v>
      </c>
      <c r="AI28" s="256"/>
      <c r="AJ28" s="256"/>
      <c r="AK28" s="135"/>
      <c r="AL28" s="135"/>
      <c r="AM28" s="135"/>
      <c r="AN28" s="135"/>
    </row>
    <row r="29" spans="1:40" ht="15" customHeight="1" x14ac:dyDescent="0.2">
      <c r="A29" s="248">
        <v>33</v>
      </c>
      <c r="B29" s="249" t="s">
        <v>437</v>
      </c>
      <c r="C29" s="257">
        <v>2</v>
      </c>
      <c r="D29" s="251" t="s">
        <v>219</v>
      </c>
      <c r="E29" s="251">
        <v>10</v>
      </c>
      <c r="F29" s="252" t="s">
        <v>227</v>
      </c>
      <c r="G29" s="252">
        <v>1500</v>
      </c>
      <c r="H29" s="253">
        <v>500</v>
      </c>
      <c r="I29" s="253"/>
      <c r="J29" s="254">
        <v>5</v>
      </c>
      <c r="K29" s="254">
        <v>1</v>
      </c>
      <c r="L29" s="254">
        <v>4</v>
      </c>
      <c r="M29" s="254">
        <v>0.3</v>
      </c>
      <c r="N29" s="254">
        <v>0</v>
      </c>
      <c r="O29" s="254">
        <v>1.8</v>
      </c>
      <c r="P29" s="254">
        <v>24</v>
      </c>
      <c r="Q29" s="251">
        <v>1</v>
      </c>
      <c r="R29" s="251">
        <v>1.8</v>
      </c>
      <c r="S29" s="251">
        <v>0</v>
      </c>
      <c r="T29" s="251">
        <v>4</v>
      </c>
      <c r="U29" s="251">
        <v>9</v>
      </c>
      <c r="V29" s="251">
        <v>9</v>
      </c>
      <c r="W29" s="255" t="s">
        <v>525</v>
      </c>
      <c r="X29" s="255" t="s">
        <v>526</v>
      </c>
      <c r="Y29" s="255" t="s">
        <v>532</v>
      </c>
      <c r="Z29" s="255" t="s">
        <v>535</v>
      </c>
      <c r="AA29" s="255" t="s">
        <v>540</v>
      </c>
      <c r="AB29" s="255"/>
      <c r="AC29" s="255"/>
      <c r="AD29" s="256" t="s">
        <v>525</v>
      </c>
      <c r="AE29" s="256" t="s">
        <v>526</v>
      </c>
      <c r="AF29" s="256" t="s">
        <v>532</v>
      </c>
      <c r="AG29" s="256" t="s">
        <v>535</v>
      </c>
      <c r="AH29" s="256" t="s">
        <v>540</v>
      </c>
      <c r="AI29" s="256"/>
      <c r="AJ29" s="256"/>
      <c r="AK29" s="135"/>
      <c r="AL29" s="135"/>
      <c r="AM29" s="135"/>
      <c r="AN29" s="135"/>
    </row>
    <row r="30" spans="1:40" ht="15" customHeight="1" x14ac:dyDescent="0.2">
      <c r="A30" s="248">
        <v>34</v>
      </c>
      <c r="B30" s="249" t="s">
        <v>438</v>
      </c>
      <c r="C30" s="261">
        <v>4</v>
      </c>
      <c r="D30" s="251" t="s">
        <v>223</v>
      </c>
      <c r="E30" s="251">
        <v>17</v>
      </c>
      <c r="F30" s="252" t="s">
        <v>233</v>
      </c>
      <c r="G30" s="252">
        <v>7500</v>
      </c>
      <c r="H30" s="253">
        <v>350</v>
      </c>
      <c r="I30" s="253"/>
      <c r="J30" s="254">
        <v>32</v>
      </c>
      <c r="K30" s="254">
        <v>4</v>
      </c>
      <c r="L30" s="254">
        <v>1</v>
      </c>
      <c r="M30" s="254">
        <v>1.21</v>
      </c>
      <c r="N30" s="254">
        <v>0.15</v>
      </c>
      <c r="O30" s="254">
        <v>8.92</v>
      </c>
      <c r="P30" s="254">
        <v>32</v>
      </c>
      <c r="Q30" s="251">
        <v>32</v>
      </c>
      <c r="R30" s="251">
        <v>0</v>
      </c>
      <c r="S30" s="251">
        <v>4.8</v>
      </c>
      <c r="T30" s="251">
        <v>0</v>
      </c>
      <c r="U30" s="251">
        <v>5.56</v>
      </c>
      <c r="V30" s="251">
        <v>5</v>
      </c>
      <c r="W30" s="255" t="s">
        <v>534</v>
      </c>
      <c r="X30" s="255" t="s">
        <v>526</v>
      </c>
      <c r="Y30" s="255" t="s">
        <v>527</v>
      </c>
      <c r="Z30" s="255" t="s">
        <v>528</v>
      </c>
      <c r="AA30" s="255"/>
      <c r="AB30" s="255"/>
      <c r="AC30" s="255"/>
      <c r="AD30" s="256" t="s">
        <v>534</v>
      </c>
      <c r="AE30" s="256" t="s">
        <v>526</v>
      </c>
      <c r="AF30" s="256" t="s">
        <v>527</v>
      </c>
      <c r="AG30" s="256" t="s">
        <v>528</v>
      </c>
      <c r="AH30" s="256"/>
      <c r="AI30" s="256"/>
      <c r="AJ30" s="256"/>
      <c r="AK30" s="135"/>
      <c r="AL30" s="135"/>
      <c r="AM30" s="135"/>
      <c r="AN30" s="135"/>
    </row>
    <row r="31" spans="1:40" ht="15" customHeight="1" x14ac:dyDescent="0.2">
      <c r="A31" s="248">
        <v>35</v>
      </c>
      <c r="B31" s="249" t="s">
        <v>439</v>
      </c>
      <c r="C31" s="257">
        <v>2</v>
      </c>
      <c r="D31" s="251" t="s">
        <v>219</v>
      </c>
      <c r="E31" s="251">
        <v>9</v>
      </c>
      <c r="F31" s="252" t="s">
        <v>222</v>
      </c>
      <c r="G31" s="252">
        <v>1000000</v>
      </c>
      <c r="H31" s="253">
        <v>1100</v>
      </c>
      <c r="I31" s="253"/>
      <c r="J31" s="254">
        <v>10</v>
      </c>
      <c r="K31" s="254">
        <v>10</v>
      </c>
      <c r="L31" s="254">
        <v>1</v>
      </c>
      <c r="M31" s="254">
        <v>1</v>
      </c>
      <c r="N31" s="254">
        <v>0</v>
      </c>
      <c r="O31" s="254">
        <v>0</v>
      </c>
      <c r="P31" s="254">
        <v>10</v>
      </c>
      <c r="Q31" s="251">
        <v>1</v>
      </c>
      <c r="R31" s="251">
        <v>1</v>
      </c>
      <c r="S31" s="251">
        <v>1</v>
      </c>
      <c r="T31" s="251">
        <v>9</v>
      </c>
      <c r="U31" s="251">
        <v>11</v>
      </c>
      <c r="V31" s="251">
        <v>6</v>
      </c>
      <c r="W31" s="255" t="s">
        <v>534</v>
      </c>
      <c r="X31" s="255" t="s">
        <v>526</v>
      </c>
      <c r="Y31" s="255" t="s">
        <v>537</v>
      </c>
      <c r="Z31" s="255" t="s">
        <v>539</v>
      </c>
      <c r="AA31" s="255"/>
      <c r="AB31" s="255"/>
      <c r="AC31" s="255"/>
      <c r="AD31" s="256" t="s">
        <v>534</v>
      </c>
      <c r="AE31" s="256" t="s">
        <v>526</v>
      </c>
      <c r="AF31" s="256" t="s">
        <v>537</v>
      </c>
      <c r="AG31" s="256" t="s">
        <v>539</v>
      </c>
      <c r="AH31" s="256"/>
      <c r="AI31" s="256"/>
      <c r="AJ31" s="256"/>
      <c r="AK31" s="135"/>
      <c r="AL31" s="135"/>
      <c r="AM31" s="135"/>
      <c r="AN31" s="135"/>
    </row>
    <row r="32" spans="1:40" ht="15" customHeight="1" x14ac:dyDescent="0.2">
      <c r="A32" s="248">
        <v>36</v>
      </c>
      <c r="B32" s="249" t="s">
        <v>440</v>
      </c>
      <c r="C32" s="258">
        <v>3</v>
      </c>
      <c r="D32" s="251" t="s">
        <v>223</v>
      </c>
      <c r="E32" s="251">
        <v>18</v>
      </c>
      <c r="F32" s="252" t="s">
        <v>233</v>
      </c>
      <c r="G32" s="252">
        <v>5000</v>
      </c>
      <c r="H32" s="253">
        <v>600</v>
      </c>
      <c r="I32" s="253"/>
      <c r="J32" s="254">
        <v>4</v>
      </c>
      <c r="K32" s="254">
        <v>1</v>
      </c>
      <c r="L32" s="254">
        <v>1</v>
      </c>
      <c r="M32" s="254">
        <v>1</v>
      </c>
      <c r="N32" s="254">
        <v>0</v>
      </c>
      <c r="O32" s="254">
        <v>6</v>
      </c>
      <c r="P32" s="254">
        <v>6</v>
      </c>
      <c r="Q32" s="251">
        <v>1</v>
      </c>
      <c r="R32" s="251">
        <v>3</v>
      </c>
      <c r="S32" s="251">
        <v>0</v>
      </c>
      <c r="T32" s="251">
        <v>3</v>
      </c>
      <c r="U32" s="251">
        <v>12</v>
      </c>
      <c r="V32" s="251">
        <v>12</v>
      </c>
      <c r="W32" s="255" t="s">
        <v>534</v>
      </c>
      <c r="X32" s="255" t="s">
        <v>526</v>
      </c>
      <c r="Y32" s="255" t="s">
        <v>527</v>
      </c>
      <c r="Z32" s="255" t="s">
        <v>535</v>
      </c>
      <c r="AA32" s="255"/>
      <c r="AB32" s="255"/>
      <c r="AC32" s="255"/>
      <c r="AD32" s="256" t="s">
        <v>534</v>
      </c>
      <c r="AE32" s="256" t="s">
        <v>526</v>
      </c>
      <c r="AF32" s="256" t="s">
        <v>527</v>
      </c>
      <c r="AG32" s="256" t="s">
        <v>535</v>
      </c>
      <c r="AH32" s="256"/>
      <c r="AI32" s="256"/>
      <c r="AJ32" s="256"/>
      <c r="AK32" s="135"/>
      <c r="AL32" s="135"/>
      <c r="AM32" s="135"/>
      <c r="AN32" s="135"/>
    </row>
    <row r="33" spans="1:40" ht="15" customHeight="1" x14ac:dyDescent="0.2">
      <c r="A33" s="248">
        <v>37</v>
      </c>
      <c r="B33" s="249" t="s">
        <v>441</v>
      </c>
      <c r="C33" s="258">
        <v>3</v>
      </c>
      <c r="D33" s="251" t="s">
        <v>224</v>
      </c>
      <c r="E33" s="251">
        <v>15</v>
      </c>
      <c r="F33" s="252" t="s">
        <v>233</v>
      </c>
      <c r="G33" s="252">
        <v>3000</v>
      </c>
      <c r="H33" s="253">
        <v>350</v>
      </c>
      <c r="I33" s="253">
        <v>0.25</v>
      </c>
      <c r="J33" s="254">
        <v>1</v>
      </c>
      <c r="K33" s="254">
        <v>1</v>
      </c>
      <c r="L33" s="254">
        <v>6</v>
      </c>
      <c r="M33" s="254">
        <v>0</v>
      </c>
      <c r="N33" s="254">
        <v>0</v>
      </c>
      <c r="O33" s="254">
        <v>0</v>
      </c>
      <c r="P33" s="254">
        <v>6</v>
      </c>
      <c r="Q33" s="251">
        <v>6</v>
      </c>
      <c r="R33" s="251">
        <v>0</v>
      </c>
      <c r="S33" s="251">
        <v>10</v>
      </c>
      <c r="T33" s="251">
        <v>0</v>
      </c>
      <c r="U33" s="251">
        <v>10</v>
      </c>
      <c r="V33" s="251">
        <v>10</v>
      </c>
      <c r="W33" s="255" t="s">
        <v>530</v>
      </c>
      <c r="X33" s="255" t="s">
        <v>531</v>
      </c>
      <c r="Y33" s="255" t="s">
        <v>532</v>
      </c>
      <c r="Z33" s="255" t="s">
        <v>528</v>
      </c>
      <c r="AA33" s="255"/>
      <c r="AB33" s="255" t="s">
        <v>533</v>
      </c>
      <c r="AC33" s="255"/>
      <c r="AD33" s="256" t="s">
        <v>530</v>
      </c>
      <c r="AE33" s="256" t="s">
        <v>531</v>
      </c>
      <c r="AF33" s="256" t="s">
        <v>532</v>
      </c>
      <c r="AG33" s="256" t="s">
        <v>528</v>
      </c>
      <c r="AH33" s="256"/>
      <c r="AI33" s="256" t="s">
        <v>533</v>
      </c>
      <c r="AJ33" s="256"/>
      <c r="AK33" s="135"/>
      <c r="AL33" s="135"/>
      <c r="AM33" s="135"/>
      <c r="AN33" s="135"/>
    </row>
    <row r="34" spans="1:40" ht="15" customHeight="1" x14ac:dyDescent="0.2">
      <c r="A34" s="248">
        <v>38</v>
      </c>
      <c r="B34" s="249" t="s">
        <v>442</v>
      </c>
      <c r="C34" s="257">
        <v>2</v>
      </c>
      <c r="D34" s="251" t="s">
        <v>224</v>
      </c>
      <c r="E34" s="251">
        <v>13</v>
      </c>
      <c r="F34" s="252" t="s">
        <v>227</v>
      </c>
      <c r="G34" s="252">
        <v>1500</v>
      </c>
      <c r="H34" s="253">
        <v>600</v>
      </c>
      <c r="I34" s="253"/>
      <c r="J34" s="254">
        <v>10</v>
      </c>
      <c r="K34" s="254">
        <v>10</v>
      </c>
      <c r="L34" s="254">
        <v>1</v>
      </c>
      <c r="M34" s="254">
        <v>1</v>
      </c>
      <c r="N34" s="254">
        <v>0.1</v>
      </c>
      <c r="O34" s="254">
        <v>0.9</v>
      </c>
      <c r="P34" s="254">
        <v>10</v>
      </c>
      <c r="Q34" s="251">
        <v>10</v>
      </c>
      <c r="R34" s="251">
        <v>0</v>
      </c>
      <c r="S34" s="251">
        <v>5</v>
      </c>
      <c r="T34" s="251">
        <v>0</v>
      </c>
      <c r="U34" s="251">
        <v>5</v>
      </c>
      <c r="V34" s="251">
        <v>5</v>
      </c>
      <c r="W34" s="255" t="s">
        <v>534</v>
      </c>
      <c r="X34" s="255" t="s">
        <v>531</v>
      </c>
      <c r="Y34" s="255" t="s">
        <v>532</v>
      </c>
      <c r="Z34" s="255" t="s">
        <v>528</v>
      </c>
      <c r="AA34" s="255"/>
      <c r="AB34" s="255"/>
      <c r="AC34" s="255"/>
      <c r="AD34" s="256" t="s">
        <v>534</v>
      </c>
      <c r="AE34" s="256" t="s">
        <v>531</v>
      </c>
      <c r="AF34" s="256" t="s">
        <v>532</v>
      </c>
      <c r="AG34" s="256" t="s">
        <v>528</v>
      </c>
      <c r="AH34" s="256"/>
      <c r="AI34" s="256"/>
      <c r="AJ34" s="256"/>
      <c r="AK34" s="135"/>
      <c r="AL34" s="135"/>
      <c r="AM34" s="135"/>
      <c r="AN34" s="135"/>
    </row>
    <row r="35" spans="1:40" ht="15" customHeight="1" x14ac:dyDescent="0.2">
      <c r="A35" s="248">
        <v>39</v>
      </c>
      <c r="B35" s="249" t="s">
        <v>443</v>
      </c>
      <c r="C35" s="258">
        <v>3</v>
      </c>
      <c r="D35" s="251" t="s">
        <v>223</v>
      </c>
      <c r="E35" s="251">
        <v>15</v>
      </c>
      <c r="F35" s="252" t="s">
        <v>233</v>
      </c>
      <c r="G35" s="252">
        <v>3000</v>
      </c>
      <c r="H35" s="253">
        <v>350</v>
      </c>
      <c r="I35" s="253">
        <v>0.25</v>
      </c>
      <c r="J35" s="254">
        <v>1</v>
      </c>
      <c r="K35" s="254">
        <v>1</v>
      </c>
      <c r="L35" s="254">
        <v>4</v>
      </c>
      <c r="M35" s="254">
        <v>0</v>
      </c>
      <c r="N35" s="254">
        <v>0</v>
      </c>
      <c r="O35" s="254">
        <v>0</v>
      </c>
      <c r="P35" s="254">
        <v>4</v>
      </c>
      <c r="Q35" s="251">
        <v>4</v>
      </c>
      <c r="R35" s="251">
        <v>0</v>
      </c>
      <c r="S35" s="251">
        <v>10</v>
      </c>
      <c r="T35" s="251">
        <v>0</v>
      </c>
      <c r="U35" s="251">
        <v>10</v>
      </c>
      <c r="V35" s="251">
        <v>10</v>
      </c>
      <c r="W35" s="255" t="s">
        <v>530</v>
      </c>
      <c r="X35" s="255" t="s">
        <v>531</v>
      </c>
      <c r="Y35" s="255" t="s">
        <v>532</v>
      </c>
      <c r="Z35" s="255" t="s">
        <v>528</v>
      </c>
      <c r="AA35" s="255"/>
      <c r="AB35" s="255" t="s">
        <v>533</v>
      </c>
      <c r="AC35" s="255"/>
      <c r="AD35" s="256" t="s">
        <v>530</v>
      </c>
      <c r="AE35" s="256" t="s">
        <v>531</v>
      </c>
      <c r="AF35" s="256" t="s">
        <v>532</v>
      </c>
      <c r="AG35" s="256" t="s">
        <v>528</v>
      </c>
      <c r="AH35" s="256"/>
      <c r="AI35" s="256" t="s">
        <v>533</v>
      </c>
      <c r="AJ35" s="256"/>
      <c r="AK35" s="135"/>
      <c r="AL35" s="135"/>
      <c r="AM35" s="135"/>
      <c r="AN35" s="135"/>
    </row>
    <row r="36" spans="1:40" ht="15" customHeight="1" x14ac:dyDescent="0.2">
      <c r="A36" s="248">
        <v>40</v>
      </c>
      <c r="B36" s="249" t="s">
        <v>444</v>
      </c>
      <c r="C36" s="258">
        <v>3</v>
      </c>
      <c r="D36" s="251" t="s">
        <v>223</v>
      </c>
      <c r="E36" s="251">
        <v>13</v>
      </c>
      <c r="F36" s="252" t="s">
        <v>233</v>
      </c>
      <c r="G36" s="252">
        <v>5000</v>
      </c>
      <c r="H36" s="253">
        <v>1100</v>
      </c>
      <c r="I36" s="253"/>
      <c r="J36" s="254">
        <v>30</v>
      </c>
      <c r="K36" s="254">
        <v>1</v>
      </c>
      <c r="L36" s="254">
        <v>1</v>
      </c>
      <c r="M36" s="254">
        <v>0.1</v>
      </c>
      <c r="N36" s="254">
        <v>0</v>
      </c>
      <c r="O36" s="254">
        <v>4.5999999999999996</v>
      </c>
      <c r="P36" s="254">
        <v>42</v>
      </c>
      <c r="Q36" s="251">
        <v>3</v>
      </c>
      <c r="R36" s="251">
        <v>1.1000000000000001</v>
      </c>
      <c r="S36" s="251">
        <v>0</v>
      </c>
      <c r="T36" s="251">
        <v>29</v>
      </c>
      <c r="U36" s="251">
        <v>11</v>
      </c>
      <c r="V36" s="251">
        <v>11</v>
      </c>
      <c r="W36" s="255" t="s">
        <v>534</v>
      </c>
      <c r="X36" s="255" t="s">
        <v>526</v>
      </c>
      <c r="Y36" s="255" t="s">
        <v>527</v>
      </c>
      <c r="Z36" s="255" t="s">
        <v>535</v>
      </c>
      <c r="AA36" s="255"/>
      <c r="AB36" s="255"/>
      <c r="AC36" s="255"/>
      <c r="AD36" s="256" t="s">
        <v>534</v>
      </c>
      <c r="AE36" s="256" t="s">
        <v>526</v>
      </c>
      <c r="AF36" s="256" t="s">
        <v>527</v>
      </c>
      <c r="AG36" s="256" t="s">
        <v>535</v>
      </c>
      <c r="AH36" s="256"/>
      <c r="AI36" s="256"/>
      <c r="AJ36" s="256"/>
      <c r="AK36" s="135"/>
      <c r="AL36" s="135"/>
      <c r="AM36" s="135"/>
      <c r="AN36" s="135"/>
    </row>
    <row r="37" spans="1:40" ht="15" customHeight="1" x14ac:dyDescent="0.2">
      <c r="A37" s="248">
        <v>41</v>
      </c>
      <c r="B37" s="249" t="s">
        <v>445</v>
      </c>
      <c r="C37" s="257">
        <v>2</v>
      </c>
      <c r="D37" s="251" t="s">
        <v>224</v>
      </c>
      <c r="E37" s="251">
        <v>11</v>
      </c>
      <c r="F37" s="252" t="s">
        <v>227</v>
      </c>
      <c r="G37" s="252">
        <v>1000</v>
      </c>
      <c r="H37" s="253">
        <v>1100</v>
      </c>
      <c r="I37" s="253"/>
      <c r="J37" s="254">
        <v>10</v>
      </c>
      <c r="K37" s="254">
        <v>10</v>
      </c>
      <c r="L37" s="254">
        <v>1</v>
      </c>
      <c r="M37" s="254">
        <v>1</v>
      </c>
      <c r="N37" s="254">
        <v>0</v>
      </c>
      <c r="O37" s="254">
        <v>0</v>
      </c>
      <c r="P37" s="254">
        <v>10</v>
      </c>
      <c r="Q37" s="251">
        <v>1</v>
      </c>
      <c r="R37" s="251">
        <v>1</v>
      </c>
      <c r="S37" s="251">
        <v>1</v>
      </c>
      <c r="T37" s="251">
        <v>9</v>
      </c>
      <c r="U37" s="251">
        <v>11</v>
      </c>
      <c r="V37" s="251">
        <v>6</v>
      </c>
      <c r="W37" s="255" t="s">
        <v>534</v>
      </c>
      <c r="X37" s="255" t="s">
        <v>526</v>
      </c>
      <c r="Y37" s="255" t="s">
        <v>537</v>
      </c>
      <c r="Z37" s="255" t="s">
        <v>539</v>
      </c>
      <c r="AA37" s="255"/>
      <c r="AB37" s="255"/>
      <c r="AC37" s="255"/>
      <c r="AD37" s="256" t="s">
        <v>534</v>
      </c>
      <c r="AE37" s="256" t="s">
        <v>526</v>
      </c>
      <c r="AF37" s="256" t="s">
        <v>537</v>
      </c>
      <c r="AG37" s="256" t="s">
        <v>539</v>
      </c>
      <c r="AH37" s="256"/>
      <c r="AI37" s="256"/>
      <c r="AJ37" s="256"/>
      <c r="AK37" s="135"/>
      <c r="AL37" s="135"/>
      <c r="AM37" s="135"/>
      <c r="AN37" s="135"/>
    </row>
    <row r="38" spans="1:40" ht="15" customHeight="1" x14ac:dyDescent="0.2">
      <c r="A38" s="248">
        <v>42</v>
      </c>
      <c r="B38" s="249" t="s">
        <v>446</v>
      </c>
      <c r="C38" s="258">
        <v>3</v>
      </c>
      <c r="D38" s="251" t="s">
        <v>219</v>
      </c>
      <c r="E38" s="251">
        <v>20</v>
      </c>
      <c r="F38" s="252" t="s">
        <v>233</v>
      </c>
      <c r="G38" s="252">
        <v>5000</v>
      </c>
      <c r="H38" s="253">
        <v>600</v>
      </c>
      <c r="I38" s="253"/>
      <c r="J38" s="254">
        <v>85</v>
      </c>
      <c r="K38" s="254">
        <v>1</v>
      </c>
      <c r="L38" s="254">
        <v>1</v>
      </c>
      <c r="M38" s="254">
        <v>0.1</v>
      </c>
      <c r="N38" s="254">
        <v>0</v>
      </c>
      <c r="O38" s="254">
        <v>8.4</v>
      </c>
      <c r="P38" s="254">
        <v>85</v>
      </c>
      <c r="Q38" s="251">
        <v>85</v>
      </c>
      <c r="R38" s="251">
        <v>0</v>
      </c>
      <c r="S38" s="251">
        <v>5</v>
      </c>
      <c r="T38" s="251">
        <v>0</v>
      </c>
      <c r="U38" s="251">
        <v>5</v>
      </c>
      <c r="V38" s="251">
        <v>5</v>
      </c>
      <c r="W38" s="255" t="s">
        <v>534</v>
      </c>
      <c r="X38" s="255" t="s">
        <v>531</v>
      </c>
      <c r="Y38" s="255" t="s">
        <v>527</v>
      </c>
      <c r="Z38" s="255" t="s">
        <v>528</v>
      </c>
      <c r="AA38" s="255" t="s">
        <v>540</v>
      </c>
      <c r="AB38" s="255"/>
      <c r="AC38" s="255"/>
      <c r="AD38" s="256" t="s">
        <v>534</v>
      </c>
      <c r="AE38" s="256" t="s">
        <v>531</v>
      </c>
      <c r="AF38" s="256" t="s">
        <v>527</v>
      </c>
      <c r="AG38" s="256" t="s">
        <v>528</v>
      </c>
      <c r="AH38" s="256" t="s">
        <v>540</v>
      </c>
      <c r="AI38" s="256"/>
      <c r="AJ38" s="256"/>
      <c r="AK38" s="135"/>
      <c r="AL38" s="135"/>
      <c r="AM38" s="135"/>
      <c r="AN38" s="135"/>
    </row>
    <row r="39" spans="1:40" ht="15" customHeight="1" x14ac:dyDescent="0.2">
      <c r="A39" s="248">
        <v>43</v>
      </c>
      <c r="B39" s="249" t="s">
        <v>447</v>
      </c>
      <c r="C39" s="257">
        <v>2</v>
      </c>
      <c r="D39" s="251" t="s">
        <v>223</v>
      </c>
      <c r="E39" s="251">
        <v>14</v>
      </c>
      <c r="F39" s="252" t="s">
        <v>227</v>
      </c>
      <c r="G39" s="252">
        <v>2500</v>
      </c>
      <c r="H39" s="253">
        <v>300</v>
      </c>
      <c r="I39" s="253">
        <v>10</v>
      </c>
      <c r="J39" s="254">
        <v>23</v>
      </c>
      <c r="K39" s="254">
        <v>1</v>
      </c>
      <c r="L39" s="254">
        <v>1</v>
      </c>
      <c r="M39" s="254">
        <v>0.2</v>
      </c>
      <c r="N39" s="254">
        <v>0</v>
      </c>
      <c r="O39" s="254">
        <v>5.5</v>
      </c>
      <c r="P39" s="254">
        <v>28</v>
      </c>
      <c r="Q39" s="251">
        <v>1</v>
      </c>
      <c r="R39" s="251">
        <v>1.1000000000000001</v>
      </c>
      <c r="S39" s="251">
        <v>0</v>
      </c>
      <c r="T39" s="251">
        <v>22</v>
      </c>
      <c r="U39" s="251">
        <v>25.3</v>
      </c>
      <c r="V39" s="251">
        <v>25.3</v>
      </c>
      <c r="W39" s="255" t="s">
        <v>530</v>
      </c>
      <c r="X39" s="255" t="s">
        <v>526</v>
      </c>
      <c r="Y39" s="255" t="s">
        <v>532</v>
      </c>
      <c r="Z39" s="255" t="s">
        <v>535</v>
      </c>
      <c r="AA39" s="255" t="s">
        <v>536</v>
      </c>
      <c r="AB39" s="255"/>
      <c r="AC39" s="255"/>
      <c r="AD39" s="256" t="s">
        <v>530</v>
      </c>
      <c r="AE39" s="256" t="s">
        <v>526</v>
      </c>
      <c r="AF39" s="256" t="s">
        <v>532</v>
      </c>
      <c r="AG39" s="256" t="s">
        <v>535</v>
      </c>
      <c r="AH39" s="256" t="s">
        <v>536</v>
      </c>
      <c r="AI39" s="256"/>
      <c r="AJ39" s="256"/>
      <c r="AK39" s="135"/>
      <c r="AL39" s="135"/>
      <c r="AM39" s="135"/>
      <c r="AN39" s="135"/>
    </row>
    <row r="40" spans="1:40" ht="15" customHeight="1" x14ac:dyDescent="0.2">
      <c r="A40" s="248">
        <v>44</v>
      </c>
      <c r="B40" s="249" t="s">
        <v>448</v>
      </c>
      <c r="C40" s="257">
        <v>2</v>
      </c>
      <c r="D40" s="251" t="s">
        <v>223</v>
      </c>
      <c r="E40" s="251">
        <v>11</v>
      </c>
      <c r="F40" s="252" t="s">
        <v>227</v>
      </c>
      <c r="G40" s="252">
        <v>2500</v>
      </c>
      <c r="H40" s="253">
        <v>500</v>
      </c>
      <c r="I40" s="253"/>
      <c r="J40" s="254">
        <v>220</v>
      </c>
      <c r="K40" s="254">
        <v>1</v>
      </c>
      <c r="L40" s="254">
        <v>2</v>
      </c>
      <c r="M40" s="254">
        <v>0.09</v>
      </c>
      <c r="N40" s="254">
        <v>0</v>
      </c>
      <c r="O40" s="254">
        <v>14.13</v>
      </c>
      <c r="P40" s="254">
        <v>440</v>
      </c>
      <c r="Q40" s="251">
        <v>220</v>
      </c>
      <c r="R40" s="251">
        <v>0</v>
      </c>
      <c r="S40" s="251">
        <v>10</v>
      </c>
      <c r="T40" s="251">
        <v>0</v>
      </c>
      <c r="U40" s="251">
        <v>10</v>
      </c>
      <c r="V40" s="251">
        <v>10</v>
      </c>
      <c r="W40" s="255" t="s">
        <v>525</v>
      </c>
      <c r="X40" s="255" t="s">
        <v>526</v>
      </c>
      <c r="Y40" s="255" t="s">
        <v>527</v>
      </c>
      <c r="Z40" s="255" t="s">
        <v>528</v>
      </c>
      <c r="AA40" s="255" t="s">
        <v>529</v>
      </c>
      <c r="AB40" s="255"/>
      <c r="AC40" s="255"/>
      <c r="AD40" s="256" t="s">
        <v>525</v>
      </c>
      <c r="AE40" s="256" t="s">
        <v>526</v>
      </c>
      <c r="AF40" s="256" t="s">
        <v>527</v>
      </c>
      <c r="AG40" s="256" t="s">
        <v>528</v>
      </c>
      <c r="AH40" s="256" t="s">
        <v>529</v>
      </c>
      <c r="AI40" s="256"/>
      <c r="AJ40" s="256"/>
      <c r="AK40" s="135"/>
      <c r="AL40" s="135"/>
      <c r="AM40" s="135"/>
      <c r="AN40" s="135"/>
    </row>
    <row r="41" spans="1:40" ht="15" customHeight="1" x14ac:dyDescent="0.2">
      <c r="A41" s="248">
        <v>45</v>
      </c>
      <c r="B41" s="249" t="s">
        <v>449</v>
      </c>
      <c r="C41" s="258">
        <v>3</v>
      </c>
      <c r="D41" s="251" t="s">
        <v>223</v>
      </c>
      <c r="E41" s="251">
        <v>14</v>
      </c>
      <c r="F41" s="252" t="s">
        <v>233</v>
      </c>
      <c r="G41" s="252">
        <v>3000</v>
      </c>
      <c r="H41" s="253">
        <v>600</v>
      </c>
      <c r="I41" s="253">
        <v>0.2</v>
      </c>
      <c r="J41" s="254">
        <v>9</v>
      </c>
      <c r="K41" s="254">
        <v>3</v>
      </c>
      <c r="L41" s="254">
        <v>1</v>
      </c>
      <c r="M41" s="254">
        <v>2.4</v>
      </c>
      <c r="N41" s="254">
        <v>0.2</v>
      </c>
      <c r="O41" s="254">
        <v>5.2</v>
      </c>
      <c r="P41" s="254">
        <v>9</v>
      </c>
      <c r="Q41" s="251">
        <v>9</v>
      </c>
      <c r="R41" s="251">
        <v>0</v>
      </c>
      <c r="S41" s="251">
        <v>12</v>
      </c>
      <c r="T41" s="251">
        <v>0</v>
      </c>
      <c r="U41" s="251">
        <v>12</v>
      </c>
      <c r="V41" s="251">
        <v>12</v>
      </c>
      <c r="W41" s="255" t="s">
        <v>530</v>
      </c>
      <c r="X41" s="255" t="s">
        <v>531</v>
      </c>
      <c r="Y41" s="255" t="s">
        <v>527</v>
      </c>
      <c r="Z41" s="255" t="s">
        <v>528</v>
      </c>
      <c r="AA41" s="255"/>
      <c r="AB41" s="255" t="s">
        <v>533</v>
      </c>
      <c r="AC41" s="255"/>
      <c r="AD41" s="256" t="s">
        <v>530</v>
      </c>
      <c r="AE41" s="256" t="s">
        <v>531</v>
      </c>
      <c r="AF41" s="256" t="s">
        <v>527</v>
      </c>
      <c r="AG41" s="256" t="s">
        <v>528</v>
      </c>
      <c r="AH41" s="256"/>
      <c r="AI41" s="256" t="s">
        <v>533</v>
      </c>
      <c r="AJ41" s="256"/>
      <c r="AK41" s="135"/>
      <c r="AL41" s="135"/>
      <c r="AM41" s="135"/>
      <c r="AN41" s="135"/>
    </row>
    <row r="42" spans="1:40" ht="15" customHeight="1" x14ac:dyDescent="0.2">
      <c r="A42" s="248">
        <v>46</v>
      </c>
      <c r="B42" s="249" t="s">
        <v>450</v>
      </c>
      <c r="C42" s="261">
        <v>4</v>
      </c>
      <c r="D42" s="251" t="s">
        <v>224</v>
      </c>
      <c r="E42" s="251">
        <v>18</v>
      </c>
      <c r="F42" s="252" t="s">
        <v>233</v>
      </c>
      <c r="G42" s="252">
        <v>7500</v>
      </c>
      <c r="H42" s="253">
        <v>600</v>
      </c>
      <c r="I42" s="253"/>
      <c r="J42" s="254">
        <v>24</v>
      </c>
      <c r="K42" s="254">
        <v>1</v>
      </c>
      <c r="L42" s="254">
        <v>1</v>
      </c>
      <c r="M42" s="254">
        <v>0.22</v>
      </c>
      <c r="N42" s="254">
        <v>0</v>
      </c>
      <c r="O42" s="254">
        <v>5.0599999999999996</v>
      </c>
      <c r="P42" s="254">
        <v>24</v>
      </c>
      <c r="Q42" s="251">
        <v>24</v>
      </c>
      <c r="R42" s="251">
        <v>0</v>
      </c>
      <c r="S42" s="251">
        <v>5</v>
      </c>
      <c r="T42" s="251">
        <v>0</v>
      </c>
      <c r="U42" s="251">
        <v>5</v>
      </c>
      <c r="V42" s="251">
        <v>5</v>
      </c>
      <c r="W42" s="255" t="s">
        <v>534</v>
      </c>
      <c r="X42" s="255" t="s">
        <v>526</v>
      </c>
      <c r="Y42" s="255" t="s">
        <v>527</v>
      </c>
      <c r="Z42" s="255" t="s">
        <v>528</v>
      </c>
      <c r="AA42" s="255"/>
      <c r="AB42" s="255"/>
      <c r="AC42" s="255" t="s">
        <v>542</v>
      </c>
      <c r="AD42" s="256" t="s">
        <v>534</v>
      </c>
      <c r="AE42" s="256" t="s">
        <v>526</v>
      </c>
      <c r="AF42" s="256" t="s">
        <v>527</v>
      </c>
      <c r="AG42" s="256" t="s">
        <v>528</v>
      </c>
      <c r="AH42" s="256"/>
      <c r="AI42" s="256"/>
      <c r="AJ42" s="256" t="s">
        <v>542</v>
      </c>
      <c r="AK42" s="135"/>
      <c r="AL42" s="135"/>
      <c r="AM42" s="135"/>
      <c r="AN42" s="135"/>
    </row>
    <row r="43" spans="1:40" ht="15" customHeight="1" x14ac:dyDescent="0.2">
      <c r="A43" s="248">
        <v>47</v>
      </c>
      <c r="B43" s="249" t="s">
        <v>451</v>
      </c>
      <c r="C43" s="258">
        <v>3</v>
      </c>
      <c r="D43" s="251" t="s">
        <v>219</v>
      </c>
      <c r="E43" s="251">
        <v>17</v>
      </c>
      <c r="F43" s="252" t="s">
        <v>233</v>
      </c>
      <c r="G43" s="252">
        <v>4000</v>
      </c>
      <c r="H43" s="253">
        <v>500</v>
      </c>
      <c r="I43" s="253"/>
      <c r="J43" s="254">
        <v>40</v>
      </c>
      <c r="K43" s="254">
        <v>1</v>
      </c>
      <c r="L43" s="254">
        <v>1</v>
      </c>
      <c r="M43" s="254">
        <v>0.08</v>
      </c>
      <c r="N43" s="254">
        <v>0</v>
      </c>
      <c r="O43" s="254">
        <v>3.12</v>
      </c>
      <c r="P43" s="254">
        <v>40</v>
      </c>
      <c r="Q43" s="251">
        <v>40</v>
      </c>
      <c r="R43" s="251">
        <v>0</v>
      </c>
      <c r="S43" s="251">
        <v>5</v>
      </c>
      <c r="T43" s="251">
        <v>0</v>
      </c>
      <c r="U43" s="251">
        <v>5</v>
      </c>
      <c r="V43" s="251">
        <v>5</v>
      </c>
      <c r="W43" s="255" t="s">
        <v>534</v>
      </c>
      <c r="X43" s="255" t="s">
        <v>526</v>
      </c>
      <c r="Y43" s="255" t="s">
        <v>527</v>
      </c>
      <c r="Z43" s="255" t="s">
        <v>528</v>
      </c>
      <c r="AA43" s="255"/>
      <c r="AB43" s="255"/>
      <c r="AC43" s="255" t="s">
        <v>542</v>
      </c>
      <c r="AD43" s="256" t="s">
        <v>534</v>
      </c>
      <c r="AE43" s="256" t="s">
        <v>526</v>
      </c>
      <c r="AF43" s="256" t="s">
        <v>527</v>
      </c>
      <c r="AG43" s="256" t="s">
        <v>528</v>
      </c>
      <c r="AH43" s="256"/>
      <c r="AI43" s="256"/>
      <c r="AJ43" s="256" t="s">
        <v>542</v>
      </c>
      <c r="AK43" s="135"/>
      <c r="AL43" s="135"/>
      <c r="AM43" s="135"/>
      <c r="AN43" s="135"/>
    </row>
    <row r="44" spans="1:40" ht="15" customHeight="1" x14ac:dyDescent="0.2">
      <c r="A44" s="248">
        <v>48</v>
      </c>
      <c r="B44" s="249" t="s">
        <v>452</v>
      </c>
      <c r="C44" s="258">
        <v>3</v>
      </c>
      <c r="D44" s="251" t="s">
        <v>219</v>
      </c>
      <c r="E44" s="251">
        <v>16</v>
      </c>
      <c r="F44" s="252" t="s">
        <v>233</v>
      </c>
      <c r="G44" s="252">
        <v>5000</v>
      </c>
      <c r="H44" s="253">
        <v>500</v>
      </c>
      <c r="I44" s="253"/>
      <c r="J44" s="254">
        <v>5</v>
      </c>
      <c r="K44" s="254">
        <v>1</v>
      </c>
      <c r="L44" s="254">
        <v>10</v>
      </c>
      <c r="M44" s="254">
        <v>0.3</v>
      </c>
      <c r="N44" s="254">
        <v>0</v>
      </c>
      <c r="O44" s="254">
        <v>1.8</v>
      </c>
      <c r="P44" s="254">
        <v>60</v>
      </c>
      <c r="Q44" s="251">
        <v>1</v>
      </c>
      <c r="R44" s="251">
        <v>1.8</v>
      </c>
      <c r="S44" s="251">
        <v>0</v>
      </c>
      <c r="T44" s="251">
        <v>4</v>
      </c>
      <c r="U44" s="251">
        <v>9</v>
      </c>
      <c r="V44" s="251">
        <v>9</v>
      </c>
      <c r="W44" s="255" t="s">
        <v>534</v>
      </c>
      <c r="X44" s="255" t="s">
        <v>526</v>
      </c>
      <c r="Y44" s="255" t="s">
        <v>532</v>
      </c>
      <c r="Z44" s="255" t="s">
        <v>535</v>
      </c>
      <c r="AA44" s="255"/>
      <c r="AB44" s="255"/>
      <c r="AC44" s="255" t="s">
        <v>542</v>
      </c>
      <c r="AD44" s="256" t="s">
        <v>534</v>
      </c>
      <c r="AE44" s="256" t="s">
        <v>526</v>
      </c>
      <c r="AF44" s="256" t="s">
        <v>532</v>
      </c>
      <c r="AG44" s="256" t="s">
        <v>535</v>
      </c>
      <c r="AH44" s="256"/>
      <c r="AI44" s="256"/>
      <c r="AJ44" s="256" t="s">
        <v>542</v>
      </c>
      <c r="AK44" s="135"/>
      <c r="AL44" s="135"/>
      <c r="AM44" s="135"/>
      <c r="AN44" s="135"/>
    </row>
    <row r="45" spans="1:40" ht="15" customHeight="1" x14ac:dyDescent="0.2">
      <c r="A45" s="248">
        <v>49</v>
      </c>
      <c r="B45" s="249" t="s">
        <v>453</v>
      </c>
      <c r="C45" s="258">
        <v>3</v>
      </c>
      <c r="D45" s="251" t="s">
        <v>224</v>
      </c>
      <c r="E45" s="251">
        <v>16</v>
      </c>
      <c r="F45" s="252" t="s">
        <v>233</v>
      </c>
      <c r="G45" s="252">
        <v>5000</v>
      </c>
      <c r="H45" s="253">
        <v>500</v>
      </c>
      <c r="I45" s="253"/>
      <c r="J45" s="254">
        <v>5</v>
      </c>
      <c r="K45" s="254">
        <v>1</v>
      </c>
      <c r="L45" s="254">
        <v>20</v>
      </c>
      <c r="M45" s="254">
        <v>0.5</v>
      </c>
      <c r="N45" s="254">
        <v>0</v>
      </c>
      <c r="O45" s="254">
        <v>3.6</v>
      </c>
      <c r="P45" s="254">
        <v>140</v>
      </c>
      <c r="Q45" s="251">
        <v>1</v>
      </c>
      <c r="R45" s="251">
        <v>1.8</v>
      </c>
      <c r="S45" s="251">
        <v>0</v>
      </c>
      <c r="T45" s="251">
        <v>4</v>
      </c>
      <c r="U45" s="251">
        <v>9</v>
      </c>
      <c r="V45" s="251">
        <v>9</v>
      </c>
      <c r="W45" s="255" t="s">
        <v>534</v>
      </c>
      <c r="X45" s="255" t="s">
        <v>526</v>
      </c>
      <c r="Y45" s="255" t="s">
        <v>532</v>
      </c>
      <c r="Z45" s="255" t="s">
        <v>535</v>
      </c>
      <c r="AA45" s="255"/>
      <c r="AB45" s="255"/>
      <c r="AC45" s="255" t="s">
        <v>542</v>
      </c>
      <c r="AD45" s="256" t="s">
        <v>534</v>
      </c>
      <c r="AE45" s="256" t="s">
        <v>526</v>
      </c>
      <c r="AF45" s="256" t="s">
        <v>532</v>
      </c>
      <c r="AG45" s="256" t="s">
        <v>535</v>
      </c>
      <c r="AH45" s="256"/>
      <c r="AI45" s="256"/>
      <c r="AJ45" s="256" t="s">
        <v>542</v>
      </c>
      <c r="AK45" s="135"/>
      <c r="AL45" s="135"/>
      <c r="AM45" s="135"/>
      <c r="AN45" s="135"/>
    </row>
    <row r="46" spans="1:40" ht="15" customHeight="1" x14ac:dyDescent="0.2">
      <c r="A46" s="248">
        <v>50</v>
      </c>
      <c r="B46" s="249" t="s">
        <v>454</v>
      </c>
      <c r="C46" s="258">
        <v>3</v>
      </c>
      <c r="D46" s="251" t="s">
        <v>223</v>
      </c>
      <c r="E46" s="251">
        <v>16</v>
      </c>
      <c r="F46" s="252" t="s">
        <v>233</v>
      </c>
      <c r="G46" s="252">
        <v>5000</v>
      </c>
      <c r="H46" s="253">
        <v>500</v>
      </c>
      <c r="I46" s="253"/>
      <c r="J46" s="254">
        <v>5</v>
      </c>
      <c r="K46" s="254">
        <v>1</v>
      </c>
      <c r="L46" s="254">
        <v>30</v>
      </c>
      <c r="M46" s="254">
        <v>1</v>
      </c>
      <c r="N46" s="254">
        <v>0</v>
      </c>
      <c r="O46" s="254">
        <v>8</v>
      </c>
      <c r="P46" s="254">
        <v>270</v>
      </c>
      <c r="Q46" s="251">
        <v>1</v>
      </c>
      <c r="R46" s="251">
        <v>2</v>
      </c>
      <c r="S46" s="251">
        <v>0</v>
      </c>
      <c r="T46" s="251">
        <v>4</v>
      </c>
      <c r="U46" s="251">
        <v>10</v>
      </c>
      <c r="V46" s="251">
        <v>10</v>
      </c>
      <c r="W46" s="255" t="s">
        <v>534</v>
      </c>
      <c r="X46" s="255" t="s">
        <v>526</v>
      </c>
      <c r="Y46" s="255" t="s">
        <v>532</v>
      </c>
      <c r="Z46" s="255" t="s">
        <v>535</v>
      </c>
      <c r="AA46" s="255"/>
      <c r="AB46" s="255"/>
      <c r="AC46" s="255" t="s">
        <v>542</v>
      </c>
      <c r="AD46" s="256" t="s">
        <v>534</v>
      </c>
      <c r="AE46" s="256" t="s">
        <v>526</v>
      </c>
      <c r="AF46" s="256" t="s">
        <v>532</v>
      </c>
      <c r="AG46" s="256" t="s">
        <v>535</v>
      </c>
      <c r="AH46" s="256"/>
      <c r="AI46" s="256"/>
      <c r="AJ46" s="256" t="s">
        <v>542</v>
      </c>
      <c r="AK46" s="135"/>
      <c r="AL46" s="135"/>
      <c r="AM46" s="135"/>
      <c r="AN46" s="135"/>
    </row>
    <row r="47" spans="1:40" ht="15" customHeight="1" x14ac:dyDescent="0.2">
      <c r="A47" s="248">
        <v>51</v>
      </c>
      <c r="B47" s="249" t="s">
        <v>455</v>
      </c>
      <c r="C47" s="257">
        <v>2</v>
      </c>
      <c r="D47" s="251" t="s">
        <v>219</v>
      </c>
      <c r="E47" s="251">
        <v>13</v>
      </c>
      <c r="F47" s="252" t="s">
        <v>227</v>
      </c>
      <c r="G47" s="252">
        <v>2000</v>
      </c>
      <c r="H47" s="253">
        <v>600</v>
      </c>
      <c r="I47" s="253"/>
      <c r="J47" s="254">
        <v>5</v>
      </c>
      <c r="K47" s="254">
        <v>5</v>
      </c>
      <c r="L47" s="254">
        <v>1</v>
      </c>
      <c r="M47" s="254">
        <v>0</v>
      </c>
      <c r="N47" s="254">
        <v>0.13</v>
      </c>
      <c r="O47" s="254">
        <v>0</v>
      </c>
      <c r="P47" s="254">
        <v>5</v>
      </c>
      <c r="Q47" s="251">
        <v>5</v>
      </c>
      <c r="R47" s="251">
        <v>0</v>
      </c>
      <c r="S47" s="251">
        <v>3</v>
      </c>
      <c r="T47" s="251">
        <v>0</v>
      </c>
      <c r="U47" s="251">
        <v>3</v>
      </c>
      <c r="V47" s="251">
        <v>3</v>
      </c>
      <c r="W47" s="255" t="s">
        <v>525</v>
      </c>
      <c r="X47" s="255" t="s">
        <v>526</v>
      </c>
      <c r="Y47" s="255" t="s">
        <v>532</v>
      </c>
      <c r="Z47" s="255" t="s">
        <v>528</v>
      </c>
      <c r="AA47" s="255"/>
      <c r="AB47" s="255"/>
      <c r="AC47" s="255" t="s">
        <v>543</v>
      </c>
      <c r="AD47" s="256" t="s">
        <v>525</v>
      </c>
      <c r="AE47" s="256" t="s">
        <v>526</v>
      </c>
      <c r="AF47" s="256" t="s">
        <v>532</v>
      </c>
      <c r="AG47" s="256" t="s">
        <v>528</v>
      </c>
      <c r="AH47" s="256"/>
      <c r="AI47" s="256"/>
      <c r="AJ47" s="256" t="s">
        <v>543</v>
      </c>
      <c r="AK47" s="135"/>
      <c r="AL47" s="135"/>
      <c r="AM47" s="135"/>
      <c r="AN47" s="135"/>
    </row>
    <row r="48" spans="1:40" ht="15" customHeight="1" x14ac:dyDescent="0.2">
      <c r="A48" s="248">
        <v>52</v>
      </c>
      <c r="B48" s="249" t="s">
        <v>456</v>
      </c>
      <c r="C48" s="261">
        <v>4</v>
      </c>
      <c r="D48" s="251" t="s">
        <v>224</v>
      </c>
      <c r="E48" s="251">
        <v>14</v>
      </c>
      <c r="F48" s="252" t="s">
        <v>233</v>
      </c>
      <c r="G48" s="252">
        <v>7500</v>
      </c>
      <c r="H48" s="253">
        <v>600</v>
      </c>
      <c r="I48" s="253"/>
      <c r="J48" s="254">
        <v>12</v>
      </c>
      <c r="K48" s="254">
        <v>1</v>
      </c>
      <c r="L48" s="254">
        <v>1</v>
      </c>
      <c r="M48" s="254">
        <v>0.5</v>
      </c>
      <c r="N48" s="254">
        <v>0</v>
      </c>
      <c r="O48" s="254">
        <v>5.5</v>
      </c>
      <c r="P48" s="254">
        <v>12</v>
      </c>
      <c r="Q48" s="251">
        <v>12</v>
      </c>
      <c r="R48" s="251">
        <v>0</v>
      </c>
      <c r="S48" s="251">
        <v>12</v>
      </c>
      <c r="T48" s="251">
        <v>0</v>
      </c>
      <c r="U48" s="251">
        <v>12</v>
      </c>
      <c r="V48" s="251">
        <v>12</v>
      </c>
      <c r="W48" s="255" t="s">
        <v>525</v>
      </c>
      <c r="X48" s="255" t="s">
        <v>526</v>
      </c>
      <c r="Y48" s="255" t="s">
        <v>527</v>
      </c>
      <c r="Z48" s="255" t="s">
        <v>528</v>
      </c>
      <c r="AA48" s="255"/>
      <c r="AB48" s="255"/>
      <c r="AC48" s="255" t="s">
        <v>543</v>
      </c>
      <c r="AD48" s="256" t="s">
        <v>525</v>
      </c>
      <c r="AE48" s="256" t="s">
        <v>526</v>
      </c>
      <c r="AF48" s="256" t="s">
        <v>527</v>
      </c>
      <c r="AG48" s="256" t="s">
        <v>528</v>
      </c>
      <c r="AH48" s="256"/>
      <c r="AI48" s="256"/>
      <c r="AJ48" s="256" t="s">
        <v>543</v>
      </c>
      <c r="AK48" s="135"/>
      <c r="AL48" s="135"/>
      <c r="AM48" s="135"/>
      <c r="AN48" s="135"/>
    </row>
    <row r="49" spans="1:40" ht="15" customHeight="1" x14ac:dyDescent="0.2">
      <c r="A49" s="248">
        <v>53</v>
      </c>
      <c r="B49" s="249" t="s">
        <v>457</v>
      </c>
      <c r="C49" s="261">
        <v>4</v>
      </c>
      <c r="D49" s="251" t="s">
        <v>223</v>
      </c>
      <c r="E49" s="251">
        <v>18</v>
      </c>
      <c r="F49" s="252" t="s">
        <v>233</v>
      </c>
      <c r="G49" s="252">
        <v>7500</v>
      </c>
      <c r="H49" s="253">
        <v>500</v>
      </c>
      <c r="I49" s="253"/>
      <c r="J49" s="254">
        <v>150</v>
      </c>
      <c r="K49" s="254">
        <v>1</v>
      </c>
      <c r="L49" s="254">
        <v>1</v>
      </c>
      <c r="M49" s="254">
        <v>0.1</v>
      </c>
      <c r="N49" s="254">
        <v>0</v>
      </c>
      <c r="O49" s="254">
        <v>12.32</v>
      </c>
      <c r="P49" s="254">
        <v>150</v>
      </c>
      <c r="Q49" s="251">
        <v>150</v>
      </c>
      <c r="R49" s="251">
        <v>0</v>
      </c>
      <c r="S49" s="251">
        <v>10</v>
      </c>
      <c r="T49" s="251">
        <v>0</v>
      </c>
      <c r="U49" s="251">
        <v>10</v>
      </c>
      <c r="V49" s="251">
        <v>10</v>
      </c>
      <c r="W49" s="255" t="s">
        <v>534</v>
      </c>
      <c r="X49" s="255" t="s">
        <v>526</v>
      </c>
      <c r="Y49" s="255" t="s">
        <v>527</v>
      </c>
      <c r="Z49" s="255" t="s">
        <v>528</v>
      </c>
      <c r="AA49" s="255" t="s">
        <v>529</v>
      </c>
      <c r="AB49" s="255"/>
      <c r="AC49" s="255" t="s">
        <v>543</v>
      </c>
      <c r="AD49" s="256" t="s">
        <v>534</v>
      </c>
      <c r="AE49" s="256" t="s">
        <v>526</v>
      </c>
      <c r="AF49" s="256" t="s">
        <v>527</v>
      </c>
      <c r="AG49" s="256" t="s">
        <v>528</v>
      </c>
      <c r="AH49" s="256" t="s">
        <v>529</v>
      </c>
      <c r="AI49" s="256"/>
      <c r="AJ49" s="256" t="s">
        <v>543</v>
      </c>
      <c r="AK49" s="135"/>
      <c r="AL49" s="135"/>
      <c r="AM49" s="135"/>
      <c r="AN49" s="135"/>
    </row>
    <row r="50" spans="1:40" ht="15" customHeight="1" x14ac:dyDescent="0.2">
      <c r="A50" s="248">
        <v>54</v>
      </c>
      <c r="B50" s="249" t="s">
        <v>458</v>
      </c>
      <c r="C50" s="258">
        <v>3</v>
      </c>
      <c r="D50" s="251" t="s">
        <v>219</v>
      </c>
      <c r="E50" s="251">
        <v>19</v>
      </c>
      <c r="F50" s="252" t="s">
        <v>233</v>
      </c>
      <c r="G50" s="252">
        <v>5000</v>
      </c>
      <c r="H50" s="253">
        <v>350</v>
      </c>
      <c r="I50" s="253">
        <v>7</v>
      </c>
      <c r="J50" s="254">
        <v>200</v>
      </c>
      <c r="K50" s="254">
        <v>1</v>
      </c>
      <c r="L50" s="254">
        <v>1</v>
      </c>
      <c r="M50" s="254">
        <v>0.05</v>
      </c>
      <c r="N50" s="254">
        <v>0</v>
      </c>
      <c r="O50" s="254">
        <v>9.9499999999999993</v>
      </c>
      <c r="P50" s="254">
        <v>200</v>
      </c>
      <c r="Q50" s="251">
        <v>300</v>
      </c>
      <c r="R50" s="251">
        <v>0</v>
      </c>
      <c r="S50" s="251">
        <v>5</v>
      </c>
      <c r="T50" s="251">
        <v>0</v>
      </c>
      <c r="U50" s="251">
        <v>5</v>
      </c>
      <c r="V50" s="251">
        <v>5</v>
      </c>
      <c r="W50" s="255" t="s">
        <v>534</v>
      </c>
      <c r="X50" s="255" t="s">
        <v>526</v>
      </c>
      <c r="Y50" s="255" t="s">
        <v>527</v>
      </c>
      <c r="Z50" s="255" t="s">
        <v>528</v>
      </c>
      <c r="AA50" s="255" t="s">
        <v>536</v>
      </c>
      <c r="AB50" s="255"/>
      <c r="AC50" s="255"/>
      <c r="AD50" s="256" t="s">
        <v>534</v>
      </c>
      <c r="AE50" s="256" t="s">
        <v>526</v>
      </c>
      <c r="AF50" s="256" t="s">
        <v>527</v>
      </c>
      <c r="AG50" s="256" t="s">
        <v>528</v>
      </c>
      <c r="AH50" s="256" t="s">
        <v>536</v>
      </c>
      <c r="AI50" s="256"/>
      <c r="AJ50" s="256"/>
      <c r="AK50" s="135"/>
      <c r="AL50" s="135"/>
      <c r="AM50" s="135"/>
      <c r="AN50" s="135"/>
    </row>
    <row r="51" spans="1:40" ht="15" customHeight="1" x14ac:dyDescent="0.2">
      <c r="A51" s="248">
        <v>55</v>
      </c>
      <c r="B51" s="249" t="s">
        <v>459</v>
      </c>
      <c r="C51" s="258">
        <v>3</v>
      </c>
      <c r="D51" s="251" t="s">
        <v>219</v>
      </c>
      <c r="E51" s="251">
        <v>18</v>
      </c>
      <c r="F51" s="252" t="s">
        <v>233</v>
      </c>
      <c r="G51" s="252">
        <v>5000</v>
      </c>
      <c r="H51" s="253">
        <v>600</v>
      </c>
      <c r="I51" s="253"/>
      <c r="J51" s="254">
        <v>8</v>
      </c>
      <c r="K51" s="254">
        <v>1</v>
      </c>
      <c r="L51" s="254">
        <v>1</v>
      </c>
      <c r="M51" s="254">
        <v>0.5</v>
      </c>
      <c r="N51" s="254">
        <v>0</v>
      </c>
      <c r="O51" s="254">
        <v>6</v>
      </c>
      <c r="P51" s="254">
        <v>12</v>
      </c>
      <c r="Q51" s="251">
        <v>1</v>
      </c>
      <c r="R51" s="251">
        <v>1.5</v>
      </c>
      <c r="S51" s="251">
        <v>0</v>
      </c>
      <c r="T51" s="251">
        <v>7</v>
      </c>
      <c r="U51" s="251">
        <v>12</v>
      </c>
      <c r="V51" s="251">
        <v>12</v>
      </c>
      <c r="W51" s="255" t="s">
        <v>534</v>
      </c>
      <c r="X51" s="255" t="s">
        <v>526</v>
      </c>
      <c r="Y51" s="255" t="s">
        <v>527</v>
      </c>
      <c r="Z51" s="255" t="s">
        <v>535</v>
      </c>
      <c r="AA51" s="255"/>
      <c r="AB51" s="255"/>
      <c r="AC51" s="255"/>
      <c r="AD51" s="256" t="s">
        <v>534</v>
      </c>
      <c r="AE51" s="256" t="s">
        <v>526</v>
      </c>
      <c r="AF51" s="256" t="s">
        <v>527</v>
      </c>
      <c r="AG51" s="256" t="s">
        <v>535</v>
      </c>
      <c r="AH51" s="256"/>
      <c r="AI51" s="256"/>
      <c r="AJ51" s="256"/>
      <c r="AK51" s="135"/>
      <c r="AL51" s="135"/>
      <c r="AM51" s="135"/>
      <c r="AN51" s="135"/>
    </row>
    <row r="52" spans="1:40" ht="15" customHeight="1" x14ac:dyDescent="0.2">
      <c r="A52" s="248">
        <v>56</v>
      </c>
      <c r="B52" s="249" t="s">
        <v>460</v>
      </c>
      <c r="C52" s="258">
        <v>3</v>
      </c>
      <c r="D52" s="251" t="s">
        <v>223</v>
      </c>
      <c r="E52" s="251">
        <v>20</v>
      </c>
      <c r="F52" s="252" t="s">
        <v>233</v>
      </c>
      <c r="G52" s="252">
        <v>5000</v>
      </c>
      <c r="H52" s="253">
        <v>600</v>
      </c>
      <c r="I52" s="253"/>
      <c r="J52" s="254">
        <v>85</v>
      </c>
      <c r="K52" s="254">
        <v>1</v>
      </c>
      <c r="L52" s="254">
        <v>1</v>
      </c>
      <c r="M52" s="254">
        <v>0.1</v>
      </c>
      <c r="N52" s="254">
        <v>0</v>
      </c>
      <c r="O52" s="254">
        <v>8.4</v>
      </c>
      <c r="P52" s="254">
        <v>85</v>
      </c>
      <c r="Q52" s="251">
        <v>85</v>
      </c>
      <c r="R52" s="251">
        <v>0</v>
      </c>
      <c r="S52" s="251">
        <v>5</v>
      </c>
      <c r="T52" s="251">
        <v>0</v>
      </c>
      <c r="U52" s="251">
        <v>5</v>
      </c>
      <c r="V52" s="251">
        <v>5</v>
      </c>
      <c r="W52" s="255" t="s">
        <v>534</v>
      </c>
      <c r="X52" s="255" t="s">
        <v>531</v>
      </c>
      <c r="Y52" s="255" t="s">
        <v>527</v>
      </c>
      <c r="Z52" s="255" t="s">
        <v>528</v>
      </c>
      <c r="AA52" s="255" t="s">
        <v>540</v>
      </c>
      <c r="AB52" s="255"/>
      <c r="AC52" s="255"/>
      <c r="AD52" s="256" t="s">
        <v>534</v>
      </c>
      <c r="AE52" s="256" t="s">
        <v>531</v>
      </c>
      <c r="AF52" s="256" t="s">
        <v>527</v>
      </c>
      <c r="AG52" s="256" t="s">
        <v>528</v>
      </c>
      <c r="AH52" s="256" t="s">
        <v>540</v>
      </c>
      <c r="AI52" s="256"/>
      <c r="AJ52" s="256"/>
      <c r="AK52" s="135"/>
      <c r="AL52" s="135"/>
      <c r="AM52" s="135"/>
      <c r="AN52" s="135"/>
    </row>
    <row r="53" spans="1:40" ht="15" customHeight="1" x14ac:dyDescent="0.2">
      <c r="A53" s="248">
        <v>57</v>
      </c>
      <c r="B53" s="249" t="s">
        <v>461</v>
      </c>
      <c r="C53" s="261">
        <v>4</v>
      </c>
      <c r="D53" s="251" t="s">
        <v>223</v>
      </c>
      <c r="E53" s="251">
        <v>17</v>
      </c>
      <c r="F53" s="252" t="s">
        <v>233</v>
      </c>
      <c r="G53" s="252">
        <v>7500</v>
      </c>
      <c r="H53" s="253">
        <v>500</v>
      </c>
      <c r="I53" s="253">
        <v>19</v>
      </c>
      <c r="J53" s="254">
        <v>16</v>
      </c>
      <c r="K53" s="254">
        <v>1</v>
      </c>
      <c r="L53" s="254">
        <v>1</v>
      </c>
      <c r="M53" s="254">
        <v>0.2</v>
      </c>
      <c r="N53" s="254">
        <v>0</v>
      </c>
      <c r="O53" s="254">
        <v>4.5999999999999996</v>
      </c>
      <c r="P53" s="254">
        <v>24</v>
      </c>
      <c r="Q53" s="251">
        <v>4</v>
      </c>
      <c r="R53" s="251">
        <v>2</v>
      </c>
      <c r="S53" s="251">
        <v>0</v>
      </c>
      <c r="T53" s="251">
        <v>15</v>
      </c>
      <c r="U53" s="251">
        <v>8</v>
      </c>
      <c r="V53" s="251">
        <v>6</v>
      </c>
      <c r="W53" s="255" t="s">
        <v>530</v>
      </c>
      <c r="X53" s="255" t="s">
        <v>526</v>
      </c>
      <c r="Y53" s="255" t="s">
        <v>532</v>
      </c>
      <c r="Z53" s="255" t="s">
        <v>535</v>
      </c>
      <c r="AA53" s="255" t="s">
        <v>536</v>
      </c>
      <c r="AB53" s="255"/>
      <c r="AC53" s="255"/>
      <c r="AD53" s="256" t="s">
        <v>530</v>
      </c>
      <c r="AE53" s="256" t="s">
        <v>526</v>
      </c>
      <c r="AF53" s="256" t="s">
        <v>532</v>
      </c>
      <c r="AG53" s="256" t="s">
        <v>535</v>
      </c>
      <c r="AH53" s="256" t="s">
        <v>536</v>
      </c>
      <c r="AI53" s="256"/>
      <c r="AJ53" s="256"/>
      <c r="AK53" s="135"/>
      <c r="AL53" s="135"/>
      <c r="AM53" s="135"/>
      <c r="AN53" s="135"/>
    </row>
    <row r="54" spans="1:40" ht="15" customHeight="1" x14ac:dyDescent="0.2">
      <c r="A54" s="248">
        <v>58</v>
      </c>
      <c r="B54" s="249" t="s">
        <v>462</v>
      </c>
      <c r="C54" s="258">
        <v>3</v>
      </c>
      <c r="D54" s="251" t="s">
        <v>224</v>
      </c>
      <c r="E54" s="251">
        <v>19</v>
      </c>
      <c r="F54" s="252" t="s">
        <v>233</v>
      </c>
      <c r="G54" s="252">
        <v>5000</v>
      </c>
      <c r="H54" s="253">
        <v>350</v>
      </c>
      <c r="I54" s="253">
        <v>7</v>
      </c>
      <c r="J54" s="254">
        <v>200</v>
      </c>
      <c r="K54" s="254">
        <v>1</v>
      </c>
      <c r="L54" s="254">
        <v>1</v>
      </c>
      <c r="M54" s="254">
        <v>0.05</v>
      </c>
      <c r="N54" s="254">
        <v>0</v>
      </c>
      <c r="O54" s="254">
        <v>9.9499999999999993</v>
      </c>
      <c r="P54" s="254">
        <v>200</v>
      </c>
      <c r="Q54" s="251">
        <v>300</v>
      </c>
      <c r="R54" s="251">
        <v>0</v>
      </c>
      <c r="S54" s="251">
        <v>5</v>
      </c>
      <c r="T54" s="251">
        <v>0</v>
      </c>
      <c r="U54" s="251">
        <v>5</v>
      </c>
      <c r="V54" s="251">
        <v>5</v>
      </c>
      <c r="W54" s="255" t="s">
        <v>534</v>
      </c>
      <c r="X54" s="255" t="s">
        <v>526</v>
      </c>
      <c r="Y54" s="255" t="s">
        <v>527</v>
      </c>
      <c r="Z54" s="255" t="s">
        <v>528</v>
      </c>
      <c r="AA54" s="255"/>
      <c r="AB54" s="255"/>
      <c r="AC54" s="255"/>
      <c r="AD54" s="256" t="s">
        <v>534</v>
      </c>
      <c r="AE54" s="256" t="s">
        <v>526</v>
      </c>
      <c r="AF54" s="256" t="s">
        <v>527</v>
      </c>
      <c r="AG54" s="256" t="s">
        <v>528</v>
      </c>
      <c r="AH54" s="256"/>
      <c r="AI54" s="256"/>
      <c r="AJ54" s="256"/>
      <c r="AK54" s="135"/>
      <c r="AL54" s="135"/>
      <c r="AM54" s="135"/>
      <c r="AN54" s="135"/>
    </row>
    <row r="55" spans="1:40" ht="15" customHeight="1" x14ac:dyDescent="0.2">
      <c r="A55" s="248">
        <v>59</v>
      </c>
      <c r="B55" s="249" t="s">
        <v>463</v>
      </c>
      <c r="C55" s="258">
        <v>3</v>
      </c>
      <c r="D55" s="251" t="s">
        <v>224</v>
      </c>
      <c r="E55" s="251">
        <v>18</v>
      </c>
      <c r="F55" s="252" t="s">
        <v>233</v>
      </c>
      <c r="G55" s="252">
        <v>5000</v>
      </c>
      <c r="H55" s="253">
        <v>600</v>
      </c>
      <c r="I55" s="253"/>
      <c r="J55" s="254">
        <v>8</v>
      </c>
      <c r="K55" s="254">
        <v>1</v>
      </c>
      <c r="L55" s="254">
        <v>1</v>
      </c>
      <c r="M55" s="254">
        <v>0.5</v>
      </c>
      <c r="N55" s="254">
        <v>0</v>
      </c>
      <c r="O55" s="254">
        <v>6</v>
      </c>
      <c r="P55" s="254">
        <v>12</v>
      </c>
      <c r="Q55" s="251">
        <v>1</v>
      </c>
      <c r="R55" s="251">
        <v>1.5</v>
      </c>
      <c r="S55" s="251">
        <v>0</v>
      </c>
      <c r="T55" s="251">
        <v>7</v>
      </c>
      <c r="U55" s="251">
        <v>12</v>
      </c>
      <c r="V55" s="251">
        <v>12</v>
      </c>
      <c r="W55" s="255" t="s">
        <v>534</v>
      </c>
      <c r="X55" s="255" t="s">
        <v>526</v>
      </c>
      <c r="Y55" s="255" t="s">
        <v>527</v>
      </c>
      <c r="Z55" s="255" t="s">
        <v>535</v>
      </c>
      <c r="AA55" s="255"/>
      <c r="AB55" s="255"/>
      <c r="AC55" s="255"/>
      <c r="AD55" s="256" t="s">
        <v>534</v>
      </c>
      <c r="AE55" s="256" t="s">
        <v>526</v>
      </c>
      <c r="AF55" s="256" t="s">
        <v>527</v>
      </c>
      <c r="AG55" s="256" t="s">
        <v>535</v>
      </c>
      <c r="AH55" s="256"/>
      <c r="AI55" s="256"/>
      <c r="AJ55" s="256"/>
      <c r="AK55" s="135"/>
      <c r="AL55" s="135"/>
      <c r="AM55" s="135"/>
      <c r="AN55" s="135"/>
    </row>
    <row r="56" spans="1:40" ht="15" customHeight="1" x14ac:dyDescent="0.2">
      <c r="A56" s="248">
        <v>60</v>
      </c>
      <c r="B56" s="249" t="s">
        <v>464</v>
      </c>
      <c r="C56" s="261">
        <v>4</v>
      </c>
      <c r="D56" s="251" t="s">
        <v>224</v>
      </c>
      <c r="E56" s="251">
        <v>20</v>
      </c>
      <c r="F56" s="252" t="s">
        <v>233</v>
      </c>
      <c r="G56" s="252">
        <v>6000</v>
      </c>
      <c r="H56" s="253">
        <v>300</v>
      </c>
      <c r="I56" s="253">
        <v>10</v>
      </c>
      <c r="J56" s="254">
        <v>35</v>
      </c>
      <c r="K56" s="254">
        <v>1</v>
      </c>
      <c r="L56" s="254">
        <v>1</v>
      </c>
      <c r="M56" s="254">
        <v>0.09</v>
      </c>
      <c r="N56" s="254">
        <v>0</v>
      </c>
      <c r="O56" s="254">
        <v>4</v>
      </c>
      <c r="P56" s="254">
        <v>43</v>
      </c>
      <c r="Q56" s="251">
        <v>1</v>
      </c>
      <c r="R56" s="251">
        <v>0.5</v>
      </c>
      <c r="S56" s="251">
        <v>0</v>
      </c>
      <c r="T56" s="251">
        <v>34</v>
      </c>
      <c r="U56" s="251">
        <v>17.5</v>
      </c>
      <c r="V56" s="251">
        <v>17</v>
      </c>
      <c r="W56" s="255" t="s">
        <v>530</v>
      </c>
      <c r="X56" s="255" t="s">
        <v>526</v>
      </c>
      <c r="Y56" s="255" t="s">
        <v>532</v>
      </c>
      <c r="Z56" s="255" t="s">
        <v>535</v>
      </c>
      <c r="AA56" s="255" t="s">
        <v>536</v>
      </c>
      <c r="AB56" s="255"/>
      <c r="AC56" s="255" t="s">
        <v>544</v>
      </c>
      <c r="AD56" s="256" t="s">
        <v>530</v>
      </c>
      <c r="AE56" s="256" t="s">
        <v>526</v>
      </c>
      <c r="AF56" s="256" t="s">
        <v>532</v>
      </c>
      <c r="AG56" s="256" t="s">
        <v>535</v>
      </c>
      <c r="AH56" s="256" t="s">
        <v>536</v>
      </c>
      <c r="AI56" s="256"/>
      <c r="AJ56" s="256" t="s">
        <v>544</v>
      </c>
      <c r="AK56" s="135"/>
      <c r="AL56" s="135"/>
      <c r="AM56" s="135"/>
      <c r="AN56" s="135"/>
    </row>
    <row r="57" spans="1:40" ht="15" customHeight="1" x14ac:dyDescent="0.2">
      <c r="A57" s="248">
        <v>61</v>
      </c>
      <c r="B57" s="249" t="s">
        <v>465</v>
      </c>
      <c r="C57" s="261">
        <v>4</v>
      </c>
      <c r="D57" s="251" t="s">
        <v>223</v>
      </c>
      <c r="E57" s="251">
        <v>20</v>
      </c>
      <c r="F57" s="252" t="s">
        <v>233</v>
      </c>
      <c r="G57" s="252">
        <v>6000</v>
      </c>
      <c r="H57" s="253">
        <v>300</v>
      </c>
      <c r="I57" s="253">
        <v>10</v>
      </c>
      <c r="J57" s="254">
        <v>35</v>
      </c>
      <c r="K57" s="254">
        <v>1</v>
      </c>
      <c r="L57" s="254">
        <v>1</v>
      </c>
      <c r="M57" s="254">
        <v>0.09</v>
      </c>
      <c r="N57" s="254">
        <v>0</v>
      </c>
      <c r="O57" s="254">
        <v>4</v>
      </c>
      <c r="P57" s="254">
        <v>43</v>
      </c>
      <c r="Q57" s="251">
        <v>1</v>
      </c>
      <c r="R57" s="251">
        <v>0.5</v>
      </c>
      <c r="S57" s="251">
        <v>0</v>
      </c>
      <c r="T57" s="251">
        <v>34</v>
      </c>
      <c r="U57" s="251">
        <v>17.5</v>
      </c>
      <c r="V57" s="251">
        <v>17</v>
      </c>
      <c r="W57" s="255" t="s">
        <v>530</v>
      </c>
      <c r="X57" s="255" t="s">
        <v>526</v>
      </c>
      <c r="Y57" s="255" t="s">
        <v>532</v>
      </c>
      <c r="Z57" s="255" t="s">
        <v>535</v>
      </c>
      <c r="AA57" s="255" t="s">
        <v>536</v>
      </c>
      <c r="AB57" s="255"/>
      <c r="AC57" s="255" t="s">
        <v>544</v>
      </c>
      <c r="AD57" s="256" t="s">
        <v>530</v>
      </c>
      <c r="AE57" s="256" t="s">
        <v>526</v>
      </c>
      <c r="AF57" s="256" t="s">
        <v>532</v>
      </c>
      <c r="AG57" s="256" t="s">
        <v>535</v>
      </c>
      <c r="AH57" s="256" t="s">
        <v>536</v>
      </c>
      <c r="AI57" s="256"/>
      <c r="AJ57" s="256" t="s">
        <v>544</v>
      </c>
      <c r="AK57" s="135"/>
      <c r="AL57" s="135"/>
      <c r="AM57" s="135"/>
      <c r="AN57" s="135"/>
    </row>
    <row r="58" spans="1:40" ht="15" customHeight="1" x14ac:dyDescent="0.2">
      <c r="A58" s="248">
        <v>62</v>
      </c>
      <c r="B58" s="249" t="s">
        <v>466</v>
      </c>
      <c r="C58" s="261">
        <v>4</v>
      </c>
      <c r="D58" s="251" t="s">
        <v>219</v>
      </c>
      <c r="E58" s="251">
        <v>20</v>
      </c>
      <c r="F58" s="252" t="s">
        <v>233</v>
      </c>
      <c r="G58" s="252">
        <v>6000</v>
      </c>
      <c r="H58" s="253">
        <v>300</v>
      </c>
      <c r="I58" s="253">
        <v>10</v>
      </c>
      <c r="J58" s="254">
        <v>35</v>
      </c>
      <c r="K58" s="254">
        <v>1</v>
      </c>
      <c r="L58" s="254">
        <v>1</v>
      </c>
      <c r="M58" s="254">
        <v>0.09</v>
      </c>
      <c r="N58" s="254">
        <v>0</v>
      </c>
      <c r="O58" s="254">
        <v>4</v>
      </c>
      <c r="P58" s="254">
        <v>43</v>
      </c>
      <c r="Q58" s="251">
        <v>1</v>
      </c>
      <c r="R58" s="251">
        <v>0.5</v>
      </c>
      <c r="S58" s="251">
        <v>0</v>
      </c>
      <c r="T58" s="251">
        <v>34</v>
      </c>
      <c r="U58" s="251">
        <v>17.5</v>
      </c>
      <c r="V58" s="251">
        <v>17</v>
      </c>
      <c r="W58" s="255" t="s">
        <v>530</v>
      </c>
      <c r="X58" s="255" t="s">
        <v>526</v>
      </c>
      <c r="Y58" s="255" t="s">
        <v>532</v>
      </c>
      <c r="Z58" s="255" t="s">
        <v>535</v>
      </c>
      <c r="AA58" s="255" t="s">
        <v>536</v>
      </c>
      <c r="AB58" s="255"/>
      <c r="AC58" s="255" t="s">
        <v>544</v>
      </c>
      <c r="AD58" s="256" t="s">
        <v>530</v>
      </c>
      <c r="AE58" s="256" t="s">
        <v>526</v>
      </c>
      <c r="AF58" s="256" t="s">
        <v>532</v>
      </c>
      <c r="AG58" s="256" t="s">
        <v>535</v>
      </c>
      <c r="AH58" s="256" t="s">
        <v>536</v>
      </c>
      <c r="AI58" s="256"/>
      <c r="AJ58" s="256" t="s">
        <v>544</v>
      </c>
      <c r="AK58" s="135"/>
      <c r="AL58" s="135"/>
      <c r="AM58" s="135"/>
      <c r="AN58" s="135"/>
    </row>
    <row r="59" spans="1:40" ht="15" customHeight="1" x14ac:dyDescent="0.2">
      <c r="A59" s="248">
        <v>69</v>
      </c>
      <c r="B59" s="249" t="s">
        <v>467</v>
      </c>
      <c r="C59" s="261">
        <v>4</v>
      </c>
      <c r="D59" s="251" t="s">
        <v>224</v>
      </c>
      <c r="E59" s="251">
        <v>19</v>
      </c>
      <c r="F59" s="252" t="s">
        <v>262</v>
      </c>
      <c r="G59" s="252" t="s">
        <v>123</v>
      </c>
      <c r="H59" s="253">
        <v>500</v>
      </c>
      <c r="I59" s="253"/>
      <c r="J59" s="254">
        <v>1</v>
      </c>
      <c r="K59" s="254">
        <v>0</v>
      </c>
      <c r="L59" s="254">
        <v>1</v>
      </c>
      <c r="M59" s="254">
        <v>0.15</v>
      </c>
      <c r="N59" s="254">
        <v>0</v>
      </c>
      <c r="O59" s="254">
        <v>0</v>
      </c>
      <c r="P59" s="254">
        <v>1</v>
      </c>
      <c r="Q59" s="251">
        <v>0</v>
      </c>
      <c r="R59" s="251">
        <v>0</v>
      </c>
      <c r="S59" s="251">
        <v>0</v>
      </c>
      <c r="T59" s="251">
        <v>0</v>
      </c>
      <c r="U59" s="251">
        <v>0</v>
      </c>
      <c r="V59" s="251">
        <v>0</v>
      </c>
      <c r="W59" s="255" t="s">
        <v>534</v>
      </c>
      <c r="X59" s="255" t="s">
        <v>526</v>
      </c>
      <c r="Y59" s="262"/>
      <c r="Z59" s="255" t="s">
        <v>545</v>
      </c>
      <c r="AA59" s="255"/>
      <c r="AB59" s="255" t="s">
        <v>546</v>
      </c>
      <c r="AC59" s="255"/>
      <c r="AD59" s="256" t="s">
        <v>534</v>
      </c>
      <c r="AE59" s="256" t="s">
        <v>526</v>
      </c>
      <c r="AF59" s="263"/>
      <c r="AG59" s="256" t="s">
        <v>545</v>
      </c>
      <c r="AH59" s="256"/>
      <c r="AI59" s="256" t="s">
        <v>546</v>
      </c>
      <c r="AJ59" s="256"/>
      <c r="AK59" s="135"/>
      <c r="AL59" s="135"/>
      <c r="AM59" s="135"/>
      <c r="AN59" s="135"/>
    </row>
    <row r="60" spans="1:40" ht="15" customHeight="1" x14ac:dyDescent="0.2">
      <c r="A60" s="248">
        <v>70</v>
      </c>
      <c r="B60" s="249" t="s">
        <v>468</v>
      </c>
      <c r="C60" s="261">
        <v>4</v>
      </c>
      <c r="D60" s="251" t="s">
        <v>223</v>
      </c>
      <c r="E60" s="251">
        <v>19</v>
      </c>
      <c r="F60" s="252" t="s">
        <v>262</v>
      </c>
      <c r="G60" s="252" t="s">
        <v>123</v>
      </c>
      <c r="H60" s="253">
        <v>500</v>
      </c>
      <c r="I60" s="253"/>
      <c r="J60" s="254">
        <v>1</v>
      </c>
      <c r="K60" s="254">
        <v>0</v>
      </c>
      <c r="L60" s="254">
        <v>1</v>
      </c>
      <c r="M60" s="254">
        <v>0.15</v>
      </c>
      <c r="N60" s="254">
        <v>0</v>
      </c>
      <c r="O60" s="254">
        <v>0</v>
      </c>
      <c r="P60" s="254">
        <v>1</v>
      </c>
      <c r="Q60" s="251">
        <v>0</v>
      </c>
      <c r="R60" s="251">
        <v>0</v>
      </c>
      <c r="S60" s="251">
        <v>0</v>
      </c>
      <c r="T60" s="251">
        <v>0</v>
      </c>
      <c r="U60" s="251">
        <v>0</v>
      </c>
      <c r="V60" s="251">
        <v>0</v>
      </c>
      <c r="W60" s="255" t="s">
        <v>534</v>
      </c>
      <c r="X60" s="255" t="s">
        <v>526</v>
      </c>
      <c r="Y60" s="262"/>
      <c r="Z60" s="255" t="s">
        <v>545</v>
      </c>
      <c r="AA60" s="255"/>
      <c r="AB60" s="255" t="s">
        <v>546</v>
      </c>
      <c r="AC60" s="255"/>
      <c r="AD60" s="256" t="s">
        <v>534</v>
      </c>
      <c r="AE60" s="256" t="s">
        <v>526</v>
      </c>
      <c r="AF60" s="263"/>
      <c r="AG60" s="256" t="s">
        <v>545</v>
      </c>
      <c r="AH60" s="256"/>
      <c r="AI60" s="256" t="s">
        <v>546</v>
      </c>
      <c r="AJ60" s="256"/>
      <c r="AK60" s="135"/>
      <c r="AL60" s="135"/>
      <c r="AM60" s="135"/>
      <c r="AN60" s="135"/>
    </row>
    <row r="61" spans="1:40" ht="15" customHeight="1" x14ac:dyDescent="0.2">
      <c r="A61" s="248">
        <v>71</v>
      </c>
      <c r="B61" s="249" t="s">
        <v>469</v>
      </c>
      <c r="C61" s="261">
        <v>4</v>
      </c>
      <c r="D61" s="251" t="s">
        <v>219</v>
      </c>
      <c r="E61" s="251">
        <v>19</v>
      </c>
      <c r="F61" s="252" t="s">
        <v>262</v>
      </c>
      <c r="G61" s="252" t="s">
        <v>123</v>
      </c>
      <c r="H61" s="253">
        <v>500</v>
      </c>
      <c r="I61" s="253"/>
      <c r="J61" s="254">
        <v>1</v>
      </c>
      <c r="K61" s="254">
        <v>0</v>
      </c>
      <c r="L61" s="254">
        <v>1</v>
      </c>
      <c r="M61" s="254">
        <v>0.15</v>
      </c>
      <c r="N61" s="254">
        <v>0</v>
      </c>
      <c r="O61" s="254">
        <v>0</v>
      </c>
      <c r="P61" s="254">
        <v>1</v>
      </c>
      <c r="Q61" s="251">
        <v>0</v>
      </c>
      <c r="R61" s="251">
        <v>0</v>
      </c>
      <c r="S61" s="251">
        <v>0</v>
      </c>
      <c r="T61" s="251">
        <v>0</v>
      </c>
      <c r="U61" s="251">
        <v>0</v>
      </c>
      <c r="V61" s="251">
        <v>0</v>
      </c>
      <c r="W61" s="255" t="s">
        <v>534</v>
      </c>
      <c r="X61" s="255" t="s">
        <v>526</v>
      </c>
      <c r="Y61" s="262"/>
      <c r="Z61" s="255" t="s">
        <v>545</v>
      </c>
      <c r="AA61" s="255"/>
      <c r="AB61" s="255" t="s">
        <v>546</v>
      </c>
      <c r="AC61" s="255"/>
      <c r="AD61" s="256" t="s">
        <v>534</v>
      </c>
      <c r="AE61" s="256" t="s">
        <v>526</v>
      </c>
      <c r="AF61" s="263"/>
      <c r="AG61" s="256" t="s">
        <v>545</v>
      </c>
      <c r="AH61" s="256"/>
      <c r="AI61" s="256" t="s">
        <v>546</v>
      </c>
      <c r="AJ61" s="256"/>
      <c r="AK61" s="135"/>
      <c r="AL61" s="135"/>
      <c r="AM61" s="135"/>
      <c r="AN61" s="135"/>
    </row>
    <row r="62" spans="1:40" ht="15" customHeight="1" x14ac:dyDescent="0.2">
      <c r="A62" s="248">
        <v>74</v>
      </c>
      <c r="B62" s="249" t="s">
        <v>470</v>
      </c>
      <c r="C62" s="261">
        <v>4</v>
      </c>
      <c r="D62" s="251" t="s">
        <v>219</v>
      </c>
      <c r="E62" s="251">
        <v>15</v>
      </c>
      <c r="F62" s="252" t="s">
        <v>262</v>
      </c>
      <c r="G62" s="252" t="s">
        <v>123</v>
      </c>
      <c r="H62" s="253">
        <v>800</v>
      </c>
      <c r="I62" s="253"/>
      <c r="J62" s="254">
        <v>7</v>
      </c>
      <c r="K62" s="254">
        <v>7</v>
      </c>
      <c r="L62" s="254">
        <v>1</v>
      </c>
      <c r="M62" s="254">
        <v>1</v>
      </c>
      <c r="N62" s="254">
        <v>0</v>
      </c>
      <c r="O62" s="254">
        <v>0</v>
      </c>
      <c r="P62" s="254">
        <v>7</v>
      </c>
      <c r="Q62" s="251">
        <v>1</v>
      </c>
      <c r="R62" s="251">
        <v>1</v>
      </c>
      <c r="S62" s="251">
        <v>1</v>
      </c>
      <c r="T62" s="251">
        <v>6</v>
      </c>
      <c r="U62" s="251">
        <v>8</v>
      </c>
      <c r="V62" s="251">
        <v>8</v>
      </c>
      <c r="W62" s="255" t="s">
        <v>525</v>
      </c>
      <c r="X62" s="255" t="s">
        <v>526</v>
      </c>
      <c r="Y62" s="255" t="s">
        <v>537</v>
      </c>
      <c r="Z62" s="255" t="s">
        <v>539</v>
      </c>
      <c r="AA62" s="255" t="s">
        <v>547</v>
      </c>
      <c r="AB62" s="255"/>
      <c r="AC62" s="255"/>
      <c r="AD62" s="256" t="s">
        <v>525</v>
      </c>
      <c r="AE62" s="256" t="s">
        <v>526</v>
      </c>
      <c r="AF62" s="256" t="s">
        <v>537</v>
      </c>
      <c r="AG62" s="256" t="s">
        <v>539</v>
      </c>
      <c r="AH62" s="256" t="s">
        <v>547</v>
      </c>
      <c r="AI62" s="256"/>
      <c r="AJ62" s="256"/>
      <c r="AK62" s="135"/>
      <c r="AL62" s="135"/>
      <c r="AM62" s="135"/>
      <c r="AN62" s="135"/>
    </row>
    <row r="63" spans="1:40" ht="15" customHeight="1" x14ac:dyDescent="0.2">
      <c r="A63" s="248">
        <v>75</v>
      </c>
      <c r="B63" s="249" t="s">
        <v>471</v>
      </c>
      <c r="C63" s="261">
        <v>4</v>
      </c>
      <c r="D63" s="251" t="s">
        <v>224</v>
      </c>
      <c r="E63" s="251">
        <v>15</v>
      </c>
      <c r="F63" s="252" t="s">
        <v>262</v>
      </c>
      <c r="G63" s="252" t="s">
        <v>123</v>
      </c>
      <c r="H63" s="253">
        <v>800</v>
      </c>
      <c r="I63" s="253"/>
      <c r="J63" s="254">
        <v>7</v>
      </c>
      <c r="K63" s="254">
        <v>7</v>
      </c>
      <c r="L63" s="254">
        <v>1</v>
      </c>
      <c r="M63" s="254">
        <v>1</v>
      </c>
      <c r="N63" s="254">
        <v>0</v>
      </c>
      <c r="O63" s="254">
        <v>0</v>
      </c>
      <c r="P63" s="254">
        <v>7</v>
      </c>
      <c r="Q63" s="251">
        <v>1</v>
      </c>
      <c r="R63" s="251">
        <v>1</v>
      </c>
      <c r="S63" s="251">
        <v>1</v>
      </c>
      <c r="T63" s="251">
        <v>6</v>
      </c>
      <c r="U63" s="251">
        <v>8</v>
      </c>
      <c r="V63" s="251">
        <v>8</v>
      </c>
      <c r="W63" s="255" t="s">
        <v>525</v>
      </c>
      <c r="X63" s="255" t="s">
        <v>526</v>
      </c>
      <c r="Y63" s="255" t="s">
        <v>537</v>
      </c>
      <c r="Z63" s="255" t="s">
        <v>539</v>
      </c>
      <c r="AA63" s="255" t="s">
        <v>547</v>
      </c>
      <c r="AB63" s="255"/>
      <c r="AC63" s="255"/>
      <c r="AD63" s="256" t="s">
        <v>525</v>
      </c>
      <c r="AE63" s="256" t="s">
        <v>526</v>
      </c>
      <c r="AF63" s="256" t="s">
        <v>537</v>
      </c>
      <c r="AG63" s="256" t="s">
        <v>539</v>
      </c>
      <c r="AH63" s="256" t="s">
        <v>547</v>
      </c>
      <c r="AI63" s="256"/>
      <c r="AJ63" s="256"/>
      <c r="AK63" s="135"/>
      <c r="AL63" s="135"/>
      <c r="AM63" s="135"/>
      <c r="AN63" s="135"/>
    </row>
    <row r="64" spans="1:40" ht="15" customHeight="1" x14ac:dyDescent="0.2">
      <c r="A64" s="248">
        <v>76</v>
      </c>
      <c r="B64" s="249" t="s">
        <v>472</v>
      </c>
      <c r="C64" s="261">
        <v>4</v>
      </c>
      <c r="D64" s="251" t="s">
        <v>223</v>
      </c>
      <c r="E64" s="251">
        <v>15</v>
      </c>
      <c r="F64" s="252" t="s">
        <v>262</v>
      </c>
      <c r="G64" s="252" t="s">
        <v>123</v>
      </c>
      <c r="H64" s="253">
        <v>800</v>
      </c>
      <c r="I64" s="253"/>
      <c r="J64" s="254">
        <v>7</v>
      </c>
      <c r="K64" s="254">
        <v>7</v>
      </c>
      <c r="L64" s="254">
        <v>1</v>
      </c>
      <c r="M64" s="254">
        <v>1</v>
      </c>
      <c r="N64" s="254">
        <v>0</v>
      </c>
      <c r="O64" s="254">
        <v>0</v>
      </c>
      <c r="P64" s="254">
        <v>7</v>
      </c>
      <c r="Q64" s="251">
        <v>1</v>
      </c>
      <c r="R64" s="251">
        <v>1</v>
      </c>
      <c r="S64" s="251">
        <v>1</v>
      </c>
      <c r="T64" s="251">
        <v>6</v>
      </c>
      <c r="U64" s="251">
        <v>8</v>
      </c>
      <c r="V64" s="251">
        <v>8</v>
      </c>
      <c r="W64" s="255" t="s">
        <v>525</v>
      </c>
      <c r="X64" s="255" t="s">
        <v>526</v>
      </c>
      <c r="Y64" s="255" t="s">
        <v>537</v>
      </c>
      <c r="Z64" s="255" t="s">
        <v>539</v>
      </c>
      <c r="AA64" s="255" t="s">
        <v>547</v>
      </c>
      <c r="AB64" s="255"/>
      <c r="AC64" s="255"/>
      <c r="AD64" s="256" t="s">
        <v>525</v>
      </c>
      <c r="AE64" s="256" t="s">
        <v>526</v>
      </c>
      <c r="AF64" s="256" t="s">
        <v>537</v>
      </c>
      <c r="AG64" s="256" t="s">
        <v>539</v>
      </c>
      <c r="AH64" s="256" t="s">
        <v>547</v>
      </c>
      <c r="AI64" s="256"/>
      <c r="AJ64" s="256"/>
      <c r="AK64" s="135"/>
      <c r="AL64" s="135"/>
      <c r="AM64" s="135"/>
      <c r="AN64" s="135"/>
    </row>
    <row r="65" spans="1:40" ht="15" customHeight="1" x14ac:dyDescent="0.2">
      <c r="A65" s="248">
        <v>77</v>
      </c>
      <c r="B65" s="249" t="s">
        <v>473</v>
      </c>
      <c r="C65" s="261">
        <v>4</v>
      </c>
      <c r="D65" s="251" t="s">
        <v>219</v>
      </c>
      <c r="E65" s="251">
        <v>20</v>
      </c>
      <c r="F65" s="252" t="s">
        <v>262</v>
      </c>
      <c r="G65" s="252" t="s">
        <v>123</v>
      </c>
      <c r="H65" s="253">
        <v>200</v>
      </c>
      <c r="I65" s="253"/>
      <c r="J65" s="254">
        <v>9</v>
      </c>
      <c r="K65" s="254">
        <v>1</v>
      </c>
      <c r="L65" s="254">
        <v>5</v>
      </c>
      <c r="M65" s="254">
        <v>0.5</v>
      </c>
      <c r="N65" s="254">
        <v>0</v>
      </c>
      <c r="O65" s="254">
        <v>6</v>
      </c>
      <c r="P65" s="254">
        <v>65</v>
      </c>
      <c r="Q65" s="251">
        <v>1</v>
      </c>
      <c r="R65" s="251">
        <v>1.5</v>
      </c>
      <c r="S65" s="251">
        <v>0</v>
      </c>
      <c r="T65" s="251">
        <v>8</v>
      </c>
      <c r="U65" s="251">
        <v>13.5</v>
      </c>
      <c r="V65" s="251">
        <v>13.5</v>
      </c>
      <c r="W65" s="255" t="s">
        <v>548</v>
      </c>
      <c r="X65" s="255" t="s">
        <v>526</v>
      </c>
      <c r="Y65" s="255" t="s">
        <v>532</v>
      </c>
      <c r="Z65" s="255" t="s">
        <v>535</v>
      </c>
      <c r="AA65" s="255" t="s">
        <v>549</v>
      </c>
      <c r="AB65" s="255"/>
      <c r="AC65" s="255"/>
      <c r="AD65" s="256" t="s">
        <v>548</v>
      </c>
      <c r="AE65" s="256" t="s">
        <v>526</v>
      </c>
      <c r="AF65" s="256" t="s">
        <v>532</v>
      </c>
      <c r="AG65" s="256" t="s">
        <v>535</v>
      </c>
      <c r="AH65" s="256" t="s">
        <v>549</v>
      </c>
      <c r="AI65" s="256"/>
      <c r="AJ65" s="256"/>
      <c r="AK65" s="135"/>
      <c r="AL65" s="135"/>
      <c r="AM65" s="135"/>
      <c r="AN65" s="135"/>
    </row>
    <row r="66" spans="1:40" ht="15" customHeight="1" x14ac:dyDescent="0.2">
      <c r="A66" s="248">
        <v>78</v>
      </c>
      <c r="B66" s="249" t="s">
        <v>474</v>
      </c>
      <c r="C66" s="261">
        <v>4</v>
      </c>
      <c r="D66" s="251" t="s">
        <v>224</v>
      </c>
      <c r="E66" s="251">
        <v>20</v>
      </c>
      <c r="F66" s="252" t="s">
        <v>262</v>
      </c>
      <c r="G66" s="252" t="s">
        <v>123</v>
      </c>
      <c r="H66" s="253">
        <v>200</v>
      </c>
      <c r="I66" s="253"/>
      <c r="J66" s="254">
        <v>9</v>
      </c>
      <c r="K66" s="254">
        <v>1</v>
      </c>
      <c r="L66" s="254">
        <v>7</v>
      </c>
      <c r="M66" s="254">
        <v>0.5</v>
      </c>
      <c r="N66" s="254">
        <v>0</v>
      </c>
      <c r="O66" s="254">
        <v>6</v>
      </c>
      <c r="P66" s="254">
        <v>91</v>
      </c>
      <c r="Q66" s="251">
        <v>1</v>
      </c>
      <c r="R66" s="251">
        <v>1.5</v>
      </c>
      <c r="S66" s="251">
        <v>0</v>
      </c>
      <c r="T66" s="251">
        <v>8</v>
      </c>
      <c r="U66" s="251">
        <v>13.5</v>
      </c>
      <c r="V66" s="251">
        <v>13.5</v>
      </c>
      <c r="W66" s="255" t="s">
        <v>548</v>
      </c>
      <c r="X66" s="255" t="s">
        <v>526</v>
      </c>
      <c r="Y66" s="255" t="s">
        <v>532</v>
      </c>
      <c r="Z66" s="255" t="s">
        <v>535</v>
      </c>
      <c r="AA66" s="255" t="s">
        <v>549</v>
      </c>
      <c r="AB66" s="255"/>
      <c r="AC66" s="255"/>
      <c r="AD66" s="256" t="s">
        <v>548</v>
      </c>
      <c r="AE66" s="256" t="s">
        <v>526</v>
      </c>
      <c r="AF66" s="256" t="s">
        <v>532</v>
      </c>
      <c r="AG66" s="256" t="s">
        <v>535</v>
      </c>
      <c r="AH66" s="256" t="s">
        <v>549</v>
      </c>
      <c r="AI66" s="256"/>
      <c r="AJ66" s="256"/>
      <c r="AK66" s="135"/>
      <c r="AL66" s="135"/>
      <c r="AM66" s="135"/>
      <c r="AN66" s="135"/>
    </row>
    <row r="67" spans="1:40" ht="15" customHeight="1" x14ac:dyDescent="0.2">
      <c r="A67" s="248">
        <v>79</v>
      </c>
      <c r="B67" s="249" t="s">
        <v>475</v>
      </c>
      <c r="C67" s="261">
        <v>4</v>
      </c>
      <c r="D67" s="251" t="s">
        <v>223</v>
      </c>
      <c r="E67" s="251">
        <v>20</v>
      </c>
      <c r="F67" s="252" t="s">
        <v>262</v>
      </c>
      <c r="G67" s="252" t="s">
        <v>123</v>
      </c>
      <c r="H67" s="253">
        <v>200</v>
      </c>
      <c r="I67" s="253"/>
      <c r="J67" s="254">
        <v>9</v>
      </c>
      <c r="K67" s="254">
        <v>1</v>
      </c>
      <c r="L67" s="254">
        <v>10</v>
      </c>
      <c r="M67" s="254">
        <v>0.5</v>
      </c>
      <c r="N67" s="254">
        <v>0</v>
      </c>
      <c r="O67" s="254">
        <v>6</v>
      </c>
      <c r="P67" s="254">
        <v>130</v>
      </c>
      <c r="Q67" s="251">
        <v>1</v>
      </c>
      <c r="R67" s="251">
        <v>1.5</v>
      </c>
      <c r="S67" s="251">
        <v>0</v>
      </c>
      <c r="T67" s="251">
        <v>8</v>
      </c>
      <c r="U67" s="251">
        <v>13.5</v>
      </c>
      <c r="V67" s="251">
        <v>13.5</v>
      </c>
      <c r="W67" s="255" t="s">
        <v>548</v>
      </c>
      <c r="X67" s="255" t="s">
        <v>526</v>
      </c>
      <c r="Y67" s="255" t="s">
        <v>532</v>
      </c>
      <c r="Z67" s="255" t="s">
        <v>535</v>
      </c>
      <c r="AA67" s="255" t="s">
        <v>549</v>
      </c>
      <c r="AB67" s="255"/>
      <c r="AC67" s="255"/>
      <c r="AD67" s="256" t="s">
        <v>548</v>
      </c>
      <c r="AE67" s="256" t="s">
        <v>526</v>
      </c>
      <c r="AF67" s="256" t="s">
        <v>532</v>
      </c>
      <c r="AG67" s="256" t="s">
        <v>535</v>
      </c>
      <c r="AH67" s="256" t="s">
        <v>549</v>
      </c>
      <c r="AI67" s="256"/>
      <c r="AJ67" s="256"/>
      <c r="AK67" s="135"/>
      <c r="AL67" s="135"/>
      <c r="AM67" s="135"/>
      <c r="AN67" s="135"/>
    </row>
    <row r="68" spans="1:40" ht="15" customHeight="1" x14ac:dyDescent="0.2">
      <c r="A68" s="248">
        <v>82</v>
      </c>
      <c r="B68" s="249" t="s">
        <v>476</v>
      </c>
      <c r="C68" s="261">
        <v>4</v>
      </c>
      <c r="D68" s="251" t="s">
        <v>223</v>
      </c>
      <c r="E68" s="251">
        <v>14</v>
      </c>
      <c r="F68" s="252" t="s">
        <v>262</v>
      </c>
      <c r="G68" s="252" t="s">
        <v>123</v>
      </c>
      <c r="H68" s="253">
        <v>600</v>
      </c>
      <c r="I68" s="253"/>
      <c r="J68" s="254">
        <v>12</v>
      </c>
      <c r="K68" s="254">
        <v>1</v>
      </c>
      <c r="L68" s="254">
        <v>2</v>
      </c>
      <c r="M68" s="254">
        <v>0.5</v>
      </c>
      <c r="N68" s="254">
        <v>0</v>
      </c>
      <c r="O68" s="254">
        <v>5.5</v>
      </c>
      <c r="P68" s="254">
        <v>24</v>
      </c>
      <c r="Q68" s="251">
        <v>24</v>
      </c>
      <c r="R68" s="251">
        <v>0</v>
      </c>
      <c r="S68" s="251">
        <v>12</v>
      </c>
      <c r="T68" s="251">
        <v>0</v>
      </c>
      <c r="U68" s="251">
        <v>12</v>
      </c>
      <c r="V68" s="251">
        <v>12</v>
      </c>
      <c r="W68" s="255" t="s">
        <v>525</v>
      </c>
      <c r="X68" s="255" t="s">
        <v>526</v>
      </c>
      <c r="Y68" s="255" t="s">
        <v>527</v>
      </c>
      <c r="Z68" s="255" t="s">
        <v>528</v>
      </c>
      <c r="AA68" s="255"/>
      <c r="AB68" s="255"/>
      <c r="AC68" s="255" t="s">
        <v>543</v>
      </c>
      <c r="AD68" s="256" t="s">
        <v>525</v>
      </c>
      <c r="AE68" s="256" t="s">
        <v>526</v>
      </c>
      <c r="AF68" s="256" t="s">
        <v>527</v>
      </c>
      <c r="AG68" s="256" t="s">
        <v>528</v>
      </c>
      <c r="AH68" s="256"/>
      <c r="AI68" s="256"/>
      <c r="AJ68" s="256" t="s">
        <v>543</v>
      </c>
      <c r="AK68" s="135"/>
      <c r="AL68" s="135"/>
      <c r="AM68" s="135"/>
      <c r="AN68" s="135"/>
    </row>
    <row r="69" spans="1:40" ht="15" customHeight="1" x14ac:dyDescent="0.2">
      <c r="A69" s="248">
        <v>83</v>
      </c>
      <c r="B69" s="249" t="s">
        <v>477</v>
      </c>
      <c r="C69" s="261">
        <v>4</v>
      </c>
      <c r="D69" s="251" t="s">
        <v>219</v>
      </c>
      <c r="E69" s="251">
        <v>18</v>
      </c>
      <c r="F69" s="252" t="s">
        <v>262</v>
      </c>
      <c r="G69" s="252" t="s">
        <v>123</v>
      </c>
      <c r="H69" s="253">
        <v>600</v>
      </c>
      <c r="I69" s="253"/>
      <c r="J69" s="254">
        <v>24</v>
      </c>
      <c r="K69" s="254">
        <v>1</v>
      </c>
      <c r="L69" s="254">
        <v>1</v>
      </c>
      <c r="M69" s="254">
        <v>0.22</v>
      </c>
      <c r="N69" s="254">
        <v>0</v>
      </c>
      <c r="O69" s="254">
        <v>5.0599999999999996</v>
      </c>
      <c r="P69" s="254">
        <v>24</v>
      </c>
      <c r="Q69" s="251">
        <v>24</v>
      </c>
      <c r="R69" s="251">
        <v>0</v>
      </c>
      <c r="S69" s="251">
        <v>5</v>
      </c>
      <c r="T69" s="251">
        <v>0</v>
      </c>
      <c r="U69" s="251">
        <v>5</v>
      </c>
      <c r="V69" s="251">
        <v>5</v>
      </c>
      <c r="W69" s="255" t="s">
        <v>534</v>
      </c>
      <c r="X69" s="255" t="s">
        <v>526</v>
      </c>
      <c r="Y69" s="255" t="s">
        <v>527</v>
      </c>
      <c r="Z69" s="255" t="s">
        <v>528</v>
      </c>
      <c r="AA69" s="255"/>
      <c r="AB69" s="255"/>
      <c r="AC69" s="255" t="s">
        <v>542</v>
      </c>
      <c r="AD69" s="256" t="s">
        <v>534</v>
      </c>
      <c r="AE69" s="256" t="s">
        <v>526</v>
      </c>
      <c r="AF69" s="256" t="s">
        <v>527</v>
      </c>
      <c r="AG69" s="256" t="s">
        <v>528</v>
      </c>
      <c r="AH69" s="256"/>
      <c r="AI69" s="256"/>
      <c r="AJ69" s="256" t="s">
        <v>542</v>
      </c>
      <c r="AK69" s="135"/>
      <c r="AL69" s="135"/>
      <c r="AM69" s="135"/>
      <c r="AN69" s="135"/>
    </row>
    <row r="70" spans="1:40" ht="15" customHeight="1" x14ac:dyDescent="0.2">
      <c r="A70" s="248">
        <v>84</v>
      </c>
      <c r="B70" s="249" t="s">
        <v>478</v>
      </c>
      <c r="C70" s="261">
        <v>4</v>
      </c>
      <c r="D70" s="251" t="s">
        <v>219</v>
      </c>
      <c r="E70" s="251">
        <v>21</v>
      </c>
      <c r="F70" s="252" t="s">
        <v>262</v>
      </c>
      <c r="G70" s="252" t="s">
        <v>123</v>
      </c>
      <c r="H70" s="253">
        <v>500</v>
      </c>
      <c r="I70" s="253">
        <v>10</v>
      </c>
      <c r="J70" s="254">
        <v>8</v>
      </c>
      <c r="K70" s="254">
        <v>1</v>
      </c>
      <c r="L70" s="254">
        <v>1</v>
      </c>
      <c r="M70" s="254">
        <v>0.35</v>
      </c>
      <c r="N70" s="254">
        <v>0</v>
      </c>
      <c r="O70" s="254">
        <v>5.25</v>
      </c>
      <c r="P70" s="254">
        <v>15</v>
      </c>
      <c r="Q70" s="251">
        <v>1</v>
      </c>
      <c r="R70" s="251">
        <v>0.75</v>
      </c>
      <c r="S70" s="251">
        <v>0</v>
      </c>
      <c r="T70" s="251">
        <v>7</v>
      </c>
      <c r="U70" s="251">
        <v>6</v>
      </c>
      <c r="V70" s="251">
        <v>6</v>
      </c>
      <c r="W70" s="255" t="s">
        <v>534</v>
      </c>
      <c r="X70" s="255" t="s">
        <v>526</v>
      </c>
      <c r="Y70" s="255" t="s">
        <v>532</v>
      </c>
      <c r="Z70" s="255" t="s">
        <v>535</v>
      </c>
      <c r="AA70" s="255" t="s">
        <v>536</v>
      </c>
      <c r="AB70" s="255"/>
      <c r="AC70" s="255" t="s">
        <v>550</v>
      </c>
      <c r="AD70" s="256" t="s">
        <v>534</v>
      </c>
      <c r="AE70" s="256" t="s">
        <v>526</v>
      </c>
      <c r="AF70" s="256" t="s">
        <v>532</v>
      </c>
      <c r="AG70" s="256" t="s">
        <v>535</v>
      </c>
      <c r="AH70" s="256" t="s">
        <v>536</v>
      </c>
      <c r="AI70" s="256"/>
      <c r="AJ70" s="256" t="s">
        <v>550</v>
      </c>
      <c r="AK70" s="135"/>
      <c r="AL70" s="135"/>
      <c r="AM70" s="135"/>
      <c r="AN70" s="135"/>
    </row>
    <row r="71" spans="1:40" ht="15" customHeight="1" x14ac:dyDescent="0.2">
      <c r="A71" s="248">
        <v>85</v>
      </c>
      <c r="B71" s="249" t="s">
        <v>479</v>
      </c>
      <c r="C71" s="261">
        <v>4</v>
      </c>
      <c r="D71" s="251" t="s">
        <v>224</v>
      </c>
      <c r="E71" s="251">
        <v>21</v>
      </c>
      <c r="F71" s="252" t="s">
        <v>262</v>
      </c>
      <c r="G71" s="252" t="s">
        <v>123</v>
      </c>
      <c r="H71" s="253">
        <v>500</v>
      </c>
      <c r="I71" s="253">
        <v>10</v>
      </c>
      <c r="J71" s="254">
        <v>16</v>
      </c>
      <c r="K71" s="254">
        <v>2</v>
      </c>
      <c r="L71" s="254">
        <v>1</v>
      </c>
      <c r="M71" s="254">
        <v>0.35</v>
      </c>
      <c r="N71" s="254">
        <v>0</v>
      </c>
      <c r="O71" s="254">
        <v>3.75</v>
      </c>
      <c r="P71" s="254">
        <v>21</v>
      </c>
      <c r="Q71" s="251">
        <v>1</v>
      </c>
      <c r="R71" s="251">
        <v>0.75</v>
      </c>
      <c r="S71" s="251">
        <v>0</v>
      </c>
      <c r="T71" s="251">
        <v>15</v>
      </c>
      <c r="U71" s="251">
        <v>12</v>
      </c>
      <c r="V71" s="251">
        <v>12</v>
      </c>
      <c r="W71" s="255" t="s">
        <v>534</v>
      </c>
      <c r="X71" s="255" t="s">
        <v>526</v>
      </c>
      <c r="Y71" s="255" t="s">
        <v>532</v>
      </c>
      <c r="Z71" s="255" t="s">
        <v>535</v>
      </c>
      <c r="AA71" s="255" t="s">
        <v>536</v>
      </c>
      <c r="AB71" s="255"/>
      <c r="AC71" s="255" t="s">
        <v>550</v>
      </c>
      <c r="AD71" s="256" t="s">
        <v>534</v>
      </c>
      <c r="AE71" s="256" t="s">
        <v>526</v>
      </c>
      <c r="AF71" s="256" t="s">
        <v>532</v>
      </c>
      <c r="AG71" s="256" t="s">
        <v>535</v>
      </c>
      <c r="AH71" s="256" t="s">
        <v>536</v>
      </c>
      <c r="AI71" s="256"/>
      <c r="AJ71" s="256" t="s">
        <v>550</v>
      </c>
      <c r="AK71" s="135"/>
      <c r="AL71" s="135"/>
      <c r="AM71" s="135"/>
      <c r="AN71" s="135"/>
    </row>
    <row r="72" spans="1:40" ht="15" customHeight="1" x14ac:dyDescent="0.2">
      <c r="A72" s="248">
        <v>86</v>
      </c>
      <c r="B72" s="249" t="s">
        <v>480</v>
      </c>
      <c r="C72" s="261">
        <v>4</v>
      </c>
      <c r="D72" s="251" t="s">
        <v>223</v>
      </c>
      <c r="E72" s="251">
        <v>21</v>
      </c>
      <c r="F72" s="252" t="s">
        <v>262</v>
      </c>
      <c r="G72" s="252" t="s">
        <v>123</v>
      </c>
      <c r="H72" s="253">
        <v>500</v>
      </c>
      <c r="I72" s="253">
        <v>10</v>
      </c>
      <c r="J72" s="254">
        <v>32</v>
      </c>
      <c r="K72" s="254">
        <v>4</v>
      </c>
      <c r="L72" s="254">
        <v>1</v>
      </c>
      <c r="M72" s="254">
        <v>0.35</v>
      </c>
      <c r="N72" s="254">
        <v>0</v>
      </c>
      <c r="O72" s="254">
        <v>3.75</v>
      </c>
      <c r="P72" s="254">
        <v>42</v>
      </c>
      <c r="Q72" s="251">
        <v>2</v>
      </c>
      <c r="R72" s="251">
        <v>0.75</v>
      </c>
      <c r="S72" s="251">
        <v>0</v>
      </c>
      <c r="T72" s="251">
        <v>31</v>
      </c>
      <c r="U72" s="251">
        <v>12</v>
      </c>
      <c r="V72" s="251">
        <v>12</v>
      </c>
      <c r="W72" s="255" t="s">
        <v>534</v>
      </c>
      <c r="X72" s="255" t="s">
        <v>526</v>
      </c>
      <c r="Y72" s="255" t="s">
        <v>532</v>
      </c>
      <c r="Z72" s="255" t="s">
        <v>535</v>
      </c>
      <c r="AA72" s="255" t="s">
        <v>536</v>
      </c>
      <c r="AB72" s="255"/>
      <c r="AC72" s="255" t="s">
        <v>550</v>
      </c>
      <c r="AD72" s="256" t="s">
        <v>534</v>
      </c>
      <c r="AE72" s="256" t="s">
        <v>526</v>
      </c>
      <c r="AF72" s="256" t="s">
        <v>532</v>
      </c>
      <c r="AG72" s="256" t="s">
        <v>535</v>
      </c>
      <c r="AH72" s="256" t="s">
        <v>536</v>
      </c>
      <c r="AI72" s="256"/>
      <c r="AJ72" s="256" t="s">
        <v>550</v>
      </c>
      <c r="AK72" s="135"/>
      <c r="AL72" s="135"/>
      <c r="AM72" s="135"/>
      <c r="AN72" s="135"/>
    </row>
    <row r="73" spans="1:40" ht="15" customHeight="1" x14ac:dyDescent="0.2">
      <c r="A73" s="248">
        <v>89</v>
      </c>
      <c r="B73" s="249" t="s">
        <v>481</v>
      </c>
      <c r="C73" s="261">
        <v>4</v>
      </c>
      <c r="D73" s="251" t="s">
        <v>223</v>
      </c>
      <c r="E73" s="251">
        <v>20</v>
      </c>
      <c r="F73" s="252" t="s">
        <v>272</v>
      </c>
      <c r="G73" s="252" t="s">
        <v>123</v>
      </c>
      <c r="H73" s="253">
        <v>600</v>
      </c>
      <c r="I73" s="253"/>
      <c r="J73" s="254">
        <v>40</v>
      </c>
      <c r="K73" s="254">
        <v>1</v>
      </c>
      <c r="L73" s="254">
        <v>1</v>
      </c>
      <c r="M73" s="254">
        <v>0.1</v>
      </c>
      <c r="N73" s="254">
        <v>0</v>
      </c>
      <c r="O73" s="254">
        <v>8.3989999999999991</v>
      </c>
      <c r="P73" s="254">
        <v>60</v>
      </c>
      <c r="Q73" s="251">
        <v>10</v>
      </c>
      <c r="R73" s="251">
        <v>3.75</v>
      </c>
      <c r="S73" s="251">
        <v>0</v>
      </c>
      <c r="T73" s="251">
        <v>49</v>
      </c>
      <c r="U73" s="251">
        <v>15</v>
      </c>
      <c r="V73" s="251">
        <v>10</v>
      </c>
      <c r="W73" s="255" t="s">
        <v>534</v>
      </c>
      <c r="X73" s="255" t="s">
        <v>526</v>
      </c>
      <c r="Y73" s="255" t="s">
        <v>527</v>
      </c>
      <c r="Z73" s="255" t="s">
        <v>535</v>
      </c>
      <c r="AA73" s="255"/>
      <c r="AB73" s="255"/>
      <c r="AC73" s="255" t="s">
        <v>544</v>
      </c>
      <c r="AD73" s="256" t="s">
        <v>534</v>
      </c>
      <c r="AE73" s="256" t="s">
        <v>526</v>
      </c>
      <c r="AF73" s="256" t="s">
        <v>527</v>
      </c>
      <c r="AG73" s="256" t="s">
        <v>535</v>
      </c>
      <c r="AH73" s="256"/>
      <c r="AI73" s="256"/>
      <c r="AJ73" s="256" t="s">
        <v>544</v>
      </c>
      <c r="AK73" s="135"/>
      <c r="AL73" s="135"/>
      <c r="AM73" s="135"/>
      <c r="AN73" s="135"/>
    </row>
    <row r="74" spans="1:40" ht="15" customHeight="1" x14ac:dyDescent="0.2">
      <c r="A74" s="248">
        <v>90</v>
      </c>
      <c r="B74" s="249" t="s">
        <v>482</v>
      </c>
      <c r="C74" s="261">
        <v>4</v>
      </c>
      <c r="D74" s="251" t="s">
        <v>224</v>
      </c>
      <c r="E74" s="251">
        <v>20</v>
      </c>
      <c r="F74" s="252" t="s">
        <v>272</v>
      </c>
      <c r="G74" s="252" t="s">
        <v>123</v>
      </c>
      <c r="H74" s="253">
        <v>600</v>
      </c>
      <c r="I74" s="253"/>
      <c r="J74" s="254">
        <v>40</v>
      </c>
      <c r="K74" s="254">
        <v>1</v>
      </c>
      <c r="L74" s="254">
        <v>1</v>
      </c>
      <c r="M74" s="254">
        <v>0.1</v>
      </c>
      <c r="N74" s="254">
        <v>0</v>
      </c>
      <c r="O74" s="254">
        <v>8.3989999999999991</v>
      </c>
      <c r="P74" s="254">
        <v>60</v>
      </c>
      <c r="Q74" s="251">
        <v>10</v>
      </c>
      <c r="R74" s="251">
        <v>3.75</v>
      </c>
      <c r="S74" s="251">
        <v>0</v>
      </c>
      <c r="T74" s="251">
        <v>49</v>
      </c>
      <c r="U74" s="251">
        <v>15</v>
      </c>
      <c r="V74" s="251">
        <v>10</v>
      </c>
      <c r="W74" s="255" t="s">
        <v>534</v>
      </c>
      <c r="X74" s="255" t="s">
        <v>526</v>
      </c>
      <c r="Y74" s="255" t="s">
        <v>527</v>
      </c>
      <c r="Z74" s="255" t="s">
        <v>535</v>
      </c>
      <c r="AA74" s="255"/>
      <c r="AB74" s="255"/>
      <c r="AC74" s="255" t="s">
        <v>544</v>
      </c>
      <c r="AD74" s="256" t="s">
        <v>534</v>
      </c>
      <c r="AE74" s="256" t="s">
        <v>526</v>
      </c>
      <c r="AF74" s="256" t="s">
        <v>527</v>
      </c>
      <c r="AG74" s="256" t="s">
        <v>535</v>
      </c>
      <c r="AH74" s="256"/>
      <c r="AI74" s="256"/>
      <c r="AJ74" s="256" t="s">
        <v>544</v>
      </c>
      <c r="AK74" s="135"/>
      <c r="AL74" s="135"/>
      <c r="AM74" s="135"/>
      <c r="AN74" s="135"/>
    </row>
    <row r="75" spans="1:40" ht="15" customHeight="1" x14ac:dyDescent="0.2">
      <c r="A75" s="248">
        <v>91</v>
      </c>
      <c r="B75" s="249" t="s">
        <v>483</v>
      </c>
      <c r="C75" s="261">
        <v>4</v>
      </c>
      <c r="D75" s="251" t="s">
        <v>219</v>
      </c>
      <c r="E75" s="251">
        <v>20</v>
      </c>
      <c r="F75" s="252" t="s">
        <v>272</v>
      </c>
      <c r="G75" s="252" t="s">
        <v>123</v>
      </c>
      <c r="H75" s="253">
        <v>600</v>
      </c>
      <c r="I75" s="253"/>
      <c r="J75" s="254">
        <v>40</v>
      </c>
      <c r="K75" s="254">
        <v>1</v>
      </c>
      <c r="L75" s="254">
        <v>1</v>
      </c>
      <c r="M75" s="254">
        <v>0.1</v>
      </c>
      <c r="N75" s="254">
        <v>0</v>
      </c>
      <c r="O75" s="254">
        <v>8.3989999999999991</v>
      </c>
      <c r="P75" s="254">
        <v>60</v>
      </c>
      <c r="Q75" s="251">
        <v>10</v>
      </c>
      <c r="R75" s="251">
        <v>3.75</v>
      </c>
      <c r="S75" s="251">
        <v>0</v>
      </c>
      <c r="T75" s="251">
        <v>49</v>
      </c>
      <c r="U75" s="251">
        <v>15</v>
      </c>
      <c r="V75" s="251">
        <v>10</v>
      </c>
      <c r="W75" s="255" t="s">
        <v>534</v>
      </c>
      <c r="X75" s="255" t="s">
        <v>526</v>
      </c>
      <c r="Y75" s="255" t="s">
        <v>527</v>
      </c>
      <c r="Z75" s="255" t="s">
        <v>535</v>
      </c>
      <c r="AA75" s="255"/>
      <c r="AB75" s="255"/>
      <c r="AC75" s="255" t="s">
        <v>544</v>
      </c>
      <c r="AD75" s="256" t="s">
        <v>534</v>
      </c>
      <c r="AE75" s="256" t="s">
        <v>526</v>
      </c>
      <c r="AF75" s="256" t="s">
        <v>527</v>
      </c>
      <c r="AG75" s="256" t="s">
        <v>535</v>
      </c>
      <c r="AH75" s="256"/>
      <c r="AI75" s="256"/>
      <c r="AJ75" s="256" t="s">
        <v>544</v>
      </c>
      <c r="AK75" s="135"/>
      <c r="AL75" s="135"/>
      <c r="AM75" s="135"/>
      <c r="AN75" s="135"/>
    </row>
    <row r="76" spans="1:40" ht="15" customHeight="1" x14ac:dyDescent="0.2">
      <c r="A76" s="248">
        <v>94</v>
      </c>
      <c r="B76" s="249" t="s">
        <v>484</v>
      </c>
      <c r="C76" s="261">
        <v>4</v>
      </c>
      <c r="D76" s="251" t="s">
        <v>223</v>
      </c>
      <c r="E76" s="251">
        <v>19</v>
      </c>
      <c r="F76" s="252" t="s">
        <v>272</v>
      </c>
      <c r="G76" s="252" t="s">
        <v>123</v>
      </c>
      <c r="H76" s="253">
        <v>300</v>
      </c>
      <c r="I76" s="253">
        <v>10</v>
      </c>
      <c r="J76" s="254">
        <v>120</v>
      </c>
      <c r="K76" s="254">
        <v>1</v>
      </c>
      <c r="L76" s="254">
        <v>1</v>
      </c>
      <c r="M76" s="254">
        <v>0.05</v>
      </c>
      <c r="N76" s="254">
        <v>0</v>
      </c>
      <c r="O76" s="254">
        <v>5.95</v>
      </c>
      <c r="P76" s="254">
        <v>120</v>
      </c>
      <c r="Q76" s="251">
        <v>120</v>
      </c>
      <c r="R76" s="251">
        <v>0</v>
      </c>
      <c r="S76" s="251">
        <v>3</v>
      </c>
      <c r="T76" s="251">
        <v>0</v>
      </c>
      <c r="U76" s="251">
        <v>3</v>
      </c>
      <c r="V76" s="251">
        <v>3</v>
      </c>
      <c r="W76" s="255" t="s">
        <v>534</v>
      </c>
      <c r="X76" s="255" t="s">
        <v>526</v>
      </c>
      <c r="Y76" s="255" t="s">
        <v>532</v>
      </c>
      <c r="Z76" s="255" t="s">
        <v>528</v>
      </c>
      <c r="AA76" s="255" t="s">
        <v>536</v>
      </c>
      <c r="AB76" s="255"/>
      <c r="AC76" s="255" t="s">
        <v>543</v>
      </c>
      <c r="AD76" s="256" t="s">
        <v>534</v>
      </c>
      <c r="AE76" s="256" t="s">
        <v>526</v>
      </c>
      <c r="AF76" s="256" t="s">
        <v>532</v>
      </c>
      <c r="AG76" s="256" t="s">
        <v>528</v>
      </c>
      <c r="AH76" s="256" t="s">
        <v>536</v>
      </c>
      <c r="AI76" s="256"/>
      <c r="AJ76" s="256" t="s">
        <v>543</v>
      </c>
      <c r="AK76" s="135"/>
      <c r="AL76" s="135"/>
      <c r="AM76" s="135"/>
      <c r="AN76" s="135"/>
    </row>
    <row r="77" spans="1:40" ht="15" customHeight="1" x14ac:dyDescent="0.2">
      <c r="A77" s="248">
        <v>95</v>
      </c>
      <c r="B77" s="249" t="s">
        <v>485</v>
      </c>
      <c r="C77" s="261">
        <v>4</v>
      </c>
      <c r="D77" s="251" t="s">
        <v>219</v>
      </c>
      <c r="E77" s="251">
        <v>19</v>
      </c>
      <c r="F77" s="252" t="s">
        <v>272</v>
      </c>
      <c r="G77" s="252" t="s">
        <v>123</v>
      </c>
      <c r="H77" s="253">
        <v>300</v>
      </c>
      <c r="I77" s="253">
        <v>10</v>
      </c>
      <c r="J77" s="254">
        <v>120</v>
      </c>
      <c r="K77" s="254">
        <v>1</v>
      </c>
      <c r="L77" s="254">
        <v>1</v>
      </c>
      <c r="M77" s="254">
        <v>0.05</v>
      </c>
      <c r="N77" s="254">
        <v>0</v>
      </c>
      <c r="O77" s="254">
        <v>5.95</v>
      </c>
      <c r="P77" s="254">
        <v>120</v>
      </c>
      <c r="Q77" s="251">
        <v>120</v>
      </c>
      <c r="R77" s="251">
        <v>0</v>
      </c>
      <c r="S77" s="251">
        <v>3</v>
      </c>
      <c r="T77" s="251">
        <v>0</v>
      </c>
      <c r="U77" s="251">
        <v>3</v>
      </c>
      <c r="V77" s="251">
        <v>3</v>
      </c>
      <c r="W77" s="255" t="s">
        <v>534</v>
      </c>
      <c r="X77" s="255" t="s">
        <v>526</v>
      </c>
      <c r="Y77" s="255" t="s">
        <v>532</v>
      </c>
      <c r="Z77" s="255" t="s">
        <v>528</v>
      </c>
      <c r="AA77" s="255" t="s">
        <v>536</v>
      </c>
      <c r="AB77" s="255"/>
      <c r="AC77" s="255" t="s">
        <v>543</v>
      </c>
      <c r="AD77" s="256" t="s">
        <v>534</v>
      </c>
      <c r="AE77" s="256" t="s">
        <v>526</v>
      </c>
      <c r="AF77" s="256" t="s">
        <v>532</v>
      </c>
      <c r="AG77" s="256" t="s">
        <v>528</v>
      </c>
      <c r="AH77" s="256" t="s">
        <v>536</v>
      </c>
      <c r="AI77" s="256"/>
      <c r="AJ77" s="256" t="s">
        <v>543</v>
      </c>
      <c r="AK77" s="135"/>
      <c r="AL77" s="135"/>
      <c r="AM77" s="135"/>
      <c r="AN77" s="135"/>
    </row>
    <row r="78" spans="1:40" ht="15" customHeight="1" x14ac:dyDescent="0.2">
      <c r="A78" s="248">
        <v>96</v>
      </c>
      <c r="B78" s="249" t="s">
        <v>486</v>
      </c>
      <c r="C78" s="261">
        <v>4</v>
      </c>
      <c r="D78" s="251" t="s">
        <v>223</v>
      </c>
      <c r="E78" s="251">
        <v>16</v>
      </c>
      <c r="F78" s="252" t="s">
        <v>272</v>
      </c>
      <c r="G78" s="252" t="s">
        <v>123</v>
      </c>
      <c r="H78" s="253">
        <v>1100</v>
      </c>
      <c r="I78" s="253"/>
      <c r="J78" s="254">
        <v>40</v>
      </c>
      <c r="K78" s="254">
        <v>1</v>
      </c>
      <c r="L78" s="254">
        <v>1</v>
      </c>
      <c r="M78" s="254">
        <v>0.1</v>
      </c>
      <c r="N78" s="254">
        <v>0</v>
      </c>
      <c r="O78" s="254">
        <v>6.2</v>
      </c>
      <c r="P78" s="254">
        <v>58</v>
      </c>
      <c r="Q78" s="251">
        <v>3</v>
      </c>
      <c r="R78" s="251">
        <v>1</v>
      </c>
      <c r="S78" s="251">
        <v>0</v>
      </c>
      <c r="T78" s="251">
        <v>39</v>
      </c>
      <c r="U78" s="251">
        <v>14</v>
      </c>
      <c r="V78" s="251">
        <v>13</v>
      </c>
      <c r="W78" s="255" t="s">
        <v>534</v>
      </c>
      <c r="X78" s="255" t="s">
        <v>526</v>
      </c>
      <c r="Y78" s="255" t="s">
        <v>527</v>
      </c>
      <c r="Z78" s="255" t="s">
        <v>535</v>
      </c>
      <c r="AA78" s="264" t="s">
        <v>551</v>
      </c>
      <c r="AB78" s="255"/>
      <c r="AC78" s="255"/>
      <c r="AD78" s="256" t="s">
        <v>534</v>
      </c>
      <c r="AE78" s="256" t="s">
        <v>526</v>
      </c>
      <c r="AF78" s="256" t="s">
        <v>527</v>
      </c>
      <c r="AG78" s="256" t="s">
        <v>535</v>
      </c>
      <c r="AH78" s="265"/>
      <c r="AI78" s="256"/>
      <c r="AJ78" s="256"/>
      <c r="AK78" s="135"/>
      <c r="AL78" s="135"/>
      <c r="AM78" s="135"/>
      <c r="AN78" s="135"/>
    </row>
    <row r="79" spans="1:40" ht="15" customHeight="1" x14ac:dyDescent="0.2">
      <c r="A79" s="248">
        <v>97</v>
      </c>
      <c r="B79" s="249" t="s">
        <v>487</v>
      </c>
      <c r="C79" s="261">
        <v>4</v>
      </c>
      <c r="D79" s="251" t="s">
        <v>224</v>
      </c>
      <c r="E79" s="251">
        <v>19</v>
      </c>
      <c r="F79" s="252" t="s">
        <v>272</v>
      </c>
      <c r="G79" s="252" t="s">
        <v>123</v>
      </c>
      <c r="H79" s="253">
        <v>300</v>
      </c>
      <c r="I79" s="253">
        <v>10</v>
      </c>
      <c r="J79" s="254">
        <v>120</v>
      </c>
      <c r="K79" s="254">
        <v>1</v>
      </c>
      <c r="L79" s="254">
        <v>1</v>
      </c>
      <c r="M79" s="254">
        <v>0.05</v>
      </c>
      <c r="N79" s="254">
        <v>0</v>
      </c>
      <c r="O79" s="254">
        <v>5.95</v>
      </c>
      <c r="P79" s="254">
        <v>120</v>
      </c>
      <c r="Q79" s="251">
        <v>120</v>
      </c>
      <c r="R79" s="251">
        <v>0</v>
      </c>
      <c r="S79" s="251">
        <v>3</v>
      </c>
      <c r="T79" s="251">
        <v>0</v>
      </c>
      <c r="U79" s="251">
        <v>3</v>
      </c>
      <c r="V79" s="251">
        <v>3</v>
      </c>
      <c r="W79" s="255" t="s">
        <v>534</v>
      </c>
      <c r="X79" s="255" t="s">
        <v>526</v>
      </c>
      <c r="Y79" s="255" t="s">
        <v>532</v>
      </c>
      <c r="Z79" s="255" t="s">
        <v>528</v>
      </c>
      <c r="AA79" s="255" t="s">
        <v>536</v>
      </c>
      <c r="AB79" s="255"/>
      <c r="AC79" s="255" t="s">
        <v>543</v>
      </c>
      <c r="AD79" s="256" t="s">
        <v>534</v>
      </c>
      <c r="AE79" s="256" t="s">
        <v>526</v>
      </c>
      <c r="AF79" s="256" t="s">
        <v>532</v>
      </c>
      <c r="AG79" s="256" t="s">
        <v>528</v>
      </c>
      <c r="AH79" s="256" t="s">
        <v>536</v>
      </c>
      <c r="AI79" s="256"/>
      <c r="AJ79" s="256" t="s">
        <v>543</v>
      </c>
      <c r="AK79" s="135"/>
      <c r="AL79" s="135"/>
      <c r="AM79" s="135"/>
      <c r="AN79" s="135"/>
    </row>
    <row r="80" spans="1:40" ht="15" customHeight="1" x14ac:dyDescent="0.2">
      <c r="A80" s="248">
        <v>98</v>
      </c>
      <c r="B80" s="249" t="s">
        <v>488</v>
      </c>
      <c r="C80" s="261">
        <v>4</v>
      </c>
      <c r="D80" s="251" t="s">
        <v>223</v>
      </c>
      <c r="E80" s="251">
        <v>17</v>
      </c>
      <c r="F80" s="252" t="s">
        <v>272</v>
      </c>
      <c r="G80" s="252" t="s">
        <v>123</v>
      </c>
      <c r="H80" s="253">
        <v>500</v>
      </c>
      <c r="I80" s="253"/>
      <c r="J80" s="254">
        <v>40</v>
      </c>
      <c r="K80" s="254">
        <v>1</v>
      </c>
      <c r="L80" s="254">
        <v>1</v>
      </c>
      <c r="M80" s="254">
        <v>0.08</v>
      </c>
      <c r="N80" s="254">
        <v>0</v>
      </c>
      <c r="O80" s="254">
        <v>3.12</v>
      </c>
      <c r="P80" s="254">
        <v>40</v>
      </c>
      <c r="Q80" s="251">
        <v>40</v>
      </c>
      <c r="R80" s="251">
        <v>0</v>
      </c>
      <c r="S80" s="251">
        <v>5</v>
      </c>
      <c r="T80" s="251">
        <v>0</v>
      </c>
      <c r="U80" s="251">
        <v>5</v>
      </c>
      <c r="V80" s="251">
        <v>5</v>
      </c>
      <c r="W80" s="255" t="s">
        <v>534</v>
      </c>
      <c r="X80" s="255" t="s">
        <v>526</v>
      </c>
      <c r="Y80" s="259" t="s">
        <v>527</v>
      </c>
      <c r="Z80" s="255" t="s">
        <v>528</v>
      </c>
      <c r="AA80" s="255"/>
      <c r="AB80" s="255"/>
      <c r="AC80" s="255" t="s">
        <v>542</v>
      </c>
      <c r="AD80" s="256" t="s">
        <v>534</v>
      </c>
      <c r="AE80" s="256" t="s">
        <v>526</v>
      </c>
      <c r="AF80" s="260" t="s">
        <v>532</v>
      </c>
      <c r="AG80" s="256" t="s">
        <v>528</v>
      </c>
      <c r="AH80" s="256"/>
      <c r="AI80" s="256"/>
      <c r="AJ80" s="256" t="s">
        <v>542</v>
      </c>
      <c r="AK80" s="135"/>
      <c r="AL80" s="135"/>
      <c r="AM80" s="135"/>
      <c r="AN80" s="135"/>
    </row>
    <row r="81" spans="1:40" ht="15" customHeight="1" x14ac:dyDescent="0.2">
      <c r="A81" s="266">
        <v>101</v>
      </c>
      <c r="B81" s="267" t="s">
        <v>489</v>
      </c>
      <c r="C81" s="261">
        <v>4</v>
      </c>
      <c r="D81" s="251" t="s">
        <v>219</v>
      </c>
      <c r="E81" s="251">
        <v>21</v>
      </c>
      <c r="F81" s="252" t="s">
        <v>272</v>
      </c>
      <c r="G81" s="252" t="s">
        <v>123</v>
      </c>
      <c r="H81" s="253">
        <v>500</v>
      </c>
      <c r="I81" s="253"/>
      <c r="J81" s="254">
        <v>90</v>
      </c>
      <c r="K81" s="254">
        <v>1</v>
      </c>
      <c r="L81" s="254">
        <v>2</v>
      </c>
      <c r="M81" s="254">
        <v>0.09</v>
      </c>
      <c r="N81" s="254">
        <v>0</v>
      </c>
      <c r="O81" s="254">
        <v>10.36</v>
      </c>
      <c r="P81" s="254">
        <v>320</v>
      </c>
      <c r="Q81" s="251">
        <v>7</v>
      </c>
      <c r="R81" s="251">
        <v>1</v>
      </c>
      <c r="S81" s="251">
        <v>0</v>
      </c>
      <c r="T81" s="251">
        <v>89</v>
      </c>
      <c r="U81" s="251">
        <v>13</v>
      </c>
      <c r="V81" s="251">
        <v>13</v>
      </c>
      <c r="W81" s="255" t="s">
        <v>525</v>
      </c>
      <c r="X81" s="255" t="s">
        <v>526</v>
      </c>
      <c r="Y81" s="255" t="s">
        <v>527</v>
      </c>
      <c r="Z81" s="255" t="s">
        <v>535</v>
      </c>
      <c r="AA81" s="264" t="s">
        <v>529</v>
      </c>
      <c r="AB81" s="264" t="s">
        <v>533</v>
      </c>
      <c r="AC81" s="262"/>
      <c r="AD81" s="256" t="s">
        <v>525</v>
      </c>
      <c r="AE81" s="256" t="s">
        <v>526</v>
      </c>
      <c r="AF81" s="256" t="s">
        <v>527</v>
      </c>
      <c r="AG81" s="256" t="s">
        <v>535</v>
      </c>
      <c r="AH81" s="256"/>
      <c r="AI81" s="265"/>
      <c r="AJ81" s="263"/>
      <c r="AK81" s="135"/>
      <c r="AL81" s="135"/>
      <c r="AM81" s="135"/>
      <c r="AN81" s="135"/>
    </row>
    <row r="82" spans="1:40" ht="15" customHeight="1" x14ac:dyDescent="0.2">
      <c r="A82" s="266">
        <v>102</v>
      </c>
      <c r="B82" s="267" t="s">
        <v>490</v>
      </c>
      <c r="C82" s="261">
        <v>4</v>
      </c>
      <c r="D82" s="251" t="s">
        <v>224</v>
      </c>
      <c r="E82" s="251">
        <v>21</v>
      </c>
      <c r="F82" s="252" t="s">
        <v>272</v>
      </c>
      <c r="G82" s="252" t="s">
        <v>123</v>
      </c>
      <c r="H82" s="253">
        <v>500</v>
      </c>
      <c r="I82" s="253"/>
      <c r="J82" s="254">
        <v>90</v>
      </c>
      <c r="K82" s="254">
        <v>1</v>
      </c>
      <c r="L82" s="254">
        <v>2</v>
      </c>
      <c r="M82" s="254">
        <v>0.09</v>
      </c>
      <c r="N82" s="254">
        <v>0</v>
      </c>
      <c r="O82" s="254">
        <v>10.36</v>
      </c>
      <c r="P82" s="254">
        <v>320</v>
      </c>
      <c r="Q82" s="251">
        <v>7</v>
      </c>
      <c r="R82" s="251">
        <v>1</v>
      </c>
      <c r="S82" s="251">
        <v>0</v>
      </c>
      <c r="T82" s="251">
        <v>89</v>
      </c>
      <c r="U82" s="251">
        <v>13</v>
      </c>
      <c r="V82" s="251">
        <v>13</v>
      </c>
      <c r="W82" s="255" t="s">
        <v>525</v>
      </c>
      <c r="X82" s="255" t="s">
        <v>526</v>
      </c>
      <c r="Y82" s="255" t="s">
        <v>527</v>
      </c>
      <c r="Z82" s="255" t="s">
        <v>535</v>
      </c>
      <c r="AA82" s="264" t="s">
        <v>529</v>
      </c>
      <c r="AB82" s="264" t="s">
        <v>533</v>
      </c>
      <c r="AC82" s="262"/>
      <c r="AD82" s="256" t="s">
        <v>525</v>
      </c>
      <c r="AE82" s="256" t="s">
        <v>526</v>
      </c>
      <c r="AF82" s="256" t="s">
        <v>527</v>
      </c>
      <c r="AG82" s="256" t="s">
        <v>535</v>
      </c>
      <c r="AH82" s="256"/>
      <c r="AI82" s="265"/>
      <c r="AJ82" s="263"/>
      <c r="AK82" s="135"/>
      <c r="AL82" s="135"/>
      <c r="AM82" s="135"/>
      <c r="AN82" s="135"/>
    </row>
    <row r="83" spans="1:40" ht="15" customHeight="1" x14ac:dyDescent="0.2">
      <c r="A83" s="266">
        <v>103</v>
      </c>
      <c r="B83" s="267" t="s">
        <v>491</v>
      </c>
      <c r="C83" s="261">
        <v>4</v>
      </c>
      <c r="D83" s="251" t="s">
        <v>223</v>
      </c>
      <c r="E83" s="251">
        <v>21</v>
      </c>
      <c r="F83" s="252" t="s">
        <v>272</v>
      </c>
      <c r="G83" s="252" t="s">
        <v>123</v>
      </c>
      <c r="H83" s="253">
        <v>500</v>
      </c>
      <c r="I83" s="253"/>
      <c r="J83" s="254">
        <v>90</v>
      </c>
      <c r="K83" s="254">
        <v>1</v>
      </c>
      <c r="L83" s="254">
        <v>3</v>
      </c>
      <c r="M83" s="254">
        <v>0.09</v>
      </c>
      <c r="N83" s="254">
        <v>0</v>
      </c>
      <c r="O83" s="254">
        <v>10.36</v>
      </c>
      <c r="P83" s="254">
        <v>480</v>
      </c>
      <c r="Q83" s="251">
        <v>7</v>
      </c>
      <c r="R83" s="251">
        <v>1</v>
      </c>
      <c r="S83" s="251">
        <v>0</v>
      </c>
      <c r="T83" s="251">
        <v>89</v>
      </c>
      <c r="U83" s="251">
        <v>13</v>
      </c>
      <c r="V83" s="251">
        <v>13</v>
      </c>
      <c r="W83" s="255" t="s">
        <v>525</v>
      </c>
      <c r="X83" s="255" t="s">
        <v>526</v>
      </c>
      <c r="Y83" s="255" t="s">
        <v>527</v>
      </c>
      <c r="Z83" s="255" t="s">
        <v>535</v>
      </c>
      <c r="AA83" s="264" t="s">
        <v>529</v>
      </c>
      <c r="AB83" s="264" t="s">
        <v>533</v>
      </c>
      <c r="AC83" s="262"/>
      <c r="AD83" s="256" t="s">
        <v>525</v>
      </c>
      <c r="AE83" s="256" t="s">
        <v>526</v>
      </c>
      <c r="AF83" s="256" t="s">
        <v>527</v>
      </c>
      <c r="AG83" s="256" t="s">
        <v>535</v>
      </c>
      <c r="AH83" s="256"/>
      <c r="AI83" s="265"/>
      <c r="AJ83" s="263"/>
      <c r="AK83" s="135"/>
      <c r="AL83" s="135"/>
      <c r="AM83" s="135"/>
      <c r="AN83" s="135"/>
    </row>
    <row r="84" spans="1:40" ht="15" customHeight="1" x14ac:dyDescent="0.2">
      <c r="A84" s="248">
        <v>106</v>
      </c>
      <c r="B84" s="249" t="s">
        <v>492</v>
      </c>
      <c r="C84" s="261">
        <v>4</v>
      </c>
      <c r="D84" s="251" t="s">
        <v>219</v>
      </c>
      <c r="E84" s="251">
        <v>21</v>
      </c>
      <c r="F84" s="252" t="s">
        <v>272</v>
      </c>
      <c r="G84" s="252" t="s">
        <v>123</v>
      </c>
      <c r="H84" s="253">
        <v>500</v>
      </c>
      <c r="I84" s="253">
        <v>10</v>
      </c>
      <c r="J84" s="254">
        <v>16</v>
      </c>
      <c r="K84" s="254">
        <v>1</v>
      </c>
      <c r="L84" s="254">
        <v>4</v>
      </c>
      <c r="M84" s="254">
        <v>0.2</v>
      </c>
      <c r="N84" s="254">
        <v>0</v>
      </c>
      <c r="O84" s="254">
        <v>3</v>
      </c>
      <c r="P84" s="254">
        <v>64</v>
      </c>
      <c r="Q84" s="251">
        <v>16</v>
      </c>
      <c r="R84" s="251">
        <v>0</v>
      </c>
      <c r="S84" s="251">
        <v>5</v>
      </c>
      <c r="T84" s="251">
        <v>0</v>
      </c>
      <c r="U84" s="251">
        <v>5</v>
      </c>
      <c r="V84" s="251">
        <v>5</v>
      </c>
      <c r="W84" s="255" t="s">
        <v>530</v>
      </c>
      <c r="X84" s="255" t="s">
        <v>526</v>
      </c>
      <c r="Y84" s="255" t="s">
        <v>532</v>
      </c>
      <c r="Z84" s="255" t="s">
        <v>528</v>
      </c>
      <c r="AA84" s="255" t="s">
        <v>536</v>
      </c>
      <c r="AB84" s="255"/>
      <c r="AC84" s="255" t="s">
        <v>550</v>
      </c>
      <c r="AD84" s="256" t="s">
        <v>530</v>
      </c>
      <c r="AE84" s="256" t="s">
        <v>526</v>
      </c>
      <c r="AF84" s="256" t="s">
        <v>532</v>
      </c>
      <c r="AG84" s="256" t="s">
        <v>528</v>
      </c>
      <c r="AH84" s="256" t="s">
        <v>536</v>
      </c>
      <c r="AI84" s="256"/>
      <c r="AJ84" s="256" t="s">
        <v>550</v>
      </c>
      <c r="AK84" s="135"/>
      <c r="AL84" s="135"/>
      <c r="AM84" s="135"/>
      <c r="AN84" s="135"/>
    </row>
    <row r="85" spans="1:40" ht="15" customHeight="1" x14ac:dyDescent="0.2">
      <c r="A85" s="248">
        <v>107</v>
      </c>
      <c r="B85" s="249" t="s">
        <v>493</v>
      </c>
      <c r="C85" s="261">
        <v>4</v>
      </c>
      <c r="D85" s="251" t="s">
        <v>224</v>
      </c>
      <c r="E85" s="251">
        <v>21</v>
      </c>
      <c r="F85" s="252" t="s">
        <v>272</v>
      </c>
      <c r="G85" s="252" t="s">
        <v>123</v>
      </c>
      <c r="H85" s="253">
        <v>500</v>
      </c>
      <c r="I85" s="253">
        <v>10</v>
      </c>
      <c r="J85" s="254">
        <v>16</v>
      </c>
      <c r="K85" s="254">
        <v>1</v>
      </c>
      <c r="L85" s="254">
        <v>6</v>
      </c>
      <c r="M85" s="254">
        <v>0.2</v>
      </c>
      <c r="N85" s="254">
        <v>0</v>
      </c>
      <c r="O85" s="254">
        <v>3</v>
      </c>
      <c r="P85" s="254">
        <v>96</v>
      </c>
      <c r="Q85" s="251">
        <v>16</v>
      </c>
      <c r="R85" s="251">
        <v>0</v>
      </c>
      <c r="S85" s="251">
        <v>5</v>
      </c>
      <c r="T85" s="251">
        <v>0</v>
      </c>
      <c r="U85" s="251">
        <v>5</v>
      </c>
      <c r="V85" s="251">
        <v>5</v>
      </c>
      <c r="W85" s="255" t="s">
        <v>530</v>
      </c>
      <c r="X85" s="255" t="s">
        <v>526</v>
      </c>
      <c r="Y85" s="255" t="s">
        <v>532</v>
      </c>
      <c r="Z85" s="255" t="s">
        <v>528</v>
      </c>
      <c r="AA85" s="255" t="s">
        <v>536</v>
      </c>
      <c r="AB85" s="255"/>
      <c r="AC85" s="255" t="s">
        <v>550</v>
      </c>
      <c r="AD85" s="256" t="s">
        <v>530</v>
      </c>
      <c r="AE85" s="256" t="s">
        <v>526</v>
      </c>
      <c r="AF85" s="256" t="s">
        <v>532</v>
      </c>
      <c r="AG85" s="256" t="s">
        <v>528</v>
      </c>
      <c r="AH85" s="256" t="s">
        <v>536</v>
      </c>
      <c r="AI85" s="256"/>
      <c r="AJ85" s="256" t="s">
        <v>550</v>
      </c>
      <c r="AK85" s="135"/>
      <c r="AL85" s="135"/>
      <c r="AM85" s="135"/>
      <c r="AN85" s="135"/>
    </row>
    <row r="86" spans="1:40" ht="15" customHeight="1" x14ac:dyDescent="0.2">
      <c r="A86" s="248">
        <v>108</v>
      </c>
      <c r="B86" s="249" t="s">
        <v>494</v>
      </c>
      <c r="C86" s="261">
        <v>4</v>
      </c>
      <c r="D86" s="251" t="s">
        <v>223</v>
      </c>
      <c r="E86" s="251">
        <v>21</v>
      </c>
      <c r="F86" s="252" t="s">
        <v>272</v>
      </c>
      <c r="G86" s="252" t="s">
        <v>123</v>
      </c>
      <c r="H86" s="253">
        <v>500</v>
      </c>
      <c r="I86" s="253">
        <v>10</v>
      </c>
      <c r="J86" s="254">
        <v>16</v>
      </c>
      <c r="K86" s="254">
        <v>1</v>
      </c>
      <c r="L86" s="254">
        <v>8</v>
      </c>
      <c r="M86" s="254">
        <v>0.2</v>
      </c>
      <c r="N86" s="254">
        <v>0</v>
      </c>
      <c r="O86" s="254">
        <v>3</v>
      </c>
      <c r="P86" s="254">
        <v>128</v>
      </c>
      <c r="Q86" s="251">
        <v>16</v>
      </c>
      <c r="R86" s="251">
        <v>0</v>
      </c>
      <c r="S86" s="251">
        <v>5</v>
      </c>
      <c r="T86" s="251">
        <v>0</v>
      </c>
      <c r="U86" s="251">
        <v>5</v>
      </c>
      <c r="V86" s="251">
        <v>5</v>
      </c>
      <c r="W86" s="255" t="s">
        <v>530</v>
      </c>
      <c r="X86" s="255" t="s">
        <v>526</v>
      </c>
      <c r="Y86" s="255" t="s">
        <v>532</v>
      </c>
      <c r="Z86" s="255" t="s">
        <v>528</v>
      </c>
      <c r="AA86" s="255" t="s">
        <v>536</v>
      </c>
      <c r="AB86" s="255"/>
      <c r="AC86" s="255" t="s">
        <v>550</v>
      </c>
      <c r="AD86" s="256" t="s">
        <v>530</v>
      </c>
      <c r="AE86" s="256" t="s">
        <v>526</v>
      </c>
      <c r="AF86" s="256" t="s">
        <v>532</v>
      </c>
      <c r="AG86" s="256" t="s">
        <v>528</v>
      </c>
      <c r="AH86" s="256" t="s">
        <v>536</v>
      </c>
      <c r="AI86" s="256"/>
      <c r="AJ86" s="256" t="s">
        <v>550</v>
      </c>
      <c r="AK86" s="135"/>
      <c r="AL86" s="135"/>
      <c r="AM86" s="135"/>
      <c r="AN86" s="135"/>
    </row>
    <row r="87" spans="1:40" ht="15" customHeight="1" x14ac:dyDescent="0.15">
      <c r="AK87" s="135"/>
      <c r="AL87" s="135"/>
      <c r="AM87" s="135"/>
      <c r="AN87" s="135"/>
    </row>
    <row r="88" spans="1:40" ht="15" customHeight="1" x14ac:dyDescent="0.15">
      <c r="AK88" s="135"/>
      <c r="AL88" s="135"/>
      <c r="AM88" s="135"/>
      <c r="AN88" s="135"/>
    </row>
    <row r="89" spans="1:40" ht="15" customHeight="1" x14ac:dyDescent="0.15">
      <c r="AK89" s="135"/>
      <c r="AL89" s="135"/>
      <c r="AM89" s="135"/>
      <c r="AN89" s="135"/>
    </row>
    <row r="90" spans="1:40" ht="15" customHeight="1" x14ac:dyDescent="0.15">
      <c r="AK90" s="135"/>
      <c r="AL90" s="135"/>
      <c r="AM90" s="135"/>
      <c r="AN90" s="135"/>
    </row>
    <row r="91" spans="1:40" ht="15" customHeight="1" x14ac:dyDescent="0.15">
      <c r="A91">
        <v>0</v>
      </c>
      <c r="B91">
        <v>1</v>
      </c>
      <c r="C91">
        <v>2</v>
      </c>
      <c r="D91">
        <v>3</v>
      </c>
      <c r="E91">
        <v>4</v>
      </c>
      <c r="F91">
        <v>5</v>
      </c>
      <c r="G91">
        <v>6</v>
      </c>
      <c r="H91">
        <v>7</v>
      </c>
      <c r="I91">
        <v>8</v>
      </c>
      <c r="J91">
        <v>9</v>
      </c>
      <c r="K91">
        <v>10</v>
      </c>
      <c r="L91">
        <v>11</v>
      </c>
      <c r="M91">
        <v>12</v>
      </c>
      <c r="N91">
        <v>13</v>
      </c>
      <c r="O91">
        <v>14</v>
      </c>
      <c r="P91">
        <v>15</v>
      </c>
      <c r="Q91">
        <v>16</v>
      </c>
      <c r="R91">
        <v>17</v>
      </c>
      <c r="S91">
        <v>18</v>
      </c>
      <c r="T91">
        <v>19</v>
      </c>
      <c r="U91">
        <v>20</v>
      </c>
      <c r="V91">
        <v>21</v>
      </c>
      <c r="W91">
        <v>22</v>
      </c>
      <c r="X91">
        <v>23</v>
      </c>
      <c r="Y91">
        <v>24</v>
      </c>
      <c r="Z91">
        <v>25</v>
      </c>
      <c r="AA91">
        <v>26</v>
      </c>
      <c r="AB91">
        <v>27</v>
      </c>
      <c r="AC91">
        <v>28</v>
      </c>
      <c r="AD91">
        <v>29</v>
      </c>
      <c r="AE91">
        <v>30</v>
      </c>
      <c r="AF91">
        <v>31</v>
      </c>
      <c r="AG91">
        <v>32</v>
      </c>
      <c r="AH91">
        <v>33</v>
      </c>
      <c r="AI91">
        <v>34</v>
      </c>
      <c r="AJ91">
        <v>35</v>
      </c>
      <c r="AK91" s="135"/>
      <c r="AL91" s="135"/>
      <c r="AM91" s="135"/>
      <c r="AN91" s="135"/>
    </row>
    <row r="92" spans="1:40" x14ac:dyDescent="0.15">
      <c r="AK92" s="135"/>
      <c r="AL92" s="135"/>
      <c r="AM92" s="135"/>
      <c r="AN92" s="135"/>
    </row>
    <row r="93" spans="1:40" x14ac:dyDescent="0.15">
      <c r="AK93" s="135"/>
      <c r="AL93" s="135"/>
      <c r="AM93" s="135"/>
      <c r="AN93" s="135"/>
    </row>
    <row r="94" spans="1:40" x14ac:dyDescent="0.15">
      <c r="AK94" s="135"/>
      <c r="AL94" s="135"/>
      <c r="AM94" s="135"/>
      <c r="AN94" s="135"/>
    </row>
    <row r="95" spans="1:40" x14ac:dyDescent="0.15">
      <c r="AK95" s="135"/>
      <c r="AL95" s="135"/>
      <c r="AM95" s="135"/>
      <c r="AN95" s="135"/>
    </row>
    <row r="96" spans="1:40" x14ac:dyDescent="0.15">
      <c r="AK96" s="135"/>
      <c r="AL96" s="135"/>
      <c r="AM96" s="135"/>
      <c r="AN96" s="135"/>
    </row>
    <row r="97" spans="37:40" x14ac:dyDescent="0.15">
      <c r="AK97" s="135"/>
      <c r="AL97" s="135"/>
      <c r="AM97" s="135"/>
      <c r="AN97" s="135"/>
    </row>
    <row r="98" spans="37:40" x14ac:dyDescent="0.15">
      <c r="AK98" s="135"/>
      <c r="AL98" s="135"/>
      <c r="AM98" s="135"/>
      <c r="AN98" s="135"/>
    </row>
    <row r="99" spans="37:40" x14ac:dyDescent="0.15">
      <c r="AK99" s="135"/>
      <c r="AL99" s="135"/>
      <c r="AM99" s="135"/>
      <c r="AN99" s="135"/>
    </row>
    <row r="100" spans="37:40" x14ac:dyDescent="0.15">
      <c r="AK100" s="135"/>
      <c r="AL100" s="135"/>
      <c r="AM100" s="135"/>
      <c r="AN100" s="135"/>
    </row>
    <row r="101" spans="37:40" x14ac:dyDescent="0.15">
      <c r="AK101" s="135"/>
      <c r="AL101" s="135"/>
      <c r="AM101" s="135"/>
      <c r="AN101" s="135"/>
    </row>
    <row r="102" spans="37:40" x14ac:dyDescent="0.15">
      <c r="AK102" s="135"/>
      <c r="AL102" s="135"/>
      <c r="AM102" s="135"/>
      <c r="AN102" s="135"/>
    </row>
    <row r="103" spans="37:40" x14ac:dyDescent="0.15">
      <c r="AK103" s="135"/>
      <c r="AL103" s="135"/>
      <c r="AM103" s="135"/>
      <c r="AN103" s="135"/>
    </row>
    <row r="104" spans="37:40" x14ac:dyDescent="0.15">
      <c r="AK104" s="135"/>
      <c r="AL104" s="135"/>
      <c r="AM104" s="135"/>
      <c r="AN104" s="135"/>
    </row>
    <row r="105" spans="37:40" x14ac:dyDescent="0.15">
      <c r="AK105" s="135"/>
      <c r="AL105" s="135"/>
      <c r="AM105" s="135"/>
      <c r="AN105" s="135"/>
    </row>
    <row r="106" spans="37:40" x14ac:dyDescent="0.15">
      <c r="AK106" s="135"/>
      <c r="AL106" s="135"/>
      <c r="AM106" s="135"/>
      <c r="AN106" s="135"/>
    </row>
    <row r="107" spans="37:40" x14ac:dyDescent="0.15">
      <c r="AK107" s="135"/>
      <c r="AL107" s="135"/>
      <c r="AM107" s="135"/>
      <c r="AN107" s="135"/>
    </row>
    <row r="108" spans="37:40" x14ac:dyDescent="0.15">
      <c r="AK108" s="135"/>
      <c r="AL108" s="135"/>
      <c r="AM108" s="135"/>
      <c r="AN108" s="135"/>
    </row>
    <row r="109" spans="37:40" x14ac:dyDescent="0.15">
      <c r="AK109" s="135"/>
      <c r="AL109" s="135"/>
      <c r="AM109" s="135"/>
      <c r="AN109" s="135"/>
    </row>
    <row r="110" spans="37:40" x14ac:dyDescent="0.15">
      <c r="AK110" s="135"/>
      <c r="AL110" s="135"/>
      <c r="AM110" s="135"/>
      <c r="AN110" s="135"/>
    </row>
    <row r="111" spans="37:40" x14ac:dyDescent="0.15">
      <c r="AK111" s="135"/>
      <c r="AL111" s="135"/>
      <c r="AM111" s="135"/>
      <c r="AN111" s="135"/>
    </row>
    <row r="112" spans="37:40" x14ac:dyDescent="0.15">
      <c r="AK112" s="135"/>
      <c r="AL112" s="135"/>
      <c r="AM112" s="135"/>
      <c r="AN112" s="135"/>
    </row>
    <row r="113" spans="37:40" x14ac:dyDescent="0.15">
      <c r="AK113" s="135"/>
      <c r="AL113" s="135"/>
      <c r="AM113" s="135"/>
      <c r="AN113" s="135"/>
    </row>
    <row r="114" spans="37:40" x14ac:dyDescent="0.15">
      <c r="AK114" s="135"/>
      <c r="AL114" s="135"/>
      <c r="AM114" s="135"/>
      <c r="AN114" s="135"/>
    </row>
    <row r="115" spans="37:40" x14ac:dyDescent="0.15">
      <c r="AK115" s="135"/>
      <c r="AL115" s="135"/>
      <c r="AM115" s="135"/>
      <c r="AN115" s="135"/>
    </row>
    <row r="116" spans="37:40" x14ac:dyDescent="0.15">
      <c r="AK116" s="135"/>
      <c r="AL116" s="135"/>
      <c r="AM116" s="135"/>
      <c r="AN116" s="135"/>
    </row>
    <row r="117" spans="37:40" x14ac:dyDescent="0.15">
      <c r="AK117" s="135"/>
      <c r="AL117" s="135"/>
      <c r="AM117" s="135"/>
      <c r="AN117" s="135"/>
    </row>
    <row r="118" spans="37:40" x14ac:dyDescent="0.15">
      <c r="AK118" s="135"/>
      <c r="AL118" s="135"/>
      <c r="AM118" s="135"/>
      <c r="AN118" s="135"/>
    </row>
    <row r="119" spans="37:40" x14ac:dyDescent="0.15">
      <c r="AK119" s="135"/>
      <c r="AL119" s="135"/>
      <c r="AM119" s="135"/>
      <c r="AN119" s="135"/>
    </row>
    <row r="120" spans="37:40" x14ac:dyDescent="0.15">
      <c r="AK120" s="135"/>
      <c r="AL120" s="135"/>
      <c r="AM120" s="135"/>
      <c r="AN120" s="135"/>
    </row>
    <row r="121" spans="37:40" x14ac:dyDescent="0.15">
      <c r="AK121" s="135"/>
      <c r="AL121" s="135"/>
      <c r="AM121" s="135"/>
      <c r="AN121" s="135"/>
    </row>
    <row r="122" spans="37:40" x14ac:dyDescent="0.15">
      <c r="AK122" s="135"/>
      <c r="AL122" s="135"/>
      <c r="AM122" s="135"/>
      <c r="AN122" s="135"/>
    </row>
    <row r="123" spans="37:40" x14ac:dyDescent="0.15">
      <c r="AK123" s="135"/>
      <c r="AL123" s="135"/>
      <c r="AM123" s="135"/>
      <c r="AN123" s="135"/>
    </row>
    <row r="124" spans="37:40" x14ac:dyDescent="0.15">
      <c r="AK124" s="135"/>
      <c r="AL124" s="135"/>
      <c r="AM124" s="135"/>
      <c r="AN124" s="135"/>
    </row>
    <row r="125" spans="37:40" x14ac:dyDescent="0.15">
      <c r="AK125" s="135"/>
      <c r="AL125" s="135"/>
      <c r="AM125" s="135"/>
      <c r="AN125" s="135"/>
    </row>
    <row r="126" spans="37:40" x14ac:dyDescent="0.15">
      <c r="AK126" s="135"/>
      <c r="AL126" s="135"/>
      <c r="AM126" s="135"/>
      <c r="AN126" s="135"/>
    </row>
    <row r="127" spans="37:40" x14ac:dyDescent="0.15">
      <c r="AK127" s="135"/>
      <c r="AL127" s="135"/>
      <c r="AM127" s="135"/>
      <c r="AN127" s="135"/>
    </row>
    <row r="128" spans="37:40" x14ac:dyDescent="0.15">
      <c r="AK128" s="135"/>
      <c r="AL128" s="135"/>
      <c r="AM128" s="135"/>
      <c r="AN128" s="135"/>
    </row>
    <row r="129" spans="37:40" x14ac:dyDescent="0.15">
      <c r="AK129" s="135"/>
      <c r="AL129" s="135"/>
      <c r="AM129" s="135"/>
      <c r="AN129" s="135"/>
    </row>
    <row r="130" spans="37:40" x14ac:dyDescent="0.15">
      <c r="AK130" s="135"/>
      <c r="AL130" s="135"/>
      <c r="AM130" s="135"/>
      <c r="AN130" s="135"/>
    </row>
    <row r="131" spans="37:40" x14ac:dyDescent="0.15">
      <c r="AK131" s="135"/>
      <c r="AL131" s="135"/>
      <c r="AM131" s="135"/>
      <c r="AN131" s="135"/>
    </row>
    <row r="132" spans="37:40" x14ac:dyDescent="0.15">
      <c r="AK132" s="135"/>
      <c r="AL132" s="135"/>
      <c r="AM132" s="135"/>
      <c r="AN132" s="135"/>
    </row>
    <row r="133" spans="37:40" x14ac:dyDescent="0.15">
      <c r="AK133" s="135"/>
      <c r="AL133" s="135"/>
      <c r="AM133" s="135"/>
      <c r="AN133" s="135"/>
    </row>
    <row r="134" spans="37:40" x14ac:dyDescent="0.15">
      <c r="AK134" s="135"/>
      <c r="AL134" s="135"/>
      <c r="AM134" s="135"/>
      <c r="AN134" s="135"/>
    </row>
    <row r="135" spans="37:40" x14ac:dyDescent="0.15">
      <c r="AK135" s="135"/>
      <c r="AL135" s="135"/>
      <c r="AM135" s="135"/>
      <c r="AN135" s="135"/>
    </row>
    <row r="136" spans="37:40" x14ac:dyDescent="0.15">
      <c r="AK136" s="135"/>
      <c r="AL136" s="135"/>
      <c r="AM136" s="135"/>
      <c r="AN136" s="135"/>
    </row>
    <row r="137" spans="37:40" x14ac:dyDescent="0.15">
      <c r="AK137" s="135"/>
      <c r="AL137" s="135"/>
      <c r="AM137" s="135"/>
      <c r="AN137" s="135"/>
    </row>
    <row r="138" spans="37:40" x14ac:dyDescent="0.15">
      <c r="AK138" s="135"/>
      <c r="AL138" s="135"/>
      <c r="AM138" s="135"/>
      <c r="AN138" s="135"/>
    </row>
    <row r="139" spans="37:40" x14ac:dyDescent="0.15">
      <c r="AK139" s="135"/>
      <c r="AL139" s="135"/>
      <c r="AM139" s="135"/>
      <c r="AN139" s="135"/>
    </row>
    <row r="140" spans="37:40" x14ac:dyDescent="0.15">
      <c r="AK140" s="135"/>
      <c r="AL140" s="135"/>
      <c r="AM140" s="135"/>
      <c r="AN140" s="135"/>
    </row>
    <row r="141" spans="37:40" x14ac:dyDescent="0.15">
      <c r="AK141" s="135"/>
      <c r="AL141" s="135"/>
      <c r="AM141" s="135"/>
      <c r="AN141" s="135"/>
    </row>
    <row r="142" spans="37:40" x14ac:dyDescent="0.15">
      <c r="AK142" s="135"/>
      <c r="AL142" s="135"/>
      <c r="AM142" s="135"/>
      <c r="AN142" s="135"/>
    </row>
    <row r="143" spans="37:40" x14ac:dyDescent="0.15">
      <c r="AK143" s="135"/>
      <c r="AL143" s="135"/>
      <c r="AM143" s="135"/>
      <c r="AN143" s="135"/>
    </row>
    <row r="144" spans="37:40" x14ac:dyDescent="0.15">
      <c r="AK144" s="135"/>
      <c r="AL144" s="135"/>
      <c r="AM144" s="135"/>
      <c r="AN144" s="135"/>
    </row>
    <row r="145" spans="37:40" x14ac:dyDescent="0.15">
      <c r="AK145" s="135"/>
      <c r="AL145" s="135"/>
      <c r="AM145" s="135"/>
      <c r="AN145" s="135"/>
    </row>
    <row r="146" spans="37:40" x14ac:dyDescent="0.15">
      <c r="AK146" s="135"/>
      <c r="AL146" s="135"/>
      <c r="AM146" s="135"/>
      <c r="AN146" s="135"/>
    </row>
    <row r="147" spans="37:40" x14ac:dyDescent="0.15">
      <c r="AK147" s="135"/>
      <c r="AL147" s="135"/>
      <c r="AM147" s="135"/>
      <c r="AN147" s="135"/>
    </row>
    <row r="148" spans="37:40" x14ac:dyDescent="0.15">
      <c r="AK148" s="135"/>
      <c r="AL148" s="135"/>
      <c r="AM148" s="135"/>
      <c r="AN148" s="135"/>
    </row>
    <row r="149" spans="37:40" x14ac:dyDescent="0.15">
      <c r="AK149" s="135"/>
      <c r="AL149" s="135"/>
      <c r="AM149" s="135"/>
      <c r="AN149" s="135"/>
    </row>
    <row r="150" spans="37:40" x14ac:dyDescent="0.15">
      <c r="AK150" s="135"/>
      <c r="AL150" s="135"/>
      <c r="AM150" s="135"/>
      <c r="AN150" s="135"/>
    </row>
    <row r="151" spans="37:40" x14ac:dyDescent="0.15">
      <c r="AK151" s="135"/>
      <c r="AL151" s="135"/>
      <c r="AM151" s="135"/>
      <c r="AN151" s="135"/>
    </row>
    <row r="152" spans="37:40" x14ac:dyDescent="0.15">
      <c r="AK152" s="135"/>
      <c r="AL152" s="135"/>
      <c r="AM152" s="135"/>
      <c r="AN152" s="135"/>
    </row>
    <row r="153" spans="37:40" x14ac:dyDescent="0.15">
      <c r="AK153" s="135"/>
      <c r="AL153" s="135"/>
      <c r="AM153" s="135"/>
      <c r="AN153" s="135"/>
    </row>
    <row r="154" spans="37:40" x14ac:dyDescent="0.15">
      <c r="AK154" s="135"/>
      <c r="AL154" s="135"/>
      <c r="AM154" s="135"/>
      <c r="AN154" s="135"/>
    </row>
    <row r="155" spans="37:40" x14ac:dyDescent="0.15">
      <c r="AK155" s="135"/>
      <c r="AL155" s="135"/>
      <c r="AM155" s="135"/>
      <c r="AN155" s="135"/>
    </row>
    <row r="156" spans="37:40" x14ac:dyDescent="0.15">
      <c r="AK156" s="135"/>
      <c r="AL156" s="135"/>
      <c r="AM156" s="135"/>
      <c r="AN156" s="135"/>
    </row>
    <row r="157" spans="37:40" x14ac:dyDescent="0.15">
      <c r="AK157" s="135"/>
      <c r="AL157" s="135"/>
      <c r="AM157" s="135"/>
      <c r="AN157" s="135"/>
    </row>
    <row r="158" spans="37:40" x14ac:dyDescent="0.15">
      <c r="AK158" s="135"/>
      <c r="AL158" s="135"/>
      <c r="AM158" s="135"/>
      <c r="AN158" s="135"/>
    </row>
    <row r="159" spans="37:40" x14ac:dyDescent="0.15">
      <c r="AK159" s="135"/>
      <c r="AL159" s="135"/>
      <c r="AM159" s="135"/>
      <c r="AN159" s="135"/>
    </row>
    <row r="160" spans="37:40" x14ac:dyDescent="0.15">
      <c r="AK160" s="135"/>
      <c r="AL160" s="135"/>
      <c r="AM160" s="135"/>
      <c r="AN160" s="135"/>
    </row>
    <row r="161" spans="37:40" x14ac:dyDescent="0.15">
      <c r="AK161" s="135"/>
      <c r="AL161" s="135"/>
      <c r="AM161" s="135"/>
      <c r="AN161" s="135"/>
    </row>
    <row r="162" spans="37:40" x14ac:dyDescent="0.15">
      <c r="AK162" s="135"/>
      <c r="AL162" s="135"/>
      <c r="AM162" s="135"/>
      <c r="AN162" s="135"/>
    </row>
    <row r="163" spans="37:40" x14ac:dyDescent="0.15">
      <c r="AK163" s="135"/>
      <c r="AL163" s="135"/>
      <c r="AM163" s="135"/>
      <c r="AN163" s="135"/>
    </row>
    <row r="164" spans="37:40" x14ac:dyDescent="0.15">
      <c r="AK164" s="135"/>
      <c r="AL164" s="135"/>
      <c r="AM164" s="135"/>
      <c r="AN164" s="135"/>
    </row>
    <row r="165" spans="37:40" x14ac:dyDescent="0.15">
      <c r="AK165" s="135"/>
      <c r="AL165" s="135"/>
      <c r="AM165" s="135"/>
      <c r="AN165" s="135"/>
    </row>
    <row r="166" spans="37:40" x14ac:dyDescent="0.15">
      <c r="AK166" s="135"/>
      <c r="AL166" s="135"/>
      <c r="AM166" s="135"/>
      <c r="AN166" s="135"/>
    </row>
    <row r="167" spans="37:40" x14ac:dyDescent="0.15">
      <c r="AK167" s="135"/>
      <c r="AL167" s="135"/>
      <c r="AM167" s="135"/>
      <c r="AN167" s="135"/>
    </row>
    <row r="168" spans="37:40" x14ac:dyDescent="0.15">
      <c r="AK168" s="135"/>
      <c r="AL168" s="135"/>
      <c r="AM168" s="135"/>
      <c r="AN168" s="135"/>
    </row>
    <row r="169" spans="37:40" x14ac:dyDescent="0.15">
      <c r="AK169" s="135"/>
      <c r="AL169" s="135"/>
      <c r="AM169" s="135"/>
      <c r="AN169" s="135"/>
    </row>
    <row r="170" spans="37:40" x14ac:dyDescent="0.15">
      <c r="AK170" s="135"/>
      <c r="AL170" s="135"/>
      <c r="AM170" s="135"/>
      <c r="AN170" s="135"/>
    </row>
    <row r="171" spans="37:40" x14ac:dyDescent="0.15">
      <c r="AK171" s="135"/>
      <c r="AL171" s="135"/>
      <c r="AM171" s="135"/>
      <c r="AN171" s="135"/>
    </row>
    <row r="172" spans="37:40" x14ac:dyDescent="0.15">
      <c r="AK172" s="135"/>
      <c r="AL172" s="135"/>
      <c r="AM172" s="135"/>
      <c r="AN172" s="135"/>
    </row>
    <row r="173" spans="37:40" x14ac:dyDescent="0.15">
      <c r="AK173" s="135"/>
      <c r="AL173" s="135"/>
      <c r="AM173" s="135"/>
      <c r="AN173" s="135"/>
    </row>
    <row r="174" spans="37:40" x14ac:dyDescent="0.15">
      <c r="AK174" s="135"/>
      <c r="AL174" s="135"/>
      <c r="AM174" s="135"/>
      <c r="AN174" s="135"/>
    </row>
    <row r="175" spans="37:40" x14ac:dyDescent="0.15">
      <c r="AK175" s="135"/>
      <c r="AL175" s="135"/>
      <c r="AM175" s="135"/>
      <c r="AN175" s="135"/>
    </row>
    <row r="176" spans="37:40" x14ac:dyDescent="0.15">
      <c r="AK176" s="135"/>
      <c r="AL176" s="135"/>
      <c r="AM176" s="135"/>
      <c r="AN176" s="135"/>
    </row>
    <row r="177" spans="37:40" x14ac:dyDescent="0.15">
      <c r="AK177" s="135"/>
      <c r="AL177" s="135"/>
      <c r="AM177" s="135"/>
      <c r="AN177" s="135"/>
    </row>
    <row r="178" spans="37:40" x14ac:dyDescent="0.15">
      <c r="AK178" s="135"/>
      <c r="AL178" s="135"/>
      <c r="AM178" s="135"/>
      <c r="AN178" s="135"/>
    </row>
    <row r="179" spans="37:40" x14ac:dyDescent="0.15">
      <c r="AK179" s="135"/>
      <c r="AL179" s="135"/>
      <c r="AM179" s="135"/>
      <c r="AN179" s="135"/>
    </row>
    <row r="180" spans="37:40" x14ac:dyDescent="0.15">
      <c r="AK180" s="135"/>
      <c r="AL180" s="135"/>
      <c r="AM180" s="135"/>
      <c r="AN180" s="135"/>
    </row>
    <row r="181" spans="37:40" x14ac:dyDescent="0.15">
      <c r="AK181" s="135"/>
      <c r="AL181" s="135"/>
      <c r="AM181" s="135"/>
      <c r="AN181" s="135"/>
    </row>
    <row r="182" spans="37:40" x14ac:dyDescent="0.15">
      <c r="AK182" s="135"/>
      <c r="AL182" s="135"/>
      <c r="AM182" s="135"/>
      <c r="AN182" s="135"/>
    </row>
    <row r="183" spans="37:40" x14ac:dyDescent="0.15">
      <c r="AK183" s="135"/>
      <c r="AL183" s="135"/>
      <c r="AM183" s="135"/>
      <c r="AN183" s="135"/>
    </row>
    <row r="184" spans="37:40" x14ac:dyDescent="0.15">
      <c r="AK184" s="135"/>
      <c r="AL184" s="135"/>
      <c r="AM184" s="135"/>
      <c r="AN184" s="135"/>
    </row>
    <row r="185" spans="37:40" x14ac:dyDescent="0.15">
      <c r="AK185" s="135"/>
      <c r="AL185" s="135"/>
      <c r="AM185" s="135"/>
      <c r="AN185" s="135"/>
    </row>
    <row r="186" spans="37:40" x14ac:dyDescent="0.15">
      <c r="AK186" s="135"/>
      <c r="AL186" s="135"/>
      <c r="AM186" s="135"/>
      <c r="AN186" s="135"/>
    </row>
    <row r="187" spans="37:40" x14ac:dyDescent="0.15">
      <c r="AK187" s="135"/>
      <c r="AL187" s="135"/>
      <c r="AM187" s="135"/>
      <c r="AN187" s="135"/>
    </row>
    <row r="188" spans="37:40" x14ac:dyDescent="0.15">
      <c r="AK188" s="135"/>
      <c r="AL188" s="135"/>
      <c r="AM188" s="135"/>
      <c r="AN188" s="135"/>
    </row>
    <row r="189" spans="37:40" x14ac:dyDescent="0.15">
      <c r="AK189" s="135"/>
      <c r="AL189" s="135"/>
      <c r="AM189" s="135"/>
      <c r="AN189" s="135"/>
    </row>
    <row r="190" spans="37:40" x14ac:dyDescent="0.15">
      <c r="AK190" s="135"/>
      <c r="AL190" s="135"/>
      <c r="AM190" s="135"/>
      <c r="AN190" s="135"/>
    </row>
    <row r="191" spans="37:40" x14ac:dyDescent="0.15">
      <c r="AK191" s="135"/>
      <c r="AL191" s="135"/>
      <c r="AM191" s="135"/>
      <c r="AN191" s="135"/>
    </row>
    <row r="192" spans="37:40" x14ac:dyDescent="0.15">
      <c r="AK192" s="135"/>
      <c r="AL192" s="135"/>
      <c r="AM192" s="135"/>
      <c r="AN192" s="135"/>
    </row>
    <row r="193" spans="37:40" x14ac:dyDescent="0.15">
      <c r="AK193" s="135"/>
      <c r="AL193" s="135"/>
      <c r="AM193" s="135"/>
      <c r="AN193" s="135"/>
    </row>
    <row r="194" spans="37:40" x14ac:dyDescent="0.15">
      <c r="AK194" s="135"/>
      <c r="AL194" s="135"/>
      <c r="AM194" s="135"/>
      <c r="AN194" s="135"/>
    </row>
    <row r="195" spans="37:40" x14ac:dyDescent="0.15">
      <c r="AK195" s="135"/>
      <c r="AL195" s="135"/>
      <c r="AM195" s="135"/>
      <c r="AN195" s="135"/>
    </row>
    <row r="196" spans="37:40" x14ac:dyDescent="0.15">
      <c r="AK196" s="135"/>
      <c r="AL196" s="135"/>
      <c r="AM196" s="135"/>
      <c r="AN196" s="135"/>
    </row>
    <row r="197" spans="37:40" x14ac:dyDescent="0.15">
      <c r="AK197" s="135"/>
      <c r="AL197" s="135"/>
      <c r="AM197" s="135"/>
      <c r="AN197" s="135"/>
    </row>
    <row r="198" spans="37:40" x14ac:dyDescent="0.15">
      <c r="AK198" s="135"/>
      <c r="AL198" s="135"/>
      <c r="AM198" s="135"/>
      <c r="AN198" s="135"/>
    </row>
    <row r="199" spans="37:40" x14ac:dyDescent="0.15">
      <c r="AK199" s="135"/>
      <c r="AL199" s="135"/>
      <c r="AM199" s="135"/>
      <c r="AN199" s="135"/>
    </row>
    <row r="200" spans="37:40" x14ac:dyDescent="0.15">
      <c r="AK200" s="135"/>
      <c r="AL200" s="135"/>
      <c r="AM200" s="135"/>
      <c r="AN200" s="135"/>
    </row>
    <row r="201" spans="37:40" x14ac:dyDescent="0.15">
      <c r="AK201" s="135"/>
      <c r="AL201" s="135"/>
      <c r="AM201" s="135"/>
      <c r="AN201" s="135"/>
    </row>
    <row r="202" spans="37:40" x14ac:dyDescent="0.15">
      <c r="AK202" s="135"/>
      <c r="AL202" s="135"/>
      <c r="AM202" s="135"/>
      <c r="AN202" s="135"/>
    </row>
    <row r="203" spans="37:40" x14ac:dyDescent="0.15">
      <c r="AK203" s="135"/>
      <c r="AL203" s="135"/>
      <c r="AM203" s="135"/>
      <c r="AN203" s="135"/>
    </row>
    <row r="204" spans="37:40" x14ac:dyDescent="0.15">
      <c r="AK204" s="135"/>
      <c r="AL204" s="135"/>
      <c r="AM204" s="135"/>
      <c r="AN204" s="135"/>
    </row>
    <row r="205" spans="37:40" x14ac:dyDescent="0.15">
      <c r="AK205" s="135"/>
      <c r="AL205" s="135"/>
      <c r="AM205" s="135"/>
      <c r="AN205" s="135"/>
    </row>
    <row r="206" spans="37:40" x14ac:dyDescent="0.15">
      <c r="AK206" s="135"/>
      <c r="AL206" s="135"/>
      <c r="AM206" s="135"/>
      <c r="AN206" s="135"/>
    </row>
    <row r="207" spans="37:40" x14ac:dyDescent="0.15">
      <c r="AK207" s="135"/>
      <c r="AL207" s="135"/>
      <c r="AM207" s="135"/>
      <c r="AN207" s="135"/>
    </row>
    <row r="208" spans="37:40" x14ac:dyDescent="0.15">
      <c r="AK208" s="135"/>
      <c r="AL208" s="135"/>
      <c r="AM208" s="135"/>
      <c r="AN208" s="135"/>
    </row>
    <row r="209" spans="37:40" x14ac:dyDescent="0.15">
      <c r="AK209" s="135"/>
      <c r="AL209" s="135"/>
      <c r="AM209" s="135"/>
      <c r="AN209" s="135"/>
    </row>
    <row r="210" spans="37:40" x14ac:dyDescent="0.15">
      <c r="AK210" s="135"/>
      <c r="AL210" s="135"/>
      <c r="AM210" s="135"/>
      <c r="AN210" s="135"/>
    </row>
    <row r="211" spans="37:40" x14ac:dyDescent="0.15">
      <c r="AK211" s="135"/>
      <c r="AL211" s="135"/>
      <c r="AM211" s="135"/>
      <c r="AN211" s="135"/>
    </row>
    <row r="212" spans="37:40" x14ac:dyDescent="0.15">
      <c r="AK212" s="135"/>
      <c r="AL212" s="135"/>
      <c r="AM212" s="135"/>
      <c r="AN212" s="135"/>
    </row>
    <row r="213" spans="37:40" x14ac:dyDescent="0.15">
      <c r="AK213" s="135"/>
      <c r="AL213" s="135"/>
      <c r="AM213" s="135"/>
      <c r="AN213" s="135"/>
    </row>
    <row r="214" spans="37:40" x14ac:dyDescent="0.15">
      <c r="AK214" s="135"/>
      <c r="AL214" s="135"/>
      <c r="AM214" s="135"/>
      <c r="AN214" s="135"/>
    </row>
    <row r="215" spans="37:40" x14ac:dyDescent="0.15">
      <c r="AK215" s="135"/>
      <c r="AL215" s="135"/>
      <c r="AM215" s="135"/>
      <c r="AN215" s="135"/>
    </row>
    <row r="216" spans="37:40" x14ac:dyDescent="0.15">
      <c r="AK216" s="135"/>
      <c r="AL216" s="135"/>
      <c r="AM216" s="135"/>
      <c r="AN216" s="135"/>
    </row>
    <row r="217" spans="37:40" x14ac:dyDescent="0.15">
      <c r="AK217" s="135"/>
      <c r="AL217" s="135"/>
      <c r="AM217" s="135"/>
      <c r="AN217" s="135"/>
    </row>
    <row r="218" spans="37:40" x14ac:dyDescent="0.15">
      <c r="AK218" s="135"/>
      <c r="AL218" s="135"/>
      <c r="AM218" s="135"/>
      <c r="AN218" s="135"/>
    </row>
    <row r="219" spans="37:40" x14ac:dyDescent="0.15">
      <c r="AK219" s="135"/>
      <c r="AL219" s="135"/>
      <c r="AM219" s="135"/>
      <c r="AN219" s="135"/>
    </row>
    <row r="220" spans="37:40" x14ac:dyDescent="0.15">
      <c r="AK220" s="135"/>
      <c r="AL220" s="135"/>
      <c r="AM220" s="135"/>
      <c r="AN220" s="135"/>
    </row>
    <row r="221" spans="37:40" x14ac:dyDescent="0.15">
      <c r="AK221" s="135"/>
      <c r="AL221" s="135"/>
      <c r="AM221" s="135"/>
      <c r="AN221" s="135"/>
    </row>
    <row r="222" spans="37:40" x14ac:dyDescent="0.15">
      <c r="AK222" s="135"/>
      <c r="AL222" s="135"/>
      <c r="AM222" s="135"/>
      <c r="AN222" s="135"/>
    </row>
    <row r="223" spans="37:40" x14ac:dyDescent="0.15">
      <c r="AK223" s="135"/>
      <c r="AL223" s="135"/>
      <c r="AM223" s="135"/>
      <c r="AN223" s="135"/>
    </row>
    <row r="224" spans="37:40" x14ac:dyDescent="0.15">
      <c r="AK224" s="135"/>
      <c r="AL224" s="135"/>
      <c r="AM224" s="135"/>
      <c r="AN224" s="135"/>
    </row>
    <row r="225" spans="37:40" x14ac:dyDescent="0.15">
      <c r="AK225" s="135"/>
      <c r="AL225" s="135"/>
      <c r="AM225" s="135"/>
      <c r="AN225" s="135"/>
    </row>
    <row r="226" spans="37:40" x14ac:dyDescent="0.15">
      <c r="AK226" s="135"/>
      <c r="AL226" s="135"/>
      <c r="AM226" s="135"/>
      <c r="AN226" s="135"/>
    </row>
    <row r="227" spans="37:40" x14ac:dyDescent="0.15">
      <c r="AK227" s="135"/>
      <c r="AL227" s="135"/>
      <c r="AM227" s="135"/>
      <c r="AN227" s="135"/>
    </row>
    <row r="228" spans="37:40" x14ac:dyDescent="0.15">
      <c r="AK228" s="135"/>
      <c r="AL228" s="135"/>
      <c r="AM228" s="135"/>
      <c r="AN228" s="135"/>
    </row>
    <row r="229" spans="37:40" x14ac:dyDescent="0.15">
      <c r="AK229" s="135"/>
      <c r="AL229" s="135"/>
      <c r="AM229" s="135"/>
      <c r="AN229" s="135"/>
    </row>
    <row r="230" spans="37:40" x14ac:dyDescent="0.15">
      <c r="AK230" s="135"/>
      <c r="AL230" s="135"/>
      <c r="AM230" s="135"/>
      <c r="AN230" s="135"/>
    </row>
    <row r="231" spans="37:40" x14ac:dyDescent="0.15">
      <c r="AK231" s="135"/>
      <c r="AL231" s="135"/>
      <c r="AM231" s="135"/>
      <c r="AN231" s="135"/>
    </row>
    <row r="232" spans="37:40" x14ac:dyDescent="0.15">
      <c r="AK232" s="135"/>
      <c r="AL232" s="135"/>
      <c r="AM232" s="135"/>
      <c r="AN232" s="135"/>
    </row>
    <row r="233" spans="37:40" x14ac:dyDescent="0.15">
      <c r="AK233" s="135"/>
      <c r="AL233" s="135"/>
      <c r="AM233" s="135"/>
      <c r="AN233" s="135"/>
    </row>
    <row r="234" spans="37:40" x14ac:dyDescent="0.15">
      <c r="AK234" s="135"/>
      <c r="AL234" s="135"/>
      <c r="AM234" s="135"/>
      <c r="AN234" s="135"/>
    </row>
    <row r="235" spans="37:40" x14ac:dyDescent="0.15">
      <c r="AK235" s="135"/>
      <c r="AL235" s="135"/>
      <c r="AM235" s="135"/>
      <c r="AN235" s="135"/>
    </row>
    <row r="236" spans="37:40" x14ac:dyDescent="0.15">
      <c r="AK236" s="135"/>
      <c r="AL236" s="135"/>
      <c r="AM236" s="135"/>
      <c r="AN236" s="135"/>
    </row>
    <row r="237" spans="37:40" x14ac:dyDescent="0.15">
      <c r="AK237" s="135"/>
      <c r="AL237" s="135"/>
      <c r="AM237" s="135"/>
      <c r="AN237" s="135"/>
    </row>
    <row r="238" spans="37:40" x14ac:dyDescent="0.15">
      <c r="AK238" s="135"/>
      <c r="AL238" s="135"/>
      <c r="AM238" s="135"/>
      <c r="AN238" s="135"/>
    </row>
    <row r="239" spans="37:40" x14ac:dyDescent="0.15">
      <c r="AK239" s="135"/>
      <c r="AL239" s="135"/>
      <c r="AM239" s="135"/>
      <c r="AN239" s="135"/>
    </row>
    <row r="240" spans="37:40" x14ac:dyDescent="0.15">
      <c r="AK240" s="135"/>
      <c r="AL240" s="135"/>
      <c r="AM240" s="135"/>
      <c r="AN240" s="135"/>
    </row>
    <row r="241" spans="37:40" x14ac:dyDescent="0.15">
      <c r="AK241" s="135"/>
      <c r="AL241" s="135"/>
      <c r="AM241" s="135"/>
      <c r="AN241" s="135"/>
    </row>
    <row r="242" spans="37:40" x14ac:dyDescent="0.15">
      <c r="AK242" s="135"/>
      <c r="AL242" s="135"/>
      <c r="AM242" s="135"/>
      <c r="AN242" s="135"/>
    </row>
    <row r="243" spans="37:40" x14ac:dyDescent="0.15">
      <c r="AK243" s="135"/>
      <c r="AL243" s="135"/>
      <c r="AM243" s="135"/>
      <c r="AN243" s="135"/>
    </row>
    <row r="244" spans="37:40" x14ac:dyDescent="0.15">
      <c r="AK244" s="135"/>
      <c r="AL244" s="135"/>
      <c r="AM244" s="135"/>
      <c r="AN244" s="135"/>
    </row>
    <row r="245" spans="37:40" x14ac:dyDescent="0.15">
      <c r="AK245" s="135"/>
      <c r="AL245" s="135"/>
      <c r="AM245" s="135"/>
      <c r="AN245" s="135"/>
    </row>
    <row r="246" spans="37:40" x14ac:dyDescent="0.15">
      <c r="AK246" s="135"/>
      <c r="AL246" s="135"/>
      <c r="AM246" s="135"/>
      <c r="AN246" s="135"/>
    </row>
    <row r="247" spans="37:40" x14ac:dyDescent="0.15">
      <c r="AK247" s="135"/>
      <c r="AL247" s="135"/>
      <c r="AM247" s="135"/>
      <c r="AN247" s="135"/>
    </row>
    <row r="248" spans="37:40" x14ac:dyDescent="0.15">
      <c r="AK248" s="135"/>
      <c r="AL248" s="135"/>
      <c r="AM248" s="135"/>
      <c r="AN248" s="135"/>
    </row>
    <row r="249" spans="37:40" x14ac:dyDescent="0.15">
      <c r="AK249" s="135"/>
      <c r="AL249" s="135"/>
      <c r="AM249" s="135"/>
      <c r="AN249" s="135"/>
    </row>
    <row r="250" spans="37:40" x14ac:dyDescent="0.15">
      <c r="AK250" s="135"/>
      <c r="AL250" s="135"/>
      <c r="AM250" s="135"/>
      <c r="AN250" s="135"/>
    </row>
    <row r="251" spans="37:40" x14ac:dyDescent="0.15">
      <c r="AK251" s="135"/>
      <c r="AL251" s="135"/>
      <c r="AM251" s="135"/>
      <c r="AN251" s="135"/>
    </row>
    <row r="252" spans="37:40" x14ac:dyDescent="0.15">
      <c r="AK252" s="135"/>
      <c r="AL252" s="135"/>
      <c r="AM252" s="135"/>
      <c r="AN252" s="135"/>
    </row>
    <row r="253" spans="37:40" x14ac:dyDescent="0.15">
      <c r="AK253" s="135"/>
      <c r="AL253" s="135"/>
      <c r="AM253" s="135"/>
      <c r="AN253" s="135"/>
    </row>
    <row r="254" spans="37:40" x14ac:dyDescent="0.15">
      <c r="AK254" s="135"/>
      <c r="AL254" s="135"/>
      <c r="AM254" s="135"/>
      <c r="AN254" s="135"/>
    </row>
    <row r="255" spans="37:40" x14ac:dyDescent="0.15">
      <c r="AK255" s="135"/>
      <c r="AL255" s="135"/>
      <c r="AM255" s="135"/>
      <c r="AN255" s="135"/>
    </row>
    <row r="256" spans="37:40" x14ac:dyDescent="0.15">
      <c r="AK256" s="135"/>
      <c r="AL256" s="135"/>
      <c r="AM256" s="135"/>
      <c r="AN256" s="135"/>
    </row>
    <row r="257" spans="37:40" x14ac:dyDescent="0.15">
      <c r="AK257" s="135"/>
      <c r="AL257" s="135"/>
      <c r="AM257" s="135"/>
      <c r="AN257" s="135"/>
    </row>
    <row r="258" spans="37:40" x14ac:dyDescent="0.15">
      <c r="AK258" s="135"/>
      <c r="AL258" s="135"/>
      <c r="AM258" s="135"/>
      <c r="AN258" s="135"/>
    </row>
    <row r="259" spans="37:40" x14ac:dyDescent="0.15">
      <c r="AK259" s="135"/>
      <c r="AL259" s="135"/>
      <c r="AM259" s="135"/>
      <c r="AN259" s="135"/>
    </row>
    <row r="260" spans="37:40" x14ac:dyDescent="0.15">
      <c r="AK260" s="135"/>
      <c r="AL260" s="135"/>
      <c r="AM260" s="135"/>
      <c r="AN260" s="135"/>
    </row>
    <row r="261" spans="37:40" x14ac:dyDescent="0.15">
      <c r="AK261" s="135"/>
      <c r="AL261" s="135"/>
      <c r="AM261" s="135"/>
      <c r="AN261" s="135"/>
    </row>
    <row r="262" spans="37:40" x14ac:dyDescent="0.15">
      <c r="AK262" s="135"/>
      <c r="AL262" s="135"/>
      <c r="AM262" s="135"/>
      <c r="AN262" s="135"/>
    </row>
    <row r="263" spans="37:40" x14ac:dyDescent="0.15">
      <c r="AK263" s="135"/>
      <c r="AL263" s="135"/>
      <c r="AM263" s="135"/>
      <c r="AN263" s="135"/>
    </row>
    <row r="264" spans="37:40" x14ac:dyDescent="0.15">
      <c r="AK264" s="135"/>
      <c r="AL264" s="135"/>
      <c r="AM264" s="135"/>
      <c r="AN264" s="135"/>
    </row>
    <row r="265" spans="37:40" x14ac:dyDescent="0.15">
      <c r="AK265" s="135"/>
      <c r="AL265" s="135"/>
      <c r="AM265" s="135"/>
      <c r="AN265" s="135"/>
    </row>
    <row r="266" spans="37:40" x14ac:dyDescent="0.15">
      <c r="AK266" s="135"/>
      <c r="AL266" s="135"/>
      <c r="AM266" s="135"/>
      <c r="AN266" s="135"/>
    </row>
    <row r="267" spans="37:40" x14ac:dyDescent="0.15">
      <c r="AK267" s="135"/>
      <c r="AL267" s="135"/>
      <c r="AM267" s="135"/>
      <c r="AN267" s="135"/>
    </row>
    <row r="268" spans="37:40" x14ac:dyDescent="0.15">
      <c r="AK268" s="135"/>
      <c r="AL268" s="135"/>
      <c r="AM268" s="135"/>
      <c r="AN268" s="135"/>
    </row>
    <row r="269" spans="37:40" x14ac:dyDescent="0.15">
      <c r="AK269" s="135"/>
      <c r="AL269" s="135"/>
      <c r="AM269" s="135"/>
      <c r="AN269" s="135"/>
    </row>
    <row r="270" spans="37:40" x14ac:dyDescent="0.15">
      <c r="AK270" s="135"/>
      <c r="AL270" s="135"/>
      <c r="AM270" s="135"/>
      <c r="AN270" s="135"/>
    </row>
    <row r="271" spans="37:40" x14ac:dyDescent="0.15">
      <c r="AK271" s="135"/>
      <c r="AL271" s="135"/>
      <c r="AM271" s="135"/>
      <c r="AN271" s="135"/>
    </row>
    <row r="272" spans="37:40" x14ac:dyDescent="0.15">
      <c r="AK272" s="135"/>
      <c r="AL272" s="135"/>
      <c r="AM272" s="135"/>
      <c r="AN272" s="135"/>
    </row>
    <row r="273" spans="37:40" x14ac:dyDescent="0.15">
      <c r="AK273" s="135"/>
      <c r="AL273" s="135"/>
      <c r="AM273" s="135"/>
      <c r="AN273" s="135"/>
    </row>
    <row r="274" spans="37:40" x14ac:dyDescent="0.15">
      <c r="AK274" s="135"/>
      <c r="AL274" s="135"/>
      <c r="AM274" s="135"/>
      <c r="AN274" s="135"/>
    </row>
    <row r="275" spans="37:40" x14ac:dyDescent="0.15">
      <c r="AK275" s="135"/>
      <c r="AL275" s="135"/>
      <c r="AM275" s="135"/>
      <c r="AN275" s="135"/>
    </row>
    <row r="276" spans="37:40" x14ac:dyDescent="0.15">
      <c r="AK276" s="135"/>
      <c r="AL276" s="135"/>
      <c r="AM276" s="135"/>
      <c r="AN276" s="135"/>
    </row>
    <row r="277" spans="37:40" x14ac:dyDescent="0.15">
      <c r="AK277" s="135"/>
      <c r="AL277" s="135"/>
      <c r="AM277" s="135"/>
      <c r="AN277" s="135"/>
    </row>
    <row r="278" spans="37:40" x14ac:dyDescent="0.15">
      <c r="AK278" s="135"/>
      <c r="AL278" s="135"/>
      <c r="AM278" s="135"/>
      <c r="AN278" s="135"/>
    </row>
    <row r="279" spans="37:40" x14ac:dyDescent="0.15">
      <c r="AK279" s="135"/>
      <c r="AL279" s="135"/>
      <c r="AM279" s="135"/>
      <c r="AN279" s="135"/>
    </row>
    <row r="280" spans="37:40" x14ac:dyDescent="0.15">
      <c r="AK280" s="135"/>
      <c r="AL280" s="135"/>
      <c r="AM280" s="135"/>
      <c r="AN280" s="135"/>
    </row>
    <row r="281" spans="37:40" x14ac:dyDescent="0.15">
      <c r="AK281" s="135"/>
      <c r="AL281" s="135"/>
      <c r="AM281" s="135"/>
      <c r="AN281" s="135"/>
    </row>
    <row r="282" spans="37:40" x14ac:dyDescent="0.15">
      <c r="AK282" s="135"/>
      <c r="AL282" s="135"/>
      <c r="AM282" s="135"/>
      <c r="AN282" s="135"/>
    </row>
    <row r="283" spans="37:40" x14ac:dyDescent="0.15">
      <c r="AK283" s="135"/>
      <c r="AL283" s="135"/>
      <c r="AM283" s="135"/>
      <c r="AN283" s="135"/>
    </row>
    <row r="284" spans="37:40" x14ac:dyDescent="0.15">
      <c r="AK284" s="135"/>
      <c r="AL284" s="135"/>
      <c r="AM284" s="135"/>
      <c r="AN284" s="135"/>
    </row>
    <row r="285" spans="37:40" x14ac:dyDescent="0.15">
      <c r="AK285" s="135"/>
      <c r="AL285" s="135"/>
      <c r="AM285" s="135"/>
      <c r="AN285" s="135"/>
    </row>
    <row r="286" spans="37:40" x14ac:dyDescent="0.15">
      <c r="AK286" s="135"/>
      <c r="AL286" s="135"/>
      <c r="AM286" s="135"/>
      <c r="AN286" s="135"/>
    </row>
    <row r="287" spans="37:40" x14ac:dyDescent="0.15">
      <c r="AK287" s="135"/>
      <c r="AL287" s="135"/>
      <c r="AM287" s="135"/>
      <c r="AN287" s="135"/>
    </row>
    <row r="288" spans="37:40" x14ac:dyDescent="0.15">
      <c r="AK288" s="135"/>
      <c r="AL288" s="135"/>
      <c r="AM288" s="135"/>
      <c r="AN288" s="135"/>
    </row>
    <row r="289" spans="37:40" x14ac:dyDescent="0.15">
      <c r="AK289" s="135"/>
      <c r="AL289" s="135"/>
      <c r="AM289" s="135"/>
      <c r="AN289" s="135"/>
    </row>
    <row r="290" spans="37:40" x14ac:dyDescent="0.15">
      <c r="AK290" s="135"/>
      <c r="AL290" s="135"/>
      <c r="AM290" s="135"/>
      <c r="AN290" s="135"/>
    </row>
    <row r="291" spans="37:40" x14ac:dyDescent="0.15">
      <c r="AK291" s="135"/>
      <c r="AL291" s="135"/>
      <c r="AM291" s="135"/>
      <c r="AN291" s="135"/>
    </row>
    <row r="292" spans="37:40" x14ac:dyDescent="0.15">
      <c r="AK292" s="135"/>
      <c r="AL292" s="135"/>
      <c r="AM292" s="135"/>
      <c r="AN292" s="135"/>
    </row>
    <row r="293" spans="37:40" x14ac:dyDescent="0.15">
      <c r="AK293" s="135"/>
      <c r="AL293" s="135"/>
      <c r="AM293" s="135"/>
      <c r="AN293" s="135"/>
    </row>
    <row r="294" spans="37:40" x14ac:dyDescent="0.15">
      <c r="AK294" s="135"/>
      <c r="AL294" s="135"/>
      <c r="AM294" s="135"/>
      <c r="AN294" s="135"/>
    </row>
    <row r="295" spans="37:40" x14ac:dyDescent="0.15">
      <c r="AK295" s="135"/>
      <c r="AL295" s="135"/>
      <c r="AM295" s="135"/>
      <c r="AN295" s="135"/>
    </row>
    <row r="296" spans="37:40" x14ac:dyDescent="0.15">
      <c r="AK296" s="135"/>
      <c r="AL296" s="135"/>
      <c r="AM296" s="135"/>
      <c r="AN296" s="135"/>
    </row>
    <row r="297" spans="37:40" x14ac:dyDescent="0.15">
      <c r="AK297" s="135"/>
      <c r="AL297" s="135"/>
      <c r="AM297" s="135"/>
      <c r="AN297" s="135"/>
    </row>
    <row r="298" spans="37:40" x14ac:dyDescent="0.15">
      <c r="AK298" s="135"/>
      <c r="AL298" s="135"/>
      <c r="AM298" s="135"/>
      <c r="AN298" s="135"/>
    </row>
    <row r="299" spans="37:40" x14ac:dyDescent="0.15">
      <c r="AK299" s="135"/>
      <c r="AL299" s="135"/>
      <c r="AM299" s="135"/>
      <c r="AN299" s="135"/>
    </row>
    <row r="300" spans="37:40" x14ac:dyDescent="0.15">
      <c r="AK300" s="135"/>
      <c r="AL300" s="135"/>
      <c r="AM300" s="135"/>
      <c r="AN300" s="135"/>
    </row>
    <row r="301" spans="37:40" x14ac:dyDescent="0.15">
      <c r="AK301" s="135"/>
      <c r="AL301" s="135"/>
      <c r="AM301" s="135"/>
      <c r="AN301" s="135"/>
    </row>
    <row r="302" spans="37:40" x14ac:dyDescent="0.15">
      <c r="AK302" s="135"/>
      <c r="AL302" s="135"/>
      <c r="AM302" s="135"/>
      <c r="AN302" s="135"/>
    </row>
    <row r="303" spans="37:40" x14ac:dyDescent="0.15">
      <c r="AK303" s="135"/>
      <c r="AL303" s="135"/>
      <c r="AM303" s="135"/>
      <c r="AN303" s="135"/>
    </row>
    <row r="304" spans="37:40" x14ac:dyDescent="0.15">
      <c r="AK304" s="135"/>
      <c r="AL304" s="135"/>
      <c r="AM304" s="135"/>
      <c r="AN304" s="135"/>
    </row>
    <row r="305" spans="37:40" x14ac:dyDescent="0.15">
      <c r="AK305" s="135"/>
      <c r="AL305" s="135"/>
      <c r="AM305" s="135"/>
      <c r="AN305" s="135"/>
    </row>
    <row r="306" spans="37:40" x14ac:dyDescent="0.15">
      <c r="AK306" s="135"/>
      <c r="AL306" s="135"/>
      <c r="AM306" s="135"/>
      <c r="AN306" s="135"/>
    </row>
    <row r="307" spans="37:40" x14ac:dyDescent="0.15">
      <c r="AK307" s="135"/>
      <c r="AL307" s="135"/>
      <c r="AM307" s="135"/>
      <c r="AN307" s="135"/>
    </row>
    <row r="308" spans="37:40" x14ac:dyDescent="0.15">
      <c r="AK308" s="135"/>
      <c r="AL308" s="135"/>
      <c r="AM308" s="135"/>
      <c r="AN308" s="135"/>
    </row>
    <row r="309" spans="37:40" x14ac:dyDescent="0.15">
      <c r="AK309" s="135"/>
      <c r="AL309" s="135"/>
      <c r="AM309" s="135"/>
      <c r="AN309" s="135"/>
    </row>
    <row r="310" spans="37:40" x14ac:dyDescent="0.15">
      <c r="AK310" s="135"/>
      <c r="AL310" s="135"/>
      <c r="AM310" s="135"/>
      <c r="AN310" s="135"/>
    </row>
    <row r="311" spans="37:40" x14ac:dyDescent="0.15">
      <c r="AK311" s="135"/>
      <c r="AL311" s="135"/>
      <c r="AM311" s="135"/>
      <c r="AN311" s="135"/>
    </row>
    <row r="312" spans="37:40" x14ac:dyDescent="0.15">
      <c r="AK312" s="135"/>
      <c r="AL312" s="135"/>
      <c r="AM312" s="135"/>
      <c r="AN312" s="135"/>
    </row>
    <row r="313" spans="37:40" x14ac:dyDescent="0.15">
      <c r="AK313" s="135"/>
      <c r="AL313" s="135"/>
      <c r="AM313" s="135"/>
      <c r="AN313" s="135"/>
    </row>
    <row r="314" spans="37:40" x14ac:dyDescent="0.15">
      <c r="AK314" s="135"/>
      <c r="AL314" s="135"/>
      <c r="AM314" s="135"/>
      <c r="AN314" s="135"/>
    </row>
    <row r="315" spans="37:40" x14ac:dyDescent="0.15">
      <c r="AK315" s="135"/>
      <c r="AL315" s="135"/>
      <c r="AM315" s="135"/>
      <c r="AN315" s="135"/>
    </row>
    <row r="316" spans="37:40" x14ac:dyDescent="0.15">
      <c r="AK316" s="135"/>
      <c r="AL316" s="135"/>
      <c r="AM316" s="135"/>
      <c r="AN316" s="135"/>
    </row>
    <row r="317" spans="37:40" x14ac:dyDescent="0.15">
      <c r="AK317" s="135"/>
      <c r="AL317" s="135"/>
      <c r="AM317" s="135"/>
      <c r="AN317" s="135"/>
    </row>
    <row r="318" spans="37:40" x14ac:dyDescent="0.15">
      <c r="AK318" s="135"/>
      <c r="AL318" s="135"/>
      <c r="AM318" s="135"/>
      <c r="AN318" s="135"/>
    </row>
    <row r="319" spans="37:40" x14ac:dyDescent="0.15">
      <c r="AK319" s="135"/>
      <c r="AL319" s="135"/>
      <c r="AM319" s="135"/>
      <c r="AN319" s="135"/>
    </row>
    <row r="320" spans="37:40" x14ac:dyDescent="0.15">
      <c r="AK320" s="135"/>
      <c r="AL320" s="135"/>
      <c r="AM320" s="135"/>
      <c r="AN320" s="135"/>
    </row>
    <row r="321" spans="37:40" x14ac:dyDescent="0.15">
      <c r="AK321" s="135"/>
      <c r="AL321" s="135"/>
      <c r="AM321" s="135"/>
      <c r="AN321" s="135"/>
    </row>
    <row r="322" spans="37:40" x14ac:dyDescent="0.15">
      <c r="AK322" s="135"/>
      <c r="AL322" s="135"/>
      <c r="AM322" s="135"/>
      <c r="AN322" s="135"/>
    </row>
    <row r="323" spans="37:40" x14ac:dyDescent="0.15">
      <c r="AK323" s="135"/>
      <c r="AL323" s="135"/>
      <c r="AM323" s="135"/>
      <c r="AN323" s="135"/>
    </row>
    <row r="324" spans="37:40" x14ac:dyDescent="0.15">
      <c r="AK324" s="135"/>
      <c r="AL324" s="135"/>
      <c r="AM324" s="135"/>
      <c r="AN324" s="135"/>
    </row>
    <row r="325" spans="37:40" x14ac:dyDescent="0.15">
      <c r="AK325" s="135"/>
      <c r="AL325" s="135"/>
      <c r="AM325" s="135"/>
      <c r="AN325" s="135"/>
    </row>
    <row r="326" spans="37:40" x14ac:dyDescent="0.15">
      <c r="AK326" s="135"/>
      <c r="AL326" s="135"/>
      <c r="AM326" s="135"/>
      <c r="AN326" s="135"/>
    </row>
    <row r="327" spans="37:40" x14ac:dyDescent="0.15">
      <c r="AK327" s="135"/>
      <c r="AL327" s="135"/>
      <c r="AM327" s="135"/>
      <c r="AN327" s="135"/>
    </row>
    <row r="328" spans="37:40" x14ac:dyDescent="0.15">
      <c r="AK328" s="135"/>
      <c r="AL328" s="135"/>
      <c r="AM328" s="135"/>
      <c r="AN328" s="135"/>
    </row>
    <row r="329" spans="37:40" x14ac:dyDescent="0.15">
      <c r="AK329" s="135"/>
      <c r="AL329" s="135"/>
      <c r="AM329" s="135"/>
      <c r="AN329" s="135"/>
    </row>
    <row r="330" spans="37:40" x14ac:dyDescent="0.15">
      <c r="AK330" s="135"/>
      <c r="AL330" s="135"/>
      <c r="AM330" s="135"/>
      <c r="AN330" s="135"/>
    </row>
    <row r="331" spans="37:40" x14ac:dyDescent="0.15">
      <c r="AK331" s="135"/>
      <c r="AL331" s="135"/>
      <c r="AM331" s="135"/>
      <c r="AN331" s="135"/>
    </row>
    <row r="332" spans="37:40" x14ac:dyDescent="0.15">
      <c r="AK332" s="135"/>
      <c r="AL332" s="135"/>
      <c r="AM332" s="135"/>
      <c r="AN332" s="135"/>
    </row>
    <row r="333" spans="37:40" x14ac:dyDescent="0.15">
      <c r="AK333" s="135"/>
      <c r="AL333" s="135"/>
      <c r="AM333" s="135"/>
      <c r="AN333" s="135"/>
    </row>
    <row r="334" spans="37:40" x14ac:dyDescent="0.15">
      <c r="AK334" s="135"/>
      <c r="AL334" s="135"/>
      <c r="AM334" s="135"/>
      <c r="AN334" s="135"/>
    </row>
    <row r="335" spans="37:40" x14ac:dyDescent="0.15">
      <c r="AK335" s="135"/>
      <c r="AL335" s="135"/>
      <c r="AM335" s="135"/>
      <c r="AN335" s="135"/>
    </row>
    <row r="336" spans="37:40" x14ac:dyDescent="0.15">
      <c r="AK336" s="135"/>
      <c r="AL336" s="135"/>
      <c r="AM336" s="135"/>
      <c r="AN336" s="135"/>
    </row>
    <row r="337" spans="37:40" x14ac:dyDescent="0.15">
      <c r="AK337" s="135"/>
      <c r="AL337" s="135"/>
      <c r="AM337" s="135"/>
      <c r="AN337" s="135"/>
    </row>
    <row r="338" spans="37:40" x14ac:dyDescent="0.15">
      <c r="AK338" s="135"/>
      <c r="AL338" s="135"/>
      <c r="AM338" s="135"/>
      <c r="AN338" s="135"/>
    </row>
    <row r="339" spans="37:40" x14ac:dyDescent="0.15">
      <c r="AK339" s="135"/>
      <c r="AL339" s="135"/>
      <c r="AM339" s="135"/>
      <c r="AN339" s="135"/>
    </row>
    <row r="340" spans="37:40" x14ac:dyDescent="0.15">
      <c r="AK340" s="135"/>
      <c r="AL340" s="135"/>
      <c r="AM340" s="135"/>
      <c r="AN340" s="135"/>
    </row>
    <row r="341" spans="37:40" x14ac:dyDescent="0.15">
      <c r="AK341" s="135"/>
      <c r="AL341" s="135"/>
      <c r="AM341" s="135"/>
      <c r="AN341" s="135"/>
    </row>
    <row r="342" spans="37:40" x14ac:dyDescent="0.15">
      <c r="AK342" s="135"/>
      <c r="AL342" s="135"/>
      <c r="AM342" s="135"/>
      <c r="AN342" s="135"/>
    </row>
    <row r="343" spans="37:40" x14ac:dyDescent="0.15">
      <c r="AK343" s="135"/>
      <c r="AL343" s="135"/>
      <c r="AM343" s="135"/>
      <c r="AN343" s="135"/>
    </row>
    <row r="344" spans="37:40" x14ac:dyDescent="0.15">
      <c r="AK344" s="135"/>
      <c r="AL344" s="135"/>
      <c r="AM344" s="135"/>
      <c r="AN344" s="135"/>
    </row>
    <row r="345" spans="37:40" x14ac:dyDescent="0.15">
      <c r="AK345" s="135"/>
      <c r="AL345" s="135"/>
      <c r="AM345" s="135"/>
      <c r="AN345" s="135"/>
    </row>
    <row r="346" spans="37:40" x14ac:dyDescent="0.15">
      <c r="AK346" s="135"/>
      <c r="AL346" s="135"/>
      <c r="AM346" s="135"/>
      <c r="AN346" s="135"/>
    </row>
    <row r="347" spans="37:40" x14ac:dyDescent="0.15">
      <c r="AK347" s="135"/>
      <c r="AL347" s="135"/>
      <c r="AM347" s="135"/>
      <c r="AN347" s="135"/>
    </row>
    <row r="348" spans="37:40" x14ac:dyDescent="0.15">
      <c r="AK348" s="135"/>
      <c r="AL348" s="135"/>
      <c r="AM348" s="135"/>
      <c r="AN348" s="135"/>
    </row>
    <row r="349" spans="37:40" x14ac:dyDescent="0.15">
      <c r="AK349" s="135"/>
      <c r="AL349" s="135"/>
      <c r="AM349" s="135"/>
      <c r="AN349" s="135"/>
    </row>
    <row r="350" spans="37:40" x14ac:dyDescent="0.15">
      <c r="AK350" s="135"/>
      <c r="AL350" s="135"/>
      <c r="AM350" s="135"/>
      <c r="AN350" s="135"/>
    </row>
    <row r="351" spans="37:40" x14ac:dyDescent="0.15">
      <c r="AK351" s="135"/>
      <c r="AL351" s="135"/>
      <c r="AM351" s="135"/>
      <c r="AN351" s="135"/>
    </row>
    <row r="352" spans="37:40" x14ac:dyDescent="0.15">
      <c r="AK352" s="135"/>
      <c r="AL352" s="135"/>
      <c r="AM352" s="135"/>
      <c r="AN352" s="135"/>
    </row>
    <row r="353" spans="37:40" x14ac:dyDescent="0.15">
      <c r="AK353" s="135"/>
      <c r="AL353" s="135"/>
      <c r="AM353" s="135"/>
      <c r="AN353" s="135"/>
    </row>
    <row r="354" spans="37:40" x14ac:dyDescent="0.15">
      <c r="AK354" s="135"/>
      <c r="AL354" s="135"/>
      <c r="AM354" s="135"/>
      <c r="AN354" s="135"/>
    </row>
    <row r="355" spans="37:40" x14ac:dyDescent="0.15">
      <c r="AK355" s="135"/>
      <c r="AL355" s="135"/>
      <c r="AM355" s="135"/>
      <c r="AN355" s="135"/>
    </row>
    <row r="356" spans="37:40" x14ac:dyDescent="0.15">
      <c r="AK356" s="135"/>
      <c r="AL356" s="135"/>
      <c r="AM356" s="135"/>
      <c r="AN356" s="135"/>
    </row>
    <row r="357" spans="37:40" x14ac:dyDescent="0.15">
      <c r="AK357" s="135"/>
      <c r="AL357" s="135"/>
      <c r="AM357" s="135"/>
      <c r="AN357" s="135"/>
    </row>
    <row r="358" spans="37:40" x14ac:dyDescent="0.15">
      <c r="AK358" s="135"/>
      <c r="AL358" s="135"/>
      <c r="AM358" s="135"/>
      <c r="AN358" s="135"/>
    </row>
    <row r="359" spans="37:40" x14ac:dyDescent="0.15">
      <c r="AK359" s="135"/>
      <c r="AL359" s="135"/>
      <c r="AM359" s="135"/>
      <c r="AN359" s="135"/>
    </row>
    <row r="360" spans="37:40" x14ac:dyDescent="0.15">
      <c r="AK360" s="135"/>
      <c r="AL360" s="135"/>
      <c r="AM360" s="135"/>
      <c r="AN360" s="135"/>
    </row>
    <row r="361" spans="37:40" x14ac:dyDescent="0.15">
      <c r="AK361" s="135"/>
      <c r="AL361" s="135"/>
      <c r="AM361" s="135"/>
      <c r="AN361" s="135"/>
    </row>
    <row r="362" spans="37:40" x14ac:dyDescent="0.15">
      <c r="AK362" s="135"/>
      <c r="AL362" s="135"/>
      <c r="AM362" s="135"/>
      <c r="AN362" s="135"/>
    </row>
    <row r="363" spans="37:40" x14ac:dyDescent="0.15">
      <c r="AK363" s="135"/>
      <c r="AL363" s="135"/>
      <c r="AM363" s="135"/>
      <c r="AN363" s="135"/>
    </row>
    <row r="364" spans="37:40" x14ac:dyDescent="0.15">
      <c r="AK364" s="135"/>
      <c r="AL364" s="135"/>
      <c r="AM364" s="135"/>
      <c r="AN364" s="135"/>
    </row>
    <row r="365" spans="37:40" x14ac:dyDescent="0.15">
      <c r="AK365" s="135"/>
      <c r="AL365" s="135"/>
      <c r="AM365" s="135"/>
      <c r="AN365" s="135"/>
    </row>
    <row r="366" spans="37:40" x14ac:dyDescent="0.15">
      <c r="AK366" s="135"/>
      <c r="AL366" s="135"/>
      <c r="AM366" s="135"/>
      <c r="AN366" s="135"/>
    </row>
    <row r="367" spans="37:40" x14ac:dyDescent="0.15">
      <c r="AK367" s="135"/>
      <c r="AL367" s="135"/>
      <c r="AM367" s="135"/>
      <c r="AN367" s="135"/>
    </row>
    <row r="368" spans="37:40" x14ac:dyDescent="0.15">
      <c r="AK368" s="135"/>
      <c r="AL368" s="135"/>
      <c r="AM368" s="135"/>
      <c r="AN368" s="135"/>
    </row>
    <row r="369" spans="37:40" x14ac:dyDescent="0.15">
      <c r="AK369" s="135"/>
      <c r="AL369" s="135"/>
      <c r="AM369" s="135"/>
      <c r="AN369" s="135"/>
    </row>
    <row r="370" spans="37:40" x14ac:dyDescent="0.15">
      <c r="AK370" s="135"/>
      <c r="AL370" s="135"/>
      <c r="AM370" s="135"/>
      <c r="AN370" s="135"/>
    </row>
    <row r="371" spans="37:40" x14ac:dyDescent="0.15">
      <c r="AK371" s="135"/>
      <c r="AL371" s="135"/>
      <c r="AM371" s="135"/>
      <c r="AN371" s="135"/>
    </row>
    <row r="372" spans="37:40" x14ac:dyDescent="0.15">
      <c r="AK372" s="135"/>
      <c r="AL372" s="135"/>
      <c r="AM372" s="135"/>
      <c r="AN372" s="135"/>
    </row>
    <row r="373" spans="37:40" x14ac:dyDescent="0.15">
      <c r="AK373" s="135"/>
      <c r="AL373" s="135"/>
      <c r="AM373" s="135"/>
      <c r="AN373" s="135"/>
    </row>
    <row r="374" spans="37:40" x14ac:dyDescent="0.15">
      <c r="AK374" s="135"/>
      <c r="AL374" s="135"/>
      <c r="AM374" s="135"/>
      <c r="AN374" s="135"/>
    </row>
    <row r="375" spans="37:40" x14ac:dyDescent="0.15">
      <c r="AK375" s="135"/>
      <c r="AL375" s="135"/>
      <c r="AM375" s="135"/>
      <c r="AN375" s="135"/>
    </row>
    <row r="376" spans="37:40" x14ac:dyDescent="0.15">
      <c r="AK376" s="135"/>
      <c r="AL376" s="135"/>
      <c r="AM376" s="135"/>
      <c r="AN376" s="135"/>
    </row>
    <row r="377" spans="37:40" x14ac:dyDescent="0.15">
      <c r="AK377" s="135"/>
      <c r="AL377" s="135"/>
      <c r="AM377" s="135"/>
      <c r="AN377" s="135"/>
    </row>
    <row r="378" spans="37:40" x14ac:dyDescent="0.15">
      <c r="AK378" s="135"/>
      <c r="AL378" s="135"/>
      <c r="AM378" s="135"/>
      <c r="AN378" s="135"/>
    </row>
    <row r="379" spans="37:40" x14ac:dyDescent="0.15">
      <c r="AK379" s="135"/>
      <c r="AL379" s="135"/>
      <c r="AM379" s="135"/>
      <c r="AN379" s="135"/>
    </row>
    <row r="380" spans="37:40" x14ac:dyDescent="0.15">
      <c r="AK380" s="135"/>
      <c r="AL380" s="135"/>
      <c r="AM380" s="135"/>
      <c r="AN380" s="135"/>
    </row>
    <row r="381" spans="37:40" x14ac:dyDescent="0.15">
      <c r="AK381" s="135"/>
      <c r="AL381" s="135"/>
      <c r="AM381" s="135"/>
      <c r="AN381" s="135"/>
    </row>
    <row r="382" spans="37:40" x14ac:dyDescent="0.15">
      <c r="AK382" s="135"/>
      <c r="AL382" s="135"/>
      <c r="AM382" s="135"/>
      <c r="AN382" s="135"/>
    </row>
    <row r="383" spans="37:40" x14ac:dyDescent="0.15">
      <c r="AK383" s="135"/>
      <c r="AL383" s="135"/>
      <c r="AM383" s="135"/>
      <c r="AN383" s="135"/>
    </row>
    <row r="384" spans="37:40" x14ac:dyDescent="0.15">
      <c r="AK384" s="135"/>
      <c r="AL384" s="135"/>
      <c r="AM384" s="135"/>
      <c r="AN384" s="135"/>
    </row>
    <row r="385" spans="37:40" x14ac:dyDescent="0.15">
      <c r="AK385" s="135"/>
      <c r="AL385" s="135"/>
      <c r="AM385" s="135"/>
      <c r="AN385" s="135"/>
    </row>
    <row r="386" spans="37:40" x14ac:dyDescent="0.15">
      <c r="AK386" s="135"/>
      <c r="AL386" s="135"/>
      <c r="AM386" s="135"/>
      <c r="AN386" s="135"/>
    </row>
    <row r="387" spans="37:40" x14ac:dyDescent="0.15">
      <c r="AK387" s="135"/>
      <c r="AL387" s="135"/>
      <c r="AM387" s="135"/>
      <c r="AN387" s="135"/>
    </row>
    <row r="388" spans="37:40" x14ac:dyDescent="0.15">
      <c r="AK388" s="135"/>
      <c r="AL388" s="135"/>
      <c r="AM388" s="135"/>
      <c r="AN388" s="135"/>
    </row>
    <row r="389" spans="37:40" x14ac:dyDescent="0.15">
      <c r="AK389" s="135"/>
      <c r="AL389" s="135"/>
      <c r="AM389" s="135"/>
      <c r="AN389" s="135"/>
    </row>
    <row r="390" spans="37:40" x14ac:dyDescent="0.15">
      <c r="AK390" s="135"/>
      <c r="AL390" s="135"/>
      <c r="AM390" s="135"/>
      <c r="AN390" s="135"/>
    </row>
    <row r="391" spans="37:40" x14ac:dyDescent="0.15">
      <c r="AK391" s="135"/>
      <c r="AL391" s="135"/>
      <c r="AM391" s="135"/>
      <c r="AN391" s="135"/>
    </row>
    <row r="392" spans="37:40" x14ac:dyDescent="0.15">
      <c r="AK392" s="135"/>
      <c r="AL392" s="135"/>
      <c r="AM392" s="135"/>
      <c r="AN392" s="135"/>
    </row>
    <row r="393" spans="37:40" x14ac:dyDescent="0.15">
      <c r="AK393" s="135"/>
      <c r="AL393" s="135"/>
      <c r="AM393" s="135"/>
      <c r="AN393" s="135"/>
    </row>
    <row r="394" spans="37:40" x14ac:dyDescent="0.15">
      <c r="AK394" s="135"/>
      <c r="AL394" s="135"/>
      <c r="AM394" s="135"/>
      <c r="AN394" s="135"/>
    </row>
    <row r="395" spans="37:40" x14ac:dyDescent="0.15">
      <c r="AK395" s="135"/>
      <c r="AL395" s="135"/>
      <c r="AM395" s="135"/>
      <c r="AN395" s="135"/>
    </row>
    <row r="396" spans="37:40" x14ac:dyDescent="0.15">
      <c r="AK396" s="135"/>
      <c r="AL396" s="135"/>
      <c r="AM396" s="135"/>
      <c r="AN396" s="135"/>
    </row>
    <row r="397" spans="37:40" x14ac:dyDescent="0.15">
      <c r="AK397" s="135"/>
      <c r="AL397" s="135"/>
      <c r="AM397" s="135"/>
      <c r="AN397" s="135"/>
    </row>
    <row r="398" spans="37:40" x14ac:dyDescent="0.15">
      <c r="AK398" s="135"/>
      <c r="AL398" s="135"/>
      <c r="AM398" s="135"/>
      <c r="AN398" s="135"/>
    </row>
    <row r="399" spans="37:40" x14ac:dyDescent="0.15">
      <c r="AK399" s="135"/>
      <c r="AL399" s="135"/>
      <c r="AM399" s="135"/>
      <c r="AN399" s="135"/>
    </row>
    <row r="400" spans="37:40" x14ac:dyDescent="0.15">
      <c r="AK400" s="135"/>
      <c r="AL400" s="135"/>
      <c r="AM400" s="135"/>
      <c r="AN400" s="135"/>
    </row>
    <row r="401" spans="37:40" x14ac:dyDescent="0.15">
      <c r="AK401" s="135"/>
      <c r="AL401" s="135"/>
      <c r="AM401" s="135"/>
      <c r="AN401" s="135"/>
    </row>
    <row r="402" spans="37:40" x14ac:dyDescent="0.15">
      <c r="AK402" s="135"/>
      <c r="AL402" s="135"/>
      <c r="AM402" s="135"/>
      <c r="AN402" s="135"/>
    </row>
    <row r="403" spans="37:40" x14ac:dyDescent="0.15">
      <c r="AK403" s="135"/>
      <c r="AL403" s="135"/>
      <c r="AM403" s="135"/>
      <c r="AN403" s="135"/>
    </row>
    <row r="404" spans="37:40" x14ac:dyDescent="0.15">
      <c r="AK404" s="135"/>
      <c r="AL404" s="135"/>
      <c r="AM404" s="135"/>
      <c r="AN404" s="135"/>
    </row>
    <row r="405" spans="37:40" x14ac:dyDescent="0.15">
      <c r="AK405" s="135"/>
      <c r="AL405" s="135"/>
      <c r="AM405" s="135"/>
      <c r="AN405" s="135"/>
    </row>
    <row r="406" spans="37:40" x14ac:dyDescent="0.15">
      <c r="AK406" s="135"/>
      <c r="AL406" s="135"/>
      <c r="AM406" s="135"/>
      <c r="AN406" s="135"/>
    </row>
    <row r="407" spans="37:40" x14ac:dyDescent="0.15">
      <c r="AK407" s="135"/>
      <c r="AL407" s="135"/>
      <c r="AM407" s="135"/>
      <c r="AN407" s="135"/>
    </row>
    <row r="408" spans="37:40" x14ac:dyDescent="0.15">
      <c r="AK408" s="135"/>
      <c r="AL408" s="135"/>
      <c r="AM408" s="135"/>
      <c r="AN408" s="135"/>
    </row>
    <row r="409" spans="37:40" x14ac:dyDescent="0.15">
      <c r="AK409" s="135"/>
      <c r="AL409" s="135"/>
      <c r="AM409" s="135"/>
      <c r="AN409" s="135"/>
    </row>
    <row r="410" spans="37:40" x14ac:dyDescent="0.15">
      <c r="AK410" s="135"/>
      <c r="AL410" s="135"/>
      <c r="AM410" s="135"/>
      <c r="AN410" s="135"/>
    </row>
    <row r="411" spans="37:40" x14ac:dyDescent="0.15">
      <c r="AK411" s="135"/>
      <c r="AL411" s="135"/>
      <c r="AM411" s="135"/>
      <c r="AN411" s="135"/>
    </row>
    <row r="412" spans="37:40" x14ac:dyDescent="0.15">
      <c r="AK412" s="135"/>
      <c r="AL412" s="135"/>
      <c r="AM412" s="135"/>
      <c r="AN412" s="135"/>
    </row>
    <row r="413" spans="37:40" x14ac:dyDescent="0.15">
      <c r="AK413" s="135"/>
      <c r="AL413" s="135"/>
      <c r="AM413" s="135"/>
      <c r="AN413" s="135"/>
    </row>
    <row r="414" spans="37:40" x14ac:dyDescent="0.15">
      <c r="AK414" s="135"/>
      <c r="AL414" s="135"/>
      <c r="AM414" s="135"/>
      <c r="AN414" s="135"/>
    </row>
    <row r="415" spans="37:40" x14ac:dyDescent="0.15">
      <c r="AK415" s="135"/>
      <c r="AL415" s="135"/>
      <c r="AM415" s="135"/>
      <c r="AN415" s="135"/>
    </row>
    <row r="416" spans="37:40" x14ac:dyDescent="0.15">
      <c r="AK416" s="135"/>
      <c r="AL416" s="135"/>
      <c r="AM416" s="135"/>
      <c r="AN416" s="135"/>
    </row>
    <row r="417" spans="37:40" x14ac:dyDescent="0.15">
      <c r="AK417" s="135"/>
      <c r="AL417" s="135"/>
      <c r="AM417" s="135"/>
      <c r="AN417" s="135"/>
    </row>
    <row r="418" spans="37:40" x14ac:dyDescent="0.15">
      <c r="AK418" s="135"/>
      <c r="AL418" s="135"/>
      <c r="AM418" s="135"/>
      <c r="AN418" s="135"/>
    </row>
    <row r="419" spans="37:40" x14ac:dyDescent="0.15">
      <c r="AK419" s="135"/>
      <c r="AL419" s="135"/>
      <c r="AM419" s="135"/>
      <c r="AN419" s="135"/>
    </row>
    <row r="420" spans="37:40" x14ac:dyDescent="0.15">
      <c r="AK420" s="135"/>
      <c r="AL420" s="135"/>
      <c r="AM420" s="135"/>
      <c r="AN420" s="135"/>
    </row>
    <row r="421" spans="37:40" x14ac:dyDescent="0.15">
      <c r="AK421" s="135"/>
      <c r="AL421" s="135"/>
      <c r="AM421" s="135"/>
      <c r="AN421" s="135"/>
    </row>
    <row r="422" spans="37:40" x14ac:dyDescent="0.15">
      <c r="AK422" s="135"/>
      <c r="AL422" s="135"/>
      <c r="AM422" s="135"/>
      <c r="AN422" s="135"/>
    </row>
    <row r="423" spans="37:40" x14ac:dyDescent="0.15">
      <c r="AK423" s="135"/>
      <c r="AL423" s="135"/>
      <c r="AM423" s="135"/>
      <c r="AN423" s="135"/>
    </row>
    <row r="424" spans="37:40" x14ac:dyDescent="0.15">
      <c r="AK424" s="135"/>
      <c r="AL424" s="135"/>
      <c r="AM424" s="135"/>
      <c r="AN424" s="135"/>
    </row>
    <row r="425" spans="37:40" x14ac:dyDescent="0.15">
      <c r="AK425" s="135"/>
      <c r="AL425" s="135"/>
      <c r="AM425" s="135"/>
      <c r="AN425" s="135"/>
    </row>
    <row r="426" spans="37:40" x14ac:dyDescent="0.15">
      <c r="AK426" s="135"/>
      <c r="AL426" s="135"/>
      <c r="AM426" s="135"/>
      <c r="AN426" s="135"/>
    </row>
    <row r="427" spans="37:40" x14ac:dyDescent="0.15">
      <c r="AK427" s="135"/>
      <c r="AL427" s="135"/>
      <c r="AM427" s="135"/>
      <c r="AN427" s="135"/>
    </row>
    <row r="428" spans="37:40" x14ac:dyDescent="0.15">
      <c r="AK428" s="135"/>
      <c r="AL428" s="135"/>
      <c r="AM428" s="135"/>
      <c r="AN428" s="135"/>
    </row>
    <row r="429" spans="37:40" x14ac:dyDescent="0.15">
      <c r="AK429" s="135"/>
      <c r="AL429" s="135"/>
      <c r="AM429" s="135"/>
      <c r="AN429" s="135"/>
    </row>
    <row r="430" spans="37:40" x14ac:dyDescent="0.15">
      <c r="AK430" s="135"/>
      <c r="AL430" s="135"/>
      <c r="AM430" s="135"/>
      <c r="AN430" s="135"/>
    </row>
    <row r="431" spans="37:40" x14ac:dyDescent="0.15">
      <c r="AK431" s="135"/>
      <c r="AL431" s="135"/>
      <c r="AM431" s="135"/>
      <c r="AN431" s="135"/>
    </row>
    <row r="432" spans="37:40" x14ac:dyDescent="0.15">
      <c r="AK432" s="135"/>
      <c r="AL432" s="135"/>
      <c r="AM432" s="135"/>
      <c r="AN432" s="135"/>
    </row>
    <row r="433" spans="37:40" x14ac:dyDescent="0.15">
      <c r="AK433" s="135"/>
      <c r="AL433" s="135"/>
      <c r="AM433" s="135"/>
      <c r="AN433" s="135"/>
    </row>
    <row r="434" spans="37:40" x14ac:dyDescent="0.15">
      <c r="AK434" s="135"/>
      <c r="AL434" s="135"/>
      <c r="AM434" s="135"/>
      <c r="AN434" s="135"/>
    </row>
    <row r="435" spans="37:40" x14ac:dyDescent="0.15">
      <c r="AK435" s="135"/>
      <c r="AL435" s="135"/>
      <c r="AM435" s="135"/>
      <c r="AN435" s="135"/>
    </row>
    <row r="436" spans="37:40" x14ac:dyDescent="0.15">
      <c r="AK436" s="135"/>
      <c r="AL436" s="135"/>
      <c r="AM436" s="135"/>
      <c r="AN436" s="135"/>
    </row>
    <row r="437" spans="37:40" x14ac:dyDescent="0.15">
      <c r="AK437" s="135"/>
      <c r="AL437" s="135"/>
      <c r="AM437" s="135"/>
      <c r="AN437" s="135"/>
    </row>
    <row r="438" spans="37:40" x14ac:dyDescent="0.15">
      <c r="AK438" s="135"/>
      <c r="AL438" s="135"/>
      <c r="AM438" s="135"/>
      <c r="AN438" s="135"/>
    </row>
    <row r="439" spans="37:40" x14ac:dyDescent="0.15">
      <c r="AK439" s="135"/>
      <c r="AL439" s="135"/>
      <c r="AM439" s="135"/>
      <c r="AN439" s="135"/>
    </row>
    <row r="440" spans="37:40" x14ac:dyDescent="0.15">
      <c r="AK440" s="135"/>
      <c r="AL440" s="135"/>
      <c r="AM440" s="135"/>
      <c r="AN440" s="135"/>
    </row>
    <row r="441" spans="37:40" x14ac:dyDescent="0.15">
      <c r="AK441" s="135"/>
      <c r="AL441" s="135"/>
      <c r="AM441" s="135"/>
      <c r="AN441" s="135"/>
    </row>
    <row r="442" spans="37:40" x14ac:dyDescent="0.15">
      <c r="AK442" s="135"/>
      <c r="AL442" s="135"/>
      <c r="AM442" s="135"/>
      <c r="AN442" s="135"/>
    </row>
    <row r="443" spans="37:40" x14ac:dyDescent="0.15">
      <c r="AK443" s="135"/>
      <c r="AL443" s="135"/>
      <c r="AM443" s="135"/>
      <c r="AN443" s="135"/>
    </row>
    <row r="444" spans="37:40" x14ac:dyDescent="0.15">
      <c r="AK444" s="135"/>
      <c r="AL444" s="135"/>
      <c r="AM444" s="135"/>
      <c r="AN444" s="135"/>
    </row>
    <row r="445" spans="37:40" x14ac:dyDescent="0.15">
      <c r="AK445" s="135"/>
      <c r="AL445" s="135"/>
      <c r="AM445" s="135"/>
      <c r="AN445" s="135"/>
    </row>
    <row r="446" spans="37:40" x14ac:dyDescent="0.15">
      <c r="AK446" s="135"/>
      <c r="AL446" s="135"/>
      <c r="AM446" s="135"/>
      <c r="AN446" s="135"/>
    </row>
    <row r="447" spans="37:40" x14ac:dyDescent="0.15">
      <c r="AK447" s="135"/>
      <c r="AL447" s="135"/>
      <c r="AM447" s="135"/>
      <c r="AN447" s="135"/>
    </row>
    <row r="448" spans="37:40" x14ac:dyDescent="0.15">
      <c r="AK448" s="135"/>
      <c r="AL448" s="135"/>
      <c r="AM448" s="135"/>
      <c r="AN448" s="135"/>
    </row>
    <row r="449" spans="37:40" x14ac:dyDescent="0.15">
      <c r="AK449" s="135"/>
      <c r="AL449" s="135"/>
      <c r="AM449" s="135"/>
      <c r="AN449" s="135"/>
    </row>
    <row r="450" spans="37:40" x14ac:dyDescent="0.15">
      <c r="AK450" s="135"/>
      <c r="AL450" s="135"/>
      <c r="AM450" s="135"/>
      <c r="AN450" s="135"/>
    </row>
    <row r="451" spans="37:40" x14ac:dyDescent="0.15">
      <c r="AK451" s="135"/>
      <c r="AL451" s="135"/>
      <c r="AM451" s="135"/>
      <c r="AN451" s="135"/>
    </row>
    <row r="452" spans="37:40" x14ac:dyDescent="0.15">
      <c r="AK452" s="135"/>
      <c r="AL452" s="135"/>
      <c r="AM452" s="135"/>
      <c r="AN452" s="135"/>
    </row>
    <row r="453" spans="37:40" x14ac:dyDescent="0.15">
      <c r="AK453" s="135"/>
      <c r="AL453" s="135"/>
      <c r="AM453" s="135"/>
      <c r="AN453" s="135"/>
    </row>
    <row r="454" spans="37:40" x14ac:dyDescent="0.15">
      <c r="AK454" s="135"/>
      <c r="AL454" s="135"/>
      <c r="AM454" s="135"/>
      <c r="AN454" s="135"/>
    </row>
    <row r="455" spans="37:40" x14ac:dyDescent="0.15">
      <c r="AK455" s="135"/>
      <c r="AL455" s="135"/>
      <c r="AM455" s="135"/>
      <c r="AN455" s="135"/>
    </row>
    <row r="456" spans="37:40" x14ac:dyDescent="0.15">
      <c r="AK456" s="135"/>
      <c r="AL456" s="135"/>
      <c r="AM456" s="135"/>
      <c r="AN456" s="135"/>
    </row>
    <row r="457" spans="37:40" x14ac:dyDescent="0.15">
      <c r="AK457" s="135"/>
      <c r="AL457" s="135"/>
      <c r="AM457" s="135"/>
      <c r="AN457" s="135"/>
    </row>
    <row r="458" spans="37:40" x14ac:dyDescent="0.15">
      <c r="AK458" s="135"/>
      <c r="AL458" s="135"/>
      <c r="AM458" s="135"/>
      <c r="AN458" s="135"/>
    </row>
    <row r="459" spans="37:40" x14ac:dyDescent="0.15">
      <c r="AK459" s="135"/>
      <c r="AL459" s="135"/>
      <c r="AM459" s="135"/>
      <c r="AN459" s="135"/>
    </row>
    <row r="460" spans="37:40" x14ac:dyDescent="0.15">
      <c r="AK460" s="135"/>
      <c r="AL460" s="135"/>
      <c r="AM460" s="135"/>
      <c r="AN460" s="135"/>
    </row>
    <row r="461" spans="37:40" x14ac:dyDescent="0.15">
      <c r="AK461" s="135"/>
      <c r="AL461" s="135"/>
      <c r="AM461" s="135"/>
      <c r="AN461" s="135"/>
    </row>
    <row r="462" spans="37:40" x14ac:dyDescent="0.15">
      <c r="AK462" s="135"/>
      <c r="AL462" s="135"/>
      <c r="AM462" s="135"/>
      <c r="AN462" s="135"/>
    </row>
    <row r="463" spans="37:40" x14ac:dyDescent="0.15">
      <c r="AK463" s="135"/>
      <c r="AL463" s="135"/>
      <c r="AM463" s="135"/>
      <c r="AN463" s="135"/>
    </row>
    <row r="464" spans="37:40" x14ac:dyDescent="0.15">
      <c r="AK464" s="135"/>
      <c r="AL464" s="135"/>
      <c r="AM464" s="135"/>
      <c r="AN464" s="135"/>
    </row>
    <row r="465" spans="37:40" x14ac:dyDescent="0.15">
      <c r="AK465" s="135"/>
      <c r="AL465" s="135"/>
      <c r="AM465" s="135"/>
      <c r="AN465" s="135"/>
    </row>
    <row r="466" spans="37:40" x14ac:dyDescent="0.15">
      <c r="AK466" s="135"/>
      <c r="AL466" s="135"/>
      <c r="AM466" s="135"/>
      <c r="AN466" s="135"/>
    </row>
    <row r="467" spans="37:40" x14ac:dyDescent="0.15">
      <c r="AK467" s="135"/>
      <c r="AL467" s="135"/>
      <c r="AM467" s="135"/>
      <c r="AN467" s="135"/>
    </row>
    <row r="468" spans="37:40" x14ac:dyDescent="0.15">
      <c r="AK468" s="135"/>
      <c r="AL468" s="135"/>
      <c r="AM468" s="135"/>
      <c r="AN468" s="135"/>
    </row>
    <row r="469" spans="37:40" x14ac:dyDescent="0.15">
      <c r="AK469" s="135"/>
      <c r="AL469" s="135"/>
      <c r="AM469" s="135"/>
      <c r="AN469" s="135"/>
    </row>
    <row r="470" spans="37:40" x14ac:dyDescent="0.15">
      <c r="AK470" s="135"/>
      <c r="AL470" s="135"/>
      <c r="AM470" s="135"/>
      <c r="AN470" s="135"/>
    </row>
    <row r="471" spans="37:40" x14ac:dyDescent="0.15">
      <c r="AK471" s="135"/>
      <c r="AL471" s="135"/>
      <c r="AM471" s="135"/>
      <c r="AN471" s="135"/>
    </row>
    <row r="472" spans="37:40" x14ac:dyDescent="0.15">
      <c r="AK472" s="135"/>
      <c r="AL472" s="135"/>
      <c r="AM472" s="135"/>
      <c r="AN472" s="135"/>
    </row>
    <row r="473" spans="37:40" x14ac:dyDescent="0.15">
      <c r="AK473" s="135"/>
      <c r="AL473" s="135"/>
      <c r="AM473" s="135"/>
      <c r="AN473" s="135"/>
    </row>
    <row r="474" spans="37:40" x14ac:dyDescent="0.15">
      <c r="AK474" s="135"/>
      <c r="AL474" s="135"/>
      <c r="AM474" s="135"/>
      <c r="AN474" s="135"/>
    </row>
    <row r="475" spans="37:40" x14ac:dyDescent="0.15">
      <c r="AK475" s="135"/>
      <c r="AL475" s="135"/>
      <c r="AM475" s="135"/>
      <c r="AN475" s="135"/>
    </row>
    <row r="476" spans="37:40" x14ac:dyDescent="0.15">
      <c r="AK476" s="135"/>
      <c r="AL476" s="135"/>
      <c r="AM476" s="135"/>
      <c r="AN476" s="135"/>
    </row>
    <row r="477" spans="37:40" x14ac:dyDescent="0.15">
      <c r="AK477" s="135"/>
      <c r="AL477" s="135"/>
      <c r="AM477" s="135"/>
      <c r="AN477" s="135"/>
    </row>
    <row r="478" spans="37:40" x14ac:dyDescent="0.15">
      <c r="AK478" s="135"/>
      <c r="AL478" s="135"/>
      <c r="AM478" s="135"/>
      <c r="AN478" s="135"/>
    </row>
    <row r="479" spans="37:40" x14ac:dyDescent="0.15">
      <c r="AK479" s="135"/>
      <c r="AL479" s="135"/>
      <c r="AM479" s="135"/>
      <c r="AN479" s="135"/>
    </row>
    <row r="480" spans="37:40" x14ac:dyDescent="0.15">
      <c r="AK480" s="135"/>
      <c r="AL480" s="135"/>
      <c r="AM480" s="135"/>
      <c r="AN480" s="135"/>
    </row>
    <row r="481" spans="37:40" x14ac:dyDescent="0.15">
      <c r="AK481" s="135"/>
      <c r="AL481" s="135"/>
      <c r="AM481" s="135"/>
      <c r="AN481" s="135"/>
    </row>
    <row r="482" spans="37:40" x14ac:dyDescent="0.15">
      <c r="AK482" s="135"/>
      <c r="AL482" s="135"/>
      <c r="AM482" s="135"/>
      <c r="AN482" s="135"/>
    </row>
    <row r="483" spans="37:40" x14ac:dyDescent="0.15">
      <c r="AK483" s="135"/>
      <c r="AL483" s="135"/>
      <c r="AM483" s="135"/>
      <c r="AN483" s="135"/>
    </row>
    <row r="484" spans="37:40" x14ac:dyDescent="0.15">
      <c r="AK484" s="135"/>
      <c r="AL484" s="135"/>
      <c r="AM484" s="135"/>
      <c r="AN484" s="135"/>
    </row>
    <row r="485" spans="37:40" x14ac:dyDescent="0.15">
      <c r="AK485" s="135"/>
      <c r="AL485" s="135"/>
      <c r="AM485" s="135"/>
      <c r="AN485" s="135"/>
    </row>
    <row r="486" spans="37:40" x14ac:dyDescent="0.15">
      <c r="AK486" s="135"/>
      <c r="AL486" s="135"/>
      <c r="AM486" s="135"/>
      <c r="AN486" s="135"/>
    </row>
    <row r="487" spans="37:40" x14ac:dyDescent="0.15">
      <c r="AK487" s="135"/>
      <c r="AL487" s="135"/>
      <c r="AM487" s="135"/>
      <c r="AN487" s="135"/>
    </row>
    <row r="488" spans="37:40" x14ac:dyDescent="0.15">
      <c r="AK488" s="135"/>
      <c r="AL488" s="135"/>
      <c r="AM488" s="135"/>
      <c r="AN488" s="135"/>
    </row>
    <row r="489" spans="37:40" x14ac:dyDescent="0.15">
      <c r="AK489" s="135"/>
      <c r="AL489" s="135"/>
      <c r="AM489" s="135"/>
      <c r="AN489" s="135"/>
    </row>
    <row r="490" spans="37:40" x14ac:dyDescent="0.15">
      <c r="AK490" s="135"/>
      <c r="AL490" s="135"/>
      <c r="AM490" s="135"/>
      <c r="AN490" s="135"/>
    </row>
    <row r="491" spans="37:40" x14ac:dyDescent="0.15">
      <c r="AK491" s="135"/>
      <c r="AL491" s="135"/>
      <c r="AM491" s="135"/>
      <c r="AN491" s="135"/>
    </row>
    <row r="492" spans="37:40" x14ac:dyDescent="0.15">
      <c r="AK492" s="135"/>
      <c r="AL492" s="135"/>
      <c r="AM492" s="135"/>
      <c r="AN492" s="135"/>
    </row>
    <row r="493" spans="37:40" x14ac:dyDescent="0.15">
      <c r="AK493" s="135"/>
      <c r="AL493" s="135"/>
      <c r="AM493" s="135"/>
      <c r="AN493" s="135"/>
    </row>
    <row r="494" spans="37:40" x14ac:dyDescent="0.15">
      <c r="AK494" s="135"/>
      <c r="AL494" s="135"/>
      <c r="AM494" s="135"/>
      <c r="AN494" s="135"/>
    </row>
    <row r="495" spans="37:40" x14ac:dyDescent="0.15">
      <c r="AK495" s="135"/>
      <c r="AL495" s="135"/>
      <c r="AM495" s="135"/>
      <c r="AN495" s="135"/>
    </row>
    <row r="496" spans="37:40" x14ac:dyDescent="0.15">
      <c r="AK496" s="135"/>
      <c r="AL496" s="135"/>
      <c r="AM496" s="135"/>
      <c r="AN496" s="135"/>
    </row>
    <row r="497" spans="37:40" x14ac:dyDescent="0.15">
      <c r="AK497" s="135"/>
      <c r="AL497" s="135"/>
      <c r="AM497" s="135"/>
      <c r="AN497" s="135"/>
    </row>
    <row r="498" spans="37:40" x14ac:dyDescent="0.15">
      <c r="AK498" s="135"/>
      <c r="AL498" s="135"/>
      <c r="AM498" s="135"/>
      <c r="AN498" s="135"/>
    </row>
    <row r="499" spans="37:40" x14ac:dyDescent="0.15">
      <c r="AK499" s="135"/>
      <c r="AL499" s="135"/>
      <c r="AM499" s="135"/>
      <c r="AN499" s="135"/>
    </row>
    <row r="500" spans="37:40" x14ac:dyDescent="0.15">
      <c r="AK500" s="135"/>
      <c r="AL500" s="135"/>
      <c r="AM500" s="135"/>
      <c r="AN500" s="135"/>
    </row>
    <row r="501" spans="37:40" x14ac:dyDescent="0.15">
      <c r="AK501" s="135"/>
      <c r="AL501" s="135"/>
      <c r="AM501" s="135"/>
      <c r="AN501" s="135"/>
    </row>
    <row r="502" spans="37:40" x14ac:dyDescent="0.15">
      <c r="AK502" s="135"/>
      <c r="AL502" s="135"/>
      <c r="AM502" s="135"/>
      <c r="AN502" s="135"/>
    </row>
    <row r="503" spans="37:40" x14ac:dyDescent="0.15">
      <c r="AK503" s="135"/>
      <c r="AL503" s="135"/>
      <c r="AM503" s="135"/>
      <c r="AN503" s="135"/>
    </row>
    <row r="504" spans="37:40" x14ac:dyDescent="0.15">
      <c r="AK504" s="135"/>
      <c r="AL504" s="135"/>
      <c r="AM504" s="135"/>
      <c r="AN504" s="135"/>
    </row>
    <row r="505" spans="37:40" x14ac:dyDescent="0.15">
      <c r="AK505" s="135"/>
      <c r="AL505" s="135"/>
      <c r="AM505" s="135"/>
      <c r="AN505" s="135"/>
    </row>
    <row r="506" spans="37:40" x14ac:dyDescent="0.15">
      <c r="AK506" s="135"/>
      <c r="AL506" s="135"/>
      <c r="AM506" s="135"/>
      <c r="AN506" s="135"/>
    </row>
    <row r="507" spans="37:40" x14ac:dyDescent="0.15">
      <c r="AK507" s="135"/>
      <c r="AL507" s="135"/>
      <c r="AM507" s="135"/>
      <c r="AN507" s="135"/>
    </row>
    <row r="508" spans="37:40" x14ac:dyDescent="0.15">
      <c r="AK508" s="135"/>
      <c r="AL508" s="135"/>
      <c r="AM508" s="135"/>
      <c r="AN508" s="135"/>
    </row>
    <row r="509" spans="37:40" x14ac:dyDescent="0.15">
      <c r="AK509" s="135"/>
      <c r="AL509" s="135"/>
      <c r="AM509" s="135"/>
      <c r="AN509" s="135"/>
    </row>
    <row r="510" spans="37:40" x14ac:dyDescent="0.15">
      <c r="AK510" s="135"/>
      <c r="AL510" s="135"/>
      <c r="AM510" s="135"/>
      <c r="AN510" s="135"/>
    </row>
    <row r="511" spans="37:40" x14ac:dyDescent="0.15">
      <c r="AK511" s="135"/>
      <c r="AL511" s="135"/>
      <c r="AM511" s="135"/>
      <c r="AN511" s="135"/>
    </row>
    <row r="512" spans="37:40" x14ac:dyDescent="0.15">
      <c r="AK512" s="135"/>
      <c r="AL512" s="135"/>
      <c r="AM512" s="135"/>
      <c r="AN512" s="135"/>
    </row>
    <row r="513" spans="37:40" x14ac:dyDescent="0.15">
      <c r="AK513" s="135"/>
      <c r="AL513" s="135"/>
      <c r="AM513" s="135"/>
      <c r="AN513" s="135"/>
    </row>
    <row r="514" spans="37:40" x14ac:dyDescent="0.15">
      <c r="AK514" s="135"/>
      <c r="AL514" s="135"/>
      <c r="AM514" s="135"/>
      <c r="AN514" s="135"/>
    </row>
    <row r="515" spans="37:40" x14ac:dyDescent="0.15">
      <c r="AK515" s="135"/>
      <c r="AL515" s="135"/>
      <c r="AM515" s="135"/>
      <c r="AN515" s="135"/>
    </row>
    <row r="516" spans="37:40" x14ac:dyDescent="0.15">
      <c r="AK516" s="135"/>
      <c r="AL516" s="135"/>
      <c r="AM516" s="135"/>
      <c r="AN516" s="135"/>
    </row>
    <row r="517" spans="37:40" x14ac:dyDescent="0.15">
      <c r="AK517" s="135"/>
      <c r="AL517" s="135"/>
      <c r="AM517" s="135"/>
      <c r="AN517" s="135"/>
    </row>
    <row r="518" spans="37:40" x14ac:dyDescent="0.15">
      <c r="AK518" s="135"/>
      <c r="AL518" s="135"/>
      <c r="AM518" s="135"/>
      <c r="AN518" s="135"/>
    </row>
    <row r="519" spans="37:40" x14ac:dyDescent="0.15">
      <c r="AK519" s="135"/>
      <c r="AL519" s="135"/>
      <c r="AM519" s="135"/>
      <c r="AN519" s="135"/>
    </row>
    <row r="520" spans="37:40" x14ac:dyDescent="0.15">
      <c r="AK520" s="135"/>
      <c r="AL520" s="135"/>
      <c r="AM520" s="135"/>
      <c r="AN520" s="135"/>
    </row>
    <row r="521" spans="37:40" x14ac:dyDescent="0.15">
      <c r="AK521" s="135"/>
      <c r="AL521" s="135"/>
      <c r="AM521" s="135"/>
      <c r="AN521" s="135"/>
    </row>
    <row r="522" spans="37:40" x14ac:dyDescent="0.15">
      <c r="AK522" s="135"/>
      <c r="AL522" s="135"/>
      <c r="AM522" s="135"/>
      <c r="AN522" s="135"/>
    </row>
    <row r="523" spans="37:40" x14ac:dyDescent="0.15">
      <c r="AK523" s="135"/>
      <c r="AL523" s="135"/>
      <c r="AM523" s="135"/>
      <c r="AN523" s="135"/>
    </row>
    <row r="524" spans="37:40" x14ac:dyDescent="0.15">
      <c r="AK524" s="135"/>
      <c r="AL524" s="135"/>
      <c r="AM524" s="135"/>
      <c r="AN524" s="135"/>
    </row>
    <row r="525" spans="37:40" x14ac:dyDescent="0.15">
      <c r="AK525" s="135"/>
      <c r="AL525" s="135"/>
      <c r="AM525" s="135"/>
      <c r="AN525" s="135"/>
    </row>
    <row r="526" spans="37:40" x14ac:dyDescent="0.15">
      <c r="AK526" s="135"/>
      <c r="AL526" s="135"/>
      <c r="AM526" s="135"/>
      <c r="AN526" s="135"/>
    </row>
    <row r="527" spans="37:40" x14ac:dyDescent="0.15">
      <c r="AK527" s="135"/>
      <c r="AL527" s="135"/>
      <c r="AM527" s="135"/>
      <c r="AN527" s="135"/>
    </row>
    <row r="528" spans="37:40" x14ac:dyDescent="0.15">
      <c r="AK528" s="135"/>
      <c r="AL528" s="135"/>
      <c r="AM528" s="135"/>
      <c r="AN528" s="135"/>
    </row>
    <row r="529" spans="37:40" x14ac:dyDescent="0.15">
      <c r="AK529" s="135"/>
      <c r="AL529" s="135"/>
      <c r="AM529" s="135"/>
      <c r="AN529" s="135"/>
    </row>
    <row r="530" spans="37:40" x14ac:dyDescent="0.15">
      <c r="AK530" s="135"/>
      <c r="AL530" s="135"/>
      <c r="AM530" s="135"/>
      <c r="AN530" s="135"/>
    </row>
    <row r="531" spans="37:40" x14ac:dyDescent="0.15">
      <c r="AK531" s="135"/>
      <c r="AL531" s="135"/>
      <c r="AM531" s="135"/>
      <c r="AN531" s="135"/>
    </row>
    <row r="532" spans="37:40" x14ac:dyDescent="0.15">
      <c r="AK532" s="135"/>
      <c r="AL532" s="135"/>
      <c r="AM532" s="135"/>
      <c r="AN532" s="135"/>
    </row>
    <row r="533" spans="37:40" x14ac:dyDescent="0.15">
      <c r="AK533" s="135"/>
      <c r="AL533" s="135"/>
      <c r="AM533" s="135"/>
      <c r="AN533" s="135"/>
    </row>
    <row r="534" spans="37:40" x14ac:dyDescent="0.15">
      <c r="AK534" s="135"/>
      <c r="AL534" s="135"/>
      <c r="AM534" s="135"/>
      <c r="AN534" s="135"/>
    </row>
    <row r="535" spans="37:40" x14ac:dyDescent="0.15">
      <c r="AK535" s="135"/>
      <c r="AL535" s="135"/>
      <c r="AM535" s="135"/>
      <c r="AN535" s="135"/>
    </row>
    <row r="536" spans="37:40" x14ac:dyDescent="0.15">
      <c r="AK536" s="135"/>
      <c r="AL536" s="135"/>
      <c r="AM536" s="135"/>
      <c r="AN536" s="135"/>
    </row>
    <row r="537" spans="37:40" x14ac:dyDescent="0.15">
      <c r="AK537" s="135"/>
      <c r="AL537" s="135"/>
      <c r="AM537" s="135"/>
      <c r="AN537" s="135"/>
    </row>
    <row r="538" spans="37:40" x14ac:dyDescent="0.15">
      <c r="AK538" s="135"/>
      <c r="AL538" s="135"/>
      <c r="AM538" s="135"/>
      <c r="AN538" s="135"/>
    </row>
    <row r="539" spans="37:40" x14ac:dyDescent="0.15">
      <c r="AK539" s="135"/>
      <c r="AL539" s="135"/>
      <c r="AM539" s="135"/>
      <c r="AN539" s="135"/>
    </row>
    <row r="540" spans="37:40" x14ac:dyDescent="0.15">
      <c r="AK540" s="135"/>
      <c r="AL540" s="135"/>
      <c r="AM540" s="135"/>
      <c r="AN540" s="135"/>
    </row>
    <row r="541" spans="37:40" x14ac:dyDescent="0.15">
      <c r="AK541" s="135"/>
      <c r="AL541" s="135"/>
      <c r="AM541" s="135"/>
      <c r="AN541" s="135"/>
    </row>
    <row r="542" spans="37:40" x14ac:dyDescent="0.15">
      <c r="AK542" s="135"/>
      <c r="AL542" s="135"/>
      <c r="AM542" s="135"/>
      <c r="AN542" s="135"/>
    </row>
    <row r="543" spans="37:40" x14ac:dyDescent="0.15">
      <c r="AK543" s="135"/>
      <c r="AL543" s="135"/>
      <c r="AM543" s="135"/>
      <c r="AN543" s="135"/>
    </row>
    <row r="544" spans="37:40" x14ac:dyDescent="0.15">
      <c r="AK544" s="135"/>
      <c r="AL544" s="135"/>
      <c r="AM544" s="135"/>
      <c r="AN544" s="135"/>
    </row>
    <row r="545" spans="37:40" x14ac:dyDescent="0.15">
      <c r="AK545" s="135"/>
      <c r="AL545" s="135"/>
      <c r="AM545" s="135"/>
      <c r="AN545" s="135"/>
    </row>
    <row r="546" spans="37:40" x14ac:dyDescent="0.15">
      <c r="AK546" s="135"/>
      <c r="AL546" s="135"/>
      <c r="AM546" s="135"/>
      <c r="AN546" s="135"/>
    </row>
    <row r="547" spans="37:40" x14ac:dyDescent="0.15">
      <c r="AK547" s="135"/>
      <c r="AL547" s="135"/>
      <c r="AM547" s="135"/>
      <c r="AN547" s="135"/>
    </row>
    <row r="548" spans="37:40" x14ac:dyDescent="0.15">
      <c r="AK548" s="135"/>
      <c r="AL548" s="135"/>
      <c r="AM548" s="135"/>
      <c r="AN548" s="135"/>
    </row>
    <row r="549" spans="37:40" x14ac:dyDescent="0.15">
      <c r="AK549" s="135"/>
      <c r="AL549" s="135"/>
      <c r="AM549" s="135"/>
      <c r="AN549" s="135"/>
    </row>
    <row r="550" spans="37:40" x14ac:dyDescent="0.15">
      <c r="AK550" s="135"/>
      <c r="AL550" s="135"/>
      <c r="AM550" s="135"/>
      <c r="AN550" s="135"/>
    </row>
    <row r="551" spans="37:40" x14ac:dyDescent="0.15">
      <c r="AK551" s="135"/>
      <c r="AL551" s="135"/>
      <c r="AM551" s="135"/>
      <c r="AN551" s="135"/>
    </row>
    <row r="552" spans="37:40" x14ac:dyDescent="0.15">
      <c r="AK552" s="135"/>
      <c r="AL552" s="135"/>
      <c r="AM552" s="135"/>
      <c r="AN552" s="135"/>
    </row>
    <row r="553" spans="37:40" x14ac:dyDescent="0.15">
      <c r="AK553" s="135"/>
      <c r="AL553" s="135"/>
      <c r="AM553" s="135"/>
      <c r="AN553" s="135"/>
    </row>
    <row r="554" spans="37:40" x14ac:dyDescent="0.15">
      <c r="AK554" s="135"/>
      <c r="AL554" s="135"/>
      <c r="AM554" s="135"/>
      <c r="AN554" s="135"/>
    </row>
    <row r="555" spans="37:40" x14ac:dyDescent="0.15">
      <c r="AK555" s="135"/>
      <c r="AL555" s="135"/>
      <c r="AM555" s="135"/>
      <c r="AN555" s="135"/>
    </row>
    <row r="556" spans="37:40" x14ac:dyDescent="0.15">
      <c r="AK556" s="135"/>
      <c r="AL556" s="135"/>
      <c r="AM556" s="135"/>
      <c r="AN556" s="135"/>
    </row>
    <row r="557" spans="37:40" x14ac:dyDescent="0.15">
      <c r="AK557" s="135"/>
      <c r="AL557" s="135"/>
      <c r="AM557" s="135"/>
      <c r="AN557" s="135"/>
    </row>
    <row r="558" spans="37:40" x14ac:dyDescent="0.15">
      <c r="AK558" s="135"/>
      <c r="AL558" s="135"/>
      <c r="AM558" s="135"/>
      <c r="AN558" s="135"/>
    </row>
    <row r="559" spans="37:40" x14ac:dyDescent="0.15">
      <c r="AK559" s="135"/>
      <c r="AL559" s="135"/>
      <c r="AM559" s="135"/>
      <c r="AN559" s="135"/>
    </row>
    <row r="560" spans="37:40" x14ac:dyDescent="0.15">
      <c r="AK560" s="135"/>
      <c r="AL560" s="135"/>
      <c r="AM560" s="135"/>
      <c r="AN560" s="135"/>
    </row>
    <row r="561" spans="37:40" x14ac:dyDescent="0.15">
      <c r="AK561" s="135"/>
      <c r="AL561" s="135"/>
      <c r="AM561" s="135"/>
      <c r="AN561" s="135"/>
    </row>
    <row r="562" spans="37:40" x14ac:dyDescent="0.15">
      <c r="AK562" s="135"/>
      <c r="AL562" s="135"/>
      <c r="AM562" s="135"/>
      <c r="AN562" s="135"/>
    </row>
    <row r="563" spans="37:40" x14ac:dyDescent="0.15">
      <c r="AK563" s="135"/>
      <c r="AL563" s="135"/>
      <c r="AM563" s="135"/>
      <c r="AN563" s="135"/>
    </row>
    <row r="564" spans="37:40" x14ac:dyDescent="0.15">
      <c r="AK564" s="135"/>
      <c r="AL564" s="135"/>
      <c r="AM564" s="135"/>
      <c r="AN564" s="135"/>
    </row>
    <row r="565" spans="37:40" x14ac:dyDescent="0.15">
      <c r="AK565" s="135"/>
      <c r="AL565" s="135"/>
      <c r="AM565" s="135"/>
      <c r="AN565" s="135"/>
    </row>
    <row r="566" spans="37:40" x14ac:dyDescent="0.15">
      <c r="AK566" s="135"/>
      <c r="AL566" s="135"/>
      <c r="AM566" s="135"/>
      <c r="AN566" s="135"/>
    </row>
    <row r="567" spans="37:40" x14ac:dyDescent="0.15">
      <c r="AK567" s="135"/>
      <c r="AL567" s="135"/>
      <c r="AM567" s="135"/>
      <c r="AN567" s="135"/>
    </row>
    <row r="568" spans="37:40" x14ac:dyDescent="0.15">
      <c r="AK568" s="135"/>
      <c r="AL568" s="135"/>
      <c r="AM568" s="135"/>
      <c r="AN568" s="135"/>
    </row>
    <row r="569" spans="37:40" x14ac:dyDescent="0.15">
      <c r="AK569" s="135"/>
      <c r="AL569" s="135"/>
      <c r="AM569" s="135"/>
      <c r="AN569" s="135"/>
    </row>
    <row r="570" spans="37:40" x14ac:dyDescent="0.15">
      <c r="AK570" s="135"/>
      <c r="AL570" s="135"/>
      <c r="AM570" s="135"/>
      <c r="AN570" s="135"/>
    </row>
    <row r="571" spans="37:40" x14ac:dyDescent="0.15">
      <c r="AK571" s="135"/>
      <c r="AL571" s="135"/>
      <c r="AM571" s="135"/>
      <c r="AN571" s="135"/>
    </row>
    <row r="572" spans="37:40" x14ac:dyDescent="0.15">
      <c r="AK572" s="135"/>
      <c r="AL572" s="135"/>
      <c r="AM572" s="135"/>
      <c r="AN572" s="135"/>
    </row>
    <row r="573" spans="37:40" x14ac:dyDescent="0.15">
      <c r="AK573" s="135"/>
      <c r="AL573" s="135"/>
      <c r="AM573" s="135"/>
      <c r="AN573" s="135"/>
    </row>
    <row r="574" spans="37:40" x14ac:dyDescent="0.15">
      <c r="AK574" s="135"/>
      <c r="AL574" s="135"/>
      <c r="AM574" s="135"/>
      <c r="AN574" s="135"/>
    </row>
    <row r="575" spans="37:40" x14ac:dyDescent="0.15">
      <c r="AK575" s="135"/>
      <c r="AL575" s="135"/>
      <c r="AM575" s="135"/>
      <c r="AN575" s="135"/>
    </row>
    <row r="576" spans="37:40" x14ac:dyDescent="0.15">
      <c r="AK576" s="135"/>
      <c r="AL576" s="135"/>
      <c r="AM576" s="135"/>
      <c r="AN576" s="135"/>
    </row>
    <row r="577" spans="37:40" x14ac:dyDescent="0.15">
      <c r="AK577" s="135"/>
      <c r="AL577" s="135"/>
      <c r="AM577" s="135"/>
      <c r="AN577" s="135"/>
    </row>
    <row r="578" spans="37:40" x14ac:dyDescent="0.15">
      <c r="AK578" s="135"/>
      <c r="AL578" s="135"/>
      <c r="AM578" s="135"/>
      <c r="AN578" s="135"/>
    </row>
    <row r="579" spans="37:40" x14ac:dyDescent="0.15">
      <c r="AK579" s="135"/>
      <c r="AL579" s="135"/>
      <c r="AM579" s="135"/>
      <c r="AN579" s="135"/>
    </row>
    <row r="580" spans="37:40" x14ac:dyDescent="0.15">
      <c r="AK580" s="135"/>
      <c r="AL580" s="135"/>
      <c r="AM580" s="135"/>
      <c r="AN580" s="135"/>
    </row>
    <row r="581" spans="37:40" x14ac:dyDescent="0.15">
      <c r="AK581" s="135"/>
      <c r="AL581" s="135"/>
      <c r="AM581" s="135"/>
      <c r="AN581" s="135"/>
    </row>
    <row r="582" spans="37:40" x14ac:dyDescent="0.15">
      <c r="AK582" s="135"/>
      <c r="AL582" s="135"/>
      <c r="AM582" s="135"/>
      <c r="AN582" s="135"/>
    </row>
    <row r="583" spans="37:40" x14ac:dyDescent="0.15">
      <c r="AK583" s="135"/>
      <c r="AL583" s="135"/>
      <c r="AM583" s="135"/>
      <c r="AN583" s="135"/>
    </row>
    <row r="584" spans="37:40" x14ac:dyDescent="0.15">
      <c r="AK584" s="135"/>
      <c r="AL584" s="135"/>
      <c r="AM584" s="135"/>
      <c r="AN584" s="135"/>
    </row>
    <row r="585" spans="37:40" x14ac:dyDescent="0.15">
      <c r="AK585" s="135"/>
      <c r="AL585" s="135"/>
      <c r="AM585" s="135"/>
      <c r="AN585" s="135"/>
    </row>
    <row r="586" spans="37:40" x14ac:dyDescent="0.15">
      <c r="AK586" s="135"/>
      <c r="AL586" s="135"/>
      <c r="AM586" s="135"/>
      <c r="AN586" s="135"/>
    </row>
    <row r="587" spans="37:40" x14ac:dyDescent="0.15">
      <c r="AK587" s="135"/>
      <c r="AL587" s="135"/>
      <c r="AM587" s="135"/>
      <c r="AN587" s="135"/>
    </row>
    <row r="588" spans="37:40" x14ac:dyDescent="0.15">
      <c r="AK588" s="135"/>
      <c r="AL588" s="135"/>
      <c r="AM588" s="135"/>
      <c r="AN588" s="135"/>
    </row>
    <row r="589" spans="37:40" x14ac:dyDescent="0.15">
      <c r="AK589" s="135"/>
      <c r="AL589" s="135"/>
      <c r="AM589" s="135"/>
      <c r="AN589" s="135"/>
    </row>
    <row r="590" spans="37:40" x14ac:dyDescent="0.15">
      <c r="AK590" s="135"/>
      <c r="AL590" s="135"/>
      <c r="AM590" s="135"/>
      <c r="AN590" s="135"/>
    </row>
    <row r="591" spans="37:40" x14ac:dyDescent="0.15">
      <c r="AK591" s="135"/>
      <c r="AL591" s="135"/>
      <c r="AM591" s="135"/>
      <c r="AN591" s="135"/>
    </row>
    <row r="592" spans="37:40" x14ac:dyDescent="0.15">
      <c r="AK592" s="135"/>
      <c r="AL592" s="135"/>
      <c r="AM592" s="135"/>
      <c r="AN592" s="135"/>
    </row>
    <row r="593" spans="37:40" x14ac:dyDescent="0.15">
      <c r="AK593" s="135"/>
      <c r="AL593" s="135"/>
      <c r="AM593" s="135"/>
      <c r="AN593" s="135"/>
    </row>
    <row r="594" spans="37:40" x14ac:dyDescent="0.15">
      <c r="AK594" s="135"/>
      <c r="AL594" s="135"/>
      <c r="AM594" s="135"/>
      <c r="AN594" s="135"/>
    </row>
    <row r="595" spans="37:40" x14ac:dyDescent="0.15">
      <c r="AK595" s="135"/>
      <c r="AL595" s="135"/>
      <c r="AM595" s="135"/>
      <c r="AN595" s="135"/>
    </row>
    <row r="596" spans="37:40" x14ac:dyDescent="0.15">
      <c r="AK596" s="135"/>
      <c r="AL596" s="135"/>
      <c r="AM596" s="135"/>
      <c r="AN596" s="135"/>
    </row>
    <row r="597" spans="37:40" x14ac:dyDescent="0.15">
      <c r="AK597" s="135"/>
      <c r="AL597" s="135"/>
      <c r="AM597" s="135"/>
      <c r="AN597" s="135"/>
    </row>
    <row r="598" spans="37:40" x14ac:dyDescent="0.15">
      <c r="AK598" s="135"/>
      <c r="AL598" s="135"/>
      <c r="AM598" s="135"/>
      <c r="AN598" s="135"/>
    </row>
    <row r="599" spans="37:40" x14ac:dyDescent="0.15">
      <c r="AK599" s="135"/>
      <c r="AL599" s="135"/>
      <c r="AM599" s="135"/>
      <c r="AN599" s="135"/>
    </row>
    <row r="600" spans="37:40" x14ac:dyDescent="0.15">
      <c r="AK600" s="135"/>
      <c r="AL600" s="135"/>
      <c r="AM600" s="135"/>
      <c r="AN600" s="135"/>
    </row>
    <row r="601" spans="37:40" x14ac:dyDescent="0.15">
      <c r="AK601" s="135"/>
      <c r="AL601" s="135"/>
      <c r="AM601" s="135"/>
      <c r="AN601" s="135"/>
    </row>
    <row r="602" spans="37:40" x14ac:dyDescent="0.15">
      <c r="AK602" s="135"/>
      <c r="AL602" s="135"/>
      <c r="AM602" s="135"/>
      <c r="AN602" s="135"/>
    </row>
    <row r="603" spans="37:40" x14ac:dyDescent="0.15">
      <c r="AK603" s="135"/>
      <c r="AL603" s="135"/>
      <c r="AM603" s="135"/>
      <c r="AN603" s="135"/>
    </row>
    <row r="604" spans="37:40" x14ac:dyDescent="0.15">
      <c r="AK604" s="135"/>
      <c r="AL604" s="135"/>
      <c r="AM604" s="135"/>
      <c r="AN604" s="135"/>
    </row>
    <row r="605" spans="37:40" x14ac:dyDescent="0.15">
      <c r="AK605" s="135"/>
      <c r="AL605" s="135"/>
      <c r="AM605" s="135"/>
      <c r="AN605" s="135"/>
    </row>
    <row r="606" spans="37:40" x14ac:dyDescent="0.15">
      <c r="AK606" s="135"/>
      <c r="AL606" s="135"/>
      <c r="AM606" s="135"/>
      <c r="AN606" s="135"/>
    </row>
    <row r="607" spans="37:40" x14ac:dyDescent="0.15">
      <c r="AK607" s="135"/>
      <c r="AL607" s="135"/>
      <c r="AM607" s="135"/>
      <c r="AN607" s="135"/>
    </row>
    <row r="608" spans="37:40" x14ac:dyDescent="0.15">
      <c r="AK608" s="135"/>
      <c r="AL608" s="135"/>
      <c r="AM608" s="135"/>
      <c r="AN608" s="135"/>
    </row>
    <row r="609" spans="37:40" x14ac:dyDescent="0.15">
      <c r="AK609" s="135"/>
      <c r="AL609" s="135"/>
      <c r="AM609" s="135"/>
      <c r="AN609" s="135"/>
    </row>
    <row r="610" spans="37:40" x14ac:dyDescent="0.15">
      <c r="AK610" s="135"/>
      <c r="AL610" s="135"/>
      <c r="AM610" s="135"/>
      <c r="AN610" s="135"/>
    </row>
    <row r="611" spans="37:40" x14ac:dyDescent="0.15">
      <c r="AK611" s="135"/>
      <c r="AL611" s="135"/>
      <c r="AM611" s="135"/>
      <c r="AN611" s="135"/>
    </row>
    <row r="612" spans="37:40" x14ac:dyDescent="0.15">
      <c r="AK612" s="135"/>
      <c r="AL612" s="135"/>
      <c r="AM612" s="135"/>
      <c r="AN612" s="135"/>
    </row>
    <row r="613" spans="37:40" x14ac:dyDescent="0.15">
      <c r="AK613" s="135"/>
      <c r="AL613" s="135"/>
      <c r="AM613" s="135"/>
      <c r="AN613" s="135"/>
    </row>
    <row r="614" spans="37:40" x14ac:dyDescent="0.15">
      <c r="AK614" s="135"/>
      <c r="AL614" s="135"/>
      <c r="AM614" s="135"/>
      <c r="AN614" s="135"/>
    </row>
    <row r="615" spans="37:40" x14ac:dyDescent="0.15">
      <c r="AK615" s="135"/>
      <c r="AL615" s="135"/>
      <c r="AM615" s="135"/>
      <c r="AN615" s="135"/>
    </row>
    <row r="616" spans="37:40" x14ac:dyDescent="0.15">
      <c r="AK616" s="135"/>
      <c r="AL616" s="135"/>
      <c r="AM616" s="135"/>
      <c r="AN616" s="135"/>
    </row>
    <row r="617" spans="37:40" x14ac:dyDescent="0.15">
      <c r="AK617" s="135"/>
      <c r="AL617" s="135"/>
      <c r="AM617" s="135"/>
      <c r="AN617" s="135"/>
    </row>
    <row r="618" spans="37:40" x14ac:dyDescent="0.15">
      <c r="AK618" s="135"/>
      <c r="AL618" s="135"/>
      <c r="AM618" s="135"/>
      <c r="AN618" s="135"/>
    </row>
    <row r="619" spans="37:40" x14ac:dyDescent="0.15">
      <c r="AK619" s="135"/>
      <c r="AL619" s="135"/>
      <c r="AM619" s="135"/>
      <c r="AN619" s="135"/>
    </row>
    <row r="620" spans="37:40" x14ac:dyDescent="0.15">
      <c r="AK620" s="135"/>
      <c r="AL620" s="135"/>
      <c r="AM620" s="135"/>
      <c r="AN620" s="135"/>
    </row>
    <row r="621" spans="37:40" x14ac:dyDescent="0.15">
      <c r="AK621" s="135"/>
      <c r="AL621" s="135"/>
      <c r="AM621" s="135"/>
      <c r="AN621" s="135"/>
    </row>
    <row r="622" spans="37:40" x14ac:dyDescent="0.15">
      <c r="AK622" s="135"/>
      <c r="AL622" s="135"/>
      <c r="AM622" s="135"/>
      <c r="AN622" s="135"/>
    </row>
    <row r="623" spans="37:40" x14ac:dyDescent="0.15">
      <c r="AK623" s="135"/>
      <c r="AL623" s="135"/>
      <c r="AM623" s="135"/>
      <c r="AN623" s="135"/>
    </row>
    <row r="624" spans="37:40" x14ac:dyDescent="0.15">
      <c r="AK624" s="135"/>
      <c r="AL624" s="135"/>
      <c r="AM624" s="135"/>
      <c r="AN624" s="135"/>
    </row>
    <row r="625" spans="37:40" x14ac:dyDescent="0.15">
      <c r="AK625" s="135"/>
      <c r="AL625" s="135"/>
      <c r="AM625" s="135"/>
      <c r="AN625" s="135"/>
    </row>
    <row r="626" spans="37:40" x14ac:dyDescent="0.15">
      <c r="AK626" s="135"/>
      <c r="AL626" s="135"/>
      <c r="AM626" s="135"/>
      <c r="AN626" s="135"/>
    </row>
    <row r="627" spans="37:40" x14ac:dyDescent="0.15">
      <c r="AK627" s="135"/>
      <c r="AL627" s="135"/>
      <c r="AM627" s="135"/>
      <c r="AN627" s="135"/>
    </row>
    <row r="628" spans="37:40" x14ac:dyDescent="0.15">
      <c r="AK628" s="135"/>
      <c r="AL628" s="135"/>
      <c r="AM628" s="135"/>
      <c r="AN628" s="135"/>
    </row>
    <row r="629" spans="37:40" x14ac:dyDescent="0.15">
      <c r="AK629" s="135"/>
      <c r="AL629" s="135"/>
      <c r="AM629" s="135"/>
      <c r="AN629" s="135"/>
    </row>
    <row r="630" spans="37:40" x14ac:dyDescent="0.15">
      <c r="AK630" s="135"/>
      <c r="AL630" s="135"/>
      <c r="AM630" s="135"/>
      <c r="AN630" s="135"/>
    </row>
    <row r="631" spans="37:40" x14ac:dyDescent="0.15">
      <c r="AK631" s="135"/>
      <c r="AL631" s="135"/>
      <c r="AM631" s="135"/>
      <c r="AN631" s="135"/>
    </row>
    <row r="632" spans="37:40" x14ac:dyDescent="0.15">
      <c r="AK632" s="135"/>
      <c r="AL632" s="135"/>
      <c r="AM632" s="135"/>
      <c r="AN632" s="135"/>
    </row>
    <row r="633" spans="37:40" x14ac:dyDescent="0.15">
      <c r="AK633" s="135"/>
      <c r="AL633" s="135"/>
      <c r="AM633" s="135"/>
      <c r="AN633" s="135"/>
    </row>
    <row r="634" spans="37:40" x14ac:dyDescent="0.15">
      <c r="AK634" s="135"/>
      <c r="AL634" s="135"/>
      <c r="AM634" s="135"/>
      <c r="AN634" s="135"/>
    </row>
    <row r="635" spans="37:40" x14ac:dyDescent="0.15">
      <c r="AK635" s="135"/>
      <c r="AL635" s="135"/>
      <c r="AM635" s="135"/>
      <c r="AN635" s="135"/>
    </row>
    <row r="636" spans="37:40" x14ac:dyDescent="0.15">
      <c r="AK636" s="135"/>
      <c r="AL636" s="135"/>
      <c r="AM636" s="135"/>
      <c r="AN636" s="135"/>
    </row>
    <row r="637" spans="37:40" x14ac:dyDescent="0.15">
      <c r="AK637" s="135"/>
      <c r="AL637" s="135"/>
      <c r="AM637" s="135"/>
      <c r="AN637" s="135"/>
    </row>
    <row r="638" spans="37:40" x14ac:dyDescent="0.15">
      <c r="AK638" s="135"/>
      <c r="AL638" s="135"/>
      <c r="AM638" s="135"/>
      <c r="AN638" s="135"/>
    </row>
    <row r="639" spans="37:40" x14ac:dyDescent="0.15">
      <c r="AK639" s="135"/>
      <c r="AL639" s="135"/>
      <c r="AM639" s="135"/>
      <c r="AN639" s="135"/>
    </row>
    <row r="640" spans="37:40" x14ac:dyDescent="0.15">
      <c r="AK640" s="135"/>
      <c r="AL640" s="135"/>
      <c r="AM640" s="135"/>
      <c r="AN640" s="135"/>
    </row>
    <row r="641" spans="37:40" x14ac:dyDescent="0.15">
      <c r="AK641" s="135"/>
      <c r="AL641" s="135"/>
      <c r="AM641" s="135"/>
      <c r="AN641" s="135"/>
    </row>
    <row r="642" spans="37:40" x14ac:dyDescent="0.15">
      <c r="AK642" s="135"/>
      <c r="AL642" s="135"/>
      <c r="AM642" s="135"/>
      <c r="AN642" s="135"/>
    </row>
    <row r="643" spans="37:40" x14ac:dyDescent="0.15">
      <c r="AK643" s="135"/>
      <c r="AL643" s="135"/>
      <c r="AM643" s="135"/>
      <c r="AN643" s="135"/>
    </row>
    <row r="644" spans="37:40" x14ac:dyDescent="0.15">
      <c r="AK644" s="135"/>
      <c r="AL644" s="135"/>
      <c r="AM644" s="135"/>
      <c r="AN644" s="135"/>
    </row>
    <row r="645" spans="37:40" x14ac:dyDescent="0.15">
      <c r="AK645" s="135"/>
      <c r="AL645" s="135"/>
      <c r="AM645" s="135"/>
      <c r="AN645" s="135"/>
    </row>
    <row r="646" spans="37:40" x14ac:dyDescent="0.15">
      <c r="AK646" s="135"/>
      <c r="AL646" s="135"/>
      <c r="AM646" s="135"/>
      <c r="AN646" s="135"/>
    </row>
    <row r="647" spans="37:40" x14ac:dyDescent="0.15">
      <c r="AK647" s="135"/>
      <c r="AL647" s="135"/>
      <c r="AM647" s="135"/>
      <c r="AN647" s="135"/>
    </row>
    <row r="648" spans="37:40" x14ac:dyDescent="0.15">
      <c r="AK648" s="135"/>
      <c r="AL648" s="135"/>
      <c r="AM648" s="135"/>
      <c r="AN648" s="135"/>
    </row>
    <row r="649" spans="37:40" x14ac:dyDescent="0.15">
      <c r="AK649" s="135"/>
      <c r="AL649" s="135"/>
      <c r="AM649" s="135"/>
      <c r="AN649" s="135"/>
    </row>
    <row r="650" spans="37:40" x14ac:dyDescent="0.15">
      <c r="AK650" s="135"/>
      <c r="AL650" s="135"/>
      <c r="AM650" s="135"/>
      <c r="AN650" s="135"/>
    </row>
    <row r="651" spans="37:40" x14ac:dyDescent="0.15">
      <c r="AK651" s="135"/>
      <c r="AL651" s="135"/>
      <c r="AM651" s="135"/>
      <c r="AN651" s="135"/>
    </row>
    <row r="652" spans="37:40" x14ac:dyDescent="0.15">
      <c r="AK652" s="135"/>
      <c r="AL652" s="135"/>
      <c r="AM652" s="135"/>
      <c r="AN652" s="135"/>
    </row>
    <row r="653" spans="37:40" x14ac:dyDescent="0.15">
      <c r="AK653" s="135"/>
      <c r="AL653" s="135"/>
      <c r="AM653" s="135"/>
      <c r="AN653" s="135"/>
    </row>
    <row r="654" spans="37:40" x14ac:dyDescent="0.15">
      <c r="AK654" s="135"/>
      <c r="AL654" s="135"/>
      <c r="AM654" s="135"/>
      <c r="AN654" s="135"/>
    </row>
    <row r="655" spans="37:40" x14ac:dyDescent="0.15">
      <c r="AK655" s="135"/>
      <c r="AL655" s="135"/>
      <c r="AM655" s="135"/>
      <c r="AN655" s="135"/>
    </row>
    <row r="656" spans="37:40" x14ac:dyDescent="0.15">
      <c r="AK656" s="135"/>
      <c r="AL656" s="135"/>
      <c r="AM656" s="135"/>
      <c r="AN656" s="135"/>
    </row>
    <row r="657" spans="37:40" x14ac:dyDescent="0.15">
      <c r="AK657" s="135"/>
      <c r="AL657" s="135"/>
      <c r="AM657" s="135"/>
      <c r="AN657" s="135"/>
    </row>
    <row r="658" spans="37:40" x14ac:dyDescent="0.15">
      <c r="AK658" s="135"/>
      <c r="AL658" s="135"/>
      <c r="AM658" s="135"/>
      <c r="AN658" s="135"/>
    </row>
    <row r="659" spans="37:40" x14ac:dyDescent="0.15">
      <c r="AK659" s="135"/>
      <c r="AL659" s="135"/>
      <c r="AM659" s="135"/>
      <c r="AN659" s="135"/>
    </row>
    <row r="660" spans="37:40" x14ac:dyDescent="0.15">
      <c r="AK660" s="135"/>
      <c r="AL660" s="135"/>
      <c r="AM660" s="135"/>
      <c r="AN660" s="135"/>
    </row>
    <row r="661" spans="37:40" x14ac:dyDescent="0.15">
      <c r="AK661" s="135"/>
      <c r="AL661" s="135"/>
      <c r="AM661" s="135"/>
      <c r="AN661" s="135"/>
    </row>
    <row r="662" spans="37:40" x14ac:dyDescent="0.15">
      <c r="AK662" s="135"/>
      <c r="AL662" s="135"/>
      <c r="AM662" s="135"/>
      <c r="AN662" s="135"/>
    </row>
    <row r="663" spans="37:40" x14ac:dyDescent="0.15">
      <c r="AK663" s="135"/>
      <c r="AL663" s="135"/>
      <c r="AM663" s="135"/>
      <c r="AN663" s="135"/>
    </row>
    <row r="664" spans="37:40" x14ac:dyDescent="0.15">
      <c r="AK664" s="135"/>
      <c r="AL664" s="135"/>
      <c r="AM664" s="135"/>
      <c r="AN664" s="135"/>
    </row>
    <row r="665" spans="37:40" x14ac:dyDescent="0.15">
      <c r="AK665" s="135"/>
      <c r="AL665" s="135"/>
      <c r="AM665" s="135"/>
      <c r="AN665" s="135"/>
    </row>
    <row r="666" spans="37:40" x14ac:dyDescent="0.15">
      <c r="AK666" s="135"/>
      <c r="AL666" s="135"/>
      <c r="AM666" s="135"/>
      <c r="AN666" s="135"/>
    </row>
    <row r="667" spans="37:40" x14ac:dyDescent="0.15">
      <c r="AK667" s="135"/>
      <c r="AL667" s="135"/>
      <c r="AM667" s="135"/>
      <c r="AN667" s="135"/>
    </row>
    <row r="668" spans="37:40" x14ac:dyDescent="0.15">
      <c r="AK668" s="135"/>
      <c r="AL668" s="135"/>
      <c r="AM668" s="135"/>
      <c r="AN668" s="135"/>
    </row>
    <row r="669" spans="37:40" x14ac:dyDescent="0.15">
      <c r="AK669" s="135"/>
      <c r="AL669" s="135"/>
      <c r="AM669" s="135"/>
      <c r="AN669" s="135"/>
    </row>
    <row r="670" spans="37:40" x14ac:dyDescent="0.15">
      <c r="AK670" s="135"/>
      <c r="AL670" s="135"/>
      <c r="AM670" s="135"/>
      <c r="AN670" s="135"/>
    </row>
    <row r="671" spans="37:40" x14ac:dyDescent="0.15">
      <c r="AK671" s="135"/>
      <c r="AL671" s="135"/>
      <c r="AM671" s="135"/>
      <c r="AN671" s="135"/>
    </row>
    <row r="672" spans="37:40" x14ac:dyDescent="0.15">
      <c r="AK672" s="135"/>
      <c r="AL672" s="135"/>
      <c r="AM672" s="135"/>
      <c r="AN672" s="135"/>
    </row>
    <row r="673" spans="37:40" x14ac:dyDescent="0.15">
      <c r="AK673" s="135"/>
      <c r="AL673" s="135"/>
      <c r="AM673" s="135"/>
      <c r="AN673" s="135"/>
    </row>
    <row r="674" spans="37:40" x14ac:dyDescent="0.15">
      <c r="AK674" s="135"/>
      <c r="AL674" s="135"/>
      <c r="AM674" s="135"/>
      <c r="AN674" s="135"/>
    </row>
    <row r="675" spans="37:40" x14ac:dyDescent="0.15">
      <c r="AK675" s="135"/>
      <c r="AL675" s="135"/>
      <c r="AM675" s="135"/>
      <c r="AN675" s="135"/>
    </row>
    <row r="676" spans="37:40" x14ac:dyDescent="0.15">
      <c r="AK676" s="135"/>
      <c r="AL676" s="135"/>
      <c r="AM676" s="135"/>
      <c r="AN676" s="135"/>
    </row>
    <row r="677" spans="37:40" x14ac:dyDescent="0.15">
      <c r="AK677" s="135"/>
      <c r="AL677" s="135"/>
      <c r="AM677" s="135"/>
      <c r="AN677" s="135"/>
    </row>
    <row r="678" spans="37:40" x14ac:dyDescent="0.15">
      <c r="AK678" s="135"/>
      <c r="AL678" s="135"/>
      <c r="AM678" s="135"/>
      <c r="AN678" s="135"/>
    </row>
    <row r="679" spans="37:40" x14ac:dyDescent="0.15">
      <c r="AK679" s="135"/>
      <c r="AL679" s="135"/>
      <c r="AM679" s="135"/>
      <c r="AN679" s="135"/>
    </row>
    <row r="680" spans="37:40" x14ac:dyDescent="0.15">
      <c r="AK680" s="135"/>
      <c r="AL680" s="135"/>
      <c r="AM680" s="135"/>
      <c r="AN680" s="135"/>
    </row>
    <row r="681" spans="37:40" x14ac:dyDescent="0.15">
      <c r="AK681" s="135"/>
      <c r="AL681" s="135"/>
      <c r="AM681" s="135"/>
      <c r="AN681" s="135"/>
    </row>
    <row r="682" spans="37:40" x14ac:dyDescent="0.15">
      <c r="AK682" s="135"/>
      <c r="AL682" s="135"/>
      <c r="AM682" s="135"/>
      <c r="AN682" s="135"/>
    </row>
    <row r="683" spans="37:40" x14ac:dyDescent="0.15">
      <c r="AK683" s="135"/>
      <c r="AL683" s="135"/>
      <c r="AM683" s="135"/>
      <c r="AN683" s="135"/>
    </row>
    <row r="684" spans="37:40" x14ac:dyDescent="0.15">
      <c r="AK684" s="135"/>
      <c r="AL684" s="135"/>
      <c r="AM684" s="135"/>
      <c r="AN684" s="135"/>
    </row>
    <row r="685" spans="37:40" x14ac:dyDescent="0.15">
      <c r="AK685" s="135"/>
      <c r="AL685" s="135"/>
      <c r="AM685" s="135"/>
      <c r="AN685" s="135"/>
    </row>
    <row r="686" spans="37:40" x14ac:dyDescent="0.15">
      <c r="AK686" s="135"/>
      <c r="AL686" s="135"/>
      <c r="AM686" s="135"/>
      <c r="AN686" s="135"/>
    </row>
    <row r="687" spans="37:40" x14ac:dyDescent="0.15">
      <c r="AK687" s="135"/>
      <c r="AL687" s="135"/>
      <c r="AM687" s="135"/>
      <c r="AN687" s="135"/>
    </row>
    <row r="688" spans="37:40" x14ac:dyDescent="0.15">
      <c r="AK688" s="135"/>
      <c r="AL688" s="135"/>
      <c r="AM688" s="135"/>
      <c r="AN688" s="135"/>
    </row>
    <row r="689" spans="37:40" x14ac:dyDescent="0.15">
      <c r="AK689" s="135"/>
      <c r="AL689" s="135"/>
      <c r="AM689" s="135"/>
      <c r="AN689" s="135"/>
    </row>
    <row r="690" spans="37:40" x14ac:dyDescent="0.15">
      <c r="AK690" s="135"/>
      <c r="AL690" s="135"/>
      <c r="AM690" s="135"/>
      <c r="AN690" s="135"/>
    </row>
    <row r="691" spans="37:40" x14ac:dyDescent="0.15">
      <c r="AK691" s="135"/>
      <c r="AL691" s="135"/>
      <c r="AM691" s="135"/>
      <c r="AN691" s="135"/>
    </row>
    <row r="692" spans="37:40" x14ac:dyDescent="0.15">
      <c r="AK692" s="135"/>
      <c r="AL692" s="135"/>
      <c r="AM692" s="135"/>
      <c r="AN692" s="135"/>
    </row>
    <row r="693" spans="37:40" x14ac:dyDescent="0.15">
      <c r="AK693" s="135"/>
      <c r="AL693" s="135"/>
      <c r="AM693" s="135"/>
      <c r="AN693" s="135"/>
    </row>
    <row r="694" spans="37:40" x14ac:dyDescent="0.15">
      <c r="AK694" s="135"/>
      <c r="AL694" s="135"/>
      <c r="AM694" s="135"/>
      <c r="AN694" s="135"/>
    </row>
    <row r="695" spans="37:40" x14ac:dyDescent="0.15">
      <c r="AK695" s="135"/>
      <c r="AL695" s="135"/>
      <c r="AM695" s="135"/>
      <c r="AN695" s="135"/>
    </row>
    <row r="696" spans="37:40" x14ac:dyDescent="0.15">
      <c r="AK696" s="135"/>
      <c r="AL696" s="135"/>
      <c r="AM696" s="135"/>
      <c r="AN696" s="135"/>
    </row>
    <row r="697" spans="37:40" x14ac:dyDescent="0.15">
      <c r="AK697" s="135"/>
      <c r="AL697" s="135"/>
      <c r="AM697" s="135"/>
      <c r="AN697" s="135"/>
    </row>
    <row r="698" spans="37:40" x14ac:dyDescent="0.15">
      <c r="AK698" s="135"/>
      <c r="AL698" s="135"/>
      <c r="AM698" s="135"/>
      <c r="AN698" s="135"/>
    </row>
    <row r="699" spans="37:40" x14ac:dyDescent="0.15">
      <c r="AK699" s="135"/>
      <c r="AL699" s="135"/>
      <c r="AM699" s="135"/>
      <c r="AN699" s="135"/>
    </row>
    <row r="700" spans="37:40" x14ac:dyDescent="0.15">
      <c r="AK700" s="135"/>
      <c r="AL700" s="135"/>
      <c r="AM700" s="135"/>
      <c r="AN700" s="135"/>
    </row>
    <row r="701" spans="37:40" x14ac:dyDescent="0.15">
      <c r="AK701" s="135"/>
      <c r="AL701" s="135"/>
      <c r="AM701" s="135"/>
      <c r="AN701" s="135"/>
    </row>
    <row r="702" spans="37:40" x14ac:dyDescent="0.15">
      <c r="AK702" s="135"/>
      <c r="AL702" s="135"/>
      <c r="AM702" s="135"/>
      <c r="AN702" s="135"/>
    </row>
    <row r="703" spans="37:40" x14ac:dyDescent="0.15">
      <c r="AK703" s="135"/>
      <c r="AL703" s="135"/>
      <c r="AM703" s="135"/>
      <c r="AN703" s="135"/>
    </row>
    <row r="704" spans="37:40" x14ac:dyDescent="0.15">
      <c r="AK704" s="135"/>
      <c r="AL704" s="135"/>
      <c r="AM704" s="135"/>
      <c r="AN704" s="135"/>
    </row>
    <row r="705" spans="37:40" x14ac:dyDescent="0.15">
      <c r="AK705" s="135"/>
      <c r="AL705" s="135"/>
      <c r="AM705" s="135"/>
      <c r="AN705" s="135"/>
    </row>
    <row r="706" spans="37:40" x14ac:dyDescent="0.15">
      <c r="AK706" s="135"/>
      <c r="AL706" s="135"/>
      <c r="AM706" s="135"/>
      <c r="AN706" s="135"/>
    </row>
    <row r="707" spans="37:40" x14ac:dyDescent="0.15">
      <c r="AK707" s="135"/>
      <c r="AL707" s="135"/>
      <c r="AM707" s="135"/>
      <c r="AN707" s="135"/>
    </row>
    <row r="708" spans="37:40" x14ac:dyDescent="0.15">
      <c r="AK708" s="135"/>
      <c r="AL708" s="135"/>
      <c r="AM708" s="135"/>
      <c r="AN708" s="135"/>
    </row>
    <row r="709" spans="37:40" x14ac:dyDescent="0.15">
      <c r="AK709" s="135"/>
      <c r="AL709" s="135"/>
      <c r="AM709" s="135"/>
      <c r="AN709" s="135"/>
    </row>
    <row r="710" spans="37:40" x14ac:dyDescent="0.15">
      <c r="AK710" s="135"/>
      <c r="AL710" s="135"/>
      <c r="AM710" s="135"/>
      <c r="AN710" s="135"/>
    </row>
    <row r="711" spans="37:40" x14ac:dyDescent="0.15">
      <c r="AK711" s="135"/>
      <c r="AL711" s="135"/>
      <c r="AM711" s="135"/>
      <c r="AN711" s="135"/>
    </row>
    <row r="712" spans="37:40" x14ac:dyDescent="0.15">
      <c r="AK712" s="135"/>
      <c r="AL712" s="135"/>
      <c r="AM712" s="135"/>
      <c r="AN712" s="135"/>
    </row>
    <row r="713" spans="37:40" x14ac:dyDescent="0.15">
      <c r="AK713" s="135"/>
      <c r="AL713" s="135"/>
      <c r="AM713" s="135"/>
      <c r="AN713" s="135"/>
    </row>
    <row r="714" spans="37:40" x14ac:dyDescent="0.15">
      <c r="AK714" s="135"/>
      <c r="AL714" s="135"/>
      <c r="AM714" s="135"/>
      <c r="AN714" s="135"/>
    </row>
    <row r="715" spans="37:40" x14ac:dyDescent="0.15">
      <c r="AK715" s="135"/>
      <c r="AL715" s="135"/>
      <c r="AM715" s="135"/>
      <c r="AN715" s="135"/>
    </row>
    <row r="716" spans="37:40" x14ac:dyDescent="0.15">
      <c r="AK716" s="135"/>
      <c r="AL716" s="135"/>
      <c r="AM716" s="135"/>
      <c r="AN716" s="135"/>
    </row>
    <row r="717" spans="37:40" x14ac:dyDescent="0.15">
      <c r="AK717" s="135"/>
      <c r="AL717" s="135"/>
      <c r="AM717" s="135"/>
      <c r="AN717" s="135"/>
    </row>
    <row r="718" spans="37:40" x14ac:dyDescent="0.15">
      <c r="AK718" s="135"/>
      <c r="AL718" s="135"/>
      <c r="AM718" s="135"/>
      <c r="AN718" s="135"/>
    </row>
    <row r="719" spans="37:40" x14ac:dyDescent="0.15">
      <c r="AK719" s="135"/>
      <c r="AL719" s="135"/>
      <c r="AM719" s="135"/>
      <c r="AN719" s="135"/>
    </row>
    <row r="720" spans="37:40" x14ac:dyDescent="0.15">
      <c r="AK720" s="135"/>
      <c r="AL720" s="135"/>
      <c r="AM720" s="135"/>
      <c r="AN720" s="135"/>
    </row>
    <row r="721" spans="37:40" x14ac:dyDescent="0.15">
      <c r="AK721" s="135"/>
      <c r="AL721" s="135"/>
      <c r="AM721" s="135"/>
      <c r="AN721" s="135"/>
    </row>
    <row r="722" spans="37:40" x14ac:dyDescent="0.15">
      <c r="AK722" s="135"/>
      <c r="AL722" s="135"/>
      <c r="AM722" s="135"/>
      <c r="AN722" s="135"/>
    </row>
    <row r="723" spans="37:40" x14ac:dyDescent="0.15">
      <c r="AK723" s="135"/>
      <c r="AL723" s="135"/>
      <c r="AM723" s="135"/>
      <c r="AN723" s="135"/>
    </row>
    <row r="724" spans="37:40" x14ac:dyDescent="0.15">
      <c r="AK724" s="135"/>
      <c r="AL724" s="135"/>
      <c r="AM724" s="135"/>
      <c r="AN724" s="135"/>
    </row>
    <row r="725" spans="37:40" x14ac:dyDescent="0.15">
      <c r="AK725" s="135"/>
      <c r="AL725" s="135"/>
      <c r="AM725" s="135"/>
      <c r="AN725" s="135"/>
    </row>
    <row r="726" spans="37:40" x14ac:dyDescent="0.15">
      <c r="AK726" s="135"/>
      <c r="AL726" s="135"/>
      <c r="AM726" s="135"/>
      <c r="AN726" s="135"/>
    </row>
    <row r="727" spans="37:40" x14ac:dyDescent="0.15">
      <c r="AK727" s="135"/>
      <c r="AL727" s="135"/>
      <c r="AM727" s="135"/>
      <c r="AN727" s="135"/>
    </row>
    <row r="728" spans="37:40" x14ac:dyDescent="0.15">
      <c r="AK728" s="135"/>
      <c r="AL728" s="135"/>
      <c r="AM728" s="135"/>
      <c r="AN728" s="135"/>
    </row>
    <row r="729" spans="37:40" x14ac:dyDescent="0.15">
      <c r="AK729" s="135"/>
      <c r="AL729" s="135"/>
      <c r="AM729" s="135"/>
      <c r="AN729" s="135"/>
    </row>
    <row r="730" spans="37:40" x14ac:dyDescent="0.15">
      <c r="AK730" s="135"/>
      <c r="AL730" s="135"/>
      <c r="AM730" s="135"/>
      <c r="AN730" s="135"/>
    </row>
    <row r="731" spans="37:40" x14ac:dyDescent="0.15">
      <c r="AK731" s="135"/>
      <c r="AL731" s="135"/>
      <c r="AM731" s="135"/>
      <c r="AN731" s="135"/>
    </row>
    <row r="732" spans="37:40" x14ac:dyDescent="0.15">
      <c r="AK732" s="135"/>
      <c r="AL732" s="135"/>
      <c r="AM732" s="135"/>
      <c r="AN732" s="135"/>
    </row>
    <row r="733" spans="37:40" x14ac:dyDescent="0.15">
      <c r="AK733" s="135"/>
      <c r="AL733" s="135"/>
      <c r="AM733" s="135"/>
      <c r="AN733" s="135"/>
    </row>
    <row r="734" spans="37:40" x14ac:dyDescent="0.15">
      <c r="AK734" s="135"/>
      <c r="AL734" s="135"/>
      <c r="AM734" s="135"/>
      <c r="AN734" s="135"/>
    </row>
    <row r="735" spans="37:40" x14ac:dyDescent="0.15">
      <c r="AK735" s="135"/>
      <c r="AL735" s="135"/>
      <c r="AM735" s="135"/>
      <c r="AN735" s="135"/>
    </row>
    <row r="736" spans="37:40" x14ac:dyDescent="0.15">
      <c r="AK736" s="135"/>
      <c r="AL736" s="135"/>
      <c r="AM736" s="135"/>
      <c r="AN736" s="135"/>
    </row>
    <row r="737" spans="37:40" x14ac:dyDescent="0.15">
      <c r="AK737" s="135"/>
      <c r="AL737" s="135"/>
      <c r="AM737" s="135"/>
      <c r="AN737" s="135"/>
    </row>
    <row r="738" spans="37:40" x14ac:dyDescent="0.15">
      <c r="AK738" s="135"/>
      <c r="AL738" s="135"/>
      <c r="AM738" s="135"/>
      <c r="AN738" s="135"/>
    </row>
    <row r="739" spans="37:40" x14ac:dyDescent="0.15">
      <c r="AK739" s="135"/>
      <c r="AL739" s="135"/>
      <c r="AM739" s="135"/>
      <c r="AN739" s="135"/>
    </row>
    <row r="740" spans="37:40" x14ac:dyDescent="0.15">
      <c r="AK740" s="135"/>
      <c r="AL740" s="135"/>
      <c r="AM740" s="135"/>
      <c r="AN740" s="135"/>
    </row>
    <row r="741" spans="37:40" x14ac:dyDescent="0.15">
      <c r="AK741" s="135"/>
      <c r="AL741" s="135"/>
      <c r="AM741" s="135"/>
      <c r="AN741" s="135"/>
    </row>
    <row r="742" spans="37:40" x14ac:dyDescent="0.15">
      <c r="AK742" s="135"/>
      <c r="AL742" s="135"/>
      <c r="AM742" s="135"/>
      <c r="AN742" s="135"/>
    </row>
    <row r="743" spans="37:40" x14ac:dyDescent="0.15">
      <c r="AK743" s="135"/>
      <c r="AL743" s="135"/>
      <c r="AM743" s="135"/>
      <c r="AN743" s="135"/>
    </row>
    <row r="744" spans="37:40" x14ac:dyDescent="0.15">
      <c r="AK744" s="135"/>
      <c r="AL744" s="135"/>
      <c r="AM744" s="135"/>
      <c r="AN744" s="135"/>
    </row>
    <row r="745" spans="37:40" x14ac:dyDescent="0.15">
      <c r="AK745" s="135"/>
      <c r="AL745" s="135"/>
      <c r="AM745" s="135"/>
      <c r="AN745" s="135"/>
    </row>
    <row r="746" spans="37:40" x14ac:dyDescent="0.15">
      <c r="AK746" s="135"/>
      <c r="AL746" s="135"/>
      <c r="AM746" s="135"/>
      <c r="AN746" s="135"/>
    </row>
    <row r="747" spans="37:40" x14ac:dyDescent="0.15">
      <c r="AK747" s="135"/>
      <c r="AL747" s="135"/>
      <c r="AM747" s="135"/>
      <c r="AN747" s="135"/>
    </row>
    <row r="748" spans="37:40" x14ac:dyDescent="0.15">
      <c r="AK748" s="135"/>
      <c r="AL748" s="135"/>
      <c r="AM748" s="135"/>
      <c r="AN748" s="135"/>
    </row>
    <row r="749" spans="37:40" x14ac:dyDescent="0.15">
      <c r="AK749" s="135"/>
      <c r="AL749" s="135"/>
      <c r="AM749" s="135"/>
      <c r="AN749" s="135"/>
    </row>
    <row r="750" spans="37:40" x14ac:dyDescent="0.15">
      <c r="AK750" s="135"/>
      <c r="AL750" s="135"/>
      <c r="AM750" s="135"/>
      <c r="AN750" s="135"/>
    </row>
    <row r="751" spans="37:40" x14ac:dyDescent="0.15">
      <c r="AK751" s="135"/>
      <c r="AL751" s="135"/>
      <c r="AM751" s="135"/>
      <c r="AN751" s="135"/>
    </row>
    <row r="752" spans="37:40" x14ac:dyDescent="0.15">
      <c r="AK752" s="135"/>
      <c r="AL752" s="135"/>
      <c r="AM752" s="135"/>
      <c r="AN752" s="135"/>
    </row>
    <row r="753" spans="37:40" x14ac:dyDescent="0.15">
      <c r="AK753" s="135"/>
      <c r="AL753" s="135"/>
      <c r="AM753" s="135"/>
      <c r="AN753" s="135"/>
    </row>
    <row r="754" spans="37:40" x14ac:dyDescent="0.15">
      <c r="AK754" s="135"/>
      <c r="AL754" s="135"/>
      <c r="AM754" s="135"/>
      <c r="AN754" s="135"/>
    </row>
    <row r="755" spans="37:40" x14ac:dyDescent="0.15">
      <c r="AK755" s="135"/>
      <c r="AL755" s="135"/>
      <c r="AM755" s="135"/>
      <c r="AN755" s="135"/>
    </row>
    <row r="756" spans="37:40" x14ac:dyDescent="0.15">
      <c r="AK756" s="135"/>
      <c r="AL756" s="135"/>
      <c r="AM756" s="135"/>
      <c r="AN756" s="135"/>
    </row>
    <row r="757" spans="37:40" x14ac:dyDescent="0.15">
      <c r="AK757" s="135"/>
      <c r="AL757" s="135"/>
      <c r="AM757" s="135"/>
      <c r="AN757" s="135"/>
    </row>
    <row r="758" spans="37:40" x14ac:dyDescent="0.15">
      <c r="AK758" s="135"/>
      <c r="AL758" s="135"/>
      <c r="AM758" s="135"/>
      <c r="AN758" s="135"/>
    </row>
    <row r="759" spans="37:40" x14ac:dyDescent="0.15">
      <c r="AK759" s="135"/>
      <c r="AL759" s="135"/>
      <c r="AM759" s="135"/>
      <c r="AN759" s="135"/>
    </row>
    <row r="760" spans="37:40" x14ac:dyDescent="0.15">
      <c r="AK760" s="135"/>
      <c r="AL760" s="135"/>
      <c r="AM760" s="135"/>
      <c r="AN760" s="135"/>
    </row>
    <row r="761" spans="37:40" x14ac:dyDescent="0.15">
      <c r="AK761" s="135"/>
      <c r="AL761" s="135"/>
      <c r="AM761" s="135"/>
      <c r="AN761" s="135"/>
    </row>
    <row r="762" spans="37:40" x14ac:dyDescent="0.15">
      <c r="AK762" s="135"/>
      <c r="AL762" s="135"/>
      <c r="AM762" s="135"/>
      <c r="AN762" s="135"/>
    </row>
    <row r="763" spans="37:40" x14ac:dyDescent="0.15">
      <c r="AK763" s="135"/>
      <c r="AL763" s="135"/>
      <c r="AM763" s="135"/>
      <c r="AN763" s="135"/>
    </row>
    <row r="764" spans="37:40" x14ac:dyDescent="0.15">
      <c r="AK764" s="135"/>
      <c r="AL764" s="135"/>
      <c r="AM764" s="135"/>
      <c r="AN764" s="135"/>
    </row>
    <row r="765" spans="37:40" x14ac:dyDescent="0.15">
      <c r="AK765" s="135"/>
      <c r="AL765" s="135"/>
      <c r="AM765" s="135"/>
      <c r="AN765" s="135"/>
    </row>
    <row r="766" spans="37:40" x14ac:dyDescent="0.15">
      <c r="AK766" s="135"/>
      <c r="AL766" s="135"/>
      <c r="AM766" s="135"/>
      <c r="AN766" s="135"/>
    </row>
    <row r="767" spans="37:40" x14ac:dyDescent="0.15">
      <c r="AK767" s="135"/>
      <c r="AL767" s="135"/>
      <c r="AM767" s="135"/>
      <c r="AN767" s="135"/>
    </row>
    <row r="768" spans="37:40" x14ac:dyDescent="0.15">
      <c r="AK768" s="135"/>
      <c r="AL768" s="135"/>
      <c r="AM768" s="135"/>
      <c r="AN768" s="135"/>
    </row>
    <row r="769" spans="37:40" x14ac:dyDescent="0.15">
      <c r="AK769" s="135"/>
      <c r="AL769" s="135"/>
      <c r="AM769" s="135"/>
      <c r="AN769" s="135"/>
    </row>
    <row r="770" spans="37:40" x14ac:dyDescent="0.15">
      <c r="AK770" s="135"/>
      <c r="AL770" s="135"/>
      <c r="AM770" s="135"/>
      <c r="AN770" s="135"/>
    </row>
    <row r="771" spans="37:40" x14ac:dyDescent="0.15">
      <c r="AK771" s="135"/>
      <c r="AL771" s="135"/>
      <c r="AM771" s="135"/>
      <c r="AN771" s="135"/>
    </row>
    <row r="772" spans="37:40" x14ac:dyDescent="0.15">
      <c r="AK772" s="135"/>
      <c r="AL772" s="135"/>
      <c r="AM772" s="135"/>
      <c r="AN772" s="135"/>
    </row>
    <row r="773" spans="37:40" x14ac:dyDescent="0.15">
      <c r="AK773" s="135"/>
      <c r="AL773" s="135"/>
      <c r="AM773" s="135"/>
      <c r="AN773" s="135"/>
    </row>
    <row r="774" spans="37:40" x14ac:dyDescent="0.15">
      <c r="AK774" s="135"/>
      <c r="AL774" s="135"/>
      <c r="AM774" s="135"/>
      <c r="AN774" s="135"/>
    </row>
    <row r="775" spans="37:40" x14ac:dyDescent="0.15">
      <c r="AK775" s="135"/>
      <c r="AL775" s="135"/>
      <c r="AM775" s="135"/>
      <c r="AN775" s="135"/>
    </row>
    <row r="776" spans="37:40" x14ac:dyDescent="0.15">
      <c r="AK776" s="135"/>
      <c r="AL776" s="135"/>
      <c r="AM776" s="135"/>
      <c r="AN776" s="135"/>
    </row>
    <row r="777" spans="37:40" x14ac:dyDescent="0.15">
      <c r="AK777" s="135"/>
      <c r="AL777" s="135"/>
      <c r="AM777" s="135"/>
      <c r="AN777" s="135"/>
    </row>
    <row r="778" spans="37:40" x14ac:dyDescent="0.15">
      <c r="AK778" s="135"/>
      <c r="AL778" s="135"/>
      <c r="AM778" s="135"/>
      <c r="AN778" s="135"/>
    </row>
    <row r="779" spans="37:40" x14ac:dyDescent="0.15">
      <c r="AK779" s="135"/>
      <c r="AL779" s="135"/>
      <c r="AM779" s="135"/>
      <c r="AN779" s="135"/>
    </row>
    <row r="780" spans="37:40" x14ac:dyDescent="0.15">
      <c r="AK780" s="135"/>
      <c r="AL780" s="135"/>
      <c r="AM780" s="135"/>
      <c r="AN780" s="135"/>
    </row>
    <row r="781" spans="37:40" x14ac:dyDescent="0.15">
      <c r="AK781" s="135"/>
      <c r="AL781" s="135"/>
      <c r="AM781" s="135"/>
      <c r="AN781" s="135"/>
    </row>
    <row r="782" spans="37:40" x14ac:dyDescent="0.15">
      <c r="AK782" s="135"/>
      <c r="AL782" s="135"/>
      <c r="AM782" s="135"/>
      <c r="AN782" s="135"/>
    </row>
    <row r="783" spans="37:40" x14ac:dyDescent="0.15">
      <c r="AK783" s="135"/>
      <c r="AL783" s="135"/>
      <c r="AM783" s="135"/>
      <c r="AN783" s="135"/>
    </row>
    <row r="784" spans="37:40" x14ac:dyDescent="0.15">
      <c r="AK784" s="135"/>
      <c r="AL784" s="135"/>
      <c r="AM784" s="135"/>
      <c r="AN784" s="135"/>
    </row>
    <row r="785" spans="37:40" x14ac:dyDescent="0.15">
      <c r="AK785" s="135"/>
      <c r="AL785" s="135"/>
      <c r="AM785" s="135"/>
      <c r="AN785" s="135"/>
    </row>
    <row r="786" spans="37:40" x14ac:dyDescent="0.15">
      <c r="AK786" s="135"/>
      <c r="AL786" s="135"/>
      <c r="AM786" s="135"/>
      <c r="AN786" s="135"/>
    </row>
    <row r="787" spans="37:40" x14ac:dyDescent="0.15">
      <c r="AK787" s="135"/>
      <c r="AL787" s="135"/>
      <c r="AM787" s="135"/>
      <c r="AN787" s="135"/>
    </row>
    <row r="788" spans="37:40" x14ac:dyDescent="0.15">
      <c r="AK788" s="135"/>
      <c r="AL788" s="135"/>
      <c r="AM788" s="135"/>
      <c r="AN788" s="135"/>
    </row>
    <row r="789" spans="37:40" x14ac:dyDescent="0.15">
      <c r="AK789" s="135"/>
      <c r="AL789" s="135"/>
      <c r="AM789" s="135"/>
      <c r="AN789" s="135"/>
    </row>
    <row r="790" spans="37:40" x14ac:dyDescent="0.15">
      <c r="AK790" s="135"/>
      <c r="AL790" s="135"/>
      <c r="AM790" s="135"/>
      <c r="AN790" s="135"/>
    </row>
    <row r="791" spans="37:40" x14ac:dyDescent="0.15">
      <c r="AK791" s="135"/>
      <c r="AL791" s="135"/>
      <c r="AM791" s="135"/>
      <c r="AN791" s="135"/>
    </row>
    <row r="792" spans="37:40" x14ac:dyDescent="0.15">
      <c r="AK792" s="135"/>
      <c r="AL792" s="135"/>
      <c r="AM792" s="135"/>
      <c r="AN792" s="135"/>
    </row>
    <row r="793" spans="37:40" x14ac:dyDescent="0.15">
      <c r="AK793" s="135"/>
      <c r="AL793" s="135"/>
      <c r="AM793" s="135"/>
      <c r="AN793" s="135"/>
    </row>
    <row r="794" spans="37:40" x14ac:dyDescent="0.15">
      <c r="AK794" s="135"/>
      <c r="AL794" s="135"/>
      <c r="AM794" s="135"/>
      <c r="AN794" s="135"/>
    </row>
    <row r="795" spans="37:40" x14ac:dyDescent="0.15">
      <c r="AK795" s="135"/>
      <c r="AL795" s="135"/>
      <c r="AM795" s="135"/>
      <c r="AN795" s="135"/>
    </row>
    <row r="796" spans="37:40" x14ac:dyDescent="0.15">
      <c r="AK796" s="135"/>
      <c r="AL796" s="135"/>
      <c r="AM796" s="135"/>
      <c r="AN796" s="135"/>
    </row>
    <row r="797" spans="37:40" x14ac:dyDescent="0.15">
      <c r="AK797" s="135"/>
      <c r="AL797" s="135"/>
      <c r="AM797" s="135"/>
      <c r="AN797" s="135"/>
    </row>
    <row r="798" spans="37:40" x14ac:dyDescent="0.15">
      <c r="AK798" s="135"/>
      <c r="AL798" s="135"/>
      <c r="AM798" s="135"/>
      <c r="AN798" s="135"/>
    </row>
    <row r="799" spans="37:40" x14ac:dyDescent="0.15">
      <c r="AK799" s="135"/>
      <c r="AL799" s="135"/>
      <c r="AM799" s="135"/>
      <c r="AN799" s="135"/>
    </row>
    <row r="800" spans="37:40" x14ac:dyDescent="0.15">
      <c r="AK800" s="135"/>
      <c r="AL800" s="135"/>
      <c r="AM800" s="135"/>
      <c r="AN800" s="135"/>
    </row>
    <row r="801" spans="37:40" x14ac:dyDescent="0.15">
      <c r="AK801" s="135"/>
      <c r="AL801" s="135"/>
      <c r="AM801" s="135"/>
      <c r="AN801" s="135"/>
    </row>
    <row r="802" spans="37:40" x14ac:dyDescent="0.15">
      <c r="AK802" s="135"/>
      <c r="AL802" s="135"/>
      <c r="AM802" s="135"/>
      <c r="AN802" s="135"/>
    </row>
    <row r="803" spans="37:40" x14ac:dyDescent="0.15">
      <c r="AK803" s="135"/>
      <c r="AL803" s="135"/>
      <c r="AM803" s="135"/>
      <c r="AN803" s="135"/>
    </row>
    <row r="804" spans="37:40" x14ac:dyDescent="0.15">
      <c r="AK804" s="135"/>
      <c r="AL804" s="135"/>
      <c r="AM804" s="135"/>
      <c r="AN804" s="135"/>
    </row>
    <row r="805" spans="37:40" x14ac:dyDescent="0.15">
      <c r="AK805" s="135"/>
      <c r="AL805" s="135"/>
      <c r="AM805" s="135"/>
      <c r="AN805" s="135"/>
    </row>
    <row r="806" spans="37:40" x14ac:dyDescent="0.15">
      <c r="AK806" s="135"/>
      <c r="AL806" s="135"/>
      <c r="AM806" s="135"/>
      <c r="AN806" s="135"/>
    </row>
    <row r="807" spans="37:40" x14ac:dyDescent="0.15">
      <c r="AK807" s="135"/>
      <c r="AL807" s="135"/>
      <c r="AM807" s="135"/>
      <c r="AN807" s="135"/>
    </row>
    <row r="808" spans="37:40" x14ac:dyDescent="0.15">
      <c r="AK808" s="135"/>
      <c r="AL808" s="135"/>
      <c r="AM808" s="135"/>
      <c r="AN808" s="135"/>
    </row>
    <row r="809" spans="37:40" x14ac:dyDescent="0.15">
      <c r="AK809" s="135"/>
      <c r="AL809" s="135"/>
      <c r="AM809" s="135"/>
      <c r="AN809" s="135"/>
    </row>
    <row r="810" spans="37:40" x14ac:dyDescent="0.15">
      <c r="AK810" s="135"/>
      <c r="AL810" s="135"/>
      <c r="AM810" s="135"/>
      <c r="AN810" s="135"/>
    </row>
    <row r="811" spans="37:40" x14ac:dyDescent="0.15">
      <c r="AK811" s="135"/>
      <c r="AL811" s="135"/>
      <c r="AM811" s="135"/>
      <c r="AN811" s="135"/>
    </row>
    <row r="812" spans="37:40" x14ac:dyDescent="0.15">
      <c r="AK812" s="135"/>
      <c r="AL812" s="135"/>
      <c r="AM812" s="135"/>
      <c r="AN812" s="135"/>
    </row>
    <row r="813" spans="37:40" x14ac:dyDescent="0.15">
      <c r="AK813" s="135"/>
      <c r="AL813" s="135"/>
      <c r="AM813" s="135"/>
      <c r="AN813" s="135"/>
    </row>
    <row r="814" spans="37:40" x14ac:dyDescent="0.15">
      <c r="AK814" s="135"/>
      <c r="AL814" s="135"/>
      <c r="AM814" s="135"/>
      <c r="AN814" s="135"/>
    </row>
    <row r="815" spans="37:40" x14ac:dyDescent="0.15">
      <c r="AK815" s="135"/>
      <c r="AL815" s="135"/>
      <c r="AM815" s="135"/>
      <c r="AN815" s="135"/>
    </row>
    <row r="816" spans="37:40" x14ac:dyDescent="0.15">
      <c r="AK816" s="135"/>
      <c r="AL816" s="135"/>
      <c r="AM816" s="135"/>
      <c r="AN816" s="135"/>
    </row>
    <row r="817" spans="37:40" x14ac:dyDescent="0.15">
      <c r="AK817" s="135"/>
      <c r="AL817" s="135"/>
      <c r="AM817" s="135"/>
      <c r="AN817" s="135"/>
    </row>
    <row r="818" spans="37:40" x14ac:dyDescent="0.15">
      <c r="AK818" s="135"/>
      <c r="AL818" s="135"/>
      <c r="AM818" s="135"/>
      <c r="AN818" s="135"/>
    </row>
    <row r="819" spans="37:40" x14ac:dyDescent="0.15">
      <c r="AK819" s="135"/>
      <c r="AL819" s="135"/>
      <c r="AM819" s="135"/>
      <c r="AN819" s="135"/>
    </row>
    <row r="820" spans="37:40" x14ac:dyDescent="0.15">
      <c r="AK820" s="135"/>
      <c r="AL820" s="135"/>
      <c r="AM820" s="135"/>
      <c r="AN820" s="135"/>
    </row>
    <row r="821" spans="37:40" x14ac:dyDescent="0.15">
      <c r="AK821" s="135"/>
      <c r="AL821" s="135"/>
      <c r="AM821" s="135"/>
      <c r="AN821" s="135"/>
    </row>
    <row r="822" spans="37:40" x14ac:dyDescent="0.15">
      <c r="AK822" s="135"/>
      <c r="AL822" s="135"/>
      <c r="AM822" s="135"/>
      <c r="AN822" s="135"/>
    </row>
    <row r="823" spans="37:40" x14ac:dyDescent="0.15">
      <c r="AK823" s="135"/>
      <c r="AL823" s="135"/>
      <c r="AM823" s="135"/>
      <c r="AN823" s="135"/>
    </row>
    <row r="824" spans="37:40" x14ac:dyDescent="0.15">
      <c r="AK824" s="135"/>
      <c r="AL824" s="135"/>
      <c r="AM824" s="135"/>
      <c r="AN824" s="135"/>
    </row>
    <row r="825" spans="37:40" x14ac:dyDescent="0.15">
      <c r="AK825" s="135"/>
      <c r="AL825" s="135"/>
      <c r="AM825" s="135"/>
      <c r="AN825" s="135"/>
    </row>
    <row r="826" spans="37:40" x14ac:dyDescent="0.15">
      <c r="AK826" s="135"/>
      <c r="AL826" s="135"/>
      <c r="AM826" s="135"/>
      <c r="AN826" s="135"/>
    </row>
    <row r="827" spans="37:40" x14ac:dyDescent="0.15">
      <c r="AK827" s="135"/>
      <c r="AL827" s="135"/>
      <c r="AM827" s="135"/>
      <c r="AN827" s="135"/>
    </row>
    <row r="828" spans="37:40" x14ac:dyDescent="0.15">
      <c r="AK828" s="135"/>
      <c r="AL828" s="135"/>
      <c r="AM828" s="135"/>
      <c r="AN828" s="135"/>
    </row>
    <row r="829" spans="37:40" x14ac:dyDescent="0.15">
      <c r="AK829" s="135"/>
      <c r="AL829" s="135"/>
      <c r="AM829" s="135"/>
      <c r="AN829" s="135"/>
    </row>
    <row r="830" spans="37:40" x14ac:dyDescent="0.15">
      <c r="AK830" s="135"/>
      <c r="AL830" s="135"/>
      <c r="AM830" s="135"/>
      <c r="AN830" s="135"/>
    </row>
    <row r="831" spans="37:40" x14ac:dyDescent="0.15">
      <c r="AK831" s="135"/>
      <c r="AL831" s="135"/>
      <c r="AM831" s="135"/>
      <c r="AN831" s="135"/>
    </row>
    <row r="832" spans="37:40" x14ac:dyDescent="0.15">
      <c r="AK832" s="135"/>
      <c r="AL832" s="135"/>
      <c r="AM832" s="135"/>
      <c r="AN832" s="135"/>
    </row>
    <row r="833" spans="37:40" x14ac:dyDescent="0.15">
      <c r="AK833" s="135"/>
      <c r="AL833" s="135"/>
      <c r="AM833" s="135"/>
      <c r="AN833" s="135"/>
    </row>
    <row r="834" spans="37:40" x14ac:dyDescent="0.15">
      <c r="AK834" s="135"/>
      <c r="AL834" s="135"/>
      <c r="AM834" s="135"/>
      <c r="AN834" s="135"/>
    </row>
    <row r="835" spans="37:40" x14ac:dyDescent="0.15">
      <c r="AK835" s="135"/>
      <c r="AL835" s="135"/>
      <c r="AM835" s="135"/>
      <c r="AN835" s="135"/>
    </row>
    <row r="836" spans="37:40" x14ac:dyDescent="0.15">
      <c r="AK836" s="135"/>
      <c r="AL836" s="135"/>
      <c r="AM836" s="135"/>
      <c r="AN836" s="135"/>
    </row>
    <row r="837" spans="37:40" x14ac:dyDescent="0.15">
      <c r="AK837" s="135"/>
      <c r="AL837" s="135"/>
      <c r="AM837" s="135"/>
      <c r="AN837" s="135"/>
    </row>
    <row r="838" spans="37:40" x14ac:dyDescent="0.15">
      <c r="AK838" s="135"/>
      <c r="AL838" s="135"/>
      <c r="AM838" s="135"/>
      <c r="AN838" s="135"/>
    </row>
    <row r="839" spans="37:40" x14ac:dyDescent="0.15">
      <c r="AK839" s="135"/>
      <c r="AL839" s="135"/>
      <c r="AM839" s="135"/>
      <c r="AN839" s="135"/>
    </row>
    <row r="840" spans="37:40" x14ac:dyDescent="0.15">
      <c r="AK840" s="135"/>
      <c r="AL840" s="135"/>
      <c r="AM840" s="135"/>
      <c r="AN840" s="135"/>
    </row>
    <row r="841" spans="37:40" x14ac:dyDescent="0.15">
      <c r="AK841" s="135"/>
      <c r="AL841" s="135"/>
      <c r="AM841" s="135"/>
      <c r="AN841" s="135"/>
    </row>
    <row r="842" spans="37:40" x14ac:dyDescent="0.15">
      <c r="AK842" s="135"/>
      <c r="AL842" s="135"/>
      <c r="AM842" s="135"/>
      <c r="AN842" s="135"/>
    </row>
    <row r="843" spans="37:40" x14ac:dyDescent="0.15">
      <c r="AK843" s="135"/>
      <c r="AL843" s="135"/>
      <c r="AM843" s="135"/>
      <c r="AN843" s="135"/>
    </row>
    <row r="844" spans="37:40" x14ac:dyDescent="0.15">
      <c r="AK844" s="135"/>
      <c r="AL844" s="135"/>
      <c r="AM844" s="135"/>
      <c r="AN844" s="135"/>
    </row>
    <row r="845" spans="37:40" x14ac:dyDescent="0.15">
      <c r="AK845" s="135"/>
      <c r="AL845" s="135"/>
      <c r="AM845" s="135"/>
      <c r="AN845" s="135"/>
    </row>
    <row r="846" spans="37:40" x14ac:dyDescent="0.15">
      <c r="AK846" s="135"/>
      <c r="AL846" s="135"/>
      <c r="AM846" s="135"/>
      <c r="AN846" s="135"/>
    </row>
    <row r="847" spans="37:40" x14ac:dyDescent="0.15">
      <c r="AK847" s="135"/>
      <c r="AL847" s="135"/>
      <c r="AM847" s="135"/>
      <c r="AN847" s="135"/>
    </row>
    <row r="848" spans="37:40" x14ac:dyDescent="0.15">
      <c r="AK848" s="135"/>
      <c r="AL848" s="135"/>
      <c r="AM848" s="135"/>
      <c r="AN848" s="135"/>
    </row>
    <row r="849" spans="37:40" x14ac:dyDescent="0.15">
      <c r="AK849" s="135"/>
      <c r="AL849" s="135"/>
      <c r="AM849" s="135"/>
      <c r="AN849" s="135"/>
    </row>
    <row r="850" spans="37:40" x14ac:dyDescent="0.15">
      <c r="AK850" s="135"/>
      <c r="AL850" s="135"/>
      <c r="AM850" s="135"/>
      <c r="AN850" s="135"/>
    </row>
    <row r="851" spans="37:40" x14ac:dyDescent="0.15">
      <c r="AK851" s="135"/>
      <c r="AL851" s="135"/>
      <c r="AM851" s="135"/>
      <c r="AN851" s="135"/>
    </row>
    <row r="852" spans="37:40" x14ac:dyDescent="0.15">
      <c r="AK852" s="135"/>
      <c r="AL852" s="135"/>
      <c r="AM852" s="135"/>
      <c r="AN852" s="135"/>
    </row>
    <row r="853" spans="37:40" x14ac:dyDescent="0.15">
      <c r="AK853" s="135"/>
      <c r="AL853" s="135"/>
      <c r="AM853" s="135"/>
      <c r="AN853" s="135"/>
    </row>
    <row r="854" spans="37:40" x14ac:dyDescent="0.15">
      <c r="AK854" s="135"/>
      <c r="AL854" s="135"/>
      <c r="AM854" s="135"/>
      <c r="AN854" s="135"/>
    </row>
    <row r="855" spans="37:40" x14ac:dyDescent="0.15">
      <c r="AK855" s="135"/>
      <c r="AL855" s="135"/>
      <c r="AM855" s="135"/>
      <c r="AN855" s="135"/>
    </row>
    <row r="856" spans="37:40" x14ac:dyDescent="0.15">
      <c r="AK856" s="135"/>
      <c r="AL856" s="135"/>
      <c r="AM856" s="135"/>
      <c r="AN856" s="135"/>
    </row>
    <row r="857" spans="37:40" x14ac:dyDescent="0.15">
      <c r="AK857" s="135"/>
      <c r="AL857" s="135"/>
      <c r="AM857" s="135"/>
      <c r="AN857" s="135"/>
    </row>
    <row r="858" spans="37:40" x14ac:dyDescent="0.15">
      <c r="AK858" s="135"/>
      <c r="AL858" s="135"/>
      <c r="AM858" s="135"/>
      <c r="AN858" s="135"/>
    </row>
    <row r="859" spans="37:40" x14ac:dyDescent="0.15">
      <c r="AK859" s="135"/>
      <c r="AL859" s="135"/>
      <c r="AM859" s="135"/>
      <c r="AN859" s="135"/>
    </row>
    <row r="860" spans="37:40" x14ac:dyDescent="0.15">
      <c r="AK860" s="135"/>
      <c r="AL860" s="135"/>
      <c r="AM860" s="135"/>
      <c r="AN860" s="135"/>
    </row>
    <row r="861" spans="37:40" x14ac:dyDescent="0.15">
      <c r="AK861" s="135"/>
      <c r="AL861" s="135"/>
      <c r="AM861" s="135"/>
      <c r="AN861" s="135"/>
    </row>
    <row r="862" spans="37:40" x14ac:dyDescent="0.15">
      <c r="AK862" s="135"/>
      <c r="AL862" s="135"/>
      <c r="AM862" s="135"/>
      <c r="AN862" s="135"/>
    </row>
    <row r="863" spans="37:40" x14ac:dyDescent="0.15">
      <c r="AK863" s="135"/>
      <c r="AL863" s="135"/>
      <c r="AM863" s="135"/>
      <c r="AN863" s="135"/>
    </row>
    <row r="864" spans="37:40" x14ac:dyDescent="0.15">
      <c r="AK864" s="135"/>
      <c r="AL864" s="135"/>
      <c r="AM864" s="135"/>
      <c r="AN864" s="135"/>
    </row>
    <row r="865" spans="37:40" x14ac:dyDescent="0.15">
      <c r="AK865" s="135"/>
      <c r="AL865" s="135"/>
      <c r="AM865" s="135"/>
      <c r="AN865" s="135"/>
    </row>
    <row r="866" spans="37:40" x14ac:dyDescent="0.15">
      <c r="AK866" s="135"/>
      <c r="AL866" s="135"/>
      <c r="AM866" s="135"/>
      <c r="AN866" s="135"/>
    </row>
    <row r="867" spans="37:40" x14ac:dyDescent="0.15">
      <c r="AK867" s="135"/>
      <c r="AL867" s="135"/>
      <c r="AM867" s="135"/>
      <c r="AN867" s="135"/>
    </row>
    <row r="868" spans="37:40" x14ac:dyDescent="0.15">
      <c r="AK868" s="135"/>
      <c r="AL868" s="135"/>
      <c r="AM868" s="135"/>
      <c r="AN868" s="135"/>
    </row>
    <row r="869" spans="37:40" x14ac:dyDescent="0.15">
      <c r="AK869" s="135"/>
      <c r="AL869" s="135"/>
      <c r="AM869" s="135"/>
      <c r="AN869" s="135"/>
    </row>
    <row r="870" spans="37:40" x14ac:dyDescent="0.15">
      <c r="AK870" s="135"/>
      <c r="AL870" s="135"/>
      <c r="AM870" s="135"/>
      <c r="AN870" s="135"/>
    </row>
    <row r="871" spans="37:40" x14ac:dyDescent="0.15">
      <c r="AK871" s="135"/>
      <c r="AL871" s="135"/>
      <c r="AM871" s="135"/>
      <c r="AN871" s="135"/>
    </row>
    <row r="872" spans="37:40" x14ac:dyDescent="0.15">
      <c r="AK872" s="135"/>
      <c r="AL872" s="135"/>
      <c r="AM872" s="135"/>
      <c r="AN872" s="135"/>
    </row>
    <row r="873" spans="37:40" x14ac:dyDescent="0.15">
      <c r="AK873" s="135"/>
      <c r="AL873" s="135"/>
      <c r="AM873" s="135"/>
      <c r="AN873" s="135"/>
    </row>
    <row r="874" spans="37:40" x14ac:dyDescent="0.15">
      <c r="AK874" s="135"/>
      <c r="AL874" s="135"/>
      <c r="AM874" s="135"/>
      <c r="AN874" s="135"/>
    </row>
    <row r="875" spans="37:40" x14ac:dyDescent="0.15">
      <c r="AK875" s="135"/>
      <c r="AL875" s="135"/>
      <c r="AM875" s="135"/>
      <c r="AN875" s="135"/>
    </row>
    <row r="876" spans="37:40" x14ac:dyDescent="0.15">
      <c r="AK876" s="135"/>
      <c r="AL876" s="135"/>
      <c r="AM876" s="135"/>
      <c r="AN876" s="135"/>
    </row>
    <row r="877" spans="37:40" x14ac:dyDescent="0.15">
      <c r="AK877" s="135"/>
      <c r="AL877" s="135"/>
      <c r="AM877" s="135"/>
      <c r="AN877" s="135"/>
    </row>
    <row r="878" spans="37:40" x14ac:dyDescent="0.15">
      <c r="AK878" s="135"/>
      <c r="AL878" s="135"/>
      <c r="AM878" s="135"/>
      <c r="AN878" s="135"/>
    </row>
    <row r="879" spans="37:40" x14ac:dyDescent="0.15">
      <c r="AK879" s="135"/>
      <c r="AL879" s="135"/>
      <c r="AM879" s="135"/>
      <c r="AN879" s="135"/>
    </row>
    <row r="880" spans="37:40" x14ac:dyDescent="0.15">
      <c r="AK880" s="135"/>
      <c r="AL880" s="135"/>
      <c r="AM880" s="135"/>
      <c r="AN880" s="135"/>
    </row>
    <row r="881" spans="37:40" x14ac:dyDescent="0.15">
      <c r="AK881" s="135"/>
      <c r="AL881" s="135"/>
      <c r="AM881" s="135"/>
      <c r="AN881" s="135"/>
    </row>
    <row r="882" spans="37:40" x14ac:dyDescent="0.15">
      <c r="AK882" s="135"/>
      <c r="AL882" s="135"/>
      <c r="AM882" s="135"/>
      <c r="AN882" s="135"/>
    </row>
    <row r="883" spans="37:40" x14ac:dyDescent="0.15">
      <c r="AK883" s="135"/>
      <c r="AL883" s="135"/>
      <c r="AM883" s="135"/>
      <c r="AN883" s="135"/>
    </row>
    <row r="884" spans="37:40" x14ac:dyDescent="0.15">
      <c r="AK884" s="135"/>
      <c r="AL884" s="135"/>
      <c r="AM884" s="135"/>
      <c r="AN884" s="135"/>
    </row>
    <row r="885" spans="37:40" x14ac:dyDescent="0.15">
      <c r="AK885" s="135"/>
      <c r="AL885" s="135"/>
      <c r="AM885" s="135"/>
      <c r="AN885" s="135"/>
    </row>
    <row r="886" spans="37:40" x14ac:dyDescent="0.15">
      <c r="AK886" s="135"/>
      <c r="AL886" s="135"/>
      <c r="AM886" s="135"/>
      <c r="AN886" s="135"/>
    </row>
    <row r="887" spans="37:40" x14ac:dyDescent="0.15">
      <c r="AK887" s="135"/>
      <c r="AL887" s="135"/>
      <c r="AM887" s="135"/>
      <c r="AN887" s="135"/>
    </row>
    <row r="888" spans="37:40" x14ac:dyDescent="0.15">
      <c r="AK888" s="135"/>
      <c r="AL888" s="135"/>
      <c r="AM888" s="135"/>
      <c r="AN888" s="135"/>
    </row>
    <row r="889" spans="37:40" x14ac:dyDescent="0.15">
      <c r="AK889" s="135"/>
      <c r="AL889" s="135"/>
      <c r="AM889" s="135"/>
      <c r="AN889" s="135"/>
    </row>
    <row r="890" spans="37:40" x14ac:dyDescent="0.15">
      <c r="AK890" s="135"/>
      <c r="AL890" s="135"/>
      <c r="AM890" s="135"/>
      <c r="AN890" s="135"/>
    </row>
    <row r="891" spans="37:40" x14ac:dyDescent="0.15">
      <c r="AK891" s="135"/>
      <c r="AL891" s="135"/>
      <c r="AM891" s="135"/>
      <c r="AN891" s="135"/>
    </row>
    <row r="892" spans="37:40" x14ac:dyDescent="0.15">
      <c r="AK892" s="135"/>
      <c r="AL892" s="135"/>
      <c r="AM892" s="135"/>
      <c r="AN892" s="135"/>
    </row>
    <row r="893" spans="37:40" x14ac:dyDescent="0.15">
      <c r="AK893" s="135"/>
      <c r="AL893" s="135"/>
      <c r="AM893" s="135"/>
      <c r="AN893" s="135"/>
    </row>
    <row r="894" spans="37:40" x14ac:dyDescent="0.15">
      <c r="AK894" s="135"/>
      <c r="AL894" s="135"/>
      <c r="AM894" s="135"/>
      <c r="AN894" s="135"/>
    </row>
    <row r="895" spans="37:40" x14ac:dyDescent="0.15">
      <c r="AK895" s="135"/>
      <c r="AL895" s="135"/>
      <c r="AM895" s="135"/>
      <c r="AN895" s="135"/>
    </row>
    <row r="896" spans="37:40" x14ac:dyDescent="0.15">
      <c r="AK896" s="135"/>
      <c r="AL896" s="135"/>
      <c r="AM896" s="135"/>
      <c r="AN896" s="135"/>
    </row>
    <row r="897" spans="37:40" x14ac:dyDescent="0.15">
      <c r="AK897" s="135"/>
      <c r="AL897" s="135"/>
      <c r="AM897" s="135"/>
      <c r="AN897" s="135"/>
    </row>
    <row r="898" spans="37:40" x14ac:dyDescent="0.15">
      <c r="AK898" s="135"/>
      <c r="AL898" s="135"/>
      <c r="AM898" s="135"/>
      <c r="AN898" s="135"/>
    </row>
    <row r="899" spans="37:40" x14ac:dyDescent="0.15">
      <c r="AK899" s="135"/>
      <c r="AL899" s="135"/>
      <c r="AM899" s="135"/>
      <c r="AN899" s="135"/>
    </row>
    <row r="900" spans="37:40" x14ac:dyDescent="0.15">
      <c r="AK900" s="135"/>
      <c r="AL900" s="135"/>
      <c r="AM900" s="135"/>
      <c r="AN900" s="135"/>
    </row>
    <row r="901" spans="37:40" x14ac:dyDescent="0.15">
      <c r="AK901" s="135"/>
      <c r="AL901" s="135"/>
      <c r="AM901" s="135"/>
      <c r="AN901" s="135"/>
    </row>
    <row r="902" spans="37:40" x14ac:dyDescent="0.15">
      <c r="AK902" s="135"/>
      <c r="AL902" s="135"/>
      <c r="AM902" s="135"/>
      <c r="AN902" s="135"/>
    </row>
    <row r="903" spans="37:40" x14ac:dyDescent="0.15">
      <c r="AK903" s="135"/>
      <c r="AL903" s="135"/>
      <c r="AM903" s="135"/>
      <c r="AN903" s="135"/>
    </row>
    <row r="904" spans="37:40" x14ac:dyDescent="0.15">
      <c r="AK904" s="135"/>
      <c r="AL904" s="135"/>
      <c r="AM904" s="135"/>
      <c r="AN904" s="135"/>
    </row>
    <row r="905" spans="37:40" x14ac:dyDescent="0.15">
      <c r="AK905" s="135"/>
      <c r="AL905" s="135"/>
      <c r="AM905" s="135"/>
      <c r="AN905" s="135"/>
    </row>
    <row r="906" spans="37:40" x14ac:dyDescent="0.15">
      <c r="AK906" s="135"/>
      <c r="AL906" s="135"/>
      <c r="AM906" s="135"/>
      <c r="AN906" s="135"/>
    </row>
    <row r="907" spans="37:40" x14ac:dyDescent="0.15">
      <c r="AK907" s="135"/>
      <c r="AL907" s="135"/>
      <c r="AM907" s="135"/>
      <c r="AN907" s="135"/>
    </row>
    <row r="908" spans="37:40" x14ac:dyDescent="0.15">
      <c r="AK908" s="135"/>
      <c r="AL908" s="135"/>
      <c r="AM908" s="135"/>
      <c r="AN908" s="135"/>
    </row>
    <row r="909" spans="37:40" x14ac:dyDescent="0.15">
      <c r="AK909" s="135"/>
      <c r="AL909" s="135"/>
      <c r="AM909" s="135"/>
      <c r="AN909" s="135"/>
    </row>
    <row r="910" spans="37:40" x14ac:dyDescent="0.15">
      <c r="AK910" s="135"/>
      <c r="AL910" s="135"/>
      <c r="AM910" s="135"/>
      <c r="AN910" s="135"/>
    </row>
    <row r="911" spans="37:40" x14ac:dyDescent="0.15">
      <c r="AK911" s="135"/>
      <c r="AL911" s="135"/>
      <c r="AM911" s="135"/>
      <c r="AN911" s="135"/>
    </row>
    <row r="912" spans="37:40" x14ac:dyDescent="0.15">
      <c r="AK912" s="135"/>
      <c r="AL912" s="135"/>
      <c r="AM912" s="135"/>
      <c r="AN912" s="135"/>
    </row>
    <row r="913" spans="37:40" x14ac:dyDescent="0.15">
      <c r="AK913" s="135"/>
      <c r="AL913" s="135"/>
      <c r="AM913" s="135"/>
      <c r="AN913" s="135"/>
    </row>
    <row r="914" spans="37:40" x14ac:dyDescent="0.15">
      <c r="AK914" s="135"/>
      <c r="AL914" s="135"/>
      <c r="AM914" s="135"/>
      <c r="AN914" s="135"/>
    </row>
    <row r="915" spans="37:40" x14ac:dyDescent="0.15">
      <c r="AK915" s="135"/>
      <c r="AL915" s="135"/>
      <c r="AM915" s="135"/>
      <c r="AN915" s="135"/>
    </row>
    <row r="916" spans="37:40" x14ac:dyDescent="0.15">
      <c r="AK916" s="135"/>
      <c r="AL916" s="135"/>
      <c r="AM916" s="135"/>
      <c r="AN916" s="135"/>
    </row>
    <row r="917" spans="37:40" x14ac:dyDescent="0.15">
      <c r="AK917" s="135"/>
      <c r="AL917" s="135"/>
      <c r="AM917" s="135"/>
      <c r="AN917" s="135"/>
    </row>
    <row r="918" spans="37:40" x14ac:dyDescent="0.15">
      <c r="AK918" s="135"/>
      <c r="AL918" s="135"/>
      <c r="AM918" s="135"/>
      <c r="AN918" s="135"/>
    </row>
    <row r="919" spans="37:40" x14ac:dyDescent="0.15">
      <c r="AK919" s="135"/>
      <c r="AL919" s="135"/>
      <c r="AM919" s="135"/>
      <c r="AN919" s="135"/>
    </row>
    <row r="920" spans="37:40" x14ac:dyDescent="0.15">
      <c r="AK920" s="135"/>
      <c r="AL920" s="135"/>
      <c r="AM920" s="135"/>
      <c r="AN920" s="135"/>
    </row>
    <row r="921" spans="37:40" x14ac:dyDescent="0.15">
      <c r="AK921" s="135"/>
      <c r="AL921" s="135"/>
      <c r="AM921" s="135"/>
      <c r="AN921" s="135"/>
    </row>
    <row r="922" spans="37:40" x14ac:dyDescent="0.15">
      <c r="AK922" s="135"/>
      <c r="AL922" s="135"/>
      <c r="AM922" s="135"/>
      <c r="AN922" s="135"/>
    </row>
    <row r="923" spans="37:40" x14ac:dyDescent="0.15">
      <c r="AK923" s="135"/>
      <c r="AL923" s="135"/>
      <c r="AM923" s="135"/>
      <c r="AN923" s="135"/>
    </row>
    <row r="924" spans="37:40" x14ac:dyDescent="0.15">
      <c r="AK924" s="135"/>
      <c r="AL924" s="135"/>
      <c r="AM924" s="135"/>
      <c r="AN924" s="135"/>
    </row>
    <row r="925" spans="37:40" x14ac:dyDescent="0.15">
      <c r="AK925" s="135"/>
      <c r="AL925" s="135"/>
      <c r="AM925" s="135"/>
      <c r="AN925" s="135"/>
    </row>
    <row r="926" spans="37:40" x14ac:dyDescent="0.15">
      <c r="AK926" s="135"/>
      <c r="AL926" s="135"/>
      <c r="AM926" s="135"/>
      <c r="AN926" s="135"/>
    </row>
    <row r="927" spans="37:40" x14ac:dyDescent="0.15">
      <c r="AK927" s="135"/>
      <c r="AL927" s="135"/>
      <c r="AM927" s="135"/>
      <c r="AN927" s="135"/>
    </row>
    <row r="928" spans="37:40" x14ac:dyDescent="0.15">
      <c r="AK928" s="135"/>
      <c r="AL928" s="135"/>
      <c r="AM928" s="135"/>
      <c r="AN928" s="135"/>
    </row>
    <row r="929" spans="37:40" x14ac:dyDescent="0.15">
      <c r="AK929" s="135"/>
      <c r="AL929" s="135"/>
      <c r="AM929" s="135"/>
      <c r="AN929" s="135"/>
    </row>
    <row r="930" spans="37:40" x14ac:dyDescent="0.15">
      <c r="AK930" s="135"/>
      <c r="AL930" s="135"/>
      <c r="AM930" s="135"/>
      <c r="AN930" s="135"/>
    </row>
    <row r="931" spans="37:40" x14ac:dyDescent="0.15">
      <c r="AK931" s="135"/>
      <c r="AL931" s="135"/>
      <c r="AM931" s="135"/>
      <c r="AN931" s="135"/>
    </row>
    <row r="932" spans="37:40" x14ac:dyDescent="0.15">
      <c r="AK932" s="135"/>
      <c r="AL932" s="135"/>
      <c r="AM932" s="135"/>
      <c r="AN932" s="135"/>
    </row>
    <row r="933" spans="37:40" x14ac:dyDescent="0.15">
      <c r="AK933" s="135"/>
      <c r="AL933" s="135"/>
      <c r="AM933" s="135"/>
      <c r="AN933" s="135"/>
    </row>
    <row r="934" spans="37:40" x14ac:dyDescent="0.15">
      <c r="AK934" s="135"/>
      <c r="AL934" s="135"/>
      <c r="AM934" s="135"/>
      <c r="AN934" s="135"/>
    </row>
    <row r="935" spans="37:40" x14ac:dyDescent="0.15">
      <c r="AK935" s="135"/>
      <c r="AL935" s="135"/>
      <c r="AM935" s="135"/>
      <c r="AN935" s="135"/>
    </row>
    <row r="936" spans="37:40" x14ac:dyDescent="0.15">
      <c r="AK936" s="135"/>
      <c r="AL936" s="135"/>
      <c r="AM936" s="135"/>
      <c r="AN936" s="135"/>
    </row>
    <row r="937" spans="37:40" x14ac:dyDescent="0.15">
      <c r="AK937" s="135"/>
      <c r="AL937" s="135"/>
      <c r="AM937" s="135"/>
      <c r="AN937" s="135"/>
    </row>
    <row r="938" spans="37:40" x14ac:dyDescent="0.15">
      <c r="AK938" s="135"/>
      <c r="AL938" s="135"/>
      <c r="AM938" s="135"/>
      <c r="AN938" s="135"/>
    </row>
    <row r="939" spans="37:40" x14ac:dyDescent="0.15">
      <c r="AK939" s="135"/>
      <c r="AL939" s="135"/>
      <c r="AM939" s="135"/>
      <c r="AN939" s="135"/>
    </row>
    <row r="940" spans="37:40" x14ac:dyDescent="0.15">
      <c r="AK940" s="135"/>
      <c r="AL940" s="135"/>
      <c r="AM940" s="135"/>
      <c r="AN940" s="135"/>
    </row>
    <row r="941" spans="37:40" x14ac:dyDescent="0.15">
      <c r="AK941" s="135"/>
      <c r="AL941" s="135"/>
      <c r="AM941" s="135"/>
      <c r="AN941" s="135"/>
    </row>
    <row r="942" spans="37:40" x14ac:dyDescent="0.15">
      <c r="AK942" s="135"/>
      <c r="AL942" s="135"/>
      <c r="AM942" s="135"/>
      <c r="AN942" s="135"/>
    </row>
    <row r="943" spans="37:40" x14ac:dyDescent="0.15">
      <c r="AK943" s="135"/>
      <c r="AL943" s="135"/>
      <c r="AM943" s="135"/>
      <c r="AN943" s="135"/>
    </row>
    <row r="944" spans="37:40" x14ac:dyDescent="0.15">
      <c r="AK944" s="135"/>
      <c r="AL944" s="135"/>
      <c r="AM944" s="135"/>
      <c r="AN944" s="135"/>
    </row>
    <row r="945" spans="37:40" x14ac:dyDescent="0.15">
      <c r="AK945" s="135"/>
      <c r="AL945" s="135"/>
      <c r="AM945" s="135"/>
      <c r="AN945" s="135"/>
    </row>
    <row r="946" spans="37:40" x14ac:dyDescent="0.15">
      <c r="AK946" s="135"/>
      <c r="AL946" s="135"/>
      <c r="AM946" s="135"/>
      <c r="AN946" s="135"/>
    </row>
    <row r="947" spans="37:40" x14ac:dyDescent="0.15">
      <c r="AK947" s="135"/>
      <c r="AL947" s="135"/>
      <c r="AM947" s="135"/>
      <c r="AN947" s="135"/>
    </row>
    <row r="948" spans="37:40" x14ac:dyDescent="0.15">
      <c r="AK948" s="135"/>
      <c r="AL948" s="135"/>
      <c r="AM948" s="135"/>
      <c r="AN948" s="135"/>
    </row>
    <row r="949" spans="37:40" x14ac:dyDescent="0.15">
      <c r="AK949" s="135"/>
      <c r="AL949" s="135"/>
      <c r="AM949" s="135"/>
      <c r="AN949" s="135"/>
    </row>
    <row r="950" spans="37:40" x14ac:dyDescent="0.15">
      <c r="AK950" s="135"/>
      <c r="AL950" s="135"/>
      <c r="AM950" s="135"/>
      <c r="AN950" s="135"/>
    </row>
    <row r="951" spans="37:40" x14ac:dyDescent="0.15">
      <c r="AK951" s="135"/>
      <c r="AL951" s="135"/>
      <c r="AM951" s="135"/>
      <c r="AN951" s="135"/>
    </row>
    <row r="952" spans="37:40" x14ac:dyDescent="0.15">
      <c r="AK952" s="135"/>
      <c r="AL952" s="135"/>
      <c r="AM952" s="135"/>
      <c r="AN952" s="135"/>
    </row>
    <row r="953" spans="37:40" x14ac:dyDescent="0.15">
      <c r="AK953" s="135"/>
      <c r="AL953" s="135"/>
      <c r="AM953" s="135"/>
      <c r="AN953" s="135"/>
    </row>
    <row r="954" spans="37:40" x14ac:dyDescent="0.15">
      <c r="AK954" s="135"/>
      <c r="AL954" s="135"/>
      <c r="AM954" s="135"/>
      <c r="AN954" s="135"/>
    </row>
    <row r="955" spans="37:40" x14ac:dyDescent="0.15">
      <c r="AK955" s="135"/>
      <c r="AL955" s="135"/>
      <c r="AM955" s="135"/>
      <c r="AN955" s="135"/>
    </row>
    <row r="956" spans="37:40" x14ac:dyDescent="0.15">
      <c r="AK956" s="135"/>
      <c r="AL956" s="135"/>
      <c r="AM956" s="135"/>
      <c r="AN956" s="135"/>
    </row>
    <row r="957" spans="37:40" x14ac:dyDescent="0.15">
      <c r="AK957" s="135"/>
      <c r="AL957" s="135"/>
      <c r="AM957" s="135"/>
      <c r="AN957" s="135"/>
    </row>
    <row r="958" spans="37:40" x14ac:dyDescent="0.15">
      <c r="AK958" s="135"/>
      <c r="AL958" s="135"/>
      <c r="AM958" s="135"/>
      <c r="AN958" s="135"/>
    </row>
    <row r="959" spans="37:40" x14ac:dyDescent="0.15">
      <c r="AK959" s="135"/>
      <c r="AL959" s="135"/>
      <c r="AM959" s="135"/>
      <c r="AN959" s="135"/>
    </row>
    <row r="960" spans="37:40" x14ac:dyDescent="0.15">
      <c r="AK960" s="135"/>
      <c r="AL960" s="135"/>
      <c r="AM960" s="135"/>
      <c r="AN960" s="135"/>
    </row>
    <row r="961" spans="37:40" x14ac:dyDescent="0.15">
      <c r="AK961" s="135"/>
      <c r="AL961" s="135"/>
      <c r="AM961" s="135"/>
      <c r="AN961" s="135"/>
    </row>
    <row r="962" spans="37:40" x14ac:dyDescent="0.15">
      <c r="AK962" s="135"/>
      <c r="AL962" s="135"/>
      <c r="AM962" s="135"/>
      <c r="AN962" s="135"/>
    </row>
    <row r="963" spans="37:40" x14ac:dyDescent="0.15">
      <c r="AK963" s="135"/>
      <c r="AL963" s="135"/>
      <c r="AM963" s="135"/>
      <c r="AN963" s="135"/>
    </row>
    <row r="964" spans="37:40" x14ac:dyDescent="0.15">
      <c r="AK964" s="135"/>
      <c r="AL964" s="135"/>
      <c r="AM964" s="135"/>
      <c r="AN964" s="135"/>
    </row>
    <row r="965" spans="37:40" x14ac:dyDescent="0.15">
      <c r="AK965" s="135"/>
      <c r="AL965" s="135"/>
      <c r="AM965" s="135"/>
      <c r="AN965" s="135"/>
    </row>
    <row r="966" spans="37:40" x14ac:dyDescent="0.15">
      <c r="AK966" s="135"/>
      <c r="AL966" s="135"/>
      <c r="AM966" s="135"/>
      <c r="AN966" s="135"/>
    </row>
    <row r="967" spans="37:40" x14ac:dyDescent="0.15">
      <c r="AK967" s="135"/>
      <c r="AL967" s="135"/>
      <c r="AM967" s="135"/>
      <c r="AN967" s="135"/>
    </row>
    <row r="968" spans="37:40" x14ac:dyDescent="0.15">
      <c r="AK968" s="135"/>
      <c r="AL968" s="135"/>
      <c r="AM968" s="135"/>
      <c r="AN968" s="135"/>
    </row>
    <row r="969" spans="37:40" x14ac:dyDescent="0.15">
      <c r="AK969" s="135"/>
      <c r="AL969" s="135"/>
      <c r="AM969" s="135"/>
      <c r="AN969" s="135"/>
    </row>
    <row r="970" spans="37:40" x14ac:dyDescent="0.15">
      <c r="AK970" s="135"/>
      <c r="AL970" s="135"/>
      <c r="AM970" s="135"/>
      <c r="AN970" s="135"/>
    </row>
    <row r="971" spans="37:40" x14ac:dyDescent="0.15">
      <c r="AK971" s="135"/>
      <c r="AL971" s="135"/>
      <c r="AM971" s="135"/>
      <c r="AN971" s="135"/>
    </row>
    <row r="972" spans="37:40" x14ac:dyDescent="0.15">
      <c r="AK972" s="135"/>
      <c r="AL972" s="135"/>
      <c r="AM972" s="135"/>
      <c r="AN972" s="135"/>
    </row>
    <row r="973" spans="37:40" x14ac:dyDescent="0.15">
      <c r="AK973" s="135"/>
      <c r="AL973" s="135"/>
      <c r="AM973" s="135"/>
      <c r="AN973" s="135"/>
    </row>
    <row r="974" spans="37:40" x14ac:dyDescent="0.15">
      <c r="AK974" s="135"/>
      <c r="AL974" s="135"/>
      <c r="AM974" s="135"/>
      <c r="AN974" s="135"/>
    </row>
    <row r="975" spans="37:40" x14ac:dyDescent="0.15">
      <c r="AK975" s="135"/>
      <c r="AL975" s="135"/>
      <c r="AM975" s="135"/>
      <c r="AN975" s="135"/>
    </row>
    <row r="976" spans="37:40" x14ac:dyDescent="0.15">
      <c r="AK976" s="135"/>
      <c r="AL976" s="135"/>
      <c r="AM976" s="135"/>
      <c r="AN976" s="135"/>
    </row>
    <row r="977" spans="37:40" x14ac:dyDescent="0.15">
      <c r="AK977" s="135"/>
      <c r="AL977" s="135"/>
      <c r="AM977" s="135"/>
      <c r="AN977" s="135"/>
    </row>
    <row r="978" spans="37:40" x14ac:dyDescent="0.15">
      <c r="AK978" s="135"/>
      <c r="AL978" s="135"/>
      <c r="AM978" s="135"/>
      <c r="AN978" s="135"/>
    </row>
    <row r="979" spans="37:40" x14ac:dyDescent="0.15">
      <c r="AK979" s="135"/>
      <c r="AL979" s="135"/>
      <c r="AM979" s="135"/>
      <c r="AN979" s="135"/>
    </row>
    <row r="980" spans="37:40" x14ac:dyDescent="0.15">
      <c r="AK980" s="135"/>
      <c r="AL980" s="135"/>
      <c r="AM980" s="135"/>
      <c r="AN980" s="135"/>
    </row>
    <row r="981" spans="37:40" x14ac:dyDescent="0.15">
      <c r="AK981" s="135"/>
      <c r="AL981" s="135"/>
      <c r="AM981" s="135"/>
      <c r="AN981" s="135"/>
    </row>
    <row r="982" spans="37:40" x14ac:dyDescent="0.15">
      <c r="AK982" s="135"/>
      <c r="AL982" s="135"/>
      <c r="AM982" s="135"/>
      <c r="AN982" s="135"/>
    </row>
    <row r="983" spans="37:40" x14ac:dyDescent="0.15">
      <c r="AK983" s="135"/>
      <c r="AL983" s="135"/>
      <c r="AM983" s="135"/>
      <c r="AN983" s="135"/>
    </row>
    <row r="984" spans="37:40" x14ac:dyDescent="0.15">
      <c r="AK984" s="135"/>
      <c r="AL984" s="135"/>
      <c r="AM984" s="135"/>
      <c r="AN984" s="135"/>
    </row>
    <row r="985" spans="37:40" x14ac:dyDescent="0.15">
      <c r="AK985" s="135"/>
      <c r="AL985" s="135"/>
      <c r="AM985" s="135"/>
      <c r="AN985" s="135"/>
    </row>
    <row r="986" spans="37:40" x14ac:dyDescent="0.15">
      <c r="AK986" s="135"/>
      <c r="AL986" s="135"/>
      <c r="AM986" s="135"/>
      <c r="AN986" s="135"/>
    </row>
    <row r="987" spans="37:40" x14ac:dyDescent="0.15">
      <c r="AK987" s="135"/>
      <c r="AL987" s="135"/>
      <c r="AM987" s="135"/>
      <c r="AN987" s="135"/>
    </row>
    <row r="988" spans="37:40" x14ac:dyDescent="0.15">
      <c r="AK988" s="135"/>
      <c r="AL988" s="135"/>
      <c r="AM988" s="135"/>
      <c r="AN988" s="135"/>
    </row>
    <row r="989" spans="37:40" x14ac:dyDescent="0.15">
      <c r="AK989" s="135"/>
      <c r="AL989" s="135"/>
      <c r="AM989" s="135"/>
      <c r="AN989" s="135"/>
    </row>
    <row r="990" spans="37:40" x14ac:dyDescent="0.15">
      <c r="AK990" s="135"/>
      <c r="AL990" s="135"/>
      <c r="AM990" s="135"/>
      <c r="AN990" s="135"/>
    </row>
    <row r="991" spans="37:40" x14ac:dyDescent="0.15">
      <c r="AK991" s="135"/>
      <c r="AL991" s="135"/>
      <c r="AM991" s="135"/>
      <c r="AN991" s="135"/>
    </row>
    <row r="992" spans="37:40" x14ac:dyDescent="0.15">
      <c r="AK992" s="135"/>
      <c r="AL992" s="135"/>
      <c r="AM992" s="135"/>
      <c r="AN992" s="135"/>
    </row>
    <row r="993" spans="37:40" x14ac:dyDescent="0.15">
      <c r="AK993" s="135"/>
      <c r="AL993" s="135"/>
      <c r="AM993" s="135"/>
      <c r="AN993" s="135"/>
    </row>
    <row r="994" spans="37:40" x14ac:dyDescent="0.15">
      <c r="AK994" s="135"/>
      <c r="AL994" s="135"/>
      <c r="AM994" s="135"/>
      <c r="AN994" s="135"/>
    </row>
    <row r="995" spans="37:40" x14ac:dyDescent="0.15">
      <c r="AK995" s="135"/>
      <c r="AL995" s="135"/>
      <c r="AM995" s="135"/>
      <c r="AN995" s="135"/>
    </row>
    <row r="996" spans="37:40" x14ac:dyDescent="0.15">
      <c r="AK996" s="135"/>
      <c r="AL996" s="135"/>
      <c r="AM996" s="135"/>
      <c r="AN996" s="135"/>
    </row>
    <row r="997" spans="37:40" x14ac:dyDescent="0.15">
      <c r="AK997" s="135"/>
      <c r="AL997" s="135"/>
      <c r="AM997" s="135"/>
      <c r="AN997" s="135"/>
    </row>
    <row r="998" spans="37:40" x14ac:dyDescent="0.15">
      <c r="AK998" s="135"/>
      <c r="AL998" s="135"/>
      <c r="AM998" s="135"/>
      <c r="AN998" s="135"/>
    </row>
    <row r="999" spans="37:40" x14ac:dyDescent="0.15">
      <c r="AK999" s="135"/>
      <c r="AL999" s="135"/>
      <c r="AM999" s="135"/>
      <c r="AN999" s="135"/>
    </row>
    <row r="1000" spans="37:40" x14ac:dyDescent="0.15">
      <c r="AK1000" s="135"/>
      <c r="AL1000" s="135"/>
      <c r="AM1000" s="135"/>
      <c r="AN1000" s="135"/>
    </row>
    <row r="1001" spans="37:40" x14ac:dyDescent="0.15">
      <c r="AK1001" s="135"/>
      <c r="AL1001" s="135"/>
      <c r="AM1001" s="135"/>
      <c r="AN1001" s="135"/>
    </row>
    <row r="1002" spans="37:40" x14ac:dyDescent="0.15">
      <c r="AK1002" s="135"/>
      <c r="AL1002" s="135"/>
      <c r="AM1002" s="135"/>
      <c r="AN1002" s="135"/>
    </row>
    <row r="1003" spans="37:40" x14ac:dyDescent="0.15">
      <c r="AK1003" s="135"/>
      <c r="AL1003" s="135"/>
      <c r="AM1003" s="135"/>
      <c r="AN1003" s="135"/>
    </row>
    <row r="1004" spans="37:40" x14ac:dyDescent="0.15">
      <c r="AK1004" s="135"/>
      <c r="AL1004" s="135"/>
      <c r="AM1004" s="135"/>
      <c r="AN1004" s="135"/>
    </row>
    <row r="1005" spans="37:40" x14ac:dyDescent="0.15">
      <c r="AK1005" s="135"/>
      <c r="AL1005" s="135"/>
      <c r="AM1005" s="135"/>
      <c r="AN1005" s="135"/>
    </row>
    <row r="1006" spans="37:40" x14ac:dyDescent="0.15">
      <c r="AK1006" s="135"/>
      <c r="AL1006" s="135"/>
      <c r="AM1006" s="135"/>
      <c r="AN1006" s="135"/>
    </row>
    <row r="1007" spans="37:40" x14ac:dyDescent="0.15">
      <c r="AK1007" s="135"/>
      <c r="AL1007" s="135"/>
      <c r="AM1007" s="135"/>
      <c r="AN1007" s="135"/>
    </row>
    <row r="1008" spans="37:40" x14ac:dyDescent="0.15">
      <c r="AK1008" s="135"/>
      <c r="AL1008" s="135"/>
      <c r="AM1008" s="135"/>
      <c r="AN1008" s="135"/>
    </row>
    <row r="1009" spans="37:40" x14ac:dyDescent="0.15">
      <c r="AK1009" s="135"/>
      <c r="AL1009" s="135"/>
      <c r="AM1009" s="135"/>
      <c r="AN1009" s="135"/>
    </row>
    <row r="1010" spans="37:40" x14ac:dyDescent="0.15">
      <c r="AK1010" s="135"/>
      <c r="AL1010" s="135"/>
      <c r="AM1010" s="135"/>
      <c r="AN1010" s="135"/>
    </row>
    <row r="1011" spans="37:40" x14ac:dyDescent="0.15">
      <c r="AK1011" s="135"/>
      <c r="AL1011" s="135"/>
      <c r="AM1011" s="135"/>
      <c r="AN1011" s="135"/>
    </row>
    <row r="1012" spans="37:40" x14ac:dyDescent="0.15">
      <c r="AK1012" s="135"/>
      <c r="AL1012" s="135"/>
      <c r="AM1012" s="135"/>
      <c r="AN1012" s="135"/>
    </row>
    <row r="1013" spans="37:40" x14ac:dyDescent="0.15">
      <c r="AK1013" s="135"/>
      <c r="AL1013" s="135"/>
      <c r="AM1013" s="135"/>
      <c r="AN1013" s="135"/>
    </row>
    <row r="1014" spans="37:40" x14ac:dyDescent="0.15">
      <c r="AK1014" s="135"/>
      <c r="AL1014" s="135"/>
      <c r="AM1014" s="135"/>
      <c r="AN1014" s="135"/>
    </row>
    <row r="1015" spans="37:40" x14ac:dyDescent="0.15">
      <c r="AK1015" s="135"/>
      <c r="AL1015" s="135"/>
      <c r="AM1015" s="135"/>
      <c r="AN1015" s="135"/>
    </row>
    <row r="1016" spans="37:40" x14ac:dyDescent="0.15">
      <c r="AK1016" s="135"/>
      <c r="AL1016" s="135"/>
      <c r="AM1016" s="135"/>
      <c r="AN1016" s="135"/>
    </row>
    <row r="1017" spans="37:40" x14ac:dyDescent="0.15">
      <c r="AK1017" s="135"/>
      <c r="AL1017" s="135"/>
      <c r="AM1017" s="135"/>
      <c r="AN1017" s="135"/>
    </row>
    <row r="1018" spans="37:40" x14ac:dyDescent="0.15">
      <c r="AK1018" s="135"/>
      <c r="AL1018" s="135"/>
      <c r="AM1018" s="135"/>
      <c r="AN1018" s="135"/>
    </row>
    <row r="1019" spans="37:40" x14ac:dyDescent="0.15">
      <c r="AK1019" s="135"/>
      <c r="AL1019" s="135"/>
      <c r="AM1019" s="135"/>
      <c r="AN1019" s="135"/>
    </row>
    <row r="1020" spans="37:40" x14ac:dyDescent="0.15">
      <c r="AK1020" s="135"/>
      <c r="AL1020" s="135"/>
      <c r="AM1020" s="135"/>
      <c r="AN1020" s="135"/>
    </row>
    <row r="1021" spans="37:40" x14ac:dyDescent="0.15">
      <c r="AK1021" s="135"/>
      <c r="AL1021" s="135"/>
      <c r="AM1021" s="135"/>
      <c r="AN1021" s="135"/>
    </row>
    <row r="1022" spans="37:40" x14ac:dyDescent="0.15">
      <c r="AK1022" s="135"/>
      <c r="AL1022" s="135"/>
      <c r="AM1022" s="135"/>
      <c r="AN1022" s="135"/>
    </row>
    <row r="1023" spans="37:40" x14ac:dyDescent="0.15">
      <c r="AK1023" s="135"/>
      <c r="AL1023" s="135"/>
      <c r="AM1023" s="135"/>
      <c r="AN1023" s="135"/>
    </row>
    <row r="1024" spans="37:40" x14ac:dyDescent="0.15">
      <c r="AK1024" s="135"/>
      <c r="AL1024" s="135"/>
      <c r="AM1024" s="135"/>
      <c r="AN1024" s="135"/>
    </row>
    <row r="1025" spans="37:40" x14ac:dyDescent="0.15">
      <c r="AK1025" s="135"/>
      <c r="AL1025" s="135"/>
      <c r="AM1025" s="135"/>
      <c r="AN1025" s="135"/>
    </row>
    <row r="1026" spans="37:40" x14ac:dyDescent="0.15">
      <c r="AK1026" s="135"/>
      <c r="AL1026" s="135"/>
      <c r="AM1026" s="135"/>
      <c r="AN1026" s="135"/>
    </row>
    <row r="1027" spans="37:40" x14ac:dyDescent="0.15">
      <c r="AK1027" s="135"/>
      <c r="AL1027" s="135"/>
      <c r="AM1027" s="135"/>
      <c r="AN1027" s="135"/>
    </row>
    <row r="1028" spans="37:40" x14ac:dyDescent="0.15">
      <c r="AK1028" s="135"/>
      <c r="AL1028" s="135"/>
      <c r="AM1028" s="135"/>
      <c r="AN1028" s="135"/>
    </row>
    <row r="1029" spans="37:40" x14ac:dyDescent="0.15">
      <c r="AK1029" s="135"/>
      <c r="AL1029" s="135"/>
      <c r="AM1029" s="135"/>
      <c r="AN1029" s="135"/>
    </row>
    <row r="1030" spans="37:40" x14ac:dyDescent="0.15">
      <c r="AK1030" s="135"/>
      <c r="AL1030" s="135"/>
      <c r="AM1030" s="135"/>
      <c r="AN1030" s="135"/>
    </row>
    <row r="1031" spans="37:40" x14ac:dyDescent="0.15">
      <c r="AK1031" s="135"/>
      <c r="AL1031" s="135"/>
      <c r="AM1031" s="135"/>
      <c r="AN1031" s="135"/>
    </row>
    <row r="1032" spans="37:40" x14ac:dyDescent="0.15">
      <c r="AK1032" s="135"/>
      <c r="AL1032" s="135"/>
      <c r="AM1032" s="135"/>
      <c r="AN1032" s="135"/>
    </row>
    <row r="1033" spans="37:40" x14ac:dyDescent="0.15">
      <c r="AK1033" s="135"/>
      <c r="AL1033" s="135"/>
      <c r="AM1033" s="135"/>
      <c r="AN1033" s="135"/>
    </row>
    <row r="1034" spans="37:40" x14ac:dyDescent="0.15">
      <c r="AK1034" s="135"/>
      <c r="AL1034" s="135"/>
      <c r="AM1034" s="135"/>
      <c r="AN1034" s="135"/>
    </row>
    <row r="1035" spans="37:40" x14ac:dyDescent="0.15">
      <c r="AK1035" s="135"/>
      <c r="AL1035" s="135"/>
      <c r="AM1035" s="135"/>
      <c r="AN1035" s="135"/>
    </row>
    <row r="1036" spans="37:40" x14ac:dyDescent="0.15">
      <c r="AK1036" s="135"/>
      <c r="AL1036" s="135"/>
      <c r="AM1036" s="135"/>
      <c r="AN1036" s="135"/>
    </row>
    <row r="1037" spans="37:40" x14ac:dyDescent="0.15">
      <c r="AK1037" s="135"/>
      <c r="AL1037" s="135"/>
      <c r="AM1037" s="135"/>
      <c r="AN1037" s="135"/>
    </row>
    <row r="1038" spans="37:40" x14ac:dyDescent="0.15">
      <c r="AK1038" s="135"/>
      <c r="AL1038" s="135"/>
      <c r="AM1038" s="135"/>
      <c r="AN1038" s="135"/>
    </row>
    <row r="1039" spans="37:40" x14ac:dyDescent="0.15">
      <c r="AK1039" s="135"/>
      <c r="AL1039" s="135"/>
      <c r="AM1039" s="135"/>
      <c r="AN1039" s="135"/>
    </row>
    <row r="1040" spans="37:40" x14ac:dyDescent="0.15">
      <c r="AK1040" s="135"/>
      <c r="AL1040" s="135"/>
      <c r="AM1040" s="135"/>
      <c r="AN1040" s="135"/>
    </row>
    <row r="1041" spans="37:40" x14ac:dyDescent="0.15">
      <c r="AK1041" s="135"/>
      <c r="AL1041" s="135"/>
      <c r="AM1041" s="135"/>
      <c r="AN1041" s="135"/>
    </row>
    <row r="1042" spans="37:40" x14ac:dyDescent="0.15">
      <c r="AK1042" s="135"/>
      <c r="AL1042" s="135"/>
      <c r="AM1042" s="135"/>
      <c r="AN1042" s="135"/>
    </row>
    <row r="1043" spans="37:40" x14ac:dyDescent="0.15">
      <c r="AK1043" s="135"/>
      <c r="AL1043" s="135"/>
      <c r="AM1043" s="135"/>
      <c r="AN1043" s="135"/>
    </row>
    <row r="1044" spans="37:40" x14ac:dyDescent="0.15">
      <c r="AK1044" s="135"/>
      <c r="AL1044" s="135"/>
      <c r="AM1044" s="135"/>
      <c r="AN1044" s="135"/>
    </row>
    <row r="1045" spans="37:40" x14ac:dyDescent="0.15">
      <c r="AK1045" s="135"/>
      <c r="AL1045" s="135"/>
      <c r="AM1045" s="135"/>
      <c r="AN1045" s="135"/>
    </row>
    <row r="1046" spans="37:40" x14ac:dyDescent="0.15">
      <c r="AK1046" s="135"/>
      <c r="AL1046" s="135"/>
      <c r="AM1046" s="135"/>
      <c r="AN1046" s="135"/>
    </row>
    <row r="1047" spans="37:40" x14ac:dyDescent="0.15">
      <c r="AK1047" s="135"/>
      <c r="AL1047" s="135"/>
      <c r="AM1047" s="135"/>
      <c r="AN1047" s="135"/>
    </row>
    <row r="1048" spans="37:40" x14ac:dyDescent="0.15">
      <c r="AK1048" s="135"/>
      <c r="AL1048" s="135"/>
      <c r="AM1048" s="135"/>
      <c r="AN1048" s="135"/>
    </row>
    <row r="1049" spans="37:40" x14ac:dyDescent="0.15">
      <c r="AK1049" s="135"/>
      <c r="AL1049" s="135"/>
      <c r="AM1049" s="135"/>
      <c r="AN1049" s="135"/>
    </row>
    <row r="1050" spans="37:40" x14ac:dyDescent="0.15">
      <c r="AK1050" s="135"/>
      <c r="AL1050" s="135"/>
      <c r="AM1050" s="135"/>
      <c r="AN1050" s="135"/>
    </row>
    <row r="1051" spans="37:40" x14ac:dyDescent="0.15">
      <c r="AK1051" s="135"/>
      <c r="AL1051" s="135"/>
      <c r="AM1051" s="135"/>
      <c r="AN1051" s="135"/>
    </row>
    <row r="1052" spans="37:40" x14ac:dyDescent="0.15">
      <c r="AK1052" s="135"/>
      <c r="AL1052" s="135"/>
      <c r="AM1052" s="135"/>
      <c r="AN1052" s="135"/>
    </row>
    <row r="1053" spans="37:40" x14ac:dyDescent="0.15">
      <c r="AK1053" s="135"/>
      <c r="AL1053" s="135"/>
      <c r="AM1053" s="135"/>
      <c r="AN1053" s="135"/>
    </row>
    <row r="1054" spans="37:40" x14ac:dyDescent="0.15">
      <c r="AK1054" s="135"/>
      <c r="AL1054" s="135"/>
      <c r="AM1054" s="135"/>
      <c r="AN1054" s="135"/>
    </row>
    <row r="1055" spans="37:40" x14ac:dyDescent="0.15">
      <c r="AK1055" s="135"/>
      <c r="AL1055" s="135"/>
      <c r="AM1055" s="135"/>
      <c r="AN1055" s="135"/>
    </row>
    <row r="1056" spans="37:40" x14ac:dyDescent="0.15">
      <c r="AK1056" s="135"/>
      <c r="AL1056" s="135"/>
      <c r="AM1056" s="135"/>
      <c r="AN1056" s="135"/>
    </row>
    <row r="1057" spans="37:40" x14ac:dyDescent="0.15">
      <c r="AK1057" s="135"/>
      <c r="AL1057" s="135"/>
      <c r="AM1057" s="135"/>
      <c r="AN1057" s="135"/>
    </row>
    <row r="1058" spans="37:40" x14ac:dyDescent="0.15">
      <c r="AK1058" s="135"/>
      <c r="AL1058" s="135"/>
      <c r="AM1058" s="135"/>
      <c r="AN1058" s="135"/>
    </row>
    <row r="1059" spans="37:40" x14ac:dyDescent="0.15">
      <c r="AK1059" s="135"/>
      <c r="AL1059" s="135"/>
      <c r="AM1059" s="135"/>
      <c r="AN1059" s="135"/>
    </row>
    <row r="1060" spans="37:40" x14ac:dyDescent="0.15">
      <c r="AK1060" s="135"/>
      <c r="AL1060" s="135"/>
      <c r="AM1060" s="135"/>
      <c r="AN1060" s="135"/>
    </row>
    <row r="1061" spans="37:40" x14ac:dyDescent="0.15">
      <c r="AK1061" s="135"/>
      <c r="AL1061" s="135"/>
      <c r="AM1061" s="135"/>
      <c r="AN1061" s="135"/>
    </row>
    <row r="1062" spans="37:40" x14ac:dyDescent="0.15">
      <c r="AK1062" s="135"/>
      <c r="AL1062" s="135"/>
      <c r="AM1062" s="135"/>
      <c r="AN1062" s="135"/>
    </row>
    <row r="1063" spans="37:40" x14ac:dyDescent="0.15">
      <c r="AK1063" s="135"/>
      <c r="AL1063" s="135"/>
      <c r="AM1063" s="135"/>
      <c r="AN1063" s="135"/>
    </row>
    <row r="1064" spans="37:40" x14ac:dyDescent="0.15">
      <c r="AK1064" s="135"/>
      <c r="AL1064" s="135"/>
      <c r="AM1064" s="135"/>
      <c r="AN1064" s="135"/>
    </row>
    <row r="1065" spans="37:40" x14ac:dyDescent="0.15">
      <c r="AK1065" s="135"/>
      <c r="AL1065" s="135"/>
      <c r="AM1065" s="135"/>
      <c r="AN1065" s="135"/>
    </row>
    <row r="1066" spans="37:40" x14ac:dyDescent="0.15">
      <c r="AK1066" s="135"/>
      <c r="AL1066" s="135"/>
      <c r="AM1066" s="135"/>
      <c r="AN1066" s="135"/>
    </row>
    <row r="1067" spans="37:40" x14ac:dyDescent="0.15">
      <c r="AK1067" s="135"/>
      <c r="AL1067" s="135"/>
      <c r="AM1067" s="135"/>
      <c r="AN1067" s="135"/>
    </row>
    <row r="1068" spans="37:40" x14ac:dyDescent="0.15">
      <c r="AK1068" s="135"/>
      <c r="AL1068" s="135"/>
      <c r="AM1068" s="135"/>
      <c r="AN1068" s="135"/>
    </row>
    <row r="1069" spans="37:40" x14ac:dyDescent="0.15">
      <c r="AK1069" s="135"/>
      <c r="AL1069" s="135"/>
      <c r="AM1069" s="135"/>
      <c r="AN1069" s="135"/>
    </row>
    <row r="1070" spans="37:40" x14ac:dyDescent="0.15">
      <c r="AK1070" s="135"/>
      <c r="AL1070" s="135"/>
      <c r="AM1070" s="135"/>
      <c r="AN1070" s="135"/>
    </row>
    <row r="1071" spans="37:40" x14ac:dyDescent="0.15">
      <c r="AK1071" s="135"/>
      <c r="AL1071" s="135"/>
      <c r="AM1071" s="135"/>
      <c r="AN1071" s="135"/>
    </row>
    <row r="1072" spans="37:40" x14ac:dyDescent="0.15">
      <c r="AK1072" s="135"/>
      <c r="AL1072" s="135"/>
      <c r="AM1072" s="135"/>
      <c r="AN1072" s="135"/>
    </row>
    <row r="1073" spans="37:40" x14ac:dyDescent="0.15">
      <c r="AK1073" s="135"/>
      <c r="AL1073" s="135"/>
      <c r="AM1073" s="135"/>
      <c r="AN1073" s="135"/>
    </row>
    <row r="1074" spans="37:40" x14ac:dyDescent="0.15">
      <c r="AK1074" s="135"/>
      <c r="AL1074" s="135"/>
      <c r="AM1074" s="135"/>
      <c r="AN1074" s="135"/>
    </row>
    <row r="1075" spans="37:40" x14ac:dyDescent="0.15">
      <c r="AK1075" s="135"/>
      <c r="AL1075" s="135"/>
      <c r="AM1075" s="135"/>
      <c r="AN1075" s="135"/>
    </row>
    <row r="1076" spans="37:40" x14ac:dyDescent="0.15">
      <c r="AK1076" s="135"/>
      <c r="AL1076" s="135"/>
      <c r="AM1076" s="135"/>
      <c r="AN1076" s="135"/>
    </row>
    <row r="1077" spans="37:40" x14ac:dyDescent="0.15">
      <c r="AK1077" s="135"/>
      <c r="AL1077" s="135"/>
      <c r="AM1077" s="135"/>
      <c r="AN1077" s="135"/>
    </row>
    <row r="1078" spans="37:40" x14ac:dyDescent="0.15">
      <c r="AK1078" s="135"/>
      <c r="AL1078" s="135"/>
      <c r="AM1078" s="135"/>
      <c r="AN1078" s="135"/>
    </row>
    <row r="1079" spans="37:40" x14ac:dyDescent="0.15">
      <c r="AK1079" s="135"/>
      <c r="AL1079" s="135"/>
      <c r="AM1079" s="135"/>
      <c r="AN1079" s="135"/>
    </row>
    <row r="1080" spans="37:40" x14ac:dyDescent="0.15">
      <c r="AK1080" s="135"/>
      <c r="AL1080" s="135"/>
      <c r="AM1080" s="135"/>
      <c r="AN1080" s="135"/>
    </row>
    <row r="1081" spans="37:40" x14ac:dyDescent="0.15">
      <c r="AK1081" s="135"/>
      <c r="AL1081" s="135"/>
      <c r="AM1081" s="135"/>
      <c r="AN1081" s="135"/>
    </row>
    <row r="1082" spans="37:40" x14ac:dyDescent="0.15">
      <c r="AK1082" s="135"/>
      <c r="AL1082" s="135"/>
      <c r="AM1082" s="135"/>
      <c r="AN1082" s="135"/>
    </row>
    <row r="1083" spans="37:40" x14ac:dyDescent="0.15">
      <c r="AK1083" s="135"/>
      <c r="AL1083" s="135"/>
      <c r="AM1083" s="135"/>
      <c r="AN1083" s="135"/>
    </row>
    <row r="1084" spans="37:40" x14ac:dyDescent="0.15">
      <c r="AK1084" s="135"/>
      <c r="AL1084" s="135"/>
      <c r="AM1084" s="135"/>
      <c r="AN1084" s="135"/>
    </row>
    <row r="1085" spans="37:40" x14ac:dyDescent="0.15">
      <c r="AK1085" s="135"/>
      <c r="AL1085" s="135"/>
      <c r="AM1085" s="135"/>
      <c r="AN1085" s="135"/>
    </row>
    <row r="1086" spans="37:40" x14ac:dyDescent="0.15">
      <c r="AK1086" s="135"/>
      <c r="AL1086" s="135"/>
      <c r="AM1086" s="135"/>
      <c r="AN1086" s="135"/>
    </row>
    <row r="1087" spans="37:40" x14ac:dyDescent="0.15">
      <c r="AK1087" s="135"/>
      <c r="AL1087" s="135"/>
      <c r="AM1087" s="135"/>
      <c r="AN1087" s="135"/>
    </row>
    <row r="1088" spans="37:40" x14ac:dyDescent="0.15">
      <c r="AK1088" s="135"/>
      <c r="AL1088" s="135"/>
      <c r="AM1088" s="135"/>
      <c r="AN1088" s="135"/>
    </row>
    <row r="1089" spans="37:40" x14ac:dyDescent="0.15">
      <c r="AK1089" s="135"/>
      <c r="AL1089" s="135"/>
      <c r="AM1089" s="135"/>
      <c r="AN1089" s="135"/>
    </row>
    <row r="1090" spans="37:40" x14ac:dyDescent="0.15">
      <c r="AK1090" s="135"/>
      <c r="AL1090" s="135"/>
      <c r="AM1090" s="135"/>
      <c r="AN1090" s="135"/>
    </row>
    <row r="1091" spans="37:40" x14ac:dyDescent="0.15">
      <c r="AK1091" s="135"/>
      <c r="AL1091" s="135"/>
      <c r="AM1091" s="135"/>
      <c r="AN1091" s="135"/>
    </row>
    <row r="1092" spans="37:40" x14ac:dyDescent="0.15">
      <c r="AK1092" s="135"/>
      <c r="AL1092" s="135"/>
      <c r="AM1092" s="135"/>
      <c r="AN1092" s="135"/>
    </row>
    <row r="1093" spans="37:40" x14ac:dyDescent="0.15">
      <c r="AK1093" s="135"/>
      <c r="AL1093" s="135"/>
      <c r="AM1093" s="135"/>
      <c r="AN1093" s="135"/>
    </row>
    <row r="1094" spans="37:40" x14ac:dyDescent="0.15">
      <c r="AK1094" s="135"/>
      <c r="AL1094" s="135"/>
      <c r="AM1094" s="135"/>
      <c r="AN1094" s="135"/>
    </row>
    <row r="1095" spans="37:40" x14ac:dyDescent="0.15">
      <c r="AK1095" s="135"/>
      <c r="AL1095" s="135"/>
      <c r="AM1095" s="135"/>
      <c r="AN1095" s="135"/>
    </row>
    <row r="1096" spans="37:40" x14ac:dyDescent="0.15">
      <c r="AK1096" s="135"/>
      <c r="AL1096" s="135"/>
      <c r="AM1096" s="135"/>
      <c r="AN1096" s="135"/>
    </row>
    <row r="1097" spans="37:40" x14ac:dyDescent="0.15">
      <c r="AK1097" s="135"/>
      <c r="AL1097" s="135"/>
      <c r="AM1097" s="135"/>
      <c r="AN1097" s="135"/>
    </row>
    <row r="1098" spans="37:40" x14ac:dyDescent="0.15">
      <c r="AK1098" s="135"/>
      <c r="AL1098" s="135"/>
      <c r="AM1098" s="135"/>
      <c r="AN1098" s="135"/>
    </row>
    <row r="1099" spans="37:40" x14ac:dyDescent="0.15">
      <c r="AK1099" s="135"/>
      <c r="AL1099" s="135"/>
      <c r="AM1099" s="135"/>
      <c r="AN1099" s="135"/>
    </row>
    <row r="1100" spans="37:40" x14ac:dyDescent="0.15">
      <c r="AK1100" s="135"/>
      <c r="AL1100" s="135"/>
      <c r="AM1100" s="135"/>
      <c r="AN1100" s="135"/>
    </row>
    <row r="1101" spans="37:40" x14ac:dyDescent="0.15">
      <c r="AK1101" s="135"/>
      <c r="AL1101" s="135"/>
      <c r="AM1101" s="135"/>
      <c r="AN1101" s="135"/>
    </row>
    <row r="1102" spans="37:40" x14ac:dyDescent="0.15">
      <c r="AK1102" s="135"/>
      <c r="AL1102" s="135"/>
      <c r="AM1102" s="135"/>
      <c r="AN1102" s="135"/>
    </row>
    <row r="1103" spans="37:40" x14ac:dyDescent="0.15">
      <c r="AK1103" s="135"/>
      <c r="AL1103" s="135"/>
      <c r="AM1103" s="135"/>
      <c r="AN1103" s="135"/>
    </row>
    <row r="1104" spans="37:40" x14ac:dyDescent="0.15">
      <c r="AK1104" s="135"/>
      <c r="AL1104" s="135"/>
      <c r="AM1104" s="135"/>
      <c r="AN1104" s="135"/>
    </row>
    <row r="1105" spans="37:40" x14ac:dyDescent="0.15">
      <c r="AK1105" s="135"/>
      <c r="AL1105" s="135"/>
      <c r="AM1105" s="135"/>
      <c r="AN1105" s="135"/>
    </row>
    <row r="1106" spans="37:40" x14ac:dyDescent="0.15">
      <c r="AK1106" s="135"/>
      <c r="AL1106" s="135"/>
      <c r="AM1106" s="135"/>
      <c r="AN1106" s="135"/>
    </row>
    <row r="1107" spans="37:40" x14ac:dyDescent="0.15">
      <c r="AK1107" s="135"/>
      <c r="AL1107" s="135"/>
      <c r="AM1107" s="135"/>
      <c r="AN1107" s="135"/>
    </row>
    <row r="1108" spans="37:40" x14ac:dyDescent="0.15">
      <c r="AK1108" s="135"/>
      <c r="AL1108" s="135"/>
      <c r="AM1108" s="135"/>
      <c r="AN1108" s="135"/>
    </row>
    <row r="1109" spans="37:40" x14ac:dyDescent="0.15">
      <c r="AK1109" s="135"/>
      <c r="AL1109" s="135"/>
      <c r="AM1109" s="135"/>
      <c r="AN1109" s="135"/>
    </row>
    <row r="1110" spans="37:40" x14ac:dyDescent="0.15">
      <c r="AK1110" s="135"/>
      <c r="AL1110" s="135"/>
      <c r="AM1110" s="135"/>
      <c r="AN1110" s="135"/>
    </row>
    <row r="1111" spans="37:40" x14ac:dyDescent="0.15">
      <c r="AK1111" s="135"/>
      <c r="AL1111" s="135"/>
      <c r="AM1111" s="135"/>
      <c r="AN1111" s="135"/>
    </row>
    <row r="1112" spans="37:40" x14ac:dyDescent="0.15">
      <c r="AK1112" s="135"/>
      <c r="AL1112" s="135"/>
      <c r="AM1112" s="135"/>
      <c r="AN1112" s="135"/>
    </row>
    <row r="1113" spans="37:40" x14ac:dyDescent="0.15">
      <c r="AK1113" s="135"/>
      <c r="AL1113" s="135"/>
      <c r="AM1113" s="135"/>
      <c r="AN1113" s="135"/>
    </row>
    <row r="1114" spans="37:40" x14ac:dyDescent="0.15">
      <c r="AK1114" s="135"/>
      <c r="AL1114" s="135"/>
      <c r="AM1114" s="135"/>
      <c r="AN1114" s="135"/>
    </row>
    <row r="1115" spans="37:40" x14ac:dyDescent="0.15">
      <c r="AK1115" s="135"/>
      <c r="AL1115" s="135"/>
      <c r="AM1115" s="135"/>
      <c r="AN1115" s="135"/>
    </row>
    <row r="1116" spans="37:40" x14ac:dyDescent="0.15">
      <c r="AK1116" s="135"/>
      <c r="AL1116" s="135"/>
      <c r="AM1116" s="135"/>
      <c r="AN1116" s="135"/>
    </row>
    <row r="1117" spans="37:40" x14ac:dyDescent="0.15">
      <c r="AK1117" s="135"/>
      <c r="AL1117" s="135"/>
      <c r="AM1117" s="135"/>
      <c r="AN1117" s="135"/>
    </row>
    <row r="1118" spans="37:40" x14ac:dyDescent="0.15">
      <c r="AK1118" s="135"/>
      <c r="AL1118" s="135"/>
      <c r="AM1118" s="135"/>
      <c r="AN1118" s="135"/>
    </row>
    <row r="1119" spans="37:40" x14ac:dyDescent="0.15">
      <c r="AK1119" s="135"/>
      <c r="AL1119" s="135"/>
      <c r="AM1119" s="135"/>
      <c r="AN1119" s="135"/>
    </row>
    <row r="1120" spans="37:40" x14ac:dyDescent="0.15">
      <c r="AK1120" s="135"/>
      <c r="AL1120" s="135"/>
      <c r="AM1120" s="135"/>
      <c r="AN1120" s="135"/>
    </row>
    <row r="1121" spans="37:40" x14ac:dyDescent="0.15">
      <c r="AK1121" s="135"/>
      <c r="AL1121" s="135"/>
      <c r="AM1121" s="135"/>
      <c r="AN1121" s="135"/>
    </row>
    <row r="1122" spans="37:40" x14ac:dyDescent="0.15">
      <c r="AK1122" s="135"/>
      <c r="AL1122" s="135"/>
      <c r="AM1122" s="135"/>
      <c r="AN1122" s="135"/>
    </row>
    <row r="1123" spans="37:40" x14ac:dyDescent="0.15">
      <c r="AK1123" s="135"/>
      <c r="AL1123" s="135"/>
      <c r="AM1123" s="135"/>
      <c r="AN1123" s="135"/>
    </row>
    <row r="1124" spans="37:40" x14ac:dyDescent="0.15">
      <c r="AK1124" s="135"/>
      <c r="AL1124" s="135"/>
      <c r="AM1124" s="135"/>
      <c r="AN1124" s="135"/>
    </row>
    <row r="1125" spans="37:40" x14ac:dyDescent="0.15">
      <c r="AK1125" s="135"/>
      <c r="AL1125" s="135"/>
      <c r="AM1125" s="135"/>
      <c r="AN1125" s="135"/>
    </row>
    <row r="1126" spans="37:40" x14ac:dyDescent="0.15">
      <c r="AK1126" s="135"/>
      <c r="AL1126" s="135"/>
      <c r="AM1126" s="135"/>
      <c r="AN1126" s="135"/>
    </row>
    <row r="1127" spans="37:40" x14ac:dyDescent="0.15">
      <c r="AK1127" s="135"/>
      <c r="AL1127" s="135"/>
      <c r="AM1127" s="135"/>
      <c r="AN1127" s="135"/>
    </row>
    <row r="1128" spans="37:40" x14ac:dyDescent="0.15">
      <c r="AK1128" s="135"/>
      <c r="AL1128" s="135"/>
      <c r="AM1128" s="135"/>
      <c r="AN1128" s="135"/>
    </row>
    <row r="1129" spans="37:40" x14ac:dyDescent="0.15">
      <c r="AK1129" s="135"/>
      <c r="AL1129" s="135"/>
      <c r="AM1129" s="135"/>
      <c r="AN1129" s="135"/>
    </row>
    <row r="1130" spans="37:40" x14ac:dyDescent="0.15">
      <c r="AK1130" s="135"/>
      <c r="AL1130" s="135"/>
      <c r="AM1130" s="135"/>
      <c r="AN1130" s="135"/>
    </row>
    <row r="1131" spans="37:40" x14ac:dyDescent="0.15">
      <c r="AK1131" s="135"/>
      <c r="AL1131" s="135"/>
      <c r="AM1131" s="135"/>
      <c r="AN1131" s="135"/>
    </row>
    <row r="1132" spans="37:40" x14ac:dyDescent="0.15">
      <c r="AK1132" s="135"/>
      <c r="AL1132" s="135"/>
      <c r="AM1132" s="135"/>
      <c r="AN1132" s="135"/>
    </row>
    <row r="1133" spans="37:40" x14ac:dyDescent="0.15">
      <c r="AK1133" s="135"/>
      <c r="AL1133" s="135"/>
      <c r="AM1133" s="135"/>
      <c r="AN1133" s="135"/>
    </row>
    <row r="1134" spans="37:40" x14ac:dyDescent="0.15">
      <c r="AK1134" s="135"/>
      <c r="AL1134" s="135"/>
      <c r="AM1134" s="135"/>
      <c r="AN1134" s="135"/>
    </row>
    <row r="1135" spans="37:40" x14ac:dyDescent="0.15">
      <c r="AK1135" s="135"/>
      <c r="AL1135" s="135"/>
      <c r="AM1135" s="135"/>
      <c r="AN1135" s="135"/>
    </row>
    <row r="1136" spans="37:40" x14ac:dyDescent="0.15">
      <c r="AK1136" s="135"/>
      <c r="AL1136" s="135"/>
      <c r="AM1136" s="135"/>
      <c r="AN1136" s="135"/>
    </row>
    <row r="1137" spans="37:40" x14ac:dyDescent="0.15">
      <c r="AK1137" s="135"/>
      <c r="AL1137" s="135"/>
      <c r="AM1137" s="135"/>
      <c r="AN1137" s="135"/>
    </row>
    <row r="1138" spans="37:40" x14ac:dyDescent="0.15">
      <c r="AK1138" s="135"/>
      <c r="AL1138" s="135"/>
      <c r="AM1138" s="135"/>
      <c r="AN1138" s="135"/>
    </row>
    <row r="1139" spans="37:40" x14ac:dyDescent="0.15">
      <c r="AK1139" s="135"/>
      <c r="AL1139" s="135"/>
      <c r="AM1139" s="135"/>
      <c r="AN1139" s="135"/>
    </row>
    <row r="1140" spans="37:40" x14ac:dyDescent="0.15">
      <c r="AK1140" s="135"/>
      <c r="AL1140" s="135"/>
      <c r="AM1140" s="135"/>
      <c r="AN1140" s="135"/>
    </row>
    <row r="1141" spans="37:40" x14ac:dyDescent="0.15">
      <c r="AK1141" s="135"/>
      <c r="AL1141" s="135"/>
      <c r="AM1141" s="135"/>
      <c r="AN1141" s="135"/>
    </row>
    <row r="1142" spans="37:40" x14ac:dyDescent="0.15">
      <c r="AK1142" s="135"/>
      <c r="AL1142" s="135"/>
      <c r="AM1142" s="135"/>
      <c r="AN1142" s="135"/>
    </row>
    <row r="1143" spans="37:40" x14ac:dyDescent="0.15">
      <c r="AK1143" s="135"/>
      <c r="AL1143" s="135"/>
      <c r="AM1143" s="135"/>
      <c r="AN1143" s="135"/>
    </row>
    <row r="1144" spans="37:40" x14ac:dyDescent="0.15">
      <c r="AK1144" s="135"/>
      <c r="AL1144" s="135"/>
      <c r="AM1144" s="135"/>
      <c r="AN1144" s="135"/>
    </row>
    <row r="1145" spans="37:40" x14ac:dyDescent="0.15">
      <c r="AK1145" s="135"/>
      <c r="AL1145" s="135"/>
      <c r="AM1145" s="135"/>
      <c r="AN1145" s="135"/>
    </row>
    <row r="1146" spans="37:40" x14ac:dyDescent="0.15">
      <c r="AK1146" s="135"/>
      <c r="AL1146" s="135"/>
      <c r="AM1146" s="135"/>
      <c r="AN1146" s="135"/>
    </row>
    <row r="1147" spans="37:40" x14ac:dyDescent="0.15">
      <c r="AK1147" s="135"/>
      <c r="AL1147" s="135"/>
      <c r="AM1147" s="135"/>
      <c r="AN1147" s="135"/>
    </row>
    <row r="1148" spans="37:40" x14ac:dyDescent="0.15">
      <c r="AK1148" s="135"/>
      <c r="AL1148" s="135"/>
      <c r="AM1148" s="135"/>
      <c r="AN1148" s="135"/>
    </row>
    <row r="1149" spans="37:40" x14ac:dyDescent="0.15">
      <c r="AK1149" s="135"/>
      <c r="AL1149" s="135"/>
      <c r="AM1149" s="135"/>
      <c r="AN1149" s="135"/>
    </row>
    <row r="1150" spans="37:40" x14ac:dyDescent="0.15">
      <c r="AK1150" s="135"/>
      <c r="AL1150" s="135"/>
      <c r="AM1150" s="135"/>
      <c r="AN1150" s="135"/>
    </row>
    <row r="1151" spans="37:40" x14ac:dyDescent="0.15">
      <c r="AK1151" s="135"/>
      <c r="AL1151" s="135"/>
      <c r="AM1151" s="135"/>
      <c r="AN1151" s="135"/>
    </row>
    <row r="1152" spans="37:40" x14ac:dyDescent="0.15">
      <c r="AK1152" s="135"/>
      <c r="AL1152" s="135"/>
      <c r="AM1152" s="135"/>
      <c r="AN1152" s="135"/>
    </row>
    <row r="1153" spans="37:40" x14ac:dyDescent="0.15">
      <c r="AK1153" s="135"/>
      <c r="AL1153" s="135"/>
      <c r="AM1153" s="135"/>
      <c r="AN1153" s="135"/>
    </row>
    <row r="1154" spans="37:40" x14ac:dyDescent="0.15">
      <c r="AK1154" s="135"/>
      <c r="AL1154" s="135"/>
      <c r="AM1154" s="135"/>
      <c r="AN1154" s="135"/>
    </row>
    <row r="1155" spans="37:40" x14ac:dyDescent="0.15">
      <c r="AK1155" s="135"/>
      <c r="AL1155" s="135"/>
      <c r="AM1155" s="135"/>
      <c r="AN1155" s="135"/>
    </row>
    <row r="1156" spans="37:40" x14ac:dyDescent="0.15">
      <c r="AK1156" s="135"/>
      <c r="AL1156" s="135"/>
      <c r="AM1156" s="135"/>
      <c r="AN1156" s="135"/>
    </row>
    <row r="1157" spans="37:40" x14ac:dyDescent="0.15">
      <c r="AK1157" s="135"/>
      <c r="AL1157" s="135"/>
      <c r="AM1157" s="135"/>
      <c r="AN1157" s="135"/>
    </row>
    <row r="1158" spans="37:40" x14ac:dyDescent="0.15">
      <c r="AK1158" s="135"/>
      <c r="AL1158" s="135"/>
      <c r="AM1158" s="135"/>
      <c r="AN1158" s="135"/>
    </row>
    <row r="1159" spans="37:40" x14ac:dyDescent="0.15">
      <c r="AK1159" s="135"/>
      <c r="AL1159" s="135"/>
      <c r="AM1159" s="135"/>
      <c r="AN1159" s="135"/>
    </row>
    <row r="1160" spans="37:40" x14ac:dyDescent="0.15">
      <c r="AK1160" s="135"/>
      <c r="AL1160" s="135"/>
      <c r="AM1160" s="135"/>
      <c r="AN1160" s="135"/>
    </row>
    <row r="1161" spans="37:40" x14ac:dyDescent="0.15">
      <c r="AK1161" s="135"/>
      <c r="AL1161" s="135"/>
      <c r="AM1161" s="135"/>
      <c r="AN1161" s="135"/>
    </row>
    <row r="1162" spans="37:40" x14ac:dyDescent="0.15">
      <c r="AK1162" s="135"/>
      <c r="AL1162" s="135"/>
      <c r="AM1162" s="135"/>
      <c r="AN1162" s="135"/>
    </row>
    <row r="1163" spans="37:40" x14ac:dyDescent="0.15">
      <c r="AK1163" s="135"/>
      <c r="AL1163" s="135"/>
      <c r="AM1163" s="135"/>
      <c r="AN1163" s="135"/>
    </row>
    <row r="1164" spans="37:40" x14ac:dyDescent="0.15">
      <c r="AK1164" s="135"/>
      <c r="AL1164" s="135"/>
      <c r="AM1164" s="135"/>
      <c r="AN1164" s="135"/>
    </row>
    <row r="1165" spans="37:40" x14ac:dyDescent="0.15">
      <c r="AK1165" s="135"/>
      <c r="AL1165" s="135"/>
      <c r="AM1165" s="135"/>
      <c r="AN1165" s="135"/>
    </row>
    <row r="1166" spans="37:40" x14ac:dyDescent="0.15">
      <c r="AK1166" s="135"/>
      <c r="AL1166" s="135"/>
      <c r="AM1166" s="135"/>
      <c r="AN1166" s="135"/>
    </row>
    <row r="1167" spans="37:40" x14ac:dyDescent="0.15">
      <c r="AK1167" s="135"/>
      <c r="AL1167" s="135"/>
      <c r="AM1167" s="135"/>
      <c r="AN1167" s="135"/>
    </row>
    <row r="1168" spans="37:40" x14ac:dyDescent="0.15">
      <c r="AK1168" s="135"/>
      <c r="AL1168" s="135"/>
      <c r="AM1168" s="135"/>
      <c r="AN1168" s="135"/>
    </row>
    <row r="1169" spans="37:40" x14ac:dyDescent="0.15">
      <c r="AK1169" s="135"/>
      <c r="AL1169" s="135"/>
      <c r="AM1169" s="135"/>
      <c r="AN1169" s="135"/>
    </row>
    <row r="1170" spans="37:40" x14ac:dyDescent="0.15">
      <c r="AK1170" s="135"/>
      <c r="AL1170" s="135"/>
      <c r="AM1170" s="135"/>
      <c r="AN1170" s="135"/>
    </row>
    <row r="1171" spans="37:40" x14ac:dyDescent="0.15">
      <c r="AK1171" s="135"/>
      <c r="AL1171" s="135"/>
      <c r="AM1171" s="135"/>
      <c r="AN1171" s="135"/>
    </row>
    <row r="1172" spans="37:40" x14ac:dyDescent="0.15">
      <c r="AK1172" s="135"/>
      <c r="AL1172" s="135"/>
      <c r="AM1172" s="135"/>
      <c r="AN1172" s="135"/>
    </row>
    <row r="1173" spans="37:40" x14ac:dyDescent="0.15">
      <c r="AK1173" s="135"/>
      <c r="AL1173" s="135"/>
      <c r="AM1173" s="135"/>
      <c r="AN1173" s="135"/>
    </row>
    <row r="1174" spans="37:40" x14ac:dyDescent="0.15">
      <c r="AK1174" s="135"/>
      <c r="AL1174" s="135"/>
      <c r="AM1174" s="135"/>
      <c r="AN1174" s="135"/>
    </row>
    <row r="1175" spans="37:40" x14ac:dyDescent="0.15">
      <c r="AK1175" s="135"/>
      <c r="AL1175" s="135"/>
      <c r="AM1175" s="135"/>
      <c r="AN1175" s="135"/>
    </row>
    <row r="1176" spans="37:40" x14ac:dyDescent="0.15">
      <c r="AK1176" s="135"/>
      <c r="AL1176" s="135"/>
      <c r="AM1176" s="135"/>
      <c r="AN1176" s="135"/>
    </row>
    <row r="1177" spans="37:40" x14ac:dyDescent="0.15">
      <c r="AK1177" s="135"/>
      <c r="AL1177" s="135"/>
      <c r="AM1177" s="135"/>
      <c r="AN1177" s="135"/>
    </row>
    <row r="1178" spans="37:40" x14ac:dyDescent="0.15">
      <c r="AK1178" s="135"/>
      <c r="AL1178" s="135"/>
      <c r="AM1178" s="135"/>
      <c r="AN1178" s="135"/>
    </row>
    <row r="1179" spans="37:40" x14ac:dyDescent="0.15">
      <c r="AK1179" s="135"/>
      <c r="AL1179" s="135"/>
      <c r="AM1179" s="135"/>
      <c r="AN1179" s="135"/>
    </row>
    <row r="1180" spans="37:40" x14ac:dyDescent="0.15">
      <c r="AK1180" s="135"/>
      <c r="AL1180" s="135"/>
      <c r="AM1180" s="135"/>
      <c r="AN1180" s="135"/>
    </row>
    <row r="1181" spans="37:40" x14ac:dyDescent="0.15">
      <c r="AK1181" s="135"/>
      <c r="AL1181" s="135"/>
      <c r="AM1181" s="135"/>
      <c r="AN1181" s="135"/>
    </row>
    <row r="1182" spans="37:40" x14ac:dyDescent="0.15">
      <c r="AK1182" s="135"/>
      <c r="AL1182" s="135"/>
      <c r="AM1182" s="135"/>
      <c r="AN1182" s="135"/>
    </row>
    <row r="1183" spans="37:40" x14ac:dyDescent="0.15">
      <c r="AK1183" s="135"/>
      <c r="AL1183" s="135"/>
      <c r="AM1183" s="135"/>
      <c r="AN1183" s="135"/>
    </row>
    <row r="1184" spans="37:40" x14ac:dyDescent="0.15">
      <c r="AK1184" s="135"/>
      <c r="AL1184" s="135"/>
      <c r="AM1184" s="135"/>
      <c r="AN1184" s="135"/>
    </row>
    <row r="1185" spans="37:40" x14ac:dyDescent="0.15">
      <c r="AK1185" s="135"/>
      <c r="AL1185" s="135"/>
      <c r="AM1185" s="135"/>
      <c r="AN1185" s="135"/>
    </row>
    <row r="1186" spans="37:40" x14ac:dyDescent="0.15">
      <c r="AK1186" s="135"/>
      <c r="AL1186" s="135"/>
      <c r="AM1186" s="135"/>
      <c r="AN1186" s="135"/>
    </row>
    <row r="1187" spans="37:40" x14ac:dyDescent="0.15">
      <c r="AK1187" s="135"/>
      <c r="AL1187" s="135"/>
      <c r="AM1187" s="135"/>
      <c r="AN1187" s="135"/>
    </row>
    <row r="1188" spans="37:40" x14ac:dyDescent="0.15">
      <c r="AK1188" s="135"/>
      <c r="AL1188" s="135"/>
      <c r="AM1188" s="135"/>
      <c r="AN1188" s="135"/>
    </row>
    <row r="1189" spans="37:40" x14ac:dyDescent="0.15">
      <c r="AK1189" s="135"/>
      <c r="AL1189" s="135"/>
      <c r="AM1189" s="135"/>
      <c r="AN1189" s="135"/>
    </row>
    <row r="1190" spans="37:40" x14ac:dyDescent="0.15">
      <c r="AK1190" s="135"/>
      <c r="AL1190" s="135"/>
      <c r="AM1190" s="135"/>
      <c r="AN1190" s="135"/>
    </row>
    <row r="1191" spans="37:40" x14ac:dyDescent="0.15">
      <c r="AK1191" s="135"/>
      <c r="AL1191" s="135"/>
      <c r="AM1191" s="135"/>
      <c r="AN1191" s="135"/>
    </row>
    <row r="1192" spans="37:40" x14ac:dyDescent="0.15">
      <c r="AK1192" s="135"/>
      <c r="AL1192" s="135"/>
      <c r="AM1192" s="135"/>
      <c r="AN1192" s="135"/>
    </row>
    <row r="1193" spans="37:40" x14ac:dyDescent="0.15">
      <c r="AK1193" s="135"/>
      <c r="AL1193" s="135"/>
      <c r="AM1193" s="135"/>
      <c r="AN1193" s="135"/>
    </row>
    <row r="1194" spans="37:40" x14ac:dyDescent="0.15">
      <c r="AK1194" s="135"/>
      <c r="AL1194" s="135"/>
      <c r="AM1194" s="135"/>
      <c r="AN1194" s="135"/>
    </row>
    <row r="1195" spans="37:40" x14ac:dyDescent="0.15">
      <c r="AK1195" s="135"/>
      <c r="AL1195" s="135"/>
      <c r="AM1195" s="135"/>
      <c r="AN1195" s="135"/>
    </row>
    <row r="1196" spans="37:40" x14ac:dyDescent="0.15">
      <c r="AK1196" s="135"/>
      <c r="AL1196" s="135"/>
      <c r="AM1196" s="135"/>
      <c r="AN1196" s="135"/>
    </row>
    <row r="1197" spans="37:40" x14ac:dyDescent="0.15">
      <c r="AK1197" s="135"/>
      <c r="AL1197" s="135"/>
      <c r="AM1197" s="135"/>
      <c r="AN1197" s="135"/>
    </row>
    <row r="1198" spans="37:40" x14ac:dyDescent="0.15">
      <c r="AK1198" s="135"/>
      <c r="AL1198" s="135"/>
      <c r="AM1198" s="135"/>
      <c r="AN1198" s="135"/>
    </row>
    <row r="1199" spans="37:40" x14ac:dyDescent="0.15">
      <c r="AK1199" s="135"/>
      <c r="AL1199" s="135"/>
      <c r="AM1199" s="135"/>
      <c r="AN1199" s="135"/>
    </row>
    <row r="1200" spans="37:40" x14ac:dyDescent="0.15">
      <c r="AK1200" s="135"/>
      <c r="AL1200" s="135"/>
      <c r="AM1200" s="135"/>
      <c r="AN1200" s="135"/>
    </row>
    <row r="1201" spans="37:40" x14ac:dyDescent="0.15">
      <c r="AK1201" s="135"/>
      <c r="AL1201" s="135"/>
      <c r="AM1201" s="135"/>
      <c r="AN1201" s="135"/>
    </row>
    <row r="1202" spans="37:40" x14ac:dyDescent="0.15">
      <c r="AK1202" s="135"/>
      <c r="AL1202" s="135"/>
      <c r="AM1202" s="135"/>
      <c r="AN1202" s="135"/>
    </row>
    <row r="1203" spans="37:40" x14ac:dyDescent="0.15">
      <c r="AK1203" s="135"/>
      <c r="AL1203" s="135"/>
      <c r="AM1203" s="135"/>
      <c r="AN1203" s="135"/>
    </row>
    <row r="1204" spans="37:40" x14ac:dyDescent="0.15">
      <c r="AK1204" s="135"/>
      <c r="AL1204" s="135"/>
      <c r="AM1204" s="135"/>
      <c r="AN1204" s="135"/>
    </row>
    <row r="1205" spans="37:40" x14ac:dyDescent="0.15">
      <c r="AK1205" s="135"/>
      <c r="AL1205" s="135"/>
      <c r="AM1205" s="135"/>
      <c r="AN1205" s="135"/>
    </row>
    <row r="1206" spans="37:40" x14ac:dyDescent="0.15">
      <c r="AK1206" s="135"/>
      <c r="AL1206" s="135"/>
      <c r="AM1206" s="135"/>
      <c r="AN1206" s="135"/>
    </row>
    <row r="1207" spans="37:40" x14ac:dyDescent="0.15">
      <c r="AK1207" s="135"/>
      <c r="AL1207" s="135"/>
      <c r="AM1207" s="135"/>
      <c r="AN1207" s="135"/>
    </row>
    <row r="1208" spans="37:40" x14ac:dyDescent="0.15">
      <c r="AK1208" s="135"/>
      <c r="AL1208" s="135"/>
      <c r="AM1208" s="135"/>
      <c r="AN1208" s="135"/>
    </row>
    <row r="1209" spans="37:40" x14ac:dyDescent="0.15">
      <c r="AK1209" s="135"/>
      <c r="AL1209" s="135"/>
      <c r="AM1209" s="135"/>
      <c r="AN1209" s="135"/>
    </row>
    <row r="1210" spans="37:40" x14ac:dyDescent="0.15">
      <c r="AK1210" s="135"/>
      <c r="AL1210" s="135"/>
      <c r="AM1210" s="135"/>
      <c r="AN1210" s="135"/>
    </row>
    <row r="1211" spans="37:40" x14ac:dyDescent="0.15">
      <c r="AK1211" s="135"/>
      <c r="AL1211" s="135"/>
      <c r="AM1211" s="135"/>
      <c r="AN1211" s="135"/>
    </row>
    <row r="1212" spans="37:40" x14ac:dyDescent="0.15">
      <c r="AK1212" s="135"/>
      <c r="AL1212" s="135"/>
      <c r="AM1212" s="135"/>
      <c r="AN1212" s="135"/>
    </row>
    <row r="1213" spans="37:40" x14ac:dyDescent="0.15">
      <c r="AK1213" s="135"/>
      <c r="AL1213" s="135"/>
      <c r="AM1213" s="135"/>
      <c r="AN1213" s="135"/>
    </row>
    <row r="1214" spans="37:40" x14ac:dyDescent="0.15">
      <c r="AK1214" s="135"/>
      <c r="AL1214" s="135"/>
      <c r="AM1214" s="135"/>
      <c r="AN1214" s="135"/>
    </row>
    <row r="1215" spans="37:40" x14ac:dyDescent="0.15">
      <c r="AK1215" s="135"/>
      <c r="AL1215" s="135"/>
      <c r="AM1215" s="135"/>
      <c r="AN1215" s="135"/>
    </row>
    <row r="1216" spans="37:40" x14ac:dyDescent="0.15">
      <c r="AK1216" s="135"/>
      <c r="AL1216" s="135"/>
      <c r="AM1216" s="135"/>
      <c r="AN1216" s="135"/>
    </row>
    <row r="1217" spans="37:40" x14ac:dyDescent="0.15">
      <c r="AK1217" s="135"/>
      <c r="AL1217" s="135"/>
      <c r="AM1217" s="135"/>
      <c r="AN1217" s="135"/>
    </row>
    <row r="1218" spans="37:40" x14ac:dyDescent="0.15">
      <c r="AK1218" s="135"/>
      <c r="AL1218" s="135"/>
      <c r="AM1218" s="135"/>
      <c r="AN1218" s="135"/>
    </row>
    <row r="1219" spans="37:40" x14ac:dyDescent="0.15">
      <c r="AK1219" s="135"/>
      <c r="AL1219" s="135"/>
      <c r="AM1219" s="135"/>
      <c r="AN1219" s="135"/>
    </row>
    <row r="1220" spans="37:40" x14ac:dyDescent="0.15">
      <c r="AK1220" s="135"/>
      <c r="AL1220" s="135"/>
      <c r="AM1220" s="135"/>
      <c r="AN1220" s="135"/>
    </row>
    <row r="1221" spans="37:40" x14ac:dyDescent="0.15">
      <c r="AK1221" s="135"/>
      <c r="AL1221" s="135"/>
      <c r="AM1221" s="135"/>
      <c r="AN1221" s="135"/>
    </row>
    <row r="1222" spans="37:40" x14ac:dyDescent="0.15">
      <c r="AK1222" s="135"/>
      <c r="AL1222" s="135"/>
      <c r="AM1222" s="135"/>
      <c r="AN1222" s="135"/>
    </row>
    <row r="1223" spans="37:40" x14ac:dyDescent="0.15">
      <c r="AK1223" s="135"/>
      <c r="AL1223" s="135"/>
      <c r="AM1223" s="135"/>
      <c r="AN1223" s="135"/>
    </row>
    <row r="1224" spans="37:40" x14ac:dyDescent="0.15">
      <c r="AK1224" s="135"/>
      <c r="AL1224" s="135"/>
      <c r="AM1224" s="135"/>
      <c r="AN1224" s="135"/>
    </row>
    <row r="1225" spans="37:40" x14ac:dyDescent="0.15">
      <c r="AK1225" s="135"/>
      <c r="AL1225" s="135"/>
      <c r="AM1225" s="135"/>
      <c r="AN1225" s="135"/>
    </row>
    <row r="1226" spans="37:40" x14ac:dyDescent="0.15">
      <c r="AK1226" s="135"/>
      <c r="AL1226" s="135"/>
      <c r="AM1226" s="135"/>
      <c r="AN1226" s="135"/>
    </row>
    <row r="1227" spans="37:40" x14ac:dyDescent="0.15">
      <c r="AK1227" s="135"/>
      <c r="AL1227" s="135"/>
      <c r="AM1227" s="135"/>
      <c r="AN1227" s="135"/>
    </row>
    <row r="1228" spans="37:40" x14ac:dyDescent="0.15">
      <c r="AK1228" s="135"/>
      <c r="AL1228" s="135"/>
      <c r="AM1228" s="135"/>
      <c r="AN1228" s="135"/>
    </row>
    <row r="1229" spans="37:40" x14ac:dyDescent="0.15">
      <c r="AK1229" s="135"/>
      <c r="AL1229" s="135"/>
      <c r="AM1229" s="135"/>
      <c r="AN1229" s="135"/>
    </row>
    <row r="1230" spans="37:40" x14ac:dyDescent="0.15">
      <c r="AK1230" s="135"/>
      <c r="AL1230" s="135"/>
      <c r="AM1230" s="135"/>
      <c r="AN1230" s="135"/>
    </row>
    <row r="1231" spans="37:40" x14ac:dyDescent="0.15">
      <c r="AK1231" s="135"/>
      <c r="AL1231" s="135"/>
      <c r="AM1231" s="135"/>
      <c r="AN1231" s="135"/>
    </row>
    <row r="1232" spans="37:40" x14ac:dyDescent="0.15">
      <c r="AK1232" s="135"/>
      <c r="AL1232" s="135"/>
      <c r="AM1232" s="135"/>
      <c r="AN1232" s="135"/>
    </row>
    <row r="1233" spans="37:40" x14ac:dyDescent="0.15">
      <c r="AK1233" s="135"/>
      <c r="AL1233" s="135"/>
      <c r="AM1233" s="135"/>
      <c r="AN1233" s="135"/>
    </row>
    <row r="1234" spans="37:40" x14ac:dyDescent="0.15">
      <c r="AK1234" s="135"/>
      <c r="AL1234" s="135"/>
      <c r="AM1234" s="135"/>
      <c r="AN1234" s="135"/>
    </row>
    <row r="1235" spans="37:40" x14ac:dyDescent="0.15">
      <c r="AK1235" s="135"/>
      <c r="AL1235" s="135"/>
      <c r="AM1235" s="135"/>
      <c r="AN1235" s="13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outlinePr summaryBelow="0" summaryRight="0"/>
  </sheetPr>
  <dimension ref="A1:Q2005"/>
  <sheetViews>
    <sheetView workbookViewId="0">
      <pane ySplit="1" topLeftCell="A35" activePane="bottomLeft" state="frozen"/>
      <selection pane="bottomLeft" activeCell="G768" sqref="G768"/>
    </sheetView>
  </sheetViews>
  <sheetFormatPr defaultColWidth="14.42578125" defaultRowHeight="15.75" customHeight="1" outlineLevelRow="2" x14ac:dyDescent="0.2"/>
  <cols>
    <col min="1" max="1" width="24.00390625" style="320" customWidth="1"/>
    <col min="2" max="3" width="7.28125" style="320" customWidth="1"/>
    <col min="4" max="5" width="17.93359375" style="320" customWidth="1"/>
    <col min="6" max="18" width="14.42578125" style="320" customWidth="1"/>
    <col min="19" max="16384" width="14.42578125" style="320"/>
  </cols>
  <sheetData>
    <row r="1" spans="1:17" ht="21" customHeight="1" x14ac:dyDescent="0.2">
      <c r="A1" s="319" t="s">
        <v>92</v>
      </c>
      <c r="B1" s="319" t="s">
        <v>93</v>
      </c>
      <c r="C1" s="319" t="s">
        <v>94</v>
      </c>
      <c r="D1" s="82" t="s">
        <v>280</v>
      </c>
      <c r="E1" s="82" t="s">
        <v>281</v>
      </c>
      <c r="F1" s="82" t="s">
        <v>97</v>
      </c>
      <c r="G1" s="83" t="s">
        <v>98</v>
      </c>
      <c r="H1" s="100"/>
      <c r="I1" s="100"/>
      <c r="J1" s="100"/>
      <c r="K1" s="100"/>
      <c r="L1" s="100"/>
      <c r="M1" s="100"/>
      <c r="N1" s="100"/>
      <c r="O1" s="100"/>
      <c r="P1" s="100"/>
      <c r="Q1" s="100"/>
    </row>
    <row r="2" spans="1:17" ht="14.25" customHeight="1" x14ac:dyDescent="0.2">
      <c r="A2" s="19" t="s">
        <v>412</v>
      </c>
      <c r="B2" s="19">
        <v>1</v>
      </c>
      <c r="C2" s="19">
        <v>1</v>
      </c>
      <c r="D2" s="20">
        <v>9350</v>
      </c>
      <c r="E2" s="20">
        <v>1169</v>
      </c>
      <c r="F2" s="20">
        <v>400000</v>
      </c>
      <c r="G2" s="21">
        <v>8</v>
      </c>
      <c r="H2" s="100"/>
      <c r="I2" s="100"/>
      <c r="J2" s="100"/>
      <c r="K2" s="100"/>
      <c r="L2" s="100"/>
      <c r="M2" s="100"/>
      <c r="N2" s="100"/>
      <c r="O2" s="100"/>
      <c r="P2" s="100"/>
      <c r="Q2" s="100"/>
    </row>
    <row r="3" spans="1:17" ht="14.25" customHeight="1" outlineLevel="1" x14ac:dyDescent="0.2">
      <c r="A3" s="19" t="s">
        <v>412</v>
      </c>
      <c r="B3" s="19">
        <v>2</v>
      </c>
      <c r="C3" s="19">
        <v>1</v>
      </c>
      <c r="D3" s="20">
        <v>10270</v>
      </c>
      <c r="E3" s="20">
        <v>1284</v>
      </c>
      <c r="F3" s="20">
        <v>800000</v>
      </c>
      <c r="G3" s="21">
        <v>12</v>
      </c>
      <c r="H3" s="100"/>
      <c r="I3" s="100"/>
      <c r="J3" s="100"/>
      <c r="K3" s="100"/>
      <c r="L3" s="100"/>
      <c r="M3" s="100"/>
      <c r="N3" s="100"/>
      <c r="O3" s="100"/>
      <c r="P3" s="100"/>
      <c r="Q3" s="100"/>
    </row>
    <row r="4" spans="1:17" ht="14.25" customHeight="1" outlineLevel="1" x14ac:dyDescent="0.2">
      <c r="A4" s="19" t="s">
        <v>412</v>
      </c>
      <c r="B4" s="19">
        <v>3</v>
      </c>
      <c r="C4" s="19">
        <v>1</v>
      </c>
      <c r="D4" s="20">
        <v>11260</v>
      </c>
      <c r="E4" s="20">
        <v>1408</v>
      </c>
      <c r="F4" s="20">
        <v>1500000</v>
      </c>
      <c r="G4" s="21">
        <v>16</v>
      </c>
      <c r="H4" s="100"/>
      <c r="I4" s="100"/>
      <c r="J4" s="100"/>
      <c r="K4" s="100"/>
      <c r="L4" s="100"/>
      <c r="M4" s="100"/>
      <c r="N4" s="100"/>
      <c r="O4" s="100"/>
      <c r="P4" s="100"/>
      <c r="Q4" s="100"/>
    </row>
    <row r="5" spans="1:17" ht="14.25" customHeight="1" outlineLevel="1" x14ac:dyDescent="0.2">
      <c r="A5" s="19" t="s">
        <v>412</v>
      </c>
      <c r="B5" s="19">
        <v>4</v>
      </c>
      <c r="C5" s="19">
        <v>1</v>
      </c>
      <c r="D5" s="20">
        <v>12400</v>
      </c>
      <c r="E5" s="20">
        <v>1550</v>
      </c>
      <c r="F5" s="20">
        <v>3000000</v>
      </c>
      <c r="G5" s="21">
        <v>20</v>
      </c>
      <c r="H5" s="100"/>
      <c r="I5" s="100"/>
      <c r="J5" s="100"/>
      <c r="K5" s="100"/>
      <c r="L5" s="100"/>
      <c r="M5" s="100"/>
      <c r="N5" s="100"/>
      <c r="O5" s="100"/>
      <c r="P5" s="100"/>
      <c r="Q5" s="100"/>
    </row>
    <row r="6" spans="1:17" ht="14.25" customHeight="1" outlineLevel="1" x14ac:dyDescent="0.2">
      <c r="A6" s="19" t="s">
        <v>412</v>
      </c>
      <c r="B6" s="19">
        <v>5</v>
      </c>
      <c r="C6" s="19">
        <v>1</v>
      </c>
      <c r="D6" s="20">
        <v>13610</v>
      </c>
      <c r="E6" s="20">
        <v>1701</v>
      </c>
      <c r="F6" s="20">
        <v>5000000</v>
      </c>
      <c r="G6" s="21">
        <v>24</v>
      </c>
      <c r="H6" s="100"/>
      <c r="I6" s="100"/>
      <c r="J6" s="100"/>
      <c r="K6" s="100"/>
      <c r="L6" s="100"/>
      <c r="M6" s="100"/>
      <c r="N6" s="100"/>
      <c r="O6" s="100"/>
      <c r="P6" s="100"/>
      <c r="Q6" s="100"/>
    </row>
    <row r="7" spans="1:17" ht="14.25" customHeight="1" outlineLevel="1" x14ac:dyDescent="0.2">
      <c r="A7" s="19" t="s">
        <v>412</v>
      </c>
      <c r="B7" s="19">
        <v>6</v>
      </c>
      <c r="C7" s="19">
        <v>1</v>
      </c>
      <c r="D7" s="20">
        <v>14980</v>
      </c>
      <c r="E7" s="20">
        <v>1873</v>
      </c>
      <c r="F7" s="20">
        <v>8000000</v>
      </c>
      <c r="G7" s="21">
        <v>26</v>
      </c>
      <c r="H7" s="100"/>
      <c r="I7" s="100"/>
      <c r="J7" s="100"/>
      <c r="K7" s="100"/>
      <c r="L7" s="100"/>
      <c r="M7" s="100"/>
      <c r="N7" s="100"/>
      <c r="O7" s="100"/>
      <c r="P7" s="100"/>
      <c r="Q7" s="100"/>
    </row>
    <row r="8" spans="1:17" ht="14.25" customHeight="1" outlineLevel="1" x14ac:dyDescent="0.2">
      <c r="A8" s="19" t="s">
        <v>412</v>
      </c>
      <c r="B8" s="19">
        <v>7</v>
      </c>
      <c r="C8" s="19">
        <v>1</v>
      </c>
      <c r="D8" s="20">
        <v>16500</v>
      </c>
      <c r="E8" s="20">
        <v>2063</v>
      </c>
      <c r="F8" s="20">
        <v>13000000</v>
      </c>
      <c r="G8" s="21">
        <v>28</v>
      </c>
      <c r="H8" s="100"/>
      <c r="I8" s="100"/>
      <c r="J8" s="100"/>
      <c r="K8" s="100"/>
      <c r="L8" s="100"/>
      <c r="M8" s="100"/>
      <c r="N8" s="100"/>
      <c r="O8" s="100"/>
      <c r="P8" s="100"/>
      <c r="Q8" s="100"/>
    </row>
    <row r="9" spans="1:17" ht="14.25" customHeight="1" outlineLevel="1" x14ac:dyDescent="0.2">
      <c r="A9" s="19" t="s">
        <v>412</v>
      </c>
      <c r="B9" s="19">
        <v>8</v>
      </c>
      <c r="C9" s="19">
        <v>1</v>
      </c>
      <c r="D9" s="20">
        <v>18100</v>
      </c>
      <c r="E9" s="20">
        <v>2263</v>
      </c>
      <c r="F9" s="20">
        <v>0</v>
      </c>
      <c r="G9" s="21">
        <v>0</v>
      </c>
      <c r="H9" s="100"/>
      <c r="I9" s="100"/>
      <c r="J9" s="100"/>
      <c r="K9" s="100"/>
      <c r="L9" s="100"/>
      <c r="M9" s="100"/>
      <c r="N9" s="100"/>
      <c r="O9" s="100"/>
      <c r="P9" s="100"/>
      <c r="Q9" s="100"/>
    </row>
    <row r="10" spans="1:17" ht="14.25" customHeight="1" outlineLevel="1" x14ac:dyDescent="0.2">
      <c r="A10" s="22" t="s">
        <v>412</v>
      </c>
      <c r="B10" s="22">
        <v>1</v>
      </c>
      <c r="C10" s="22">
        <v>2</v>
      </c>
      <c r="D10" s="23">
        <v>18100</v>
      </c>
      <c r="E10" s="23">
        <v>2263</v>
      </c>
      <c r="F10" s="23">
        <v>250000</v>
      </c>
      <c r="G10" s="24">
        <v>1.5</v>
      </c>
      <c r="H10" s="100"/>
      <c r="I10" s="100"/>
      <c r="J10" s="100"/>
      <c r="K10" s="100"/>
      <c r="L10" s="100"/>
      <c r="M10" s="100"/>
      <c r="N10" s="100"/>
      <c r="O10" s="100"/>
      <c r="P10" s="100"/>
      <c r="Q10" s="100"/>
    </row>
    <row r="11" spans="1:17" ht="14.25" customHeight="1" outlineLevel="1" x14ac:dyDescent="0.2">
      <c r="A11" s="22" t="s">
        <v>412</v>
      </c>
      <c r="B11" s="22">
        <v>2</v>
      </c>
      <c r="C11" s="22">
        <v>2</v>
      </c>
      <c r="D11" s="23">
        <v>18440</v>
      </c>
      <c r="E11" s="23">
        <v>2305</v>
      </c>
      <c r="F11" s="23">
        <v>500000</v>
      </c>
      <c r="G11" s="24">
        <v>2.5</v>
      </c>
      <c r="H11" s="100"/>
      <c r="I11" s="100"/>
      <c r="J11" s="100"/>
      <c r="K11" s="100"/>
      <c r="L11" s="100"/>
      <c r="M11" s="100"/>
      <c r="N11" s="100"/>
      <c r="O11" s="100"/>
      <c r="P11" s="100"/>
      <c r="Q11" s="100"/>
    </row>
    <row r="12" spans="1:17" ht="14.25" customHeight="1" outlineLevel="1" x14ac:dyDescent="0.2">
      <c r="A12" s="22" t="s">
        <v>412</v>
      </c>
      <c r="B12" s="22">
        <v>3</v>
      </c>
      <c r="C12" s="22">
        <v>2</v>
      </c>
      <c r="D12" s="23">
        <v>18776</v>
      </c>
      <c r="E12" s="23">
        <v>2347</v>
      </c>
      <c r="F12" s="23">
        <v>1000000</v>
      </c>
      <c r="G12" s="24">
        <v>4</v>
      </c>
      <c r="H12" s="100"/>
      <c r="I12" s="100"/>
      <c r="J12" s="100"/>
      <c r="K12" s="100"/>
      <c r="L12" s="100"/>
      <c r="M12" s="100"/>
      <c r="N12" s="100"/>
      <c r="O12" s="100"/>
      <c r="P12" s="100"/>
      <c r="Q12" s="100"/>
    </row>
    <row r="13" spans="1:17" ht="14.25" customHeight="1" outlineLevel="1" x14ac:dyDescent="0.2">
      <c r="A13" s="22" t="s">
        <v>412</v>
      </c>
      <c r="B13" s="22">
        <v>4</v>
      </c>
      <c r="C13" s="22">
        <v>2</v>
      </c>
      <c r="D13" s="23">
        <v>19112</v>
      </c>
      <c r="E13" s="23">
        <v>2389</v>
      </c>
      <c r="F13" s="23">
        <v>3750000</v>
      </c>
      <c r="G13" s="24">
        <v>7.5</v>
      </c>
      <c r="H13" s="100"/>
      <c r="I13" s="100"/>
      <c r="J13" s="100"/>
      <c r="K13" s="100"/>
      <c r="L13" s="100"/>
      <c r="M13" s="100"/>
      <c r="N13" s="100"/>
      <c r="O13" s="100"/>
      <c r="P13" s="100"/>
      <c r="Q13" s="100"/>
    </row>
    <row r="14" spans="1:17" ht="14.25" customHeight="1" outlineLevel="1" x14ac:dyDescent="0.2">
      <c r="A14" s="22" t="s">
        <v>412</v>
      </c>
      <c r="B14" s="22">
        <v>5</v>
      </c>
      <c r="C14" s="22">
        <v>2</v>
      </c>
      <c r="D14" s="23">
        <v>19448</v>
      </c>
      <c r="E14" s="23">
        <v>2431</v>
      </c>
      <c r="F14" s="23">
        <v>3750000</v>
      </c>
      <c r="G14" s="24">
        <v>7.5</v>
      </c>
      <c r="H14" s="100"/>
      <c r="I14" s="100"/>
      <c r="J14" s="100"/>
      <c r="K14" s="100"/>
      <c r="L14" s="100"/>
      <c r="M14" s="100"/>
      <c r="N14" s="100"/>
      <c r="O14" s="100"/>
      <c r="P14" s="100"/>
      <c r="Q14" s="100"/>
    </row>
    <row r="15" spans="1:17" ht="14.25" customHeight="1" outlineLevel="1" x14ac:dyDescent="0.2">
      <c r="A15" s="22" t="s">
        <v>412</v>
      </c>
      <c r="B15" s="22">
        <v>6</v>
      </c>
      <c r="C15" s="22">
        <v>2</v>
      </c>
      <c r="D15" s="23">
        <v>19784</v>
      </c>
      <c r="E15" s="23">
        <v>2473</v>
      </c>
      <c r="F15" s="23">
        <v>3750000</v>
      </c>
      <c r="G15" s="24">
        <v>7.5</v>
      </c>
      <c r="H15" s="100"/>
      <c r="I15" s="100"/>
      <c r="J15" s="100"/>
      <c r="K15" s="100"/>
      <c r="L15" s="100"/>
      <c r="M15" s="100"/>
      <c r="N15" s="100"/>
      <c r="O15" s="100"/>
      <c r="P15" s="100"/>
      <c r="Q15" s="100"/>
    </row>
    <row r="16" spans="1:17" ht="14.25" customHeight="1" outlineLevel="1" x14ac:dyDescent="0.2">
      <c r="A16" s="22" t="s">
        <v>412</v>
      </c>
      <c r="B16" s="22">
        <v>7</v>
      </c>
      <c r="C16" s="22">
        <v>2</v>
      </c>
      <c r="D16" s="23">
        <v>20120</v>
      </c>
      <c r="E16" s="23">
        <v>2515</v>
      </c>
      <c r="F16" s="23">
        <v>3750000</v>
      </c>
      <c r="G16" s="24">
        <v>7.5</v>
      </c>
      <c r="H16" s="100"/>
      <c r="I16" s="100"/>
      <c r="J16" s="100"/>
      <c r="K16" s="100"/>
      <c r="L16" s="100"/>
      <c r="M16" s="100"/>
      <c r="N16" s="100"/>
      <c r="O16" s="100"/>
      <c r="P16" s="100"/>
      <c r="Q16" s="100"/>
    </row>
    <row r="17" spans="1:17" ht="14.25" customHeight="1" outlineLevel="1" x14ac:dyDescent="0.2">
      <c r="A17" s="22" t="s">
        <v>412</v>
      </c>
      <c r="B17" s="22">
        <v>8</v>
      </c>
      <c r="C17" s="22">
        <v>2</v>
      </c>
      <c r="D17" s="23">
        <v>20456</v>
      </c>
      <c r="E17" s="23">
        <v>2557</v>
      </c>
      <c r="F17" s="23">
        <v>3750000</v>
      </c>
      <c r="G17" s="24">
        <v>7.5</v>
      </c>
      <c r="H17" s="100"/>
      <c r="I17" s="100"/>
      <c r="J17" s="100"/>
      <c r="K17" s="100"/>
      <c r="L17" s="100"/>
      <c r="M17" s="100"/>
      <c r="N17" s="100"/>
      <c r="O17" s="100"/>
      <c r="P17" s="100"/>
      <c r="Q17" s="100"/>
    </row>
    <row r="18" spans="1:17" ht="14.25" customHeight="1" outlineLevel="1" x14ac:dyDescent="0.2">
      <c r="A18" s="22" t="s">
        <v>412</v>
      </c>
      <c r="B18" s="22">
        <v>9</v>
      </c>
      <c r="C18" s="22">
        <v>2</v>
      </c>
      <c r="D18" s="23">
        <v>20792</v>
      </c>
      <c r="E18" s="23">
        <v>2599</v>
      </c>
      <c r="F18" s="23">
        <v>3750000</v>
      </c>
      <c r="G18" s="24">
        <v>7.5</v>
      </c>
      <c r="H18" s="100"/>
      <c r="I18" s="100"/>
      <c r="J18" s="100"/>
      <c r="K18" s="100"/>
      <c r="L18" s="100"/>
      <c r="M18" s="100"/>
      <c r="N18" s="100"/>
      <c r="O18" s="100"/>
      <c r="P18" s="100"/>
      <c r="Q18" s="100"/>
    </row>
    <row r="19" spans="1:17" ht="14.25" customHeight="1" outlineLevel="1" x14ac:dyDescent="0.2">
      <c r="A19" s="22" t="s">
        <v>412</v>
      </c>
      <c r="B19" s="22">
        <v>10</v>
      </c>
      <c r="C19" s="22">
        <v>2</v>
      </c>
      <c r="D19" s="23">
        <v>21128</v>
      </c>
      <c r="E19" s="23">
        <v>2641</v>
      </c>
      <c r="F19" s="23">
        <v>3750000</v>
      </c>
      <c r="G19" s="24">
        <v>7.5</v>
      </c>
      <c r="H19" s="100"/>
      <c r="I19" s="100"/>
      <c r="J19" s="100"/>
      <c r="K19" s="100"/>
      <c r="L19" s="100"/>
      <c r="M19" s="100"/>
      <c r="N19" s="100"/>
      <c r="O19" s="100"/>
      <c r="P19" s="100"/>
      <c r="Q19" s="100"/>
    </row>
    <row r="20" spans="1:17" ht="14.25" customHeight="1" outlineLevel="1" x14ac:dyDescent="0.2">
      <c r="A20" s="22" t="s">
        <v>412</v>
      </c>
      <c r="B20" s="22">
        <v>11</v>
      </c>
      <c r="C20" s="22">
        <v>2</v>
      </c>
      <c r="D20" s="23">
        <v>21464</v>
      </c>
      <c r="E20" s="23">
        <v>2683</v>
      </c>
      <c r="F20" s="23">
        <v>3750000</v>
      </c>
      <c r="G20" s="24">
        <v>7.5</v>
      </c>
      <c r="H20" s="100"/>
      <c r="I20" s="100"/>
      <c r="J20" s="100"/>
      <c r="K20" s="100"/>
      <c r="L20" s="100"/>
      <c r="M20" s="100"/>
      <c r="N20" s="100"/>
      <c r="O20" s="100"/>
      <c r="P20" s="100"/>
      <c r="Q20" s="100"/>
    </row>
    <row r="21" spans="1:17" ht="14.25" customHeight="1" outlineLevel="1" x14ac:dyDescent="0.2">
      <c r="A21" s="22" t="s">
        <v>412</v>
      </c>
      <c r="B21" s="22">
        <v>12</v>
      </c>
      <c r="C21" s="22">
        <v>2</v>
      </c>
      <c r="D21" s="23">
        <v>21720</v>
      </c>
      <c r="E21" s="23">
        <v>2725</v>
      </c>
      <c r="F21" s="23">
        <v>0</v>
      </c>
      <c r="G21" s="24">
        <v>0</v>
      </c>
      <c r="H21" s="100"/>
      <c r="I21" s="100"/>
      <c r="J21" s="100"/>
      <c r="K21" s="100"/>
      <c r="L21" s="100"/>
      <c r="M21" s="100"/>
      <c r="N21" s="100"/>
      <c r="O21" s="100"/>
      <c r="P21" s="100"/>
      <c r="Q21" s="100"/>
    </row>
    <row r="22" spans="1:17" ht="14.25" customHeight="1" outlineLevel="1" x14ac:dyDescent="0.2">
      <c r="A22" s="25" t="s">
        <v>412</v>
      </c>
      <c r="B22" s="25">
        <v>1</v>
      </c>
      <c r="C22" s="25">
        <v>3</v>
      </c>
      <c r="D22" s="26">
        <v>22890</v>
      </c>
      <c r="E22" s="26">
        <v>2861.25</v>
      </c>
      <c r="F22" s="26">
        <v>0</v>
      </c>
      <c r="G22" s="27">
        <v>0</v>
      </c>
      <c r="H22" s="100"/>
      <c r="I22" s="100"/>
      <c r="J22" s="100"/>
      <c r="K22" s="100"/>
      <c r="L22" s="100"/>
      <c r="M22" s="100"/>
      <c r="N22" s="100"/>
      <c r="O22" s="100"/>
      <c r="P22" s="100"/>
      <c r="Q22" s="100"/>
    </row>
    <row r="23" spans="1:17" ht="14.25" customHeight="1" x14ac:dyDescent="0.2">
      <c r="A23" s="19" t="s">
        <v>439</v>
      </c>
      <c r="B23" s="19">
        <v>1</v>
      </c>
      <c r="C23" s="19">
        <v>1</v>
      </c>
      <c r="D23" s="20">
        <v>2450</v>
      </c>
      <c r="E23" s="20">
        <v>245</v>
      </c>
      <c r="F23" s="20">
        <v>20000</v>
      </c>
      <c r="G23" s="21">
        <v>0.16666666666666671</v>
      </c>
      <c r="H23" s="100"/>
      <c r="I23" s="100"/>
      <c r="J23" s="100"/>
      <c r="K23" s="100"/>
      <c r="L23" s="100"/>
      <c r="M23" s="100"/>
      <c r="N23" s="100"/>
      <c r="O23" s="100"/>
      <c r="P23" s="100"/>
      <c r="Q23" s="100"/>
    </row>
    <row r="24" spans="1:17" ht="14.25" customHeight="1" outlineLevel="1" x14ac:dyDescent="0.2">
      <c r="A24" s="19" t="s">
        <v>439</v>
      </c>
      <c r="B24" s="19">
        <v>2</v>
      </c>
      <c r="C24" s="19">
        <v>1</v>
      </c>
      <c r="D24" s="20">
        <v>2650</v>
      </c>
      <c r="E24" s="20">
        <v>265</v>
      </c>
      <c r="F24" s="20">
        <v>40000</v>
      </c>
      <c r="G24" s="21">
        <v>1</v>
      </c>
      <c r="H24" s="100"/>
      <c r="I24" s="100"/>
      <c r="J24" s="100"/>
      <c r="K24" s="100"/>
      <c r="L24" s="100"/>
      <c r="M24" s="100"/>
      <c r="N24" s="100"/>
      <c r="O24" s="100"/>
      <c r="P24" s="100"/>
      <c r="Q24" s="100"/>
    </row>
    <row r="25" spans="1:17" ht="14.25" customHeight="1" outlineLevel="1" x14ac:dyDescent="0.2">
      <c r="A25" s="19" t="s">
        <v>439</v>
      </c>
      <c r="B25" s="19">
        <v>3</v>
      </c>
      <c r="C25" s="19">
        <v>1</v>
      </c>
      <c r="D25" s="20">
        <v>2950</v>
      </c>
      <c r="E25" s="20">
        <v>295</v>
      </c>
      <c r="F25" s="20">
        <v>80000</v>
      </c>
      <c r="G25" s="21">
        <v>2</v>
      </c>
      <c r="H25" s="100"/>
      <c r="I25" s="100"/>
      <c r="J25" s="100"/>
      <c r="K25" s="100"/>
      <c r="L25" s="100"/>
      <c r="M25" s="100"/>
      <c r="N25" s="100"/>
      <c r="O25" s="100"/>
      <c r="P25" s="100"/>
      <c r="Q25" s="100"/>
    </row>
    <row r="26" spans="1:17" ht="14.25" customHeight="1" outlineLevel="1" x14ac:dyDescent="0.2">
      <c r="A26" s="19" t="s">
        <v>439</v>
      </c>
      <c r="B26" s="19">
        <v>4</v>
      </c>
      <c r="C26" s="19">
        <v>1</v>
      </c>
      <c r="D26" s="20">
        <v>3250</v>
      </c>
      <c r="E26" s="20">
        <v>325</v>
      </c>
      <c r="F26" s="20">
        <v>400000</v>
      </c>
      <c r="G26" s="21">
        <v>8</v>
      </c>
      <c r="H26" s="100"/>
      <c r="I26" s="100"/>
      <c r="J26" s="100"/>
      <c r="K26" s="100"/>
      <c r="L26" s="100"/>
      <c r="M26" s="100"/>
      <c r="N26" s="100"/>
      <c r="O26" s="100"/>
      <c r="P26" s="100"/>
      <c r="Q26" s="100"/>
    </row>
    <row r="27" spans="1:17" ht="14.25" customHeight="1" outlineLevel="1" collapsed="1" x14ac:dyDescent="0.2">
      <c r="A27" s="19" t="s">
        <v>439</v>
      </c>
      <c r="B27" s="19">
        <v>5</v>
      </c>
      <c r="C27" s="19">
        <v>1</v>
      </c>
      <c r="D27" s="20">
        <v>3550</v>
      </c>
      <c r="E27" s="20">
        <v>355</v>
      </c>
      <c r="F27" s="20">
        <v>800000</v>
      </c>
      <c r="G27" s="21">
        <v>12</v>
      </c>
      <c r="H27" s="100"/>
      <c r="I27" s="100"/>
      <c r="J27" s="100"/>
      <c r="K27" s="100"/>
      <c r="L27" s="100"/>
      <c r="M27" s="100"/>
      <c r="N27" s="100"/>
      <c r="O27" s="100"/>
      <c r="P27" s="100"/>
      <c r="Q27" s="100"/>
    </row>
    <row r="28" spans="1:17" ht="14.25" customHeight="1" outlineLevel="1" x14ac:dyDescent="0.2">
      <c r="A28" s="19" t="s">
        <v>439</v>
      </c>
      <c r="B28" s="19">
        <v>6</v>
      </c>
      <c r="C28" s="19">
        <v>1</v>
      </c>
      <c r="D28" s="20">
        <v>4000</v>
      </c>
      <c r="E28" s="20">
        <v>400</v>
      </c>
      <c r="F28" s="20">
        <v>1600000</v>
      </c>
      <c r="G28" s="21">
        <v>24</v>
      </c>
      <c r="H28" s="100"/>
      <c r="I28" s="100"/>
      <c r="J28" s="100"/>
      <c r="K28" s="100"/>
      <c r="L28" s="100"/>
      <c r="M28" s="100"/>
      <c r="N28" s="100"/>
      <c r="O28" s="100"/>
      <c r="P28" s="100"/>
      <c r="Q28" s="100"/>
    </row>
    <row r="29" spans="1:17" ht="14.25" customHeight="1" outlineLevel="1" x14ac:dyDescent="0.2">
      <c r="A29" s="19" t="s">
        <v>439</v>
      </c>
      <c r="B29" s="19">
        <v>7</v>
      </c>
      <c r="C29" s="19">
        <v>1</v>
      </c>
      <c r="D29" s="20">
        <v>4400</v>
      </c>
      <c r="E29" s="20">
        <v>440</v>
      </c>
      <c r="F29" s="20">
        <v>3000000</v>
      </c>
      <c r="G29" s="21">
        <v>32</v>
      </c>
      <c r="H29" s="100"/>
      <c r="I29" s="100"/>
      <c r="J29" s="100"/>
      <c r="K29" s="100"/>
      <c r="L29" s="100"/>
      <c r="M29" s="100"/>
      <c r="N29" s="100"/>
      <c r="O29" s="100"/>
      <c r="P29" s="100"/>
      <c r="Q29" s="100"/>
    </row>
    <row r="30" spans="1:17" ht="14.25" customHeight="1" outlineLevel="1" x14ac:dyDescent="0.2">
      <c r="A30" s="19" t="s">
        <v>439</v>
      </c>
      <c r="B30" s="19">
        <v>8</v>
      </c>
      <c r="C30" s="19">
        <v>1</v>
      </c>
      <c r="D30" s="20">
        <v>4800</v>
      </c>
      <c r="E30" s="20">
        <v>480</v>
      </c>
      <c r="F30" s="20">
        <v>6000000</v>
      </c>
      <c r="G30" s="21">
        <v>40</v>
      </c>
      <c r="H30" s="100"/>
      <c r="I30" s="100"/>
      <c r="J30" s="100"/>
      <c r="K30" s="100"/>
      <c r="L30" s="100"/>
      <c r="M30" s="100"/>
      <c r="N30" s="100"/>
      <c r="O30" s="100"/>
      <c r="P30" s="100"/>
      <c r="Q30" s="100"/>
    </row>
    <row r="31" spans="1:17" ht="14.25" customHeight="1" outlineLevel="1" x14ac:dyDescent="0.2">
      <c r="A31" s="19" t="s">
        <v>439</v>
      </c>
      <c r="B31" s="19">
        <v>9</v>
      </c>
      <c r="C31" s="19">
        <v>1</v>
      </c>
      <c r="D31" s="20">
        <v>5300</v>
      </c>
      <c r="E31" s="20">
        <v>530</v>
      </c>
      <c r="F31" s="20">
        <v>10000000</v>
      </c>
      <c r="G31" s="21">
        <v>44</v>
      </c>
      <c r="H31" s="100"/>
      <c r="I31" s="100"/>
      <c r="J31" s="100"/>
      <c r="K31" s="100"/>
      <c r="L31" s="100"/>
      <c r="M31" s="100"/>
      <c r="N31" s="100"/>
      <c r="O31" s="100"/>
      <c r="P31" s="100"/>
      <c r="Q31" s="100"/>
    </row>
    <row r="32" spans="1:17" ht="14.25" customHeight="1" outlineLevel="1" x14ac:dyDescent="0.2">
      <c r="A32" s="19" t="s">
        <v>439</v>
      </c>
      <c r="B32" s="19">
        <v>10</v>
      </c>
      <c r="C32" s="19">
        <v>1</v>
      </c>
      <c r="D32" s="20">
        <v>5800</v>
      </c>
      <c r="E32" s="20">
        <v>580</v>
      </c>
      <c r="F32" s="20">
        <v>16000000</v>
      </c>
      <c r="G32" s="21">
        <v>52</v>
      </c>
      <c r="H32" s="100"/>
      <c r="I32" s="100"/>
      <c r="J32" s="100"/>
      <c r="K32" s="100"/>
      <c r="L32" s="100"/>
      <c r="M32" s="100"/>
      <c r="N32" s="100"/>
      <c r="O32" s="100"/>
      <c r="P32" s="100"/>
      <c r="Q32" s="100"/>
    </row>
    <row r="33" spans="1:17" ht="14.25" customHeight="1" outlineLevel="1" x14ac:dyDescent="0.2">
      <c r="A33" s="19" t="s">
        <v>439</v>
      </c>
      <c r="B33" s="19">
        <v>11</v>
      </c>
      <c r="C33" s="19">
        <v>1</v>
      </c>
      <c r="D33" s="20">
        <v>6450</v>
      </c>
      <c r="E33" s="20">
        <v>645</v>
      </c>
      <c r="F33" s="20">
        <v>26000000</v>
      </c>
      <c r="G33" s="21">
        <v>60</v>
      </c>
      <c r="H33" s="100"/>
      <c r="I33" s="100"/>
      <c r="J33" s="100"/>
      <c r="K33" s="100"/>
      <c r="L33" s="100"/>
      <c r="M33" s="100"/>
      <c r="N33" s="100"/>
      <c r="O33" s="100"/>
      <c r="P33" s="100"/>
      <c r="Q33" s="100"/>
    </row>
    <row r="34" spans="1:17" ht="14.25" customHeight="1" outlineLevel="1" x14ac:dyDescent="0.2">
      <c r="A34" s="19" t="s">
        <v>439</v>
      </c>
      <c r="B34" s="19">
        <v>12</v>
      </c>
      <c r="C34" s="19">
        <v>1</v>
      </c>
      <c r="D34" s="20">
        <v>7100</v>
      </c>
      <c r="E34" s="20">
        <v>710</v>
      </c>
      <c r="F34" s="20">
        <v>0</v>
      </c>
      <c r="G34" s="21">
        <v>0</v>
      </c>
      <c r="H34" s="100"/>
      <c r="I34" s="100"/>
      <c r="J34" s="100"/>
      <c r="K34" s="100"/>
      <c r="L34" s="100"/>
      <c r="M34" s="100"/>
      <c r="N34" s="100"/>
      <c r="O34" s="100"/>
      <c r="P34" s="100"/>
      <c r="Q34" s="100"/>
    </row>
    <row r="35" spans="1:17" ht="14.25" customHeight="1" outlineLevel="1" x14ac:dyDescent="0.2">
      <c r="A35" s="22" t="s">
        <v>439</v>
      </c>
      <c r="B35" s="22">
        <v>1</v>
      </c>
      <c r="C35" s="22">
        <v>2</v>
      </c>
      <c r="D35" s="23">
        <v>7100</v>
      </c>
      <c r="E35" s="23">
        <v>710</v>
      </c>
      <c r="F35" s="23">
        <v>500000</v>
      </c>
      <c r="G35" s="24">
        <v>2.5</v>
      </c>
      <c r="H35" s="100"/>
      <c r="I35" s="100"/>
      <c r="J35" s="100"/>
      <c r="K35" s="100"/>
      <c r="L35" s="100"/>
      <c r="M35" s="100"/>
      <c r="N35" s="100"/>
      <c r="O35" s="100"/>
      <c r="P35" s="100"/>
      <c r="Q35" s="100"/>
    </row>
    <row r="36" spans="1:17" ht="14.25" customHeight="1" outlineLevel="1" x14ac:dyDescent="0.2">
      <c r="A36" s="22" t="s">
        <v>439</v>
      </c>
      <c r="B36" s="22">
        <v>2</v>
      </c>
      <c r="C36" s="22">
        <v>2</v>
      </c>
      <c r="D36" s="23">
        <v>7250</v>
      </c>
      <c r="E36" s="23">
        <v>725</v>
      </c>
      <c r="F36" s="23">
        <v>1000000</v>
      </c>
      <c r="G36" s="24">
        <v>5</v>
      </c>
      <c r="H36" s="100"/>
      <c r="I36" s="100"/>
      <c r="J36" s="100"/>
      <c r="K36" s="100"/>
      <c r="L36" s="100"/>
      <c r="M36" s="100"/>
      <c r="N36" s="100"/>
      <c r="O36" s="100"/>
      <c r="P36" s="100"/>
      <c r="Q36" s="100"/>
    </row>
    <row r="37" spans="1:17" ht="14.25" customHeight="1" outlineLevel="1" x14ac:dyDescent="0.2">
      <c r="A37" s="22" t="s">
        <v>439</v>
      </c>
      <c r="B37" s="22">
        <v>3</v>
      </c>
      <c r="C37" s="22">
        <v>2</v>
      </c>
      <c r="D37" s="23">
        <v>7350</v>
      </c>
      <c r="E37" s="23">
        <v>735</v>
      </c>
      <c r="F37" s="23">
        <v>2000000</v>
      </c>
      <c r="G37" s="24">
        <v>10</v>
      </c>
      <c r="H37" s="100"/>
      <c r="I37" s="100"/>
      <c r="J37" s="100"/>
      <c r="K37" s="100"/>
      <c r="L37" s="100"/>
      <c r="M37" s="100"/>
      <c r="N37" s="100"/>
      <c r="O37" s="100"/>
      <c r="P37" s="100"/>
      <c r="Q37" s="100"/>
    </row>
    <row r="38" spans="1:17" ht="14.25" customHeight="1" outlineLevel="1" x14ac:dyDescent="0.2">
      <c r="A38" s="22" t="s">
        <v>439</v>
      </c>
      <c r="B38" s="22">
        <v>4</v>
      </c>
      <c r="C38" s="22">
        <v>2</v>
      </c>
      <c r="D38" s="23">
        <v>7450</v>
      </c>
      <c r="E38" s="23">
        <v>745</v>
      </c>
      <c r="F38" s="23">
        <v>7500000</v>
      </c>
      <c r="G38" s="24">
        <v>15</v>
      </c>
      <c r="H38" s="100"/>
      <c r="I38" s="100"/>
      <c r="J38" s="100"/>
      <c r="K38" s="100"/>
      <c r="L38" s="100"/>
      <c r="M38" s="100"/>
      <c r="N38" s="100"/>
      <c r="O38" s="100"/>
      <c r="P38" s="100"/>
      <c r="Q38" s="100"/>
    </row>
    <row r="39" spans="1:17" ht="14.25" customHeight="1" outlineLevel="1" x14ac:dyDescent="0.2">
      <c r="A39" s="22" t="s">
        <v>439</v>
      </c>
      <c r="B39" s="22">
        <v>5</v>
      </c>
      <c r="C39" s="22">
        <v>2</v>
      </c>
      <c r="D39" s="23">
        <v>7600</v>
      </c>
      <c r="E39" s="23">
        <v>760</v>
      </c>
      <c r="F39" s="23">
        <v>7500000</v>
      </c>
      <c r="G39" s="24">
        <v>15</v>
      </c>
      <c r="H39" s="100"/>
      <c r="I39" s="100"/>
      <c r="J39" s="100"/>
      <c r="K39" s="100"/>
      <c r="L39" s="100"/>
      <c r="M39" s="100"/>
      <c r="N39" s="100"/>
      <c r="O39" s="100"/>
      <c r="P39" s="100"/>
      <c r="Q39" s="100"/>
    </row>
    <row r="40" spans="1:17" ht="14.25" customHeight="1" outlineLevel="1" x14ac:dyDescent="0.2">
      <c r="A40" s="22" t="s">
        <v>439</v>
      </c>
      <c r="B40" s="22">
        <v>6</v>
      </c>
      <c r="C40" s="22">
        <v>2</v>
      </c>
      <c r="D40" s="23">
        <v>7700</v>
      </c>
      <c r="E40" s="23">
        <v>770</v>
      </c>
      <c r="F40" s="23">
        <v>7500000</v>
      </c>
      <c r="G40" s="24">
        <v>15</v>
      </c>
      <c r="H40" s="100"/>
      <c r="I40" s="100"/>
      <c r="J40" s="100"/>
      <c r="K40" s="100"/>
      <c r="L40" s="100"/>
      <c r="M40" s="100"/>
      <c r="N40" s="100"/>
      <c r="O40" s="100"/>
      <c r="P40" s="100"/>
      <c r="Q40" s="100"/>
    </row>
    <row r="41" spans="1:17" ht="14.25" customHeight="1" outlineLevel="1" x14ac:dyDescent="0.2">
      <c r="A41" s="22" t="s">
        <v>439</v>
      </c>
      <c r="B41" s="22">
        <v>7</v>
      </c>
      <c r="C41" s="22">
        <v>2</v>
      </c>
      <c r="D41" s="23">
        <v>7850</v>
      </c>
      <c r="E41" s="23">
        <v>785</v>
      </c>
      <c r="F41" s="23">
        <v>7500000</v>
      </c>
      <c r="G41" s="24">
        <v>15</v>
      </c>
      <c r="H41" s="100"/>
      <c r="I41" s="100"/>
      <c r="J41" s="100"/>
      <c r="K41" s="100"/>
      <c r="L41" s="100"/>
      <c r="M41" s="100"/>
      <c r="N41" s="100"/>
      <c r="O41" s="100"/>
      <c r="P41" s="100"/>
      <c r="Q41" s="100"/>
    </row>
    <row r="42" spans="1:17" ht="14.25" customHeight="1" outlineLevel="1" x14ac:dyDescent="0.2">
      <c r="A42" s="22" t="s">
        <v>439</v>
      </c>
      <c r="B42" s="22">
        <v>8</v>
      </c>
      <c r="C42" s="22">
        <v>2</v>
      </c>
      <c r="D42" s="23">
        <v>7950</v>
      </c>
      <c r="E42" s="23">
        <v>795</v>
      </c>
      <c r="F42" s="23">
        <v>7500000</v>
      </c>
      <c r="G42" s="24">
        <v>15</v>
      </c>
      <c r="H42" s="100"/>
      <c r="I42" s="100"/>
      <c r="J42" s="100"/>
      <c r="K42" s="100"/>
      <c r="L42" s="100"/>
      <c r="M42" s="100"/>
      <c r="N42" s="100"/>
      <c r="O42" s="100"/>
      <c r="P42" s="100"/>
      <c r="Q42" s="100"/>
    </row>
    <row r="43" spans="1:17" ht="14.25" customHeight="1" outlineLevel="1" x14ac:dyDescent="0.2">
      <c r="A43" s="22" t="s">
        <v>439</v>
      </c>
      <c r="B43" s="22">
        <v>9</v>
      </c>
      <c r="C43" s="22">
        <v>2</v>
      </c>
      <c r="D43" s="23">
        <v>8050</v>
      </c>
      <c r="E43" s="23">
        <v>805</v>
      </c>
      <c r="F43" s="23">
        <v>7500000</v>
      </c>
      <c r="G43" s="24">
        <v>15</v>
      </c>
      <c r="H43" s="100"/>
      <c r="I43" s="100"/>
      <c r="J43" s="100"/>
      <c r="K43" s="100"/>
      <c r="L43" s="100"/>
      <c r="M43" s="100"/>
      <c r="N43" s="100"/>
      <c r="O43" s="100"/>
      <c r="P43" s="100"/>
      <c r="Q43" s="100"/>
    </row>
    <row r="44" spans="1:17" ht="14.25" customHeight="1" outlineLevel="1" x14ac:dyDescent="0.2">
      <c r="A44" s="22" t="s">
        <v>439</v>
      </c>
      <c r="B44" s="22">
        <v>10</v>
      </c>
      <c r="C44" s="22">
        <v>2</v>
      </c>
      <c r="D44" s="23">
        <v>8200</v>
      </c>
      <c r="E44" s="23">
        <v>820</v>
      </c>
      <c r="F44" s="23">
        <v>7500000</v>
      </c>
      <c r="G44" s="24">
        <v>15</v>
      </c>
      <c r="H44" s="100"/>
      <c r="I44" s="100"/>
      <c r="J44" s="100"/>
      <c r="K44" s="100"/>
      <c r="L44" s="100"/>
      <c r="M44" s="100"/>
      <c r="N44" s="100"/>
      <c r="O44" s="100"/>
      <c r="P44" s="100"/>
      <c r="Q44" s="100"/>
    </row>
    <row r="45" spans="1:17" ht="14.25" customHeight="1" outlineLevel="1" x14ac:dyDescent="0.2">
      <c r="A45" s="22" t="s">
        <v>439</v>
      </c>
      <c r="B45" s="22">
        <v>11</v>
      </c>
      <c r="C45" s="22">
        <v>2</v>
      </c>
      <c r="D45" s="23">
        <v>8300</v>
      </c>
      <c r="E45" s="23">
        <v>830</v>
      </c>
      <c r="F45" s="23">
        <v>7500000</v>
      </c>
      <c r="G45" s="24">
        <v>15</v>
      </c>
      <c r="H45" s="100"/>
      <c r="I45" s="100"/>
      <c r="J45" s="100"/>
      <c r="K45" s="100"/>
      <c r="L45" s="100"/>
      <c r="M45" s="100"/>
      <c r="N45" s="100"/>
      <c r="O45" s="100"/>
      <c r="P45" s="100"/>
      <c r="Q45" s="100"/>
    </row>
    <row r="46" spans="1:17" ht="14.25" customHeight="1" outlineLevel="1" x14ac:dyDescent="0.2">
      <c r="A46" s="22" t="s">
        <v>439</v>
      </c>
      <c r="B46" s="22">
        <v>12</v>
      </c>
      <c r="C46" s="22">
        <v>2</v>
      </c>
      <c r="D46" s="23">
        <v>8450</v>
      </c>
      <c r="E46" s="23">
        <v>845</v>
      </c>
      <c r="F46" s="23">
        <v>0</v>
      </c>
      <c r="G46" s="24">
        <v>0</v>
      </c>
      <c r="H46" s="100"/>
      <c r="I46" s="100"/>
      <c r="J46" s="100"/>
      <c r="K46" s="100"/>
      <c r="L46" s="100"/>
      <c r="M46" s="100"/>
      <c r="N46" s="100"/>
      <c r="O46" s="100"/>
      <c r="P46" s="100"/>
      <c r="Q46" s="100"/>
    </row>
    <row r="47" spans="1:17" ht="14.25" customHeight="1" outlineLevel="1" x14ac:dyDescent="0.2">
      <c r="A47" s="25" t="s">
        <v>439</v>
      </c>
      <c r="B47" s="25">
        <v>1</v>
      </c>
      <c r="C47" s="25">
        <v>3</v>
      </c>
      <c r="D47" s="26">
        <v>8872.5</v>
      </c>
      <c r="E47" s="26">
        <v>887.25</v>
      </c>
      <c r="F47" s="26">
        <v>0</v>
      </c>
      <c r="G47" s="27">
        <v>0</v>
      </c>
      <c r="H47" s="100"/>
      <c r="I47" s="100"/>
      <c r="J47" s="100"/>
      <c r="K47" s="100"/>
      <c r="L47" s="100"/>
      <c r="M47" s="100"/>
      <c r="N47" s="100"/>
      <c r="O47" s="100"/>
      <c r="P47" s="100"/>
      <c r="Q47" s="100"/>
    </row>
    <row r="48" spans="1:17" ht="14.25" customHeight="1" x14ac:dyDescent="0.2">
      <c r="A48" s="19" t="s">
        <v>467</v>
      </c>
      <c r="B48" s="19">
        <v>1</v>
      </c>
      <c r="C48" s="19">
        <v>1</v>
      </c>
      <c r="D48" s="20">
        <v>410</v>
      </c>
      <c r="E48" s="20">
        <v>410</v>
      </c>
      <c r="F48" s="20">
        <v>100000</v>
      </c>
      <c r="G48" s="21">
        <v>2</v>
      </c>
      <c r="H48" s="100"/>
      <c r="I48" s="100"/>
      <c r="J48" s="100"/>
      <c r="K48" s="100"/>
      <c r="L48" s="100"/>
      <c r="M48" s="100"/>
      <c r="N48" s="100"/>
      <c r="O48" s="100"/>
      <c r="P48" s="100"/>
      <c r="Q48" s="100"/>
    </row>
    <row r="49" spans="1:17" ht="14.25" customHeight="1" outlineLevel="1" x14ac:dyDescent="0.2">
      <c r="A49" s="19" t="s">
        <v>467</v>
      </c>
      <c r="B49" s="19">
        <v>2</v>
      </c>
      <c r="C49" s="19">
        <v>1</v>
      </c>
      <c r="D49" s="20">
        <v>450</v>
      </c>
      <c r="E49" s="20">
        <v>450</v>
      </c>
      <c r="F49" s="20">
        <v>200000</v>
      </c>
      <c r="G49" s="21">
        <v>5</v>
      </c>
      <c r="H49" s="100"/>
      <c r="I49" s="100"/>
      <c r="J49" s="100"/>
      <c r="K49" s="100"/>
      <c r="L49" s="100"/>
      <c r="M49" s="100"/>
      <c r="N49" s="100"/>
      <c r="O49" s="100"/>
      <c r="P49" s="100"/>
      <c r="Q49" s="100"/>
    </row>
    <row r="50" spans="1:17" ht="14.25" customHeight="1" outlineLevel="1" x14ac:dyDescent="0.2">
      <c r="A50" s="19" t="s">
        <v>467</v>
      </c>
      <c r="B50" s="19">
        <v>3</v>
      </c>
      <c r="C50" s="19">
        <v>1</v>
      </c>
      <c r="D50" s="20">
        <v>500</v>
      </c>
      <c r="E50" s="20">
        <v>500</v>
      </c>
      <c r="F50" s="20">
        <v>400000</v>
      </c>
      <c r="G50" s="21">
        <v>14</v>
      </c>
      <c r="H50" s="100"/>
      <c r="I50" s="100"/>
      <c r="J50" s="100"/>
      <c r="K50" s="100"/>
      <c r="L50" s="100"/>
      <c r="M50" s="100"/>
      <c r="N50" s="100"/>
      <c r="O50" s="100"/>
      <c r="P50" s="100"/>
      <c r="Q50" s="100"/>
    </row>
    <row r="51" spans="1:17" ht="14.25" customHeight="1" outlineLevel="1" x14ac:dyDescent="0.2">
      <c r="A51" s="19" t="s">
        <v>467</v>
      </c>
      <c r="B51" s="19">
        <v>4</v>
      </c>
      <c r="C51" s="19">
        <v>1</v>
      </c>
      <c r="D51" s="20">
        <v>550</v>
      </c>
      <c r="E51" s="20">
        <v>550</v>
      </c>
      <c r="F51" s="20">
        <v>2000000</v>
      </c>
      <c r="G51" s="21">
        <v>24</v>
      </c>
      <c r="H51" s="100"/>
      <c r="I51" s="100"/>
      <c r="J51" s="100"/>
      <c r="K51" s="100"/>
      <c r="L51" s="100"/>
      <c r="M51" s="100"/>
      <c r="N51" s="100"/>
      <c r="O51" s="100"/>
      <c r="P51" s="100"/>
      <c r="Q51" s="100"/>
    </row>
    <row r="52" spans="1:17" ht="14.25" customHeight="1" outlineLevel="1" collapsed="1" x14ac:dyDescent="0.2">
      <c r="A52" s="19" t="s">
        <v>467</v>
      </c>
      <c r="B52" s="19">
        <v>5</v>
      </c>
      <c r="C52" s="19">
        <v>1</v>
      </c>
      <c r="D52" s="20">
        <v>600</v>
      </c>
      <c r="E52" s="20">
        <v>600</v>
      </c>
      <c r="F52" s="20">
        <v>4000000</v>
      </c>
      <c r="G52" s="21">
        <v>40</v>
      </c>
      <c r="H52" s="100"/>
      <c r="I52" s="100"/>
      <c r="J52" s="100"/>
      <c r="K52" s="100"/>
      <c r="L52" s="100"/>
      <c r="M52" s="100"/>
      <c r="N52" s="100"/>
      <c r="O52" s="100"/>
      <c r="P52" s="100"/>
      <c r="Q52" s="100"/>
    </row>
    <row r="53" spans="1:17" ht="14.25" customHeight="1" outlineLevel="1" x14ac:dyDescent="0.2">
      <c r="A53" s="19" t="s">
        <v>467</v>
      </c>
      <c r="B53" s="19">
        <v>6</v>
      </c>
      <c r="C53" s="19">
        <v>1</v>
      </c>
      <c r="D53" s="20">
        <v>660</v>
      </c>
      <c r="E53" s="20">
        <v>660</v>
      </c>
      <c r="F53" s="20">
        <v>6000000</v>
      </c>
      <c r="G53" s="21">
        <v>68</v>
      </c>
      <c r="H53" s="100"/>
      <c r="I53" s="100"/>
      <c r="J53" s="100"/>
      <c r="K53" s="100"/>
      <c r="L53" s="100"/>
      <c r="M53" s="100"/>
      <c r="N53" s="100"/>
      <c r="O53" s="100"/>
      <c r="P53" s="100"/>
      <c r="Q53" s="100"/>
    </row>
    <row r="54" spans="1:17" ht="14.25" customHeight="1" outlineLevel="1" x14ac:dyDescent="0.2">
      <c r="A54" s="19" t="s">
        <v>467</v>
      </c>
      <c r="B54" s="19">
        <v>7</v>
      </c>
      <c r="C54" s="19">
        <v>1</v>
      </c>
      <c r="D54" s="20">
        <v>720</v>
      </c>
      <c r="E54" s="20">
        <v>720</v>
      </c>
      <c r="F54" s="20">
        <v>11000000</v>
      </c>
      <c r="G54" s="21">
        <v>86</v>
      </c>
      <c r="H54" s="100"/>
      <c r="I54" s="100"/>
      <c r="J54" s="100"/>
      <c r="K54" s="100"/>
      <c r="L54" s="100"/>
      <c r="M54" s="100"/>
      <c r="N54" s="100"/>
      <c r="O54" s="100"/>
      <c r="P54" s="100"/>
      <c r="Q54" s="100"/>
    </row>
    <row r="55" spans="1:17" ht="14.25" customHeight="1" outlineLevel="1" x14ac:dyDescent="0.2">
      <c r="A55" s="19" t="s">
        <v>467</v>
      </c>
      <c r="B55" s="19">
        <v>8</v>
      </c>
      <c r="C55" s="19">
        <v>1</v>
      </c>
      <c r="D55" s="20">
        <v>790</v>
      </c>
      <c r="E55" s="20">
        <v>790</v>
      </c>
      <c r="F55" s="20">
        <v>17000000</v>
      </c>
      <c r="G55" s="21">
        <v>108</v>
      </c>
      <c r="H55" s="100"/>
      <c r="I55" s="100"/>
      <c r="J55" s="100"/>
      <c r="K55" s="100"/>
      <c r="L55" s="100"/>
      <c r="M55" s="100"/>
      <c r="N55" s="100"/>
      <c r="O55" s="100"/>
      <c r="P55" s="100"/>
      <c r="Q55" s="100"/>
    </row>
    <row r="56" spans="1:17" ht="14.25" customHeight="1" outlineLevel="1" x14ac:dyDescent="0.2">
      <c r="A56" s="19" t="s">
        <v>467</v>
      </c>
      <c r="B56" s="19">
        <v>9</v>
      </c>
      <c r="C56" s="19">
        <v>1</v>
      </c>
      <c r="D56" s="20">
        <v>880</v>
      </c>
      <c r="E56" s="20">
        <v>880</v>
      </c>
      <c r="F56" s="20">
        <v>32000000</v>
      </c>
      <c r="G56" s="21">
        <v>120</v>
      </c>
      <c r="H56" s="100"/>
      <c r="I56" s="100"/>
      <c r="J56" s="100"/>
      <c r="K56" s="100"/>
      <c r="L56" s="100"/>
      <c r="M56" s="100"/>
      <c r="N56" s="100"/>
      <c r="O56" s="100"/>
      <c r="P56" s="100"/>
      <c r="Q56" s="100"/>
    </row>
    <row r="57" spans="1:17" ht="14.25" customHeight="1" outlineLevel="1" x14ac:dyDescent="0.2">
      <c r="A57" s="19" t="s">
        <v>467</v>
      </c>
      <c r="B57" s="19">
        <v>10</v>
      </c>
      <c r="C57" s="19">
        <v>1</v>
      </c>
      <c r="D57" s="20">
        <v>960</v>
      </c>
      <c r="E57" s="20">
        <v>960</v>
      </c>
      <c r="F57" s="20">
        <v>43000000</v>
      </c>
      <c r="G57" s="21">
        <v>128</v>
      </c>
      <c r="H57" s="100"/>
      <c r="I57" s="100"/>
      <c r="J57" s="100"/>
      <c r="K57" s="100"/>
      <c r="L57" s="100"/>
      <c r="M57" s="100"/>
      <c r="N57" s="100"/>
      <c r="O57" s="100"/>
      <c r="P57" s="100"/>
      <c r="Q57" s="100"/>
    </row>
    <row r="58" spans="1:17" ht="14.25" customHeight="1" outlineLevel="1" x14ac:dyDescent="0.2">
      <c r="A58" s="19" t="s">
        <v>467</v>
      </c>
      <c r="B58" s="19">
        <v>11</v>
      </c>
      <c r="C58" s="19">
        <v>1</v>
      </c>
      <c r="D58" s="20">
        <v>1060</v>
      </c>
      <c r="E58" s="20">
        <v>1060</v>
      </c>
      <c r="F58" s="20">
        <v>55000000</v>
      </c>
      <c r="G58" s="21">
        <v>136</v>
      </c>
      <c r="H58" s="100"/>
      <c r="I58" s="100"/>
      <c r="J58" s="100"/>
      <c r="K58" s="100"/>
      <c r="L58" s="100"/>
      <c r="M58" s="100"/>
      <c r="N58" s="100"/>
      <c r="O58" s="100"/>
      <c r="P58" s="100"/>
      <c r="Q58" s="100"/>
    </row>
    <row r="59" spans="1:17" ht="14.25" customHeight="1" outlineLevel="1" x14ac:dyDescent="0.2">
      <c r="A59" s="19" t="s">
        <v>467</v>
      </c>
      <c r="B59" s="19">
        <v>12</v>
      </c>
      <c r="C59" s="19">
        <v>1</v>
      </c>
      <c r="D59" s="20">
        <v>1170</v>
      </c>
      <c r="E59" s="20">
        <v>1170</v>
      </c>
      <c r="F59" s="20">
        <v>0</v>
      </c>
      <c r="G59" s="21">
        <v>0</v>
      </c>
      <c r="H59" s="100"/>
      <c r="I59" s="100"/>
      <c r="J59" s="100"/>
      <c r="K59" s="100"/>
      <c r="L59" s="100"/>
      <c r="M59" s="100"/>
      <c r="N59" s="100"/>
      <c r="O59" s="100"/>
      <c r="P59" s="100"/>
      <c r="Q59" s="100"/>
    </row>
    <row r="60" spans="1:17" ht="14.25" customHeight="1" outlineLevel="1" x14ac:dyDescent="0.2">
      <c r="A60" s="22" t="s">
        <v>467</v>
      </c>
      <c r="B60" s="22">
        <v>1</v>
      </c>
      <c r="C60" s="22">
        <v>2</v>
      </c>
      <c r="D60" s="23">
        <v>1170</v>
      </c>
      <c r="E60" s="23">
        <v>1170</v>
      </c>
      <c r="F60" s="23">
        <v>2000000</v>
      </c>
      <c r="G60" s="24">
        <v>12</v>
      </c>
      <c r="H60" s="100"/>
      <c r="I60" s="100"/>
      <c r="J60" s="100"/>
      <c r="K60" s="100"/>
      <c r="L60" s="100"/>
      <c r="M60" s="100"/>
      <c r="N60" s="100"/>
      <c r="O60" s="100"/>
      <c r="P60" s="100"/>
      <c r="Q60" s="100"/>
    </row>
    <row r="61" spans="1:17" ht="14.25" customHeight="1" outlineLevel="1" x14ac:dyDescent="0.2">
      <c r="A61" s="22" t="s">
        <v>467</v>
      </c>
      <c r="B61" s="22">
        <v>2</v>
      </c>
      <c r="C61" s="22">
        <v>2</v>
      </c>
      <c r="D61" s="23">
        <v>1190</v>
      </c>
      <c r="E61" s="23">
        <v>1190</v>
      </c>
      <c r="F61" s="23">
        <v>4000000</v>
      </c>
      <c r="G61" s="24">
        <v>24</v>
      </c>
      <c r="H61" s="100"/>
      <c r="I61" s="100"/>
      <c r="J61" s="100"/>
      <c r="K61" s="100"/>
      <c r="L61" s="100"/>
      <c r="M61" s="100"/>
      <c r="N61" s="100"/>
      <c r="O61" s="100"/>
      <c r="P61" s="100"/>
      <c r="Q61" s="100"/>
    </row>
    <row r="62" spans="1:17" ht="14.25" customHeight="1" outlineLevel="1" x14ac:dyDescent="0.2">
      <c r="A62" s="22" t="s">
        <v>467</v>
      </c>
      <c r="B62" s="22">
        <v>3</v>
      </c>
      <c r="C62" s="22">
        <v>2</v>
      </c>
      <c r="D62" s="23">
        <v>1210</v>
      </c>
      <c r="E62" s="23">
        <v>1210</v>
      </c>
      <c r="F62" s="23">
        <v>8000000</v>
      </c>
      <c r="G62" s="24">
        <v>36</v>
      </c>
      <c r="H62" s="100"/>
      <c r="I62" s="100"/>
      <c r="J62" s="100"/>
      <c r="K62" s="100"/>
      <c r="L62" s="100"/>
      <c r="M62" s="100"/>
      <c r="N62" s="100"/>
      <c r="O62" s="100"/>
      <c r="P62" s="100"/>
      <c r="Q62" s="100"/>
    </row>
    <row r="63" spans="1:17" ht="14.25" customHeight="1" outlineLevel="1" x14ac:dyDescent="0.2">
      <c r="A63" s="22" t="s">
        <v>467</v>
      </c>
      <c r="B63" s="22">
        <v>4</v>
      </c>
      <c r="C63" s="22">
        <v>2</v>
      </c>
      <c r="D63" s="23">
        <v>1220</v>
      </c>
      <c r="E63" s="23">
        <v>1220</v>
      </c>
      <c r="F63" s="23">
        <v>19500000</v>
      </c>
      <c r="G63" s="24">
        <v>36</v>
      </c>
      <c r="H63" s="100"/>
      <c r="I63" s="100"/>
      <c r="J63" s="100"/>
      <c r="K63" s="100"/>
      <c r="L63" s="100"/>
      <c r="M63" s="100"/>
      <c r="N63" s="100"/>
      <c r="O63" s="100"/>
      <c r="P63" s="100"/>
      <c r="Q63" s="100"/>
    </row>
    <row r="64" spans="1:17" ht="14.25" customHeight="1" outlineLevel="1" x14ac:dyDescent="0.2">
      <c r="A64" s="22" t="s">
        <v>467</v>
      </c>
      <c r="B64" s="22">
        <v>5</v>
      </c>
      <c r="C64" s="22">
        <v>2</v>
      </c>
      <c r="D64" s="23">
        <v>1250</v>
      </c>
      <c r="E64" s="23">
        <v>1250</v>
      </c>
      <c r="F64" s="23">
        <v>19500000</v>
      </c>
      <c r="G64" s="24">
        <v>36</v>
      </c>
      <c r="H64" s="100"/>
      <c r="I64" s="100"/>
      <c r="J64" s="100"/>
      <c r="K64" s="100"/>
      <c r="L64" s="100"/>
      <c r="M64" s="100"/>
      <c r="N64" s="100"/>
      <c r="O64" s="100"/>
      <c r="P64" s="100"/>
      <c r="Q64" s="100"/>
    </row>
    <row r="65" spans="1:17" ht="14.25" customHeight="1" outlineLevel="1" x14ac:dyDescent="0.2">
      <c r="A65" s="22" t="s">
        <v>467</v>
      </c>
      <c r="B65" s="22">
        <v>6</v>
      </c>
      <c r="C65" s="22">
        <v>2</v>
      </c>
      <c r="D65" s="23">
        <v>1270</v>
      </c>
      <c r="E65" s="23">
        <v>1270</v>
      </c>
      <c r="F65" s="23">
        <v>19500000</v>
      </c>
      <c r="G65" s="24">
        <v>36</v>
      </c>
      <c r="H65" s="100"/>
      <c r="I65" s="100"/>
      <c r="J65" s="100"/>
      <c r="K65" s="100"/>
      <c r="L65" s="100"/>
      <c r="M65" s="100"/>
      <c r="N65" s="100"/>
      <c r="O65" s="100"/>
      <c r="P65" s="100"/>
      <c r="Q65" s="100"/>
    </row>
    <row r="66" spans="1:17" ht="14.25" customHeight="1" outlineLevel="1" x14ac:dyDescent="0.2">
      <c r="A66" s="22" t="s">
        <v>467</v>
      </c>
      <c r="B66" s="22">
        <v>7</v>
      </c>
      <c r="C66" s="22">
        <v>2</v>
      </c>
      <c r="D66" s="23">
        <v>1290</v>
      </c>
      <c r="E66" s="23">
        <v>1290</v>
      </c>
      <c r="F66" s="23">
        <v>19500000</v>
      </c>
      <c r="G66" s="24">
        <v>36</v>
      </c>
      <c r="H66" s="100"/>
      <c r="I66" s="100"/>
      <c r="J66" s="100"/>
      <c r="K66" s="100"/>
      <c r="L66" s="100"/>
      <c r="M66" s="100"/>
      <c r="N66" s="100"/>
      <c r="O66" s="100"/>
      <c r="P66" s="100"/>
      <c r="Q66" s="100"/>
    </row>
    <row r="67" spans="1:17" ht="14.25" customHeight="1" outlineLevel="1" x14ac:dyDescent="0.2">
      <c r="A67" s="22" t="s">
        <v>467</v>
      </c>
      <c r="B67" s="22">
        <v>8</v>
      </c>
      <c r="C67" s="22">
        <v>2</v>
      </c>
      <c r="D67" s="23">
        <v>1310</v>
      </c>
      <c r="E67" s="23">
        <v>1310</v>
      </c>
      <c r="F67" s="23">
        <v>19500000</v>
      </c>
      <c r="G67" s="24">
        <v>36</v>
      </c>
      <c r="H67" s="100"/>
      <c r="I67" s="100"/>
      <c r="J67" s="100"/>
      <c r="K67" s="100"/>
      <c r="L67" s="100"/>
      <c r="M67" s="100"/>
      <c r="N67" s="100"/>
      <c r="O67" s="100"/>
      <c r="P67" s="100"/>
      <c r="Q67" s="100"/>
    </row>
    <row r="68" spans="1:17" ht="14.25" customHeight="1" outlineLevel="1" x14ac:dyDescent="0.2">
      <c r="A68" s="22" t="s">
        <v>467</v>
      </c>
      <c r="B68" s="22">
        <v>9</v>
      </c>
      <c r="C68" s="22">
        <v>2</v>
      </c>
      <c r="D68" s="23">
        <v>1330</v>
      </c>
      <c r="E68" s="23">
        <v>1330</v>
      </c>
      <c r="F68" s="23">
        <v>19500000</v>
      </c>
      <c r="G68" s="24">
        <v>36</v>
      </c>
      <c r="H68" s="100"/>
      <c r="I68" s="100"/>
      <c r="J68" s="100"/>
      <c r="K68" s="100"/>
      <c r="L68" s="100"/>
      <c r="M68" s="100"/>
      <c r="N68" s="100"/>
      <c r="O68" s="100"/>
      <c r="P68" s="100"/>
      <c r="Q68" s="100"/>
    </row>
    <row r="69" spans="1:17" ht="14.25" customHeight="1" outlineLevel="1" x14ac:dyDescent="0.2">
      <c r="A69" s="22" t="s">
        <v>467</v>
      </c>
      <c r="B69" s="22">
        <v>10</v>
      </c>
      <c r="C69" s="22">
        <v>2</v>
      </c>
      <c r="D69" s="23">
        <v>1350</v>
      </c>
      <c r="E69" s="23">
        <v>1350</v>
      </c>
      <c r="F69" s="23">
        <v>19500000</v>
      </c>
      <c r="G69" s="24">
        <v>36</v>
      </c>
      <c r="H69" s="100"/>
      <c r="I69" s="100"/>
      <c r="J69" s="100"/>
      <c r="K69" s="100"/>
      <c r="L69" s="100"/>
      <c r="M69" s="100"/>
      <c r="N69" s="100"/>
      <c r="O69" s="100"/>
      <c r="P69" s="100"/>
      <c r="Q69" s="100"/>
    </row>
    <row r="70" spans="1:17" ht="14.25" customHeight="1" outlineLevel="1" x14ac:dyDescent="0.2">
      <c r="A70" s="22" t="s">
        <v>467</v>
      </c>
      <c r="B70" s="22">
        <v>11</v>
      </c>
      <c r="C70" s="22">
        <v>2</v>
      </c>
      <c r="D70" s="23">
        <v>1370</v>
      </c>
      <c r="E70" s="23">
        <v>1370</v>
      </c>
      <c r="F70" s="23">
        <v>19500000</v>
      </c>
      <c r="G70" s="24">
        <v>36</v>
      </c>
      <c r="H70" s="100"/>
      <c r="I70" s="100"/>
      <c r="J70" s="100"/>
      <c r="K70" s="100"/>
      <c r="L70" s="100"/>
      <c r="M70" s="100"/>
      <c r="N70" s="100"/>
      <c r="O70" s="100"/>
      <c r="P70" s="100"/>
      <c r="Q70" s="100"/>
    </row>
    <row r="71" spans="1:17" ht="14.25" customHeight="1" outlineLevel="1" x14ac:dyDescent="0.2">
      <c r="A71" s="22" t="s">
        <v>467</v>
      </c>
      <c r="B71" s="22">
        <v>12</v>
      </c>
      <c r="C71" s="22">
        <v>2</v>
      </c>
      <c r="D71" s="23">
        <v>1400</v>
      </c>
      <c r="E71" s="23">
        <v>1400</v>
      </c>
      <c r="F71" s="23">
        <v>0</v>
      </c>
      <c r="G71" s="24">
        <v>0</v>
      </c>
      <c r="H71" s="100"/>
      <c r="I71" s="100"/>
      <c r="J71" s="100"/>
      <c r="K71" s="100"/>
      <c r="L71" s="100"/>
      <c r="M71" s="100"/>
      <c r="N71" s="100"/>
      <c r="O71" s="100"/>
      <c r="P71" s="100"/>
      <c r="Q71" s="100"/>
    </row>
    <row r="72" spans="1:17" ht="14.25" customHeight="1" outlineLevel="1" x14ac:dyDescent="0.2">
      <c r="A72" s="25" t="s">
        <v>467</v>
      </c>
      <c r="B72" s="25">
        <v>1</v>
      </c>
      <c r="C72" s="25">
        <v>3</v>
      </c>
      <c r="D72" s="26">
        <v>1470</v>
      </c>
      <c r="E72" s="26">
        <v>1470</v>
      </c>
      <c r="F72" s="26">
        <v>0</v>
      </c>
      <c r="G72" s="27">
        <v>0</v>
      </c>
      <c r="H72" s="100"/>
      <c r="I72" s="100"/>
      <c r="J72" s="100"/>
      <c r="K72" s="100"/>
      <c r="L72" s="100"/>
      <c r="M72" s="100"/>
      <c r="N72" s="100"/>
      <c r="O72" s="100"/>
      <c r="P72" s="100"/>
      <c r="Q72" s="100"/>
    </row>
    <row r="73" spans="1:17" ht="14.25" customHeight="1" x14ac:dyDescent="0.2">
      <c r="A73" s="19" t="s">
        <v>461</v>
      </c>
      <c r="B73" s="19">
        <v>1</v>
      </c>
      <c r="C73" s="19">
        <v>1</v>
      </c>
      <c r="D73" s="20">
        <v>775</v>
      </c>
      <c r="E73" s="20">
        <v>775</v>
      </c>
      <c r="F73" s="20">
        <v>100000</v>
      </c>
      <c r="G73" s="21">
        <v>2</v>
      </c>
      <c r="H73" s="100"/>
      <c r="I73" s="100"/>
      <c r="J73" s="100"/>
      <c r="K73" s="100"/>
      <c r="L73" s="100"/>
      <c r="M73" s="100"/>
      <c r="N73" s="100"/>
      <c r="O73" s="100"/>
      <c r="P73" s="100"/>
      <c r="Q73" s="100"/>
    </row>
    <row r="74" spans="1:17" ht="14.25" customHeight="1" outlineLevel="1" x14ac:dyDescent="0.2">
      <c r="A74" s="19" t="s">
        <v>461</v>
      </c>
      <c r="B74" s="19">
        <v>2</v>
      </c>
      <c r="C74" s="19">
        <v>1</v>
      </c>
      <c r="D74" s="20">
        <v>860</v>
      </c>
      <c r="E74" s="20">
        <v>860</v>
      </c>
      <c r="F74" s="20">
        <v>200000</v>
      </c>
      <c r="G74" s="21">
        <v>5</v>
      </c>
      <c r="H74" s="100"/>
      <c r="I74" s="100"/>
      <c r="J74" s="100"/>
      <c r="K74" s="100"/>
      <c r="L74" s="100"/>
      <c r="M74" s="100"/>
      <c r="N74" s="100"/>
      <c r="O74" s="100"/>
      <c r="P74" s="100"/>
      <c r="Q74" s="100"/>
    </row>
    <row r="75" spans="1:17" ht="14.25" customHeight="1" outlineLevel="1" x14ac:dyDescent="0.2">
      <c r="A75" s="19" t="s">
        <v>461</v>
      </c>
      <c r="B75" s="19">
        <v>3</v>
      </c>
      <c r="C75" s="19">
        <v>1</v>
      </c>
      <c r="D75" s="20">
        <v>945</v>
      </c>
      <c r="E75" s="20">
        <v>945</v>
      </c>
      <c r="F75" s="20">
        <v>400000</v>
      </c>
      <c r="G75" s="21">
        <v>14</v>
      </c>
      <c r="H75" s="100"/>
      <c r="I75" s="100"/>
      <c r="J75" s="100"/>
      <c r="K75" s="100"/>
      <c r="L75" s="100"/>
      <c r="M75" s="100"/>
      <c r="N75" s="100"/>
      <c r="O75" s="100"/>
      <c r="P75" s="100"/>
      <c r="Q75" s="100"/>
    </row>
    <row r="76" spans="1:17" ht="14.25" customHeight="1" outlineLevel="1" x14ac:dyDescent="0.2">
      <c r="A76" s="19" t="s">
        <v>461</v>
      </c>
      <c r="B76" s="19">
        <v>4</v>
      </c>
      <c r="C76" s="19">
        <v>1</v>
      </c>
      <c r="D76" s="20">
        <v>1040</v>
      </c>
      <c r="E76" s="20">
        <v>1040</v>
      </c>
      <c r="F76" s="20">
        <v>2000000</v>
      </c>
      <c r="G76" s="21">
        <v>24</v>
      </c>
      <c r="H76" s="100"/>
      <c r="I76" s="100"/>
      <c r="J76" s="100"/>
      <c r="K76" s="100"/>
      <c r="L76" s="100"/>
      <c r="M76" s="100"/>
      <c r="N76" s="100"/>
      <c r="O76" s="100"/>
      <c r="P76" s="100"/>
      <c r="Q76" s="100"/>
    </row>
    <row r="77" spans="1:17" ht="14.25" customHeight="1" outlineLevel="1" collapsed="1" x14ac:dyDescent="0.2">
      <c r="A77" s="19" t="s">
        <v>461</v>
      </c>
      <c r="B77" s="19">
        <v>5</v>
      </c>
      <c r="C77" s="19">
        <v>1</v>
      </c>
      <c r="D77" s="20">
        <v>1145</v>
      </c>
      <c r="E77" s="20">
        <v>1145</v>
      </c>
      <c r="F77" s="20">
        <v>4000000</v>
      </c>
      <c r="G77" s="21">
        <v>40</v>
      </c>
      <c r="H77" s="100"/>
      <c r="I77" s="100"/>
      <c r="J77" s="100"/>
      <c r="K77" s="100"/>
      <c r="L77" s="100"/>
      <c r="M77" s="100"/>
      <c r="N77" s="100"/>
      <c r="O77" s="100"/>
      <c r="P77" s="100"/>
      <c r="Q77" s="100"/>
    </row>
    <row r="78" spans="1:17" ht="14.25" customHeight="1" outlineLevel="1" x14ac:dyDescent="0.2">
      <c r="A78" s="19" t="s">
        <v>461</v>
      </c>
      <c r="B78" s="19">
        <v>6</v>
      </c>
      <c r="C78" s="19">
        <v>1</v>
      </c>
      <c r="D78" s="20">
        <v>1260</v>
      </c>
      <c r="E78" s="20">
        <v>1260</v>
      </c>
      <c r="F78" s="20">
        <v>6000000</v>
      </c>
      <c r="G78" s="21">
        <v>68</v>
      </c>
      <c r="H78" s="100"/>
      <c r="I78" s="100"/>
      <c r="J78" s="100"/>
      <c r="K78" s="100"/>
      <c r="L78" s="100"/>
      <c r="M78" s="100"/>
      <c r="N78" s="100"/>
      <c r="O78" s="100"/>
      <c r="P78" s="100"/>
      <c r="Q78" s="100"/>
    </row>
    <row r="79" spans="1:17" ht="14.25" customHeight="1" outlineLevel="1" x14ac:dyDescent="0.2">
      <c r="A79" s="19" t="s">
        <v>461</v>
      </c>
      <c r="B79" s="19">
        <v>7</v>
      </c>
      <c r="C79" s="19">
        <v>1</v>
      </c>
      <c r="D79" s="20">
        <v>1385</v>
      </c>
      <c r="E79" s="20">
        <v>1385</v>
      </c>
      <c r="F79" s="20">
        <v>11000000</v>
      </c>
      <c r="G79" s="21">
        <v>86</v>
      </c>
      <c r="H79" s="100"/>
      <c r="I79" s="100"/>
      <c r="J79" s="100"/>
      <c r="K79" s="100"/>
      <c r="L79" s="100"/>
      <c r="M79" s="100"/>
      <c r="N79" s="100"/>
      <c r="O79" s="100"/>
      <c r="P79" s="100"/>
      <c r="Q79" s="100"/>
    </row>
    <row r="80" spans="1:17" ht="14.25" customHeight="1" outlineLevel="1" x14ac:dyDescent="0.2">
      <c r="A80" s="19" t="s">
        <v>461</v>
      </c>
      <c r="B80" s="19">
        <v>8</v>
      </c>
      <c r="C80" s="19">
        <v>1</v>
      </c>
      <c r="D80" s="20">
        <v>1525</v>
      </c>
      <c r="E80" s="20">
        <v>1525</v>
      </c>
      <c r="F80" s="20">
        <v>17000000</v>
      </c>
      <c r="G80" s="21">
        <v>108</v>
      </c>
      <c r="H80" s="100"/>
      <c r="I80" s="100"/>
      <c r="J80" s="100"/>
      <c r="K80" s="100"/>
      <c r="L80" s="100"/>
      <c r="M80" s="100"/>
      <c r="N80" s="100"/>
      <c r="O80" s="100"/>
      <c r="P80" s="100"/>
      <c r="Q80" s="100"/>
    </row>
    <row r="81" spans="1:17" ht="14.25" customHeight="1" outlineLevel="1" x14ac:dyDescent="0.2">
      <c r="A81" s="19" t="s">
        <v>461</v>
      </c>
      <c r="B81" s="19">
        <v>9</v>
      </c>
      <c r="C81" s="19">
        <v>1</v>
      </c>
      <c r="D81" s="20">
        <v>1680</v>
      </c>
      <c r="E81" s="20">
        <v>1680</v>
      </c>
      <c r="F81" s="20">
        <v>32000000</v>
      </c>
      <c r="G81" s="21">
        <v>120</v>
      </c>
      <c r="H81" s="100"/>
      <c r="I81" s="100"/>
      <c r="J81" s="100"/>
      <c r="K81" s="100"/>
      <c r="L81" s="100"/>
      <c r="M81" s="100"/>
      <c r="N81" s="100"/>
      <c r="O81" s="100"/>
      <c r="P81" s="100"/>
      <c r="Q81" s="100"/>
    </row>
    <row r="82" spans="1:17" ht="14.25" customHeight="1" outlineLevel="1" x14ac:dyDescent="0.2">
      <c r="A82" s="19" t="s">
        <v>461</v>
      </c>
      <c r="B82" s="19">
        <v>10</v>
      </c>
      <c r="C82" s="19">
        <v>1</v>
      </c>
      <c r="D82" s="20">
        <v>1845</v>
      </c>
      <c r="E82" s="20">
        <v>1845</v>
      </c>
      <c r="F82" s="20">
        <v>43000000</v>
      </c>
      <c r="G82" s="21">
        <v>128</v>
      </c>
      <c r="H82" s="100"/>
      <c r="I82" s="100"/>
      <c r="J82" s="100"/>
      <c r="K82" s="100"/>
      <c r="L82" s="100"/>
      <c r="M82" s="100"/>
      <c r="N82" s="100"/>
      <c r="O82" s="100"/>
      <c r="P82" s="100"/>
      <c r="Q82" s="100"/>
    </row>
    <row r="83" spans="1:17" ht="14.25" customHeight="1" outlineLevel="1" x14ac:dyDescent="0.2">
      <c r="A83" s="19" t="s">
        <v>461</v>
      </c>
      <c r="B83" s="19">
        <v>11</v>
      </c>
      <c r="C83" s="19">
        <v>1</v>
      </c>
      <c r="D83" s="20">
        <v>2030</v>
      </c>
      <c r="E83" s="20">
        <v>2030</v>
      </c>
      <c r="F83" s="20">
        <v>55000000</v>
      </c>
      <c r="G83" s="21">
        <v>136</v>
      </c>
      <c r="H83" s="100"/>
      <c r="I83" s="100"/>
      <c r="J83" s="100"/>
      <c r="K83" s="100"/>
      <c r="L83" s="100"/>
      <c r="M83" s="100"/>
      <c r="N83" s="100"/>
      <c r="O83" s="100"/>
      <c r="P83" s="100"/>
      <c r="Q83" s="100"/>
    </row>
    <row r="84" spans="1:17" ht="14.25" customHeight="1" outlineLevel="1" x14ac:dyDescent="0.2">
      <c r="A84" s="19" t="s">
        <v>461</v>
      </c>
      <c r="B84" s="19">
        <v>12</v>
      </c>
      <c r="C84" s="19">
        <v>1</v>
      </c>
      <c r="D84" s="20">
        <v>2230</v>
      </c>
      <c r="E84" s="20">
        <v>2230</v>
      </c>
      <c r="F84" s="20">
        <v>0</v>
      </c>
      <c r="G84" s="21">
        <v>0</v>
      </c>
      <c r="H84" s="100"/>
      <c r="I84" s="100"/>
      <c r="J84" s="100"/>
      <c r="K84" s="100"/>
      <c r="L84" s="100"/>
      <c r="M84" s="100"/>
      <c r="N84" s="100"/>
      <c r="O84" s="100"/>
      <c r="P84" s="100"/>
      <c r="Q84" s="100"/>
    </row>
    <row r="85" spans="1:17" ht="14.25" customHeight="1" outlineLevel="1" x14ac:dyDescent="0.2">
      <c r="A85" s="22" t="s">
        <v>461</v>
      </c>
      <c r="B85" s="22">
        <v>1</v>
      </c>
      <c r="C85" s="22">
        <v>2</v>
      </c>
      <c r="D85" s="23">
        <v>2230</v>
      </c>
      <c r="E85" s="23">
        <v>2230</v>
      </c>
      <c r="F85" s="23">
        <v>2000000</v>
      </c>
      <c r="G85" s="24">
        <v>12</v>
      </c>
      <c r="H85" s="100"/>
      <c r="I85" s="100"/>
      <c r="J85" s="100"/>
      <c r="K85" s="100"/>
      <c r="L85" s="100"/>
      <c r="M85" s="100"/>
      <c r="N85" s="100"/>
      <c r="O85" s="100"/>
      <c r="P85" s="100"/>
      <c r="Q85" s="100"/>
    </row>
    <row r="86" spans="1:17" ht="14.25" customHeight="1" outlineLevel="1" x14ac:dyDescent="0.2">
      <c r="A86" s="22" t="s">
        <v>461</v>
      </c>
      <c r="B86" s="22">
        <v>2</v>
      </c>
      <c r="C86" s="22">
        <v>2</v>
      </c>
      <c r="D86" s="23">
        <v>2270</v>
      </c>
      <c r="E86" s="23">
        <v>2270</v>
      </c>
      <c r="F86" s="23">
        <v>4000000</v>
      </c>
      <c r="G86" s="24">
        <v>24</v>
      </c>
      <c r="H86" s="100"/>
      <c r="I86" s="100"/>
      <c r="J86" s="100"/>
      <c r="K86" s="100"/>
      <c r="L86" s="100"/>
      <c r="M86" s="100"/>
      <c r="N86" s="100"/>
      <c r="O86" s="100"/>
      <c r="P86" s="100"/>
      <c r="Q86" s="100"/>
    </row>
    <row r="87" spans="1:17" ht="14.25" customHeight="1" outlineLevel="1" x14ac:dyDescent="0.2">
      <c r="A87" s="22" t="s">
        <v>461</v>
      </c>
      <c r="B87" s="22">
        <v>3</v>
      </c>
      <c r="C87" s="22">
        <v>2</v>
      </c>
      <c r="D87" s="23">
        <v>2310</v>
      </c>
      <c r="E87" s="23">
        <v>2310</v>
      </c>
      <c r="F87" s="23">
        <v>8000000</v>
      </c>
      <c r="G87" s="24">
        <v>36</v>
      </c>
      <c r="H87" s="100"/>
      <c r="I87" s="100"/>
      <c r="J87" s="100"/>
      <c r="K87" s="100"/>
      <c r="L87" s="100"/>
      <c r="M87" s="100"/>
      <c r="N87" s="100"/>
      <c r="O87" s="100"/>
      <c r="P87" s="100"/>
      <c r="Q87" s="100"/>
    </row>
    <row r="88" spans="1:17" ht="14.25" customHeight="1" outlineLevel="1" x14ac:dyDescent="0.2">
      <c r="A88" s="22" t="s">
        <v>461</v>
      </c>
      <c r="B88" s="22">
        <v>4</v>
      </c>
      <c r="C88" s="22">
        <v>2</v>
      </c>
      <c r="D88" s="23">
        <v>2350</v>
      </c>
      <c r="E88" s="23">
        <v>2350</v>
      </c>
      <c r="F88" s="23">
        <v>19500000</v>
      </c>
      <c r="G88" s="24">
        <v>36</v>
      </c>
      <c r="H88" s="100"/>
      <c r="I88" s="100"/>
      <c r="J88" s="100"/>
      <c r="K88" s="100"/>
      <c r="L88" s="100"/>
      <c r="M88" s="100"/>
      <c r="N88" s="100"/>
      <c r="O88" s="100"/>
      <c r="P88" s="100"/>
      <c r="Q88" s="100"/>
    </row>
    <row r="89" spans="1:17" ht="14.25" customHeight="1" outlineLevel="1" x14ac:dyDescent="0.2">
      <c r="A89" s="22" t="s">
        <v>461</v>
      </c>
      <c r="B89" s="22">
        <v>5</v>
      </c>
      <c r="C89" s="22">
        <v>2</v>
      </c>
      <c r="D89" s="23">
        <v>2395</v>
      </c>
      <c r="E89" s="23">
        <v>2395</v>
      </c>
      <c r="F89" s="23">
        <v>19500000</v>
      </c>
      <c r="G89" s="24">
        <v>36</v>
      </c>
      <c r="H89" s="100"/>
      <c r="I89" s="100"/>
      <c r="J89" s="100"/>
      <c r="K89" s="100"/>
      <c r="L89" s="100"/>
      <c r="M89" s="100"/>
      <c r="N89" s="100"/>
      <c r="O89" s="100"/>
      <c r="P89" s="100"/>
      <c r="Q89" s="100"/>
    </row>
    <row r="90" spans="1:17" ht="14.25" customHeight="1" outlineLevel="1" x14ac:dyDescent="0.2">
      <c r="A90" s="22" t="s">
        <v>461</v>
      </c>
      <c r="B90" s="22">
        <v>6</v>
      </c>
      <c r="C90" s="22">
        <v>2</v>
      </c>
      <c r="D90" s="23">
        <v>2435</v>
      </c>
      <c r="E90" s="23">
        <v>2435</v>
      </c>
      <c r="F90" s="23">
        <v>19500000</v>
      </c>
      <c r="G90" s="24">
        <v>36</v>
      </c>
      <c r="H90" s="100"/>
      <c r="I90" s="100"/>
      <c r="J90" s="100"/>
      <c r="K90" s="100"/>
      <c r="L90" s="100"/>
      <c r="M90" s="100"/>
      <c r="N90" s="100"/>
      <c r="O90" s="100"/>
      <c r="P90" s="100"/>
      <c r="Q90" s="100"/>
    </row>
    <row r="91" spans="1:17" ht="14.25" customHeight="1" outlineLevel="1" x14ac:dyDescent="0.2">
      <c r="A91" s="22" t="s">
        <v>461</v>
      </c>
      <c r="B91" s="22">
        <v>7</v>
      </c>
      <c r="C91" s="22">
        <v>2</v>
      </c>
      <c r="D91" s="23">
        <v>2480</v>
      </c>
      <c r="E91" s="23">
        <v>2480</v>
      </c>
      <c r="F91" s="23">
        <v>19500000</v>
      </c>
      <c r="G91" s="24">
        <v>36</v>
      </c>
      <c r="H91" s="100"/>
      <c r="I91" s="100"/>
      <c r="J91" s="100"/>
      <c r="K91" s="100"/>
      <c r="L91" s="100"/>
      <c r="M91" s="100"/>
      <c r="N91" s="100"/>
      <c r="O91" s="100"/>
      <c r="P91" s="100"/>
      <c r="Q91" s="100"/>
    </row>
    <row r="92" spans="1:17" ht="14.25" customHeight="1" outlineLevel="1" x14ac:dyDescent="0.2">
      <c r="A92" s="22" t="s">
        <v>461</v>
      </c>
      <c r="B92" s="22">
        <v>8</v>
      </c>
      <c r="C92" s="22">
        <v>2</v>
      </c>
      <c r="D92" s="23">
        <v>2520</v>
      </c>
      <c r="E92" s="23">
        <v>2520</v>
      </c>
      <c r="F92" s="23">
        <v>19500000</v>
      </c>
      <c r="G92" s="24">
        <v>36</v>
      </c>
      <c r="H92" s="100"/>
      <c r="I92" s="100"/>
      <c r="J92" s="100"/>
      <c r="K92" s="100"/>
      <c r="L92" s="100"/>
      <c r="M92" s="100"/>
      <c r="N92" s="100"/>
      <c r="O92" s="100"/>
      <c r="P92" s="100"/>
      <c r="Q92" s="100"/>
    </row>
    <row r="93" spans="1:17" ht="14.25" customHeight="1" outlineLevel="1" x14ac:dyDescent="0.2">
      <c r="A93" s="22" t="s">
        <v>461</v>
      </c>
      <c r="B93" s="22">
        <v>9</v>
      </c>
      <c r="C93" s="22">
        <v>2</v>
      </c>
      <c r="D93" s="23">
        <v>2560</v>
      </c>
      <c r="E93" s="23">
        <v>2560</v>
      </c>
      <c r="F93" s="23">
        <v>19500000</v>
      </c>
      <c r="G93" s="24">
        <v>36</v>
      </c>
      <c r="H93" s="100"/>
      <c r="I93" s="100"/>
      <c r="J93" s="100"/>
      <c r="K93" s="100"/>
      <c r="L93" s="100"/>
      <c r="M93" s="100"/>
      <c r="N93" s="100"/>
      <c r="O93" s="100"/>
      <c r="P93" s="100"/>
      <c r="Q93" s="100"/>
    </row>
    <row r="94" spans="1:17" ht="14.25" customHeight="1" outlineLevel="1" x14ac:dyDescent="0.2">
      <c r="A94" s="22" t="s">
        <v>461</v>
      </c>
      <c r="B94" s="22">
        <v>10</v>
      </c>
      <c r="C94" s="22">
        <v>2</v>
      </c>
      <c r="D94" s="23">
        <v>2600</v>
      </c>
      <c r="E94" s="23">
        <v>2600</v>
      </c>
      <c r="F94" s="23">
        <v>19500000</v>
      </c>
      <c r="G94" s="24">
        <v>36</v>
      </c>
      <c r="H94" s="100"/>
      <c r="I94" s="100"/>
      <c r="J94" s="100"/>
      <c r="K94" s="100"/>
      <c r="L94" s="100"/>
      <c r="M94" s="100"/>
      <c r="N94" s="100"/>
      <c r="O94" s="100"/>
      <c r="P94" s="100"/>
      <c r="Q94" s="100"/>
    </row>
    <row r="95" spans="1:17" ht="14.25" customHeight="1" outlineLevel="1" x14ac:dyDescent="0.2">
      <c r="A95" s="22" t="s">
        <v>461</v>
      </c>
      <c r="B95" s="22">
        <v>11</v>
      </c>
      <c r="C95" s="22">
        <v>2</v>
      </c>
      <c r="D95" s="23">
        <v>2640</v>
      </c>
      <c r="E95" s="23">
        <v>2640</v>
      </c>
      <c r="F95" s="23">
        <v>19500000</v>
      </c>
      <c r="G95" s="24">
        <v>36</v>
      </c>
      <c r="H95" s="100"/>
      <c r="I95" s="100"/>
      <c r="J95" s="100"/>
      <c r="K95" s="100"/>
      <c r="L95" s="100"/>
      <c r="M95" s="100"/>
      <c r="N95" s="100"/>
      <c r="O95" s="100"/>
      <c r="P95" s="100"/>
      <c r="Q95" s="100"/>
    </row>
    <row r="96" spans="1:17" ht="14.25" customHeight="1" outlineLevel="1" x14ac:dyDescent="0.2">
      <c r="A96" s="22" t="s">
        <v>461</v>
      </c>
      <c r="B96" s="22">
        <v>12</v>
      </c>
      <c r="C96" s="22">
        <v>2</v>
      </c>
      <c r="D96" s="23">
        <v>2680</v>
      </c>
      <c r="E96" s="23">
        <v>2680</v>
      </c>
      <c r="F96" s="23">
        <v>0</v>
      </c>
      <c r="G96" s="24">
        <v>0</v>
      </c>
      <c r="H96" s="100"/>
      <c r="I96" s="100"/>
      <c r="J96" s="100"/>
      <c r="K96" s="100"/>
      <c r="L96" s="100"/>
      <c r="M96" s="100"/>
      <c r="N96" s="100"/>
      <c r="O96" s="100"/>
      <c r="P96" s="100"/>
      <c r="Q96" s="100"/>
    </row>
    <row r="97" spans="1:17" ht="14.25" customHeight="1" outlineLevel="1" x14ac:dyDescent="0.2">
      <c r="A97" s="25" t="s">
        <v>461</v>
      </c>
      <c r="B97" s="25">
        <v>1</v>
      </c>
      <c r="C97" s="25">
        <v>3</v>
      </c>
      <c r="D97" s="26">
        <v>2814</v>
      </c>
      <c r="E97" s="26">
        <v>2814</v>
      </c>
      <c r="F97" s="26">
        <v>0</v>
      </c>
      <c r="G97" s="27">
        <v>0</v>
      </c>
      <c r="H97" s="100"/>
      <c r="I97" s="100"/>
      <c r="J97" s="100"/>
      <c r="K97" s="100"/>
      <c r="L97" s="100"/>
      <c r="M97" s="100"/>
      <c r="N97" s="100"/>
      <c r="O97" s="100"/>
      <c r="P97" s="100"/>
      <c r="Q97" s="100"/>
    </row>
    <row r="98" spans="1:17" ht="14.25" customHeight="1" x14ac:dyDescent="0.2">
      <c r="A98" s="19" t="s">
        <v>448</v>
      </c>
      <c r="B98" s="19">
        <v>1</v>
      </c>
      <c r="C98" s="19">
        <v>1</v>
      </c>
      <c r="D98" s="20">
        <v>220</v>
      </c>
      <c r="E98" s="20">
        <v>220</v>
      </c>
      <c r="F98" s="20">
        <v>20000</v>
      </c>
      <c r="G98" s="21">
        <v>0.16666666666666671</v>
      </c>
      <c r="H98" s="100"/>
      <c r="I98" s="100"/>
      <c r="J98" s="100"/>
      <c r="K98" s="100"/>
      <c r="L98" s="100"/>
      <c r="M98" s="100"/>
      <c r="N98" s="100"/>
      <c r="O98" s="100"/>
      <c r="P98" s="100"/>
      <c r="Q98" s="100"/>
    </row>
    <row r="99" spans="1:17" ht="14.25" customHeight="1" outlineLevel="1" x14ac:dyDescent="0.2">
      <c r="A99" s="19" t="s">
        <v>448</v>
      </c>
      <c r="B99" s="19">
        <v>2</v>
      </c>
      <c r="C99" s="19">
        <v>1</v>
      </c>
      <c r="D99" s="20">
        <v>240</v>
      </c>
      <c r="E99" s="20">
        <v>240</v>
      </c>
      <c r="F99" s="20">
        <v>40000</v>
      </c>
      <c r="G99" s="21">
        <v>1</v>
      </c>
      <c r="H99" s="100"/>
      <c r="I99" s="100"/>
      <c r="J99" s="100"/>
      <c r="K99" s="100"/>
      <c r="L99" s="100"/>
      <c r="M99" s="100"/>
      <c r="N99" s="100"/>
      <c r="O99" s="100"/>
      <c r="P99" s="100"/>
      <c r="Q99" s="100"/>
    </row>
    <row r="100" spans="1:17" ht="14.25" customHeight="1" outlineLevel="1" x14ac:dyDescent="0.2">
      <c r="A100" s="19" t="s">
        <v>448</v>
      </c>
      <c r="B100" s="19">
        <v>3</v>
      </c>
      <c r="C100" s="19">
        <v>1</v>
      </c>
      <c r="D100" s="20">
        <v>260</v>
      </c>
      <c r="E100" s="20">
        <v>260</v>
      </c>
      <c r="F100" s="20">
        <v>80000</v>
      </c>
      <c r="G100" s="21">
        <v>2</v>
      </c>
      <c r="H100" s="100"/>
      <c r="I100" s="100"/>
      <c r="J100" s="100"/>
      <c r="K100" s="100"/>
      <c r="L100" s="100"/>
      <c r="M100" s="100"/>
      <c r="N100" s="100"/>
      <c r="O100" s="100"/>
      <c r="P100" s="100"/>
      <c r="Q100" s="100"/>
    </row>
    <row r="101" spans="1:17" ht="14.25" customHeight="1" outlineLevel="1" x14ac:dyDescent="0.2">
      <c r="A101" s="19" t="s">
        <v>448</v>
      </c>
      <c r="B101" s="19">
        <v>4</v>
      </c>
      <c r="C101" s="19">
        <v>1</v>
      </c>
      <c r="D101" s="20">
        <v>290</v>
      </c>
      <c r="E101" s="20">
        <v>290</v>
      </c>
      <c r="F101" s="20">
        <v>400000</v>
      </c>
      <c r="G101" s="21">
        <v>8</v>
      </c>
      <c r="H101" s="100"/>
      <c r="I101" s="100"/>
      <c r="J101" s="100"/>
      <c r="K101" s="100"/>
      <c r="L101" s="100"/>
      <c r="M101" s="100"/>
      <c r="N101" s="100"/>
      <c r="O101" s="100"/>
      <c r="P101" s="100"/>
      <c r="Q101" s="100"/>
    </row>
    <row r="102" spans="1:17" ht="14.25" customHeight="1" outlineLevel="1" collapsed="1" x14ac:dyDescent="0.2">
      <c r="A102" s="19" t="s">
        <v>448</v>
      </c>
      <c r="B102" s="19">
        <v>5</v>
      </c>
      <c r="C102" s="19">
        <v>1</v>
      </c>
      <c r="D102" s="20">
        <v>310</v>
      </c>
      <c r="E102" s="20">
        <v>310</v>
      </c>
      <c r="F102" s="20">
        <v>800000</v>
      </c>
      <c r="G102" s="21">
        <v>12</v>
      </c>
      <c r="H102" s="100"/>
      <c r="I102" s="100"/>
      <c r="J102" s="100"/>
      <c r="K102" s="100"/>
      <c r="L102" s="100"/>
      <c r="M102" s="100"/>
      <c r="N102" s="100"/>
      <c r="O102" s="100"/>
      <c r="P102" s="100"/>
      <c r="Q102" s="100"/>
    </row>
    <row r="103" spans="1:17" ht="14.25" customHeight="1" outlineLevel="1" x14ac:dyDescent="0.2">
      <c r="A103" s="19" t="s">
        <v>448</v>
      </c>
      <c r="B103" s="19">
        <v>6</v>
      </c>
      <c r="C103" s="19">
        <v>1</v>
      </c>
      <c r="D103" s="20">
        <v>350</v>
      </c>
      <c r="E103" s="20">
        <v>350</v>
      </c>
      <c r="F103" s="20">
        <v>1600000</v>
      </c>
      <c r="G103" s="21">
        <v>24</v>
      </c>
      <c r="H103" s="100"/>
      <c r="I103" s="100"/>
      <c r="J103" s="100"/>
      <c r="K103" s="100"/>
      <c r="L103" s="100"/>
      <c r="M103" s="100"/>
      <c r="N103" s="100"/>
      <c r="O103" s="100"/>
      <c r="P103" s="100"/>
      <c r="Q103" s="100"/>
    </row>
    <row r="104" spans="1:17" ht="14.25" customHeight="1" outlineLevel="1" x14ac:dyDescent="0.2">
      <c r="A104" s="19" t="s">
        <v>448</v>
      </c>
      <c r="B104" s="19">
        <v>7</v>
      </c>
      <c r="C104" s="19">
        <v>1</v>
      </c>
      <c r="D104" s="20">
        <v>375</v>
      </c>
      <c r="E104" s="20">
        <v>375</v>
      </c>
      <c r="F104" s="20">
        <v>3000000</v>
      </c>
      <c r="G104" s="21">
        <v>32</v>
      </c>
      <c r="H104" s="100"/>
      <c r="I104" s="100"/>
      <c r="J104" s="100"/>
      <c r="K104" s="100"/>
      <c r="L104" s="100"/>
      <c r="M104" s="100"/>
      <c r="N104" s="100"/>
      <c r="O104" s="100"/>
      <c r="P104" s="100"/>
      <c r="Q104" s="100"/>
    </row>
    <row r="105" spans="1:17" ht="14.25" customHeight="1" outlineLevel="1" x14ac:dyDescent="0.2">
      <c r="A105" s="19" t="s">
        <v>448</v>
      </c>
      <c r="B105" s="19">
        <v>8</v>
      </c>
      <c r="C105" s="19">
        <v>1</v>
      </c>
      <c r="D105" s="20">
        <v>420</v>
      </c>
      <c r="E105" s="20">
        <v>420</v>
      </c>
      <c r="F105" s="20">
        <v>6000000</v>
      </c>
      <c r="G105" s="21">
        <v>40</v>
      </c>
      <c r="H105" s="100"/>
      <c r="I105" s="100"/>
      <c r="J105" s="100"/>
      <c r="K105" s="100"/>
      <c r="L105" s="100"/>
      <c r="M105" s="100"/>
      <c r="N105" s="100"/>
      <c r="O105" s="100"/>
      <c r="P105" s="100"/>
      <c r="Q105" s="100"/>
    </row>
    <row r="106" spans="1:17" ht="14.25" customHeight="1" outlineLevel="1" x14ac:dyDescent="0.2">
      <c r="A106" s="19" t="s">
        <v>448</v>
      </c>
      <c r="B106" s="19">
        <v>9</v>
      </c>
      <c r="C106" s="19">
        <v>1</v>
      </c>
      <c r="D106" s="20">
        <v>455</v>
      </c>
      <c r="E106" s="20">
        <v>455</v>
      </c>
      <c r="F106" s="20">
        <v>10000000</v>
      </c>
      <c r="G106" s="21">
        <v>44</v>
      </c>
      <c r="H106" s="100"/>
      <c r="I106" s="100"/>
      <c r="J106" s="100"/>
      <c r="K106" s="100"/>
      <c r="L106" s="100"/>
      <c r="M106" s="100"/>
      <c r="N106" s="100"/>
      <c r="O106" s="100"/>
      <c r="P106" s="100"/>
      <c r="Q106" s="100"/>
    </row>
    <row r="107" spans="1:17" ht="14.25" customHeight="1" outlineLevel="1" x14ac:dyDescent="0.2">
      <c r="A107" s="19" t="s">
        <v>448</v>
      </c>
      <c r="B107" s="19">
        <v>10</v>
      </c>
      <c r="C107" s="19">
        <v>1</v>
      </c>
      <c r="D107" s="20">
        <v>505</v>
      </c>
      <c r="E107" s="20">
        <v>505</v>
      </c>
      <c r="F107" s="20">
        <v>16000000</v>
      </c>
      <c r="G107" s="21">
        <v>52</v>
      </c>
      <c r="H107" s="100"/>
      <c r="I107" s="100"/>
      <c r="J107" s="100"/>
      <c r="K107" s="100"/>
      <c r="L107" s="100"/>
      <c r="M107" s="100"/>
      <c r="N107" s="100"/>
      <c r="O107" s="100"/>
      <c r="P107" s="100"/>
      <c r="Q107" s="100"/>
    </row>
    <row r="108" spans="1:17" ht="14.25" customHeight="1" outlineLevel="1" x14ac:dyDescent="0.2">
      <c r="A108" s="19" t="s">
        <v>448</v>
      </c>
      <c r="B108" s="19">
        <v>11</v>
      </c>
      <c r="C108" s="19">
        <v>1</v>
      </c>
      <c r="D108" s="20">
        <v>560</v>
      </c>
      <c r="E108" s="20">
        <v>560</v>
      </c>
      <c r="F108" s="20">
        <v>26000000</v>
      </c>
      <c r="G108" s="21">
        <v>60</v>
      </c>
      <c r="H108" s="100"/>
      <c r="I108" s="100"/>
      <c r="J108" s="100"/>
      <c r="K108" s="100"/>
      <c r="L108" s="100"/>
      <c r="M108" s="100"/>
      <c r="N108" s="100"/>
      <c r="O108" s="100"/>
      <c r="P108" s="100"/>
      <c r="Q108" s="100"/>
    </row>
    <row r="109" spans="1:17" ht="14.25" customHeight="1" outlineLevel="1" x14ac:dyDescent="0.2">
      <c r="A109" s="19" t="s">
        <v>448</v>
      </c>
      <c r="B109" s="19">
        <v>12</v>
      </c>
      <c r="C109" s="19">
        <v>1</v>
      </c>
      <c r="D109" s="20">
        <v>600</v>
      </c>
      <c r="E109" s="20">
        <v>600</v>
      </c>
      <c r="F109" s="20">
        <v>0</v>
      </c>
      <c r="G109" s="21">
        <v>0</v>
      </c>
      <c r="H109" s="100"/>
      <c r="I109" s="100"/>
      <c r="J109" s="100"/>
      <c r="K109" s="100"/>
      <c r="L109" s="100"/>
      <c r="M109" s="100"/>
      <c r="N109" s="100"/>
      <c r="O109" s="100"/>
      <c r="P109" s="100"/>
      <c r="Q109" s="100"/>
    </row>
    <row r="110" spans="1:17" ht="14.25" customHeight="1" outlineLevel="1" x14ac:dyDescent="0.2">
      <c r="A110" s="22" t="s">
        <v>448</v>
      </c>
      <c r="B110" s="22">
        <v>1</v>
      </c>
      <c r="C110" s="22">
        <v>2</v>
      </c>
      <c r="D110" s="23">
        <v>600</v>
      </c>
      <c r="E110" s="23">
        <v>600</v>
      </c>
      <c r="F110" s="23">
        <v>500000</v>
      </c>
      <c r="G110" s="24">
        <v>2.5</v>
      </c>
      <c r="H110" s="100"/>
      <c r="I110" s="100"/>
      <c r="J110" s="100"/>
      <c r="K110" s="100"/>
      <c r="L110" s="100"/>
      <c r="M110" s="100"/>
      <c r="N110" s="100"/>
      <c r="O110" s="100"/>
      <c r="P110" s="100"/>
      <c r="Q110" s="100"/>
    </row>
    <row r="111" spans="1:17" ht="14.25" customHeight="1" outlineLevel="1" x14ac:dyDescent="0.2">
      <c r="A111" s="22" t="s">
        <v>448</v>
      </c>
      <c r="B111" s="22">
        <v>2</v>
      </c>
      <c r="C111" s="22">
        <v>2</v>
      </c>
      <c r="D111" s="23">
        <v>615</v>
      </c>
      <c r="E111" s="23">
        <v>615</v>
      </c>
      <c r="F111" s="23">
        <v>1000000</v>
      </c>
      <c r="G111" s="24">
        <v>5</v>
      </c>
      <c r="H111" s="100"/>
      <c r="I111" s="100"/>
      <c r="J111" s="100"/>
      <c r="K111" s="100"/>
      <c r="L111" s="100"/>
      <c r="M111" s="100"/>
      <c r="N111" s="100"/>
      <c r="O111" s="100"/>
      <c r="P111" s="100"/>
      <c r="Q111" s="100"/>
    </row>
    <row r="112" spans="1:17" ht="14.25" customHeight="1" outlineLevel="1" x14ac:dyDescent="0.2">
      <c r="A112" s="22" t="s">
        <v>448</v>
      </c>
      <c r="B112" s="22">
        <v>3</v>
      </c>
      <c r="C112" s="22">
        <v>2</v>
      </c>
      <c r="D112" s="23">
        <v>625</v>
      </c>
      <c r="E112" s="23">
        <v>625</v>
      </c>
      <c r="F112" s="23">
        <v>2000000</v>
      </c>
      <c r="G112" s="24">
        <v>10</v>
      </c>
      <c r="H112" s="100"/>
      <c r="I112" s="100"/>
      <c r="J112" s="100"/>
      <c r="K112" s="100"/>
      <c r="L112" s="100"/>
      <c r="M112" s="100"/>
      <c r="N112" s="100"/>
      <c r="O112" s="100"/>
      <c r="P112" s="100"/>
      <c r="Q112" s="100"/>
    </row>
    <row r="113" spans="1:17" ht="14.25" customHeight="1" outlineLevel="1" x14ac:dyDescent="0.2">
      <c r="A113" s="22" t="s">
        <v>448</v>
      </c>
      <c r="B113" s="22">
        <v>4</v>
      </c>
      <c r="C113" s="22">
        <v>2</v>
      </c>
      <c r="D113" s="23">
        <v>635</v>
      </c>
      <c r="E113" s="23">
        <v>635</v>
      </c>
      <c r="F113" s="23">
        <v>7500000</v>
      </c>
      <c r="G113" s="24">
        <v>15</v>
      </c>
      <c r="H113" s="100"/>
      <c r="I113" s="100"/>
      <c r="J113" s="100"/>
      <c r="K113" s="100"/>
      <c r="L113" s="100"/>
      <c r="M113" s="100"/>
      <c r="N113" s="100"/>
      <c r="O113" s="100"/>
      <c r="P113" s="100"/>
      <c r="Q113" s="100"/>
    </row>
    <row r="114" spans="1:17" ht="14.25" customHeight="1" outlineLevel="1" x14ac:dyDescent="0.2">
      <c r="A114" s="22" t="s">
        <v>448</v>
      </c>
      <c r="B114" s="22">
        <v>5</v>
      </c>
      <c r="C114" s="22">
        <v>2</v>
      </c>
      <c r="D114" s="23">
        <v>650</v>
      </c>
      <c r="E114" s="23">
        <v>650</v>
      </c>
      <c r="F114" s="23">
        <v>7500000</v>
      </c>
      <c r="G114" s="24">
        <v>15</v>
      </c>
      <c r="H114" s="100"/>
      <c r="I114" s="100"/>
      <c r="J114" s="100"/>
      <c r="K114" s="100"/>
      <c r="L114" s="100"/>
      <c r="M114" s="100"/>
      <c r="N114" s="100"/>
      <c r="O114" s="100"/>
      <c r="P114" s="100"/>
      <c r="Q114" s="100"/>
    </row>
    <row r="115" spans="1:17" ht="14.25" customHeight="1" outlineLevel="1" x14ac:dyDescent="0.2">
      <c r="A115" s="22" t="s">
        <v>448</v>
      </c>
      <c r="B115" s="22">
        <v>6</v>
      </c>
      <c r="C115" s="22">
        <v>2</v>
      </c>
      <c r="D115" s="23">
        <v>660</v>
      </c>
      <c r="E115" s="23">
        <v>660</v>
      </c>
      <c r="F115" s="23">
        <v>7500000</v>
      </c>
      <c r="G115" s="24">
        <v>15</v>
      </c>
      <c r="H115" s="100"/>
      <c r="I115" s="100"/>
      <c r="J115" s="100"/>
      <c r="K115" s="100"/>
      <c r="L115" s="100"/>
      <c r="M115" s="100"/>
      <c r="N115" s="100"/>
      <c r="O115" s="100"/>
      <c r="P115" s="100"/>
      <c r="Q115" s="100"/>
    </row>
    <row r="116" spans="1:17" ht="14.25" customHeight="1" outlineLevel="1" x14ac:dyDescent="0.2">
      <c r="A116" s="22" t="s">
        <v>448</v>
      </c>
      <c r="B116" s="22">
        <v>7</v>
      </c>
      <c r="C116" s="22">
        <v>2</v>
      </c>
      <c r="D116" s="23">
        <v>670</v>
      </c>
      <c r="E116" s="23">
        <v>670</v>
      </c>
      <c r="F116" s="23">
        <v>7500000</v>
      </c>
      <c r="G116" s="24">
        <v>15</v>
      </c>
      <c r="H116" s="100"/>
      <c r="I116" s="100"/>
      <c r="J116" s="100"/>
      <c r="K116" s="100"/>
      <c r="L116" s="100"/>
      <c r="M116" s="100"/>
      <c r="N116" s="100"/>
      <c r="O116" s="100"/>
      <c r="P116" s="100"/>
      <c r="Q116" s="100"/>
    </row>
    <row r="117" spans="1:17" ht="14.25" customHeight="1" outlineLevel="1" x14ac:dyDescent="0.2">
      <c r="A117" s="22" t="s">
        <v>448</v>
      </c>
      <c r="B117" s="22">
        <v>8</v>
      </c>
      <c r="C117" s="22">
        <v>2</v>
      </c>
      <c r="D117" s="23">
        <v>680</v>
      </c>
      <c r="E117" s="23">
        <v>680</v>
      </c>
      <c r="F117" s="23">
        <v>7500000</v>
      </c>
      <c r="G117" s="24">
        <v>15</v>
      </c>
      <c r="H117" s="100"/>
      <c r="I117" s="100"/>
      <c r="J117" s="100"/>
      <c r="K117" s="100"/>
      <c r="L117" s="100"/>
      <c r="M117" s="100"/>
      <c r="N117" s="100"/>
      <c r="O117" s="100"/>
      <c r="P117" s="100"/>
      <c r="Q117" s="100"/>
    </row>
    <row r="118" spans="1:17" ht="14.25" customHeight="1" outlineLevel="1" x14ac:dyDescent="0.2">
      <c r="A118" s="22" t="s">
        <v>448</v>
      </c>
      <c r="B118" s="22">
        <v>9</v>
      </c>
      <c r="C118" s="22">
        <v>2</v>
      </c>
      <c r="D118" s="23">
        <v>690</v>
      </c>
      <c r="E118" s="23">
        <v>690</v>
      </c>
      <c r="F118" s="23">
        <v>7500000</v>
      </c>
      <c r="G118" s="24">
        <v>15</v>
      </c>
      <c r="H118" s="100"/>
      <c r="I118" s="100"/>
      <c r="J118" s="100"/>
      <c r="K118" s="100"/>
      <c r="L118" s="100"/>
      <c r="M118" s="100"/>
      <c r="N118" s="100"/>
      <c r="O118" s="100"/>
      <c r="P118" s="100"/>
      <c r="Q118" s="100"/>
    </row>
    <row r="119" spans="1:17" ht="14.25" customHeight="1" outlineLevel="1" x14ac:dyDescent="0.2">
      <c r="A119" s="22" t="s">
        <v>448</v>
      </c>
      <c r="B119" s="22">
        <v>10</v>
      </c>
      <c r="C119" s="22">
        <v>2</v>
      </c>
      <c r="D119" s="23">
        <v>700</v>
      </c>
      <c r="E119" s="23">
        <v>700</v>
      </c>
      <c r="F119" s="23">
        <v>7500000</v>
      </c>
      <c r="G119" s="24">
        <v>15</v>
      </c>
      <c r="H119" s="100"/>
      <c r="I119" s="100"/>
      <c r="J119" s="100"/>
      <c r="K119" s="100"/>
      <c r="L119" s="100"/>
      <c r="M119" s="100"/>
      <c r="N119" s="100"/>
      <c r="O119" s="100"/>
      <c r="P119" s="100"/>
      <c r="Q119" s="100"/>
    </row>
    <row r="120" spans="1:17" ht="14.25" customHeight="1" outlineLevel="1" x14ac:dyDescent="0.2">
      <c r="A120" s="22" t="s">
        <v>448</v>
      </c>
      <c r="B120" s="22">
        <v>11</v>
      </c>
      <c r="C120" s="22">
        <v>2</v>
      </c>
      <c r="D120" s="23">
        <v>710</v>
      </c>
      <c r="E120" s="23">
        <v>710</v>
      </c>
      <c r="F120" s="23">
        <v>7500000</v>
      </c>
      <c r="G120" s="24">
        <v>15</v>
      </c>
      <c r="H120" s="100"/>
      <c r="I120" s="100"/>
      <c r="J120" s="100"/>
      <c r="K120" s="100"/>
      <c r="L120" s="100"/>
      <c r="M120" s="100"/>
      <c r="N120" s="100"/>
      <c r="O120" s="100"/>
      <c r="P120" s="100"/>
      <c r="Q120" s="100"/>
    </row>
    <row r="121" spans="1:17" ht="14.25" customHeight="1" outlineLevel="1" x14ac:dyDescent="0.2">
      <c r="A121" s="22" t="s">
        <v>448</v>
      </c>
      <c r="B121" s="22">
        <v>12</v>
      </c>
      <c r="C121" s="22">
        <v>2</v>
      </c>
      <c r="D121" s="23">
        <v>720</v>
      </c>
      <c r="E121" s="23">
        <v>720</v>
      </c>
      <c r="F121" s="23">
        <v>0</v>
      </c>
      <c r="G121" s="24">
        <v>0</v>
      </c>
      <c r="H121" s="100"/>
      <c r="I121" s="100"/>
      <c r="J121" s="100"/>
      <c r="K121" s="100"/>
      <c r="L121" s="100"/>
      <c r="M121" s="100"/>
      <c r="N121" s="100"/>
      <c r="O121" s="100"/>
      <c r="P121" s="100"/>
      <c r="Q121" s="100"/>
    </row>
    <row r="122" spans="1:17" ht="14.25" customHeight="1" outlineLevel="1" x14ac:dyDescent="0.2">
      <c r="A122" s="25" t="s">
        <v>448</v>
      </c>
      <c r="B122" s="25">
        <v>1</v>
      </c>
      <c r="C122" s="25">
        <v>3</v>
      </c>
      <c r="D122" s="26">
        <v>756</v>
      </c>
      <c r="E122" s="26">
        <v>756</v>
      </c>
      <c r="F122" s="26">
        <v>0</v>
      </c>
      <c r="G122" s="27">
        <v>0</v>
      </c>
      <c r="H122" s="100"/>
      <c r="I122" s="100"/>
      <c r="J122" s="100"/>
      <c r="K122" s="100"/>
      <c r="L122" s="100"/>
      <c r="M122" s="100"/>
      <c r="N122" s="100"/>
      <c r="O122" s="100"/>
      <c r="P122" s="100"/>
      <c r="Q122" s="100"/>
    </row>
    <row r="123" spans="1:17" ht="14.25" customHeight="1" x14ac:dyDescent="0.2">
      <c r="A123" s="19" t="s">
        <v>445</v>
      </c>
      <c r="B123" s="19">
        <v>1</v>
      </c>
      <c r="C123" s="19">
        <v>1</v>
      </c>
      <c r="D123" s="20">
        <v>2970</v>
      </c>
      <c r="E123" s="20">
        <v>297</v>
      </c>
      <c r="F123" s="20">
        <v>20000</v>
      </c>
      <c r="G123" s="21">
        <v>0.16666666666666671</v>
      </c>
      <c r="H123" s="100"/>
      <c r="I123" s="100"/>
      <c r="J123" s="100"/>
      <c r="K123" s="100"/>
      <c r="L123" s="100"/>
      <c r="M123" s="100"/>
      <c r="N123" s="100"/>
      <c r="O123" s="100"/>
      <c r="P123" s="100"/>
      <c r="Q123" s="100"/>
    </row>
    <row r="124" spans="1:17" ht="14.25" customHeight="1" outlineLevel="1" x14ac:dyDescent="0.2">
      <c r="A124" s="19" t="s">
        <v>445</v>
      </c>
      <c r="B124" s="19">
        <v>2</v>
      </c>
      <c r="C124" s="19">
        <v>1</v>
      </c>
      <c r="D124" s="20">
        <v>3300</v>
      </c>
      <c r="E124" s="20">
        <v>330</v>
      </c>
      <c r="F124" s="20">
        <v>40000</v>
      </c>
      <c r="G124" s="21">
        <v>1</v>
      </c>
      <c r="H124" s="100"/>
      <c r="I124" s="100"/>
      <c r="J124" s="100"/>
      <c r="K124" s="100"/>
      <c r="L124" s="100"/>
      <c r="M124" s="100"/>
      <c r="N124" s="100"/>
      <c r="O124" s="100"/>
      <c r="P124" s="100"/>
      <c r="Q124" s="100"/>
    </row>
    <row r="125" spans="1:17" ht="14.25" customHeight="1" outlineLevel="1" x14ac:dyDescent="0.2">
      <c r="A125" s="19" t="s">
        <v>445</v>
      </c>
      <c r="B125" s="19">
        <v>3</v>
      </c>
      <c r="C125" s="19">
        <v>1</v>
      </c>
      <c r="D125" s="20">
        <v>3740</v>
      </c>
      <c r="E125" s="20">
        <v>374</v>
      </c>
      <c r="F125" s="20">
        <v>80000</v>
      </c>
      <c r="G125" s="21">
        <v>2</v>
      </c>
      <c r="H125" s="100"/>
      <c r="I125" s="100"/>
      <c r="J125" s="100"/>
      <c r="K125" s="100"/>
      <c r="L125" s="100"/>
      <c r="M125" s="100"/>
      <c r="N125" s="100"/>
      <c r="O125" s="100"/>
      <c r="P125" s="100"/>
      <c r="Q125" s="100"/>
    </row>
    <row r="126" spans="1:17" ht="14.25" customHeight="1" outlineLevel="1" x14ac:dyDescent="0.2">
      <c r="A126" s="19" t="s">
        <v>445</v>
      </c>
      <c r="B126" s="19">
        <v>4</v>
      </c>
      <c r="C126" s="19">
        <v>1</v>
      </c>
      <c r="D126" s="20">
        <v>4070</v>
      </c>
      <c r="E126" s="20">
        <v>407</v>
      </c>
      <c r="F126" s="20">
        <v>400000</v>
      </c>
      <c r="G126" s="21">
        <v>8</v>
      </c>
      <c r="H126" s="100"/>
      <c r="I126" s="100"/>
      <c r="J126" s="100"/>
      <c r="K126" s="100"/>
      <c r="L126" s="100"/>
      <c r="M126" s="100"/>
      <c r="N126" s="100"/>
      <c r="O126" s="100"/>
      <c r="P126" s="100"/>
      <c r="Q126" s="100"/>
    </row>
    <row r="127" spans="1:17" ht="14.25" customHeight="1" outlineLevel="1" collapsed="1" x14ac:dyDescent="0.2">
      <c r="A127" s="19" t="s">
        <v>445</v>
      </c>
      <c r="B127" s="19">
        <v>5</v>
      </c>
      <c r="C127" s="19">
        <v>1</v>
      </c>
      <c r="D127" s="20">
        <v>4510</v>
      </c>
      <c r="E127" s="20">
        <v>451</v>
      </c>
      <c r="F127" s="20">
        <v>800000</v>
      </c>
      <c r="G127" s="21">
        <v>12</v>
      </c>
      <c r="H127" s="100"/>
      <c r="I127" s="100"/>
      <c r="J127" s="100"/>
      <c r="K127" s="100"/>
      <c r="L127" s="100"/>
      <c r="M127" s="100"/>
      <c r="N127" s="100"/>
      <c r="O127" s="100"/>
      <c r="P127" s="100"/>
      <c r="Q127" s="100"/>
    </row>
    <row r="128" spans="1:17" ht="14.25" customHeight="1" outlineLevel="1" x14ac:dyDescent="0.2">
      <c r="A128" s="19" t="s">
        <v>445</v>
      </c>
      <c r="B128" s="19">
        <v>6</v>
      </c>
      <c r="C128" s="19">
        <v>1</v>
      </c>
      <c r="D128" s="20">
        <v>4840</v>
      </c>
      <c r="E128" s="20">
        <v>484</v>
      </c>
      <c r="F128" s="20">
        <v>1600000</v>
      </c>
      <c r="G128" s="21">
        <v>24</v>
      </c>
      <c r="H128" s="100"/>
      <c r="I128" s="100"/>
      <c r="J128" s="100"/>
      <c r="K128" s="100"/>
      <c r="L128" s="100"/>
      <c r="M128" s="100"/>
      <c r="N128" s="100"/>
      <c r="O128" s="100"/>
      <c r="P128" s="100"/>
      <c r="Q128" s="100"/>
    </row>
    <row r="129" spans="1:17" ht="14.25" customHeight="1" outlineLevel="1" x14ac:dyDescent="0.2">
      <c r="A129" s="19" t="s">
        <v>445</v>
      </c>
      <c r="B129" s="19">
        <v>7</v>
      </c>
      <c r="C129" s="19">
        <v>1</v>
      </c>
      <c r="D129" s="20">
        <v>5390</v>
      </c>
      <c r="E129" s="20">
        <v>539</v>
      </c>
      <c r="F129" s="20">
        <v>3000000</v>
      </c>
      <c r="G129" s="21">
        <v>32</v>
      </c>
      <c r="H129" s="100"/>
      <c r="I129" s="100"/>
      <c r="J129" s="100"/>
      <c r="K129" s="100"/>
      <c r="L129" s="100"/>
      <c r="M129" s="100"/>
      <c r="N129" s="100"/>
      <c r="O129" s="100"/>
      <c r="P129" s="100"/>
      <c r="Q129" s="100"/>
    </row>
    <row r="130" spans="1:17" ht="14.25" customHeight="1" outlineLevel="1" x14ac:dyDescent="0.2">
      <c r="A130" s="19" t="s">
        <v>445</v>
      </c>
      <c r="B130" s="19">
        <v>8</v>
      </c>
      <c r="C130" s="19">
        <v>1</v>
      </c>
      <c r="D130" s="20">
        <v>5940</v>
      </c>
      <c r="E130" s="20">
        <v>594</v>
      </c>
      <c r="F130" s="20">
        <v>6000000</v>
      </c>
      <c r="G130" s="21">
        <v>40</v>
      </c>
      <c r="H130" s="100"/>
      <c r="I130" s="100"/>
      <c r="J130" s="100"/>
      <c r="K130" s="100"/>
      <c r="L130" s="100"/>
      <c r="M130" s="100"/>
      <c r="N130" s="100"/>
      <c r="O130" s="100"/>
      <c r="P130" s="100"/>
      <c r="Q130" s="100"/>
    </row>
    <row r="131" spans="1:17" ht="14.25" customHeight="1" outlineLevel="1" x14ac:dyDescent="0.2">
      <c r="A131" s="19" t="s">
        <v>445</v>
      </c>
      <c r="B131" s="19">
        <v>9</v>
      </c>
      <c r="C131" s="19">
        <v>1</v>
      </c>
      <c r="D131" s="20">
        <v>6490</v>
      </c>
      <c r="E131" s="20">
        <v>649</v>
      </c>
      <c r="F131" s="20">
        <v>10000000</v>
      </c>
      <c r="G131" s="21">
        <v>44</v>
      </c>
      <c r="H131" s="100"/>
      <c r="I131" s="100"/>
      <c r="J131" s="100"/>
      <c r="K131" s="100"/>
      <c r="L131" s="100"/>
      <c r="M131" s="100"/>
      <c r="N131" s="100"/>
      <c r="O131" s="100"/>
      <c r="P131" s="100"/>
      <c r="Q131" s="100"/>
    </row>
    <row r="132" spans="1:17" ht="14.25" customHeight="1" outlineLevel="1" x14ac:dyDescent="0.2">
      <c r="A132" s="19" t="s">
        <v>445</v>
      </c>
      <c r="B132" s="19">
        <v>10</v>
      </c>
      <c r="C132" s="19">
        <v>1</v>
      </c>
      <c r="D132" s="20">
        <v>7150</v>
      </c>
      <c r="E132" s="20">
        <v>715</v>
      </c>
      <c r="F132" s="20">
        <v>16000000</v>
      </c>
      <c r="G132" s="21">
        <v>52</v>
      </c>
      <c r="H132" s="100"/>
      <c r="I132" s="100"/>
      <c r="J132" s="100"/>
      <c r="K132" s="100"/>
      <c r="L132" s="100"/>
      <c r="M132" s="100"/>
      <c r="N132" s="100"/>
      <c r="O132" s="100"/>
      <c r="P132" s="100"/>
      <c r="Q132" s="100"/>
    </row>
    <row r="133" spans="1:17" ht="14.25" customHeight="1" outlineLevel="1" x14ac:dyDescent="0.2">
      <c r="A133" s="19" t="s">
        <v>445</v>
      </c>
      <c r="B133" s="19">
        <v>11</v>
      </c>
      <c r="C133" s="19">
        <v>1</v>
      </c>
      <c r="D133" s="20">
        <v>7810</v>
      </c>
      <c r="E133" s="20">
        <v>781</v>
      </c>
      <c r="F133" s="20">
        <v>26000000</v>
      </c>
      <c r="G133" s="21">
        <v>60</v>
      </c>
      <c r="H133" s="100"/>
      <c r="I133" s="100"/>
      <c r="J133" s="100"/>
      <c r="K133" s="100"/>
      <c r="L133" s="100"/>
      <c r="M133" s="100"/>
      <c r="N133" s="100"/>
      <c r="O133" s="100"/>
      <c r="P133" s="100"/>
      <c r="Q133" s="100"/>
    </row>
    <row r="134" spans="1:17" ht="14.25" customHeight="1" outlineLevel="1" x14ac:dyDescent="0.2">
      <c r="A134" s="19" t="s">
        <v>445</v>
      </c>
      <c r="B134" s="19">
        <v>12</v>
      </c>
      <c r="C134" s="19">
        <v>1</v>
      </c>
      <c r="D134" s="20">
        <v>8580</v>
      </c>
      <c r="E134" s="20">
        <v>858</v>
      </c>
      <c r="F134" s="20">
        <v>0</v>
      </c>
      <c r="G134" s="21">
        <v>0</v>
      </c>
      <c r="H134" s="100"/>
      <c r="I134" s="100"/>
      <c r="J134" s="100"/>
      <c r="K134" s="100"/>
      <c r="L134" s="100"/>
      <c r="M134" s="100"/>
      <c r="N134" s="100"/>
      <c r="O134" s="100"/>
      <c r="P134" s="100"/>
      <c r="Q134" s="100"/>
    </row>
    <row r="135" spans="1:17" ht="14.25" customHeight="1" outlineLevel="1" x14ac:dyDescent="0.2">
      <c r="A135" s="22" t="s">
        <v>445</v>
      </c>
      <c r="B135" s="22">
        <v>1</v>
      </c>
      <c r="C135" s="22">
        <v>2</v>
      </c>
      <c r="D135" s="23">
        <v>8580</v>
      </c>
      <c r="E135" s="23">
        <v>858</v>
      </c>
      <c r="F135" s="23">
        <v>500000</v>
      </c>
      <c r="G135" s="24">
        <v>2.5</v>
      </c>
      <c r="H135" s="100"/>
      <c r="I135" s="100"/>
      <c r="J135" s="100"/>
      <c r="K135" s="100"/>
      <c r="L135" s="100"/>
      <c r="M135" s="100"/>
      <c r="N135" s="100"/>
      <c r="O135" s="100"/>
      <c r="P135" s="100"/>
      <c r="Q135" s="100"/>
    </row>
    <row r="136" spans="1:17" ht="14.25" customHeight="1" outlineLevel="1" x14ac:dyDescent="0.2">
      <c r="A136" s="22" t="s">
        <v>445</v>
      </c>
      <c r="B136" s="22">
        <v>2</v>
      </c>
      <c r="C136" s="22">
        <v>2</v>
      </c>
      <c r="D136" s="23">
        <v>8730</v>
      </c>
      <c r="E136" s="23">
        <v>873</v>
      </c>
      <c r="F136" s="23">
        <v>1000000</v>
      </c>
      <c r="G136" s="24">
        <v>5</v>
      </c>
      <c r="H136" s="100"/>
      <c r="I136" s="100"/>
      <c r="J136" s="100"/>
      <c r="K136" s="100"/>
      <c r="L136" s="100"/>
      <c r="M136" s="100"/>
      <c r="N136" s="100"/>
      <c r="O136" s="100"/>
      <c r="P136" s="100"/>
      <c r="Q136" s="100"/>
    </row>
    <row r="137" spans="1:17" ht="14.25" customHeight="1" outlineLevel="1" x14ac:dyDescent="0.2">
      <c r="A137" s="22" t="s">
        <v>445</v>
      </c>
      <c r="B137" s="22">
        <v>3</v>
      </c>
      <c r="C137" s="22">
        <v>2</v>
      </c>
      <c r="D137" s="23">
        <v>8880</v>
      </c>
      <c r="E137" s="23">
        <v>888</v>
      </c>
      <c r="F137" s="23">
        <v>2000000</v>
      </c>
      <c r="G137" s="24">
        <v>10</v>
      </c>
      <c r="H137" s="100"/>
      <c r="I137" s="100"/>
      <c r="J137" s="100"/>
      <c r="K137" s="100"/>
      <c r="L137" s="100"/>
      <c r="M137" s="100"/>
      <c r="N137" s="100"/>
      <c r="O137" s="100"/>
      <c r="P137" s="100"/>
      <c r="Q137" s="100"/>
    </row>
    <row r="138" spans="1:17" ht="14.25" customHeight="1" outlineLevel="1" x14ac:dyDescent="0.2">
      <c r="A138" s="22" t="s">
        <v>445</v>
      </c>
      <c r="B138" s="22">
        <v>4</v>
      </c>
      <c r="C138" s="22">
        <v>2</v>
      </c>
      <c r="D138" s="23">
        <v>9030</v>
      </c>
      <c r="E138" s="23">
        <v>903</v>
      </c>
      <c r="F138" s="23">
        <v>7500000</v>
      </c>
      <c r="G138" s="24">
        <v>15</v>
      </c>
      <c r="H138" s="100"/>
      <c r="I138" s="100"/>
      <c r="J138" s="100"/>
      <c r="K138" s="100"/>
      <c r="L138" s="100"/>
      <c r="M138" s="100"/>
      <c r="N138" s="100"/>
      <c r="O138" s="100"/>
      <c r="P138" s="100"/>
      <c r="Q138" s="100"/>
    </row>
    <row r="139" spans="1:17" ht="14.25" customHeight="1" outlineLevel="1" x14ac:dyDescent="0.2">
      <c r="A139" s="22" t="s">
        <v>445</v>
      </c>
      <c r="B139" s="22">
        <v>5</v>
      </c>
      <c r="C139" s="22">
        <v>2</v>
      </c>
      <c r="D139" s="23">
        <v>9180</v>
      </c>
      <c r="E139" s="23">
        <v>918</v>
      </c>
      <c r="F139" s="23">
        <v>7500000</v>
      </c>
      <c r="G139" s="24">
        <v>15</v>
      </c>
      <c r="H139" s="100"/>
      <c r="I139" s="100"/>
      <c r="J139" s="100"/>
      <c r="K139" s="100"/>
      <c r="L139" s="100"/>
      <c r="M139" s="100"/>
      <c r="N139" s="100"/>
      <c r="O139" s="100"/>
      <c r="P139" s="100"/>
      <c r="Q139" s="100"/>
    </row>
    <row r="140" spans="1:17" ht="14.25" customHeight="1" outlineLevel="1" x14ac:dyDescent="0.2">
      <c r="A140" s="22" t="s">
        <v>445</v>
      </c>
      <c r="B140" s="22">
        <v>6</v>
      </c>
      <c r="C140" s="22">
        <v>2</v>
      </c>
      <c r="D140" s="23">
        <v>9330</v>
      </c>
      <c r="E140" s="23">
        <v>933</v>
      </c>
      <c r="F140" s="23">
        <v>7500000</v>
      </c>
      <c r="G140" s="24">
        <v>15</v>
      </c>
      <c r="H140" s="100"/>
      <c r="I140" s="100"/>
      <c r="J140" s="100"/>
      <c r="K140" s="100"/>
      <c r="L140" s="100"/>
      <c r="M140" s="100"/>
      <c r="N140" s="100"/>
      <c r="O140" s="100"/>
      <c r="P140" s="100"/>
      <c r="Q140" s="100"/>
    </row>
    <row r="141" spans="1:17" ht="14.25" customHeight="1" outlineLevel="1" x14ac:dyDescent="0.2">
      <c r="A141" s="22" t="s">
        <v>445</v>
      </c>
      <c r="B141" s="22">
        <v>7</v>
      </c>
      <c r="C141" s="22">
        <v>2</v>
      </c>
      <c r="D141" s="23">
        <v>9480</v>
      </c>
      <c r="E141" s="23">
        <v>948</v>
      </c>
      <c r="F141" s="23">
        <v>7500000</v>
      </c>
      <c r="G141" s="24">
        <v>15</v>
      </c>
      <c r="H141" s="100"/>
      <c r="I141" s="100"/>
      <c r="J141" s="100"/>
      <c r="K141" s="100"/>
      <c r="L141" s="100"/>
      <c r="M141" s="100"/>
      <c r="N141" s="100"/>
      <c r="O141" s="100"/>
      <c r="P141" s="100"/>
      <c r="Q141" s="100"/>
    </row>
    <row r="142" spans="1:17" ht="14.25" customHeight="1" outlineLevel="1" x14ac:dyDescent="0.2">
      <c r="A142" s="22" t="s">
        <v>445</v>
      </c>
      <c r="B142" s="22">
        <v>8</v>
      </c>
      <c r="C142" s="22">
        <v>2</v>
      </c>
      <c r="D142" s="23">
        <v>9630</v>
      </c>
      <c r="E142" s="23">
        <v>963</v>
      </c>
      <c r="F142" s="23">
        <v>7500000</v>
      </c>
      <c r="G142" s="24">
        <v>15</v>
      </c>
      <c r="H142" s="100"/>
      <c r="I142" s="100"/>
      <c r="J142" s="100"/>
      <c r="K142" s="100"/>
      <c r="L142" s="100"/>
      <c r="M142" s="100"/>
      <c r="N142" s="100"/>
      <c r="O142" s="100"/>
      <c r="P142" s="100"/>
      <c r="Q142" s="100"/>
    </row>
    <row r="143" spans="1:17" ht="14.25" customHeight="1" outlineLevel="1" x14ac:dyDescent="0.2">
      <c r="A143" s="22" t="s">
        <v>445</v>
      </c>
      <c r="B143" s="22">
        <v>9</v>
      </c>
      <c r="C143" s="22">
        <v>2</v>
      </c>
      <c r="D143" s="23">
        <v>9780</v>
      </c>
      <c r="E143" s="23">
        <v>978</v>
      </c>
      <c r="F143" s="23">
        <v>7500000</v>
      </c>
      <c r="G143" s="24">
        <v>15</v>
      </c>
      <c r="H143" s="100"/>
      <c r="I143" s="100"/>
      <c r="J143" s="100"/>
      <c r="K143" s="100"/>
      <c r="L143" s="100"/>
      <c r="M143" s="100"/>
      <c r="N143" s="100"/>
      <c r="O143" s="100"/>
      <c r="P143" s="100"/>
      <c r="Q143" s="100"/>
    </row>
    <row r="144" spans="1:17" ht="14.25" customHeight="1" outlineLevel="1" x14ac:dyDescent="0.2">
      <c r="A144" s="22" t="s">
        <v>445</v>
      </c>
      <c r="B144" s="22">
        <v>10</v>
      </c>
      <c r="C144" s="22">
        <v>2</v>
      </c>
      <c r="D144" s="23">
        <v>9930</v>
      </c>
      <c r="E144" s="23">
        <v>993</v>
      </c>
      <c r="F144" s="23">
        <v>7500000</v>
      </c>
      <c r="G144" s="24">
        <v>15</v>
      </c>
      <c r="H144" s="100"/>
      <c r="I144" s="100"/>
      <c r="J144" s="100"/>
      <c r="K144" s="100"/>
      <c r="L144" s="100"/>
      <c r="M144" s="100"/>
      <c r="N144" s="100"/>
      <c r="O144" s="100"/>
      <c r="P144" s="100"/>
      <c r="Q144" s="100"/>
    </row>
    <row r="145" spans="1:17" ht="14.25" customHeight="1" outlineLevel="1" x14ac:dyDescent="0.2">
      <c r="A145" s="22" t="s">
        <v>445</v>
      </c>
      <c r="B145" s="22">
        <v>11</v>
      </c>
      <c r="C145" s="22">
        <v>2</v>
      </c>
      <c r="D145" s="23">
        <v>10080</v>
      </c>
      <c r="E145" s="23">
        <v>1008</v>
      </c>
      <c r="F145" s="23">
        <v>7500000</v>
      </c>
      <c r="G145" s="24">
        <v>15</v>
      </c>
      <c r="H145" s="100"/>
      <c r="I145" s="100"/>
      <c r="J145" s="100"/>
      <c r="K145" s="100"/>
      <c r="L145" s="100"/>
      <c r="M145" s="100"/>
      <c r="N145" s="100"/>
      <c r="O145" s="100"/>
      <c r="P145" s="100"/>
      <c r="Q145" s="100"/>
    </row>
    <row r="146" spans="1:17" ht="14.25" customHeight="1" outlineLevel="1" x14ac:dyDescent="0.2">
      <c r="A146" s="22" t="s">
        <v>445</v>
      </c>
      <c r="B146" s="22">
        <v>12</v>
      </c>
      <c r="C146" s="22">
        <v>2</v>
      </c>
      <c r="D146" s="23">
        <v>10230</v>
      </c>
      <c r="E146" s="23">
        <v>1023</v>
      </c>
      <c r="F146" s="23">
        <v>0</v>
      </c>
      <c r="G146" s="24">
        <v>0</v>
      </c>
      <c r="H146" s="100"/>
      <c r="I146" s="100"/>
      <c r="J146" s="100"/>
      <c r="K146" s="100"/>
      <c r="L146" s="100"/>
      <c r="M146" s="100"/>
      <c r="N146" s="100"/>
      <c r="O146" s="100"/>
      <c r="P146" s="100"/>
      <c r="Q146" s="100"/>
    </row>
    <row r="147" spans="1:17" ht="14.25" customHeight="1" outlineLevel="1" x14ac:dyDescent="0.2">
      <c r="A147" s="25" t="s">
        <v>445</v>
      </c>
      <c r="B147" s="25">
        <v>1</v>
      </c>
      <c r="C147" s="25">
        <v>3</v>
      </c>
      <c r="D147" s="26">
        <v>10741.5</v>
      </c>
      <c r="E147" s="26">
        <v>1074.1500000000001</v>
      </c>
      <c r="F147" s="26">
        <v>0</v>
      </c>
      <c r="G147" s="27">
        <v>0</v>
      </c>
      <c r="H147" s="100"/>
      <c r="I147" s="100"/>
      <c r="J147" s="100"/>
      <c r="K147" s="100"/>
      <c r="L147" s="100"/>
      <c r="M147" s="100"/>
      <c r="N147" s="100"/>
      <c r="O147" s="100"/>
      <c r="P147" s="100"/>
      <c r="Q147" s="100"/>
    </row>
    <row r="148" spans="1:17" ht="14.25" customHeight="1" x14ac:dyDescent="0.2">
      <c r="A148" s="19" t="s">
        <v>484</v>
      </c>
      <c r="B148" s="19">
        <v>1</v>
      </c>
      <c r="C148" s="19">
        <v>1</v>
      </c>
      <c r="D148" s="20">
        <v>190</v>
      </c>
      <c r="E148" s="20">
        <v>190</v>
      </c>
      <c r="F148" s="20">
        <v>100000</v>
      </c>
      <c r="G148" s="21">
        <v>2</v>
      </c>
      <c r="H148" s="100"/>
      <c r="I148" s="100"/>
      <c r="J148" s="100"/>
      <c r="K148" s="100"/>
      <c r="L148" s="100"/>
      <c r="M148" s="100"/>
      <c r="N148" s="100"/>
      <c r="O148" s="100"/>
      <c r="P148" s="100"/>
      <c r="Q148" s="100"/>
    </row>
    <row r="149" spans="1:17" ht="14.25" customHeight="1" outlineLevel="1" x14ac:dyDescent="0.2">
      <c r="A149" s="19" t="s">
        <v>484</v>
      </c>
      <c r="B149" s="19">
        <v>2</v>
      </c>
      <c r="C149" s="19">
        <v>1</v>
      </c>
      <c r="D149" s="20">
        <v>211</v>
      </c>
      <c r="E149" s="20">
        <v>211</v>
      </c>
      <c r="F149" s="20">
        <v>200000</v>
      </c>
      <c r="G149" s="21">
        <v>5</v>
      </c>
      <c r="H149" s="100"/>
      <c r="I149" s="100"/>
      <c r="J149" s="100"/>
      <c r="K149" s="100"/>
      <c r="L149" s="100"/>
      <c r="M149" s="100"/>
      <c r="N149" s="100"/>
      <c r="O149" s="100"/>
      <c r="P149" s="100"/>
      <c r="Q149" s="100"/>
    </row>
    <row r="150" spans="1:17" ht="14.25" customHeight="1" outlineLevel="1" x14ac:dyDescent="0.2">
      <c r="A150" s="19" t="s">
        <v>484</v>
      </c>
      <c r="B150" s="19">
        <v>3</v>
      </c>
      <c r="C150" s="19">
        <v>1</v>
      </c>
      <c r="D150" s="20">
        <v>232</v>
      </c>
      <c r="E150" s="20">
        <v>232</v>
      </c>
      <c r="F150" s="20">
        <v>400000</v>
      </c>
      <c r="G150" s="21">
        <v>14</v>
      </c>
      <c r="H150" s="100"/>
      <c r="I150" s="100"/>
      <c r="J150" s="100"/>
      <c r="K150" s="100"/>
      <c r="L150" s="100"/>
      <c r="M150" s="100"/>
      <c r="N150" s="100"/>
      <c r="O150" s="100"/>
      <c r="P150" s="100"/>
      <c r="Q150" s="100"/>
    </row>
    <row r="151" spans="1:17" ht="14.25" customHeight="1" outlineLevel="1" x14ac:dyDescent="0.2">
      <c r="A151" s="19" t="s">
        <v>484</v>
      </c>
      <c r="B151" s="19">
        <v>4</v>
      </c>
      <c r="C151" s="19">
        <v>1</v>
      </c>
      <c r="D151" s="20">
        <v>264</v>
      </c>
      <c r="E151" s="20">
        <v>264</v>
      </c>
      <c r="F151" s="20">
        <v>2000000</v>
      </c>
      <c r="G151" s="21">
        <v>24</v>
      </c>
      <c r="H151" s="100"/>
      <c r="I151" s="100"/>
      <c r="J151" s="100"/>
      <c r="K151" s="100"/>
      <c r="L151" s="100"/>
      <c r="M151" s="100"/>
      <c r="N151" s="100"/>
      <c r="O151" s="100"/>
      <c r="P151" s="100"/>
      <c r="Q151" s="100"/>
    </row>
    <row r="152" spans="1:17" ht="14.25" customHeight="1" outlineLevel="1" x14ac:dyDescent="0.2">
      <c r="A152" s="19" t="s">
        <v>484</v>
      </c>
      <c r="B152" s="19">
        <v>5</v>
      </c>
      <c r="C152" s="19">
        <v>1</v>
      </c>
      <c r="D152" s="20">
        <v>285</v>
      </c>
      <c r="E152" s="20">
        <v>285</v>
      </c>
      <c r="F152" s="20">
        <v>4000000</v>
      </c>
      <c r="G152" s="21">
        <v>40</v>
      </c>
      <c r="H152" s="100"/>
      <c r="I152" s="100"/>
      <c r="J152" s="100"/>
      <c r="K152" s="100"/>
      <c r="L152" s="100"/>
      <c r="M152" s="100"/>
      <c r="N152" s="100"/>
      <c r="O152" s="100"/>
      <c r="P152" s="100"/>
      <c r="Q152" s="100"/>
    </row>
    <row r="153" spans="1:17" ht="14.25" customHeight="1" outlineLevel="1" x14ac:dyDescent="0.2">
      <c r="A153" s="19" t="s">
        <v>484</v>
      </c>
      <c r="B153" s="19">
        <v>6</v>
      </c>
      <c r="C153" s="19">
        <v>1</v>
      </c>
      <c r="D153" s="20">
        <v>316</v>
      </c>
      <c r="E153" s="20">
        <v>316</v>
      </c>
      <c r="F153" s="20">
        <v>6000000</v>
      </c>
      <c r="G153" s="21">
        <v>68</v>
      </c>
      <c r="H153" s="100"/>
      <c r="I153" s="100"/>
      <c r="J153" s="100"/>
      <c r="K153" s="100"/>
      <c r="L153" s="100"/>
      <c r="M153" s="100"/>
      <c r="N153" s="100"/>
      <c r="O153" s="100"/>
      <c r="P153" s="100"/>
      <c r="Q153" s="100"/>
    </row>
    <row r="154" spans="1:17" ht="14.25" customHeight="1" outlineLevel="1" x14ac:dyDescent="0.2">
      <c r="A154" s="19" t="s">
        <v>484</v>
      </c>
      <c r="B154" s="19">
        <v>7</v>
      </c>
      <c r="C154" s="19">
        <v>1</v>
      </c>
      <c r="D154" s="20">
        <v>348</v>
      </c>
      <c r="E154" s="20">
        <v>348</v>
      </c>
      <c r="F154" s="20">
        <v>11000000</v>
      </c>
      <c r="G154" s="21">
        <v>86</v>
      </c>
      <c r="H154" s="100"/>
      <c r="I154" s="100"/>
      <c r="J154" s="100"/>
      <c r="K154" s="100"/>
      <c r="L154" s="100"/>
      <c r="M154" s="100"/>
      <c r="N154" s="100"/>
      <c r="O154" s="100"/>
      <c r="P154" s="100"/>
      <c r="Q154" s="100"/>
    </row>
    <row r="155" spans="1:17" ht="14.25" customHeight="1" outlineLevel="1" x14ac:dyDescent="0.2">
      <c r="A155" s="19" t="s">
        <v>484</v>
      </c>
      <c r="B155" s="19">
        <v>8</v>
      </c>
      <c r="C155" s="19">
        <v>1</v>
      </c>
      <c r="D155" s="20">
        <v>390</v>
      </c>
      <c r="E155" s="20">
        <v>390</v>
      </c>
      <c r="F155" s="20">
        <v>17000000</v>
      </c>
      <c r="G155" s="21">
        <v>108</v>
      </c>
      <c r="H155" s="100"/>
      <c r="I155" s="100"/>
      <c r="J155" s="100"/>
      <c r="K155" s="100"/>
      <c r="L155" s="100"/>
      <c r="M155" s="100"/>
      <c r="N155" s="100"/>
      <c r="O155" s="100"/>
      <c r="P155" s="100"/>
      <c r="Q155" s="100"/>
    </row>
    <row r="156" spans="1:17" ht="14.25" customHeight="1" outlineLevel="1" x14ac:dyDescent="0.2">
      <c r="A156" s="19" t="s">
        <v>484</v>
      </c>
      <c r="B156" s="19">
        <v>9</v>
      </c>
      <c r="C156" s="19">
        <v>1</v>
      </c>
      <c r="D156" s="20">
        <v>411</v>
      </c>
      <c r="E156" s="20">
        <v>411</v>
      </c>
      <c r="F156" s="20">
        <v>32000000</v>
      </c>
      <c r="G156" s="21">
        <v>120</v>
      </c>
      <c r="H156" s="100"/>
      <c r="I156" s="100"/>
      <c r="J156" s="100"/>
      <c r="K156" s="100"/>
      <c r="L156" s="100"/>
      <c r="M156" s="100"/>
      <c r="N156" s="100"/>
      <c r="O156" s="100"/>
      <c r="P156" s="100"/>
      <c r="Q156" s="100"/>
    </row>
    <row r="157" spans="1:17" ht="14.25" customHeight="1" outlineLevel="1" x14ac:dyDescent="0.2">
      <c r="A157" s="19" t="s">
        <v>484</v>
      </c>
      <c r="B157" s="19">
        <v>10</v>
      </c>
      <c r="C157" s="19">
        <v>1</v>
      </c>
      <c r="D157" s="20">
        <v>463</v>
      </c>
      <c r="E157" s="20">
        <v>463</v>
      </c>
      <c r="F157" s="20">
        <v>43000000</v>
      </c>
      <c r="G157" s="21">
        <v>128</v>
      </c>
      <c r="H157" s="100"/>
      <c r="I157" s="100"/>
      <c r="J157" s="100"/>
      <c r="K157" s="100"/>
      <c r="L157" s="100"/>
      <c r="M157" s="100"/>
      <c r="N157" s="100"/>
      <c r="O157" s="100"/>
      <c r="P157" s="100"/>
      <c r="Q157" s="100"/>
    </row>
    <row r="158" spans="1:17" ht="14.25" customHeight="1" outlineLevel="1" x14ac:dyDescent="0.2">
      <c r="A158" s="19" t="s">
        <v>484</v>
      </c>
      <c r="B158" s="19">
        <v>11</v>
      </c>
      <c r="C158" s="19">
        <v>1</v>
      </c>
      <c r="D158" s="20">
        <v>506</v>
      </c>
      <c r="E158" s="20">
        <v>506</v>
      </c>
      <c r="F158" s="20">
        <v>55000000</v>
      </c>
      <c r="G158" s="21">
        <v>136</v>
      </c>
      <c r="H158" s="100"/>
      <c r="I158" s="100"/>
      <c r="J158" s="100"/>
      <c r="K158" s="100"/>
      <c r="L158" s="100"/>
      <c r="M158" s="100"/>
      <c r="N158" s="100"/>
      <c r="O158" s="100"/>
      <c r="P158" s="100"/>
      <c r="Q158" s="100"/>
    </row>
    <row r="159" spans="1:17" ht="14.25" customHeight="1" outlineLevel="1" x14ac:dyDescent="0.2">
      <c r="A159" s="19" t="s">
        <v>484</v>
      </c>
      <c r="B159" s="19">
        <v>12</v>
      </c>
      <c r="C159" s="19">
        <v>1</v>
      </c>
      <c r="D159" s="20">
        <v>553</v>
      </c>
      <c r="E159" s="20">
        <v>553</v>
      </c>
      <c r="F159" s="20">
        <v>0</v>
      </c>
      <c r="G159" s="21">
        <v>0</v>
      </c>
      <c r="H159" s="100"/>
      <c r="I159" s="100"/>
      <c r="J159" s="100"/>
      <c r="K159" s="100"/>
      <c r="L159" s="100"/>
      <c r="M159" s="100"/>
      <c r="N159" s="100"/>
      <c r="O159" s="100"/>
      <c r="P159" s="100"/>
      <c r="Q159" s="100"/>
    </row>
    <row r="160" spans="1:17" ht="14.25" customHeight="1" outlineLevel="1" x14ac:dyDescent="0.2">
      <c r="A160" s="22" t="s">
        <v>484</v>
      </c>
      <c r="B160" s="22">
        <v>1</v>
      </c>
      <c r="C160" s="22">
        <v>2</v>
      </c>
      <c r="D160" s="23">
        <v>553</v>
      </c>
      <c r="E160" s="23">
        <v>553</v>
      </c>
      <c r="F160" s="23">
        <v>2000000</v>
      </c>
      <c r="G160" s="24">
        <v>12</v>
      </c>
      <c r="H160" s="100"/>
      <c r="I160" s="100"/>
      <c r="J160" s="100"/>
      <c r="K160" s="100"/>
      <c r="L160" s="100"/>
      <c r="M160" s="100"/>
      <c r="N160" s="100"/>
      <c r="O160" s="100"/>
      <c r="P160" s="100"/>
      <c r="Q160" s="100"/>
    </row>
    <row r="161" spans="1:17" ht="14.25" customHeight="1" outlineLevel="1" x14ac:dyDescent="0.2">
      <c r="A161" s="22" t="s">
        <v>484</v>
      </c>
      <c r="B161" s="22">
        <v>2</v>
      </c>
      <c r="C161" s="22">
        <v>2</v>
      </c>
      <c r="D161" s="23">
        <v>562</v>
      </c>
      <c r="E161" s="23">
        <v>562</v>
      </c>
      <c r="F161" s="23">
        <v>4000000</v>
      </c>
      <c r="G161" s="24">
        <v>24</v>
      </c>
      <c r="H161" s="100"/>
      <c r="I161" s="100"/>
      <c r="J161" s="100"/>
      <c r="K161" s="100"/>
      <c r="L161" s="100"/>
      <c r="M161" s="100"/>
      <c r="N161" s="100"/>
      <c r="O161" s="100"/>
      <c r="P161" s="100"/>
      <c r="Q161" s="100"/>
    </row>
    <row r="162" spans="1:17" ht="14.25" customHeight="1" outlineLevel="1" x14ac:dyDescent="0.2">
      <c r="A162" s="22" t="s">
        <v>484</v>
      </c>
      <c r="B162" s="22">
        <v>3</v>
      </c>
      <c r="C162" s="22">
        <v>2</v>
      </c>
      <c r="D162" s="23">
        <v>571</v>
      </c>
      <c r="E162" s="23">
        <v>571</v>
      </c>
      <c r="F162" s="23">
        <v>8000000</v>
      </c>
      <c r="G162" s="24">
        <v>36</v>
      </c>
      <c r="H162" s="100"/>
      <c r="I162" s="100"/>
      <c r="J162" s="100"/>
      <c r="K162" s="100"/>
      <c r="L162" s="100"/>
      <c r="M162" s="100"/>
      <c r="N162" s="100"/>
      <c r="O162" s="100"/>
      <c r="P162" s="100"/>
      <c r="Q162" s="100"/>
    </row>
    <row r="163" spans="1:17" ht="14.25" customHeight="1" outlineLevel="1" x14ac:dyDescent="0.2">
      <c r="A163" s="22" t="s">
        <v>484</v>
      </c>
      <c r="B163" s="22">
        <v>4</v>
      </c>
      <c r="C163" s="22">
        <v>2</v>
      </c>
      <c r="D163" s="23">
        <v>580</v>
      </c>
      <c r="E163" s="23">
        <v>580</v>
      </c>
      <c r="F163" s="23">
        <v>19500000</v>
      </c>
      <c r="G163" s="24">
        <v>36</v>
      </c>
      <c r="H163" s="100"/>
      <c r="I163" s="100"/>
      <c r="J163" s="100"/>
      <c r="K163" s="100"/>
      <c r="L163" s="100"/>
      <c r="M163" s="100"/>
      <c r="N163" s="100"/>
      <c r="O163" s="100"/>
      <c r="P163" s="100"/>
      <c r="Q163" s="100"/>
    </row>
    <row r="164" spans="1:17" ht="14.25" customHeight="1" outlineLevel="1" x14ac:dyDescent="0.2">
      <c r="A164" s="22" t="s">
        <v>484</v>
      </c>
      <c r="B164" s="22">
        <v>5</v>
      </c>
      <c r="C164" s="22">
        <v>2</v>
      </c>
      <c r="D164" s="23">
        <v>589</v>
      </c>
      <c r="E164" s="23">
        <v>589</v>
      </c>
      <c r="F164" s="23">
        <v>19500000</v>
      </c>
      <c r="G164" s="24">
        <v>36</v>
      </c>
      <c r="H164" s="100"/>
      <c r="I164" s="100"/>
      <c r="J164" s="100"/>
      <c r="K164" s="100"/>
      <c r="L164" s="100"/>
      <c r="M164" s="100"/>
      <c r="N164" s="100"/>
      <c r="O164" s="100"/>
      <c r="P164" s="100"/>
      <c r="Q164" s="100"/>
    </row>
    <row r="165" spans="1:17" ht="14.25" customHeight="1" outlineLevel="1" x14ac:dyDescent="0.2">
      <c r="A165" s="22" t="s">
        <v>484</v>
      </c>
      <c r="B165" s="22">
        <v>6</v>
      </c>
      <c r="C165" s="22">
        <v>2</v>
      </c>
      <c r="D165" s="23">
        <v>597</v>
      </c>
      <c r="E165" s="23">
        <v>597</v>
      </c>
      <c r="F165" s="23">
        <v>19500000</v>
      </c>
      <c r="G165" s="24">
        <v>36</v>
      </c>
      <c r="H165" s="100"/>
      <c r="I165" s="100"/>
      <c r="J165" s="100"/>
      <c r="K165" s="100"/>
      <c r="L165" s="100"/>
      <c r="M165" s="100"/>
      <c r="N165" s="100"/>
      <c r="O165" s="100"/>
      <c r="P165" s="100"/>
      <c r="Q165" s="100"/>
    </row>
    <row r="166" spans="1:17" ht="14.25" customHeight="1" outlineLevel="1" x14ac:dyDescent="0.2">
      <c r="A166" s="22" t="s">
        <v>484</v>
      </c>
      <c r="B166" s="22">
        <v>7</v>
      </c>
      <c r="C166" s="22">
        <v>2</v>
      </c>
      <c r="D166" s="23">
        <v>606</v>
      </c>
      <c r="E166" s="23">
        <v>606</v>
      </c>
      <c r="F166" s="23">
        <v>19500000</v>
      </c>
      <c r="G166" s="24">
        <v>36</v>
      </c>
      <c r="H166" s="100"/>
      <c r="I166" s="100"/>
      <c r="J166" s="100"/>
      <c r="K166" s="100"/>
      <c r="L166" s="100"/>
      <c r="M166" s="100"/>
      <c r="N166" s="100"/>
      <c r="O166" s="100"/>
      <c r="P166" s="100"/>
      <c r="Q166" s="100"/>
    </row>
    <row r="167" spans="1:17" ht="14.25" customHeight="1" outlineLevel="1" x14ac:dyDescent="0.2">
      <c r="A167" s="22" t="s">
        <v>484</v>
      </c>
      <c r="B167" s="22">
        <v>8</v>
      </c>
      <c r="C167" s="22">
        <v>2</v>
      </c>
      <c r="D167" s="23">
        <v>615</v>
      </c>
      <c r="E167" s="23">
        <v>615</v>
      </c>
      <c r="F167" s="23">
        <v>19500000</v>
      </c>
      <c r="G167" s="24">
        <v>36</v>
      </c>
      <c r="H167" s="100"/>
      <c r="I167" s="100"/>
      <c r="J167" s="100"/>
      <c r="K167" s="100"/>
      <c r="L167" s="100"/>
      <c r="M167" s="100"/>
      <c r="N167" s="100"/>
      <c r="O167" s="100"/>
      <c r="P167" s="100"/>
      <c r="Q167" s="100"/>
    </row>
    <row r="168" spans="1:17" ht="14.25" customHeight="1" outlineLevel="1" x14ac:dyDescent="0.2">
      <c r="A168" s="22" t="s">
        <v>484</v>
      </c>
      <c r="B168" s="22">
        <v>9</v>
      </c>
      <c r="C168" s="22">
        <v>2</v>
      </c>
      <c r="D168" s="23">
        <v>624</v>
      </c>
      <c r="E168" s="23">
        <v>624</v>
      </c>
      <c r="F168" s="23">
        <v>19500000</v>
      </c>
      <c r="G168" s="24">
        <v>36</v>
      </c>
      <c r="H168" s="100"/>
      <c r="I168" s="100"/>
      <c r="J168" s="100"/>
      <c r="K168" s="100"/>
      <c r="L168" s="100"/>
      <c r="M168" s="100"/>
      <c r="N168" s="100"/>
      <c r="O168" s="100"/>
      <c r="P168" s="100"/>
      <c r="Q168" s="100"/>
    </row>
    <row r="169" spans="1:17" ht="14.25" customHeight="1" outlineLevel="1" collapsed="1" x14ac:dyDescent="0.2">
      <c r="A169" s="22" t="s">
        <v>484</v>
      </c>
      <c r="B169" s="22">
        <v>10</v>
      </c>
      <c r="C169" s="22">
        <v>2</v>
      </c>
      <c r="D169" s="23">
        <v>636</v>
      </c>
      <c r="E169" s="23">
        <v>636</v>
      </c>
      <c r="F169" s="23">
        <v>19500000</v>
      </c>
      <c r="G169" s="24">
        <v>36</v>
      </c>
      <c r="H169" s="100"/>
      <c r="I169" s="100"/>
      <c r="J169" s="100"/>
      <c r="K169" s="100"/>
      <c r="L169" s="100"/>
      <c r="M169" s="100"/>
      <c r="N169" s="100"/>
      <c r="O169" s="100"/>
      <c r="P169" s="100"/>
      <c r="Q169" s="100"/>
    </row>
    <row r="170" spans="1:17" ht="14.25" customHeight="1" outlineLevel="1" x14ac:dyDescent="0.2">
      <c r="A170" s="22" t="s">
        <v>484</v>
      </c>
      <c r="B170" s="22">
        <v>11</v>
      </c>
      <c r="C170" s="22">
        <v>2</v>
      </c>
      <c r="D170" s="23">
        <v>650</v>
      </c>
      <c r="E170" s="23">
        <v>650</v>
      </c>
      <c r="F170" s="23">
        <v>19500000</v>
      </c>
      <c r="G170" s="24">
        <v>36</v>
      </c>
      <c r="H170" s="100"/>
      <c r="I170" s="100"/>
      <c r="J170" s="100"/>
      <c r="K170" s="100"/>
      <c r="L170" s="100"/>
      <c r="M170" s="100"/>
      <c r="N170" s="100"/>
      <c r="O170" s="100"/>
      <c r="P170" s="100"/>
      <c r="Q170" s="100"/>
    </row>
    <row r="171" spans="1:17" ht="14.25" customHeight="1" outlineLevel="1" x14ac:dyDescent="0.2">
      <c r="A171" s="22" t="s">
        <v>484</v>
      </c>
      <c r="B171" s="22">
        <v>12</v>
      </c>
      <c r="C171" s="22">
        <v>2</v>
      </c>
      <c r="D171" s="23">
        <v>663</v>
      </c>
      <c r="E171" s="23">
        <v>663</v>
      </c>
      <c r="F171" s="23">
        <v>0</v>
      </c>
      <c r="G171" s="24">
        <v>0</v>
      </c>
      <c r="H171" s="100"/>
      <c r="I171" s="100"/>
      <c r="J171" s="100"/>
      <c r="K171" s="100"/>
      <c r="L171" s="100"/>
      <c r="M171" s="100"/>
      <c r="N171" s="100"/>
      <c r="O171" s="100"/>
      <c r="P171" s="100"/>
      <c r="Q171" s="100"/>
    </row>
    <row r="172" spans="1:17" ht="14.25" customHeight="1" outlineLevel="1" x14ac:dyDescent="0.2">
      <c r="A172" s="25" t="s">
        <v>484</v>
      </c>
      <c r="B172" s="25">
        <v>1</v>
      </c>
      <c r="C172" s="25">
        <v>3</v>
      </c>
      <c r="D172" s="26">
        <v>696</v>
      </c>
      <c r="E172" s="26">
        <v>696</v>
      </c>
      <c r="F172" s="26">
        <v>0</v>
      </c>
      <c r="G172" s="27">
        <v>0</v>
      </c>
      <c r="H172" s="100"/>
      <c r="I172" s="100"/>
      <c r="J172" s="100"/>
      <c r="K172" s="100"/>
      <c r="L172" s="100"/>
      <c r="M172" s="100"/>
      <c r="N172" s="100"/>
      <c r="O172" s="100"/>
      <c r="P172" s="100"/>
      <c r="Q172" s="100"/>
    </row>
    <row r="173" spans="1:17" ht="14.25" customHeight="1" x14ac:dyDescent="0.2">
      <c r="A173" s="19" t="s">
        <v>458</v>
      </c>
      <c r="B173" s="19">
        <v>1</v>
      </c>
      <c r="C173" s="19">
        <v>1</v>
      </c>
      <c r="D173" s="20">
        <v>157.30000000000001</v>
      </c>
      <c r="E173" s="20">
        <v>157.30000000000001</v>
      </c>
      <c r="F173" s="20">
        <v>100000</v>
      </c>
      <c r="G173" s="21">
        <v>1.5</v>
      </c>
      <c r="H173" s="100"/>
      <c r="I173" s="100"/>
      <c r="J173" s="100"/>
      <c r="K173" s="100"/>
      <c r="L173" s="100"/>
      <c r="M173" s="100"/>
      <c r="N173" s="100"/>
      <c r="O173" s="100"/>
      <c r="P173" s="100"/>
      <c r="Q173" s="100"/>
    </row>
    <row r="174" spans="1:17" ht="14.25" customHeight="1" outlineLevel="1" x14ac:dyDescent="0.2">
      <c r="A174" s="19" t="s">
        <v>458</v>
      </c>
      <c r="B174" s="19">
        <v>2</v>
      </c>
      <c r="C174" s="19">
        <v>1</v>
      </c>
      <c r="D174" s="20">
        <v>173.8</v>
      </c>
      <c r="E174" s="20">
        <v>173.8</v>
      </c>
      <c r="F174" s="20">
        <v>200000</v>
      </c>
      <c r="G174" s="21">
        <v>2.5</v>
      </c>
      <c r="H174" s="100"/>
      <c r="I174" s="100"/>
      <c r="J174" s="100"/>
      <c r="K174" s="100"/>
      <c r="L174" s="100"/>
      <c r="M174" s="100"/>
      <c r="N174" s="100"/>
      <c r="O174" s="100"/>
      <c r="P174" s="100"/>
      <c r="Q174" s="100"/>
    </row>
    <row r="175" spans="1:17" ht="14.25" customHeight="1" outlineLevel="1" x14ac:dyDescent="0.2">
      <c r="A175" s="19" t="s">
        <v>458</v>
      </c>
      <c r="B175" s="19">
        <v>3</v>
      </c>
      <c r="C175" s="19">
        <v>1</v>
      </c>
      <c r="D175" s="20">
        <v>191.4</v>
      </c>
      <c r="E175" s="20">
        <v>191.4</v>
      </c>
      <c r="F175" s="20">
        <v>400000</v>
      </c>
      <c r="G175" s="21">
        <v>6</v>
      </c>
      <c r="H175" s="100"/>
      <c r="I175" s="100"/>
      <c r="J175" s="100"/>
      <c r="K175" s="100"/>
      <c r="L175" s="100"/>
      <c r="M175" s="100"/>
      <c r="N175" s="100"/>
      <c r="O175" s="100"/>
      <c r="P175" s="100"/>
      <c r="Q175" s="100"/>
    </row>
    <row r="176" spans="1:17" ht="14.25" customHeight="1" outlineLevel="1" x14ac:dyDescent="0.2">
      <c r="A176" s="19" t="s">
        <v>458</v>
      </c>
      <c r="B176" s="19">
        <v>4</v>
      </c>
      <c r="C176" s="19">
        <v>1</v>
      </c>
      <c r="D176" s="20">
        <v>215.6</v>
      </c>
      <c r="E176" s="20">
        <v>215.6</v>
      </c>
      <c r="F176" s="20">
        <v>2000000</v>
      </c>
      <c r="G176" s="21">
        <v>12</v>
      </c>
      <c r="H176" s="100"/>
      <c r="I176" s="100"/>
      <c r="J176" s="100"/>
      <c r="K176" s="100"/>
      <c r="L176" s="100"/>
      <c r="M176" s="100"/>
      <c r="N176" s="100"/>
      <c r="O176" s="100"/>
      <c r="P176" s="100"/>
      <c r="Q176" s="100"/>
    </row>
    <row r="177" spans="1:17" ht="14.25" customHeight="1" outlineLevel="1" x14ac:dyDescent="0.2">
      <c r="A177" s="19" t="s">
        <v>458</v>
      </c>
      <c r="B177" s="19">
        <v>5</v>
      </c>
      <c r="C177" s="19">
        <v>1</v>
      </c>
      <c r="D177" s="20">
        <v>234.3</v>
      </c>
      <c r="E177" s="20">
        <v>234.3</v>
      </c>
      <c r="F177" s="20">
        <v>3000000</v>
      </c>
      <c r="G177" s="21">
        <v>20</v>
      </c>
      <c r="H177" s="100"/>
      <c r="I177" s="100"/>
      <c r="J177" s="100"/>
      <c r="K177" s="100"/>
      <c r="L177" s="100"/>
      <c r="M177" s="100"/>
      <c r="N177" s="100"/>
      <c r="O177" s="100"/>
      <c r="P177" s="100"/>
      <c r="Q177" s="100"/>
    </row>
    <row r="178" spans="1:17" ht="14.25" customHeight="1" outlineLevel="1" x14ac:dyDescent="0.2">
      <c r="A178" s="19" t="s">
        <v>458</v>
      </c>
      <c r="B178" s="19">
        <v>6</v>
      </c>
      <c r="C178" s="19">
        <v>1</v>
      </c>
      <c r="D178" s="20">
        <v>261.8</v>
      </c>
      <c r="E178" s="20">
        <v>261.8</v>
      </c>
      <c r="F178" s="20">
        <v>4000000</v>
      </c>
      <c r="G178" s="21">
        <v>36</v>
      </c>
      <c r="H178" s="100"/>
      <c r="I178" s="100"/>
      <c r="J178" s="100"/>
      <c r="K178" s="100"/>
      <c r="L178" s="100"/>
      <c r="M178" s="100"/>
      <c r="N178" s="100"/>
      <c r="O178" s="100"/>
      <c r="P178" s="100"/>
      <c r="Q178" s="100"/>
    </row>
    <row r="179" spans="1:17" ht="14.25" customHeight="1" outlineLevel="1" x14ac:dyDescent="0.2">
      <c r="A179" s="19" t="s">
        <v>458</v>
      </c>
      <c r="B179" s="19">
        <v>7</v>
      </c>
      <c r="C179" s="19">
        <v>1</v>
      </c>
      <c r="D179" s="20">
        <v>286</v>
      </c>
      <c r="E179" s="20">
        <v>286</v>
      </c>
      <c r="F179" s="20">
        <v>8000000</v>
      </c>
      <c r="G179" s="21">
        <v>60</v>
      </c>
      <c r="H179" s="100"/>
      <c r="I179" s="100"/>
      <c r="J179" s="100"/>
      <c r="K179" s="100"/>
      <c r="L179" s="100"/>
      <c r="M179" s="100"/>
      <c r="N179" s="100"/>
      <c r="O179" s="100"/>
      <c r="P179" s="100"/>
      <c r="Q179" s="100"/>
    </row>
    <row r="180" spans="1:17" ht="14.25" customHeight="1" outlineLevel="1" x14ac:dyDescent="0.2">
      <c r="A180" s="19" t="s">
        <v>458</v>
      </c>
      <c r="B180" s="19">
        <v>8</v>
      </c>
      <c r="C180" s="19">
        <v>1</v>
      </c>
      <c r="D180" s="20">
        <v>319</v>
      </c>
      <c r="E180" s="20">
        <v>319</v>
      </c>
      <c r="F180" s="20">
        <v>13000000</v>
      </c>
      <c r="G180" s="21">
        <v>72</v>
      </c>
      <c r="H180" s="100"/>
      <c r="I180" s="100"/>
      <c r="J180" s="100"/>
      <c r="K180" s="100"/>
      <c r="L180" s="100"/>
      <c r="M180" s="100"/>
      <c r="N180" s="100"/>
      <c r="O180" s="100"/>
      <c r="P180" s="100"/>
      <c r="Q180" s="100"/>
    </row>
    <row r="181" spans="1:17" ht="14.25" customHeight="1" outlineLevel="1" x14ac:dyDescent="0.2">
      <c r="A181" s="19" t="s">
        <v>458</v>
      </c>
      <c r="B181" s="19">
        <v>9</v>
      </c>
      <c r="C181" s="19">
        <v>1</v>
      </c>
      <c r="D181" s="20">
        <v>338.8</v>
      </c>
      <c r="E181" s="20">
        <v>338.8</v>
      </c>
      <c r="F181" s="20">
        <v>25000000</v>
      </c>
      <c r="G181" s="21">
        <v>80</v>
      </c>
      <c r="H181" s="100"/>
      <c r="I181" s="100"/>
      <c r="J181" s="100"/>
      <c r="K181" s="100"/>
      <c r="L181" s="100"/>
      <c r="M181" s="100"/>
      <c r="N181" s="100"/>
      <c r="O181" s="100"/>
      <c r="P181" s="100"/>
      <c r="Q181" s="100"/>
    </row>
    <row r="182" spans="1:17" ht="14.25" customHeight="1" outlineLevel="1" x14ac:dyDescent="0.2">
      <c r="A182" s="19" t="s">
        <v>458</v>
      </c>
      <c r="B182" s="19">
        <v>10</v>
      </c>
      <c r="C182" s="19">
        <v>1</v>
      </c>
      <c r="D182" s="20">
        <v>380.6</v>
      </c>
      <c r="E182" s="20">
        <v>380.6</v>
      </c>
      <c r="F182" s="20">
        <v>35000000</v>
      </c>
      <c r="G182" s="21">
        <v>90</v>
      </c>
      <c r="H182" s="100"/>
      <c r="I182" s="100"/>
      <c r="J182" s="100"/>
      <c r="K182" s="100"/>
      <c r="L182" s="100"/>
      <c r="M182" s="100"/>
      <c r="N182" s="100"/>
      <c r="O182" s="100"/>
      <c r="P182" s="100"/>
      <c r="Q182" s="100"/>
    </row>
    <row r="183" spans="1:17" ht="14.25" customHeight="1" outlineLevel="1" x14ac:dyDescent="0.2">
      <c r="A183" s="19" t="s">
        <v>458</v>
      </c>
      <c r="B183" s="19">
        <v>11</v>
      </c>
      <c r="C183" s="19">
        <v>1</v>
      </c>
      <c r="D183" s="20">
        <v>415.8</v>
      </c>
      <c r="E183" s="20">
        <v>415.8</v>
      </c>
      <c r="F183" s="20">
        <v>45000000</v>
      </c>
      <c r="G183" s="21">
        <v>96</v>
      </c>
      <c r="H183" s="100"/>
      <c r="I183" s="100"/>
      <c r="J183" s="100"/>
      <c r="K183" s="100"/>
      <c r="L183" s="100"/>
      <c r="M183" s="100"/>
      <c r="N183" s="100"/>
      <c r="O183" s="100"/>
      <c r="P183" s="100"/>
      <c r="Q183" s="100"/>
    </row>
    <row r="184" spans="1:17" ht="14.25" customHeight="1" outlineLevel="1" x14ac:dyDescent="0.2">
      <c r="A184" s="19" t="s">
        <v>458</v>
      </c>
      <c r="B184" s="19">
        <v>12</v>
      </c>
      <c r="C184" s="19">
        <v>1</v>
      </c>
      <c r="D184" s="20">
        <v>455.4</v>
      </c>
      <c r="E184" s="20">
        <v>455.4</v>
      </c>
      <c r="F184" s="20">
        <v>0</v>
      </c>
      <c r="G184" s="21">
        <v>0</v>
      </c>
      <c r="H184" s="100"/>
      <c r="I184" s="100"/>
      <c r="J184" s="100"/>
      <c r="K184" s="100"/>
      <c r="L184" s="100"/>
      <c r="M184" s="100"/>
      <c r="N184" s="100"/>
      <c r="O184" s="100"/>
      <c r="P184" s="100"/>
      <c r="Q184" s="100"/>
    </row>
    <row r="185" spans="1:17" ht="14.25" customHeight="1" outlineLevel="1" x14ac:dyDescent="0.2">
      <c r="A185" s="22" t="s">
        <v>458</v>
      </c>
      <c r="B185" s="22">
        <v>1</v>
      </c>
      <c r="C185" s="22">
        <v>2</v>
      </c>
      <c r="D185" s="23">
        <v>455.4</v>
      </c>
      <c r="E185" s="23">
        <v>455.4</v>
      </c>
      <c r="F185" s="23">
        <v>1000000</v>
      </c>
      <c r="G185" s="24">
        <v>6</v>
      </c>
      <c r="H185" s="100"/>
      <c r="I185" s="100"/>
      <c r="J185" s="100"/>
      <c r="K185" s="100"/>
      <c r="L185" s="100"/>
      <c r="M185" s="100"/>
      <c r="N185" s="100"/>
      <c r="O185" s="100"/>
      <c r="P185" s="100"/>
      <c r="Q185" s="100"/>
    </row>
    <row r="186" spans="1:17" ht="14.25" customHeight="1" outlineLevel="1" x14ac:dyDescent="0.2">
      <c r="A186" s="22" t="s">
        <v>458</v>
      </c>
      <c r="B186" s="22">
        <v>2</v>
      </c>
      <c r="C186" s="22">
        <v>2</v>
      </c>
      <c r="D186" s="23">
        <v>464.2</v>
      </c>
      <c r="E186" s="23">
        <v>464.2</v>
      </c>
      <c r="F186" s="23">
        <v>2000000</v>
      </c>
      <c r="G186" s="24">
        <v>12</v>
      </c>
      <c r="H186" s="100"/>
      <c r="I186" s="100"/>
      <c r="J186" s="100"/>
      <c r="K186" s="100"/>
      <c r="L186" s="100"/>
      <c r="M186" s="100"/>
      <c r="N186" s="100"/>
      <c r="O186" s="100"/>
      <c r="P186" s="100"/>
      <c r="Q186" s="100"/>
    </row>
    <row r="187" spans="1:17" ht="14.25" customHeight="1" outlineLevel="1" x14ac:dyDescent="0.2">
      <c r="A187" s="22" t="s">
        <v>458</v>
      </c>
      <c r="B187" s="22">
        <v>3</v>
      </c>
      <c r="C187" s="22">
        <v>2</v>
      </c>
      <c r="D187" s="23">
        <v>471.9</v>
      </c>
      <c r="E187" s="23">
        <v>471.9</v>
      </c>
      <c r="F187" s="23">
        <v>4000000</v>
      </c>
      <c r="G187" s="24">
        <v>18</v>
      </c>
      <c r="H187" s="100"/>
      <c r="I187" s="100"/>
      <c r="J187" s="100"/>
      <c r="K187" s="100"/>
      <c r="L187" s="100"/>
      <c r="M187" s="100"/>
      <c r="N187" s="100"/>
      <c r="O187" s="100"/>
      <c r="P187" s="100"/>
      <c r="Q187" s="100"/>
    </row>
    <row r="188" spans="1:17" ht="14.25" customHeight="1" outlineLevel="1" x14ac:dyDescent="0.2">
      <c r="A188" s="22" t="s">
        <v>458</v>
      </c>
      <c r="B188" s="22">
        <v>4</v>
      </c>
      <c r="C188" s="22">
        <v>2</v>
      </c>
      <c r="D188" s="23">
        <v>480.7</v>
      </c>
      <c r="E188" s="23">
        <v>480.7</v>
      </c>
      <c r="F188" s="23">
        <v>16000000</v>
      </c>
      <c r="G188" s="24">
        <v>24</v>
      </c>
      <c r="H188" s="100"/>
      <c r="I188" s="100"/>
      <c r="J188" s="100"/>
      <c r="K188" s="100"/>
      <c r="L188" s="100"/>
      <c r="M188" s="100"/>
      <c r="N188" s="100"/>
      <c r="O188" s="100"/>
      <c r="P188" s="100"/>
      <c r="Q188" s="100"/>
    </row>
    <row r="189" spans="1:17" ht="14.25" customHeight="1" outlineLevel="1" x14ac:dyDescent="0.2">
      <c r="A189" s="22" t="s">
        <v>458</v>
      </c>
      <c r="B189" s="22">
        <v>5</v>
      </c>
      <c r="C189" s="22">
        <v>2</v>
      </c>
      <c r="D189" s="23">
        <v>488.4</v>
      </c>
      <c r="E189" s="23">
        <v>488.4</v>
      </c>
      <c r="F189" s="23">
        <v>16000000</v>
      </c>
      <c r="G189" s="24">
        <v>24</v>
      </c>
      <c r="H189" s="100"/>
      <c r="I189" s="100"/>
      <c r="J189" s="100"/>
      <c r="K189" s="100"/>
      <c r="L189" s="100"/>
      <c r="M189" s="100"/>
      <c r="N189" s="100"/>
      <c r="O189" s="100"/>
      <c r="P189" s="100"/>
      <c r="Q189" s="100"/>
    </row>
    <row r="190" spans="1:17" ht="14.25" customHeight="1" outlineLevel="1" collapsed="1" x14ac:dyDescent="0.2">
      <c r="A190" s="22" t="s">
        <v>458</v>
      </c>
      <c r="B190" s="22">
        <v>6</v>
      </c>
      <c r="C190" s="22">
        <v>2</v>
      </c>
      <c r="D190" s="23">
        <v>497.2</v>
      </c>
      <c r="E190" s="23">
        <v>497.2</v>
      </c>
      <c r="F190" s="23">
        <v>16000000</v>
      </c>
      <c r="G190" s="24">
        <v>24</v>
      </c>
      <c r="H190" s="100"/>
      <c r="I190" s="100"/>
      <c r="J190" s="100"/>
      <c r="K190" s="100"/>
      <c r="L190" s="100"/>
      <c r="M190" s="100"/>
      <c r="N190" s="100"/>
      <c r="O190" s="100"/>
      <c r="P190" s="100"/>
      <c r="Q190" s="100"/>
    </row>
    <row r="191" spans="1:17" ht="14.25" customHeight="1" outlineLevel="1" x14ac:dyDescent="0.2">
      <c r="A191" s="22" t="s">
        <v>458</v>
      </c>
      <c r="B191" s="22">
        <v>7</v>
      </c>
      <c r="C191" s="22">
        <v>2</v>
      </c>
      <c r="D191" s="23">
        <v>504.9</v>
      </c>
      <c r="E191" s="23">
        <v>504.9</v>
      </c>
      <c r="F191" s="23">
        <v>16000000</v>
      </c>
      <c r="G191" s="24">
        <v>24</v>
      </c>
      <c r="H191" s="100"/>
      <c r="I191" s="100"/>
      <c r="J191" s="100"/>
      <c r="K191" s="100"/>
      <c r="L191" s="100"/>
      <c r="M191" s="100"/>
      <c r="N191" s="100"/>
      <c r="O191" s="100"/>
      <c r="P191" s="100"/>
      <c r="Q191" s="100"/>
    </row>
    <row r="192" spans="1:17" ht="14.25" customHeight="1" outlineLevel="1" x14ac:dyDescent="0.2">
      <c r="A192" s="22" t="s">
        <v>458</v>
      </c>
      <c r="B192" s="22">
        <v>8</v>
      </c>
      <c r="C192" s="22">
        <v>2</v>
      </c>
      <c r="D192" s="23">
        <v>513.70000000000005</v>
      </c>
      <c r="E192" s="23">
        <v>513.70000000000005</v>
      </c>
      <c r="F192" s="23">
        <v>16000000</v>
      </c>
      <c r="G192" s="24">
        <v>24</v>
      </c>
      <c r="H192" s="100"/>
      <c r="I192" s="100"/>
      <c r="J192" s="100"/>
      <c r="K192" s="100"/>
      <c r="L192" s="100"/>
      <c r="M192" s="100"/>
      <c r="N192" s="100"/>
      <c r="O192" s="100"/>
      <c r="P192" s="100"/>
      <c r="Q192" s="100"/>
    </row>
    <row r="193" spans="1:17" ht="14.25" customHeight="1" outlineLevel="1" x14ac:dyDescent="0.2">
      <c r="A193" s="22" t="s">
        <v>458</v>
      </c>
      <c r="B193" s="22">
        <v>9</v>
      </c>
      <c r="C193" s="22">
        <v>2</v>
      </c>
      <c r="D193" s="23">
        <v>521.4</v>
      </c>
      <c r="E193" s="23">
        <v>521.4</v>
      </c>
      <c r="F193" s="23">
        <v>16000000</v>
      </c>
      <c r="G193" s="24">
        <v>24</v>
      </c>
      <c r="H193" s="100"/>
      <c r="I193" s="100"/>
      <c r="J193" s="100"/>
      <c r="K193" s="100"/>
      <c r="L193" s="100"/>
      <c r="M193" s="100"/>
      <c r="N193" s="100"/>
      <c r="O193" s="100"/>
      <c r="P193" s="100"/>
      <c r="Q193" s="100"/>
    </row>
    <row r="194" spans="1:17" ht="14.25" customHeight="1" outlineLevel="1" x14ac:dyDescent="0.2">
      <c r="A194" s="22" t="s">
        <v>458</v>
      </c>
      <c r="B194" s="22">
        <v>10</v>
      </c>
      <c r="C194" s="22">
        <v>2</v>
      </c>
      <c r="D194" s="23">
        <v>530.20000000000005</v>
      </c>
      <c r="E194" s="23">
        <v>530.20000000000005</v>
      </c>
      <c r="F194" s="23">
        <v>16000000</v>
      </c>
      <c r="G194" s="24">
        <v>24</v>
      </c>
      <c r="H194" s="100"/>
      <c r="I194" s="100"/>
      <c r="J194" s="100"/>
      <c r="K194" s="100"/>
      <c r="L194" s="100"/>
      <c r="M194" s="100"/>
      <c r="N194" s="100"/>
      <c r="O194" s="100"/>
      <c r="P194" s="100"/>
      <c r="Q194" s="100"/>
    </row>
    <row r="195" spans="1:17" ht="14.25" customHeight="1" outlineLevel="1" x14ac:dyDescent="0.2">
      <c r="A195" s="22" t="s">
        <v>458</v>
      </c>
      <c r="B195" s="22">
        <v>11</v>
      </c>
      <c r="C195" s="22">
        <v>2</v>
      </c>
      <c r="D195" s="23">
        <v>537.9</v>
      </c>
      <c r="E195" s="23">
        <v>537.9</v>
      </c>
      <c r="F195" s="23">
        <v>16000000</v>
      </c>
      <c r="G195" s="24">
        <v>24</v>
      </c>
      <c r="H195" s="100"/>
      <c r="I195" s="100"/>
      <c r="J195" s="100"/>
      <c r="K195" s="100"/>
      <c r="L195" s="100"/>
      <c r="M195" s="100"/>
      <c r="N195" s="100"/>
      <c r="O195" s="100"/>
      <c r="P195" s="100"/>
      <c r="Q195" s="100"/>
    </row>
    <row r="196" spans="1:17" ht="14.25" customHeight="1" outlineLevel="1" x14ac:dyDescent="0.2">
      <c r="A196" s="22" t="s">
        <v>458</v>
      </c>
      <c r="B196" s="22">
        <v>12</v>
      </c>
      <c r="C196" s="22">
        <v>2</v>
      </c>
      <c r="D196" s="23">
        <v>546.70000000000005</v>
      </c>
      <c r="E196" s="23">
        <v>546.70000000000005</v>
      </c>
      <c r="F196" s="23">
        <v>0</v>
      </c>
      <c r="G196" s="24">
        <v>0</v>
      </c>
      <c r="H196" s="100"/>
      <c r="I196" s="100"/>
      <c r="J196" s="100"/>
      <c r="K196" s="100"/>
      <c r="L196" s="100"/>
      <c r="M196" s="100"/>
      <c r="N196" s="100"/>
      <c r="O196" s="100"/>
      <c r="P196" s="100"/>
      <c r="Q196" s="100"/>
    </row>
    <row r="197" spans="1:17" ht="14.25" customHeight="1" outlineLevel="1" x14ac:dyDescent="0.2">
      <c r="A197" s="25" t="s">
        <v>458</v>
      </c>
      <c r="B197" s="25">
        <v>1</v>
      </c>
      <c r="C197" s="25">
        <v>3</v>
      </c>
      <c r="D197" s="26">
        <v>574.03500000000008</v>
      </c>
      <c r="E197" s="26">
        <v>574.03500000000008</v>
      </c>
      <c r="F197" s="26">
        <v>0</v>
      </c>
      <c r="G197" s="27">
        <v>0</v>
      </c>
      <c r="H197" s="100"/>
      <c r="I197" s="100"/>
      <c r="J197" s="100"/>
      <c r="K197" s="100"/>
      <c r="L197" s="100"/>
      <c r="M197" s="100"/>
      <c r="N197" s="100"/>
      <c r="O197" s="100"/>
      <c r="P197" s="100"/>
      <c r="Q197" s="100"/>
    </row>
    <row r="198" spans="1:17" ht="14.25" customHeight="1" x14ac:dyDescent="0.2">
      <c r="A198" s="19" t="s">
        <v>460</v>
      </c>
      <c r="B198" s="19">
        <v>1</v>
      </c>
      <c r="C198" s="19">
        <v>1</v>
      </c>
      <c r="D198" s="20">
        <v>2324</v>
      </c>
      <c r="E198" s="20">
        <v>2324</v>
      </c>
      <c r="F198" s="20">
        <v>100000</v>
      </c>
      <c r="G198" s="21">
        <v>1.5</v>
      </c>
      <c r="H198" s="100"/>
      <c r="I198" s="100"/>
      <c r="J198" s="100"/>
      <c r="K198" s="100"/>
      <c r="L198" s="100"/>
      <c r="M198" s="100"/>
      <c r="N198" s="100"/>
      <c r="O198" s="100"/>
      <c r="P198" s="100"/>
      <c r="Q198" s="100"/>
    </row>
    <row r="199" spans="1:17" ht="14.25" customHeight="1" outlineLevel="1" x14ac:dyDescent="0.2">
      <c r="A199" s="19" t="s">
        <v>460</v>
      </c>
      <c r="B199" s="19">
        <v>2</v>
      </c>
      <c r="C199" s="19">
        <v>1</v>
      </c>
      <c r="D199" s="20">
        <v>2556</v>
      </c>
      <c r="E199" s="20">
        <v>2556</v>
      </c>
      <c r="F199" s="20">
        <v>200000</v>
      </c>
      <c r="G199" s="21">
        <v>2.5</v>
      </c>
      <c r="H199" s="100"/>
      <c r="I199" s="100"/>
      <c r="J199" s="100"/>
      <c r="K199" s="100"/>
      <c r="L199" s="100"/>
      <c r="M199" s="100"/>
      <c r="N199" s="100"/>
      <c r="O199" s="100"/>
      <c r="P199" s="100"/>
      <c r="Q199" s="100"/>
    </row>
    <row r="200" spans="1:17" ht="14.25" customHeight="1" outlineLevel="1" x14ac:dyDescent="0.2">
      <c r="A200" s="19" t="s">
        <v>460</v>
      </c>
      <c r="B200" s="19">
        <v>3</v>
      </c>
      <c r="C200" s="19">
        <v>1</v>
      </c>
      <c r="D200" s="20">
        <v>2812</v>
      </c>
      <c r="E200" s="20">
        <v>2812</v>
      </c>
      <c r="F200" s="20">
        <v>400000</v>
      </c>
      <c r="G200" s="21">
        <v>6</v>
      </c>
      <c r="H200" s="100"/>
      <c r="I200" s="100"/>
      <c r="J200" s="100"/>
      <c r="K200" s="100"/>
      <c r="L200" s="100"/>
      <c r="M200" s="100"/>
      <c r="N200" s="100"/>
      <c r="O200" s="100"/>
      <c r="P200" s="100"/>
      <c r="Q200" s="100"/>
    </row>
    <row r="201" spans="1:17" ht="14.25" customHeight="1" outlineLevel="1" x14ac:dyDescent="0.2">
      <c r="A201" s="19" t="s">
        <v>460</v>
      </c>
      <c r="B201" s="19">
        <v>4</v>
      </c>
      <c r="C201" s="19">
        <v>1</v>
      </c>
      <c r="D201" s="20">
        <v>3093</v>
      </c>
      <c r="E201" s="20">
        <v>3093</v>
      </c>
      <c r="F201" s="20">
        <v>2000000</v>
      </c>
      <c r="G201" s="21">
        <v>12</v>
      </c>
      <c r="H201" s="100"/>
      <c r="I201" s="100"/>
      <c r="J201" s="100"/>
      <c r="K201" s="100"/>
      <c r="L201" s="100"/>
      <c r="M201" s="100"/>
      <c r="N201" s="100"/>
      <c r="O201" s="100"/>
      <c r="P201" s="100"/>
      <c r="Q201" s="100"/>
    </row>
    <row r="202" spans="1:17" ht="14.25" customHeight="1" outlineLevel="1" x14ac:dyDescent="0.2">
      <c r="A202" s="19" t="s">
        <v>460</v>
      </c>
      <c r="B202" s="19">
        <v>5</v>
      </c>
      <c r="C202" s="19">
        <v>1</v>
      </c>
      <c r="D202" s="20">
        <v>3402</v>
      </c>
      <c r="E202" s="20">
        <v>3402</v>
      </c>
      <c r="F202" s="20">
        <v>3000000</v>
      </c>
      <c r="G202" s="21">
        <v>20</v>
      </c>
      <c r="H202" s="100"/>
      <c r="I202" s="100"/>
      <c r="J202" s="100"/>
      <c r="K202" s="100"/>
      <c r="L202" s="100"/>
      <c r="M202" s="100"/>
      <c r="N202" s="100"/>
      <c r="O202" s="100"/>
      <c r="P202" s="100"/>
      <c r="Q202" s="100"/>
    </row>
    <row r="203" spans="1:17" ht="14.25" customHeight="1" outlineLevel="1" x14ac:dyDescent="0.2">
      <c r="A203" s="19" t="s">
        <v>460</v>
      </c>
      <c r="B203" s="19">
        <v>6</v>
      </c>
      <c r="C203" s="19">
        <v>1</v>
      </c>
      <c r="D203" s="20">
        <v>3742</v>
      </c>
      <c r="E203" s="20">
        <v>3742</v>
      </c>
      <c r="F203" s="20">
        <v>4000000</v>
      </c>
      <c r="G203" s="21">
        <v>36</v>
      </c>
      <c r="H203" s="100"/>
      <c r="I203" s="100"/>
      <c r="J203" s="100"/>
      <c r="K203" s="100"/>
      <c r="L203" s="100"/>
      <c r="M203" s="100"/>
      <c r="N203" s="100"/>
      <c r="O203" s="100"/>
      <c r="P203" s="100"/>
      <c r="Q203" s="100"/>
    </row>
    <row r="204" spans="1:17" ht="14.25" customHeight="1" outlineLevel="1" x14ac:dyDescent="0.2">
      <c r="A204" s="19" t="s">
        <v>460</v>
      </c>
      <c r="B204" s="19">
        <v>7</v>
      </c>
      <c r="C204" s="19">
        <v>1</v>
      </c>
      <c r="D204" s="20">
        <v>4116</v>
      </c>
      <c r="E204" s="20">
        <v>4116</v>
      </c>
      <c r="F204" s="20">
        <v>8000000</v>
      </c>
      <c r="G204" s="21">
        <v>60</v>
      </c>
      <c r="H204" s="100"/>
      <c r="I204" s="100"/>
      <c r="J204" s="100"/>
      <c r="K204" s="100"/>
      <c r="L204" s="100"/>
      <c r="M204" s="100"/>
      <c r="N204" s="100"/>
      <c r="O204" s="100"/>
      <c r="P204" s="100"/>
      <c r="Q204" s="100"/>
    </row>
    <row r="205" spans="1:17" ht="14.25" customHeight="1" outlineLevel="1" x14ac:dyDescent="0.2">
      <c r="A205" s="19" t="s">
        <v>460</v>
      </c>
      <c r="B205" s="19">
        <v>8</v>
      </c>
      <c r="C205" s="19">
        <v>1</v>
      </c>
      <c r="D205" s="20">
        <v>4528</v>
      </c>
      <c r="E205" s="20">
        <v>4528</v>
      </c>
      <c r="F205" s="20">
        <v>13000000</v>
      </c>
      <c r="G205" s="21">
        <v>72</v>
      </c>
      <c r="H205" s="100"/>
      <c r="I205" s="100"/>
      <c r="J205" s="100"/>
      <c r="K205" s="100"/>
      <c r="L205" s="100"/>
      <c r="M205" s="100"/>
      <c r="N205" s="100"/>
      <c r="O205" s="100"/>
      <c r="P205" s="100"/>
      <c r="Q205" s="100"/>
    </row>
    <row r="206" spans="1:17" ht="14.25" customHeight="1" outlineLevel="1" x14ac:dyDescent="0.2">
      <c r="A206" s="19" t="s">
        <v>460</v>
      </c>
      <c r="B206" s="19">
        <v>9</v>
      </c>
      <c r="C206" s="19">
        <v>1</v>
      </c>
      <c r="D206" s="20">
        <v>4981</v>
      </c>
      <c r="E206" s="20">
        <v>4981</v>
      </c>
      <c r="F206" s="20">
        <v>25000000</v>
      </c>
      <c r="G206" s="21">
        <v>80</v>
      </c>
      <c r="H206" s="100"/>
      <c r="I206" s="100"/>
      <c r="J206" s="100"/>
      <c r="K206" s="100"/>
      <c r="L206" s="100"/>
      <c r="M206" s="100"/>
      <c r="N206" s="100"/>
      <c r="O206" s="100"/>
      <c r="P206" s="100"/>
      <c r="Q206" s="100"/>
    </row>
    <row r="207" spans="1:17" ht="14.25" customHeight="1" outlineLevel="1" x14ac:dyDescent="0.2">
      <c r="A207" s="19" t="s">
        <v>460</v>
      </c>
      <c r="B207" s="19">
        <v>10</v>
      </c>
      <c r="C207" s="19">
        <v>1</v>
      </c>
      <c r="D207" s="20">
        <v>5479</v>
      </c>
      <c r="E207" s="20">
        <v>5479</v>
      </c>
      <c r="F207" s="20">
        <v>35000000</v>
      </c>
      <c r="G207" s="21">
        <v>90</v>
      </c>
      <c r="H207" s="100"/>
      <c r="I207" s="100"/>
      <c r="J207" s="100"/>
      <c r="K207" s="100"/>
      <c r="L207" s="100"/>
      <c r="M207" s="100"/>
      <c r="N207" s="100"/>
      <c r="O207" s="100"/>
      <c r="P207" s="100"/>
      <c r="Q207" s="100"/>
    </row>
    <row r="208" spans="1:17" ht="14.25" customHeight="1" outlineLevel="1" x14ac:dyDescent="0.2">
      <c r="A208" s="19" t="s">
        <v>460</v>
      </c>
      <c r="B208" s="19">
        <v>11</v>
      </c>
      <c r="C208" s="19">
        <v>1</v>
      </c>
      <c r="D208" s="20">
        <v>6027</v>
      </c>
      <c r="E208" s="20">
        <v>6027</v>
      </c>
      <c r="F208" s="20">
        <v>45000000</v>
      </c>
      <c r="G208" s="21">
        <v>96</v>
      </c>
      <c r="H208" s="100"/>
      <c r="I208" s="100"/>
      <c r="J208" s="100"/>
      <c r="K208" s="100"/>
      <c r="L208" s="100"/>
      <c r="M208" s="100"/>
      <c r="N208" s="100"/>
      <c r="O208" s="100"/>
      <c r="P208" s="100"/>
      <c r="Q208" s="100"/>
    </row>
    <row r="209" spans="1:17" ht="14.25" customHeight="1" outlineLevel="1" x14ac:dyDescent="0.2">
      <c r="A209" s="19" t="s">
        <v>460</v>
      </c>
      <c r="B209" s="19">
        <v>12</v>
      </c>
      <c r="C209" s="19">
        <v>1</v>
      </c>
      <c r="D209" s="20">
        <v>6630</v>
      </c>
      <c r="E209" s="20">
        <v>6630</v>
      </c>
      <c r="F209" s="20">
        <v>0</v>
      </c>
      <c r="G209" s="21">
        <v>0</v>
      </c>
      <c r="H209" s="100"/>
      <c r="I209" s="100"/>
      <c r="J209" s="100"/>
      <c r="K209" s="100"/>
      <c r="L209" s="100"/>
      <c r="M209" s="100"/>
      <c r="N209" s="100"/>
      <c r="O209" s="100"/>
      <c r="P209" s="100"/>
      <c r="Q209" s="100"/>
    </row>
    <row r="210" spans="1:17" ht="14.25" customHeight="1" outlineLevel="1" x14ac:dyDescent="0.2">
      <c r="A210" s="22" t="s">
        <v>460</v>
      </c>
      <c r="B210" s="22">
        <v>1</v>
      </c>
      <c r="C210" s="22">
        <v>2</v>
      </c>
      <c r="D210" s="23">
        <v>6630</v>
      </c>
      <c r="E210" s="23">
        <v>6630</v>
      </c>
      <c r="F210" s="23">
        <v>1000000</v>
      </c>
      <c r="G210" s="24">
        <v>6</v>
      </c>
      <c r="H210" s="100"/>
      <c r="I210" s="100"/>
      <c r="J210" s="100"/>
      <c r="K210" s="100"/>
      <c r="L210" s="100"/>
      <c r="M210" s="100"/>
      <c r="N210" s="100"/>
      <c r="O210" s="100"/>
      <c r="P210" s="100"/>
      <c r="Q210" s="100"/>
    </row>
    <row r="211" spans="1:17" ht="14.25" customHeight="1" outlineLevel="1" collapsed="1" x14ac:dyDescent="0.2">
      <c r="A211" s="22" t="s">
        <v>460</v>
      </c>
      <c r="B211" s="22">
        <v>2</v>
      </c>
      <c r="C211" s="22">
        <v>2</v>
      </c>
      <c r="D211" s="23">
        <v>6730</v>
      </c>
      <c r="E211" s="23">
        <v>6730</v>
      </c>
      <c r="F211" s="23">
        <v>2000000</v>
      </c>
      <c r="G211" s="24">
        <v>12</v>
      </c>
      <c r="H211" s="100"/>
      <c r="I211" s="100"/>
      <c r="J211" s="100"/>
      <c r="K211" s="100"/>
      <c r="L211" s="100"/>
      <c r="M211" s="100"/>
      <c r="N211" s="100"/>
      <c r="O211" s="100"/>
      <c r="P211" s="100"/>
      <c r="Q211" s="100"/>
    </row>
    <row r="212" spans="1:17" ht="14.25" customHeight="1" outlineLevel="1" x14ac:dyDescent="0.2">
      <c r="A212" s="22" t="s">
        <v>460</v>
      </c>
      <c r="B212" s="22">
        <v>3</v>
      </c>
      <c r="C212" s="22">
        <v>2</v>
      </c>
      <c r="D212" s="23">
        <v>6830</v>
      </c>
      <c r="E212" s="23">
        <v>6830</v>
      </c>
      <c r="F212" s="23">
        <v>4000000</v>
      </c>
      <c r="G212" s="24">
        <v>18</v>
      </c>
      <c r="H212" s="100"/>
      <c r="I212" s="100"/>
      <c r="J212" s="100"/>
      <c r="K212" s="100"/>
      <c r="L212" s="100"/>
      <c r="M212" s="100"/>
      <c r="N212" s="100"/>
      <c r="O212" s="100"/>
      <c r="P212" s="100"/>
      <c r="Q212" s="100"/>
    </row>
    <row r="213" spans="1:17" ht="14.25" customHeight="1" outlineLevel="1" x14ac:dyDescent="0.2">
      <c r="A213" s="22" t="s">
        <v>460</v>
      </c>
      <c r="B213" s="22">
        <v>4</v>
      </c>
      <c r="C213" s="22">
        <v>2</v>
      </c>
      <c r="D213" s="23">
        <v>6950</v>
      </c>
      <c r="E213" s="23">
        <v>6950</v>
      </c>
      <c r="F213" s="23">
        <v>16000000</v>
      </c>
      <c r="G213" s="24">
        <v>24</v>
      </c>
      <c r="H213" s="100"/>
      <c r="I213" s="100"/>
      <c r="J213" s="100"/>
      <c r="K213" s="100"/>
      <c r="L213" s="100"/>
      <c r="M213" s="100"/>
      <c r="N213" s="100"/>
      <c r="O213" s="100"/>
      <c r="P213" s="100"/>
      <c r="Q213" s="100"/>
    </row>
    <row r="214" spans="1:17" ht="14.25" customHeight="1" outlineLevel="1" x14ac:dyDescent="0.2">
      <c r="A214" s="22" t="s">
        <v>460</v>
      </c>
      <c r="B214" s="22">
        <v>5</v>
      </c>
      <c r="C214" s="22">
        <v>2</v>
      </c>
      <c r="D214" s="23">
        <v>7075</v>
      </c>
      <c r="E214" s="23">
        <v>7075</v>
      </c>
      <c r="F214" s="23">
        <v>16000000</v>
      </c>
      <c r="G214" s="24">
        <v>24</v>
      </c>
      <c r="H214" s="100"/>
      <c r="I214" s="100"/>
      <c r="J214" s="100"/>
      <c r="K214" s="100"/>
      <c r="L214" s="100"/>
      <c r="M214" s="100"/>
      <c r="N214" s="100"/>
      <c r="O214" s="100"/>
      <c r="P214" s="100"/>
      <c r="Q214" s="100"/>
    </row>
    <row r="215" spans="1:17" ht="14.25" customHeight="1" outlineLevel="1" x14ac:dyDescent="0.2">
      <c r="A215" s="22" t="s">
        <v>460</v>
      </c>
      <c r="B215" s="22">
        <v>6</v>
      </c>
      <c r="C215" s="22">
        <v>2</v>
      </c>
      <c r="D215" s="23">
        <v>7200</v>
      </c>
      <c r="E215" s="23">
        <v>7200</v>
      </c>
      <c r="F215" s="23">
        <v>16000000</v>
      </c>
      <c r="G215" s="24">
        <v>24</v>
      </c>
      <c r="H215" s="100"/>
      <c r="I215" s="100"/>
      <c r="J215" s="100"/>
      <c r="K215" s="100"/>
      <c r="L215" s="100"/>
      <c r="M215" s="100"/>
      <c r="N215" s="100"/>
      <c r="O215" s="100"/>
      <c r="P215" s="100"/>
      <c r="Q215" s="100"/>
    </row>
    <row r="216" spans="1:17" ht="14.25" customHeight="1" outlineLevel="1" x14ac:dyDescent="0.2">
      <c r="A216" s="22" t="s">
        <v>460</v>
      </c>
      <c r="B216" s="22">
        <v>7</v>
      </c>
      <c r="C216" s="22">
        <v>2</v>
      </c>
      <c r="D216" s="23">
        <v>7325</v>
      </c>
      <c r="E216" s="23">
        <v>7325</v>
      </c>
      <c r="F216" s="23">
        <v>16000000</v>
      </c>
      <c r="G216" s="24">
        <v>24</v>
      </c>
      <c r="H216" s="100"/>
      <c r="I216" s="100"/>
      <c r="J216" s="100"/>
      <c r="K216" s="100"/>
      <c r="L216" s="100"/>
      <c r="M216" s="100"/>
      <c r="N216" s="100"/>
      <c r="O216" s="100"/>
      <c r="P216" s="100"/>
      <c r="Q216" s="100"/>
    </row>
    <row r="217" spans="1:17" ht="14.25" customHeight="1" outlineLevel="1" x14ac:dyDescent="0.2">
      <c r="A217" s="22" t="s">
        <v>460</v>
      </c>
      <c r="B217" s="22">
        <v>8</v>
      </c>
      <c r="C217" s="22">
        <v>2</v>
      </c>
      <c r="D217" s="23">
        <v>7450</v>
      </c>
      <c r="E217" s="23">
        <v>7450</v>
      </c>
      <c r="F217" s="23">
        <v>16000000</v>
      </c>
      <c r="G217" s="24">
        <v>24</v>
      </c>
      <c r="H217" s="100"/>
      <c r="I217" s="100"/>
      <c r="J217" s="100"/>
      <c r="K217" s="100"/>
      <c r="L217" s="100"/>
      <c r="M217" s="100"/>
      <c r="N217" s="100"/>
      <c r="O217" s="100"/>
      <c r="P217" s="100"/>
      <c r="Q217" s="100"/>
    </row>
    <row r="218" spans="1:17" ht="14.25" customHeight="1" outlineLevel="1" x14ac:dyDescent="0.2">
      <c r="A218" s="22" t="s">
        <v>460</v>
      </c>
      <c r="B218" s="22">
        <v>9</v>
      </c>
      <c r="C218" s="22">
        <v>2</v>
      </c>
      <c r="D218" s="23">
        <v>7575</v>
      </c>
      <c r="E218" s="23">
        <v>7575</v>
      </c>
      <c r="F218" s="23">
        <v>16000000</v>
      </c>
      <c r="G218" s="24">
        <v>24</v>
      </c>
      <c r="H218" s="100"/>
      <c r="I218" s="100"/>
      <c r="J218" s="100"/>
      <c r="K218" s="100"/>
      <c r="L218" s="100"/>
      <c r="M218" s="100"/>
      <c r="N218" s="100"/>
      <c r="O218" s="100"/>
      <c r="P218" s="100"/>
      <c r="Q218" s="100"/>
    </row>
    <row r="219" spans="1:17" ht="14.25" customHeight="1" outlineLevel="1" x14ac:dyDescent="0.2">
      <c r="A219" s="22" t="s">
        <v>460</v>
      </c>
      <c r="B219" s="22">
        <v>10</v>
      </c>
      <c r="C219" s="22">
        <v>2</v>
      </c>
      <c r="D219" s="23">
        <v>7700</v>
      </c>
      <c r="E219" s="23">
        <v>7700</v>
      </c>
      <c r="F219" s="23">
        <v>16000000</v>
      </c>
      <c r="G219" s="24">
        <v>24</v>
      </c>
      <c r="H219" s="100"/>
      <c r="I219" s="100"/>
      <c r="J219" s="100"/>
      <c r="K219" s="100"/>
      <c r="L219" s="100"/>
      <c r="M219" s="100"/>
      <c r="N219" s="100"/>
      <c r="O219" s="100"/>
      <c r="P219" s="100"/>
      <c r="Q219" s="100"/>
    </row>
    <row r="220" spans="1:17" ht="14.25" customHeight="1" outlineLevel="1" x14ac:dyDescent="0.2">
      <c r="A220" s="22" t="s">
        <v>460</v>
      </c>
      <c r="B220" s="22">
        <v>11</v>
      </c>
      <c r="C220" s="22">
        <v>2</v>
      </c>
      <c r="D220" s="23">
        <v>7825</v>
      </c>
      <c r="E220" s="23">
        <v>7825</v>
      </c>
      <c r="F220" s="23">
        <v>16000000</v>
      </c>
      <c r="G220" s="24">
        <v>24</v>
      </c>
      <c r="H220" s="100"/>
      <c r="I220" s="100"/>
      <c r="J220" s="100"/>
      <c r="K220" s="100"/>
      <c r="L220" s="100"/>
      <c r="M220" s="100"/>
      <c r="N220" s="100"/>
      <c r="O220" s="100"/>
      <c r="P220" s="100"/>
      <c r="Q220" s="100"/>
    </row>
    <row r="221" spans="1:17" ht="14.25" customHeight="1" outlineLevel="1" x14ac:dyDescent="0.2">
      <c r="A221" s="22" t="s">
        <v>460</v>
      </c>
      <c r="B221" s="22">
        <v>12</v>
      </c>
      <c r="C221" s="22">
        <v>2</v>
      </c>
      <c r="D221" s="23">
        <v>7950</v>
      </c>
      <c r="E221" s="23">
        <v>7950</v>
      </c>
      <c r="F221" s="23">
        <v>0</v>
      </c>
      <c r="G221" s="24">
        <v>0</v>
      </c>
      <c r="H221" s="100"/>
      <c r="I221" s="100"/>
      <c r="J221" s="100"/>
      <c r="K221" s="100"/>
      <c r="L221" s="100"/>
      <c r="M221" s="100"/>
      <c r="N221" s="100"/>
      <c r="O221" s="100"/>
      <c r="P221" s="100"/>
      <c r="Q221" s="100"/>
    </row>
    <row r="222" spans="1:17" ht="14.25" customHeight="1" outlineLevel="1" x14ac:dyDescent="0.2">
      <c r="A222" s="25" t="s">
        <v>460</v>
      </c>
      <c r="B222" s="25">
        <v>1</v>
      </c>
      <c r="C222" s="25">
        <v>3</v>
      </c>
      <c r="D222" s="26">
        <v>8347.5</v>
      </c>
      <c r="E222" s="26">
        <v>8347.5</v>
      </c>
      <c r="F222" s="26">
        <v>0</v>
      </c>
      <c r="G222" s="27">
        <v>0</v>
      </c>
      <c r="H222" s="100"/>
      <c r="I222" s="100"/>
      <c r="J222" s="100"/>
      <c r="K222" s="100"/>
      <c r="L222" s="100"/>
      <c r="M222" s="100"/>
      <c r="N222" s="100"/>
      <c r="O222" s="100"/>
      <c r="P222" s="100"/>
      <c r="Q222" s="100"/>
    </row>
    <row r="223" spans="1:17" ht="14.25" customHeight="1" x14ac:dyDescent="0.2">
      <c r="A223" s="19" t="s">
        <v>449</v>
      </c>
      <c r="B223" s="19">
        <v>1</v>
      </c>
      <c r="C223" s="19">
        <v>1</v>
      </c>
      <c r="D223" s="20">
        <v>1150</v>
      </c>
      <c r="E223" s="20">
        <v>1150</v>
      </c>
      <c r="F223" s="20">
        <v>100000</v>
      </c>
      <c r="G223" s="21">
        <v>1.5</v>
      </c>
      <c r="H223" s="100"/>
      <c r="I223" s="100"/>
      <c r="J223" s="100"/>
      <c r="K223" s="100"/>
      <c r="L223" s="100"/>
      <c r="M223" s="100"/>
      <c r="N223" s="100"/>
      <c r="O223" s="100"/>
      <c r="P223" s="100"/>
      <c r="Q223" s="100"/>
    </row>
    <row r="224" spans="1:17" ht="14.25" customHeight="1" outlineLevel="1" x14ac:dyDescent="0.2">
      <c r="A224" s="19" t="s">
        <v>449</v>
      </c>
      <c r="B224" s="19">
        <v>2</v>
      </c>
      <c r="C224" s="19">
        <v>1</v>
      </c>
      <c r="D224" s="20">
        <v>1260</v>
      </c>
      <c r="E224" s="20">
        <v>1260</v>
      </c>
      <c r="F224" s="20">
        <v>200000</v>
      </c>
      <c r="G224" s="21">
        <v>2.5</v>
      </c>
      <c r="H224" s="100"/>
      <c r="I224" s="100"/>
      <c r="J224" s="100"/>
      <c r="K224" s="100"/>
      <c r="L224" s="100"/>
      <c r="M224" s="100"/>
      <c r="N224" s="100"/>
      <c r="O224" s="100"/>
      <c r="P224" s="100"/>
      <c r="Q224" s="100"/>
    </row>
    <row r="225" spans="1:17" ht="14.25" customHeight="1" outlineLevel="1" x14ac:dyDescent="0.2">
      <c r="A225" s="19" t="s">
        <v>449</v>
      </c>
      <c r="B225" s="19">
        <v>3</v>
      </c>
      <c r="C225" s="19">
        <v>1</v>
      </c>
      <c r="D225" s="20">
        <v>1390</v>
      </c>
      <c r="E225" s="20">
        <v>1390</v>
      </c>
      <c r="F225" s="20">
        <v>400000</v>
      </c>
      <c r="G225" s="21">
        <v>6</v>
      </c>
      <c r="H225" s="100"/>
      <c r="I225" s="100"/>
      <c r="J225" s="100"/>
      <c r="K225" s="100"/>
      <c r="L225" s="100"/>
      <c r="M225" s="100"/>
      <c r="N225" s="100"/>
      <c r="O225" s="100"/>
      <c r="P225" s="100"/>
      <c r="Q225" s="100"/>
    </row>
    <row r="226" spans="1:17" ht="14.25" customHeight="1" outlineLevel="1" x14ac:dyDescent="0.2">
      <c r="A226" s="19" t="s">
        <v>449</v>
      </c>
      <c r="B226" s="19">
        <v>4</v>
      </c>
      <c r="C226" s="19">
        <v>1</v>
      </c>
      <c r="D226" s="20">
        <v>1530</v>
      </c>
      <c r="E226" s="20">
        <v>1530</v>
      </c>
      <c r="F226" s="20">
        <v>2000000</v>
      </c>
      <c r="G226" s="21">
        <v>12</v>
      </c>
      <c r="H226" s="100"/>
      <c r="I226" s="100"/>
      <c r="J226" s="100"/>
      <c r="K226" s="100"/>
      <c r="L226" s="100"/>
      <c r="M226" s="100"/>
      <c r="N226" s="100"/>
      <c r="O226" s="100"/>
      <c r="P226" s="100"/>
      <c r="Q226" s="100"/>
    </row>
    <row r="227" spans="1:17" ht="14.25" customHeight="1" outlineLevel="1" x14ac:dyDescent="0.2">
      <c r="A227" s="19" t="s">
        <v>449</v>
      </c>
      <c r="B227" s="19">
        <v>5</v>
      </c>
      <c r="C227" s="19">
        <v>1</v>
      </c>
      <c r="D227" s="20">
        <v>1680</v>
      </c>
      <c r="E227" s="20">
        <v>1680</v>
      </c>
      <c r="F227" s="20">
        <v>3000000</v>
      </c>
      <c r="G227" s="21">
        <v>20</v>
      </c>
      <c r="H227" s="100"/>
      <c r="I227" s="100"/>
      <c r="J227" s="100"/>
      <c r="K227" s="100"/>
      <c r="L227" s="100"/>
      <c r="M227" s="100"/>
      <c r="N227" s="100"/>
      <c r="O227" s="100"/>
      <c r="P227" s="100"/>
      <c r="Q227" s="100"/>
    </row>
    <row r="228" spans="1:17" ht="14.25" customHeight="1" outlineLevel="1" x14ac:dyDescent="0.2">
      <c r="A228" s="19" t="s">
        <v>449</v>
      </c>
      <c r="B228" s="19">
        <v>6</v>
      </c>
      <c r="C228" s="19">
        <v>1</v>
      </c>
      <c r="D228" s="20">
        <v>1850</v>
      </c>
      <c r="E228" s="20">
        <v>1850</v>
      </c>
      <c r="F228" s="20">
        <v>4000000</v>
      </c>
      <c r="G228" s="21">
        <v>36</v>
      </c>
      <c r="H228" s="100"/>
      <c r="I228" s="100"/>
      <c r="J228" s="100"/>
      <c r="K228" s="100"/>
      <c r="L228" s="100"/>
      <c r="M228" s="100"/>
      <c r="N228" s="100"/>
      <c r="O228" s="100"/>
      <c r="P228" s="100"/>
      <c r="Q228" s="100"/>
    </row>
    <row r="229" spans="1:17" ht="14.25" customHeight="1" outlineLevel="1" x14ac:dyDescent="0.2">
      <c r="A229" s="19" t="s">
        <v>449</v>
      </c>
      <c r="B229" s="19">
        <v>7</v>
      </c>
      <c r="C229" s="19">
        <v>1</v>
      </c>
      <c r="D229" s="20">
        <v>2030</v>
      </c>
      <c r="E229" s="20">
        <v>2030</v>
      </c>
      <c r="F229" s="20">
        <v>8000000</v>
      </c>
      <c r="G229" s="21">
        <v>60</v>
      </c>
      <c r="H229" s="100"/>
      <c r="I229" s="100"/>
      <c r="J229" s="100"/>
      <c r="K229" s="100"/>
      <c r="L229" s="100"/>
      <c r="M229" s="100"/>
      <c r="N229" s="100"/>
      <c r="O229" s="100"/>
      <c r="P229" s="100"/>
      <c r="Q229" s="100"/>
    </row>
    <row r="230" spans="1:17" ht="14.25" customHeight="1" outlineLevel="1" x14ac:dyDescent="0.2">
      <c r="A230" s="19" t="s">
        <v>449</v>
      </c>
      <c r="B230" s="19">
        <v>8</v>
      </c>
      <c r="C230" s="19">
        <v>1</v>
      </c>
      <c r="D230" s="20">
        <v>2230</v>
      </c>
      <c r="E230" s="20">
        <v>2230</v>
      </c>
      <c r="F230" s="20">
        <v>13000000</v>
      </c>
      <c r="G230" s="21">
        <v>72</v>
      </c>
      <c r="H230" s="100"/>
      <c r="I230" s="100"/>
      <c r="J230" s="100"/>
      <c r="K230" s="100"/>
      <c r="L230" s="100"/>
      <c r="M230" s="100"/>
      <c r="N230" s="100"/>
      <c r="O230" s="100"/>
      <c r="P230" s="100"/>
      <c r="Q230" s="100"/>
    </row>
    <row r="231" spans="1:17" ht="14.25" customHeight="1" outlineLevel="1" x14ac:dyDescent="0.2">
      <c r="A231" s="19" t="s">
        <v>449</v>
      </c>
      <c r="B231" s="19">
        <v>9</v>
      </c>
      <c r="C231" s="19">
        <v>1</v>
      </c>
      <c r="D231" s="20">
        <v>2450</v>
      </c>
      <c r="E231" s="20">
        <v>2450</v>
      </c>
      <c r="F231" s="20">
        <v>25000000</v>
      </c>
      <c r="G231" s="21">
        <v>80</v>
      </c>
      <c r="H231" s="100"/>
      <c r="I231" s="100"/>
      <c r="J231" s="100"/>
      <c r="K231" s="100"/>
      <c r="L231" s="100"/>
      <c r="M231" s="100"/>
      <c r="N231" s="100"/>
      <c r="O231" s="100"/>
      <c r="P231" s="100"/>
      <c r="Q231" s="100"/>
    </row>
    <row r="232" spans="1:17" ht="14.25" customHeight="1" outlineLevel="1" collapsed="1" x14ac:dyDescent="0.2">
      <c r="A232" s="19" t="s">
        <v>449</v>
      </c>
      <c r="B232" s="19">
        <v>10</v>
      </c>
      <c r="C232" s="19">
        <v>1</v>
      </c>
      <c r="D232" s="20">
        <v>2690</v>
      </c>
      <c r="E232" s="20">
        <v>2690</v>
      </c>
      <c r="F232" s="20">
        <v>35000000</v>
      </c>
      <c r="G232" s="21">
        <v>90</v>
      </c>
      <c r="H232" s="100"/>
      <c r="I232" s="100"/>
      <c r="J232" s="100"/>
      <c r="K232" s="100"/>
      <c r="L232" s="100"/>
      <c r="M232" s="100"/>
      <c r="N232" s="100"/>
      <c r="O232" s="100"/>
      <c r="P232" s="100"/>
      <c r="Q232" s="100"/>
    </row>
    <row r="233" spans="1:17" ht="14.25" customHeight="1" outlineLevel="1" x14ac:dyDescent="0.2">
      <c r="A233" s="19" t="s">
        <v>449</v>
      </c>
      <c r="B233" s="19">
        <v>11</v>
      </c>
      <c r="C233" s="19">
        <v>1</v>
      </c>
      <c r="D233" s="20">
        <v>2960</v>
      </c>
      <c r="E233" s="20">
        <v>2960</v>
      </c>
      <c r="F233" s="20">
        <v>45000000</v>
      </c>
      <c r="G233" s="21">
        <v>96</v>
      </c>
      <c r="H233" s="100"/>
      <c r="I233" s="100"/>
      <c r="J233" s="100"/>
      <c r="K233" s="100"/>
      <c r="L233" s="100"/>
      <c r="M233" s="100"/>
      <c r="N233" s="100"/>
      <c r="O233" s="100"/>
      <c r="P233" s="100"/>
      <c r="Q233" s="100"/>
    </row>
    <row r="234" spans="1:17" ht="14.25" customHeight="1" outlineLevel="1" x14ac:dyDescent="0.2">
      <c r="A234" s="19" t="s">
        <v>449</v>
      </c>
      <c r="B234" s="19">
        <v>12</v>
      </c>
      <c r="C234" s="19">
        <v>1</v>
      </c>
      <c r="D234" s="20">
        <v>3250</v>
      </c>
      <c r="E234" s="20">
        <v>3250</v>
      </c>
      <c r="F234" s="20">
        <v>0</v>
      </c>
      <c r="G234" s="21">
        <v>0</v>
      </c>
      <c r="H234" s="100"/>
      <c r="I234" s="100"/>
      <c r="J234" s="100"/>
      <c r="K234" s="100"/>
      <c r="L234" s="100"/>
      <c r="M234" s="100"/>
      <c r="N234" s="100"/>
      <c r="O234" s="100"/>
      <c r="P234" s="100"/>
      <c r="Q234" s="100"/>
    </row>
    <row r="235" spans="1:17" ht="14.25" customHeight="1" outlineLevel="1" x14ac:dyDescent="0.2">
      <c r="A235" s="22" t="s">
        <v>449</v>
      </c>
      <c r="B235" s="22">
        <v>1</v>
      </c>
      <c r="C235" s="22">
        <v>2</v>
      </c>
      <c r="D235" s="23">
        <v>3250</v>
      </c>
      <c r="E235" s="23">
        <v>3250</v>
      </c>
      <c r="F235" s="23">
        <v>1000000</v>
      </c>
      <c r="G235" s="24">
        <v>6</v>
      </c>
      <c r="H235" s="100"/>
      <c r="I235" s="100"/>
      <c r="J235" s="100"/>
      <c r="K235" s="100"/>
      <c r="L235" s="100"/>
      <c r="M235" s="100"/>
      <c r="N235" s="100"/>
      <c r="O235" s="100"/>
      <c r="P235" s="100"/>
      <c r="Q235" s="100"/>
    </row>
    <row r="236" spans="1:17" ht="14.25" customHeight="1" outlineLevel="1" x14ac:dyDescent="0.2">
      <c r="A236" s="22" t="s">
        <v>449</v>
      </c>
      <c r="B236" s="22">
        <v>2</v>
      </c>
      <c r="C236" s="22">
        <v>2</v>
      </c>
      <c r="D236" s="23">
        <v>3310</v>
      </c>
      <c r="E236" s="23">
        <v>3310</v>
      </c>
      <c r="F236" s="23">
        <v>2000000</v>
      </c>
      <c r="G236" s="24">
        <v>12</v>
      </c>
      <c r="H236" s="100"/>
      <c r="I236" s="100"/>
      <c r="J236" s="100"/>
      <c r="K236" s="100"/>
      <c r="L236" s="100"/>
      <c r="M236" s="100"/>
      <c r="N236" s="100"/>
      <c r="O236" s="100"/>
      <c r="P236" s="100"/>
      <c r="Q236" s="100"/>
    </row>
    <row r="237" spans="1:17" ht="14.25" customHeight="1" outlineLevel="1" x14ac:dyDescent="0.2">
      <c r="A237" s="22" t="s">
        <v>449</v>
      </c>
      <c r="B237" s="22">
        <v>3</v>
      </c>
      <c r="C237" s="22">
        <v>2</v>
      </c>
      <c r="D237" s="23">
        <v>3370</v>
      </c>
      <c r="E237" s="23">
        <v>3370</v>
      </c>
      <c r="F237" s="23">
        <v>4000000</v>
      </c>
      <c r="G237" s="24">
        <v>18</v>
      </c>
      <c r="H237" s="100"/>
      <c r="I237" s="100"/>
      <c r="J237" s="100"/>
      <c r="K237" s="100"/>
      <c r="L237" s="100"/>
      <c r="M237" s="100"/>
      <c r="N237" s="100"/>
      <c r="O237" s="100"/>
      <c r="P237" s="100"/>
      <c r="Q237" s="100"/>
    </row>
    <row r="238" spans="1:17" ht="14.25" customHeight="1" outlineLevel="1" x14ac:dyDescent="0.2">
      <c r="A238" s="22" t="s">
        <v>449</v>
      </c>
      <c r="B238" s="22">
        <v>4</v>
      </c>
      <c r="C238" s="22">
        <v>2</v>
      </c>
      <c r="D238" s="23">
        <v>3430</v>
      </c>
      <c r="E238" s="23">
        <v>3430</v>
      </c>
      <c r="F238" s="23">
        <v>16000000</v>
      </c>
      <c r="G238" s="24">
        <v>24</v>
      </c>
      <c r="H238" s="100"/>
      <c r="I238" s="100"/>
      <c r="J238" s="100"/>
      <c r="K238" s="100"/>
      <c r="L238" s="100"/>
      <c r="M238" s="100"/>
      <c r="N238" s="100"/>
      <c r="O238" s="100"/>
      <c r="P238" s="100"/>
      <c r="Q238" s="100"/>
    </row>
    <row r="239" spans="1:17" ht="14.25" customHeight="1" outlineLevel="1" x14ac:dyDescent="0.2">
      <c r="A239" s="22" t="s">
        <v>449</v>
      </c>
      <c r="B239" s="22">
        <v>5</v>
      </c>
      <c r="C239" s="22">
        <v>2</v>
      </c>
      <c r="D239" s="23">
        <v>3490</v>
      </c>
      <c r="E239" s="23">
        <v>3490</v>
      </c>
      <c r="F239" s="23">
        <v>16000000</v>
      </c>
      <c r="G239" s="24">
        <v>24</v>
      </c>
      <c r="H239" s="100"/>
      <c r="I239" s="100"/>
      <c r="J239" s="100"/>
      <c r="K239" s="100"/>
      <c r="L239" s="100"/>
      <c r="M239" s="100"/>
      <c r="N239" s="100"/>
      <c r="O239" s="100"/>
      <c r="P239" s="100"/>
      <c r="Q239" s="100"/>
    </row>
    <row r="240" spans="1:17" ht="14.25" customHeight="1" outlineLevel="1" x14ac:dyDescent="0.2">
      <c r="A240" s="22" t="s">
        <v>449</v>
      </c>
      <c r="B240" s="22">
        <v>6</v>
      </c>
      <c r="C240" s="22">
        <v>2</v>
      </c>
      <c r="D240" s="23">
        <v>3550</v>
      </c>
      <c r="E240" s="23">
        <v>3550</v>
      </c>
      <c r="F240" s="23">
        <v>16000000</v>
      </c>
      <c r="G240" s="24">
        <v>24</v>
      </c>
      <c r="H240" s="100"/>
      <c r="I240" s="100"/>
      <c r="J240" s="100"/>
      <c r="K240" s="100"/>
      <c r="L240" s="100"/>
      <c r="M240" s="100"/>
      <c r="N240" s="100"/>
      <c r="O240" s="100"/>
      <c r="P240" s="100"/>
      <c r="Q240" s="100"/>
    </row>
    <row r="241" spans="1:17" ht="14.25" customHeight="1" outlineLevel="1" x14ac:dyDescent="0.2">
      <c r="A241" s="22" t="s">
        <v>449</v>
      </c>
      <c r="B241" s="22">
        <v>7</v>
      </c>
      <c r="C241" s="22">
        <v>2</v>
      </c>
      <c r="D241" s="23">
        <v>3610</v>
      </c>
      <c r="E241" s="23">
        <v>3610</v>
      </c>
      <c r="F241" s="23">
        <v>16000000</v>
      </c>
      <c r="G241" s="24">
        <v>24</v>
      </c>
      <c r="H241" s="100"/>
      <c r="I241" s="100"/>
      <c r="J241" s="100"/>
      <c r="K241" s="100"/>
      <c r="L241" s="100"/>
      <c r="M241" s="100"/>
      <c r="N241" s="100"/>
      <c r="O241" s="100"/>
      <c r="P241" s="100"/>
      <c r="Q241" s="100"/>
    </row>
    <row r="242" spans="1:17" ht="14.25" customHeight="1" outlineLevel="1" x14ac:dyDescent="0.2">
      <c r="A242" s="22" t="s">
        <v>449</v>
      </c>
      <c r="B242" s="22">
        <v>8</v>
      </c>
      <c r="C242" s="22">
        <v>2</v>
      </c>
      <c r="D242" s="23">
        <v>3670</v>
      </c>
      <c r="E242" s="23">
        <v>3670</v>
      </c>
      <c r="F242" s="23">
        <v>16000000</v>
      </c>
      <c r="G242" s="24">
        <v>24</v>
      </c>
      <c r="H242" s="100"/>
      <c r="I242" s="100"/>
      <c r="J242" s="100"/>
      <c r="K242" s="100"/>
      <c r="L242" s="100"/>
      <c r="M242" s="100"/>
      <c r="N242" s="100"/>
      <c r="O242" s="100"/>
      <c r="P242" s="100"/>
      <c r="Q242" s="100"/>
    </row>
    <row r="243" spans="1:17" ht="14.25" customHeight="1" outlineLevel="1" x14ac:dyDescent="0.2">
      <c r="A243" s="22" t="s">
        <v>449</v>
      </c>
      <c r="B243" s="22">
        <v>9</v>
      </c>
      <c r="C243" s="22">
        <v>2</v>
      </c>
      <c r="D243" s="23">
        <v>3730</v>
      </c>
      <c r="E243" s="23">
        <v>3730</v>
      </c>
      <c r="F243" s="23">
        <v>16000000</v>
      </c>
      <c r="G243" s="24">
        <v>24</v>
      </c>
      <c r="H243" s="100"/>
      <c r="I243" s="100"/>
      <c r="J243" s="100"/>
      <c r="K243" s="100"/>
      <c r="L243" s="100"/>
      <c r="M243" s="100"/>
      <c r="N243" s="100"/>
      <c r="O243" s="100"/>
      <c r="P243" s="100"/>
      <c r="Q243" s="100"/>
    </row>
    <row r="244" spans="1:17" ht="14.25" customHeight="1" outlineLevel="1" x14ac:dyDescent="0.2">
      <c r="A244" s="22" t="s">
        <v>449</v>
      </c>
      <c r="B244" s="22">
        <v>10</v>
      </c>
      <c r="C244" s="22">
        <v>2</v>
      </c>
      <c r="D244" s="23">
        <v>3790</v>
      </c>
      <c r="E244" s="23">
        <v>3790</v>
      </c>
      <c r="F244" s="23">
        <v>16000000</v>
      </c>
      <c r="G244" s="24">
        <v>24</v>
      </c>
      <c r="H244" s="100"/>
      <c r="I244" s="100"/>
      <c r="J244" s="100"/>
      <c r="K244" s="100"/>
      <c r="L244" s="100"/>
      <c r="M244" s="100"/>
      <c r="N244" s="100"/>
      <c r="O244" s="100"/>
      <c r="P244" s="100"/>
      <c r="Q244" s="100"/>
    </row>
    <row r="245" spans="1:17" ht="14.25" customHeight="1" outlineLevel="1" x14ac:dyDescent="0.2">
      <c r="A245" s="22" t="s">
        <v>449</v>
      </c>
      <c r="B245" s="22">
        <v>11</v>
      </c>
      <c r="C245" s="22">
        <v>2</v>
      </c>
      <c r="D245" s="23">
        <v>3850</v>
      </c>
      <c r="E245" s="23">
        <v>3850</v>
      </c>
      <c r="F245" s="23">
        <v>16000000</v>
      </c>
      <c r="G245" s="24">
        <v>24</v>
      </c>
      <c r="H245" s="100"/>
      <c r="I245" s="100"/>
      <c r="J245" s="100"/>
      <c r="K245" s="100"/>
      <c r="L245" s="100"/>
      <c r="M245" s="100"/>
      <c r="N245" s="100"/>
      <c r="O245" s="100"/>
      <c r="P245" s="100"/>
      <c r="Q245" s="100"/>
    </row>
    <row r="246" spans="1:17" ht="14.25" customHeight="1" outlineLevel="1" x14ac:dyDescent="0.2">
      <c r="A246" s="22" t="s">
        <v>449</v>
      </c>
      <c r="B246" s="22">
        <v>12</v>
      </c>
      <c r="C246" s="22">
        <v>2</v>
      </c>
      <c r="D246" s="23">
        <v>3910</v>
      </c>
      <c r="E246" s="23">
        <v>3910</v>
      </c>
      <c r="F246" s="23">
        <v>0</v>
      </c>
      <c r="G246" s="24">
        <v>0</v>
      </c>
      <c r="H246" s="100"/>
      <c r="I246" s="100"/>
      <c r="J246" s="100"/>
      <c r="K246" s="100"/>
      <c r="L246" s="100"/>
      <c r="M246" s="100"/>
      <c r="N246" s="100"/>
      <c r="O246" s="100"/>
      <c r="P246" s="100"/>
      <c r="Q246" s="100"/>
    </row>
    <row r="247" spans="1:17" ht="14.25" customHeight="1" outlineLevel="1" x14ac:dyDescent="0.2">
      <c r="A247" s="25" t="s">
        <v>449</v>
      </c>
      <c r="B247" s="25">
        <v>1</v>
      </c>
      <c r="C247" s="25">
        <v>3</v>
      </c>
      <c r="D247" s="26">
        <v>4105.5</v>
      </c>
      <c r="E247" s="26">
        <v>4105.5</v>
      </c>
      <c r="F247" s="26">
        <v>0</v>
      </c>
      <c r="G247" s="27">
        <v>0</v>
      </c>
      <c r="H247" s="100"/>
      <c r="I247" s="100"/>
      <c r="J247" s="100"/>
      <c r="K247" s="100"/>
      <c r="L247" s="100"/>
      <c r="M247" s="100"/>
      <c r="N247" s="100"/>
      <c r="O247" s="100"/>
      <c r="P247" s="100"/>
      <c r="Q247" s="100"/>
    </row>
    <row r="248" spans="1:17" ht="14.25" customHeight="1" x14ac:dyDescent="0.2">
      <c r="A248" s="19" t="s">
        <v>453</v>
      </c>
      <c r="B248" s="19">
        <v>1</v>
      </c>
      <c r="C248" s="19">
        <v>1</v>
      </c>
      <c r="D248" s="20">
        <v>3000</v>
      </c>
      <c r="E248" s="20">
        <v>150</v>
      </c>
      <c r="F248" s="20">
        <v>100000</v>
      </c>
      <c r="G248" s="21">
        <v>1.5</v>
      </c>
      <c r="H248" s="100"/>
      <c r="I248" s="100"/>
      <c r="J248" s="100"/>
      <c r="K248" s="100"/>
      <c r="L248" s="100"/>
      <c r="M248" s="100"/>
      <c r="N248" s="100"/>
      <c r="O248" s="100"/>
      <c r="P248" s="100"/>
      <c r="Q248" s="100"/>
    </row>
    <row r="249" spans="1:17" ht="14.25" customHeight="1" outlineLevel="1" x14ac:dyDescent="0.2">
      <c r="A249" s="19" t="s">
        <v>453</v>
      </c>
      <c r="B249" s="19">
        <v>2</v>
      </c>
      <c r="C249" s="19">
        <v>1</v>
      </c>
      <c r="D249" s="20">
        <v>3200</v>
      </c>
      <c r="E249" s="20">
        <v>160</v>
      </c>
      <c r="F249" s="20">
        <v>200000</v>
      </c>
      <c r="G249" s="21">
        <v>2.5</v>
      </c>
      <c r="H249" s="100"/>
      <c r="I249" s="100"/>
      <c r="J249" s="100"/>
      <c r="K249" s="100"/>
      <c r="L249" s="100"/>
      <c r="M249" s="100"/>
      <c r="N249" s="100"/>
      <c r="O249" s="100"/>
      <c r="P249" s="100"/>
      <c r="Q249" s="100"/>
    </row>
    <row r="250" spans="1:17" ht="14.25" customHeight="1" outlineLevel="1" x14ac:dyDescent="0.2">
      <c r="A250" s="19" t="s">
        <v>453</v>
      </c>
      <c r="B250" s="19">
        <v>3</v>
      </c>
      <c r="C250" s="19">
        <v>1</v>
      </c>
      <c r="D250" s="20">
        <v>3600</v>
      </c>
      <c r="E250" s="20">
        <v>180</v>
      </c>
      <c r="F250" s="20">
        <v>400000</v>
      </c>
      <c r="G250" s="21">
        <v>6</v>
      </c>
      <c r="H250" s="100"/>
      <c r="I250" s="100"/>
      <c r="J250" s="100"/>
      <c r="K250" s="100"/>
      <c r="L250" s="100"/>
      <c r="M250" s="100"/>
      <c r="N250" s="100"/>
      <c r="O250" s="100"/>
      <c r="P250" s="100"/>
      <c r="Q250" s="100"/>
    </row>
    <row r="251" spans="1:17" ht="14.25" customHeight="1" outlineLevel="1" x14ac:dyDescent="0.2">
      <c r="A251" s="19" t="s">
        <v>453</v>
      </c>
      <c r="B251" s="19">
        <v>4</v>
      </c>
      <c r="C251" s="19">
        <v>1</v>
      </c>
      <c r="D251" s="20">
        <v>4000</v>
      </c>
      <c r="E251" s="20">
        <v>200</v>
      </c>
      <c r="F251" s="20">
        <v>2000000</v>
      </c>
      <c r="G251" s="21">
        <v>12</v>
      </c>
      <c r="H251" s="100"/>
      <c r="I251" s="100"/>
      <c r="J251" s="100"/>
      <c r="K251" s="100"/>
      <c r="L251" s="100"/>
      <c r="M251" s="100"/>
      <c r="N251" s="100"/>
      <c r="O251" s="100"/>
      <c r="P251" s="100"/>
      <c r="Q251" s="100"/>
    </row>
    <row r="252" spans="1:17" ht="14.25" customHeight="1" outlineLevel="1" x14ac:dyDescent="0.2">
      <c r="A252" s="19" t="s">
        <v>453</v>
      </c>
      <c r="B252" s="19">
        <v>5</v>
      </c>
      <c r="C252" s="19">
        <v>1</v>
      </c>
      <c r="D252" s="20">
        <v>4400</v>
      </c>
      <c r="E252" s="20">
        <v>220</v>
      </c>
      <c r="F252" s="20">
        <v>3000000</v>
      </c>
      <c r="G252" s="21">
        <v>20</v>
      </c>
      <c r="H252" s="100"/>
      <c r="I252" s="100"/>
      <c r="J252" s="100"/>
      <c r="K252" s="100"/>
      <c r="L252" s="100"/>
      <c r="M252" s="100"/>
      <c r="N252" s="100"/>
      <c r="O252" s="100"/>
      <c r="P252" s="100"/>
      <c r="Q252" s="100"/>
    </row>
    <row r="253" spans="1:17" ht="14.25" customHeight="1" outlineLevel="1" x14ac:dyDescent="0.2">
      <c r="A253" s="19" t="s">
        <v>453</v>
      </c>
      <c r="B253" s="19">
        <v>6</v>
      </c>
      <c r="C253" s="19">
        <v>1</v>
      </c>
      <c r="D253" s="20">
        <v>4800</v>
      </c>
      <c r="E253" s="20">
        <v>240</v>
      </c>
      <c r="F253" s="20">
        <v>4000000</v>
      </c>
      <c r="G253" s="21">
        <v>36</v>
      </c>
      <c r="H253" s="100"/>
      <c r="I253" s="100"/>
      <c r="J253" s="100"/>
      <c r="K253" s="100"/>
      <c r="L253" s="100"/>
      <c r="M253" s="100"/>
      <c r="N253" s="100"/>
      <c r="O253" s="100"/>
      <c r="P253" s="100"/>
      <c r="Q253" s="100"/>
    </row>
    <row r="254" spans="1:17" ht="14.25" customHeight="1" outlineLevel="1" x14ac:dyDescent="0.2">
      <c r="A254" s="19" t="s">
        <v>453</v>
      </c>
      <c r="B254" s="19">
        <v>7</v>
      </c>
      <c r="C254" s="19">
        <v>1</v>
      </c>
      <c r="D254" s="20">
        <v>5200</v>
      </c>
      <c r="E254" s="20">
        <v>260</v>
      </c>
      <c r="F254" s="20">
        <v>8000000</v>
      </c>
      <c r="G254" s="21">
        <v>60</v>
      </c>
      <c r="H254" s="100"/>
      <c r="I254" s="100"/>
      <c r="J254" s="100"/>
      <c r="K254" s="100"/>
      <c r="L254" s="100"/>
      <c r="M254" s="100"/>
      <c r="N254" s="100"/>
      <c r="O254" s="100"/>
      <c r="P254" s="100"/>
      <c r="Q254" s="100"/>
    </row>
    <row r="255" spans="1:17" ht="14.25" customHeight="1" outlineLevel="1" x14ac:dyDescent="0.2">
      <c r="A255" s="19" t="s">
        <v>453</v>
      </c>
      <c r="B255" s="19">
        <v>8</v>
      </c>
      <c r="C255" s="19">
        <v>1</v>
      </c>
      <c r="D255" s="20">
        <v>5800</v>
      </c>
      <c r="E255" s="20">
        <v>290</v>
      </c>
      <c r="F255" s="20">
        <v>13000000</v>
      </c>
      <c r="G255" s="21">
        <v>72</v>
      </c>
      <c r="H255" s="100"/>
      <c r="I255" s="100"/>
      <c r="J255" s="100"/>
      <c r="K255" s="100"/>
      <c r="L255" s="100"/>
      <c r="M255" s="100"/>
      <c r="N255" s="100"/>
      <c r="O255" s="100"/>
      <c r="P255" s="100"/>
      <c r="Q255" s="100"/>
    </row>
    <row r="256" spans="1:17" ht="14.25" customHeight="1" outlineLevel="1" x14ac:dyDescent="0.2">
      <c r="A256" s="19" t="s">
        <v>453</v>
      </c>
      <c r="B256" s="19">
        <v>9</v>
      </c>
      <c r="C256" s="19">
        <v>1</v>
      </c>
      <c r="D256" s="20">
        <v>6300</v>
      </c>
      <c r="E256" s="20">
        <v>315</v>
      </c>
      <c r="F256" s="20">
        <v>25000000</v>
      </c>
      <c r="G256" s="21">
        <v>80</v>
      </c>
      <c r="H256" s="100"/>
      <c r="I256" s="100"/>
      <c r="J256" s="100"/>
      <c r="K256" s="100"/>
      <c r="L256" s="100"/>
      <c r="M256" s="100"/>
      <c r="N256" s="100"/>
      <c r="O256" s="100"/>
      <c r="P256" s="100"/>
      <c r="Q256" s="100"/>
    </row>
    <row r="257" spans="1:17" ht="14.25" customHeight="1" outlineLevel="1" collapsed="1" x14ac:dyDescent="0.2">
      <c r="A257" s="19" t="s">
        <v>453</v>
      </c>
      <c r="B257" s="19">
        <v>10</v>
      </c>
      <c r="C257" s="19">
        <v>1</v>
      </c>
      <c r="D257" s="20">
        <v>7000</v>
      </c>
      <c r="E257" s="20">
        <v>350</v>
      </c>
      <c r="F257" s="20">
        <v>35000000</v>
      </c>
      <c r="G257" s="21">
        <v>90</v>
      </c>
      <c r="H257" s="100"/>
      <c r="I257" s="100"/>
      <c r="J257" s="100"/>
      <c r="K257" s="100"/>
      <c r="L257" s="100"/>
      <c r="M257" s="100"/>
      <c r="N257" s="100"/>
      <c r="O257" s="100"/>
      <c r="P257" s="100"/>
      <c r="Q257" s="100"/>
    </row>
    <row r="258" spans="1:17" ht="14.25" customHeight="1" outlineLevel="1" x14ac:dyDescent="0.2">
      <c r="A258" s="19" t="s">
        <v>453</v>
      </c>
      <c r="B258" s="19">
        <v>11</v>
      </c>
      <c r="C258" s="19">
        <v>1</v>
      </c>
      <c r="D258" s="20">
        <v>7600</v>
      </c>
      <c r="E258" s="20">
        <v>380</v>
      </c>
      <c r="F258" s="20">
        <v>45000000</v>
      </c>
      <c r="G258" s="21">
        <v>96</v>
      </c>
      <c r="H258" s="100"/>
      <c r="I258" s="100"/>
      <c r="J258" s="100"/>
      <c r="K258" s="100"/>
      <c r="L258" s="100"/>
      <c r="M258" s="100"/>
      <c r="N258" s="100"/>
      <c r="O258" s="100"/>
      <c r="P258" s="100"/>
      <c r="Q258" s="100"/>
    </row>
    <row r="259" spans="1:17" ht="14.25" customHeight="1" outlineLevel="1" x14ac:dyDescent="0.2">
      <c r="A259" s="19" t="s">
        <v>453</v>
      </c>
      <c r="B259" s="19">
        <v>12</v>
      </c>
      <c r="C259" s="19">
        <v>1</v>
      </c>
      <c r="D259" s="20">
        <v>8400</v>
      </c>
      <c r="E259" s="20">
        <v>420</v>
      </c>
      <c r="F259" s="20">
        <v>0</v>
      </c>
      <c r="G259" s="21">
        <v>0</v>
      </c>
      <c r="H259" s="100"/>
      <c r="I259" s="100"/>
      <c r="J259" s="100"/>
      <c r="K259" s="100"/>
      <c r="L259" s="100"/>
      <c r="M259" s="100"/>
      <c r="N259" s="100"/>
      <c r="O259" s="100"/>
      <c r="P259" s="100"/>
      <c r="Q259" s="100"/>
    </row>
    <row r="260" spans="1:17" ht="14.25" customHeight="1" outlineLevel="1" x14ac:dyDescent="0.2">
      <c r="A260" s="22" t="s">
        <v>453</v>
      </c>
      <c r="B260" s="22">
        <v>1</v>
      </c>
      <c r="C260" s="22">
        <v>2</v>
      </c>
      <c r="D260" s="23">
        <v>8400</v>
      </c>
      <c r="E260" s="23">
        <v>420</v>
      </c>
      <c r="F260" s="23">
        <v>1000000</v>
      </c>
      <c r="G260" s="24">
        <v>6</v>
      </c>
      <c r="H260" s="100"/>
      <c r="I260" s="100"/>
      <c r="J260" s="100"/>
      <c r="K260" s="100"/>
      <c r="L260" s="100"/>
      <c r="M260" s="100"/>
      <c r="N260" s="100"/>
      <c r="O260" s="100"/>
      <c r="P260" s="100"/>
      <c r="Q260" s="100"/>
    </row>
    <row r="261" spans="1:17" ht="14.25" customHeight="1" outlineLevel="1" x14ac:dyDescent="0.2">
      <c r="A261" s="22" t="s">
        <v>453</v>
      </c>
      <c r="B261" s="22">
        <v>2</v>
      </c>
      <c r="C261" s="22">
        <v>2</v>
      </c>
      <c r="D261" s="23">
        <v>8600</v>
      </c>
      <c r="E261" s="23">
        <v>430</v>
      </c>
      <c r="F261" s="23">
        <v>2000000</v>
      </c>
      <c r="G261" s="24">
        <v>12</v>
      </c>
      <c r="H261" s="100"/>
      <c r="I261" s="100"/>
      <c r="J261" s="100"/>
      <c r="K261" s="100"/>
      <c r="L261" s="100"/>
      <c r="M261" s="100"/>
      <c r="N261" s="100"/>
      <c r="O261" s="100"/>
      <c r="P261" s="100"/>
      <c r="Q261" s="100"/>
    </row>
    <row r="262" spans="1:17" ht="14.25" customHeight="1" outlineLevel="1" x14ac:dyDescent="0.2">
      <c r="A262" s="22" t="s">
        <v>453</v>
      </c>
      <c r="B262" s="22">
        <v>3</v>
      </c>
      <c r="C262" s="22">
        <v>2</v>
      </c>
      <c r="D262" s="23">
        <v>8700</v>
      </c>
      <c r="E262" s="23">
        <v>435</v>
      </c>
      <c r="F262" s="23">
        <v>4000000</v>
      </c>
      <c r="G262" s="24">
        <v>18</v>
      </c>
      <c r="H262" s="100"/>
      <c r="I262" s="100"/>
      <c r="J262" s="100"/>
      <c r="K262" s="100"/>
      <c r="L262" s="100"/>
      <c r="M262" s="100"/>
      <c r="N262" s="100"/>
      <c r="O262" s="100"/>
      <c r="P262" s="100"/>
      <c r="Q262" s="100"/>
    </row>
    <row r="263" spans="1:17" ht="14.25" customHeight="1" outlineLevel="1" x14ac:dyDescent="0.2">
      <c r="A263" s="22" t="s">
        <v>453</v>
      </c>
      <c r="B263" s="22">
        <v>4</v>
      </c>
      <c r="C263" s="22">
        <v>2</v>
      </c>
      <c r="D263" s="23">
        <v>8800</v>
      </c>
      <c r="E263" s="23">
        <v>440</v>
      </c>
      <c r="F263" s="23">
        <v>16000000</v>
      </c>
      <c r="G263" s="24">
        <v>24</v>
      </c>
      <c r="H263" s="100"/>
      <c r="I263" s="100"/>
      <c r="J263" s="100"/>
      <c r="K263" s="100"/>
      <c r="L263" s="100"/>
      <c r="M263" s="100"/>
      <c r="N263" s="100"/>
      <c r="O263" s="100"/>
      <c r="P263" s="100"/>
      <c r="Q263" s="100"/>
    </row>
    <row r="264" spans="1:17" ht="14.25" customHeight="1" outlineLevel="1" x14ac:dyDescent="0.2">
      <c r="A264" s="22" t="s">
        <v>453</v>
      </c>
      <c r="B264" s="22">
        <v>5</v>
      </c>
      <c r="C264" s="22">
        <v>2</v>
      </c>
      <c r="D264" s="23">
        <v>9000</v>
      </c>
      <c r="E264" s="23">
        <v>450</v>
      </c>
      <c r="F264" s="23">
        <v>16000000</v>
      </c>
      <c r="G264" s="24">
        <v>24</v>
      </c>
      <c r="H264" s="100"/>
      <c r="I264" s="100"/>
      <c r="J264" s="100"/>
      <c r="K264" s="100"/>
      <c r="L264" s="100"/>
      <c r="M264" s="100"/>
      <c r="N264" s="100"/>
      <c r="O264" s="100"/>
      <c r="P264" s="100"/>
      <c r="Q264" s="100"/>
    </row>
    <row r="265" spans="1:17" ht="14.25" customHeight="1" outlineLevel="1" x14ac:dyDescent="0.2">
      <c r="A265" s="22" t="s">
        <v>453</v>
      </c>
      <c r="B265" s="22">
        <v>6</v>
      </c>
      <c r="C265" s="22">
        <v>2</v>
      </c>
      <c r="D265" s="23">
        <v>9200</v>
      </c>
      <c r="E265" s="23">
        <v>460</v>
      </c>
      <c r="F265" s="23">
        <v>16000000</v>
      </c>
      <c r="G265" s="24">
        <v>24</v>
      </c>
      <c r="H265" s="100"/>
      <c r="I265" s="100"/>
      <c r="J265" s="100"/>
      <c r="K265" s="100"/>
      <c r="L265" s="100"/>
      <c r="M265" s="100"/>
      <c r="N265" s="100"/>
      <c r="O265" s="100"/>
      <c r="P265" s="100"/>
      <c r="Q265" s="100"/>
    </row>
    <row r="266" spans="1:17" ht="14.25" customHeight="1" outlineLevel="1" x14ac:dyDescent="0.2">
      <c r="A266" s="22" t="s">
        <v>453</v>
      </c>
      <c r="B266" s="22">
        <v>7</v>
      </c>
      <c r="C266" s="22">
        <v>2</v>
      </c>
      <c r="D266" s="23">
        <v>9300</v>
      </c>
      <c r="E266" s="23">
        <v>465</v>
      </c>
      <c r="F266" s="23">
        <v>16000000</v>
      </c>
      <c r="G266" s="24">
        <v>24</v>
      </c>
      <c r="H266" s="100"/>
      <c r="I266" s="100"/>
      <c r="J266" s="100"/>
      <c r="K266" s="100"/>
      <c r="L266" s="100"/>
      <c r="M266" s="100"/>
      <c r="N266" s="100"/>
      <c r="O266" s="100"/>
      <c r="P266" s="100"/>
      <c r="Q266" s="100"/>
    </row>
    <row r="267" spans="1:17" ht="14.25" customHeight="1" outlineLevel="1" x14ac:dyDescent="0.2">
      <c r="A267" s="22" t="s">
        <v>453</v>
      </c>
      <c r="B267" s="22">
        <v>8</v>
      </c>
      <c r="C267" s="22">
        <v>2</v>
      </c>
      <c r="D267" s="23">
        <v>9400</v>
      </c>
      <c r="E267" s="23">
        <v>470</v>
      </c>
      <c r="F267" s="23">
        <v>16000000</v>
      </c>
      <c r="G267" s="24">
        <v>24</v>
      </c>
      <c r="H267" s="100"/>
      <c r="I267" s="100"/>
      <c r="J267" s="100"/>
      <c r="K267" s="100"/>
      <c r="L267" s="100"/>
      <c r="M267" s="100"/>
      <c r="N267" s="100"/>
      <c r="O267" s="100"/>
      <c r="P267" s="100"/>
      <c r="Q267" s="100"/>
    </row>
    <row r="268" spans="1:17" ht="14.25" customHeight="1" outlineLevel="1" x14ac:dyDescent="0.2">
      <c r="A268" s="22" t="s">
        <v>453</v>
      </c>
      <c r="B268" s="22">
        <v>9</v>
      </c>
      <c r="C268" s="22">
        <v>2</v>
      </c>
      <c r="D268" s="23">
        <v>9600</v>
      </c>
      <c r="E268" s="23">
        <v>480</v>
      </c>
      <c r="F268" s="23">
        <v>16000000</v>
      </c>
      <c r="G268" s="24">
        <v>24</v>
      </c>
      <c r="H268" s="100"/>
      <c r="I268" s="100"/>
      <c r="J268" s="100"/>
      <c r="K268" s="100"/>
      <c r="L268" s="100"/>
      <c r="M268" s="100"/>
      <c r="N268" s="100"/>
      <c r="O268" s="100"/>
      <c r="P268" s="100"/>
      <c r="Q268" s="100"/>
    </row>
    <row r="269" spans="1:17" ht="14.25" customHeight="1" outlineLevel="1" x14ac:dyDescent="0.2">
      <c r="A269" s="22" t="s">
        <v>453</v>
      </c>
      <c r="B269" s="22">
        <v>10</v>
      </c>
      <c r="C269" s="22">
        <v>2</v>
      </c>
      <c r="D269" s="23">
        <v>9800</v>
      </c>
      <c r="E269" s="23">
        <v>490</v>
      </c>
      <c r="F269" s="23">
        <v>16000000</v>
      </c>
      <c r="G269" s="24">
        <v>24</v>
      </c>
      <c r="H269" s="100"/>
      <c r="I269" s="100"/>
      <c r="J269" s="100"/>
      <c r="K269" s="100"/>
      <c r="L269" s="100"/>
      <c r="M269" s="100"/>
      <c r="N269" s="100"/>
      <c r="O269" s="100"/>
      <c r="P269" s="100"/>
      <c r="Q269" s="100"/>
    </row>
    <row r="270" spans="1:17" ht="14.25" customHeight="1" outlineLevel="1" x14ac:dyDescent="0.2">
      <c r="A270" s="22" t="s">
        <v>453</v>
      </c>
      <c r="B270" s="22">
        <v>11</v>
      </c>
      <c r="C270" s="22">
        <v>2</v>
      </c>
      <c r="D270" s="23">
        <v>9900</v>
      </c>
      <c r="E270" s="23">
        <v>495</v>
      </c>
      <c r="F270" s="23">
        <v>16000000</v>
      </c>
      <c r="G270" s="24">
        <v>24</v>
      </c>
      <c r="H270" s="100"/>
      <c r="I270" s="100"/>
      <c r="J270" s="100"/>
      <c r="K270" s="100"/>
      <c r="L270" s="100"/>
      <c r="M270" s="100"/>
      <c r="N270" s="100"/>
      <c r="O270" s="100"/>
      <c r="P270" s="100"/>
      <c r="Q270" s="100"/>
    </row>
    <row r="271" spans="1:17" ht="14.25" customHeight="1" outlineLevel="1" x14ac:dyDescent="0.2">
      <c r="A271" s="22" t="s">
        <v>453</v>
      </c>
      <c r="B271" s="22">
        <v>12</v>
      </c>
      <c r="C271" s="22">
        <v>2</v>
      </c>
      <c r="D271" s="23">
        <v>10000</v>
      </c>
      <c r="E271" s="23">
        <v>500</v>
      </c>
      <c r="F271" s="23">
        <v>0</v>
      </c>
      <c r="G271" s="24">
        <v>0</v>
      </c>
      <c r="H271" s="100"/>
      <c r="I271" s="100"/>
      <c r="J271" s="100"/>
      <c r="K271" s="100"/>
      <c r="L271" s="100"/>
      <c r="M271" s="100"/>
      <c r="N271" s="100"/>
      <c r="O271" s="100"/>
      <c r="P271" s="100"/>
      <c r="Q271" s="100"/>
    </row>
    <row r="272" spans="1:17" ht="14.25" customHeight="1" outlineLevel="1" x14ac:dyDescent="0.2">
      <c r="A272" s="25" t="s">
        <v>453</v>
      </c>
      <c r="B272" s="25">
        <v>1</v>
      </c>
      <c r="C272" s="25">
        <v>3</v>
      </c>
      <c r="D272" s="26">
        <v>10500</v>
      </c>
      <c r="E272" s="26">
        <v>525</v>
      </c>
      <c r="F272" s="26">
        <v>0</v>
      </c>
      <c r="G272" s="27">
        <v>0</v>
      </c>
      <c r="H272" s="100"/>
      <c r="I272" s="100"/>
      <c r="J272" s="100"/>
      <c r="K272" s="100"/>
      <c r="L272" s="100"/>
      <c r="M272" s="100"/>
      <c r="N272" s="100"/>
      <c r="O272" s="100"/>
      <c r="P272" s="100"/>
      <c r="Q272" s="100"/>
    </row>
    <row r="273" spans="1:17" ht="14.25" customHeight="1" x14ac:dyDescent="0.2">
      <c r="A273" s="19" t="s">
        <v>464</v>
      </c>
      <c r="B273" s="19">
        <v>1</v>
      </c>
      <c r="C273" s="19">
        <v>1</v>
      </c>
      <c r="D273" s="20">
        <v>432</v>
      </c>
      <c r="E273" s="20">
        <v>432</v>
      </c>
      <c r="F273" s="20">
        <v>100000</v>
      </c>
      <c r="G273" s="21">
        <v>2</v>
      </c>
      <c r="H273" s="100"/>
      <c r="I273" s="100"/>
      <c r="J273" s="100"/>
      <c r="K273" s="100"/>
      <c r="L273" s="100"/>
      <c r="M273" s="100"/>
      <c r="N273" s="100"/>
      <c r="O273" s="100"/>
      <c r="P273" s="100"/>
      <c r="Q273" s="100"/>
    </row>
    <row r="274" spans="1:17" ht="14.25" customHeight="1" outlineLevel="1" x14ac:dyDescent="0.2">
      <c r="A274" s="19" t="s">
        <v>464</v>
      </c>
      <c r="B274" s="19">
        <v>2</v>
      </c>
      <c r="C274" s="19">
        <v>1</v>
      </c>
      <c r="D274" s="20">
        <v>480</v>
      </c>
      <c r="E274" s="20">
        <v>480</v>
      </c>
      <c r="F274" s="20">
        <v>200000</v>
      </c>
      <c r="G274" s="21">
        <v>5</v>
      </c>
      <c r="H274" s="100"/>
      <c r="I274" s="100"/>
      <c r="J274" s="100"/>
      <c r="K274" s="100"/>
      <c r="L274" s="100"/>
      <c r="M274" s="100"/>
      <c r="N274" s="100"/>
      <c r="O274" s="100"/>
      <c r="P274" s="100"/>
      <c r="Q274" s="100"/>
    </row>
    <row r="275" spans="1:17" ht="14.25" customHeight="1" outlineLevel="1" x14ac:dyDescent="0.2">
      <c r="A275" s="19" t="s">
        <v>464</v>
      </c>
      <c r="B275" s="19">
        <v>3</v>
      </c>
      <c r="C275" s="19">
        <v>1</v>
      </c>
      <c r="D275" s="20">
        <v>528</v>
      </c>
      <c r="E275" s="20">
        <v>528</v>
      </c>
      <c r="F275" s="20">
        <v>400000</v>
      </c>
      <c r="G275" s="21">
        <v>14</v>
      </c>
      <c r="H275" s="100"/>
      <c r="I275" s="100"/>
      <c r="J275" s="100"/>
      <c r="K275" s="100"/>
      <c r="L275" s="100"/>
      <c r="M275" s="100"/>
      <c r="N275" s="100"/>
      <c r="O275" s="100"/>
      <c r="P275" s="100"/>
      <c r="Q275" s="100"/>
    </row>
    <row r="276" spans="1:17" ht="14.25" customHeight="1" outlineLevel="1" x14ac:dyDescent="0.2">
      <c r="A276" s="19" t="s">
        <v>464</v>
      </c>
      <c r="B276" s="19">
        <v>4</v>
      </c>
      <c r="C276" s="19">
        <v>1</v>
      </c>
      <c r="D276" s="20">
        <v>585</v>
      </c>
      <c r="E276" s="20">
        <v>585</v>
      </c>
      <c r="F276" s="20">
        <v>2000000</v>
      </c>
      <c r="G276" s="21">
        <v>24</v>
      </c>
      <c r="H276" s="100"/>
      <c r="I276" s="100"/>
      <c r="J276" s="100"/>
      <c r="K276" s="100"/>
      <c r="L276" s="100"/>
      <c r="M276" s="100"/>
      <c r="N276" s="100"/>
      <c r="O276" s="100"/>
      <c r="P276" s="100"/>
      <c r="Q276" s="100"/>
    </row>
    <row r="277" spans="1:17" ht="14.25" customHeight="1" outlineLevel="1" x14ac:dyDescent="0.2">
      <c r="A277" s="19" t="s">
        <v>464</v>
      </c>
      <c r="B277" s="19">
        <v>5</v>
      </c>
      <c r="C277" s="19">
        <v>1</v>
      </c>
      <c r="D277" s="20">
        <v>643</v>
      </c>
      <c r="E277" s="20">
        <v>643</v>
      </c>
      <c r="F277" s="20">
        <v>4000000</v>
      </c>
      <c r="G277" s="21">
        <v>40</v>
      </c>
      <c r="H277" s="100"/>
      <c r="I277" s="100"/>
      <c r="J277" s="100"/>
      <c r="K277" s="100"/>
      <c r="L277" s="100"/>
      <c r="M277" s="100"/>
      <c r="N277" s="100"/>
      <c r="O277" s="100"/>
      <c r="P277" s="100"/>
      <c r="Q277" s="100"/>
    </row>
    <row r="278" spans="1:17" ht="14.25" customHeight="1" outlineLevel="1" x14ac:dyDescent="0.2">
      <c r="A278" s="19" t="s">
        <v>464</v>
      </c>
      <c r="B278" s="19">
        <v>6</v>
      </c>
      <c r="C278" s="19">
        <v>1</v>
      </c>
      <c r="D278" s="20">
        <v>710</v>
      </c>
      <c r="E278" s="20">
        <v>710</v>
      </c>
      <c r="F278" s="20">
        <v>6000000</v>
      </c>
      <c r="G278" s="21">
        <v>68</v>
      </c>
      <c r="H278" s="100"/>
      <c r="I278" s="100"/>
      <c r="J278" s="100"/>
      <c r="K278" s="100"/>
      <c r="L278" s="100"/>
      <c r="M278" s="100"/>
      <c r="N278" s="100"/>
      <c r="O278" s="100"/>
      <c r="P278" s="100"/>
      <c r="Q278" s="100"/>
    </row>
    <row r="279" spans="1:17" ht="14.25" customHeight="1" outlineLevel="1" x14ac:dyDescent="0.2">
      <c r="A279" s="19" t="s">
        <v>464</v>
      </c>
      <c r="B279" s="19">
        <v>7</v>
      </c>
      <c r="C279" s="19">
        <v>1</v>
      </c>
      <c r="D279" s="20">
        <v>787</v>
      </c>
      <c r="E279" s="20">
        <v>787</v>
      </c>
      <c r="F279" s="20">
        <v>11000000</v>
      </c>
      <c r="G279" s="21">
        <v>86</v>
      </c>
      <c r="H279" s="100"/>
      <c r="I279" s="100"/>
      <c r="J279" s="100"/>
      <c r="K279" s="100"/>
      <c r="L279" s="100"/>
      <c r="M279" s="100"/>
      <c r="N279" s="100"/>
      <c r="O279" s="100"/>
      <c r="P279" s="100"/>
      <c r="Q279" s="100"/>
    </row>
    <row r="280" spans="1:17" ht="14.25" customHeight="1" outlineLevel="1" x14ac:dyDescent="0.2">
      <c r="A280" s="19" t="s">
        <v>464</v>
      </c>
      <c r="B280" s="19">
        <v>8</v>
      </c>
      <c r="C280" s="19">
        <v>1</v>
      </c>
      <c r="D280" s="20">
        <v>873</v>
      </c>
      <c r="E280" s="20">
        <v>873</v>
      </c>
      <c r="F280" s="20">
        <v>17000000</v>
      </c>
      <c r="G280" s="21">
        <v>108</v>
      </c>
      <c r="H280" s="100"/>
      <c r="I280" s="100"/>
      <c r="J280" s="100"/>
      <c r="K280" s="100"/>
      <c r="L280" s="100"/>
      <c r="M280" s="100"/>
      <c r="N280" s="100"/>
      <c r="O280" s="100"/>
      <c r="P280" s="100"/>
      <c r="Q280" s="100"/>
    </row>
    <row r="281" spans="1:17" ht="14.25" customHeight="1" outlineLevel="1" x14ac:dyDescent="0.2">
      <c r="A281" s="19" t="s">
        <v>464</v>
      </c>
      <c r="B281" s="19">
        <v>9</v>
      </c>
      <c r="C281" s="19">
        <v>1</v>
      </c>
      <c r="D281" s="20">
        <v>960</v>
      </c>
      <c r="E281" s="20">
        <v>960</v>
      </c>
      <c r="F281" s="20">
        <v>32000000</v>
      </c>
      <c r="G281" s="21">
        <v>120</v>
      </c>
      <c r="H281" s="100"/>
      <c r="I281" s="100"/>
      <c r="J281" s="100"/>
      <c r="K281" s="100"/>
      <c r="L281" s="100"/>
      <c r="M281" s="100"/>
      <c r="N281" s="100"/>
      <c r="O281" s="100"/>
      <c r="P281" s="100"/>
      <c r="Q281" s="100"/>
    </row>
    <row r="282" spans="1:17" ht="14.25" customHeight="1" outlineLevel="1" collapsed="1" x14ac:dyDescent="0.2">
      <c r="A282" s="19" t="s">
        <v>464</v>
      </c>
      <c r="B282" s="19">
        <v>10</v>
      </c>
      <c r="C282" s="19">
        <v>1</v>
      </c>
      <c r="D282" s="20">
        <v>1056</v>
      </c>
      <c r="E282" s="20">
        <v>1056</v>
      </c>
      <c r="F282" s="20">
        <v>43000000</v>
      </c>
      <c r="G282" s="21">
        <v>128</v>
      </c>
      <c r="H282" s="100"/>
      <c r="I282" s="100"/>
      <c r="J282" s="100"/>
      <c r="K282" s="100"/>
      <c r="L282" s="100"/>
      <c r="M282" s="100"/>
      <c r="N282" s="100"/>
      <c r="O282" s="100"/>
      <c r="P282" s="100"/>
      <c r="Q282" s="100"/>
    </row>
    <row r="283" spans="1:17" ht="14.25" customHeight="1" outlineLevel="1" x14ac:dyDescent="0.2">
      <c r="A283" s="19" t="s">
        <v>464</v>
      </c>
      <c r="B283" s="19">
        <v>11</v>
      </c>
      <c r="C283" s="19">
        <v>1</v>
      </c>
      <c r="D283" s="20">
        <v>1161</v>
      </c>
      <c r="E283" s="20">
        <v>1161</v>
      </c>
      <c r="F283" s="20">
        <v>55000000</v>
      </c>
      <c r="G283" s="21">
        <v>136</v>
      </c>
      <c r="H283" s="100"/>
      <c r="I283" s="100"/>
      <c r="J283" s="100"/>
      <c r="K283" s="100"/>
      <c r="L283" s="100"/>
      <c r="M283" s="100"/>
      <c r="N283" s="100"/>
      <c r="O283" s="100"/>
      <c r="P283" s="100"/>
      <c r="Q283" s="100"/>
    </row>
    <row r="284" spans="1:17" ht="14.25" customHeight="1" outlineLevel="1" x14ac:dyDescent="0.2">
      <c r="A284" s="19" t="s">
        <v>464</v>
      </c>
      <c r="B284" s="19">
        <v>12</v>
      </c>
      <c r="C284" s="19">
        <v>1</v>
      </c>
      <c r="D284" s="20">
        <v>1286</v>
      </c>
      <c r="E284" s="20">
        <v>1286</v>
      </c>
      <c r="F284" s="20">
        <v>0</v>
      </c>
      <c r="G284" s="21">
        <v>0</v>
      </c>
      <c r="H284" s="100"/>
      <c r="I284" s="100"/>
      <c r="J284" s="100"/>
      <c r="K284" s="100"/>
      <c r="L284" s="100"/>
      <c r="M284" s="100"/>
      <c r="N284" s="100"/>
      <c r="O284" s="100"/>
      <c r="P284" s="100"/>
      <c r="Q284" s="100"/>
    </row>
    <row r="285" spans="1:17" ht="14.25" customHeight="1" outlineLevel="1" x14ac:dyDescent="0.2">
      <c r="A285" s="22" t="s">
        <v>464</v>
      </c>
      <c r="B285" s="22">
        <v>1</v>
      </c>
      <c r="C285" s="22">
        <v>2</v>
      </c>
      <c r="D285" s="23">
        <v>1286</v>
      </c>
      <c r="E285" s="23">
        <v>1286</v>
      </c>
      <c r="F285" s="23">
        <v>2000000</v>
      </c>
      <c r="G285" s="24">
        <v>12</v>
      </c>
      <c r="H285" s="100"/>
      <c r="I285" s="100"/>
      <c r="J285" s="100"/>
      <c r="K285" s="100"/>
      <c r="L285" s="100"/>
      <c r="M285" s="100"/>
      <c r="N285" s="100"/>
      <c r="O285" s="100"/>
      <c r="P285" s="100"/>
      <c r="Q285" s="100"/>
    </row>
    <row r="286" spans="1:17" ht="14.25" customHeight="1" outlineLevel="1" x14ac:dyDescent="0.2">
      <c r="A286" s="22" t="s">
        <v>464</v>
      </c>
      <c r="B286" s="22">
        <v>2</v>
      </c>
      <c r="C286" s="22">
        <v>2</v>
      </c>
      <c r="D286" s="23">
        <v>1309</v>
      </c>
      <c r="E286" s="23">
        <v>1309</v>
      </c>
      <c r="F286" s="23">
        <v>4000000</v>
      </c>
      <c r="G286" s="24">
        <v>24</v>
      </c>
      <c r="H286" s="100"/>
      <c r="I286" s="100"/>
      <c r="J286" s="100"/>
      <c r="K286" s="100"/>
      <c r="L286" s="100"/>
      <c r="M286" s="100"/>
      <c r="N286" s="100"/>
      <c r="O286" s="100"/>
      <c r="P286" s="100"/>
      <c r="Q286" s="100"/>
    </row>
    <row r="287" spans="1:17" ht="14.25" customHeight="1" outlineLevel="1" x14ac:dyDescent="0.2">
      <c r="A287" s="22" t="s">
        <v>464</v>
      </c>
      <c r="B287" s="22">
        <v>3</v>
      </c>
      <c r="C287" s="22">
        <v>2</v>
      </c>
      <c r="D287" s="23">
        <v>1332</v>
      </c>
      <c r="E287" s="23">
        <v>1332</v>
      </c>
      <c r="F287" s="23">
        <v>8000000</v>
      </c>
      <c r="G287" s="24">
        <v>36</v>
      </c>
      <c r="H287" s="100"/>
      <c r="I287" s="100"/>
      <c r="J287" s="100"/>
      <c r="K287" s="100"/>
      <c r="L287" s="100"/>
      <c r="M287" s="100"/>
      <c r="N287" s="100"/>
      <c r="O287" s="100"/>
      <c r="P287" s="100"/>
      <c r="Q287" s="100"/>
    </row>
    <row r="288" spans="1:17" ht="14.25" customHeight="1" outlineLevel="1" x14ac:dyDescent="0.2">
      <c r="A288" s="22" t="s">
        <v>464</v>
      </c>
      <c r="B288" s="22">
        <v>4</v>
      </c>
      <c r="C288" s="22">
        <v>2</v>
      </c>
      <c r="D288" s="23">
        <v>1355</v>
      </c>
      <c r="E288" s="23">
        <v>1355</v>
      </c>
      <c r="F288" s="23">
        <v>19500000</v>
      </c>
      <c r="G288" s="24">
        <v>36</v>
      </c>
      <c r="H288" s="100"/>
      <c r="I288" s="100"/>
      <c r="J288" s="100"/>
      <c r="K288" s="100"/>
      <c r="L288" s="100"/>
      <c r="M288" s="100"/>
      <c r="N288" s="100"/>
      <c r="O288" s="100"/>
      <c r="P288" s="100"/>
      <c r="Q288" s="100"/>
    </row>
    <row r="289" spans="1:17" ht="14.25" customHeight="1" outlineLevel="1" x14ac:dyDescent="0.2">
      <c r="A289" s="22" t="s">
        <v>464</v>
      </c>
      <c r="B289" s="22">
        <v>5</v>
      </c>
      <c r="C289" s="22">
        <v>2</v>
      </c>
      <c r="D289" s="23">
        <v>1378</v>
      </c>
      <c r="E289" s="23">
        <v>1378</v>
      </c>
      <c r="F289" s="23">
        <v>19500000</v>
      </c>
      <c r="G289" s="24">
        <v>36</v>
      </c>
      <c r="H289" s="100"/>
      <c r="I289" s="100"/>
      <c r="J289" s="100"/>
      <c r="K289" s="100"/>
      <c r="L289" s="100"/>
      <c r="M289" s="100"/>
      <c r="N289" s="100"/>
      <c r="O289" s="100"/>
      <c r="P289" s="100"/>
      <c r="Q289" s="100"/>
    </row>
    <row r="290" spans="1:17" ht="14.25" customHeight="1" outlineLevel="1" x14ac:dyDescent="0.2">
      <c r="A290" s="22" t="s">
        <v>464</v>
      </c>
      <c r="B290" s="22">
        <v>6</v>
      </c>
      <c r="C290" s="22">
        <v>2</v>
      </c>
      <c r="D290" s="23">
        <v>1401</v>
      </c>
      <c r="E290" s="23">
        <v>1401</v>
      </c>
      <c r="F290" s="23">
        <v>19500000</v>
      </c>
      <c r="G290" s="24">
        <v>36</v>
      </c>
      <c r="H290" s="100"/>
      <c r="I290" s="100"/>
      <c r="J290" s="100"/>
      <c r="K290" s="100"/>
      <c r="L290" s="100"/>
      <c r="M290" s="100"/>
      <c r="N290" s="100"/>
      <c r="O290" s="100"/>
      <c r="P290" s="100"/>
      <c r="Q290" s="100"/>
    </row>
    <row r="291" spans="1:17" ht="14.25" customHeight="1" outlineLevel="1" x14ac:dyDescent="0.2">
      <c r="A291" s="22" t="s">
        <v>464</v>
      </c>
      <c r="B291" s="22">
        <v>7</v>
      </c>
      <c r="C291" s="22">
        <v>2</v>
      </c>
      <c r="D291" s="23">
        <v>1424</v>
      </c>
      <c r="E291" s="23">
        <v>1424</v>
      </c>
      <c r="F291" s="23">
        <v>19500000</v>
      </c>
      <c r="G291" s="24">
        <v>36</v>
      </c>
      <c r="H291" s="100"/>
      <c r="I291" s="100"/>
      <c r="J291" s="100"/>
      <c r="K291" s="100"/>
      <c r="L291" s="100"/>
      <c r="M291" s="100"/>
      <c r="N291" s="100"/>
      <c r="O291" s="100"/>
      <c r="P291" s="100"/>
      <c r="Q291" s="100"/>
    </row>
    <row r="292" spans="1:17" ht="14.25" customHeight="1" outlineLevel="1" x14ac:dyDescent="0.2">
      <c r="A292" s="22" t="s">
        <v>464</v>
      </c>
      <c r="B292" s="22">
        <v>8</v>
      </c>
      <c r="C292" s="22">
        <v>2</v>
      </c>
      <c r="D292" s="23">
        <v>1448</v>
      </c>
      <c r="E292" s="23">
        <v>1448</v>
      </c>
      <c r="F292" s="23">
        <v>19500000</v>
      </c>
      <c r="G292" s="24">
        <v>36</v>
      </c>
      <c r="H292" s="100"/>
      <c r="I292" s="100"/>
      <c r="J292" s="100"/>
      <c r="K292" s="100"/>
      <c r="L292" s="100"/>
      <c r="M292" s="100"/>
      <c r="N292" s="100"/>
      <c r="O292" s="100"/>
      <c r="P292" s="100"/>
      <c r="Q292" s="100"/>
    </row>
    <row r="293" spans="1:17" ht="14.25" customHeight="1" outlineLevel="1" x14ac:dyDescent="0.2">
      <c r="A293" s="22" t="s">
        <v>464</v>
      </c>
      <c r="B293" s="22">
        <v>9</v>
      </c>
      <c r="C293" s="22">
        <v>2</v>
      </c>
      <c r="D293" s="23">
        <v>1470</v>
      </c>
      <c r="E293" s="23">
        <v>1470</v>
      </c>
      <c r="F293" s="23">
        <v>19500000</v>
      </c>
      <c r="G293" s="24">
        <v>36</v>
      </c>
      <c r="H293" s="100"/>
      <c r="I293" s="100"/>
      <c r="J293" s="100"/>
      <c r="K293" s="100"/>
      <c r="L293" s="100"/>
      <c r="M293" s="100"/>
      <c r="N293" s="100"/>
      <c r="O293" s="100"/>
      <c r="P293" s="100"/>
      <c r="Q293" s="100"/>
    </row>
    <row r="294" spans="1:17" ht="14.25" customHeight="1" outlineLevel="1" x14ac:dyDescent="0.2">
      <c r="A294" s="22" t="s">
        <v>464</v>
      </c>
      <c r="B294" s="22">
        <v>10</v>
      </c>
      <c r="C294" s="22">
        <v>2</v>
      </c>
      <c r="D294" s="23">
        <v>1494</v>
      </c>
      <c r="E294" s="23">
        <v>1494</v>
      </c>
      <c r="F294" s="23">
        <v>19500000</v>
      </c>
      <c r="G294" s="24">
        <v>36</v>
      </c>
      <c r="H294" s="100"/>
      <c r="I294" s="100"/>
      <c r="J294" s="100"/>
      <c r="K294" s="100"/>
      <c r="L294" s="100"/>
      <c r="M294" s="100"/>
      <c r="N294" s="100"/>
      <c r="O294" s="100"/>
      <c r="P294" s="100"/>
      <c r="Q294" s="100"/>
    </row>
    <row r="295" spans="1:17" ht="14.25" customHeight="1" outlineLevel="1" x14ac:dyDescent="0.2">
      <c r="A295" s="22" t="s">
        <v>464</v>
      </c>
      <c r="B295" s="22">
        <v>11</v>
      </c>
      <c r="C295" s="22">
        <v>2</v>
      </c>
      <c r="D295" s="23">
        <v>1517</v>
      </c>
      <c r="E295" s="23">
        <v>1517</v>
      </c>
      <c r="F295" s="23">
        <v>19500000</v>
      </c>
      <c r="G295" s="24">
        <v>36</v>
      </c>
      <c r="H295" s="100"/>
      <c r="I295" s="100"/>
      <c r="J295" s="100"/>
      <c r="K295" s="100"/>
      <c r="L295" s="100"/>
      <c r="M295" s="100"/>
      <c r="N295" s="100"/>
      <c r="O295" s="100"/>
      <c r="P295" s="100"/>
      <c r="Q295" s="100"/>
    </row>
    <row r="296" spans="1:17" ht="14.25" customHeight="1" outlineLevel="1" x14ac:dyDescent="0.2">
      <c r="A296" s="22" t="s">
        <v>464</v>
      </c>
      <c r="B296" s="22">
        <v>12</v>
      </c>
      <c r="C296" s="22">
        <v>2</v>
      </c>
      <c r="D296" s="23">
        <v>1540</v>
      </c>
      <c r="E296" s="23">
        <v>1540</v>
      </c>
      <c r="F296" s="23">
        <v>0</v>
      </c>
      <c r="G296" s="24">
        <v>0</v>
      </c>
      <c r="H296" s="100"/>
      <c r="I296" s="100"/>
      <c r="J296" s="100"/>
      <c r="K296" s="100"/>
      <c r="L296" s="100"/>
      <c r="M296" s="100"/>
      <c r="N296" s="100"/>
      <c r="O296" s="100"/>
      <c r="P296" s="100"/>
      <c r="Q296" s="100"/>
    </row>
    <row r="297" spans="1:17" ht="14.25" customHeight="1" outlineLevel="1" x14ac:dyDescent="0.2">
      <c r="A297" s="25" t="s">
        <v>464</v>
      </c>
      <c r="B297" s="25">
        <v>1</v>
      </c>
      <c r="C297" s="25">
        <v>3</v>
      </c>
      <c r="D297" s="26">
        <v>1617</v>
      </c>
      <c r="E297" s="26">
        <v>1617</v>
      </c>
      <c r="F297" s="26">
        <v>0</v>
      </c>
      <c r="G297" s="27">
        <v>0</v>
      </c>
      <c r="H297" s="100"/>
      <c r="I297" s="100"/>
      <c r="J297" s="100"/>
      <c r="K297" s="100"/>
      <c r="L297" s="100"/>
      <c r="M297" s="100"/>
      <c r="N297" s="100"/>
      <c r="O297" s="100"/>
      <c r="P297" s="100"/>
      <c r="Q297" s="100"/>
    </row>
    <row r="298" spans="1:17" ht="14.25" customHeight="1" x14ac:dyDescent="0.2">
      <c r="A298" s="19" t="s">
        <v>492</v>
      </c>
      <c r="B298" s="19">
        <v>1</v>
      </c>
      <c r="C298" s="19">
        <v>1</v>
      </c>
      <c r="D298" s="20">
        <v>1520</v>
      </c>
      <c r="E298" s="20">
        <v>380</v>
      </c>
      <c r="F298" s="20">
        <v>20000</v>
      </c>
      <c r="G298" s="21">
        <v>0.17</v>
      </c>
      <c r="H298" s="100"/>
      <c r="I298" s="100"/>
      <c r="J298" s="100"/>
      <c r="K298" s="100"/>
      <c r="L298" s="100"/>
      <c r="M298" s="100"/>
      <c r="N298" s="100"/>
      <c r="O298" s="100"/>
      <c r="P298" s="100"/>
      <c r="Q298" s="100"/>
    </row>
    <row r="299" spans="1:17" ht="14.25" customHeight="1" outlineLevel="1" x14ac:dyDescent="0.2">
      <c r="A299" s="19" t="s">
        <v>492</v>
      </c>
      <c r="B299" s="19">
        <v>2</v>
      </c>
      <c r="C299" s="19">
        <v>1</v>
      </c>
      <c r="D299" s="20">
        <v>2140</v>
      </c>
      <c r="E299" s="20">
        <v>535</v>
      </c>
      <c r="F299" s="20">
        <v>40000</v>
      </c>
      <c r="G299" s="21">
        <v>1</v>
      </c>
      <c r="H299" s="100"/>
      <c r="I299" s="100"/>
      <c r="J299" s="100"/>
      <c r="K299" s="100"/>
      <c r="L299" s="100"/>
      <c r="M299" s="100"/>
      <c r="N299" s="100"/>
      <c r="O299" s="100"/>
      <c r="P299" s="100"/>
      <c r="Q299" s="100"/>
    </row>
    <row r="300" spans="1:17" ht="14.25" customHeight="1" outlineLevel="1" x14ac:dyDescent="0.2">
      <c r="A300" s="19" t="s">
        <v>492</v>
      </c>
      <c r="B300" s="19">
        <v>3</v>
      </c>
      <c r="C300" s="19">
        <v>1</v>
      </c>
      <c r="D300" s="20">
        <v>2340</v>
      </c>
      <c r="E300" s="20">
        <v>585</v>
      </c>
      <c r="F300" s="20">
        <v>80000</v>
      </c>
      <c r="G300" s="21">
        <v>2</v>
      </c>
      <c r="H300" s="100"/>
      <c r="I300" s="100"/>
      <c r="J300" s="100"/>
      <c r="K300" s="100"/>
      <c r="L300" s="100"/>
      <c r="M300" s="100"/>
      <c r="N300" s="100"/>
      <c r="O300" s="100"/>
      <c r="P300" s="100"/>
      <c r="Q300" s="100"/>
    </row>
    <row r="301" spans="1:17" ht="14.25" customHeight="1" outlineLevel="1" x14ac:dyDescent="0.2">
      <c r="A301" s="19" t="s">
        <v>492</v>
      </c>
      <c r="B301" s="19">
        <v>4</v>
      </c>
      <c r="C301" s="19">
        <v>1</v>
      </c>
      <c r="D301" s="20">
        <v>2580</v>
      </c>
      <c r="E301" s="20">
        <v>645</v>
      </c>
      <c r="F301" s="20">
        <v>400000</v>
      </c>
      <c r="G301" s="21">
        <v>8</v>
      </c>
      <c r="H301" s="100"/>
      <c r="I301" s="100"/>
      <c r="J301" s="100"/>
      <c r="K301" s="100"/>
      <c r="L301" s="100"/>
      <c r="M301" s="100"/>
      <c r="N301" s="100"/>
      <c r="O301" s="100"/>
      <c r="P301" s="100"/>
      <c r="Q301" s="100"/>
    </row>
    <row r="302" spans="1:17" ht="14.25" customHeight="1" outlineLevel="1" x14ac:dyDescent="0.2">
      <c r="A302" s="19" t="s">
        <v>492</v>
      </c>
      <c r="B302" s="19">
        <v>5</v>
      </c>
      <c r="C302" s="19">
        <v>1</v>
      </c>
      <c r="D302" s="20">
        <v>2840</v>
      </c>
      <c r="E302" s="20">
        <v>710</v>
      </c>
      <c r="F302" s="20">
        <v>800000</v>
      </c>
      <c r="G302" s="21">
        <v>12</v>
      </c>
      <c r="H302" s="100"/>
      <c r="I302" s="100"/>
      <c r="J302" s="100"/>
      <c r="K302" s="100"/>
      <c r="L302" s="100"/>
      <c r="M302" s="100"/>
      <c r="N302" s="100"/>
      <c r="O302" s="100"/>
      <c r="P302" s="100"/>
      <c r="Q302" s="100"/>
    </row>
    <row r="303" spans="1:17" ht="14.25" customHeight="1" outlineLevel="1" x14ac:dyDescent="0.2">
      <c r="A303" s="19" t="s">
        <v>492</v>
      </c>
      <c r="B303" s="19">
        <v>6</v>
      </c>
      <c r="C303" s="19">
        <v>1</v>
      </c>
      <c r="D303" s="20">
        <v>3120</v>
      </c>
      <c r="E303" s="20">
        <v>780</v>
      </c>
      <c r="F303" s="20">
        <v>1600000</v>
      </c>
      <c r="G303" s="21">
        <v>24</v>
      </c>
      <c r="H303" s="100"/>
      <c r="I303" s="100"/>
      <c r="J303" s="100"/>
      <c r="K303" s="100"/>
      <c r="L303" s="100"/>
      <c r="M303" s="100"/>
      <c r="N303" s="100"/>
      <c r="O303" s="100"/>
      <c r="P303" s="100"/>
      <c r="Q303" s="100"/>
    </row>
    <row r="304" spans="1:17" ht="14.25" customHeight="1" outlineLevel="1" x14ac:dyDescent="0.2">
      <c r="A304" s="19" t="s">
        <v>492</v>
      </c>
      <c r="B304" s="19">
        <v>7</v>
      </c>
      <c r="C304" s="19">
        <v>1</v>
      </c>
      <c r="D304" s="20">
        <v>3440</v>
      </c>
      <c r="E304" s="20">
        <v>860</v>
      </c>
      <c r="F304" s="20">
        <v>3000000</v>
      </c>
      <c r="G304" s="21">
        <v>32</v>
      </c>
      <c r="H304" s="100"/>
      <c r="I304" s="100"/>
      <c r="J304" s="100"/>
      <c r="K304" s="100"/>
      <c r="L304" s="100"/>
      <c r="M304" s="100"/>
      <c r="N304" s="100"/>
      <c r="O304" s="100"/>
      <c r="P304" s="100"/>
      <c r="Q304" s="100"/>
    </row>
    <row r="305" spans="1:17" ht="14.25" customHeight="1" outlineLevel="1" x14ac:dyDescent="0.2">
      <c r="A305" s="19" t="s">
        <v>492</v>
      </c>
      <c r="B305" s="19">
        <v>8</v>
      </c>
      <c r="C305" s="19">
        <v>1</v>
      </c>
      <c r="D305" s="20">
        <v>3760</v>
      </c>
      <c r="E305" s="20">
        <v>940</v>
      </c>
      <c r="F305" s="20">
        <v>6000000</v>
      </c>
      <c r="G305" s="21">
        <v>40</v>
      </c>
      <c r="H305" s="100"/>
      <c r="I305" s="100"/>
      <c r="J305" s="100"/>
      <c r="K305" s="100"/>
      <c r="L305" s="100"/>
      <c r="M305" s="100"/>
      <c r="N305" s="100"/>
      <c r="O305" s="100"/>
      <c r="P305" s="100"/>
      <c r="Q305" s="100"/>
    </row>
    <row r="306" spans="1:17" ht="14.25" customHeight="1" outlineLevel="1" x14ac:dyDescent="0.2">
      <c r="A306" s="19" t="s">
        <v>492</v>
      </c>
      <c r="B306" s="19">
        <v>9</v>
      </c>
      <c r="C306" s="19">
        <v>1</v>
      </c>
      <c r="D306" s="20">
        <v>4160</v>
      </c>
      <c r="E306" s="20">
        <v>1040</v>
      </c>
      <c r="F306" s="20">
        <v>10000000</v>
      </c>
      <c r="G306" s="21">
        <v>44</v>
      </c>
      <c r="H306" s="100"/>
      <c r="I306" s="100"/>
      <c r="J306" s="100"/>
      <c r="K306" s="100"/>
      <c r="L306" s="100"/>
      <c r="M306" s="100"/>
      <c r="N306" s="100"/>
      <c r="O306" s="100"/>
      <c r="P306" s="100"/>
      <c r="Q306" s="100"/>
    </row>
    <row r="307" spans="1:17" ht="14.25" customHeight="1" outlineLevel="1" x14ac:dyDescent="0.2">
      <c r="A307" s="19" t="s">
        <v>492</v>
      </c>
      <c r="B307" s="19">
        <v>10</v>
      </c>
      <c r="C307" s="19">
        <v>1</v>
      </c>
      <c r="D307" s="20">
        <v>4580</v>
      </c>
      <c r="E307" s="20">
        <v>1145</v>
      </c>
      <c r="F307" s="20">
        <v>16000000</v>
      </c>
      <c r="G307" s="21">
        <v>52</v>
      </c>
      <c r="H307" s="100"/>
      <c r="I307" s="100"/>
      <c r="J307" s="100"/>
      <c r="K307" s="100"/>
      <c r="L307" s="100"/>
      <c r="M307" s="100"/>
      <c r="N307" s="100"/>
      <c r="O307" s="100"/>
      <c r="P307" s="100"/>
      <c r="Q307" s="100"/>
    </row>
    <row r="308" spans="1:17" ht="14.25" customHeight="1" outlineLevel="1" x14ac:dyDescent="0.2">
      <c r="A308" s="19" t="s">
        <v>492</v>
      </c>
      <c r="B308" s="19">
        <v>11</v>
      </c>
      <c r="C308" s="19">
        <v>1</v>
      </c>
      <c r="D308" s="20">
        <v>5020</v>
      </c>
      <c r="E308" s="20">
        <v>1255</v>
      </c>
      <c r="F308" s="20">
        <v>26000000</v>
      </c>
      <c r="G308" s="21">
        <v>60</v>
      </c>
      <c r="H308" s="100"/>
      <c r="I308" s="100"/>
      <c r="J308" s="100"/>
      <c r="K308" s="100"/>
      <c r="L308" s="100"/>
      <c r="M308" s="100"/>
      <c r="N308" s="100"/>
      <c r="O308" s="100"/>
      <c r="P308" s="100"/>
      <c r="Q308" s="100"/>
    </row>
    <row r="309" spans="1:17" ht="14.25" customHeight="1" outlineLevel="1" x14ac:dyDescent="0.2">
      <c r="A309" s="19" t="s">
        <v>492</v>
      </c>
      <c r="B309" s="19">
        <v>12</v>
      </c>
      <c r="C309" s="19">
        <v>1</v>
      </c>
      <c r="D309" s="20">
        <v>5520</v>
      </c>
      <c r="E309" s="20">
        <v>1380</v>
      </c>
      <c r="F309" s="20">
        <v>0</v>
      </c>
      <c r="G309" s="21">
        <v>0</v>
      </c>
      <c r="H309" s="100"/>
      <c r="I309" s="100"/>
      <c r="J309" s="100"/>
      <c r="K309" s="100"/>
      <c r="L309" s="100"/>
      <c r="M309" s="100"/>
      <c r="N309" s="100"/>
      <c r="O309" s="100"/>
      <c r="P309" s="100"/>
      <c r="Q309" s="100"/>
    </row>
    <row r="310" spans="1:17" ht="14.25" customHeight="1" outlineLevel="1" x14ac:dyDescent="0.2">
      <c r="A310" s="22" t="s">
        <v>492</v>
      </c>
      <c r="B310" s="22">
        <v>1</v>
      </c>
      <c r="C310" s="22">
        <v>2</v>
      </c>
      <c r="D310" s="23">
        <v>5520</v>
      </c>
      <c r="E310" s="23">
        <v>1380</v>
      </c>
      <c r="F310" s="23">
        <v>500000</v>
      </c>
      <c r="G310" s="24">
        <v>2.5</v>
      </c>
      <c r="H310" s="100"/>
      <c r="I310" s="100"/>
      <c r="J310" s="100"/>
      <c r="K310" s="100"/>
      <c r="L310" s="100"/>
      <c r="M310" s="100"/>
      <c r="N310" s="100"/>
      <c r="O310" s="100"/>
      <c r="P310" s="100"/>
      <c r="Q310" s="100"/>
    </row>
    <row r="311" spans="1:17" ht="14.25" customHeight="1" outlineLevel="1" x14ac:dyDescent="0.2">
      <c r="A311" s="22" t="s">
        <v>492</v>
      </c>
      <c r="B311" s="22">
        <v>2</v>
      </c>
      <c r="C311" s="22">
        <v>2</v>
      </c>
      <c r="D311" s="23">
        <v>5640</v>
      </c>
      <c r="E311" s="23">
        <v>1410</v>
      </c>
      <c r="F311" s="23">
        <v>1000000</v>
      </c>
      <c r="G311" s="24">
        <v>5</v>
      </c>
      <c r="H311" s="100"/>
      <c r="I311" s="100"/>
      <c r="J311" s="100"/>
      <c r="K311" s="100"/>
      <c r="L311" s="100"/>
      <c r="M311" s="100"/>
      <c r="N311" s="100"/>
      <c r="O311" s="100"/>
      <c r="P311" s="100"/>
      <c r="Q311" s="100"/>
    </row>
    <row r="312" spans="1:17" ht="14.25" customHeight="1" outlineLevel="1" x14ac:dyDescent="0.2">
      <c r="A312" s="22" t="s">
        <v>492</v>
      </c>
      <c r="B312" s="22">
        <v>3</v>
      </c>
      <c r="C312" s="22">
        <v>2</v>
      </c>
      <c r="D312" s="23">
        <v>5720</v>
      </c>
      <c r="E312" s="23">
        <v>1430</v>
      </c>
      <c r="F312" s="23">
        <v>2000000</v>
      </c>
      <c r="G312" s="24">
        <v>10</v>
      </c>
      <c r="H312" s="100"/>
      <c r="I312" s="100"/>
      <c r="J312" s="100"/>
      <c r="K312" s="100"/>
      <c r="L312" s="100"/>
      <c r="M312" s="100"/>
      <c r="N312" s="100"/>
      <c r="O312" s="100"/>
      <c r="P312" s="100"/>
      <c r="Q312" s="100"/>
    </row>
    <row r="313" spans="1:17" ht="14.25" customHeight="1" outlineLevel="1" x14ac:dyDescent="0.2">
      <c r="A313" s="22" t="s">
        <v>492</v>
      </c>
      <c r="B313" s="22">
        <v>4</v>
      </c>
      <c r="C313" s="22">
        <v>2</v>
      </c>
      <c r="D313" s="23">
        <v>5840</v>
      </c>
      <c r="E313" s="23">
        <v>1460</v>
      </c>
      <c r="F313" s="23">
        <v>7500000</v>
      </c>
      <c r="G313" s="24">
        <v>15</v>
      </c>
      <c r="H313" s="100"/>
      <c r="I313" s="100"/>
      <c r="J313" s="100"/>
      <c r="K313" s="100"/>
      <c r="L313" s="100"/>
      <c r="M313" s="100"/>
      <c r="N313" s="100"/>
      <c r="O313" s="100"/>
      <c r="P313" s="100"/>
      <c r="Q313" s="100"/>
    </row>
    <row r="314" spans="1:17" ht="14.25" customHeight="1" outlineLevel="1" x14ac:dyDescent="0.2">
      <c r="A314" s="22" t="s">
        <v>492</v>
      </c>
      <c r="B314" s="22">
        <v>5</v>
      </c>
      <c r="C314" s="22">
        <v>2</v>
      </c>
      <c r="D314" s="23">
        <v>5920</v>
      </c>
      <c r="E314" s="23">
        <v>1480</v>
      </c>
      <c r="F314" s="23">
        <v>7500000</v>
      </c>
      <c r="G314" s="24">
        <v>15</v>
      </c>
      <c r="H314" s="100"/>
      <c r="I314" s="100"/>
      <c r="J314" s="100"/>
      <c r="K314" s="100"/>
      <c r="L314" s="100"/>
      <c r="M314" s="100"/>
      <c r="N314" s="100"/>
      <c r="O314" s="100"/>
      <c r="P314" s="100"/>
      <c r="Q314" s="100"/>
    </row>
    <row r="315" spans="1:17" ht="14.25" customHeight="1" outlineLevel="1" collapsed="1" x14ac:dyDescent="0.2">
      <c r="A315" s="22" t="s">
        <v>492</v>
      </c>
      <c r="B315" s="22">
        <v>6</v>
      </c>
      <c r="C315" s="22">
        <v>2</v>
      </c>
      <c r="D315" s="23">
        <v>6040</v>
      </c>
      <c r="E315" s="23">
        <v>1510</v>
      </c>
      <c r="F315" s="23">
        <v>7500000</v>
      </c>
      <c r="G315" s="24">
        <v>15</v>
      </c>
      <c r="H315" s="100"/>
      <c r="I315" s="100"/>
      <c r="J315" s="100"/>
      <c r="K315" s="100"/>
      <c r="L315" s="100"/>
      <c r="M315" s="100"/>
      <c r="N315" s="100"/>
      <c r="O315" s="100"/>
      <c r="P315" s="100"/>
      <c r="Q315" s="100"/>
    </row>
    <row r="316" spans="1:17" ht="14.25" customHeight="1" outlineLevel="1" x14ac:dyDescent="0.2">
      <c r="A316" s="22" t="s">
        <v>492</v>
      </c>
      <c r="B316" s="22">
        <v>7</v>
      </c>
      <c r="C316" s="22">
        <v>2</v>
      </c>
      <c r="D316" s="23">
        <v>6120</v>
      </c>
      <c r="E316" s="23">
        <v>1530</v>
      </c>
      <c r="F316" s="23">
        <v>7500000</v>
      </c>
      <c r="G316" s="24">
        <v>15</v>
      </c>
      <c r="H316" s="100"/>
      <c r="I316" s="100"/>
      <c r="J316" s="100"/>
      <c r="K316" s="100"/>
      <c r="L316" s="100"/>
      <c r="M316" s="100"/>
      <c r="N316" s="100"/>
      <c r="O316" s="100"/>
      <c r="P316" s="100"/>
      <c r="Q316" s="100"/>
    </row>
    <row r="317" spans="1:17" ht="14.25" customHeight="1" outlineLevel="1" x14ac:dyDescent="0.2">
      <c r="A317" s="22" t="s">
        <v>492</v>
      </c>
      <c r="B317" s="22">
        <v>8</v>
      </c>
      <c r="C317" s="22">
        <v>2</v>
      </c>
      <c r="D317" s="23">
        <v>6240</v>
      </c>
      <c r="E317" s="23">
        <v>1560</v>
      </c>
      <c r="F317" s="23">
        <v>7500000</v>
      </c>
      <c r="G317" s="24">
        <v>15</v>
      </c>
      <c r="H317" s="100"/>
      <c r="I317" s="100"/>
      <c r="J317" s="100"/>
      <c r="K317" s="100"/>
      <c r="L317" s="100"/>
      <c r="M317" s="100"/>
      <c r="N317" s="100"/>
      <c r="O317" s="100"/>
      <c r="P317" s="100"/>
      <c r="Q317" s="100"/>
    </row>
    <row r="318" spans="1:17" ht="14.25" customHeight="1" outlineLevel="1" x14ac:dyDescent="0.2">
      <c r="A318" s="22" t="s">
        <v>492</v>
      </c>
      <c r="B318" s="22">
        <v>9</v>
      </c>
      <c r="C318" s="22">
        <v>2</v>
      </c>
      <c r="D318" s="23">
        <v>6340</v>
      </c>
      <c r="E318" s="23">
        <v>1585</v>
      </c>
      <c r="F318" s="23">
        <v>7500000</v>
      </c>
      <c r="G318" s="24">
        <v>15</v>
      </c>
      <c r="H318" s="100"/>
      <c r="I318" s="100"/>
      <c r="J318" s="100"/>
      <c r="K318" s="100"/>
      <c r="L318" s="100"/>
      <c r="M318" s="100"/>
      <c r="N318" s="100"/>
      <c r="O318" s="100"/>
      <c r="P318" s="100"/>
      <c r="Q318" s="100"/>
    </row>
    <row r="319" spans="1:17" ht="14.25" customHeight="1" outlineLevel="1" x14ac:dyDescent="0.2">
      <c r="A319" s="22" t="s">
        <v>492</v>
      </c>
      <c r="B319" s="22">
        <v>10</v>
      </c>
      <c r="C319" s="22">
        <v>2</v>
      </c>
      <c r="D319" s="23">
        <v>6420</v>
      </c>
      <c r="E319" s="23">
        <v>1605</v>
      </c>
      <c r="F319" s="23">
        <v>7500000</v>
      </c>
      <c r="G319" s="24">
        <v>15</v>
      </c>
      <c r="H319" s="100"/>
      <c r="I319" s="100"/>
      <c r="J319" s="100"/>
      <c r="K319" s="100"/>
      <c r="L319" s="100"/>
      <c r="M319" s="100"/>
      <c r="N319" s="100"/>
      <c r="O319" s="100"/>
      <c r="P319" s="100"/>
      <c r="Q319" s="100"/>
    </row>
    <row r="320" spans="1:17" ht="14.25" customHeight="1" outlineLevel="1" x14ac:dyDescent="0.2">
      <c r="A320" s="22" t="s">
        <v>492</v>
      </c>
      <c r="B320" s="22">
        <v>11</v>
      </c>
      <c r="C320" s="22">
        <v>2</v>
      </c>
      <c r="D320" s="23">
        <v>6540</v>
      </c>
      <c r="E320" s="23">
        <v>1635</v>
      </c>
      <c r="F320" s="23">
        <v>7500000</v>
      </c>
      <c r="G320" s="24">
        <v>15</v>
      </c>
      <c r="H320" s="100"/>
      <c r="I320" s="100"/>
      <c r="J320" s="100"/>
      <c r="K320" s="100"/>
      <c r="L320" s="100"/>
      <c r="M320" s="100"/>
      <c r="N320" s="100"/>
      <c r="O320" s="100"/>
      <c r="P320" s="100"/>
      <c r="Q320" s="100"/>
    </row>
    <row r="321" spans="1:17" ht="14.25" customHeight="1" outlineLevel="1" x14ac:dyDescent="0.2">
      <c r="A321" s="22" t="s">
        <v>492</v>
      </c>
      <c r="B321" s="22">
        <v>12</v>
      </c>
      <c r="C321" s="22">
        <v>2</v>
      </c>
      <c r="D321" s="23">
        <v>6620</v>
      </c>
      <c r="E321" s="23">
        <v>1655</v>
      </c>
      <c r="F321" s="23">
        <v>0</v>
      </c>
      <c r="G321" s="24">
        <v>0</v>
      </c>
      <c r="H321" s="100"/>
      <c r="I321" s="100"/>
      <c r="J321" s="100"/>
      <c r="K321" s="100"/>
      <c r="L321" s="100"/>
      <c r="M321" s="100"/>
      <c r="N321" s="100"/>
      <c r="O321" s="100"/>
      <c r="P321" s="100"/>
      <c r="Q321" s="100"/>
    </row>
    <row r="322" spans="1:17" ht="14.25" customHeight="1" outlineLevel="1" x14ac:dyDescent="0.2">
      <c r="A322" s="25" t="s">
        <v>492</v>
      </c>
      <c r="B322" s="25">
        <v>1</v>
      </c>
      <c r="C322" s="25">
        <v>3</v>
      </c>
      <c r="D322" s="26">
        <v>6951</v>
      </c>
      <c r="E322" s="26">
        <v>1738</v>
      </c>
      <c r="F322" s="26">
        <v>0</v>
      </c>
      <c r="G322" s="27">
        <v>0</v>
      </c>
      <c r="H322" s="100"/>
      <c r="I322" s="100"/>
      <c r="J322" s="100"/>
      <c r="K322" s="100"/>
      <c r="L322" s="100"/>
      <c r="M322" s="100"/>
      <c r="N322" s="100"/>
      <c r="O322" s="100"/>
      <c r="P322" s="100"/>
      <c r="Q322" s="100"/>
    </row>
    <row r="323" spans="1:17" ht="14.25" customHeight="1" x14ac:dyDescent="0.2">
      <c r="A323" s="19" t="s">
        <v>475</v>
      </c>
      <c r="B323" s="19">
        <v>1</v>
      </c>
      <c r="C323" s="19">
        <v>1</v>
      </c>
      <c r="D323" s="20">
        <v>5150</v>
      </c>
      <c r="E323" s="20">
        <v>515</v>
      </c>
      <c r="F323" s="20">
        <v>100000</v>
      </c>
      <c r="G323" s="21">
        <v>2</v>
      </c>
      <c r="H323" s="100"/>
      <c r="I323" s="100"/>
      <c r="J323" s="100"/>
      <c r="K323" s="100"/>
      <c r="L323" s="100"/>
      <c r="M323" s="100"/>
      <c r="N323" s="100"/>
      <c r="O323" s="100"/>
      <c r="P323" s="100"/>
      <c r="Q323" s="100"/>
    </row>
    <row r="324" spans="1:17" ht="14.25" customHeight="1" outlineLevel="1" x14ac:dyDescent="0.2">
      <c r="A324" s="19" t="s">
        <v>475</v>
      </c>
      <c r="B324" s="19">
        <v>2</v>
      </c>
      <c r="C324" s="19">
        <v>1</v>
      </c>
      <c r="D324" s="20">
        <v>5600</v>
      </c>
      <c r="E324" s="20">
        <v>560</v>
      </c>
      <c r="F324" s="20">
        <v>200000</v>
      </c>
      <c r="G324" s="21">
        <v>5</v>
      </c>
      <c r="H324" s="100"/>
      <c r="I324" s="100"/>
      <c r="J324" s="100"/>
      <c r="K324" s="100"/>
      <c r="L324" s="100"/>
      <c r="M324" s="100"/>
      <c r="N324" s="100"/>
      <c r="O324" s="100"/>
      <c r="P324" s="100"/>
      <c r="Q324" s="100"/>
    </row>
    <row r="325" spans="1:17" ht="14.25" customHeight="1" outlineLevel="1" x14ac:dyDescent="0.2">
      <c r="A325" s="19" t="s">
        <v>475</v>
      </c>
      <c r="B325" s="19">
        <v>3</v>
      </c>
      <c r="C325" s="19">
        <v>1</v>
      </c>
      <c r="D325" s="20">
        <v>6200</v>
      </c>
      <c r="E325" s="20">
        <v>620</v>
      </c>
      <c r="F325" s="20">
        <v>400000</v>
      </c>
      <c r="G325" s="21">
        <v>14</v>
      </c>
      <c r="H325" s="100"/>
      <c r="I325" s="100"/>
      <c r="J325" s="100"/>
      <c r="K325" s="100"/>
      <c r="L325" s="100"/>
      <c r="M325" s="100"/>
      <c r="N325" s="100"/>
      <c r="O325" s="100"/>
      <c r="P325" s="100"/>
      <c r="Q325" s="100"/>
    </row>
    <row r="326" spans="1:17" ht="14.25" customHeight="1" outlineLevel="1" x14ac:dyDescent="0.2">
      <c r="A326" s="19" t="s">
        <v>475</v>
      </c>
      <c r="B326" s="19">
        <v>4</v>
      </c>
      <c r="C326" s="19">
        <v>1</v>
      </c>
      <c r="D326" s="20">
        <v>6800</v>
      </c>
      <c r="E326" s="20">
        <v>680</v>
      </c>
      <c r="F326" s="20">
        <v>2000000</v>
      </c>
      <c r="G326" s="21">
        <v>24</v>
      </c>
      <c r="H326" s="100"/>
      <c r="I326" s="100"/>
      <c r="J326" s="100"/>
      <c r="K326" s="100"/>
      <c r="L326" s="100"/>
      <c r="M326" s="100"/>
      <c r="N326" s="100"/>
      <c r="O326" s="100"/>
      <c r="P326" s="100"/>
      <c r="Q326" s="100"/>
    </row>
    <row r="327" spans="1:17" ht="14.25" customHeight="1" outlineLevel="1" x14ac:dyDescent="0.2">
      <c r="A327" s="19" t="s">
        <v>475</v>
      </c>
      <c r="B327" s="19">
        <v>5</v>
      </c>
      <c r="C327" s="19">
        <v>1</v>
      </c>
      <c r="D327" s="20">
        <v>7500</v>
      </c>
      <c r="E327" s="20">
        <v>750</v>
      </c>
      <c r="F327" s="20">
        <v>4000000</v>
      </c>
      <c r="G327" s="21">
        <v>40</v>
      </c>
      <c r="H327" s="100"/>
      <c r="I327" s="100"/>
      <c r="J327" s="100"/>
      <c r="K327" s="100"/>
      <c r="L327" s="100"/>
      <c r="M327" s="100"/>
      <c r="N327" s="100"/>
      <c r="O327" s="100"/>
      <c r="P327" s="100"/>
      <c r="Q327" s="100"/>
    </row>
    <row r="328" spans="1:17" ht="14.25" customHeight="1" outlineLevel="1" x14ac:dyDescent="0.2">
      <c r="A328" s="19" t="s">
        <v>475</v>
      </c>
      <c r="B328" s="19">
        <v>6</v>
      </c>
      <c r="C328" s="19">
        <v>1</v>
      </c>
      <c r="D328" s="20">
        <v>8250</v>
      </c>
      <c r="E328" s="20">
        <v>825</v>
      </c>
      <c r="F328" s="20">
        <v>6000000</v>
      </c>
      <c r="G328" s="21">
        <v>68</v>
      </c>
      <c r="H328" s="100"/>
      <c r="I328" s="100"/>
      <c r="J328" s="100"/>
      <c r="K328" s="100"/>
      <c r="L328" s="100"/>
      <c r="M328" s="100"/>
      <c r="N328" s="100"/>
      <c r="O328" s="100"/>
      <c r="P328" s="100"/>
      <c r="Q328" s="100"/>
    </row>
    <row r="329" spans="1:17" ht="14.25" customHeight="1" outlineLevel="1" x14ac:dyDescent="0.2">
      <c r="A329" s="19" t="s">
        <v>475</v>
      </c>
      <c r="B329" s="19">
        <v>7</v>
      </c>
      <c r="C329" s="19">
        <v>1</v>
      </c>
      <c r="D329" s="20">
        <v>9050</v>
      </c>
      <c r="E329" s="20">
        <v>905</v>
      </c>
      <c r="F329" s="20">
        <v>11000000</v>
      </c>
      <c r="G329" s="21">
        <v>86</v>
      </c>
      <c r="H329" s="100"/>
      <c r="I329" s="100"/>
      <c r="J329" s="100"/>
      <c r="K329" s="100"/>
      <c r="L329" s="100"/>
      <c r="M329" s="100"/>
      <c r="N329" s="100"/>
      <c r="O329" s="100"/>
      <c r="P329" s="100"/>
      <c r="Q329" s="100"/>
    </row>
    <row r="330" spans="1:17" ht="14.25" customHeight="1" outlineLevel="1" collapsed="1" x14ac:dyDescent="0.2">
      <c r="A330" s="19" t="s">
        <v>475</v>
      </c>
      <c r="B330" s="19">
        <v>8</v>
      </c>
      <c r="C330" s="19">
        <v>1</v>
      </c>
      <c r="D330" s="20">
        <v>10000</v>
      </c>
      <c r="E330" s="20">
        <v>1000</v>
      </c>
      <c r="F330" s="20">
        <v>17000000</v>
      </c>
      <c r="G330" s="21">
        <v>108</v>
      </c>
      <c r="H330" s="100"/>
      <c r="I330" s="100"/>
      <c r="J330" s="100"/>
      <c r="K330" s="100"/>
      <c r="L330" s="100"/>
      <c r="M330" s="100"/>
      <c r="N330" s="100"/>
      <c r="O330" s="100"/>
      <c r="P330" s="100"/>
      <c r="Q330" s="100"/>
    </row>
    <row r="331" spans="1:17" ht="14.25" customHeight="1" outlineLevel="1" x14ac:dyDescent="0.2">
      <c r="A331" s="19" t="s">
        <v>475</v>
      </c>
      <c r="B331" s="19">
        <v>9</v>
      </c>
      <c r="C331" s="19">
        <v>1</v>
      </c>
      <c r="D331" s="20">
        <v>10950</v>
      </c>
      <c r="E331" s="20">
        <v>1095</v>
      </c>
      <c r="F331" s="20">
        <v>32000000</v>
      </c>
      <c r="G331" s="21">
        <v>120</v>
      </c>
      <c r="H331" s="100"/>
      <c r="I331" s="100"/>
      <c r="J331" s="100"/>
      <c r="K331" s="100"/>
      <c r="L331" s="100"/>
      <c r="M331" s="100"/>
      <c r="N331" s="100"/>
      <c r="O331" s="100"/>
      <c r="P331" s="100"/>
      <c r="Q331" s="100"/>
    </row>
    <row r="332" spans="1:17" ht="14.25" customHeight="1" outlineLevel="1" x14ac:dyDescent="0.2">
      <c r="A332" s="19" t="s">
        <v>475</v>
      </c>
      <c r="B332" s="19">
        <v>10</v>
      </c>
      <c r="C332" s="19">
        <v>1</v>
      </c>
      <c r="D332" s="20">
        <v>12050</v>
      </c>
      <c r="E332" s="20">
        <v>1205</v>
      </c>
      <c r="F332" s="20">
        <v>43000000</v>
      </c>
      <c r="G332" s="21">
        <v>128</v>
      </c>
      <c r="H332" s="100"/>
      <c r="I332" s="100"/>
      <c r="J332" s="100"/>
      <c r="K332" s="100"/>
      <c r="L332" s="100"/>
      <c r="M332" s="100"/>
      <c r="N332" s="100"/>
      <c r="O332" s="100"/>
      <c r="P332" s="100"/>
      <c r="Q332" s="100"/>
    </row>
    <row r="333" spans="1:17" ht="14.25" customHeight="1" outlineLevel="1" x14ac:dyDescent="0.2">
      <c r="A333" s="19" t="s">
        <v>475</v>
      </c>
      <c r="B333" s="19">
        <v>11</v>
      </c>
      <c r="C333" s="19">
        <v>1</v>
      </c>
      <c r="D333" s="20">
        <v>13300</v>
      </c>
      <c r="E333" s="20">
        <v>1330</v>
      </c>
      <c r="F333" s="20">
        <v>55000000</v>
      </c>
      <c r="G333" s="21">
        <v>136</v>
      </c>
      <c r="H333" s="100"/>
      <c r="I333" s="100"/>
      <c r="J333" s="100"/>
      <c r="K333" s="100"/>
      <c r="L333" s="100"/>
      <c r="M333" s="100"/>
      <c r="N333" s="100"/>
      <c r="O333" s="100"/>
      <c r="P333" s="100"/>
      <c r="Q333" s="100"/>
    </row>
    <row r="334" spans="1:17" ht="14.25" customHeight="1" outlineLevel="1" x14ac:dyDescent="0.2">
      <c r="A334" s="19" t="s">
        <v>475</v>
      </c>
      <c r="B334" s="19">
        <v>12</v>
      </c>
      <c r="C334" s="19">
        <v>1</v>
      </c>
      <c r="D334" s="20">
        <v>14600</v>
      </c>
      <c r="E334" s="20">
        <v>1460</v>
      </c>
      <c r="F334" s="20">
        <v>0</v>
      </c>
      <c r="G334" s="21">
        <v>0</v>
      </c>
      <c r="H334" s="100"/>
      <c r="I334" s="100"/>
      <c r="J334" s="100"/>
      <c r="K334" s="100"/>
      <c r="L334" s="100"/>
      <c r="M334" s="100"/>
      <c r="N334" s="100"/>
      <c r="O334" s="100"/>
      <c r="P334" s="100"/>
      <c r="Q334" s="100"/>
    </row>
    <row r="335" spans="1:17" ht="14.25" customHeight="1" outlineLevel="1" x14ac:dyDescent="0.2">
      <c r="A335" s="22" t="s">
        <v>475</v>
      </c>
      <c r="B335" s="22">
        <v>1</v>
      </c>
      <c r="C335" s="22">
        <v>2</v>
      </c>
      <c r="D335" s="23">
        <v>14600</v>
      </c>
      <c r="E335" s="23">
        <v>1460</v>
      </c>
      <c r="F335" s="23">
        <v>2000000</v>
      </c>
      <c r="G335" s="24">
        <v>12</v>
      </c>
      <c r="H335" s="100"/>
      <c r="I335" s="100"/>
      <c r="J335" s="100"/>
      <c r="K335" s="100"/>
      <c r="L335" s="100"/>
      <c r="M335" s="100"/>
      <c r="N335" s="100"/>
      <c r="O335" s="100"/>
      <c r="P335" s="100"/>
      <c r="Q335" s="100"/>
    </row>
    <row r="336" spans="1:17" ht="14.25" customHeight="1" outlineLevel="1" x14ac:dyDescent="0.2">
      <c r="A336" s="22" t="s">
        <v>475</v>
      </c>
      <c r="B336" s="22">
        <v>2</v>
      </c>
      <c r="C336" s="22">
        <v>2</v>
      </c>
      <c r="D336" s="23">
        <v>14900</v>
      </c>
      <c r="E336" s="23">
        <v>1490</v>
      </c>
      <c r="F336" s="23">
        <v>4000000</v>
      </c>
      <c r="G336" s="24">
        <v>24</v>
      </c>
      <c r="H336" s="100"/>
      <c r="I336" s="100"/>
      <c r="J336" s="100"/>
      <c r="K336" s="100"/>
      <c r="L336" s="100"/>
      <c r="M336" s="100"/>
      <c r="N336" s="100"/>
      <c r="O336" s="100"/>
      <c r="P336" s="100"/>
      <c r="Q336" s="100"/>
    </row>
    <row r="337" spans="1:17" ht="14.25" customHeight="1" outlineLevel="1" x14ac:dyDescent="0.2">
      <c r="A337" s="22" t="s">
        <v>475</v>
      </c>
      <c r="B337" s="22">
        <v>3</v>
      </c>
      <c r="C337" s="22">
        <v>2</v>
      </c>
      <c r="D337" s="23">
        <v>15200</v>
      </c>
      <c r="E337" s="23">
        <v>1520</v>
      </c>
      <c r="F337" s="23">
        <v>8000000</v>
      </c>
      <c r="G337" s="24">
        <v>36</v>
      </c>
      <c r="H337" s="100"/>
      <c r="I337" s="100"/>
      <c r="J337" s="100"/>
      <c r="K337" s="100"/>
      <c r="L337" s="100"/>
      <c r="M337" s="100"/>
      <c r="N337" s="100"/>
      <c r="O337" s="100"/>
      <c r="P337" s="100"/>
      <c r="Q337" s="100"/>
    </row>
    <row r="338" spans="1:17" ht="14.25" customHeight="1" outlineLevel="1" x14ac:dyDescent="0.2">
      <c r="A338" s="22" t="s">
        <v>475</v>
      </c>
      <c r="B338" s="22">
        <v>4</v>
      </c>
      <c r="C338" s="22">
        <v>2</v>
      </c>
      <c r="D338" s="23">
        <v>15500</v>
      </c>
      <c r="E338" s="23">
        <v>1550</v>
      </c>
      <c r="F338" s="23">
        <v>19500000</v>
      </c>
      <c r="G338" s="24">
        <v>36</v>
      </c>
      <c r="H338" s="100"/>
      <c r="I338" s="100"/>
      <c r="J338" s="100"/>
      <c r="K338" s="100"/>
      <c r="L338" s="100"/>
      <c r="M338" s="100"/>
      <c r="N338" s="100"/>
      <c r="O338" s="100"/>
      <c r="P338" s="100"/>
      <c r="Q338" s="100"/>
    </row>
    <row r="339" spans="1:17" ht="14.25" customHeight="1" outlineLevel="1" x14ac:dyDescent="0.2">
      <c r="A339" s="22" t="s">
        <v>475</v>
      </c>
      <c r="B339" s="22">
        <v>5</v>
      </c>
      <c r="C339" s="22">
        <v>2</v>
      </c>
      <c r="D339" s="23">
        <v>15850</v>
      </c>
      <c r="E339" s="23">
        <v>1585</v>
      </c>
      <c r="F339" s="23">
        <v>19500000</v>
      </c>
      <c r="G339" s="24">
        <v>36</v>
      </c>
      <c r="H339" s="100"/>
      <c r="I339" s="100"/>
      <c r="J339" s="100"/>
      <c r="K339" s="100"/>
      <c r="L339" s="100"/>
      <c r="M339" s="100"/>
      <c r="N339" s="100"/>
      <c r="O339" s="100"/>
      <c r="P339" s="100"/>
      <c r="Q339" s="100"/>
    </row>
    <row r="340" spans="1:17" ht="14.25" customHeight="1" outlineLevel="1" x14ac:dyDescent="0.2">
      <c r="A340" s="22" t="s">
        <v>475</v>
      </c>
      <c r="B340" s="22">
        <v>6</v>
      </c>
      <c r="C340" s="22">
        <v>2</v>
      </c>
      <c r="D340" s="23">
        <v>16150</v>
      </c>
      <c r="E340" s="23">
        <v>1615</v>
      </c>
      <c r="F340" s="23">
        <v>19500000</v>
      </c>
      <c r="G340" s="24">
        <v>36</v>
      </c>
      <c r="H340" s="100"/>
      <c r="I340" s="100"/>
      <c r="J340" s="100"/>
      <c r="K340" s="100"/>
      <c r="L340" s="100"/>
      <c r="M340" s="100"/>
      <c r="N340" s="100"/>
      <c r="O340" s="100"/>
      <c r="P340" s="100"/>
      <c r="Q340" s="100"/>
    </row>
    <row r="341" spans="1:17" ht="14.25" customHeight="1" outlineLevel="1" x14ac:dyDescent="0.2">
      <c r="A341" s="22" t="s">
        <v>475</v>
      </c>
      <c r="B341" s="22">
        <v>7</v>
      </c>
      <c r="C341" s="22">
        <v>2</v>
      </c>
      <c r="D341" s="23">
        <v>16500</v>
      </c>
      <c r="E341" s="23">
        <v>1650</v>
      </c>
      <c r="F341" s="23">
        <v>19500000</v>
      </c>
      <c r="G341" s="24">
        <v>36</v>
      </c>
      <c r="H341" s="100"/>
      <c r="I341" s="100"/>
      <c r="J341" s="100"/>
      <c r="K341" s="100"/>
      <c r="L341" s="100"/>
      <c r="M341" s="100"/>
      <c r="N341" s="100"/>
      <c r="O341" s="100"/>
      <c r="P341" s="100"/>
      <c r="Q341" s="100"/>
    </row>
    <row r="342" spans="1:17" ht="14.25" customHeight="1" outlineLevel="1" x14ac:dyDescent="0.2">
      <c r="A342" s="22" t="s">
        <v>475</v>
      </c>
      <c r="B342" s="22">
        <v>8</v>
      </c>
      <c r="C342" s="22">
        <v>2</v>
      </c>
      <c r="D342" s="23">
        <v>16800</v>
      </c>
      <c r="E342" s="23">
        <v>1680</v>
      </c>
      <c r="F342" s="23">
        <v>19500000</v>
      </c>
      <c r="G342" s="24">
        <v>36</v>
      </c>
      <c r="H342" s="100"/>
      <c r="I342" s="100"/>
      <c r="J342" s="100"/>
      <c r="K342" s="100"/>
      <c r="L342" s="100"/>
      <c r="M342" s="100"/>
      <c r="N342" s="100"/>
      <c r="O342" s="100"/>
      <c r="P342" s="100"/>
      <c r="Q342" s="100"/>
    </row>
    <row r="343" spans="1:17" ht="14.25" customHeight="1" outlineLevel="1" x14ac:dyDescent="0.2">
      <c r="A343" s="22" t="s">
        <v>475</v>
      </c>
      <c r="B343" s="22">
        <v>9</v>
      </c>
      <c r="C343" s="22">
        <v>2</v>
      </c>
      <c r="D343" s="23">
        <v>17150</v>
      </c>
      <c r="E343" s="23">
        <v>1715</v>
      </c>
      <c r="F343" s="23">
        <v>19500000</v>
      </c>
      <c r="G343" s="24">
        <v>36</v>
      </c>
      <c r="H343" s="100"/>
      <c r="I343" s="100"/>
      <c r="J343" s="100"/>
      <c r="K343" s="100"/>
      <c r="L343" s="100"/>
      <c r="M343" s="100"/>
      <c r="N343" s="100"/>
      <c r="O343" s="100"/>
      <c r="P343" s="100"/>
      <c r="Q343" s="100"/>
    </row>
    <row r="344" spans="1:17" ht="14.25" customHeight="1" outlineLevel="1" x14ac:dyDescent="0.2">
      <c r="A344" s="22" t="s">
        <v>475</v>
      </c>
      <c r="B344" s="22">
        <v>10</v>
      </c>
      <c r="C344" s="22">
        <v>2</v>
      </c>
      <c r="D344" s="23">
        <v>17500</v>
      </c>
      <c r="E344" s="23">
        <v>1750</v>
      </c>
      <c r="F344" s="23">
        <v>19500000</v>
      </c>
      <c r="G344" s="24">
        <v>36</v>
      </c>
      <c r="H344" s="100"/>
      <c r="I344" s="100"/>
      <c r="J344" s="100"/>
      <c r="K344" s="100"/>
      <c r="L344" s="100"/>
      <c r="M344" s="100"/>
      <c r="N344" s="100"/>
      <c r="O344" s="100"/>
      <c r="P344" s="100"/>
      <c r="Q344" s="100"/>
    </row>
    <row r="345" spans="1:17" ht="14.25" customHeight="1" outlineLevel="1" x14ac:dyDescent="0.2">
      <c r="A345" s="22" t="s">
        <v>475</v>
      </c>
      <c r="B345" s="22">
        <v>11</v>
      </c>
      <c r="C345" s="22">
        <v>2</v>
      </c>
      <c r="D345" s="23">
        <v>17850</v>
      </c>
      <c r="E345" s="23">
        <v>1785</v>
      </c>
      <c r="F345" s="23">
        <v>19500000</v>
      </c>
      <c r="G345" s="24">
        <v>36</v>
      </c>
      <c r="H345" s="100"/>
      <c r="I345" s="100"/>
      <c r="J345" s="100"/>
      <c r="K345" s="100"/>
      <c r="L345" s="100"/>
      <c r="M345" s="100"/>
      <c r="N345" s="100"/>
      <c r="O345" s="100"/>
      <c r="P345" s="100"/>
      <c r="Q345" s="100"/>
    </row>
    <row r="346" spans="1:17" ht="14.25" customHeight="1" outlineLevel="1" x14ac:dyDescent="0.2">
      <c r="A346" s="22" t="s">
        <v>475</v>
      </c>
      <c r="B346" s="22">
        <v>12</v>
      </c>
      <c r="C346" s="22">
        <v>2</v>
      </c>
      <c r="D346" s="23">
        <v>18200</v>
      </c>
      <c r="E346" s="23">
        <v>1820</v>
      </c>
      <c r="F346" s="23">
        <v>0</v>
      </c>
      <c r="G346" s="24">
        <v>0</v>
      </c>
      <c r="H346" s="100"/>
      <c r="I346" s="100"/>
      <c r="J346" s="100"/>
      <c r="K346" s="100"/>
      <c r="L346" s="100"/>
      <c r="M346" s="100"/>
      <c r="N346" s="100"/>
      <c r="O346" s="100"/>
      <c r="P346" s="100"/>
      <c r="Q346" s="100"/>
    </row>
    <row r="347" spans="1:17" ht="14.25" customHeight="1" outlineLevel="1" x14ac:dyDescent="0.2">
      <c r="A347" s="25" t="s">
        <v>475</v>
      </c>
      <c r="B347" s="25">
        <v>1</v>
      </c>
      <c r="C347" s="25">
        <v>3</v>
      </c>
      <c r="D347" s="26">
        <v>19110</v>
      </c>
      <c r="E347" s="26">
        <v>1911</v>
      </c>
      <c r="F347" s="26">
        <v>0</v>
      </c>
      <c r="G347" s="27">
        <v>0</v>
      </c>
      <c r="H347" s="100"/>
      <c r="I347" s="100"/>
      <c r="J347" s="100"/>
      <c r="K347" s="100"/>
      <c r="L347" s="100"/>
      <c r="M347" s="100"/>
      <c r="N347" s="100"/>
      <c r="O347" s="100"/>
      <c r="P347" s="100"/>
      <c r="Q347" s="100"/>
    </row>
    <row r="348" spans="1:17" ht="14.25" customHeight="1" x14ac:dyDescent="0.2">
      <c r="A348" s="19" t="s">
        <v>440</v>
      </c>
      <c r="B348" s="19">
        <v>1</v>
      </c>
      <c r="C348" s="19">
        <v>1</v>
      </c>
      <c r="D348" s="20">
        <v>3255</v>
      </c>
      <c r="E348" s="20">
        <v>3255</v>
      </c>
      <c r="F348" s="20">
        <v>100000</v>
      </c>
      <c r="G348" s="21">
        <v>1.5</v>
      </c>
      <c r="H348" s="100"/>
      <c r="I348" s="100"/>
      <c r="J348" s="100"/>
      <c r="K348" s="100"/>
      <c r="L348" s="100"/>
      <c r="M348" s="100"/>
      <c r="N348" s="100"/>
      <c r="O348" s="100"/>
      <c r="P348" s="100"/>
      <c r="Q348" s="100"/>
    </row>
    <row r="349" spans="1:17" ht="14.25" customHeight="1" outlineLevel="1" x14ac:dyDescent="0.2">
      <c r="A349" s="19" t="s">
        <v>440</v>
      </c>
      <c r="B349" s="19">
        <v>2</v>
      </c>
      <c r="C349" s="19">
        <v>1</v>
      </c>
      <c r="D349" s="20">
        <v>3581</v>
      </c>
      <c r="E349" s="20">
        <v>3581</v>
      </c>
      <c r="F349" s="20">
        <v>200000</v>
      </c>
      <c r="G349" s="21">
        <v>2.5</v>
      </c>
      <c r="H349" s="100"/>
      <c r="I349" s="100"/>
      <c r="J349" s="100"/>
      <c r="K349" s="100"/>
      <c r="L349" s="100"/>
      <c r="M349" s="100"/>
      <c r="N349" s="100"/>
      <c r="O349" s="100"/>
      <c r="P349" s="100"/>
      <c r="Q349" s="100"/>
    </row>
    <row r="350" spans="1:17" ht="14.25" customHeight="1" outlineLevel="1" x14ac:dyDescent="0.2">
      <c r="A350" s="19" t="s">
        <v>440</v>
      </c>
      <c r="B350" s="19">
        <v>3</v>
      </c>
      <c r="C350" s="19">
        <v>1</v>
      </c>
      <c r="D350" s="20">
        <v>3938</v>
      </c>
      <c r="E350" s="20">
        <v>3938</v>
      </c>
      <c r="F350" s="20">
        <v>400000</v>
      </c>
      <c r="G350" s="21">
        <v>6</v>
      </c>
      <c r="H350" s="100"/>
      <c r="I350" s="100"/>
      <c r="J350" s="100"/>
      <c r="K350" s="100"/>
      <c r="L350" s="100"/>
      <c r="M350" s="100"/>
      <c r="N350" s="100"/>
      <c r="O350" s="100"/>
      <c r="P350" s="100"/>
      <c r="Q350" s="100"/>
    </row>
    <row r="351" spans="1:17" ht="14.25" customHeight="1" outlineLevel="1" collapsed="1" x14ac:dyDescent="0.2">
      <c r="A351" s="19" t="s">
        <v>440</v>
      </c>
      <c r="B351" s="19">
        <v>4</v>
      </c>
      <c r="C351" s="19">
        <v>1</v>
      </c>
      <c r="D351" s="20">
        <v>4326</v>
      </c>
      <c r="E351" s="20">
        <v>4326</v>
      </c>
      <c r="F351" s="20">
        <v>2000000</v>
      </c>
      <c r="G351" s="21">
        <v>12</v>
      </c>
      <c r="H351" s="100"/>
      <c r="I351" s="100"/>
      <c r="J351" s="100"/>
      <c r="K351" s="100"/>
      <c r="L351" s="100"/>
      <c r="M351" s="100"/>
      <c r="N351" s="100"/>
      <c r="O351" s="100"/>
      <c r="P351" s="100"/>
      <c r="Q351" s="100"/>
    </row>
    <row r="352" spans="1:17" ht="14.25" customHeight="1" outlineLevel="1" x14ac:dyDescent="0.2">
      <c r="A352" s="19" t="s">
        <v>440</v>
      </c>
      <c r="B352" s="19">
        <v>5</v>
      </c>
      <c r="C352" s="19">
        <v>1</v>
      </c>
      <c r="D352" s="20">
        <v>4757</v>
      </c>
      <c r="E352" s="20">
        <v>4757</v>
      </c>
      <c r="F352" s="20">
        <v>3000000</v>
      </c>
      <c r="G352" s="21">
        <v>20</v>
      </c>
      <c r="H352" s="100"/>
      <c r="I352" s="100"/>
      <c r="J352" s="100"/>
      <c r="K352" s="100"/>
      <c r="L352" s="100"/>
      <c r="M352" s="100"/>
      <c r="N352" s="100"/>
      <c r="O352" s="100"/>
      <c r="P352" s="100"/>
      <c r="Q352" s="100"/>
    </row>
    <row r="353" spans="1:17" ht="14.25" customHeight="1" outlineLevel="1" x14ac:dyDescent="0.2">
      <c r="A353" s="19" t="s">
        <v>440</v>
      </c>
      <c r="B353" s="19">
        <v>6</v>
      </c>
      <c r="C353" s="19">
        <v>1</v>
      </c>
      <c r="D353" s="20">
        <v>5219</v>
      </c>
      <c r="E353" s="20">
        <v>5219</v>
      </c>
      <c r="F353" s="20">
        <v>4000000</v>
      </c>
      <c r="G353" s="21">
        <v>36</v>
      </c>
      <c r="H353" s="100"/>
      <c r="I353" s="100"/>
      <c r="J353" s="100"/>
      <c r="K353" s="100"/>
      <c r="L353" s="100"/>
      <c r="M353" s="100"/>
      <c r="N353" s="100"/>
      <c r="O353" s="100"/>
      <c r="P353" s="100"/>
      <c r="Q353" s="100"/>
    </row>
    <row r="354" spans="1:17" ht="14.25" customHeight="1" outlineLevel="1" x14ac:dyDescent="0.2">
      <c r="A354" s="19" t="s">
        <v>440</v>
      </c>
      <c r="B354" s="19">
        <v>7</v>
      </c>
      <c r="C354" s="19">
        <v>1</v>
      </c>
      <c r="D354" s="20">
        <v>5744</v>
      </c>
      <c r="E354" s="20">
        <v>5744</v>
      </c>
      <c r="F354" s="20">
        <v>8000000</v>
      </c>
      <c r="G354" s="21">
        <v>60</v>
      </c>
      <c r="H354" s="100"/>
      <c r="I354" s="100"/>
      <c r="J354" s="100"/>
      <c r="K354" s="100"/>
      <c r="L354" s="100"/>
      <c r="M354" s="100"/>
      <c r="N354" s="100"/>
      <c r="O354" s="100"/>
      <c r="P354" s="100"/>
      <c r="Q354" s="100"/>
    </row>
    <row r="355" spans="1:17" ht="14.25" customHeight="1" outlineLevel="1" x14ac:dyDescent="0.2">
      <c r="A355" s="19" t="s">
        <v>440</v>
      </c>
      <c r="B355" s="19">
        <v>8</v>
      </c>
      <c r="C355" s="19">
        <v>1</v>
      </c>
      <c r="D355" s="20">
        <v>6300</v>
      </c>
      <c r="E355" s="20">
        <v>6300</v>
      </c>
      <c r="F355" s="20">
        <v>13000000</v>
      </c>
      <c r="G355" s="21">
        <v>72</v>
      </c>
      <c r="H355" s="100"/>
      <c r="I355" s="100"/>
      <c r="J355" s="100"/>
      <c r="K355" s="100"/>
      <c r="L355" s="100"/>
      <c r="M355" s="100"/>
      <c r="N355" s="100"/>
      <c r="O355" s="100"/>
      <c r="P355" s="100"/>
      <c r="Q355" s="100"/>
    </row>
    <row r="356" spans="1:17" ht="14.25" customHeight="1" outlineLevel="1" x14ac:dyDescent="0.2">
      <c r="A356" s="19" t="s">
        <v>440</v>
      </c>
      <c r="B356" s="19">
        <v>9</v>
      </c>
      <c r="C356" s="19">
        <v>1</v>
      </c>
      <c r="D356" s="20">
        <v>6930</v>
      </c>
      <c r="E356" s="20">
        <v>6930</v>
      </c>
      <c r="F356" s="20">
        <v>25000000</v>
      </c>
      <c r="G356" s="21">
        <v>80</v>
      </c>
      <c r="H356" s="100"/>
      <c r="I356" s="100"/>
      <c r="J356" s="100"/>
      <c r="K356" s="100"/>
      <c r="L356" s="100"/>
      <c r="M356" s="100"/>
      <c r="N356" s="100"/>
      <c r="O356" s="100"/>
      <c r="P356" s="100"/>
      <c r="Q356" s="100"/>
    </row>
    <row r="357" spans="1:17" ht="14.25" customHeight="1" outlineLevel="1" x14ac:dyDescent="0.2">
      <c r="A357" s="19" t="s">
        <v>440</v>
      </c>
      <c r="B357" s="19">
        <v>10</v>
      </c>
      <c r="C357" s="19">
        <v>1</v>
      </c>
      <c r="D357" s="20">
        <v>7613</v>
      </c>
      <c r="E357" s="20">
        <v>7613</v>
      </c>
      <c r="F357" s="20">
        <v>35000000</v>
      </c>
      <c r="G357" s="21">
        <v>90</v>
      </c>
      <c r="H357" s="100"/>
      <c r="I357" s="100"/>
      <c r="J357" s="100"/>
      <c r="K357" s="100"/>
      <c r="L357" s="100"/>
      <c r="M357" s="100"/>
      <c r="N357" s="100"/>
      <c r="O357" s="100"/>
      <c r="P357" s="100"/>
      <c r="Q357" s="100"/>
    </row>
    <row r="358" spans="1:17" ht="14.25" customHeight="1" outlineLevel="1" x14ac:dyDescent="0.2">
      <c r="A358" s="19" t="s">
        <v>440</v>
      </c>
      <c r="B358" s="19">
        <v>11</v>
      </c>
      <c r="C358" s="19">
        <v>1</v>
      </c>
      <c r="D358" s="20">
        <v>8369</v>
      </c>
      <c r="E358" s="20">
        <v>8369</v>
      </c>
      <c r="F358" s="20">
        <v>45000000</v>
      </c>
      <c r="G358" s="21">
        <v>96</v>
      </c>
      <c r="H358" s="100"/>
      <c r="I358" s="100"/>
      <c r="J358" s="100"/>
      <c r="K358" s="100"/>
      <c r="L358" s="100"/>
      <c r="M358" s="100"/>
      <c r="N358" s="100"/>
      <c r="O358" s="100"/>
      <c r="P358" s="100"/>
      <c r="Q358" s="100"/>
    </row>
    <row r="359" spans="1:17" ht="14.25" customHeight="1" outlineLevel="1" x14ac:dyDescent="0.2">
      <c r="A359" s="19" t="s">
        <v>440</v>
      </c>
      <c r="B359" s="19">
        <v>12</v>
      </c>
      <c r="C359" s="19">
        <v>1</v>
      </c>
      <c r="D359" s="20">
        <v>9188</v>
      </c>
      <c r="E359" s="20">
        <v>9188</v>
      </c>
      <c r="F359" s="20">
        <v>0</v>
      </c>
      <c r="G359" s="21">
        <v>0</v>
      </c>
      <c r="H359" s="100"/>
      <c r="I359" s="100"/>
      <c r="J359" s="100"/>
      <c r="K359" s="100"/>
      <c r="L359" s="100"/>
      <c r="M359" s="100"/>
      <c r="N359" s="100"/>
      <c r="O359" s="100"/>
      <c r="P359" s="100"/>
      <c r="Q359" s="100"/>
    </row>
    <row r="360" spans="1:17" ht="14.25" customHeight="1" outlineLevel="1" x14ac:dyDescent="0.2">
      <c r="A360" s="22" t="s">
        <v>440</v>
      </c>
      <c r="B360" s="22">
        <v>1</v>
      </c>
      <c r="C360" s="22">
        <v>2</v>
      </c>
      <c r="D360" s="23">
        <v>9188</v>
      </c>
      <c r="E360" s="23">
        <v>9188</v>
      </c>
      <c r="F360" s="23">
        <v>1000000</v>
      </c>
      <c r="G360" s="24">
        <v>6</v>
      </c>
      <c r="H360" s="100"/>
      <c r="I360" s="100"/>
      <c r="J360" s="100"/>
      <c r="K360" s="100"/>
      <c r="L360" s="100"/>
      <c r="M360" s="100"/>
      <c r="N360" s="100"/>
      <c r="O360" s="100"/>
      <c r="P360" s="100"/>
      <c r="Q360" s="100"/>
    </row>
    <row r="361" spans="1:17" ht="14.25" customHeight="1" outlineLevel="1" x14ac:dyDescent="0.2">
      <c r="A361" s="22" t="s">
        <v>440</v>
      </c>
      <c r="B361" s="22">
        <v>2</v>
      </c>
      <c r="C361" s="22">
        <v>2</v>
      </c>
      <c r="D361" s="23">
        <v>9356</v>
      </c>
      <c r="E361" s="23">
        <v>9356</v>
      </c>
      <c r="F361" s="23">
        <v>2000000</v>
      </c>
      <c r="G361" s="24">
        <v>12</v>
      </c>
      <c r="H361" s="100"/>
      <c r="I361" s="100"/>
      <c r="J361" s="100"/>
      <c r="K361" s="100"/>
      <c r="L361" s="100"/>
      <c r="M361" s="100"/>
      <c r="N361" s="100"/>
      <c r="O361" s="100"/>
      <c r="P361" s="100"/>
      <c r="Q361" s="100"/>
    </row>
    <row r="362" spans="1:17" ht="14.25" customHeight="1" outlineLevel="1" x14ac:dyDescent="0.2">
      <c r="A362" s="22" t="s">
        <v>440</v>
      </c>
      <c r="B362" s="22">
        <v>3</v>
      </c>
      <c r="C362" s="22">
        <v>2</v>
      </c>
      <c r="D362" s="23">
        <v>9524</v>
      </c>
      <c r="E362" s="23">
        <v>9524</v>
      </c>
      <c r="F362" s="23">
        <v>4000000</v>
      </c>
      <c r="G362" s="24">
        <v>18</v>
      </c>
      <c r="H362" s="100"/>
      <c r="I362" s="100"/>
      <c r="J362" s="100"/>
      <c r="K362" s="100"/>
      <c r="L362" s="100"/>
      <c r="M362" s="100"/>
      <c r="N362" s="100"/>
      <c r="O362" s="100"/>
      <c r="P362" s="100"/>
      <c r="Q362" s="100"/>
    </row>
    <row r="363" spans="1:17" ht="14.25" customHeight="1" outlineLevel="1" x14ac:dyDescent="0.2">
      <c r="A363" s="22" t="s">
        <v>440</v>
      </c>
      <c r="B363" s="22">
        <v>4</v>
      </c>
      <c r="C363" s="22">
        <v>2</v>
      </c>
      <c r="D363" s="23">
        <v>9692</v>
      </c>
      <c r="E363" s="23">
        <v>9692</v>
      </c>
      <c r="F363" s="23">
        <v>16000000</v>
      </c>
      <c r="G363" s="24">
        <v>24</v>
      </c>
      <c r="H363" s="100"/>
      <c r="I363" s="100"/>
      <c r="J363" s="100"/>
      <c r="K363" s="100"/>
      <c r="L363" s="100"/>
      <c r="M363" s="100"/>
      <c r="N363" s="100"/>
      <c r="O363" s="100"/>
      <c r="P363" s="100"/>
      <c r="Q363" s="100"/>
    </row>
    <row r="364" spans="1:17" ht="14.25" customHeight="1" outlineLevel="1" x14ac:dyDescent="0.2">
      <c r="A364" s="22" t="s">
        <v>440</v>
      </c>
      <c r="B364" s="22">
        <v>5</v>
      </c>
      <c r="C364" s="22">
        <v>2</v>
      </c>
      <c r="D364" s="23">
        <v>9860</v>
      </c>
      <c r="E364" s="23">
        <v>9860</v>
      </c>
      <c r="F364" s="23">
        <v>16000000</v>
      </c>
      <c r="G364" s="24">
        <v>24</v>
      </c>
      <c r="H364" s="100"/>
      <c r="I364" s="100"/>
      <c r="J364" s="100"/>
      <c r="K364" s="100"/>
      <c r="L364" s="100"/>
      <c r="M364" s="100"/>
      <c r="N364" s="100"/>
      <c r="O364" s="100"/>
      <c r="P364" s="100"/>
      <c r="Q364" s="100"/>
    </row>
    <row r="365" spans="1:17" ht="14.25" customHeight="1" outlineLevel="1" x14ac:dyDescent="0.2">
      <c r="A365" s="22" t="s">
        <v>440</v>
      </c>
      <c r="B365" s="22">
        <v>6</v>
      </c>
      <c r="C365" s="22">
        <v>2</v>
      </c>
      <c r="D365" s="23">
        <v>10028</v>
      </c>
      <c r="E365" s="23">
        <v>10028</v>
      </c>
      <c r="F365" s="23">
        <v>16000000</v>
      </c>
      <c r="G365" s="24">
        <v>24</v>
      </c>
      <c r="H365" s="100"/>
      <c r="I365" s="100"/>
      <c r="J365" s="100"/>
      <c r="K365" s="100"/>
      <c r="L365" s="100"/>
      <c r="M365" s="100"/>
      <c r="N365" s="100"/>
      <c r="O365" s="100"/>
      <c r="P365" s="100"/>
      <c r="Q365" s="100"/>
    </row>
    <row r="366" spans="1:17" ht="14.25" customHeight="1" outlineLevel="1" x14ac:dyDescent="0.2">
      <c r="A366" s="22" t="s">
        <v>440</v>
      </c>
      <c r="B366" s="22">
        <v>7</v>
      </c>
      <c r="C366" s="22">
        <v>2</v>
      </c>
      <c r="D366" s="23">
        <v>10196</v>
      </c>
      <c r="E366" s="23">
        <v>10196</v>
      </c>
      <c r="F366" s="23">
        <v>16000000</v>
      </c>
      <c r="G366" s="24">
        <v>24</v>
      </c>
      <c r="H366" s="100"/>
      <c r="I366" s="100"/>
      <c r="J366" s="100"/>
      <c r="K366" s="100"/>
      <c r="L366" s="100"/>
      <c r="M366" s="100"/>
      <c r="N366" s="100"/>
      <c r="O366" s="100"/>
      <c r="P366" s="100"/>
      <c r="Q366" s="100"/>
    </row>
    <row r="367" spans="1:17" ht="14.25" customHeight="1" outlineLevel="1" x14ac:dyDescent="0.2">
      <c r="A367" s="22" t="s">
        <v>440</v>
      </c>
      <c r="B367" s="22">
        <v>8</v>
      </c>
      <c r="C367" s="22">
        <v>2</v>
      </c>
      <c r="D367" s="23">
        <v>10364</v>
      </c>
      <c r="E367" s="23">
        <v>10364</v>
      </c>
      <c r="F367" s="23">
        <v>16000000</v>
      </c>
      <c r="G367" s="24">
        <v>24</v>
      </c>
      <c r="H367" s="100"/>
      <c r="I367" s="100"/>
      <c r="J367" s="100"/>
      <c r="K367" s="100"/>
      <c r="L367" s="100"/>
      <c r="M367" s="100"/>
      <c r="N367" s="100"/>
      <c r="O367" s="100"/>
      <c r="P367" s="100"/>
      <c r="Q367" s="100"/>
    </row>
    <row r="368" spans="1:17" ht="14.25" customHeight="1" outlineLevel="1" x14ac:dyDescent="0.2">
      <c r="A368" s="22" t="s">
        <v>440</v>
      </c>
      <c r="B368" s="22">
        <v>9</v>
      </c>
      <c r="C368" s="22">
        <v>2</v>
      </c>
      <c r="D368" s="23">
        <v>10532</v>
      </c>
      <c r="E368" s="23">
        <v>10532</v>
      </c>
      <c r="F368" s="23">
        <v>16000000</v>
      </c>
      <c r="G368" s="24">
        <v>24</v>
      </c>
      <c r="H368" s="100"/>
      <c r="I368" s="100"/>
      <c r="J368" s="100"/>
      <c r="K368" s="100"/>
      <c r="L368" s="100"/>
      <c r="M368" s="100"/>
      <c r="N368" s="100"/>
      <c r="O368" s="100"/>
      <c r="P368" s="100"/>
      <c r="Q368" s="100"/>
    </row>
    <row r="369" spans="1:17" ht="14.25" customHeight="1" outlineLevel="1" x14ac:dyDescent="0.2">
      <c r="A369" s="22" t="s">
        <v>440</v>
      </c>
      <c r="B369" s="22">
        <v>10</v>
      </c>
      <c r="C369" s="22">
        <v>2</v>
      </c>
      <c r="D369" s="23">
        <v>10700</v>
      </c>
      <c r="E369" s="23">
        <v>10700</v>
      </c>
      <c r="F369" s="23">
        <v>16000000</v>
      </c>
      <c r="G369" s="24">
        <v>24</v>
      </c>
      <c r="H369" s="100"/>
      <c r="I369" s="100"/>
      <c r="J369" s="100"/>
      <c r="K369" s="100"/>
      <c r="L369" s="100"/>
      <c r="M369" s="100"/>
      <c r="N369" s="100"/>
      <c r="O369" s="100"/>
      <c r="P369" s="100"/>
      <c r="Q369" s="100"/>
    </row>
    <row r="370" spans="1:17" ht="14.25" customHeight="1" outlineLevel="1" x14ac:dyDescent="0.2">
      <c r="A370" s="22" t="s">
        <v>440</v>
      </c>
      <c r="B370" s="22">
        <v>11</v>
      </c>
      <c r="C370" s="22">
        <v>2</v>
      </c>
      <c r="D370" s="23">
        <v>10868</v>
      </c>
      <c r="E370" s="23">
        <v>10868</v>
      </c>
      <c r="F370" s="23">
        <v>16000000</v>
      </c>
      <c r="G370" s="24">
        <v>24</v>
      </c>
      <c r="H370" s="100"/>
      <c r="I370" s="100"/>
      <c r="J370" s="100"/>
      <c r="K370" s="100"/>
      <c r="L370" s="100"/>
      <c r="M370" s="100"/>
      <c r="N370" s="100"/>
      <c r="O370" s="100"/>
      <c r="P370" s="100"/>
      <c r="Q370" s="100"/>
    </row>
    <row r="371" spans="1:17" ht="14.25" customHeight="1" outlineLevel="1" x14ac:dyDescent="0.2">
      <c r="A371" s="22" t="s">
        <v>440</v>
      </c>
      <c r="B371" s="22">
        <v>12</v>
      </c>
      <c r="C371" s="22">
        <v>2</v>
      </c>
      <c r="D371" s="23">
        <v>11036</v>
      </c>
      <c r="E371" s="23">
        <v>11036</v>
      </c>
      <c r="F371" s="23">
        <v>0</v>
      </c>
      <c r="G371" s="24">
        <v>0</v>
      </c>
      <c r="H371" s="100"/>
      <c r="I371" s="100"/>
      <c r="J371" s="100"/>
      <c r="K371" s="100"/>
      <c r="L371" s="100"/>
      <c r="M371" s="100"/>
      <c r="N371" s="100"/>
      <c r="O371" s="100"/>
      <c r="P371" s="100"/>
      <c r="Q371" s="100"/>
    </row>
    <row r="372" spans="1:17" ht="14.25" customHeight="1" outlineLevel="1" collapsed="1" x14ac:dyDescent="0.2">
      <c r="A372" s="25" t="s">
        <v>440</v>
      </c>
      <c r="B372" s="25">
        <v>1</v>
      </c>
      <c r="C372" s="25">
        <v>3</v>
      </c>
      <c r="D372" s="26">
        <v>11587.8</v>
      </c>
      <c r="E372" s="26">
        <v>11587.8</v>
      </c>
      <c r="F372" s="26">
        <v>0</v>
      </c>
      <c r="G372" s="27">
        <v>0</v>
      </c>
      <c r="H372" s="100"/>
      <c r="I372" s="100"/>
      <c r="J372" s="100"/>
      <c r="K372" s="100"/>
      <c r="L372" s="100"/>
      <c r="M372" s="100"/>
      <c r="N372" s="100"/>
      <c r="O372" s="100"/>
      <c r="P372" s="100"/>
      <c r="Q372" s="100"/>
    </row>
    <row r="373" spans="1:17" ht="14.25" customHeight="1" x14ac:dyDescent="0.2">
      <c r="A373" s="19" t="s">
        <v>426</v>
      </c>
      <c r="B373" s="19">
        <v>1</v>
      </c>
      <c r="C373" s="19">
        <v>1</v>
      </c>
      <c r="D373" s="20">
        <v>297</v>
      </c>
      <c r="E373" s="20">
        <v>297</v>
      </c>
      <c r="F373" s="20">
        <v>100000</v>
      </c>
      <c r="G373" s="21">
        <v>1.5</v>
      </c>
      <c r="H373" s="100"/>
      <c r="I373" s="100"/>
      <c r="J373" s="100"/>
      <c r="K373" s="100"/>
      <c r="L373" s="100"/>
      <c r="M373" s="100"/>
      <c r="N373" s="100"/>
      <c r="O373" s="100"/>
      <c r="P373" s="100"/>
      <c r="Q373" s="100"/>
    </row>
    <row r="374" spans="1:17" ht="14.25" customHeight="1" outlineLevel="1" x14ac:dyDescent="0.2">
      <c r="A374" s="19" t="s">
        <v>426</v>
      </c>
      <c r="B374" s="19">
        <v>2</v>
      </c>
      <c r="C374" s="19">
        <v>1</v>
      </c>
      <c r="D374" s="20">
        <v>330</v>
      </c>
      <c r="E374" s="20">
        <v>330</v>
      </c>
      <c r="F374" s="20">
        <v>200000</v>
      </c>
      <c r="G374" s="21">
        <v>2.5</v>
      </c>
      <c r="H374" s="100"/>
      <c r="I374" s="100"/>
      <c r="J374" s="100"/>
      <c r="K374" s="100"/>
      <c r="L374" s="100"/>
      <c r="M374" s="100"/>
      <c r="N374" s="100"/>
      <c r="O374" s="100"/>
      <c r="P374" s="100"/>
      <c r="Q374" s="100"/>
    </row>
    <row r="375" spans="1:17" ht="14.25" customHeight="1" outlineLevel="1" x14ac:dyDescent="0.2">
      <c r="A375" s="19" t="s">
        <v>426</v>
      </c>
      <c r="B375" s="19">
        <v>3</v>
      </c>
      <c r="C375" s="19">
        <v>1</v>
      </c>
      <c r="D375" s="20">
        <v>363</v>
      </c>
      <c r="E375" s="20">
        <v>363</v>
      </c>
      <c r="F375" s="20">
        <v>400000</v>
      </c>
      <c r="G375" s="21">
        <v>6</v>
      </c>
      <c r="H375" s="100"/>
      <c r="I375" s="100"/>
      <c r="J375" s="100"/>
      <c r="K375" s="100"/>
      <c r="L375" s="100"/>
      <c r="M375" s="100"/>
      <c r="N375" s="100"/>
      <c r="O375" s="100"/>
      <c r="P375" s="100"/>
      <c r="Q375" s="100"/>
    </row>
    <row r="376" spans="1:17" ht="14.25" customHeight="1" outlineLevel="1" x14ac:dyDescent="0.2">
      <c r="A376" s="19" t="s">
        <v>426</v>
      </c>
      <c r="B376" s="19">
        <v>4</v>
      </c>
      <c r="C376" s="19">
        <v>1</v>
      </c>
      <c r="D376" s="20">
        <v>413</v>
      </c>
      <c r="E376" s="20">
        <v>413</v>
      </c>
      <c r="F376" s="20">
        <v>2000000</v>
      </c>
      <c r="G376" s="21">
        <v>12</v>
      </c>
      <c r="H376" s="100"/>
      <c r="I376" s="100"/>
      <c r="J376" s="100"/>
      <c r="K376" s="100"/>
      <c r="L376" s="100"/>
      <c r="M376" s="100"/>
      <c r="N376" s="100"/>
      <c r="O376" s="100"/>
      <c r="P376" s="100"/>
      <c r="Q376" s="100"/>
    </row>
    <row r="377" spans="1:17" ht="14.25" customHeight="1" outlineLevel="1" x14ac:dyDescent="0.2">
      <c r="A377" s="19" t="s">
        <v>426</v>
      </c>
      <c r="B377" s="19">
        <v>5</v>
      </c>
      <c r="C377" s="19">
        <v>1</v>
      </c>
      <c r="D377" s="20">
        <v>446</v>
      </c>
      <c r="E377" s="20">
        <v>446</v>
      </c>
      <c r="F377" s="20">
        <v>3000000</v>
      </c>
      <c r="G377" s="21">
        <v>20</v>
      </c>
      <c r="H377" s="100"/>
      <c r="I377" s="100"/>
      <c r="J377" s="100"/>
      <c r="K377" s="100"/>
      <c r="L377" s="100"/>
      <c r="M377" s="100"/>
      <c r="N377" s="100"/>
      <c r="O377" s="100"/>
      <c r="P377" s="100"/>
      <c r="Q377" s="100"/>
    </row>
    <row r="378" spans="1:17" ht="14.25" customHeight="1" outlineLevel="1" x14ac:dyDescent="0.2">
      <c r="A378" s="19" t="s">
        <v>426</v>
      </c>
      <c r="B378" s="19">
        <v>6</v>
      </c>
      <c r="C378" s="19">
        <v>1</v>
      </c>
      <c r="D378" s="20">
        <v>495</v>
      </c>
      <c r="E378" s="20">
        <v>495</v>
      </c>
      <c r="F378" s="20">
        <v>4000000</v>
      </c>
      <c r="G378" s="21">
        <v>36</v>
      </c>
      <c r="H378" s="100"/>
      <c r="I378" s="100"/>
      <c r="J378" s="100"/>
      <c r="K378" s="100"/>
      <c r="L378" s="100"/>
      <c r="M378" s="100"/>
      <c r="N378" s="100"/>
      <c r="O378" s="100"/>
      <c r="P378" s="100"/>
      <c r="Q378" s="100"/>
    </row>
    <row r="379" spans="1:17" ht="14.25" customHeight="1" outlineLevel="1" x14ac:dyDescent="0.2">
      <c r="A379" s="19" t="s">
        <v>426</v>
      </c>
      <c r="B379" s="19">
        <v>7</v>
      </c>
      <c r="C379" s="19">
        <v>1</v>
      </c>
      <c r="D379" s="20">
        <v>545</v>
      </c>
      <c r="E379" s="20">
        <v>545</v>
      </c>
      <c r="F379" s="20">
        <v>8000000</v>
      </c>
      <c r="G379" s="21">
        <v>60</v>
      </c>
      <c r="H379" s="100"/>
      <c r="I379" s="100"/>
      <c r="J379" s="100"/>
      <c r="K379" s="100"/>
      <c r="L379" s="100"/>
      <c r="M379" s="100"/>
      <c r="N379" s="100"/>
      <c r="O379" s="100"/>
      <c r="P379" s="100"/>
      <c r="Q379" s="100"/>
    </row>
    <row r="380" spans="1:17" ht="14.25" customHeight="1" outlineLevel="1" x14ac:dyDescent="0.2">
      <c r="A380" s="19" t="s">
        <v>426</v>
      </c>
      <c r="B380" s="19">
        <v>8</v>
      </c>
      <c r="C380" s="19">
        <v>1</v>
      </c>
      <c r="D380" s="20">
        <v>611</v>
      </c>
      <c r="E380" s="20">
        <v>611</v>
      </c>
      <c r="F380" s="20">
        <v>13000000</v>
      </c>
      <c r="G380" s="21">
        <v>72</v>
      </c>
      <c r="H380" s="100"/>
      <c r="I380" s="100"/>
      <c r="J380" s="100"/>
      <c r="K380" s="100"/>
      <c r="L380" s="100"/>
      <c r="M380" s="100"/>
      <c r="N380" s="100"/>
      <c r="O380" s="100"/>
      <c r="P380" s="100"/>
      <c r="Q380" s="100"/>
    </row>
    <row r="381" spans="1:17" ht="14.25" customHeight="1" outlineLevel="1" x14ac:dyDescent="0.2">
      <c r="A381" s="19" t="s">
        <v>426</v>
      </c>
      <c r="B381" s="19">
        <v>9</v>
      </c>
      <c r="C381" s="19">
        <v>1</v>
      </c>
      <c r="D381" s="20">
        <v>644</v>
      </c>
      <c r="E381" s="20">
        <v>644</v>
      </c>
      <c r="F381" s="20">
        <v>25000000</v>
      </c>
      <c r="G381" s="21">
        <v>80</v>
      </c>
      <c r="H381" s="100"/>
      <c r="I381" s="100"/>
      <c r="J381" s="100"/>
      <c r="K381" s="100"/>
      <c r="L381" s="100"/>
      <c r="M381" s="100"/>
      <c r="N381" s="100"/>
      <c r="O381" s="100"/>
      <c r="P381" s="100"/>
      <c r="Q381" s="100"/>
    </row>
    <row r="382" spans="1:17" ht="14.25" customHeight="1" outlineLevel="1" x14ac:dyDescent="0.2">
      <c r="A382" s="19" t="s">
        <v>426</v>
      </c>
      <c r="B382" s="19">
        <v>10</v>
      </c>
      <c r="C382" s="19">
        <v>1</v>
      </c>
      <c r="D382" s="20">
        <v>726</v>
      </c>
      <c r="E382" s="20">
        <v>726</v>
      </c>
      <c r="F382" s="20">
        <v>35000000</v>
      </c>
      <c r="G382" s="21">
        <v>90</v>
      </c>
      <c r="H382" s="100"/>
      <c r="I382" s="100"/>
      <c r="J382" s="100"/>
      <c r="K382" s="100"/>
      <c r="L382" s="100"/>
      <c r="M382" s="100"/>
      <c r="N382" s="100"/>
      <c r="O382" s="100"/>
      <c r="P382" s="100"/>
      <c r="Q382" s="100"/>
    </row>
    <row r="383" spans="1:17" ht="14.25" customHeight="1" outlineLevel="1" x14ac:dyDescent="0.2">
      <c r="A383" s="19" t="s">
        <v>426</v>
      </c>
      <c r="B383" s="19">
        <v>11</v>
      </c>
      <c r="C383" s="19">
        <v>1</v>
      </c>
      <c r="D383" s="20">
        <v>792</v>
      </c>
      <c r="E383" s="20">
        <v>792</v>
      </c>
      <c r="F383" s="20">
        <v>45000000</v>
      </c>
      <c r="G383" s="21">
        <v>96</v>
      </c>
      <c r="H383" s="100"/>
      <c r="I383" s="100"/>
      <c r="J383" s="100"/>
      <c r="K383" s="100"/>
      <c r="L383" s="100"/>
      <c r="M383" s="100"/>
      <c r="N383" s="100"/>
      <c r="O383" s="100"/>
      <c r="P383" s="100"/>
      <c r="Q383" s="100"/>
    </row>
    <row r="384" spans="1:17" ht="14.25" customHeight="1" outlineLevel="1" x14ac:dyDescent="0.2">
      <c r="A384" s="19" t="s">
        <v>426</v>
      </c>
      <c r="B384" s="19">
        <v>12</v>
      </c>
      <c r="C384" s="19">
        <v>1</v>
      </c>
      <c r="D384" s="20">
        <v>867</v>
      </c>
      <c r="E384" s="20">
        <v>867</v>
      </c>
      <c r="F384" s="20">
        <v>0</v>
      </c>
      <c r="G384" s="21">
        <v>0</v>
      </c>
      <c r="H384" s="100"/>
      <c r="I384" s="100"/>
      <c r="J384" s="100"/>
      <c r="K384" s="100"/>
      <c r="L384" s="100"/>
      <c r="M384" s="100"/>
      <c r="N384" s="100"/>
      <c r="O384" s="100"/>
      <c r="P384" s="100"/>
      <c r="Q384" s="100"/>
    </row>
    <row r="385" spans="1:17" ht="14.25" customHeight="1" outlineLevel="1" x14ac:dyDescent="0.2">
      <c r="A385" s="22" t="s">
        <v>426</v>
      </c>
      <c r="B385" s="22">
        <v>1</v>
      </c>
      <c r="C385" s="22">
        <v>2</v>
      </c>
      <c r="D385" s="23">
        <v>867</v>
      </c>
      <c r="E385" s="23">
        <v>867</v>
      </c>
      <c r="F385" s="23">
        <v>1000000</v>
      </c>
      <c r="G385" s="24">
        <v>6</v>
      </c>
      <c r="H385" s="100"/>
      <c r="I385" s="100"/>
      <c r="J385" s="100"/>
      <c r="K385" s="100"/>
      <c r="L385" s="100"/>
      <c r="M385" s="100"/>
      <c r="N385" s="100"/>
      <c r="O385" s="100"/>
      <c r="P385" s="100"/>
      <c r="Q385" s="100"/>
    </row>
    <row r="386" spans="1:17" ht="14.25" customHeight="1" outlineLevel="1" x14ac:dyDescent="0.2">
      <c r="A386" s="22" t="s">
        <v>426</v>
      </c>
      <c r="B386" s="22">
        <v>2</v>
      </c>
      <c r="C386" s="22">
        <v>2</v>
      </c>
      <c r="D386" s="23">
        <v>880</v>
      </c>
      <c r="E386" s="23">
        <v>880</v>
      </c>
      <c r="F386" s="23">
        <v>2000000</v>
      </c>
      <c r="G386" s="24">
        <v>12</v>
      </c>
      <c r="H386" s="100"/>
      <c r="I386" s="100"/>
      <c r="J386" s="100"/>
      <c r="K386" s="100"/>
      <c r="L386" s="100"/>
      <c r="M386" s="100"/>
      <c r="N386" s="100"/>
      <c r="O386" s="100"/>
      <c r="P386" s="100"/>
      <c r="Q386" s="100"/>
    </row>
    <row r="387" spans="1:17" ht="14.25" customHeight="1" outlineLevel="1" x14ac:dyDescent="0.2">
      <c r="A387" s="22" t="s">
        <v>426</v>
      </c>
      <c r="B387" s="22">
        <v>3</v>
      </c>
      <c r="C387" s="22">
        <v>2</v>
      </c>
      <c r="D387" s="23">
        <v>894</v>
      </c>
      <c r="E387" s="23">
        <v>894</v>
      </c>
      <c r="F387" s="23">
        <v>4000000</v>
      </c>
      <c r="G387" s="24">
        <v>18</v>
      </c>
      <c r="H387" s="100"/>
      <c r="I387" s="100"/>
      <c r="J387" s="100"/>
      <c r="K387" s="100"/>
      <c r="L387" s="100"/>
      <c r="M387" s="100"/>
      <c r="N387" s="100"/>
      <c r="O387" s="100"/>
      <c r="P387" s="100"/>
      <c r="Q387" s="100"/>
    </row>
    <row r="388" spans="1:17" ht="14.25" customHeight="1" outlineLevel="1" x14ac:dyDescent="0.2">
      <c r="A388" s="22" t="s">
        <v>426</v>
      </c>
      <c r="B388" s="22">
        <v>4</v>
      </c>
      <c r="C388" s="22">
        <v>2</v>
      </c>
      <c r="D388" s="23">
        <v>908</v>
      </c>
      <c r="E388" s="23">
        <v>908</v>
      </c>
      <c r="F388" s="23">
        <v>16000000</v>
      </c>
      <c r="G388" s="24">
        <v>24</v>
      </c>
      <c r="H388" s="100"/>
      <c r="I388" s="100"/>
      <c r="J388" s="100"/>
      <c r="K388" s="100"/>
      <c r="L388" s="100"/>
      <c r="M388" s="100"/>
      <c r="N388" s="100"/>
      <c r="O388" s="100"/>
      <c r="P388" s="100"/>
      <c r="Q388" s="100"/>
    </row>
    <row r="389" spans="1:17" ht="14.25" customHeight="1" outlineLevel="1" x14ac:dyDescent="0.2">
      <c r="A389" s="22" t="s">
        <v>426</v>
      </c>
      <c r="B389" s="22">
        <v>5</v>
      </c>
      <c r="C389" s="22">
        <v>2</v>
      </c>
      <c r="D389" s="23">
        <v>922</v>
      </c>
      <c r="E389" s="23">
        <v>922</v>
      </c>
      <c r="F389" s="23">
        <v>16000000</v>
      </c>
      <c r="G389" s="24">
        <v>24</v>
      </c>
      <c r="H389" s="100"/>
      <c r="I389" s="100"/>
      <c r="J389" s="100"/>
      <c r="K389" s="100"/>
      <c r="L389" s="100"/>
      <c r="M389" s="100"/>
      <c r="N389" s="100"/>
      <c r="O389" s="100"/>
      <c r="P389" s="100"/>
      <c r="Q389" s="100"/>
    </row>
    <row r="390" spans="1:17" ht="14.25" customHeight="1" outlineLevel="1" x14ac:dyDescent="0.2">
      <c r="A390" s="22" t="s">
        <v>426</v>
      </c>
      <c r="B390" s="22">
        <v>6</v>
      </c>
      <c r="C390" s="22">
        <v>2</v>
      </c>
      <c r="D390" s="23">
        <v>935</v>
      </c>
      <c r="E390" s="23">
        <v>935</v>
      </c>
      <c r="F390" s="23">
        <v>16000000</v>
      </c>
      <c r="G390" s="24">
        <v>24</v>
      </c>
      <c r="H390" s="100"/>
      <c r="I390" s="100"/>
      <c r="J390" s="100"/>
      <c r="K390" s="100"/>
      <c r="L390" s="100"/>
      <c r="M390" s="100"/>
      <c r="N390" s="100"/>
      <c r="O390" s="100"/>
      <c r="P390" s="100"/>
      <c r="Q390" s="100"/>
    </row>
    <row r="391" spans="1:17" ht="14.25" customHeight="1" outlineLevel="1" x14ac:dyDescent="0.2">
      <c r="A391" s="22" t="s">
        <v>426</v>
      </c>
      <c r="B391" s="22">
        <v>7</v>
      </c>
      <c r="C391" s="22">
        <v>2</v>
      </c>
      <c r="D391" s="23">
        <v>949</v>
      </c>
      <c r="E391" s="23">
        <v>949</v>
      </c>
      <c r="F391" s="23">
        <v>16000000</v>
      </c>
      <c r="G391" s="24">
        <v>24</v>
      </c>
      <c r="H391" s="100"/>
      <c r="I391" s="100"/>
      <c r="J391" s="100"/>
      <c r="K391" s="100"/>
      <c r="L391" s="100"/>
      <c r="M391" s="100"/>
      <c r="N391" s="100"/>
      <c r="O391" s="100"/>
      <c r="P391" s="100"/>
      <c r="Q391" s="100"/>
    </row>
    <row r="392" spans="1:17" ht="14.25" customHeight="1" outlineLevel="1" x14ac:dyDescent="0.2">
      <c r="A392" s="22" t="s">
        <v>426</v>
      </c>
      <c r="B392" s="22">
        <v>8</v>
      </c>
      <c r="C392" s="22">
        <v>2</v>
      </c>
      <c r="D392" s="23">
        <v>963</v>
      </c>
      <c r="E392" s="23">
        <v>963</v>
      </c>
      <c r="F392" s="23">
        <v>16000000</v>
      </c>
      <c r="G392" s="24">
        <v>24</v>
      </c>
      <c r="H392" s="100"/>
      <c r="I392" s="100"/>
      <c r="J392" s="100"/>
      <c r="K392" s="100"/>
      <c r="L392" s="100"/>
      <c r="M392" s="100"/>
      <c r="N392" s="100"/>
      <c r="O392" s="100"/>
      <c r="P392" s="100"/>
      <c r="Q392" s="100"/>
    </row>
    <row r="393" spans="1:17" ht="14.25" customHeight="1" outlineLevel="1" collapsed="1" x14ac:dyDescent="0.2">
      <c r="A393" s="22" t="s">
        <v>426</v>
      </c>
      <c r="B393" s="22">
        <v>9</v>
      </c>
      <c r="C393" s="22">
        <v>2</v>
      </c>
      <c r="D393" s="23">
        <v>977</v>
      </c>
      <c r="E393" s="23">
        <v>977</v>
      </c>
      <c r="F393" s="23">
        <v>16000000</v>
      </c>
      <c r="G393" s="24">
        <v>24</v>
      </c>
      <c r="H393" s="100"/>
      <c r="I393" s="100"/>
      <c r="J393" s="100"/>
      <c r="K393" s="100"/>
      <c r="L393" s="100"/>
      <c r="M393" s="100"/>
      <c r="N393" s="100"/>
      <c r="O393" s="100"/>
      <c r="P393" s="100"/>
      <c r="Q393" s="100"/>
    </row>
    <row r="394" spans="1:17" ht="14.25" customHeight="1" outlineLevel="1" x14ac:dyDescent="0.2">
      <c r="A394" s="22" t="s">
        <v>426</v>
      </c>
      <c r="B394" s="22">
        <v>10</v>
      </c>
      <c r="C394" s="22">
        <v>2</v>
      </c>
      <c r="D394" s="23">
        <v>997</v>
      </c>
      <c r="E394" s="23">
        <v>997</v>
      </c>
      <c r="F394" s="23">
        <v>16000000</v>
      </c>
      <c r="G394" s="24">
        <v>24</v>
      </c>
      <c r="H394" s="100"/>
      <c r="I394" s="100"/>
      <c r="J394" s="100"/>
      <c r="K394" s="100"/>
      <c r="L394" s="100"/>
      <c r="M394" s="100"/>
      <c r="N394" s="100"/>
      <c r="O394" s="100"/>
      <c r="P394" s="100"/>
      <c r="Q394" s="100"/>
    </row>
    <row r="395" spans="1:17" ht="14.25" customHeight="1" outlineLevel="1" x14ac:dyDescent="0.2">
      <c r="A395" s="22" t="s">
        <v>426</v>
      </c>
      <c r="B395" s="22">
        <v>11</v>
      </c>
      <c r="C395" s="22">
        <v>2</v>
      </c>
      <c r="D395" s="23">
        <v>1018</v>
      </c>
      <c r="E395" s="23">
        <v>1018</v>
      </c>
      <c r="F395" s="23">
        <v>16000000</v>
      </c>
      <c r="G395" s="24">
        <v>24</v>
      </c>
      <c r="H395" s="100"/>
      <c r="I395" s="100"/>
      <c r="J395" s="100"/>
      <c r="K395" s="100"/>
      <c r="L395" s="100"/>
      <c r="M395" s="100"/>
      <c r="N395" s="100"/>
      <c r="O395" s="100"/>
      <c r="P395" s="100"/>
      <c r="Q395" s="100"/>
    </row>
    <row r="396" spans="1:17" ht="14.25" customHeight="1" outlineLevel="1" x14ac:dyDescent="0.2">
      <c r="A396" s="22" t="s">
        <v>426</v>
      </c>
      <c r="B396" s="22">
        <v>12</v>
      </c>
      <c r="C396" s="22">
        <v>2</v>
      </c>
      <c r="D396" s="23">
        <v>1038</v>
      </c>
      <c r="E396" s="23">
        <v>1038</v>
      </c>
      <c r="F396" s="23">
        <v>0</v>
      </c>
      <c r="G396" s="24">
        <v>0</v>
      </c>
      <c r="H396" s="100"/>
      <c r="I396" s="100"/>
      <c r="J396" s="100"/>
      <c r="K396" s="100"/>
      <c r="L396" s="100"/>
      <c r="M396" s="100"/>
      <c r="N396" s="100"/>
      <c r="O396" s="100"/>
      <c r="P396" s="100"/>
      <c r="Q396" s="100"/>
    </row>
    <row r="397" spans="1:17" ht="14.25" customHeight="1" outlineLevel="1" x14ac:dyDescent="0.2">
      <c r="A397" s="25" t="s">
        <v>426</v>
      </c>
      <c r="B397" s="25">
        <v>1</v>
      </c>
      <c r="C397" s="25">
        <v>3</v>
      </c>
      <c r="D397" s="26">
        <v>1089.9000000000001</v>
      </c>
      <c r="E397" s="26">
        <v>1089.9000000000001</v>
      </c>
      <c r="F397" s="26">
        <v>0</v>
      </c>
      <c r="G397" s="27">
        <v>0</v>
      </c>
      <c r="H397" s="100"/>
      <c r="I397" s="100"/>
      <c r="J397" s="100"/>
      <c r="K397" s="100"/>
      <c r="L397" s="100"/>
      <c r="M397" s="100"/>
      <c r="N397" s="100"/>
      <c r="O397" s="100"/>
      <c r="P397" s="100"/>
      <c r="Q397" s="100"/>
    </row>
    <row r="398" spans="1:17" ht="14.25" customHeight="1" x14ac:dyDescent="0.2">
      <c r="A398" s="19" t="s">
        <v>447</v>
      </c>
      <c r="B398" s="19">
        <v>1</v>
      </c>
      <c r="C398" s="19">
        <v>1</v>
      </c>
      <c r="D398" s="20">
        <v>1670</v>
      </c>
      <c r="E398" s="20">
        <v>1670</v>
      </c>
      <c r="F398" s="20">
        <v>20000</v>
      </c>
      <c r="G398" s="21">
        <v>0.16666666666666671</v>
      </c>
      <c r="H398" s="100"/>
      <c r="I398" s="100"/>
      <c r="J398" s="100"/>
      <c r="K398" s="100"/>
      <c r="L398" s="100"/>
      <c r="M398" s="100"/>
      <c r="N398" s="100"/>
      <c r="O398" s="100"/>
      <c r="P398" s="100"/>
      <c r="Q398" s="100"/>
    </row>
    <row r="399" spans="1:17" ht="14.25" customHeight="1" outlineLevel="1" x14ac:dyDescent="0.2">
      <c r="A399" s="19" t="s">
        <v>447</v>
      </c>
      <c r="B399" s="19">
        <v>2</v>
      </c>
      <c r="C399" s="19">
        <v>1</v>
      </c>
      <c r="D399" s="20">
        <v>1830</v>
      </c>
      <c r="E399" s="20">
        <v>1830</v>
      </c>
      <c r="F399" s="20">
        <v>40000</v>
      </c>
      <c r="G399" s="21">
        <v>1</v>
      </c>
      <c r="H399" s="100"/>
      <c r="I399" s="100"/>
      <c r="J399" s="100"/>
      <c r="K399" s="100"/>
      <c r="L399" s="100"/>
      <c r="M399" s="100"/>
      <c r="N399" s="100"/>
      <c r="O399" s="100"/>
      <c r="P399" s="100"/>
      <c r="Q399" s="100"/>
    </row>
    <row r="400" spans="1:17" ht="14.25" customHeight="1" outlineLevel="1" x14ac:dyDescent="0.2">
      <c r="A400" s="19" t="s">
        <v>447</v>
      </c>
      <c r="B400" s="19">
        <v>3</v>
      </c>
      <c r="C400" s="19">
        <v>1</v>
      </c>
      <c r="D400" s="20">
        <v>2010</v>
      </c>
      <c r="E400" s="20">
        <v>2010</v>
      </c>
      <c r="F400" s="20">
        <v>80000</v>
      </c>
      <c r="G400" s="21">
        <v>2</v>
      </c>
      <c r="H400" s="100"/>
      <c r="I400" s="100"/>
      <c r="J400" s="100"/>
      <c r="K400" s="100"/>
      <c r="L400" s="100"/>
      <c r="M400" s="100"/>
      <c r="N400" s="100"/>
      <c r="O400" s="100"/>
      <c r="P400" s="100"/>
      <c r="Q400" s="100"/>
    </row>
    <row r="401" spans="1:17" ht="14.25" customHeight="1" outlineLevel="1" x14ac:dyDescent="0.2">
      <c r="A401" s="19" t="s">
        <v>447</v>
      </c>
      <c r="B401" s="19">
        <v>4</v>
      </c>
      <c r="C401" s="19">
        <v>1</v>
      </c>
      <c r="D401" s="20">
        <v>2210</v>
      </c>
      <c r="E401" s="20">
        <v>2210</v>
      </c>
      <c r="F401" s="20">
        <v>400000</v>
      </c>
      <c r="G401" s="21">
        <v>8</v>
      </c>
      <c r="H401" s="100"/>
      <c r="I401" s="100"/>
      <c r="J401" s="100"/>
      <c r="K401" s="100"/>
      <c r="L401" s="100"/>
      <c r="M401" s="100"/>
      <c r="N401" s="100"/>
      <c r="O401" s="100"/>
      <c r="P401" s="100"/>
      <c r="Q401" s="100"/>
    </row>
    <row r="402" spans="1:17" ht="14.25" customHeight="1" outlineLevel="1" x14ac:dyDescent="0.2">
      <c r="A402" s="19" t="s">
        <v>447</v>
      </c>
      <c r="B402" s="19">
        <v>5</v>
      </c>
      <c r="C402" s="19">
        <v>1</v>
      </c>
      <c r="D402" s="20">
        <v>2420</v>
      </c>
      <c r="E402" s="20">
        <v>2420</v>
      </c>
      <c r="F402" s="20">
        <v>800000</v>
      </c>
      <c r="G402" s="21">
        <v>12</v>
      </c>
      <c r="H402" s="100"/>
      <c r="I402" s="100"/>
      <c r="J402" s="100"/>
      <c r="K402" s="100"/>
      <c r="L402" s="100"/>
      <c r="M402" s="100"/>
      <c r="N402" s="100"/>
      <c r="O402" s="100"/>
      <c r="P402" s="100"/>
      <c r="Q402" s="100"/>
    </row>
    <row r="403" spans="1:17" ht="14.25" customHeight="1" outlineLevel="1" x14ac:dyDescent="0.2">
      <c r="A403" s="19" t="s">
        <v>447</v>
      </c>
      <c r="B403" s="19">
        <v>6</v>
      </c>
      <c r="C403" s="19">
        <v>1</v>
      </c>
      <c r="D403" s="20">
        <v>2670</v>
      </c>
      <c r="E403" s="20">
        <v>2670</v>
      </c>
      <c r="F403" s="20">
        <v>1600000</v>
      </c>
      <c r="G403" s="21">
        <v>24</v>
      </c>
      <c r="H403" s="100"/>
      <c r="I403" s="100"/>
      <c r="J403" s="100"/>
      <c r="K403" s="100"/>
      <c r="L403" s="100"/>
      <c r="M403" s="100"/>
      <c r="N403" s="100"/>
      <c r="O403" s="100"/>
      <c r="P403" s="100"/>
      <c r="Q403" s="100"/>
    </row>
    <row r="404" spans="1:17" ht="14.25" customHeight="1" outlineLevel="1" x14ac:dyDescent="0.2">
      <c r="A404" s="19" t="s">
        <v>447</v>
      </c>
      <c r="B404" s="19">
        <v>7</v>
      </c>
      <c r="C404" s="19">
        <v>1</v>
      </c>
      <c r="D404" s="20">
        <v>2930</v>
      </c>
      <c r="E404" s="20">
        <v>2930</v>
      </c>
      <c r="F404" s="20">
        <v>3000000</v>
      </c>
      <c r="G404" s="21">
        <v>32</v>
      </c>
      <c r="H404" s="100"/>
      <c r="I404" s="100"/>
      <c r="J404" s="100"/>
      <c r="K404" s="100"/>
      <c r="L404" s="100"/>
      <c r="M404" s="100"/>
      <c r="N404" s="100"/>
      <c r="O404" s="100"/>
      <c r="P404" s="100"/>
      <c r="Q404" s="100"/>
    </row>
    <row r="405" spans="1:17" ht="14.25" customHeight="1" outlineLevel="1" x14ac:dyDescent="0.2">
      <c r="A405" s="19" t="s">
        <v>447</v>
      </c>
      <c r="B405" s="19">
        <v>8</v>
      </c>
      <c r="C405" s="19">
        <v>1</v>
      </c>
      <c r="D405" s="20">
        <v>3210</v>
      </c>
      <c r="E405" s="20">
        <v>3210</v>
      </c>
      <c r="F405" s="20">
        <v>6000000</v>
      </c>
      <c r="G405" s="21">
        <v>40</v>
      </c>
      <c r="H405" s="100"/>
      <c r="I405" s="100"/>
      <c r="J405" s="100"/>
      <c r="K405" s="100"/>
      <c r="L405" s="100"/>
      <c r="M405" s="100"/>
      <c r="N405" s="100"/>
      <c r="O405" s="100"/>
      <c r="P405" s="100"/>
      <c r="Q405" s="100"/>
    </row>
    <row r="406" spans="1:17" ht="14.25" customHeight="1" outlineLevel="1" x14ac:dyDescent="0.2">
      <c r="A406" s="19" t="s">
        <v>447</v>
      </c>
      <c r="B406" s="19">
        <v>9</v>
      </c>
      <c r="C406" s="19">
        <v>1</v>
      </c>
      <c r="D406" s="20">
        <v>3530</v>
      </c>
      <c r="E406" s="20">
        <v>3530</v>
      </c>
      <c r="F406" s="20">
        <v>10000000</v>
      </c>
      <c r="G406" s="21">
        <v>44</v>
      </c>
      <c r="H406" s="100"/>
      <c r="I406" s="100"/>
      <c r="J406" s="100"/>
      <c r="K406" s="100"/>
      <c r="L406" s="100"/>
      <c r="M406" s="100"/>
      <c r="N406" s="100"/>
      <c r="O406" s="100"/>
      <c r="P406" s="100"/>
      <c r="Q406" s="100"/>
    </row>
    <row r="407" spans="1:17" ht="14.25" customHeight="1" outlineLevel="1" x14ac:dyDescent="0.2">
      <c r="A407" s="19" t="s">
        <v>447</v>
      </c>
      <c r="B407" s="19">
        <v>10</v>
      </c>
      <c r="C407" s="19">
        <v>1</v>
      </c>
      <c r="D407" s="20">
        <v>3880</v>
      </c>
      <c r="E407" s="20">
        <v>3880</v>
      </c>
      <c r="F407" s="20">
        <v>16000000</v>
      </c>
      <c r="G407" s="21">
        <v>52</v>
      </c>
      <c r="H407" s="100"/>
      <c r="I407" s="100"/>
      <c r="J407" s="100"/>
      <c r="K407" s="100"/>
      <c r="L407" s="100"/>
      <c r="M407" s="100"/>
      <c r="N407" s="100"/>
      <c r="O407" s="100"/>
      <c r="P407" s="100"/>
      <c r="Q407" s="100"/>
    </row>
    <row r="408" spans="1:17" ht="14.25" customHeight="1" outlineLevel="1" x14ac:dyDescent="0.2">
      <c r="A408" s="19" t="s">
        <v>447</v>
      </c>
      <c r="B408" s="19">
        <v>11</v>
      </c>
      <c r="C408" s="19">
        <v>1</v>
      </c>
      <c r="D408" s="20">
        <v>4270</v>
      </c>
      <c r="E408" s="20">
        <v>4270</v>
      </c>
      <c r="F408" s="20">
        <v>26000000</v>
      </c>
      <c r="G408" s="21">
        <v>60</v>
      </c>
      <c r="H408" s="100"/>
      <c r="I408" s="100"/>
      <c r="J408" s="100"/>
      <c r="K408" s="100"/>
      <c r="L408" s="100"/>
      <c r="M408" s="100"/>
      <c r="N408" s="100"/>
      <c r="O408" s="100"/>
      <c r="P408" s="100"/>
      <c r="Q408" s="100"/>
    </row>
    <row r="409" spans="1:17" ht="14.25" customHeight="1" outlineLevel="1" x14ac:dyDescent="0.2">
      <c r="A409" s="19" t="s">
        <v>447</v>
      </c>
      <c r="B409" s="19">
        <v>12</v>
      </c>
      <c r="C409" s="19">
        <v>1</v>
      </c>
      <c r="D409" s="20">
        <v>4690</v>
      </c>
      <c r="E409" s="20">
        <v>4690</v>
      </c>
      <c r="F409" s="20">
        <v>0</v>
      </c>
      <c r="G409" s="21">
        <v>0</v>
      </c>
      <c r="H409" s="100"/>
      <c r="I409" s="100"/>
      <c r="J409" s="100"/>
      <c r="K409" s="100"/>
      <c r="L409" s="100"/>
      <c r="M409" s="100"/>
      <c r="N409" s="100"/>
      <c r="O409" s="100"/>
      <c r="P409" s="100"/>
      <c r="Q409" s="100"/>
    </row>
    <row r="410" spans="1:17" ht="14.25" customHeight="1" outlineLevel="1" x14ac:dyDescent="0.2">
      <c r="A410" s="22" t="s">
        <v>447</v>
      </c>
      <c r="B410" s="22">
        <v>1</v>
      </c>
      <c r="C410" s="22">
        <v>2</v>
      </c>
      <c r="D410" s="23">
        <v>4690</v>
      </c>
      <c r="E410" s="23">
        <v>4690</v>
      </c>
      <c r="F410" s="23">
        <v>500000</v>
      </c>
      <c r="G410" s="24">
        <v>2.5</v>
      </c>
      <c r="H410" s="100"/>
      <c r="I410" s="100"/>
      <c r="J410" s="100"/>
      <c r="K410" s="100"/>
      <c r="L410" s="100"/>
      <c r="M410" s="100"/>
      <c r="N410" s="100"/>
      <c r="O410" s="100"/>
      <c r="P410" s="100"/>
      <c r="Q410" s="100"/>
    </row>
    <row r="411" spans="1:17" ht="14.25" customHeight="1" outlineLevel="1" x14ac:dyDescent="0.2">
      <c r="A411" s="22" t="s">
        <v>447</v>
      </c>
      <c r="B411" s="22">
        <v>2</v>
      </c>
      <c r="C411" s="22">
        <v>2</v>
      </c>
      <c r="D411" s="23">
        <v>4776</v>
      </c>
      <c r="E411" s="23">
        <v>4776</v>
      </c>
      <c r="F411" s="23">
        <v>1000000</v>
      </c>
      <c r="G411" s="24">
        <v>5</v>
      </c>
      <c r="H411" s="100"/>
      <c r="I411" s="100"/>
      <c r="J411" s="100"/>
      <c r="K411" s="100"/>
      <c r="L411" s="100"/>
      <c r="M411" s="100"/>
      <c r="N411" s="100"/>
      <c r="O411" s="100"/>
      <c r="P411" s="100"/>
      <c r="Q411" s="100"/>
    </row>
    <row r="412" spans="1:17" ht="14.25" customHeight="1" outlineLevel="1" x14ac:dyDescent="0.2">
      <c r="A412" s="22" t="s">
        <v>447</v>
      </c>
      <c r="B412" s="22">
        <v>3</v>
      </c>
      <c r="C412" s="22">
        <v>2</v>
      </c>
      <c r="D412" s="23">
        <v>4862</v>
      </c>
      <c r="E412" s="23">
        <v>4862</v>
      </c>
      <c r="F412" s="23">
        <v>2000000</v>
      </c>
      <c r="G412" s="24">
        <v>10</v>
      </c>
      <c r="H412" s="100"/>
      <c r="I412" s="100"/>
      <c r="J412" s="100"/>
      <c r="K412" s="100"/>
      <c r="L412" s="100"/>
      <c r="M412" s="100"/>
      <c r="N412" s="100"/>
      <c r="O412" s="100"/>
      <c r="P412" s="100"/>
      <c r="Q412" s="100"/>
    </row>
    <row r="413" spans="1:17" ht="14.25" customHeight="1" outlineLevel="1" x14ac:dyDescent="0.2">
      <c r="A413" s="22" t="s">
        <v>447</v>
      </c>
      <c r="B413" s="22">
        <v>4</v>
      </c>
      <c r="C413" s="22">
        <v>2</v>
      </c>
      <c r="D413" s="23">
        <v>4948</v>
      </c>
      <c r="E413" s="23">
        <v>4948</v>
      </c>
      <c r="F413" s="23">
        <v>7500000</v>
      </c>
      <c r="G413" s="24">
        <v>15</v>
      </c>
      <c r="H413" s="100"/>
      <c r="I413" s="100"/>
      <c r="J413" s="100"/>
      <c r="K413" s="100"/>
      <c r="L413" s="100"/>
      <c r="M413" s="100"/>
      <c r="N413" s="100"/>
      <c r="O413" s="100"/>
      <c r="P413" s="100"/>
      <c r="Q413" s="100"/>
    </row>
    <row r="414" spans="1:17" ht="14.25" customHeight="1" outlineLevel="1" collapsed="1" x14ac:dyDescent="0.2">
      <c r="A414" s="22" t="s">
        <v>447</v>
      </c>
      <c r="B414" s="22">
        <v>5</v>
      </c>
      <c r="C414" s="22">
        <v>2</v>
      </c>
      <c r="D414" s="23">
        <v>5034</v>
      </c>
      <c r="E414" s="23">
        <v>5034</v>
      </c>
      <c r="F414" s="23">
        <v>7500000</v>
      </c>
      <c r="G414" s="24">
        <v>15</v>
      </c>
      <c r="H414" s="100"/>
      <c r="I414" s="100"/>
      <c r="J414" s="100"/>
      <c r="K414" s="100"/>
      <c r="L414" s="100"/>
      <c r="M414" s="100"/>
      <c r="N414" s="100"/>
      <c r="O414" s="100"/>
      <c r="P414" s="100"/>
      <c r="Q414" s="100"/>
    </row>
    <row r="415" spans="1:17" ht="14.25" customHeight="1" outlineLevel="1" x14ac:dyDescent="0.2">
      <c r="A415" s="22" t="s">
        <v>447</v>
      </c>
      <c r="B415" s="22">
        <v>6</v>
      </c>
      <c r="C415" s="22">
        <v>2</v>
      </c>
      <c r="D415" s="23">
        <v>5120</v>
      </c>
      <c r="E415" s="23">
        <v>5120</v>
      </c>
      <c r="F415" s="23">
        <v>7500000</v>
      </c>
      <c r="G415" s="24">
        <v>15</v>
      </c>
      <c r="H415" s="100"/>
      <c r="I415" s="100"/>
      <c r="J415" s="100"/>
      <c r="K415" s="100"/>
      <c r="L415" s="100"/>
      <c r="M415" s="100"/>
      <c r="N415" s="100"/>
      <c r="O415" s="100"/>
      <c r="P415" s="100"/>
      <c r="Q415" s="100"/>
    </row>
    <row r="416" spans="1:17" ht="14.25" customHeight="1" outlineLevel="1" x14ac:dyDescent="0.2">
      <c r="A416" s="22" t="s">
        <v>447</v>
      </c>
      <c r="B416" s="22">
        <v>7</v>
      </c>
      <c r="C416" s="22">
        <v>2</v>
      </c>
      <c r="D416" s="23">
        <v>5206</v>
      </c>
      <c r="E416" s="23">
        <v>5206</v>
      </c>
      <c r="F416" s="23">
        <v>7500000</v>
      </c>
      <c r="G416" s="24">
        <v>15</v>
      </c>
      <c r="H416" s="100"/>
      <c r="I416" s="100"/>
      <c r="J416" s="100"/>
      <c r="K416" s="100"/>
      <c r="L416" s="100"/>
      <c r="M416" s="100"/>
      <c r="N416" s="100"/>
      <c r="O416" s="100"/>
      <c r="P416" s="100"/>
      <c r="Q416" s="100"/>
    </row>
    <row r="417" spans="1:17" ht="14.25" customHeight="1" outlineLevel="1" x14ac:dyDescent="0.2">
      <c r="A417" s="22" t="s">
        <v>447</v>
      </c>
      <c r="B417" s="22">
        <v>8</v>
      </c>
      <c r="C417" s="22">
        <v>2</v>
      </c>
      <c r="D417" s="23">
        <v>5292</v>
      </c>
      <c r="E417" s="23">
        <v>5292</v>
      </c>
      <c r="F417" s="23">
        <v>7500000</v>
      </c>
      <c r="G417" s="24">
        <v>15</v>
      </c>
      <c r="H417" s="100"/>
      <c r="I417" s="100"/>
      <c r="J417" s="100"/>
      <c r="K417" s="100"/>
      <c r="L417" s="100"/>
      <c r="M417" s="100"/>
      <c r="N417" s="100"/>
      <c r="O417" s="100"/>
      <c r="P417" s="100"/>
      <c r="Q417" s="100"/>
    </row>
    <row r="418" spans="1:17" ht="14.25" customHeight="1" outlineLevel="1" x14ac:dyDescent="0.2">
      <c r="A418" s="22" t="s">
        <v>447</v>
      </c>
      <c r="B418" s="22">
        <v>9</v>
      </c>
      <c r="C418" s="22">
        <v>2</v>
      </c>
      <c r="D418" s="23">
        <v>5378</v>
      </c>
      <c r="E418" s="23">
        <v>5378</v>
      </c>
      <c r="F418" s="23">
        <v>7500000</v>
      </c>
      <c r="G418" s="24">
        <v>15</v>
      </c>
      <c r="H418" s="100"/>
      <c r="I418" s="100"/>
      <c r="J418" s="100"/>
      <c r="K418" s="100"/>
      <c r="L418" s="100"/>
      <c r="M418" s="100"/>
      <c r="N418" s="100"/>
      <c r="O418" s="100"/>
      <c r="P418" s="100"/>
      <c r="Q418" s="100"/>
    </row>
    <row r="419" spans="1:17" ht="14.25" customHeight="1" outlineLevel="1" x14ac:dyDescent="0.2">
      <c r="A419" s="22" t="s">
        <v>447</v>
      </c>
      <c r="B419" s="22">
        <v>10</v>
      </c>
      <c r="C419" s="22">
        <v>2</v>
      </c>
      <c r="D419" s="23">
        <v>5464</v>
      </c>
      <c r="E419" s="23">
        <v>5464</v>
      </c>
      <c r="F419" s="23">
        <v>7500000</v>
      </c>
      <c r="G419" s="24">
        <v>15</v>
      </c>
      <c r="H419" s="100"/>
      <c r="I419" s="100"/>
      <c r="J419" s="100"/>
      <c r="K419" s="100"/>
      <c r="L419" s="100"/>
      <c r="M419" s="100"/>
      <c r="N419" s="100"/>
      <c r="O419" s="100"/>
      <c r="P419" s="100"/>
      <c r="Q419" s="100"/>
    </row>
    <row r="420" spans="1:17" ht="14.25" customHeight="1" outlineLevel="1" x14ac:dyDescent="0.2">
      <c r="A420" s="22" t="s">
        <v>447</v>
      </c>
      <c r="B420" s="22">
        <v>11</v>
      </c>
      <c r="C420" s="22">
        <v>2</v>
      </c>
      <c r="D420" s="23">
        <v>5550</v>
      </c>
      <c r="E420" s="23">
        <v>5550</v>
      </c>
      <c r="F420" s="23">
        <v>7500000</v>
      </c>
      <c r="G420" s="24">
        <v>15</v>
      </c>
      <c r="H420" s="100"/>
      <c r="I420" s="100"/>
      <c r="J420" s="100"/>
      <c r="K420" s="100"/>
      <c r="L420" s="100"/>
      <c r="M420" s="100"/>
      <c r="N420" s="100"/>
      <c r="O420" s="100"/>
      <c r="P420" s="100"/>
      <c r="Q420" s="100"/>
    </row>
    <row r="421" spans="1:17" ht="14.25" customHeight="1" outlineLevel="1" x14ac:dyDescent="0.2">
      <c r="A421" s="22" t="s">
        <v>447</v>
      </c>
      <c r="B421" s="22">
        <v>12</v>
      </c>
      <c r="C421" s="22">
        <v>2</v>
      </c>
      <c r="D421" s="23">
        <v>5636</v>
      </c>
      <c r="E421" s="23">
        <v>5636</v>
      </c>
      <c r="F421" s="23">
        <v>0</v>
      </c>
      <c r="G421" s="24">
        <v>0</v>
      </c>
      <c r="H421" s="100"/>
      <c r="I421" s="100"/>
      <c r="J421" s="100"/>
      <c r="K421" s="100"/>
      <c r="L421" s="100"/>
      <c r="M421" s="100"/>
      <c r="N421" s="100"/>
      <c r="O421" s="100"/>
      <c r="P421" s="100"/>
      <c r="Q421" s="100"/>
    </row>
    <row r="422" spans="1:17" ht="14.25" customHeight="1" outlineLevel="1" x14ac:dyDescent="0.2">
      <c r="A422" s="25" t="s">
        <v>447</v>
      </c>
      <c r="B422" s="25">
        <v>1</v>
      </c>
      <c r="C422" s="25">
        <v>3</v>
      </c>
      <c r="D422" s="26">
        <v>5917.8</v>
      </c>
      <c r="E422" s="26">
        <v>5917.8</v>
      </c>
      <c r="F422" s="26">
        <v>0</v>
      </c>
      <c r="G422" s="27">
        <v>0</v>
      </c>
      <c r="H422" s="100"/>
      <c r="I422" s="100"/>
      <c r="J422" s="100"/>
      <c r="K422" s="100"/>
      <c r="L422" s="100"/>
      <c r="M422" s="100"/>
      <c r="N422" s="100"/>
      <c r="O422" s="100"/>
      <c r="P422" s="100"/>
      <c r="Q422" s="100"/>
    </row>
    <row r="423" spans="1:17" ht="14.25" customHeight="1" x14ac:dyDescent="0.2">
      <c r="A423" s="19" t="s">
        <v>444</v>
      </c>
      <c r="B423" s="19">
        <v>1</v>
      </c>
      <c r="C423" s="19">
        <v>1</v>
      </c>
      <c r="D423" s="20">
        <v>2380</v>
      </c>
      <c r="E423" s="20">
        <v>2380</v>
      </c>
      <c r="F423" s="20">
        <v>100000</v>
      </c>
      <c r="G423" s="21">
        <v>1.5</v>
      </c>
      <c r="H423" s="100"/>
      <c r="I423" s="100"/>
      <c r="J423" s="100"/>
      <c r="K423" s="100"/>
      <c r="L423" s="100"/>
      <c r="M423" s="100"/>
      <c r="N423" s="100"/>
      <c r="O423" s="100"/>
      <c r="P423" s="100"/>
      <c r="Q423" s="100"/>
    </row>
    <row r="424" spans="1:17" ht="14.25" customHeight="1" outlineLevel="1" x14ac:dyDescent="0.2">
      <c r="A424" s="19" t="s">
        <v>444</v>
      </c>
      <c r="B424" s="19">
        <v>2</v>
      </c>
      <c r="C424" s="19">
        <v>1</v>
      </c>
      <c r="D424" s="20">
        <v>2620</v>
      </c>
      <c r="E424" s="20">
        <v>2620</v>
      </c>
      <c r="F424" s="20">
        <v>200000</v>
      </c>
      <c r="G424" s="21">
        <v>2.5</v>
      </c>
      <c r="H424" s="100"/>
      <c r="I424" s="100"/>
      <c r="J424" s="100"/>
      <c r="K424" s="100"/>
      <c r="L424" s="100"/>
      <c r="M424" s="100"/>
      <c r="N424" s="100"/>
      <c r="O424" s="100"/>
      <c r="P424" s="100"/>
      <c r="Q424" s="100"/>
    </row>
    <row r="425" spans="1:17" ht="14.25" customHeight="1" outlineLevel="1" x14ac:dyDescent="0.2">
      <c r="A425" s="19" t="s">
        <v>444</v>
      </c>
      <c r="B425" s="19">
        <v>3</v>
      </c>
      <c r="C425" s="19">
        <v>1</v>
      </c>
      <c r="D425" s="20">
        <v>2880</v>
      </c>
      <c r="E425" s="20">
        <v>2880</v>
      </c>
      <c r="F425" s="20">
        <v>400000</v>
      </c>
      <c r="G425" s="21">
        <v>6</v>
      </c>
      <c r="H425" s="100"/>
      <c r="I425" s="100"/>
      <c r="J425" s="100"/>
      <c r="K425" s="100"/>
      <c r="L425" s="100"/>
      <c r="M425" s="100"/>
      <c r="N425" s="100"/>
      <c r="O425" s="100"/>
      <c r="P425" s="100"/>
      <c r="Q425" s="100"/>
    </row>
    <row r="426" spans="1:17" ht="14.25" customHeight="1" outlineLevel="1" x14ac:dyDescent="0.2">
      <c r="A426" s="19" t="s">
        <v>444</v>
      </c>
      <c r="B426" s="19">
        <v>4</v>
      </c>
      <c r="C426" s="19">
        <v>1</v>
      </c>
      <c r="D426" s="20">
        <v>3160</v>
      </c>
      <c r="E426" s="20">
        <v>3160</v>
      </c>
      <c r="F426" s="20">
        <v>2000000</v>
      </c>
      <c r="G426" s="21">
        <v>12</v>
      </c>
      <c r="H426" s="100"/>
      <c r="I426" s="100"/>
      <c r="J426" s="100"/>
      <c r="K426" s="100"/>
      <c r="L426" s="100"/>
      <c r="M426" s="100"/>
      <c r="N426" s="100"/>
      <c r="O426" s="100"/>
      <c r="P426" s="100"/>
      <c r="Q426" s="100"/>
    </row>
    <row r="427" spans="1:17" ht="14.25" customHeight="1" outlineLevel="1" x14ac:dyDescent="0.2">
      <c r="A427" s="19" t="s">
        <v>444</v>
      </c>
      <c r="B427" s="19">
        <v>5</v>
      </c>
      <c r="C427" s="19">
        <v>1</v>
      </c>
      <c r="D427" s="20">
        <v>3470</v>
      </c>
      <c r="E427" s="20">
        <v>3470</v>
      </c>
      <c r="F427" s="20">
        <v>3000000</v>
      </c>
      <c r="G427" s="21">
        <v>20</v>
      </c>
      <c r="H427" s="100"/>
      <c r="I427" s="100"/>
      <c r="J427" s="100"/>
      <c r="K427" s="100"/>
      <c r="L427" s="100"/>
      <c r="M427" s="100"/>
      <c r="N427" s="100"/>
      <c r="O427" s="100"/>
      <c r="P427" s="100"/>
      <c r="Q427" s="100"/>
    </row>
    <row r="428" spans="1:17" ht="14.25" customHeight="1" outlineLevel="1" x14ac:dyDescent="0.2">
      <c r="A428" s="19" t="s">
        <v>444</v>
      </c>
      <c r="B428" s="19">
        <v>6</v>
      </c>
      <c r="C428" s="19">
        <v>1</v>
      </c>
      <c r="D428" s="20">
        <v>3810</v>
      </c>
      <c r="E428" s="20">
        <v>3810</v>
      </c>
      <c r="F428" s="20">
        <v>4000000</v>
      </c>
      <c r="G428" s="21">
        <v>36</v>
      </c>
      <c r="H428" s="100"/>
      <c r="I428" s="100"/>
      <c r="J428" s="100"/>
      <c r="K428" s="100"/>
      <c r="L428" s="100"/>
      <c r="M428" s="100"/>
      <c r="N428" s="100"/>
      <c r="O428" s="100"/>
      <c r="P428" s="100"/>
      <c r="Q428" s="100"/>
    </row>
    <row r="429" spans="1:17" ht="14.25" customHeight="1" outlineLevel="1" x14ac:dyDescent="0.2">
      <c r="A429" s="19" t="s">
        <v>444</v>
      </c>
      <c r="B429" s="19">
        <v>7</v>
      </c>
      <c r="C429" s="19">
        <v>1</v>
      </c>
      <c r="D429" s="20">
        <v>4190</v>
      </c>
      <c r="E429" s="20">
        <v>4190</v>
      </c>
      <c r="F429" s="20">
        <v>8000000</v>
      </c>
      <c r="G429" s="21">
        <v>60</v>
      </c>
      <c r="H429" s="100"/>
      <c r="I429" s="100"/>
      <c r="J429" s="100"/>
      <c r="K429" s="100"/>
      <c r="L429" s="100"/>
      <c r="M429" s="100"/>
      <c r="N429" s="100"/>
      <c r="O429" s="100"/>
      <c r="P429" s="100"/>
      <c r="Q429" s="100"/>
    </row>
    <row r="430" spans="1:17" ht="14.25" customHeight="1" outlineLevel="1" x14ac:dyDescent="0.2">
      <c r="A430" s="19" t="s">
        <v>444</v>
      </c>
      <c r="B430" s="19">
        <v>8</v>
      </c>
      <c r="C430" s="19">
        <v>1</v>
      </c>
      <c r="D430" s="20">
        <v>4600</v>
      </c>
      <c r="E430" s="20">
        <v>4600</v>
      </c>
      <c r="F430" s="20">
        <v>13000000</v>
      </c>
      <c r="G430" s="21">
        <v>72</v>
      </c>
      <c r="H430" s="100"/>
      <c r="I430" s="100"/>
      <c r="J430" s="100"/>
      <c r="K430" s="100"/>
      <c r="L430" s="100"/>
      <c r="M430" s="100"/>
      <c r="N430" s="100"/>
      <c r="O430" s="100"/>
      <c r="P430" s="100"/>
      <c r="Q430" s="100"/>
    </row>
    <row r="431" spans="1:17" ht="14.25" customHeight="1" outlineLevel="1" x14ac:dyDescent="0.2">
      <c r="A431" s="19" t="s">
        <v>444</v>
      </c>
      <c r="B431" s="19">
        <v>9</v>
      </c>
      <c r="C431" s="19">
        <v>1</v>
      </c>
      <c r="D431" s="20">
        <v>5050</v>
      </c>
      <c r="E431" s="20">
        <v>5050</v>
      </c>
      <c r="F431" s="20">
        <v>25000000</v>
      </c>
      <c r="G431" s="21">
        <v>80</v>
      </c>
      <c r="H431" s="100"/>
      <c r="I431" s="100"/>
      <c r="J431" s="100"/>
      <c r="K431" s="100"/>
      <c r="L431" s="100"/>
      <c r="M431" s="100"/>
      <c r="N431" s="100"/>
      <c r="O431" s="100"/>
      <c r="P431" s="100"/>
      <c r="Q431" s="100"/>
    </row>
    <row r="432" spans="1:17" ht="14.25" customHeight="1" outlineLevel="1" x14ac:dyDescent="0.2">
      <c r="A432" s="19" t="s">
        <v>444</v>
      </c>
      <c r="B432" s="19">
        <v>10</v>
      </c>
      <c r="C432" s="19">
        <v>1</v>
      </c>
      <c r="D432" s="20">
        <v>5550</v>
      </c>
      <c r="E432" s="20">
        <v>5550</v>
      </c>
      <c r="F432" s="20">
        <v>35000000</v>
      </c>
      <c r="G432" s="21">
        <v>90</v>
      </c>
      <c r="H432" s="100"/>
      <c r="I432" s="100"/>
      <c r="J432" s="100"/>
      <c r="K432" s="100"/>
      <c r="L432" s="100"/>
      <c r="M432" s="100"/>
      <c r="N432" s="100"/>
      <c r="O432" s="100"/>
      <c r="P432" s="100"/>
      <c r="Q432" s="100"/>
    </row>
    <row r="433" spans="1:17" ht="14.25" customHeight="1" outlineLevel="1" x14ac:dyDescent="0.2">
      <c r="A433" s="19" t="s">
        <v>444</v>
      </c>
      <c r="B433" s="19">
        <v>11</v>
      </c>
      <c r="C433" s="19">
        <v>1</v>
      </c>
      <c r="D433" s="20">
        <v>6100</v>
      </c>
      <c r="E433" s="20">
        <v>6100</v>
      </c>
      <c r="F433" s="20">
        <v>45000000</v>
      </c>
      <c r="G433" s="21">
        <v>96</v>
      </c>
      <c r="H433" s="100"/>
      <c r="I433" s="100"/>
      <c r="J433" s="100"/>
      <c r="K433" s="100"/>
      <c r="L433" s="100"/>
      <c r="M433" s="100"/>
      <c r="N433" s="100"/>
      <c r="O433" s="100"/>
      <c r="P433" s="100"/>
      <c r="Q433" s="100"/>
    </row>
    <row r="434" spans="1:17" ht="14.25" customHeight="1" outlineLevel="1" x14ac:dyDescent="0.2">
      <c r="A434" s="19" t="s">
        <v>444</v>
      </c>
      <c r="B434" s="19">
        <v>12</v>
      </c>
      <c r="C434" s="19">
        <v>1</v>
      </c>
      <c r="D434" s="20">
        <v>6700</v>
      </c>
      <c r="E434" s="20">
        <v>6700</v>
      </c>
      <c r="F434" s="20">
        <v>0</v>
      </c>
      <c r="G434" s="21">
        <v>0</v>
      </c>
      <c r="H434" s="100"/>
      <c r="I434" s="100"/>
      <c r="J434" s="100"/>
      <c r="K434" s="100"/>
      <c r="L434" s="100"/>
      <c r="M434" s="100"/>
      <c r="N434" s="100"/>
      <c r="O434" s="100"/>
      <c r="P434" s="100"/>
      <c r="Q434" s="100"/>
    </row>
    <row r="435" spans="1:17" ht="14.25" customHeight="1" outlineLevel="1" collapsed="1" x14ac:dyDescent="0.2">
      <c r="A435" s="22" t="s">
        <v>444</v>
      </c>
      <c r="B435" s="22">
        <v>1</v>
      </c>
      <c r="C435" s="22">
        <v>2</v>
      </c>
      <c r="D435" s="23">
        <v>6700</v>
      </c>
      <c r="E435" s="23">
        <v>6700</v>
      </c>
      <c r="F435" s="23">
        <v>1000000</v>
      </c>
      <c r="G435" s="24">
        <v>6</v>
      </c>
      <c r="H435" s="100"/>
      <c r="I435" s="100"/>
      <c r="J435" s="100"/>
      <c r="K435" s="100"/>
      <c r="L435" s="100"/>
      <c r="M435" s="100"/>
      <c r="N435" s="100"/>
      <c r="O435" s="100"/>
      <c r="P435" s="100"/>
      <c r="Q435" s="100"/>
    </row>
    <row r="436" spans="1:17" ht="14.25" customHeight="1" outlineLevel="1" x14ac:dyDescent="0.2">
      <c r="A436" s="22" t="s">
        <v>444</v>
      </c>
      <c r="B436" s="22">
        <v>2</v>
      </c>
      <c r="C436" s="22">
        <v>2</v>
      </c>
      <c r="D436" s="23">
        <v>6822</v>
      </c>
      <c r="E436" s="23">
        <v>6822</v>
      </c>
      <c r="F436" s="23">
        <v>2000000</v>
      </c>
      <c r="G436" s="24">
        <v>12</v>
      </c>
      <c r="H436" s="100"/>
      <c r="I436" s="100"/>
      <c r="J436" s="100"/>
      <c r="K436" s="100"/>
      <c r="L436" s="100"/>
      <c r="M436" s="100"/>
      <c r="N436" s="100"/>
      <c r="O436" s="100"/>
      <c r="P436" s="100"/>
      <c r="Q436" s="100"/>
    </row>
    <row r="437" spans="1:17" ht="14.25" customHeight="1" outlineLevel="1" x14ac:dyDescent="0.2">
      <c r="A437" s="22" t="s">
        <v>444</v>
      </c>
      <c r="B437" s="22">
        <v>3</v>
      </c>
      <c r="C437" s="22">
        <v>2</v>
      </c>
      <c r="D437" s="23">
        <v>6944</v>
      </c>
      <c r="E437" s="23">
        <v>6944</v>
      </c>
      <c r="F437" s="23">
        <v>4000000</v>
      </c>
      <c r="G437" s="24">
        <v>18</v>
      </c>
      <c r="H437" s="100"/>
      <c r="I437" s="100"/>
      <c r="J437" s="100"/>
      <c r="K437" s="100"/>
      <c r="L437" s="100"/>
      <c r="M437" s="100"/>
      <c r="N437" s="100"/>
      <c r="O437" s="100"/>
      <c r="P437" s="100"/>
      <c r="Q437" s="100"/>
    </row>
    <row r="438" spans="1:17" ht="14.25" customHeight="1" outlineLevel="1" x14ac:dyDescent="0.2">
      <c r="A438" s="22" t="s">
        <v>444</v>
      </c>
      <c r="B438" s="22">
        <v>4</v>
      </c>
      <c r="C438" s="22">
        <v>2</v>
      </c>
      <c r="D438" s="23">
        <v>7066</v>
      </c>
      <c r="E438" s="23">
        <v>7066</v>
      </c>
      <c r="F438" s="23">
        <v>16000000</v>
      </c>
      <c r="G438" s="24">
        <v>24</v>
      </c>
      <c r="H438" s="100"/>
      <c r="I438" s="100"/>
      <c r="J438" s="100"/>
      <c r="K438" s="100"/>
      <c r="L438" s="100"/>
      <c r="M438" s="100"/>
      <c r="N438" s="100"/>
      <c r="O438" s="100"/>
      <c r="P438" s="100"/>
      <c r="Q438" s="100"/>
    </row>
    <row r="439" spans="1:17" ht="14.25" customHeight="1" outlineLevel="1" x14ac:dyDescent="0.2">
      <c r="A439" s="22" t="s">
        <v>444</v>
      </c>
      <c r="B439" s="22">
        <v>5</v>
      </c>
      <c r="C439" s="22">
        <v>2</v>
      </c>
      <c r="D439" s="23">
        <v>7188</v>
      </c>
      <c r="E439" s="23">
        <v>7188</v>
      </c>
      <c r="F439" s="23">
        <v>16000000</v>
      </c>
      <c r="G439" s="24">
        <v>24</v>
      </c>
      <c r="H439" s="100"/>
      <c r="I439" s="100"/>
      <c r="J439" s="100"/>
      <c r="K439" s="100"/>
      <c r="L439" s="100"/>
      <c r="M439" s="100"/>
      <c r="N439" s="100"/>
      <c r="O439" s="100"/>
      <c r="P439" s="100"/>
      <c r="Q439" s="100"/>
    </row>
    <row r="440" spans="1:17" ht="14.25" customHeight="1" outlineLevel="1" x14ac:dyDescent="0.2">
      <c r="A440" s="22" t="s">
        <v>444</v>
      </c>
      <c r="B440" s="22">
        <v>6</v>
      </c>
      <c r="C440" s="22">
        <v>2</v>
      </c>
      <c r="D440" s="23">
        <v>7310</v>
      </c>
      <c r="E440" s="23">
        <v>7310</v>
      </c>
      <c r="F440" s="23">
        <v>16000000</v>
      </c>
      <c r="G440" s="24">
        <v>24</v>
      </c>
      <c r="H440" s="100"/>
      <c r="I440" s="100"/>
      <c r="J440" s="100"/>
      <c r="K440" s="100"/>
      <c r="L440" s="100"/>
      <c r="M440" s="100"/>
      <c r="N440" s="100"/>
      <c r="O440" s="100"/>
      <c r="P440" s="100"/>
      <c r="Q440" s="100"/>
    </row>
    <row r="441" spans="1:17" ht="14.25" customHeight="1" outlineLevel="1" x14ac:dyDescent="0.2">
      <c r="A441" s="22" t="s">
        <v>444</v>
      </c>
      <c r="B441" s="22">
        <v>7</v>
      </c>
      <c r="C441" s="22">
        <v>2</v>
      </c>
      <c r="D441" s="23">
        <v>7432</v>
      </c>
      <c r="E441" s="23">
        <v>7432</v>
      </c>
      <c r="F441" s="23">
        <v>16000000</v>
      </c>
      <c r="G441" s="24">
        <v>24</v>
      </c>
      <c r="H441" s="100"/>
      <c r="I441" s="100"/>
      <c r="J441" s="100"/>
      <c r="K441" s="100"/>
      <c r="L441" s="100"/>
      <c r="M441" s="100"/>
      <c r="N441" s="100"/>
      <c r="O441" s="100"/>
      <c r="P441" s="100"/>
      <c r="Q441" s="100"/>
    </row>
    <row r="442" spans="1:17" ht="14.25" customHeight="1" outlineLevel="1" x14ac:dyDescent="0.2">
      <c r="A442" s="22" t="s">
        <v>444</v>
      </c>
      <c r="B442" s="22">
        <v>8</v>
      </c>
      <c r="C442" s="22">
        <v>2</v>
      </c>
      <c r="D442" s="23">
        <v>7554</v>
      </c>
      <c r="E442" s="23">
        <v>7554</v>
      </c>
      <c r="F442" s="23">
        <v>16000000</v>
      </c>
      <c r="G442" s="24">
        <v>24</v>
      </c>
      <c r="H442" s="100"/>
      <c r="I442" s="100"/>
      <c r="J442" s="100"/>
      <c r="K442" s="100"/>
      <c r="L442" s="100"/>
      <c r="M442" s="100"/>
      <c r="N442" s="100"/>
      <c r="O442" s="100"/>
      <c r="P442" s="100"/>
      <c r="Q442" s="100"/>
    </row>
    <row r="443" spans="1:17" ht="14.25" customHeight="1" outlineLevel="1" x14ac:dyDescent="0.2">
      <c r="A443" s="22" t="s">
        <v>444</v>
      </c>
      <c r="B443" s="22">
        <v>9</v>
      </c>
      <c r="C443" s="22">
        <v>2</v>
      </c>
      <c r="D443" s="23">
        <v>7676</v>
      </c>
      <c r="E443" s="23">
        <v>7676</v>
      </c>
      <c r="F443" s="23">
        <v>16000000</v>
      </c>
      <c r="G443" s="24">
        <v>24</v>
      </c>
      <c r="H443" s="100"/>
      <c r="I443" s="100"/>
      <c r="J443" s="100"/>
      <c r="K443" s="100"/>
      <c r="L443" s="100"/>
      <c r="M443" s="100"/>
      <c r="N443" s="100"/>
      <c r="O443" s="100"/>
      <c r="P443" s="100"/>
      <c r="Q443" s="100"/>
    </row>
    <row r="444" spans="1:17" ht="14.25" customHeight="1" outlineLevel="1" x14ac:dyDescent="0.2">
      <c r="A444" s="22" t="s">
        <v>444</v>
      </c>
      <c r="B444" s="22">
        <v>10</v>
      </c>
      <c r="C444" s="22">
        <v>2</v>
      </c>
      <c r="D444" s="23">
        <v>7798</v>
      </c>
      <c r="E444" s="23">
        <v>7798</v>
      </c>
      <c r="F444" s="23">
        <v>16000000</v>
      </c>
      <c r="G444" s="24">
        <v>24</v>
      </c>
      <c r="H444" s="100"/>
      <c r="I444" s="100"/>
      <c r="J444" s="100"/>
      <c r="K444" s="100"/>
      <c r="L444" s="100"/>
      <c r="M444" s="100"/>
      <c r="N444" s="100"/>
      <c r="O444" s="100"/>
      <c r="P444" s="100"/>
      <c r="Q444" s="100"/>
    </row>
    <row r="445" spans="1:17" ht="14.25" customHeight="1" outlineLevel="1" x14ac:dyDescent="0.2">
      <c r="A445" s="22" t="s">
        <v>444</v>
      </c>
      <c r="B445" s="22">
        <v>11</v>
      </c>
      <c r="C445" s="22">
        <v>2</v>
      </c>
      <c r="D445" s="23">
        <v>7920</v>
      </c>
      <c r="E445" s="23">
        <v>7920</v>
      </c>
      <c r="F445" s="23">
        <v>16000000</v>
      </c>
      <c r="G445" s="24">
        <v>24</v>
      </c>
      <c r="H445" s="100"/>
      <c r="I445" s="100"/>
      <c r="J445" s="100"/>
      <c r="K445" s="100"/>
      <c r="L445" s="100"/>
      <c r="M445" s="100"/>
      <c r="N445" s="100"/>
      <c r="O445" s="100"/>
      <c r="P445" s="100"/>
      <c r="Q445" s="100"/>
    </row>
    <row r="446" spans="1:17" ht="14.25" customHeight="1" outlineLevel="1" x14ac:dyDescent="0.2">
      <c r="A446" s="22" t="s">
        <v>444</v>
      </c>
      <c r="B446" s="22">
        <v>12</v>
      </c>
      <c r="C446" s="22">
        <v>2</v>
      </c>
      <c r="D446" s="23">
        <v>8042</v>
      </c>
      <c r="E446" s="23">
        <v>8042</v>
      </c>
      <c r="F446" s="23">
        <v>0</v>
      </c>
      <c r="G446" s="24">
        <v>0</v>
      </c>
      <c r="H446" s="100"/>
      <c r="I446" s="100"/>
      <c r="J446" s="100"/>
      <c r="K446" s="100"/>
      <c r="L446" s="100"/>
      <c r="M446" s="100"/>
      <c r="N446" s="100"/>
      <c r="O446" s="100"/>
      <c r="P446" s="100"/>
      <c r="Q446" s="100"/>
    </row>
    <row r="447" spans="1:17" ht="14.25" customHeight="1" outlineLevel="1" x14ac:dyDescent="0.2">
      <c r="A447" s="25" t="s">
        <v>444</v>
      </c>
      <c r="B447" s="25">
        <v>1</v>
      </c>
      <c r="C447" s="25">
        <v>3</v>
      </c>
      <c r="D447" s="26">
        <v>8444.1</v>
      </c>
      <c r="E447" s="26">
        <v>8444.1</v>
      </c>
      <c r="F447" s="26">
        <v>0</v>
      </c>
      <c r="G447" s="27">
        <v>0</v>
      </c>
      <c r="H447" s="100"/>
      <c r="I447" s="100"/>
      <c r="J447" s="100"/>
      <c r="K447" s="100"/>
      <c r="L447" s="100"/>
      <c r="M447" s="100"/>
      <c r="N447" s="100"/>
      <c r="O447" s="100"/>
      <c r="P447" s="100"/>
      <c r="Q447" s="100"/>
    </row>
    <row r="448" spans="1:17" ht="14.25" customHeight="1" x14ac:dyDescent="0.2">
      <c r="A448" s="19" t="s">
        <v>472</v>
      </c>
      <c r="B448" s="19">
        <v>1</v>
      </c>
      <c r="C448" s="19">
        <v>1</v>
      </c>
      <c r="D448" s="20">
        <v>5320</v>
      </c>
      <c r="E448" s="20">
        <v>760</v>
      </c>
      <c r="F448" s="20">
        <v>100000</v>
      </c>
      <c r="G448" s="21">
        <v>2</v>
      </c>
      <c r="H448" s="100"/>
      <c r="I448" s="100"/>
      <c r="J448" s="100"/>
      <c r="K448" s="100"/>
      <c r="L448" s="100"/>
      <c r="M448" s="100"/>
      <c r="N448" s="100"/>
      <c r="O448" s="100"/>
      <c r="P448" s="100"/>
      <c r="Q448" s="100"/>
    </row>
    <row r="449" spans="1:17" ht="14.25" customHeight="1" outlineLevel="1" x14ac:dyDescent="0.2">
      <c r="A449" s="19" t="s">
        <v>472</v>
      </c>
      <c r="B449" s="19">
        <v>2</v>
      </c>
      <c r="C449" s="19">
        <v>1</v>
      </c>
      <c r="D449" s="20">
        <v>5880</v>
      </c>
      <c r="E449" s="20">
        <v>840</v>
      </c>
      <c r="F449" s="20">
        <v>200000</v>
      </c>
      <c r="G449" s="21">
        <v>5</v>
      </c>
      <c r="H449" s="100"/>
      <c r="I449" s="100"/>
      <c r="J449" s="100"/>
      <c r="K449" s="100"/>
      <c r="L449" s="100"/>
      <c r="M449" s="100"/>
      <c r="N449" s="100"/>
      <c r="O449" s="100"/>
      <c r="P449" s="100"/>
      <c r="Q449" s="100"/>
    </row>
    <row r="450" spans="1:17" ht="14.25" customHeight="1" outlineLevel="1" x14ac:dyDescent="0.2">
      <c r="A450" s="19" t="s">
        <v>472</v>
      </c>
      <c r="B450" s="19">
        <v>3</v>
      </c>
      <c r="C450" s="19">
        <v>1</v>
      </c>
      <c r="D450" s="20">
        <v>6440</v>
      </c>
      <c r="E450" s="20">
        <v>920</v>
      </c>
      <c r="F450" s="20">
        <v>400000</v>
      </c>
      <c r="G450" s="21">
        <v>14</v>
      </c>
      <c r="H450" s="100"/>
      <c r="I450" s="100"/>
      <c r="J450" s="100"/>
      <c r="K450" s="100"/>
      <c r="L450" s="100"/>
      <c r="M450" s="100"/>
      <c r="N450" s="100"/>
      <c r="O450" s="100"/>
      <c r="P450" s="100"/>
      <c r="Q450" s="100"/>
    </row>
    <row r="451" spans="1:17" ht="14.25" customHeight="1" outlineLevel="1" x14ac:dyDescent="0.2">
      <c r="A451" s="19" t="s">
        <v>472</v>
      </c>
      <c r="B451" s="19">
        <v>4</v>
      </c>
      <c r="C451" s="19">
        <v>1</v>
      </c>
      <c r="D451" s="20">
        <v>7105</v>
      </c>
      <c r="E451" s="20">
        <v>1015</v>
      </c>
      <c r="F451" s="20">
        <v>2000000</v>
      </c>
      <c r="G451" s="21">
        <v>24</v>
      </c>
      <c r="H451" s="100"/>
      <c r="I451" s="100"/>
      <c r="J451" s="100"/>
      <c r="K451" s="100"/>
      <c r="L451" s="100"/>
      <c r="M451" s="100"/>
      <c r="N451" s="100"/>
      <c r="O451" s="100"/>
      <c r="P451" s="100"/>
      <c r="Q451" s="100"/>
    </row>
    <row r="452" spans="1:17" ht="14.25" customHeight="1" outlineLevel="1" x14ac:dyDescent="0.2">
      <c r="A452" s="19" t="s">
        <v>472</v>
      </c>
      <c r="B452" s="19">
        <v>5</v>
      </c>
      <c r="C452" s="19">
        <v>1</v>
      </c>
      <c r="D452" s="20">
        <v>7805</v>
      </c>
      <c r="E452" s="20">
        <v>1115</v>
      </c>
      <c r="F452" s="20">
        <v>4000000</v>
      </c>
      <c r="G452" s="21">
        <v>40</v>
      </c>
      <c r="H452" s="100"/>
      <c r="I452" s="100"/>
      <c r="J452" s="100"/>
      <c r="K452" s="100"/>
      <c r="L452" s="100"/>
      <c r="M452" s="100"/>
      <c r="N452" s="100"/>
      <c r="O452" s="100"/>
      <c r="P452" s="100"/>
      <c r="Q452" s="100"/>
    </row>
    <row r="453" spans="1:17" ht="14.25" customHeight="1" outlineLevel="1" x14ac:dyDescent="0.2">
      <c r="A453" s="19" t="s">
        <v>472</v>
      </c>
      <c r="B453" s="19">
        <v>6</v>
      </c>
      <c r="C453" s="19">
        <v>1</v>
      </c>
      <c r="D453" s="20">
        <v>8610</v>
      </c>
      <c r="E453" s="20">
        <v>1230</v>
      </c>
      <c r="F453" s="20">
        <v>6000000</v>
      </c>
      <c r="G453" s="21">
        <v>68</v>
      </c>
      <c r="H453" s="100"/>
      <c r="I453" s="100"/>
      <c r="J453" s="100"/>
      <c r="K453" s="100"/>
      <c r="L453" s="100"/>
      <c r="M453" s="100"/>
      <c r="N453" s="100"/>
      <c r="O453" s="100"/>
      <c r="P453" s="100"/>
      <c r="Q453" s="100"/>
    </row>
    <row r="454" spans="1:17" ht="14.25" customHeight="1" outlineLevel="1" x14ac:dyDescent="0.2">
      <c r="A454" s="19" t="s">
        <v>472</v>
      </c>
      <c r="B454" s="19">
        <v>7</v>
      </c>
      <c r="C454" s="19">
        <v>1</v>
      </c>
      <c r="D454" s="20">
        <v>9450</v>
      </c>
      <c r="E454" s="20">
        <v>1350</v>
      </c>
      <c r="F454" s="20">
        <v>11000000</v>
      </c>
      <c r="G454" s="21">
        <v>86</v>
      </c>
      <c r="H454" s="100"/>
      <c r="I454" s="100"/>
      <c r="J454" s="100"/>
      <c r="K454" s="100"/>
      <c r="L454" s="100"/>
      <c r="M454" s="100"/>
      <c r="N454" s="100"/>
      <c r="O454" s="100"/>
      <c r="P454" s="100"/>
      <c r="Q454" s="100"/>
    </row>
    <row r="455" spans="1:17" ht="14.25" customHeight="1" outlineLevel="1" x14ac:dyDescent="0.2">
      <c r="A455" s="19" t="s">
        <v>472</v>
      </c>
      <c r="B455" s="19">
        <v>8</v>
      </c>
      <c r="C455" s="19">
        <v>1</v>
      </c>
      <c r="D455" s="20">
        <v>10395</v>
      </c>
      <c r="E455" s="20">
        <v>1485</v>
      </c>
      <c r="F455" s="20">
        <v>17000000</v>
      </c>
      <c r="G455" s="21">
        <v>108</v>
      </c>
      <c r="H455" s="100"/>
      <c r="I455" s="100"/>
      <c r="J455" s="100"/>
      <c r="K455" s="100"/>
      <c r="L455" s="100"/>
      <c r="M455" s="100"/>
      <c r="N455" s="100"/>
      <c r="O455" s="100"/>
      <c r="P455" s="100"/>
      <c r="Q455" s="100"/>
    </row>
    <row r="456" spans="1:17" ht="14.25" customHeight="1" outlineLevel="1" collapsed="1" x14ac:dyDescent="0.2">
      <c r="A456" s="19" t="s">
        <v>472</v>
      </c>
      <c r="B456" s="19">
        <v>9</v>
      </c>
      <c r="C456" s="19">
        <v>1</v>
      </c>
      <c r="D456" s="20">
        <v>11445</v>
      </c>
      <c r="E456" s="20">
        <v>1635</v>
      </c>
      <c r="F456" s="20">
        <v>32000000</v>
      </c>
      <c r="G456" s="21">
        <v>120</v>
      </c>
      <c r="H456" s="100"/>
      <c r="I456" s="100"/>
      <c r="J456" s="100"/>
      <c r="K456" s="100"/>
      <c r="L456" s="100"/>
      <c r="M456" s="100"/>
      <c r="N456" s="100"/>
      <c r="O456" s="100"/>
      <c r="P456" s="100"/>
      <c r="Q456" s="100"/>
    </row>
    <row r="457" spans="1:17" ht="14.25" customHeight="1" outlineLevel="1" x14ac:dyDescent="0.2">
      <c r="A457" s="19" t="s">
        <v>472</v>
      </c>
      <c r="B457" s="19">
        <v>10</v>
      </c>
      <c r="C457" s="19">
        <v>1</v>
      </c>
      <c r="D457" s="20">
        <v>12565</v>
      </c>
      <c r="E457" s="20">
        <v>1795</v>
      </c>
      <c r="F457" s="20">
        <v>43000000</v>
      </c>
      <c r="G457" s="21">
        <v>128</v>
      </c>
      <c r="H457" s="100"/>
      <c r="I457" s="100"/>
      <c r="J457" s="100"/>
      <c r="K457" s="100"/>
      <c r="L457" s="100"/>
      <c r="M457" s="100"/>
      <c r="N457" s="100"/>
      <c r="O457" s="100"/>
      <c r="P457" s="100"/>
      <c r="Q457" s="100"/>
    </row>
    <row r="458" spans="1:17" ht="14.25" customHeight="1" outlineLevel="1" x14ac:dyDescent="0.2">
      <c r="A458" s="19" t="s">
        <v>472</v>
      </c>
      <c r="B458" s="19">
        <v>11</v>
      </c>
      <c r="C458" s="19">
        <v>1</v>
      </c>
      <c r="D458" s="20">
        <v>13825</v>
      </c>
      <c r="E458" s="20">
        <v>1975</v>
      </c>
      <c r="F458" s="20">
        <v>55000000</v>
      </c>
      <c r="G458" s="21">
        <v>136</v>
      </c>
      <c r="H458" s="100"/>
      <c r="I458" s="100"/>
      <c r="J458" s="100"/>
      <c r="K458" s="100"/>
      <c r="L458" s="100"/>
      <c r="M458" s="100"/>
      <c r="N458" s="100"/>
      <c r="O458" s="100"/>
      <c r="P458" s="100"/>
      <c r="Q458" s="100"/>
    </row>
    <row r="459" spans="1:17" ht="14.25" customHeight="1" outlineLevel="1" x14ac:dyDescent="0.2">
      <c r="A459" s="19" t="s">
        <v>472</v>
      </c>
      <c r="B459" s="19">
        <v>12</v>
      </c>
      <c r="C459" s="19">
        <v>1</v>
      </c>
      <c r="D459" s="20">
        <v>15225</v>
      </c>
      <c r="E459" s="20">
        <v>2175</v>
      </c>
      <c r="F459" s="20">
        <v>0</v>
      </c>
      <c r="G459" s="21">
        <v>0</v>
      </c>
      <c r="H459" s="100"/>
      <c r="I459" s="100"/>
      <c r="J459" s="100"/>
      <c r="K459" s="100"/>
      <c r="L459" s="100"/>
      <c r="M459" s="100"/>
      <c r="N459" s="100"/>
      <c r="O459" s="100"/>
      <c r="P459" s="100"/>
      <c r="Q459" s="100"/>
    </row>
    <row r="460" spans="1:17" ht="14.25" customHeight="1" outlineLevel="1" x14ac:dyDescent="0.2">
      <c r="A460" s="22" t="s">
        <v>472</v>
      </c>
      <c r="B460" s="22">
        <v>1</v>
      </c>
      <c r="C460" s="22">
        <v>2</v>
      </c>
      <c r="D460" s="23">
        <v>15225</v>
      </c>
      <c r="E460" s="23">
        <v>2175</v>
      </c>
      <c r="F460" s="23">
        <v>2000000</v>
      </c>
      <c r="G460" s="24">
        <v>12</v>
      </c>
      <c r="H460" s="100"/>
      <c r="I460" s="100"/>
      <c r="J460" s="100"/>
      <c r="K460" s="100"/>
      <c r="L460" s="100"/>
      <c r="M460" s="100"/>
      <c r="N460" s="100"/>
      <c r="O460" s="100"/>
      <c r="P460" s="100"/>
      <c r="Q460" s="100"/>
    </row>
    <row r="461" spans="1:17" ht="14.25" customHeight="1" outlineLevel="1" x14ac:dyDescent="0.2">
      <c r="A461" s="22" t="s">
        <v>472</v>
      </c>
      <c r="B461" s="22">
        <v>2</v>
      </c>
      <c r="C461" s="22">
        <v>2</v>
      </c>
      <c r="D461" s="23">
        <v>15505</v>
      </c>
      <c r="E461" s="23">
        <v>2215</v>
      </c>
      <c r="F461" s="23">
        <v>4000000</v>
      </c>
      <c r="G461" s="24">
        <v>24</v>
      </c>
      <c r="H461" s="100"/>
      <c r="I461" s="100"/>
      <c r="J461" s="100"/>
      <c r="K461" s="100"/>
      <c r="L461" s="100"/>
      <c r="M461" s="100"/>
      <c r="N461" s="100"/>
      <c r="O461" s="100"/>
      <c r="P461" s="100"/>
      <c r="Q461" s="100"/>
    </row>
    <row r="462" spans="1:17" ht="14.25" customHeight="1" outlineLevel="1" x14ac:dyDescent="0.2">
      <c r="A462" s="22" t="s">
        <v>472</v>
      </c>
      <c r="B462" s="22">
        <v>3</v>
      </c>
      <c r="C462" s="22">
        <v>2</v>
      </c>
      <c r="D462" s="23">
        <v>15785</v>
      </c>
      <c r="E462" s="23">
        <v>2255</v>
      </c>
      <c r="F462" s="23">
        <v>8000000</v>
      </c>
      <c r="G462" s="24">
        <v>36</v>
      </c>
      <c r="H462" s="100"/>
      <c r="I462" s="100"/>
      <c r="J462" s="100"/>
      <c r="K462" s="100"/>
      <c r="L462" s="100"/>
      <c r="M462" s="100"/>
      <c r="N462" s="100"/>
      <c r="O462" s="100"/>
      <c r="P462" s="100"/>
      <c r="Q462" s="100"/>
    </row>
    <row r="463" spans="1:17" ht="14.25" customHeight="1" outlineLevel="1" x14ac:dyDescent="0.2">
      <c r="A463" s="22" t="s">
        <v>472</v>
      </c>
      <c r="B463" s="22">
        <v>4</v>
      </c>
      <c r="C463" s="22">
        <v>2</v>
      </c>
      <c r="D463" s="23">
        <v>16065</v>
      </c>
      <c r="E463" s="23">
        <v>2295</v>
      </c>
      <c r="F463" s="23">
        <v>19500000</v>
      </c>
      <c r="G463" s="24">
        <v>36</v>
      </c>
      <c r="H463" s="100"/>
      <c r="I463" s="100"/>
      <c r="J463" s="100"/>
      <c r="K463" s="100"/>
      <c r="L463" s="100"/>
      <c r="M463" s="100"/>
      <c r="N463" s="100"/>
      <c r="O463" s="100"/>
      <c r="P463" s="100"/>
      <c r="Q463" s="100"/>
    </row>
    <row r="464" spans="1:17" ht="14.25" customHeight="1" outlineLevel="1" x14ac:dyDescent="0.2">
      <c r="A464" s="22" t="s">
        <v>472</v>
      </c>
      <c r="B464" s="22">
        <v>5</v>
      </c>
      <c r="C464" s="22">
        <v>2</v>
      </c>
      <c r="D464" s="23">
        <v>16310</v>
      </c>
      <c r="E464" s="23">
        <v>2330</v>
      </c>
      <c r="F464" s="23">
        <v>19500000</v>
      </c>
      <c r="G464" s="24">
        <v>36</v>
      </c>
      <c r="H464" s="100"/>
      <c r="I464" s="100"/>
      <c r="J464" s="100"/>
      <c r="K464" s="100"/>
      <c r="L464" s="100"/>
      <c r="M464" s="100"/>
      <c r="N464" s="100"/>
      <c r="O464" s="100"/>
      <c r="P464" s="100"/>
      <c r="Q464" s="100"/>
    </row>
    <row r="465" spans="1:17" ht="14.25" customHeight="1" outlineLevel="1" x14ac:dyDescent="0.2">
      <c r="A465" s="22" t="s">
        <v>472</v>
      </c>
      <c r="B465" s="22">
        <v>6</v>
      </c>
      <c r="C465" s="22">
        <v>2</v>
      </c>
      <c r="D465" s="23">
        <v>16590</v>
      </c>
      <c r="E465" s="23">
        <v>2370</v>
      </c>
      <c r="F465" s="23">
        <v>19500000</v>
      </c>
      <c r="G465" s="24">
        <v>36</v>
      </c>
      <c r="H465" s="100"/>
      <c r="I465" s="100"/>
      <c r="J465" s="100"/>
      <c r="K465" s="100"/>
      <c r="L465" s="100"/>
      <c r="M465" s="100"/>
      <c r="N465" s="100"/>
      <c r="O465" s="100"/>
      <c r="P465" s="100"/>
      <c r="Q465" s="100"/>
    </row>
    <row r="466" spans="1:17" ht="14.25" customHeight="1" outlineLevel="1" x14ac:dyDescent="0.2">
      <c r="A466" s="22" t="s">
        <v>472</v>
      </c>
      <c r="B466" s="22">
        <v>7</v>
      </c>
      <c r="C466" s="22">
        <v>2</v>
      </c>
      <c r="D466" s="23">
        <v>16870</v>
      </c>
      <c r="E466" s="23">
        <v>2410</v>
      </c>
      <c r="F466" s="23">
        <v>19500000</v>
      </c>
      <c r="G466" s="24">
        <v>36</v>
      </c>
      <c r="H466" s="100"/>
      <c r="I466" s="100"/>
      <c r="J466" s="100"/>
      <c r="K466" s="100"/>
      <c r="L466" s="100"/>
      <c r="M466" s="100"/>
      <c r="N466" s="100"/>
      <c r="O466" s="100"/>
      <c r="P466" s="100"/>
      <c r="Q466" s="100"/>
    </row>
    <row r="467" spans="1:17" ht="14.25" customHeight="1" outlineLevel="1" x14ac:dyDescent="0.2">
      <c r="A467" s="22" t="s">
        <v>472</v>
      </c>
      <c r="B467" s="22">
        <v>8</v>
      </c>
      <c r="C467" s="22">
        <v>2</v>
      </c>
      <c r="D467" s="23">
        <v>17150</v>
      </c>
      <c r="E467" s="23">
        <v>2450</v>
      </c>
      <c r="F467" s="23">
        <v>19500000</v>
      </c>
      <c r="G467" s="24">
        <v>36</v>
      </c>
      <c r="H467" s="100"/>
      <c r="I467" s="100"/>
      <c r="J467" s="100"/>
      <c r="K467" s="100"/>
      <c r="L467" s="100"/>
      <c r="M467" s="100"/>
      <c r="N467" s="100"/>
      <c r="O467" s="100"/>
      <c r="P467" s="100"/>
      <c r="Q467" s="100"/>
    </row>
    <row r="468" spans="1:17" ht="14.25" customHeight="1" outlineLevel="1" x14ac:dyDescent="0.2">
      <c r="A468" s="22" t="s">
        <v>472</v>
      </c>
      <c r="B468" s="22">
        <v>9</v>
      </c>
      <c r="C468" s="22">
        <v>2</v>
      </c>
      <c r="D468" s="23">
        <v>17430</v>
      </c>
      <c r="E468" s="23">
        <v>2490</v>
      </c>
      <c r="F468" s="23">
        <v>19500000</v>
      </c>
      <c r="G468" s="24">
        <v>36</v>
      </c>
      <c r="H468" s="100"/>
      <c r="I468" s="100"/>
      <c r="J468" s="100"/>
      <c r="K468" s="100"/>
      <c r="L468" s="100"/>
      <c r="M468" s="100"/>
      <c r="N468" s="100"/>
      <c r="O468" s="100"/>
      <c r="P468" s="100"/>
      <c r="Q468" s="100"/>
    </row>
    <row r="469" spans="1:17" ht="14.25" customHeight="1" outlineLevel="1" x14ac:dyDescent="0.2">
      <c r="A469" s="22" t="s">
        <v>472</v>
      </c>
      <c r="B469" s="22">
        <v>10</v>
      </c>
      <c r="C469" s="22">
        <v>2</v>
      </c>
      <c r="D469" s="23">
        <v>17710</v>
      </c>
      <c r="E469" s="23">
        <v>2530</v>
      </c>
      <c r="F469" s="23">
        <v>19500000</v>
      </c>
      <c r="G469" s="24">
        <v>36</v>
      </c>
      <c r="H469" s="100"/>
      <c r="I469" s="100"/>
      <c r="J469" s="100"/>
      <c r="K469" s="100"/>
      <c r="L469" s="100"/>
      <c r="M469" s="100"/>
      <c r="N469" s="100"/>
      <c r="O469" s="100"/>
      <c r="P469" s="100"/>
      <c r="Q469" s="100"/>
    </row>
    <row r="470" spans="1:17" ht="14.25" customHeight="1" outlineLevel="1" x14ac:dyDescent="0.2">
      <c r="A470" s="22" t="s">
        <v>472</v>
      </c>
      <c r="B470" s="22">
        <v>11</v>
      </c>
      <c r="C470" s="22">
        <v>2</v>
      </c>
      <c r="D470" s="23">
        <v>17990</v>
      </c>
      <c r="E470" s="23">
        <v>2570</v>
      </c>
      <c r="F470" s="23">
        <v>19500000</v>
      </c>
      <c r="G470" s="24">
        <v>36</v>
      </c>
      <c r="H470" s="100"/>
      <c r="I470" s="100"/>
      <c r="J470" s="100"/>
      <c r="K470" s="100"/>
      <c r="L470" s="100"/>
      <c r="M470" s="100"/>
      <c r="N470" s="100"/>
      <c r="O470" s="100"/>
      <c r="P470" s="100"/>
      <c r="Q470" s="100"/>
    </row>
    <row r="471" spans="1:17" ht="14.25" customHeight="1" outlineLevel="1" x14ac:dyDescent="0.2">
      <c r="A471" s="22" t="s">
        <v>472</v>
      </c>
      <c r="B471" s="22">
        <v>12</v>
      </c>
      <c r="C471" s="22">
        <v>2</v>
      </c>
      <c r="D471" s="23">
        <v>18270</v>
      </c>
      <c r="E471" s="23">
        <v>2610</v>
      </c>
      <c r="F471" s="23">
        <v>0</v>
      </c>
      <c r="G471" s="24">
        <v>0</v>
      </c>
      <c r="H471" s="100"/>
      <c r="I471" s="100"/>
      <c r="J471" s="100"/>
      <c r="K471" s="100"/>
      <c r="L471" s="100"/>
      <c r="M471" s="100"/>
      <c r="N471" s="100"/>
      <c r="O471" s="100"/>
      <c r="P471" s="100"/>
      <c r="Q471" s="100"/>
    </row>
    <row r="472" spans="1:17" ht="14.25" customHeight="1" outlineLevel="1" x14ac:dyDescent="0.2">
      <c r="A472" s="25" t="s">
        <v>472</v>
      </c>
      <c r="B472" s="25">
        <v>1</v>
      </c>
      <c r="C472" s="25">
        <v>3</v>
      </c>
      <c r="D472" s="26">
        <v>19183.5</v>
      </c>
      <c r="E472" s="26">
        <v>2740.5</v>
      </c>
      <c r="F472" s="26">
        <v>0</v>
      </c>
      <c r="G472" s="27">
        <v>0</v>
      </c>
      <c r="H472" s="100"/>
      <c r="I472" s="100"/>
      <c r="J472" s="100"/>
      <c r="K472" s="100"/>
      <c r="L472" s="100"/>
      <c r="M472" s="100"/>
      <c r="N472" s="100"/>
      <c r="O472" s="100"/>
      <c r="P472" s="100"/>
      <c r="Q472" s="100"/>
    </row>
    <row r="473" spans="1:17" ht="14.25" customHeight="1" x14ac:dyDescent="0.2">
      <c r="A473" s="19" t="s">
        <v>414</v>
      </c>
      <c r="B473" s="19">
        <v>1</v>
      </c>
      <c r="C473" s="19">
        <v>1</v>
      </c>
      <c r="D473" s="20">
        <v>1570</v>
      </c>
      <c r="E473" s="20">
        <v>1570</v>
      </c>
      <c r="F473" s="20">
        <v>400000</v>
      </c>
      <c r="G473" s="21">
        <v>8</v>
      </c>
      <c r="H473" s="100"/>
      <c r="I473" s="100"/>
      <c r="J473" s="100"/>
      <c r="K473" s="100"/>
      <c r="L473" s="100"/>
      <c r="M473" s="100"/>
      <c r="N473" s="100"/>
      <c r="O473" s="100"/>
      <c r="P473" s="100"/>
      <c r="Q473" s="100"/>
    </row>
    <row r="474" spans="1:17" ht="14.25" customHeight="1" outlineLevel="1" x14ac:dyDescent="0.2">
      <c r="A474" s="19" t="s">
        <v>414</v>
      </c>
      <c r="B474" s="19">
        <v>2</v>
      </c>
      <c r="C474" s="19">
        <v>1</v>
      </c>
      <c r="D474" s="20">
        <v>1720</v>
      </c>
      <c r="E474" s="20">
        <v>1720</v>
      </c>
      <c r="F474" s="20">
        <v>800000</v>
      </c>
      <c r="G474" s="21">
        <v>12</v>
      </c>
      <c r="H474" s="100"/>
      <c r="I474" s="100"/>
      <c r="J474" s="100"/>
      <c r="K474" s="100"/>
      <c r="L474" s="100"/>
      <c r="M474" s="100"/>
      <c r="N474" s="100"/>
      <c r="O474" s="100"/>
      <c r="P474" s="100"/>
      <c r="Q474" s="100"/>
    </row>
    <row r="475" spans="1:17" ht="14.25" customHeight="1" outlineLevel="1" x14ac:dyDescent="0.2">
      <c r="A475" s="19" t="s">
        <v>414</v>
      </c>
      <c r="B475" s="19">
        <v>3</v>
      </c>
      <c r="C475" s="19">
        <v>1</v>
      </c>
      <c r="D475" s="20">
        <v>1890</v>
      </c>
      <c r="E475" s="20">
        <v>1890</v>
      </c>
      <c r="F475" s="20">
        <v>1500000</v>
      </c>
      <c r="G475" s="21">
        <v>16</v>
      </c>
      <c r="H475" s="100"/>
      <c r="I475" s="100"/>
      <c r="J475" s="100"/>
      <c r="K475" s="100"/>
      <c r="L475" s="100"/>
      <c r="M475" s="100"/>
      <c r="N475" s="100"/>
      <c r="O475" s="100"/>
      <c r="P475" s="100"/>
      <c r="Q475" s="100"/>
    </row>
    <row r="476" spans="1:17" ht="14.25" customHeight="1" outlineLevel="1" x14ac:dyDescent="0.2">
      <c r="A476" s="19" t="s">
        <v>414</v>
      </c>
      <c r="B476" s="19">
        <v>4</v>
      </c>
      <c r="C476" s="19">
        <v>1</v>
      </c>
      <c r="D476" s="20">
        <v>2080</v>
      </c>
      <c r="E476" s="20">
        <v>2080</v>
      </c>
      <c r="F476" s="20">
        <v>3000000</v>
      </c>
      <c r="G476" s="21">
        <v>20</v>
      </c>
      <c r="H476" s="100"/>
      <c r="I476" s="100"/>
      <c r="J476" s="100"/>
      <c r="K476" s="100"/>
      <c r="L476" s="100"/>
      <c r="M476" s="100"/>
      <c r="N476" s="100"/>
      <c r="O476" s="100"/>
      <c r="P476" s="100"/>
      <c r="Q476" s="100"/>
    </row>
    <row r="477" spans="1:17" ht="14.25" customHeight="1" outlineLevel="1" x14ac:dyDescent="0.2">
      <c r="A477" s="19" t="s">
        <v>414</v>
      </c>
      <c r="B477" s="19">
        <v>5</v>
      </c>
      <c r="C477" s="19">
        <v>1</v>
      </c>
      <c r="D477" s="20">
        <v>2290</v>
      </c>
      <c r="E477" s="20">
        <v>2290</v>
      </c>
      <c r="F477" s="20">
        <v>5000000</v>
      </c>
      <c r="G477" s="21">
        <v>24</v>
      </c>
      <c r="H477" s="100"/>
      <c r="I477" s="100"/>
      <c r="J477" s="100"/>
      <c r="K477" s="100"/>
      <c r="L477" s="100"/>
      <c r="M477" s="100"/>
      <c r="N477" s="100"/>
      <c r="O477" s="100"/>
      <c r="P477" s="100"/>
      <c r="Q477" s="100"/>
    </row>
    <row r="478" spans="1:17" ht="14.25" customHeight="1" outlineLevel="1" x14ac:dyDescent="0.2">
      <c r="A478" s="19" t="s">
        <v>414</v>
      </c>
      <c r="B478" s="19">
        <v>6</v>
      </c>
      <c r="C478" s="19">
        <v>1</v>
      </c>
      <c r="D478" s="20">
        <v>2520</v>
      </c>
      <c r="E478" s="20">
        <v>2520</v>
      </c>
      <c r="F478" s="20">
        <v>8000000</v>
      </c>
      <c r="G478" s="21">
        <v>26</v>
      </c>
      <c r="H478" s="100"/>
      <c r="I478" s="100"/>
      <c r="J478" s="100"/>
      <c r="K478" s="100"/>
      <c r="L478" s="100"/>
      <c r="M478" s="100"/>
      <c r="N478" s="100"/>
      <c r="O478" s="100"/>
      <c r="P478" s="100"/>
      <c r="Q478" s="100"/>
    </row>
    <row r="479" spans="1:17" ht="14.25" customHeight="1" outlineLevel="1" x14ac:dyDescent="0.2">
      <c r="A479" s="19" t="s">
        <v>414</v>
      </c>
      <c r="B479" s="19">
        <v>7</v>
      </c>
      <c r="C479" s="19">
        <v>1</v>
      </c>
      <c r="D479" s="20">
        <v>2770</v>
      </c>
      <c r="E479" s="20">
        <v>2770</v>
      </c>
      <c r="F479" s="20">
        <v>13000000</v>
      </c>
      <c r="G479" s="21">
        <v>28</v>
      </c>
      <c r="H479" s="100"/>
      <c r="I479" s="100"/>
      <c r="J479" s="100"/>
      <c r="K479" s="100"/>
      <c r="L479" s="100"/>
      <c r="M479" s="100"/>
      <c r="N479" s="100"/>
      <c r="O479" s="100"/>
      <c r="P479" s="100"/>
      <c r="Q479" s="100"/>
    </row>
    <row r="480" spans="1:17" ht="14.25" customHeight="1" outlineLevel="1" x14ac:dyDescent="0.2">
      <c r="A480" s="19" t="s">
        <v>414</v>
      </c>
      <c r="B480" s="19">
        <v>8</v>
      </c>
      <c r="C480" s="19">
        <v>1</v>
      </c>
      <c r="D480" s="20">
        <v>3040</v>
      </c>
      <c r="E480" s="20">
        <v>3040</v>
      </c>
      <c r="F480" s="20">
        <v>0</v>
      </c>
      <c r="G480" s="21">
        <v>0</v>
      </c>
      <c r="H480" s="100"/>
      <c r="I480" s="100"/>
      <c r="J480" s="100"/>
      <c r="K480" s="100"/>
      <c r="L480" s="100"/>
      <c r="M480" s="100"/>
      <c r="N480" s="100"/>
      <c r="O480" s="100"/>
      <c r="P480" s="100"/>
      <c r="Q480" s="100"/>
    </row>
    <row r="481" spans="1:17" ht="14.25" customHeight="1" outlineLevel="1" collapsed="1" x14ac:dyDescent="0.2">
      <c r="A481" s="22" t="s">
        <v>414</v>
      </c>
      <c r="B481" s="22">
        <v>1</v>
      </c>
      <c r="C481" s="22">
        <v>2</v>
      </c>
      <c r="D481" s="23">
        <v>3040</v>
      </c>
      <c r="E481" s="23">
        <v>3040</v>
      </c>
      <c r="F481" s="23">
        <v>250000</v>
      </c>
      <c r="G481" s="24">
        <v>1.5</v>
      </c>
      <c r="H481" s="100"/>
      <c r="I481" s="100"/>
      <c r="J481" s="100"/>
      <c r="K481" s="100"/>
      <c r="L481" s="100"/>
      <c r="M481" s="100"/>
      <c r="N481" s="100"/>
      <c r="O481" s="100"/>
      <c r="P481" s="100"/>
      <c r="Q481" s="100"/>
    </row>
    <row r="482" spans="1:17" ht="14.25" customHeight="1" outlineLevel="1" x14ac:dyDescent="0.2">
      <c r="A482" s="22" t="s">
        <v>414</v>
      </c>
      <c r="B482" s="22">
        <v>2</v>
      </c>
      <c r="C482" s="22">
        <v>2</v>
      </c>
      <c r="D482" s="23">
        <v>3096</v>
      </c>
      <c r="E482" s="23">
        <v>3096</v>
      </c>
      <c r="F482" s="23">
        <v>500000</v>
      </c>
      <c r="G482" s="24">
        <v>2.5</v>
      </c>
      <c r="H482" s="100"/>
      <c r="I482" s="100"/>
      <c r="J482" s="100"/>
      <c r="K482" s="100"/>
      <c r="L482" s="100"/>
      <c r="M482" s="100"/>
      <c r="N482" s="100"/>
      <c r="O482" s="100"/>
      <c r="P482" s="100"/>
      <c r="Q482" s="100"/>
    </row>
    <row r="483" spans="1:17" ht="14.25" customHeight="1" outlineLevel="1" x14ac:dyDescent="0.2">
      <c r="A483" s="22" t="s">
        <v>414</v>
      </c>
      <c r="B483" s="22">
        <v>3</v>
      </c>
      <c r="C483" s="22">
        <v>2</v>
      </c>
      <c r="D483" s="23">
        <v>3152</v>
      </c>
      <c r="E483" s="23">
        <v>3152</v>
      </c>
      <c r="F483" s="23">
        <v>1000000</v>
      </c>
      <c r="G483" s="24">
        <v>4</v>
      </c>
      <c r="H483" s="100"/>
      <c r="I483" s="100"/>
      <c r="J483" s="100"/>
      <c r="K483" s="100"/>
      <c r="L483" s="100"/>
      <c r="M483" s="100"/>
      <c r="N483" s="100"/>
      <c r="O483" s="100"/>
      <c r="P483" s="100"/>
      <c r="Q483" s="100"/>
    </row>
    <row r="484" spans="1:17" ht="14.25" customHeight="1" outlineLevel="1" x14ac:dyDescent="0.2">
      <c r="A484" s="22" t="s">
        <v>414</v>
      </c>
      <c r="B484" s="22">
        <v>4</v>
      </c>
      <c r="C484" s="22">
        <v>2</v>
      </c>
      <c r="D484" s="23">
        <v>3208</v>
      </c>
      <c r="E484" s="23">
        <v>3208</v>
      </c>
      <c r="F484" s="23">
        <v>3750000</v>
      </c>
      <c r="G484" s="24">
        <v>7.5</v>
      </c>
      <c r="H484" s="100"/>
      <c r="I484" s="100"/>
      <c r="J484" s="100"/>
      <c r="K484" s="100"/>
      <c r="L484" s="100"/>
      <c r="M484" s="100"/>
      <c r="N484" s="100"/>
      <c r="O484" s="100"/>
      <c r="P484" s="100"/>
      <c r="Q484" s="100"/>
    </row>
    <row r="485" spans="1:17" ht="14.25" customHeight="1" outlineLevel="1" x14ac:dyDescent="0.2">
      <c r="A485" s="22" t="s">
        <v>414</v>
      </c>
      <c r="B485" s="22">
        <v>5</v>
      </c>
      <c r="C485" s="22">
        <v>2</v>
      </c>
      <c r="D485" s="23">
        <v>3264</v>
      </c>
      <c r="E485" s="23">
        <v>3264</v>
      </c>
      <c r="F485" s="23">
        <v>3750000</v>
      </c>
      <c r="G485" s="24">
        <v>7.5</v>
      </c>
      <c r="H485" s="100"/>
      <c r="I485" s="100"/>
      <c r="J485" s="100"/>
      <c r="K485" s="100"/>
      <c r="L485" s="100"/>
      <c r="M485" s="100"/>
      <c r="N485" s="100"/>
      <c r="O485" s="100"/>
      <c r="P485" s="100"/>
      <c r="Q485" s="100"/>
    </row>
    <row r="486" spans="1:17" ht="14.25" customHeight="1" outlineLevel="1" x14ac:dyDescent="0.2">
      <c r="A486" s="22" t="s">
        <v>414</v>
      </c>
      <c r="B486" s="22">
        <v>6</v>
      </c>
      <c r="C486" s="22">
        <v>2</v>
      </c>
      <c r="D486" s="23">
        <v>3320</v>
      </c>
      <c r="E486" s="23">
        <v>3320</v>
      </c>
      <c r="F486" s="23">
        <v>3750000</v>
      </c>
      <c r="G486" s="24">
        <v>7.5</v>
      </c>
      <c r="H486" s="100"/>
      <c r="I486" s="100"/>
      <c r="J486" s="100"/>
      <c r="K486" s="100"/>
      <c r="L486" s="100"/>
      <c r="M486" s="100"/>
      <c r="N486" s="100"/>
      <c r="O486" s="100"/>
      <c r="P486" s="100"/>
      <c r="Q486" s="100"/>
    </row>
    <row r="487" spans="1:17" ht="14.25" customHeight="1" outlineLevel="1" x14ac:dyDescent="0.2">
      <c r="A487" s="22" t="s">
        <v>414</v>
      </c>
      <c r="B487" s="22">
        <v>7</v>
      </c>
      <c r="C487" s="22">
        <v>2</v>
      </c>
      <c r="D487" s="23">
        <v>3376</v>
      </c>
      <c r="E487" s="23">
        <v>3376</v>
      </c>
      <c r="F487" s="23">
        <v>3750000</v>
      </c>
      <c r="G487" s="24">
        <v>7.5</v>
      </c>
      <c r="H487" s="100"/>
      <c r="I487" s="100"/>
      <c r="J487" s="100"/>
      <c r="K487" s="100"/>
      <c r="L487" s="100"/>
      <c r="M487" s="100"/>
      <c r="N487" s="100"/>
      <c r="O487" s="100"/>
      <c r="P487" s="100"/>
      <c r="Q487" s="100"/>
    </row>
    <row r="488" spans="1:17" ht="14.25" customHeight="1" outlineLevel="1" x14ac:dyDescent="0.2">
      <c r="A488" s="22" t="s">
        <v>414</v>
      </c>
      <c r="B488" s="22">
        <v>8</v>
      </c>
      <c r="C488" s="22">
        <v>2</v>
      </c>
      <c r="D488" s="23">
        <v>3432</v>
      </c>
      <c r="E488" s="23">
        <v>3432</v>
      </c>
      <c r="F488" s="23">
        <v>3750000</v>
      </c>
      <c r="G488" s="24">
        <v>7.5</v>
      </c>
      <c r="H488" s="100"/>
      <c r="I488" s="100"/>
      <c r="J488" s="100"/>
      <c r="K488" s="100"/>
      <c r="L488" s="100"/>
      <c r="M488" s="100"/>
      <c r="N488" s="100"/>
      <c r="O488" s="100"/>
      <c r="P488" s="100"/>
      <c r="Q488" s="100"/>
    </row>
    <row r="489" spans="1:17" ht="14.25" customHeight="1" outlineLevel="1" x14ac:dyDescent="0.2">
      <c r="A489" s="22" t="s">
        <v>414</v>
      </c>
      <c r="B489" s="22">
        <v>9</v>
      </c>
      <c r="C489" s="22">
        <v>2</v>
      </c>
      <c r="D489" s="23">
        <v>3488</v>
      </c>
      <c r="E489" s="23">
        <v>3488</v>
      </c>
      <c r="F489" s="23">
        <v>3750000</v>
      </c>
      <c r="G489" s="24">
        <v>7.5</v>
      </c>
      <c r="H489" s="100"/>
      <c r="I489" s="100"/>
      <c r="J489" s="100"/>
      <c r="K489" s="100"/>
      <c r="L489" s="100"/>
      <c r="M489" s="100"/>
      <c r="N489" s="100"/>
      <c r="O489" s="100"/>
      <c r="P489" s="100"/>
      <c r="Q489" s="100"/>
    </row>
    <row r="490" spans="1:17" ht="14.25" customHeight="1" outlineLevel="1" x14ac:dyDescent="0.2">
      <c r="A490" s="22" t="s">
        <v>414</v>
      </c>
      <c r="B490" s="22">
        <v>10</v>
      </c>
      <c r="C490" s="22">
        <v>2</v>
      </c>
      <c r="D490" s="23">
        <v>3544</v>
      </c>
      <c r="E490" s="23">
        <v>3544</v>
      </c>
      <c r="F490" s="23">
        <v>3750000</v>
      </c>
      <c r="G490" s="24">
        <v>7.5</v>
      </c>
      <c r="H490" s="100"/>
      <c r="I490" s="100"/>
      <c r="J490" s="100"/>
      <c r="K490" s="100"/>
      <c r="L490" s="100"/>
      <c r="M490" s="100"/>
      <c r="N490" s="100"/>
      <c r="O490" s="100"/>
      <c r="P490" s="100"/>
      <c r="Q490" s="100"/>
    </row>
    <row r="491" spans="1:17" ht="14.25" customHeight="1" outlineLevel="1" x14ac:dyDescent="0.2">
      <c r="A491" s="22" t="s">
        <v>414</v>
      </c>
      <c r="B491" s="22">
        <v>11</v>
      </c>
      <c r="C491" s="22">
        <v>2</v>
      </c>
      <c r="D491" s="23">
        <v>3600</v>
      </c>
      <c r="E491" s="23">
        <v>3600</v>
      </c>
      <c r="F491" s="23">
        <v>3750000</v>
      </c>
      <c r="G491" s="24">
        <v>7.5</v>
      </c>
      <c r="H491" s="100"/>
      <c r="I491" s="100"/>
      <c r="J491" s="100"/>
      <c r="K491" s="100"/>
      <c r="L491" s="100"/>
      <c r="M491" s="100"/>
      <c r="N491" s="100"/>
      <c r="O491" s="100"/>
      <c r="P491" s="100"/>
      <c r="Q491" s="100"/>
    </row>
    <row r="492" spans="1:17" ht="14.25" customHeight="1" outlineLevel="1" x14ac:dyDescent="0.2">
      <c r="A492" s="22" t="s">
        <v>414</v>
      </c>
      <c r="B492" s="22">
        <v>12</v>
      </c>
      <c r="C492" s="22">
        <v>2</v>
      </c>
      <c r="D492" s="23">
        <v>3656</v>
      </c>
      <c r="E492" s="23">
        <v>3656</v>
      </c>
      <c r="F492" s="23">
        <v>0</v>
      </c>
      <c r="G492" s="24">
        <v>0</v>
      </c>
      <c r="H492" s="100"/>
      <c r="I492" s="100"/>
      <c r="J492" s="100"/>
      <c r="K492" s="100"/>
      <c r="L492" s="100"/>
      <c r="M492" s="100"/>
      <c r="N492" s="100"/>
      <c r="O492" s="100"/>
      <c r="P492" s="100"/>
      <c r="Q492" s="100"/>
    </row>
    <row r="493" spans="1:17" ht="14.25" customHeight="1" outlineLevel="1" x14ac:dyDescent="0.2">
      <c r="A493" s="25" t="s">
        <v>414</v>
      </c>
      <c r="B493" s="25">
        <v>1</v>
      </c>
      <c r="C493" s="25">
        <v>3</v>
      </c>
      <c r="D493" s="26">
        <v>3838.8</v>
      </c>
      <c r="E493" s="26">
        <v>3838.8</v>
      </c>
      <c r="F493" s="26">
        <v>0</v>
      </c>
      <c r="G493" s="27">
        <v>0</v>
      </c>
      <c r="H493" s="100"/>
      <c r="I493" s="100"/>
      <c r="J493" s="100"/>
      <c r="K493" s="100"/>
      <c r="L493" s="100"/>
      <c r="M493" s="100"/>
      <c r="N493" s="100"/>
      <c r="O493" s="100"/>
      <c r="P493" s="100"/>
      <c r="Q493" s="100"/>
    </row>
    <row r="494" spans="1:17" ht="14.25" customHeight="1" x14ac:dyDescent="0.2">
      <c r="A494" s="19" t="s">
        <v>465</v>
      </c>
      <c r="B494" s="19">
        <v>1</v>
      </c>
      <c r="C494" s="19">
        <v>1</v>
      </c>
      <c r="D494" s="20">
        <v>845</v>
      </c>
      <c r="E494" s="20">
        <v>845</v>
      </c>
      <c r="F494" s="20">
        <v>100000</v>
      </c>
      <c r="G494" s="21">
        <v>2</v>
      </c>
      <c r="H494" s="100"/>
      <c r="I494" s="100"/>
      <c r="J494" s="100"/>
      <c r="K494" s="100"/>
      <c r="L494" s="100"/>
      <c r="M494" s="100"/>
      <c r="N494" s="100"/>
      <c r="O494" s="100"/>
      <c r="P494" s="100"/>
      <c r="Q494" s="100"/>
    </row>
    <row r="495" spans="1:17" ht="14.25" customHeight="1" outlineLevel="1" x14ac:dyDescent="0.2">
      <c r="A495" s="19" t="s">
        <v>465</v>
      </c>
      <c r="B495" s="19">
        <v>2</v>
      </c>
      <c r="C495" s="19">
        <v>1</v>
      </c>
      <c r="D495" s="20">
        <v>930</v>
      </c>
      <c r="E495" s="20">
        <v>930</v>
      </c>
      <c r="F495" s="20">
        <v>200000</v>
      </c>
      <c r="G495" s="21">
        <v>5</v>
      </c>
      <c r="H495" s="100"/>
      <c r="I495" s="100"/>
      <c r="J495" s="100"/>
      <c r="K495" s="100"/>
      <c r="L495" s="100"/>
      <c r="M495" s="100"/>
      <c r="N495" s="100"/>
      <c r="O495" s="100"/>
      <c r="P495" s="100"/>
      <c r="Q495" s="100"/>
    </row>
    <row r="496" spans="1:17" ht="14.25" customHeight="1" outlineLevel="1" x14ac:dyDescent="0.2">
      <c r="A496" s="19" t="s">
        <v>465</v>
      </c>
      <c r="B496" s="19">
        <v>3</v>
      </c>
      <c r="C496" s="19">
        <v>1</v>
      </c>
      <c r="D496" s="20">
        <v>1024</v>
      </c>
      <c r="E496" s="20">
        <v>1024</v>
      </c>
      <c r="F496" s="20">
        <v>400000</v>
      </c>
      <c r="G496" s="21">
        <v>14</v>
      </c>
      <c r="H496" s="100"/>
      <c r="I496" s="100"/>
      <c r="J496" s="100"/>
      <c r="K496" s="100"/>
      <c r="L496" s="100"/>
      <c r="M496" s="100"/>
      <c r="N496" s="100"/>
      <c r="O496" s="100"/>
      <c r="P496" s="100"/>
      <c r="Q496" s="100"/>
    </row>
    <row r="497" spans="1:17" ht="14.25" customHeight="1" outlineLevel="1" x14ac:dyDescent="0.2">
      <c r="A497" s="19" t="s">
        <v>465</v>
      </c>
      <c r="B497" s="19">
        <v>4</v>
      </c>
      <c r="C497" s="19">
        <v>1</v>
      </c>
      <c r="D497" s="20">
        <v>1130</v>
      </c>
      <c r="E497" s="20">
        <v>1130</v>
      </c>
      <c r="F497" s="20">
        <v>2000000</v>
      </c>
      <c r="G497" s="21">
        <v>24</v>
      </c>
      <c r="H497" s="100"/>
      <c r="I497" s="100"/>
      <c r="J497" s="100"/>
      <c r="K497" s="100"/>
      <c r="L497" s="100"/>
      <c r="M497" s="100"/>
      <c r="N497" s="100"/>
      <c r="O497" s="100"/>
      <c r="P497" s="100"/>
      <c r="Q497" s="100"/>
    </row>
    <row r="498" spans="1:17" ht="14.25" customHeight="1" outlineLevel="1" x14ac:dyDescent="0.2">
      <c r="A498" s="19" t="s">
        <v>465</v>
      </c>
      <c r="B498" s="19">
        <v>5</v>
      </c>
      <c r="C498" s="19">
        <v>1</v>
      </c>
      <c r="D498" s="20">
        <v>1246</v>
      </c>
      <c r="E498" s="20">
        <v>1246</v>
      </c>
      <c r="F498" s="20">
        <v>4000000</v>
      </c>
      <c r="G498" s="21">
        <v>40</v>
      </c>
      <c r="H498" s="100"/>
      <c r="I498" s="100"/>
      <c r="J498" s="100"/>
      <c r="K498" s="100"/>
      <c r="L498" s="100"/>
      <c r="M498" s="100"/>
      <c r="N498" s="100"/>
      <c r="O498" s="100"/>
      <c r="P498" s="100"/>
      <c r="Q498" s="100"/>
    </row>
    <row r="499" spans="1:17" ht="14.25" customHeight="1" outlineLevel="1" x14ac:dyDescent="0.2">
      <c r="A499" s="19" t="s">
        <v>465</v>
      </c>
      <c r="B499" s="19">
        <v>6</v>
      </c>
      <c r="C499" s="19">
        <v>1</v>
      </c>
      <c r="D499" s="20">
        <v>1373</v>
      </c>
      <c r="E499" s="20">
        <v>1373</v>
      </c>
      <c r="F499" s="20">
        <v>6000000</v>
      </c>
      <c r="G499" s="21">
        <v>68</v>
      </c>
      <c r="H499" s="100"/>
      <c r="I499" s="100"/>
      <c r="J499" s="100"/>
      <c r="K499" s="100"/>
      <c r="L499" s="100"/>
      <c r="M499" s="100"/>
      <c r="N499" s="100"/>
      <c r="O499" s="100"/>
      <c r="P499" s="100"/>
      <c r="Q499" s="100"/>
    </row>
    <row r="500" spans="1:17" ht="14.25" customHeight="1" outlineLevel="1" x14ac:dyDescent="0.2">
      <c r="A500" s="19" t="s">
        <v>465</v>
      </c>
      <c r="B500" s="19">
        <v>7</v>
      </c>
      <c r="C500" s="19">
        <v>1</v>
      </c>
      <c r="D500" s="20">
        <v>1510</v>
      </c>
      <c r="E500" s="20">
        <v>1510</v>
      </c>
      <c r="F500" s="20">
        <v>11000000</v>
      </c>
      <c r="G500" s="21">
        <v>86</v>
      </c>
      <c r="H500" s="100"/>
      <c r="I500" s="100"/>
      <c r="J500" s="100"/>
      <c r="K500" s="100"/>
      <c r="L500" s="100"/>
      <c r="M500" s="100"/>
      <c r="N500" s="100"/>
      <c r="O500" s="100"/>
      <c r="P500" s="100"/>
      <c r="Q500" s="100"/>
    </row>
    <row r="501" spans="1:17" ht="14.25" customHeight="1" outlineLevel="1" x14ac:dyDescent="0.2">
      <c r="A501" s="19" t="s">
        <v>465</v>
      </c>
      <c r="B501" s="19">
        <v>8</v>
      </c>
      <c r="C501" s="19">
        <v>1</v>
      </c>
      <c r="D501" s="20">
        <v>1669</v>
      </c>
      <c r="E501" s="20">
        <v>1669</v>
      </c>
      <c r="F501" s="20">
        <v>17000000</v>
      </c>
      <c r="G501" s="21">
        <v>108</v>
      </c>
      <c r="H501" s="100"/>
      <c r="I501" s="100"/>
      <c r="J501" s="100"/>
      <c r="K501" s="100"/>
      <c r="L501" s="100"/>
      <c r="M501" s="100"/>
      <c r="N501" s="100"/>
      <c r="O501" s="100"/>
      <c r="P501" s="100"/>
      <c r="Q501" s="100"/>
    </row>
    <row r="502" spans="1:17" ht="14.25" customHeight="1" outlineLevel="1" x14ac:dyDescent="0.2">
      <c r="A502" s="19" t="s">
        <v>465</v>
      </c>
      <c r="B502" s="19">
        <v>9</v>
      </c>
      <c r="C502" s="19">
        <v>1</v>
      </c>
      <c r="D502" s="20">
        <v>1838</v>
      </c>
      <c r="E502" s="20">
        <v>1838</v>
      </c>
      <c r="F502" s="20">
        <v>32000000</v>
      </c>
      <c r="G502" s="21">
        <v>120</v>
      </c>
      <c r="H502" s="100"/>
      <c r="I502" s="100"/>
      <c r="J502" s="100"/>
      <c r="K502" s="100"/>
      <c r="L502" s="100"/>
      <c r="M502" s="100"/>
      <c r="N502" s="100"/>
      <c r="O502" s="100"/>
      <c r="P502" s="100"/>
      <c r="Q502" s="100"/>
    </row>
    <row r="503" spans="1:17" ht="14.25" customHeight="1" outlineLevel="1" x14ac:dyDescent="0.2">
      <c r="A503" s="19" t="s">
        <v>465</v>
      </c>
      <c r="B503" s="19">
        <v>10</v>
      </c>
      <c r="C503" s="19">
        <v>1</v>
      </c>
      <c r="D503" s="20">
        <v>2027</v>
      </c>
      <c r="E503" s="20">
        <v>2027</v>
      </c>
      <c r="F503" s="20">
        <v>43000000</v>
      </c>
      <c r="G503" s="21">
        <v>128</v>
      </c>
      <c r="H503" s="100"/>
      <c r="I503" s="100"/>
      <c r="J503" s="100"/>
      <c r="K503" s="100"/>
      <c r="L503" s="100"/>
      <c r="M503" s="100"/>
      <c r="N503" s="100"/>
      <c r="O503" s="100"/>
      <c r="P503" s="100"/>
      <c r="Q503" s="100"/>
    </row>
    <row r="504" spans="1:17" ht="14.25" customHeight="1" outlineLevel="1" x14ac:dyDescent="0.2">
      <c r="A504" s="19" t="s">
        <v>465</v>
      </c>
      <c r="B504" s="19">
        <v>11</v>
      </c>
      <c r="C504" s="19">
        <v>1</v>
      </c>
      <c r="D504" s="20">
        <v>2228</v>
      </c>
      <c r="E504" s="20">
        <v>2228</v>
      </c>
      <c r="F504" s="20">
        <v>55000000</v>
      </c>
      <c r="G504" s="21">
        <v>136</v>
      </c>
      <c r="H504" s="100"/>
      <c r="I504" s="100"/>
      <c r="J504" s="100"/>
      <c r="K504" s="100"/>
      <c r="L504" s="100"/>
      <c r="M504" s="100"/>
      <c r="N504" s="100"/>
      <c r="O504" s="100"/>
      <c r="P504" s="100"/>
      <c r="Q504" s="100"/>
    </row>
    <row r="505" spans="1:17" ht="14.25" customHeight="1" outlineLevel="1" x14ac:dyDescent="0.2">
      <c r="A505" s="19" t="s">
        <v>465</v>
      </c>
      <c r="B505" s="19">
        <v>12</v>
      </c>
      <c r="C505" s="19">
        <v>1</v>
      </c>
      <c r="D505" s="20">
        <v>2450</v>
      </c>
      <c r="E505" s="20">
        <v>2450</v>
      </c>
      <c r="F505" s="20">
        <v>0</v>
      </c>
      <c r="G505" s="21">
        <v>0</v>
      </c>
      <c r="H505" s="100"/>
      <c r="I505" s="100"/>
      <c r="J505" s="100"/>
      <c r="K505" s="100"/>
      <c r="L505" s="100"/>
      <c r="M505" s="100"/>
      <c r="N505" s="100"/>
      <c r="O505" s="100"/>
      <c r="P505" s="100"/>
      <c r="Q505" s="100"/>
    </row>
    <row r="506" spans="1:17" ht="14.25" customHeight="1" outlineLevel="1" collapsed="1" x14ac:dyDescent="0.2">
      <c r="A506" s="22" t="s">
        <v>465</v>
      </c>
      <c r="B506" s="22">
        <v>1</v>
      </c>
      <c r="C506" s="22">
        <v>2</v>
      </c>
      <c r="D506" s="23">
        <v>2450</v>
      </c>
      <c r="E506" s="23">
        <v>2450</v>
      </c>
      <c r="F506" s="23">
        <v>2000000</v>
      </c>
      <c r="G506" s="24">
        <v>12</v>
      </c>
      <c r="H506" s="100"/>
      <c r="I506" s="100"/>
      <c r="J506" s="100"/>
      <c r="K506" s="100"/>
      <c r="L506" s="100"/>
      <c r="M506" s="100"/>
      <c r="N506" s="100"/>
      <c r="O506" s="100"/>
      <c r="P506" s="100"/>
      <c r="Q506" s="100"/>
    </row>
    <row r="507" spans="1:17" ht="14.25" customHeight="1" outlineLevel="1" x14ac:dyDescent="0.2">
      <c r="A507" s="22" t="s">
        <v>465</v>
      </c>
      <c r="B507" s="22">
        <v>2</v>
      </c>
      <c r="C507" s="22">
        <v>2</v>
      </c>
      <c r="D507" s="23">
        <v>2494</v>
      </c>
      <c r="E507" s="23">
        <v>2494</v>
      </c>
      <c r="F507" s="23">
        <v>4000000</v>
      </c>
      <c r="G507" s="24">
        <v>24</v>
      </c>
      <c r="H507" s="100"/>
      <c r="I507" s="100"/>
      <c r="J507" s="100"/>
      <c r="K507" s="100"/>
      <c r="L507" s="100"/>
      <c r="M507" s="100"/>
      <c r="N507" s="100"/>
      <c r="O507" s="100"/>
      <c r="P507" s="100"/>
      <c r="Q507" s="100"/>
    </row>
    <row r="508" spans="1:17" ht="14.25" customHeight="1" outlineLevel="1" x14ac:dyDescent="0.2">
      <c r="A508" s="22" t="s">
        <v>465</v>
      </c>
      <c r="B508" s="22">
        <v>3</v>
      </c>
      <c r="C508" s="22">
        <v>2</v>
      </c>
      <c r="D508" s="23">
        <v>2538</v>
      </c>
      <c r="E508" s="23">
        <v>2538</v>
      </c>
      <c r="F508" s="23">
        <v>8000000</v>
      </c>
      <c r="G508" s="24">
        <v>36</v>
      </c>
      <c r="H508" s="100"/>
      <c r="I508" s="100"/>
      <c r="J508" s="100"/>
      <c r="K508" s="100"/>
      <c r="L508" s="100"/>
      <c r="M508" s="100"/>
      <c r="N508" s="100"/>
      <c r="O508" s="100"/>
      <c r="P508" s="100"/>
      <c r="Q508" s="100"/>
    </row>
    <row r="509" spans="1:17" ht="14.25" customHeight="1" outlineLevel="1" x14ac:dyDescent="0.2">
      <c r="A509" s="22" t="s">
        <v>465</v>
      </c>
      <c r="B509" s="22">
        <v>4</v>
      </c>
      <c r="C509" s="22">
        <v>2</v>
      </c>
      <c r="D509" s="23">
        <v>2582</v>
      </c>
      <c r="E509" s="23">
        <v>2582</v>
      </c>
      <c r="F509" s="23">
        <v>19500000</v>
      </c>
      <c r="G509" s="24">
        <v>36</v>
      </c>
      <c r="H509" s="100"/>
      <c r="I509" s="100"/>
      <c r="J509" s="100"/>
      <c r="K509" s="100"/>
      <c r="L509" s="100"/>
      <c r="M509" s="100"/>
      <c r="N509" s="100"/>
      <c r="O509" s="100"/>
      <c r="P509" s="100"/>
      <c r="Q509" s="100"/>
    </row>
    <row r="510" spans="1:17" ht="14.25" customHeight="1" outlineLevel="1" x14ac:dyDescent="0.2">
      <c r="A510" s="22" t="s">
        <v>465</v>
      </c>
      <c r="B510" s="22">
        <v>5</v>
      </c>
      <c r="C510" s="22">
        <v>2</v>
      </c>
      <c r="D510" s="23">
        <v>2626</v>
      </c>
      <c r="E510" s="23">
        <v>2626</v>
      </c>
      <c r="F510" s="23">
        <v>19500000</v>
      </c>
      <c r="G510" s="24">
        <v>36</v>
      </c>
      <c r="H510" s="100"/>
      <c r="I510" s="100"/>
      <c r="J510" s="100"/>
      <c r="K510" s="100"/>
      <c r="L510" s="100"/>
      <c r="M510" s="100"/>
      <c r="N510" s="100"/>
      <c r="O510" s="100"/>
      <c r="P510" s="100"/>
      <c r="Q510" s="100"/>
    </row>
    <row r="511" spans="1:17" ht="14.25" customHeight="1" outlineLevel="1" x14ac:dyDescent="0.2">
      <c r="A511" s="22" t="s">
        <v>465</v>
      </c>
      <c r="B511" s="22">
        <v>6</v>
      </c>
      <c r="C511" s="22">
        <v>2</v>
      </c>
      <c r="D511" s="23">
        <v>2670</v>
      </c>
      <c r="E511" s="23">
        <v>2670</v>
      </c>
      <c r="F511" s="23">
        <v>19500000</v>
      </c>
      <c r="G511" s="24">
        <v>36</v>
      </c>
      <c r="H511" s="100"/>
      <c r="I511" s="100"/>
      <c r="J511" s="100"/>
      <c r="K511" s="100"/>
      <c r="L511" s="100"/>
      <c r="M511" s="100"/>
      <c r="N511" s="100"/>
      <c r="O511" s="100"/>
      <c r="P511" s="100"/>
      <c r="Q511" s="100"/>
    </row>
    <row r="512" spans="1:17" ht="14.25" customHeight="1" outlineLevel="1" x14ac:dyDescent="0.2">
      <c r="A512" s="22" t="s">
        <v>465</v>
      </c>
      <c r="B512" s="22">
        <v>7</v>
      </c>
      <c r="C512" s="22">
        <v>2</v>
      </c>
      <c r="D512" s="23">
        <v>2715</v>
      </c>
      <c r="E512" s="23">
        <v>2715</v>
      </c>
      <c r="F512" s="23">
        <v>19500000</v>
      </c>
      <c r="G512" s="24">
        <v>36</v>
      </c>
      <c r="H512" s="100"/>
      <c r="I512" s="100"/>
      <c r="J512" s="100"/>
      <c r="K512" s="100"/>
      <c r="L512" s="100"/>
      <c r="M512" s="100"/>
      <c r="N512" s="100"/>
      <c r="O512" s="100"/>
      <c r="P512" s="100"/>
      <c r="Q512" s="100"/>
    </row>
    <row r="513" spans="1:17" ht="14.25" customHeight="1" outlineLevel="1" x14ac:dyDescent="0.2">
      <c r="A513" s="22" t="s">
        <v>465</v>
      </c>
      <c r="B513" s="22">
        <v>8</v>
      </c>
      <c r="C513" s="22">
        <v>2</v>
      </c>
      <c r="D513" s="23">
        <v>2759</v>
      </c>
      <c r="E513" s="23">
        <v>2759</v>
      </c>
      <c r="F513" s="23">
        <v>19500000</v>
      </c>
      <c r="G513" s="24">
        <v>36</v>
      </c>
      <c r="H513" s="100"/>
      <c r="I513" s="100"/>
      <c r="J513" s="100"/>
      <c r="K513" s="100"/>
      <c r="L513" s="100"/>
      <c r="M513" s="100"/>
      <c r="N513" s="100"/>
      <c r="O513" s="100"/>
      <c r="P513" s="100"/>
      <c r="Q513" s="100"/>
    </row>
    <row r="514" spans="1:17" ht="14.25" customHeight="1" outlineLevel="1" x14ac:dyDescent="0.2">
      <c r="A514" s="22" t="s">
        <v>465</v>
      </c>
      <c r="B514" s="22">
        <v>9</v>
      </c>
      <c r="C514" s="22">
        <v>2</v>
      </c>
      <c r="D514" s="23">
        <v>2803</v>
      </c>
      <c r="E514" s="23">
        <v>2803</v>
      </c>
      <c r="F514" s="23">
        <v>19500000</v>
      </c>
      <c r="G514" s="24">
        <v>36</v>
      </c>
      <c r="H514" s="100"/>
      <c r="I514" s="100"/>
      <c r="J514" s="100"/>
      <c r="K514" s="100"/>
      <c r="L514" s="100"/>
      <c r="M514" s="100"/>
      <c r="N514" s="100"/>
      <c r="O514" s="100"/>
      <c r="P514" s="100"/>
      <c r="Q514" s="100"/>
    </row>
    <row r="515" spans="1:17" ht="14.25" customHeight="1" outlineLevel="1" x14ac:dyDescent="0.2">
      <c r="A515" s="22" t="s">
        <v>465</v>
      </c>
      <c r="B515" s="22">
        <v>10</v>
      </c>
      <c r="C515" s="22">
        <v>2</v>
      </c>
      <c r="D515" s="23">
        <v>2847</v>
      </c>
      <c r="E515" s="23">
        <v>2847</v>
      </c>
      <c r="F515" s="23">
        <v>19500000</v>
      </c>
      <c r="G515" s="24">
        <v>36</v>
      </c>
      <c r="H515" s="100"/>
      <c r="I515" s="100"/>
      <c r="J515" s="100"/>
      <c r="K515" s="100"/>
      <c r="L515" s="100"/>
      <c r="M515" s="100"/>
      <c r="N515" s="100"/>
      <c r="O515" s="100"/>
      <c r="P515" s="100"/>
      <c r="Q515" s="100"/>
    </row>
    <row r="516" spans="1:17" ht="14.25" customHeight="1" outlineLevel="1" x14ac:dyDescent="0.2">
      <c r="A516" s="22" t="s">
        <v>465</v>
      </c>
      <c r="B516" s="22">
        <v>11</v>
      </c>
      <c r="C516" s="22">
        <v>2</v>
      </c>
      <c r="D516" s="23">
        <v>2891</v>
      </c>
      <c r="E516" s="23">
        <v>2891</v>
      </c>
      <c r="F516" s="23">
        <v>19500000</v>
      </c>
      <c r="G516" s="24">
        <v>36</v>
      </c>
      <c r="H516" s="100"/>
      <c r="I516" s="100"/>
      <c r="J516" s="100"/>
      <c r="K516" s="100"/>
      <c r="L516" s="100"/>
      <c r="M516" s="100"/>
      <c r="N516" s="100"/>
      <c r="O516" s="100"/>
      <c r="P516" s="100"/>
      <c r="Q516" s="100"/>
    </row>
    <row r="517" spans="1:17" ht="14.25" customHeight="1" outlineLevel="1" x14ac:dyDescent="0.2">
      <c r="A517" s="22" t="s">
        <v>465</v>
      </c>
      <c r="B517" s="22">
        <v>12</v>
      </c>
      <c r="C517" s="22">
        <v>2</v>
      </c>
      <c r="D517" s="23">
        <v>2936</v>
      </c>
      <c r="E517" s="23">
        <v>2936</v>
      </c>
      <c r="F517" s="23">
        <v>0</v>
      </c>
      <c r="G517" s="24">
        <v>0</v>
      </c>
      <c r="H517" s="100"/>
      <c r="I517" s="100"/>
      <c r="J517" s="100"/>
      <c r="K517" s="100"/>
      <c r="L517" s="100"/>
      <c r="M517" s="100"/>
      <c r="N517" s="100"/>
      <c r="O517" s="100"/>
      <c r="P517" s="100"/>
      <c r="Q517" s="100"/>
    </row>
    <row r="518" spans="1:17" ht="14.25" customHeight="1" outlineLevel="1" x14ac:dyDescent="0.2">
      <c r="A518" s="25" t="s">
        <v>465</v>
      </c>
      <c r="B518" s="25">
        <v>1</v>
      </c>
      <c r="C518" s="25">
        <v>3</v>
      </c>
      <c r="D518" s="26">
        <v>3082.8</v>
      </c>
      <c r="E518" s="26">
        <v>3082.8</v>
      </c>
      <c r="F518" s="26">
        <v>0</v>
      </c>
      <c r="G518" s="27">
        <v>0</v>
      </c>
      <c r="H518" s="100"/>
      <c r="I518" s="100"/>
      <c r="J518" s="100"/>
      <c r="K518" s="100"/>
      <c r="L518" s="100"/>
      <c r="M518" s="100"/>
      <c r="N518" s="100"/>
      <c r="O518" s="100"/>
      <c r="P518" s="100"/>
      <c r="Q518" s="100"/>
    </row>
    <row r="519" spans="1:17" ht="14.25" customHeight="1" x14ac:dyDescent="0.2">
      <c r="A519" s="19" t="s">
        <v>454</v>
      </c>
      <c r="B519" s="19">
        <v>1</v>
      </c>
      <c r="C519" s="19">
        <v>1</v>
      </c>
      <c r="D519" s="20">
        <v>6900</v>
      </c>
      <c r="E519" s="20">
        <v>230</v>
      </c>
      <c r="F519" s="20">
        <v>100000</v>
      </c>
      <c r="G519" s="21">
        <v>1.5</v>
      </c>
      <c r="H519" s="100"/>
      <c r="I519" s="100"/>
      <c r="J519" s="100"/>
      <c r="K519" s="100"/>
      <c r="L519" s="100"/>
      <c r="M519" s="100"/>
      <c r="N519" s="100"/>
      <c r="O519" s="100"/>
      <c r="P519" s="100"/>
      <c r="Q519" s="100"/>
    </row>
    <row r="520" spans="1:17" ht="14.25" customHeight="1" outlineLevel="1" x14ac:dyDescent="0.2">
      <c r="A520" s="19" t="s">
        <v>454</v>
      </c>
      <c r="B520" s="19">
        <v>2</v>
      </c>
      <c r="C520" s="19">
        <v>1</v>
      </c>
      <c r="D520" s="20">
        <v>7650</v>
      </c>
      <c r="E520" s="20">
        <v>255</v>
      </c>
      <c r="F520" s="20">
        <v>200000</v>
      </c>
      <c r="G520" s="21">
        <v>2.5</v>
      </c>
      <c r="H520" s="100"/>
      <c r="I520" s="100"/>
      <c r="J520" s="100"/>
      <c r="K520" s="100"/>
      <c r="L520" s="100"/>
      <c r="M520" s="100"/>
      <c r="N520" s="100"/>
      <c r="O520" s="100"/>
      <c r="P520" s="100"/>
      <c r="Q520" s="100"/>
    </row>
    <row r="521" spans="1:17" ht="14.25" customHeight="1" outlineLevel="1" x14ac:dyDescent="0.2">
      <c r="A521" s="19" t="s">
        <v>454</v>
      </c>
      <c r="B521" s="19">
        <v>3</v>
      </c>
      <c r="C521" s="19">
        <v>1</v>
      </c>
      <c r="D521" s="20">
        <v>8550</v>
      </c>
      <c r="E521" s="20">
        <v>285</v>
      </c>
      <c r="F521" s="20">
        <v>400000</v>
      </c>
      <c r="G521" s="21">
        <v>6</v>
      </c>
      <c r="H521" s="100"/>
      <c r="I521" s="100"/>
      <c r="J521" s="100"/>
      <c r="K521" s="100"/>
      <c r="L521" s="100"/>
      <c r="M521" s="100"/>
      <c r="N521" s="100"/>
      <c r="O521" s="100"/>
      <c r="P521" s="100"/>
      <c r="Q521" s="100"/>
    </row>
    <row r="522" spans="1:17" ht="14.25" customHeight="1" outlineLevel="1" x14ac:dyDescent="0.2">
      <c r="A522" s="19" t="s">
        <v>454</v>
      </c>
      <c r="B522" s="19">
        <v>4</v>
      </c>
      <c r="C522" s="19">
        <v>1</v>
      </c>
      <c r="D522" s="20">
        <v>9300</v>
      </c>
      <c r="E522" s="20">
        <v>310</v>
      </c>
      <c r="F522" s="20">
        <v>2000000</v>
      </c>
      <c r="G522" s="21">
        <v>12</v>
      </c>
      <c r="H522" s="100"/>
      <c r="I522" s="100"/>
      <c r="J522" s="100"/>
      <c r="K522" s="100"/>
      <c r="L522" s="100"/>
      <c r="M522" s="100"/>
      <c r="N522" s="100"/>
      <c r="O522" s="100"/>
      <c r="P522" s="100"/>
      <c r="Q522" s="100"/>
    </row>
    <row r="523" spans="1:17" ht="14.25" customHeight="1" outlineLevel="1" x14ac:dyDescent="0.2">
      <c r="A523" s="19" t="s">
        <v>454</v>
      </c>
      <c r="B523" s="19">
        <v>5</v>
      </c>
      <c r="C523" s="19">
        <v>1</v>
      </c>
      <c r="D523" s="20">
        <v>10200</v>
      </c>
      <c r="E523" s="20">
        <v>340</v>
      </c>
      <c r="F523" s="20">
        <v>3000000</v>
      </c>
      <c r="G523" s="21">
        <v>20</v>
      </c>
      <c r="H523" s="100"/>
      <c r="I523" s="100"/>
      <c r="J523" s="100"/>
      <c r="K523" s="100"/>
      <c r="L523" s="100"/>
      <c r="M523" s="100"/>
      <c r="N523" s="100"/>
      <c r="O523" s="100"/>
      <c r="P523" s="100"/>
      <c r="Q523" s="100"/>
    </row>
    <row r="524" spans="1:17" ht="14.25" customHeight="1" outlineLevel="1" x14ac:dyDescent="0.2">
      <c r="A524" s="19" t="s">
        <v>454</v>
      </c>
      <c r="B524" s="19">
        <v>6</v>
      </c>
      <c r="C524" s="19">
        <v>1</v>
      </c>
      <c r="D524" s="20">
        <v>11400</v>
      </c>
      <c r="E524" s="20">
        <v>380</v>
      </c>
      <c r="F524" s="20">
        <v>4000000</v>
      </c>
      <c r="G524" s="21">
        <v>36</v>
      </c>
      <c r="H524" s="100"/>
      <c r="I524" s="100"/>
      <c r="J524" s="100"/>
      <c r="K524" s="100"/>
      <c r="L524" s="100"/>
      <c r="M524" s="100"/>
      <c r="N524" s="100"/>
      <c r="O524" s="100"/>
      <c r="P524" s="100"/>
      <c r="Q524" s="100"/>
    </row>
    <row r="525" spans="1:17" ht="14.25" customHeight="1" outlineLevel="1" x14ac:dyDescent="0.2">
      <c r="A525" s="19" t="s">
        <v>454</v>
      </c>
      <c r="B525" s="19">
        <v>7</v>
      </c>
      <c r="C525" s="19">
        <v>1</v>
      </c>
      <c r="D525" s="20">
        <v>12450</v>
      </c>
      <c r="E525" s="20">
        <v>415</v>
      </c>
      <c r="F525" s="20">
        <v>8000000</v>
      </c>
      <c r="G525" s="21">
        <v>60</v>
      </c>
      <c r="H525" s="100"/>
      <c r="I525" s="100"/>
      <c r="J525" s="100"/>
      <c r="K525" s="100"/>
      <c r="L525" s="100"/>
      <c r="M525" s="100"/>
      <c r="N525" s="100"/>
      <c r="O525" s="100"/>
      <c r="P525" s="100"/>
      <c r="Q525" s="100"/>
    </row>
    <row r="526" spans="1:17" ht="14.25" customHeight="1" outlineLevel="1" x14ac:dyDescent="0.2">
      <c r="A526" s="19" t="s">
        <v>454</v>
      </c>
      <c r="B526" s="19">
        <v>8</v>
      </c>
      <c r="C526" s="19">
        <v>1</v>
      </c>
      <c r="D526" s="20">
        <v>13800</v>
      </c>
      <c r="E526" s="20">
        <v>460</v>
      </c>
      <c r="F526" s="20">
        <v>13000000</v>
      </c>
      <c r="G526" s="21">
        <v>72</v>
      </c>
      <c r="H526" s="100"/>
      <c r="I526" s="100"/>
      <c r="J526" s="100"/>
      <c r="K526" s="100"/>
      <c r="L526" s="100"/>
      <c r="M526" s="100"/>
      <c r="N526" s="100"/>
      <c r="O526" s="100"/>
      <c r="P526" s="100"/>
      <c r="Q526" s="100"/>
    </row>
    <row r="527" spans="1:17" ht="14.25" customHeight="1" outlineLevel="1" x14ac:dyDescent="0.2">
      <c r="A527" s="19" t="s">
        <v>454</v>
      </c>
      <c r="B527" s="19">
        <v>9</v>
      </c>
      <c r="C527" s="19">
        <v>1</v>
      </c>
      <c r="D527" s="20">
        <v>15000</v>
      </c>
      <c r="E527" s="20">
        <v>500</v>
      </c>
      <c r="F527" s="20">
        <v>25000000</v>
      </c>
      <c r="G527" s="21">
        <v>80</v>
      </c>
      <c r="H527" s="100"/>
      <c r="I527" s="100"/>
      <c r="J527" s="100"/>
      <c r="K527" s="100"/>
      <c r="L527" s="100"/>
      <c r="M527" s="100"/>
      <c r="N527" s="100"/>
      <c r="O527" s="100"/>
      <c r="P527" s="100"/>
      <c r="Q527" s="100"/>
    </row>
    <row r="528" spans="1:17" ht="14.25" customHeight="1" outlineLevel="1" x14ac:dyDescent="0.2">
      <c r="A528" s="19" t="s">
        <v>454</v>
      </c>
      <c r="B528" s="19">
        <v>10</v>
      </c>
      <c r="C528" s="19">
        <v>1</v>
      </c>
      <c r="D528" s="20">
        <v>16650</v>
      </c>
      <c r="E528" s="20">
        <v>555</v>
      </c>
      <c r="F528" s="20">
        <v>35000000</v>
      </c>
      <c r="G528" s="21">
        <v>90</v>
      </c>
      <c r="H528" s="100"/>
      <c r="I528" s="100"/>
      <c r="J528" s="100"/>
      <c r="K528" s="100"/>
      <c r="L528" s="100"/>
      <c r="M528" s="100"/>
      <c r="N528" s="100"/>
      <c r="O528" s="100"/>
      <c r="P528" s="100"/>
      <c r="Q528" s="100"/>
    </row>
    <row r="529" spans="1:17" ht="14.25" customHeight="1" outlineLevel="1" x14ac:dyDescent="0.2">
      <c r="A529" s="19" t="s">
        <v>454</v>
      </c>
      <c r="B529" s="19">
        <v>11</v>
      </c>
      <c r="C529" s="19">
        <v>1</v>
      </c>
      <c r="D529" s="20">
        <v>18300</v>
      </c>
      <c r="E529" s="20">
        <v>610</v>
      </c>
      <c r="F529" s="20">
        <v>45000000</v>
      </c>
      <c r="G529" s="21">
        <v>96</v>
      </c>
      <c r="H529" s="100"/>
      <c r="I529" s="100"/>
      <c r="J529" s="100"/>
      <c r="K529" s="100"/>
      <c r="L529" s="100"/>
      <c r="M529" s="100"/>
      <c r="N529" s="100"/>
      <c r="O529" s="100"/>
      <c r="P529" s="100"/>
      <c r="Q529" s="100"/>
    </row>
    <row r="530" spans="1:17" ht="14.25" customHeight="1" outlineLevel="1" x14ac:dyDescent="0.2">
      <c r="A530" s="19" t="s">
        <v>454</v>
      </c>
      <c r="B530" s="19">
        <v>12</v>
      </c>
      <c r="C530" s="19">
        <v>1</v>
      </c>
      <c r="D530" s="20">
        <v>19950</v>
      </c>
      <c r="E530" s="20">
        <v>665</v>
      </c>
      <c r="F530" s="20">
        <v>0</v>
      </c>
      <c r="G530" s="21">
        <v>0</v>
      </c>
      <c r="H530" s="100"/>
      <c r="I530" s="100"/>
      <c r="J530" s="100"/>
      <c r="K530" s="100"/>
      <c r="L530" s="100"/>
      <c r="M530" s="100"/>
      <c r="N530" s="100"/>
      <c r="O530" s="100"/>
      <c r="P530" s="100"/>
      <c r="Q530" s="100"/>
    </row>
    <row r="531" spans="1:17" ht="14.25" customHeight="1" outlineLevel="1" collapsed="1" x14ac:dyDescent="0.2">
      <c r="A531" s="22" t="s">
        <v>454</v>
      </c>
      <c r="B531" s="22">
        <v>1</v>
      </c>
      <c r="C531" s="22">
        <v>2</v>
      </c>
      <c r="D531" s="23">
        <v>19950</v>
      </c>
      <c r="E531" s="23">
        <v>665</v>
      </c>
      <c r="F531" s="23">
        <v>1000000</v>
      </c>
      <c r="G531" s="24">
        <v>6</v>
      </c>
      <c r="H531" s="100"/>
      <c r="I531" s="100"/>
      <c r="J531" s="100"/>
      <c r="K531" s="100"/>
      <c r="L531" s="100"/>
      <c r="M531" s="100"/>
      <c r="N531" s="100"/>
      <c r="O531" s="100"/>
      <c r="P531" s="100"/>
      <c r="Q531" s="100"/>
    </row>
    <row r="532" spans="1:17" ht="14.25" customHeight="1" outlineLevel="1" x14ac:dyDescent="0.2">
      <c r="A532" s="22" t="s">
        <v>454</v>
      </c>
      <c r="B532" s="22">
        <v>2</v>
      </c>
      <c r="C532" s="22">
        <v>2</v>
      </c>
      <c r="D532" s="23">
        <v>20400</v>
      </c>
      <c r="E532" s="23">
        <v>680</v>
      </c>
      <c r="F532" s="23">
        <v>2000000</v>
      </c>
      <c r="G532" s="24">
        <v>12</v>
      </c>
      <c r="H532" s="100"/>
      <c r="I532" s="100"/>
      <c r="J532" s="100"/>
      <c r="K532" s="100"/>
      <c r="L532" s="100"/>
      <c r="M532" s="100"/>
      <c r="N532" s="100"/>
      <c r="O532" s="100"/>
      <c r="P532" s="100"/>
      <c r="Q532" s="100"/>
    </row>
    <row r="533" spans="1:17" ht="14.25" customHeight="1" outlineLevel="1" x14ac:dyDescent="0.2">
      <c r="A533" s="22" t="s">
        <v>454</v>
      </c>
      <c r="B533" s="22">
        <v>3</v>
      </c>
      <c r="C533" s="22">
        <v>2</v>
      </c>
      <c r="D533" s="23">
        <v>20700</v>
      </c>
      <c r="E533" s="23">
        <v>690</v>
      </c>
      <c r="F533" s="23">
        <v>4000000</v>
      </c>
      <c r="G533" s="24">
        <v>18</v>
      </c>
      <c r="H533" s="100"/>
      <c r="I533" s="100"/>
      <c r="J533" s="100"/>
      <c r="K533" s="100"/>
      <c r="L533" s="100"/>
      <c r="M533" s="100"/>
      <c r="N533" s="100"/>
      <c r="O533" s="100"/>
      <c r="P533" s="100"/>
      <c r="Q533" s="100"/>
    </row>
    <row r="534" spans="1:17" ht="14.25" customHeight="1" outlineLevel="1" x14ac:dyDescent="0.2">
      <c r="A534" s="22" t="s">
        <v>454</v>
      </c>
      <c r="B534" s="22">
        <v>4</v>
      </c>
      <c r="C534" s="22">
        <v>2</v>
      </c>
      <c r="D534" s="23">
        <v>21000</v>
      </c>
      <c r="E534" s="23">
        <v>700</v>
      </c>
      <c r="F534" s="23">
        <v>16000000</v>
      </c>
      <c r="G534" s="24">
        <v>24</v>
      </c>
      <c r="H534" s="100"/>
      <c r="I534" s="100"/>
      <c r="J534" s="100"/>
      <c r="K534" s="100"/>
      <c r="L534" s="100"/>
      <c r="M534" s="100"/>
      <c r="N534" s="100"/>
      <c r="O534" s="100"/>
      <c r="P534" s="100"/>
      <c r="Q534" s="100"/>
    </row>
    <row r="535" spans="1:17" ht="14.25" customHeight="1" outlineLevel="1" x14ac:dyDescent="0.2">
      <c r="A535" s="22" t="s">
        <v>454</v>
      </c>
      <c r="B535" s="22">
        <v>5</v>
      </c>
      <c r="C535" s="22">
        <v>2</v>
      </c>
      <c r="D535" s="23">
        <v>21450</v>
      </c>
      <c r="E535" s="23">
        <v>715</v>
      </c>
      <c r="F535" s="23">
        <v>16000000</v>
      </c>
      <c r="G535" s="24">
        <v>24</v>
      </c>
      <c r="H535" s="100"/>
      <c r="I535" s="100"/>
      <c r="J535" s="100"/>
      <c r="K535" s="100"/>
      <c r="L535" s="100"/>
      <c r="M535" s="100"/>
      <c r="N535" s="100"/>
      <c r="O535" s="100"/>
      <c r="P535" s="100"/>
      <c r="Q535" s="100"/>
    </row>
    <row r="536" spans="1:17" ht="14.25" customHeight="1" outlineLevel="1" x14ac:dyDescent="0.2">
      <c r="A536" s="22" t="s">
        <v>454</v>
      </c>
      <c r="B536" s="22">
        <v>6</v>
      </c>
      <c r="C536" s="22">
        <v>2</v>
      </c>
      <c r="D536" s="23">
        <v>21900</v>
      </c>
      <c r="E536" s="23">
        <v>730</v>
      </c>
      <c r="F536" s="23">
        <v>16000000</v>
      </c>
      <c r="G536" s="24">
        <v>24</v>
      </c>
      <c r="H536" s="100"/>
      <c r="I536" s="100"/>
      <c r="J536" s="100"/>
      <c r="K536" s="100"/>
      <c r="L536" s="100"/>
      <c r="M536" s="100"/>
      <c r="N536" s="100"/>
      <c r="O536" s="100"/>
      <c r="P536" s="100"/>
      <c r="Q536" s="100"/>
    </row>
    <row r="537" spans="1:17" ht="14.25" customHeight="1" outlineLevel="1" x14ac:dyDescent="0.2">
      <c r="A537" s="22" t="s">
        <v>454</v>
      </c>
      <c r="B537" s="22">
        <v>7</v>
      </c>
      <c r="C537" s="22">
        <v>2</v>
      </c>
      <c r="D537" s="23">
        <v>22200</v>
      </c>
      <c r="E537" s="23">
        <v>740</v>
      </c>
      <c r="F537" s="23">
        <v>16000000</v>
      </c>
      <c r="G537" s="24">
        <v>24</v>
      </c>
      <c r="H537" s="100"/>
      <c r="I537" s="100"/>
      <c r="J537" s="100"/>
      <c r="K537" s="100"/>
      <c r="L537" s="100"/>
      <c r="M537" s="100"/>
      <c r="N537" s="100"/>
      <c r="O537" s="100"/>
      <c r="P537" s="100"/>
      <c r="Q537" s="100"/>
    </row>
    <row r="538" spans="1:17" ht="14.25" customHeight="1" outlineLevel="1" x14ac:dyDescent="0.2">
      <c r="A538" s="22" t="s">
        <v>454</v>
      </c>
      <c r="B538" s="22">
        <v>8</v>
      </c>
      <c r="C538" s="22">
        <v>2</v>
      </c>
      <c r="D538" s="23">
        <v>22500</v>
      </c>
      <c r="E538" s="23">
        <v>750</v>
      </c>
      <c r="F538" s="23">
        <v>16000000</v>
      </c>
      <c r="G538" s="24">
        <v>24</v>
      </c>
      <c r="H538" s="100"/>
      <c r="I538" s="100"/>
      <c r="J538" s="100"/>
      <c r="K538" s="100"/>
      <c r="L538" s="100"/>
      <c r="M538" s="100"/>
      <c r="N538" s="100"/>
      <c r="O538" s="100"/>
      <c r="P538" s="100"/>
      <c r="Q538" s="100"/>
    </row>
    <row r="539" spans="1:17" ht="14.25" customHeight="1" outlineLevel="1" x14ac:dyDescent="0.2">
      <c r="A539" s="22" t="s">
        <v>454</v>
      </c>
      <c r="B539" s="22">
        <v>9</v>
      </c>
      <c r="C539" s="22">
        <v>2</v>
      </c>
      <c r="D539" s="23">
        <v>22950</v>
      </c>
      <c r="E539" s="23">
        <v>765</v>
      </c>
      <c r="F539" s="23">
        <v>16000000</v>
      </c>
      <c r="G539" s="24">
        <v>24</v>
      </c>
      <c r="H539" s="100"/>
      <c r="I539" s="100"/>
      <c r="J539" s="100"/>
      <c r="K539" s="100"/>
      <c r="L539" s="100"/>
      <c r="M539" s="100"/>
      <c r="N539" s="100"/>
      <c r="O539" s="100"/>
      <c r="P539" s="100"/>
      <c r="Q539" s="100"/>
    </row>
    <row r="540" spans="1:17" ht="14.25" customHeight="1" outlineLevel="1" x14ac:dyDescent="0.2">
      <c r="A540" s="22" t="s">
        <v>454</v>
      </c>
      <c r="B540" s="22">
        <v>10</v>
      </c>
      <c r="C540" s="22">
        <v>2</v>
      </c>
      <c r="D540" s="23">
        <v>23250</v>
      </c>
      <c r="E540" s="23">
        <v>775</v>
      </c>
      <c r="F540" s="23">
        <v>16000000</v>
      </c>
      <c r="G540" s="24">
        <v>24</v>
      </c>
      <c r="H540" s="100"/>
      <c r="I540" s="100"/>
      <c r="J540" s="100"/>
      <c r="K540" s="100"/>
      <c r="L540" s="100"/>
      <c r="M540" s="100"/>
      <c r="N540" s="100"/>
      <c r="O540" s="100"/>
      <c r="P540" s="100"/>
      <c r="Q540" s="100"/>
    </row>
    <row r="541" spans="1:17" ht="14.25" customHeight="1" outlineLevel="1" x14ac:dyDescent="0.2">
      <c r="A541" s="22" t="s">
        <v>454</v>
      </c>
      <c r="B541" s="22">
        <v>11</v>
      </c>
      <c r="C541" s="22">
        <v>2</v>
      </c>
      <c r="D541" s="23">
        <v>23700</v>
      </c>
      <c r="E541" s="23">
        <v>790</v>
      </c>
      <c r="F541" s="23">
        <v>16000000</v>
      </c>
      <c r="G541" s="24">
        <v>24</v>
      </c>
      <c r="H541" s="100"/>
      <c r="I541" s="100"/>
      <c r="J541" s="100"/>
      <c r="K541" s="100"/>
      <c r="L541" s="100"/>
      <c r="M541" s="100"/>
      <c r="N541" s="100"/>
      <c r="O541" s="100"/>
      <c r="P541" s="100"/>
      <c r="Q541" s="100"/>
    </row>
    <row r="542" spans="1:17" ht="14.25" customHeight="1" outlineLevel="1" x14ac:dyDescent="0.2">
      <c r="A542" s="22" t="s">
        <v>454</v>
      </c>
      <c r="B542" s="22">
        <v>12</v>
      </c>
      <c r="C542" s="22">
        <v>2</v>
      </c>
      <c r="D542" s="23">
        <v>24000</v>
      </c>
      <c r="E542" s="23">
        <v>800</v>
      </c>
      <c r="F542" s="23">
        <v>0</v>
      </c>
      <c r="G542" s="24">
        <v>0</v>
      </c>
      <c r="H542" s="100"/>
      <c r="I542" s="100"/>
      <c r="J542" s="100"/>
      <c r="K542" s="100"/>
      <c r="L542" s="100"/>
      <c r="M542" s="100"/>
      <c r="N542" s="100"/>
      <c r="O542" s="100"/>
      <c r="P542" s="100"/>
      <c r="Q542" s="100"/>
    </row>
    <row r="543" spans="1:17" ht="14.25" customHeight="1" outlineLevel="1" x14ac:dyDescent="0.2">
      <c r="A543" s="25" t="s">
        <v>454</v>
      </c>
      <c r="B543" s="25">
        <v>1</v>
      </c>
      <c r="C543" s="25">
        <v>3</v>
      </c>
      <c r="D543" s="26">
        <v>25200</v>
      </c>
      <c r="E543" s="26">
        <v>840</v>
      </c>
      <c r="F543" s="26">
        <v>0</v>
      </c>
      <c r="G543" s="27">
        <v>0</v>
      </c>
      <c r="H543" s="100"/>
      <c r="I543" s="100"/>
      <c r="J543" s="100"/>
      <c r="K543" s="100"/>
      <c r="L543" s="100"/>
      <c r="M543" s="100"/>
      <c r="N543" s="100"/>
      <c r="O543" s="100"/>
      <c r="P543" s="100"/>
      <c r="Q543" s="100"/>
    </row>
    <row r="544" spans="1:17" ht="14.25" customHeight="1" x14ac:dyDescent="0.2">
      <c r="A544" s="19" t="s">
        <v>437</v>
      </c>
      <c r="B544" s="19">
        <v>1</v>
      </c>
      <c r="C544" s="19">
        <v>1</v>
      </c>
      <c r="D544" s="20">
        <v>1940</v>
      </c>
      <c r="E544" s="20">
        <v>485</v>
      </c>
      <c r="F544" s="20">
        <v>20000</v>
      </c>
      <c r="G544" s="21">
        <v>0.16666666666666671</v>
      </c>
      <c r="H544" s="100"/>
      <c r="I544" s="100"/>
      <c r="J544" s="100"/>
      <c r="K544" s="100"/>
      <c r="L544" s="100"/>
      <c r="M544" s="100"/>
      <c r="N544" s="100"/>
      <c r="O544" s="100"/>
      <c r="P544" s="100"/>
      <c r="Q544" s="100"/>
    </row>
    <row r="545" spans="1:17" ht="14.25" customHeight="1" outlineLevel="1" x14ac:dyDescent="0.2">
      <c r="A545" s="19" t="s">
        <v>437</v>
      </c>
      <c r="B545" s="19">
        <v>2</v>
      </c>
      <c r="C545" s="19">
        <v>1</v>
      </c>
      <c r="D545" s="20">
        <v>2140</v>
      </c>
      <c r="E545" s="20">
        <v>535</v>
      </c>
      <c r="F545" s="20">
        <v>40000</v>
      </c>
      <c r="G545" s="21">
        <v>1</v>
      </c>
      <c r="H545" s="100"/>
      <c r="I545" s="100"/>
      <c r="J545" s="100"/>
      <c r="K545" s="100"/>
      <c r="L545" s="100"/>
      <c r="M545" s="100"/>
      <c r="N545" s="100"/>
      <c r="O545" s="100"/>
      <c r="P545" s="100"/>
      <c r="Q545" s="100"/>
    </row>
    <row r="546" spans="1:17" ht="14.25" customHeight="1" outlineLevel="1" x14ac:dyDescent="0.2">
      <c r="A546" s="19" t="s">
        <v>437</v>
      </c>
      <c r="B546" s="19">
        <v>3</v>
      </c>
      <c r="C546" s="19">
        <v>1</v>
      </c>
      <c r="D546" s="20">
        <v>2340</v>
      </c>
      <c r="E546" s="20">
        <v>585</v>
      </c>
      <c r="F546" s="20">
        <v>80000</v>
      </c>
      <c r="G546" s="21">
        <v>2</v>
      </c>
      <c r="H546" s="100"/>
      <c r="I546" s="100"/>
      <c r="J546" s="100"/>
      <c r="K546" s="100"/>
      <c r="L546" s="100"/>
      <c r="M546" s="100"/>
      <c r="N546" s="100"/>
      <c r="O546" s="100"/>
      <c r="P546" s="100"/>
      <c r="Q546" s="100"/>
    </row>
    <row r="547" spans="1:17" ht="14.25" customHeight="1" outlineLevel="1" x14ac:dyDescent="0.2">
      <c r="A547" s="19" t="s">
        <v>437</v>
      </c>
      <c r="B547" s="19">
        <v>4</v>
      </c>
      <c r="C547" s="19">
        <v>1</v>
      </c>
      <c r="D547" s="20">
        <v>2580</v>
      </c>
      <c r="E547" s="20">
        <v>645</v>
      </c>
      <c r="F547" s="20">
        <v>400000</v>
      </c>
      <c r="G547" s="21">
        <v>8</v>
      </c>
      <c r="H547" s="100"/>
      <c r="I547" s="100"/>
      <c r="J547" s="100"/>
      <c r="K547" s="100"/>
      <c r="L547" s="100"/>
      <c r="M547" s="100"/>
      <c r="N547" s="100"/>
      <c r="O547" s="100"/>
      <c r="P547" s="100"/>
      <c r="Q547" s="100"/>
    </row>
    <row r="548" spans="1:17" ht="14.25" customHeight="1" outlineLevel="1" x14ac:dyDescent="0.2">
      <c r="A548" s="19" t="s">
        <v>437</v>
      </c>
      <c r="B548" s="19">
        <v>5</v>
      </c>
      <c r="C548" s="19">
        <v>1</v>
      </c>
      <c r="D548" s="20">
        <v>2840</v>
      </c>
      <c r="E548" s="20">
        <v>710</v>
      </c>
      <c r="F548" s="20">
        <v>800000</v>
      </c>
      <c r="G548" s="21">
        <v>12</v>
      </c>
      <c r="H548" s="100"/>
      <c r="I548" s="100"/>
      <c r="J548" s="100"/>
      <c r="K548" s="100"/>
      <c r="L548" s="100"/>
      <c r="M548" s="100"/>
      <c r="N548" s="100"/>
      <c r="O548" s="100"/>
      <c r="P548" s="100"/>
      <c r="Q548" s="100"/>
    </row>
    <row r="549" spans="1:17" ht="14.25" customHeight="1" outlineLevel="1" x14ac:dyDescent="0.2">
      <c r="A549" s="19" t="s">
        <v>437</v>
      </c>
      <c r="B549" s="19">
        <v>6</v>
      </c>
      <c r="C549" s="19">
        <v>1</v>
      </c>
      <c r="D549" s="20">
        <v>3120</v>
      </c>
      <c r="E549" s="20">
        <v>780</v>
      </c>
      <c r="F549" s="20">
        <v>1600000</v>
      </c>
      <c r="G549" s="21">
        <v>24</v>
      </c>
      <c r="H549" s="100"/>
      <c r="I549" s="100"/>
      <c r="J549" s="100"/>
      <c r="K549" s="100"/>
      <c r="L549" s="100"/>
      <c r="M549" s="100"/>
      <c r="N549" s="100"/>
      <c r="O549" s="100"/>
      <c r="P549" s="100"/>
      <c r="Q549" s="100"/>
    </row>
    <row r="550" spans="1:17" ht="14.25" customHeight="1" outlineLevel="1" x14ac:dyDescent="0.2">
      <c r="A550" s="19" t="s">
        <v>437</v>
      </c>
      <c r="B550" s="19">
        <v>7</v>
      </c>
      <c r="C550" s="19">
        <v>1</v>
      </c>
      <c r="D550" s="20">
        <v>3440</v>
      </c>
      <c r="E550" s="20">
        <v>860</v>
      </c>
      <c r="F550" s="20">
        <v>3000000</v>
      </c>
      <c r="G550" s="21">
        <v>32</v>
      </c>
      <c r="H550" s="100"/>
      <c r="I550" s="100"/>
      <c r="J550" s="100"/>
      <c r="K550" s="100"/>
      <c r="L550" s="100"/>
      <c r="M550" s="100"/>
      <c r="N550" s="100"/>
      <c r="O550" s="100"/>
      <c r="P550" s="100"/>
      <c r="Q550" s="100"/>
    </row>
    <row r="551" spans="1:17" ht="14.25" customHeight="1" outlineLevel="1" x14ac:dyDescent="0.2">
      <c r="A551" s="19" t="s">
        <v>437</v>
      </c>
      <c r="B551" s="19">
        <v>8</v>
      </c>
      <c r="C551" s="19">
        <v>1</v>
      </c>
      <c r="D551" s="20">
        <v>3760</v>
      </c>
      <c r="E551" s="20">
        <v>940</v>
      </c>
      <c r="F551" s="20">
        <v>6000000</v>
      </c>
      <c r="G551" s="21">
        <v>40</v>
      </c>
      <c r="H551" s="100"/>
      <c r="I551" s="100"/>
      <c r="J551" s="100"/>
      <c r="K551" s="100"/>
      <c r="L551" s="100"/>
      <c r="M551" s="100"/>
      <c r="N551" s="100"/>
      <c r="O551" s="100"/>
      <c r="P551" s="100"/>
      <c r="Q551" s="100"/>
    </row>
    <row r="552" spans="1:17" ht="14.25" customHeight="1" outlineLevel="1" x14ac:dyDescent="0.2">
      <c r="A552" s="19" t="s">
        <v>437</v>
      </c>
      <c r="B552" s="19">
        <v>9</v>
      </c>
      <c r="C552" s="19">
        <v>1</v>
      </c>
      <c r="D552" s="20">
        <v>4160</v>
      </c>
      <c r="E552" s="20">
        <v>1040</v>
      </c>
      <c r="F552" s="20">
        <v>10000000</v>
      </c>
      <c r="G552" s="21">
        <v>44</v>
      </c>
      <c r="H552" s="100"/>
      <c r="I552" s="100"/>
      <c r="J552" s="100"/>
      <c r="K552" s="100"/>
      <c r="L552" s="100"/>
      <c r="M552" s="100"/>
      <c r="N552" s="100"/>
      <c r="O552" s="100"/>
      <c r="P552" s="100"/>
      <c r="Q552" s="100"/>
    </row>
    <row r="553" spans="1:17" ht="14.25" customHeight="1" outlineLevel="1" x14ac:dyDescent="0.2">
      <c r="A553" s="19" t="s">
        <v>437</v>
      </c>
      <c r="B553" s="19">
        <v>10</v>
      </c>
      <c r="C553" s="19">
        <v>1</v>
      </c>
      <c r="D553" s="20">
        <v>4580</v>
      </c>
      <c r="E553" s="20">
        <v>1145</v>
      </c>
      <c r="F553" s="20">
        <v>16000000</v>
      </c>
      <c r="G553" s="21">
        <v>52</v>
      </c>
      <c r="H553" s="100"/>
      <c r="I553" s="100"/>
      <c r="J553" s="100"/>
      <c r="K553" s="100"/>
      <c r="L553" s="100"/>
      <c r="M553" s="100"/>
      <c r="N553" s="100"/>
      <c r="O553" s="100"/>
      <c r="P553" s="100"/>
      <c r="Q553" s="100"/>
    </row>
    <row r="554" spans="1:17" ht="14.25" customHeight="1" outlineLevel="1" x14ac:dyDescent="0.2">
      <c r="A554" s="19" t="s">
        <v>437</v>
      </c>
      <c r="B554" s="19">
        <v>11</v>
      </c>
      <c r="C554" s="19">
        <v>1</v>
      </c>
      <c r="D554" s="20">
        <v>5020</v>
      </c>
      <c r="E554" s="20">
        <v>1255</v>
      </c>
      <c r="F554" s="20">
        <v>26000000</v>
      </c>
      <c r="G554" s="21">
        <v>60</v>
      </c>
      <c r="H554" s="100"/>
      <c r="I554" s="100"/>
      <c r="J554" s="100"/>
      <c r="K554" s="100"/>
      <c r="L554" s="100"/>
      <c r="M554" s="100"/>
      <c r="N554" s="100"/>
      <c r="O554" s="100"/>
      <c r="P554" s="100"/>
      <c r="Q554" s="100"/>
    </row>
    <row r="555" spans="1:17" ht="14.25" customHeight="1" outlineLevel="1" x14ac:dyDescent="0.2">
      <c r="A555" s="19" t="s">
        <v>437</v>
      </c>
      <c r="B555" s="19">
        <v>12</v>
      </c>
      <c r="C555" s="19">
        <v>1</v>
      </c>
      <c r="D555" s="20">
        <v>5520</v>
      </c>
      <c r="E555" s="20">
        <v>1380</v>
      </c>
      <c r="F555" s="20">
        <v>0</v>
      </c>
      <c r="G555" s="21">
        <v>0</v>
      </c>
      <c r="H555" s="100"/>
      <c r="I555" s="100"/>
      <c r="J555" s="100"/>
      <c r="K555" s="100"/>
      <c r="L555" s="100"/>
      <c r="M555" s="100"/>
      <c r="N555" s="100"/>
      <c r="O555" s="100"/>
      <c r="P555" s="100"/>
      <c r="Q555" s="100"/>
    </row>
    <row r="556" spans="1:17" ht="14.25" customHeight="1" outlineLevel="1" collapsed="1" x14ac:dyDescent="0.2">
      <c r="A556" s="22" t="s">
        <v>437</v>
      </c>
      <c r="B556" s="22">
        <v>1</v>
      </c>
      <c r="C556" s="22">
        <v>2</v>
      </c>
      <c r="D556" s="23">
        <v>5520</v>
      </c>
      <c r="E556" s="23">
        <v>1380</v>
      </c>
      <c r="F556" s="23">
        <v>500000</v>
      </c>
      <c r="G556" s="24">
        <v>2.5</v>
      </c>
      <c r="H556" s="100"/>
      <c r="I556" s="100"/>
      <c r="J556" s="100"/>
      <c r="K556" s="100"/>
      <c r="L556" s="100"/>
      <c r="M556" s="100"/>
      <c r="N556" s="100"/>
      <c r="O556" s="100"/>
      <c r="P556" s="100"/>
      <c r="Q556" s="100"/>
    </row>
    <row r="557" spans="1:17" ht="14.25" customHeight="1" outlineLevel="1" x14ac:dyDescent="0.2">
      <c r="A557" s="22" t="s">
        <v>437</v>
      </c>
      <c r="B557" s="22">
        <v>2</v>
      </c>
      <c r="C557" s="22">
        <v>2</v>
      </c>
      <c r="D557" s="23">
        <v>5640</v>
      </c>
      <c r="E557" s="23">
        <v>1410</v>
      </c>
      <c r="F557" s="23">
        <v>1000000</v>
      </c>
      <c r="G557" s="24">
        <v>5</v>
      </c>
      <c r="H557" s="100"/>
      <c r="I557" s="100"/>
      <c r="J557" s="100"/>
      <c r="K557" s="100"/>
      <c r="L557" s="100"/>
      <c r="M557" s="100"/>
      <c r="N557" s="100"/>
      <c r="O557" s="100"/>
      <c r="P557" s="100"/>
      <c r="Q557" s="100"/>
    </row>
    <row r="558" spans="1:17" ht="14.25" customHeight="1" outlineLevel="1" x14ac:dyDescent="0.2">
      <c r="A558" s="22" t="s">
        <v>437</v>
      </c>
      <c r="B558" s="22">
        <v>3</v>
      </c>
      <c r="C558" s="22">
        <v>2</v>
      </c>
      <c r="D558" s="23">
        <v>5720</v>
      </c>
      <c r="E558" s="23">
        <v>1430</v>
      </c>
      <c r="F558" s="23">
        <v>2000000</v>
      </c>
      <c r="G558" s="24">
        <v>10</v>
      </c>
      <c r="H558" s="100"/>
      <c r="I558" s="100"/>
      <c r="J558" s="100"/>
      <c r="K558" s="100"/>
      <c r="L558" s="100"/>
      <c r="M558" s="100"/>
      <c r="N558" s="100"/>
      <c r="O558" s="100"/>
      <c r="P558" s="100"/>
      <c r="Q558" s="100"/>
    </row>
    <row r="559" spans="1:17" ht="14.25" customHeight="1" outlineLevel="1" x14ac:dyDescent="0.2">
      <c r="A559" s="22" t="s">
        <v>437</v>
      </c>
      <c r="B559" s="22">
        <v>4</v>
      </c>
      <c r="C559" s="22">
        <v>2</v>
      </c>
      <c r="D559" s="23">
        <v>5840</v>
      </c>
      <c r="E559" s="23">
        <v>1460</v>
      </c>
      <c r="F559" s="23">
        <v>7500000</v>
      </c>
      <c r="G559" s="24">
        <v>15</v>
      </c>
      <c r="H559" s="100"/>
      <c r="I559" s="100"/>
      <c r="J559" s="100"/>
      <c r="K559" s="100"/>
      <c r="L559" s="100"/>
      <c r="M559" s="100"/>
      <c r="N559" s="100"/>
      <c r="O559" s="100"/>
      <c r="P559" s="100"/>
      <c r="Q559" s="100"/>
    </row>
    <row r="560" spans="1:17" ht="14.25" customHeight="1" outlineLevel="1" x14ac:dyDescent="0.2">
      <c r="A560" s="22" t="s">
        <v>437</v>
      </c>
      <c r="B560" s="22">
        <v>5</v>
      </c>
      <c r="C560" s="22">
        <v>2</v>
      </c>
      <c r="D560" s="23">
        <v>5920</v>
      </c>
      <c r="E560" s="23">
        <v>1480</v>
      </c>
      <c r="F560" s="23">
        <v>7500000</v>
      </c>
      <c r="G560" s="24">
        <v>15</v>
      </c>
      <c r="H560" s="100"/>
      <c r="I560" s="100"/>
      <c r="J560" s="100"/>
      <c r="K560" s="100"/>
      <c r="L560" s="100"/>
      <c r="M560" s="100"/>
      <c r="N560" s="100"/>
      <c r="O560" s="100"/>
      <c r="P560" s="100"/>
      <c r="Q560" s="100"/>
    </row>
    <row r="561" spans="1:17" ht="14.25" customHeight="1" outlineLevel="1" x14ac:dyDescent="0.2">
      <c r="A561" s="22" t="s">
        <v>437</v>
      </c>
      <c r="B561" s="22">
        <v>6</v>
      </c>
      <c r="C561" s="22">
        <v>2</v>
      </c>
      <c r="D561" s="23">
        <v>6040</v>
      </c>
      <c r="E561" s="23">
        <v>1510</v>
      </c>
      <c r="F561" s="23">
        <v>7500000</v>
      </c>
      <c r="G561" s="24">
        <v>15</v>
      </c>
      <c r="H561" s="100"/>
      <c r="I561" s="100"/>
      <c r="J561" s="100"/>
      <c r="K561" s="100"/>
      <c r="L561" s="100"/>
      <c r="M561" s="100"/>
      <c r="N561" s="100"/>
      <c r="O561" s="100"/>
      <c r="P561" s="100"/>
      <c r="Q561" s="100"/>
    </row>
    <row r="562" spans="1:17" ht="14.25" customHeight="1" outlineLevel="1" x14ac:dyDescent="0.2">
      <c r="A562" s="22" t="s">
        <v>437</v>
      </c>
      <c r="B562" s="22">
        <v>7</v>
      </c>
      <c r="C562" s="22">
        <v>2</v>
      </c>
      <c r="D562" s="23">
        <v>6120</v>
      </c>
      <c r="E562" s="23">
        <v>1530</v>
      </c>
      <c r="F562" s="23">
        <v>7500000</v>
      </c>
      <c r="G562" s="24">
        <v>15</v>
      </c>
      <c r="H562" s="100"/>
      <c r="I562" s="100"/>
      <c r="J562" s="100"/>
      <c r="K562" s="100"/>
      <c r="L562" s="100"/>
      <c r="M562" s="100"/>
      <c r="N562" s="100"/>
      <c r="O562" s="100"/>
      <c r="P562" s="100"/>
      <c r="Q562" s="100"/>
    </row>
    <row r="563" spans="1:17" ht="14.25" customHeight="1" outlineLevel="1" x14ac:dyDescent="0.2">
      <c r="A563" s="22" t="s">
        <v>437</v>
      </c>
      <c r="B563" s="22">
        <v>8</v>
      </c>
      <c r="C563" s="22">
        <v>2</v>
      </c>
      <c r="D563" s="23">
        <v>6240</v>
      </c>
      <c r="E563" s="23">
        <v>1560</v>
      </c>
      <c r="F563" s="23">
        <v>7500000</v>
      </c>
      <c r="G563" s="24">
        <v>15</v>
      </c>
      <c r="H563" s="100"/>
      <c r="I563" s="100"/>
      <c r="J563" s="100"/>
      <c r="K563" s="100"/>
      <c r="L563" s="100"/>
      <c r="M563" s="100"/>
      <c r="N563" s="100"/>
      <c r="O563" s="100"/>
      <c r="P563" s="100"/>
      <c r="Q563" s="100"/>
    </row>
    <row r="564" spans="1:17" ht="14.25" customHeight="1" outlineLevel="1" x14ac:dyDescent="0.2">
      <c r="A564" s="22" t="s">
        <v>437</v>
      </c>
      <c r="B564" s="22">
        <v>9</v>
      </c>
      <c r="C564" s="22">
        <v>2</v>
      </c>
      <c r="D564" s="23">
        <v>6340</v>
      </c>
      <c r="E564" s="23">
        <v>1585</v>
      </c>
      <c r="F564" s="23">
        <v>7500000</v>
      </c>
      <c r="G564" s="24">
        <v>15</v>
      </c>
      <c r="H564" s="100"/>
      <c r="I564" s="100"/>
      <c r="J564" s="100"/>
      <c r="K564" s="100"/>
      <c r="L564" s="100"/>
      <c r="M564" s="100"/>
      <c r="N564" s="100"/>
      <c r="O564" s="100"/>
      <c r="P564" s="100"/>
      <c r="Q564" s="100"/>
    </row>
    <row r="565" spans="1:17" ht="14.25" customHeight="1" outlineLevel="1" x14ac:dyDescent="0.2">
      <c r="A565" s="22" t="s">
        <v>437</v>
      </c>
      <c r="B565" s="22">
        <v>10</v>
      </c>
      <c r="C565" s="22">
        <v>2</v>
      </c>
      <c r="D565" s="23">
        <v>6420</v>
      </c>
      <c r="E565" s="23">
        <v>1605</v>
      </c>
      <c r="F565" s="23">
        <v>7500000</v>
      </c>
      <c r="G565" s="24">
        <v>15</v>
      </c>
      <c r="H565" s="100"/>
      <c r="I565" s="100"/>
      <c r="J565" s="100"/>
      <c r="K565" s="100"/>
      <c r="L565" s="100"/>
      <c r="M565" s="100"/>
      <c r="N565" s="100"/>
      <c r="O565" s="100"/>
      <c r="P565" s="100"/>
      <c r="Q565" s="100"/>
    </row>
    <row r="566" spans="1:17" ht="14.25" customHeight="1" outlineLevel="1" x14ac:dyDescent="0.2">
      <c r="A566" s="22" t="s">
        <v>437</v>
      </c>
      <c r="B566" s="22">
        <v>11</v>
      </c>
      <c r="C566" s="22">
        <v>2</v>
      </c>
      <c r="D566" s="23">
        <v>6540</v>
      </c>
      <c r="E566" s="23">
        <v>1635</v>
      </c>
      <c r="F566" s="23">
        <v>7500000</v>
      </c>
      <c r="G566" s="24">
        <v>15</v>
      </c>
      <c r="H566" s="100"/>
      <c r="I566" s="100"/>
      <c r="J566" s="100"/>
      <c r="K566" s="100"/>
      <c r="L566" s="100"/>
      <c r="M566" s="100"/>
      <c r="N566" s="100"/>
      <c r="O566" s="100"/>
      <c r="P566" s="100"/>
      <c r="Q566" s="100"/>
    </row>
    <row r="567" spans="1:17" ht="14.25" customHeight="1" outlineLevel="1" x14ac:dyDescent="0.2">
      <c r="A567" s="22" t="s">
        <v>437</v>
      </c>
      <c r="B567" s="22">
        <v>12</v>
      </c>
      <c r="C567" s="22">
        <v>2</v>
      </c>
      <c r="D567" s="23">
        <v>6620</v>
      </c>
      <c r="E567" s="23">
        <v>1655</v>
      </c>
      <c r="F567" s="23">
        <v>0</v>
      </c>
      <c r="G567" s="24">
        <v>0</v>
      </c>
      <c r="H567" s="100"/>
      <c r="I567" s="100"/>
      <c r="J567" s="100"/>
      <c r="K567" s="100"/>
      <c r="L567" s="100"/>
      <c r="M567" s="100"/>
      <c r="N567" s="100"/>
      <c r="O567" s="100"/>
      <c r="P567" s="100"/>
      <c r="Q567" s="100"/>
    </row>
    <row r="568" spans="1:17" ht="14.25" customHeight="1" outlineLevel="1" x14ac:dyDescent="0.2">
      <c r="A568" s="25" t="s">
        <v>437</v>
      </c>
      <c r="B568" s="25">
        <v>1</v>
      </c>
      <c r="C568" s="25">
        <v>3</v>
      </c>
      <c r="D568" s="26">
        <v>6951</v>
      </c>
      <c r="E568" s="26">
        <v>1737.75</v>
      </c>
      <c r="F568" s="26">
        <v>0</v>
      </c>
      <c r="G568" s="27">
        <v>0</v>
      </c>
      <c r="H568" s="100"/>
      <c r="I568" s="100"/>
      <c r="J568" s="100"/>
      <c r="K568" s="100"/>
      <c r="L568" s="100"/>
      <c r="M568" s="100"/>
      <c r="N568" s="100"/>
      <c r="O568" s="100"/>
      <c r="P568" s="100"/>
      <c r="Q568" s="100"/>
    </row>
    <row r="569" spans="1:17" ht="14.25" customHeight="1" x14ac:dyDescent="0.2">
      <c r="A569" s="19" t="s">
        <v>452</v>
      </c>
      <c r="B569" s="19">
        <v>1</v>
      </c>
      <c r="C569" s="19">
        <v>1</v>
      </c>
      <c r="D569" s="20">
        <v>2200</v>
      </c>
      <c r="E569" s="20">
        <v>220</v>
      </c>
      <c r="F569" s="20">
        <v>100000</v>
      </c>
      <c r="G569" s="21">
        <v>1.5</v>
      </c>
      <c r="H569" s="100"/>
      <c r="I569" s="100"/>
      <c r="J569" s="100"/>
      <c r="K569" s="100"/>
      <c r="L569" s="100"/>
      <c r="M569" s="100"/>
      <c r="N569" s="100"/>
      <c r="O569" s="100"/>
      <c r="P569" s="100"/>
      <c r="Q569" s="100"/>
    </row>
    <row r="570" spans="1:17" ht="14.25" customHeight="1" outlineLevel="1" x14ac:dyDescent="0.2">
      <c r="A570" s="19" t="s">
        <v>452</v>
      </c>
      <c r="B570" s="19">
        <v>2</v>
      </c>
      <c r="C570" s="19">
        <v>1</v>
      </c>
      <c r="D570" s="20">
        <v>2500</v>
      </c>
      <c r="E570" s="20">
        <v>250</v>
      </c>
      <c r="F570" s="20">
        <v>200000</v>
      </c>
      <c r="G570" s="21">
        <v>2.5</v>
      </c>
      <c r="H570" s="100"/>
      <c r="I570" s="100"/>
      <c r="J570" s="100"/>
      <c r="K570" s="100"/>
      <c r="L570" s="100"/>
      <c r="M570" s="100"/>
      <c r="N570" s="100"/>
      <c r="O570" s="100"/>
      <c r="P570" s="100"/>
      <c r="Q570" s="100"/>
    </row>
    <row r="571" spans="1:17" ht="14.25" customHeight="1" outlineLevel="1" x14ac:dyDescent="0.2">
      <c r="A571" s="19" t="s">
        <v>452</v>
      </c>
      <c r="B571" s="19">
        <v>3</v>
      </c>
      <c r="C571" s="19">
        <v>1</v>
      </c>
      <c r="D571" s="20">
        <v>2650</v>
      </c>
      <c r="E571" s="20">
        <v>265</v>
      </c>
      <c r="F571" s="20">
        <v>400000</v>
      </c>
      <c r="G571" s="21">
        <v>6</v>
      </c>
      <c r="H571" s="100"/>
      <c r="I571" s="100"/>
      <c r="J571" s="100"/>
      <c r="K571" s="100"/>
      <c r="L571" s="100"/>
      <c r="M571" s="100"/>
      <c r="N571" s="100"/>
      <c r="O571" s="100"/>
      <c r="P571" s="100"/>
      <c r="Q571" s="100"/>
    </row>
    <row r="572" spans="1:17" ht="14.25" customHeight="1" outlineLevel="1" x14ac:dyDescent="0.2">
      <c r="A572" s="19" t="s">
        <v>452</v>
      </c>
      <c r="B572" s="19">
        <v>4</v>
      </c>
      <c r="C572" s="19">
        <v>1</v>
      </c>
      <c r="D572" s="20">
        <v>3000</v>
      </c>
      <c r="E572" s="20">
        <v>300</v>
      </c>
      <c r="F572" s="20">
        <v>2000000</v>
      </c>
      <c r="G572" s="21">
        <v>12</v>
      </c>
      <c r="H572" s="100"/>
      <c r="I572" s="100"/>
      <c r="J572" s="100"/>
      <c r="K572" s="100"/>
      <c r="L572" s="100"/>
      <c r="M572" s="100"/>
      <c r="N572" s="100"/>
      <c r="O572" s="100"/>
      <c r="P572" s="100"/>
      <c r="Q572" s="100"/>
    </row>
    <row r="573" spans="1:17" ht="14.25" customHeight="1" outlineLevel="1" x14ac:dyDescent="0.2">
      <c r="A573" s="19" t="s">
        <v>452</v>
      </c>
      <c r="B573" s="19">
        <v>5</v>
      </c>
      <c r="C573" s="19">
        <v>1</v>
      </c>
      <c r="D573" s="20">
        <v>3300</v>
      </c>
      <c r="E573" s="20">
        <v>330</v>
      </c>
      <c r="F573" s="20">
        <v>3000000</v>
      </c>
      <c r="G573" s="21">
        <v>20</v>
      </c>
      <c r="H573" s="100"/>
      <c r="I573" s="100"/>
      <c r="J573" s="100"/>
      <c r="K573" s="100"/>
      <c r="L573" s="100"/>
      <c r="M573" s="100"/>
      <c r="N573" s="100"/>
      <c r="O573" s="100"/>
      <c r="P573" s="100"/>
      <c r="Q573" s="100"/>
    </row>
    <row r="574" spans="1:17" ht="14.25" customHeight="1" outlineLevel="1" x14ac:dyDescent="0.2">
      <c r="A574" s="19" t="s">
        <v>452</v>
      </c>
      <c r="B574" s="19">
        <v>6</v>
      </c>
      <c r="C574" s="19">
        <v>1</v>
      </c>
      <c r="D574" s="20">
        <v>3650</v>
      </c>
      <c r="E574" s="20">
        <v>365</v>
      </c>
      <c r="F574" s="20">
        <v>4000000</v>
      </c>
      <c r="G574" s="21">
        <v>36</v>
      </c>
      <c r="H574" s="100"/>
      <c r="I574" s="100"/>
      <c r="J574" s="100"/>
      <c r="K574" s="100"/>
      <c r="L574" s="100"/>
      <c r="M574" s="100"/>
      <c r="N574" s="100"/>
      <c r="O574" s="100"/>
      <c r="P574" s="100"/>
      <c r="Q574" s="100"/>
    </row>
    <row r="575" spans="1:17" ht="14.25" customHeight="1" outlineLevel="1" x14ac:dyDescent="0.2">
      <c r="A575" s="19" t="s">
        <v>452</v>
      </c>
      <c r="B575" s="19">
        <v>7</v>
      </c>
      <c r="C575" s="19">
        <v>1</v>
      </c>
      <c r="D575" s="20">
        <v>4000</v>
      </c>
      <c r="E575" s="20">
        <v>400</v>
      </c>
      <c r="F575" s="20">
        <v>8000000</v>
      </c>
      <c r="G575" s="21">
        <v>60</v>
      </c>
      <c r="H575" s="100"/>
      <c r="I575" s="100"/>
      <c r="J575" s="100"/>
      <c r="K575" s="100"/>
      <c r="L575" s="100"/>
      <c r="M575" s="100"/>
      <c r="N575" s="100"/>
      <c r="O575" s="100"/>
      <c r="P575" s="100"/>
      <c r="Q575" s="100"/>
    </row>
    <row r="576" spans="1:17" ht="14.25" customHeight="1" outlineLevel="1" x14ac:dyDescent="0.2">
      <c r="A576" s="19" t="s">
        <v>452</v>
      </c>
      <c r="B576" s="19">
        <v>8</v>
      </c>
      <c r="C576" s="19">
        <v>1</v>
      </c>
      <c r="D576" s="20">
        <v>4400</v>
      </c>
      <c r="E576" s="20">
        <v>440</v>
      </c>
      <c r="F576" s="20">
        <v>13000000</v>
      </c>
      <c r="G576" s="21">
        <v>72</v>
      </c>
      <c r="H576" s="100"/>
      <c r="I576" s="100"/>
      <c r="J576" s="100"/>
      <c r="K576" s="100"/>
      <c r="L576" s="100"/>
      <c r="M576" s="100"/>
      <c r="N576" s="100"/>
      <c r="O576" s="100"/>
      <c r="P576" s="100"/>
      <c r="Q576" s="100"/>
    </row>
    <row r="577" spans="1:17" ht="14.25" customHeight="1" outlineLevel="1" x14ac:dyDescent="0.2">
      <c r="A577" s="19" t="s">
        <v>452</v>
      </c>
      <c r="B577" s="19">
        <v>9</v>
      </c>
      <c r="C577" s="19">
        <v>1</v>
      </c>
      <c r="D577" s="20">
        <v>4850</v>
      </c>
      <c r="E577" s="20">
        <v>485</v>
      </c>
      <c r="F577" s="20">
        <v>25000000</v>
      </c>
      <c r="G577" s="21">
        <v>80</v>
      </c>
      <c r="H577" s="100"/>
      <c r="I577" s="100"/>
      <c r="J577" s="100"/>
      <c r="K577" s="100"/>
      <c r="L577" s="100"/>
      <c r="M577" s="100"/>
      <c r="N577" s="100"/>
      <c r="O577" s="100"/>
      <c r="P577" s="100"/>
      <c r="Q577" s="100"/>
    </row>
    <row r="578" spans="1:17" ht="14.25" customHeight="1" outlineLevel="1" x14ac:dyDescent="0.2">
      <c r="A578" s="19" t="s">
        <v>452</v>
      </c>
      <c r="B578" s="19">
        <v>10</v>
      </c>
      <c r="C578" s="19">
        <v>1</v>
      </c>
      <c r="D578" s="20">
        <v>5300</v>
      </c>
      <c r="E578" s="20">
        <v>530</v>
      </c>
      <c r="F578" s="20">
        <v>35000000</v>
      </c>
      <c r="G578" s="21">
        <v>90</v>
      </c>
      <c r="H578" s="100"/>
      <c r="I578" s="100"/>
      <c r="J578" s="100"/>
      <c r="K578" s="100"/>
      <c r="L578" s="100"/>
      <c r="M578" s="100"/>
      <c r="N578" s="100"/>
      <c r="O578" s="100"/>
      <c r="P578" s="100"/>
      <c r="Q578" s="100"/>
    </row>
    <row r="579" spans="1:17" ht="14.25" customHeight="1" outlineLevel="1" x14ac:dyDescent="0.2">
      <c r="A579" s="19" t="s">
        <v>452</v>
      </c>
      <c r="B579" s="19">
        <v>11</v>
      </c>
      <c r="C579" s="19">
        <v>1</v>
      </c>
      <c r="D579" s="20">
        <v>5850</v>
      </c>
      <c r="E579" s="20">
        <v>585</v>
      </c>
      <c r="F579" s="20">
        <v>45000000</v>
      </c>
      <c r="G579" s="21">
        <v>96</v>
      </c>
      <c r="H579" s="100"/>
      <c r="I579" s="100"/>
      <c r="J579" s="100"/>
      <c r="K579" s="100"/>
      <c r="L579" s="100"/>
      <c r="M579" s="100"/>
      <c r="N579" s="100"/>
      <c r="O579" s="100"/>
      <c r="P579" s="100"/>
      <c r="Q579" s="100"/>
    </row>
    <row r="580" spans="1:17" ht="14.25" customHeight="1" outlineLevel="1" x14ac:dyDescent="0.2">
      <c r="A580" s="19" t="s">
        <v>452</v>
      </c>
      <c r="B580" s="19">
        <v>12</v>
      </c>
      <c r="C580" s="19">
        <v>1</v>
      </c>
      <c r="D580" s="20">
        <v>6400</v>
      </c>
      <c r="E580" s="20">
        <v>640</v>
      </c>
      <c r="F580" s="20">
        <v>0</v>
      </c>
      <c r="G580" s="21">
        <v>0</v>
      </c>
      <c r="H580" s="100"/>
      <c r="I580" s="100"/>
      <c r="J580" s="100"/>
      <c r="K580" s="100"/>
      <c r="L580" s="100"/>
      <c r="M580" s="100"/>
      <c r="N580" s="100"/>
      <c r="O580" s="100"/>
      <c r="P580" s="100"/>
      <c r="Q580" s="100"/>
    </row>
    <row r="581" spans="1:17" ht="14.25" customHeight="1" outlineLevel="1" collapsed="1" x14ac:dyDescent="0.2">
      <c r="A581" s="22" t="s">
        <v>452</v>
      </c>
      <c r="B581" s="22">
        <v>1</v>
      </c>
      <c r="C581" s="22">
        <v>2</v>
      </c>
      <c r="D581" s="23">
        <v>6400</v>
      </c>
      <c r="E581" s="23">
        <v>640</v>
      </c>
      <c r="F581" s="23">
        <v>1000000</v>
      </c>
      <c r="G581" s="24">
        <v>6</v>
      </c>
      <c r="H581" s="100"/>
      <c r="I581" s="100"/>
      <c r="J581" s="100"/>
      <c r="K581" s="100"/>
      <c r="L581" s="100"/>
      <c r="M581" s="100"/>
      <c r="N581" s="100"/>
      <c r="O581" s="100"/>
      <c r="P581" s="100"/>
      <c r="Q581" s="100"/>
    </row>
    <row r="582" spans="1:17" ht="14.25" customHeight="1" outlineLevel="1" x14ac:dyDescent="0.2">
      <c r="A582" s="22" t="s">
        <v>452</v>
      </c>
      <c r="B582" s="22">
        <v>2</v>
      </c>
      <c r="C582" s="22">
        <v>2</v>
      </c>
      <c r="D582" s="23">
        <v>6450</v>
      </c>
      <c r="E582" s="23">
        <v>645</v>
      </c>
      <c r="F582" s="23">
        <v>2000000</v>
      </c>
      <c r="G582" s="24">
        <v>12</v>
      </c>
      <c r="H582" s="100"/>
      <c r="I582" s="100"/>
      <c r="J582" s="100"/>
      <c r="K582" s="100"/>
      <c r="L582" s="100"/>
      <c r="M582" s="100"/>
      <c r="N582" s="100"/>
      <c r="O582" s="100"/>
      <c r="P582" s="100"/>
      <c r="Q582" s="100"/>
    </row>
    <row r="583" spans="1:17" ht="14.25" customHeight="1" outlineLevel="1" x14ac:dyDescent="0.2">
      <c r="A583" s="22" t="s">
        <v>452</v>
      </c>
      <c r="B583" s="22">
        <v>3</v>
      </c>
      <c r="C583" s="22">
        <v>2</v>
      </c>
      <c r="D583" s="23">
        <v>6600</v>
      </c>
      <c r="E583" s="23">
        <v>660</v>
      </c>
      <c r="F583" s="23">
        <v>4000000</v>
      </c>
      <c r="G583" s="24">
        <v>18</v>
      </c>
      <c r="H583" s="100"/>
      <c r="I583" s="100"/>
      <c r="J583" s="100"/>
      <c r="K583" s="100"/>
      <c r="L583" s="100"/>
      <c r="M583" s="100"/>
      <c r="N583" s="100"/>
      <c r="O583" s="100"/>
      <c r="P583" s="100"/>
      <c r="Q583" s="100"/>
    </row>
    <row r="584" spans="1:17" ht="14.25" customHeight="1" outlineLevel="1" x14ac:dyDescent="0.2">
      <c r="A584" s="22" t="s">
        <v>452</v>
      </c>
      <c r="B584" s="22">
        <v>4</v>
      </c>
      <c r="C584" s="22">
        <v>2</v>
      </c>
      <c r="D584" s="23">
        <v>6700</v>
      </c>
      <c r="E584" s="23">
        <v>670</v>
      </c>
      <c r="F584" s="23">
        <v>16000000</v>
      </c>
      <c r="G584" s="24">
        <v>24</v>
      </c>
      <c r="H584" s="100"/>
      <c r="I584" s="100"/>
      <c r="J584" s="100"/>
      <c r="K584" s="100"/>
      <c r="L584" s="100"/>
      <c r="M584" s="100"/>
      <c r="N584" s="100"/>
      <c r="O584" s="100"/>
      <c r="P584" s="100"/>
      <c r="Q584" s="100"/>
    </row>
    <row r="585" spans="1:17" ht="14.25" customHeight="1" outlineLevel="1" x14ac:dyDescent="0.2">
      <c r="A585" s="22" t="s">
        <v>452</v>
      </c>
      <c r="B585" s="22">
        <v>5</v>
      </c>
      <c r="C585" s="22">
        <v>2</v>
      </c>
      <c r="D585" s="23">
        <v>6800</v>
      </c>
      <c r="E585" s="23">
        <v>680</v>
      </c>
      <c r="F585" s="23">
        <v>16000000</v>
      </c>
      <c r="G585" s="24">
        <v>24</v>
      </c>
      <c r="H585" s="100"/>
      <c r="I585" s="100"/>
      <c r="J585" s="100"/>
      <c r="K585" s="100"/>
      <c r="L585" s="100"/>
      <c r="M585" s="100"/>
      <c r="N585" s="100"/>
      <c r="O585" s="100"/>
      <c r="P585" s="100"/>
      <c r="Q585" s="100"/>
    </row>
    <row r="586" spans="1:17" ht="14.25" customHeight="1" outlineLevel="1" x14ac:dyDescent="0.2">
      <c r="A586" s="22" t="s">
        <v>452</v>
      </c>
      <c r="B586" s="22">
        <v>6</v>
      </c>
      <c r="C586" s="22">
        <v>2</v>
      </c>
      <c r="D586" s="23">
        <v>6950</v>
      </c>
      <c r="E586" s="23">
        <v>695</v>
      </c>
      <c r="F586" s="23">
        <v>16000000</v>
      </c>
      <c r="G586" s="24">
        <v>24</v>
      </c>
      <c r="H586" s="100"/>
      <c r="I586" s="100"/>
      <c r="J586" s="100"/>
      <c r="K586" s="100"/>
      <c r="L586" s="100"/>
      <c r="M586" s="100"/>
      <c r="N586" s="100"/>
      <c r="O586" s="100"/>
      <c r="P586" s="100"/>
      <c r="Q586" s="100"/>
    </row>
    <row r="587" spans="1:17" ht="14.25" customHeight="1" outlineLevel="1" x14ac:dyDescent="0.2">
      <c r="A587" s="22" t="s">
        <v>452</v>
      </c>
      <c r="B587" s="22">
        <v>7</v>
      </c>
      <c r="C587" s="22">
        <v>2</v>
      </c>
      <c r="D587" s="23">
        <v>7050</v>
      </c>
      <c r="E587" s="23">
        <v>705</v>
      </c>
      <c r="F587" s="23">
        <v>16000000</v>
      </c>
      <c r="G587" s="24">
        <v>24</v>
      </c>
      <c r="H587" s="100"/>
      <c r="I587" s="100"/>
      <c r="J587" s="100"/>
      <c r="K587" s="100"/>
      <c r="L587" s="100"/>
      <c r="M587" s="100"/>
      <c r="N587" s="100"/>
      <c r="O587" s="100"/>
      <c r="P587" s="100"/>
      <c r="Q587" s="100"/>
    </row>
    <row r="588" spans="1:17" ht="14.25" customHeight="1" outlineLevel="1" x14ac:dyDescent="0.2">
      <c r="A588" s="22" t="s">
        <v>452</v>
      </c>
      <c r="B588" s="22">
        <v>8</v>
      </c>
      <c r="C588" s="22">
        <v>2</v>
      </c>
      <c r="D588" s="23">
        <v>7150</v>
      </c>
      <c r="E588" s="23">
        <v>715</v>
      </c>
      <c r="F588" s="23">
        <v>16000000</v>
      </c>
      <c r="G588" s="24">
        <v>24</v>
      </c>
      <c r="H588" s="100"/>
      <c r="I588" s="100"/>
      <c r="J588" s="100"/>
      <c r="K588" s="100"/>
      <c r="L588" s="100"/>
      <c r="M588" s="100"/>
      <c r="N588" s="100"/>
      <c r="O588" s="100"/>
      <c r="P588" s="100"/>
      <c r="Q588" s="100"/>
    </row>
    <row r="589" spans="1:17" ht="14.25" customHeight="1" outlineLevel="1" x14ac:dyDescent="0.2">
      <c r="A589" s="22" t="s">
        <v>452</v>
      </c>
      <c r="B589" s="22">
        <v>9</v>
      </c>
      <c r="C589" s="22">
        <v>2</v>
      </c>
      <c r="D589" s="23">
        <v>7250</v>
      </c>
      <c r="E589" s="23">
        <v>725</v>
      </c>
      <c r="F589" s="23">
        <v>16000000</v>
      </c>
      <c r="G589" s="24">
        <v>24</v>
      </c>
      <c r="H589" s="100"/>
      <c r="I589" s="100"/>
      <c r="J589" s="100"/>
      <c r="K589" s="100"/>
      <c r="L589" s="100"/>
      <c r="M589" s="100"/>
      <c r="N589" s="100"/>
      <c r="O589" s="100"/>
      <c r="P589" s="100"/>
      <c r="Q589" s="100"/>
    </row>
    <row r="590" spans="1:17" ht="14.25" customHeight="1" outlineLevel="1" x14ac:dyDescent="0.2">
      <c r="A590" s="22" t="s">
        <v>452</v>
      </c>
      <c r="B590" s="22">
        <v>10</v>
      </c>
      <c r="C590" s="22">
        <v>2</v>
      </c>
      <c r="D590" s="23">
        <v>7400</v>
      </c>
      <c r="E590" s="23">
        <v>740</v>
      </c>
      <c r="F590" s="23">
        <v>16000000</v>
      </c>
      <c r="G590" s="24">
        <v>24</v>
      </c>
      <c r="H590" s="100"/>
      <c r="I590" s="100"/>
      <c r="J590" s="100"/>
      <c r="K590" s="100"/>
      <c r="L590" s="100"/>
      <c r="M590" s="100"/>
      <c r="N590" s="100"/>
      <c r="O590" s="100"/>
      <c r="P590" s="100"/>
      <c r="Q590" s="100"/>
    </row>
    <row r="591" spans="1:17" ht="14.25" customHeight="1" outlineLevel="1" x14ac:dyDescent="0.2">
      <c r="A591" s="22" t="s">
        <v>452</v>
      </c>
      <c r="B591" s="22">
        <v>11</v>
      </c>
      <c r="C591" s="22">
        <v>2</v>
      </c>
      <c r="D591" s="23">
        <v>7500</v>
      </c>
      <c r="E591" s="23">
        <v>750</v>
      </c>
      <c r="F591" s="23">
        <v>16000000</v>
      </c>
      <c r="G591" s="24">
        <v>24</v>
      </c>
      <c r="H591" s="100"/>
      <c r="I591" s="100"/>
      <c r="J591" s="100"/>
      <c r="K591" s="100"/>
      <c r="L591" s="100"/>
      <c r="M591" s="100"/>
      <c r="N591" s="100"/>
      <c r="O591" s="100"/>
      <c r="P591" s="100"/>
      <c r="Q591" s="100"/>
    </row>
    <row r="592" spans="1:17" ht="14.25" customHeight="1" outlineLevel="1" x14ac:dyDescent="0.2">
      <c r="A592" s="22" t="s">
        <v>452</v>
      </c>
      <c r="B592" s="22">
        <v>12</v>
      </c>
      <c r="C592" s="22">
        <v>2</v>
      </c>
      <c r="D592" s="23">
        <v>7600</v>
      </c>
      <c r="E592" s="23">
        <v>760</v>
      </c>
      <c r="F592" s="23">
        <v>0</v>
      </c>
      <c r="G592" s="24">
        <v>0</v>
      </c>
      <c r="H592" s="100"/>
      <c r="I592" s="100"/>
      <c r="J592" s="100"/>
      <c r="K592" s="100"/>
      <c r="L592" s="100"/>
      <c r="M592" s="100"/>
      <c r="N592" s="100"/>
      <c r="O592" s="100"/>
      <c r="P592" s="100"/>
      <c r="Q592" s="100"/>
    </row>
    <row r="593" spans="1:17" ht="14.25" customHeight="1" outlineLevel="1" x14ac:dyDescent="0.2">
      <c r="A593" s="25" t="s">
        <v>452</v>
      </c>
      <c r="B593" s="25">
        <v>1</v>
      </c>
      <c r="C593" s="25">
        <v>3</v>
      </c>
      <c r="D593" s="26">
        <v>7980</v>
      </c>
      <c r="E593" s="26">
        <v>798</v>
      </c>
      <c r="F593" s="26">
        <v>0</v>
      </c>
      <c r="G593" s="27">
        <v>0</v>
      </c>
      <c r="H593" s="100"/>
      <c r="I593" s="100"/>
      <c r="J593" s="100"/>
      <c r="K593" s="100"/>
      <c r="L593" s="100"/>
      <c r="M593" s="100"/>
      <c r="N593" s="100"/>
      <c r="O593" s="100"/>
      <c r="P593" s="100"/>
      <c r="Q593" s="100"/>
    </row>
    <row r="594" spans="1:17" ht="14.25" customHeight="1" x14ac:dyDescent="0.2">
      <c r="A594" s="19" t="s">
        <v>494</v>
      </c>
      <c r="B594" s="19">
        <v>1</v>
      </c>
      <c r="C594" s="19">
        <v>1</v>
      </c>
      <c r="D594" s="20">
        <v>3040</v>
      </c>
      <c r="E594" s="20">
        <v>380</v>
      </c>
      <c r="F594" s="20">
        <v>20000</v>
      </c>
      <c r="G594" s="21">
        <v>0.17</v>
      </c>
      <c r="H594" s="100"/>
      <c r="I594" s="100"/>
      <c r="J594" s="100"/>
      <c r="K594" s="100"/>
      <c r="L594" s="100"/>
      <c r="M594" s="100"/>
      <c r="N594" s="100"/>
      <c r="O594" s="100"/>
      <c r="P594" s="100"/>
      <c r="Q594" s="100"/>
    </row>
    <row r="595" spans="1:17" ht="14.25" customHeight="1" outlineLevel="1" x14ac:dyDescent="0.2">
      <c r="A595" s="19" t="s">
        <v>494</v>
      </c>
      <c r="B595" s="19">
        <v>2</v>
      </c>
      <c r="C595" s="19">
        <v>1</v>
      </c>
      <c r="D595" s="20">
        <v>4280</v>
      </c>
      <c r="E595" s="20">
        <v>535</v>
      </c>
      <c r="F595" s="20">
        <v>40000</v>
      </c>
      <c r="G595" s="21">
        <v>1</v>
      </c>
      <c r="H595" s="100"/>
      <c r="I595" s="100"/>
      <c r="J595" s="100"/>
      <c r="K595" s="100"/>
      <c r="L595" s="100"/>
      <c r="M595" s="100"/>
      <c r="N595" s="100"/>
      <c r="O595" s="100"/>
      <c r="P595" s="100"/>
      <c r="Q595" s="100"/>
    </row>
    <row r="596" spans="1:17" ht="14.25" customHeight="1" outlineLevel="1" x14ac:dyDescent="0.2">
      <c r="A596" s="19" t="s">
        <v>494</v>
      </c>
      <c r="B596" s="19">
        <v>3</v>
      </c>
      <c r="C596" s="19">
        <v>1</v>
      </c>
      <c r="D596" s="20">
        <v>4680</v>
      </c>
      <c r="E596" s="20">
        <v>585</v>
      </c>
      <c r="F596" s="20">
        <v>80000</v>
      </c>
      <c r="G596" s="21">
        <v>2</v>
      </c>
      <c r="H596" s="100"/>
      <c r="I596" s="100"/>
      <c r="J596" s="100"/>
      <c r="K596" s="100"/>
      <c r="L596" s="100"/>
      <c r="M596" s="100"/>
      <c r="N596" s="100"/>
      <c r="O596" s="100"/>
      <c r="P596" s="100"/>
      <c r="Q596" s="100"/>
    </row>
    <row r="597" spans="1:17" ht="14.25" customHeight="1" outlineLevel="1" x14ac:dyDescent="0.2">
      <c r="A597" s="19" t="s">
        <v>494</v>
      </c>
      <c r="B597" s="19">
        <v>4</v>
      </c>
      <c r="C597" s="19">
        <v>1</v>
      </c>
      <c r="D597" s="20">
        <v>5160</v>
      </c>
      <c r="E597" s="20">
        <v>645</v>
      </c>
      <c r="F597" s="20">
        <v>400000</v>
      </c>
      <c r="G597" s="21">
        <v>8</v>
      </c>
      <c r="H597" s="100"/>
      <c r="I597" s="100"/>
      <c r="J597" s="100"/>
      <c r="K597" s="100"/>
      <c r="L597" s="100"/>
      <c r="M597" s="100"/>
      <c r="N597" s="100"/>
      <c r="O597" s="100"/>
      <c r="P597" s="100"/>
      <c r="Q597" s="100"/>
    </row>
    <row r="598" spans="1:17" ht="14.25" customHeight="1" outlineLevel="1" x14ac:dyDescent="0.2">
      <c r="A598" s="19" t="s">
        <v>494</v>
      </c>
      <c r="B598" s="19">
        <v>5</v>
      </c>
      <c r="C598" s="19">
        <v>1</v>
      </c>
      <c r="D598" s="20">
        <v>5680</v>
      </c>
      <c r="E598" s="20">
        <v>710</v>
      </c>
      <c r="F598" s="20">
        <v>800000</v>
      </c>
      <c r="G598" s="21">
        <v>12</v>
      </c>
      <c r="H598" s="100"/>
      <c r="I598" s="100"/>
      <c r="J598" s="100"/>
      <c r="K598" s="100"/>
      <c r="L598" s="100"/>
      <c r="M598" s="100"/>
      <c r="N598" s="100"/>
      <c r="O598" s="100"/>
      <c r="P598" s="100"/>
      <c r="Q598" s="100"/>
    </row>
    <row r="599" spans="1:17" ht="14.25" customHeight="1" outlineLevel="1" x14ac:dyDescent="0.2">
      <c r="A599" s="19" t="s">
        <v>494</v>
      </c>
      <c r="B599" s="19">
        <v>6</v>
      </c>
      <c r="C599" s="19">
        <v>1</v>
      </c>
      <c r="D599" s="20">
        <v>6240</v>
      </c>
      <c r="E599" s="20">
        <v>780</v>
      </c>
      <c r="F599" s="20">
        <v>1600000</v>
      </c>
      <c r="G599" s="21">
        <v>24</v>
      </c>
      <c r="H599" s="100"/>
      <c r="I599" s="100"/>
      <c r="J599" s="100"/>
      <c r="K599" s="100"/>
      <c r="L599" s="100"/>
      <c r="M599" s="100"/>
      <c r="N599" s="100"/>
      <c r="O599" s="100"/>
      <c r="P599" s="100"/>
      <c r="Q599" s="100"/>
    </row>
    <row r="600" spans="1:17" ht="14.25" customHeight="1" outlineLevel="1" x14ac:dyDescent="0.2">
      <c r="A600" s="19" t="s">
        <v>494</v>
      </c>
      <c r="B600" s="19">
        <v>7</v>
      </c>
      <c r="C600" s="19">
        <v>1</v>
      </c>
      <c r="D600" s="20">
        <v>6880</v>
      </c>
      <c r="E600" s="20">
        <v>860</v>
      </c>
      <c r="F600" s="20">
        <v>3000000</v>
      </c>
      <c r="G600" s="21">
        <v>32</v>
      </c>
      <c r="H600" s="100"/>
      <c r="I600" s="100"/>
      <c r="J600" s="100"/>
      <c r="K600" s="100"/>
      <c r="L600" s="100"/>
      <c r="M600" s="100"/>
      <c r="N600" s="100"/>
      <c r="O600" s="100"/>
      <c r="P600" s="100"/>
      <c r="Q600" s="100"/>
    </row>
    <row r="601" spans="1:17" ht="14.25" customHeight="1" outlineLevel="1" x14ac:dyDescent="0.2">
      <c r="A601" s="19" t="s">
        <v>494</v>
      </c>
      <c r="B601" s="19">
        <v>8</v>
      </c>
      <c r="C601" s="19">
        <v>1</v>
      </c>
      <c r="D601" s="20">
        <v>7520</v>
      </c>
      <c r="E601" s="20">
        <v>940</v>
      </c>
      <c r="F601" s="20">
        <v>6000000</v>
      </c>
      <c r="G601" s="21">
        <v>40</v>
      </c>
      <c r="H601" s="100"/>
      <c r="I601" s="100"/>
      <c r="J601" s="100"/>
      <c r="K601" s="100"/>
      <c r="L601" s="100"/>
      <c r="M601" s="100"/>
      <c r="N601" s="100"/>
      <c r="O601" s="100"/>
      <c r="P601" s="100"/>
      <c r="Q601" s="100"/>
    </row>
    <row r="602" spans="1:17" ht="14.25" customHeight="1" outlineLevel="1" x14ac:dyDescent="0.2">
      <c r="A602" s="19" t="s">
        <v>494</v>
      </c>
      <c r="B602" s="19">
        <v>9</v>
      </c>
      <c r="C602" s="19">
        <v>1</v>
      </c>
      <c r="D602" s="20">
        <v>8320</v>
      </c>
      <c r="E602" s="20">
        <v>1040</v>
      </c>
      <c r="F602" s="20">
        <v>10000000</v>
      </c>
      <c r="G602" s="21">
        <v>44</v>
      </c>
      <c r="H602" s="100"/>
      <c r="I602" s="100"/>
      <c r="J602" s="100"/>
      <c r="K602" s="100"/>
      <c r="L602" s="100"/>
      <c r="M602" s="100"/>
      <c r="N602" s="100"/>
      <c r="O602" s="100"/>
      <c r="P602" s="100"/>
      <c r="Q602" s="100"/>
    </row>
    <row r="603" spans="1:17" ht="14.25" customHeight="1" outlineLevel="1" x14ac:dyDescent="0.2">
      <c r="A603" s="19" t="s">
        <v>494</v>
      </c>
      <c r="B603" s="19">
        <v>10</v>
      </c>
      <c r="C603" s="19">
        <v>1</v>
      </c>
      <c r="D603" s="20">
        <v>9160</v>
      </c>
      <c r="E603" s="20">
        <v>1145</v>
      </c>
      <c r="F603" s="20">
        <v>16000000</v>
      </c>
      <c r="G603" s="21">
        <v>52</v>
      </c>
      <c r="H603" s="100"/>
      <c r="I603" s="100"/>
      <c r="J603" s="100"/>
      <c r="K603" s="100"/>
      <c r="L603" s="100"/>
      <c r="M603" s="100"/>
      <c r="N603" s="100"/>
      <c r="O603" s="100"/>
      <c r="P603" s="100"/>
      <c r="Q603" s="100"/>
    </row>
    <row r="604" spans="1:17" ht="14.25" customHeight="1" outlineLevel="1" x14ac:dyDescent="0.2">
      <c r="A604" s="19" t="s">
        <v>494</v>
      </c>
      <c r="B604" s="19">
        <v>11</v>
      </c>
      <c r="C604" s="19">
        <v>1</v>
      </c>
      <c r="D604" s="20">
        <v>10040</v>
      </c>
      <c r="E604" s="20">
        <v>1255</v>
      </c>
      <c r="F604" s="20">
        <v>26000000</v>
      </c>
      <c r="G604" s="21">
        <v>60</v>
      </c>
      <c r="H604" s="100"/>
      <c r="I604" s="100"/>
      <c r="J604" s="100"/>
      <c r="K604" s="100"/>
      <c r="L604" s="100"/>
      <c r="M604" s="100"/>
      <c r="N604" s="100"/>
      <c r="O604" s="100"/>
      <c r="P604" s="100"/>
      <c r="Q604" s="100"/>
    </row>
    <row r="605" spans="1:17" ht="14.25" customHeight="1" outlineLevel="1" x14ac:dyDescent="0.2">
      <c r="A605" s="19" t="s">
        <v>494</v>
      </c>
      <c r="B605" s="19">
        <v>12</v>
      </c>
      <c r="C605" s="19">
        <v>1</v>
      </c>
      <c r="D605" s="20">
        <v>11040</v>
      </c>
      <c r="E605" s="20">
        <v>1380</v>
      </c>
      <c r="F605" s="20">
        <v>0</v>
      </c>
      <c r="G605" s="21">
        <v>0</v>
      </c>
      <c r="H605" s="100"/>
      <c r="I605" s="100"/>
      <c r="J605" s="100"/>
      <c r="K605" s="100"/>
      <c r="L605" s="100"/>
      <c r="M605" s="100"/>
      <c r="N605" s="100"/>
      <c r="O605" s="100"/>
      <c r="P605" s="100"/>
      <c r="Q605" s="100"/>
    </row>
    <row r="606" spans="1:17" ht="14.25" customHeight="1" outlineLevel="1" x14ac:dyDescent="0.2">
      <c r="A606" s="22" t="s">
        <v>494</v>
      </c>
      <c r="B606" s="22">
        <v>1</v>
      </c>
      <c r="C606" s="22">
        <v>2</v>
      </c>
      <c r="D606" s="23">
        <v>11040</v>
      </c>
      <c r="E606" s="23">
        <v>1380</v>
      </c>
      <c r="F606" s="23">
        <v>500000</v>
      </c>
      <c r="G606" s="24">
        <v>2.5</v>
      </c>
      <c r="H606" s="100"/>
      <c r="I606" s="100"/>
      <c r="J606" s="100"/>
      <c r="K606" s="100"/>
      <c r="L606" s="100"/>
      <c r="M606" s="100"/>
      <c r="N606" s="100"/>
      <c r="O606" s="100"/>
      <c r="P606" s="100"/>
      <c r="Q606" s="100"/>
    </row>
    <row r="607" spans="1:17" ht="14.25" customHeight="1" outlineLevel="1" x14ac:dyDescent="0.2">
      <c r="A607" s="22" t="s">
        <v>494</v>
      </c>
      <c r="B607" s="22">
        <v>2</v>
      </c>
      <c r="C607" s="22">
        <v>2</v>
      </c>
      <c r="D607" s="23">
        <v>11280</v>
      </c>
      <c r="E607" s="23">
        <v>1410</v>
      </c>
      <c r="F607" s="23">
        <v>1000000</v>
      </c>
      <c r="G607" s="24">
        <v>5</v>
      </c>
      <c r="H607" s="100"/>
      <c r="I607" s="100"/>
      <c r="J607" s="100"/>
      <c r="K607" s="100"/>
      <c r="L607" s="100"/>
      <c r="M607" s="100"/>
      <c r="N607" s="100"/>
      <c r="O607" s="100"/>
      <c r="P607" s="100"/>
      <c r="Q607" s="100"/>
    </row>
    <row r="608" spans="1:17" ht="14.25" customHeight="1" outlineLevel="1" x14ac:dyDescent="0.2">
      <c r="A608" s="22" t="s">
        <v>494</v>
      </c>
      <c r="B608" s="22">
        <v>3</v>
      </c>
      <c r="C608" s="22">
        <v>2</v>
      </c>
      <c r="D608" s="23">
        <v>11440</v>
      </c>
      <c r="E608" s="23">
        <v>1430</v>
      </c>
      <c r="F608" s="23">
        <v>2000000</v>
      </c>
      <c r="G608" s="24">
        <v>10</v>
      </c>
      <c r="H608" s="100"/>
      <c r="I608" s="100"/>
      <c r="J608" s="100"/>
      <c r="K608" s="100"/>
      <c r="L608" s="100"/>
      <c r="M608" s="100"/>
      <c r="N608" s="100"/>
      <c r="O608" s="100"/>
      <c r="P608" s="100"/>
      <c r="Q608" s="100"/>
    </row>
    <row r="609" spans="1:17" ht="14.25" customHeight="1" outlineLevel="1" x14ac:dyDescent="0.2">
      <c r="A609" s="22" t="s">
        <v>494</v>
      </c>
      <c r="B609" s="22">
        <v>4</v>
      </c>
      <c r="C609" s="22">
        <v>2</v>
      </c>
      <c r="D609" s="23">
        <v>11680</v>
      </c>
      <c r="E609" s="23">
        <v>1460</v>
      </c>
      <c r="F609" s="23">
        <v>7500000</v>
      </c>
      <c r="G609" s="24">
        <v>15</v>
      </c>
      <c r="H609" s="100"/>
      <c r="I609" s="100"/>
      <c r="J609" s="100"/>
      <c r="K609" s="100"/>
      <c r="L609" s="100"/>
      <c r="M609" s="100"/>
      <c r="N609" s="100"/>
      <c r="O609" s="100"/>
      <c r="P609" s="100"/>
      <c r="Q609" s="100"/>
    </row>
    <row r="610" spans="1:17" ht="14.25" customHeight="1" outlineLevel="1" x14ac:dyDescent="0.2">
      <c r="A610" s="22" t="s">
        <v>494</v>
      </c>
      <c r="B610" s="22">
        <v>5</v>
      </c>
      <c r="C610" s="22">
        <v>2</v>
      </c>
      <c r="D610" s="23">
        <v>11840</v>
      </c>
      <c r="E610" s="23">
        <v>1480</v>
      </c>
      <c r="F610" s="23">
        <v>7500000</v>
      </c>
      <c r="G610" s="24">
        <v>15</v>
      </c>
      <c r="H610" s="100"/>
      <c r="I610" s="100"/>
      <c r="J610" s="100"/>
      <c r="K610" s="100"/>
      <c r="L610" s="100"/>
      <c r="M610" s="100"/>
      <c r="N610" s="100"/>
      <c r="O610" s="100"/>
      <c r="P610" s="100"/>
      <c r="Q610" s="100"/>
    </row>
    <row r="611" spans="1:17" ht="14.25" customHeight="1" outlineLevel="1" collapsed="1" x14ac:dyDescent="0.2">
      <c r="A611" s="22" t="s">
        <v>494</v>
      </c>
      <c r="B611" s="22">
        <v>6</v>
      </c>
      <c r="C611" s="22">
        <v>2</v>
      </c>
      <c r="D611" s="23">
        <v>12080</v>
      </c>
      <c r="E611" s="23">
        <v>1510</v>
      </c>
      <c r="F611" s="23">
        <v>7500000</v>
      </c>
      <c r="G611" s="24">
        <v>15</v>
      </c>
      <c r="H611" s="100"/>
      <c r="I611" s="100"/>
      <c r="J611" s="100"/>
      <c r="K611" s="100"/>
      <c r="L611" s="100"/>
      <c r="M611" s="100"/>
      <c r="N611" s="100"/>
      <c r="O611" s="100"/>
      <c r="P611" s="100"/>
      <c r="Q611" s="100"/>
    </row>
    <row r="612" spans="1:17" ht="14.25" customHeight="1" outlineLevel="1" x14ac:dyDescent="0.2">
      <c r="A612" s="22" t="s">
        <v>494</v>
      </c>
      <c r="B612" s="22">
        <v>7</v>
      </c>
      <c r="C612" s="22">
        <v>2</v>
      </c>
      <c r="D612" s="23">
        <v>12240</v>
      </c>
      <c r="E612" s="23">
        <v>1530</v>
      </c>
      <c r="F612" s="23">
        <v>7500000</v>
      </c>
      <c r="G612" s="24">
        <v>15</v>
      </c>
      <c r="H612" s="100"/>
      <c r="I612" s="100"/>
      <c r="J612" s="100"/>
      <c r="K612" s="100"/>
      <c r="L612" s="100"/>
      <c r="M612" s="100"/>
      <c r="N612" s="100"/>
      <c r="O612" s="100"/>
      <c r="P612" s="100"/>
      <c r="Q612" s="100"/>
    </row>
    <row r="613" spans="1:17" ht="14.25" customHeight="1" outlineLevel="1" x14ac:dyDescent="0.2">
      <c r="A613" s="22" t="s">
        <v>494</v>
      </c>
      <c r="B613" s="22">
        <v>8</v>
      </c>
      <c r="C613" s="22">
        <v>2</v>
      </c>
      <c r="D613" s="23">
        <v>12480</v>
      </c>
      <c r="E613" s="23">
        <v>1560</v>
      </c>
      <c r="F613" s="23">
        <v>7500000</v>
      </c>
      <c r="G613" s="24">
        <v>15</v>
      </c>
      <c r="H613" s="100"/>
      <c r="I613" s="100"/>
      <c r="J613" s="100"/>
      <c r="K613" s="100"/>
      <c r="L613" s="100"/>
      <c r="M613" s="100"/>
      <c r="N613" s="100"/>
      <c r="O613" s="100"/>
      <c r="P613" s="100"/>
      <c r="Q613" s="100"/>
    </row>
    <row r="614" spans="1:17" ht="14.25" customHeight="1" outlineLevel="1" x14ac:dyDescent="0.2">
      <c r="A614" s="22" t="s">
        <v>494</v>
      </c>
      <c r="B614" s="22">
        <v>9</v>
      </c>
      <c r="C614" s="22">
        <v>2</v>
      </c>
      <c r="D614" s="23">
        <v>12680</v>
      </c>
      <c r="E614" s="23">
        <v>1585</v>
      </c>
      <c r="F614" s="23">
        <v>7500000</v>
      </c>
      <c r="G614" s="24">
        <v>15</v>
      </c>
      <c r="H614" s="100"/>
      <c r="I614" s="100"/>
      <c r="J614" s="100"/>
      <c r="K614" s="100"/>
      <c r="L614" s="100"/>
      <c r="M614" s="100"/>
      <c r="N614" s="100"/>
      <c r="O614" s="100"/>
      <c r="P614" s="100"/>
      <c r="Q614" s="100"/>
    </row>
    <row r="615" spans="1:17" ht="14.25" customHeight="1" outlineLevel="1" x14ac:dyDescent="0.2">
      <c r="A615" s="22" t="s">
        <v>494</v>
      </c>
      <c r="B615" s="22">
        <v>10</v>
      </c>
      <c r="C615" s="22">
        <v>2</v>
      </c>
      <c r="D615" s="23">
        <v>12840</v>
      </c>
      <c r="E615" s="23">
        <v>1605</v>
      </c>
      <c r="F615" s="23">
        <v>7500000</v>
      </c>
      <c r="G615" s="24">
        <v>15</v>
      </c>
      <c r="H615" s="100"/>
      <c r="I615" s="100"/>
      <c r="J615" s="100"/>
      <c r="K615" s="100"/>
      <c r="L615" s="100"/>
      <c r="M615" s="100"/>
      <c r="N615" s="100"/>
      <c r="O615" s="100"/>
      <c r="P615" s="100"/>
      <c r="Q615" s="100"/>
    </row>
    <row r="616" spans="1:17" ht="14.25" customHeight="1" outlineLevel="1" x14ac:dyDescent="0.2">
      <c r="A616" s="22" t="s">
        <v>494</v>
      </c>
      <c r="B616" s="22">
        <v>11</v>
      </c>
      <c r="C616" s="22">
        <v>2</v>
      </c>
      <c r="D616" s="23">
        <v>13080</v>
      </c>
      <c r="E616" s="23">
        <v>1635</v>
      </c>
      <c r="F616" s="23">
        <v>7500000</v>
      </c>
      <c r="G616" s="24">
        <v>15</v>
      </c>
      <c r="H616" s="100"/>
      <c r="I616" s="100"/>
      <c r="J616" s="100"/>
      <c r="K616" s="100"/>
      <c r="L616" s="100"/>
      <c r="M616" s="100"/>
      <c r="N616" s="100"/>
      <c r="O616" s="100"/>
      <c r="P616" s="100"/>
      <c r="Q616" s="100"/>
    </row>
    <row r="617" spans="1:17" ht="14.25" customHeight="1" outlineLevel="1" x14ac:dyDescent="0.2">
      <c r="A617" s="22" t="s">
        <v>494</v>
      </c>
      <c r="B617" s="22">
        <v>12</v>
      </c>
      <c r="C617" s="22">
        <v>2</v>
      </c>
      <c r="D617" s="23">
        <v>13240</v>
      </c>
      <c r="E617" s="23">
        <v>1655</v>
      </c>
      <c r="F617" s="23">
        <v>0</v>
      </c>
      <c r="G617" s="24">
        <v>0</v>
      </c>
      <c r="H617" s="100"/>
      <c r="I617" s="100"/>
      <c r="J617" s="100"/>
      <c r="K617" s="100"/>
      <c r="L617" s="100"/>
      <c r="M617" s="100"/>
      <c r="N617" s="100"/>
      <c r="O617" s="100"/>
      <c r="P617" s="100"/>
      <c r="Q617" s="100"/>
    </row>
    <row r="618" spans="1:17" ht="14.25" customHeight="1" outlineLevel="1" x14ac:dyDescent="0.2">
      <c r="A618" s="25" t="s">
        <v>494</v>
      </c>
      <c r="B618" s="25">
        <v>1</v>
      </c>
      <c r="C618" s="25">
        <v>3</v>
      </c>
      <c r="D618" s="26">
        <v>13902</v>
      </c>
      <c r="E618" s="26">
        <v>1738</v>
      </c>
      <c r="F618" s="26">
        <v>0</v>
      </c>
      <c r="G618" s="27">
        <v>0</v>
      </c>
      <c r="H618" s="100"/>
      <c r="I618" s="100"/>
      <c r="J618" s="100"/>
      <c r="K618" s="100"/>
      <c r="L618" s="100"/>
      <c r="M618" s="100"/>
      <c r="N618" s="100"/>
      <c r="O618" s="100"/>
      <c r="P618" s="100"/>
      <c r="Q618" s="100"/>
    </row>
    <row r="619" spans="1:17" ht="14.25" customHeight="1" x14ac:dyDescent="0.2">
      <c r="A619" s="19" t="s">
        <v>474</v>
      </c>
      <c r="B619" s="19">
        <v>1</v>
      </c>
      <c r="C619" s="19">
        <v>1</v>
      </c>
      <c r="D619" s="20">
        <v>3535</v>
      </c>
      <c r="E619" s="20">
        <v>505</v>
      </c>
      <c r="F619" s="20">
        <v>100000</v>
      </c>
      <c r="G619" s="21">
        <v>2</v>
      </c>
      <c r="H619" s="100"/>
      <c r="I619" s="100"/>
      <c r="J619" s="100"/>
      <c r="K619" s="100"/>
      <c r="L619" s="100"/>
      <c r="M619" s="100"/>
      <c r="N619" s="100"/>
      <c r="O619" s="100"/>
      <c r="P619" s="100"/>
      <c r="Q619" s="100"/>
    </row>
    <row r="620" spans="1:17" ht="14.25" customHeight="1" outlineLevel="1" x14ac:dyDescent="0.2">
      <c r="A620" s="19" t="s">
        <v>474</v>
      </c>
      <c r="B620" s="19">
        <v>2</v>
      </c>
      <c r="C620" s="19">
        <v>1</v>
      </c>
      <c r="D620" s="20">
        <v>3885</v>
      </c>
      <c r="E620" s="20">
        <v>555</v>
      </c>
      <c r="F620" s="20">
        <v>200000</v>
      </c>
      <c r="G620" s="21">
        <v>5</v>
      </c>
      <c r="H620" s="100"/>
      <c r="I620" s="100"/>
      <c r="J620" s="100"/>
      <c r="K620" s="100"/>
      <c r="L620" s="100"/>
      <c r="M620" s="100"/>
      <c r="N620" s="100"/>
      <c r="O620" s="100"/>
      <c r="P620" s="100"/>
      <c r="Q620" s="100"/>
    </row>
    <row r="621" spans="1:17" ht="14.25" customHeight="1" outlineLevel="1" x14ac:dyDescent="0.2">
      <c r="A621" s="19" t="s">
        <v>474</v>
      </c>
      <c r="B621" s="19">
        <v>3</v>
      </c>
      <c r="C621" s="19">
        <v>1</v>
      </c>
      <c r="D621" s="20">
        <v>4270</v>
      </c>
      <c r="E621" s="20">
        <v>610</v>
      </c>
      <c r="F621" s="20">
        <v>400000</v>
      </c>
      <c r="G621" s="21">
        <v>14</v>
      </c>
      <c r="H621" s="100"/>
      <c r="I621" s="100"/>
      <c r="J621" s="100"/>
      <c r="K621" s="100"/>
      <c r="L621" s="100"/>
      <c r="M621" s="100"/>
      <c r="N621" s="100"/>
      <c r="O621" s="100"/>
      <c r="P621" s="100"/>
      <c r="Q621" s="100"/>
    </row>
    <row r="622" spans="1:17" ht="14.25" customHeight="1" outlineLevel="1" x14ac:dyDescent="0.2">
      <c r="A622" s="19" t="s">
        <v>474</v>
      </c>
      <c r="B622" s="19">
        <v>4</v>
      </c>
      <c r="C622" s="19">
        <v>1</v>
      </c>
      <c r="D622" s="20">
        <v>4690</v>
      </c>
      <c r="E622" s="20">
        <v>670</v>
      </c>
      <c r="F622" s="20">
        <v>2000000</v>
      </c>
      <c r="G622" s="21">
        <v>24</v>
      </c>
      <c r="H622" s="100"/>
      <c r="I622" s="100"/>
      <c r="J622" s="100"/>
      <c r="K622" s="100"/>
      <c r="L622" s="100"/>
      <c r="M622" s="100"/>
      <c r="N622" s="100"/>
      <c r="O622" s="100"/>
      <c r="P622" s="100"/>
      <c r="Q622" s="100"/>
    </row>
    <row r="623" spans="1:17" ht="14.25" customHeight="1" outlineLevel="1" x14ac:dyDescent="0.2">
      <c r="A623" s="19" t="s">
        <v>474</v>
      </c>
      <c r="B623" s="19">
        <v>5</v>
      </c>
      <c r="C623" s="19">
        <v>1</v>
      </c>
      <c r="D623" s="20">
        <v>5145</v>
      </c>
      <c r="E623" s="20">
        <v>735</v>
      </c>
      <c r="F623" s="20">
        <v>4000000</v>
      </c>
      <c r="G623" s="21">
        <v>40</v>
      </c>
      <c r="H623" s="100"/>
      <c r="I623" s="100"/>
      <c r="J623" s="100"/>
      <c r="K623" s="100"/>
      <c r="L623" s="100"/>
      <c r="M623" s="100"/>
      <c r="N623" s="100"/>
      <c r="O623" s="100"/>
      <c r="P623" s="100"/>
      <c r="Q623" s="100"/>
    </row>
    <row r="624" spans="1:17" ht="14.25" customHeight="1" outlineLevel="1" x14ac:dyDescent="0.2">
      <c r="A624" s="19" t="s">
        <v>474</v>
      </c>
      <c r="B624" s="19">
        <v>6</v>
      </c>
      <c r="C624" s="19">
        <v>1</v>
      </c>
      <c r="D624" s="20">
        <v>5670</v>
      </c>
      <c r="E624" s="20">
        <v>810</v>
      </c>
      <c r="F624" s="20">
        <v>6000000</v>
      </c>
      <c r="G624" s="21">
        <v>68</v>
      </c>
      <c r="H624" s="100"/>
      <c r="I624" s="100"/>
      <c r="J624" s="100"/>
      <c r="K624" s="100"/>
      <c r="L624" s="100"/>
      <c r="M624" s="100"/>
      <c r="N624" s="100"/>
      <c r="O624" s="100"/>
      <c r="P624" s="100"/>
      <c r="Q624" s="100"/>
    </row>
    <row r="625" spans="1:17" ht="14.25" customHeight="1" outlineLevel="1" x14ac:dyDescent="0.2">
      <c r="A625" s="19" t="s">
        <v>474</v>
      </c>
      <c r="B625" s="19">
        <v>7</v>
      </c>
      <c r="C625" s="19">
        <v>1</v>
      </c>
      <c r="D625" s="20">
        <v>6265</v>
      </c>
      <c r="E625" s="20">
        <v>895</v>
      </c>
      <c r="F625" s="20">
        <v>11000000</v>
      </c>
      <c r="G625" s="21">
        <v>86</v>
      </c>
      <c r="H625" s="100"/>
      <c r="I625" s="100"/>
      <c r="J625" s="100"/>
      <c r="K625" s="100"/>
      <c r="L625" s="100"/>
      <c r="M625" s="100"/>
      <c r="N625" s="100"/>
      <c r="O625" s="100"/>
      <c r="P625" s="100"/>
      <c r="Q625" s="100"/>
    </row>
    <row r="626" spans="1:17" ht="14.25" customHeight="1" outlineLevel="1" x14ac:dyDescent="0.2">
      <c r="A626" s="19" t="s">
        <v>474</v>
      </c>
      <c r="B626" s="19">
        <v>8</v>
      </c>
      <c r="C626" s="19">
        <v>1</v>
      </c>
      <c r="D626" s="20">
        <v>6860</v>
      </c>
      <c r="E626" s="20">
        <v>980</v>
      </c>
      <c r="F626" s="20">
        <v>17000000</v>
      </c>
      <c r="G626" s="21">
        <v>108</v>
      </c>
      <c r="H626" s="100"/>
      <c r="I626" s="100"/>
      <c r="J626" s="100"/>
      <c r="K626" s="100"/>
      <c r="L626" s="100"/>
      <c r="M626" s="100"/>
      <c r="N626" s="100"/>
      <c r="O626" s="100"/>
      <c r="P626" s="100"/>
      <c r="Q626" s="100"/>
    </row>
    <row r="627" spans="1:17" ht="14.25" customHeight="1" outlineLevel="1" x14ac:dyDescent="0.2">
      <c r="A627" s="19" t="s">
        <v>474</v>
      </c>
      <c r="B627" s="19">
        <v>9</v>
      </c>
      <c r="C627" s="19">
        <v>1</v>
      </c>
      <c r="D627" s="20">
        <v>7560</v>
      </c>
      <c r="E627" s="20">
        <v>1080</v>
      </c>
      <c r="F627" s="20">
        <v>32000000</v>
      </c>
      <c r="G627" s="21">
        <v>120</v>
      </c>
      <c r="H627" s="100"/>
      <c r="I627" s="100"/>
      <c r="J627" s="100"/>
      <c r="K627" s="100"/>
      <c r="L627" s="100"/>
      <c r="M627" s="100"/>
      <c r="N627" s="100"/>
      <c r="O627" s="100"/>
      <c r="P627" s="100"/>
      <c r="Q627" s="100"/>
    </row>
    <row r="628" spans="1:17" ht="14.25" customHeight="1" outlineLevel="1" x14ac:dyDescent="0.2">
      <c r="A628" s="19" t="s">
        <v>474</v>
      </c>
      <c r="B628" s="19">
        <v>10</v>
      </c>
      <c r="C628" s="19">
        <v>1</v>
      </c>
      <c r="D628" s="20">
        <v>8330</v>
      </c>
      <c r="E628" s="20">
        <v>1190</v>
      </c>
      <c r="F628" s="20">
        <v>43000000</v>
      </c>
      <c r="G628" s="21">
        <v>128</v>
      </c>
      <c r="H628" s="100"/>
      <c r="I628" s="100"/>
      <c r="J628" s="100"/>
      <c r="K628" s="100"/>
      <c r="L628" s="100"/>
      <c r="M628" s="100"/>
      <c r="N628" s="100"/>
      <c r="O628" s="100"/>
      <c r="P628" s="100"/>
      <c r="Q628" s="100"/>
    </row>
    <row r="629" spans="1:17" ht="14.25" customHeight="1" outlineLevel="1" x14ac:dyDescent="0.2">
      <c r="A629" s="19" t="s">
        <v>474</v>
      </c>
      <c r="B629" s="19">
        <v>11</v>
      </c>
      <c r="C629" s="19">
        <v>1</v>
      </c>
      <c r="D629" s="20">
        <v>9170</v>
      </c>
      <c r="E629" s="20">
        <v>1310</v>
      </c>
      <c r="F629" s="20">
        <v>55000000</v>
      </c>
      <c r="G629" s="21">
        <v>136</v>
      </c>
      <c r="H629" s="100"/>
      <c r="I629" s="100"/>
      <c r="J629" s="100"/>
      <c r="K629" s="100"/>
      <c r="L629" s="100"/>
      <c r="M629" s="100"/>
      <c r="N629" s="100"/>
      <c r="O629" s="100"/>
      <c r="P629" s="100"/>
      <c r="Q629" s="100"/>
    </row>
    <row r="630" spans="1:17" ht="14.25" customHeight="1" outlineLevel="1" x14ac:dyDescent="0.2">
      <c r="A630" s="19" t="s">
        <v>474</v>
      </c>
      <c r="B630" s="19">
        <v>12</v>
      </c>
      <c r="C630" s="19">
        <v>1</v>
      </c>
      <c r="D630" s="20">
        <v>10080</v>
      </c>
      <c r="E630" s="20">
        <v>1440</v>
      </c>
      <c r="F630" s="20">
        <v>0</v>
      </c>
      <c r="G630" s="21">
        <v>0</v>
      </c>
      <c r="H630" s="100"/>
      <c r="I630" s="100"/>
      <c r="J630" s="100"/>
      <c r="K630" s="100"/>
      <c r="L630" s="100"/>
      <c r="M630" s="100"/>
      <c r="N630" s="100"/>
      <c r="O630" s="100"/>
      <c r="P630" s="100"/>
      <c r="Q630" s="100"/>
    </row>
    <row r="631" spans="1:17" ht="14.25" customHeight="1" outlineLevel="1" collapsed="1" x14ac:dyDescent="0.2">
      <c r="A631" s="22" t="s">
        <v>474</v>
      </c>
      <c r="B631" s="22">
        <v>1</v>
      </c>
      <c r="C631" s="22">
        <v>2</v>
      </c>
      <c r="D631" s="23">
        <v>10080</v>
      </c>
      <c r="E631" s="23">
        <v>1440</v>
      </c>
      <c r="F631" s="23">
        <v>2000000</v>
      </c>
      <c r="G631" s="24">
        <v>12</v>
      </c>
      <c r="H631" s="100"/>
      <c r="I631" s="100"/>
      <c r="J631" s="100"/>
      <c r="K631" s="100"/>
      <c r="L631" s="100"/>
      <c r="M631" s="100"/>
      <c r="N631" s="100"/>
      <c r="O631" s="100"/>
      <c r="P631" s="100"/>
      <c r="Q631" s="100"/>
    </row>
    <row r="632" spans="1:17" ht="14.25" customHeight="1" outlineLevel="1" x14ac:dyDescent="0.2">
      <c r="A632" s="22" t="s">
        <v>474</v>
      </c>
      <c r="B632" s="22">
        <v>2</v>
      </c>
      <c r="C632" s="22">
        <v>2</v>
      </c>
      <c r="D632" s="23">
        <v>10290</v>
      </c>
      <c r="E632" s="23">
        <v>1470</v>
      </c>
      <c r="F632" s="23">
        <v>4000000</v>
      </c>
      <c r="G632" s="24">
        <v>24</v>
      </c>
      <c r="H632" s="100"/>
      <c r="I632" s="100"/>
      <c r="J632" s="100"/>
      <c r="K632" s="100"/>
      <c r="L632" s="100"/>
      <c r="M632" s="100"/>
      <c r="N632" s="100"/>
      <c r="O632" s="100"/>
      <c r="P632" s="100"/>
      <c r="Q632" s="100"/>
    </row>
    <row r="633" spans="1:17" ht="14.25" customHeight="1" outlineLevel="1" x14ac:dyDescent="0.2">
      <c r="A633" s="22" t="s">
        <v>474</v>
      </c>
      <c r="B633" s="22">
        <v>3</v>
      </c>
      <c r="C633" s="22">
        <v>2</v>
      </c>
      <c r="D633" s="23">
        <v>10500</v>
      </c>
      <c r="E633" s="23">
        <v>1500</v>
      </c>
      <c r="F633" s="23">
        <v>8000000</v>
      </c>
      <c r="G633" s="24">
        <v>36</v>
      </c>
      <c r="H633" s="100"/>
      <c r="I633" s="100"/>
      <c r="J633" s="100"/>
      <c r="K633" s="100"/>
      <c r="L633" s="100"/>
      <c r="M633" s="100"/>
      <c r="N633" s="100"/>
      <c r="O633" s="100"/>
      <c r="P633" s="100"/>
      <c r="Q633" s="100"/>
    </row>
    <row r="634" spans="1:17" ht="14.25" customHeight="1" outlineLevel="1" x14ac:dyDescent="0.2">
      <c r="A634" s="22" t="s">
        <v>474</v>
      </c>
      <c r="B634" s="22">
        <v>4</v>
      </c>
      <c r="C634" s="22">
        <v>2</v>
      </c>
      <c r="D634" s="23">
        <v>10710</v>
      </c>
      <c r="E634" s="23">
        <v>1530</v>
      </c>
      <c r="F634" s="23">
        <v>19500000</v>
      </c>
      <c r="G634" s="24">
        <v>36</v>
      </c>
      <c r="H634" s="100"/>
      <c r="I634" s="100"/>
      <c r="J634" s="100"/>
      <c r="K634" s="100"/>
      <c r="L634" s="100"/>
      <c r="M634" s="100"/>
      <c r="N634" s="100"/>
      <c r="O634" s="100"/>
      <c r="P634" s="100"/>
      <c r="Q634" s="100"/>
    </row>
    <row r="635" spans="1:17" ht="14.25" customHeight="1" outlineLevel="1" x14ac:dyDescent="0.2">
      <c r="A635" s="22" t="s">
        <v>474</v>
      </c>
      <c r="B635" s="22">
        <v>5</v>
      </c>
      <c r="C635" s="22">
        <v>2</v>
      </c>
      <c r="D635" s="23">
        <v>10920</v>
      </c>
      <c r="E635" s="23">
        <v>1560</v>
      </c>
      <c r="F635" s="23">
        <v>19500000</v>
      </c>
      <c r="G635" s="24">
        <v>36</v>
      </c>
      <c r="H635" s="100"/>
      <c r="I635" s="100"/>
      <c r="J635" s="100"/>
      <c r="K635" s="100"/>
      <c r="L635" s="100"/>
      <c r="M635" s="100"/>
      <c r="N635" s="100"/>
      <c r="O635" s="100"/>
      <c r="P635" s="100"/>
      <c r="Q635" s="100"/>
    </row>
    <row r="636" spans="1:17" ht="14.25" customHeight="1" outlineLevel="1" x14ac:dyDescent="0.2">
      <c r="A636" s="22" t="s">
        <v>474</v>
      </c>
      <c r="B636" s="22">
        <v>6</v>
      </c>
      <c r="C636" s="22">
        <v>2</v>
      </c>
      <c r="D636" s="23">
        <v>11130</v>
      </c>
      <c r="E636" s="23">
        <v>1590</v>
      </c>
      <c r="F636" s="23">
        <v>19500000</v>
      </c>
      <c r="G636" s="24">
        <v>36</v>
      </c>
      <c r="H636" s="100"/>
      <c r="I636" s="100"/>
      <c r="J636" s="100"/>
      <c r="K636" s="100"/>
      <c r="L636" s="100"/>
      <c r="M636" s="100"/>
      <c r="N636" s="100"/>
      <c r="O636" s="100"/>
      <c r="P636" s="100"/>
      <c r="Q636" s="100"/>
    </row>
    <row r="637" spans="1:17" ht="14.25" customHeight="1" outlineLevel="1" x14ac:dyDescent="0.2">
      <c r="A637" s="22" t="s">
        <v>474</v>
      </c>
      <c r="B637" s="22">
        <v>7</v>
      </c>
      <c r="C637" s="22">
        <v>2</v>
      </c>
      <c r="D637" s="23">
        <v>11340</v>
      </c>
      <c r="E637" s="23">
        <v>1620</v>
      </c>
      <c r="F637" s="23">
        <v>19500000</v>
      </c>
      <c r="G637" s="24">
        <v>36</v>
      </c>
      <c r="H637" s="100"/>
      <c r="I637" s="100"/>
      <c r="J637" s="100"/>
      <c r="K637" s="100"/>
      <c r="L637" s="100"/>
      <c r="M637" s="100"/>
      <c r="N637" s="100"/>
      <c r="O637" s="100"/>
      <c r="P637" s="100"/>
      <c r="Q637" s="100"/>
    </row>
    <row r="638" spans="1:17" ht="14.25" customHeight="1" outlineLevel="1" x14ac:dyDescent="0.2">
      <c r="A638" s="22" t="s">
        <v>474</v>
      </c>
      <c r="B638" s="22">
        <v>8</v>
      </c>
      <c r="C638" s="22">
        <v>2</v>
      </c>
      <c r="D638" s="23">
        <v>11585</v>
      </c>
      <c r="E638" s="23">
        <v>1655</v>
      </c>
      <c r="F638" s="23">
        <v>19500000</v>
      </c>
      <c r="G638" s="24">
        <v>36</v>
      </c>
      <c r="H638" s="100"/>
      <c r="I638" s="100"/>
      <c r="J638" s="100"/>
      <c r="K638" s="100"/>
      <c r="L638" s="100"/>
      <c r="M638" s="100"/>
      <c r="N638" s="100"/>
      <c r="O638" s="100"/>
      <c r="P638" s="100"/>
      <c r="Q638" s="100"/>
    </row>
    <row r="639" spans="1:17" ht="14.25" customHeight="1" outlineLevel="1" x14ac:dyDescent="0.2">
      <c r="A639" s="22" t="s">
        <v>474</v>
      </c>
      <c r="B639" s="22">
        <v>9</v>
      </c>
      <c r="C639" s="22">
        <v>2</v>
      </c>
      <c r="D639" s="23">
        <v>11830</v>
      </c>
      <c r="E639" s="23">
        <v>1690</v>
      </c>
      <c r="F639" s="23">
        <v>19500000</v>
      </c>
      <c r="G639" s="24">
        <v>36</v>
      </c>
      <c r="H639" s="100"/>
      <c r="I639" s="100"/>
      <c r="J639" s="100"/>
      <c r="K639" s="100"/>
      <c r="L639" s="100"/>
      <c r="M639" s="100"/>
      <c r="N639" s="100"/>
      <c r="O639" s="100"/>
      <c r="P639" s="100"/>
      <c r="Q639" s="100"/>
    </row>
    <row r="640" spans="1:17" ht="14.25" customHeight="1" outlineLevel="1" x14ac:dyDescent="0.2">
      <c r="A640" s="22" t="s">
        <v>474</v>
      </c>
      <c r="B640" s="22">
        <v>10</v>
      </c>
      <c r="C640" s="22">
        <v>2</v>
      </c>
      <c r="D640" s="23">
        <v>12040</v>
      </c>
      <c r="E640" s="23">
        <v>1720</v>
      </c>
      <c r="F640" s="23">
        <v>19500000</v>
      </c>
      <c r="G640" s="24">
        <v>36</v>
      </c>
      <c r="H640" s="100"/>
      <c r="I640" s="100"/>
      <c r="J640" s="100"/>
      <c r="K640" s="100"/>
      <c r="L640" s="100"/>
      <c r="M640" s="100"/>
      <c r="N640" s="100"/>
      <c r="O640" s="100"/>
      <c r="P640" s="100"/>
      <c r="Q640" s="100"/>
    </row>
    <row r="641" spans="1:17" ht="14.25" customHeight="1" outlineLevel="1" x14ac:dyDescent="0.2">
      <c r="A641" s="22" t="s">
        <v>474</v>
      </c>
      <c r="B641" s="22">
        <v>11</v>
      </c>
      <c r="C641" s="22">
        <v>2</v>
      </c>
      <c r="D641" s="23">
        <v>12285</v>
      </c>
      <c r="E641" s="23">
        <v>1755</v>
      </c>
      <c r="F641" s="23">
        <v>19500000</v>
      </c>
      <c r="G641" s="24">
        <v>36</v>
      </c>
      <c r="H641" s="100"/>
      <c r="I641" s="100"/>
      <c r="J641" s="100"/>
      <c r="K641" s="100"/>
      <c r="L641" s="100"/>
      <c r="M641" s="100"/>
      <c r="N641" s="100"/>
      <c r="O641" s="100"/>
      <c r="P641" s="100"/>
      <c r="Q641" s="100"/>
    </row>
    <row r="642" spans="1:17" ht="14.25" customHeight="1" outlineLevel="1" x14ac:dyDescent="0.2">
      <c r="A642" s="22" t="s">
        <v>474</v>
      </c>
      <c r="B642" s="22">
        <v>12</v>
      </c>
      <c r="C642" s="22">
        <v>2</v>
      </c>
      <c r="D642" s="23">
        <v>12530</v>
      </c>
      <c r="E642" s="23">
        <v>1790</v>
      </c>
      <c r="F642" s="23">
        <v>0</v>
      </c>
      <c r="G642" s="24">
        <v>0</v>
      </c>
      <c r="H642" s="100"/>
      <c r="I642" s="100"/>
      <c r="J642" s="100"/>
      <c r="K642" s="100"/>
      <c r="L642" s="100"/>
      <c r="M642" s="100"/>
      <c r="N642" s="100"/>
      <c r="O642" s="100"/>
      <c r="P642" s="100"/>
      <c r="Q642" s="100"/>
    </row>
    <row r="643" spans="1:17" ht="14.25" customHeight="1" outlineLevel="1" x14ac:dyDescent="0.2">
      <c r="A643" s="25" t="s">
        <v>474</v>
      </c>
      <c r="B643" s="25">
        <v>1</v>
      </c>
      <c r="C643" s="25">
        <v>3</v>
      </c>
      <c r="D643" s="26">
        <v>13156.5</v>
      </c>
      <c r="E643" s="26">
        <v>1879.5</v>
      </c>
      <c r="F643" s="26">
        <v>0</v>
      </c>
      <c r="G643" s="27">
        <v>0</v>
      </c>
      <c r="H643" s="100"/>
      <c r="I643" s="100"/>
      <c r="J643" s="100"/>
      <c r="K643" s="100"/>
      <c r="L643" s="100"/>
      <c r="M643" s="100"/>
      <c r="N643" s="100"/>
      <c r="O643" s="100"/>
      <c r="P643" s="100"/>
      <c r="Q643" s="100"/>
    </row>
    <row r="644" spans="1:17" ht="14.25" customHeight="1" x14ac:dyDescent="0.2">
      <c r="A644" s="19" t="s">
        <v>481</v>
      </c>
      <c r="B644" s="19">
        <v>1</v>
      </c>
      <c r="C644" s="19">
        <v>1</v>
      </c>
      <c r="D644" s="20">
        <v>3590</v>
      </c>
      <c r="E644" s="20">
        <v>359</v>
      </c>
      <c r="F644" s="20">
        <v>100000</v>
      </c>
      <c r="G644" s="21">
        <v>2</v>
      </c>
      <c r="H644" s="100"/>
      <c r="I644" s="100"/>
      <c r="J644" s="100"/>
      <c r="K644" s="100"/>
      <c r="L644" s="100"/>
      <c r="M644" s="100"/>
      <c r="N644" s="100"/>
      <c r="O644" s="100"/>
      <c r="P644" s="100"/>
      <c r="Q644" s="100"/>
    </row>
    <row r="645" spans="1:17" ht="14.25" customHeight="1" outlineLevel="1" x14ac:dyDescent="0.2">
      <c r="A645" s="19" t="s">
        <v>481</v>
      </c>
      <c r="B645" s="19">
        <v>2</v>
      </c>
      <c r="C645" s="19">
        <v>1</v>
      </c>
      <c r="D645" s="20">
        <v>3950</v>
      </c>
      <c r="E645" s="20">
        <v>395</v>
      </c>
      <c r="F645" s="20">
        <v>200000</v>
      </c>
      <c r="G645" s="21">
        <v>5</v>
      </c>
      <c r="H645" s="100"/>
      <c r="I645" s="100"/>
      <c r="J645" s="100"/>
      <c r="K645" s="100"/>
      <c r="L645" s="100"/>
      <c r="M645" s="100"/>
      <c r="N645" s="100"/>
      <c r="O645" s="100"/>
      <c r="P645" s="100"/>
      <c r="Q645" s="100"/>
    </row>
    <row r="646" spans="1:17" ht="14.25" customHeight="1" outlineLevel="1" x14ac:dyDescent="0.2">
      <c r="A646" s="19" t="s">
        <v>481</v>
      </c>
      <c r="B646" s="19">
        <v>3</v>
      </c>
      <c r="C646" s="19">
        <v>1</v>
      </c>
      <c r="D646" s="20">
        <v>4340</v>
      </c>
      <c r="E646" s="20">
        <v>434</v>
      </c>
      <c r="F646" s="20">
        <v>400000</v>
      </c>
      <c r="G646" s="21">
        <v>14</v>
      </c>
      <c r="H646" s="100"/>
      <c r="I646" s="100"/>
      <c r="J646" s="100"/>
      <c r="K646" s="100"/>
      <c r="L646" s="100"/>
      <c r="M646" s="100"/>
      <c r="N646" s="100"/>
      <c r="O646" s="100"/>
      <c r="P646" s="100"/>
      <c r="Q646" s="100"/>
    </row>
    <row r="647" spans="1:17" ht="14.25" customHeight="1" outlineLevel="1" x14ac:dyDescent="0.2">
      <c r="A647" s="19" t="s">
        <v>481</v>
      </c>
      <c r="B647" s="19">
        <v>4</v>
      </c>
      <c r="C647" s="19">
        <v>1</v>
      </c>
      <c r="D647" s="20">
        <v>4770</v>
      </c>
      <c r="E647" s="20">
        <v>477</v>
      </c>
      <c r="F647" s="20">
        <v>2000000</v>
      </c>
      <c r="G647" s="21">
        <v>24</v>
      </c>
      <c r="H647" s="100"/>
      <c r="I647" s="100"/>
      <c r="J647" s="100"/>
      <c r="K647" s="100"/>
      <c r="L647" s="100"/>
      <c r="M647" s="100"/>
      <c r="N647" s="100"/>
      <c r="O647" s="100"/>
      <c r="P647" s="100"/>
      <c r="Q647" s="100"/>
    </row>
    <row r="648" spans="1:17" ht="14.25" customHeight="1" outlineLevel="1" x14ac:dyDescent="0.2">
      <c r="A648" s="19" t="s">
        <v>481</v>
      </c>
      <c r="B648" s="19">
        <v>5</v>
      </c>
      <c r="C648" s="19">
        <v>1</v>
      </c>
      <c r="D648" s="20">
        <v>5250</v>
      </c>
      <c r="E648" s="20">
        <v>525</v>
      </c>
      <c r="F648" s="20">
        <v>4000000</v>
      </c>
      <c r="G648" s="21">
        <v>40</v>
      </c>
      <c r="H648" s="100"/>
      <c r="I648" s="100"/>
      <c r="J648" s="100"/>
      <c r="K648" s="100"/>
      <c r="L648" s="100"/>
      <c r="M648" s="100"/>
      <c r="N648" s="100"/>
      <c r="O648" s="100"/>
      <c r="P648" s="100"/>
      <c r="Q648" s="100"/>
    </row>
    <row r="649" spans="1:17" ht="14.25" customHeight="1" outlineLevel="1" x14ac:dyDescent="0.2">
      <c r="A649" s="19" t="s">
        <v>481</v>
      </c>
      <c r="B649" s="19">
        <v>6</v>
      </c>
      <c r="C649" s="19">
        <v>1</v>
      </c>
      <c r="D649" s="20">
        <v>5780</v>
      </c>
      <c r="E649" s="20">
        <v>578</v>
      </c>
      <c r="F649" s="20">
        <v>6000000</v>
      </c>
      <c r="G649" s="21">
        <v>68</v>
      </c>
      <c r="H649" s="100"/>
      <c r="I649" s="100"/>
      <c r="J649" s="100"/>
      <c r="K649" s="100"/>
      <c r="L649" s="100"/>
      <c r="M649" s="100"/>
      <c r="N649" s="100"/>
      <c r="O649" s="100"/>
      <c r="P649" s="100"/>
      <c r="Q649" s="100"/>
    </row>
    <row r="650" spans="1:17" ht="14.25" customHeight="1" outlineLevel="1" x14ac:dyDescent="0.2">
      <c r="A650" s="19" t="s">
        <v>481</v>
      </c>
      <c r="B650" s="19">
        <v>7</v>
      </c>
      <c r="C650" s="19">
        <v>1</v>
      </c>
      <c r="D650" s="20">
        <v>6360</v>
      </c>
      <c r="E650" s="20">
        <v>636</v>
      </c>
      <c r="F650" s="20">
        <v>11000000</v>
      </c>
      <c r="G650" s="21">
        <v>86</v>
      </c>
      <c r="H650" s="100"/>
      <c r="I650" s="100"/>
      <c r="J650" s="100"/>
      <c r="K650" s="100"/>
      <c r="L650" s="100"/>
      <c r="M650" s="100"/>
      <c r="N650" s="100"/>
      <c r="O650" s="100"/>
      <c r="P650" s="100"/>
      <c r="Q650" s="100"/>
    </row>
    <row r="651" spans="1:17" ht="14.25" customHeight="1" outlineLevel="1" x14ac:dyDescent="0.2">
      <c r="A651" s="19" t="s">
        <v>481</v>
      </c>
      <c r="B651" s="19">
        <v>8</v>
      </c>
      <c r="C651" s="19">
        <v>1</v>
      </c>
      <c r="D651" s="20">
        <v>7000</v>
      </c>
      <c r="E651" s="20">
        <v>700</v>
      </c>
      <c r="F651" s="20">
        <v>17000000</v>
      </c>
      <c r="G651" s="21">
        <v>108</v>
      </c>
      <c r="H651" s="100"/>
      <c r="I651" s="100"/>
      <c r="J651" s="100"/>
      <c r="K651" s="100"/>
      <c r="L651" s="100"/>
      <c r="M651" s="100"/>
      <c r="N651" s="100"/>
      <c r="O651" s="100"/>
      <c r="P651" s="100"/>
      <c r="Q651" s="100"/>
    </row>
    <row r="652" spans="1:17" ht="14.25" customHeight="1" outlineLevel="1" x14ac:dyDescent="0.2">
      <c r="A652" s="19" t="s">
        <v>481</v>
      </c>
      <c r="B652" s="19">
        <v>9</v>
      </c>
      <c r="C652" s="19">
        <v>1</v>
      </c>
      <c r="D652" s="20">
        <v>7700</v>
      </c>
      <c r="E652" s="20">
        <v>770</v>
      </c>
      <c r="F652" s="20">
        <v>32000000</v>
      </c>
      <c r="G652" s="21">
        <v>120</v>
      </c>
      <c r="H652" s="100"/>
      <c r="I652" s="100"/>
      <c r="J652" s="100"/>
      <c r="K652" s="100"/>
      <c r="L652" s="100"/>
      <c r="M652" s="100"/>
      <c r="N652" s="100"/>
      <c r="O652" s="100"/>
      <c r="P652" s="100"/>
      <c r="Q652" s="100"/>
    </row>
    <row r="653" spans="1:17" ht="14.25" customHeight="1" outlineLevel="1" x14ac:dyDescent="0.2">
      <c r="A653" s="19" t="s">
        <v>481</v>
      </c>
      <c r="B653" s="19">
        <v>10</v>
      </c>
      <c r="C653" s="19">
        <v>1</v>
      </c>
      <c r="D653" s="20">
        <v>8470</v>
      </c>
      <c r="E653" s="20">
        <v>847</v>
      </c>
      <c r="F653" s="20">
        <v>43000000</v>
      </c>
      <c r="G653" s="21">
        <v>128</v>
      </c>
      <c r="H653" s="100"/>
      <c r="I653" s="100"/>
      <c r="J653" s="100"/>
      <c r="K653" s="100"/>
      <c r="L653" s="100"/>
      <c r="M653" s="100"/>
      <c r="N653" s="100"/>
      <c r="O653" s="100"/>
      <c r="P653" s="100"/>
      <c r="Q653" s="100"/>
    </row>
    <row r="654" spans="1:17" ht="14.25" customHeight="1" outlineLevel="1" x14ac:dyDescent="0.2">
      <c r="A654" s="19" t="s">
        <v>481</v>
      </c>
      <c r="B654" s="19">
        <v>11</v>
      </c>
      <c r="C654" s="19">
        <v>1</v>
      </c>
      <c r="D654" s="20">
        <v>9320</v>
      </c>
      <c r="E654" s="20">
        <v>932</v>
      </c>
      <c r="F654" s="20">
        <v>55000000</v>
      </c>
      <c r="G654" s="21">
        <v>136</v>
      </c>
      <c r="H654" s="100"/>
      <c r="I654" s="100"/>
      <c r="J654" s="100"/>
      <c r="K654" s="100"/>
      <c r="L654" s="100"/>
      <c r="M654" s="100"/>
      <c r="N654" s="100"/>
      <c r="O654" s="100"/>
      <c r="P654" s="100"/>
      <c r="Q654" s="100"/>
    </row>
    <row r="655" spans="1:17" ht="14.25" customHeight="1" outlineLevel="1" x14ac:dyDescent="0.2">
      <c r="A655" s="19" t="s">
        <v>481</v>
      </c>
      <c r="B655" s="19">
        <v>12</v>
      </c>
      <c r="C655" s="19">
        <v>1</v>
      </c>
      <c r="D655" s="20">
        <v>10250</v>
      </c>
      <c r="E655" s="20">
        <v>1025</v>
      </c>
      <c r="F655" s="20">
        <v>0</v>
      </c>
      <c r="G655" s="21">
        <v>0</v>
      </c>
      <c r="H655" s="100"/>
      <c r="I655" s="100"/>
      <c r="J655" s="100"/>
      <c r="K655" s="100"/>
      <c r="L655" s="100"/>
      <c r="M655" s="100"/>
      <c r="N655" s="100"/>
      <c r="O655" s="100"/>
      <c r="P655" s="100"/>
      <c r="Q655" s="100"/>
    </row>
    <row r="656" spans="1:17" ht="14.25" customHeight="1" outlineLevel="1" collapsed="1" x14ac:dyDescent="0.2">
      <c r="A656" s="22" t="s">
        <v>481</v>
      </c>
      <c r="B656" s="22">
        <v>1</v>
      </c>
      <c r="C656" s="22">
        <v>2</v>
      </c>
      <c r="D656" s="23">
        <v>10250</v>
      </c>
      <c r="E656" s="23">
        <v>1025</v>
      </c>
      <c r="F656" s="23">
        <v>2000000</v>
      </c>
      <c r="G656" s="24">
        <v>12</v>
      </c>
      <c r="H656" s="100"/>
      <c r="I656" s="100"/>
      <c r="J656" s="100"/>
      <c r="K656" s="100"/>
      <c r="L656" s="100"/>
      <c r="M656" s="100"/>
      <c r="N656" s="100"/>
      <c r="O656" s="100"/>
      <c r="P656" s="100"/>
      <c r="Q656" s="100"/>
    </row>
    <row r="657" spans="1:17" ht="14.25" customHeight="1" outlineLevel="1" x14ac:dyDescent="0.2">
      <c r="A657" s="22" t="s">
        <v>481</v>
      </c>
      <c r="B657" s="22">
        <v>2</v>
      </c>
      <c r="C657" s="22">
        <v>2</v>
      </c>
      <c r="D657" s="23">
        <v>10390</v>
      </c>
      <c r="E657" s="23">
        <v>1039</v>
      </c>
      <c r="F657" s="23">
        <v>4000000</v>
      </c>
      <c r="G657" s="24">
        <v>24</v>
      </c>
      <c r="H657" s="100"/>
      <c r="I657" s="100"/>
      <c r="J657" s="100"/>
      <c r="K657" s="100"/>
      <c r="L657" s="100"/>
      <c r="M657" s="100"/>
      <c r="N657" s="100"/>
      <c r="O657" s="100"/>
      <c r="P657" s="100"/>
      <c r="Q657" s="100"/>
    </row>
    <row r="658" spans="1:17" ht="14.25" customHeight="1" outlineLevel="1" x14ac:dyDescent="0.2">
      <c r="A658" s="22" t="s">
        <v>481</v>
      </c>
      <c r="B658" s="22">
        <v>3</v>
      </c>
      <c r="C658" s="22">
        <v>2</v>
      </c>
      <c r="D658" s="23">
        <v>10580</v>
      </c>
      <c r="E658" s="23">
        <v>1058</v>
      </c>
      <c r="F658" s="23">
        <v>8000000</v>
      </c>
      <c r="G658" s="24">
        <v>36</v>
      </c>
      <c r="H658" s="100"/>
      <c r="I658" s="100"/>
      <c r="J658" s="100"/>
      <c r="K658" s="100"/>
      <c r="L658" s="100"/>
      <c r="M658" s="100"/>
      <c r="N658" s="100"/>
      <c r="O658" s="100"/>
      <c r="P658" s="100"/>
      <c r="Q658" s="100"/>
    </row>
    <row r="659" spans="1:17" ht="14.25" customHeight="1" outlineLevel="1" x14ac:dyDescent="0.2">
      <c r="A659" s="22" t="s">
        <v>481</v>
      </c>
      <c r="B659" s="22">
        <v>4</v>
      </c>
      <c r="C659" s="22">
        <v>2</v>
      </c>
      <c r="D659" s="23">
        <v>10730</v>
      </c>
      <c r="E659" s="23">
        <v>1073</v>
      </c>
      <c r="F659" s="23">
        <v>19500000</v>
      </c>
      <c r="G659" s="24">
        <v>36</v>
      </c>
      <c r="H659" s="100"/>
      <c r="I659" s="100"/>
      <c r="J659" s="100"/>
      <c r="K659" s="100"/>
      <c r="L659" s="100"/>
      <c r="M659" s="100"/>
      <c r="N659" s="100"/>
      <c r="O659" s="100"/>
      <c r="P659" s="100"/>
      <c r="Q659" s="100"/>
    </row>
    <row r="660" spans="1:17" ht="14.25" customHeight="1" outlineLevel="1" x14ac:dyDescent="0.2">
      <c r="A660" s="22" t="s">
        <v>481</v>
      </c>
      <c r="B660" s="22">
        <v>5</v>
      </c>
      <c r="C660" s="22">
        <v>2</v>
      </c>
      <c r="D660" s="23">
        <v>10950</v>
      </c>
      <c r="E660" s="23">
        <v>1095</v>
      </c>
      <c r="F660" s="23">
        <v>19500000</v>
      </c>
      <c r="G660" s="24">
        <v>36</v>
      </c>
      <c r="H660" s="100"/>
      <c r="I660" s="100"/>
      <c r="J660" s="100"/>
      <c r="K660" s="100"/>
      <c r="L660" s="100"/>
      <c r="M660" s="100"/>
      <c r="N660" s="100"/>
      <c r="O660" s="100"/>
      <c r="P660" s="100"/>
      <c r="Q660" s="100"/>
    </row>
    <row r="661" spans="1:17" ht="14.25" customHeight="1" outlineLevel="1" x14ac:dyDescent="0.2">
      <c r="A661" s="22" t="s">
        <v>481</v>
      </c>
      <c r="B661" s="22">
        <v>6</v>
      </c>
      <c r="C661" s="22">
        <v>2</v>
      </c>
      <c r="D661" s="23">
        <v>11100</v>
      </c>
      <c r="E661" s="23">
        <v>1110</v>
      </c>
      <c r="F661" s="23">
        <v>19500000</v>
      </c>
      <c r="G661" s="24">
        <v>36</v>
      </c>
      <c r="H661" s="100"/>
      <c r="I661" s="100"/>
      <c r="J661" s="100"/>
      <c r="K661" s="100"/>
      <c r="L661" s="100"/>
      <c r="M661" s="100"/>
      <c r="N661" s="100"/>
      <c r="O661" s="100"/>
      <c r="P661" s="100"/>
      <c r="Q661" s="100"/>
    </row>
    <row r="662" spans="1:17" ht="14.25" customHeight="1" outlineLevel="1" x14ac:dyDescent="0.2">
      <c r="A662" s="22" t="s">
        <v>481</v>
      </c>
      <c r="B662" s="22">
        <v>7</v>
      </c>
      <c r="C662" s="22">
        <v>2</v>
      </c>
      <c r="D662" s="23">
        <v>11330</v>
      </c>
      <c r="E662" s="23">
        <v>1133</v>
      </c>
      <c r="F662" s="23">
        <v>19500000</v>
      </c>
      <c r="G662" s="24">
        <v>36</v>
      </c>
      <c r="H662" s="100"/>
      <c r="I662" s="100"/>
      <c r="J662" s="100"/>
      <c r="K662" s="100"/>
      <c r="L662" s="100"/>
      <c r="M662" s="100"/>
      <c r="N662" s="100"/>
      <c r="O662" s="100"/>
      <c r="P662" s="100"/>
      <c r="Q662" s="100"/>
    </row>
    <row r="663" spans="1:17" ht="14.25" customHeight="1" outlineLevel="1" x14ac:dyDescent="0.2">
      <c r="A663" s="22" t="s">
        <v>481</v>
      </c>
      <c r="B663" s="22">
        <v>8</v>
      </c>
      <c r="C663" s="22">
        <v>2</v>
      </c>
      <c r="D663" s="23">
        <v>11520</v>
      </c>
      <c r="E663" s="23">
        <v>1152</v>
      </c>
      <c r="F663" s="23">
        <v>19500000</v>
      </c>
      <c r="G663" s="24">
        <v>36</v>
      </c>
      <c r="H663" s="100"/>
      <c r="I663" s="100"/>
      <c r="J663" s="100"/>
      <c r="K663" s="100"/>
      <c r="L663" s="100"/>
      <c r="M663" s="100"/>
      <c r="N663" s="100"/>
      <c r="O663" s="100"/>
      <c r="P663" s="100"/>
      <c r="Q663" s="100"/>
    </row>
    <row r="664" spans="1:17" ht="14.25" customHeight="1" outlineLevel="1" x14ac:dyDescent="0.2">
      <c r="A664" s="22" t="s">
        <v>481</v>
      </c>
      <c r="B664" s="22">
        <v>9</v>
      </c>
      <c r="C664" s="22">
        <v>2</v>
      </c>
      <c r="D664" s="23">
        <v>11670</v>
      </c>
      <c r="E664" s="23">
        <v>1167</v>
      </c>
      <c r="F664" s="23">
        <v>19500000</v>
      </c>
      <c r="G664" s="24">
        <v>36</v>
      </c>
      <c r="H664" s="100"/>
      <c r="I664" s="100"/>
      <c r="J664" s="100"/>
      <c r="K664" s="100"/>
      <c r="L664" s="100"/>
      <c r="M664" s="100"/>
      <c r="N664" s="100"/>
      <c r="O664" s="100"/>
      <c r="P664" s="100"/>
      <c r="Q664" s="100"/>
    </row>
    <row r="665" spans="1:17" ht="14.25" customHeight="1" outlineLevel="1" x14ac:dyDescent="0.2">
      <c r="A665" s="22" t="s">
        <v>481</v>
      </c>
      <c r="B665" s="22">
        <v>10</v>
      </c>
      <c r="C665" s="22">
        <v>2</v>
      </c>
      <c r="D665" s="23">
        <v>11890</v>
      </c>
      <c r="E665" s="23">
        <v>1189</v>
      </c>
      <c r="F665" s="23">
        <v>19500000</v>
      </c>
      <c r="G665" s="24">
        <v>36</v>
      </c>
      <c r="H665" s="100"/>
      <c r="I665" s="100"/>
      <c r="J665" s="100"/>
      <c r="K665" s="100"/>
      <c r="L665" s="100"/>
      <c r="M665" s="100"/>
      <c r="N665" s="100"/>
      <c r="O665" s="100"/>
      <c r="P665" s="100"/>
      <c r="Q665" s="100"/>
    </row>
    <row r="666" spans="1:17" ht="14.25" customHeight="1" outlineLevel="1" x14ac:dyDescent="0.2">
      <c r="A666" s="22" t="s">
        <v>481</v>
      </c>
      <c r="B666" s="22">
        <v>11</v>
      </c>
      <c r="C666" s="22">
        <v>2</v>
      </c>
      <c r="D666" s="23">
        <v>12040</v>
      </c>
      <c r="E666" s="23">
        <v>1204</v>
      </c>
      <c r="F666" s="23">
        <v>19500000</v>
      </c>
      <c r="G666" s="24">
        <v>36</v>
      </c>
      <c r="H666" s="100"/>
      <c r="I666" s="100"/>
      <c r="J666" s="100"/>
      <c r="K666" s="100"/>
      <c r="L666" s="100"/>
      <c r="M666" s="100"/>
      <c r="N666" s="100"/>
      <c r="O666" s="100"/>
      <c r="P666" s="100"/>
      <c r="Q666" s="100"/>
    </row>
    <row r="667" spans="1:17" ht="14.25" customHeight="1" outlineLevel="1" x14ac:dyDescent="0.2">
      <c r="A667" s="22" t="s">
        <v>481</v>
      </c>
      <c r="B667" s="22">
        <v>12</v>
      </c>
      <c r="C667" s="22">
        <v>2</v>
      </c>
      <c r="D667" s="23">
        <v>12300</v>
      </c>
      <c r="E667" s="23">
        <v>1230</v>
      </c>
      <c r="F667" s="23">
        <v>0</v>
      </c>
      <c r="G667" s="24">
        <v>0</v>
      </c>
      <c r="H667" s="100"/>
      <c r="I667" s="100"/>
      <c r="J667" s="100"/>
      <c r="K667" s="100"/>
      <c r="L667" s="100"/>
      <c r="M667" s="100"/>
      <c r="N667" s="100"/>
      <c r="O667" s="100"/>
      <c r="P667" s="100"/>
      <c r="Q667" s="100"/>
    </row>
    <row r="668" spans="1:17" ht="14.25" customHeight="1" outlineLevel="1" x14ac:dyDescent="0.2">
      <c r="A668" s="25" t="s">
        <v>481</v>
      </c>
      <c r="B668" s="25">
        <v>1</v>
      </c>
      <c r="C668" s="25">
        <v>3</v>
      </c>
      <c r="D668" s="26">
        <v>12915</v>
      </c>
      <c r="E668" s="26">
        <v>1291.5</v>
      </c>
      <c r="F668" s="26">
        <v>0</v>
      </c>
      <c r="G668" s="27">
        <v>0</v>
      </c>
      <c r="H668" s="100"/>
      <c r="I668" s="100"/>
      <c r="J668" s="100"/>
      <c r="K668" s="100"/>
      <c r="L668" s="100"/>
      <c r="M668" s="100"/>
      <c r="N668" s="100"/>
      <c r="O668" s="100"/>
      <c r="P668" s="100"/>
      <c r="Q668" s="100"/>
    </row>
    <row r="669" spans="1:17" ht="14.25" customHeight="1" x14ac:dyDescent="0.2">
      <c r="A669" s="19" t="s">
        <v>476</v>
      </c>
      <c r="B669" s="19">
        <v>1</v>
      </c>
      <c r="C669" s="19">
        <v>1</v>
      </c>
      <c r="D669" s="20">
        <v>1870</v>
      </c>
      <c r="E669" s="20">
        <v>935</v>
      </c>
      <c r="F669" s="20">
        <v>100000</v>
      </c>
      <c r="G669" s="21">
        <v>2</v>
      </c>
      <c r="H669" s="100"/>
      <c r="I669" s="100"/>
      <c r="J669" s="100"/>
      <c r="K669" s="100"/>
      <c r="L669" s="100"/>
      <c r="M669" s="100"/>
      <c r="N669" s="100"/>
      <c r="O669" s="100"/>
      <c r="P669" s="100"/>
      <c r="Q669" s="100"/>
    </row>
    <row r="670" spans="1:17" ht="14.25" customHeight="1" outlineLevel="1" x14ac:dyDescent="0.2">
      <c r="A670" s="19" t="s">
        <v>476</v>
      </c>
      <c r="B670" s="19">
        <v>2</v>
      </c>
      <c r="C670" s="19">
        <v>1</v>
      </c>
      <c r="D670" s="20">
        <v>2060</v>
      </c>
      <c r="E670" s="20">
        <v>1030</v>
      </c>
      <c r="F670" s="20">
        <v>200000</v>
      </c>
      <c r="G670" s="21">
        <v>5</v>
      </c>
      <c r="H670" s="100"/>
      <c r="I670" s="100"/>
      <c r="J670" s="100"/>
      <c r="K670" s="100"/>
      <c r="L670" s="100"/>
      <c r="M670" s="100"/>
      <c r="N670" s="100"/>
      <c r="O670" s="100"/>
      <c r="P670" s="100"/>
      <c r="Q670" s="100"/>
    </row>
    <row r="671" spans="1:17" ht="14.25" customHeight="1" outlineLevel="1" x14ac:dyDescent="0.2">
      <c r="A671" s="19" t="s">
        <v>476</v>
      </c>
      <c r="B671" s="19">
        <v>3</v>
      </c>
      <c r="C671" s="19">
        <v>1</v>
      </c>
      <c r="D671" s="20">
        <v>2260</v>
      </c>
      <c r="E671" s="20">
        <v>1130</v>
      </c>
      <c r="F671" s="20">
        <v>400000</v>
      </c>
      <c r="G671" s="21">
        <v>14</v>
      </c>
      <c r="H671" s="100"/>
      <c r="I671" s="100"/>
      <c r="J671" s="100"/>
      <c r="K671" s="100"/>
      <c r="L671" s="100"/>
      <c r="M671" s="100"/>
      <c r="N671" s="100"/>
      <c r="O671" s="100"/>
      <c r="P671" s="100"/>
      <c r="Q671" s="100"/>
    </row>
    <row r="672" spans="1:17" ht="14.25" customHeight="1" outlineLevel="1" x14ac:dyDescent="0.2">
      <c r="A672" s="19" t="s">
        <v>476</v>
      </c>
      <c r="B672" s="19">
        <v>4</v>
      </c>
      <c r="C672" s="19">
        <v>1</v>
      </c>
      <c r="D672" s="20">
        <v>2500</v>
      </c>
      <c r="E672" s="20">
        <v>1250</v>
      </c>
      <c r="F672" s="20">
        <v>2000000</v>
      </c>
      <c r="G672" s="21">
        <v>24</v>
      </c>
      <c r="H672" s="100"/>
      <c r="I672" s="100"/>
      <c r="J672" s="100"/>
      <c r="K672" s="100"/>
      <c r="L672" s="100"/>
      <c r="M672" s="100"/>
      <c r="N672" s="100"/>
      <c r="O672" s="100"/>
      <c r="P672" s="100"/>
      <c r="Q672" s="100"/>
    </row>
    <row r="673" spans="1:17" ht="14.25" customHeight="1" outlineLevel="1" x14ac:dyDescent="0.2">
      <c r="A673" s="19" t="s">
        <v>476</v>
      </c>
      <c r="B673" s="19">
        <v>5</v>
      </c>
      <c r="C673" s="19">
        <v>1</v>
      </c>
      <c r="D673" s="20">
        <v>2760</v>
      </c>
      <c r="E673" s="20">
        <v>1380</v>
      </c>
      <c r="F673" s="20">
        <v>4000000</v>
      </c>
      <c r="G673" s="21">
        <v>40</v>
      </c>
      <c r="H673" s="100"/>
      <c r="I673" s="100"/>
      <c r="J673" s="100"/>
      <c r="K673" s="100"/>
      <c r="L673" s="100"/>
      <c r="M673" s="100"/>
      <c r="N673" s="100"/>
      <c r="O673" s="100"/>
      <c r="P673" s="100"/>
      <c r="Q673" s="100"/>
    </row>
    <row r="674" spans="1:17" ht="14.25" customHeight="1" outlineLevel="1" x14ac:dyDescent="0.2">
      <c r="A674" s="19" t="s">
        <v>476</v>
      </c>
      <c r="B674" s="19">
        <v>6</v>
      </c>
      <c r="C674" s="19">
        <v>1</v>
      </c>
      <c r="D674" s="20">
        <v>3050</v>
      </c>
      <c r="E674" s="20">
        <v>1525</v>
      </c>
      <c r="F674" s="20">
        <v>6000000</v>
      </c>
      <c r="G674" s="21">
        <v>68</v>
      </c>
      <c r="H674" s="100"/>
      <c r="I674" s="100"/>
      <c r="J674" s="100"/>
      <c r="K674" s="100"/>
      <c r="L674" s="100"/>
      <c r="M674" s="100"/>
      <c r="N674" s="100"/>
      <c r="O674" s="100"/>
      <c r="P674" s="100"/>
      <c r="Q674" s="100"/>
    </row>
    <row r="675" spans="1:17" ht="14.25" customHeight="1" outlineLevel="1" x14ac:dyDescent="0.2">
      <c r="A675" s="19" t="s">
        <v>476</v>
      </c>
      <c r="B675" s="19">
        <v>7</v>
      </c>
      <c r="C675" s="19">
        <v>1</v>
      </c>
      <c r="D675" s="20">
        <v>3350</v>
      </c>
      <c r="E675" s="20">
        <v>1675</v>
      </c>
      <c r="F675" s="20">
        <v>11000000</v>
      </c>
      <c r="G675" s="21">
        <v>86</v>
      </c>
      <c r="H675" s="100"/>
      <c r="I675" s="100"/>
      <c r="J675" s="100"/>
      <c r="K675" s="100"/>
      <c r="L675" s="100"/>
      <c r="M675" s="100"/>
      <c r="N675" s="100"/>
      <c r="O675" s="100"/>
      <c r="P675" s="100"/>
      <c r="Q675" s="100"/>
    </row>
    <row r="676" spans="1:17" ht="14.25" customHeight="1" outlineLevel="1" x14ac:dyDescent="0.2">
      <c r="A676" s="19" t="s">
        <v>476</v>
      </c>
      <c r="B676" s="19">
        <v>8</v>
      </c>
      <c r="C676" s="19">
        <v>1</v>
      </c>
      <c r="D676" s="20">
        <v>3690</v>
      </c>
      <c r="E676" s="20">
        <v>1845</v>
      </c>
      <c r="F676" s="20">
        <v>17000000</v>
      </c>
      <c r="G676" s="21">
        <v>108</v>
      </c>
      <c r="H676" s="100"/>
      <c r="I676" s="100"/>
      <c r="J676" s="100"/>
      <c r="K676" s="100"/>
      <c r="L676" s="100"/>
      <c r="M676" s="100"/>
      <c r="N676" s="100"/>
      <c r="O676" s="100"/>
      <c r="P676" s="100"/>
      <c r="Q676" s="100"/>
    </row>
    <row r="677" spans="1:17" ht="14.25" customHeight="1" outlineLevel="1" x14ac:dyDescent="0.2">
      <c r="A677" s="19" t="s">
        <v>476</v>
      </c>
      <c r="B677" s="19">
        <v>9</v>
      </c>
      <c r="C677" s="19">
        <v>1</v>
      </c>
      <c r="D677" s="20">
        <v>4060</v>
      </c>
      <c r="E677" s="20">
        <v>2030</v>
      </c>
      <c r="F677" s="20">
        <v>32000000</v>
      </c>
      <c r="G677" s="21">
        <v>120</v>
      </c>
      <c r="H677" s="100"/>
      <c r="I677" s="100"/>
      <c r="J677" s="100"/>
      <c r="K677" s="100"/>
      <c r="L677" s="100"/>
      <c r="M677" s="100"/>
      <c r="N677" s="100"/>
      <c r="O677" s="100"/>
      <c r="P677" s="100"/>
      <c r="Q677" s="100"/>
    </row>
    <row r="678" spans="1:17" ht="14.25" customHeight="1" outlineLevel="1" x14ac:dyDescent="0.2">
      <c r="A678" s="19" t="s">
        <v>476</v>
      </c>
      <c r="B678" s="19">
        <v>10</v>
      </c>
      <c r="C678" s="19">
        <v>1</v>
      </c>
      <c r="D678" s="20">
        <v>4470</v>
      </c>
      <c r="E678" s="20">
        <v>2235</v>
      </c>
      <c r="F678" s="20">
        <v>43000000</v>
      </c>
      <c r="G678" s="21">
        <v>128</v>
      </c>
      <c r="H678" s="100"/>
      <c r="I678" s="100"/>
      <c r="J678" s="100"/>
      <c r="K678" s="100"/>
      <c r="L678" s="100"/>
      <c r="M678" s="100"/>
      <c r="N678" s="100"/>
      <c r="O678" s="100"/>
      <c r="P678" s="100"/>
      <c r="Q678" s="100"/>
    </row>
    <row r="679" spans="1:17" ht="14.25" customHeight="1" outlineLevel="1" x14ac:dyDescent="0.2">
      <c r="A679" s="19" t="s">
        <v>476</v>
      </c>
      <c r="B679" s="19">
        <v>11</v>
      </c>
      <c r="C679" s="19">
        <v>1</v>
      </c>
      <c r="D679" s="20">
        <v>4930</v>
      </c>
      <c r="E679" s="20">
        <v>2465</v>
      </c>
      <c r="F679" s="20">
        <v>55000000</v>
      </c>
      <c r="G679" s="21">
        <v>136</v>
      </c>
      <c r="H679" s="100"/>
      <c r="I679" s="100"/>
      <c r="J679" s="100"/>
      <c r="K679" s="100"/>
      <c r="L679" s="100"/>
      <c r="M679" s="100"/>
      <c r="N679" s="100"/>
      <c r="O679" s="100"/>
      <c r="P679" s="100"/>
      <c r="Q679" s="100"/>
    </row>
    <row r="680" spans="1:17" ht="14.25" customHeight="1" outlineLevel="1" x14ac:dyDescent="0.2">
      <c r="A680" s="19" t="s">
        <v>476</v>
      </c>
      <c r="B680" s="19">
        <v>12</v>
      </c>
      <c r="C680" s="19">
        <v>1</v>
      </c>
      <c r="D680" s="20">
        <v>5420</v>
      </c>
      <c r="E680" s="20">
        <v>2710</v>
      </c>
      <c r="F680" s="20">
        <v>0</v>
      </c>
      <c r="G680" s="21">
        <v>0</v>
      </c>
      <c r="H680" s="100"/>
      <c r="I680" s="100"/>
      <c r="J680" s="100"/>
      <c r="K680" s="100"/>
      <c r="L680" s="100"/>
      <c r="M680" s="100"/>
      <c r="N680" s="100"/>
      <c r="O680" s="100"/>
      <c r="P680" s="100"/>
      <c r="Q680" s="100"/>
    </row>
    <row r="681" spans="1:17" ht="14.25" customHeight="1" outlineLevel="1" collapsed="1" x14ac:dyDescent="0.2">
      <c r="A681" s="22" t="s">
        <v>476</v>
      </c>
      <c r="B681" s="22">
        <v>1</v>
      </c>
      <c r="C681" s="22">
        <v>2</v>
      </c>
      <c r="D681" s="23">
        <v>5430</v>
      </c>
      <c r="E681" s="23">
        <v>2715</v>
      </c>
      <c r="F681" s="23">
        <v>2000000</v>
      </c>
      <c r="G681" s="24">
        <v>12</v>
      </c>
      <c r="H681" s="100"/>
      <c r="I681" s="100"/>
      <c r="J681" s="100"/>
      <c r="K681" s="100"/>
      <c r="L681" s="100"/>
      <c r="M681" s="100"/>
      <c r="N681" s="100"/>
      <c r="O681" s="100"/>
      <c r="P681" s="100"/>
      <c r="Q681" s="100"/>
    </row>
    <row r="682" spans="1:17" ht="14.25" customHeight="1" outlineLevel="1" x14ac:dyDescent="0.2">
      <c r="A682" s="22" t="s">
        <v>476</v>
      </c>
      <c r="B682" s="22">
        <v>2</v>
      </c>
      <c r="C682" s="22">
        <v>2</v>
      </c>
      <c r="D682" s="23">
        <v>5530</v>
      </c>
      <c r="E682" s="23">
        <v>2765</v>
      </c>
      <c r="F682" s="23">
        <v>4000000</v>
      </c>
      <c r="G682" s="24">
        <v>24</v>
      </c>
      <c r="H682" s="100"/>
      <c r="I682" s="100"/>
      <c r="J682" s="100"/>
      <c r="K682" s="100"/>
      <c r="L682" s="100"/>
      <c r="M682" s="100"/>
      <c r="N682" s="100"/>
      <c r="O682" s="100"/>
      <c r="P682" s="100"/>
      <c r="Q682" s="100"/>
    </row>
    <row r="683" spans="1:17" ht="14.25" customHeight="1" outlineLevel="1" x14ac:dyDescent="0.2">
      <c r="A683" s="22" t="s">
        <v>476</v>
      </c>
      <c r="B683" s="22">
        <v>3</v>
      </c>
      <c r="C683" s="22">
        <v>2</v>
      </c>
      <c r="D683" s="23">
        <v>5700</v>
      </c>
      <c r="E683" s="23">
        <v>2850</v>
      </c>
      <c r="F683" s="23">
        <v>8000000</v>
      </c>
      <c r="G683" s="24">
        <v>36</v>
      </c>
      <c r="H683" s="100"/>
      <c r="I683" s="100"/>
      <c r="J683" s="100"/>
      <c r="K683" s="100"/>
      <c r="L683" s="100"/>
      <c r="M683" s="100"/>
      <c r="N683" s="100"/>
      <c r="O683" s="100"/>
      <c r="P683" s="100"/>
      <c r="Q683" s="100"/>
    </row>
    <row r="684" spans="1:17" ht="14.25" customHeight="1" outlineLevel="1" x14ac:dyDescent="0.2">
      <c r="A684" s="22" t="s">
        <v>476</v>
      </c>
      <c r="B684" s="22">
        <v>4</v>
      </c>
      <c r="C684" s="22">
        <v>2</v>
      </c>
      <c r="D684" s="23">
        <v>5800</v>
      </c>
      <c r="E684" s="23">
        <v>2900</v>
      </c>
      <c r="F684" s="23">
        <v>19500000</v>
      </c>
      <c r="G684" s="24">
        <v>36</v>
      </c>
      <c r="H684" s="100"/>
      <c r="I684" s="100"/>
      <c r="J684" s="100"/>
      <c r="K684" s="100"/>
      <c r="L684" s="100"/>
      <c r="M684" s="100"/>
      <c r="N684" s="100"/>
      <c r="O684" s="100"/>
      <c r="P684" s="100"/>
      <c r="Q684" s="100"/>
    </row>
    <row r="685" spans="1:17" ht="14.25" customHeight="1" outlineLevel="1" x14ac:dyDescent="0.2">
      <c r="A685" s="22" t="s">
        <v>476</v>
      </c>
      <c r="B685" s="22">
        <v>5</v>
      </c>
      <c r="C685" s="22">
        <v>2</v>
      </c>
      <c r="D685" s="23">
        <v>5900</v>
      </c>
      <c r="E685" s="23">
        <v>2950</v>
      </c>
      <c r="F685" s="23">
        <v>19500000</v>
      </c>
      <c r="G685" s="24">
        <v>36</v>
      </c>
      <c r="H685" s="100"/>
      <c r="I685" s="100"/>
      <c r="J685" s="100"/>
      <c r="K685" s="100"/>
      <c r="L685" s="100"/>
      <c r="M685" s="100"/>
      <c r="N685" s="100"/>
      <c r="O685" s="100"/>
      <c r="P685" s="100"/>
      <c r="Q685" s="100"/>
    </row>
    <row r="686" spans="1:17" ht="14.25" customHeight="1" outlineLevel="1" x14ac:dyDescent="0.2">
      <c r="A686" s="22" t="s">
        <v>476</v>
      </c>
      <c r="B686" s="22">
        <v>6</v>
      </c>
      <c r="C686" s="22">
        <v>2</v>
      </c>
      <c r="D686" s="23">
        <v>6020</v>
      </c>
      <c r="E686" s="23">
        <v>3010</v>
      </c>
      <c r="F686" s="23">
        <v>19500000</v>
      </c>
      <c r="G686" s="24">
        <v>36</v>
      </c>
      <c r="H686" s="100"/>
      <c r="I686" s="100"/>
      <c r="J686" s="100"/>
      <c r="K686" s="100"/>
      <c r="L686" s="100"/>
      <c r="M686" s="100"/>
      <c r="N686" s="100"/>
      <c r="O686" s="100"/>
      <c r="P686" s="100"/>
      <c r="Q686" s="100"/>
    </row>
    <row r="687" spans="1:17" ht="14.25" customHeight="1" outlineLevel="1" x14ac:dyDescent="0.2">
      <c r="A687" s="22" t="s">
        <v>476</v>
      </c>
      <c r="B687" s="22">
        <v>7</v>
      </c>
      <c r="C687" s="22">
        <v>2</v>
      </c>
      <c r="D687" s="23">
        <v>6170</v>
      </c>
      <c r="E687" s="23">
        <v>3085</v>
      </c>
      <c r="F687" s="23">
        <v>19500000</v>
      </c>
      <c r="G687" s="24">
        <v>36</v>
      </c>
      <c r="H687" s="100"/>
      <c r="I687" s="100"/>
      <c r="J687" s="100"/>
      <c r="K687" s="100"/>
      <c r="L687" s="100"/>
      <c r="M687" s="100"/>
      <c r="N687" s="100"/>
      <c r="O687" s="100"/>
      <c r="P687" s="100"/>
      <c r="Q687" s="100"/>
    </row>
    <row r="688" spans="1:17" ht="14.25" customHeight="1" outlineLevel="1" x14ac:dyDescent="0.2">
      <c r="A688" s="22" t="s">
        <v>476</v>
      </c>
      <c r="B688" s="22">
        <v>8</v>
      </c>
      <c r="C688" s="22">
        <v>2</v>
      </c>
      <c r="D688" s="23">
        <v>6220</v>
      </c>
      <c r="E688" s="23">
        <v>3110</v>
      </c>
      <c r="F688" s="23">
        <v>19500000</v>
      </c>
      <c r="G688" s="24">
        <v>36</v>
      </c>
      <c r="H688" s="100"/>
      <c r="I688" s="100"/>
      <c r="J688" s="100"/>
      <c r="K688" s="100"/>
      <c r="L688" s="100"/>
      <c r="M688" s="100"/>
      <c r="N688" s="100"/>
      <c r="O688" s="100"/>
      <c r="P688" s="100"/>
      <c r="Q688" s="100"/>
    </row>
    <row r="689" spans="1:17" ht="14.25" customHeight="1" outlineLevel="1" x14ac:dyDescent="0.2">
      <c r="A689" s="22" t="s">
        <v>476</v>
      </c>
      <c r="B689" s="22">
        <v>9</v>
      </c>
      <c r="C689" s="22">
        <v>2</v>
      </c>
      <c r="D689" s="23">
        <v>6290</v>
      </c>
      <c r="E689" s="23">
        <v>3145</v>
      </c>
      <c r="F689" s="23">
        <v>19500000</v>
      </c>
      <c r="G689" s="24">
        <v>36</v>
      </c>
      <c r="H689" s="100"/>
      <c r="I689" s="100"/>
      <c r="J689" s="100"/>
      <c r="K689" s="100"/>
      <c r="L689" s="100"/>
      <c r="M689" s="100"/>
      <c r="N689" s="100"/>
      <c r="O689" s="100"/>
      <c r="P689" s="100"/>
      <c r="Q689" s="100"/>
    </row>
    <row r="690" spans="1:17" ht="14.25" customHeight="1" outlineLevel="1" x14ac:dyDescent="0.2">
      <c r="A690" s="22" t="s">
        <v>476</v>
      </c>
      <c r="B690" s="22">
        <v>10</v>
      </c>
      <c r="C690" s="22">
        <v>2</v>
      </c>
      <c r="D690" s="23">
        <v>6390</v>
      </c>
      <c r="E690" s="23">
        <v>3195</v>
      </c>
      <c r="F690" s="23">
        <v>19500000</v>
      </c>
      <c r="G690" s="24">
        <v>36</v>
      </c>
      <c r="H690" s="100"/>
      <c r="I690" s="100"/>
      <c r="J690" s="100"/>
      <c r="K690" s="100"/>
      <c r="L690" s="100"/>
      <c r="M690" s="100"/>
      <c r="N690" s="100"/>
      <c r="O690" s="100"/>
      <c r="P690" s="100"/>
      <c r="Q690" s="100"/>
    </row>
    <row r="691" spans="1:17" ht="14.25" customHeight="1" outlineLevel="1" x14ac:dyDescent="0.2">
      <c r="A691" s="22" t="s">
        <v>476</v>
      </c>
      <c r="B691" s="22">
        <v>11</v>
      </c>
      <c r="C691" s="22">
        <v>2</v>
      </c>
      <c r="D691" s="23">
        <v>6450</v>
      </c>
      <c r="E691" s="23">
        <v>3225</v>
      </c>
      <c r="F691" s="23">
        <v>19500000</v>
      </c>
      <c r="G691" s="24">
        <v>36</v>
      </c>
      <c r="H691" s="100"/>
      <c r="I691" s="100"/>
      <c r="J691" s="100"/>
      <c r="K691" s="100"/>
      <c r="L691" s="100"/>
      <c r="M691" s="100"/>
      <c r="N691" s="100"/>
      <c r="O691" s="100"/>
      <c r="P691" s="100"/>
      <c r="Q691" s="100"/>
    </row>
    <row r="692" spans="1:17" ht="14.25" customHeight="1" outlineLevel="1" x14ac:dyDescent="0.2">
      <c r="A692" s="22" t="s">
        <v>476</v>
      </c>
      <c r="B692" s="22">
        <v>12</v>
      </c>
      <c r="C692" s="22">
        <v>2</v>
      </c>
      <c r="D692" s="23">
        <v>6500</v>
      </c>
      <c r="E692" s="23">
        <v>3250</v>
      </c>
      <c r="F692" s="23">
        <v>0</v>
      </c>
      <c r="G692" s="24">
        <v>0</v>
      </c>
      <c r="H692" s="100"/>
      <c r="I692" s="100"/>
      <c r="J692" s="100"/>
      <c r="K692" s="100"/>
      <c r="L692" s="100"/>
      <c r="M692" s="100"/>
      <c r="N692" s="100"/>
      <c r="O692" s="100"/>
      <c r="P692" s="100"/>
      <c r="Q692" s="100"/>
    </row>
    <row r="693" spans="1:17" ht="14.25" customHeight="1" outlineLevel="1" x14ac:dyDescent="0.2">
      <c r="A693" s="25" t="s">
        <v>476</v>
      </c>
      <c r="B693" s="25">
        <v>1</v>
      </c>
      <c r="C693" s="25">
        <v>3</v>
      </c>
      <c r="D693" s="26">
        <v>6825</v>
      </c>
      <c r="E693" s="26">
        <v>3412.5</v>
      </c>
      <c r="F693" s="26">
        <v>0</v>
      </c>
      <c r="G693" s="27">
        <v>0</v>
      </c>
      <c r="H693" s="100"/>
      <c r="I693" s="100"/>
      <c r="J693" s="100"/>
      <c r="K693" s="100"/>
      <c r="L693" s="100"/>
      <c r="M693" s="100"/>
      <c r="N693" s="100"/>
      <c r="O693" s="100"/>
      <c r="P693" s="100"/>
      <c r="Q693" s="100"/>
    </row>
    <row r="694" spans="1:17" ht="14.25" customHeight="1" x14ac:dyDescent="0.2">
      <c r="A694" s="19" t="s">
        <v>463</v>
      </c>
      <c r="B694" s="19">
        <v>1</v>
      </c>
      <c r="C694" s="19">
        <v>1</v>
      </c>
      <c r="D694" s="20">
        <v>1420</v>
      </c>
      <c r="E694" s="20">
        <v>1420</v>
      </c>
      <c r="F694" s="20">
        <v>100000</v>
      </c>
      <c r="G694" s="21">
        <v>1.5</v>
      </c>
      <c r="H694" s="100"/>
      <c r="I694" s="100"/>
      <c r="J694" s="100"/>
      <c r="K694" s="100"/>
      <c r="L694" s="100"/>
      <c r="M694" s="100"/>
      <c r="N694" s="100"/>
      <c r="O694" s="100"/>
      <c r="P694" s="100"/>
      <c r="Q694" s="100"/>
    </row>
    <row r="695" spans="1:17" ht="14.25" customHeight="1" outlineLevel="1" x14ac:dyDescent="0.2">
      <c r="A695" s="19" t="s">
        <v>463</v>
      </c>
      <c r="B695" s="19">
        <v>2</v>
      </c>
      <c r="C695" s="19">
        <v>1</v>
      </c>
      <c r="D695" s="20">
        <v>1570</v>
      </c>
      <c r="E695" s="20">
        <v>1570</v>
      </c>
      <c r="F695" s="20">
        <v>200000</v>
      </c>
      <c r="G695" s="21">
        <v>2.5</v>
      </c>
      <c r="H695" s="100"/>
      <c r="I695" s="100"/>
      <c r="J695" s="100"/>
      <c r="K695" s="100"/>
      <c r="L695" s="100"/>
      <c r="M695" s="100"/>
      <c r="N695" s="100"/>
      <c r="O695" s="100"/>
      <c r="P695" s="100"/>
      <c r="Q695" s="100"/>
    </row>
    <row r="696" spans="1:17" ht="14.25" customHeight="1" outlineLevel="1" x14ac:dyDescent="0.2">
      <c r="A696" s="19" t="s">
        <v>463</v>
      </c>
      <c r="B696" s="19">
        <v>3</v>
      </c>
      <c r="C696" s="19">
        <v>1</v>
      </c>
      <c r="D696" s="20">
        <v>1730</v>
      </c>
      <c r="E696" s="20">
        <v>1730</v>
      </c>
      <c r="F696" s="20">
        <v>400000</v>
      </c>
      <c r="G696" s="21">
        <v>6</v>
      </c>
      <c r="H696" s="100"/>
      <c r="I696" s="100"/>
      <c r="J696" s="100"/>
      <c r="K696" s="100"/>
      <c r="L696" s="100"/>
      <c r="M696" s="100"/>
      <c r="N696" s="100"/>
      <c r="O696" s="100"/>
      <c r="P696" s="100"/>
      <c r="Q696" s="100"/>
    </row>
    <row r="697" spans="1:17" ht="14.25" customHeight="1" outlineLevel="1" x14ac:dyDescent="0.2">
      <c r="A697" s="19" t="s">
        <v>463</v>
      </c>
      <c r="B697" s="19">
        <v>4</v>
      </c>
      <c r="C697" s="19">
        <v>1</v>
      </c>
      <c r="D697" s="20">
        <v>1910</v>
      </c>
      <c r="E697" s="20">
        <v>1910</v>
      </c>
      <c r="F697" s="20">
        <v>2000000</v>
      </c>
      <c r="G697" s="21">
        <v>12</v>
      </c>
      <c r="H697" s="100"/>
      <c r="I697" s="100"/>
      <c r="J697" s="100"/>
      <c r="K697" s="100"/>
      <c r="L697" s="100"/>
      <c r="M697" s="100"/>
      <c r="N697" s="100"/>
      <c r="O697" s="100"/>
      <c r="P697" s="100"/>
      <c r="Q697" s="100"/>
    </row>
    <row r="698" spans="1:17" ht="14.25" customHeight="1" outlineLevel="1" x14ac:dyDescent="0.2">
      <c r="A698" s="19" t="s">
        <v>463</v>
      </c>
      <c r="B698" s="19">
        <v>5</v>
      </c>
      <c r="C698" s="19">
        <v>1</v>
      </c>
      <c r="D698" s="20">
        <v>2100</v>
      </c>
      <c r="E698" s="20">
        <v>2100</v>
      </c>
      <c r="F698" s="20">
        <v>3000000</v>
      </c>
      <c r="G698" s="21">
        <v>20</v>
      </c>
      <c r="H698" s="100"/>
      <c r="I698" s="100"/>
      <c r="J698" s="100"/>
      <c r="K698" s="100"/>
      <c r="L698" s="100"/>
      <c r="M698" s="100"/>
      <c r="N698" s="100"/>
      <c r="O698" s="100"/>
      <c r="P698" s="100"/>
      <c r="Q698" s="100"/>
    </row>
    <row r="699" spans="1:17" ht="14.25" customHeight="1" outlineLevel="1" x14ac:dyDescent="0.2">
      <c r="A699" s="19" t="s">
        <v>463</v>
      </c>
      <c r="B699" s="19">
        <v>6</v>
      </c>
      <c r="C699" s="19">
        <v>1</v>
      </c>
      <c r="D699" s="20">
        <v>2320</v>
      </c>
      <c r="E699" s="20">
        <v>2320</v>
      </c>
      <c r="F699" s="20">
        <v>4000000</v>
      </c>
      <c r="G699" s="21">
        <v>36</v>
      </c>
      <c r="H699" s="100"/>
      <c r="I699" s="100"/>
      <c r="J699" s="100"/>
      <c r="K699" s="100"/>
      <c r="L699" s="100"/>
      <c r="M699" s="100"/>
      <c r="N699" s="100"/>
      <c r="O699" s="100"/>
      <c r="P699" s="100"/>
      <c r="Q699" s="100"/>
    </row>
    <row r="700" spans="1:17" ht="14.25" customHeight="1" outlineLevel="1" x14ac:dyDescent="0.2">
      <c r="A700" s="19" t="s">
        <v>463</v>
      </c>
      <c r="B700" s="19">
        <v>7</v>
      </c>
      <c r="C700" s="19">
        <v>1</v>
      </c>
      <c r="D700" s="20">
        <v>2550</v>
      </c>
      <c r="E700" s="20">
        <v>2550</v>
      </c>
      <c r="F700" s="20">
        <v>8000000</v>
      </c>
      <c r="G700" s="21">
        <v>60</v>
      </c>
      <c r="H700" s="100"/>
      <c r="I700" s="100"/>
      <c r="J700" s="100"/>
      <c r="K700" s="100"/>
      <c r="L700" s="100"/>
      <c r="M700" s="100"/>
      <c r="N700" s="100"/>
      <c r="O700" s="100"/>
      <c r="P700" s="100"/>
      <c r="Q700" s="100"/>
    </row>
    <row r="701" spans="1:17" ht="14.25" customHeight="1" outlineLevel="1" x14ac:dyDescent="0.2">
      <c r="A701" s="19" t="s">
        <v>463</v>
      </c>
      <c r="B701" s="19">
        <v>8</v>
      </c>
      <c r="C701" s="19">
        <v>1</v>
      </c>
      <c r="D701" s="20">
        <v>2800</v>
      </c>
      <c r="E701" s="20">
        <v>2800</v>
      </c>
      <c r="F701" s="20">
        <v>13000000</v>
      </c>
      <c r="G701" s="21">
        <v>72</v>
      </c>
      <c r="H701" s="100"/>
      <c r="I701" s="100"/>
      <c r="J701" s="100"/>
      <c r="K701" s="100"/>
      <c r="L701" s="100"/>
      <c r="M701" s="100"/>
      <c r="N701" s="100"/>
      <c r="O701" s="100"/>
      <c r="P701" s="100"/>
      <c r="Q701" s="100"/>
    </row>
    <row r="702" spans="1:17" ht="14.25" customHeight="1" outlineLevel="1" x14ac:dyDescent="0.2">
      <c r="A702" s="19" t="s">
        <v>463</v>
      </c>
      <c r="B702" s="19">
        <v>9</v>
      </c>
      <c r="C702" s="19">
        <v>1</v>
      </c>
      <c r="D702" s="20">
        <v>3080</v>
      </c>
      <c r="E702" s="20">
        <v>3080</v>
      </c>
      <c r="F702" s="20">
        <v>25000000</v>
      </c>
      <c r="G702" s="21">
        <v>80</v>
      </c>
      <c r="H702" s="100"/>
      <c r="I702" s="100"/>
      <c r="J702" s="100"/>
      <c r="K702" s="100"/>
      <c r="L702" s="100"/>
      <c r="M702" s="100"/>
      <c r="N702" s="100"/>
      <c r="O702" s="100"/>
      <c r="P702" s="100"/>
      <c r="Q702" s="100"/>
    </row>
    <row r="703" spans="1:17" ht="14.25" customHeight="1" outlineLevel="1" x14ac:dyDescent="0.2">
      <c r="A703" s="19" t="s">
        <v>463</v>
      </c>
      <c r="B703" s="19">
        <v>10</v>
      </c>
      <c r="C703" s="19">
        <v>1</v>
      </c>
      <c r="D703" s="20">
        <v>3400</v>
      </c>
      <c r="E703" s="20">
        <v>3400</v>
      </c>
      <c r="F703" s="20">
        <v>35000000</v>
      </c>
      <c r="G703" s="21">
        <v>90</v>
      </c>
      <c r="H703" s="100"/>
      <c r="I703" s="100"/>
      <c r="J703" s="100"/>
      <c r="K703" s="100"/>
      <c r="L703" s="100"/>
      <c r="M703" s="100"/>
      <c r="N703" s="100"/>
      <c r="O703" s="100"/>
      <c r="P703" s="100"/>
      <c r="Q703" s="100"/>
    </row>
    <row r="704" spans="1:17" ht="14.25" customHeight="1" outlineLevel="1" x14ac:dyDescent="0.2">
      <c r="A704" s="19" t="s">
        <v>463</v>
      </c>
      <c r="B704" s="19">
        <v>11</v>
      </c>
      <c r="C704" s="19">
        <v>1</v>
      </c>
      <c r="D704" s="20">
        <v>3730</v>
      </c>
      <c r="E704" s="20">
        <v>3730</v>
      </c>
      <c r="F704" s="20">
        <v>45000000</v>
      </c>
      <c r="G704" s="21">
        <v>96</v>
      </c>
      <c r="H704" s="100"/>
      <c r="I704" s="100"/>
      <c r="J704" s="100"/>
      <c r="K704" s="100"/>
      <c r="L704" s="100"/>
      <c r="M704" s="100"/>
      <c r="N704" s="100"/>
      <c r="O704" s="100"/>
      <c r="P704" s="100"/>
      <c r="Q704" s="100"/>
    </row>
    <row r="705" spans="1:17" ht="14.25" customHeight="1" outlineLevel="1" x14ac:dyDescent="0.2">
      <c r="A705" s="19" t="s">
        <v>463</v>
      </c>
      <c r="B705" s="19">
        <v>12</v>
      </c>
      <c r="C705" s="19">
        <v>1</v>
      </c>
      <c r="D705" s="20">
        <v>4110</v>
      </c>
      <c r="E705" s="20">
        <v>4110</v>
      </c>
      <c r="F705" s="20">
        <v>0</v>
      </c>
      <c r="G705" s="21">
        <v>0</v>
      </c>
      <c r="H705" s="100"/>
      <c r="I705" s="100"/>
      <c r="J705" s="100"/>
      <c r="K705" s="100"/>
      <c r="L705" s="100"/>
      <c r="M705" s="100"/>
      <c r="N705" s="100"/>
      <c r="O705" s="100"/>
      <c r="P705" s="100"/>
      <c r="Q705" s="100"/>
    </row>
    <row r="706" spans="1:17" ht="14.25" customHeight="1" outlineLevel="1" collapsed="1" x14ac:dyDescent="0.2">
      <c r="A706" s="22" t="s">
        <v>463</v>
      </c>
      <c r="B706" s="22">
        <v>1</v>
      </c>
      <c r="C706" s="22">
        <v>2</v>
      </c>
      <c r="D706" s="23">
        <v>4110</v>
      </c>
      <c r="E706" s="23">
        <v>4110</v>
      </c>
      <c r="F706" s="23">
        <v>1000000</v>
      </c>
      <c r="G706" s="24">
        <v>6</v>
      </c>
      <c r="H706" s="100"/>
      <c r="I706" s="100"/>
      <c r="J706" s="100"/>
      <c r="K706" s="100"/>
      <c r="L706" s="100"/>
      <c r="M706" s="100"/>
      <c r="N706" s="100"/>
      <c r="O706" s="100"/>
      <c r="P706" s="100"/>
      <c r="Q706" s="100"/>
    </row>
    <row r="707" spans="1:17" ht="14.25" customHeight="1" outlineLevel="1" x14ac:dyDescent="0.2">
      <c r="A707" s="22" t="s">
        <v>463</v>
      </c>
      <c r="B707" s="22">
        <v>2</v>
      </c>
      <c r="C707" s="22">
        <v>2</v>
      </c>
      <c r="D707" s="23">
        <v>4190</v>
      </c>
      <c r="E707" s="23">
        <v>4190</v>
      </c>
      <c r="F707" s="23">
        <v>2000000</v>
      </c>
      <c r="G707" s="24">
        <v>12</v>
      </c>
      <c r="H707" s="100"/>
      <c r="I707" s="100"/>
      <c r="J707" s="100"/>
      <c r="K707" s="100"/>
      <c r="L707" s="100"/>
      <c r="M707" s="100"/>
      <c r="N707" s="100"/>
      <c r="O707" s="100"/>
      <c r="P707" s="100"/>
      <c r="Q707" s="100"/>
    </row>
    <row r="708" spans="1:17" ht="14.25" customHeight="1" outlineLevel="1" x14ac:dyDescent="0.2">
      <c r="A708" s="22" t="s">
        <v>463</v>
      </c>
      <c r="B708" s="22">
        <v>3</v>
      </c>
      <c r="C708" s="22">
        <v>2</v>
      </c>
      <c r="D708" s="23">
        <v>4260</v>
      </c>
      <c r="E708" s="23">
        <v>4260</v>
      </c>
      <c r="F708" s="23">
        <v>4000000</v>
      </c>
      <c r="G708" s="24">
        <v>18</v>
      </c>
      <c r="H708" s="100"/>
      <c r="I708" s="100"/>
      <c r="J708" s="100"/>
      <c r="K708" s="100"/>
      <c r="L708" s="100"/>
      <c r="M708" s="100"/>
      <c r="N708" s="100"/>
      <c r="O708" s="100"/>
      <c r="P708" s="100"/>
      <c r="Q708" s="100"/>
    </row>
    <row r="709" spans="1:17" ht="14.25" customHeight="1" outlineLevel="1" x14ac:dyDescent="0.2">
      <c r="A709" s="22" t="s">
        <v>463</v>
      </c>
      <c r="B709" s="22">
        <v>4</v>
      </c>
      <c r="C709" s="22">
        <v>2</v>
      </c>
      <c r="D709" s="23">
        <v>4340</v>
      </c>
      <c r="E709" s="23">
        <v>4340</v>
      </c>
      <c r="F709" s="23">
        <v>16000000</v>
      </c>
      <c r="G709" s="24">
        <v>24</v>
      </c>
      <c r="H709" s="100"/>
      <c r="I709" s="100"/>
      <c r="J709" s="100"/>
      <c r="K709" s="100"/>
      <c r="L709" s="100"/>
      <c r="M709" s="100"/>
      <c r="N709" s="100"/>
      <c r="O709" s="100"/>
      <c r="P709" s="100"/>
      <c r="Q709" s="100"/>
    </row>
    <row r="710" spans="1:17" ht="14.25" customHeight="1" outlineLevel="1" x14ac:dyDescent="0.2">
      <c r="A710" s="22" t="s">
        <v>463</v>
      </c>
      <c r="B710" s="22">
        <v>5</v>
      </c>
      <c r="C710" s="22">
        <v>2</v>
      </c>
      <c r="D710" s="23">
        <v>4410</v>
      </c>
      <c r="E710" s="23">
        <v>4410</v>
      </c>
      <c r="F710" s="23">
        <v>16000000</v>
      </c>
      <c r="G710" s="24">
        <v>24</v>
      </c>
      <c r="H710" s="100"/>
      <c r="I710" s="100"/>
      <c r="J710" s="100"/>
      <c r="K710" s="100"/>
      <c r="L710" s="100"/>
      <c r="M710" s="100"/>
      <c r="N710" s="100"/>
      <c r="O710" s="100"/>
      <c r="P710" s="100"/>
      <c r="Q710" s="100"/>
    </row>
    <row r="711" spans="1:17" ht="14.25" customHeight="1" outlineLevel="1" x14ac:dyDescent="0.2">
      <c r="A711" s="22" t="s">
        <v>463</v>
      </c>
      <c r="B711" s="22">
        <v>6</v>
      </c>
      <c r="C711" s="22">
        <v>2</v>
      </c>
      <c r="D711" s="23">
        <v>4490</v>
      </c>
      <c r="E711" s="23">
        <v>4490</v>
      </c>
      <c r="F711" s="23">
        <v>16000000</v>
      </c>
      <c r="G711" s="24">
        <v>24</v>
      </c>
      <c r="H711" s="100"/>
      <c r="I711" s="100"/>
      <c r="J711" s="100"/>
      <c r="K711" s="100"/>
      <c r="L711" s="100"/>
      <c r="M711" s="100"/>
      <c r="N711" s="100"/>
      <c r="O711" s="100"/>
      <c r="P711" s="100"/>
      <c r="Q711" s="100"/>
    </row>
    <row r="712" spans="1:17" ht="14.25" customHeight="1" outlineLevel="1" x14ac:dyDescent="0.2">
      <c r="A712" s="22" t="s">
        <v>463</v>
      </c>
      <c r="B712" s="22">
        <v>7</v>
      </c>
      <c r="C712" s="22">
        <v>2</v>
      </c>
      <c r="D712" s="23">
        <v>4570</v>
      </c>
      <c r="E712" s="23">
        <v>4570</v>
      </c>
      <c r="F712" s="23">
        <v>16000000</v>
      </c>
      <c r="G712" s="24">
        <v>24</v>
      </c>
      <c r="H712" s="100"/>
      <c r="I712" s="100"/>
      <c r="J712" s="100"/>
      <c r="K712" s="100"/>
      <c r="L712" s="100"/>
      <c r="M712" s="100"/>
      <c r="N712" s="100"/>
      <c r="O712" s="100"/>
      <c r="P712" s="100"/>
      <c r="Q712" s="100"/>
    </row>
    <row r="713" spans="1:17" ht="14.25" customHeight="1" outlineLevel="1" x14ac:dyDescent="0.2">
      <c r="A713" s="22" t="s">
        <v>463</v>
      </c>
      <c r="B713" s="22">
        <v>8</v>
      </c>
      <c r="C713" s="22">
        <v>2</v>
      </c>
      <c r="D713" s="23">
        <v>4640</v>
      </c>
      <c r="E713" s="23">
        <v>4640</v>
      </c>
      <c r="F713" s="23">
        <v>16000000</v>
      </c>
      <c r="G713" s="24">
        <v>24</v>
      </c>
      <c r="H713" s="100"/>
      <c r="I713" s="100"/>
      <c r="J713" s="100"/>
      <c r="K713" s="100"/>
      <c r="L713" s="100"/>
      <c r="M713" s="100"/>
      <c r="N713" s="100"/>
      <c r="O713" s="100"/>
      <c r="P713" s="100"/>
      <c r="Q713" s="100"/>
    </row>
    <row r="714" spans="1:17" ht="14.25" customHeight="1" outlineLevel="1" x14ac:dyDescent="0.2">
      <c r="A714" s="22" t="s">
        <v>463</v>
      </c>
      <c r="B714" s="22">
        <v>9</v>
      </c>
      <c r="C714" s="22">
        <v>2</v>
      </c>
      <c r="D714" s="23">
        <v>4720</v>
      </c>
      <c r="E714" s="23">
        <v>4720</v>
      </c>
      <c r="F714" s="23">
        <v>16000000</v>
      </c>
      <c r="G714" s="24">
        <v>24</v>
      </c>
      <c r="H714" s="100"/>
      <c r="I714" s="100"/>
      <c r="J714" s="100"/>
      <c r="K714" s="100"/>
      <c r="L714" s="100"/>
      <c r="M714" s="100"/>
      <c r="N714" s="100"/>
      <c r="O714" s="100"/>
      <c r="P714" s="100"/>
      <c r="Q714" s="100"/>
    </row>
    <row r="715" spans="1:17" ht="14.25" customHeight="1" outlineLevel="1" x14ac:dyDescent="0.2">
      <c r="A715" s="22" t="s">
        <v>463</v>
      </c>
      <c r="B715" s="22">
        <v>10</v>
      </c>
      <c r="C715" s="22">
        <v>2</v>
      </c>
      <c r="D715" s="23">
        <v>4800</v>
      </c>
      <c r="E715" s="23">
        <v>4800</v>
      </c>
      <c r="F715" s="23">
        <v>16000000</v>
      </c>
      <c r="G715" s="24">
        <v>24</v>
      </c>
      <c r="H715" s="100"/>
      <c r="I715" s="100"/>
      <c r="J715" s="100"/>
      <c r="K715" s="100"/>
      <c r="L715" s="100"/>
      <c r="M715" s="100"/>
      <c r="N715" s="100"/>
      <c r="O715" s="100"/>
      <c r="P715" s="100"/>
      <c r="Q715" s="100"/>
    </row>
    <row r="716" spans="1:17" ht="14.25" customHeight="1" outlineLevel="1" x14ac:dyDescent="0.2">
      <c r="A716" s="22" t="s">
        <v>463</v>
      </c>
      <c r="B716" s="22">
        <v>11</v>
      </c>
      <c r="C716" s="22">
        <v>2</v>
      </c>
      <c r="D716" s="23">
        <v>4870</v>
      </c>
      <c r="E716" s="23">
        <v>4870</v>
      </c>
      <c r="F716" s="23">
        <v>16000000</v>
      </c>
      <c r="G716" s="24">
        <v>24</v>
      </c>
      <c r="H716" s="100"/>
      <c r="I716" s="100"/>
      <c r="J716" s="100"/>
      <c r="K716" s="100"/>
      <c r="L716" s="100"/>
      <c r="M716" s="100"/>
      <c r="N716" s="100"/>
      <c r="O716" s="100"/>
      <c r="P716" s="100"/>
      <c r="Q716" s="100"/>
    </row>
    <row r="717" spans="1:17" ht="14.25" customHeight="1" outlineLevel="1" x14ac:dyDescent="0.2">
      <c r="A717" s="22" t="s">
        <v>463</v>
      </c>
      <c r="B717" s="22">
        <v>12</v>
      </c>
      <c r="C717" s="22">
        <v>2</v>
      </c>
      <c r="D717" s="23">
        <v>4950</v>
      </c>
      <c r="E717" s="23">
        <v>4950</v>
      </c>
      <c r="F717" s="23">
        <v>0</v>
      </c>
      <c r="G717" s="24">
        <v>0</v>
      </c>
      <c r="H717" s="100"/>
      <c r="I717" s="100"/>
      <c r="J717" s="100"/>
      <c r="K717" s="100"/>
      <c r="L717" s="100"/>
      <c r="M717" s="100"/>
      <c r="N717" s="100"/>
      <c r="O717" s="100"/>
      <c r="P717" s="100"/>
      <c r="Q717" s="100"/>
    </row>
    <row r="718" spans="1:17" ht="14.25" customHeight="1" outlineLevel="1" x14ac:dyDescent="0.2">
      <c r="A718" s="25" t="s">
        <v>463</v>
      </c>
      <c r="B718" s="25">
        <v>1</v>
      </c>
      <c r="C718" s="25">
        <v>3</v>
      </c>
      <c r="D718" s="26">
        <v>5197.5</v>
      </c>
      <c r="E718" s="26">
        <v>5197.5</v>
      </c>
      <c r="F718" s="26">
        <v>0</v>
      </c>
      <c r="G718" s="27">
        <v>0</v>
      </c>
      <c r="H718" s="100"/>
      <c r="I718" s="100"/>
      <c r="J718" s="100"/>
      <c r="K718" s="100"/>
      <c r="L718" s="100"/>
      <c r="M718" s="100"/>
      <c r="N718" s="100"/>
      <c r="O718" s="100"/>
      <c r="P718" s="100"/>
      <c r="Q718" s="100"/>
    </row>
    <row r="719" spans="1:17" ht="14.25" customHeight="1" x14ac:dyDescent="0.2">
      <c r="A719" s="19" t="s">
        <v>431</v>
      </c>
      <c r="B719" s="19">
        <v>1</v>
      </c>
      <c r="C719" s="19">
        <v>1</v>
      </c>
      <c r="D719" s="20">
        <v>930</v>
      </c>
      <c r="E719" s="20">
        <v>930</v>
      </c>
      <c r="F719" s="20">
        <v>20000</v>
      </c>
      <c r="G719" s="21">
        <v>0.16666666666666671</v>
      </c>
      <c r="H719" s="100"/>
      <c r="I719" s="100"/>
      <c r="J719" s="100"/>
      <c r="K719" s="100"/>
      <c r="L719" s="100"/>
      <c r="M719" s="100"/>
      <c r="N719" s="100"/>
      <c r="O719" s="100"/>
      <c r="P719" s="100"/>
      <c r="Q719" s="100"/>
    </row>
    <row r="720" spans="1:17" ht="14.25" customHeight="1" outlineLevel="1" x14ac:dyDescent="0.2">
      <c r="A720" s="19" t="s">
        <v>431</v>
      </c>
      <c r="B720" s="19">
        <v>2</v>
      </c>
      <c r="C720" s="19">
        <v>1</v>
      </c>
      <c r="D720" s="20">
        <v>1020</v>
      </c>
      <c r="E720" s="20">
        <v>1020</v>
      </c>
      <c r="F720" s="20">
        <v>40000</v>
      </c>
      <c r="G720" s="21">
        <v>1</v>
      </c>
      <c r="H720" s="100"/>
      <c r="I720" s="100"/>
      <c r="J720" s="100"/>
      <c r="K720" s="100"/>
      <c r="L720" s="100"/>
      <c r="M720" s="100"/>
      <c r="N720" s="100"/>
      <c r="O720" s="100"/>
      <c r="P720" s="100"/>
      <c r="Q720" s="100"/>
    </row>
    <row r="721" spans="1:17" ht="14.25" customHeight="1" outlineLevel="1" x14ac:dyDescent="0.2">
      <c r="A721" s="19" t="s">
        <v>431</v>
      </c>
      <c r="B721" s="19">
        <v>3</v>
      </c>
      <c r="C721" s="19">
        <v>1</v>
      </c>
      <c r="D721" s="20">
        <v>1120</v>
      </c>
      <c r="E721" s="20">
        <v>1120</v>
      </c>
      <c r="F721" s="20">
        <v>80000</v>
      </c>
      <c r="G721" s="21">
        <v>2</v>
      </c>
      <c r="H721" s="100"/>
      <c r="I721" s="100"/>
      <c r="J721" s="100"/>
      <c r="K721" s="100"/>
      <c r="L721" s="100"/>
      <c r="M721" s="100"/>
      <c r="N721" s="100"/>
      <c r="O721" s="100"/>
      <c r="P721" s="100"/>
      <c r="Q721" s="100"/>
    </row>
    <row r="722" spans="1:17" ht="14.25" customHeight="1" outlineLevel="1" x14ac:dyDescent="0.2">
      <c r="A722" s="19" t="s">
        <v>431</v>
      </c>
      <c r="B722" s="19">
        <v>4</v>
      </c>
      <c r="C722" s="19">
        <v>1</v>
      </c>
      <c r="D722" s="20">
        <v>1230</v>
      </c>
      <c r="E722" s="20">
        <v>1230</v>
      </c>
      <c r="F722" s="20">
        <v>400000</v>
      </c>
      <c r="G722" s="21">
        <v>8</v>
      </c>
      <c r="H722" s="100"/>
      <c r="I722" s="100"/>
      <c r="J722" s="100"/>
      <c r="K722" s="100"/>
      <c r="L722" s="100"/>
      <c r="M722" s="100"/>
      <c r="N722" s="100"/>
      <c r="O722" s="100"/>
      <c r="P722" s="100"/>
      <c r="Q722" s="100"/>
    </row>
    <row r="723" spans="1:17" ht="14.25" customHeight="1" outlineLevel="1" x14ac:dyDescent="0.2">
      <c r="A723" s="19" t="s">
        <v>431</v>
      </c>
      <c r="B723" s="19">
        <v>5</v>
      </c>
      <c r="C723" s="19">
        <v>1</v>
      </c>
      <c r="D723" s="20">
        <v>1350</v>
      </c>
      <c r="E723" s="20">
        <v>1350</v>
      </c>
      <c r="F723" s="20">
        <v>800000</v>
      </c>
      <c r="G723" s="21">
        <v>12</v>
      </c>
      <c r="H723" s="100"/>
      <c r="I723" s="100"/>
      <c r="J723" s="100"/>
      <c r="K723" s="100"/>
      <c r="L723" s="100"/>
      <c r="M723" s="100"/>
      <c r="N723" s="100"/>
      <c r="O723" s="100"/>
      <c r="P723" s="100"/>
      <c r="Q723" s="100"/>
    </row>
    <row r="724" spans="1:17" ht="14.25" customHeight="1" outlineLevel="1" x14ac:dyDescent="0.2">
      <c r="A724" s="19" t="s">
        <v>431</v>
      </c>
      <c r="B724" s="19">
        <v>6</v>
      </c>
      <c r="C724" s="19">
        <v>1</v>
      </c>
      <c r="D724" s="20">
        <v>1480</v>
      </c>
      <c r="E724" s="20">
        <v>1480</v>
      </c>
      <c r="F724" s="20">
        <v>1600000</v>
      </c>
      <c r="G724" s="21">
        <v>24</v>
      </c>
      <c r="H724" s="100"/>
      <c r="I724" s="100"/>
      <c r="J724" s="100"/>
      <c r="K724" s="100"/>
      <c r="L724" s="100"/>
      <c r="M724" s="100"/>
      <c r="N724" s="100"/>
      <c r="O724" s="100"/>
      <c r="P724" s="100"/>
      <c r="Q724" s="100"/>
    </row>
    <row r="725" spans="1:17" ht="14.25" customHeight="1" outlineLevel="1" x14ac:dyDescent="0.2">
      <c r="A725" s="19" t="s">
        <v>431</v>
      </c>
      <c r="B725" s="19">
        <v>7</v>
      </c>
      <c r="C725" s="19">
        <v>1</v>
      </c>
      <c r="D725" s="20">
        <v>1630</v>
      </c>
      <c r="E725" s="20">
        <v>1630</v>
      </c>
      <c r="F725" s="20">
        <v>3000000</v>
      </c>
      <c r="G725" s="21">
        <v>32</v>
      </c>
      <c r="H725" s="100"/>
      <c r="I725" s="100"/>
      <c r="J725" s="100"/>
      <c r="K725" s="100"/>
      <c r="L725" s="100"/>
      <c r="M725" s="100"/>
      <c r="N725" s="100"/>
      <c r="O725" s="100"/>
      <c r="P725" s="100"/>
      <c r="Q725" s="100"/>
    </row>
    <row r="726" spans="1:17" ht="14.25" customHeight="1" outlineLevel="1" x14ac:dyDescent="0.2">
      <c r="A726" s="19" t="s">
        <v>431</v>
      </c>
      <c r="B726" s="19">
        <v>8</v>
      </c>
      <c r="C726" s="19">
        <v>1</v>
      </c>
      <c r="D726" s="20">
        <v>1790</v>
      </c>
      <c r="E726" s="20">
        <v>1790</v>
      </c>
      <c r="F726" s="20">
        <v>6000000</v>
      </c>
      <c r="G726" s="21">
        <v>40</v>
      </c>
      <c r="H726" s="100"/>
      <c r="I726" s="100"/>
      <c r="J726" s="100"/>
      <c r="K726" s="100"/>
      <c r="L726" s="100"/>
      <c r="M726" s="100"/>
      <c r="N726" s="100"/>
      <c r="O726" s="100"/>
      <c r="P726" s="100"/>
      <c r="Q726" s="100"/>
    </row>
    <row r="727" spans="1:17" ht="14.25" customHeight="1" outlineLevel="1" x14ac:dyDescent="0.2">
      <c r="A727" s="19" t="s">
        <v>431</v>
      </c>
      <c r="B727" s="19">
        <v>9</v>
      </c>
      <c r="C727" s="19">
        <v>1</v>
      </c>
      <c r="D727" s="20">
        <v>1970</v>
      </c>
      <c r="E727" s="20">
        <v>1970</v>
      </c>
      <c r="F727" s="20">
        <v>10000000</v>
      </c>
      <c r="G727" s="21">
        <v>44</v>
      </c>
      <c r="H727" s="100"/>
      <c r="I727" s="100"/>
      <c r="J727" s="100"/>
      <c r="K727" s="100"/>
      <c r="L727" s="100"/>
      <c r="M727" s="100"/>
      <c r="N727" s="100"/>
      <c r="O727" s="100"/>
      <c r="P727" s="100"/>
      <c r="Q727" s="100"/>
    </row>
    <row r="728" spans="1:17" ht="14.25" customHeight="1" outlineLevel="1" x14ac:dyDescent="0.2">
      <c r="A728" s="19" t="s">
        <v>431</v>
      </c>
      <c r="B728" s="19">
        <v>10</v>
      </c>
      <c r="C728" s="19">
        <v>1</v>
      </c>
      <c r="D728" s="20">
        <v>2170</v>
      </c>
      <c r="E728" s="20">
        <v>2170</v>
      </c>
      <c r="F728" s="20">
        <v>16000000</v>
      </c>
      <c r="G728" s="21">
        <v>52</v>
      </c>
      <c r="H728" s="100"/>
      <c r="I728" s="100"/>
      <c r="J728" s="100"/>
      <c r="K728" s="100"/>
      <c r="L728" s="100"/>
      <c r="M728" s="100"/>
      <c r="N728" s="100"/>
      <c r="O728" s="100"/>
      <c r="P728" s="100"/>
      <c r="Q728" s="100"/>
    </row>
    <row r="729" spans="1:17" ht="14.25" customHeight="1" outlineLevel="1" x14ac:dyDescent="0.2">
      <c r="A729" s="19" t="s">
        <v>431</v>
      </c>
      <c r="B729" s="19">
        <v>11</v>
      </c>
      <c r="C729" s="19">
        <v>1</v>
      </c>
      <c r="D729" s="20">
        <v>2380</v>
      </c>
      <c r="E729" s="20">
        <v>2380</v>
      </c>
      <c r="F729" s="20">
        <v>26000000</v>
      </c>
      <c r="G729" s="21">
        <v>60</v>
      </c>
      <c r="H729" s="100"/>
      <c r="I729" s="100"/>
      <c r="J729" s="100"/>
      <c r="K729" s="100"/>
      <c r="L729" s="100"/>
      <c r="M729" s="100"/>
      <c r="N729" s="100"/>
      <c r="O729" s="100"/>
      <c r="P729" s="100"/>
      <c r="Q729" s="100"/>
    </row>
    <row r="730" spans="1:17" ht="14.25" customHeight="1" outlineLevel="1" x14ac:dyDescent="0.2">
      <c r="A730" s="19" t="s">
        <v>431</v>
      </c>
      <c r="B730" s="19">
        <v>12</v>
      </c>
      <c r="C730" s="19">
        <v>1</v>
      </c>
      <c r="D730" s="20">
        <v>2620</v>
      </c>
      <c r="E730" s="20">
        <v>2620</v>
      </c>
      <c r="F730" s="20">
        <v>0</v>
      </c>
      <c r="G730" s="21">
        <v>0</v>
      </c>
      <c r="H730" s="100"/>
      <c r="I730" s="100"/>
      <c r="J730" s="100"/>
      <c r="K730" s="100"/>
      <c r="L730" s="100"/>
      <c r="M730" s="100"/>
      <c r="N730" s="100"/>
      <c r="O730" s="100"/>
      <c r="P730" s="100"/>
      <c r="Q730" s="100"/>
    </row>
    <row r="731" spans="1:17" ht="14.25" customHeight="1" outlineLevel="1" collapsed="1" x14ac:dyDescent="0.2">
      <c r="A731" s="22" t="s">
        <v>431</v>
      </c>
      <c r="B731" s="22">
        <v>1</v>
      </c>
      <c r="C731" s="22">
        <v>2</v>
      </c>
      <c r="D731" s="23">
        <v>2620</v>
      </c>
      <c r="E731" s="23">
        <v>2620</v>
      </c>
      <c r="F731" s="23">
        <v>500000</v>
      </c>
      <c r="G731" s="24">
        <v>2.5</v>
      </c>
      <c r="H731" s="100"/>
      <c r="I731" s="100"/>
      <c r="J731" s="100"/>
      <c r="K731" s="100"/>
      <c r="L731" s="100"/>
      <c r="M731" s="100"/>
      <c r="N731" s="100"/>
      <c r="O731" s="100"/>
      <c r="P731" s="100"/>
      <c r="Q731" s="100"/>
    </row>
    <row r="732" spans="1:17" ht="14.25" customHeight="1" outlineLevel="1" x14ac:dyDescent="0.2">
      <c r="A732" s="22" t="s">
        <v>431</v>
      </c>
      <c r="B732" s="22">
        <v>2</v>
      </c>
      <c r="C732" s="22">
        <v>2</v>
      </c>
      <c r="D732" s="23">
        <v>2668</v>
      </c>
      <c r="E732" s="23">
        <v>2668</v>
      </c>
      <c r="F732" s="23">
        <v>1000000</v>
      </c>
      <c r="G732" s="24">
        <v>5</v>
      </c>
      <c r="H732" s="100"/>
      <c r="I732" s="100"/>
      <c r="J732" s="100"/>
      <c r="K732" s="100"/>
      <c r="L732" s="100"/>
      <c r="M732" s="100"/>
      <c r="N732" s="100"/>
      <c r="O732" s="100"/>
      <c r="P732" s="100"/>
      <c r="Q732" s="100"/>
    </row>
    <row r="733" spans="1:17" ht="14.25" customHeight="1" outlineLevel="1" x14ac:dyDescent="0.2">
      <c r="A733" s="22" t="s">
        <v>431</v>
      </c>
      <c r="B733" s="22">
        <v>3</v>
      </c>
      <c r="C733" s="22">
        <v>2</v>
      </c>
      <c r="D733" s="23">
        <v>2716</v>
      </c>
      <c r="E733" s="23">
        <v>2716</v>
      </c>
      <c r="F733" s="23">
        <v>2000000</v>
      </c>
      <c r="G733" s="24">
        <v>10</v>
      </c>
      <c r="H733" s="100"/>
      <c r="I733" s="100"/>
      <c r="J733" s="100"/>
      <c r="K733" s="100"/>
      <c r="L733" s="100"/>
      <c r="M733" s="100"/>
      <c r="N733" s="100"/>
      <c r="O733" s="100"/>
      <c r="P733" s="100"/>
      <c r="Q733" s="100"/>
    </row>
    <row r="734" spans="1:17" ht="14.25" customHeight="1" outlineLevel="1" x14ac:dyDescent="0.2">
      <c r="A734" s="22" t="s">
        <v>431</v>
      </c>
      <c r="B734" s="22">
        <v>4</v>
      </c>
      <c r="C734" s="22">
        <v>2</v>
      </c>
      <c r="D734" s="23">
        <v>2764</v>
      </c>
      <c r="E734" s="23">
        <v>2764</v>
      </c>
      <c r="F734" s="23">
        <v>7500000</v>
      </c>
      <c r="G734" s="24">
        <v>15</v>
      </c>
      <c r="H734" s="100"/>
      <c r="I734" s="100"/>
      <c r="J734" s="100"/>
      <c r="K734" s="100"/>
      <c r="L734" s="100"/>
      <c r="M734" s="100"/>
      <c r="N734" s="100"/>
      <c r="O734" s="100"/>
      <c r="P734" s="100"/>
      <c r="Q734" s="100"/>
    </row>
    <row r="735" spans="1:17" ht="14.25" customHeight="1" outlineLevel="1" x14ac:dyDescent="0.2">
      <c r="A735" s="22" t="s">
        <v>431</v>
      </c>
      <c r="B735" s="22">
        <v>5</v>
      </c>
      <c r="C735" s="22">
        <v>2</v>
      </c>
      <c r="D735" s="23">
        <v>2812</v>
      </c>
      <c r="E735" s="23">
        <v>2812</v>
      </c>
      <c r="F735" s="23">
        <v>7500000</v>
      </c>
      <c r="G735" s="24">
        <v>15</v>
      </c>
      <c r="H735" s="100"/>
      <c r="I735" s="100"/>
      <c r="J735" s="100"/>
      <c r="K735" s="100"/>
      <c r="L735" s="100"/>
      <c r="M735" s="100"/>
      <c r="N735" s="100"/>
      <c r="O735" s="100"/>
      <c r="P735" s="100"/>
      <c r="Q735" s="100"/>
    </row>
    <row r="736" spans="1:17" ht="14.25" customHeight="1" outlineLevel="1" x14ac:dyDescent="0.2">
      <c r="A736" s="22" t="s">
        <v>431</v>
      </c>
      <c r="B736" s="22">
        <v>6</v>
      </c>
      <c r="C736" s="22">
        <v>2</v>
      </c>
      <c r="D736" s="23">
        <v>2860</v>
      </c>
      <c r="E736" s="23">
        <v>2860</v>
      </c>
      <c r="F736" s="23">
        <v>7500000</v>
      </c>
      <c r="G736" s="24">
        <v>15</v>
      </c>
      <c r="H736" s="100"/>
      <c r="I736" s="100"/>
      <c r="J736" s="100"/>
      <c r="K736" s="100"/>
      <c r="L736" s="100"/>
      <c r="M736" s="100"/>
      <c r="N736" s="100"/>
      <c r="O736" s="100"/>
      <c r="P736" s="100"/>
      <c r="Q736" s="100"/>
    </row>
    <row r="737" spans="1:17" ht="14.25" customHeight="1" outlineLevel="1" x14ac:dyDescent="0.2">
      <c r="A737" s="22" t="s">
        <v>431</v>
      </c>
      <c r="B737" s="22">
        <v>7</v>
      </c>
      <c r="C737" s="22">
        <v>2</v>
      </c>
      <c r="D737" s="23">
        <v>2908</v>
      </c>
      <c r="E737" s="23">
        <v>2908</v>
      </c>
      <c r="F737" s="23">
        <v>7500000</v>
      </c>
      <c r="G737" s="24">
        <v>15</v>
      </c>
      <c r="H737" s="100"/>
      <c r="I737" s="100"/>
      <c r="J737" s="100"/>
      <c r="K737" s="100"/>
      <c r="L737" s="100"/>
      <c r="M737" s="100"/>
      <c r="N737" s="100"/>
      <c r="O737" s="100"/>
      <c r="P737" s="100"/>
      <c r="Q737" s="100"/>
    </row>
    <row r="738" spans="1:17" ht="14.25" customHeight="1" outlineLevel="1" x14ac:dyDescent="0.2">
      <c r="A738" s="22" t="s">
        <v>431</v>
      </c>
      <c r="B738" s="22">
        <v>8</v>
      </c>
      <c r="C738" s="22">
        <v>2</v>
      </c>
      <c r="D738" s="23">
        <v>2956</v>
      </c>
      <c r="E738" s="23">
        <v>2956</v>
      </c>
      <c r="F738" s="23">
        <v>7500000</v>
      </c>
      <c r="G738" s="24">
        <v>15</v>
      </c>
      <c r="H738" s="100"/>
      <c r="I738" s="100"/>
      <c r="J738" s="100"/>
      <c r="K738" s="100"/>
      <c r="L738" s="100"/>
      <c r="M738" s="100"/>
      <c r="N738" s="100"/>
      <c r="O738" s="100"/>
      <c r="P738" s="100"/>
      <c r="Q738" s="100"/>
    </row>
    <row r="739" spans="1:17" ht="14.25" customHeight="1" outlineLevel="1" x14ac:dyDescent="0.2">
      <c r="A739" s="22" t="s">
        <v>431</v>
      </c>
      <c r="B739" s="22">
        <v>9</v>
      </c>
      <c r="C739" s="22">
        <v>2</v>
      </c>
      <c r="D739" s="23">
        <v>3004</v>
      </c>
      <c r="E739" s="23">
        <v>3004</v>
      </c>
      <c r="F739" s="23">
        <v>7500000</v>
      </c>
      <c r="G739" s="24">
        <v>15</v>
      </c>
      <c r="H739" s="100"/>
      <c r="I739" s="100"/>
      <c r="J739" s="100"/>
      <c r="K739" s="100"/>
      <c r="L739" s="100"/>
      <c r="M739" s="100"/>
      <c r="N739" s="100"/>
      <c r="O739" s="100"/>
      <c r="P739" s="100"/>
      <c r="Q739" s="100"/>
    </row>
    <row r="740" spans="1:17" ht="14.25" customHeight="1" outlineLevel="1" x14ac:dyDescent="0.2">
      <c r="A740" s="22" t="s">
        <v>431</v>
      </c>
      <c r="B740" s="22">
        <v>10</v>
      </c>
      <c r="C740" s="22">
        <v>2</v>
      </c>
      <c r="D740" s="23">
        <v>3052</v>
      </c>
      <c r="E740" s="23">
        <v>3052</v>
      </c>
      <c r="F740" s="23">
        <v>7500000</v>
      </c>
      <c r="G740" s="24">
        <v>15</v>
      </c>
      <c r="H740" s="100"/>
      <c r="I740" s="100"/>
      <c r="J740" s="100"/>
      <c r="K740" s="100"/>
      <c r="L740" s="100"/>
      <c r="M740" s="100"/>
      <c r="N740" s="100"/>
      <c r="O740" s="100"/>
      <c r="P740" s="100"/>
      <c r="Q740" s="100"/>
    </row>
    <row r="741" spans="1:17" ht="14.25" customHeight="1" outlineLevel="1" x14ac:dyDescent="0.2">
      <c r="A741" s="22" t="s">
        <v>431</v>
      </c>
      <c r="B741" s="22">
        <v>11</v>
      </c>
      <c r="C741" s="22">
        <v>2</v>
      </c>
      <c r="D741" s="23">
        <v>3100</v>
      </c>
      <c r="E741" s="23">
        <v>3100</v>
      </c>
      <c r="F741" s="23">
        <v>7500000</v>
      </c>
      <c r="G741" s="24">
        <v>15</v>
      </c>
      <c r="H741" s="100"/>
      <c r="I741" s="100"/>
      <c r="J741" s="100"/>
      <c r="K741" s="100"/>
      <c r="L741" s="100"/>
      <c r="M741" s="100"/>
      <c r="N741" s="100"/>
      <c r="O741" s="100"/>
      <c r="P741" s="100"/>
      <c r="Q741" s="100"/>
    </row>
    <row r="742" spans="1:17" ht="14.25" customHeight="1" outlineLevel="1" x14ac:dyDescent="0.2">
      <c r="A742" s="22" t="s">
        <v>431</v>
      </c>
      <c r="B742" s="22">
        <v>12</v>
      </c>
      <c r="C742" s="22">
        <v>2</v>
      </c>
      <c r="D742" s="23">
        <v>3148</v>
      </c>
      <c r="E742" s="23">
        <v>3148</v>
      </c>
      <c r="F742" s="23">
        <v>0</v>
      </c>
      <c r="G742" s="24">
        <v>0</v>
      </c>
      <c r="H742" s="100"/>
      <c r="I742" s="100"/>
      <c r="J742" s="100"/>
      <c r="K742" s="100"/>
      <c r="L742" s="100"/>
      <c r="M742" s="100"/>
      <c r="N742" s="100"/>
      <c r="O742" s="100"/>
      <c r="P742" s="100"/>
      <c r="Q742" s="100"/>
    </row>
    <row r="743" spans="1:17" ht="14.25" customHeight="1" outlineLevel="1" x14ac:dyDescent="0.2">
      <c r="A743" s="25" t="s">
        <v>431</v>
      </c>
      <c r="B743" s="25">
        <v>1</v>
      </c>
      <c r="C743" s="25">
        <v>3</v>
      </c>
      <c r="D743" s="26">
        <v>3305.4</v>
      </c>
      <c r="E743" s="26">
        <v>3305.4</v>
      </c>
      <c r="F743" s="26">
        <v>0</v>
      </c>
      <c r="G743" s="27">
        <v>0</v>
      </c>
      <c r="H743" s="100"/>
      <c r="I743" s="100"/>
      <c r="J743" s="100"/>
      <c r="K743" s="100"/>
      <c r="L743" s="100"/>
      <c r="M743" s="100"/>
      <c r="N743" s="100"/>
      <c r="O743" s="100"/>
      <c r="P743" s="100"/>
      <c r="Q743" s="100"/>
    </row>
    <row r="744" spans="1:17" ht="14.25" customHeight="1" x14ac:dyDescent="0.2">
      <c r="A744" s="19" t="s">
        <v>462</v>
      </c>
      <c r="B744" s="19">
        <v>1</v>
      </c>
      <c r="C744" s="19">
        <v>1</v>
      </c>
      <c r="D744" s="20">
        <v>218</v>
      </c>
      <c r="E744" s="20">
        <v>218</v>
      </c>
      <c r="F744" s="20">
        <v>100000</v>
      </c>
      <c r="G744" s="21">
        <v>1.5</v>
      </c>
      <c r="H744" s="100"/>
      <c r="I744" s="100"/>
      <c r="J744" s="100"/>
      <c r="K744" s="100"/>
      <c r="L744" s="100"/>
      <c r="M744" s="100"/>
      <c r="N744" s="100"/>
      <c r="O744" s="100"/>
      <c r="P744" s="100"/>
      <c r="Q744" s="100"/>
    </row>
    <row r="745" spans="1:17" ht="14.25" customHeight="1" outlineLevel="1" x14ac:dyDescent="0.2">
      <c r="A745" s="19" t="s">
        <v>462</v>
      </c>
      <c r="B745" s="19">
        <v>2</v>
      </c>
      <c r="C745" s="19">
        <v>1</v>
      </c>
      <c r="D745" s="20">
        <v>240</v>
      </c>
      <c r="E745" s="20">
        <v>240</v>
      </c>
      <c r="F745" s="20">
        <v>200000</v>
      </c>
      <c r="G745" s="21">
        <v>2.5</v>
      </c>
      <c r="H745" s="100"/>
      <c r="I745" s="100"/>
      <c r="J745" s="100"/>
      <c r="K745" s="100"/>
      <c r="L745" s="100"/>
      <c r="M745" s="100"/>
      <c r="N745" s="100"/>
      <c r="O745" s="100"/>
      <c r="P745" s="100"/>
      <c r="Q745" s="100"/>
    </row>
    <row r="746" spans="1:17" ht="14.25" customHeight="1" outlineLevel="1" x14ac:dyDescent="0.2">
      <c r="A746" s="19" t="s">
        <v>462</v>
      </c>
      <c r="B746" s="19">
        <v>3</v>
      </c>
      <c r="C746" s="19">
        <v>1</v>
      </c>
      <c r="D746" s="20">
        <v>270</v>
      </c>
      <c r="E746" s="20">
        <v>270</v>
      </c>
      <c r="F746" s="20">
        <v>400000</v>
      </c>
      <c r="G746" s="21">
        <v>6</v>
      </c>
      <c r="H746" s="100"/>
      <c r="I746" s="100"/>
      <c r="J746" s="100"/>
      <c r="K746" s="100"/>
      <c r="L746" s="100"/>
      <c r="M746" s="100"/>
      <c r="N746" s="100"/>
      <c r="O746" s="100"/>
      <c r="P746" s="100"/>
      <c r="Q746" s="100"/>
    </row>
    <row r="747" spans="1:17" ht="14.25" customHeight="1" outlineLevel="1" x14ac:dyDescent="0.2">
      <c r="A747" s="19" t="s">
        <v>462</v>
      </c>
      <c r="B747" s="19">
        <v>4</v>
      </c>
      <c r="C747" s="19">
        <v>1</v>
      </c>
      <c r="D747" s="20">
        <v>300</v>
      </c>
      <c r="E747" s="20">
        <v>300</v>
      </c>
      <c r="F747" s="20">
        <v>2000000</v>
      </c>
      <c r="G747" s="21">
        <v>12</v>
      </c>
      <c r="H747" s="100"/>
      <c r="I747" s="100"/>
      <c r="J747" s="100"/>
      <c r="K747" s="100"/>
      <c r="L747" s="100"/>
      <c r="M747" s="100"/>
      <c r="N747" s="100"/>
      <c r="O747" s="100"/>
      <c r="P747" s="100"/>
      <c r="Q747" s="100"/>
    </row>
    <row r="748" spans="1:17" ht="14.25" customHeight="1" outlineLevel="1" x14ac:dyDescent="0.2">
      <c r="A748" s="19" t="s">
        <v>462</v>
      </c>
      <c r="B748" s="19">
        <v>5</v>
      </c>
      <c r="C748" s="19">
        <v>1</v>
      </c>
      <c r="D748" s="20">
        <v>330</v>
      </c>
      <c r="E748" s="20">
        <v>330</v>
      </c>
      <c r="F748" s="20">
        <v>3000000</v>
      </c>
      <c r="G748" s="21">
        <v>20</v>
      </c>
      <c r="H748" s="100"/>
      <c r="I748" s="100"/>
      <c r="J748" s="100"/>
      <c r="K748" s="100"/>
      <c r="L748" s="100"/>
      <c r="M748" s="100"/>
      <c r="N748" s="100"/>
      <c r="O748" s="100"/>
      <c r="P748" s="100"/>
      <c r="Q748" s="100"/>
    </row>
    <row r="749" spans="1:17" ht="14.25" customHeight="1" outlineLevel="1" x14ac:dyDescent="0.2">
      <c r="A749" s="19" t="s">
        <v>462</v>
      </c>
      <c r="B749" s="19">
        <v>6</v>
      </c>
      <c r="C749" s="19">
        <v>1</v>
      </c>
      <c r="D749" s="20">
        <v>368</v>
      </c>
      <c r="E749" s="20">
        <v>368</v>
      </c>
      <c r="F749" s="20">
        <v>4000000</v>
      </c>
      <c r="G749" s="21">
        <v>36</v>
      </c>
      <c r="H749" s="100"/>
      <c r="I749" s="100"/>
      <c r="J749" s="100"/>
      <c r="K749" s="100"/>
      <c r="L749" s="100"/>
      <c r="M749" s="100"/>
      <c r="N749" s="100"/>
      <c r="O749" s="100"/>
      <c r="P749" s="100"/>
      <c r="Q749" s="100"/>
    </row>
    <row r="750" spans="1:17" ht="14.25" customHeight="1" outlineLevel="1" x14ac:dyDescent="0.2">
      <c r="A750" s="19" t="s">
        <v>462</v>
      </c>
      <c r="B750" s="19">
        <v>7</v>
      </c>
      <c r="C750" s="19">
        <v>1</v>
      </c>
      <c r="D750" s="20">
        <v>405</v>
      </c>
      <c r="E750" s="20">
        <v>405</v>
      </c>
      <c r="F750" s="20">
        <v>8000000</v>
      </c>
      <c r="G750" s="21">
        <v>60</v>
      </c>
      <c r="H750" s="100"/>
      <c r="I750" s="100"/>
      <c r="J750" s="100"/>
      <c r="K750" s="100"/>
      <c r="L750" s="100"/>
      <c r="M750" s="100"/>
      <c r="N750" s="100"/>
      <c r="O750" s="100"/>
      <c r="P750" s="100"/>
      <c r="Q750" s="100"/>
    </row>
    <row r="751" spans="1:17" ht="14.25" customHeight="1" outlineLevel="1" x14ac:dyDescent="0.2">
      <c r="A751" s="19" t="s">
        <v>462</v>
      </c>
      <c r="B751" s="19">
        <v>8</v>
      </c>
      <c r="C751" s="19">
        <v>1</v>
      </c>
      <c r="D751" s="20">
        <v>450</v>
      </c>
      <c r="E751" s="20">
        <v>450</v>
      </c>
      <c r="F751" s="20">
        <v>13000000</v>
      </c>
      <c r="G751" s="21">
        <v>72</v>
      </c>
      <c r="H751" s="100"/>
      <c r="I751" s="100"/>
      <c r="J751" s="100"/>
      <c r="K751" s="100"/>
      <c r="L751" s="100"/>
      <c r="M751" s="100"/>
      <c r="N751" s="100"/>
      <c r="O751" s="100"/>
      <c r="P751" s="100"/>
      <c r="Q751" s="100"/>
    </row>
    <row r="752" spans="1:17" ht="14.25" customHeight="1" outlineLevel="1" x14ac:dyDescent="0.2">
      <c r="A752" s="19" t="s">
        <v>462</v>
      </c>
      <c r="B752" s="19">
        <v>9</v>
      </c>
      <c r="C752" s="19">
        <v>1</v>
      </c>
      <c r="D752" s="20">
        <v>495</v>
      </c>
      <c r="E752" s="20">
        <v>495</v>
      </c>
      <c r="F752" s="20">
        <v>25000000</v>
      </c>
      <c r="G752" s="21">
        <v>80</v>
      </c>
      <c r="H752" s="100"/>
      <c r="I752" s="100"/>
      <c r="J752" s="100"/>
      <c r="K752" s="100"/>
      <c r="L752" s="100"/>
      <c r="M752" s="100"/>
      <c r="N752" s="100"/>
      <c r="O752" s="100"/>
      <c r="P752" s="100"/>
      <c r="Q752" s="100"/>
    </row>
    <row r="753" spans="1:17" ht="14.25" customHeight="1" outlineLevel="1" x14ac:dyDescent="0.2">
      <c r="A753" s="19" t="s">
        <v>462</v>
      </c>
      <c r="B753" s="19">
        <v>10</v>
      </c>
      <c r="C753" s="19">
        <v>1</v>
      </c>
      <c r="D753" s="20">
        <v>548</v>
      </c>
      <c r="E753" s="20">
        <v>548</v>
      </c>
      <c r="F753" s="20">
        <v>35000000</v>
      </c>
      <c r="G753" s="21">
        <v>90</v>
      </c>
      <c r="H753" s="100"/>
      <c r="I753" s="100"/>
      <c r="J753" s="100"/>
      <c r="K753" s="100"/>
      <c r="L753" s="100"/>
      <c r="M753" s="100"/>
      <c r="N753" s="100"/>
      <c r="O753" s="100"/>
      <c r="P753" s="100"/>
      <c r="Q753" s="100"/>
    </row>
    <row r="754" spans="1:17" ht="14.25" customHeight="1" outlineLevel="1" x14ac:dyDescent="0.2">
      <c r="A754" s="19" t="s">
        <v>462</v>
      </c>
      <c r="B754" s="19">
        <v>11</v>
      </c>
      <c r="C754" s="19">
        <v>1</v>
      </c>
      <c r="D754" s="20">
        <v>608</v>
      </c>
      <c r="E754" s="20">
        <v>608</v>
      </c>
      <c r="F754" s="20">
        <v>45000000</v>
      </c>
      <c r="G754" s="21">
        <v>96</v>
      </c>
      <c r="H754" s="100"/>
      <c r="I754" s="100"/>
      <c r="J754" s="100"/>
      <c r="K754" s="100"/>
      <c r="L754" s="100"/>
      <c r="M754" s="100"/>
      <c r="N754" s="100"/>
      <c r="O754" s="100"/>
      <c r="P754" s="100"/>
      <c r="Q754" s="100"/>
    </row>
    <row r="755" spans="1:17" ht="14.25" customHeight="1" outlineLevel="1" x14ac:dyDescent="0.2">
      <c r="A755" s="19" t="s">
        <v>462</v>
      </c>
      <c r="B755" s="19">
        <v>12</v>
      </c>
      <c r="C755" s="19">
        <v>1</v>
      </c>
      <c r="D755" s="20">
        <v>668</v>
      </c>
      <c r="E755" s="20">
        <v>668</v>
      </c>
      <c r="F755" s="20">
        <v>0</v>
      </c>
      <c r="G755" s="21">
        <v>0</v>
      </c>
      <c r="H755" s="100"/>
      <c r="I755" s="100"/>
      <c r="J755" s="100"/>
      <c r="K755" s="100"/>
      <c r="L755" s="100"/>
      <c r="M755" s="100"/>
      <c r="N755" s="100"/>
      <c r="O755" s="100"/>
      <c r="P755" s="100"/>
      <c r="Q755" s="100"/>
    </row>
    <row r="756" spans="1:17" ht="14.25" customHeight="1" outlineLevel="1" collapsed="1" x14ac:dyDescent="0.2">
      <c r="A756" s="22" t="s">
        <v>462</v>
      </c>
      <c r="B756" s="22">
        <v>1</v>
      </c>
      <c r="C756" s="22">
        <v>2</v>
      </c>
      <c r="D756" s="23">
        <v>668</v>
      </c>
      <c r="E756" s="23">
        <v>668</v>
      </c>
      <c r="F756" s="23">
        <v>1000000</v>
      </c>
      <c r="G756" s="24">
        <v>6</v>
      </c>
      <c r="H756" s="100"/>
      <c r="I756" s="100"/>
      <c r="J756" s="100"/>
      <c r="K756" s="100"/>
      <c r="L756" s="100"/>
      <c r="M756" s="100"/>
      <c r="N756" s="100"/>
      <c r="O756" s="100"/>
      <c r="P756" s="100"/>
      <c r="Q756" s="100"/>
    </row>
    <row r="757" spans="1:17" ht="14.25" customHeight="1" outlineLevel="1" x14ac:dyDescent="0.2">
      <c r="A757" s="22" t="s">
        <v>462</v>
      </c>
      <c r="B757" s="22">
        <v>2</v>
      </c>
      <c r="C757" s="22">
        <v>2</v>
      </c>
      <c r="D757" s="23">
        <v>674</v>
      </c>
      <c r="E757" s="23">
        <v>674</v>
      </c>
      <c r="F757" s="23">
        <v>2000000</v>
      </c>
      <c r="G757" s="24">
        <v>12</v>
      </c>
      <c r="H757" s="100"/>
      <c r="I757" s="100"/>
      <c r="J757" s="100"/>
      <c r="K757" s="100"/>
      <c r="L757" s="100"/>
      <c r="M757" s="100"/>
      <c r="N757" s="100"/>
      <c r="O757" s="100"/>
      <c r="P757" s="100"/>
      <c r="Q757" s="100"/>
    </row>
    <row r="758" spans="1:17" ht="14.25" customHeight="1" outlineLevel="1" x14ac:dyDescent="0.2">
      <c r="A758" s="22" t="s">
        <v>462</v>
      </c>
      <c r="B758" s="22">
        <v>3</v>
      </c>
      <c r="C758" s="22">
        <v>2</v>
      </c>
      <c r="D758" s="23">
        <v>680</v>
      </c>
      <c r="E758" s="23">
        <v>680</v>
      </c>
      <c r="F758" s="23">
        <v>4000000</v>
      </c>
      <c r="G758" s="24">
        <v>18</v>
      </c>
      <c r="H758" s="100"/>
      <c r="I758" s="100"/>
      <c r="J758" s="100"/>
      <c r="K758" s="100"/>
      <c r="L758" s="100"/>
      <c r="M758" s="100"/>
      <c r="N758" s="100"/>
      <c r="O758" s="100"/>
      <c r="P758" s="100"/>
      <c r="Q758" s="100"/>
    </row>
    <row r="759" spans="1:17" ht="14.25" customHeight="1" outlineLevel="1" x14ac:dyDescent="0.2">
      <c r="A759" s="22" t="s">
        <v>462</v>
      </c>
      <c r="B759" s="22">
        <v>4</v>
      </c>
      <c r="C759" s="22">
        <v>2</v>
      </c>
      <c r="D759" s="23">
        <v>686</v>
      </c>
      <c r="E759" s="23">
        <v>686</v>
      </c>
      <c r="F759" s="23">
        <v>16000000</v>
      </c>
      <c r="G759" s="24">
        <v>24</v>
      </c>
      <c r="H759" s="100"/>
      <c r="I759" s="100"/>
      <c r="J759" s="100"/>
      <c r="K759" s="100"/>
      <c r="L759" s="100"/>
      <c r="M759" s="100"/>
      <c r="N759" s="100"/>
      <c r="O759" s="100"/>
      <c r="P759" s="100"/>
      <c r="Q759" s="100"/>
    </row>
    <row r="760" spans="1:17" ht="14.25" customHeight="1" outlineLevel="1" x14ac:dyDescent="0.2">
      <c r="A760" s="22" t="s">
        <v>462</v>
      </c>
      <c r="B760" s="22">
        <v>5</v>
      </c>
      <c r="C760" s="22">
        <v>2</v>
      </c>
      <c r="D760" s="23">
        <v>699</v>
      </c>
      <c r="E760" s="23">
        <v>699</v>
      </c>
      <c r="F760" s="23">
        <v>16000000</v>
      </c>
      <c r="G760" s="24">
        <v>24</v>
      </c>
      <c r="H760" s="100"/>
      <c r="I760" s="100"/>
      <c r="J760" s="100"/>
      <c r="K760" s="100"/>
      <c r="L760" s="100"/>
      <c r="M760" s="100"/>
      <c r="N760" s="100"/>
      <c r="O760" s="100"/>
      <c r="P760" s="100"/>
      <c r="Q760" s="100"/>
    </row>
    <row r="761" spans="1:17" ht="14.25" customHeight="1" outlineLevel="1" x14ac:dyDescent="0.2">
      <c r="A761" s="22" t="s">
        <v>462</v>
      </c>
      <c r="B761" s="22">
        <v>6</v>
      </c>
      <c r="C761" s="22">
        <v>2</v>
      </c>
      <c r="D761" s="23">
        <v>711</v>
      </c>
      <c r="E761" s="23">
        <v>711</v>
      </c>
      <c r="F761" s="23">
        <v>16000000</v>
      </c>
      <c r="G761" s="24">
        <v>24</v>
      </c>
      <c r="H761" s="100"/>
      <c r="I761" s="100"/>
      <c r="J761" s="100"/>
      <c r="K761" s="100"/>
      <c r="L761" s="100"/>
      <c r="M761" s="100"/>
      <c r="N761" s="100"/>
      <c r="O761" s="100"/>
      <c r="P761" s="100"/>
      <c r="Q761" s="100"/>
    </row>
    <row r="762" spans="1:17" ht="14.25" customHeight="1" outlineLevel="1" x14ac:dyDescent="0.2">
      <c r="A762" s="22" t="s">
        <v>462</v>
      </c>
      <c r="B762" s="22">
        <v>7</v>
      </c>
      <c r="C762" s="22">
        <v>2</v>
      </c>
      <c r="D762" s="23">
        <v>724</v>
      </c>
      <c r="E762" s="23">
        <v>724</v>
      </c>
      <c r="F762" s="23">
        <v>16000000</v>
      </c>
      <c r="G762" s="24">
        <v>24</v>
      </c>
      <c r="H762" s="100"/>
      <c r="I762" s="100"/>
      <c r="J762" s="100"/>
      <c r="K762" s="100"/>
      <c r="L762" s="100"/>
      <c r="M762" s="100"/>
      <c r="N762" s="100"/>
      <c r="O762" s="100"/>
      <c r="P762" s="100"/>
      <c r="Q762" s="100"/>
    </row>
    <row r="763" spans="1:17" ht="14.25" customHeight="1" outlineLevel="1" x14ac:dyDescent="0.2">
      <c r="A763" s="22" t="s">
        <v>462</v>
      </c>
      <c r="B763" s="22">
        <v>8</v>
      </c>
      <c r="C763" s="22">
        <v>2</v>
      </c>
      <c r="D763" s="23">
        <v>736</v>
      </c>
      <c r="E763" s="23">
        <v>736</v>
      </c>
      <c r="F763" s="23">
        <v>16000000</v>
      </c>
      <c r="G763" s="24">
        <v>24</v>
      </c>
      <c r="H763" s="100"/>
      <c r="I763" s="100"/>
      <c r="J763" s="100"/>
      <c r="K763" s="100"/>
      <c r="L763" s="100"/>
      <c r="M763" s="100"/>
      <c r="N763" s="100"/>
      <c r="O763" s="100"/>
      <c r="P763" s="100"/>
      <c r="Q763" s="100"/>
    </row>
    <row r="764" spans="1:17" ht="14.25" customHeight="1" outlineLevel="1" x14ac:dyDescent="0.2">
      <c r="A764" s="22" t="s">
        <v>462</v>
      </c>
      <c r="B764" s="22">
        <v>9</v>
      </c>
      <c r="C764" s="22">
        <v>2</v>
      </c>
      <c r="D764" s="23">
        <v>749</v>
      </c>
      <c r="E764" s="23">
        <v>749</v>
      </c>
      <c r="F764" s="23">
        <v>16000000</v>
      </c>
      <c r="G764" s="24">
        <v>24</v>
      </c>
      <c r="H764" s="100"/>
      <c r="I764" s="100"/>
      <c r="J764" s="100"/>
      <c r="K764" s="100"/>
      <c r="L764" s="100"/>
      <c r="M764" s="100"/>
      <c r="N764" s="100"/>
      <c r="O764" s="100"/>
      <c r="P764" s="100"/>
      <c r="Q764" s="100"/>
    </row>
    <row r="765" spans="1:17" ht="14.25" customHeight="1" outlineLevel="1" x14ac:dyDescent="0.2">
      <c r="A765" s="22" t="s">
        <v>462</v>
      </c>
      <c r="B765" s="22">
        <v>10</v>
      </c>
      <c r="C765" s="22">
        <v>2</v>
      </c>
      <c r="D765" s="23">
        <v>761</v>
      </c>
      <c r="E765" s="23">
        <v>761</v>
      </c>
      <c r="F765" s="23">
        <v>16000000</v>
      </c>
      <c r="G765" s="24">
        <v>24</v>
      </c>
      <c r="H765" s="100"/>
      <c r="I765" s="100"/>
      <c r="J765" s="100"/>
      <c r="K765" s="100"/>
      <c r="L765" s="100"/>
      <c r="M765" s="100"/>
      <c r="N765" s="100"/>
      <c r="O765" s="100"/>
      <c r="P765" s="100"/>
      <c r="Q765" s="100"/>
    </row>
    <row r="766" spans="1:17" ht="14.25" customHeight="1" outlineLevel="1" x14ac:dyDescent="0.2">
      <c r="A766" s="22" t="s">
        <v>462</v>
      </c>
      <c r="B766" s="22">
        <v>11</v>
      </c>
      <c r="C766" s="22">
        <v>2</v>
      </c>
      <c r="D766" s="23">
        <v>780</v>
      </c>
      <c r="E766" s="23">
        <v>780</v>
      </c>
      <c r="F766" s="23">
        <v>16000000</v>
      </c>
      <c r="G766" s="24">
        <v>24</v>
      </c>
      <c r="H766" s="100"/>
      <c r="I766" s="100"/>
      <c r="J766" s="100"/>
      <c r="K766" s="100"/>
      <c r="L766" s="100"/>
      <c r="M766" s="100"/>
      <c r="N766" s="100"/>
      <c r="O766" s="100"/>
      <c r="P766" s="100"/>
      <c r="Q766" s="100"/>
    </row>
    <row r="767" spans="1:17" ht="14.25" customHeight="1" outlineLevel="1" x14ac:dyDescent="0.2">
      <c r="A767" s="22" t="s">
        <v>462</v>
      </c>
      <c r="B767" s="22">
        <v>12</v>
      </c>
      <c r="C767" s="22">
        <v>2</v>
      </c>
      <c r="D767" s="23">
        <v>800</v>
      </c>
      <c r="E767" s="23">
        <v>800</v>
      </c>
      <c r="F767" s="23">
        <v>0</v>
      </c>
      <c r="G767" s="24">
        <v>0</v>
      </c>
      <c r="H767" s="100"/>
      <c r="I767" s="100"/>
      <c r="J767" s="100"/>
      <c r="K767" s="100"/>
      <c r="L767" s="100"/>
      <c r="M767" s="100"/>
      <c r="N767" s="100"/>
      <c r="O767" s="100"/>
      <c r="P767" s="100"/>
      <c r="Q767" s="100"/>
    </row>
    <row r="768" spans="1:17" ht="14.25" customHeight="1" outlineLevel="1" x14ac:dyDescent="0.2">
      <c r="A768" s="25" t="s">
        <v>462</v>
      </c>
      <c r="B768" s="25">
        <v>1</v>
      </c>
      <c r="C768" s="25">
        <v>3</v>
      </c>
      <c r="D768" s="26">
        <v>840</v>
      </c>
      <c r="E768" s="26">
        <v>840</v>
      </c>
      <c r="F768" s="26">
        <v>0</v>
      </c>
      <c r="G768" s="27">
        <v>0</v>
      </c>
      <c r="H768" s="100"/>
      <c r="I768" s="100"/>
      <c r="J768" s="100"/>
      <c r="K768" s="100"/>
      <c r="L768" s="100"/>
      <c r="M768" s="100"/>
      <c r="N768" s="100"/>
      <c r="O768" s="100"/>
      <c r="P768" s="100"/>
      <c r="Q768" s="100"/>
    </row>
    <row r="769" spans="1:17" ht="14.25" customHeight="1" x14ac:dyDescent="0.2">
      <c r="A769" s="19" t="s">
        <v>480</v>
      </c>
      <c r="B769" s="19">
        <v>1</v>
      </c>
      <c r="C769" s="19">
        <v>1</v>
      </c>
      <c r="D769" s="20">
        <v>728</v>
      </c>
      <c r="E769" s="20">
        <v>182</v>
      </c>
      <c r="F769" s="20">
        <v>100000</v>
      </c>
      <c r="G769" s="21">
        <v>2</v>
      </c>
      <c r="H769" s="100"/>
      <c r="I769" s="100"/>
      <c r="J769" s="100"/>
      <c r="K769" s="100"/>
      <c r="L769" s="100"/>
      <c r="M769" s="100"/>
      <c r="N769" s="100"/>
      <c r="O769" s="100"/>
      <c r="P769" s="100"/>
      <c r="Q769" s="100"/>
    </row>
    <row r="770" spans="1:17" ht="14.25" customHeight="1" outlineLevel="1" x14ac:dyDescent="0.2">
      <c r="A770" s="19" t="s">
        <v>480</v>
      </c>
      <c r="B770" s="19">
        <v>2</v>
      </c>
      <c r="C770" s="19">
        <v>1</v>
      </c>
      <c r="D770" s="20">
        <v>796</v>
      </c>
      <c r="E770" s="20">
        <v>199</v>
      </c>
      <c r="F770" s="20">
        <v>200000</v>
      </c>
      <c r="G770" s="21">
        <v>5</v>
      </c>
      <c r="H770" s="100"/>
      <c r="I770" s="100"/>
      <c r="J770" s="100"/>
      <c r="K770" s="100"/>
      <c r="L770" s="100"/>
      <c r="M770" s="100"/>
      <c r="N770" s="100"/>
      <c r="O770" s="100"/>
      <c r="P770" s="100"/>
      <c r="Q770" s="100"/>
    </row>
    <row r="771" spans="1:17" ht="14.25" customHeight="1" outlineLevel="1" x14ac:dyDescent="0.2">
      <c r="A771" s="19" t="s">
        <v>480</v>
      </c>
      <c r="B771" s="19">
        <v>3</v>
      </c>
      <c r="C771" s="19">
        <v>1</v>
      </c>
      <c r="D771" s="20">
        <v>876</v>
      </c>
      <c r="E771" s="20">
        <v>219</v>
      </c>
      <c r="F771" s="20">
        <v>400000</v>
      </c>
      <c r="G771" s="21">
        <v>14</v>
      </c>
      <c r="H771" s="100"/>
      <c r="I771" s="100"/>
      <c r="J771" s="100"/>
      <c r="K771" s="100"/>
      <c r="L771" s="100"/>
      <c r="M771" s="100"/>
      <c r="N771" s="100"/>
      <c r="O771" s="100"/>
      <c r="P771" s="100"/>
      <c r="Q771" s="100"/>
    </row>
    <row r="772" spans="1:17" ht="14.25" customHeight="1" outlineLevel="1" x14ac:dyDescent="0.2">
      <c r="A772" s="19" t="s">
        <v>480</v>
      </c>
      <c r="B772" s="19">
        <v>4</v>
      </c>
      <c r="C772" s="19">
        <v>1</v>
      </c>
      <c r="D772" s="20">
        <v>964</v>
      </c>
      <c r="E772" s="20">
        <v>241</v>
      </c>
      <c r="F772" s="20">
        <v>2000000</v>
      </c>
      <c r="G772" s="21">
        <v>24</v>
      </c>
      <c r="H772" s="100"/>
      <c r="I772" s="100"/>
      <c r="J772" s="100"/>
      <c r="K772" s="100"/>
      <c r="L772" s="100"/>
      <c r="M772" s="100"/>
      <c r="N772" s="100"/>
      <c r="O772" s="100"/>
      <c r="P772" s="100"/>
      <c r="Q772" s="100"/>
    </row>
    <row r="773" spans="1:17" ht="14.25" customHeight="1" outlineLevel="1" x14ac:dyDescent="0.2">
      <c r="A773" s="19" t="s">
        <v>480</v>
      </c>
      <c r="B773" s="19">
        <v>5</v>
      </c>
      <c r="C773" s="19">
        <v>1</v>
      </c>
      <c r="D773" s="20">
        <v>1060</v>
      </c>
      <c r="E773" s="20">
        <v>265</v>
      </c>
      <c r="F773" s="20">
        <v>4000000</v>
      </c>
      <c r="G773" s="21">
        <v>40</v>
      </c>
      <c r="H773" s="100"/>
      <c r="I773" s="100"/>
      <c r="J773" s="100"/>
      <c r="K773" s="100"/>
      <c r="L773" s="100"/>
      <c r="M773" s="100"/>
      <c r="N773" s="100"/>
      <c r="O773" s="100"/>
      <c r="P773" s="100"/>
      <c r="Q773" s="100"/>
    </row>
    <row r="774" spans="1:17" ht="14.25" customHeight="1" outlineLevel="1" x14ac:dyDescent="0.2">
      <c r="A774" s="19" t="s">
        <v>480</v>
      </c>
      <c r="B774" s="19">
        <v>6</v>
      </c>
      <c r="C774" s="19">
        <v>1</v>
      </c>
      <c r="D774" s="20">
        <v>1168</v>
      </c>
      <c r="E774" s="20">
        <v>292</v>
      </c>
      <c r="F774" s="20">
        <v>6000000</v>
      </c>
      <c r="G774" s="21">
        <v>68</v>
      </c>
      <c r="H774" s="100"/>
      <c r="I774" s="100"/>
      <c r="J774" s="100"/>
      <c r="K774" s="100"/>
      <c r="L774" s="100"/>
      <c r="M774" s="100"/>
      <c r="N774" s="100"/>
      <c r="O774" s="100"/>
      <c r="P774" s="100"/>
      <c r="Q774" s="100"/>
    </row>
    <row r="775" spans="1:17" ht="14.25" customHeight="1" outlineLevel="1" x14ac:dyDescent="0.2">
      <c r="A775" s="19" t="s">
        <v>480</v>
      </c>
      <c r="B775" s="19">
        <v>7</v>
      </c>
      <c r="C775" s="19">
        <v>1</v>
      </c>
      <c r="D775" s="20">
        <v>1280</v>
      </c>
      <c r="E775" s="20">
        <v>320</v>
      </c>
      <c r="F775" s="20">
        <v>11000000</v>
      </c>
      <c r="G775" s="21">
        <v>86</v>
      </c>
      <c r="H775" s="100"/>
      <c r="I775" s="100"/>
      <c r="J775" s="100"/>
      <c r="K775" s="100"/>
      <c r="L775" s="100"/>
      <c r="M775" s="100"/>
      <c r="N775" s="100"/>
      <c r="O775" s="100"/>
      <c r="P775" s="100"/>
      <c r="Q775" s="100"/>
    </row>
    <row r="776" spans="1:17" ht="14.25" customHeight="1" outlineLevel="1" x14ac:dyDescent="0.2">
      <c r="A776" s="19" t="s">
        <v>480</v>
      </c>
      <c r="B776" s="19">
        <v>8</v>
      </c>
      <c r="C776" s="19">
        <v>1</v>
      </c>
      <c r="D776" s="20">
        <v>1408</v>
      </c>
      <c r="E776" s="20">
        <v>352</v>
      </c>
      <c r="F776" s="20">
        <v>17000000</v>
      </c>
      <c r="G776" s="21">
        <v>108</v>
      </c>
      <c r="H776" s="100"/>
      <c r="I776" s="100"/>
      <c r="J776" s="100"/>
      <c r="K776" s="100"/>
      <c r="L776" s="100"/>
      <c r="M776" s="100"/>
      <c r="N776" s="100"/>
      <c r="O776" s="100"/>
      <c r="P776" s="100"/>
      <c r="Q776" s="100"/>
    </row>
    <row r="777" spans="1:17" ht="14.25" customHeight="1" outlineLevel="1" x14ac:dyDescent="0.2">
      <c r="A777" s="19" t="s">
        <v>480</v>
      </c>
      <c r="B777" s="19">
        <v>9</v>
      </c>
      <c r="C777" s="19">
        <v>1</v>
      </c>
      <c r="D777" s="20">
        <v>1548</v>
      </c>
      <c r="E777" s="20">
        <v>387</v>
      </c>
      <c r="F777" s="20">
        <v>32000000</v>
      </c>
      <c r="G777" s="21">
        <v>120</v>
      </c>
      <c r="H777" s="100"/>
      <c r="I777" s="100"/>
      <c r="J777" s="100"/>
      <c r="K777" s="100"/>
      <c r="L777" s="100"/>
      <c r="M777" s="100"/>
      <c r="N777" s="100"/>
      <c r="O777" s="100"/>
      <c r="P777" s="100"/>
      <c r="Q777" s="100"/>
    </row>
    <row r="778" spans="1:17" ht="14.25" customHeight="1" outlineLevel="1" x14ac:dyDescent="0.2">
      <c r="A778" s="19" t="s">
        <v>480</v>
      </c>
      <c r="B778" s="19">
        <v>10</v>
      </c>
      <c r="C778" s="19">
        <v>1</v>
      </c>
      <c r="D778" s="20">
        <v>1704</v>
      </c>
      <c r="E778" s="20">
        <v>426</v>
      </c>
      <c r="F778" s="20">
        <v>43000000</v>
      </c>
      <c r="G778" s="21">
        <v>128</v>
      </c>
      <c r="H778" s="100"/>
      <c r="I778" s="100"/>
      <c r="J778" s="100"/>
      <c r="K778" s="100"/>
      <c r="L778" s="100"/>
      <c r="M778" s="100"/>
      <c r="N778" s="100"/>
      <c r="O778" s="100"/>
      <c r="P778" s="100"/>
      <c r="Q778" s="100"/>
    </row>
    <row r="779" spans="1:17" ht="14.25" customHeight="1" outlineLevel="1" x14ac:dyDescent="0.2">
      <c r="A779" s="19" t="s">
        <v>480</v>
      </c>
      <c r="B779" s="19">
        <v>11</v>
      </c>
      <c r="C779" s="19">
        <v>1</v>
      </c>
      <c r="D779" s="20">
        <v>1876</v>
      </c>
      <c r="E779" s="20">
        <v>469</v>
      </c>
      <c r="F779" s="20">
        <v>55000000</v>
      </c>
      <c r="G779" s="21">
        <v>136</v>
      </c>
      <c r="H779" s="100"/>
      <c r="I779" s="100"/>
      <c r="J779" s="100"/>
      <c r="K779" s="100"/>
      <c r="L779" s="100"/>
      <c r="M779" s="100"/>
      <c r="N779" s="100"/>
      <c r="O779" s="100"/>
      <c r="P779" s="100"/>
      <c r="Q779" s="100"/>
    </row>
    <row r="780" spans="1:17" ht="14.25" customHeight="1" outlineLevel="1" x14ac:dyDescent="0.2">
      <c r="A780" s="19" t="s">
        <v>480</v>
      </c>
      <c r="B780" s="19">
        <v>12</v>
      </c>
      <c r="C780" s="19">
        <v>1</v>
      </c>
      <c r="D780" s="20">
        <v>2064</v>
      </c>
      <c r="E780" s="20">
        <v>516</v>
      </c>
      <c r="F780" s="20">
        <v>0</v>
      </c>
      <c r="G780" s="21">
        <v>0</v>
      </c>
      <c r="H780" s="100"/>
      <c r="I780" s="100"/>
      <c r="J780" s="100"/>
      <c r="K780" s="100"/>
      <c r="L780" s="100"/>
      <c r="M780" s="100"/>
      <c r="N780" s="100"/>
      <c r="O780" s="100"/>
      <c r="P780" s="100"/>
      <c r="Q780" s="100"/>
    </row>
    <row r="781" spans="1:17" ht="14.25" customHeight="1" outlineLevel="1" collapsed="1" x14ac:dyDescent="0.2">
      <c r="A781" s="22" t="s">
        <v>480</v>
      </c>
      <c r="B781" s="22">
        <v>1</v>
      </c>
      <c r="C781" s="22">
        <v>2</v>
      </c>
      <c r="D781" s="23">
        <v>2064</v>
      </c>
      <c r="E781" s="23">
        <v>516</v>
      </c>
      <c r="F781" s="23">
        <v>2000000</v>
      </c>
      <c r="G781" s="24">
        <v>12</v>
      </c>
      <c r="H781" s="100"/>
      <c r="I781" s="100"/>
      <c r="J781" s="100"/>
      <c r="K781" s="100"/>
      <c r="L781" s="100"/>
      <c r="M781" s="100"/>
      <c r="N781" s="100"/>
      <c r="O781" s="100"/>
      <c r="P781" s="100"/>
      <c r="Q781" s="100"/>
    </row>
    <row r="782" spans="1:17" ht="14.25" customHeight="1" outlineLevel="1" x14ac:dyDescent="0.2">
      <c r="A782" s="22" t="s">
        <v>480</v>
      </c>
      <c r="B782" s="22">
        <v>2</v>
      </c>
      <c r="C782" s="22">
        <v>2</v>
      </c>
      <c r="D782" s="23">
        <v>2188</v>
      </c>
      <c r="E782" s="23">
        <v>547</v>
      </c>
      <c r="F782" s="23">
        <v>4000000</v>
      </c>
      <c r="G782" s="24">
        <v>24</v>
      </c>
      <c r="H782" s="100"/>
      <c r="I782" s="100"/>
      <c r="J782" s="100"/>
      <c r="K782" s="100"/>
      <c r="L782" s="100"/>
      <c r="M782" s="100"/>
      <c r="N782" s="100"/>
      <c r="O782" s="100"/>
      <c r="P782" s="100"/>
      <c r="Q782" s="100"/>
    </row>
    <row r="783" spans="1:17" ht="14.25" customHeight="1" outlineLevel="1" x14ac:dyDescent="0.2">
      <c r="A783" s="22" t="s">
        <v>480</v>
      </c>
      <c r="B783" s="22">
        <v>3</v>
      </c>
      <c r="C783" s="22">
        <v>2</v>
      </c>
      <c r="D783" s="23">
        <v>2220</v>
      </c>
      <c r="E783" s="23">
        <v>555</v>
      </c>
      <c r="F783" s="23">
        <v>8000000</v>
      </c>
      <c r="G783" s="24">
        <v>36</v>
      </c>
      <c r="H783" s="100"/>
      <c r="I783" s="100"/>
      <c r="J783" s="100"/>
      <c r="K783" s="100"/>
      <c r="L783" s="100"/>
      <c r="M783" s="100"/>
      <c r="N783" s="100"/>
      <c r="O783" s="100"/>
      <c r="P783" s="100"/>
      <c r="Q783" s="100"/>
    </row>
    <row r="784" spans="1:17" ht="14.25" customHeight="1" outlineLevel="1" x14ac:dyDescent="0.2">
      <c r="A784" s="22" t="s">
        <v>480</v>
      </c>
      <c r="B784" s="22">
        <v>4</v>
      </c>
      <c r="C784" s="22">
        <v>2</v>
      </c>
      <c r="D784" s="23">
        <v>2256</v>
      </c>
      <c r="E784" s="23">
        <v>564</v>
      </c>
      <c r="F784" s="23">
        <v>19500000</v>
      </c>
      <c r="G784" s="24">
        <v>36</v>
      </c>
      <c r="H784" s="100"/>
      <c r="I784" s="100"/>
      <c r="J784" s="100"/>
      <c r="K784" s="100"/>
      <c r="L784" s="100"/>
      <c r="M784" s="100"/>
      <c r="N784" s="100"/>
      <c r="O784" s="100"/>
      <c r="P784" s="100"/>
      <c r="Q784" s="100"/>
    </row>
    <row r="785" spans="1:17" ht="14.25" customHeight="1" outlineLevel="1" x14ac:dyDescent="0.2">
      <c r="A785" s="22" t="s">
        <v>480</v>
      </c>
      <c r="B785" s="22">
        <v>5</v>
      </c>
      <c r="C785" s="22">
        <v>2</v>
      </c>
      <c r="D785" s="23">
        <v>2292</v>
      </c>
      <c r="E785" s="23">
        <v>573</v>
      </c>
      <c r="F785" s="23">
        <v>19500000</v>
      </c>
      <c r="G785" s="24">
        <v>36</v>
      </c>
      <c r="H785" s="100"/>
      <c r="I785" s="100"/>
      <c r="J785" s="100"/>
      <c r="K785" s="100"/>
      <c r="L785" s="100"/>
      <c r="M785" s="100"/>
      <c r="N785" s="100"/>
      <c r="O785" s="100"/>
      <c r="P785" s="100"/>
      <c r="Q785" s="100"/>
    </row>
    <row r="786" spans="1:17" ht="14.25" customHeight="1" outlineLevel="1" x14ac:dyDescent="0.2">
      <c r="A786" s="22" t="s">
        <v>480</v>
      </c>
      <c r="B786" s="22">
        <v>6</v>
      </c>
      <c r="C786" s="22">
        <v>2</v>
      </c>
      <c r="D786" s="23">
        <v>2324</v>
      </c>
      <c r="E786" s="23">
        <v>581</v>
      </c>
      <c r="F786" s="23">
        <v>19500000</v>
      </c>
      <c r="G786" s="24">
        <v>36</v>
      </c>
      <c r="H786" s="100"/>
      <c r="I786" s="100"/>
      <c r="J786" s="100"/>
      <c r="K786" s="100"/>
      <c r="L786" s="100"/>
      <c r="M786" s="100"/>
      <c r="N786" s="100"/>
      <c r="O786" s="100"/>
      <c r="P786" s="100"/>
      <c r="Q786" s="100"/>
    </row>
    <row r="787" spans="1:17" ht="14.25" customHeight="1" outlineLevel="1" x14ac:dyDescent="0.2">
      <c r="A787" s="22" t="s">
        <v>480</v>
      </c>
      <c r="B787" s="22">
        <v>7</v>
      </c>
      <c r="C787" s="22">
        <v>2</v>
      </c>
      <c r="D787" s="23">
        <v>2360</v>
      </c>
      <c r="E787" s="23">
        <v>590</v>
      </c>
      <c r="F787" s="23">
        <v>19500000</v>
      </c>
      <c r="G787" s="24">
        <v>36</v>
      </c>
      <c r="H787" s="100"/>
      <c r="I787" s="100"/>
      <c r="J787" s="100"/>
      <c r="K787" s="100"/>
      <c r="L787" s="100"/>
      <c r="M787" s="100"/>
      <c r="N787" s="100"/>
      <c r="O787" s="100"/>
      <c r="P787" s="100"/>
      <c r="Q787" s="100"/>
    </row>
    <row r="788" spans="1:17" ht="14.25" customHeight="1" outlineLevel="1" x14ac:dyDescent="0.2">
      <c r="A788" s="22" t="s">
        <v>480</v>
      </c>
      <c r="B788" s="22">
        <v>8</v>
      </c>
      <c r="C788" s="22">
        <v>2</v>
      </c>
      <c r="D788" s="23">
        <v>2396</v>
      </c>
      <c r="E788" s="23">
        <v>599</v>
      </c>
      <c r="F788" s="23">
        <v>19500000</v>
      </c>
      <c r="G788" s="24">
        <v>36</v>
      </c>
      <c r="H788" s="100"/>
      <c r="I788" s="100"/>
      <c r="J788" s="100"/>
      <c r="K788" s="100"/>
      <c r="L788" s="100"/>
      <c r="M788" s="100"/>
      <c r="N788" s="100"/>
      <c r="O788" s="100"/>
      <c r="P788" s="100"/>
      <c r="Q788" s="100"/>
    </row>
    <row r="789" spans="1:17" ht="14.25" customHeight="1" outlineLevel="1" x14ac:dyDescent="0.2">
      <c r="A789" s="22" t="s">
        <v>480</v>
      </c>
      <c r="B789" s="22">
        <v>9</v>
      </c>
      <c r="C789" s="22">
        <v>2</v>
      </c>
      <c r="D789" s="23">
        <v>2428</v>
      </c>
      <c r="E789" s="23">
        <v>607</v>
      </c>
      <c r="F789" s="23">
        <v>19500000</v>
      </c>
      <c r="G789" s="24">
        <v>36</v>
      </c>
      <c r="H789" s="100"/>
      <c r="I789" s="100"/>
      <c r="J789" s="100"/>
      <c r="K789" s="100"/>
      <c r="L789" s="100"/>
      <c r="M789" s="100"/>
      <c r="N789" s="100"/>
      <c r="O789" s="100"/>
      <c r="P789" s="100"/>
      <c r="Q789" s="100"/>
    </row>
    <row r="790" spans="1:17" ht="14.25" customHeight="1" outlineLevel="1" x14ac:dyDescent="0.2">
      <c r="A790" s="22" t="s">
        <v>480</v>
      </c>
      <c r="B790" s="22">
        <v>10</v>
      </c>
      <c r="C790" s="22">
        <v>2</v>
      </c>
      <c r="D790" s="23">
        <v>2464</v>
      </c>
      <c r="E790" s="23">
        <v>616</v>
      </c>
      <c r="F790" s="23">
        <v>19500000</v>
      </c>
      <c r="G790" s="24">
        <v>36</v>
      </c>
      <c r="H790" s="100"/>
      <c r="I790" s="100"/>
      <c r="J790" s="100"/>
      <c r="K790" s="100"/>
      <c r="L790" s="100"/>
      <c r="M790" s="100"/>
      <c r="N790" s="100"/>
      <c r="O790" s="100"/>
      <c r="P790" s="100"/>
      <c r="Q790" s="100"/>
    </row>
    <row r="791" spans="1:17" ht="14.25" customHeight="1" outlineLevel="1" x14ac:dyDescent="0.2">
      <c r="A791" s="22" t="s">
        <v>480</v>
      </c>
      <c r="B791" s="22">
        <v>11</v>
      </c>
      <c r="C791" s="22">
        <v>2</v>
      </c>
      <c r="D791" s="23">
        <v>2504</v>
      </c>
      <c r="E791" s="23">
        <v>626</v>
      </c>
      <c r="F791" s="23">
        <v>19500000</v>
      </c>
      <c r="G791" s="24">
        <v>36</v>
      </c>
      <c r="H791" s="100"/>
      <c r="I791" s="100"/>
      <c r="J791" s="100"/>
      <c r="K791" s="100"/>
      <c r="L791" s="100"/>
      <c r="M791" s="100"/>
      <c r="N791" s="100"/>
      <c r="O791" s="100"/>
      <c r="P791" s="100"/>
      <c r="Q791" s="100"/>
    </row>
    <row r="792" spans="1:17" ht="14.25" customHeight="1" outlineLevel="1" x14ac:dyDescent="0.2">
      <c r="A792" s="22" t="s">
        <v>480</v>
      </c>
      <c r="B792" s="22">
        <v>12</v>
      </c>
      <c r="C792" s="22">
        <v>2</v>
      </c>
      <c r="D792" s="23">
        <v>2540</v>
      </c>
      <c r="E792" s="23">
        <v>635</v>
      </c>
      <c r="F792" s="23">
        <v>0</v>
      </c>
      <c r="G792" s="24">
        <v>0</v>
      </c>
      <c r="H792" s="100"/>
      <c r="I792" s="100"/>
      <c r="J792" s="100"/>
      <c r="K792" s="100"/>
      <c r="L792" s="100"/>
      <c r="M792" s="100"/>
      <c r="N792" s="100"/>
      <c r="O792" s="100"/>
      <c r="P792" s="100"/>
      <c r="Q792" s="100"/>
    </row>
    <row r="793" spans="1:17" ht="14.25" customHeight="1" outlineLevel="1" x14ac:dyDescent="0.2">
      <c r="A793" s="25" t="s">
        <v>480</v>
      </c>
      <c r="B793" s="25">
        <v>1</v>
      </c>
      <c r="C793" s="25">
        <v>3</v>
      </c>
      <c r="D793" s="26">
        <v>2667</v>
      </c>
      <c r="E793" s="26">
        <v>666.75</v>
      </c>
      <c r="F793" s="26">
        <v>0</v>
      </c>
      <c r="G793" s="27">
        <v>0</v>
      </c>
      <c r="H793" s="100"/>
      <c r="I793" s="100"/>
      <c r="J793" s="100"/>
      <c r="K793" s="100"/>
      <c r="L793" s="100"/>
      <c r="M793" s="100"/>
      <c r="N793" s="100"/>
      <c r="O793" s="100"/>
      <c r="P793" s="100"/>
      <c r="Q793" s="100"/>
    </row>
    <row r="794" spans="1:17" ht="14.25" customHeight="1" x14ac:dyDescent="0.2">
      <c r="A794" s="19" t="s">
        <v>442</v>
      </c>
      <c r="B794" s="19">
        <v>1</v>
      </c>
      <c r="C794" s="19">
        <v>1</v>
      </c>
      <c r="D794" s="20">
        <v>5410</v>
      </c>
      <c r="E794" s="20">
        <v>5410</v>
      </c>
      <c r="F794" s="20">
        <v>20000</v>
      </c>
      <c r="G794" s="21">
        <v>0.16666666666666671</v>
      </c>
      <c r="H794" s="100"/>
      <c r="I794" s="100"/>
      <c r="J794" s="100"/>
      <c r="K794" s="100"/>
      <c r="L794" s="100"/>
      <c r="M794" s="100"/>
      <c r="N794" s="100"/>
      <c r="O794" s="100"/>
      <c r="P794" s="100"/>
      <c r="Q794" s="100"/>
    </row>
    <row r="795" spans="1:17" ht="14.25" customHeight="1" outlineLevel="1" x14ac:dyDescent="0.2">
      <c r="A795" s="19" t="s">
        <v>442</v>
      </c>
      <c r="B795" s="19">
        <v>2</v>
      </c>
      <c r="C795" s="19">
        <v>1</v>
      </c>
      <c r="D795" s="20">
        <v>5950</v>
      </c>
      <c r="E795" s="20">
        <v>5950</v>
      </c>
      <c r="F795" s="20">
        <v>40000</v>
      </c>
      <c r="G795" s="21">
        <v>1</v>
      </c>
      <c r="H795" s="100"/>
      <c r="I795" s="100"/>
      <c r="J795" s="100"/>
      <c r="K795" s="100"/>
      <c r="L795" s="100"/>
      <c r="M795" s="100"/>
      <c r="N795" s="100"/>
      <c r="O795" s="100"/>
      <c r="P795" s="100"/>
      <c r="Q795" s="100"/>
    </row>
    <row r="796" spans="1:17" ht="14.25" customHeight="1" outlineLevel="1" x14ac:dyDescent="0.2">
      <c r="A796" s="19" t="s">
        <v>442</v>
      </c>
      <c r="B796" s="19">
        <v>3</v>
      </c>
      <c r="C796" s="19">
        <v>1</v>
      </c>
      <c r="D796" s="20">
        <v>6550</v>
      </c>
      <c r="E796" s="20">
        <v>6550</v>
      </c>
      <c r="F796" s="20">
        <v>80000</v>
      </c>
      <c r="G796" s="21">
        <v>2</v>
      </c>
      <c r="H796" s="100"/>
      <c r="I796" s="100"/>
      <c r="J796" s="100"/>
      <c r="K796" s="100"/>
      <c r="L796" s="100"/>
      <c r="M796" s="100"/>
      <c r="N796" s="100"/>
      <c r="O796" s="100"/>
      <c r="P796" s="100"/>
      <c r="Q796" s="100"/>
    </row>
    <row r="797" spans="1:17" ht="14.25" customHeight="1" outlineLevel="1" x14ac:dyDescent="0.2">
      <c r="A797" s="19" t="s">
        <v>442</v>
      </c>
      <c r="B797" s="19">
        <v>4</v>
      </c>
      <c r="C797" s="19">
        <v>1</v>
      </c>
      <c r="D797" s="20">
        <v>7210</v>
      </c>
      <c r="E797" s="20">
        <v>7210</v>
      </c>
      <c r="F797" s="20">
        <v>400000</v>
      </c>
      <c r="G797" s="21">
        <v>8</v>
      </c>
      <c r="H797" s="100"/>
      <c r="I797" s="100"/>
      <c r="J797" s="100"/>
      <c r="K797" s="100"/>
      <c r="L797" s="100"/>
      <c r="M797" s="100"/>
      <c r="N797" s="100"/>
      <c r="O797" s="100"/>
      <c r="P797" s="100"/>
      <c r="Q797" s="100"/>
    </row>
    <row r="798" spans="1:17" ht="14.25" customHeight="1" outlineLevel="1" x14ac:dyDescent="0.2">
      <c r="A798" s="19" t="s">
        <v>442</v>
      </c>
      <c r="B798" s="19">
        <v>5</v>
      </c>
      <c r="C798" s="19">
        <v>1</v>
      </c>
      <c r="D798" s="20">
        <v>7930</v>
      </c>
      <c r="E798" s="20">
        <v>7930</v>
      </c>
      <c r="F798" s="20">
        <v>800000</v>
      </c>
      <c r="G798" s="21">
        <v>12</v>
      </c>
      <c r="H798" s="100"/>
      <c r="I798" s="100"/>
      <c r="J798" s="100"/>
      <c r="K798" s="100"/>
      <c r="L798" s="100"/>
      <c r="M798" s="100"/>
      <c r="N798" s="100"/>
      <c r="O798" s="100"/>
      <c r="P798" s="100"/>
      <c r="Q798" s="100"/>
    </row>
    <row r="799" spans="1:17" ht="14.25" customHeight="1" outlineLevel="1" x14ac:dyDescent="0.2">
      <c r="A799" s="19" t="s">
        <v>442</v>
      </c>
      <c r="B799" s="19">
        <v>6</v>
      </c>
      <c r="C799" s="19">
        <v>1</v>
      </c>
      <c r="D799" s="20">
        <v>8720</v>
      </c>
      <c r="E799" s="20">
        <v>8720</v>
      </c>
      <c r="F799" s="20">
        <v>1600000</v>
      </c>
      <c r="G799" s="21">
        <v>24</v>
      </c>
      <c r="H799" s="100"/>
      <c r="I799" s="100"/>
      <c r="J799" s="100"/>
      <c r="K799" s="100"/>
      <c r="L799" s="100"/>
      <c r="M799" s="100"/>
      <c r="N799" s="100"/>
      <c r="O799" s="100"/>
      <c r="P799" s="100"/>
      <c r="Q799" s="100"/>
    </row>
    <row r="800" spans="1:17" ht="14.25" customHeight="1" outlineLevel="1" x14ac:dyDescent="0.2">
      <c r="A800" s="19" t="s">
        <v>442</v>
      </c>
      <c r="B800" s="19">
        <v>7</v>
      </c>
      <c r="C800" s="19">
        <v>1</v>
      </c>
      <c r="D800" s="20">
        <v>9590</v>
      </c>
      <c r="E800" s="20">
        <v>9590</v>
      </c>
      <c r="F800" s="20">
        <v>3000000</v>
      </c>
      <c r="G800" s="21">
        <v>32</v>
      </c>
      <c r="H800" s="100"/>
      <c r="I800" s="100"/>
      <c r="J800" s="100"/>
      <c r="K800" s="100"/>
      <c r="L800" s="100"/>
      <c r="M800" s="100"/>
      <c r="N800" s="100"/>
      <c r="O800" s="100"/>
      <c r="P800" s="100"/>
      <c r="Q800" s="100"/>
    </row>
    <row r="801" spans="1:17" ht="14.25" customHeight="1" outlineLevel="1" x14ac:dyDescent="0.2">
      <c r="A801" s="19" t="s">
        <v>442</v>
      </c>
      <c r="B801" s="19">
        <v>8</v>
      </c>
      <c r="C801" s="19">
        <v>1</v>
      </c>
      <c r="D801" s="20">
        <v>10550</v>
      </c>
      <c r="E801" s="20">
        <v>10550</v>
      </c>
      <c r="F801" s="20">
        <v>6000000</v>
      </c>
      <c r="G801" s="21">
        <v>40</v>
      </c>
      <c r="H801" s="100"/>
      <c r="I801" s="100"/>
      <c r="J801" s="100"/>
      <c r="K801" s="100"/>
      <c r="L801" s="100"/>
      <c r="M801" s="100"/>
      <c r="N801" s="100"/>
      <c r="O801" s="100"/>
      <c r="P801" s="100"/>
      <c r="Q801" s="100"/>
    </row>
    <row r="802" spans="1:17" ht="14.25" customHeight="1" outlineLevel="1" x14ac:dyDescent="0.2">
      <c r="A802" s="19" t="s">
        <v>442</v>
      </c>
      <c r="B802" s="19">
        <v>9</v>
      </c>
      <c r="C802" s="19">
        <v>1</v>
      </c>
      <c r="D802" s="20">
        <v>11610</v>
      </c>
      <c r="E802" s="20">
        <v>11610</v>
      </c>
      <c r="F802" s="20">
        <v>10000000</v>
      </c>
      <c r="G802" s="21">
        <v>44</v>
      </c>
      <c r="H802" s="100"/>
      <c r="I802" s="100"/>
      <c r="J802" s="100"/>
      <c r="K802" s="100"/>
      <c r="L802" s="100"/>
      <c r="M802" s="100"/>
      <c r="N802" s="100"/>
      <c r="O802" s="100"/>
      <c r="P802" s="100"/>
      <c r="Q802" s="100"/>
    </row>
    <row r="803" spans="1:17" ht="14.25" customHeight="1" outlineLevel="1" x14ac:dyDescent="0.2">
      <c r="A803" s="19" t="s">
        <v>442</v>
      </c>
      <c r="B803" s="19">
        <v>10</v>
      </c>
      <c r="C803" s="19">
        <v>1</v>
      </c>
      <c r="D803" s="20">
        <v>12770</v>
      </c>
      <c r="E803" s="20">
        <v>12770</v>
      </c>
      <c r="F803" s="20">
        <v>16000000</v>
      </c>
      <c r="G803" s="21">
        <v>52</v>
      </c>
      <c r="H803" s="100"/>
      <c r="I803" s="100"/>
      <c r="J803" s="100"/>
      <c r="K803" s="100"/>
      <c r="L803" s="100"/>
      <c r="M803" s="100"/>
      <c r="N803" s="100"/>
      <c r="O803" s="100"/>
      <c r="P803" s="100"/>
      <c r="Q803" s="100"/>
    </row>
    <row r="804" spans="1:17" ht="14.25" customHeight="1" outlineLevel="1" x14ac:dyDescent="0.2">
      <c r="A804" s="19" t="s">
        <v>442</v>
      </c>
      <c r="B804" s="19">
        <v>11</v>
      </c>
      <c r="C804" s="19">
        <v>1</v>
      </c>
      <c r="D804" s="20">
        <v>14050</v>
      </c>
      <c r="E804" s="20">
        <v>14050</v>
      </c>
      <c r="F804" s="20">
        <v>26000000</v>
      </c>
      <c r="G804" s="21">
        <v>60</v>
      </c>
      <c r="H804" s="100"/>
      <c r="I804" s="100"/>
      <c r="J804" s="100"/>
      <c r="K804" s="100"/>
      <c r="L804" s="100"/>
      <c r="M804" s="100"/>
      <c r="N804" s="100"/>
      <c r="O804" s="100"/>
      <c r="P804" s="100"/>
      <c r="Q804" s="100"/>
    </row>
    <row r="805" spans="1:17" ht="14.25" customHeight="1" outlineLevel="1" x14ac:dyDescent="0.2">
      <c r="A805" s="19" t="s">
        <v>442</v>
      </c>
      <c r="B805" s="19">
        <v>12</v>
      </c>
      <c r="C805" s="19">
        <v>1</v>
      </c>
      <c r="D805" s="20">
        <v>15450</v>
      </c>
      <c r="E805" s="20">
        <v>15450</v>
      </c>
      <c r="F805" s="20">
        <v>0</v>
      </c>
      <c r="G805" s="21">
        <v>0</v>
      </c>
      <c r="H805" s="100"/>
      <c r="I805" s="100"/>
      <c r="J805" s="100"/>
      <c r="K805" s="100"/>
      <c r="L805" s="100"/>
      <c r="M805" s="100"/>
      <c r="N805" s="100"/>
      <c r="O805" s="100"/>
      <c r="P805" s="100"/>
      <c r="Q805" s="100"/>
    </row>
    <row r="806" spans="1:17" ht="14.25" customHeight="1" outlineLevel="1" collapsed="1" x14ac:dyDescent="0.2">
      <c r="A806" s="22" t="s">
        <v>442</v>
      </c>
      <c r="B806" s="22">
        <v>1</v>
      </c>
      <c r="C806" s="22">
        <v>2</v>
      </c>
      <c r="D806" s="23">
        <v>15450</v>
      </c>
      <c r="E806" s="23">
        <v>15450</v>
      </c>
      <c r="F806" s="23">
        <v>500000</v>
      </c>
      <c r="G806" s="24">
        <v>2.5</v>
      </c>
      <c r="H806" s="100"/>
      <c r="I806" s="100"/>
      <c r="J806" s="100"/>
      <c r="K806" s="100"/>
      <c r="L806" s="100"/>
      <c r="M806" s="100"/>
      <c r="N806" s="100"/>
      <c r="O806" s="100"/>
      <c r="P806" s="100"/>
      <c r="Q806" s="100"/>
    </row>
    <row r="807" spans="1:17" ht="14.25" customHeight="1" outlineLevel="1" x14ac:dyDescent="0.2">
      <c r="A807" s="22" t="s">
        <v>442</v>
      </c>
      <c r="B807" s="22">
        <v>2</v>
      </c>
      <c r="C807" s="22">
        <v>2</v>
      </c>
      <c r="D807" s="23">
        <v>15705</v>
      </c>
      <c r="E807" s="23">
        <v>15705</v>
      </c>
      <c r="F807" s="23">
        <v>1000000</v>
      </c>
      <c r="G807" s="24">
        <v>5</v>
      </c>
      <c r="H807" s="100"/>
      <c r="I807" s="100"/>
      <c r="J807" s="100"/>
      <c r="K807" s="100"/>
      <c r="L807" s="100"/>
      <c r="M807" s="100"/>
      <c r="N807" s="100"/>
      <c r="O807" s="100"/>
      <c r="P807" s="100"/>
      <c r="Q807" s="100"/>
    </row>
    <row r="808" spans="1:17" ht="14.25" customHeight="1" outlineLevel="1" x14ac:dyDescent="0.2">
      <c r="A808" s="22" t="s">
        <v>442</v>
      </c>
      <c r="B808" s="22">
        <v>3</v>
      </c>
      <c r="C808" s="22">
        <v>2</v>
      </c>
      <c r="D808" s="23">
        <v>15960</v>
      </c>
      <c r="E808" s="23">
        <v>15960</v>
      </c>
      <c r="F808" s="23">
        <v>2000000</v>
      </c>
      <c r="G808" s="24">
        <v>10</v>
      </c>
      <c r="H808" s="100"/>
      <c r="I808" s="100"/>
      <c r="J808" s="100"/>
      <c r="K808" s="100"/>
      <c r="L808" s="100"/>
      <c r="M808" s="100"/>
      <c r="N808" s="100"/>
      <c r="O808" s="100"/>
      <c r="P808" s="100"/>
      <c r="Q808" s="100"/>
    </row>
    <row r="809" spans="1:17" ht="14.25" customHeight="1" outlineLevel="1" x14ac:dyDescent="0.2">
      <c r="A809" s="22" t="s">
        <v>442</v>
      </c>
      <c r="B809" s="22">
        <v>4</v>
      </c>
      <c r="C809" s="22">
        <v>2</v>
      </c>
      <c r="D809" s="23">
        <v>16215</v>
      </c>
      <c r="E809" s="23">
        <v>16215</v>
      </c>
      <c r="F809" s="23">
        <v>7500000</v>
      </c>
      <c r="G809" s="24">
        <v>15</v>
      </c>
      <c r="H809" s="100"/>
      <c r="I809" s="100"/>
      <c r="J809" s="100"/>
      <c r="K809" s="100"/>
      <c r="L809" s="100"/>
      <c r="M809" s="100"/>
      <c r="N809" s="100"/>
      <c r="O809" s="100"/>
      <c r="P809" s="100"/>
      <c r="Q809" s="100"/>
    </row>
    <row r="810" spans="1:17" ht="14.25" customHeight="1" outlineLevel="1" x14ac:dyDescent="0.2">
      <c r="A810" s="22" t="s">
        <v>442</v>
      </c>
      <c r="B810" s="22">
        <v>5</v>
      </c>
      <c r="C810" s="22">
        <v>2</v>
      </c>
      <c r="D810" s="23">
        <v>16470</v>
      </c>
      <c r="E810" s="23">
        <v>16470</v>
      </c>
      <c r="F810" s="23">
        <v>7500000</v>
      </c>
      <c r="G810" s="24">
        <v>15</v>
      </c>
      <c r="H810" s="100"/>
      <c r="I810" s="100"/>
      <c r="J810" s="100"/>
      <c r="K810" s="100"/>
      <c r="L810" s="100"/>
      <c r="M810" s="100"/>
      <c r="N810" s="100"/>
      <c r="O810" s="100"/>
      <c r="P810" s="100"/>
      <c r="Q810" s="100"/>
    </row>
    <row r="811" spans="1:17" ht="14.25" customHeight="1" outlineLevel="1" x14ac:dyDescent="0.2">
      <c r="A811" s="22" t="s">
        <v>442</v>
      </c>
      <c r="B811" s="22">
        <v>6</v>
      </c>
      <c r="C811" s="22">
        <v>2</v>
      </c>
      <c r="D811" s="23">
        <v>16725</v>
      </c>
      <c r="E811" s="23">
        <v>16725</v>
      </c>
      <c r="F811" s="23">
        <v>7500000</v>
      </c>
      <c r="G811" s="24">
        <v>15</v>
      </c>
      <c r="H811" s="100"/>
      <c r="I811" s="100"/>
      <c r="J811" s="100"/>
      <c r="K811" s="100"/>
      <c r="L811" s="100"/>
      <c r="M811" s="100"/>
      <c r="N811" s="100"/>
      <c r="O811" s="100"/>
      <c r="P811" s="100"/>
      <c r="Q811" s="100"/>
    </row>
    <row r="812" spans="1:17" ht="14.25" customHeight="1" outlineLevel="1" x14ac:dyDescent="0.2">
      <c r="A812" s="22" t="s">
        <v>442</v>
      </c>
      <c r="B812" s="22">
        <v>7</v>
      </c>
      <c r="C812" s="22">
        <v>2</v>
      </c>
      <c r="D812" s="23">
        <v>16980</v>
      </c>
      <c r="E812" s="23">
        <v>16980</v>
      </c>
      <c r="F812" s="23">
        <v>7500000</v>
      </c>
      <c r="G812" s="24">
        <v>15</v>
      </c>
      <c r="H812" s="100"/>
      <c r="I812" s="100"/>
      <c r="J812" s="100"/>
      <c r="K812" s="100"/>
      <c r="L812" s="100"/>
      <c r="M812" s="100"/>
      <c r="N812" s="100"/>
      <c r="O812" s="100"/>
      <c r="P812" s="100"/>
      <c r="Q812" s="100"/>
    </row>
    <row r="813" spans="1:17" ht="14.25" customHeight="1" outlineLevel="1" x14ac:dyDescent="0.2">
      <c r="A813" s="22" t="s">
        <v>442</v>
      </c>
      <c r="B813" s="22">
        <v>8</v>
      </c>
      <c r="C813" s="22">
        <v>2</v>
      </c>
      <c r="D813" s="23">
        <v>17235</v>
      </c>
      <c r="E813" s="23">
        <v>17235</v>
      </c>
      <c r="F813" s="23">
        <v>7500000</v>
      </c>
      <c r="G813" s="24">
        <v>15</v>
      </c>
      <c r="H813" s="100"/>
      <c r="I813" s="100"/>
      <c r="J813" s="100"/>
      <c r="K813" s="100"/>
      <c r="L813" s="100"/>
      <c r="M813" s="100"/>
      <c r="N813" s="100"/>
      <c r="O813" s="100"/>
      <c r="P813" s="100"/>
      <c r="Q813" s="100"/>
    </row>
    <row r="814" spans="1:17" ht="14.25" customHeight="1" outlineLevel="1" x14ac:dyDescent="0.2">
      <c r="A814" s="22" t="s">
        <v>442</v>
      </c>
      <c r="B814" s="22">
        <v>9</v>
      </c>
      <c r="C814" s="22">
        <v>2</v>
      </c>
      <c r="D814" s="23">
        <v>17490</v>
      </c>
      <c r="E814" s="23">
        <v>17490</v>
      </c>
      <c r="F814" s="23">
        <v>7500000</v>
      </c>
      <c r="G814" s="24">
        <v>15</v>
      </c>
      <c r="H814" s="100"/>
      <c r="I814" s="100"/>
      <c r="J814" s="100"/>
      <c r="K814" s="100"/>
      <c r="L814" s="100"/>
      <c r="M814" s="100"/>
      <c r="N814" s="100"/>
      <c r="O814" s="100"/>
      <c r="P814" s="100"/>
      <c r="Q814" s="100"/>
    </row>
    <row r="815" spans="1:17" ht="14.25" customHeight="1" outlineLevel="1" x14ac:dyDescent="0.2">
      <c r="A815" s="22" t="s">
        <v>442</v>
      </c>
      <c r="B815" s="22">
        <v>10</v>
      </c>
      <c r="C815" s="22">
        <v>2</v>
      </c>
      <c r="D815" s="23">
        <v>17745</v>
      </c>
      <c r="E815" s="23">
        <v>17745</v>
      </c>
      <c r="F815" s="23">
        <v>7500000</v>
      </c>
      <c r="G815" s="24">
        <v>15</v>
      </c>
      <c r="H815" s="100"/>
      <c r="I815" s="100"/>
      <c r="J815" s="100"/>
      <c r="K815" s="100"/>
      <c r="L815" s="100"/>
      <c r="M815" s="100"/>
      <c r="N815" s="100"/>
      <c r="O815" s="100"/>
      <c r="P815" s="100"/>
      <c r="Q815" s="100"/>
    </row>
    <row r="816" spans="1:17" ht="14.25" customHeight="1" outlineLevel="1" x14ac:dyDescent="0.2">
      <c r="A816" s="22" t="s">
        <v>442</v>
      </c>
      <c r="B816" s="22">
        <v>11</v>
      </c>
      <c r="C816" s="22">
        <v>2</v>
      </c>
      <c r="D816" s="23">
        <v>18000</v>
      </c>
      <c r="E816" s="23">
        <v>18000</v>
      </c>
      <c r="F816" s="23">
        <v>7500000</v>
      </c>
      <c r="G816" s="24">
        <v>15</v>
      </c>
      <c r="H816" s="100"/>
      <c r="I816" s="100"/>
      <c r="J816" s="100"/>
      <c r="K816" s="100"/>
      <c r="L816" s="100"/>
      <c r="M816" s="100"/>
      <c r="N816" s="100"/>
      <c r="O816" s="100"/>
      <c r="P816" s="100"/>
      <c r="Q816" s="100"/>
    </row>
    <row r="817" spans="1:17" ht="14.25" customHeight="1" outlineLevel="1" x14ac:dyDescent="0.2">
      <c r="A817" s="22" t="s">
        <v>442</v>
      </c>
      <c r="B817" s="22">
        <v>12</v>
      </c>
      <c r="C817" s="22">
        <v>2</v>
      </c>
      <c r="D817" s="23">
        <v>18255</v>
      </c>
      <c r="E817" s="23">
        <v>18255</v>
      </c>
      <c r="F817" s="23">
        <v>0</v>
      </c>
      <c r="G817" s="24">
        <v>0</v>
      </c>
      <c r="H817" s="100"/>
      <c r="I817" s="100"/>
      <c r="J817" s="100"/>
      <c r="K817" s="100"/>
      <c r="L817" s="100"/>
      <c r="M817" s="100"/>
      <c r="N817" s="100"/>
      <c r="O817" s="100"/>
      <c r="P817" s="100"/>
      <c r="Q817" s="100"/>
    </row>
    <row r="818" spans="1:17" ht="14.25" customHeight="1" outlineLevel="1" x14ac:dyDescent="0.2">
      <c r="A818" s="25" t="s">
        <v>442</v>
      </c>
      <c r="B818" s="25">
        <v>1</v>
      </c>
      <c r="C818" s="25">
        <v>3</v>
      </c>
      <c r="D818" s="26">
        <v>19167.75</v>
      </c>
      <c r="E818" s="26">
        <v>19167.75</v>
      </c>
      <c r="F818" s="26">
        <v>0</v>
      </c>
      <c r="G818" s="27">
        <v>0</v>
      </c>
      <c r="H818" s="100"/>
      <c r="I818" s="100"/>
      <c r="J818" s="100"/>
      <c r="K818" s="100"/>
      <c r="L818" s="100"/>
      <c r="M818" s="100"/>
      <c r="N818" s="100"/>
      <c r="O818" s="100"/>
      <c r="P818" s="100"/>
      <c r="Q818" s="100"/>
    </row>
    <row r="819" spans="1:17" ht="14.25" customHeight="1" x14ac:dyDescent="0.2">
      <c r="A819" s="19" t="s">
        <v>420</v>
      </c>
      <c r="B819" s="19">
        <v>1</v>
      </c>
      <c r="C819" s="19">
        <v>1</v>
      </c>
      <c r="D819" s="20">
        <v>5070</v>
      </c>
      <c r="E819" s="20">
        <v>5070</v>
      </c>
      <c r="F819" s="20">
        <v>400000</v>
      </c>
      <c r="G819" s="21">
        <v>8</v>
      </c>
      <c r="H819" s="100"/>
      <c r="I819" s="100"/>
      <c r="J819" s="100"/>
      <c r="K819" s="100"/>
      <c r="L819" s="100"/>
      <c r="M819" s="100"/>
      <c r="N819" s="100"/>
      <c r="O819" s="100"/>
      <c r="P819" s="100"/>
      <c r="Q819" s="100"/>
    </row>
    <row r="820" spans="1:17" ht="14.25" customHeight="1" outlineLevel="1" x14ac:dyDescent="0.2">
      <c r="A820" s="19" t="s">
        <v>420</v>
      </c>
      <c r="B820" s="19">
        <v>2</v>
      </c>
      <c r="C820" s="19">
        <v>1</v>
      </c>
      <c r="D820" s="20">
        <v>5570</v>
      </c>
      <c r="E820" s="20">
        <v>5570</v>
      </c>
      <c r="F820" s="20">
        <v>800000</v>
      </c>
      <c r="G820" s="21">
        <v>12</v>
      </c>
      <c r="H820" s="100"/>
      <c r="I820" s="100"/>
      <c r="J820" s="100"/>
      <c r="K820" s="100"/>
      <c r="L820" s="100"/>
      <c r="M820" s="100"/>
      <c r="N820" s="100"/>
      <c r="O820" s="100"/>
      <c r="P820" s="100"/>
      <c r="Q820" s="100"/>
    </row>
    <row r="821" spans="1:17" ht="14.25" customHeight="1" outlineLevel="1" x14ac:dyDescent="0.2">
      <c r="A821" s="19" t="s">
        <v>420</v>
      </c>
      <c r="B821" s="19">
        <v>3</v>
      </c>
      <c r="C821" s="19">
        <v>1</v>
      </c>
      <c r="D821" s="20">
        <v>6120</v>
      </c>
      <c r="E821" s="20">
        <v>6120</v>
      </c>
      <c r="F821" s="20">
        <v>1500000</v>
      </c>
      <c r="G821" s="21">
        <v>16</v>
      </c>
      <c r="H821" s="100"/>
      <c r="I821" s="100"/>
      <c r="J821" s="100"/>
      <c r="K821" s="100"/>
      <c r="L821" s="100"/>
      <c r="M821" s="100"/>
      <c r="N821" s="100"/>
      <c r="O821" s="100"/>
      <c r="P821" s="100"/>
      <c r="Q821" s="100"/>
    </row>
    <row r="822" spans="1:17" ht="14.25" customHeight="1" outlineLevel="1" x14ac:dyDescent="0.2">
      <c r="A822" s="19" t="s">
        <v>420</v>
      </c>
      <c r="B822" s="19">
        <v>4</v>
      </c>
      <c r="C822" s="19">
        <v>1</v>
      </c>
      <c r="D822" s="20">
        <v>6720</v>
      </c>
      <c r="E822" s="20">
        <v>6720</v>
      </c>
      <c r="F822" s="20">
        <v>3000000</v>
      </c>
      <c r="G822" s="21">
        <v>20</v>
      </c>
      <c r="H822" s="100"/>
      <c r="I822" s="100"/>
      <c r="J822" s="100"/>
      <c r="K822" s="100"/>
      <c r="L822" s="100"/>
      <c r="M822" s="100"/>
      <c r="N822" s="100"/>
      <c r="O822" s="100"/>
      <c r="P822" s="100"/>
      <c r="Q822" s="100"/>
    </row>
    <row r="823" spans="1:17" ht="14.25" customHeight="1" outlineLevel="1" x14ac:dyDescent="0.2">
      <c r="A823" s="19" t="s">
        <v>420</v>
      </c>
      <c r="B823" s="19">
        <v>5</v>
      </c>
      <c r="C823" s="19">
        <v>1</v>
      </c>
      <c r="D823" s="20">
        <v>7390</v>
      </c>
      <c r="E823" s="20">
        <v>7390</v>
      </c>
      <c r="F823" s="20">
        <v>5000000</v>
      </c>
      <c r="G823" s="21">
        <v>24</v>
      </c>
      <c r="H823" s="100"/>
      <c r="I823" s="100"/>
      <c r="J823" s="100"/>
      <c r="K823" s="100"/>
      <c r="L823" s="100"/>
      <c r="M823" s="100"/>
      <c r="N823" s="100"/>
      <c r="O823" s="100"/>
      <c r="P823" s="100"/>
      <c r="Q823" s="100"/>
    </row>
    <row r="824" spans="1:17" ht="14.25" customHeight="1" outlineLevel="1" x14ac:dyDescent="0.2">
      <c r="A824" s="19" t="s">
        <v>420</v>
      </c>
      <c r="B824" s="19">
        <v>6</v>
      </c>
      <c r="C824" s="19">
        <v>1</v>
      </c>
      <c r="D824" s="20">
        <v>8120</v>
      </c>
      <c r="E824" s="20">
        <v>8120</v>
      </c>
      <c r="F824" s="20">
        <v>8000000</v>
      </c>
      <c r="G824" s="21">
        <v>26</v>
      </c>
      <c r="H824" s="100"/>
      <c r="I824" s="100"/>
      <c r="J824" s="100"/>
      <c r="K824" s="100"/>
      <c r="L824" s="100"/>
      <c r="M824" s="100"/>
      <c r="N824" s="100"/>
      <c r="O824" s="100"/>
      <c r="P824" s="100"/>
      <c r="Q824" s="100"/>
    </row>
    <row r="825" spans="1:17" ht="14.25" customHeight="1" outlineLevel="1" x14ac:dyDescent="0.2">
      <c r="A825" s="19" t="s">
        <v>420</v>
      </c>
      <c r="B825" s="19">
        <v>7</v>
      </c>
      <c r="C825" s="19">
        <v>1</v>
      </c>
      <c r="D825" s="20">
        <v>8920</v>
      </c>
      <c r="E825" s="20">
        <v>8920</v>
      </c>
      <c r="F825" s="20">
        <v>13000000</v>
      </c>
      <c r="G825" s="21">
        <v>28</v>
      </c>
      <c r="H825" s="100"/>
      <c r="I825" s="100"/>
      <c r="J825" s="100"/>
      <c r="K825" s="100"/>
      <c r="L825" s="100"/>
      <c r="M825" s="100"/>
      <c r="N825" s="100"/>
      <c r="O825" s="100"/>
      <c r="P825" s="100"/>
      <c r="Q825" s="100"/>
    </row>
    <row r="826" spans="1:17" ht="14.25" customHeight="1" outlineLevel="1" x14ac:dyDescent="0.2">
      <c r="A826" s="19" t="s">
        <v>420</v>
      </c>
      <c r="B826" s="19">
        <v>8</v>
      </c>
      <c r="C826" s="19">
        <v>1</v>
      </c>
      <c r="D826" s="20">
        <v>9800</v>
      </c>
      <c r="E826" s="20">
        <v>9800</v>
      </c>
      <c r="F826" s="20">
        <v>0</v>
      </c>
      <c r="G826" s="21">
        <v>0</v>
      </c>
      <c r="H826" s="100"/>
      <c r="I826" s="100"/>
      <c r="J826" s="100"/>
      <c r="K826" s="100"/>
      <c r="L826" s="100"/>
      <c r="M826" s="100"/>
      <c r="N826" s="100"/>
      <c r="O826" s="100"/>
      <c r="P826" s="100"/>
      <c r="Q826" s="100"/>
    </row>
    <row r="827" spans="1:17" ht="14.25" customHeight="1" outlineLevel="1" x14ac:dyDescent="0.2">
      <c r="A827" s="22" t="s">
        <v>420</v>
      </c>
      <c r="B827" s="22">
        <v>1</v>
      </c>
      <c r="C827" s="22">
        <v>2</v>
      </c>
      <c r="D827" s="23">
        <v>9800</v>
      </c>
      <c r="E827" s="23">
        <v>9800</v>
      </c>
      <c r="F827" s="23">
        <v>250000</v>
      </c>
      <c r="G827" s="24">
        <v>1.5</v>
      </c>
      <c r="H827" s="100"/>
      <c r="I827" s="100"/>
      <c r="J827" s="100"/>
      <c r="K827" s="100"/>
      <c r="L827" s="100"/>
      <c r="M827" s="100"/>
      <c r="N827" s="100"/>
      <c r="O827" s="100"/>
      <c r="P827" s="100"/>
      <c r="Q827" s="100"/>
    </row>
    <row r="828" spans="1:17" ht="14.25" customHeight="1" outlineLevel="1" x14ac:dyDescent="0.2">
      <c r="A828" s="22" t="s">
        <v>420</v>
      </c>
      <c r="B828" s="22">
        <v>2</v>
      </c>
      <c r="C828" s="22">
        <v>2</v>
      </c>
      <c r="D828" s="23">
        <v>9980</v>
      </c>
      <c r="E828" s="23">
        <v>9980</v>
      </c>
      <c r="F828" s="23">
        <v>500000</v>
      </c>
      <c r="G828" s="24">
        <v>2.5</v>
      </c>
      <c r="H828" s="100"/>
      <c r="I828" s="100"/>
      <c r="J828" s="100"/>
      <c r="K828" s="100"/>
      <c r="L828" s="100"/>
      <c r="M828" s="100"/>
      <c r="N828" s="100"/>
      <c r="O828" s="100"/>
      <c r="P828" s="100"/>
      <c r="Q828" s="100"/>
    </row>
    <row r="829" spans="1:17" ht="14.25" customHeight="1" outlineLevel="1" x14ac:dyDescent="0.2">
      <c r="A829" s="22" t="s">
        <v>420</v>
      </c>
      <c r="B829" s="22">
        <v>3</v>
      </c>
      <c r="C829" s="22">
        <v>2</v>
      </c>
      <c r="D829" s="23">
        <v>10160</v>
      </c>
      <c r="E829" s="23">
        <v>10160</v>
      </c>
      <c r="F829" s="23">
        <v>1000000</v>
      </c>
      <c r="G829" s="24">
        <v>4</v>
      </c>
      <c r="H829" s="100"/>
      <c r="I829" s="100"/>
      <c r="J829" s="100"/>
      <c r="K829" s="100"/>
      <c r="L829" s="100"/>
      <c r="M829" s="100"/>
      <c r="N829" s="100"/>
      <c r="O829" s="100"/>
      <c r="P829" s="100"/>
      <c r="Q829" s="100"/>
    </row>
    <row r="830" spans="1:17" ht="14.25" customHeight="1" outlineLevel="1" x14ac:dyDescent="0.2">
      <c r="A830" s="22" t="s">
        <v>420</v>
      </c>
      <c r="B830" s="22">
        <v>4</v>
      </c>
      <c r="C830" s="22">
        <v>2</v>
      </c>
      <c r="D830" s="23">
        <v>10340</v>
      </c>
      <c r="E830" s="23">
        <v>10340</v>
      </c>
      <c r="F830" s="23">
        <v>3750000</v>
      </c>
      <c r="G830" s="24">
        <v>7.5</v>
      </c>
      <c r="H830" s="100"/>
      <c r="I830" s="100"/>
      <c r="J830" s="100"/>
      <c r="K830" s="100"/>
      <c r="L830" s="100"/>
      <c r="M830" s="100"/>
      <c r="N830" s="100"/>
      <c r="O830" s="100"/>
      <c r="P830" s="100"/>
      <c r="Q830" s="100"/>
    </row>
    <row r="831" spans="1:17" ht="14.25" customHeight="1" outlineLevel="1" collapsed="1" x14ac:dyDescent="0.2">
      <c r="A831" s="22" t="s">
        <v>420</v>
      </c>
      <c r="B831" s="22">
        <v>5</v>
      </c>
      <c r="C831" s="22">
        <v>2</v>
      </c>
      <c r="D831" s="23">
        <v>10520</v>
      </c>
      <c r="E831" s="23">
        <v>10520</v>
      </c>
      <c r="F831" s="23">
        <v>3750000</v>
      </c>
      <c r="G831" s="24">
        <v>7.5</v>
      </c>
      <c r="H831" s="100"/>
      <c r="I831" s="100"/>
      <c r="J831" s="100"/>
      <c r="K831" s="100"/>
      <c r="L831" s="100"/>
      <c r="M831" s="100"/>
      <c r="N831" s="100"/>
      <c r="O831" s="100"/>
      <c r="P831" s="100"/>
      <c r="Q831" s="100"/>
    </row>
    <row r="832" spans="1:17" ht="14.25" customHeight="1" outlineLevel="1" x14ac:dyDescent="0.2">
      <c r="A832" s="22" t="s">
        <v>420</v>
      </c>
      <c r="B832" s="22">
        <v>6</v>
      </c>
      <c r="C832" s="22">
        <v>2</v>
      </c>
      <c r="D832" s="23">
        <v>10700</v>
      </c>
      <c r="E832" s="23">
        <v>10700</v>
      </c>
      <c r="F832" s="23">
        <v>3750000</v>
      </c>
      <c r="G832" s="24">
        <v>7.5</v>
      </c>
      <c r="H832" s="100"/>
      <c r="I832" s="100"/>
      <c r="J832" s="100"/>
      <c r="K832" s="100"/>
      <c r="L832" s="100"/>
      <c r="M832" s="100"/>
      <c r="N832" s="100"/>
      <c r="O832" s="100"/>
      <c r="P832" s="100"/>
      <c r="Q832" s="100"/>
    </row>
    <row r="833" spans="1:17" ht="14.25" customHeight="1" outlineLevel="1" x14ac:dyDescent="0.2">
      <c r="A833" s="22" t="s">
        <v>420</v>
      </c>
      <c r="B833" s="22">
        <v>7</v>
      </c>
      <c r="C833" s="22">
        <v>2</v>
      </c>
      <c r="D833" s="23">
        <v>10880</v>
      </c>
      <c r="E833" s="23">
        <v>10880</v>
      </c>
      <c r="F833" s="23">
        <v>3750000</v>
      </c>
      <c r="G833" s="24">
        <v>7.5</v>
      </c>
      <c r="H833" s="100"/>
      <c r="I833" s="100"/>
      <c r="J833" s="100"/>
      <c r="K833" s="100"/>
      <c r="L833" s="100"/>
      <c r="M833" s="100"/>
      <c r="N833" s="100"/>
      <c r="O833" s="100"/>
      <c r="P833" s="100"/>
      <c r="Q833" s="100"/>
    </row>
    <row r="834" spans="1:17" ht="14.25" customHeight="1" outlineLevel="1" x14ac:dyDescent="0.2">
      <c r="A834" s="22" t="s">
        <v>420</v>
      </c>
      <c r="B834" s="22">
        <v>8</v>
      </c>
      <c r="C834" s="22">
        <v>2</v>
      </c>
      <c r="D834" s="23">
        <v>11060</v>
      </c>
      <c r="E834" s="23">
        <v>11060</v>
      </c>
      <c r="F834" s="23">
        <v>3750000</v>
      </c>
      <c r="G834" s="24">
        <v>7.5</v>
      </c>
      <c r="H834" s="100"/>
      <c r="I834" s="100"/>
      <c r="J834" s="100"/>
      <c r="K834" s="100"/>
      <c r="L834" s="100"/>
      <c r="M834" s="100"/>
      <c r="N834" s="100"/>
      <c r="O834" s="100"/>
      <c r="P834" s="100"/>
      <c r="Q834" s="100"/>
    </row>
    <row r="835" spans="1:17" ht="14.25" customHeight="1" outlineLevel="1" x14ac:dyDescent="0.2">
      <c r="A835" s="22" t="s">
        <v>420</v>
      </c>
      <c r="B835" s="22">
        <v>9</v>
      </c>
      <c r="C835" s="22">
        <v>2</v>
      </c>
      <c r="D835" s="23">
        <v>11240</v>
      </c>
      <c r="E835" s="23">
        <v>11240</v>
      </c>
      <c r="F835" s="23">
        <v>3750000</v>
      </c>
      <c r="G835" s="24">
        <v>7.5</v>
      </c>
      <c r="H835" s="100"/>
      <c r="I835" s="100"/>
      <c r="J835" s="100"/>
      <c r="K835" s="100"/>
      <c r="L835" s="100"/>
      <c r="M835" s="100"/>
      <c r="N835" s="100"/>
      <c r="O835" s="100"/>
      <c r="P835" s="100"/>
      <c r="Q835" s="100"/>
    </row>
    <row r="836" spans="1:17" ht="14.25" customHeight="1" outlineLevel="1" x14ac:dyDescent="0.2">
      <c r="A836" s="22" t="s">
        <v>420</v>
      </c>
      <c r="B836" s="22">
        <v>10</v>
      </c>
      <c r="C836" s="22">
        <v>2</v>
      </c>
      <c r="D836" s="23">
        <v>11420</v>
      </c>
      <c r="E836" s="23">
        <v>11420</v>
      </c>
      <c r="F836" s="23">
        <v>3750000</v>
      </c>
      <c r="G836" s="24">
        <v>7.5</v>
      </c>
      <c r="H836" s="100"/>
      <c r="I836" s="100"/>
      <c r="J836" s="100"/>
      <c r="K836" s="100"/>
      <c r="L836" s="100"/>
      <c r="M836" s="100"/>
      <c r="N836" s="100"/>
      <c r="O836" s="100"/>
      <c r="P836" s="100"/>
      <c r="Q836" s="100"/>
    </row>
    <row r="837" spans="1:17" ht="14.25" customHeight="1" outlineLevel="1" x14ac:dyDescent="0.2">
      <c r="A837" s="22" t="s">
        <v>420</v>
      </c>
      <c r="B837" s="22">
        <v>11</v>
      </c>
      <c r="C837" s="22">
        <v>2</v>
      </c>
      <c r="D837" s="23">
        <v>11600</v>
      </c>
      <c r="E837" s="23">
        <v>11600</v>
      </c>
      <c r="F837" s="23">
        <v>3750000</v>
      </c>
      <c r="G837" s="24">
        <v>7.5</v>
      </c>
      <c r="H837" s="100"/>
      <c r="I837" s="100"/>
      <c r="J837" s="100"/>
      <c r="K837" s="100"/>
      <c r="L837" s="100"/>
      <c r="M837" s="100"/>
      <c r="N837" s="100"/>
      <c r="O837" s="100"/>
      <c r="P837" s="100"/>
      <c r="Q837" s="100"/>
    </row>
    <row r="838" spans="1:17" ht="14.25" customHeight="1" outlineLevel="1" x14ac:dyDescent="0.2">
      <c r="A838" s="22" t="s">
        <v>420</v>
      </c>
      <c r="B838" s="22">
        <v>12</v>
      </c>
      <c r="C838" s="22">
        <v>2</v>
      </c>
      <c r="D838" s="23">
        <v>11780</v>
      </c>
      <c r="E838" s="23">
        <v>11780</v>
      </c>
      <c r="F838" s="23">
        <v>0</v>
      </c>
      <c r="G838" s="24">
        <v>0</v>
      </c>
      <c r="H838" s="100"/>
      <c r="I838" s="100"/>
      <c r="J838" s="100"/>
      <c r="K838" s="100"/>
      <c r="L838" s="100"/>
      <c r="M838" s="100"/>
      <c r="N838" s="100"/>
      <c r="O838" s="100"/>
      <c r="P838" s="100"/>
      <c r="Q838" s="100"/>
    </row>
    <row r="839" spans="1:17" ht="14.25" customHeight="1" outlineLevel="1" x14ac:dyDescent="0.2">
      <c r="A839" s="25" t="s">
        <v>420</v>
      </c>
      <c r="B839" s="25">
        <v>1</v>
      </c>
      <c r="C839" s="25">
        <v>3</v>
      </c>
      <c r="D839" s="26">
        <v>12369</v>
      </c>
      <c r="E839" s="26">
        <v>12369</v>
      </c>
      <c r="F839" s="26">
        <v>0</v>
      </c>
      <c r="G839" s="27">
        <v>0</v>
      </c>
      <c r="H839" s="100"/>
      <c r="I839" s="100"/>
      <c r="J839" s="100"/>
      <c r="K839" s="100"/>
      <c r="L839" s="100"/>
      <c r="M839" s="100"/>
      <c r="N839" s="100"/>
      <c r="O839" s="100"/>
      <c r="P839" s="100"/>
      <c r="Q839" s="100"/>
    </row>
    <row r="840" spans="1:17" ht="14.25" customHeight="1" x14ac:dyDescent="0.2">
      <c r="A840" s="19" t="s">
        <v>493</v>
      </c>
      <c r="B840" s="19">
        <v>1</v>
      </c>
      <c r="C840" s="19">
        <v>1</v>
      </c>
      <c r="D840" s="20">
        <v>2280</v>
      </c>
      <c r="E840" s="20">
        <v>380</v>
      </c>
      <c r="F840" s="20">
        <v>20000</v>
      </c>
      <c r="G840" s="21">
        <v>0.17</v>
      </c>
      <c r="H840" s="100"/>
      <c r="I840" s="100"/>
      <c r="J840" s="100"/>
      <c r="K840" s="100"/>
      <c r="L840" s="100"/>
      <c r="M840" s="100"/>
      <c r="N840" s="100"/>
      <c r="O840" s="100"/>
      <c r="P840" s="100"/>
      <c r="Q840" s="100"/>
    </row>
    <row r="841" spans="1:17" ht="14.25" customHeight="1" outlineLevel="1" x14ac:dyDescent="0.2">
      <c r="A841" s="19" t="s">
        <v>493</v>
      </c>
      <c r="B841" s="19">
        <v>2</v>
      </c>
      <c r="C841" s="19">
        <v>1</v>
      </c>
      <c r="D841" s="20">
        <v>3210</v>
      </c>
      <c r="E841" s="20">
        <v>535</v>
      </c>
      <c r="F841" s="20">
        <v>40000</v>
      </c>
      <c r="G841" s="21">
        <v>1</v>
      </c>
      <c r="H841" s="100"/>
      <c r="I841" s="100"/>
      <c r="J841" s="100"/>
      <c r="K841" s="100"/>
      <c r="L841" s="100"/>
      <c r="M841" s="100"/>
      <c r="N841" s="100"/>
      <c r="O841" s="100"/>
      <c r="P841" s="100"/>
      <c r="Q841" s="100"/>
    </row>
    <row r="842" spans="1:17" ht="14.25" customHeight="1" outlineLevel="1" x14ac:dyDescent="0.2">
      <c r="A842" s="19" t="s">
        <v>493</v>
      </c>
      <c r="B842" s="19">
        <v>3</v>
      </c>
      <c r="C842" s="19">
        <v>1</v>
      </c>
      <c r="D842" s="20">
        <v>3510</v>
      </c>
      <c r="E842" s="20">
        <v>585</v>
      </c>
      <c r="F842" s="20">
        <v>80000</v>
      </c>
      <c r="G842" s="21">
        <v>2</v>
      </c>
      <c r="H842" s="100"/>
      <c r="I842" s="100"/>
      <c r="J842" s="100"/>
      <c r="K842" s="100"/>
      <c r="L842" s="100"/>
      <c r="M842" s="100"/>
      <c r="N842" s="100"/>
      <c r="O842" s="100"/>
      <c r="P842" s="100"/>
      <c r="Q842" s="100"/>
    </row>
    <row r="843" spans="1:17" ht="14.25" customHeight="1" outlineLevel="1" x14ac:dyDescent="0.2">
      <c r="A843" s="19" t="s">
        <v>493</v>
      </c>
      <c r="B843" s="19">
        <v>4</v>
      </c>
      <c r="C843" s="19">
        <v>1</v>
      </c>
      <c r="D843" s="20">
        <v>3870</v>
      </c>
      <c r="E843" s="20">
        <v>645</v>
      </c>
      <c r="F843" s="20">
        <v>400000</v>
      </c>
      <c r="G843" s="21">
        <v>8</v>
      </c>
      <c r="H843" s="100"/>
      <c r="I843" s="100"/>
      <c r="J843" s="100"/>
      <c r="K843" s="100"/>
      <c r="L843" s="100"/>
      <c r="M843" s="100"/>
      <c r="N843" s="100"/>
      <c r="O843" s="100"/>
      <c r="P843" s="100"/>
      <c r="Q843" s="100"/>
    </row>
    <row r="844" spans="1:17" ht="14.25" customHeight="1" outlineLevel="1" x14ac:dyDescent="0.2">
      <c r="A844" s="19" t="s">
        <v>493</v>
      </c>
      <c r="B844" s="19">
        <v>5</v>
      </c>
      <c r="C844" s="19">
        <v>1</v>
      </c>
      <c r="D844" s="20">
        <v>4260</v>
      </c>
      <c r="E844" s="20">
        <v>710</v>
      </c>
      <c r="F844" s="20">
        <v>800000</v>
      </c>
      <c r="G844" s="21">
        <v>12</v>
      </c>
      <c r="H844" s="100"/>
      <c r="I844" s="100"/>
      <c r="J844" s="100"/>
      <c r="K844" s="100"/>
      <c r="L844" s="100"/>
      <c r="M844" s="100"/>
      <c r="N844" s="100"/>
      <c r="O844" s="100"/>
      <c r="P844" s="100"/>
      <c r="Q844" s="100"/>
    </row>
    <row r="845" spans="1:17" ht="14.25" customHeight="1" outlineLevel="1" x14ac:dyDescent="0.2">
      <c r="A845" s="19" t="s">
        <v>493</v>
      </c>
      <c r="B845" s="19">
        <v>6</v>
      </c>
      <c r="C845" s="19">
        <v>1</v>
      </c>
      <c r="D845" s="20">
        <v>4680</v>
      </c>
      <c r="E845" s="20">
        <v>780</v>
      </c>
      <c r="F845" s="20">
        <v>1600000</v>
      </c>
      <c r="G845" s="21">
        <v>24</v>
      </c>
      <c r="H845" s="100"/>
      <c r="I845" s="100"/>
      <c r="J845" s="100"/>
      <c r="K845" s="100"/>
      <c r="L845" s="100"/>
      <c r="M845" s="100"/>
      <c r="N845" s="100"/>
      <c r="O845" s="100"/>
      <c r="P845" s="100"/>
      <c r="Q845" s="100"/>
    </row>
    <row r="846" spans="1:17" ht="14.25" customHeight="1" outlineLevel="1" x14ac:dyDescent="0.2">
      <c r="A846" s="19" t="s">
        <v>493</v>
      </c>
      <c r="B846" s="19">
        <v>7</v>
      </c>
      <c r="C846" s="19">
        <v>1</v>
      </c>
      <c r="D846" s="20">
        <v>5160</v>
      </c>
      <c r="E846" s="20">
        <v>860</v>
      </c>
      <c r="F846" s="20">
        <v>3000000</v>
      </c>
      <c r="G846" s="21">
        <v>32</v>
      </c>
      <c r="H846" s="100"/>
      <c r="I846" s="100"/>
      <c r="J846" s="100"/>
      <c r="K846" s="100"/>
      <c r="L846" s="100"/>
      <c r="M846" s="100"/>
      <c r="N846" s="100"/>
      <c r="O846" s="100"/>
      <c r="P846" s="100"/>
      <c r="Q846" s="100"/>
    </row>
    <row r="847" spans="1:17" ht="14.25" customHeight="1" outlineLevel="1" x14ac:dyDescent="0.2">
      <c r="A847" s="19" t="s">
        <v>493</v>
      </c>
      <c r="B847" s="19">
        <v>8</v>
      </c>
      <c r="C847" s="19">
        <v>1</v>
      </c>
      <c r="D847" s="20">
        <v>5640</v>
      </c>
      <c r="E847" s="20">
        <v>940</v>
      </c>
      <c r="F847" s="20">
        <v>6000000</v>
      </c>
      <c r="G847" s="21">
        <v>40</v>
      </c>
      <c r="H847" s="100"/>
      <c r="I847" s="100"/>
      <c r="J847" s="100"/>
      <c r="K847" s="100"/>
      <c r="L847" s="100"/>
      <c r="M847" s="100"/>
      <c r="N847" s="100"/>
      <c r="O847" s="100"/>
      <c r="P847" s="100"/>
      <c r="Q847" s="100"/>
    </row>
    <row r="848" spans="1:17" ht="14.25" customHeight="1" outlineLevel="1" x14ac:dyDescent="0.2">
      <c r="A848" s="19" t="s">
        <v>493</v>
      </c>
      <c r="B848" s="19">
        <v>9</v>
      </c>
      <c r="C848" s="19">
        <v>1</v>
      </c>
      <c r="D848" s="20">
        <v>6240</v>
      </c>
      <c r="E848" s="20">
        <v>1040</v>
      </c>
      <c r="F848" s="20">
        <v>10000000</v>
      </c>
      <c r="G848" s="21">
        <v>44</v>
      </c>
      <c r="H848" s="100"/>
      <c r="I848" s="100"/>
      <c r="J848" s="100"/>
      <c r="K848" s="100"/>
      <c r="L848" s="100"/>
      <c r="M848" s="100"/>
      <c r="N848" s="100"/>
      <c r="O848" s="100"/>
      <c r="P848" s="100"/>
      <c r="Q848" s="100"/>
    </row>
    <row r="849" spans="1:17" ht="14.25" customHeight="1" outlineLevel="1" x14ac:dyDescent="0.2">
      <c r="A849" s="19" t="s">
        <v>493</v>
      </c>
      <c r="B849" s="19">
        <v>10</v>
      </c>
      <c r="C849" s="19">
        <v>1</v>
      </c>
      <c r="D849" s="20">
        <v>6870</v>
      </c>
      <c r="E849" s="20">
        <v>1145</v>
      </c>
      <c r="F849" s="20">
        <v>16000000</v>
      </c>
      <c r="G849" s="21">
        <v>52</v>
      </c>
      <c r="H849" s="100"/>
      <c r="I849" s="100"/>
      <c r="J849" s="100"/>
      <c r="K849" s="100"/>
      <c r="L849" s="100"/>
      <c r="M849" s="100"/>
      <c r="N849" s="100"/>
      <c r="O849" s="100"/>
      <c r="P849" s="100"/>
      <c r="Q849" s="100"/>
    </row>
    <row r="850" spans="1:17" ht="14.25" customHeight="1" outlineLevel="1" x14ac:dyDescent="0.2">
      <c r="A850" s="19" t="s">
        <v>493</v>
      </c>
      <c r="B850" s="19">
        <v>11</v>
      </c>
      <c r="C850" s="19">
        <v>1</v>
      </c>
      <c r="D850" s="20">
        <v>7530</v>
      </c>
      <c r="E850" s="20">
        <v>1255</v>
      </c>
      <c r="F850" s="20">
        <v>26000000</v>
      </c>
      <c r="G850" s="21">
        <v>60</v>
      </c>
      <c r="H850" s="100"/>
      <c r="I850" s="100"/>
      <c r="J850" s="100"/>
      <c r="K850" s="100"/>
      <c r="L850" s="100"/>
      <c r="M850" s="100"/>
      <c r="N850" s="100"/>
      <c r="O850" s="100"/>
      <c r="P850" s="100"/>
      <c r="Q850" s="100"/>
    </row>
    <row r="851" spans="1:17" ht="14.25" customHeight="1" outlineLevel="1" x14ac:dyDescent="0.2">
      <c r="A851" s="19" t="s">
        <v>493</v>
      </c>
      <c r="B851" s="19">
        <v>12</v>
      </c>
      <c r="C851" s="19">
        <v>1</v>
      </c>
      <c r="D851" s="20">
        <v>8280</v>
      </c>
      <c r="E851" s="20">
        <v>1380</v>
      </c>
      <c r="F851" s="20">
        <v>0</v>
      </c>
      <c r="G851" s="21">
        <v>0</v>
      </c>
      <c r="H851" s="100"/>
      <c r="I851" s="100"/>
      <c r="J851" s="100"/>
      <c r="K851" s="100"/>
      <c r="L851" s="100"/>
      <c r="M851" s="100"/>
      <c r="N851" s="100"/>
      <c r="O851" s="100"/>
      <c r="P851" s="100"/>
      <c r="Q851" s="100"/>
    </row>
    <row r="852" spans="1:17" ht="14.25" customHeight="1" outlineLevel="1" x14ac:dyDescent="0.2">
      <c r="A852" s="22" t="s">
        <v>493</v>
      </c>
      <c r="B852" s="22">
        <v>1</v>
      </c>
      <c r="C852" s="22">
        <v>2</v>
      </c>
      <c r="D852" s="23">
        <v>8280</v>
      </c>
      <c r="E852" s="23">
        <v>1380</v>
      </c>
      <c r="F852" s="23">
        <v>500000</v>
      </c>
      <c r="G852" s="24">
        <v>2.5</v>
      </c>
      <c r="H852" s="100"/>
      <c r="I852" s="100"/>
      <c r="J852" s="100"/>
      <c r="K852" s="100"/>
      <c r="L852" s="100"/>
      <c r="M852" s="100"/>
      <c r="N852" s="100"/>
      <c r="O852" s="100"/>
      <c r="P852" s="100"/>
      <c r="Q852" s="100"/>
    </row>
    <row r="853" spans="1:17" ht="14.25" customHeight="1" outlineLevel="1" x14ac:dyDescent="0.2">
      <c r="A853" s="22" t="s">
        <v>493</v>
      </c>
      <c r="B853" s="22">
        <v>2</v>
      </c>
      <c r="C853" s="22">
        <v>2</v>
      </c>
      <c r="D853" s="23">
        <v>8460</v>
      </c>
      <c r="E853" s="23">
        <v>1410</v>
      </c>
      <c r="F853" s="23">
        <v>1000000</v>
      </c>
      <c r="G853" s="24">
        <v>5</v>
      </c>
      <c r="H853" s="100"/>
      <c r="I853" s="100"/>
      <c r="J853" s="100"/>
      <c r="K853" s="100"/>
      <c r="L853" s="100"/>
      <c r="M853" s="100"/>
      <c r="N853" s="100"/>
      <c r="O853" s="100"/>
      <c r="P853" s="100"/>
      <c r="Q853" s="100"/>
    </row>
    <row r="854" spans="1:17" ht="14.25" customHeight="1" outlineLevel="1" x14ac:dyDescent="0.2">
      <c r="A854" s="22" t="s">
        <v>493</v>
      </c>
      <c r="B854" s="22">
        <v>3</v>
      </c>
      <c r="C854" s="22">
        <v>2</v>
      </c>
      <c r="D854" s="23">
        <v>8580</v>
      </c>
      <c r="E854" s="23">
        <v>1430</v>
      </c>
      <c r="F854" s="23">
        <v>2000000</v>
      </c>
      <c r="G854" s="24">
        <v>10</v>
      </c>
      <c r="H854" s="100"/>
      <c r="I854" s="100"/>
      <c r="J854" s="100"/>
      <c r="K854" s="100"/>
      <c r="L854" s="100"/>
      <c r="M854" s="100"/>
      <c r="N854" s="100"/>
      <c r="O854" s="100"/>
      <c r="P854" s="100"/>
      <c r="Q854" s="100"/>
    </row>
    <row r="855" spans="1:17" ht="14.25" customHeight="1" outlineLevel="1" x14ac:dyDescent="0.2">
      <c r="A855" s="22" t="s">
        <v>493</v>
      </c>
      <c r="B855" s="22">
        <v>4</v>
      </c>
      <c r="C855" s="22">
        <v>2</v>
      </c>
      <c r="D855" s="23">
        <v>8760</v>
      </c>
      <c r="E855" s="23">
        <v>1460</v>
      </c>
      <c r="F855" s="23">
        <v>7500000</v>
      </c>
      <c r="G855" s="24">
        <v>15</v>
      </c>
      <c r="H855" s="100"/>
      <c r="I855" s="100"/>
      <c r="J855" s="100"/>
      <c r="K855" s="100"/>
      <c r="L855" s="100"/>
      <c r="M855" s="100"/>
      <c r="N855" s="100"/>
      <c r="O855" s="100"/>
      <c r="P855" s="100"/>
      <c r="Q855" s="100"/>
    </row>
    <row r="856" spans="1:17" ht="14.25" customHeight="1" outlineLevel="1" x14ac:dyDescent="0.2">
      <c r="A856" s="22" t="s">
        <v>493</v>
      </c>
      <c r="B856" s="22">
        <v>5</v>
      </c>
      <c r="C856" s="22">
        <v>2</v>
      </c>
      <c r="D856" s="23">
        <v>8880</v>
      </c>
      <c r="E856" s="23">
        <v>1480</v>
      </c>
      <c r="F856" s="23">
        <v>7500000</v>
      </c>
      <c r="G856" s="24">
        <v>15</v>
      </c>
      <c r="H856" s="100"/>
      <c r="I856" s="100"/>
      <c r="J856" s="100"/>
      <c r="K856" s="100"/>
      <c r="L856" s="100"/>
      <c r="M856" s="100"/>
      <c r="N856" s="100"/>
      <c r="O856" s="100"/>
      <c r="P856" s="100"/>
      <c r="Q856" s="100"/>
    </row>
    <row r="857" spans="1:17" ht="14.25" customHeight="1" outlineLevel="1" collapsed="1" x14ac:dyDescent="0.2">
      <c r="A857" s="22" t="s">
        <v>493</v>
      </c>
      <c r="B857" s="22">
        <v>6</v>
      </c>
      <c r="C857" s="22">
        <v>2</v>
      </c>
      <c r="D857" s="23">
        <v>9060</v>
      </c>
      <c r="E857" s="23">
        <v>1510</v>
      </c>
      <c r="F857" s="23">
        <v>7500000</v>
      </c>
      <c r="G857" s="24">
        <v>15</v>
      </c>
      <c r="H857" s="100"/>
      <c r="I857" s="100"/>
      <c r="J857" s="100"/>
      <c r="K857" s="100"/>
      <c r="L857" s="100"/>
      <c r="M857" s="100"/>
      <c r="N857" s="100"/>
      <c r="O857" s="100"/>
      <c r="P857" s="100"/>
      <c r="Q857" s="100"/>
    </row>
    <row r="858" spans="1:17" ht="14.25" customHeight="1" outlineLevel="1" x14ac:dyDescent="0.2">
      <c r="A858" s="22" t="s">
        <v>493</v>
      </c>
      <c r="B858" s="22">
        <v>7</v>
      </c>
      <c r="C858" s="22">
        <v>2</v>
      </c>
      <c r="D858" s="23">
        <v>9180</v>
      </c>
      <c r="E858" s="23">
        <v>1530</v>
      </c>
      <c r="F858" s="23">
        <v>7500000</v>
      </c>
      <c r="G858" s="24">
        <v>15</v>
      </c>
      <c r="H858" s="100"/>
      <c r="I858" s="100"/>
      <c r="J858" s="100"/>
      <c r="K858" s="100"/>
      <c r="L858" s="100"/>
      <c r="M858" s="100"/>
      <c r="N858" s="100"/>
      <c r="O858" s="100"/>
      <c r="P858" s="100"/>
      <c r="Q858" s="100"/>
    </row>
    <row r="859" spans="1:17" ht="14.25" customHeight="1" outlineLevel="1" x14ac:dyDescent="0.2">
      <c r="A859" s="22" t="s">
        <v>493</v>
      </c>
      <c r="B859" s="22">
        <v>8</v>
      </c>
      <c r="C859" s="22">
        <v>2</v>
      </c>
      <c r="D859" s="23">
        <v>9360</v>
      </c>
      <c r="E859" s="23">
        <v>1560</v>
      </c>
      <c r="F859" s="23">
        <v>7500000</v>
      </c>
      <c r="G859" s="24">
        <v>15</v>
      </c>
      <c r="H859" s="100"/>
      <c r="I859" s="100"/>
      <c r="J859" s="100"/>
      <c r="K859" s="100"/>
      <c r="L859" s="100"/>
      <c r="M859" s="100"/>
      <c r="N859" s="100"/>
      <c r="O859" s="100"/>
      <c r="P859" s="100"/>
      <c r="Q859" s="100"/>
    </row>
    <row r="860" spans="1:17" ht="14.25" customHeight="1" outlineLevel="1" x14ac:dyDescent="0.2">
      <c r="A860" s="22" t="s">
        <v>493</v>
      </c>
      <c r="B860" s="22">
        <v>9</v>
      </c>
      <c r="C860" s="22">
        <v>2</v>
      </c>
      <c r="D860" s="23">
        <v>9510</v>
      </c>
      <c r="E860" s="23">
        <v>1585</v>
      </c>
      <c r="F860" s="23">
        <v>7500000</v>
      </c>
      <c r="G860" s="24">
        <v>15</v>
      </c>
      <c r="H860" s="100"/>
      <c r="I860" s="100"/>
      <c r="J860" s="100"/>
      <c r="K860" s="100"/>
      <c r="L860" s="100"/>
      <c r="M860" s="100"/>
      <c r="N860" s="100"/>
      <c r="O860" s="100"/>
      <c r="P860" s="100"/>
      <c r="Q860" s="100"/>
    </row>
    <row r="861" spans="1:17" ht="14.25" customHeight="1" outlineLevel="1" x14ac:dyDescent="0.2">
      <c r="A861" s="22" t="s">
        <v>493</v>
      </c>
      <c r="B861" s="22">
        <v>10</v>
      </c>
      <c r="C861" s="22">
        <v>2</v>
      </c>
      <c r="D861" s="23">
        <v>9630</v>
      </c>
      <c r="E861" s="23">
        <v>1605</v>
      </c>
      <c r="F861" s="23">
        <v>7500000</v>
      </c>
      <c r="G861" s="24">
        <v>15</v>
      </c>
      <c r="H861" s="100"/>
      <c r="I861" s="100"/>
      <c r="J861" s="100"/>
      <c r="K861" s="100"/>
      <c r="L861" s="100"/>
      <c r="M861" s="100"/>
      <c r="N861" s="100"/>
      <c r="O861" s="100"/>
      <c r="P861" s="100"/>
      <c r="Q861" s="100"/>
    </row>
    <row r="862" spans="1:17" ht="14.25" customHeight="1" outlineLevel="1" x14ac:dyDescent="0.2">
      <c r="A862" s="22" t="s">
        <v>493</v>
      </c>
      <c r="B862" s="22">
        <v>11</v>
      </c>
      <c r="C862" s="22">
        <v>2</v>
      </c>
      <c r="D862" s="23">
        <v>9810</v>
      </c>
      <c r="E862" s="23">
        <v>1635</v>
      </c>
      <c r="F862" s="23">
        <v>7500000</v>
      </c>
      <c r="G862" s="24">
        <v>15</v>
      </c>
      <c r="H862" s="100"/>
      <c r="I862" s="100"/>
      <c r="J862" s="100"/>
      <c r="K862" s="100"/>
      <c r="L862" s="100"/>
      <c r="M862" s="100"/>
      <c r="N862" s="100"/>
      <c r="O862" s="100"/>
      <c r="P862" s="100"/>
      <c r="Q862" s="100"/>
    </row>
    <row r="863" spans="1:17" ht="14.25" customHeight="1" outlineLevel="1" x14ac:dyDescent="0.2">
      <c r="A863" s="22" t="s">
        <v>493</v>
      </c>
      <c r="B863" s="22">
        <v>12</v>
      </c>
      <c r="C863" s="22">
        <v>2</v>
      </c>
      <c r="D863" s="23">
        <v>9930</v>
      </c>
      <c r="E863" s="23">
        <v>1655</v>
      </c>
      <c r="F863" s="23">
        <v>0</v>
      </c>
      <c r="G863" s="24">
        <v>0</v>
      </c>
      <c r="H863" s="100"/>
      <c r="I863" s="100"/>
      <c r="J863" s="100"/>
      <c r="K863" s="100"/>
      <c r="L863" s="100"/>
      <c r="M863" s="100"/>
      <c r="N863" s="100"/>
      <c r="O863" s="100"/>
      <c r="P863" s="100"/>
      <c r="Q863" s="100"/>
    </row>
    <row r="864" spans="1:17" ht="14.25" customHeight="1" outlineLevel="1" x14ac:dyDescent="0.2">
      <c r="A864" s="25" t="s">
        <v>493</v>
      </c>
      <c r="B864" s="25">
        <v>1</v>
      </c>
      <c r="C864" s="25">
        <v>3</v>
      </c>
      <c r="D864" s="26">
        <v>10427</v>
      </c>
      <c r="E864" s="26">
        <v>1738</v>
      </c>
      <c r="F864" s="26">
        <v>0</v>
      </c>
      <c r="G864" s="27">
        <v>0</v>
      </c>
      <c r="H864" s="100"/>
      <c r="I864" s="100"/>
      <c r="J864" s="100"/>
      <c r="K864" s="100"/>
      <c r="L864" s="100"/>
      <c r="M864" s="100"/>
      <c r="N864" s="100"/>
      <c r="O864" s="100"/>
      <c r="P864" s="100"/>
      <c r="Q864" s="100"/>
    </row>
    <row r="865" spans="1:17" ht="14.25" customHeight="1" x14ac:dyDescent="0.2">
      <c r="A865" s="19" t="s">
        <v>477</v>
      </c>
      <c r="B865" s="19">
        <v>1</v>
      </c>
      <c r="C865" s="19">
        <v>1</v>
      </c>
      <c r="D865" s="20">
        <v>495</v>
      </c>
      <c r="E865" s="20">
        <v>495</v>
      </c>
      <c r="F865" s="20">
        <v>100000</v>
      </c>
      <c r="G865" s="21">
        <v>2</v>
      </c>
      <c r="H865" s="100"/>
      <c r="I865" s="100"/>
      <c r="J865" s="100"/>
      <c r="K865" s="100"/>
      <c r="L865" s="100"/>
      <c r="M865" s="100"/>
      <c r="N865" s="100"/>
      <c r="O865" s="100"/>
      <c r="P865" s="100"/>
      <c r="Q865" s="100"/>
    </row>
    <row r="866" spans="1:17" ht="14.25" customHeight="1" outlineLevel="1" x14ac:dyDescent="0.2">
      <c r="A866" s="19" t="s">
        <v>477</v>
      </c>
      <c r="B866" s="19">
        <v>2</v>
      </c>
      <c r="C866" s="19">
        <v>1</v>
      </c>
      <c r="D866" s="20">
        <v>550</v>
      </c>
      <c r="E866" s="20">
        <v>550</v>
      </c>
      <c r="F866" s="20">
        <v>200000</v>
      </c>
      <c r="G866" s="21">
        <v>5</v>
      </c>
      <c r="H866" s="100"/>
      <c r="I866" s="100"/>
      <c r="J866" s="100"/>
      <c r="K866" s="100"/>
      <c r="L866" s="100"/>
      <c r="M866" s="100"/>
      <c r="N866" s="100"/>
      <c r="O866" s="100"/>
      <c r="P866" s="100"/>
      <c r="Q866" s="100"/>
    </row>
    <row r="867" spans="1:17" ht="14.25" customHeight="1" outlineLevel="1" x14ac:dyDescent="0.2">
      <c r="A867" s="19" t="s">
        <v>477</v>
      </c>
      <c r="B867" s="19">
        <v>3</v>
      </c>
      <c r="C867" s="19">
        <v>1</v>
      </c>
      <c r="D867" s="20">
        <v>610</v>
      </c>
      <c r="E867" s="20">
        <v>610</v>
      </c>
      <c r="F867" s="20">
        <v>400000</v>
      </c>
      <c r="G867" s="21">
        <v>14</v>
      </c>
      <c r="H867" s="100"/>
      <c r="I867" s="100"/>
      <c r="J867" s="100"/>
      <c r="K867" s="100"/>
      <c r="L867" s="100"/>
      <c r="M867" s="100"/>
      <c r="N867" s="100"/>
      <c r="O867" s="100"/>
      <c r="P867" s="100"/>
      <c r="Q867" s="100"/>
    </row>
    <row r="868" spans="1:17" ht="14.25" customHeight="1" outlineLevel="1" x14ac:dyDescent="0.2">
      <c r="A868" s="19" t="s">
        <v>477</v>
      </c>
      <c r="B868" s="19">
        <v>4</v>
      </c>
      <c r="C868" s="19">
        <v>1</v>
      </c>
      <c r="D868" s="20">
        <v>674.5</v>
      </c>
      <c r="E868" s="20">
        <v>674.5</v>
      </c>
      <c r="F868" s="20">
        <v>2000000</v>
      </c>
      <c r="G868" s="21">
        <v>24</v>
      </c>
      <c r="H868" s="100"/>
      <c r="I868" s="100"/>
      <c r="J868" s="100"/>
      <c r="K868" s="100"/>
      <c r="L868" s="100"/>
      <c r="M868" s="100"/>
      <c r="N868" s="100"/>
      <c r="O868" s="100"/>
      <c r="P868" s="100"/>
      <c r="Q868" s="100"/>
    </row>
    <row r="869" spans="1:17" ht="14.25" customHeight="1" outlineLevel="1" x14ac:dyDescent="0.2">
      <c r="A869" s="19" t="s">
        <v>477</v>
      </c>
      <c r="B869" s="19">
        <v>5</v>
      </c>
      <c r="C869" s="19">
        <v>1</v>
      </c>
      <c r="D869" s="20">
        <v>750</v>
      </c>
      <c r="E869" s="20">
        <v>750</v>
      </c>
      <c r="F869" s="20">
        <v>4000000</v>
      </c>
      <c r="G869" s="21">
        <v>40</v>
      </c>
      <c r="H869" s="100"/>
      <c r="I869" s="100"/>
      <c r="J869" s="100"/>
      <c r="K869" s="100"/>
      <c r="L869" s="100"/>
      <c r="M869" s="100"/>
      <c r="N869" s="100"/>
      <c r="O869" s="100"/>
      <c r="P869" s="100"/>
      <c r="Q869" s="100"/>
    </row>
    <row r="870" spans="1:17" ht="14.25" customHeight="1" outlineLevel="1" x14ac:dyDescent="0.2">
      <c r="A870" s="19" t="s">
        <v>477</v>
      </c>
      <c r="B870" s="19">
        <v>6</v>
      </c>
      <c r="C870" s="19">
        <v>1</v>
      </c>
      <c r="D870" s="20">
        <v>825</v>
      </c>
      <c r="E870" s="20">
        <v>825</v>
      </c>
      <c r="F870" s="20">
        <v>6000000</v>
      </c>
      <c r="G870" s="21">
        <v>68</v>
      </c>
      <c r="H870" s="100"/>
      <c r="I870" s="100"/>
      <c r="J870" s="100"/>
      <c r="K870" s="100"/>
      <c r="L870" s="100"/>
      <c r="M870" s="100"/>
      <c r="N870" s="100"/>
      <c r="O870" s="100"/>
      <c r="P870" s="100"/>
      <c r="Q870" s="100"/>
    </row>
    <row r="871" spans="1:17" ht="14.25" customHeight="1" outlineLevel="1" x14ac:dyDescent="0.2">
      <c r="A871" s="19" t="s">
        <v>477</v>
      </c>
      <c r="B871" s="19">
        <v>7</v>
      </c>
      <c r="C871" s="19">
        <v>1</v>
      </c>
      <c r="D871" s="20">
        <v>910</v>
      </c>
      <c r="E871" s="20">
        <v>910</v>
      </c>
      <c r="F871" s="20">
        <v>11000000</v>
      </c>
      <c r="G871" s="21">
        <v>86</v>
      </c>
      <c r="H871" s="100"/>
      <c r="I871" s="100"/>
      <c r="J871" s="100"/>
      <c r="K871" s="100"/>
      <c r="L871" s="100"/>
      <c r="M871" s="100"/>
      <c r="N871" s="100"/>
      <c r="O871" s="100"/>
      <c r="P871" s="100"/>
      <c r="Q871" s="100"/>
    </row>
    <row r="872" spans="1:17" ht="14.25" customHeight="1" outlineLevel="1" x14ac:dyDescent="0.2">
      <c r="A872" s="19" t="s">
        <v>477</v>
      </c>
      <c r="B872" s="19">
        <v>8</v>
      </c>
      <c r="C872" s="19">
        <v>1</v>
      </c>
      <c r="D872" s="20">
        <v>1010</v>
      </c>
      <c r="E872" s="20">
        <v>1010</v>
      </c>
      <c r="F872" s="20">
        <v>17000000</v>
      </c>
      <c r="G872" s="21">
        <v>108</v>
      </c>
      <c r="H872" s="100"/>
      <c r="I872" s="100"/>
      <c r="J872" s="100"/>
      <c r="K872" s="100"/>
      <c r="L872" s="100"/>
      <c r="M872" s="100"/>
      <c r="N872" s="100"/>
      <c r="O872" s="100"/>
      <c r="P872" s="100"/>
      <c r="Q872" s="100"/>
    </row>
    <row r="873" spans="1:17" ht="14.25" customHeight="1" outlineLevel="1" x14ac:dyDescent="0.2">
      <c r="A873" s="19" t="s">
        <v>477</v>
      </c>
      <c r="B873" s="19">
        <v>9</v>
      </c>
      <c r="C873" s="19">
        <v>1</v>
      </c>
      <c r="D873" s="20">
        <v>1110</v>
      </c>
      <c r="E873" s="20">
        <v>1110</v>
      </c>
      <c r="F873" s="20">
        <v>32000000</v>
      </c>
      <c r="G873" s="21">
        <v>120</v>
      </c>
      <c r="H873" s="100"/>
      <c r="I873" s="100"/>
      <c r="J873" s="100"/>
      <c r="K873" s="100"/>
      <c r="L873" s="100"/>
      <c r="M873" s="100"/>
      <c r="N873" s="100"/>
      <c r="O873" s="100"/>
      <c r="P873" s="100"/>
      <c r="Q873" s="100"/>
    </row>
    <row r="874" spans="1:17" ht="14.25" customHeight="1" outlineLevel="1" x14ac:dyDescent="0.2">
      <c r="A874" s="19" t="s">
        <v>477</v>
      </c>
      <c r="B874" s="19">
        <v>10</v>
      </c>
      <c r="C874" s="19">
        <v>1</v>
      </c>
      <c r="D874" s="20">
        <v>1225</v>
      </c>
      <c r="E874" s="20">
        <v>1225</v>
      </c>
      <c r="F874" s="20">
        <v>43000000</v>
      </c>
      <c r="G874" s="21">
        <v>128</v>
      </c>
      <c r="H874" s="100"/>
      <c r="I874" s="100"/>
      <c r="J874" s="100"/>
      <c r="K874" s="100"/>
      <c r="L874" s="100"/>
      <c r="M874" s="100"/>
      <c r="N874" s="100"/>
      <c r="O874" s="100"/>
      <c r="P874" s="100"/>
      <c r="Q874" s="100"/>
    </row>
    <row r="875" spans="1:17" ht="14.25" customHeight="1" outlineLevel="1" x14ac:dyDescent="0.2">
      <c r="A875" s="19" t="s">
        <v>477</v>
      </c>
      <c r="B875" s="19">
        <v>11</v>
      </c>
      <c r="C875" s="19">
        <v>1</v>
      </c>
      <c r="D875" s="20">
        <v>1350</v>
      </c>
      <c r="E875" s="20">
        <v>1350</v>
      </c>
      <c r="F875" s="20">
        <v>55000000</v>
      </c>
      <c r="G875" s="21">
        <v>136</v>
      </c>
      <c r="H875" s="100"/>
      <c r="I875" s="100"/>
      <c r="J875" s="100"/>
      <c r="K875" s="100"/>
      <c r="L875" s="100"/>
      <c r="M875" s="100"/>
      <c r="N875" s="100"/>
      <c r="O875" s="100"/>
      <c r="P875" s="100"/>
      <c r="Q875" s="100"/>
    </row>
    <row r="876" spans="1:17" ht="14.25" customHeight="1" outlineLevel="1" x14ac:dyDescent="0.2">
      <c r="A876" s="19" t="s">
        <v>477</v>
      </c>
      <c r="B876" s="19">
        <v>12</v>
      </c>
      <c r="C876" s="19">
        <v>1</v>
      </c>
      <c r="D876" s="20">
        <v>1495</v>
      </c>
      <c r="E876" s="20">
        <v>1495</v>
      </c>
      <c r="F876" s="20">
        <v>0</v>
      </c>
      <c r="G876" s="21">
        <v>0</v>
      </c>
      <c r="H876" s="100"/>
      <c r="I876" s="100"/>
      <c r="J876" s="100"/>
      <c r="K876" s="100"/>
      <c r="L876" s="100"/>
      <c r="M876" s="100"/>
      <c r="N876" s="100"/>
      <c r="O876" s="100"/>
      <c r="P876" s="100"/>
      <c r="Q876" s="100"/>
    </row>
    <row r="877" spans="1:17" ht="14.25" customHeight="1" outlineLevel="1" x14ac:dyDescent="0.2">
      <c r="A877" s="22" t="s">
        <v>477</v>
      </c>
      <c r="B877" s="22">
        <v>1</v>
      </c>
      <c r="C877" s="22">
        <v>2</v>
      </c>
      <c r="D877" s="23">
        <v>1495</v>
      </c>
      <c r="E877" s="23">
        <v>1495</v>
      </c>
      <c r="F877" s="23">
        <v>2000000</v>
      </c>
      <c r="G877" s="24">
        <v>12</v>
      </c>
      <c r="H877" s="100"/>
      <c r="I877" s="100"/>
      <c r="J877" s="100"/>
      <c r="K877" s="100"/>
      <c r="L877" s="100"/>
      <c r="M877" s="100"/>
      <c r="N877" s="100"/>
      <c r="O877" s="100"/>
      <c r="P877" s="100"/>
      <c r="Q877" s="100"/>
    </row>
    <row r="878" spans="1:17" ht="14.25" customHeight="1" outlineLevel="1" x14ac:dyDescent="0.2">
      <c r="A878" s="22" t="s">
        <v>477</v>
      </c>
      <c r="B878" s="22">
        <v>2</v>
      </c>
      <c r="C878" s="22">
        <v>2</v>
      </c>
      <c r="D878" s="23">
        <v>1520</v>
      </c>
      <c r="E878" s="23">
        <v>1520</v>
      </c>
      <c r="F878" s="23">
        <v>4000000</v>
      </c>
      <c r="G878" s="24">
        <v>24</v>
      </c>
      <c r="H878" s="100"/>
      <c r="I878" s="100"/>
      <c r="J878" s="100"/>
      <c r="K878" s="100"/>
      <c r="L878" s="100"/>
      <c r="M878" s="100"/>
      <c r="N878" s="100"/>
      <c r="O878" s="100"/>
      <c r="P878" s="100"/>
      <c r="Q878" s="100"/>
    </row>
    <row r="879" spans="1:17" ht="14.25" customHeight="1" outlineLevel="1" x14ac:dyDescent="0.2">
      <c r="A879" s="22" t="s">
        <v>477</v>
      </c>
      <c r="B879" s="22">
        <v>3</v>
      </c>
      <c r="C879" s="22">
        <v>2</v>
      </c>
      <c r="D879" s="23">
        <v>1560</v>
      </c>
      <c r="E879" s="23">
        <v>1560</v>
      </c>
      <c r="F879" s="23">
        <v>8000000</v>
      </c>
      <c r="G879" s="24">
        <v>36</v>
      </c>
      <c r="H879" s="100"/>
      <c r="I879" s="100"/>
      <c r="J879" s="100"/>
      <c r="K879" s="100"/>
      <c r="L879" s="100"/>
      <c r="M879" s="100"/>
      <c r="N879" s="100"/>
      <c r="O879" s="100"/>
      <c r="P879" s="100"/>
      <c r="Q879" s="100"/>
    </row>
    <row r="880" spans="1:17" ht="14.25" customHeight="1" outlineLevel="1" x14ac:dyDescent="0.2">
      <c r="A880" s="22" t="s">
        <v>477</v>
      </c>
      <c r="B880" s="22">
        <v>4</v>
      </c>
      <c r="C880" s="22">
        <v>2</v>
      </c>
      <c r="D880" s="23">
        <v>1600</v>
      </c>
      <c r="E880" s="23">
        <v>1600</v>
      </c>
      <c r="F880" s="23">
        <v>19500000</v>
      </c>
      <c r="G880" s="24">
        <v>36</v>
      </c>
      <c r="H880" s="100"/>
      <c r="I880" s="100"/>
      <c r="J880" s="100"/>
      <c r="K880" s="100"/>
      <c r="L880" s="100"/>
      <c r="M880" s="100"/>
      <c r="N880" s="100"/>
      <c r="O880" s="100"/>
      <c r="P880" s="100"/>
      <c r="Q880" s="100"/>
    </row>
    <row r="881" spans="1:17" ht="14.25" customHeight="1" outlineLevel="1" collapsed="1" x14ac:dyDescent="0.2">
      <c r="A881" s="22" t="s">
        <v>477</v>
      </c>
      <c r="B881" s="22">
        <v>5</v>
      </c>
      <c r="C881" s="22">
        <v>2</v>
      </c>
      <c r="D881" s="23">
        <v>1626</v>
      </c>
      <c r="E881" s="23">
        <v>1626</v>
      </c>
      <c r="F881" s="23">
        <v>19500000</v>
      </c>
      <c r="G881" s="24">
        <v>36</v>
      </c>
      <c r="H881" s="100"/>
      <c r="I881" s="100"/>
      <c r="J881" s="100"/>
      <c r="K881" s="100"/>
      <c r="L881" s="100"/>
      <c r="M881" s="100"/>
      <c r="N881" s="100"/>
      <c r="O881" s="100"/>
      <c r="P881" s="100"/>
      <c r="Q881" s="100"/>
    </row>
    <row r="882" spans="1:17" ht="14.25" customHeight="1" outlineLevel="1" x14ac:dyDescent="0.2">
      <c r="A882" s="22" t="s">
        <v>477</v>
      </c>
      <c r="B882" s="22">
        <v>6</v>
      </c>
      <c r="C882" s="22">
        <v>2</v>
      </c>
      <c r="D882" s="23">
        <v>1655</v>
      </c>
      <c r="E882" s="23">
        <v>1655</v>
      </c>
      <c r="F882" s="23">
        <v>19500000</v>
      </c>
      <c r="G882" s="24">
        <v>36</v>
      </c>
      <c r="H882" s="100"/>
      <c r="I882" s="100"/>
      <c r="J882" s="100"/>
      <c r="K882" s="100"/>
      <c r="L882" s="100"/>
      <c r="M882" s="100"/>
      <c r="N882" s="100"/>
      <c r="O882" s="100"/>
      <c r="P882" s="100"/>
      <c r="Q882" s="100"/>
    </row>
    <row r="883" spans="1:17" ht="14.25" customHeight="1" outlineLevel="1" x14ac:dyDescent="0.2">
      <c r="A883" s="22" t="s">
        <v>477</v>
      </c>
      <c r="B883" s="22">
        <v>7</v>
      </c>
      <c r="C883" s="22">
        <v>2</v>
      </c>
      <c r="D883" s="23">
        <v>1700</v>
      </c>
      <c r="E883" s="23">
        <v>1700</v>
      </c>
      <c r="F883" s="23">
        <v>19500000</v>
      </c>
      <c r="G883" s="24">
        <v>36</v>
      </c>
      <c r="H883" s="100"/>
      <c r="I883" s="100"/>
      <c r="J883" s="100"/>
      <c r="K883" s="100"/>
      <c r="L883" s="100"/>
      <c r="M883" s="100"/>
      <c r="N883" s="100"/>
      <c r="O883" s="100"/>
      <c r="P883" s="100"/>
      <c r="Q883" s="100"/>
    </row>
    <row r="884" spans="1:17" ht="14.25" customHeight="1" outlineLevel="1" x14ac:dyDescent="0.2">
      <c r="A884" s="22" t="s">
        <v>477</v>
      </c>
      <c r="B884" s="22">
        <v>8</v>
      </c>
      <c r="C884" s="22">
        <v>2</v>
      </c>
      <c r="D884" s="23">
        <v>1710</v>
      </c>
      <c r="E884" s="23">
        <v>1710</v>
      </c>
      <c r="F884" s="23">
        <v>19500000</v>
      </c>
      <c r="G884" s="24">
        <v>36</v>
      </c>
      <c r="H884" s="100"/>
      <c r="I884" s="100"/>
      <c r="J884" s="100"/>
      <c r="K884" s="100"/>
      <c r="L884" s="100"/>
      <c r="M884" s="100"/>
      <c r="N884" s="100"/>
      <c r="O884" s="100"/>
      <c r="P884" s="100"/>
      <c r="Q884" s="100"/>
    </row>
    <row r="885" spans="1:17" ht="14.25" customHeight="1" outlineLevel="1" x14ac:dyDescent="0.2">
      <c r="A885" s="22" t="s">
        <v>477</v>
      </c>
      <c r="B885" s="22">
        <v>9</v>
      </c>
      <c r="C885" s="22">
        <v>2</v>
      </c>
      <c r="D885" s="23">
        <v>1730</v>
      </c>
      <c r="E885" s="23">
        <v>1730</v>
      </c>
      <c r="F885" s="23">
        <v>19500000</v>
      </c>
      <c r="G885" s="24">
        <v>36</v>
      </c>
      <c r="H885" s="100"/>
      <c r="I885" s="100"/>
      <c r="J885" s="100"/>
      <c r="K885" s="100"/>
      <c r="L885" s="100"/>
      <c r="M885" s="100"/>
      <c r="N885" s="100"/>
      <c r="O885" s="100"/>
      <c r="P885" s="100"/>
      <c r="Q885" s="100"/>
    </row>
    <row r="886" spans="1:17" ht="14.25" customHeight="1" outlineLevel="1" x14ac:dyDescent="0.2">
      <c r="A886" s="22" t="s">
        <v>477</v>
      </c>
      <c r="B886" s="22">
        <v>10</v>
      </c>
      <c r="C886" s="22">
        <v>2</v>
      </c>
      <c r="D886" s="23">
        <v>1760</v>
      </c>
      <c r="E886" s="23">
        <v>1760</v>
      </c>
      <c r="F886" s="23">
        <v>19500000</v>
      </c>
      <c r="G886" s="24">
        <v>36</v>
      </c>
      <c r="H886" s="100"/>
      <c r="I886" s="100"/>
      <c r="J886" s="100"/>
      <c r="K886" s="100"/>
      <c r="L886" s="100"/>
      <c r="M886" s="100"/>
      <c r="N886" s="100"/>
      <c r="O886" s="100"/>
      <c r="P886" s="100"/>
      <c r="Q886" s="100"/>
    </row>
    <row r="887" spans="1:17" ht="14.25" customHeight="1" outlineLevel="1" x14ac:dyDescent="0.2">
      <c r="A887" s="22" t="s">
        <v>477</v>
      </c>
      <c r="B887" s="22">
        <v>11</v>
      </c>
      <c r="C887" s="22">
        <v>2</v>
      </c>
      <c r="D887" s="23">
        <v>1770</v>
      </c>
      <c r="E887" s="23">
        <v>1770</v>
      </c>
      <c r="F887" s="23">
        <v>19500000</v>
      </c>
      <c r="G887" s="24">
        <v>36</v>
      </c>
      <c r="H887" s="100"/>
      <c r="I887" s="100"/>
      <c r="J887" s="100"/>
      <c r="K887" s="100"/>
      <c r="L887" s="100"/>
      <c r="M887" s="100"/>
      <c r="N887" s="100"/>
      <c r="O887" s="100"/>
      <c r="P887" s="100"/>
      <c r="Q887" s="100"/>
    </row>
    <row r="888" spans="1:17" ht="14.25" customHeight="1" outlineLevel="1" x14ac:dyDescent="0.2">
      <c r="A888" s="22" t="s">
        <v>477</v>
      </c>
      <c r="B888" s="22">
        <v>12</v>
      </c>
      <c r="C888" s="22">
        <v>2</v>
      </c>
      <c r="D888" s="23">
        <v>1790</v>
      </c>
      <c r="E888" s="23">
        <v>1790</v>
      </c>
      <c r="F888" s="23">
        <v>0</v>
      </c>
      <c r="G888" s="24">
        <v>0</v>
      </c>
      <c r="H888" s="100"/>
      <c r="I888" s="100"/>
      <c r="J888" s="100"/>
      <c r="K888" s="100"/>
      <c r="L888" s="100"/>
      <c r="M888" s="100"/>
      <c r="N888" s="100"/>
      <c r="O888" s="100"/>
      <c r="P888" s="100"/>
      <c r="Q888" s="100"/>
    </row>
    <row r="889" spans="1:17" ht="14.25" customHeight="1" outlineLevel="1" x14ac:dyDescent="0.2">
      <c r="A889" s="25" t="s">
        <v>477</v>
      </c>
      <c r="B889" s="25">
        <v>1</v>
      </c>
      <c r="C889" s="25">
        <v>3</v>
      </c>
      <c r="D889" s="26">
        <v>1879.5</v>
      </c>
      <c r="E889" s="26">
        <v>1879.5</v>
      </c>
      <c r="F889" s="26">
        <v>0</v>
      </c>
      <c r="G889" s="27">
        <v>0</v>
      </c>
      <c r="H889" s="100"/>
      <c r="I889" s="100"/>
      <c r="J889" s="100"/>
      <c r="K889" s="100"/>
      <c r="L889" s="100"/>
      <c r="M889" s="100"/>
      <c r="N889" s="100"/>
      <c r="O889" s="100"/>
      <c r="P889" s="100"/>
      <c r="Q889" s="100"/>
    </row>
    <row r="890" spans="1:17" ht="14.25" customHeight="1" x14ac:dyDescent="0.2">
      <c r="A890" s="19" t="s">
        <v>433</v>
      </c>
      <c r="B890" s="19">
        <v>1</v>
      </c>
      <c r="C890" s="19">
        <v>1</v>
      </c>
      <c r="D890" s="20">
        <v>870</v>
      </c>
      <c r="E890" s="20">
        <v>870</v>
      </c>
      <c r="F890" s="20">
        <v>20000</v>
      </c>
      <c r="G890" s="21">
        <v>0.16666666666666671</v>
      </c>
      <c r="H890" s="100"/>
      <c r="I890" s="100"/>
      <c r="J890" s="100"/>
      <c r="K890" s="100"/>
      <c r="L890" s="100"/>
      <c r="M890" s="100"/>
      <c r="N890" s="100"/>
      <c r="O890" s="100"/>
      <c r="P890" s="100"/>
      <c r="Q890" s="100"/>
    </row>
    <row r="891" spans="1:17" ht="14.25" customHeight="1" outlineLevel="1" x14ac:dyDescent="0.2">
      <c r="A891" s="19" t="s">
        <v>433</v>
      </c>
      <c r="B891" s="19">
        <v>2</v>
      </c>
      <c r="C891" s="19">
        <v>1</v>
      </c>
      <c r="D891" s="20">
        <v>950</v>
      </c>
      <c r="E891" s="20">
        <v>950</v>
      </c>
      <c r="F891" s="20">
        <v>40000</v>
      </c>
      <c r="G891" s="21">
        <v>1</v>
      </c>
      <c r="H891" s="100"/>
      <c r="I891" s="100"/>
      <c r="J891" s="100"/>
      <c r="K891" s="100"/>
      <c r="L891" s="100"/>
      <c r="M891" s="100"/>
      <c r="N891" s="100"/>
      <c r="O891" s="100"/>
      <c r="P891" s="100"/>
      <c r="Q891" s="100"/>
    </row>
    <row r="892" spans="1:17" ht="14.25" customHeight="1" outlineLevel="1" x14ac:dyDescent="0.2">
      <c r="A892" s="19" t="s">
        <v>433</v>
      </c>
      <c r="B892" s="19">
        <v>3</v>
      </c>
      <c r="C892" s="19">
        <v>1</v>
      </c>
      <c r="D892" s="20">
        <v>1050</v>
      </c>
      <c r="E892" s="20">
        <v>1050</v>
      </c>
      <c r="F892" s="20">
        <v>80000</v>
      </c>
      <c r="G892" s="21">
        <v>2</v>
      </c>
      <c r="H892" s="100"/>
      <c r="I892" s="100"/>
      <c r="J892" s="100"/>
      <c r="K892" s="100"/>
      <c r="L892" s="100"/>
      <c r="M892" s="100"/>
      <c r="N892" s="100"/>
      <c r="O892" s="100"/>
      <c r="P892" s="100"/>
      <c r="Q892" s="100"/>
    </row>
    <row r="893" spans="1:17" ht="14.25" customHeight="1" outlineLevel="1" x14ac:dyDescent="0.2">
      <c r="A893" s="19" t="s">
        <v>433</v>
      </c>
      <c r="B893" s="19">
        <v>4</v>
      </c>
      <c r="C893" s="19">
        <v>1</v>
      </c>
      <c r="D893" s="20">
        <v>1160</v>
      </c>
      <c r="E893" s="20">
        <v>1160</v>
      </c>
      <c r="F893" s="20">
        <v>400000</v>
      </c>
      <c r="G893" s="21">
        <v>8</v>
      </c>
      <c r="H893" s="100"/>
      <c r="I893" s="100"/>
      <c r="J893" s="100"/>
      <c r="K893" s="100"/>
      <c r="L893" s="100"/>
      <c r="M893" s="100"/>
      <c r="N893" s="100"/>
      <c r="O893" s="100"/>
      <c r="P893" s="100"/>
      <c r="Q893" s="100"/>
    </row>
    <row r="894" spans="1:17" ht="14.25" customHeight="1" outlineLevel="1" x14ac:dyDescent="0.2">
      <c r="A894" s="19" t="s">
        <v>433</v>
      </c>
      <c r="B894" s="19">
        <v>5</v>
      </c>
      <c r="C894" s="19">
        <v>1</v>
      </c>
      <c r="D894" s="20">
        <v>1280</v>
      </c>
      <c r="E894" s="20">
        <v>1280</v>
      </c>
      <c r="F894" s="20">
        <v>800000</v>
      </c>
      <c r="G894" s="21">
        <v>12</v>
      </c>
      <c r="H894" s="100"/>
      <c r="I894" s="100"/>
      <c r="J894" s="100"/>
      <c r="K894" s="100"/>
      <c r="L894" s="100"/>
      <c r="M894" s="100"/>
      <c r="N894" s="100"/>
      <c r="O894" s="100"/>
      <c r="P894" s="100"/>
      <c r="Q894" s="100"/>
    </row>
    <row r="895" spans="1:17" ht="14.25" customHeight="1" outlineLevel="1" x14ac:dyDescent="0.2">
      <c r="A895" s="19" t="s">
        <v>433</v>
      </c>
      <c r="B895" s="19">
        <v>6</v>
      </c>
      <c r="C895" s="19">
        <v>1</v>
      </c>
      <c r="D895" s="20">
        <v>1400</v>
      </c>
      <c r="E895" s="20">
        <v>1400</v>
      </c>
      <c r="F895" s="20">
        <v>1600000</v>
      </c>
      <c r="G895" s="21">
        <v>24</v>
      </c>
      <c r="H895" s="100"/>
      <c r="I895" s="100"/>
      <c r="J895" s="100"/>
      <c r="K895" s="100"/>
      <c r="L895" s="100"/>
      <c r="M895" s="100"/>
      <c r="N895" s="100"/>
      <c r="O895" s="100"/>
      <c r="P895" s="100"/>
      <c r="Q895" s="100"/>
    </row>
    <row r="896" spans="1:17" ht="14.25" customHeight="1" outlineLevel="1" x14ac:dyDescent="0.2">
      <c r="A896" s="19" t="s">
        <v>433</v>
      </c>
      <c r="B896" s="19">
        <v>7</v>
      </c>
      <c r="C896" s="19">
        <v>1</v>
      </c>
      <c r="D896" s="20">
        <v>1530</v>
      </c>
      <c r="E896" s="20">
        <v>1530</v>
      </c>
      <c r="F896" s="20">
        <v>3000000</v>
      </c>
      <c r="G896" s="21">
        <v>32</v>
      </c>
      <c r="H896" s="100"/>
      <c r="I896" s="100"/>
      <c r="J896" s="100"/>
      <c r="K896" s="100"/>
      <c r="L896" s="100"/>
      <c r="M896" s="100"/>
      <c r="N896" s="100"/>
      <c r="O896" s="100"/>
      <c r="P896" s="100"/>
      <c r="Q896" s="100"/>
    </row>
    <row r="897" spans="1:17" ht="14.25" customHeight="1" outlineLevel="1" x14ac:dyDescent="0.2">
      <c r="A897" s="19" t="s">
        <v>433</v>
      </c>
      <c r="B897" s="19">
        <v>8</v>
      </c>
      <c r="C897" s="19">
        <v>1</v>
      </c>
      <c r="D897" s="20">
        <v>1690</v>
      </c>
      <c r="E897" s="20">
        <v>1690</v>
      </c>
      <c r="F897" s="20">
        <v>6000000</v>
      </c>
      <c r="G897" s="21">
        <v>40</v>
      </c>
      <c r="H897" s="100"/>
      <c r="I897" s="100"/>
      <c r="J897" s="100"/>
      <c r="K897" s="100"/>
      <c r="L897" s="100"/>
      <c r="M897" s="100"/>
      <c r="N897" s="100"/>
      <c r="O897" s="100"/>
      <c r="P897" s="100"/>
      <c r="Q897" s="100"/>
    </row>
    <row r="898" spans="1:17" ht="14.25" customHeight="1" outlineLevel="1" x14ac:dyDescent="0.2">
      <c r="A898" s="19" t="s">
        <v>433</v>
      </c>
      <c r="B898" s="19">
        <v>9</v>
      </c>
      <c r="C898" s="19">
        <v>1</v>
      </c>
      <c r="D898" s="20">
        <v>1860</v>
      </c>
      <c r="E898" s="20">
        <v>1860</v>
      </c>
      <c r="F898" s="20">
        <v>10000000</v>
      </c>
      <c r="G898" s="21">
        <v>44</v>
      </c>
      <c r="H898" s="100"/>
      <c r="I898" s="100"/>
      <c r="J898" s="100"/>
      <c r="K898" s="100"/>
      <c r="L898" s="100"/>
      <c r="M898" s="100"/>
      <c r="N898" s="100"/>
      <c r="O898" s="100"/>
      <c r="P898" s="100"/>
      <c r="Q898" s="100"/>
    </row>
    <row r="899" spans="1:17" ht="14.25" customHeight="1" outlineLevel="1" x14ac:dyDescent="0.2">
      <c r="A899" s="19" t="s">
        <v>433</v>
      </c>
      <c r="B899" s="19">
        <v>10</v>
      </c>
      <c r="C899" s="19">
        <v>1</v>
      </c>
      <c r="D899" s="20">
        <v>2040</v>
      </c>
      <c r="E899" s="20">
        <v>2040</v>
      </c>
      <c r="F899" s="20">
        <v>16000000</v>
      </c>
      <c r="G899" s="21">
        <v>52</v>
      </c>
      <c r="H899" s="100"/>
      <c r="I899" s="100"/>
      <c r="J899" s="100"/>
      <c r="K899" s="100"/>
      <c r="L899" s="100"/>
      <c r="M899" s="100"/>
      <c r="N899" s="100"/>
      <c r="O899" s="100"/>
      <c r="P899" s="100"/>
      <c r="Q899" s="100"/>
    </row>
    <row r="900" spans="1:17" ht="14.25" customHeight="1" outlineLevel="1" x14ac:dyDescent="0.2">
      <c r="A900" s="19" t="s">
        <v>433</v>
      </c>
      <c r="B900" s="19">
        <v>11</v>
      </c>
      <c r="C900" s="19">
        <v>1</v>
      </c>
      <c r="D900" s="20">
        <v>2240</v>
      </c>
      <c r="E900" s="20">
        <v>2240</v>
      </c>
      <c r="F900" s="20">
        <v>26000000</v>
      </c>
      <c r="G900" s="21">
        <v>60</v>
      </c>
      <c r="H900" s="100"/>
      <c r="I900" s="100"/>
      <c r="J900" s="100"/>
      <c r="K900" s="100"/>
      <c r="L900" s="100"/>
      <c r="M900" s="100"/>
      <c r="N900" s="100"/>
      <c r="O900" s="100"/>
      <c r="P900" s="100"/>
      <c r="Q900" s="100"/>
    </row>
    <row r="901" spans="1:17" ht="14.25" customHeight="1" outlineLevel="1" x14ac:dyDescent="0.2">
      <c r="A901" s="19" t="s">
        <v>433</v>
      </c>
      <c r="B901" s="19">
        <v>12</v>
      </c>
      <c r="C901" s="19">
        <v>1</v>
      </c>
      <c r="D901" s="20">
        <v>2460</v>
      </c>
      <c r="E901" s="20">
        <v>2460</v>
      </c>
      <c r="F901" s="20">
        <v>0</v>
      </c>
      <c r="G901" s="21">
        <v>0</v>
      </c>
      <c r="H901" s="100"/>
      <c r="I901" s="100"/>
      <c r="J901" s="100"/>
      <c r="K901" s="100"/>
      <c r="L901" s="100"/>
      <c r="M901" s="100"/>
      <c r="N901" s="100"/>
      <c r="O901" s="100"/>
      <c r="P901" s="100"/>
      <c r="Q901" s="100"/>
    </row>
    <row r="902" spans="1:17" ht="14.25" customHeight="1" outlineLevel="1" x14ac:dyDescent="0.2">
      <c r="A902" s="22" t="s">
        <v>433</v>
      </c>
      <c r="B902" s="22">
        <v>1</v>
      </c>
      <c r="C902" s="22">
        <v>2</v>
      </c>
      <c r="D902" s="23">
        <v>2460</v>
      </c>
      <c r="E902" s="23">
        <v>2460</v>
      </c>
      <c r="F902" s="23">
        <v>500000</v>
      </c>
      <c r="G902" s="24">
        <v>2.5</v>
      </c>
      <c r="H902" s="100"/>
      <c r="I902" s="100"/>
      <c r="J902" s="100"/>
      <c r="K902" s="100"/>
      <c r="L902" s="100"/>
      <c r="M902" s="100"/>
      <c r="N902" s="100"/>
      <c r="O902" s="100"/>
      <c r="P902" s="100"/>
      <c r="Q902" s="100"/>
    </row>
    <row r="903" spans="1:17" ht="14.25" customHeight="1" outlineLevel="1" x14ac:dyDescent="0.2">
      <c r="A903" s="22" t="s">
        <v>433</v>
      </c>
      <c r="B903" s="22">
        <v>2</v>
      </c>
      <c r="C903" s="22">
        <v>2</v>
      </c>
      <c r="D903" s="23">
        <v>2505</v>
      </c>
      <c r="E903" s="23">
        <v>2505</v>
      </c>
      <c r="F903" s="23">
        <v>1000000</v>
      </c>
      <c r="G903" s="24">
        <v>5</v>
      </c>
      <c r="H903" s="100"/>
      <c r="I903" s="100"/>
      <c r="J903" s="100"/>
      <c r="K903" s="100"/>
      <c r="L903" s="100"/>
      <c r="M903" s="100"/>
      <c r="N903" s="100"/>
      <c r="O903" s="100"/>
      <c r="P903" s="100"/>
      <c r="Q903" s="100"/>
    </row>
    <row r="904" spans="1:17" ht="14.25" customHeight="1" outlineLevel="1" x14ac:dyDescent="0.2">
      <c r="A904" s="22" t="s">
        <v>433</v>
      </c>
      <c r="B904" s="22">
        <v>3</v>
      </c>
      <c r="C904" s="22">
        <v>2</v>
      </c>
      <c r="D904" s="23">
        <v>2550</v>
      </c>
      <c r="E904" s="23">
        <v>2550</v>
      </c>
      <c r="F904" s="23">
        <v>2000000</v>
      </c>
      <c r="G904" s="24">
        <v>10</v>
      </c>
      <c r="H904" s="100"/>
      <c r="I904" s="100"/>
      <c r="J904" s="100"/>
      <c r="K904" s="100"/>
      <c r="L904" s="100"/>
      <c r="M904" s="100"/>
      <c r="N904" s="100"/>
      <c r="O904" s="100"/>
      <c r="P904" s="100"/>
      <c r="Q904" s="100"/>
    </row>
    <row r="905" spans="1:17" ht="14.25" customHeight="1" outlineLevel="1" x14ac:dyDescent="0.2">
      <c r="A905" s="22" t="s">
        <v>433</v>
      </c>
      <c r="B905" s="22">
        <v>4</v>
      </c>
      <c r="C905" s="22">
        <v>2</v>
      </c>
      <c r="D905" s="23">
        <v>2595</v>
      </c>
      <c r="E905" s="23">
        <v>2595</v>
      </c>
      <c r="F905" s="23">
        <v>7500000</v>
      </c>
      <c r="G905" s="24">
        <v>15</v>
      </c>
      <c r="H905" s="100"/>
      <c r="I905" s="100"/>
      <c r="J905" s="100"/>
      <c r="K905" s="100"/>
      <c r="L905" s="100"/>
      <c r="M905" s="100"/>
      <c r="N905" s="100"/>
      <c r="O905" s="100"/>
      <c r="P905" s="100"/>
      <c r="Q905" s="100"/>
    </row>
    <row r="906" spans="1:17" ht="14.25" customHeight="1" outlineLevel="1" collapsed="1" x14ac:dyDescent="0.2">
      <c r="A906" s="22" t="s">
        <v>433</v>
      </c>
      <c r="B906" s="22">
        <v>5</v>
      </c>
      <c r="C906" s="22">
        <v>2</v>
      </c>
      <c r="D906" s="23">
        <v>2640</v>
      </c>
      <c r="E906" s="23">
        <v>2640</v>
      </c>
      <c r="F906" s="23">
        <v>7500000</v>
      </c>
      <c r="G906" s="24">
        <v>15</v>
      </c>
      <c r="H906" s="100"/>
      <c r="I906" s="100"/>
      <c r="J906" s="100"/>
      <c r="K906" s="100"/>
      <c r="L906" s="100"/>
      <c r="M906" s="100"/>
      <c r="N906" s="100"/>
      <c r="O906" s="100"/>
      <c r="P906" s="100"/>
      <c r="Q906" s="100"/>
    </row>
    <row r="907" spans="1:17" ht="14.25" customHeight="1" outlineLevel="1" x14ac:dyDescent="0.2">
      <c r="A907" s="22" t="s">
        <v>433</v>
      </c>
      <c r="B907" s="22">
        <v>6</v>
      </c>
      <c r="C907" s="22">
        <v>2</v>
      </c>
      <c r="D907" s="23">
        <v>2685</v>
      </c>
      <c r="E907" s="23">
        <v>2685</v>
      </c>
      <c r="F907" s="23">
        <v>7500000</v>
      </c>
      <c r="G907" s="24">
        <v>15</v>
      </c>
      <c r="H907" s="100"/>
      <c r="I907" s="100"/>
      <c r="J907" s="100"/>
      <c r="K907" s="100"/>
      <c r="L907" s="100"/>
      <c r="M907" s="100"/>
      <c r="N907" s="100"/>
      <c r="O907" s="100"/>
      <c r="P907" s="100"/>
      <c r="Q907" s="100"/>
    </row>
    <row r="908" spans="1:17" ht="14.25" customHeight="1" outlineLevel="1" x14ac:dyDescent="0.2">
      <c r="A908" s="22" t="s">
        <v>433</v>
      </c>
      <c r="B908" s="22">
        <v>7</v>
      </c>
      <c r="C908" s="22">
        <v>2</v>
      </c>
      <c r="D908" s="23">
        <v>2730</v>
      </c>
      <c r="E908" s="23">
        <v>2730</v>
      </c>
      <c r="F908" s="23">
        <v>7500000</v>
      </c>
      <c r="G908" s="24">
        <v>15</v>
      </c>
      <c r="H908" s="100"/>
      <c r="I908" s="100"/>
      <c r="J908" s="100"/>
      <c r="K908" s="100"/>
      <c r="L908" s="100"/>
      <c r="M908" s="100"/>
      <c r="N908" s="100"/>
      <c r="O908" s="100"/>
      <c r="P908" s="100"/>
      <c r="Q908" s="100"/>
    </row>
    <row r="909" spans="1:17" ht="14.25" customHeight="1" outlineLevel="1" x14ac:dyDescent="0.2">
      <c r="A909" s="22" t="s">
        <v>433</v>
      </c>
      <c r="B909" s="22">
        <v>8</v>
      </c>
      <c r="C909" s="22">
        <v>2</v>
      </c>
      <c r="D909" s="23">
        <v>2775</v>
      </c>
      <c r="E909" s="23">
        <v>2775</v>
      </c>
      <c r="F909" s="23">
        <v>7500000</v>
      </c>
      <c r="G909" s="24">
        <v>15</v>
      </c>
      <c r="H909" s="100"/>
      <c r="I909" s="100"/>
      <c r="J909" s="100"/>
      <c r="K909" s="100"/>
      <c r="L909" s="100"/>
      <c r="M909" s="100"/>
      <c r="N909" s="100"/>
      <c r="O909" s="100"/>
      <c r="P909" s="100"/>
      <c r="Q909" s="100"/>
    </row>
    <row r="910" spans="1:17" ht="14.25" customHeight="1" outlineLevel="1" x14ac:dyDescent="0.2">
      <c r="A910" s="22" t="s">
        <v>433</v>
      </c>
      <c r="B910" s="22">
        <v>9</v>
      </c>
      <c r="C910" s="22">
        <v>2</v>
      </c>
      <c r="D910" s="23">
        <v>2820</v>
      </c>
      <c r="E910" s="23">
        <v>2820</v>
      </c>
      <c r="F910" s="23">
        <v>7500000</v>
      </c>
      <c r="G910" s="24">
        <v>15</v>
      </c>
      <c r="H910" s="100"/>
      <c r="I910" s="100"/>
      <c r="J910" s="100"/>
      <c r="K910" s="100"/>
      <c r="L910" s="100"/>
      <c r="M910" s="100"/>
      <c r="N910" s="100"/>
      <c r="O910" s="100"/>
      <c r="P910" s="100"/>
      <c r="Q910" s="100"/>
    </row>
    <row r="911" spans="1:17" ht="14.25" customHeight="1" outlineLevel="1" x14ac:dyDescent="0.2">
      <c r="A911" s="22" t="s">
        <v>433</v>
      </c>
      <c r="B911" s="22">
        <v>10</v>
      </c>
      <c r="C911" s="22">
        <v>2</v>
      </c>
      <c r="D911" s="23">
        <v>2865</v>
      </c>
      <c r="E911" s="23">
        <v>2865</v>
      </c>
      <c r="F911" s="23">
        <v>7500000</v>
      </c>
      <c r="G911" s="24">
        <v>15</v>
      </c>
      <c r="H911" s="100"/>
      <c r="I911" s="100"/>
      <c r="J911" s="100"/>
      <c r="K911" s="100"/>
      <c r="L911" s="100"/>
      <c r="M911" s="100"/>
      <c r="N911" s="100"/>
      <c r="O911" s="100"/>
      <c r="P911" s="100"/>
      <c r="Q911" s="100"/>
    </row>
    <row r="912" spans="1:17" ht="14.25" customHeight="1" outlineLevel="1" x14ac:dyDescent="0.2">
      <c r="A912" s="22" t="s">
        <v>433</v>
      </c>
      <c r="B912" s="22">
        <v>11</v>
      </c>
      <c r="C912" s="22">
        <v>2</v>
      </c>
      <c r="D912" s="23">
        <v>2910</v>
      </c>
      <c r="E912" s="23">
        <v>2910</v>
      </c>
      <c r="F912" s="23">
        <v>7500000</v>
      </c>
      <c r="G912" s="24">
        <v>15</v>
      </c>
      <c r="H912" s="100"/>
      <c r="I912" s="100"/>
      <c r="J912" s="100"/>
      <c r="K912" s="100"/>
      <c r="L912" s="100"/>
      <c r="M912" s="100"/>
      <c r="N912" s="100"/>
      <c r="O912" s="100"/>
      <c r="P912" s="100"/>
      <c r="Q912" s="100"/>
    </row>
    <row r="913" spans="1:17" ht="14.25" customHeight="1" outlineLevel="1" x14ac:dyDescent="0.2">
      <c r="A913" s="22" t="s">
        <v>433</v>
      </c>
      <c r="B913" s="22">
        <v>12</v>
      </c>
      <c r="C913" s="22">
        <v>2</v>
      </c>
      <c r="D913" s="23">
        <v>2955</v>
      </c>
      <c r="E913" s="23">
        <v>2955</v>
      </c>
      <c r="F913" s="23">
        <v>0</v>
      </c>
      <c r="G913" s="24">
        <v>0</v>
      </c>
      <c r="H913" s="100"/>
      <c r="I913" s="100"/>
      <c r="J913" s="100"/>
      <c r="K913" s="100"/>
      <c r="L913" s="100"/>
      <c r="M913" s="100"/>
      <c r="N913" s="100"/>
      <c r="O913" s="100"/>
      <c r="P913" s="100"/>
      <c r="Q913" s="100"/>
    </row>
    <row r="914" spans="1:17" ht="14.25" customHeight="1" outlineLevel="1" x14ac:dyDescent="0.2">
      <c r="A914" s="25" t="s">
        <v>433</v>
      </c>
      <c r="B914" s="25">
        <v>1</v>
      </c>
      <c r="C914" s="25">
        <v>3</v>
      </c>
      <c r="D914" s="26">
        <v>3102.75</v>
      </c>
      <c r="E914" s="26">
        <v>3102.75</v>
      </c>
      <c r="F914" s="26">
        <v>0</v>
      </c>
      <c r="G914" s="27">
        <v>0</v>
      </c>
      <c r="H914" s="100"/>
      <c r="I914" s="100"/>
      <c r="J914" s="100"/>
      <c r="K914" s="100"/>
      <c r="L914" s="100"/>
      <c r="M914" s="100"/>
      <c r="N914" s="100"/>
      <c r="O914" s="100"/>
      <c r="P914" s="100"/>
      <c r="Q914" s="100"/>
    </row>
    <row r="915" spans="1:17" ht="14.25" customHeight="1" x14ac:dyDescent="0.2">
      <c r="A915" s="19" t="s">
        <v>459</v>
      </c>
      <c r="B915" s="19">
        <v>1</v>
      </c>
      <c r="C915" s="19">
        <v>1</v>
      </c>
      <c r="D915" s="20">
        <v>1120</v>
      </c>
      <c r="E915" s="20">
        <v>1120</v>
      </c>
      <c r="F915" s="20">
        <v>100000</v>
      </c>
      <c r="G915" s="21">
        <v>1.5</v>
      </c>
      <c r="H915" s="100"/>
      <c r="I915" s="100"/>
      <c r="J915" s="100"/>
      <c r="K915" s="100"/>
      <c r="L915" s="100"/>
      <c r="M915" s="100"/>
      <c r="N915" s="100"/>
      <c r="O915" s="100"/>
      <c r="P915" s="100"/>
      <c r="Q915" s="100"/>
    </row>
    <row r="916" spans="1:17" ht="14.25" customHeight="1" outlineLevel="1" x14ac:dyDescent="0.2">
      <c r="A916" s="19" t="s">
        <v>459</v>
      </c>
      <c r="B916" s="19">
        <v>2</v>
      </c>
      <c r="C916" s="19">
        <v>1</v>
      </c>
      <c r="D916" s="20">
        <v>1230</v>
      </c>
      <c r="E916" s="20">
        <v>1230</v>
      </c>
      <c r="F916" s="20">
        <v>200000</v>
      </c>
      <c r="G916" s="21">
        <v>2.5</v>
      </c>
      <c r="H916" s="100"/>
      <c r="I916" s="100"/>
      <c r="J916" s="100"/>
      <c r="K916" s="100"/>
      <c r="L916" s="100"/>
      <c r="M916" s="100"/>
      <c r="N916" s="100"/>
      <c r="O916" s="100"/>
      <c r="P916" s="100"/>
      <c r="Q916" s="100"/>
    </row>
    <row r="917" spans="1:17" ht="14.25" customHeight="1" outlineLevel="1" x14ac:dyDescent="0.2">
      <c r="A917" s="19" t="s">
        <v>459</v>
      </c>
      <c r="B917" s="19">
        <v>3</v>
      </c>
      <c r="C917" s="19">
        <v>1</v>
      </c>
      <c r="D917" s="20">
        <v>1350</v>
      </c>
      <c r="E917" s="20">
        <v>1350</v>
      </c>
      <c r="F917" s="20">
        <v>400000</v>
      </c>
      <c r="G917" s="21">
        <v>6</v>
      </c>
      <c r="H917" s="100"/>
      <c r="I917" s="100"/>
      <c r="J917" s="100"/>
      <c r="K917" s="100"/>
      <c r="L917" s="100"/>
      <c r="M917" s="100"/>
      <c r="N917" s="100"/>
      <c r="O917" s="100"/>
      <c r="P917" s="100"/>
      <c r="Q917" s="100"/>
    </row>
    <row r="918" spans="1:17" ht="14.25" customHeight="1" outlineLevel="1" x14ac:dyDescent="0.2">
      <c r="A918" s="19" t="s">
        <v>459</v>
      </c>
      <c r="B918" s="19">
        <v>4</v>
      </c>
      <c r="C918" s="19">
        <v>1</v>
      </c>
      <c r="D918" s="20">
        <v>1480</v>
      </c>
      <c r="E918" s="20">
        <v>1480</v>
      </c>
      <c r="F918" s="20">
        <v>2000000</v>
      </c>
      <c r="G918" s="21">
        <v>12</v>
      </c>
      <c r="H918" s="100"/>
      <c r="I918" s="100"/>
      <c r="J918" s="100"/>
      <c r="K918" s="100"/>
      <c r="L918" s="100"/>
      <c r="M918" s="100"/>
      <c r="N918" s="100"/>
      <c r="O918" s="100"/>
      <c r="P918" s="100"/>
      <c r="Q918" s="100"/>
    </row>
    <row r="919" spans="1:17" ht="14.25" customHeight="1" outlineLevel="1" x14ac:dyDescent="0.2">
      <c r="A919" s="19" t="s">
        <v>459</v>
      </c>
      <c r="B919" s="19">
        <v>5</v>
      </c>
      <c r="C919" s="19">
        <v>1</v>
      </c>
      <c r="D919" s="20">
        <v>1630</v>
      </c>
      <c r="E919" s="20">
        <v>1630</v>
      </c>
      <c r="F919" s="20">
        <v>3000000</v>
      </c>
      <c r="G919" s="21">
        <v>20</v>
      </c>
      <c r="H919" s="100"/>
      <c r="I919" s="100"/>
      <c r="J919" s="100"/>
      <c r="K919" s="100"/>
      <c r="L919" s="100"/>
      <c r="M919" s="100"/>
      <c r="N919" s="100"/>
      <c r="O919" s="100"/>
      <c r="P919" s="100"/>
      <c r="Q919" s="100"/>
    </row>
    <row r="920" spans="1:17" ht="14.25" customHeight="1" outlineLevel="1" x14ac:dyDescent="0.2">
      <c r="A920" s="19" t="s">
        <v>459</v>
      </c>
      <c r="B920" s="19">
        <v>6</v>
      </c>
      <c r="C920" s="19">
        <v>1</v>
      </c>
      <c r="D920" s="20">
        <v>1790</v>
      </c>
      <c r="E920" s="20">
        <v>1790</v>
      </c>
      <c r="F920" s="20">
        <v>4000000</v>
      </c>
      <c r="G920" s="21">
        <v>36</v>
      </c>
      <c r="H920" s="100"/>
      <c r="I920" s="100"/>
      <c r="J920" s="100"/>
      <c r="K920" s="100"/>
      <c r="L920" s="100"/>
      <c r="M920" s="100"/>
      <c r="N920" s="100"/>
      <c r="O920" s="100"/>
      <c r="P920" s="100"/>
      <c r="Q920" s="100"/>
    </row>
    <row r="921" spans="1:17" ht="14.25" customHeight="1" outlineLevel="1" x14ac:dyDescent="0.2">
      <c r="A921" s="19" t="s">
        <v>459</v>
      </c>
      <c r="B921" s="19">
        <v>7</v>
      </c>
      <c r="C921" s="19">
        <v>1</v>
      </c>
      <c r="D921" s="20">
        <v>1970</v>
      </c>
      <c r="E921" s="20">
        <v>1970</v>
      </c>
      <c r="F921" s="20">
        <v>8000000</v>
      </c>
      <c r="G921" s="21">
        <v>60</v>
      </c>
      <c r="H921" s="100"/>
      <c r="I921" s="100"/>
      <c r="J921" s="100"/>
      <c r="K921" s="100"/>
      <c r="L921" s="100"/>
      <c r="M921" s="100"/>
      <c r="N921" s="100"/>
      <c r="O921" s="100"/>
      <c r="P921" s="100"/>
      <c r="Q921" s="100"/>
    </row>
    <row r="922" spans="1:17" ht="14.25" customHeight="1" outlineLevel="1" x14ac:dyDescent="0.2">
      <c r="A922" s="19" t="s">
        <v>459</v>
      </c>
      <c r="B922" s="19">
        <v>8</v>
      </c>
      <c r="C922" s="19">
        <v>1</v>
      </c>
      <c r="D922" s="20">
        <v>2160</v>
      </c>
      <c r="E922" s="20">
        <v>2160</v>
      </c>
      <c r="F922" s="20">
        <v>13000000</v>
      </c>
      <c r="G922" s="21">
        <v>72</v>
      </c>
      <c r="H922" s="100"/>
      <c r="I922" s="100"/>
      <c r="J922" s="100"/>
      <c r="K922" s="100"/>
      <c r="L922" s="100"/>
      <c r="M922" s="100"/>
      <c r="N922" s="100"/>
      <c r="O922" s="100"/>
      <c r="P922" s="100"/>
      <c r="Q922" s="100"/>
    </row>
    <row r="923" spans="1:17" ht="14.25" customHeight="1" outlineLevel="1" x14ac:dyDescent="0.2">
      <c r="A923" s="19" t="s">
        <v>459</v>
      </c>
      <c r="B923" s="19">
        <v>9</v>
      </c>
      <c r="C923" s="19">
        <v>1</v>
      </c>
      <c r="D923" s="20">
        <v>2380</v>
      </c>
      <c r="E923" s="20">
        <v>2380</v>
      </c>
      <c r="F923" s="20">
        <v>25000000</v>
      </c>
      <c r="G923" s="21">
        <v>80</v>
      </c>
      <c r="H923" s="100"/>
      <c r="I923" s="100"/>
      <c r="J923" s="100"/>
      <c r="K923" s="100"/>
      <c r="L923" s="100"/>
      <c r="M923" s="100"/>
      <c r="N923" s="100"/>
      <c r="O923" s="100"/>
      <c r="P923" s="100"/>
      <c r="Q923" s="100"/>
    </row>
    <row r="924" spans="1:17" ht="14.25" customHeight="1" outlineLevel="1" x14ac:dyDescent="0.2">
      <c r="A924" s="19" t="s">
        <v>459</v>
      </c>
      <c r="B924" s="19">
        <v>10</v>
      </c>
      <c r="C924" s="19">
        <v>1</v>
      </c>
      <c r="D924" s="20">
        <v>2620</v>
      </c>
      <c r="E924" s="20">
        <v>2620</v>
      </c>
      <c r="F924" s="20">
        <v>35000000</v>
      </c>
      <c r="G924" s="21">
        <v>90</v>
      </c>
      <c r="H924" s="100"/>
      <c r="I924" s="100"/>
      <c r="J924" s="100"/>
      <c r="K924" s="100"/>
      <c r="L924" s="100"/>
      <c r="M924" s="100"/>
      <c r="N924" s="100"/>
      <c r="O924" s="100"/>
      <c r="P924" s="100"/>
      <c r="Q924" s="100"/>
    </row>
    <row r="925" spans="1:17" ht="14.25" customHeight="1" outlineLevel="1" x14ac:dyDescent="0.2">
      <c r="A925" s="19" t="s">
        <v>459</v>
      </c>
      <c r="B925" s="19">
        <v>11</v>
      </c>
      <c r="C925" s="19">
        <v>1</v>
      </c>
      <c r="D925" s="20">
        <v>2890</v>
      </c>
      <c r="E925" s="20">
        <v>2890</v>
      </c>
      <c r="F925" s="20">
        <v>45000000</v>
      </c>
      <c r="G925" s="21">
        <v>96</v>
      </c>
      <c r="H925" s="100"/>
      <c r="I925" s="100"/>
      <c r="J925" s="100"/>
      <c r="K925" s="100"/>
      <c r="L925" s="100"/>
      <c r="M925" s="100"/>
      <c r="N925" s="100"/>
      <c r="O925" s="100"/>
      <c r="P925" s="100"/>
      <c r="Q925" s="100"/>
    </row>
    <row r="926" spans="1:17" ht="14.25" customHeight="1" outlineLevel="1" x14ac:dyDescent="0.2">
      <c r="A926" s="19" t="s">
        <v>459</v>
      </c>
      <c r="B926" s="19">
        <v>12</v>
      </c>
      <c r="C926" s="19">
        <v>1</v>
      </c>
      <c r="D926" s="20">
        <v>3170</v>
      </c>
      <c r="E926" s="20">
        <v>3170</v>
      </c>
      <c r="F926" s="20">
        <v>0</v>
      </c>
      <c r="G926" s="21">
        <v>0</v>
      </c>
      <c r="H926" s="100"/>
      <c r="I926" s="100"/>
      <c r="J926" s="100"/>
      <c r="K926" s="100"/>
      <c r="L926" s="100"/>
      <c r="M926" s="100"/>
      <c r="N926" s="100"/>
      <c r="O926" s="100"/>
      <c r="P926" s="100"/>
      <c r="Q926" s="100"/>
    </row>
    <row r="927" spans="1:17" ht="14.25" customHeight="1" outlineLevel="1" x14ac:dyDescent="0.2">
      <c r="A927" s="22" t="s">
        <v>459</v>
      </c>
      <c r="B927" s="22">
        <v>1</v>
      </c>
      <c r="C927" s="22">
        <v>2</v>
      </c>
      <c r="D927" s="23">
        <v>3170</v>
      </c>
      <c r="E927" s="23">
        <v>3170</v>
      </c>
      <c r="F927" s="23">
        <v>1000000</v>
      </c>
      <c r="G927" s="24">
        <v>6</v>
      </c>
      <c r="H927" s="100"/>
      <c r="I927" s="100"/>
      <c r="J927" s="100"/>
      <c r="K927" s="100"/>
      <c r="L927" s="100"/>
      <c r="M927" s="100"/>
      <c r="N927" s="100"/>
      <c r="O927" s="100"/>
      <c r="P927" s="100"/>
      <c r="Q927" s="100"/>
    </row>
    <row r="928" spans="1:17" ht="14.25" customHeight="1" outlineLevel="1" x14ac:dyDescent="0.2">
      <c r="A928" s="22" t="s">
        <v>459</v>
      </c>
      <c r="B928" s="22">
        <v>2</v>
      </c>
      <c r="C928" s="22">
        <v>2</v>
      </c>
      <c r="D928" s="23">
        <v>3230</v>
      </c>
      <c r="E928" s="23">
        <v>3230</v>
      </c>
      <c r="F928" s="23">
        <v>2000000</v>
      </c>
      <c r="G928" s="24">
        <v>12</v>
      </c>
      <c r="H928" s="100"/>
      <c r="I928" s="100"/>
      <c r="J928" s="100"/>
      <c r="K928" s="100"/>
      <c r="L928" s="100"/>
      <c r="M928" s="100"/>
      <c r="N928" s="100"/>
      <c r="O928" s="100"/>
      <c r="P928" s="100"/>
      <c r="Q928" s="100"/>
    </row>
    <row r="929" spans="1:17" ht="14.25" customHeight="1" outlineLevel="1" x14ac:dyDescent="0.2">
      <c r="A929" s="22" t="s">
        <v>459</v>
      </c>
      <c r="B929" s="22">
        <v>3</v>
      </c>
      <c r="C929" s="22">
        <v>2</v>
      </c>
      <c r="D929" s="23">
        <v>3290</v>
      </c>
      <c r="E929" s="23">
        <v>3290</v>
      </c>
      <c r="F929" s="23">
        <v>4000000</v>
      </c>
      <c r="G929" s="24">
        <v>18</v>
      </c>
      <c r="H929" s="100"/>
      <c r="I929" s="100"/>
      <c r="J929" s="100"/>
      <c r="K929" s="100"/>
      <c r="L929" s="100"/>
      <c r="M929" s="100"/>
      <c r="N929" s="100"/>
      <c r="O929" s="100"/>
      <c r="P929" s="100"/>
      <c r="Q929" s="100"/>
    </row>
    <row r="930" spans="1:17" ht="14.25" customHeight="1" outlineLevel="1" x14ac:dyDescent="0.2">
      <c r="A930" s="22" t="s">
        <v>459</v>
      </c>
      <c r="B930" s="22">
        <v>4</v>
      </c>
      <c r="C930" s="22">
        <v>2</v>
      </c>
      <c r="D930" s="23">
        <v>3350</v>
      </c>
      <c r="E930" s="23">
        <v>3350</v>
      </c>
      <c r="F930" s="23">
        <v>16000000</v>
      </c>
      <c r="G930" s="24">
        <v>24</v>
      </c>
      <c r="H930" s="100"/>
      <c r="I930" s="100"/>
      <c r="J930" s="100"/>
      <c r="K930" s="100"/>
      <c r="L930" s="100"/>
      <c r="M930" s="100"/>
      <c r="N930" s="100"/>
      <c r="O930" s="100"/>
      <c r="P930" s="100"/>
      <c r="Q930" s="100"/>
    </row>
    <row r="931" spans="1:17" ht="14.25" customHeight="1" outlineLevel="1" collapsed="1" x14ac:dyDescent="0.2">
      <c r="A931" s="22" t="s">
        <v>459</v>
      </c>
      <c r="B931" s="22">
        <v>5</v>
      </c>
      <c r="C931" s="22">
        <v>2</v>
      </c>
      <c r="D931" s="23">
        <v>3400</v>
      </c>
      <c r="E931" s="23">
        <v>3400</v>
      </c>
      <c r="F931" s="23">
        <v>16000000</v>
      </c>
      <c r="G931" s="24">
        <v>24</v>
      </c>
      <c r="H931" s="100"/>
      <c r="I931" s="100"/>
      <c r="J931" s="100"/>
      <c r="K931" s="100"/>
      <c r="L931" s="100"/>
      <c r="M931" s="100"/>
      <c r="N931" s="100"/>
      <c r="O931" s="100"/>
      <c r="P931" s="100"/>
      <c r="Q931" s="100"/>
    </row>
    <row r="932" spans="1:17" ht="14.25" customHeight="1" outlineLevel="1" x14ac:dyDescent="0.2">
      <c r="A932" s="22" t="s">
        <v>459</v>
      </c>
      <c r="B932" s="22">
        <v>6</v>
      </c>
      <c r="C932" s="22">
        <v>2</v>
      </c>
      <c r="D932" s="23">
        <v>3460</v>
      </c>
      <c r="E932" s="23">
        <v>3460</v>
      </c>
      <c r="F932" s="23">
        <v>16000000</v>
      </c>
      <c r="G932" s="24">
        <v>24</v>
      </c>
      <c r="H932" s="100"/>
      <c r="I932" s="100"/>
      <c r="J932" s="100"/>
      <c r="K932" s="100"/>
      <c r="L932" s="100"/>
      <c r="M932" s="100"/>
      <c r="N932" s="100"/>
      <c r="O932" s="100"/>
      <c r="P932" s="100"/>
      <c r="Q932" s="100"/>
    </row>
    <row r="933" spans="1:17" ht="14.25" customHeight="1" outlineLevel="1" x14ac:dyDescent="0.2">
      <c r="A933" s="22" t="s">
        <v>459</v>
      </c>
      <c r="B933" s="22">
        <v>7</v>
      </c>
      <c r="C933" s="22">
        <v>2</v>
      </c>
      <c r="D933" s="23">
        <v>3520</v>
      </c>
      <c r="E933" s="23">
        <v>3520</v>
      </c>
      <c r="F933" s="23">
        <v>16000000</v>
      </c>
      <c r="G933" s="24">
        <v>24</v>
      </c>
      <c r="H933" s="100"/>
      <c r="I933" s="100"/>
      <c r="J933" s="100"/>
      <c r="K933" s="100"/>
      <c r="L933" s="100"/>
      <c r="M933" s="100"/>
      <c r="N933" s="100"/>
      <c r="O933" s="100"/>
      <c r="P933" s="100"/>
      <c r="Q933" s="100"/>
    </row>
    <row r="934" spans="1:17" ht="14.25" customHeight="1" outlineLevel="1" x14ac:dyDescent="0.2">
      <c r="A934" s="22" t="s">
        <v>459</v>
      </c>
      <c r="B934" s="22">
        <v>8</v>
      </c>
      <c r="C934" s="22">
        <v>2</v>
      </c>
      <c r="D934" s="23">
        <v>3580</v>
      </c>
      <c r="E934" s="23">
        <v>3580</v>
      </c>
      <c r="F934" s="23">
        <v>16000000</v>
      </c>
      <c r="G934" s="24">
        <v>24</v>
      </c>
      <c r="H934" s="100"/>
      <c r="I934" s="100"/>
      <c r="J934" s="100"/>
      <c r="K934" s="100"/>
      <c r="L934" s="100"/>
      <c r="M934" s="100"/>
      <c r="N934" s="100"/>
      <c r="O934" s="100"/>
      <c r="P934" s="100"/>
      <c r="Q934" s="100"/>
    </row>
    <row r="935" spans="1:17" ht="14.25" customHeight="1" outlineLevel="1" x14ac:dyDescent="0.2">
      <c r="A935" s="22" t="s">
        <v>459</v>
      </c>
      <c r="B935" s="22">
        <v>9</v>
      </c>
      <c r="C935" s="22">
        <v>2</v>
      </c>
      <c r="D935" s="23">
        <v>3640</v>
      </c>
      <c r="E935" s="23">
        <v>3640</v>
      </c>
      <c r="F935" s="23">
        <v>16000000</v>
      </c>
      <c r="G935" s="24">
        <v>24</v>
      </c>
      <c r="H935" s="100"/>
      <c r="I935" s="100"/>
      <c r="J935" s="100"/>
      <c r="K935" s="100"/>
      <c r="L935" s="100"/>
      <c r="M935" s="100"/>
      <c r="N935" s="100"/>
      <c r="O935" s="100"/>
      <c r="P935" s="100"/>
      <c r="Q935" s="100"/>
    </row>
    <row r="936" spans="1:17" ht="14.25" customHeight="1" outlineLevel="1" x14ac:dyDescent="0.2">
      <c r="A936" s="22" t="s">
        <v>459</v>
      </c>
      <c r="B936" s="22">
        <v>10</v>
      </c>
      <c r="C936" s="22">
        <v>2</v>
      </c>
      <c r="D936" s="23">
        <v>3690</v>
      </c>
      <c r="E936" s="23">
        <v>3690</v>
      </c>
      <c r="F936" s="23">
        <v>16000000</v>
      </c>
      <c r="G936" s="24">
        <v>24</v>
      </c>
      <c r="H936" s="100"/>
      <c r="I936" s="100"/>
      <c r="J936" s="100"/>
      <c r="K936" s="100"/>
      <c r="L936" s="100"/>
      <c r="M936" s="100"/>
      <c r="N936" s="100"/>
      <c r="O936" s="100"/>
      <c r="P936" s="100"/>
      <c r="Q936" s="100"/>
    </row>
    <row r="937" spans="1:17" ht="14.25" customHeight="1" outlineLevel="1" x14ac:dyDescent="0.2">
      <c r="A937" s="22" t="s">
        <v>459</v>
      </c>
      <c r="B937" s="22">
        <v>11</v>
      </c>
      <c r="C937" s="22">
        <v>2</v>
      </c>
      <c r="D937" s="23">
        <v>3750</v>
      </c>
      <c r="E937" s="23">
        <v>3750</v>
      </c>
      <c r="F937" s="23">
        <v>16000000</v>
      </c>
      <c r="G937" s="24">
        <v>24</v>
      </c>
      <c r="H937" s="100"/>
      <c r="I937" s="100"/>
      <c r="J937" s="100"/>
      <c r="K937" s="100"/>
      <c r="L937" s="100"/>
      <c r="M937" s="100"/>
      <c r="N937" s="100"/>
      <c r="O937" s="100"/>
      <c r="P937" s="100"/>
      <c r="Q937" s="100"/>
    </row>
    <row r="938" spans="1:17" ht="14.25" customHeight="1" outlineLevel="1" x14ac:dyDescent="0.2">
      <c r="A938" s="22" t="s">
        <v>459</v>
      </c>
      <c r="B938" s="22">
        <v>12</v>
      </c>
      <c r="C938" s="22">
        <v>2</v>
      </c>
      <c r="D938" s="23">
        <v>3810</v>
      </c>
      <c r="E938" s="23">
        <v>3810</v>
      </c>
      <c r="F938" s="23">
        <v>0</v>
      </c>
      <c r="G938" s="24">
        <v>0</v>
      </c>
      <c r="H938" s="100"/>
      <c r="I938" s="100"/>
      <c r="J938" s="100"/>
      <c r="K938" s="100"/>
      <c r="L938" s="100"/>
      <c r="M938" s="100"/>
      <c r="N938" s="100"/>
      <c r="O938" s="100"/>
      <c r="P938" s="100"/>
      <c r="Q938" s="100"/>
    </row>
    <row r="939" spans="1:17" ht="14.25" customHeight="1" outlineLevel="1" x14ac:dyDescent="0.2">
      <c r="A939" s="25" t="s">
        <v>459</v>
      </c>
      <c r="B939" s="25">
        <v>1</v>
      </c>
      <c r="C939" s="25">
        <v>3</v>
      </c>
      <c r="D939" s="26">
        <v>4000.5</v>
      </c>
      <c r="E939" s="26">
        <v>4000.5</v>
      </c>
      <c r="F939" s="26">
        <v>0</v>
      </c>
      <c r="G939" s="27">
        <v>0</v>
      </c>
      <c r="H939" s="100"/>
      <c r="I939" s="100"/>
      <c r="J939" s="100"/>
      <c r="K939" s="100"/>
      <c r="L939" s="100"/>
      <c r="M939" s="100"/>
      <c r="N939" s="100"/>
      <c r="O939" s="100"/>
      <c r="P939" s="100"/>
      <c r="Q939" s="100"/>
    </row>
    <row r="940" spans="1:17" ht="14.25" customHeight="1" x14ac:dyDescent="0.2">
      <c r="A940" s="19" t="s">
        <v>411</v>
      </c>
      <c r="B940" s="19">
        <v>1</v>
      </c>
      <c r="C940" s="19">
        <v>1</v>
      </c>
      <c r="D940" s="20">
        <v>279</v>
      </c>
      <c r="E940" s="20">
        <v>279</v>
      </c>
      <c r="F940" s="20">
        <v>10000</v>
      </c>
      <c r="G940" s="21">
        <v>8.3333333333333329E-2</v>
      </c>
      <c r="H940" s="100"/>
      <c r="I940" s="100"/>
      <c r="J940" s="100"/>
      <c r="K940" s="100"/>
      <c r="L940" s="100"/>
      <c r="M940" s="100"/>
      <c r="N940" s="100"/>
      <c r="O940" s="100"/>
      <c r="P940" s="100"/>
      <c r="Q940" s="100"/>
    </row>
    <row r="941" spans="1:17" ht="14.25" customHeight="1" outlineLevel="1" x14ac:dyDescent="0.2">
      <c r="A941" s="19" t="s">
        <v>411</v>
      </c>
      <c r="B941" s="19">
        <v>2</v>
      </c>
      <c r="C941" s="19">
        <v>1</v>
      </c>
      <c r="D941" s="20">
        <v>303</v>
      </c>
      <c r="E941" s="20">
        <v>303</v>
      </c>
      <c r="F941" s="20">
        <v>20000</v>
      </c>
      <c r="G941" s="21">
        <v>0.5</v>
      </c>
      <c r="H941" s="100"/>
      <c r="I941" s="100"/>
      <c r="J941" s="100"/>
      <c r="K941" s="100"/>
      <c r="L941" s="100"/>
      <c r="M941" s="100"/>
      <c r="N941" s="100"/>
      <c r="O941" s="100"/>
      <c r="P941" s="100"/>
      <c r="Q941" s="100"/>
    </row>
    <row r="942" spans="1:17" ht="14.25" customHeight="1" outlineLevel="1" x14ac:dyDescent="0.2">
      <c r="A942" s="19" t="s">
        <v>411</v>
      </c>
      <c r="B942" s="19">
        <v>3</v>
      </c>
      <c r="C942" s="19">
        <v>1</v>
      </c>
      <c r="D942" s="20">
        <v>327</v>
      </c>
      <c r="E942" s="20">
        <v>327</v>
      </c>
      <c r="F942" s="20">
        <v>40000</v>
      </c>
      <c r="G942" s="21">
        <v>1</v>
      </c>
      <c r="H942" s="100"/>
      <c r="I942" s="100"/>
      <c r="J942" s="100"/>
      <c r="K942" s="100"/>
      <c r="L942" s="100"/>
      <c r="M942" s="100"/>
      <c r="N942" s="100"/>
      <c r="O942" s="100"/>
      <c r="P942" s="100"/>
      <c r="Q942" s="100"/>
    </row>
    <row r="943" spans="1:17" ht="14.25" customHeight="1" outlineLevel="1" x14ac:dyDescent="0.2">
      <c r="A943" s="19" t="s">
        <v>411</v>
      </c>
      <c r="B943" s="19">
        <v>4</v>
      </c>
      <c r="C943" s="19">
        <v>1</v>
      </c>
      <c r="D943" s="20">
        <v>363</v>
      </c>
      <c r="E943" s="20">
        <v>363</v>
      </c>
      <c r="F943" s="20">
        <v>200000</v>
      </c>
      <c r="G943" s="21">
        <v>4</v>
      </c>
      <c r="H943" s="100"/>
      <c r="I943" s="100"/>
      <c r="J943" s="100"/>
      <c r="K943" s="100"/>
      <c r="L943" s="100"/>
      <c r="M943" s="100"/>
      <c r="N943" s="100"/>
      <c r="O943" s="100"/>
      <c r="P943" s="100"/>
      <c r="Q943" s="100"/>
    </row>
    <row r="944" spans="1:17" ht="14.25" customHeight="1" outlineLevel="1" x14ac:dyDescent="0.2">
      <c r="A944" s="19" t="s">
        <v>411</v>
      </c>
      <c r="B944" s="19">
        <v>5</v>
      </c>
      <c r="C944" s="19">
        <v>1</v>
      </c>
      <c r="D944" s="20">
        <v>400</v>
      </c>
      <c r="E944" s="20">
        <v>400</v>
      </c>
      <c r="F944" s="20">
        <v>400000</v>
      </c>
      <c r="G944" s="21">
        <v>8</v>
      </c>
      <c r="H944" s="100"/>
      <c r="I944" s="100"/>
      <c r="J944" s="100"/>
      <c r="K944" s="100"/>
      <c r="L944" s="100"/>
      <c r="M944" s="100"/>
      <c r="N944" s="100"/>
      <c r="O944" s="100"/>
      <c r="P944" s="100"/>
      <c r="Q944" s="100"/>
    </row>
    <row r="945" spans="1:17" ht="14.25" customHeight="1" outlineLevel="1" x14ac:dyDescent="0.2">
      <c r="A945" s="19" t="s">
        <v>411</v>
      </c>
      <c r="B945" s="19">
        <v>6</v>
      </c>
      <c r="C945" s="19">
        <v>1</v>
      </c>
      <c r="D945" s="20">
        <v>436</v>
      </c>
      <c r="E945" s="20">
        <v>436</v>
      </c>
      <c r="F945" s="20">
        <v>800000</v>
      </c>
      <c r="G945" s="21">
        <v>12</v>
      </c>
      <c r="H945" s="100"/>
      <c r="I945" s="100"/>
      <c r="J945" s="100"/>
      <c r="K945" s="100"/>
      <c r="L945" s="100"/>
      <c r="M945" s="100"/>
      <c r="N945" s="100"/>
      <c r="O945" s="100"/>
      <c r="P945" s="100"/>
      <c r="Q945" s="100"/>
    </row>
    <row r="946" spans="1:17" ht="14.25" customHeight="1" outlineLevel="1" x14ac:dyDescent="0.2">
      <c r="A946" s="19" t="s">
        <v>411</v>
      </c>
      <c r="B946" s="19">
        <v>7</v>
      </c>
      <c r="C946" s="19">
        <v>1</v>
      </c>
      <c r="D946" s="20">
        <v>484</v>
      </c>
      <c r="E946" s="20">
        <v>484</v>
      </c>
      <c r="F946" s="20">
        <v>1500000</v>
      </c>
      <c r="G946" s="21">
        <v>16</v>
      </c>
      <c r="H946" s="100"/>
      <c r="I946" s="100"/>
      <c r="J946" s="100"/>
      <c r="K946" s="100"/>
      <c r="L946" s="100"/>
      <c r="M946" s="100"/>
      <c r="N946" s="100"/>
      <c r="O946" s="100"/>
      <c r="P946" s="100"/>
      <c r="Q946" s="100"/>
    </row>
    <row r="947" spans="1:17" ht="14.25" customHeight="1" outlineLevel="1" x14ac:dyDescent="0.2">
      <c r="A947" s="19" t="s">
        <v>411</v>
      </c>
      <c r="B947" s="19">
        <v>8</v>
      </c>
      <c r="C947" s="19">
        <v>1</v>
      </c>
      <c r="D947" s="20">
        <v>533</v>
      </c>
      <c r="E947" s="20">
        <v>533</v>
      </c>
      <c r="F947" s="20">
        <v>3000000</v>
      </c>
      <c r="G947" s="21">
        <v>20</v>
      </c>
      <c r="H947" s="100"/>
      <c r="I947" s="100"/>
      <c r="J947" s="100"/>
      <c r="K947" s="100"/>
      <c r="L947" s="100"/>
      <c r="M947" s="100"/>
      <c r="N947" s="100"/>
      <c r="O947" s="100"/>
      <c r="P947" s="100"/>
      <c r="Q947" s="100"/>
    </row>
    <row r="948" spans="1:17" ht="14.25" customHeight="1" outlineLevel="1" x14ac:dyDescent="0.2">
      <c r="A948" s="19" t="s">
        <v>411</v>
      </c>
      <c r="B948" s="19">
        <v>9</v>
      </c>
      <c r="C948" s="19">
        <v>1</v>
      </c>
      <c r="D948" s="20">
        <v>581</v>
      </c>
      <c r="E948" s="20">
        <v>581</v>
      </c>
      <c r="F948" s="20">
        <v>5000000</v>
      </c>
      <c r="G948" s="21">
        <v>24</v>
      </c>
      <c r="H948" s="100"/>
      <c r="I948" s="100"/>
      <c r="J948" s="100"/>
      <c r="K948" s="100"/>
      <c r="L948" s="100"/>
      <c r="M948" s="100"/>
      <c r="N948" s="100"/>
      <c r="O948" s="100"/>
      <c r="P948" s="100"/>
      <c r="Q948" s="100"/>
    </row>
    <row r="949" spans="1:17" ht="14.25" customHeight="1" outlineLevel="1" x14ac:dyDescent="0.2">
      <c r="A949" s="19" t="s">
        <v>411</v>
      </c>
      <c r="B949" s="19">
        <v>10</v>
      </c>
      <c r="C949" s="19">
        <v>1</v>
      </c>
      <c r="D949" s="20">
        <v>642</v>
      </c>
      <c r="E949" s="20">
        <v>642</v>
      </c>
      <c r="F949" s="20">
        <v>8000000</v>
      </c>
      <c r="G949" s="21">
        <v>26</v>
      </c>
      <c r="H949" s="100"/>
      <c r="I949" s="100"/>
      <c r="J949" s="100"/>
      <c r="K949" s="100"/>
      <c r="L949" s="100"/>
      <c r="M949" s="100"/>
      <c r="N949" s="100"/>
      <c r="O949" s="100"/>
      <c r="P949" s="100"/>
      <c r="Q949" s="100"/>
    </row>
    <row r="950" spans="1:17" ht="14.25" customHeight="1" outlineLevel="1" x14ac:dyDescent="0.2">
      <c r="A950" s="19" t="s">
        <v>411</v>
      </c>
      <c r="B950" s="19">
        <v>11</v>
      </c>
      <c r="C950" s="19">
        <v>1</v>
      </c>
      <c r="D950" s="20">
        <v>702</v>
      </c>
      <c r="E950" s="20">
        <v>702</v>
      </c>
      <c r="F950" s="20">
        <v>13000000</v>
      </c>
      <c r="G950" s="21">
        <v>28</v>
      </c>
      <c r="H950" s="100"/>
      <c r="I950" s="100"/>
      <c r="J950" s="100"/>
      <c r="K950" s="100"/>
      <c r="L950" s="100"/>
      <c r="M950" s="100"/>
      <c r="N950" s="100"/>
      <c r="O950" s="100"/>
      <c r="P950" s="100"/>
      <c r="Q950" s="100"/>
    </row>
    <row r="951" spans="1:17" ht="14.25" customHeight="1" outlineLevel="1" x14ac:dyDescent="0.2">
      <c r="A951" s="19" t="s">
        <v>411</v>
      </c>
      <c r="B951" s="19">
        <v>12</v>
      </c>
      <c r="C951" s="19">
        <v>1</v>
      </c>
      <c r="D951" s="20">
        <v>775</v>
      </c>
      <c r="E951" s="20">
        <v>775</v>
      </c>
      <c r="F951" s="20">
        <v>0</v>
      </c>
      <c r="G951" s="21">
        <v>0</v>
      </c>
      <c r="H951" s="100"/>
      <c r="I951" s="100"/>
      <c r="J951" s="100"/>
      <c r="K951" s="100"/>
      <c r="L951" s="100"/>
      <c r="M951" s="100"/>
      <c r="N951" s="100"/>
      <c r="O951" s="100"/>
      <c r="P951" s="100"/>
      <c r="Q951" s="100"/>
    </row>
    <row r="952" spans="1:17" ht="14.25" customHeight="1" outlineLevel="1" x14ac:dyDescent="0.2">
      <c r="A952" s="22" t="s">
        <v>411</v>
      </c>
      <c r="B952" s="22">
        <v>1</v>
      </c>
      <c r="C952" s="22">
        <v>2</v>
      </c>
      <c r="D952" s="23">
        <v>775</v>
      </c>
      <c r="E952" s="23">
        <v>775</v>
      </c>
      <c r="F952" s="23">
        <v>250000</v>
      </c>
      <c r="G952" s="24">
        <v>1.5</v>
      </c>
      <c r="H952" s="100"/>
      <c r="I952" s="100"/>
      <c r="J952" s="100"/>
      <c r="K952" s="100"/>
      <c r="L952" s="100"/>
      <c r="M952" s="100"/>
      <c r="N952" s="100"/>
      <c r="O952" s="100"/>
      <c r="P952" s="100"/>
      <c r="Q952" s="100"/>
    </row>
    <row r="953" spans="1:17" ht="14.25" customHeight="1" outlineLevel="1" x14ac:dyDescent="0.2">
      <c r="A953" s="22" t="s">
        <v>411</v>
      </c>
      <c r="B953" s="22">
        <v>2</v>
      </c>
      <c r="C953" s="22">
        <v>2</v>
      </c>
      <c r="D953" s="23">
        <v>790</v>
      </c>
      <c r="E953" s="23">
        <v>790</v>
      </c>
      <c r="F953" s="23">
        <v>500000</v>
      </c>
      <c r="G953" s="24">
        <v>2.5</v>
      </c>
      <c r="H953" s="100"/>
      <c r="I953" s="100"/>
      <c r="J953" s="100"/>
      <c r="K953" s="100"/>
      <c r="L953" s="100"/>
      <c r="M953" s="100"/>
      <c r="N953" s="100"/>
      <c r="O953" s="100"/>
      <c r="P953" s="100"/>
      <c r="Q953" s="100"/>
    </row>
    <row r="954" spans="1:17" ht="14.25" customHeight="1" outlineLevel="1" x14ac:dyDescent="0.2">
      <c r="A954" s="22" t="s">
        <v>411</v>
      </c>
      <c r="B954" s="22">
        <v>3</v>
      </c>
      <c r="C954" s="22">
        <v>2</v>
      </c>
      <c r="D954" s="23">
        <v>805</v>
      </c>
      <c r="E954" s="23">
        <v>805</v>
      </c>
      <c r="F954" s="23">
        <v>1000000</v>
      </c>
      <c r="G954" s="24">
        <v>4</v>
      </c>
      <c r="H954" s="100"/>
      <c r="I954" s="100"/>
      <c r="J954" s="100"/>
      <c r="K954" s="100"/>
      <c r="L954" s="100"/>
      <c r="M954" s="100"/>
      <c r="N954" s="100"/>
      <c r="O954" s="100"/>
      <c r="P954" s="100"/>
      <c r="Q954" s="100"/>
    </row>
    <row r="955" spans="1:17" ht="14.25" customHeight="1" outlineLevel="1" x14ac:dyDescent="0.2">
      <c r="A955" s="22" t="s">
        <v>411</v>
      </c>
      <c r="B955" s="22">
        <v>4</v>
      </c>
      <c r="C955" s="22">
        <v>2</v>
      </c>
      <c r="D955" s="23">
        <v>820</v>
      </c>
      <c r="E955" s="23">
        <v>820</v>
      </c>
      <c r="F955" s="23">
        <v>3750000</v>
      </c>
      <c r="G955" s="24">
        <v>7.5</v>
      </c>
      <c r="H955" s="100"/>
      <c r="I955" s="100"/>
      <c r="J955" s="100"/>
      <c r="K955" s="100"/>
      <c r="L955" s="100"/>
      <c r="M955" s="100"/>
      <c r="N955" s="100"/>
      <c r="O955" s="100"/>
      <c r="P955" s="100"/>
      <c r="Q955" s="100"/>
    </row>
    <row r="956" spans="1:17" ht="14.25" customHeight="1" outlineLevel="1" collapsed="1" x14ac:dyDescent="0.2">
      <c r="A956" s="22" t="s">
        <v>411</v>
      </c>
      <c r="B956" s="22">
        <v>5</v>
      </c>
      <c r="C956" s="22">
        <v>2</v>
      </c>
      <c r="D956" s="23">
        <v>835</v>
      </c>
      <c r="E956" s="23">
        <v>835</v>
      </c>
      <c r="F956" s="23">
        <v>3750000</v>
      </c>
      <c r="G956" s="24">
        <v>7.5</v>
      </c>
      <c r="H956" s="100"/>
      <c r="I956" s="100"/>
      <c r="J956" s="100"/>
      <c r="K956" s="100"/>
      <c r="L956" s="100"/>
      <c r="M956" s="100"/>
      <c r="N956" s="100"/>
      <c r="O956" s="100"/>
      <c r="P956" s="100"/>
      <c r="Q956" s="100"/>
    </row>
    <row r="957" spans="1:17" ht="14.25" customHeight="1" outlineLevel="1" x14ac:dyDescent="0.2">
      <c r="A957" s="22" t="s">
        <v>411</v>
      </c>
      <c r="B957" s="22">
        <v>6</v>
      </c>
      <c r="C957" s="22">
        <v>2</v>
      </c>
      <c r="D957" s="23">
        <v>850</v>
      </c>
      <c r="E957" s="23">
        <v>850</v>
      </c>
      <c r="F957" s="23">
        <v>3750000</v>
      </c>
      <c r="G957" s="24">
        <v>7.5</v>
      </c>
      <c r="H957" s="100"/>
      <c r="I957" s="100"/>
      <c r="J957" s="100"/>
      <c r="K957" s="100"/>
      <c r="L957" s="100"/>
      <c r="M957" s="100"/>
      <c r="N957" s="100"/>
      <c r="O957" s="100"/>
      <c r="P957" s="100"/>
      <c r="Q957" s="100"/>
    </row>
    <row r="958" spans="1:17" ht="14.25" customHeight="1" outlineLevel="1" x14ac:dyDescent="0.2">
      <c r="A958" s="22" t="s">
        <v>411</v>
      </c>
      <c r="B958" s="22">
        <v>7</v>
      </c>
      <c r="C958" s="22">
        <v>2</v>
      </c>
      <c r="D958" s="23">
        <v>865</v>
      </c>
      <c r="E958" s="23">
        <v>865</v>
      </c>
      <c r="F958" s="23">
        <v>3750000</v>
      </c>
      <c r="G958" s="24">
        <v>7.5</v>
      </c>
      <c r="H958" s="100"/>
      <c r="I958" s="100"/>
      <c r="J958" s="100"/>
      <c r="K958" s="100"/>
      <c r="L958" s="100"/>
      <c r="M958" s="100"/>
      <c r="N958" s="100"/>
      <c r="O958" s="100"/>
      <c r="P958" s="100"/>
      <c r="Q958" s="100"/>
    </row>
    <row r="959" spans="1:17" ht="14.25" customHeight="1" outlineLevel="1" x14ac:dyDescent="0.2">
      <c r="A959" s="22" t="s">
        <v>411</v>
      </c>
      <c r="B959" s="22">
        <v>8</v>
      </c>
      <c r="C959" s="22">
        <v>2</v>
      </c>
      <c r="D959" s="23">
        <v>880</v>
      </c>
      <c r="E959" s="23">
        <v>880</v>
      </c>
      <c r="F959" s="23">
        <v>3750000</v>
      </c>
      <c r="G959" s="24">
        <v>7.5</v>
      </c>
      <c r="H959" s="100"/>
      <c r="I959" s="100"/>
      <c r="J959" s="100"/>
      <c r="K959" s="100"/>
      <c r="L959" s="100"/>
      <c r="M959" s="100"/>
      <c r="N959" s="100"/>
      <c r="O959" s="100"/>
      <c r="P959" s="100"/>
      <c r="Q959" s="100"/>
    </row>
    <row r="960" spans="1:17" ht="14.25" customHeight="1" outlineLevel="1" x14ac:dyDescent="0.2">
      <c r="A960" s="22" t="s">
        <v>411</v>
      </c>
      <c r="B960" s="22">
        <v>9</v>
      </c>
      <c r="C960" s="22">
        <v>2</v>
      </c>
      <c r="D960" s="23">
        <v>895</v>
      </c>
      <c r="E960" s="23">
        <v>895</v>
      </c>
      <c r="F960" s="23">
        <v>3750000</v>
      </c>
      <c r="G960" s="24">
        <v>7.5</v>
      </c>
      <c r="H960" s="100"/>
      <c r="I960" s="100"/>
      <c r="J960" s="100"/>
      <c r="K960" s="100"/>
      <c r="L960" s="100"/>
      <c r="M960" s="100"/>
      <c r="N960" s="100"/>
      <c r="O960" s="100"/>
      <c r="P960" s="100"/>
      <c r="Q960" s="100"/>
    </row>
    <row r="961" spans="1:17" ht="14.25" customHeight="1" outlineLevel="1" x14ac:dyDescent="0.2">
      <c r="A961" s="22" t="s">
        <v>411</v>
      </c>
      <c r="B961" s="22">
        <v>10</v>
      </c>
      <c r="C961" s="22">
        <v>2</v>
      </c>
      <c r="D961" s="23">
        <v>910</v>
      </c>
      <c r="E961" s="23">
        <v>910</v>
      </c>
      <c r="F961" s="23">
        <v>3750000</v>
      </c>
      <c r="G961" s="24">
        <v>7.5</v>
      </c>
      <c r="H961" s="100"/>
      <c r="I961" s="100"/>
      <c r="J961" s="100"/>
      <c r="K961" s="100"/>
      <c r="L961" s="100"/>
      <c r="M961" s="100"/>
      <c r="N961" s="100"/>
      <c r="O961" s="100"/>
      <c r="P961" s="100"/>
      <c r="Q961" s="100"/>
    </row>
    <row r="962" spans="1:17" ht="14.25" customHeight="1" outlineLevel="1" x14ac:dyDescent="0.2">
      <c r="A962" s="22" t="s">
        <v>411</v>
      </c>
      <c r="B962" s="22">
        <v>11</v>
      </c>
      <c r="C962" s="22">
        <v>2</v>
      </c>
      <c r="D962" s="23">
        <v>925</v>
      </c>
      <c r="E962" s="23">
        <v>925</v>
      </c>
      <c r="F962" s="23">
        <v>3750000</v>
      </c>
      <c r="G962" s="24">
        <v>7.5</v>
      </c>
      <c r="H962" s="100"/>
      <c r="I962" s="100"/>
      <c r="J962" s="100"/>
      <c r="K962" s="100"/>
      <c r="L962" s="100"/>
      <c r="M962" s="100"/>
      <c r="N962" s="100"/>
      <c r="O962" s="100"/>
      <c r="P962" s="100"/>
      <c r="Q962" s="100"/>
    </row>
    <row r="963" spans="1:17" ht="14.25" customHeight="1" outlineLevel="1" x14ac:dyDescent="0.2">
      <c r="A963" s="22" t="s">
        <v>411</v>
      </c>
      <c r="B963" s="22">
        <v>12</v>
      </c>
      <c r="C963" s="22">
        <v>2</v>
      </c>
      <c r="D963" s="23">
        <v>940</v>
      </c>
      <c r="E963" s="23">
        <v>940</v>
      </c>
      <c r="F963" s="23">
        <v>0</v>
      </c>
      <c r="G963" s="24">
        <v>0</v>
      </c>
      <c r="H963" s="100"/>
      <c r="I963" s="100"/>
      <c r="J963" s="100"/>
      <c r="K963" s="100"/>
      <c r="L963" s="100"/>
      <c r="M963" s="100"/>
      <c r="N963" s="100"/>
      <c r="O963" s="100"/>
      <c r="P963" s="100"/>
      <c r="Q963" s="100"/>
    </row>
    <row r="964" spans="1:17" ht="14.25" customHeight="1" outlineLevel="1" x14ac:dyDescent="0.2">
      <c r="A964" s="25" t="s">
        <v>411</v>
      </c>
      <c r="B964" s="25">
        <v>1</v>
      </c>
      <c r="C964" s="25">
        <v>3</v>
      </c>
      <c r="D964" s="26">
        <v>987</v>
      </c>
      <c r="E964" s="26">
        <v>987</v>
      </c>
      <c r="F964" s="26">
        <v>0</v>
      </c>
      <c r="G964" s="27">
        <v>0</v>
      </c>
      <c r="H964" s="100"/>
      <c r="I964" s="100"/>
      <c r="J964" s="100"/>
      <c r="K964" s="100"/>
      <c r="L964" s="100"/>
      <c r="M964" s="100"/>
      <c r="N964" s="100"/>
      <c r="O964" s="100"/>
      <c r="P964" s="100"/>
      <c r="Q964" s="100"/>
    </row>
    <row r="965" spans="1:17" ht="14.25" customHeight="1" x14ac:dyDescent="0.2">
      <c r="A965" s="19" t="s">
        <v>427</v>
      </c>
      <c r="B965" s="19">
        <v>1</v>
      </c>
      <c r="C965" s="19">
        <v>1</v>
      </c>
      <c r="D965" s="20">
        <v>420</v>
      </c>
      <c r="E965" s="20">
        <v>420</v>
      </c>
      <c r="F965" s="20">
        <v>10000</v>
      </c>
      <c r="G965" s="21">
        <v>8.3333333333333329E-2</v>
      </c>
      <c r="H965" s="100"/>
      <c r="I965" s="100"/>
      <c r="J965" s="100"/>
      <c r="K965" s="100"/>
      <c r="L965" s="100"/>
      <c r="M965" s="100"/>
      <c r="N965" s="100"/>
      <c r="O965" s="100"/>
      <c r="P965" s="100"/>
      <c r="Q965" s="100"/>
    </row>
    <row r="966" spans="1:17" ht="14.25" customHeight="1" outlineLevel="1" x14ac:dyDescent="0.2">
      <c r="A966" s="19" t="s">
        <v>427</v>
      </c>
      <c r="B966" s="19">
        <v>2</v>
      </c>
      <c r="C966" s="19">
        <v>1</v>
      </c>
      <c r="D966" s="20">
        <v>460</v>
      </c>
      <c r="E966" s="20">
        <v>460</v>
      </c>
      <c r="F966" s="20">
        <v>20000</v>
      </c>
      <c r="G966" s="21">
        <v>0.5</v>
      </c>
      <c r="H966" s="100"/>
      <c r="I966" s="100"/>
      <c r="J966" s="100"/>
      <c r="K966" s="100"/>
      <c r="L966" s="100"/>
      <c r="M966" s="100"/>
      <c r="N966" s="100"/>
      <c r="O966" s="100"/>
      <c r="P966" s="100"/>
      <c r="Q966" s="100"/>
    </row>
    <row r="967" spans="1:17" ht="14.25" customHeight="1" outlineLevel="1" x14ac:dyDescent="0.2">
      <c r="A967" s="19" t="s">
        <v>427</v>
      </c>
      <c r="B967" s="19">
        <v>3</v>
      </c>
      <c r="C967" s="19">
        <v>1</v>
      </c>
      <c r="D967" s="20">
        <v>510</v>
      </c>
      <c r="E967" s="20">
        <v>510</v>
      </c>
      <c r="F967" s="20">
        <v>40000</v>
      </c>
      <c r="G967" s="21">
        <v>1</v>
      </c>
      <c r="H967" s="100"/>
      <c r="I967" s="100"/>
      <c r="J967" s="100"/>
      <c r="K967" s="100"/>
      <c r="L967" s="100"/>
      <c r="M967" s="100"/>
      <c r="N967" s="100"/>
      <c r="O967" s="100"/>
      <c r="P967" s="100"/>
      <c r="Q967" s="100"/>
    </row>
    <row r="968" spans="1:17" ht="14.25" customHeight="1" outlineLevel="1" x14ac:dyDescent="0.2">
      <c r="A968" s="19" t="s">
        <v>427</v>
      </c>
      <c r="B968" s="19">
        <v>4</v>
      </c>
      <c r="C968" s="19">
        <v>1</v>
      </c>
      <c r="D968" s="20">
        <v>550</v>
      </c>
      <c r="E968" s="20">
        <v>550</v>
      </c>
      <c r="F968" s="20">
        <v>200000</v>
      </c>
      <c r="G968" s="21">
        <v>4</v>
      </c>
      <c r="H968" s="100"/>
      <c r="I968" s="100"/>
      <c r="J968" s="100"/>
      <c r="K968" s="100"/>
      <c r="L968" s="100"/>
      <c r="M968" s="100"/>
      <c r="N968" s="100"/>
      <c r="O968" s="100"/>
      <c r="P968" s="100"/>
      <c r="Q968" s="100"/>
    </row>
    <row r="969" spans="1:17" ht="14.25" customHeight="1" outlineLevel="1" x14ac:dyDescent="0.2">
      <c r="A969" s="19" t="s">
        <v>427</v>
      </c>
      <c r="B969" s="19">
        <v>5</v>
      </c>
      <c r="C969" s="19">
        <v>1</v>
      </c>
      <c r="D969" s="20">
        <v>600</v>
      </c>
      <c r="E969" s="20">
        <v>600</v>
      </c>
      <c r="F969" s="20">
        <v>400000</v>
      </c>
      <c r="G969" s="21">
        <v>8</v>
      </c>
      <c r="H969" s="100"/>
      <c r="I969" s="100"/>
      <c r="J969" s="100"/>
      <c r="K969" s="100"/>
      <c r="L969" s="100"/>
      <c r="M969" s="100"/>
      <c r="N969" s="100"/>
      <c r="O969" s="100"/>
      <c r="P969" s="100"/>
      <c r="Q969" s="100"/>
    </row>
    <row r="970" spans="1:17" ht="14.25" customHeight="1" outlineLevel="1" x14ac:dyDescent="0.2">
      <c r="A970" s="19" t="s">
        <v>427</v>
      </c>
      <c r="B970" s="19">
        <v>6</v>
      </c>
      <c r="C970" s="19">
        <v>1</v>
      </c>
      <c r="D970" s="20">
        <v>660</v>
      </c>
      <c r="E970" s="20">
        <v>660</v>
      </c>
      <c r="F970" s="20">
        <v>800000</v>
      </c>
      <c r="G970" s="21">
        <v>12</v>
      </c>
      <c r="H970" s="100"/>
      <c r="I970" s="100"/>
      <c r="J970" s="100"/>
      <c r="K970" s="100"/>
      <c r="L970" s="100"/>
      <c r="M970" s="100"/>
      <c r="N970" s="100"/>
      <c r="O970" s="100"/>
      <c r="P970" s="100"/>
      <c r="Q970" s="100"/>
    </row>
    <row r="971" spans="1:17" ht="14.25" customHeight="1" outlineLevel="1" x14ac:dyDescent="0.2">
      <c r="A971" s="19" t="s">
        <v>427</v>
      </c>
      <c r="B971" s="19">
        <v>7</v>
      </c>
      <c r="C971" s="19">
        <v>1</v>
      </c>
      <c r="D971" s="20">
        <v>720</v>
      </c>
      <c r="E971" s="20">
        <v>720</v>
      </c>
      <c r="F971" s="20">
        <v>1500000</v>
      </c>
      <c r="G971" s="21">
        <v>16</v>
      </c>
      <c r="H971" s="100"/>
      <c r="I971" s="100"/>
      <c r="J971" s="100"/>
      <c r="K971" s="100"/>
      <c r="L971" s="100"/>
      <c r="M971" s="100"/>
      <c r="N971" s="100"/>
      <c r="O971" s="100"/>
      <c r="P971" s="100"/>
      <c r="Q971" s="100"/>
    </row>
    <row r="972" spans="1:17" ht="14.25" customHeight="1" outlineLevel="1" x14ac:dyDescent="0.2">
      <c r="A972" s="19" t="s">
        <v>427</v>
      </c>
      <c r="B972" s="19">
        <v>8</v>
      </c>
      <c r="C972" s="19">
        <v>1</v>
      </c>
      <c r="D972" s="20">
        <v>800</v>
      </c>
      <c r="E972" s="20">
        <v>800</v>
      </c>
      <c r="F972" s="20">
        <v>3000000</v>
      </c>
      <c r="G972" s="21">
        <v>20</v>
      </c>
      <c r="H972" s="100"/>
      <c r="I972" s="100"/>
      <c r="J972" s="100"/>
      <c r="K972" s="100"/>
      <c r="L972" s="100"/>
      <c r="M972" s="100"/>
      <c r="N972" s="100"/>
      <c r="O972" s="100"/>
      <c r="P972" s="100"/>
      <c r="Q972" s="100"/>
    </row>
    <row r="973" spans="1:17" ht="14.25" customHeight="1" outlineLevel="1" x14ac:dyDescent="0.2">
      <c r="A973" s="19" t="s">
        <v>427</v>
      </c>
      <c r="B973" s="19">
        <v>9</v>
      </c>
      <c r="C973" s="19">
        <v>1</v>
      </c>
      <c r="D973" s="20">
        <v>880</v>
      </c>
      <c r="E973" s="20">
        <v>880</v>
      </c>
      <c r="F973" s="20">
        <v>5000000</v>
      </c>
      <c r="G973" s="21">
        <v>24</v>
      </c>
      <c r="H973" s="100"/>
      <c r="I973" s="100"/>
      <c r="J973" s="100"/>
      <c r="K973" s="100"/>
      <c r="L973" s="100"/>
      <c r="M973" s="100"/>
      <c r="N973" s="100"/>
      <c r="O973" s="100"/>
      <c r="P973" s="100"/>
      <c r="Q973" s="100"/>
    </row>
    <row r="974" spans="1:17" ht="14.25" customHeight="1" outlineLevel="1" x14ac:dyDescent="0.2">
      <c r="A974" s="19" t="s">
        <v>427</v>
      </c>
      <c r="B974" s="19">
        <v>10</v>
      </c>
      <c r="C974" s="19">
        <v>1</v>
      </c>
      <c r="D974" s="20">
        <v>970</v>
      </c>
      <c r="E974" s="20">
        <v>970</v>
      </c>
      <c r="F974" s="20">
        <v>8000000</v>
      </c>
      <c r="G974" s="21">
        <v>26</v>
      </c>
      <c r="H974" s="100"/>
      <c r="I974" s="100"/>
      <c r="J974" s="100"/>
      <c r="K974" s="100"/>
      <c r="L974" s="100"/>
      <c r="M974" s="100"/>
      <c r="N974" s="100"/>
      <c r="O974" s="100"/>
      <c r="P974" s="100"/>
      <c r="Q974" s="100"/>
    </row>
    <row r="975" spans="1:17" ht="14.25" customHeight="1" outlineLevel="1" x14ac:dyDescent="0.2">
      <c r="A975" s="19" t="s">
        <v>427</v>
      </c>
      <c r="B975" s="19">
        <v>11</v>
      </c>
      <c r="C975" s="19">
        <v>1</v>
      </c>
      <c r="D975" s="20">
        <v>1070</v>
      </c>
      <c r="E975" s="20">
        <v>1070</v>
      </c>
      <c r="F975" s="20">
        <v>13000000</v>
      </c>
      <c r="G975" s="21">
        <v>28</v>
      </c>
      <c r="H975" s="100"/>
      <c r="I975" s="100"/>
      <c r="J975" s="100"/>
      <c r="K975" s="100"/>
      <c r="L975" s="100"/>
      <c r="M975" s="100"/>
      <c r="N975" s="100"/>
      <c r="O975" s="100"/>
      <c r="P975" s="100"/>
      <c r="Q975" s="100"/>
    </row>
    <row r="976" spans="1:17" ht="14.25" customHeight="1" outlineLevel="1" x14ac:dyDescent="0.2">
      <c r="A976" s="19" t="s">
        <v>427</v>
      </c>
      <c r="B976" s="19">
        <v>12</v>
      </c>
      <c r="C976" s="19">
        <v>1</v>
      </c>
      <c r="D976" s="20">
        <v>1175</v>
      </c>
      <c r="E976" s="20">
        <v>1175</v>
      </c>
      <c r="F976" s="20">
        <v>0</v>
      </c>
      <c r="G976" s="21">
        <v>0</v>
      </c>
      <c r="H976" s="100"/>
      <c r="I976" s="100"/>
      <c r="J976" s="100"/>
      <c r="K976" s="100"/>
      <c r="L976" s="100"/>
      <c r="M976" s="100"/>
      <c r="N976" s="100"/>
      <c r="O976" s="100"/>
      <c r="P976" s="100"/>
      <c r="Q976" s="100"/>
    </row>
    <row r="977" spans="1:17" ht="14.25" customHeight="1" outlineLevel="1" x14ac:dyDescent="0.2">
      <c r="A977" s="22" t="s">
        <v>427</v>
      </c>
      <c r="B977" s="22">
        <v>1</v>
      </c>
      <c r="C977" s="22">
        <v>2</v>
      </c>
      <c r="D977" s="23">
        <v>1175</v>
      </c>
      <c r="E977" s="23">
        <v>1175</v>
      </c>
      <c r="F977" s="23">
        <v>250000</v>
      </c>
      <c r="G977" s="24">
        <v>1.5</v>
      </c>
      <c r="H977" s="100"/>
      <c r="I977" s="100"/>
      <c r="J977" s="100"/>
      <c r="K977" s="100"/>
      <c r="L977" s="100"/>
      <c r="M977" s="100"/>
      <c r="N977" s="100"/>
      <c r="O977" s="100"/>
      <c r="P977" s="100"/>
      <c r="Q977" s="100"/>
    </row>
    <row r="978" spans="1:17" ht="14.25" customHeight="1" outlineLevel="1" x14ac:dyDescent="0.2">
      <c r="A978" s="22" t="s">
        <v>427</v>
      </c>
      <c r="B978" s="22">
        <v>2</v>
      </c>
      <c r="C978" s="22">
        <v>2</v>
      </c>
      <c r="D978" s="23">
        <v>1199</v>
      </c>
      <c r="E978" s="23">
        <v>1199</v>
      </c>
      <c r="F978" s="23">
        <v>500000</v>
      </c>
      <c r="G978" s="24">
        <v>2.5</v>
      </c>
      <c r="H978" s="100"/>
      <c r="I978" s="100"/>
      <c r="J978" s="100"/>
      <c r="K978" s="100"/>
      <c r="L978" s="100"/>
      <c r="M978" s="100"/>
      <c r="N978" s="100"/>
      <c r="O978" s="100"/>
      <c r="P978" s="100"/>
      <c r="Q978" s="100"/>
    </row>
    <row r="979" spans="1:17" ht="14.25" customHeight="1" outlineLevel="1" x14ac:dyDescent="0.2">
      <c r="A979" s="22" t="s">
        <v>427</v>
      </c>
      <c r="B979" s="22">
        <v>3</v>
      </c>
      <c r="C979" s="22">
        <v>2</v>
      </c>
      <c r="D979" s="23">
        <v>1223</v>
      </c>
      <c r="E979" s="23">
        <v>1223</v>
      </c>
      <c r="F979" s="23">
        <v>1000000</v>
      </c>
      <c r="G979" s="24">
        <v>4</v>
      </c>
      <c r="H979" s="100"/>
      <c r="I979" s="100"/>
      <c r="J979" s="100"/>
      <c r="K979" s="100"/>
      <c r="L979" s="100"/>
      <c r="M979" s="100"/>
      <c r="N979" s="100"/>
      <c r="O979" s="100"/>
      <c r="P979" s="100"/>
      <c r="Q979" s="100"/>
    </row>
    <row r="980" spans="1:17" ht="14.25" customHeight="1" outlineLevel="1" x14ac:dyDescent="0.2">
      <c r="A980" s="22" t="s">
        <v>427</v>
      </c>
      <c r="B980" s="22">
        <v>4</v>
      </c>
      <c r="C980" s="22">
        <v>2</v>
      </c>
      <c r="D980" s="23">
        <v>1247</v>
      </c>
      <c r="E980" s="23">
        <v>1247</v>
      </c>
      <c r="F980" s="23">
        <v>3750000</v>
      </c>
      <c r="G980" s="24">
        <v>7.5</v>
      </c>
      <c r="H980" s="100"/>
      <c r="I980" s="100"/>
      <c r="J980" s="100"/>
      <c r="K980" s="100"/>
      <c r="L980" s="100"/>
      <c r="M980" s="100"/>
      <c r="N980" s="100"/>
      <c r="O980" s="100"/>
      <c r="P980" s="100"/>
      <c r="Q980" s="100"/>
    </row>
    <row r="981" spans="1:17" ht="14.25" customHeight="1" outlineLevel="1" collapsed="1" x14ac:dyDescent="0.2">
      <c r="A981" s="22" t="s">
        <v>427</v>
      </c>
      <c r="B981" s="22">
        <v>5</v>
      </c>
      <c r="C981" s="22">
        <v>2</v>
      </c>
      <c r="D981" s="23">
        <v>1271</v>
      </c>
      <c r="E981" s="23">
        <v>1271</v>
      </c>
      <c r="F981" s="23">
        <v>3750000</v>
      </c>
      <c r="G981" s="24">
        <v>7.5</v>
      </c>
      <c r="H981" s="100"/>
      <c r="I981" s="100"/>
      <c r="J981" s="100"/>
      <c r="K981" s="100"/>
      <c r="L981" s="100"/>
      <c r="M981" s="100"/>
      <c r="N981" s="100"/>
      <c r="O981" s="100"/>
      <c r="P981" s="100"/>
      <c r="Q981" s="100"/>
    </row>
    <row r="982" spans="1:17" ht="14.25" customHeight="1" outlineLevel="1" x14ac:dyDescent="0.2">
      <c r="A982" s="22" t="s">
        <v>427</v>
      </c>
      <c r="B982" s="22">
        <v>6</v>
      </c>
      <c r="C982" s="22">
        <v>2</v>
      </c>
      <c r="D982" s="23">
        <v>1295</v>
      </c>
      <c r="E982" s="23">
        <v>1295</v>
      </c>
      <c r="F982" s="23">
        <v>3750000</v>
      </c>
      <c r="G982" s="24">
        <v>7.5</v>
      </c>
      <c r="H982" s="100"/>
      <c r="I982" s="100"/>
      <c r="J982" s="100"/>
      <c r="K982" s="100"/>
      <c r="L982" s="100"/>
      <c r="M982" s="100"/>
      <c r="N982" s="100"/>
      <c r="O982" s="100"/>
      <c r="P982" s="100"/>
      <c r="Q982" s="100"/>
    </row>
    <row r="983" spans="1:17" ht="14.25" customHeight="1" outlineLevel="1" x14ac:dyDescent="0.2">
      <c r="A983" s="22" t="s">
        <v>427</v>
      </c>
      <c r="B983" s="22">
        <v>7</v>
      </c>
      <c r="C983" s="22">
        <v>2</v>
      </c>
      <c r="D983" s="23">
        <v>1319</v>
      </c>
      <c r="E983" s="23">
        <v>1319</v>
      </c>
      <c r="F983" s="23">
        <v>3750000</v>
      </c>
      <c r="G983" s="24">
        <v>7.5</v>
      </c>
      <c r="H983" s="100"/>
      <c r="I983" s="100"/>
      <c r="J983" s="100"/>
      <c r="K983" s="100"/>
      <c r="L983" s="100"/>
      <c r="M983" s="100"/>
      <c r="N983" s="100"/>
      <c r="O983" s="100"/>
      <c r="P983" s="100"/>
      <c r="Q983" s="100"/>
    </row>
    <row r="984" spans="1:17" ht="14.25" customHeight="1" outlineLevel="1" x14ac:dyDescent="0.2">
      <c r="A984" s="22" t="s">
        <v>427</v>
      </c>
      <c r="B984" s="22">
        <v>8</v>
      </c>
      <c r="C984" s="22">
        <v>2</v>
      </c>
      <c r="D984" s="23">
        <v>1343</v>
      </c>
      <c r="E984" s="23">
        <v>1343</v>
      </c>
      <c r="F984" s="23">
        <v>3750000</v>
      </c>
      <c r="G984" s="24">
        <v>7.5</v>
      </c>
      <c r="H984" s="100"/>
      <c r="I984" s="100"/>
      <c r="J984" s="100"/>
      <c r="K984" s="100"/>
      <c r="L984" s="100"/>
      <c r="M984" s="100"/>
      <c r="N984" s="100"/>
      <c r="O984" s="100"/>
      <c r="P984" s="100"/>
      <c r="Q984" s="100"/>
    </row>
    <row r="985" spans="1:17" ht="14.25" customHeight="1" outlineLevel="1" x14ac:dyDescent="0.2">
      <c r="A985" s="22" t="s">
        <v>427</v>
      </c>
      <c r="B985" s="22">
        <v>9</v>
      </c>
      <c r="C985" s="22">
        <v>2</v>
      </c>
      <c r="D985" s="23">
        <v>1367</v>
      </c>
      <c r="E985" s="23">
        <v>1367</v>
      </c>
      <c r="F985" s="23">
        <v>3750000</v>
      </c>
      <c r="G985" s="24">
        <v>7.5</v>
      </c>
      <c r="H985" s="100"/>
      <c r="I985" s="100"/>
      <c r="J985" s="100"/>
      <c r="K985" s="100"/>
      <c r="L985" s="100"/>
      <c r="M985" s="100"/>
      <c r="N985" s="100"/>
      <c r="O985" s="100"/>
      <c r="P985" s="100"/>
      <c r="Q985" s="100"/>
    </row>
    <row r="986" spans="1:17" ht="14.25" customHeight="1" outlineLevel="1" x14ac:dyDescent="0.2">
      <c r="A986" s="22" t="s">
        <v>427</v>
      </c>
      <c r="B986" s="22">
        <v>10</v>
      </c>
      <c r="C986" s="22">
        <v>2</v>
      </c>
      <c r="D986" s="23">
        <v>1391</v>
      </c>
      <c r="E986" s="23">
        <v>1391</v>
      </c>
      <c r="F986" s="23">
        <v>3750000</v>
      </c>
      <c r="G986" s="24">
        <v>7.5</v>
      </c>
      <c r="H986" s="100"/>
      <c r="I986" s="100"/>
      <c r="J986" s="100"/>
      <c r="K986" s="100"/>
      <c r="L986" s="100"/>
      <c r="M986" s="100"/>
      <c r="N986" s="100"/>
      <c r="O986" s="100"/>
      <c r="P986" s="100"/>
      <c r="Q986" s="100"/>
    </row>
    <row r="987" spans="1:17" ht="14.25" customHeight="1" outlineLevel="1" x14ac:dyDescent="0.2">
      <c r="A987" s="22" t="s">
        <v>427</v>
      </c>
      <c r="B987" s="22">
        <v>11</v>
      </c>
      <c r="C987" s="22">
        <v>2</v>
      </c>
      <c r="D987" s="23">
        <v>1415</v>
      </c>
      <c r="E987" s="23">
        <v>1415</v>
      </c>
      <c r="F987" s="23">
        <v>3750000</v>
      </c>
      <c r="G987" s="24">
        <v>7.5</v>
      </c>
      <c r="H987" s="100"/>
      <c r="I987" s="100"/>
      <c r="J987" s="100"/>
      <c r="K987" s="100"/>
      <c r="L987" s="100"/>
      <c r="M987" s="100"/>
      <c r="N987" s="100"/>
      <c r="O987" s="100"/>
      <c r="P987" s="100"/>
      <c r="Q987" s="100"/>
    </row>
    <row r="988" spans="1:17" ht="14.25" customHeight="1" outlineLevel="1" x14ac:dyDescent="0.2">
      <c r="A988" s="22" t="s">
        <v>427</v>
      </c>
      <c r="B988" s="22">
        <v>12</v>
      </c>
      <c r="C988" s="22">
        <v>2</v>
      </c>
      <c r="D988" s="23">
        <v>1439</v>
      </c>
      <c r="E988" s="23">
        <v>1439</v>
      </c>
      <c r="F988" s="23">
        <v>0</v>
      </c>
      <c r="G988" s="24">
        <v>0</v>
      </c>
      <c r="H988" s="100"/>
      <c r="I988" s="100"/>
      <c r="J988" s="100"/>
      <c r="K988" s="100"/>
      <c r="L988" s="100"/>
      <c r="M988" s="100"/>
      <c r="N988" s="100"/>
      <c r="O988" s="100"/>
      <c r="P988" s="100"/>
      <c r="Q988" s="100"/>
    </row>
    <row r="989" spans="1:17" ht="14.25" customHeight="1" outlineLevel="1" x14ac:dyDescent="0.2">
      <c r="A989" s="25" t="s">
        <v>427</v>
      </c>
      <c r="B989" s="25">
        <v>1</v>
      </c>
      <c r="C989" s="25">
        <v>3</v>
      </c>
      <c r="D989" s="26">
        <v>1510.95</v>
      </c>
      <c r="E989" s="26">
        <v>1510.95</v>
      </c>
      <c r="F989" s="26">
        <v>0</v>
      </c>
      <c r="G989" s="27">
        <v>0</v>
      </c>
      <c r="H989" s="100"/>
      <c r="I989" s="100"/>
      <c r="J989" s="100"/>
      <c r="K989" s="100"/>
      <c r="L989" s="100"/>
      <c r="M989" s="100"/>
      <c r="N989" s="100"/>
      <c r="O989" s="100"/>
      <c r="P989" s="100"/>
      <c r="Q989" s="100"/>
    </row>
    <row r="990" spans="1:17" ht="14.25" customHeight="1" x14ac:dyDescent="0.2">
      <c r="A990" s="19" t="s">
        <v>418</v>
      </c>
      <c r="B990" s="19">
        <v>1</v>
      </c>
      <c r="C990" s="19">
        <v>1</v>
      </c>
      <c r="D990" s="20">
        <v>4950</v>
      </c>
      <c r="E990" s="20">
        <v>4950</v>
      </c>
      <c r="F990" s="20">
        <v>40000</v>
      </c>
      <c r="G990" s="21">
        <v>1</v>
      </c>
      <c r="H990" s="100"/>
      <c r="I990" s="100"/>
      <c r="J990" s="100"/>
      <c r="K990" s="100"/>
      <c r="L990" s="100"/>
      <c r="M990" s="100"/>
      <c r="N990" s="100"/>
      <c r="O990" s="100"/>
      <c r="P990" s="100"/>
      <c r="Q990" s="100"/>
    </row>
    <row r="991" spans="1:17" ht="14.25" customHeight="1" outlineLevel="1" x14ac:dyDescent="0.2">
      <c r="A991" s="19" t="s">
        <v>418</v>
      </c>
      <c r="B991" s="19">
        <v>2</v>
      </c>
      <c r="C991" s="19">
        <v>1</v>
      </c>
      <c r="D991" s="20">
        <v>5430</v>
      </c>
      <c r="E991" s="20">
        <v>5430</v>
      </c>
      <c r="F991" s="20">
        <v>200000</v>
      </c>
      <c r="G991" s="21">
        <v>4</v>
      </c>
      <c r="H991" s="100"/>
      <c r="I991" s="100"/>
      <c r="J991" s="100"/>
      <c r="K991" s="100"/>
      <c r="L991" s="100"/>
      <c r="M991" s="100"/>
      <c r="N991" s="100"/>
      <c r="O991" s="100"/>
      <c r="P991" s="100"/>
      <c r="Q991" s="100"/>
    </row>
    <row r="992" spans="1:17" ht="14.25" customHeight="1" outlineLevel="1" x14ac:dyDescent="0.2">
      <c r="A992" s="19" t="s">
        <v>418</v>
      </c>
      <c r="B992" s="19">
        <v>3</v>
      </c>
      <c r="C992" s="19">
        <v>1</v>
      </c>
      <c r="D992" s="20">
        <v>5970</v>
      </c>
      <c r="E992" s="20">
        <v>5970</v>
      </c>
      <c r="F992" s="20">
        <v>400000</v>
      </c>
      <c r="G992" s="21">
        <v>8</v>
      </c>
      <c r="H992" s="100"/>
      <c r="I992" s="100"/>
      <c r="J992" s="100"/>
      <c r="K992" s="100"/>
      <c r="L992" s="100"/>
      <c r="M992" s="100"/>
      <c r="N992" s="100"/>
      <c r="O992" s="100"/>
      <c r="P992" s="100"/>
      <c r="Q992" s="100"/>
    </row>
    <row r="993" spans="1:17" ht="14.25" customHeight="1" outlineLevel="1" x14ac:dyDescent="0.2">
      <c r="A993" s="19" t="s">
        <v>418</v>
      </c>
      <c r="B993" s="19">
        <v>4</v>
      </c>
      <c r="C993" s="19">
        <v>1</v>
      </c>
      <c r="D993" s="20">
        <v>6560</v>
      </c>
      <c r="E993" s="20">
        <v>6560</v>
      </c>
      <c r="F993" s="20">
        <v>800000</v>
      </c>
      <c r="G993" s="21">
        <v>12</v>
      </c>
      <c r="H993" s="100"/>
      <c r="I993" s="100"/>
      <c r="J993" s="100"/>
      <c r="K993" s="100"/>
      <c r="L993" s="100"/>
      <c r="M993" s="100"/>
      <c r="N993" s="100"/>
      <c r="O993" s="100"/>
      <c r="P993" s="100"/>
      <c r="Q993" s="100"/>
    </row>
    <row r="994" spans="1:17" ht="14.25" customHeight="1" outlineLevel="1" x14ac:dyDescent="0.2">
      <c r="A994" s="19" t="s">
        <v>418</v>
      </c>
      <c r="B994" s="19">
        <v>5</v>
      </c>
      <c r="C994" s="19">
        <v>1</v>
      </c>
      <c r="D994" s="20">
        <v>7200</v>
      </c>
      <c r="E994" s="20">
        <v>7200</v>
      </c>
      <c r="F994" s="20">
        <v>1500000</v>
      </c>
      <c r="G994" s="21">
        <v>16</v>
      </c>
      <c r="H994" s="100"/>
      <c r="I994" s="100"/>
      <c r="J994" s="100"/>
      <c r="K994" s="100"/>
      <c r="L994" s="100"/>
      <c r="M994" s="100"/>
      <c r="N994" s="100"/>
      <c r="O994" s="100"/>
      <c r="P994" s="100"/>
      <c r="Q994" s="100"/>
    </row>
    <row r="995" spans="1:17" ht="14.25" customHeight="1" outlineLevel="1" x14ac:dyDescent="0.2">
      <c r="A995" s="19" t="s">
        <v>418</v>
      </c>
      <c r="B995" s="19">
        <v>6</v>
      </c>
      <c r="C995" s="19">
        <v>1</v>
      </c>
      <c r="D995" s="20">
        <v>7910</v>
      </c>
      <c r="E995" s="20">
        <v>7910</v>
      </c>
      <c r="F995" s="20">
        <v>3000000</v>
      </c>
      <c r="G995" s="21">
        <v>20</v>
      </c>
      <c r="H995" s="100"/>
      <c r="I995" s="100"/>
      <c r="J995" s="100"/>
      <c r="K995" s="100"/>
      <c r="L995" s="100"/>
      <c r="M995" s="100"/>
      <c r="N995" s="100"/>
      <c r="O995" s="100"/>
      <c r="P995" s="100"/>
      <c r="Q995" s="100"/>
    </row>
    <row r="996" spans="1:17" ht="14.25" customHeight="1" outlineLevel="1" x14ac:dyDescent="0.2">
      <c r="A996" s="19" t="s">
        <v>418</v>
      </c>
      <c r="B996" s="19">
        <v>7</v>
      </c>
      <c r="C996" s="19">
        <v>1</v>
      </c>
      <c r="D996" s="20">
        <v>8690</v>
      </c>
      <c r="E996" s="20">
        <v>8690</v>
      </c>
      <c r="F996" s="20">
        <v>5000000</v>
      </c>
      <c r="G996" s="21">
        <v>24</v>
      </c>
      <c r="H996" s="100"/>
      <c r="I996" s="100"/>
      <c r="J996" s="100"/>
      <c r="K996" s="100"/>
      <c r="L996" s="100"/>
      <c r="M996" s="100"/>
      <c r="N996" s="100"/>
      <c r="O996" s="100"/>
      <c r="P996" s="100"/>
      <c r="Q996" s="100"/>
    </row>
    <row r="997" spans="1:17" ht="14.25" customHeight="1" outlineLevel="1" x14ac:dyDescent="0.2">
      <c r="A997" s="19" t="s">
        <v>418</v>
      </c>
      <c r="B997" s="19">
        <v>8</v>
      </c>
      <c r="C997" s="19">
        <v>1</v>
      </c>
      <c r="D997" s="20">
        <v>9560</v>
      </c>
      <c r="E997" s="20">
        <v>9560</v>
      </c>
      <c r="F997" s="20">
        <v>8000000</v>
      </c>
      <c r="G997" s="21">
        <v>26</v>
      </c>
      <c r="H997" s="100"/>
      <c r="I997" s="100"/>
      <c r="J997" s="100"/>
      <c r="K997" s="100"/>
      <c r="L997" s="100"/>
      <c r="M997" s="100"/>
      <c r="N997" s="100"/>
      <c r="O997" s="100"/>
      <c r="P997" s="100"/>
      <c r="Q997" s="100"/>
    </row>
    <row r="998" spans="1:17" ht="14.25" customHeight="1" outlineLevel="1" x14ac:dyDescent="0.2">
      <c r="A998" s="19" t="s">
        <v>418</v>
      </c>
      <c r="B998" s="19">
        <v>9</v>
      </c>
      <c r="C998" s="19">
        <v>1</v>
      </c>
      <c r="D998" s="20">
        <v>10500</v>
      </c>
      <c r="E998" s="20">
        <v>10500</v>
      </c>
      <c r="F998" s="20">
        <v>13000000</v>
      </c>
      <c r="G998" s="21">
        <v>28</v>
      </c>
      <c r="H998" s="100"/>
      <c r="I998" s="100"/>
      <c r="J998" s="100"/>
      <c r="K998" s="100"/>
      <c r="L998" s="100"/>
      <c r="M998" s="100"/>
      <c r="N998" s="100"/>
      <c r="O998" s="100"/>
      <c r="P998" s="100"/>
      <c r="Q998" s="100"/>
    </row>
    <row r="999" spans="1:17" ht="14.25" customHeight="1" outlineLevel="1" x14ac:dyDescent="0.2">
      <c r="A999" s="19" t="s">
        <v>418</v>
      </c>
      <c r="B999" s="19">
        <v>10</v>
      </c>
      <c r="C999" s="19">
        <v>1</v>
      </c>
      <c r="D999" s="20">
        <v>11560</v>
      </c>
      <c r="E999" s="20">
        <v>11560</v>
      </c>
      <c r="F999" s="20">
        <v>0</v>
      </c>
      <c r="G999" s="21">
        <v>0</v>
      </c>
      <c r="H999" s="100"/>
      <c r="I999" s="100"/>
      <c r="J999" s="100"/>
      <c r="K999" s="100"/>
      <c r="L999" s="100"/>
      <c r="M999" s="100"/>
      <c r="N999" s="100"/>
      <c r="O999" s="100"/>
      <c r="P999" s="100"/>
      <c r="Q999" s="100"/>
    </row>
    <row r="1000" spans="1:17" ht="14.25" customHeight="1" outlineLevel="1" x14ac:dyDescent="0.2">
      <c r="A1000" s="22" t="s">
        <v>418</v>
      </c>
      <c r="B1000" s="22">
        <v>1</v>
      </c>
      <c r="C1000" s="22">
        <v>2</v>
      </c>
      <c r="D1000" s="23">
        <v>11560</v>
      </c>
      <c r="E1000" s="23">
        <v>11560</v>
      </c>
      <c r="F1000" s="23">
        <v>250000</v>
      </c>
      <c r="G1000" s="24">
        <v>1.5</v>
      </c>
      <c r="H1000" s="100"/>
      <c r="I1000" s="100"/>
      <c r="J1000" s="100"/>
      <c r="K1000" s="100"/>
      <c r="L1000" s="100"/>
      <c r="M1000" s="100"/>
      <c r="N1000" s="100"/>
      <c r="O1000" s="100"/>
      <c r="P1000" s="100"/>
      <c r="Q1000" s="100"/>
    </row>
    <row r="1001" spans="1:17" ht="14.25" customHeight="1" outlineLevel="1" x14ac:dyDescent="0.2">
      <c r="A1001" s="22" t="s">
        <v>418</v>
      </c>
      <c r="B1001" s="22">
        <v>2</v>
      </c>
      <c r="C1001" s="22">
        <v>2</v>
      </c>
      <c r="D1001" s="23">
        <v>11770</v>
      </c>
      <c r="E1001" s="23">
        <v>11770</v>
      </c>
      <c r="F1001" s="23">
        <v>500000</v>
      </c>
      <c r="G1001" s="24">
        <v>2.5</v>
      </c>
      <c r="H1001" s="100"/>
      <c r="I1001" s="100"/>
      <c r="J1001" s="100"/>
      <c r="K1001" s="100"/>
      <c r="L1001" s="100"/>
      <c r="M1001" s="100"/>
      <c r="N1001" s="100"/>
      <c r="O1001" s="100"/>
      <c r="P1001" s="100"/>
      <c r="Q1001" s="100"/>
    </row>
    <row r="1002" spans="1:17" ht="14.25" customHeight="1" outlineLevel="1" x14ac:dyDescent="0.2">
      <c r="A1002" s="22" t="s">
        <v>418</v>
      </c>
      <c r="B1002" s="22">
        <v>3</v>
      </c>
      <c r="C1002" s="22">
        <v>2</v>
      </c>
      <c r="D1002" s="23">
        <v>11980</v>
      </c>
      <c r="E1002" s="23">
        <v>11980</v>
      </c>
      <c r="F1002" s="23">
        <v>1000000</v>
      </c>
      <c r="G1002" s="24">
        <v>4</v>
      </c>
      <c r="H1002" s="100"/>
      <c r="I1002" s="100"/>
      <c r="J1002" s="100"/>
      <c r="K1002" s="100"/>
      <c r="L1002" s="100"/>
      <c r="M1002" s="100"/>
      <c r="N1002" s="100"/>
      <c r="O1002" s="100"/>
      <c r="P1002" s="100"/>
      <c r="Q1002" s="100"/>
    </row>
    <row r="1003" spans="1:17" ht="14.25" customHeight="1" outlineLevel="1" x14ac:dyDescent="0.2">
      <c r="A1003" s="22" t="s">
        <v>418</v>
      </c>
      <c r="B1003" s="22">
        <v>4</v>
      </c>
      <c r="C1003" s="22">
        <v>2</v>
      </c>
      <c r="D1003" s="23">
        <v>12190</v>
      </c>
      <c r="E1003" s="23">
        <v>12190</v>
      </c>
      <c r="F1003" s="23">
        <v>3750000</v>
      </c>
      <c r="G1003" s="24">
        <v>7.5</v>
      </c>
      <c r="H1003" s="100"/>
      <c r="I1003" s="100"/>
      <c r="J1003" s="100"/>
      <c r="K1003" s="100"/>
      <c r="L1003" s="100"/>
      <c r="M1003" s="100"/>
      <c r="N1003" s="100"/>
      <c r="O1003" s="100"/>
      <c r="P1003" s="100"/>
      <c r="Q1003" s="100"/>
    </row>
    <row r="1004" spans="1:17" ht="14.25" customHeight="1" outlineLevel="1" x14ac:dyDescent="0.2">
      <c r="A1004" s="22" t="s">
        <v>418</v>
      </c>
      <c r="B1004" s="22">
        <v>5</v>
      </c>
      <c r="C1004" s="22">
        <v>2</v>
      </c>
      <c r="D1004" s="23">
        <v>12400</v>
      </c>
      <c r="E1004" s="23">
        <v>12400</v>
      </c>
      <c r="F1004" s="23">
        <v>3750000</v>
      </c>
      <c r="G1004" s="24">
        <v>7.5</v>
      </c>
      <c r="H1004" s="100"/>
      <c r="I1004" s="100"/>
      <c r="J1004" s="100"/>
      <c r="K1004" s="100"/>
      <c r="L1004" s="100"/>
      <c r="M1004" s="100"/>
      <c r="N1004" s="100"/>
      <c r="O1004" s="100"/>
      <c r="P1004" s="100"/>
      <c r="Q1004" s="100"/>
    </row>
    <row r="1005" spans="1:17" ht="14.25" customHeight="1" outlineLevel="1" x14ac:dyDescent="0.2">
      <c r="A1005" s="22" t="s">
        <v>418</v>
      </c>
      <c r="B1005" s="22">
        <v>6</v>
      </c>
      <c r="C1005" s="22">
        <v>2</v>
      </c>
      <c r="D1005" s="23">
        <v>12610</v>
      </c>
      <c r="E1005" s="23">
        <v>12610</v>
      </c>
      <c r="F1005" s="23">
        <v>3750000</v>
      </c>
      <c r="G1005" s="24">
        <v>7.5</v>
      </c>
      <c r="H1005" s="100"/>
      <c r="I1005" s="100"/>
      <c r="J1005" s="100"/>
      <c r="K1005" s="100"/>
      <c r="L1005" s="100"/>
      <c r="M1005" s="100"/>
      <c r="N1005" s="100"/>
      <c r="O1005" s="100"/>
      <c r="P1005" s="100"/>
      <c r="Q1005" s="100"/>
    </row>
    <row r="1006" spans="1:17" ht="14.25" customHeight="1" outlineLevel="1" collapsed="1" x14ac:dyDescent="0.2">
      <c r="A1006" s="22" t="s">
        <v>418</v>
      </c>
      <c r="B1006" s="22">
        <v>7</v>
      </c>
      <c r="C1006" s="22">
        <v>2</v>
      </c>
      <c r="D1006" s="23">
        <v>12820</v>
      </c>
      <c r="E1006" s="23">
        <v>12820</v>
      </c>
      <c r="F1006" s="23">
        <v>3750000</v>
      </c>
      <c r="G1006" s="24">
        <v>7.5</v>
      </c>
      <c r="H1006" s="100"/>
      <c r="I1006" s="100"/>
      <c r="J1006" s="100"/>
      <c r="K1006" s="100"/>
      <c r="L1006" s="100"/>
      <c r="M1006" s="100"/>
      <c r="N1006" s="100"/>
      <c r="O1006" s="100"/>
      <c r="P1006" s="100"/>
      <c r="Q1006" s="100"/>
    </row>
    <row r="1007" spans="1:17" ht="14.25" customHeight="1" outlineLevel="1" x14ac:dyDescent="0.2">
      <c r="A1007" s="22" t="s">
        <v>418</v>
      </c>
      <c r="B1007" s="22">
        <v>8</v>
      </c>
      <c r="C1007" s="22">
        <v>2</v>
      </c>
      <c r="D1007" s="23">
        <v>13030</v>
      </c>
      <c r="E1007" s="23">
        <v>13030</v>
      </c>
      <c r="F1007" s="23">
        <v>3750000</v>
      </c>
      <c r="G1007" s="24">
        <v>7.5</v>
      </c>
      <c r="H1007" s="100"/>
      <c r="I1007" s="100"/>
      <c r="J1007" s="100"/>
      <c r="K1007" s="100"/>
      <c r="L1007" s="100"/>
      <c r="M1007" s="100"/>
      <c r="N1007" s="100"/>
      <c r="O1007" s="100"/>
      <c r="P1007" s="100"/>
      <c r="Q1007" s="100"/>
    </row>
    <row r="1008" spans="1:17" ht="14.25" customHeight="1" outlineLevel="1" x14ac:dyDescent="0.2">
      <c r="A1008" s="22" t="s">
        <v>418</v>
      </c>
      <c r="B1008" s="22">
        <v>9</v>
      </c>
      <c r="C1008" s="22">
        <v>2</v>
      </c>
      <c r="D1008" s="23">
        <v>13240</v>
      </c>
      <c r="E1008" s="23">
        <v>13240</v>
      </c>
      <c r="F1008" s="23">
        <v>3750000</v>
      </c>
      <c r="G1008" s="24">
        <v>7.5</v>
      </c>
      <c r="H1008" s="100"/>
      <c r="I1008" s="100"/>
      <c r="J1008" s="100"/>
      <c r="K1008" s="100"/>
      <c r="L1008" s="100"/>
      <c r="M1008" s="100"/>
      <c r="N1008" s="100"/>
      <c r="O1008" s="100"/>
      <c r="P1008" s="100"/>
      <c r="Q1008" s="100"/>
    </row>
    <row r="1009" spans="1:17" ht="14.25" customHeight="1" outlineLevel="1" x14ac:dyDescent="0.2">
      <c r="A1009" s="22" t="s">
        <v>418</v>
      </c>
      <c r="B1009" s="22">
        <v>10</v>
      </c>
      <c r="C1009" s="22">
        <v>2</v>
      </c>
      <c r="D1009" s="23">
        <v>13450</v>
      </c>
      <c r="E1009" s="23">
        <v>13450</v>
      </c>
      <c r="F1009" s="23">
        <v>3750000</v>
      </c>
      <c r="G1009" s="24">
        <v>7.5</v>
      </c>
      <c r="H1009" s="100"/>
      <c r="I1009" s="100"/>
      <c r="J1009" s="100"/>
      <c r="K1009" s="100"/>
      <c r="L1009" s="100"/>
      <c r="M1009" s="100"/>
      <c r="N1009" s="100"/>
      <c r="O1009" s="100"/>
      <c r="P1009" s="100"/>
      <c r="Q1009" s="100"/>
    </row>
    <row r="1010" spans="1:17" ht="14.25" customHeight="1" outlineLevel="1" x14ac:dyDescent="0.2">
      <c r="A1010" s="22" t="s">
        <v>418</v>
      </c>
      <c r="B1010" s="22">
        <v>11</v>
      </c>
      <c r="C1010" s="22">
        <v>2</v>
      </c>
      <c r="D1010" s="23">
        <v>13660</v>
      </c>
      <c r="E1010" s="23">
        <v>13660</v>
      </c>
      <c r="F1010" s="23">
        <v>3750000</v>
      </c>
      <c r="G1010" s="24">
        <v>7.5</v>
      </c>
      <c r="H1010" s="100"/>
      <c r="I1010" s="100"/>
      <c r="J1010" s="100"/>
      <c r="K1010" s="100"/>
      <c r="L1010" s="100"/>
      <c r="M1010" s="100"/>
      <c r="N1010" s="100"/>
      <c r="O1010" s="100"/>
      <c r="P1010" s="100"/>
      <c r="Q1010" s="100"/>
    </row>
    <row r="1011" spans="1:17" ht="14.25" customHeight="1" outlineLevel="1" x14ac:dyDescent="0.2">
      <c r="A1011" s="22" t="s">
        <v>418</v>
      </c>
      <c r="B1011" s="22">
        <v>12</v>
      </c>
      <c r="C1011" s="22">
        <v>2</v>
      </c>
      <c r="D1011" s="23">
        <v>13870</v>
      </c>
      <c r="E1011" s="23">
        <v>13870</v>
      </c>
      <c r="F1011" s="23">
        <v>0</v>
      </c>
      <c r="G1011" s="24">
        <v>0</v>
      </c>
      <c r="H1011" s="100"/>
      <c r="I1011" s="100"/>
      <c r="J1011" s="100"/>
      <c r="K1011" s="100"/>
      <c r="L1011" s="100"/>
      <c r="M1011" s="100"/>
      <c r="N1011" s="100"/>
      <c r="O1011" s="100"/>
      <c r="P1011" s="100"/>
      <c r="Q1011" s="100"/>
    </row>
    <row r="1012" spans="1:17" ht="14.25" customHeight="1" outlineLevel="1" x14ac:dyDescent="0.2">
      <c r="A1012" s="25" t="s">
        <v>418</v>
      </c>
      <c r="B1012" s="25">
        <v>1</v>
      </c>
      <c r="C1012" s="25">
        <v>3</v>
      </c>
      <c r="D1012" s="26">
        <v>14563.5</v>
      </c>
      <c r="E1012" s="26">
        <v>14563.5</v>
      </c>
      <c r="F1012" s="26">
        <v>0</v>
      </c>
      <c r="G1012" s="27">
        <v>0</v>
      </c>
      <c r="H1012" s="100"/>
      <c r="I1012" s="100"/>
      <c r="J1012" s="100"/>
      <c r="K1012" s="100"/>
      <c r="L1012" s="100"/>
      <c r="M1012" s="100"/>
      <c r="N1012" s="100"/>
      <c r="O1012" s="100"/>
      <c r="P1012" s="100"/>
      <c r="Q1012" s="100"/>
    </row>
    <row r="1013" spans="1:17" ht="14.25" customHeight="1" x14ac:dyDescent="0.2">
      <c r="A1013" s="19" t="s">
        <v>434</v>
      </c>
      <c r="B1013" s="19">
        <v>1</v>
      </c>
      <c r="C1013" s="19">
        <v>1</v>
      </c>
      <c r="D1013" s="20">
        <v>610</v>
      </c>
      <c r="E1013" s="20">
        <v>610</v>
      </c>
      <c r="F1013" s="20">
        <v>400000</v>
      </c>
      <c r="G1013" s="21">
        <v>8</v>
      </c>
      <c r="H1013" s="100"/>
      <c r="I1013" s="100"/>
      <c r="J1013" s="100"/>
      <c r="K1013" s="100"/>
      <c r="L1013" s="100"/>
      <c r="M1013" s="100"/>
      <c r="N1013" s="100"/>
      <c r="O1013" s="100"/>
      <c r="P1013" s="100"/>
      <c r="Q1013" s="100"/>
    </row>
    <row r="1014" spans="1:17" ht="14.25" customHeight="1" outlineLevel="1" x14ac:dyDescent="0.2">
      <c r="A1014" s="19" t="s">
        <v>434</v>
      </c>
      <c r="B1014" s="19">
        <v>2</v>
      </c>
      <c r="C1014" s="19">
        <v>1</v>
      </c>
      <c r="D1014" s="20">
        <v>670</v>
      </c>
      <c r="E1014" s="20">
        <v>670</v>
      </c>
      <c r="F1014" s="20">
        <v>800000</v>
      </c>
      <c r="G1014" s="21">
        <v>12</v>
      </c>
      <c r="H1014" s="100"/>
      <c r="I1014" s="100"/>
      <c r="J1014" s="100"/>
      <c r="K1014" s="100"/>
      <c r="L1014" s="100"/>
      <c r="M1014" s="100"/>
      <c r="N1014" s="100"/>
      <c r="O1014" s="100"/>
      <c r="P1014" s="100"/>
      <c r="Q1014" s="100"/>
    </row>
    <row r="1015" spans="1:17" ht="14.25" customHeight="1" outlineLevel="1" x14ac:dyDescent="0.2">
      <c r="A1015" s="19" t="s">
        <v>434</v>
      </c>
      <c r="B1015" s="19">
        <v>3</v>
      </c>
      <c r="C1015" s="19">
        <v>1</v>
      </c>
      <c r="D1015" s="20">
        <v>736</v>
      </c>
      <c r="E1015" s="20">
        <v>736</v>
      </c>
      <c r="F1015" s="20">
        <v>1500000</v>
      </c>
      <c r="G1015" s="21">
        <v>16</v>
      </c>
      <c r="H1015" s="100"/>
      <c r="I1015" s="100"/>
      <c r="J1015" s="100"/>
      <c r="K1015" s="100"/>
      <c r="L1015" s="100"/>
      <c r="M1015" s="100"/>
      <c r="N1015" s="100"/>
      <c r="O1015" s="100"/>
      <c r="P1015" s="100"/>
      <c r="Q1015" s="100"/>
    </row>
    <row r="1016" spans="1:17" ht="14.25" customHeight="1" outlineLevel="1" x14ac:dyDescent="0.2">
      <c r="A1016" s="19" t="s">
        <v>434</v>
      </c>
      <c r="B1016" s="19">
        <v>4</v>
      </c>
      <c r="C1016" s="19">
        <v>1</v>
      </c>
      <c r="D1016" s="20">
        <v>809</v>
      </c>
      <c r="E1016" s="20">
        <v>809</v>
      </c>
      <c r="F1016" s="20">
        <v>3000000</v>
      </c>
      <c r="G1016" s="21">
        <v>20</v>
      </c>
      <c r="H1016" s="100"/>
      <c r="I1016" s="100"/>
      <c r="J1016" s="100"/>
      <c r="K1016" s="100"/>
      <c r="L1016" s="100"/>
      <c r="M1016" s="100"/>
      <c r="N1016" s="100"/>
      <c r="O1016" s="100"/>
      <c r="P1016" s="100"/>
      <c r="Q1016" s="100"/>
    </row>
    <row r="1017" spans="1:17" ht="14.25" customHeight="1" outlineLevel="1" x14ac:dyDescent="0.2">
      <c r="A1017" s="19" t="s">
        <v>434</v>
      </c>
      <c r="B1017" s="19">
        <v>5</v>
      </c>
      <c r="C1017" s="19">
        <v>1</v>
      </c>
      <c r="D1017" s="20">
        <v>889</v>
      </c>
      <c r="E1017" s="20">
        <v>889</v>
      </c>
      <c r="F1017" s="20">
        <v>5000000</v>
      </c>
      <c r="G1017" s="21">
        <v>24</v>
      </c>
      <c r="H1017" s="100"/>
      <c r="I1017" s="100"/>
      <c r="J1017" s="100"/>
      <c r="K1017" s="100"/>
      <c r="L1017" s="100"/>
      <c r="M1017" s="100"/>
      <c r="N1017" s="100"/>
      <c r="O1017" s="100"/>
      <c r="P1017" s="100"/>
      <c r="Q1017" s="100"/>
    </row>
    <row r="1018" spans="1:17" ht="14.25" customHeight="1" outlineLevel="1" x14ac:dyDescent="0.2">
      <c r="A1018" s="19" t="s">
        <v>434</v>
      </c>
      <c r="B1018" s="19">
        <v>6</v>
      </c>
      <c r="C1018" s="19">
        <v>1</v>
      </c>
      <c r="D1018" s="20">
        <v>977</v>
      </c>
      <c r="E1018" s="20">
        <v>977</v>
      </c>
      <c r="F1018" s="20">
        <v>8000000</v>
      </c>
      <c r="G1018" s="21">
        <v>26</v>
      </c>
      <c r="H1018" s="100"/>
      <c r="I1018" s="100"/>
      <c r="J1018" s="100"/>
      <c r="K1018" s="100"/>
      <c r="L1018" s="100"/>
      <c r="M1018" s="100"/>
      <c r="N1018" s="100"/>
      <c r="O1018" s="100"/>
      <c r="P1018" s="100"/>
      <c r="Q1018" s="100"/>
    </row>
    <row r="1019" spans="1:17" ht="14.25" customHeight="1" outlineLevel="1" x14ac:dyDescent="0.2">
      <c r="A1019" s="19" t="s">
        <v>434</v>
      </c>
      <c r="B1019" s="19">
        <v>7</v>
      </c>
      <c r="C1019" s="19">
        <v>1</v>
      </c>
      <c r="D1019" s="20">
        <v>1074</v>
      </c>
      <c r="E1019" s="20">
        <v>1074</v>
      </c>
      <c r="F1019" s="20">
        <v>13000000</v>
      </c>
      <c r="G1019" s="21">
        <v>28</v>
      </c>
      <c r="H1019" s="100"/>
      <c r="I1019" s="100"/>
      <c r="J1019" s="100"/>
      <c r="K1019" s="100"/>
      <c r="L1019" s="100"/>
      <c r="M1019" s="100"/>
      <c r="N1019" s="100"/>
      <c r="O1019" s="100"/>
      <c r="P1019" s="100"/>
      <c r="Q1019" s="100"/>
    </row>
    <row r="1020" spans="1:17" ht="14.25" customHeight="1" outlineLevel="1" x14ac:dyDescent="0.2">
      <c r="A1020" s="19" t="s">
        <v>434</v>
      </c>
      <c r="B1020" s="19">
        <v>8</v>
      </c>
      <c r="C1020" s="19">
        <v>1</v>
      </c>
      <c r="D1020" s="20">
        <v>1180</v>
      </c>
      <c r="E1020" s="20">
        <v>1180</v>
      </c>
      <c r="F1020" s="20">
        <v>0</v>
      </c>
      <c r="G1020" s="21">
        <v>0</v>
      </c>
      <c r="H1020" s="100"/>
      <c r="I1020" s="100"/>
      <c r="J1020" s="100"/>
      <c r="K1020" s="100"/>
      <c r="L1020" s="100"/>
      <c r="M1020" s="100"/>
      <c r="N1020" s="100"/>
      <c r="O1020" s="100"/>
      <c r="P1020" s="100"/>
      <c r="Q1020" s="100"/>
    </row>
    <row r="1021" spans="1:17" ht="14.25" customHeight="1" outlineLevel="1" x14ac:dyDescent="0.2">
      <c r="A1021" s="22" t="s">
        <v>434</v>
      </c>
      <c r="B1021" s="22">
        <v>1</v>
      </c>
      <c r="C1021" s="22">
        <v>2</v>
      </c>
      <c r="D1021" s="23">
        <v>1180</v>
      </c>
      <c r="E1021" s="23">
        <v>1180</v>
      </c>
      <c r="F1021" s="23">
        <v>250000</v>
      </c>
      <c r="G1021" s="24">
        <v>1.5</v>
      </c>
      <c r="H1021" s="100"/>
      <c r="I1021" s="100"/>
      <c r="J1021" s="100"/>
      <c r="K1021" s="100"/>
      <c r="L1021" s="100"/>
      <c r="M1021" s="100"/>
      <c r="N1021" s="100"/>
      <c r="O1021" s="100"/>
      <c r="P1021" s="100"/>
      <c r="Q1021" s="100"/>
    </row>
    <row r="1022" spans="1:17" ht="14.25" customHeight="1" outlineLevel="1" x14ac:dyDescent="0.2">
      <c r="A1022" s="22" t="s">
        <v>434</v>
      </c>
      <c r="B1022" s="22">
        <v>2</v>
      </c>
      <c r="C1022" s="22">
        <v>2</v>
      </c>
      <c r="D1022" s="23">
        <v>1202</v>
      </c>
      <c r="E1022" s="23">
        <v>1202</v>
      </c>
      <c r="F1022" s="23">
        <v>500000</v>
      </c>
      <c r="G1022" s="24">
        <v>2.5</v>
      </c>
      <c r="H1022" s="100"/>
      <c r="I1022" s="100"/>
      <c r="J1022" s="100"/>
      <c r="K1022" s="100"/>
      <c r="L1022" s="100"/>
      <c r="M1022" s="100"/>
      <c r="N1022" s="100"/>
      <c r="O1022" s="100"/>
      <c r="P1022" s="100"/>
      <c r="Q1022" s="100"/>
    </row>
    <row r="1023" spans="1:17" ht="14.25" customHeight="1" outlineLevel="1" x14ac:dyDescent="0.2">
      <c r="A1023" s="22" t="s">
        <v>434</v>
      </c>
      <c r="B1023" s="22">
        <v>3</v>
      </c>
      <c r="C1023" s="22">
        <v>2</v>
      </c>
      <c r="D1023" s="23">
        <v>1224</v>
      </c>
      <c r="E1023" s="23">
        <v>1224</v>
      </c>
      <c r="F1023" s="23">
        <v>1000000</v>
      </c>
      <c r="G1023" s="24">
        <v>4</v>
      </c>
      <c r="H1023" s="100"/>
      <c r="I1023" s="100"/>
      <c r="J1023" s="100"/>
      <c r="K1023" s="100"/>
      <c r="L1023" s="100"/>
      <c r="M1023" s="100"/>
      <c r="N1023" s="100"/>
      <c r="O1023" s="100"/>
      <c r="P1023" s="100"/>
      <c r="Q1023" s="100"/>
    </row>
    <row r="1024" spans="1:17" ht="14.25" customHeight="1" outlineLevel="1" x14ac:dyDescent="0.2">
      <c r="A1024" s="22" t="s">
        <v>434</v>
      </c>
      <c r="B1024" s="22">
        <v>4</v>
      </c>
      <c r="C1024" s="22">
        <v>2</v>
      </c>
      <c r="D1024" s="23">
        <v>1246</v>
      </c>
      <c r="E1024" s="23">
        <v>1246</v>
      </c>
      <c r="F1024" s="23">
        <v>3750000</v>
      </c>
      <c r="G1024" s="24">
        <v>7.5</v>
      </c>
      <c r="H1024" s="100"/>
      <c r="I1024" s="100"/>
      <c r="J1024" s="100"/>
      <c r="K1024" s="100"/>
      <c r="L1024" s="100"/>
      <c r="M1024" s="100"/>
      <c r="N1024" s="100"/>
      <c r="O1024" s="100"/>
      <c r="P1024" s="100"/>
      <c r="Q1024" s="100"/>
    </row>
    <row r="1025" spans="1:17" ht="14.25" customHeight="1" outlineLevel="1" x14ac:dyDescent="0.2">
      <c r="A1025" s="22" t="s">
        <v>434</v>
      </c>
      <c r="B1025" s="22">
        <v>5</v>
      </c>
      <c r="C1025" s="22">
        <v>2</v>
      </c>
      <c r="D1025" s="23">
        <v>1268</v>
      </c>
      <c r="E1025" s="23">
        <v>1268</v>
      </c>
      <c r="F1025" s="23">
        <v>3750000</v>
      </c>
      <c r="G1025" s="24">
        <v>7.5</v>
      </c>
      <c r="H1025" s="100"/>
      <c r="I1025" s="100"/>
      <c r="J1025" s="100"/>
      <c r="K1025" s="100"/>
      <c r="L1025" s="100"/>
      <c r="M1025" s="100"/>
      <c r="N1025" s="100"/>
      <c r="O1025" s="100"/>
      <c r="P1025" s="100"/>
      <c r="Q1025" s="100"/>
    </row>
    <row r="1026" spans="1:17" ht="14.25" customHeight="1" outlineLevel="1" x14ac:dyDescent="0.2">
      <c r="A1026" s="22" t="s">
        <v>434</v>
      </c>
      <c r="B1026" s="22">
        <v>6</v>
      </c>
      <c r="C1026" s="22">
        <v>2</v>
      </c>
      <c r="D1026" s="23">
        <v>1290</v>
      </c>
      <c r="E1026" s="23">
        <v>1290</v>
      </c>
      <c r="F1026" s="23">
        <v>3750000</v>
      </c>
      <c r="G1026" s="24">
        <v>7.5</v>
      </c>
      <c r="H1026" s="100"/>
      <c r="I1026" s="100"/>
      <c r="J1026" s="100"/>
      <c r="K1026" s="100"/>
      <c r="L1026" s="100"/>
      <c r="M1026" s="100"/>
      <c r="N1026" s="100"/>
      <c r="O1026" s="100"/>
      <c r="P1026" s="100"/>
      <c r="Q1026" s="100"/>
    </row>
    <row r="1027" spans="1:17" ht="14.25" customHeight="1" outlineLevel="1" x14ac:dyDescent="0.2">
      <c r="A1027" s="22" t="s">
        <v>434</v>
      </c>
      <c r="B1027" s="22">
        <v>7</v>
      </c>
      <c r="C1027" s="22">
        <v>2</v>
      </c>
      <c r="D1027" s="23">
        <v>1312</v>
      </c>
      <c r="E1027" s="23">
        <v>1312</v>
      </c>
      <c r="F1027" s="23">
        <v>3750000</v>
      </c>
      <c r="G1027" s="24">
        <v>7.5</v>
      </c>
      <c r="H1027" s="100"/>
      <c r="I1027" s="100"/>
      <c r="J1027" s="100"/>
      <c r="K1027" s="100"/>
      <c r="L1027" s="100"/>
      <c r="M1027" s="100"/>
      <c r="N1027" s="100"/>
      <c r="O1027" s="100"/>
      <c r="P1027" s="100"/>
      <c r="Q1027" s="100"/>
    </row>
    <row r="1028" spans="1:17" ht="14.25" customHeight="1" outlineLevel="1" x14ac:dyDescent="0.2">
      <c r="A1028" s="22" t="s">
        <v>434</v>
      </c>
      <c r="B1028" s="22">
        <v>8</v>
      </c>
      <c r="C1028" s="22">
        <v>2</v>
      </c>
      <c r="D1028" s="23">
        <v>1334</v>
      </c>
      <c r="E1028" s="23">
        <v>1334</v>
      </c>
      <c r="F1028" s="23">
        <v>3750000</v>
      </c>
      <c r="G1028" s="24">
        <v>7.5</v>
      </c>
      <c r="H1028" s="100"/>
      <c r="I1028" s="100"/>
      <c r="J1028" s="100"/>
      <c r="K1028" s="100"/>
      <c r="L1028" s="100"/>
      <c r="M1028" s="100"/>
      <c r="N1028" s="100"/>
      <c r="O1028" s="100"/>
      <c r="P1028" s="100"/>
      <c r="Q1028" s="100"/>
    </row>
    <row r="1029" spans="1:17" ht="14.25" customHeight="1" outlineLevel="1" x14ac:dyDescent="0.2">
      <c r="A1029" s="22" t="s">
        <v>434</v>
      </c>
      <c r="B1029" s="22">
        <v>9</v>
      </c>
      <c r="C1029" s="22">
        <v>2</v>
      </c>
      <c r="D1029" s="23">
        <v>1356</v>
      </c>
      <c r="E1029" s="23">
        <v>1356</v>
      </c>
      <c r="F1029" s="23">
        <v>3750000</v>
      </c>
      <c r="G1029" s="24">
        <v>7.5</v>
      </c>
      <c r="H1029" s="100"/>
      <c r="I1029" s="100"/>
      <c r="J1029" s="100"/>
      <c r="K1029" s="100"/>
      <c r="L1029" s="100"/>
      <c r="M1029" s="100"/>
      <c r="N1029" s="100"/>
      <c r="O1029" s="100"/>
      <c r="P1029" s="100"/>
      <c r="Q1029" s="100"/>
    </row>
    <row r="1030" spans="1:17" ht="14.25" customHeight="1" outlineLevel="1" x14ac:dyDescent="0.2">
      <c r="A1030" s="22" t="s">
        <v>434</v>
      </c>
      <c r="B1030" s="22">
        <v>10</v>
      </c>
      <c r="C1030" s="22">
        <v>2</v>
      </c>
      <c r="D1030" s="23">
        <v>1378</v>
      </c>
      <c r="E1030" s="23">
        <v>1378</v>
      </c>
      <c r="F1030" s="23">
        <v>3750000</v>
      </c>
      <c r="G1030" s="24">
        <v>7.5</v>
      </c>
      <c r="H1030" s="100"/>
      <c r="I1030" s="100"/>
      <c r="J1030" s="100"/>
      <c r="K1030" s="100"/>
      <c r="L1030" s="100"/>
      <c r="M1030" s="100"/>
      <c r="N1030" s="100"/>
      <c r="O1030" s="100"/>
      <c r="P1030" s="100"/>
      <c r="Q1030" s="100"/>
    </row>
    <row r="1031" spans="1:17" ht="14.25" customHeight="1" outlineLevel="1" collapsed="1" x14ac:dyDescent="0.2">
      <c r="A1031" s="22" t="s">
        <v>434</v>
      </c>
      <c r="B1031" s="22">
        <v>11</v>
      </c>
      <c r="C1031" s="22">
        <v>2</v>
      </c>
      <c r="D1031" s="23">
        <v>1400</v>
      </c>
      <c r="E1031" s="23">
        <v>1400</v>
      </c>
      <c r="F1031" s="23">
        <v>3750000</v>
      </c>
      <c r="G1031" s="24">
        <v>7.5</v>
      </c>
      <c r="H1031" s="100"/>
      <c r="I1031" s="100"/>
      <c r="J1031" s="100"/>
      <c r="K1031" s="100"/>
      <c r="L1031" s="100"/>
      <c r="M1031" s="100"/>
      <c r="N1031" s="100"/>
      <c r="O1031" s="100"/>
      <c r="P1031" s="100"/>
      <c r="Q1031" s="100"/>
    </row>
    <row r="1032" spans="1:17" ht="14.25" customHeight="1" outlineLevel="1" x14ac:dyDescent="0.2">
      <c r="A1032" s="22" t="s">
        <v>434</v>
      </c>
      <c r="B1032" s="22">
        <v>12</v>
      </c>
      <c r="C1032" s="22">
        <v>2</v>
      </c>
      <c r="D1032" s="23">
        <v>1422</v>
      </c>
      <c r="E1032" s="23">
        <v>1422</v>
      </c>
      <c r="F1032" s="23">
        <v>0</v>
      </c>
      <c r="G1032" s="24">
        <v>0</v>
      </c>
      <c r="H1032" s="100"/>
      <c r="I1032" s="100"/>
      <c r="J1032" s="100"/>
      <c r="K1032" s="100"/>
      <c r="L1032" s="100"/>
      <c r="M1032" s="100"/>
      <c r="N1032" s="100"/>
      <c r="O1032" s="100"/>
      <c r="P1032" s="100"/>
      <c r="Q1032" s="100"/>
    </row>
    <row r="1033" spans="1:17" ht="14.25" customHeight="1" outlineLevel="1" x14ac:dyDescent="0.2">
      <c r="A1033" s="25" t="s">
        <v>434</v>
      </c>
      <c r="B1033" s="25">
        <v>1</v>
      </c>
      <c r="C1033" s="25">
        <v>3</v>
      </c>
      <c r="D1033" s="26">
        <v>1493.1</v>
      </c>
      <c r="E1033" s="26">
        <v>1493.1</v>
      </c>
      <c r="F1033" s="26">
        <v>0</v>
      </c>
      <c r="G1033" s="27">
        <v>0</v>
      </c>
      <c r="H1033" s="100"/>
      <c r="I1033" s="100"/>
      <c r="J1033" s="100"/>
      <c r="K1033" s="100"/>
      <c r="L1033" s="100"/>
      <c r="M1033" s="100"/>
      <c r="N1033" s="100"/>
      <c r="O1033" s="100"/>
      <c r="P1033" s="100"/>
      <c r="Q1033" s="100"/>
    </row>
    <row r="1034" spans="1:17" ht="14.25" customHeight="1" x14ac:dyDescent="0.2">
      <c r="A1034" s="19" t="s">
        <v>468</v>
      </c>
      <c r="B1034" s="19">
        <v>1</v>
      </c>
      <c r="C1034" s="19">
        <v>1</v>
      </c>
      <c r="D1034" s="20">
        <v>660</v>
      </c>
      <c r="E1034" s="20">
        <v>660</v>
      </c>
      <c r="F1034" s="20">
        <v>100000</v>
      </c>
      <c r="G1034" s="21">
        <v>2</v>
      </c>
      <c r="H1034" s="100"/>
      <c r="I1034" s="100"/>
      <c r="J1034" s="100"/>
      <c r="K1034" s="100"/>
      <c r="L1034" s="100"/>
      <c r="M1034" s="100"/>
      <c r="N1034" s="100"/>
      <c r="O1034" s="100"/>
      <c r="P1034" s="100"/>
      <c r="Q1034" s="100"/>
    </row>
    <row r="1035" spans="1:17" ht="14.25" customHeight="1" outlineLevel="1" x14ac:dyDescent="0.2">
      <c r="A1035" s="19" t="s">
        <v>468</v>
      </c>
      <c r="B1035" s="19">
        <v>2</v>
      </c>
      <c r="C1035" s="19">
        <v>1</v>
      </c>
      <c r="D1035" s="20">
        <v>720</v>
      </c>
      <c r="E1035" s="20">
        <v>720</v>
      </c>
      <c r="F1035" s="20">
        <v>200000</v>
      </c>
      <c r="G1035" s="21">
        <v>5</v>
      </c>
      <c r="H1035" s="100"/>
      <c r="I1035" s="100"/>
      <c r="J1035" s="100"/>
      <c r="K1035" s="100"/>
      <c r="L1035" s="100"/>
      <c r="M1035" s="100"/>
      <c r="N1035" s="100"/>
      <c r="O1035" s="100"/>
      <c r="P1035" s="100"/>
      <c r="Q1035" s="100"/>
    </row>
    <row r="1036" spans="1:17" ht="14.25" customHeight="1" outlineLevel="1" x14ac:dyDescent="0.2">
      <c r="A1036" s="19" t="s">
        <v>468</v>
      </c>
      <c r="B1036" s="19">
        <v>3</v>
      </c>
      <c r="C1036" s="19">
        <v>1</v>
      </c>
      <c r="D1036" s="20">
        <v>810</v>
      </c>
      <c r="E1036" s="20">
        <v>810</v>
      </c>
      <c r="F1036" s="20">
        <v>400000</v>
      </c>
      <c r="G1036" s="21">
        <v>14</v>
      </c>
      <c r="H1036" s="100"/>
      <c r="I1036" s="100"/>
      <c r="J1036" s="100"/>
      <c r="K1036" s="100"/>
      <c r="L1036" s="100"/>
      <c r="M1036" s="100"/>
      <c r="N1036" s="100"/>
      <c r="O1036" s="100"/>
      <c r="P1036" s="100"/>
      <c r="Q1036" s="100"/>
    </row>
    <row r="1037" spans="1:17" ht="14.25" customHeight="1" outlineLevel="1" x14ac:dyDescent="0.2">
      <c r="A1037" s="19" t="s">
        <v>468</v>
      </c>
      <c r="B1037" s="19">
        <v>4</v>
      </c>
      <c r="C1037" s="19">
        <v>1</v>
      </c>
      <c r="D1037" s="20">
        <v>880</v>
      </c>
      <c r="E1037" s="20">
        <v>880</v>
      </c>
      <c r="F1037" s="20">
        <v>2000000</v>
      </c>
      <c r="G1037" s="21">
        <v>24</v>
      </c>
      <c r="H1037" s="100"/>
      <c r="I1037" s="100"/>
      <c r="J1037" s="100"/>
      <c r="K1037" s="100"/>
      <c r="L1037" s="100"/>
      <c r="M1037" s="100"/>
      <c r="N1037" s="100"/>
      <c r="O1037" s="100"/>
      <c r="P1037" s="100"/>
      <c r="Q1037" s="100"/>
    </row>
    <row r="1038" spans="1:17" ht="14.25" customHeight="1" outlineLevel="1" x14ac:dyDescent="0.2">
      <c r="A1038" s="19" t="s">
        <v>468</v>
      </c>
      <c r="B1038" s="19">
        <v>5</v>
      </c>
      <c r="C1038" s="19">
        <v>1</v>
      </c>
      <c r="D1038" s="20">
        <v>970</v>
      </c>
      <c r="E1038" s="20">
        <v>970</v>
      </c>
      <c r="F1038" s="20">
        <v>4000000</v>
      </c>
      <c r="G1038" s="21">
        <v>40</v>
      </c>
      <c r="H1038" s="100"/>
      <c r="I1038" s="100"/>
      <c r="J1038" s="100"/>
      <c r="K1038" s="100"/>
      <c r="L1038" s="100"/>
      <c r="M1038" s="100"/>
      <c r="N1038" s="100"/>
      <c r="O1038" s="100"/>
      <c r="P1038" s="100"/>
      <c r="Q1038" s="100"/>
    </row>
    <row r="1039" spans="1:17" ht="14.25" customHeight="1" outlineLevel="1" x14ac:dyDescent="0.2">
      <c r="A1039" s="19" t="s">
        <v>468</v>
      </c>
      <c r="B1039" s="19">
        <v>6</v>
      </c>
      <c r="C1039" s="19">
        <v>1</v>
      </c>
      <c r="D1039" s="20">
        <v>1060</v>
      </c>
      <c r="E1039" s="20">
        <v>1060</v>
      </c>
      <c r="F1039" s="20">
        <v>6000000</v>
      </c>
      <c r="G1039" s="21">
        <v>68</v>
      </c>
      <c r="H1039" s="100"/>
      <c r="I1039" s="100"/>
      <c r="J1039" s="100"/>
      <c r="K1039" s="100"/>
      <c r="L1039" s="100"/>
      <c r="M1039" s="100"/>
      <c r="N1039" s="100"/>
      <c r="O1039" s="100"/>
      <c r="P1039" s="100"/>
      <c r="Q1039" s="100"/>
    </row>
    <row r="1040" spans="1:17" ht="14.25" customHeight="1" outlineLevel="1" x14ac:dyDescent="0.2">
      <c r="A1040" s="19" t="s">
        <v>468</v>
      </c>
      <c r="B1040" s="19">
        <v>7</v>
      </c>
      <c r="C1040" s="19">
        <v>1</v>
      </c>
      <c r="D1040" s="20">
        <v>1160</v>
      </c>
      <c r="E1040" s="20">
        <v>1160</v>
      </c>
      <c r="F1040" s="20">
        <v>11000000</v>
      </c>
      <c r="G1040" s="21">
        <v>86</v>
      </c>
      <c r="H1040" s="100"/>
      <c r="I1040" s="100"/>
      <c r="J1040" s="100"/>
      <c r="K1040" s="100"/>
      <c r="L1040" s="100"/>
      <c r="M1040" s="100"/>
      <c r="N1040" s="100"/>
      <c r="O1040" s="100"/>
      <c r="P1040" s="100"/>
      <c r="Q1040" s="100"/>
    </row>
    <row r="1041" spans="1:17" ht="14.25" customHeight="1" outlineLevel="1" x14ac:dyDescent="0.2">
      <c r="A1041" s="19" t="s">
        <v>468</v>
      </c>
      <c r="B1041" s="19">
        <v>8</v>
      </c>
      <c r="C1041" s="19">
        <v>1</v>
      </c>
      <c r="D1041" s="20">
        <v>1270</v>
      </c>
      <c r="E1041" s="20">
        <v>1270</v>
      </c>
      <c r="F1041" s="20">
        <v>17000000</v>
      </c>
      <c r="G1041" s="21">
        <v>108</v>
      </c>
      <c r="H1041" s="100"/>
      <c r="I1041" s="100"/>
      <c r="J1041" s="100"/>
      <c r="K1041" s="100"/>
      <c r="L1041" s="100"/>
      <c r="M1041" s="100"/>
      <c r="N1041" s="100"/>
      <c r="O1041" s="100"/>
      <c r="P1041" s="100"/>
      <c r="Q1041" s="100"/>
    </row>
    <row r="1042" spans="1:17" ht="14.25" customHeight="1" outlineLevel="1" x14ac:dyDescent="0.2">
      <c r="A1042" s="19" t="s">
        <v>468</v>
      </c>
      <c r="B1042" s="19">
        <v>9</v>
      </c>
      <c r="C1042" s="19">
        <v>1</v>
      </c>
      <c r="D1042" s="20">
        <v>1420</v>
      </c>
      <c r="E1042" s="20">
        <v>1420</v>
      </c>
      <c r="F1042" s="20">
        <v>32000000</v>
      </c>
      <c r="G1042" s="21">
        <v>120</v>
      </c>
      <c r="H1042" s="100"/>
      <c r="I1042" s="100"/>
      <c r="J1042" s="100"/>
      <c r="K1042" s="100"/>
      <c r="L1042" s="100"/>
      <c r="M1042" s="100"/>
      <c r="N1042" s="100"/>
      <c r="O1042" s="100"/>
      <c r="P1042" s="100"/>
      <c r="Q1042" s="100"/>
    </row>
    <row r="1043" spans="1:17" ht="14.25" customHeight="1" outlineLevel="1" x14ac:dyDescent="0.2">
      <c r="A1043" s="19" t="s">
        <v>468</v>
      </c>
      <c r="B1043" s="19">
        <v>10</v>
      </c>
      <c r="C1043" s="19">
        <v>1</v>
      </c>
      <c r="D1043" s="20">
        <v>1550</v>
      </c>
      <c r="E1043" s="20">
        <v>1550</v>
      </c>
      <c r="F1043" s="20">
        <v>43000000</v>
      </c>
      <c r="G1043" s="21">
        <v>128</v>
      </c>
      <c r="H1043" s="100"/>
      <c r="I1043" s="100"/>
      <c r="J1043" s="100"/>
      <c r="K1043" s="100"/>
      <c r="L1043" s="100"/>
      <c r="M1043" s="100"/>
      <c r="N1043" s="100"/>
      <c r="O1043" s="100"/>
      <c r="P1043" s="100"/>
      <c r="Q1043" s="100"/>
    </row>
    <row r="1044" spans="1:17" ht="14.25" customHeight="1" outlineLevel="1" x14ac:dyDescent="0.2">
      <c r="A1044" s="19" t="s">
        <v>468</v>
      </c>
      <c r="B1044" s="19">
        <v>11</v>
      </c>
      <c r="C1044" s="19">
        <v>1</v>
      </c>
      <c r="D1044" s="20">
        <v>1710</v>
      </c>
      <c r="E1044" s="20">
        <v>1710</v>
      </c>
      <c r="F1044" s="20">
        <v>55000000</v>
      </c>
      <c r="G1044" s="21">
        <v>136</v>
      </c>
      <c r="H1044" s="100"/>
      <c r="I1044" s="100"/>
      <c r="J1044" s="100"/>
      <c r="K1044" s="100"/>
      <c r="L1044" s="100"/>
      <c r="M1044" s="100"/>
      <c r="N1044" s="100"/>
      <c r="O1044" s="100"/>
      <c r="P1044" s="100"/>
      <c r="Q1044" s="100"/>
    </row>
    <row r="1045" spans="1:17" ht="14.25" customHeight="1" outlineLevel="1" x14ac:dyDescent="0.2">
      <c r="A1045" s="19" t="s">
        <v>468</v>
      </c>
      <c r="B1045" s="19">
        <v>12</v>
      </c>
      <c r="C1045" s="19">
        <v>1</v>
      </c>
      <c r="D1045" s="20">
        <v>1890</v>
      </c>
      <c r="E1045" s="20">
        <v>1890</v>
      </c>
      <c r="F1045" s="20">
        <v>0</v>
      </c>
      <c r="G1045" s="21">
        <v>0</v>
      </c>
      <c r="H1045" s="100"/>
      <c r="I1045" s="100"/>
      <c r="J1045" s="100"/>
      <c r="K1045" s="100"/>
      <c r="L1045" s="100"/>
      <c r="M1045" s="100"/>
      <c r="N1045" s="100"/>
      <c r="O1045" s="100"/>
      <c r="P1045" s="100"/>
      <c r="Q1045" s="100"/>
    </row>
    <row r="1046" spans="1:17" ht="14.25" customHeight="1" outlineLevel="1" x14ac:dyDescent="0.2">
      <c r="A1046" s="22" t="s">
        <v>468</v>
      </c>
      <c r="B1046" s="22">
        <v>1</v>
      </c>
      <c r="C1046" s="22">
        <v>2</v>
      </c>
      <c r="D1046" s="23">
        <v>1890</v>
      </c>
      <c r="E1046" s="23">
        <v>1890</v>
      </c>
      <c r="F1046" s="23">
        <v>2000000</v>
      </c>
      <c r="G1046" s="24">
        <v>12</v>
      </c>
      <c r="H1046" s="100"/>
      <c r="I1046" s="100"/>
      <c r="J1046" s="100"/>
      <c r="K1046" s="100"/>
      <c r="L1046" s="100"/>
      <c r="M1046" s="100"/>
      <c r="N1046" s="100"/>
      <c r="O1046" s="100"/>
      <c r="P1046" s="100"/>
      <c r="Q1046" s="100"/>
    </row>
    <row r="1047" spans="1:17" ht="14.25" customHeight="1" outlineLevel="1" x14ac:dyDescent="0.2">
      <c r="A1047" s="22" t="s">
        <v>468</v>
      </c>
      <c r="B1047" s="22">
        <v>2</v>
      </c>
      <c r="C1047" s="22">
        <v>2</v>
      </c>
      <c r="D1047" s="23">
        <v>1920</v>
      </c>
      <c r="E1047" s="23">
        <v>1920</v>
      </c>
      <c r="F1047" s="23">
        <v>4000000</v>
      </c>
      <c r="G1047" s="24">
        <v>24</v>
      </c>
      <c r="H1047" s="100"/>
      <c r="I1047" s="100"/>
      <c r="J1047" s="100"/>
      <c r="K1047" s="100"/>
      <c r="L1047" s="100"/>
      <c r="M1047" s="100"/>
      <c r="N1047" s="100"/>
      <c r="O1047" s="100"/>
      <c r="P1047" s="100"/>
      <c r="Q1047" s="100"/>
    </row>
    <row r="1048" spans="1:17" ht="14.25" customHeight="1" outlineLevel="1" x14ac:dyDescent="0.2">
      <c r="A1048" s="22" t="s">
        <v>468</v>
      </c>
      <c r="B1048" s="22">
        <v>3</v>
      </c>
      <c r="C1048" s="22">
        <v>2</v>
      </c>
      <c r="D1048" s="23">
        <v>1950</v>
      </c>
      <c r="E1048" s="23">
        <v>1950</v>
      </c>
      <c r="F1048" s="23">
        <v>8000000</v>
      </c>
      <c r="G1048" s="24">
        <v>36</v>
      </c>
      <c r="H1048" s="100"/>
      <c r="I1048" s="100"/>
      <c r="J1048" s="100"/>
      <c r="K1048" s="100"/>
      <c r="L1048" s="100"/>
      <c r="M1048" s="100"/>
      <c r="N1048" s="100"/>
      <c r="O1048" s="100"/>
      <c r="P1048" s="100"/>
      <c r="Q1048" s="100"/>
    </row>
    <row r="1049" spans="1:17" ht="14.25" customHeight="1" outlineLevel="1" x14ac:dyDescent="0.2">
      <c r="A1049" s="22" t="s">
        <v>468</v>
      </c>
      <c r="B1049" s="22">
        <v>4</v>
      </c>
      <c r="C1049" s="22">
        <v>2</v>
      </c>
      <c r="D1049" s="23">
        <v>1970</v>
      </c>
      <c r="E1049" s="23">
        <v>1970</v>
      </c>
      <c r="F1049" s="23">
        <v>19500000</v>
      </c>
      <c r="G1049" s="24">
        <v>36</v>
      </c>
      <c r="H1049" s="100"/>
      <c r="I1049" s="100"/>
      <c r="J1049" s="100"/>
      <c r="K1049" s="100"/>
      <c r="L1049" s="100"/>
      <c r="M1049" s="100"/>
      <c r="N1049" s="100"/>
      <c r="O1049" s="100"/>
      <c r="P1049" s="100"/>
      <c r="Q1049" s="100"/>
    </row>
    <row r="1050" spans="1:17" ht="14.25" customHeight="1" outlineLevel="1" x14ac:dyDescent="0.2">
      <c r="A1050" s="22" t="s">
        <v>468</v>
      </c>
      <c r="B1050" s="22">
        <v>5</v>
      </c>
      <c r="C1050" s="22">
        <v>2</v>
      </c>
      <c r="D1050" s="23">
        <v>2020</v>
      </c>
      <c r="E1050" s="23">
        <v>2020</v>
      </c>
      <c r="F1050" s="23">
        <v>19500000</v>
      </c>
      <c r="G1050" s="24">
        <v>36</v>
      </c>
      <c r="H1050" s="100"/>
      <c r="I1050" s="100"/>
      <c r="J1050" s="100"/>
      <c r="K1050" s="100"/>
      <c r="L1050" s="100"/>
      <c r="M1050" s="100"/>
      <c r="N1050" s="100"/>
      <c r="O1050" s="100"/>
      <c r="P1050" s="100"/>
      <c r="Q1050" s="100"/>
    </row>
    <row r="1051" spans="1:17" ht="14.25" customHeight="1" outlineLevel="1" x14ac:dyDescent="0.2">
      <c r="A1051" s="22" t="s">
        <v>468</v>
      </c>
      <c r="B1051" s="22">
        <v>6</v>
      </c>
      <c r="C1051" s="22">
        <v>2</v>
      </c>
      <c r="D1051" s="23">
        <v>2050</v>
      </c>
      <c r="E1051" s="23">
        <v>2050</v>
      </c>
      <c r="F1051" s="23">
        <v>19500000</v>
      </c>
      <c r="G1051" s="24">
        <v>36</v>
      </c>
      <c r="H1051" s="100"/>
      <c r="I1051" s="100"/>
      <c r="J1051" s="100"/>
      <c r="K1051" s="100"/>
      <c r="L1051" s="100"/>
      <c r="M1051" s="100"/>
      <c r="N1051" s="100"/>
      <c r="O1051" s="100"/>
      <c r="P1051" s="100"/>
      <c r="Q1051" s="100"/>
    </row>
    <row r="1052" spans="1:17" ht="14.25" customHeight="1" outlineLevel="1" x14ac:dyDescent="0.2">
      <c r="A1052" s="22" t="s">
        <v>468</v>
      </c>
      <c r="B1052" s="22">
        <v>7</v>
      </c>
      <c r="C1052" s="22">
        <v>2</v>
      </c>
      <c r="D1052" s="23">
        <v>2080</v>
      </c>
      <c r="E1052" s="23">
        <v>2080</v>
      </c>
      <c r="F1052" s="23">
        <v>19500000</v>
      </c>
      <c r="G1052" s="24">
        <v>36</v>
      </c>
      <c r="H1052" s="100"/>
      <c r="I1052" s="100"/>
      <c r="J1052" s="100"/>
      <c r="K1052" s="100"/>
      <c r="L1052" s="100"/>
      <c r="M1052" s="100"/>
      <c r="N1052" s="100"/>
      <c r="O1052" s="100"/>
      <c r="P1052" s="100"/>
      <c r="Q1052" s="100"/>
    </row>
    <row r="1053" spans="1:17" ht="14.25" customHeight="1" outlineLevel="1" x14ac:dyDescent="0.2">
      <c r="A1053" s="22" t="s">
        <v>468</v>
      </c>
      <c r="B1053" s="22">
        <v>8</v>
      </c>
      <c r="C1053" s="22">
        <v>2</v>
      </c>
      <c r="D1053" s="23">
        <v>2110</v>
      </c>
      <c r="E1053" s="23">
        <v>2110</v>
      </c>
      <c r="F1053" s="23">
        <v>19500000</v>
      </c>
      <c r="G1053" s="24">
        <v>36</v>
      </c>
      <c r="H1053" s="100"/>
      <c r="I1053" s="100"/>
      <c r="J1053" s="100"/>
      <c r="K1053" s="100"/>
      <c r="L1053" s="100"/>
      <c r="M1053" s="100"/>
      <c r="N1053" s="100"/>
      <c r="O1053" s="100"/>
      <c r="P1053" s="100"/>
      <c r="Q1053" s="100"/>
    </row>
    <row r="1054" spans="1:17" ht="14.25" customHeight="1" outlineLevel="1" x14ac:dyDescent="0.2">
      <c r="A1054" s="22" t="s">
        <v>468</v>
      </c>
      <c r="B1054" s="22">
        <v>9</v>
      </c>
      <c r="C1054" s="22">
        <v>2</v>
      </c>
      <c r="D1054" s="23">
        <v>2150</v>
      </c>
      <c r="E1054" s="23">
        <v>2150</v>
      </c>
      <c r="F1054" s="23">
        <v>19500000</v>
      </c>
      <c r="G1054" s="24">
        <v>36</v>
      </c>
      <c r="H1054" s="100"/>
      <c r="I1054" s="100"/>
      <c r="J1054" s="100"/>
      <c r="K1054" s="100"/>
      <c r="L1054" s="100"/>
      <c r="M1054" s="100"/>
      <c r="N1054" s="100"/>
      <c r="O1054" s="100"/>
      <c r="P1054" s="100"/>
      <c r="Q1054" s="100"/>
    </row>
    <row r="1055" spans="1:17" ht="14.25" customHeight="1" outlineLevel="1" x14ac:dyDescent="0.2">
      <c r="A1055" s="22" t="s">
        <v>468</v>
      </c>
      <c r="B1055" s="22">
        <v>10</v>
      </c>
      <c r="C1055" s="22">
        <v>2</v>
      </c>
      <c r="D1055" s="23">
        <v>2180</v>
      </c>
      <c r="E1055" s="23">
        <v>2180</v>
      </c>
      <c r="F1055" s="23">
        <v>19500000</v>
      </c>
      <c r="G1055" s="24">
        <v>36</v>
      </c>
      <c r="H1055" s="100"/>
      <c r="I1055" s="100"/>
      <c r="J1055" s="100"/>
      <c r="K1055" s="100"/>
      <c r="L1055" s="100"/>
      <c r="M1055" s="100"/>
      <c r="N1055" s="100"/>
      <c r="O1055" s="100"/>
      <c r="P1055" s="100"/>
      <c r="Q1055" s="100"/>
    </row>
    <row r="1056" spans="1:17" ht="14.25" customHeight="1" outlineLevel="1" collapsed="1" x14ac:dyDescent="0.2">
      <c r="A1056" s="22" t="s">
        <v>468</v>
      </c>
      <c r="B1056" s="22">
        <v>11</v>
      </c>
      <c r="C1056" s="22">
        <v>2</v>
      </c>
      <c r="D1056" s="23">
        <v>2210</v>
      </c>
      <c r="E1056" s="23">
        <v>2210</v>
      </c>
      <c r="F1056" s="23">
        <v>19500000</v>
      </c>
      <c r="G1056" s="24">
        <v>36</v>
      </c>
      <c r="H1056" s="100"/>
      <c r="I1056" s="100"/>
      <c r="J1056" s="100"/>
      <c r="K1056" s="100"/>
      <c r="L1056" s="100"/>
      <c r="M1056" s="100"/>
      <c r="N1056" s="100"/>
      <c r="O1056" s="100"/>
      <c r="P1056" s="100"/>
      <c r="Q1056" s="100"/>
    </row>
    <row r="1057" spans="1:17" ht="14.25" customHeight="1" outlineLevel="1" x14ac:dyDescent="0.2">
      <c r="A1057" s="22" t="s">
        <v>468</v>
      </c>
      <c r="B1057" s="22">
        <v>12</v>
      </c>
      <c r="C1057" s="22">
        <v>2</v>
      </c>
      <c r="D1057" s="23">
        <v>2260</v>
      </c>
      <c r="E1057" s="23">
        <v>2260</v>
      </c>
      <c r="F1057" s="23">
        <v>0</v>
      </c>
      <c r="G1057" s="24">
        <v>0</v>
      </c>
      <c r="H1057" s="100"/>
      <c r="I1057" s="100"/>
      <c r="J1057" s="100"/>
      <c r="K1057" s="100"/>
      <c r="L1057" s="100"/>
      <c r="M1057" s="100"/>
      <c r="N1057" s="100"/>
      <c r="O1057" s="100"/>
      <c r="P1057" s="100"/>
      <c r="Q1057" s="100"/>
    </row>
    <row r="1058" spans="1:17" ht="14.25" customHeight="1" outlineLevel="1" x14ac:dyDescent="0.2">
      <c r="A1058" s="25" t="s">
        <v>468</v>
      </c>
      <c r="B1058" s="25">
        <v>1</v>
      </c>
      <c r="C1058" s="25">
        <v>3</v>
      </c>
      <c r="D1058" s="26">
        <v>2373</v>
      </c>
      <c r="E1058" s="26">
        <v>2373</v>
      </c>
      <c r="F1058" s="26">
        <v>0</v>
      </c>
      <c r="G1058" s="27">
        <v>0</v>
      </c>
      <c r="H1058" s="100"/>
      <c r="I1058" s="100"/>
      <c r="J1058" s="100"/>
      <c r="K1058" s="100"/>
      <c r="L1058" s="100"/>
      <c r="M1058" s="100"/>
      <c r="N1058" s="100"/>
      <c r="O1058" s="100"/>
      <c r="P1058" s="100"/>
      <c r="Q1058" s="100"/>
    </row>
    <row r="1059" spans="1:17" ht="14.25" customHeight="1" x14ac:dyDescent="0.2">
      <c r="A1059" s="19" t="s">
        <v>428</v>
      </c>
      <c r="B1059" s="19">
        <v>1</v>
      </c>
      <c r="C1059" s="19">
        <v>1</v>
      </c>
      <c r="D1059" s="20">
        <v>860</v>
      </c>
      <c r="E1059" s="20">
        <v>860</v>
      </c>
      <c r="F1059" s="20">
        <v>800000</v>
      </c>
      <c r="G1059" s="21">
        <v>12</v>
      </c>
      <c r="H1059" s="100"/>
      <c r="I1059" s="100"/>
      <c r="J1059" s="100"/>
      <c r="K1059" s="100"/>
      <c r="L1059" s="100"/>
      <c r="M1059" s="100"/>
      <c r="N1059" s="100"/>
      <c r="O1059" s="100"/>
      <c r="P1059" s="100"/>
      <c r="Q1059" s="100"/>
    </row>
    <row r="1060" spans="1:17" ht="14.25" customHeight="1" outlineLevel="1" x14ac:dyDescent="0.2">
      <c r="A1060" s="19" t="s">
        <v>428</v>
      </c>
      <c r="B1060" s="19">
        <v>2</v>
      </c>
      <c r="C1060" s="19">
        <v>1</v>
      </c>
      <c r="D1060" s="20">
        <v>950</v>
      </c>
      <c r="E1060" s="20">
        <v>950</v>
      </c>
      <c r="F1060" s="20">
        <v>1600000</v>
      </c>
      <c r="G1060" s="21">
        <v>24</v>
      </c>
      <c r="H1060" s="100"/>
      <c r="I1060" s="100"/>
      <c r="J1060" s="100"/>
      <c r="K1060" s="100"/>
      <c r="L1060" s="100"/>
      <c r="M1060" s="100"/>
      <c r="N1060" s="100"/>
      <c r="O1060" s="100"/>
      <c r="P1060" s="100"/>
      <c r="Q1060" s="100"/>
    </row>
    <row r="1061" spans="1:17" ht="14.25" customHeight="1" outlineLevel="1" x14ac:dyDescent="0.2">
      <c r="A1061" s="19" t="s">
        <v>428</v>
      </c>
      <c r="B1061" s="19">
        <v>3</v>
      </c>
      <c r="C1061" s="19">
        <v>1</v>
      </c>
      <c r="D1061" s="20">
        <v>1040</v>
      </c>
      <c r="E1061" s="20">
        <v>1040</v>
      </c>
      <c r="F1061" s="20">
        <v>3000000</v>
      </c>
      <c r="G1061" s="21">
        <v>32</v>
      </c>
      <c r="H1061" s="100"/>
      <c r="I1061" s="100"/>
      <c r="J1061" s="100"/>
      <c r="K1061" s="100"/>
      <c r="L1061" s="100"/>
      <c r="M1061" s="100"/>
      <c r="N1061" s="100"/>
      <c r="O1061" s="100"/>
      <c r="P1061" s="100"/>
      <c r="Q1061" s="100"/>
    </row>
    <row r="1062" spans="1:17" ht="14.25" customHeight="1" outlineLevel="1" x14ac:dyDescent="0.2">
      <c r="A1062" s="19" t="s">
        <v>428</v>
      </c>
      <c r="B1062" s="19">
        <v>4</v>
      </c>
      <c r="C1062" s="19">
        <v>1</v>
      </c>
      <c r="D1062" s="20">
        <v>1150</v>
      </c>
      <c r="E1062" s="20">
        <v>1150</v>
      </c>
      <c r="F1062" s="20">
        <v>6000000</v>
      </c>
      <c r="G1062" s="21">
        <v>40</v>
      </c>
      <c r="H1062" s="100"/>
      <c r="I1062" s="100"/>
      <c r="J1062" s="100"/>
      <c r="K1062" s="100"/>
      <c r="L1062" s="100"/>
      <c r="M1062" s="100"/>
      <c r="N1062" s="100"/>
      <c r="O1062" s="100"/>
      <c r="P1062" s="100"/>
      <c r="Q1062" s="100"/>
    </row>
    <row r="1063" spans="1:17" ht="14.25" customHeight="1" outlineLevel="1" x14ac:dyDescent="0.2">
      <c r="A1063" s="19" t="s">
        <v>428</v>
      </c>
      <c r="B1063" s="19">
        <v>5</v>
      </c>
      <c r="C1063" s="19">
        <v>1</v>
      </c>
      <c r="D1063" s="20">
        <v>1260</v>
      </c>
      <c r="E1063" s="20">
        <v>1260</v>
      </c>
      <c r="F1063" s="20">
        <v>10000000</v>
      </c>
      <c r="G1063" s="21">
        <v>44</v>
      </c>
      <c r="H1063" s="100"/>
      <c r="I1063" s="100"/>
      <c r="J1063" s="100"/>
      <c r="K1063" s="100"/>
      <c r="L1063" s="100"/>
      <c r="M1063" s="100"/>
      <c r="N1063" s="100"/>
      <c r="O1063" s="100"/>
      <c r="P1063" s="100"/>
      <c r="Q1063" s="100"/>
    </row>
    <row r="1064" spans="1:17" ht="14.25" customHeight="1" outlineLevel="1" x14ac:dyDescent="0.2">
      <c r="A1064" s="19" t="s">
        <v>428</v>
      </c>
      <c r="B1064" s="19">
        <v>6</v>
      </c>
      <c r="C1064" s="19">
        <v>1</v>
      </c>
      <c r="D1064" s="20">
        <v>1390</v>
      </c>
      <c r="E1064" s="20">
        <v>1390</v>
      </c>
      <c r="F1064" s="20">
        <v>16000000</v>
      </c>
      <c r="G1064" s="21">
        <v>52</v>
      </c>
      <c r="H1064" s="100"/>
      <c r="I1064" s="100"/>
      <c r="J1064" s="100"/>
      <c r="K1064" s="100"/>
      <c r="L1064" s="100"/>
      <c r="M1064" s="100"/>
      <c r="N1064" s="100"/>
      <c r="O1064" s="100"/>
      <c r="P1064" s="100"/>
      <c r="Q1064" s="100"/>
    </row>
    <row r="1065" spans="1:17" ht="14.25" customHeight="1" outlineLevel="1" x14ac:dyDescent="0.2">
      <c r="A1065" s="19" t="s">
        <v>428</v>
      </c>
      <c r="B1065" s="19">
        <v>7</v>
      </c>
      <c r="C1065" s="19">
        <v>1</v>
      </c>
      <c r="D1065" s="20">
        <v>1520</v>
      </c>
      <c r="E1065" s="20">
        <v>1520</v>
      </c>
      <c r="F1065" s="20">
        <v>26000000</v>
      </c>
      <c r="G1065" s="21">
        <v>60</v>
      </c>
      <c r="H1065" s="100"/>
      <c r="I1065" s="100"/>
      <c r="J1065" s="100"/>
      <c r="K1065" s="100"/>
      <c r="L1065" s="100"/>
      <c r="M1065" s="100"/>
      <c r="N1065" s="100"/>
      <c r="O1065" s="100"/>
      <c r="P1065" s="100"/>
      <c r="Q1065" s="100"/>
    </row>
    <row r="1066" spans="1:17" ht="14.25" customHeight="1" outlineLevel="1" x14ac:dyDescent="0.2">
      <c r="A1066" s="19" t="s">
        <v>428</v>
      </c>
      <c r="B1066" s="19">
        <v>8</v>
      </c>
      <c r="C1066" s="19">
        <v>1</v>
      </c>
      <c r="D1066" s="20">
        <v>1670</v>
      </c>
      <c r="E1066" s="20">
        <v>1670</v>
      </c>
      <c r="F1066" s="20">
        <v>0</v>
      </c>
      <c r="G1066" s="21">
        <v>0</v>
      </c>
      <c r="H1066" s="100"/>
      <c r="I1066" s="100"/>
      <c r="J1066" s="100"/>
      <c r="K1066" s="100"/>
      <c r="L1066" s="100"/>
      <c r="M1066" s="100"/>
      <c r="N1066" s="100"/>
      <c r="O1066" s="100"/>
      <c r="P1066" s="100"/>
      <c r="Q1066" s="100"/>
    </row>
    <row r="1067" spans="1:17" ht="14.25" customHeight="1" outlineLevel="1" x14ac:dyDescent="0.2">
      <c r="A1067" s="22" t="s">
        <v>428</v>
      </c>
      <c r="B1067" s="22">
        <v>1</v>
      </c>
      <c r="C1067" s="22">
        <v>2</v>
      </c>
      <c r="D1067" s="23">
        <v>1670</v>
      </c>
      <c r="E1067" s="23">
        <v>1670</v>
      </c>
      <c r="F1067" s="23">
        <v>500000</v>
      </c>
      <c r="G1067" s="24">
        <v>2.5</v>
      </c>
      <c r="H1067" s="100"/>
      <c r="I1067" s="100"/>
      <c r="J1067" s="100"/>
      <c r="K1067" s="100"/>
      <c r="L1067" s="100"/>
      <c r="M1067" s="100"/>
      <c r="N1067" s="100"/>
      <c r="O1067" s="100"/>
      <c r="P1067" s="100"/>
      <c r="Q1067" s="100"/>
    </row>
    <row r="1068" spans="1:17" ht="14.25" customHeight="1" outlineLevel="1" x14ac:dyDescent="0.2">
      <c r="A1068" s="22" t="s">
        <v>428</v>
      </c>
      <c r="B1068" s="22">
        <v>2</v>
      </c>
      <c r="C1068" s="22">
        <v>2</v>
      </c>
      <c r="D1068" s="23">
        <v>1700</v>
      </c>
      <c r="E1068" s="23">
        <v>1700</v>
      </c>
      <c r="F1068" s="23">
        <v>1000000</v>
      </c>
      <c r="G1068" s="24">
        <v>5</v>
      </c>
      <c r="H1068" s="100"/>
      <c r="I1068" s="100"/>
      <c r="J1068" s="100"/>
      <c r="K1068" s="100"/>
      <c r="L1068" s="100"/>
      <c r="M1068" s="100"/>
      <c r="N1068" s="100"/>
      <c r="O1068" s="100"/>
      <c r="P1068" s="100"/>
      <c r="Q1068" s="100"/>
    </row>
    <row r="1069" spans="1:17" ht="14.25" customHeight="1" outlineLevel="1" x14ac:dyDescent="0.2">
      <c r="A1069" s="22" t="s">
        <v>428</v>
      </c>
      <c r="B1069" s="22">
        <v>3</v>
      </c>
      <c r="C1069" s="22">
        <v>2</v>
      </c>
      <c r="D1069" s="23">
        <v>1730</v>
      </c>
      <c r="E1069" s="23">
        <v>1730</v>
      </c>
      <c r="F1069" s="23">
        <v>2000000</v>
      </c>
      <c r="G1069" s="24">
        <v>10</v>
      </c>
      <c r="H1069" s="100"/>
      <c r="I1069" s="100"/>
      <c r="J1069" s="100"/>
      <c r="K1069" s="100"/>
      <c r="L1069" s="100"/>
      <c r="M1069" s="100"/>
      <c r="N1069" s="100"/>
      <c r="O1069" s="100"/>
      <c r="P1069" s="100"/>
      <c r="Q1069" s="100"/>
    </row>
    <row r="1070" spans="1:17" ht="14.25" customHeight="1" outlineLevel="1" x14ac:dyDescent="0.2">
      <c r="A1070" s="22" t="s">
        <v>428</v>
      </c>
      <c r="B1070" s="22">
        <v>4</v>
      </c>
      <c r="C1070" s="22">
        <v>2</v>
      </c>
      <c r="D1070" s="23">
        <v>1760</v>
      </c>
      <c r="E1070" s="23">
        <v>1760</v>
      </c>
      <c r="F1070" s="23">
        <v>7500000</v>
      </c>
      <c r="G1070" s="24">
        <v>15</v>
      </c>
      <c r="H1070" s="100"/>
      <c r="I1070" s="100"/>
      <c r="J1070" s="100"/>
      <c r="K1070" s="100"/>
      <c r="L1070" s="100"/>
      <c r="M1070" s="100"/>
      <c r="N1070" s="100"/>
      <c r="O1070" s="100"/>
      <c r="P1070" s="100"/>
      <c r="Q1070" s="100"/>
    </row>
    <row r="1071" spans="1:17" ht="14.25" customHeight="1" outlineLevel="1" x14ac:dyDescent="0.2">
      <c r="A1071" s="22" t="s">
        <v>428</v>
      </c>
      <c r="B1071" s="22">
        <v>5</v>
      </c>
      <c r="C1071" s="22">
        <v>2</v>
      </c>
      <c r="D1071" s="23">
        <v>1790</v>
      </c>
      <c r="E1071" s="23">
        <v>1790</v>
      </c>
      <c r="F1071" s="23">
        <v>7500000</v>
      </c>
      <c r="G1071" s="24">
        <v>15</v>
      </c>
      <c r="H1071" s="100"/>
      <c r="I1071" s="100"/>
      <c r="J1071" s="100"/>
      <c r="K1071" s="100"/>
      <c r="L1071" s="100"/>
      <c r="M1071" s="100"/>
      <c r="N1071" s="100"/>
      <c r="O1071" s="100"/>
      <c r="P1071" s="100"/>
      <c r="Q1071" s="100"/>
    </row>
    <row r="1072" spans="1:17" ht="14.25" customHeight="1" outlineLevel="1" x14ac:dyDescent="0.2">
      <c r="A1072" s="22" t="s">
        <v>428</v>
      </c>
      <c r="B1072" s="22">
        <v>6</v>
      </c>
      <c r="C1072" s="22">
        <v>2</v>
      </c>
      <c r="D1072" s="23">
        <v>1820</v>
      </c>
      <c r="E1072" s="23">
        <v>1820</v>
      </c>
      <c r="F1072" s="23">
        <v>7500000</v>
      </c>
      <c r="G1072" s="24">
        <v>15</v>
      </c>
      <c r="H1072" s="100"/>
      <c r="I1072" s="100"/>
      <c r="J1072" s="100"/>
      <c r="K1072" s="100"/>
      <c r="L1072" s="100"/>
      <c r="M1072" s="100"/>
      <c r="N1072" s="100"/>
      <c r="O1072" s="100"/>
      <c r="P1072" s="100"/>
      <c r="Q1072" s="100"/>
    </row>
    <row r="1073" spans="1:17" ht="14.25" customHeight="1" outlineLevel="1" x14ac:dyDescent="0.2">
      <c r="A1073" s="22" t="s">
        <v>428</v>
      </c>
      <c r="B1073" s="22">
        <v>7</v>
      </c>
      <c r="C1073" s="22">
        <v>2</v>
      </c>
      <c r="D1073" s="23">
        <v>1850</v>
      </c>
      <c r="E1073" s="23">
        <v>1850</v>
      </c>
      <c r="F1073" s="23">
        <v>7500000</v>
      </c>
      <c r="G1073" s="24">
        <v>15</v>
      </c>
      <c r="H1073" s="100"/>
      <c r="I1073" s="100"/>
      <c r="J1073" s="100"/>
      <c r="K1073" s="100"/>
      <c r="L1073" s="100"/>
      <c r="M1073" s="100"/>
      <c r="N1073" s="100"/>
      <c r="O1073" s="100"/>
      <c r="P1073" s="100"/>
      <c r="Q1073" s="100"/>
    </row>
    <row r="1074" spans="1:17" ht="14.25" customHeight="1" outlineLevel="1" x14ac:dyDescent="0.2">
      <c r="A1074" s="22" t="s">
        <v>428</v>
      </c>
      <c r="B1074" s="22">
        <v>8</v>
      </c>
      <c r="C1074" s="22">
        <v>2</v>
      </c>
      <c r="D1074" s="23">
        <v>1880</v>
      </c>
      <c r="E1074" s="23">
        <v>1880</v>
      </c>
      <c r="F1074" s="23">
        <v>7500000</v>
      </c>
      <c r="G1074" s="24">
        <v>15</v>
      </c>
      <c r="H1074" s="100"/>
      <c r="I1074" s="100"/>
      <c r="J1074" s="100"/>
      <c r="K1074" s="100"/>
      <c r="L1074" s="100"/>
      <c r="M1074" s="100"/>
      <c r="N1074" s="100"/>
      <c r="O1074" s="100"/>
      <c r="P1074" s="100"/>
      <c r="Q1074" s="100"/>
    </row>
    <row r="1075" spans="1:17" ht="14.25" customHeight="1" outlineLevel="1" x14ac:dyDescent="0.2">
      <c r="A1075" s="22" t="s">
        <v>428</v>
      </c>
      <c r="B1075" s="22">
        <v>9</v>
      </c>
      <c r="C1075" s="22">
        <v>2</v>
      </c>
      <c r="D1075" s="23">
        <v>1910</v>
      </c>
      <c r="E1075" s="23">
        <v>1910</v>
      </c>
      <c r="F1075" s="23">
        <v>7500000</v>
      </c>
      <c r="G1075" s="24">
        <v>15</v>
      </c>
      <c r="H1075" s="100"/>
      <c r="I1075" s="100"/>
      <c r="J1075" s="100"/>
      <c r="K1075" s="100"/>
      <c r="L1075" s="100"/>
      <c r="M1075" s="100"/>
      <c r="N1075" s="100"/>
      <c r="O1075" s="100"/>
      <c r="P1075" s="100"/>
      <c r="Q1075" s="100"/>
    </row>
    <row r="1076" spans="1:17" ht="14.25" customHeight="1" outlineLevel="1" x14ac:dyDescent="0.2">
      <c r="A1076" s="22" t="s">
        <v>428</v>
      </c>
      <c r="B1076" s="22">
        <v>10</v>
      </c>
      <c r="C1076" s="22">
        <v>2</v>
      </c>
      <c r="D1076" s="23">
        <v>1940</v>
      </c>
      <c r="E1076" s="23">
        <v>1940</v>
      </c>
      <c r="F1076" s="23">
        <v>7500000</v>
      </c>
      <c r="G1076" s="24">
        <v>15</v>
      </c>
      <c r="H1076" s="100"/>
      <c r="I1076" s="100"/>
      <c r="J1076" s="100"/>
      <c r="K1076" s="100"/>
      <c r="L1076" s="100"/>
      <c r="M1076" s="100"/>
      <c r="N1076" s="100"/>
      <c r="O1076" s="100"/>
      <c r="P1076" s="100"/>
      <c r="Q1076" s="100"/>
    </row>
    <row r="1077" spans="1:17" ht="14.25" customHeight="1" outlineLevel="1" x14ac:dyDescent="0.2">
      <c r="A1077" s="22" t="s">
        <v>428</v>
      </c>
      <c r="B1077" s="22">
        <v>11</v>
      </c>
      <c r="C1077" s="22">
        <v>2</v>
      </c>
      <c r="D1077" s="23">
        <v>1970</v>
      </c>
      <c r="E1077" s="23">
        <v>1970</v>
      </c>
      <c r="F1077" s="23">
        <v>7500000</v>
      </c>
      <c r="G1077" s="24">
        <v>15</v>
      </c>
      <c r="H1077" s="100"/>
      <c r="I1077" s="100"/>
      <c r="J1077" s="100"/>
      <c r="K1077" s="100"/>
      <c r="L1077" s="100"/>
      <c r="M1077" s="100"/>
      <c r="N1077" s="100"/>
      <c r="O1077" s="100"/>
      <c r="P1077" s="100"/>
      <c r="Q1077" s="100"/>
    </row>
    <row r="1078" spans="1:17" ht="14.25" customHeight="1" outlineLevel="1" x14ac:dyDescent="0.2">
      <c r="A1078" s="22" t="s">
        <v>428</v>
      </c>
      <c r="B1078" s="22">
        <v>12</v>
      </c>
      <c r="C1078" s="22">
        <v>2</v>
      </c>
      <c r="D1078" s="23">
        <v>2000</v>
      </c>
      <c r="E1078" s="23">
        <v>2000</v>
      </c>
      <c r="F1078" s="23">
        <v>0</v>
      </c>
      <c r="G1078" s="24">
        <v>0</v>
      </c>
      <c r="H1078" s="100"/>
      <c r="I1078" s="100"/>
      <c r="J1078" s="100"/>
      <c r="K1078" s="100"/>
      <c r="L1078" s="100"/>
      <c r="M1078" s="100"/>
      <c r="N1078" s="100"/>
      <c r="O1078" s="100"/>
      <c r="P1078" s="100"/>
      <c r="Q1078" s="100"/>
    </row>
    <row r="1079" spans="1:17" ht="14.25" customHeight="1" outlineLevel="1" x14ac:dyDescent="0.2">
      <c r="A1079" s="25" t="s">
        <v>428</v>
      </c>
      <c r="B1079" s="25">
        <v>1</v>
      </c>
      <c r="C1079" s="25">
        <v>3</v>
      </c>
      <c r="D1079" s="26">
        <v>2100</v>
      </c>
      <c r="E1079" s="26">
        <v>2100</v>
      </c>
      <c r="F1079" s="26">
        <v>0</v>
      </c>
      <c r="G1079" s="27">
        <v>0</v>
      </c>
      <c r="H1079" s="100"/>
      <c r="I1079" s="100"/>
      <c r="J1079" s="100"/>
      <c r="K1079" s="100"/>
      <c r="L1079" s="100"/>
      <c r="M1079" s="100"/>
      <c r="N1079" s="100"/>
      <c r="O1079" s="100"/>
      <c r="P1079" s="100"/>
      <c r="Q1079" s="100"/>
    </row>
    <row r="1080" spans="1:17" ht="14.25" customHeight="1" x14ac:dyDescent="0.2">
      <c r="A1080" s="19" t="s">
        <v>416</v>
      </c>
      <c r="B1080" s="19">
        <v>1</v>
      </c>
      <c r="C1080" s="19">
        <v>1</v>
      </c>
      <c r="D1080" s="20">
        <v>1420</v>
      </c>
      <c r="E1080" s="20">
        <v>1420</v>
      </c>
      <c r="F1080" s="20">
        <v>400000</v>
      </c>
      <c r="G1080" s="21">
        <v>8</v>
      </c>
      <c r="H1080" s="100"/>
      <c r="I1080" s="100"/>
      <c r="J1080" s="100"/>
      <c r="K1080" s="100"/>
      <c r="L1080" s="100"/>
      <c r="M1080" s="100"/>
      <c r="N1080" s="100"/>
      <c r="O1080" s="100"/>
      <c r="P1080" s="100"/>
      <c r="Q1080" s="100"/>
    </row>
    <row r="1081" spans="1:17" ht="14.25" customHeight="1" outlineLevel="1" collapsed="1" x14ac:dyDescent="0.2">
      <c r="A1081" s="19" t="s">
        <v>416</v>
      </c>
      <c r="B1081" s="19">
        <v>2</v>
      </c>
      <c r="C1081" s="19">
        <v>1</v>
      </c>
      <c r="D1081" s="20">
        <v>1560</v>
      </c>
      <c r="E1081" s="20">
        <v>1560</v>
      </c>
      <c r="F1081" s="20">
        <v>800000</v>
      </c>
      <c r="G1081" s="21">
        <v>12</v>
      </c>
      <c r="H1081" s="100"/>
      <c r="I1081" s="100"/>
      <c r="J1081" s="100"/>
      <c r="K1081" s="100"/>
      <c r="L1081" s="100"/>
      <c r="M1081" s="100"/>
      <c r="N1081" s="100"/>
      <c r="O1081" s="100"/>
      <c r="P1081" s="100"/>
      <c r="Q1081" s="100"/>
    </row>
    <row r="1082" spans="1:17" ht="14.25" customHeight="1" outlineLevel="1" x14ac:dyDescent="0.2">
      <c r="A1082" s="19" t="s">
        <v>416</v>
      </c>
      <c r="B1082" s="19">
        <v>3</v>
      </c>
      <c r="C1082" s="19">
        <v>1</v>
      </c>
      <c r="D1082" s="20">
        <v>1710</v>
      </c>
      <c r="E1082" s="20">
        <v>1710</v>
      </c>
      <c r="F1082" s="20">
        <v>1500000</v>
      </c>
      <c r="G1082" s="21">
        <v>16</v>
      </c>
      <c r="H1082" s="100"/>
      <c r="I1082" s="100"/>
      <c r="J1082" s="100"/>
      <c r="K1082" s="100"/>
      <c r="L1082" s="100"/>
      <c r="M1082" s="100"/>
      <c r="N1082" s="100"/>
      <c r="O1082" s="100"/>
      <c r="P1082" s="100"/>
      <c r="Q1082" s="100"/>
    </row>
    <row r="1083" spans="1:17" ht="14.25" customHeight="1" outlineLevel="1" x14ac:dyDescent="0.2">
      <c r="A1083" s="19" t="s">
        <v>416</v>
      </c>
      <c r="B1083" s="19">
        <v>4</v>
      </c>
      <c r="C1083" s="19">
        <v>1</v>
      </c>
      <c r="D1083" s="20">
        <v>1880</v>
      </c>
      <c r="E1083" s="20">
        <v>1880</v>
      </c>
      <c r="F1083" s="20">
        <v>3000000</v>
      </c>
      <c r="G1083" s="21">
        <v>20</v>
      </c>
      <c r="H1083" s="100"/>
      <c r="I1083" s="100"/>
      <c r="J1083" s="100"/>
      <c r="K1083" s="100"/>
      <c r="L1083" s="100"/>
      <c r="M1083" s="100"/>
      <c r="N1083" s="100"/>
      <c r="O1083" s="100"/>
      <c r="P1083" s="100"/>
      <c r="Q1083" s="100"/>
    </row>
    <row r="1084" spans="1:17" ht="14.25" customHeight="1" outlineLevel="1" x14ac:dyDescent="0.2">
      <c r="A1084" s="19" t="s">
        <v>416</v>
      </c>
      <c r="B1084" s="19">
        <v>5</v>
      </c>
      <c r="C1084" s="19">
        <v>1</v>
      </c>
      <c r="D1084" s="20">
        <v>2070</v>
      </c>
      <c r="E1084" s="20">
        <v>2070</v>
      </c>
      <c r="F1084" s="20">
        <v>5000000</v>
      </c>
      <c r="G1084" s="21">
        <v>24</v>
      </c>
      <c r="H1084" s="100"/>
      <c r="I1084" s="100"/>
      <c r="J1084" s="100"/>
      <c r="K1084" s="100"/>
      <c r="L1084" s="100"/>
      <c r="M1084" s="100"/>
      <c r="N1084" s="100"/>
      <c r="O1084" s="100"/>
      <c r="P1084" s="100"/>
      <c r="Q1084" s="100"/>
    </row>
    <row r="1085" spans="1:17" ht="14.25" customHeight="1" outlineLevel="1" x14ac:dyDescent="0.2">
      <c r="A1085" s="19" t="s">
        <v>416</v>
      </c>
      <c r="B1085" s="19">
        <v>6</v>
      </c>
      <c r="C1085" s="19">
        <v>1</v>
      </c>
      <c r="D1085" s="20">
        <v>2280</v>
      </c>
      <c r="E1085" s="20">
        <v>2280</v>
      </c>
      <c r="F1085" s="20">
        <v>8000000</v>
      </c>
      <c r="G1085" s="21">
        <v>26</v>
      </c>
      <c r="H1085" s="100"/>
      <c r="I1085" s="100"/>
      <c r="J1085" s="100"/>
      <c r="K1085" s="100"/>
      <c r="L1085" s="100"/>
      <c r="M1085" s="100"/>
      <c r="N1085" s="100"/>
      <c r="O1085" s="100"/>
      <c r="P1085" s="100"/>
      <c r="Q1085" s="100"/>
    </row>
    <row r="1086" spans="1:17" ht="14.25" customHeight="1" outlineLevel="1" x14ac:dyDescent="0.2">
      <c r="A1086" s="19" t="s">
        <v>416</v>
      </c>
      <c r="B1086" s="19">
        <v>7</v>
      </c>
      <c r="C1086" s="19">
        <v>1</v>
      </c>
      <c r="D1086" s="20">
        <v>2510</v>
      </c>
      <c r="E1086" s="20">
        <v>2510</v>
      </c>
      <c r="F1086" s="20">
        <v>13000000</v>
      </c>
      <c r="G1086" s="21">
        <v>28</v>
      </c>
      <c r="H1086" s="100"/>
      <c r="I1086" s="100"/>
      <c r="J1086" s="100"/>
      <c r="K1086" s="100"/>
      <c r="L1086" s="100"/>
      <c r="M1086" s="100"/>
      <c r="N1086" s="100"/>
      <c r="O1086" s="100"/>
      <c r="P1086" s="100"/>
      <c r="Q1086" s="100"/>
    </row>
    <row r="1087" spans="1:17" ht="14.25" customHeight="1" outlineLevel="1" x14ac:dyDescent="0.2">
      <c r="A1087" s="19" t="s">
        <v>416</v>
      </c>
      <c r="B1087" s="19">
        <v>8</v>
      </c>
      <c r="C1087" s="19">
        <v>1</v>
      </c>
      <c r="D1087" s="20">
        <v>2760</v>
      </c>
      <c r="E1087" s="20">
        <v>2760</v>
      </c>
      <c r="F1087" s="20">
        <v>0</v>
      </c>
      <c r="G1087" s="21">
        <v>0</v>
      </c>
      <c r="H1087" s="100"/>
      <c r="I1087" s="100"/>
      <c r="J1087" s="100"/>
      <c r="K1087" s="100"/>
      <c r="L1087" s="100"/>
      <c r="M1087" s="100"/>
      <c r="N1087" s="100"/>
      <c r="O1087" s="100"/>
      <c r="P1087" s="100"/>
      <c r="Q1087" s="100"/>
    </row>
    <row r="1088" spans="1:17" ht="14.25" customHeight="1" outlineLevel="1" x14ac:dyDescent="0.2">
      <c r="A1088" s="22" t="s">
        <v>416</v>
      </c>
      <c r="B1088" s="22">
        <v>1</v>
      </c>
      <c r="C1088" s="22">
        <v>2</v>
      </c>
      <c r="D1088" s="23">
        <v>2760</v>
      </c>
      <c r="E1088" s="23">
        <v>2760</v>
      </c>
      <c r="F1088" s="23">
        <v>250000</v>
      </c>
      <c r="G1088" s="24">
        <v>1.5</v>
      </c>
      <c r="H1088" s="100"/>
      <c r="I1088" s="100"/>
      <c r="J1088" s="100"/>
      <c r="K1088" s="100"/>
      <c r="L1088" s="100"/>
      <c r="M1088" s="100"/>
      <c r="N1088" s="100"/>
      <c r="O1088" s="100"/>
      <c r="P1088" s="100"/>
      <c r="Q1088" s="100"/>
    </row>
    <row r="1089" spans="1:17" ht="14.25" customHeight="1" outlineLevel="1" x14ac:dyDescent="0.2">
      <c r="A1089" s="22" t="s">
        <v>416</v>
      </c>
      <c r="B1089" s="22">
        <v>2</v>
      </c>
      <c r="C1089" s="22">
        <v>2</v>
      </c>
      <c r="D1089" s="23">
        <v>2810</v>
      </c>
      <c r="E1089" s="23">
        <v>2810</v>
      </c>
      <c r="F1089" s="23">
        <v>500000</v>
      </c>
      <c r="G1089" s="24">
        <v>2.5</v>
      </c>
      <c r="H1089" s="100"/>
      <c r="I1089" s="100"/>
      <c r="J1089" s="100"/>
      <c r="K1089" s="100"/>
      <c r="L1089" s="100"/>
      <c r="M1089" s="100"/>
      <c r="N1089" s="100"/>
      <c r="O1089" s="100"/>
      <c r="P1089" s="100"/>
      <c r="Q1089" s="100"/>
    </row>
    <row r="1090" spans="1:17" ht="14.25" customHeight="1" outlineLevel="1" x14ac:dyDescent="0.2">
      <c r="A1090" s="22" t="s">
        <v>416</v>
      </c>
      <c r="B1090" s="22">
        <v>3</v>
      </c>
      <c r="C1090" s="22">
        <v>2</v>
      </c>
      <c r="D1090" s="23">
        <v>2860</v>
      </c>
      <c r="E1090" s="23">
        <v>2860</v>
      </c>
      <c r="F1090" s="23">
        <v>1000000</v>
      </c>
      <c r="G1090" s="24">
        <v>4</v>
      </c>
      <c r="H1090" s="100"/>
      <c r="I1090" s="100"/>
      <c r="J1090" s="100"/>
      <c r="K1090" s="100"/>
      <c r="L1090" s="100"/>
      <c r="M1090" s="100"/>
      <c r="N1090" s="100"/>
      <c r="O1090" s="100"/>
      <c r="P1090" s="100"/>
      <c r="Q1090" s="100"/>
    </row>
    <row r="1091" spans="1:17" ht="14.25" customHeight="1" outlineLevel="1" x14ac:dyDescent="0.2">
      <c r="A1091" s="22" t="s">
        <v>416</v>
      </c>
      <c r="B1091" s="22">
        <v>4</v>
      </c>
      <c r="C1091" s="22">
        <v>2</v>
      </c>
      <c r="D1091" s="23">
        <v>2910</v>
      </c>
      <c r="E1091" s="23">
        <v>2910</v>
      </c>
      <c r="F1091" s="23">
        <v>3750000</v>
      </c>
      <c r="G1091" s="24">
        <v>7.5</v>
      </c>
      <c r="H1091" s="100"/>
      <c r="I1091" s="100"/>
      <c r="J1091" s="100"/>
      <c r="K1091" s="100"/>
      <c r="L1091" s="100"/>
      <c r="M1091" s="100"/>
      <c r="N1091" s="100"/>
      <c r="O1091" s="100"/>
      <c r="P1091" s="100"/>
      <c r="Q1091" s="100"/>
    </row>
    <row r="1092" spans="1:17" ht="14.25" customHeight="1" outlineLevel="1" x14ac:dyDescent="0.2">
      <c r="A1092" s="22" t="s">
        <v>416</v>
      </c>
      <c r="B1092" s="22">
        <v>5</v>
      </c>
      <c r="C1092" s="22">
        <v>2</v>
      </c>
      <c r="D1092" s="23">
        <v>2960</v>
      </c>
      <c r="E1092" s="23">
        <v>2960</v>
      </c>
      <c r="F1092" s="23">
        <v>3750000</v>
      </c>
      <c r="G1092" s="24">
        <v>7.5</v>
      </c>
      <c r="H1092" s="100"/>
      <c r="I1092" s="100"/>
      <c r="J1092" s="100"/>
      <c r="K1092" s="100"/>
      <c r="L1092" s="100"/>
      <c r="M1092" s="100"/>
      <c r="N1092" s="100"/>
      <c r="O1092" s="100"/>
      <c r="P1092" s="100"/>
      <c r="Q1092" s="100"/>
    </row>
    <row r="1093" spans="1:17" ht="14.25" customHeight="1" outlineLevel="1" x14ac:dyDescent="0.2">
      <c r="A1093" s="22" t="s">
        <v>416</v>
      </c>
      <c r="B1093" s="22">
        <v>6</v>
      </c>
      <c r="C1093" s="22">
        <v>2</v>
      </c>
      <c r="D1093" s="23">
        <v>3010</v>
      </c>
      <c r="E1093" s="23">
        <v>3010</v>
      </c>
      <c r="F1093" s="23">
        <v>3750000</v>
      </c>
      <c r="G1093" s="24">
        <v>7.5</v>
      </c>
      <c r="H1093" s="100"/>
      <c r="I1093" s="100"/>
      <c r="J1093" s="100"/>
      <c r="K1093" s="100"/>
      <c r="L1093" s="100"/>
      <c r="M1093" s="100"/>
      <c r="N1093" s="100"/>
      <c r="O1093" s="100"/>
      <c r="P1093" s="100"/>
      <c r="Q1093" s="100"/>
    </row>
    <row r="1094" spans="1:17" ht="14.25" customHeight="1" outlineLevel="1" x14ac:dyDescent="0.2">
      <c r="A1094" s="22" t="s">
        <v>416</v>
      </c>
      <c r="B1094" s="22">
        <v>7</v>
      </c>
      <c r="C1094" s="22">
        <v>2</v>
      </c>
      <c r="D1094" s="23">
        <v>3060</v>
      </c>
      <c r="E1094" s="23">
        <v>3060</v>
      </c>
      <c r="F1094" s="23">
        <v>3750000</v>
      </c>
      <c r="G1094" s="24">
        <v>7.5</v>
      </c>
      <c r="H1094" s="100"/>
      <c r="I1094" s="100"/>
      <c r="J1094" s="100"/>
      <c r="K1094" s="100"/>
      <c r="L1094" s="100"/>
      <c r="M1094" s="100"/>
      <c r="N1094" s="100"/>
      <c r="O1094" s="100"/>
      <c r="P1094" s="100"/>
      <c r="Q1094" s="100"/>
    </row>
    <row r="1095" spans="1:17" ht="14.25" customHeight="1" outlineLevel="1" x14ac:dyDescent="0.2">
      <c r="A1095" s="22" t="s">
        <v>416</v>
      </c>
      <c r="B1095" s="22">
        <v>8</v>
      </c>
      <c r="C1095" s="22">
        <v>2</v>
      </c>
      <c r="D1095" s="23">
        <v>3110</v>
      </c>
      <c r="E1095" s="23">
        <v>3110</v>
      </c>
      <c r="F1095" s="23">
        <v>3750000</v>
      </c>
      <c r="G1095" s="24">
        <v>7.5</v>
      </c>
      <c r="H1095" s="100"/>
      <c r="I1095" s="100"/>
      <c r="J1095" s="100"/>
      <c r="K1095" s="100"/>
      <c r="L1095" s="100"/>
      <c r="M1095" s="100"/>
      <c r="N1095" s="100"/>
      <c r="O1095" s="100"/>
      <c r="P1095" s="100"/>
      <c r="Q1095" s="100"/>
    </row>
    <row r="1096" spans="1:17" ht="14.25" customHeight="1" outlineLevel="1" x14ac:dyDescent="0.2">
      <c r="A1096" s="22" t="s">
        <v>416</v>
      </c>
      <c r="B1096" s="22">
        <v>9</v>
      </c>
      <c r="C1096" s="22">
        <v>2</v>
      </c>
      <c r="D1096" s="23">
        <v>3160</v>
      </c>
      <c r="E1096" s="23">
        <v>3160</v>
      </c>
      <c r="F1096" s="23">
        <v>3750000</v>
      </c>
      <c r="G1096" s="24">
        <v>7.5</v>
      </c>
      <c r="H1096" s="100"/>
      <c r="I1096" s="100"/>
      <c r="J1096" s="100"/>
      <c r="K1096" s="100"/>
      <c r="L1096" s="100"/>
      <c r="M1096" s="100"/>
      <c r="N1096" s="100"/>
      <c r="O1096" s="100"/>
      <c r="P1096" s="100"/>
      <c r="Q1096" s="100"/>
    </row>
    <row r="1097" spans="1:17" ht="14.25" customHeight="1" outlineLevel="1" x14ac:dyDescent="0.2">
      <c r="A1097" s="22" t="s">
        <v>416</v>
      </c>
      <c r="B1097" s="22">
        <v>10</v>
      </c>
      <c r="C1097" s="22">
        <v>2</v>
      </c>
      <c r="D1097" s="23">
        <v>3210</v>
      </c>
      <c r="E1097" s="23">
        <v>3210</v>
      </c>
      <c r="F1097" s="23">
        <v>3750000</v>
      </c>
      <c r="G1097" s="24">
        <v>7.5</v>
      </c>
      <c r="H1097" s="100"/>
      <c r="I1097" s="100"/>
      <c r="J1097" s="100"/>
      <c r="K1097" s="100"/>
      <c r="L1097" s="100"/>
      <c r="M1097" s="100"/>
      <c r="N1097" s="100"/>
      <c r="O1097" s="100"/>
      <c r="P1097" s="100"/>
      <c r="Q1097" s="100"/>
    </row>
    <row r="1098" spans="1:17" ht="14.25" customHeight="1" outlineLevel="1" x14ac:dyDescent="0.2">
      <c r="A1098" s="22" t="s">
        <v>416</v>
      </c>
      <c r="B1098" s="22">
        <v>11</v>
      </c>
      <c r="C1098" s="22">
        <v>2</v>
      </c>
      <c r="D1098" s="23">
        <v>3260</v>
      </c>
      <c r="E1098" s="23">
        <v>3260</v>
      </c>
      <c r="F1098" s="23">
        <v>3750000</v>
      </c>
      <c r="G1098" s="24">
        <v>7.5</v>
      </c>
      <c r="H1098" s="100"/>
      <c r="I1098" s="100"/>
      <c r="J1098" s="100"/>
      <c r="K1098" s="100"/>
      <c r="L1098" s="100"/>
      <c r="M1098" s="100"/>
      <c r="N1098" s="100"/>
      <c r="O1098" s="100"/>
      <c r="P1098" s="100"/>
      <c r="Q1098" s="100"/>
    </row>
    <row r="1099" spans="1:17" ht="14.25" customHeight="1" outlineLevel="1" x14ac:dyDescent="0.2">
      <c r="A1099" s="22" t="s">
        <v>416</v>
      </c>
      <c r="B1099" s="22">
        <v>12</v>
      </c>
      <c r="C1099" s="22">
        <v>2</v>
      </c>
      <c r="D1099" s="23">
        <v>3310</v>
      </c>
      <c r="E1099" s="23">
        <v>3310</v>
      </c>
      <c r="F1099" s="23">
        <v>0</v>
      </c>
      <c r="G1099" s="24">
        <v>0</v>
      </c>
      <c r="H1099" s="100"/>
      <c r="I1099" s="100"/>
      <c r="J1099" s="100"/>
      <c r="K1099" s="100"/>
      <c r="L1099" s="100"/>
      <c r="M1099" s="100"/>
      <c r="N1099" s="100"/>
      <c r="O1099" s="100"/>
      <c r="P1099" s="100"/>
      <c r="Q1099" s="100"/>
    </row>
    <row r="1100" spans="1:17" ht="14.25" customHeight="1" outlineLevel="1" x14ac:dyDescent="0.2">
      <c r="A1100" s="25" t="s">
        <v>416</v>
      </c>
      <c r="B1100" s="25">
        <v>1</v>
      </c>
      <c r="C1100" s="25">
        <v>3</v>
      </c>
      <c r="D1100" s="26">
        <v>3475.5</v>
      </c>
      <c r="E1100" s="26">
        <v>3475.5</v>
      </c>
      <c r="F1100" s="26">
        <v>0</v>
      </c>
      <c r="G1100" s="27">
        <v>0</v>
      </c>
      <c r="H1100" s="100"/>
      <c r="I1100" s="100"/>
      <c r="J1100" s="100"/>
      <c r="K1100" s="100"/>
      <c r="L1100" s="100"/>
      <c r="M1100" s="100"/>
      <c r="N1100" s="100"/>
      <c r="O1100" s="100"/>
      <c r="P1100" s="100"/>
      <c r="Q1100" s="100"/>
    </row>
    <row r="1101" spans="1:17" ht="14.25" customHeight="1" collapsed="1" x14ac:dyDescent="0.2">
      <c r="A1101" s="19" t="s">
        <v>415</v>
      </c>
      <c r="B1101" s="19">
        <v>1</v>
      </c>
      <c r="C1101" s="19">
        <v>1</v>
      </c>
      <c r="D1101" s="20">
        <v>690</v>
      </c>
      <c r="E1101" s="20">
        <v>690</v>
      </c>
      <c r="F1101" s="20">
        <v>800000</v>
      </c>
      <c r="G1101" s="21">
        <v>12</v>
      </c>
      <c r="H1101" s="100"/>
      <c r="I1101" s="100"/>
      <c r="J1101" s="100"/>
      <c r="K1101" s="100"/>
      <c r="L1101" s="100"/>
      <c r="M1101" s="100"/>
      <c r="N1101" s="100"/>
      <c r="O1101" s="100"/>
      <c r="P1101" s="100"/>
      <c r="Q1101" s="100"/>
    </row>
    <row r="1102" spans="1:17" ht="14.25" hidden="1" customHeight="1" outlineLevel="2" x14ac:dyDescent="0.2">
      <c r="A1102" s="19" t="s">
        <v>415</v>
      </c>
      <c r="B1102" s="19">
        <v>2</v>
      </c>
      <c r="C1102" s="19">
        <v>1</v>
      </c>
      <c r="D1102" s="20">
        <v>760</v>
      </c>
      <c r="E1102" s="20">
        <v>760</v>
      </c>
      <c r="F1102" s="20">
        <v>1600000</v>
      </c>
      <c r="G1102" s="21">
        <v>24</v>
      </c>
      <c r="H1102" s="100"/>
      <c r="I1102" s="100"/>
      <c r="J1102" s="100"/>
      <c r="K1102" s="100"/>
      <c r="L1102" s="100"/>
      <c r="M1102" s="100"/>
      <c r="N1102" s="100"/>
      <c r="O1102" s="100"/>
      <c r="P1102" s="100"/>
      <c r="Q1102" s="100"/>
    </row>
    <row r="1103" spans="1:17" ht="14.25" hidden="1" customHeight="1" outlineLevel="2" x14ac:dyDescent="0.2">
      <c r="A1103" s="19" t="s">
        <v>415</v>
      </c>
      <c r="B1103" s="19">
        <v>3</v>
      </c>
      <c r="C1103" s="19">
        <v>1</v>
      </c>
      <c r="D1103" s="20">
        <v>830</v>
      </c>
      <c r="E1103" s="20">
        <v>830</v>
      </c>
      <c r="F1103" s="20">
        <v>3000000</v>
      </c>
      <c r="G1103" s="21">
        <v>32</v>
      </c>
      <c r="H1103" s="100"/>
      <c r="I1103" s="100"/>
      <c r="J1103" s="100"/>
      <c r="K1103" s="100"/>
      <c r="L1103" s="100"/>
      <c r="M1103" s="100"/>
      <c r="N1103" s="100"/>
      <c r="O1103" s="100"/>
      <c r="P1103" s="100"/>
      <c r="Q1103" s="100"/>
    </row>
    <row r="1104" spans="1:17" ht="14.25" hidden="1" customHeight="1" outlineLevel="2" x14ac:dyDescent="0.2">
      <c r="A1104" s="19" t="s">
        <v>415</v>
      </c>
      <c r="B1104" s="19">
        <v>4</v>
      </c>
      <c r="C1104" s="19">
        <v>1</v>
      </c>
      <c r="D1104" s="20">
        <v>910</v>
      </c>
      <c r="E1104" s="20">
        <v>910</v>
      </c>
      <c r="F1104" s="20">
        <v>6000000</v>
      </c>
      <c r="G1104" s="21">
        <v>40</v>
      </c>
      <c r="H1104" s="100"/>
      <c r="I1104" s="100"/>
      <c r="J1104" s="100"/>
      <c r="K1104" s="100"/>
      <c r="L1104" s="100"/>
      <c r="M1104" s="100"/>
      <c r="N1104" s="100"/>
      <c r="O1104" s="100"/>
      <c r="P1104" s="100"/>
      <c r="Q1104" s="100"/>
    </row>
    <row r="1105" spans="1:17" ht="14.25" hidden="1" customHeight="1" outlineLevel="2" x14ac:dyDescent="0.2">
      <c r="A1105" s="19" t="s">
        <v>415</v>
      </c>
      <c r="B1105" s="19">
        <v>5</v>
      </c>
      <c r="C1105" s="19">
        <v>1</v>
      </c>
      <c r="D1105" s="20">
        <v>1010</v>
      </c>
      <c r="E1105" s="20">
        <v>1010</v>
      </c>
      <c r="F1105" s="20">
        <v>10000000</v>
      </c>
      <c r="G1105" s="21">
        <v>44</v>
      </c>
      <c r="H1105" s="100"/>
      <c r="I1105" s="100"/>
      <c r="J1105" s="100"/>
      <c r="K1105" s="100"/>
      <c r="L1105" s="100"/>
      <c r="M1105" s="100"/>
      <c r="N1105" s="100"/>
      <c r="O1105" s="100"/>
      <c r="P1105" s="100"/>
      <c r="Q1105" s="100"/>
    </row>
    <row r="1106" spans="1:17" ht="14.25" hidden="1" customHeight="1" outlineLevel="2" collapsed="1" x14ac:dyDescent="0.2">
      <c r="A1106" s="19" t="s">
        <v>415</v>
      </c>
      <c r="B1106" s="19">
        <v>6</v>
      </c>
      <c r="C1106" s="19">
        <v>1</v>
      </c>
      <c r="D1106" s="20">
        <v>1110</v>
      </c>
      <c r="E1106" s="20">
        <v>1110</v>
      </c>
      <c r="F1106" s="20">
        <v>16000000</v>
      </c>
      <c r="G1106" s="21">
        <v>52</v>
      </c>
      <c r="H1106" s="100"/>
      <c r="I1106" s="100"/>
      <c r="J1106" s="100"/>
      <c r="K1106" s="100"/>
      <c r="L1106" s="100"/>
      <c r="M1106" s="100"/>
      <c r="N1106" s="100"/>
      <c r="O1106" s="100"/>
      <c r="P1106" s="100"/>
      <c r="Q1106" s="100"/>
    </row>
    <row r="1107" spans="1:17" ht="14.25" hidden="1" customHeight="1" outlineLevel="2" x14ac:dyDescent="0.2">
      <c r="A1107" s="19" t="s">
        <v>415</v>
      </c>
      <c r="B1107" s="19">
        <v>7</v>
      </c>
      <c r="C1107" s="19">
        <v>1</v>
      </c>
      <c r="D1107" s="20">
        <v>1220</v>
      </c>
      <c r="E1107" s="20">
        <v>1220</v>
      </c>
      <c r="F1107" s="20">
        <v>26000000</v>
      </c>
      <c r="G1107" s="21">
        <v>60</v>
      </c>
      <c r="H1107" s="100"/>
      <c r="I1107" s="100"/>
      <c r="J1107" s="100"/>
      <c r="K1107" s="100"/>
      <c r="L1107" s="100"/>
      <c r="M1107" s="100"/>
      <c r="N1107" s="100"/>
      <c r="O1107" s="100"/>
      <c r="P1107" s="100"/>
      <c r="Q1107" s="100"/>
    </row>
    <row r="1108" spans="1:17" ht="14.25" hidden="1" customHeight="1" outlineLevel="2" x14ac:dyDescent="0.2">
      <c r="A1108" s="19" t="s">
        <v>415</v>
      </c>
      <c r="B1108" s="19">
        <v>8</v>
      </c>
      <c r="C1108" s="19">
        <v>1</v>
      </c>
      <c r="D1108" s="20">
        <v>1335</v>
      </c>
      <c r="E1108" s="20">
        <v>1335</v>
      </c>
      <c r="F1108" s="20">
        <v>0</v>
      </c>
      <c r="G1108" s="21">
        <v>0</v>
      </c>
      <c r="H1108" s="100"/>
      <c r="I1108" s="100"/>
      <c r="J1108" s="100"/>
      <c r="K1108" s="100"/>
      <c r="L1108" s="100"/>
      <c r="M1108" s="100"/>
      <c r="N1108" s="100"/>
      <c r="O1108" s="100"/>
      <c r="P1108" s="100"/>
      <c r="Q1108" s="100"/>
    </row>
    <row r="1109" spans="1:17" ht="14.25" hidden="1" customHeight="1" outlineLevel="2" x14ac:dyDescent="0.2">
      <c r="A1109" s="22" t="s">
        <v>415</v>
      </c>
      <c r="B1109" s="22">
        <v>1</v>
      </c>
      <c r="C1109" s="22">
        <v>2</v>
      </c>
      <c r="D1109" s="23">
        <v>1335</v>
      </c>
      <c r="E1109" s="23">
        <v>1335</v>
      </c>
      <c r="F1109" s="23">
        <v>500000</v>
      </c>
      <c r="G1109" s="24">
        <v>2.5</v>
      </c>
      <c r="H1109" s="100"/>
      <c r="I1109" s="100"/>
      <c r="J1109" s="100"/>
      <c r="K1109" s="100"/>
      <c r="L1109" s="100"/>
      <c r="M1109" s="100"/>
      <c r="N1109" s="100"/>
      <c r="O1109" s="100"/>
      <c r="P1109" s="100"/>
      <c r="Q1109" s="100"/>
    </row>
    <row r="1110" spans="1:17" ht="14.25" hidden="1" customHeight="1" outlineLevel="2" x14ac:dyDescent="0.2">
      <c r="A1110" s="22" t="s">
        <v>415</v>
      </c>
      <c r="B1110" s="22">
        <v>2</v>
      </c>
      <c r="C1110" s="22">
        <v>2</v>
      </c>
      <c r="D1110" s="23">
        <v>1360</v>
      </c>
      <c r="E1110" s="23">
        <v>1360</v>
      </c>
      <c r="F1110" s="23">
        <v>1000000</v>
      </c>
      <c r="G1110" s="24">
        <v>5</v>
      </c>
      <c r="H1110" s="100"/>
      <c r="I1110" s="100"/>
      <c r="J1110" s="100"/>
      <c r="K1110" s="100"/>
      <c r="L1110" s="100"/>
      <c r="M1110" s="100"/>
      <c r="N1110" s="100"/>
      <c r="O1110" s="100"/>
      <c r="P1110" s="100"/>
      <c r="Q1110" s="100"/>
    </row>
    <row r="1111" spans="1:17" ht="14.25" hidden="1" customHeight="1" outlineLevel="2" x14ac:dyDescent="0.2">
      <c r="A1111" s="22" t="s">
        <v>415</v>
      </c>
      <c r="B1111" s="22">
        <v>3</v>
      </c>
      <c r="C1111" s="22">
        <v>2</v>
      </c>
      <c r="D1111" s="23">
        <v>1385</v>
      </c>
      <c r="E1111" s="23">
        <v>1385</v>
      </c>
      <c r="F1111" s="23">
        <v>2000000</v>
      </c>
      <c r="G1111" s="24">
        <v>10</v>
      </c>
      <c r="H1111" s="100"/>
      <c r="I1111" s="100"/>
      <c r="J1111" s="100"/>
      <c r="K1111" s="100"/>
      <c r="L1111" s="100"/>
      <c r="M1111" s="100"/>
      <c r="N1111" s="100"/>
      <c r="O1111" s="100"/>
      <c r="P1111" s="100"/>
      <c r="Q1111" s="100"/>
    </row>
    <row r="1112" spans="1:17" ht="14.25" hidden="1" customHeight="1" outlineLevel="2" x14ac:dyDescent="0.2">
      <c r="A1112" s="22" t="s">
        <v>415</v>
      </c>
      <c r="B1112" s="22">
        <v>4</v>
      </c>
      <c r="C1112" s="22">
        <v>2</v>
      </c>
      <c r="D1112" s="23">
        <v>1410</v>
      </c>
      <c r="E1112" s="23">
        <v>1410</v>
      </c>
      <c r="F1112" s="23">
        <v>7500000</v>
      </c>
      <c r="G1112" s="24">
        <v>15</v>
      </c>
      <c r="H1112" s="100"/>
      <c r="I1112" s="100"/>
      <c r="J1112" s="100"/>
      <c r="K1112" s="100"/>
      <c r="L1112" s="100"/>
      <c r="M1112" s="100"/>
      <c r="N1112" s="100"/>
      <c r="O1112" s="100"/>
      <c r="P1112" s="100"/>
      <c r="Q1112" s="100"/>
    </row>
    <row r="1113" spans="1:17" ht="14.25" hidden="1" customHeight="1" outlineLevel="2" x14ac:dyDescent="0.2">
      <c r="A1113" s="22" t="s">
        <v>415</v>
      </c>
      <c r="B1113" s="22">
        <v>5</v>
      </c>
      <c r="C1113" s="22">
        <v>2</v>
      </c>
      <c r="D1113" s="23">
        <v>1435</v>
      </c>
      <c r="E1113" s="23">
        <v>1435</v>
      </c>
      <c r="F1113" s="23">
        <v>7500000</v>
      </c>
      <c r="G1113" s="24">
        <v>15</v>
      </c>
      <c r="H1113" s="100"/>
      <c r="I1113" s="100"/>
      <c r="J1113" s="100"/>
      <c r="K1113" s="100"/>
      <c r="L1113" s="100"/>
      <c r="M1113" s="100"/>
      <c r="N1113" s="100"/>
      <c r="O1113" s="100"/>
      <c r="P1113" s="100"/>
      <c r="Q1113" s="100"/>
    </row>
    <row r="1114" spans="1:17" ht="14.25" hidden="1" customHeight="1" outlineLevel="2" x14ac:dyDescent="0.2">
      <c r="A1114" s="22" t="s">
        <v>415</v>
      </c>
      <c r="B1114" s="22">
        <v>6</v>
      </c>
      <c r="C1114" s="22">
        <v>2</v>
      </c>
      <c r="D1114" s="23">
        <v>1460</v>
      </c>
      <c r="E1114" s="23">
        <v>1460</v>
      </c>
      <c r="F1114" s="23">
        <v>7500000</v>
      </c>
      <c r="G1114" s="24">
        <v>15</v>
      </c>
      <c r="H1114" s="100"/>
      <c r="I1114" s="100"/>
      <c r="J1114" s="100"/>
      <c r="K1114" s="100"/>
      <c r="L1114" s="100"/>
      <c r="M1114" s="100"/>
      <c r="N1114" s="100"/>
      <c r="O1114" s="100"/>
      <c r="P1114" s="100"/>
      <c r="Q1114" s="100"/>
    </row>
    <row r="1115" spans="1:17" ht="14.25" hidden="1" customHeight="1" outlineLevel="2" x14ac:dyDescent="0.2">
      <c r="A1115" s="22" t="s">
        <v>415</v>
      </c>
      <c r="B1115" s="22">
        <v>7</v>
      </c>
      <c r="C1115" s="22">
        <v>2</v>
      </c>
      <c r="D1115" s="23">
        <v>1485</v>
      </c>
      <c r="E1115" s="23">
        <v>1485</v>
      </c>
      <c r="F1115" s="23">
        <v>7500000</v>
      </c>
      <c r="G1115" s="24">
        <v>15</v>
      </c>
      <c r="H1115" s="100"/>
      <c r="I1115" s="100"/>
      <c r="J1115" s="100"/>
      <c r="K1115" s="100"/>
      <c r="L1115" s="100"/>
      <c r="M1115" s="100"/>
      <c r="N1115" s="100"/>
      <c r="O1115" s="100"/>
      <c r="P1115" s="100"/>
      <c r="Q1115" s="100"/>
    </row>
    <row r="1116" spans="1:17" ht="14.25" hidden="1" customHeight="1" outlineLevel="2" x14ac:dyDescent="0.2">
      <c r="A1116" s="22" t="s">
        <v>415</v>
      </c>
      <c r="B1116" s="22">
        <v>8</v>
      </c>
      <c r="C1116" s="22">
        <v>2</v>
      </c>
      <c r="D1116" s="23">
        <v>1510</v>
      </c>
      <c r="E1116" s="23">
        <v>1510</v>
      </c>
      <c r="F1116" s="23">
        <v>7500000</v>
      </c>
      <c r="G1116" s="24">
        <v>15</v>
      </c>
      <c r="H1116" s="100"/>
      <c r="I1116" s="100"/>
      <c r="J1116" s="100"/>
      <c r="K1116" s="100"/>
      <c r="L1116" s="100"/>
      <c r="M1116" s="100"/>
      <c r="N1116" s="100"/>
      <c r="O1116" s="100"/>
      <c r="P1116" s="100"/>
      <c r="Q1116" s="100"/>
    </row>
    <row r="1117" spans="1:17" ht="14.25" hidden="1" customHeight="1" outlineLevel="2" x14ac:dyDescent="0.2">
      <c r="A1117" s="22" t="s">
        <v>415</v>
      </c>
      <c r="B1117" s="22">
        <v>9</v>
      </c>
      <c r="C1117" s="22">
        <v>2</v>
      </c>
      <c r="D1117" s="23">
        <v>1535</v>
      </c>
      <c r="E1117" s="23">
        <v>1535</v>
      </c>
      <c r="F1117" s="23">
        <v>7500000</v>
      </c>
      <c r="G1117" s="24">
        <v>15</v>
      </c>
      <c r="H1117" s="100"/>
      <c r="I1117" s="100"/>
      <c r="J1117" s="100"/>
      <c r="K1117" s="100"/>
      <c r="L1117" s="100"/>
      <c r="M1117" s="100"/>
      <c r="N1117" s="100"/>
      <c r="O1117" s="100"/>
      <c r="P1117" s="100"/>
      <c r="Q1117" s="100"/>
    </row>
    <row r="1118" spans="1:17" ht="14.25" hidden="1" customHeight="1" outlineLevel="2" x14ac:dyDescent="0.2">
      <c r="A1118" s="22" t="s">
        <v>415</v>
      </c>
      <c r="B1118" s="22">
        <v>10</v>
      </c>
      <c r="C1118" s="22">
        <v>2</v>
      </c>
      <c r="D1118" s="23">
        <v>1560</v>
      </c>
      <c r="E1118" s="23">
        <v>1560</v>
      </c>
      <c r="F1118" s="23">
        <v>7500000</v>
      </c>
      <c r="G1118" s="24">
        <v>15</v>
      </c>
      <c r="H1118" s="100"/>
      <c r="I1118" s="100"/>
      <c r="J1118" s="100"/>
      <c r="K1118" s="100"/>
      <c r="L1118" s="100"/>
      <c r="M1118" s="100"/>
      <c r="N1118" s="100"/>
      <c r="O1118" s="100"/>
      <c r="P1118" s="100"/>
      <c r="Q1118" s="100"/>
    </row>
    <row r="1119" spans="1:17" ht="14.25" hidden="1" customHeight="1" outlineLevel="2" x14ac:dyDescent="0.2">
      <c r="A1119" s="22" t="s">
        <v>415</v>
      </c>
      <c r="B1119" s="22">
        <v>11</v>
      </c>
      <c r="C1119" s="22">
        <v>2</v>
      </c>
      <c r="D1119" s="23">
        <v>1585</v>
      </c>
      <c r="E1119" s="23">
        <v>1585</v>
      </c>
      <c r="F1119" s="23">
        <v>7500000</v>
      </c>
      <c r="G1119" s="24">
        <v>15</v>
      </c>
      <c r="H1119" s="100"/>
      <c r="I1119" s="100"/>
      <c r="J1119" s="100"/>
      <c r="K1119" s="100"/>
      <c r="L1119" s="100"/>
      <c r="M1119" s="100"/>
      <c r="N1119" s="100"/>
      <c r="O1119" s="100"/>
      <c r="P1119" s="100"/>
      <c r="Q1119" s="100"/>
    </row>
    <row r="1120" spans="1:17" ht="14.25" hidden="1" customHeight="1" outlineLevel="2" x14ac:dyDescent="0.2">
      <c r="A1120" s="22" t="s">
        <v>415</v>
      </c>
      <c r="B1120" s="22">
        <v>12</v>
      </c>
      <c r="C1120" s="22">
        <v>2</v>
      </c>
      <c r="D1120" s="23">
        <v>1610</v>
      </c>
      <c r="E1120" s="23">
        <v>1610</v>
      </c>
      <c r="F1120" s="23">
        <v>0</v>
      </c>
      <c r="G1120" s="24">
        <v>0</v>
      </c>
      <c r="H1120" s="100"/>
      <c r="I1120" s="100"/>
      <c r="J1120" s="100"/>
      <c r="K1120" s="100"/>
      <c r="L1120" s="100"/>
      <c r="M1120" s="100"/>
      <c r="N1120" s="100"/>
      <c r="O1120" s="100"/>
      <c r="P1120" s="100"/>
      <c r="Q1120" s="100"/>
    </row>
    <row r="1121" spans="1:17" ht="14.25" hidden="1" customHeight="1" outlineLevel="2" x14ac:dyDescent="0.2">
      <c r="A1121" s="25" t="s">
        <v>415</v>
      </c>
      <c r="B1121" s="25">
        <v>1</v>
      </c>
      <c r="C1121" s="25">
        <v>3</v>
      </c>
      <c r="D1121" s="26">
        <v>1690.5</v>
      </c>
      <c r="E1121" s="26">
        <v>1690.5</v>
      </c>
      <c r="F1121" s="26">
        <v>0</v>
      </c>
      <c r="G1121" s="27">
        <v>0</v>
      </c>
      <c r="H1121" s="100"/>
      <c r="I1121" s="100"/>
      <c r="J1121" s="100"/>
      <c r="K1121" s="100"/>
      <c r="L1121" s="100"/>
      <c r="M1121" s="100"/>
      <c r="N1121" s="100"/>
      <c r="O1121" s="100"/>
      <c r="P1121" s="100"/>
      <c r="Q1121" s="100"/>
    </row>
    <row r="1122" spans="1:17" ht="14.25" customHeight="1" x14ac:dyDescent="0.2">
      <c r="A1122" s="19" t="s">
        <v>486</v>
      </c>
      <c r="B1122" s="19">
        <v>1</v>
      </c>
      <c r="C1122" s="19">
        <v>1</v>
      </c>
      <c r="D1122" s="20">
        <v>2940</v>
      </c>
      <c r="E1122" s="20">
        <v>2940</v>
      </c>
      <c r="F1122" s="20">
        <v>100000</v>
      </c>
      <c r="G1122" s="21">
        <v>2</v>
      </c>
      <c r="H1122" s="100"/>
      <c r="I1122" s="100"/>
      <c r="J1122" s="100"/>
      <c r="K1122" s="100"/>
      <c r="L1122" s="100"/>
      <c r="M1122" s="100"/>
      <c r="N1122" s="100"/>
      <c r="O1122" s="100"/>
      <c r="P1122" s="100"/>
      <c r="Q1122" s="100"/>
    </row>
    <row r="1123" spans="1:17" ht="14.25" customHeight="1" outlineLevel="1" x14ac:dyDescent="0.2">
      <c r="A1123" s="19" t="s">
        <v>486</v>
      </c>
      <c r="B1123" s="19">
        <v>2</v>
      </c>
      <c r="C1123" s="19">
        <v>1</v>
      </c>
      <c r="D1123" s="20">
        <v>3240</v>
      </c>
      <c r="E1123" s="20">
        <v>3240</v>
      </c>
      <c r="F1123" s="20">
        <v>200000</v>
      </c>
      <c r="G1123" s="21">
        <v>5</v>
      </c>
      <c r="H1123" s="100"/>
      <c r="I1123" s="100"/>
      <c r="J1123" s="100"/>
      <c r="K1123" s="100"/>
      <c r="L1123" s="100"/>
      <c r="M1123" s="100"/>
      <c r="N1123" s="100"/>
      <c r="O1123" s="100"/>
      <c r="P1123" s="100"/>
      <c r="Q1123" s="100"/>
    </row>
    <row r="1124" spans="1:17" ht="14.25" customHeight="1" outlineLevel="1" x14ac:dyDescent="0.2">
      <c r="A1124" s="19" t="s">
        <v>486</v>
      </c>
      <c r="B1124" s="19">
        <v>3</v>
      </c>
      <c r="C1124" s="19">
        <v>1</v>
      </c>
      <c r="D1124" s="20">
        <v>3570</v>
      </c>
      <c r="E1124" s="20">
        <v>3570</v>
      </c>
      <c r="F1124" s="20">
        <v>400000</v>
      </c>
      <c r="G1124" s="21">
        <v>14</v>
      </c>
      <c r="H1124" s="100"/>
      <c r="I1124" s="100"/>
      <c r="J1124" s="100"/>
      <c r="K1124" s="100"/>
      <c r="L1124" s="100"/>
      <c r="M1124" s="100"/>
      <c r="N1124" s="100"/>
      <c r="O1124" s="100"/>
      <c r="P1124" s="100"/>
      <c r="Q1124" s="100"/>
    </row>
    <row r="1125" spans="1:17" ht="14.25" customHeight="1" outlineLevel="1" x14ac:dyDescent="0.2">
      <c r="A1125" s="19" t="s">
        <v>486</v>
      </c>
      <c r="B1125" s="19">
        <v>4</v>
      </c>
      <c r="C1125" s="19">
        <v>1</v>
      </c>
      <c r="D1125" s="20">
        <v>3930</v>
      </c>
      <c r="E1125" s="20">
        <v>3930</v>
      </c>
      <c r="F1125" s="20">
        <v>2000000</v>
      </c>
      <c r="G1125" s="21">
        <v>24</v>
      </c>
      <c r="H1125" s="100"/>
      <c r="I1125" s="100"/>
      <c r="J1125" s="100"/>
      <c r="K1125" s="100"/>
      <c r="L1125" s="100"/>
      <c r="M1125" s="100"/>
      <c r="N1125" s="100"/>
      <c r="O1125" s="100"/>
      <c r="P1125" s="100"/>
      <c r="Q1125" s="100"/>
    </row>
    <row r="1126" spans="1:17" ht="14.25" customHeight="1" outlineLevel="1" x14ac:dyDescent="0.2">
      <c r="A1126" s="19" t="s">
        <v>486</v>
      </c>
      <c r="B1126" s="19">
        <v>5</v>
      </c>
      <c r="C1126" s="19">
        <v>1</v>
      </c>
      <c r="D1126" s="20">
        <v>4320</v>
      </c>
      <c r="E1126" s="20">
        <v>4320</v>
      </c>
      <c r="F1126" s="20">
        <v>4000000</v>
      </c>
      <c r="G1126" s="21">
        <v>40</v>
      </c>
      <c r="H1126" s="100"/>
      <c r="I1126" s="100"/>
      <c r="J1126" s="100"/>
      <c r="K1126" s="100"/>
      <c r="L1126" s="100"/>
      <c r="M1126" s="100"/>
      <c r="N1126" s="100"/>
      <c r="O1126" s="100"/>
      <c r="P1126" s="100"/>
      <c r="Q1126" s="100"/>
    </row>
    <row r="1127" spans="1:17" ht="14.25" customHeight="1" outlineLevel="1" x14ac:dyDescent="0.2">
      <c r="A1127" s="19" t="s">
        <v>486</v>
      </c>
      <c r="B1127" s="19">
        <v>6</v>
      </c>
      <c r="C1127" s="19">
        <v>1</v>
      </c>
      <c r="D1127" s="20">
        <v>4750</v>
      </c>
      <c r="E1127" s="20">
        <v>4750</v>
      </c>
      <c r="F1127" s="20">
        <v>6000000</v>
      </c>
      <c r="G1127" s="21">
        <v>68</v>
      </c>
      <c r="H1127" s="100"/>
      <c r="I1127" s="100"/>
      <c r="J1127" s="100"/>
      <c r="K1127" s="100"/>
      <c r="L1127" s="100"/>
      <c r="M1127" s="100"/>
      <c r="N1127" s="100"/>
      <c r="O1127" s="100"/>
      <c r="P1127" s="100"/>
      <c r="Q1127" s="100"/>
    </row>
    <row r="1128" spans="1:17" ht="14.25" customHeight="1" outlineLevel="1" x14ac:dyDescent="0.2">
      <c r="A1128" s="19" t="s">
        <v>486</v>
      </c>
      <c r="B1128" s="19">
        <v>7</v>
      </c>
      <c r="C1128" s="19">
        <v>1</v>
      </c>
      <c r="D1128" s="20">
        <v>5230</v>
      </c>
      <c r="E1128" s="20">
        <v>5230</v>
      </c>
      <c r="F1128" s="20">
        <v>11000000</v>
      </c>
      <c r="G1128" s="21">
        <v>86</v>
      </c>
      <c r="H1128" s="100"/>
      <c r="I1128" s="100"/>
      <c r="J1128" s="100"/>
      <c r="K1128" s="100"/>
      <c r="L1128" s="100"/>
      <c r="M1128" s="100"/>
      <c r="N1128" s="100"/>
      <c r="O1128" s="100"/>
      <c r="P1128" s="100"/>
      <c r="Q1128" s="100"/>
    </row>
    <row r="1129" spans="1:17" ht="14.25" customHeight="1" outlineLevel="1" x14ac:dyDescent="0.2">
      <c r="A1129" s="19" t="s">
        <v>486</v>
      </c>
      <c r="B1129" s="19">
        <v>8</v>
      </c>
      <c r="C1129" s="19">
        <v>1</v>
      </c>
      <c r="D1129" s="20">
        <v>5750</v>
      </c>
      <c r="E1129" s="20">
        <v>5750</v>
      </c>
      <c r="F1129" s="20">
        <v>17000000</v>
      </c>
      <c r="G1129" s="21">
        <v>108</v>
      </c>
      <c r="H1129" s="100"/>
      <c r="I1129" s="100"/>
      <c r="J1129" s="100"/>
      <c r="K1129" s="100"/>
      <c r="L1129" s="100"/>
      <c r="M1129" s="100"/>
      <c r="N1129" s="100"/>
      <c r="O1129" s="100"/>
      <c r="P1129" s="100"/>
      <c r="Q1129" s="100"/>
    </row>
    <row r="1130" spans="1:17" ht="14.25" customHeight="1" outlineLevel="1" x14ac:dyDescent="0.2">
      <c r="A1130" s="19" t="s">
        <v>486</v>
      </c>
      <c r="B1130" s="19">
        <v>9</v>
      </c>
      <c r="C1130" s="19">
        <v>1</v>
      </c>
      <c r="D1130" s="20">
        <v>6320</v>
      </c>
      <c r="E1130" s="20">
        <v>6320</v>
      </c>
      <c r="F1130" s="20">
        <v>32000000</v>
      </c>
      <c r="G1130" s="21">
        <v>120</v>
      </c>
      <c r="H1130" s="100"/>
      <c r="I1130" s="100"/>
      <c r="J1130" s="100"/>
      <c r="K1130" s="100"/>
      <c r="L1130" s="100"/>
      <c r="M1130" s="100"/>
      <c r="N1130" s="100"/>
      <c r="O1130" s="100"/>
      <c r="P1130" s="100"/>
      <c r="Q1130" s="100"/>
    </row>
    <row r="1131" spans="1:17" ht="14.25" customHeight="1" outlineLevel="1" collapsed="1" x14ac:dyDescent="0.2">
      <c r="A1131" s="19" t="s">
        <v>486</v>
      </c>
      <c r="B1131" s="19">
        <v>10</v>
      </c>
      <c r="C1131" s="19">
        <v>1</v>
      </c>
      <c r="D1131" s="20">
        <v>6950</v>
      </c>
      <c r="E1131" s="20">
        <v>6950</v>
      </c>
      <c r="F1131" s="20">
        <v>43000000</v>
      </c>
      <c r="G1131" s="21">
        <v>128</v>
      </c>
      <c r="H1131" s="100"/>
      <c r="I1131" s="100"/>
      <c r="J1131" s="100"/>
      <c r="K1131" s="100"/>
      <c r="L1131" s="100"/>
      <c r="M1131" s="100"/>
      <c r="N1131" s="100"/>
      <c r="O1131" s="100"/>
      <c r="P1131" s="100"/>
      <c r="Q1131" s="100"/>
    </row>
    <row r="1132" spans="1:17" ht="14.25" customHeight="1" outlineLevel="1" x14ac:dyDescent="0.2">
      <c r="A1132" s="19" t="s">
        <v>486</v>
      </c>
      <c r="B1132" s="19">
        <v>11</v>
      </c>
      <c r="C1132" s="19">
        <v>1</v>
      </c>
      <c r="D1132" s="20">
        <v>7640</v>
      </c>
      <c r="E1132" s="20">
        <v>7640</v>
      </c>
      <c r="F1132" s="20">
        <v>55000000</v>
      </c>
      <c r="G1132" s="21">
        <v>136</v>
      </c>
      <c r="H1132" s="100"/>
      <c r="I1132" s="100"/>
      <c r="J1132" s="100"/>
      <c r="K1132" s="100"/>
      <c r="L1132" s="100"/>
      <c r="M1132" s="100"/>
      <c r="N1132" s="100"/>
      <c r="O1132" s="100"/>
      <c r="P1132" s="100"/>
      <c r="Q1132" s="100"/>
    </row>
    <row r="1133" spans="1:17" ht="14.25" customHeight="1" outlineLevel="1" x14ac:dyDescent="0.2">
      <c r="A1133" s="19" t="s">
        <v>486</v>
      </c>
      <c r="B1133" s="19">
        <v>12</v>
      </c>
      <c r="C1133" s="19">
        <v>1</v>
      </c>
      <c r="D1133" s="20">
        <v>8400</v>
      </c>
      <c r="E1133" s="20">
        <v>8400</v>
      </c>
      <c r="F1133" s="20">
        <v>0</v>
      </c>
      <c r="G1133" s="21">
        <v>0</v>
      </c>
      <c r="H1133" s="100"/>
      <c r="I1133" s="100"/>
      <c r="J1133" s="100"/>
      <c r="K1133" s="100"/>
      <c r="L1133" s="100"/>
      <c r="M1133" s="100"/>
      <c r="N1133" s="100"/>
      <c r="O1133" s="100"/>
      <c r="P1133" s="100"/>
      <c r="Q1133" s="100"/>
    </row>
    <row r="1134" spans="1:17" ht="14.25" customHeight="1" outlineLevel="1" x14ac:dyDescent="0.2">
      <c r="A1134" s="22" t="s">
        <v>486</v>
      </c>
      <c r="B1134" s="22">
        <v>1</v>
      </c>
      <c r="C1134" s="22">
        <v>2</v>
      </c>
      <c r="D1134" s="23">
        <v>8400</v>
      </c>
      <c r="E1134" s="23">
        <v>8400</v>
      </c>
      <c r="F1134" s="23">
        <v>2000000</v>
      </c>
      <c r="G1134" s="24">
        <v>12</v>
      </c>
      <c r="H1134" s="100"/>
      <c r="I1134" s="100"/>
      <c r="J1134" s="100"/>
      <c r="K1134" s="100"/>
      <c r="L1134" s="100"/>
      <c r="M1134" s="100"/>
      <c r="N1134" s="100"/>
      <c r="O1134" s="100"/>
      <c r="P1134" s="100"/>
      <c r="Q1134" s="100"/>
    </row>
    <row r="1135" spans="1:17" ht="14.25" customHeight="1" outlineLevel="1" x14ac:dyDescent="0.2">
      <c r="A1135" s="22" t="s">
        <v>486</v>
      </c>
      <c r="B1135" s="22">
        <v>2</v>
      </c>
      <c r="C1135" s="22">
        <v>2</v>
      </c>
      <c r="D1135" s="23">
        <v>8560</v>
      </c>
      <c r="E1135" s="23">
        <v>8560</v>
      </c>
      <c r="F1135" s="23">
        <v>4000000</v>
      </c>
      <c r="G1135" s="24">
        <v>24</v>
      </c>
      <c r="H1135" s="100"/>
      <c r="I1135" s="100"/>
      <c r="J1135" s="100"/>
      <c r="K1135" s="100"/>
      <c r="L1135" s="100"/>
      <c r="M1135" s="100"/>
      <c r="N1135" s="100"/>
      <c r="O1135" s="100"/>
      <c r="P1135" s="100"/>
      <c r="Q1135" s="100"/>
    </row>
    <row r="1136" spans="1:17" ht="14.25" customHeight="1" outlineLevel="1" x14ac:dyDescent="0.2">
      <c r="A1136" s="22" t="s">
        <v>486</v>
      </c>
      <c r="B1136" s="22">
        <v>3</v>
      </c>
      <c r="C1136" s="22">
        <v>2</v>
      </c>
      <c r="D1136" s="23">
        <v>8820</v>
      </c>
      <c r="E1136" s="23">
        <v>8820</v>
      </c>
      <c r="F1136" s="23">
        <v>8000000</v>
      </c>
      <c r="G1136" s="24">
        <v>36</v>
      </c>
      <c r="H1136" s="100"/>
      <c r="I1136" s="100"/>
      <c r="J1136" s="100"/>
      <c r="K1136" s="100"/>
      <c r="L1136" s="100"/>
      <c r="M1136" s="100"/>
      <c r="N1136" s="100"/>
      <c r="O1136" s="100"/>
      <c r="P1136" s="100"/>
      <c r="Q1136" s="100"/>
    </row>
    <row r="1137" spans="1:17" ht="14.25" customHeight="1" outlineLevel="1" x14ac:dyDescent="0.2">
      <c r="A1137" s="22" t="s">
        <v>486</v>
      </c>
      <c r="B1137" s="22">
        <v>4</v>
      </c>
      <c r="C1137" s="22">
        <v>2</v>
      </c>
      <c r="D1137" s="23">
        <v>8980</v>
      </c>
      <c r="E1137" s="23">
        <v>8980</v>
      </c>
      <c r="F1137" s="23">
        <v>19500000</v>
      </c>
      <c r="G1137" s="24">
        <v>36</v>
      </c>
      <c r="H1137" s="100"/>
      <c r="I1137" s="100"/>
      <c r="J1137" s="100"/>
      <c r="K1137" s="100"/>
      <c r="L1137" s="100"/>
      <c r="M1137" s="100"/>
      <c r="N1137" s="100"/>
      <c r="O1137" s="100"/>
      <c r="P1137" s="100"/>
      <c r="Q1137" s="100"/>
    </row>
    <row r="1138" spans="1:17" ht="14.25" customHeight="1" outlineLevel="1" x14ac:dyDescent="0.2">
      <c r="A1138" s="22" t="s">
        <v>486</v>
      </c>
      <c r="B1138" s="22">
        <v>5</v>
      </c>
      <c r="C1138" s="22">
        <v>2</v>
      </c>
      <c r="D1138" s="23">
        <v>9150</v>
      </c>
      <c r="E1138" s="23">
        <v>9150</v>
      </c>
      <c r="F1138" s="23">
        <v>19500000</v>
      </c>
      <c r="G1138" s="24">
        <v>36</v>
      </c>
      <c r="H1138" s="100"/>
      <c r="I1138" s="100"/>
      <c r="J1138" s="100"/>
      <c r="K1138" s="100"/>
      <c r="L1138" s="100"/>
      <c r="M1138" s="100"/>
      <c r="N1138" s="100"/>
      <c r="O1138" s="100"/>
      <c r="P1138" s="100"/>
      <c r="Q1138" s="100"/>
    </row>
    <row r="1139" spans="1:17" ht="14.25" customHeight="1" outlineLevel="1" x14ac:dyDescent="0.2">
      <c r="A1139" s="22" t="s">
        <v>486</v>
      </c>
      <c r="B1139" s="22">
        <v>6</v>
      </c>
      <c r="C1139" s="22">
        <v>2</v>
      </c>
      <c r="D1139" s="23">
        <v>9320</v>
      </c>
      <c r="E1139" s="23">
        <v>9320</v>
      </c>
      <c r="F1139" s="23">
        <v>19500000</v>
      </c>
      <c r="G1139" s="24">
        <v>36</v>
      </c>
      <c r="H1139" s="100"/>
      <c r="I1139" s="100"/>
      <c r="J1139" s="100"/>
      <c r="K1139" s="100"/>
      <c r="L1139" s="100"/>
      <c r="M1139" s="100"/>
      <c r="N1139" s="100"/>
      <c r="O1139" s="100"/>
      <c r="P1139" s="100"/>
      <c r="Q1139" s="100"/>
    </row>
    <row r="1140" spans="1:17" ht="14.25" customHeight="1" outlineLevel="1" x14ac:dyDescent="0.2">
      <c r="A1140" s="22" t="s">
        <v>486</v>
      </c>
      <c r="B1140" s="22">
        <v>7</v>
      </c>
      <c r="C1140" s="22">
        <v>2</v>
      </c>
      <c r="D1140" s="23">
        <v>9570</v>
      </c>
      <c r="E1140" s="23">
        <v>9570</v>
      </c>
      <c r="F1140" s="23">
        <v>19500000</v>
      </c>
      <c r="G1140" s="24">
        <v>36</v>
      </c>
      <c r="H1140" s="100"/>
      <c r="I1140" s="100"/>
      <c r="J1140" s="100"/>
      <c r="K1140" s="100"/>
      <c r="L1140" s="100"/>
      <c r="M1140" s="100"/>
      <c r="N1140" s="100"/>
      <c r="O1140" s="100"/>
      <c r="P1140" s="100"/>
      <c r="Q1140" s="100"/>
    </row>
    <row r="1141" spans="1:17" ht="14.25" customHeight="1" outlineLevel="1" x14ac:dyDescent="0.2">
      <c r="A1141" s="22" t="s">
        <v>486</v>
      </c>
      <c r="B1141" s="22">
        <v>8</v>
      </c>
      <c r="C1141" s="22">
        <v>2</v>
      </c>
      <c r="D1141" s="23">
        <v>9660</v>
      </c>
      <c r="E1141" s="23">
        <v>9660</v>
      </c>
      <c r="F1141" s="23">
        <v>19500000</v>
      </c>
      <c r="G1141" s="24">
        <v>36</v>
      </c>
      <c r="H1141" s="100"/>
      <c r="I1141" s="100"/>
      <c r="J1141" s="100"/>
      <c r="K1141" s="100"/>
      <c r="L1141" s="100"/>
      <c r="M1141" s="100"/>
      <c r="N1141" s="100"/>
      <c r="O1141" s="100"/>
      <c r="P1141" s="100"/>
      <c r="Q1141" s="100"/>
    </row>
    <row r="1142" spans="1:17" ht="14.25" customHeight="1" outlineLevel="1" x14ac:dyDescent="0.2">
      <c r="A1142" s="22" t="s">
        <v>486</v>
      </c>
      <c r="B1142" s="22">
        <v>9</v>
      </c>
      <c r="C1142" s="22">
        <v>2</v>
      </c>
      <c r="D1142" s="23">
        <v>9740</v>
      </c>
      <c r="E1142" s="23">
        <v>9740</v>
      </c>
      <c r="F1142" s="23">
        <v>19500000</v>
      </c>
      <c r="G1142" s="24">
        <v>36</v>
      </c>
      <c r="H1142" s="100"/>
      <c r="I1142" s="100"/>
      <c r="J1142" s="100"/>
      <c r="K1142" s="100"/>
      <c r="L1142" s="100"/>
      <c r="M1142" s="100"/>
      <c r="N1142" s="100"/>
      <c r="O1142" s="100"/>
      <c r="P1142" s="100"/>
      <c r="Q1142" s="100"/>
    </row>
    <row r="1143" spans="1:17" ht="14.25" customHeight="1" outlineLevel="1" x14ac:dyDescent="0.2">
      <c r="A1143" s="22" t="s">
        <v>486</v>
      </c>
      <c r="B1143" s="22">
        <v>10</v>
      </c>
      <c r="C1143" s="22">
        <v>2</v>
      </c>
      <c r="D1143" s="23">
        <v>9910</v>
      </c>
      <c r="E1143" s="23">
        <v>9910</v>
      </c>
      <c r="F1143" s="23">
        <v>19500000</v>
      </c>
      <c r="G1143" s="24">
        <v>36</v>
      </c>
      <c r="H1143" s="100"/>
      <c r="I1143" s="100"/>
      <c r="J1143" s="100"/>
      <c r="K1143" s="100"/>
      <c r="L1143" s="100"/>
      <c r="M1143" s="100"/>
      <c r="N1143" s="100"/>
      <c r="O1143" s="100"/>
      <c r="P1143" s="100"/>
      <c r="Q1143" s="100"/>
    </row>
    <row r="1144" spans="1:17" ht="14.25" customHeight="1" outlineLevel="1" x14ac:dyDescent="0.2">
      <c r="A1144" s="22" t="s">
        <v>486</v>
      </c>
      <c r="B1144" s="22">
        <v>11</v>
      </c>
      <c r="C1144" s="22">
        <v>2</v>
      </c>
      <c r="D1144" s="23">
        <v>9990</v>
      </c>
      <c r="E1144" s="23">
        <v>9990</v>
      </c>
      <c r="F1144" s="23">
        <v>19500000</v>
      </c>
      <c r="G1144" s="24">
        <v>36</v>
      </c>
      <c r="H1144" s="100"/>
      <c r="I1144" s="100"/>
      <c r="J1144" s="100"/>
      <c r="K1144" s="100"/>
      <c r="L1144" s="100"/>
      <c r="M1144" s="100"/>
      <c r="N1144" s="100"/>
      <c r="O1144" s="100"/>
      <c r="P1144" s="100"/>
      <c r="Q1144" s="100"/>
    </row>
    <row r="1145" spans="1:17" ht="14.25" customHeight="1" outlineLevel="1" x14ac:dyDescent="0.2">
      <c r="A1145" s="22" t="s">
        <v>486</v>
      </c>
      <c r="B1145" s="22">
        <v>12</v>
      </c>
      <c r="C1145" s="22">
        <v>2</v>
      </c>
      <c r="D1145" s="23">
        <v>10080</v>
      </c>
      <c r="E1145" s="23">
        <v>10080</v>
      </c>
      <c r="F1145" s="23">
        <v>0</v>
      </c>
      <c r="G1145" s="24">
        <v>0</v>
      </c>
      <c r="H1145" s="100"/>
      <c r="I1145" s="100"/>
      <c r="J1145" s="100"/>
      <c r="K1145" s="100"/>
      <c r="L1145" s="100"/>
      <c r="M1145" s="100"/>
      <c r="N1145" s="100"/>
      <c r="O1145" s="100"/>
      <c r="P1145" s="100"/>
      <c r="Q1145" s="100"/>
    </row>
    <row r="1146" spans="1:17" ht="14.25" customHeight="1" outlineLevel="1" x14ac:dyDescent="0.2">
      <c r="A1146" s="25" t="s">
        <v>486</v>
      </c>
      <c r="B1146" s="25">
        <v>1</v>
      </c>
      <c r="C1146" s="25">
        <v>3</v>
      </c>
      <c r="D1146" s="26">
        <v>10584</v>
      </c>
      <c r="E1146" s="26">
        <v>10584</v>
      </c>
      <c r="F1146" s="26">
        <v>0</v>
      </c>
      <c r="G1146" s="27">
        <v>0</v>
      </c>
      <c r="H1146" s="100"/>
      <c r="I1146" s="100"/>
      <c r="J1146" s="100"/>
      <c r="K1146" s="100"/>
      <c r="L1146" s="100"/>
      <c r="M1146" s="100"/>
      <c r="N1146" s="100"/>
      <c r="O1146" s="100"/>
      <c r="P1146" s="100"/>
      <c r="Q1146" s="100"/>
    </row>
    <row r="1147" spans="1:17" ht="14.25" customHeight="1" x14ac:dyDescent="0.2">
      <c r="A1147" s="19" t="s">
        <v>450</v>
      </c>
      <c r="B1147" s="19">
        <v>1</v>
      </c>
      <c r="C1147" s="19">
        <v>1</v>
      </c>
      <c r="D1147" s="20">
        <v>600</v>
      </c>
      <c r="E1147" s="20">
        <v>600</v>
      </c>
      <c r="F1147" s="20">
        <v>100000</v>
      </c>
      <c r="G1147" s="21">
        <v>2</v>
      </c>
      <c r="H1147" s="100"/>
      <c r="I1147" s="100"/>
      <c r="J1147" s="100"/>
      <c r="K1147" s="100"/>
      <c r="L1147" s="100"/>
      <c r="M1147" s="100"/>
      <c r="N1147" s="100"/>
      <c r="O1147" s="100"/>
      <c r="P1147" s="100"/>
      <c r="Q1147" s="100"/>
    </row>
    <row r="1148" spans="1:17" ht="14.25" customHeight="1" outlineLevel="1" x14ac:dyDescent="0.2">
      <c r="A1148" s="19" t="s">
        <v>450</v>
      </c>
      <c r="B1148" s="19">
        <v>2</v>
      </c>
      <c r="C1148" s="19">
        <v>1</v>
      </c>
      <c r="D1148" s="20">
        <v>660</v>
      </c>
      <c r="E1148" s="20">
        <v>660</v>
      </c>
      <c r="F1148" s="20">
        <v>200000</v>
      </c>
      <c r="G1148" s="21">
        <v>5</v>
      </c>
      <c r="H1148" s="100"/>
      <c r="I1148" s="100"/>
      <c r="J1148" s="100"/>
      <c r="K1148" s="100"/>
      <c r="L1148" s="100"/>
      <c r="M1148" s="100"/>
      <c r="N1148" s="100"/>
      <c r="O1148" s="100"/>
      <c r="P1148" s="100"/>
      <c r="Q1148" s="100"/>
    </row>
    <row r="1149" spans="1:17" ht="14.25" customHeight="1" outlineLevel="1" x14ac:dyDescent="0.2">
      <c r="A1149" s="19" t="s">
        <v>450</v>
      </c>
      <c r="B1149" s="19">
        <v>3</v>
      </c>
      <c r="C1149" s="19">
        <v>1</v>
      </c>
      <c r="D1149" s="20">
        <v>730</v>
      </c>
      <c r="E1149" s="20">
        <v>730</v>
      </c>
      <c r="F1149" s="20">
        <v>400000</v>
      </c>
      <c r="G1149" s="21">
        <v>14</v>
      </c>
      <c r="H1149" s="100"/>
      <c r="I1149" s="100"/>
      <c r="J1149" s="100"/>
      <c r="K1149" s="100"/>
      <c r="L1149" s="100"/>
      <c r="M1149" s="100"/>
      <c r="N1149" s="100"/>
      <c r="O1149" s="100"/>
      <c r="P1149" s="100"/>
      <c r="Q1149" s="100"/>
    </row>
    <row r="1150" spans="1:17" ht="14.25" customHeight="1" outlineLevel="1" x14ac:dyDescent="0.2">
      <c r="A1150" s="19" t="s">
        <v>450</v>
      </c>
      <c r="B1150" s="19">
        <v>4</v>
      </c>
      <c r="C1150" s="19">
        <v>1</v>
      </c>
      <c r="D1150" s="20">
        <v>810</v>
      </c>
      <c r="E1150" s="20">
        <v>810</v>
      </c>
      <c r="F1150" s="20">
        <v>2000000</v>
      </c>
      <c r="G1150" s="21">
        <v>24</v>
      </c>
      <c r="H1150" s="100"/>
      <c r="I1150" s="100"/>
      <c r="J1150" s="100"/>
      <c r="K1150" s="100"/>
      <c r="L1150" s="100"/>
      <c r="M1150" s="100"/>
      <c r="N1150" s="100"/>
      <c r="O1150" s="100"/>
      <c r="P1150" s="100"/>
      <c r="Q1150" s="100"/>
    </row>
    <row r="1151" spans="1:17" ht="14.25" customHeight="1" outlineLevel="1" x14ac:dyDescent="0.2">
      <c r="A1151" s="19" t="s">
        <v>450</v>
      </c>
      <c r="B1151" s="19">
        <v>5</v>
      </c>
      <c r="C1151" s="19">
        <v>1</v>
      </c>
      <c r="D1151" s="20">
        <v>890</v>
      </c>
      <c r="E1151" s="20">
        <v>890</v>
      </c>
      <c r="F1151" s="20">
        <v>4000000</v>
      </c>
      <c r="G1151" s="21">
        <v>40</v>
      </c>
      <c r="H1151" s="100"/>
      <c r="I1151" s="100"/>
      <c r="J1151" s="100"/>
      <c r="K1151" s="100"/>
      <c r="L1151" s="100"/>
      <c r="M1151" s="100"/>
      <c r="N1151" s="100"/>
      <c r="O1151" s="100"/>
      <c r="P1151" s="100"/>
      <c r="Q1151" s="100"/>
    </row>
    <row r="1152" spans="1:17" ht="14.25" customHeight="1" outlineLevel="1" x14ac:dyDescent="0.2">
      <c r="A1152" s="19" t="s">
        <v>450</v>
      </c>
      <c r="B1152" s="19">
        <v>6</v>
      </c>
      <c r="C1152" s="19">
        <v>1</v>
      </c>
      <c r="D1152" s="20">
        <v>980</v>
      </c>
      <c r="E1152" s="20">
        <v>980</v>
      </c>
      <c r="F1152" s="20">
        <v>6000000</v>
      </c>
      <c r="G1152" s="21">
        <v>68</v>
      </c>
      <c r="H1152" s="100"/>
      <c r="I1152" s="100"/>
      <c r="J1152" s="100"/>
      <c r="K1152" s="100"/>
      <c r="L1152" s="100"/>
      <c r="M1152" s="100"/>
      <c r="N1152" s="100"/>
      <c r="O1152" s="100"/>
      <c r="P1152" s="100"/>
      <c r="Q1152" s="100"/>
    </row>
    <row r="1153" spans="1:17" ht="14.25" customHeight="1" outlineLevel="1" x14ac:dyDescent="0.2">
      <c r="A1153" s="19" t="s">
        <v>450</v>
      </c>
      <c r="B1153" s="19">
        <v>7</v>
      </c>
      <c r="C1153" s="19">
        <v>1</v>
      </c>
      <c r="D1153" s="20">
        <v>1080</v>
      </c>
      <c r="E1153" s="20">
        <v>1080</v>
      </c>
      <c r="F1153" s="20">
        <v>11000000</v>
      </c>
      <c r="G1153" s="21">
        <v>86</v>
      </c>
      <c r="H1153" s="100"/>
      <c r="I1153" s="100"/>
      <c r="J1153" s="100"/>
      <c r="K1153" s="100"/>
      <c r="L1153" s="100"/>
      <c r="M1153" s="100"/>
      <c r="N1153" s="100"/>
      <c r="O1153" s="100"/>
      <c r="P1153" s="100"/>
      <c r="Q1153" s="100"/>
    </row>
    <row r="1154" spans="1:17" ht="14.25" customHeight="1" outlineLevel="1" x14ac:dyDescent="0.2">
      <c r="A1154" s="19" t="s">
        <v>450</v>
      </c>
      <c r="B1154" s="19">
        <v>8</v>
      </c>
      <c r="C1154" s="19">
        <v>1</v>
      </c>
      <c r="D1154" s="20">
        <v>1190</v>
      </c>
      <c r="E1154" s="20">
        <v>1190</v>
      </c>
      <c r="F1154" s="20">
        <v>17000000</v>
      </c>
      <c r="G1154" s="21">
        <v>108</v>
      </c>
      <c r="H1154" s="100"/>
      <c r="I1154" s="100"/>
      <c r="J1154" s="100"/>
      <c r="K1154" s="100"/>
      <c r="L1154" s="100"/>
      <c r="M1154" s="100"/>
      <c r="N1154" s="100"/>
      <c r="O1154" s="100"/>
      <c r="P1154" s="100"/>
      <c r="Q1154" s="100"/>
    </row>
    <row r="1155" spans="1:17" ht="14.25" customHeight="1" outlineLevel="1" x14ac:dyDescent="0.2">
      <c r="A1155" s="19" t="s">
        <v>450</v>
      </c>
      <c r="B1155" s="19">
        <v>9</v>
      </c>
      <c r="C1155" s="19">
        <v>1</v>
      </c>
      <c r="D1155" s="20">
        <v>1310</v>
      </c>
      <c r="E1155" s="20">
        <v>1310</v>
      </c>
      <c r="F1155" s="20">
        <v>32000000</v>
      </c>
      <c r="G1155" s="21">
        <v>120</v>
      </c>
      <c r="H1155" s="100"/>
      <c r="I1155" s="100"/>
      <c r="J1155" s="100"/>
      <c r="K1155" s="100"/>
      <c r="L1155" s="100"/>
      <c r="M1155" s="100"/>
      <c r="N1155" s="100"/>
      <c r="O1155" s="100"/>
      <c r="P1155" s="100"/>
      <c r="Q1155" s="100"/>
    </row>
    <row r="1156" spans="1:17" ht="14.25" customHeight="1" outlineLevel="1" collapsed="1" x14ac:dyDescent="0.2">
      <c r="A1156" s="19" t="s">
        <v>450</v>
      </c>
      <c r="B1156" s="19">
        <v>10</v>
      </c>
      <c r="C1156" s="19">
        <v>1</v>
      </c>
      <c r="D1156" s="20">
        <v>1440</v>
      </c>
      <c r="E1156" s="20">
        <v>1440</v>
      </c>
      <c r="F1156" s="20">
        <v>43000000</v>
      </c>
      <c r="G1156" s="21">
        <v>128</v>
      </c>
      <c r="H1156" s="100"/>
      <c r="I1156" s="100"/>
      <c r="J1156" s="100"/>
      <c r="K1156" s="100"/>
      <c r="L1156" s="100"/>
      <c r="M1156" s="100"/>
      <c r="N1156" s="100"/>
      <c r="O1156" s="100"/>
      <c r="P1156" s="100"/>
      <c r="Q1156" s="100"/>
    </row>
    <row r="1157" spans="1:17" ht="14.25" customHeight="1" outlineLevel="1" x14ac:dyDescent="0.2">
      <c r="A1157" s="19" t="s">
        <v>450</v>
      </c>
      <c r="B1157" s="19">
        <v>11</v>
      </c>
      <c r="C1157" s="19">
        <v>1</v>
      </c>
      <c r="D1157" s="20">
        <v>1590</v>
      </c>
      <c r="E1157" s="20">
        <v>1590</v>
      </c>
      <c r="F1157" s="20">
        <v>55000000</v>
      </c>
      <c r="G1157" s="21">
        <v>136</v>
      </c>
      <c r="H1157" s="100"/>
      <c r="I1157" s="100"/>
      <c r="J1157" s="100"/>
      <c r="K1157" s="100"/>
      <c r="L1157" s="100"/>
      <c r="M1157" s="100"/>
      <c r="N1157" s="100"/>
      <c r="O1157" s="100"/>
      <c r="P1157" s="100"/>
      <c r="Q1157" s="100"/>
    </row>
    <row r="1158" spans="1:17" ht="14.25" customHeight="1" outlineLevel="1" x14ac:dyDescent="0.2">
      <c r="A1158" s="19" t="s">
        <v>450</v>
      </c>
      <c r="B1158" s="19">
        <v>12</v>
      </c>
      <c r="C1158" s="19">
        <v>1</v>
      </c>
      <c r="D1158" s="20">
        <v>1750</v>
      </c>
      <c r="E1158" s="20">
        <v>1750</v>
      </c>
      <c r="F1158" s="20">
        <v>0</v>
      </c>
      <c r="G1158" s="21">
        <v>0</v>
      </c>
      <c r="H1158" s="100"/>
      <c r="I1158" s="100"/>
      <c r="J1158" s="100"/>
      <c r="K1158" s="100"/>
      <c r="L1158" s="100"/>
      <c r="M1158" s="100"/>
      <c r="N1158" s="100"/>
      <c r="O1158" s="100"/>
      <c r="P1158" s="100"/>
      <c r="Q1158" s="100"/>
    </row>
    <row r="1159" spans="1:17" ht="14.25" customHeight="1" outlineLevel="1" x14ac:dyDescent="0.2">
      <c r="A1159" s="22" t="s">
        <v>450</v>
      </c>
      <c r="B1159" s="22">
        <v>1</v>
      </c>
      <c r="C1159" s="22">
        <v>2</v>
      </c>
      <c r="D1159" s="23">
        <v>1750</v>
      </c>
      <c r="E1159" s="23">
        <v>1750</v>
      </c>
      <c r="F1159" s="23">
        <v>2000000</v>
      </c>
      <c r="G1159" s="24">
        <v>12</v>
      </c>
      <c r="H1159" s="100"/>
      <c r="I1159" s="100"/>
      <c r="J1159" s="100"/>
      <c r="K1159" s="100"/>
      <c r="L1159" s="100"/>
      <c r="M1159" s="100"/>
      <c r="N1159" s="100"/>
      <c r="O1159" s="100"/>
      <c r="P1159" s="100"/>
      <c r="Q1159" s="100"/>
    </row>
    <row r="1160" spans="1:17" ht="14.25" customHeight="1" outlineLevel="1" x14ac:dyDescent="0.2">
      <c r="A1160" s="22" t="s">
        <v>450</v>
      </c>
      <c r="B1160" s="22">
        <v>2</v>
      </c>
      <c r="C1160" s="22">
        <v>2</v>
      </c>
      <c r="D1160" s="23">
        <v>1782</v>
      </c>
      <c r="E1160" s="23">
        <v>1782</v>
      </c>
      <c r="F1160" s="23">
        <v>4000000</v>
      </c>
      <c r="G1160" s="24">
        <v>24</v>
      </c>
      <c r="H1160" s="100"/>
      <c r="I1160" s="100"/>
      <c r="J1160" s="100"/>
      <c r="K1160" s="100"/>
      <c r="L1160" s="100"/>
      <c r="M1160" s="100"/>
      <c r="N1160" s="100"/>
      <c r="O1160" s="100"/>
      <c r="P1160" s="100"/>
      <c r="Q1160" s="100"/>
    </row>
    <row r="1161" spans="1:17" ht="14.25" customHeight="1" outlineLevel="1" x14ac:dyDescent="0.2">
      <c r="A1161" s="22" t="s">
        <v>450</v>
      </c>
      <c r="B1161" s="22">
        <v>3</v>
      </c>
      <c r="C1161" s="22">
        <v>2</v>
      </c>
      <c r="D1161" s="23">
        <v>1814</v>
      </c>
      <c r="E1161" s="23">
        <v>1814</v>
      </c>
      <c r="F1161" s="23">
        <v>8000000</v>
      </c>
      <c r="G1161" s="24">
        <v>36</v>
      </c>
      <c r="H1161" s="100"/>
      <c r="I1161" s="100"/>
      <c r="J1161" s="100"/>
      <c r="K1161" s="100"/>
      <c r="L1161" s="100"/>
      <c r="M1161" s="100"/>
      <c r="N1161" s="100"/>
      <c r="O1161" s="100"/>
      <c r="P1161" s="100"/>
      <c r="Q1161" s="100"/>
    </row>
    <row r="1162" spans="1:17" ht="14.25" customHeight="1" outlineLevel="1" x14ac:dyDescent="0.2">
      <c r="A1162" s="22" t="s">
        <v>450</v>
      </c>
      <c r="B1162" s="22">
        <v>4</v>
      </c>
      <c r="C1162" s="22">
        <v>2</v>
      </c>
      <c r="D1162" s="23">
        <v>1846</v>
      </c>
      <c r="E1162" s="23">
        <v>1846</v>
      </c>
      <c r="F1162" s="23">
        <v>19500000</v>
      </c>
      <c r="G1162" s="24">
        <v>36</v>
      </c>
      <c r="H1162" s="100"/>
      <c r="I1162" s="100"/>
      <c r="J1162" s="100"/>
      <c r="K1162" s="100"/>
      <c r="L1162" s="100"/>
      <c r="M1162" s="100"/>
      <c r="N1162" s="100"/>
      <c r="O1162" s="100"/>
      <c r="P1162" s="100"/>
      <c r="Q1162" s="100"/>
    </row>
    <row r="1163" spans="1:17" ht="14.25" customHeight="1" outlineLevel="1" x14ac:dyDescent="0.2">
      <c r="A1163" s="22" t="s">
        <v>450</v>
      </c>
      <c r="B1163" s="22">
        <v>5</v>
      </c>
      <c r="C1163" s="22">
        <v>2</v>
      </c>
      <c r="D1163" s="23">
        <v>1878</v>
      </c>
      <c r="E1163" s="23">
        <v>1878</v>
      </c>
      <c r="F1163" s="23">
        <v>19500000</v>
      </c>
      <c r="G1163" s="24">
        <v>36</v>
      </c>
      <c r="H1163" s="100"/>
      <c r="I1163" s="100"/>
      <c r="J1163" s="100"/>
      <c r="K1163" s="100"/>
      <c r="L1163" s="100"/>
      <c r="M1163" s="100"/>
      <c r="N1163" s="100"/>
      <c r="O1163" s="100"/>
      <c r="P1163" s="100"/>
      <c r="Q1163" s="100"/>
    </row>
    <row r="1164" spans="1:17" ht="14.25" customHeight="1" outlineLevel="1" x14ac:dyDescent="0.2">
      <c r="A1164" s="22" t="s">
        <v>450</v>
      </c>
      <c r="B1164" s="22">
        <v>6</v>
      </c>
      <c r="C1164" s="22">
        <v>2</v>
      </c>
      <c r="D1164" s="23">
        <v>1910</v>
      </c>
      <c r="E1164" s="23">
        <v>1910</v>
      </c>
      <c r="F1164" s="23">
        <v>19500000</v>
      </c>
      <c r="G1164" s="24">
        <v>36</v>
      </c>
      <c r="H1164" s="100"/>
      <c r="I1164" s="100"/>
      <c r="J1164" s="100"/>
      <c r="K1164" s="100"/>
      <c r="L1164" s="100"/>
      <c r="M1164" s="100"/>
      <c r="N1164" s="100"/>
      <c r="O1164" s="100"/>
      <c r="P1164" s="100"/>
      <c r="Q1164" s="100"/>
    </row>
    <row r="1165" spans="1:17" ht="14.25" customHeight="1" outlineLevel="1" x14ac:dyDescent="0.2">
      <c r="A1165" s="22" t="s">
        <v>450</v>
      </c>
      <c r="B1165" s="22">
        <v>7</v>
      </c>
      <c r="C1165" s="22">
        <v>2</v>
      </c>
      <c r="D1165" s="23">
        <v>1942</v>
      </c>
      <c r="E1165" s="23">
        <v>1942</v>
      </c>
      <c r="F1165" s="23">
        <v>19500000</v>
      </c>
      <c r="G1165" s="24">
        <v>36</v>
      </c>
      <c r="H1165" s="100"/>
      <c r="I1165" s="100"/>
      <c r="J1165" s="100"/>
      <c r="K1165" s="100"/>
      <c r="L1165" s="100"/>
      <c r="M1165" s="100"/>
      <c r="N1165" s="100"/>
      <c r="O1165" s="100"/>
      <c r="P1165" s="100"/>
      <c r="Q1165" s="100"/>
    </row>
    <row r="1166" spans="1:17" ht="14.25" customHeight="1" outlineLevel="1" x14ac:dyDescent="0.2">
      <c r="A1166" s="22" t="s">
        <v>450</v>
      </c>
      <c r="B1166" s="22">
        <v>8</v>
      </c>
      <c r="C1166" s="22">
        <v>2</v>
      </c>
      <c r="D1166" s="23">
        <v>1974</v>
      </c>
      <c r="E1166" s="23">
        <v>1974</v>
      </c>
      <c r="F1166" s="23">
        <v>19500000</v>
      </c>
      <c r="G1166" s="24">
        <v>36</v>
      </c>
      <c r="H1166" s="100"/>
      <c r="I1166" s="100"/>
      <c r="J1166" s="100"/>
      <c r="K1166" s="100"/>
      <c r="L1166" s="100"/>
      <c r="M1166" s="100"/>
      <c r="N1166" s="100"/>
      <c r="O1166" s="100"/>
      <c r="P1166" s="100"/>
      <c r="Q1166" s="100"/>
    </row>
    <row r="1167" spans="1:17" ht="14.25" customHeight="1" outlineLevel="1" x14ac:dyDescent="0.2">
      <c r="A1167" s="22" t="s">
        <v>450</v>
      </c>
      <c r="B1167" s="22">
        <v>9</v>
      </c>
      <c r="C1167" s="22">
        <v>2</v>
      </c>
      <c r="D1167" s="23">
        <v>2006</v>
      </c>
      <c r="E1167" s="23">
        <v>2006</v>
      </c>
      <c r="F1167" s="23">
        <v>19500000</v>
      </c>
      <c r="G1167" s="24">
        <v>36</v>
      </c>
      <c r="H1167" s="100"/>
      <c r="I1167" s="100"/>
      <c r="J1167" s="100"/>
      <c r="K1167" s="100"/>
      <c r="L1167" s="100"/>
      <c r="M1167" s="100"/>
      <c r="N1167" s="100"/>
      <c r="O1167" s="100"/>
      <c r="P1167" s="100"/>
      <c r="Q1167" s="100"/>
    </row>
    <row r="1168" spans="1:17" ht="14.25" customHeight="1" outlineLevel="1" x14ac:dyDescent="0.2">
      <c r="A1168" s="22" t="s">
        <v>450</v>
      </c>
      <c r="B1168" s="22">
        <v>10</v>
      </c>
      <c r="C1168" s="22">
        <v>2</v>
      </c>
      <c r="D1168" s="23">
        <v>2038</v>
      </c>
      <c r="E1168" s="23">
        <v>2038</v>
      </c>
      <c r="F1168" s="23">
        <v>19500000</v>
      </c>
      <c r="G1168" s="24">
        <v>36</v>
      </c>
      <c r="H1168" s="100"/>
      <c r="I1168" s="100"/>
      <c r="J1168" s="100"/>
      <c r="K1168" s="100"/>
      <c r="L1168" s="100"/>
      <c r="M1168" s="100"/>
      <c r="N1168" s="100"/>
      <c r="O1168" s="100"/>
      <c r="P1168" s="100"/>
      <c r="Q1168" s="100"/>
    </row>
    <row r="1169" spans="1:17" ht="14.25" customHeight="1" outlineLevel="1" x14ac:dyDescent="0.2">
      <c r="A1169" s="22" t="s">
        <v>450</v>
      </c>
      <c r="B1169" s="22">
        <v>11</v>
      </c>
      <c r="C1169" s="22">
        <v>2</v>
      </c>
      <c r="D1169" s="23">
        <v>2070</v>
      </c>
      <c r="E1169" s="23">
        <v>2070</v>
      </c>
      <c r="F1169" s="23">
        <v>19500000</v>
      </c>
      <c r="G1169" s="24">
        <v>36</v>
      </c>
      <c r="H1169" s="100"/>
      <c r="I1169" s="100"/>
      <c r="J1169" s="100"/>
      <c r="K1169" s="100"/>
      <c r="L1169" s="100"/>
      <c r="M1169" s="100"/>
      <c r="N1169" s="100"/>
      <c r="O1169" s="100"/>
      <c r="P1169" s="100"/>
      <c r="Q1169" s="100"/>
    </row>
    <row r="1170" spans="1:17" ht="14.25" customHeight="1" outlineLevel="1" x14ac:dyDescent="0.2">
      <c r="A1170" s="22" t="s">
        <v>450</v>
      </c>
      <c r="B1170" s="22">
        <v>12</v>
      </c>
      <c r="C1170" s="22">
        <v>2</v>
      </c>
      <c r="D1170" s="23">
        <v>2102</v>
      </c>
      <c r="E1170" s="23">
        <v>2102</v>
      </c>
      <c r="F1170" s="23">
        <v>0</v>
      </c>
      <c r="G1170" s="24">
        <v>0</v>
      </c>
      <c r="H1170" s="100"/>
      <c r="I1170" s="100"/>
      <c r="J1170" s="100"/>
      <c r="K1170" s="100"/>
      <c r="L1170" s="100"/>
      <c r="M1170" s="100"/>
      <c r="N1170" s="100"/>
      <c r="O1170" s="100"/>
      <c r="P1170" s="100"/>
      <c r="Q1170" s="100"/>
    </row>
    <row r="1171" spans="1:17" ht="14.25" customHeight="1" outlineLevel="1" x14ac:dyDescent="0.2">
      <c r="A1171" s="25" t="s">
        <v>450</v>
      </c>
      <c r="B1171" s="25">
        <v>1</v>
      </c>
      <c r="C1171" s="25">
        <v>3</v>
      </c>
      <c r="D1171" s="26">
        <v>2207.1</v>
      </c>
      <c r="E1171" s="26">
        <v>2207.1</v>
      </c>
      <c r="F1171" s="26">
        <v>0</v>
      </c>
      <c r="G1171" s="27">
        <v>0</v>
      </c>
      <c r="H1171" s="100"/>
      <c r="I1171" s="100"/>
      <c r="J1171" s="100"/>
      <c r="K1171" s="100"/>
      <c r="L1171" s="100"/>
      <c r="M1171" s="100"/>
      <c r="N1171" s="100"/>
      <c r="O1171" s="100"/>
      <c r="P1171" s="100"/>
      <c r="Q1171" s="100"/>
    </row>
    <row r="1172" spans="1:17" ht="14.25" customHeight="1" x14ac:dyDescent="0.2">
      <c r="A1172" s="19" t="s">
        <v>488</v>
      </c>
      <c r="B1172" s="19">
        <v>1</v>
      </c>
      <c r="C1172" s="19">
        <v>1</v>
      </c>
      <c r="D1172" s="20">
        <v>1038</v>
      </c>
      <c r="E1172" s="20">
        <v>1038</v>
      </c>
      <c r="F1172" s="20">
        <v>100000</v>
      </c>
      <c r="G1172" s="21">
        <v>2</v>
      </c>
      <c r="H1172" s="100"/>
      <c r="I1172" s="100"/>
      <c r="J1172" s="100"/>
      <c r="K1172" s="100"/>
      <c r="L1172" s="100"/>
      <c r="M1172" s="100"/>
      <c r="N1172" s="100"/>
      <c r="O1172" s="100"/>
      <c r="P1172" s="100"/>
      <c r="Q1172" s="100"/>
    </row>
    <row r="1173" spans="1:17" ht="14.25" customHeight="1" outlineLevel="1" x14ac:dyDescent="0.2">
      <c r="A1173" s="19" t="s">
        <v>488</v>
      </c>
      <c r="B1173" s="19">
        <v>2</v>
      </c>
      <c r="C1173" s="19">
        <v>1</v>
      </c>
      <c r="D1173" s="20">
        <v>1137</v>
      </c>
      <c r="E1173" s="20">
        <v>1137</v>
      </c>
      <c r="F1173" s="20">
        <v>200000</v>
      </c>
      <c r="G1173" s="21">
        <v>5</v>
      </c>
      <c r="H1173" s="100"/>
      <c r="I1173" s="100"/>
      <c r="J1173" s="100"/>
      <c r="K1173" s="100"/>
      <c r="L1173" s="100"/>
      <c r="M1173" s="100"/>
      <c r="N1173" s="100"/>
      <c r="O1173" s="100"/>
      <c r="P1173" s="100"/>
      <c r="Q1173" s="100"/>
    </row>
    <row r="1174" spans="1:17" ht="14.25" customHeight="1" outlineLevel="1" x14ac:dyDescent="0.2">
      <c r="A1174" s="19" t="s">
        <v>488</v>
      </c>
      <c r="B1174" s="19">
        <v>3</v>
      </c>
      <c r="C1174" s="19">
        <v>1</v>
      </c>
      <c r="D1174" s="20">
        <v>1269</v>
      </c>
      <c r="E1174" s="20">
        <v>1269</v>
      </c>
      <c r="F1174" s="20">
        <v>400000</v>
      </c>
      <c r="G1174" s="21">
        <v>14</v>
      </c>
      <c r="H1174" s="100"/>
      <c r="I1174" s="100"/>
      <c r="J1174" s="100"/>
      <c r="K1174" s="100"/>
      <c r="L1174" s="100"/>
      <c r="M1174" s="100"/>
      <c r="N1174" s="100"/>
      <c r="O1174" s="100"/>
      <c r="P1174" s="100"/>
      <c r="Q1174" s="100"/>
    </row>
    <row r="1175" spans="1:17" ht="14.25" customHeight="1" outlineLevel="1" x14ac:dyDescent="0.2">
      <c r="A1175" s="19" t="s">
        <v>488</v>
      </c>
      <c r="B1175" s="19">
        <v>4</v>
      </c>
      <c r="C1175" s="19">
        <v>1</v>
      </c>
      <c r="D1175" s="20">
        <v>1401</v>
      </c>
      <c r="E1175" s="20">
        <v>1401</v>
      </c>
      <c r="F1175" s="20">
        <v>2000000</v>
      </c>
      <c r="G1175" s="21">
        <v>24</v>
      </c>
      <c r="H1175" s="100"/>
      <c r="I1175" s="100"/>
      <c r="J1175" s="100"/>
      <c r="K1175" s="100"/>
      <c r="L1175" s="100"/>
      <c r="M1175" s="100"/>
      <c r="N1175" s="100"/>
      <c r="O1175" s="100"/>
      <c r="P1175" s="100"/>
      <c r="Q1175" s="100"/>
    </row>
    <row r="1176" spans="1:17" ht="14.25" customHeight="1" outlineLevel="1" x14ac:dyDescent="0.2">
      <c r="A1176" s="19" t="s">
        <v>488</v>
      </c>
      <c r="B1176" s="19">
        <v>5</v>
      </c>
      <c r="C1176" s="19">
        <v>1</v>
      </c>
      <c r="D1176" s="20">
        <v>1516</v>
      </c>
      <c r="E1176" s="20">
        <v>1516</v>
      </c>
      <c r="F1176" s="20">
        <v>4000000</v>
      </c>
      <c r="G1176" s="21">
        <v>40</v>
      </c>
      <c r="H1176" s="100"/>
      <c r="I1176" s="100"/>
      <c r="J1176" s="100"/>
      <c r="K1176" s="100"/>
      <c r="L1176" s="100"/>
      <c r="M1176" s="100"/>
      <c r="N1176" s="100"/>
      <c r="O1176" s="100"/>
      <c r="P1176" s="100"/>
      <c r="Q1176" s="100"/>
    </row>
    <row r="1177" spans="1:17" ht="14.25" customHeight="1" outlineLevel="1" x14ac:dyDescent="0.2">
      <c r="A1177" s="19" t="s">
        <v>488</v>
      </c>
      <c r="B1177" s="19">
        <v>6</v>
      </c>
      <c r="C1177" s="19">
        <v>1</v>
      </c>
      <c r="D1177" s="20">
        <v>1681</v>
      </c>
      <c r="E1177" s="20">
        <v>1681</v>
      </c>
      <c r="F1177" s="20">
        <v>6000000</v>
      </c>
      <c r="G1177" s="21">
        <v>68</v>
      </c>
      <c r="H1177" s="100"/>
      <c r="I1177" s="100"/>
      <c r="J1177" s="100"/>
      <c r="K1177" s="100"/>
      <c r="L1177" s="100"/>
      <c r="M1177" s="100"/>
      <c r="N1177" s="100"/>
      <c r="O1177" s="100"/>
      <c r="P1177" s="100"/>
      <c r="Q1177" s="100"/>
    </row>
    <row r="1178" spans="1:17" ht="14.25" customHeight="1" outlineLevel="1" x14ac:dyDescent="0.2">
      <c r="A1178" s="19" t="s">
        <v>488</v>
      </c>
      <c r="B1178" s="19">
        <v>7</v>
      </c>
      <c r="C1178" s="19">
        <v>1</v>
      </c>
      <c r="D1178" s="20">
        <v>1846</v>
      </c>
      <c r="E1178" s="20">
        <v>1846</v>
      </c>
      <c r="F1178" s="20">
        <v>11000000</v>
      </c>
      <c r="G1178" s="21">
        <v>86</v>
      </c>
      <c r="H1178" s="100"/>
      <c r="I1178" s="100"/>
      <c r="J1178" s="100"/>
      <c r="K1178" s="100"/>
      <c r="L1178" s="100"/>
      <c r="M1178" s="100"/>
      <c r="N1178" s="100"/>
      <c r="O1178" s="100"/>
      <c r="P1178" s="100"/>
      <c r="Q1178" s="100"/>
    </row>
    <row r="1179" spans="1:17" ht="14.25" customHeight="1" outlineLevel="1" x14ac:dyDescent="0.2">
      <c r="A1179" s="19" t="s">
        <v>488</v>
      </c>
      <c r="B1179" s="19">
        <v>8</v>
      </c>
      <c r="C1179" s="19">
        <v>1</v>
      </c>
      <c r="D1179" s="20">
        <v>2027</v>
      </c>
      <c r="E1179" s="20">
        <v>2027</v>
      </c>
      <c r="F1179" s="20">
        <v>17000000</v>
      </c>
      <c r="G1179" s="21">
        <v>108</v>
      </c>
      <c r="H1179" s="100"/>
      <c r="I1179" s="100"/>
      <c r="J1179" s="100"/>
      <c r="K1179" s="100"/>
      <c r="L1179" s="100"/>
      <c r="M1179" s="100"/>
      <c r="N1179" s="100"/>
      <c r="O1179" s="100"/>
      <c r="P1179" s="100"/>
      <c r="Q1179" s="100"/>
    </row>
    <row r="1180" spans="1:17" ht="14.25" customHeight="1" outlineLevel="1" x14ac:dyDescent="0.2">
      <c r="A1180" s="19" t="s">
        <v>488</v>
      </c>
      <c r="B1180" s="19">
        <v>9</v>
      </c>
      <c r="C1180" s="19">
        <v>1</v>
      </c>
      <c r="D1180" s="20">
        <v>2225</v>
      </c>
      <c r="E1180" s="20">
        <v>2225</v>
      </c>
      <c r="F1180" s="20">
        <v>32000000</v>
      </c>
      <c r="G1180" s="21">
        <v>120</v>
      </c>
      <c r="H1180" s="100"/>
      <c r="I1180" s="100"/>
      <c r="J1180" s="100"/>
      <c r="K1180" s="100"/>
      <c r="L1180" s="100"/>
      <c r="M1180" s="100"/>
      <c r="N1180" s="100"/>
      <c r="O1180" s="100"/>
      <c r="P1180" s="100"/>
      <c r="Q1180" s="100"/>
    </row>
    <row r="1181" spans="1:17" ht="14.25" customHeight="1" outlineLevel="1" collapsed="1" x14ac:dyDescent="0.2">
      <c r="A1181" s="19" t="s">
        <v>488</v>
      </c>
      <c r="B1181" s="19">
        <v>10</v>
      </c>
      <c r="C1181" s="19">
        <v>1</v>
      </c>
      <c r="D1181" s="20">
        <v>2439</v>
      </c>
      <c r="E1181" s="20">
        <v>2439</v>
      </c>
      <c r="F1181" s="20">
        <v>43000000</v>
      </c>
      <c r="G1181" s="21">
        <v>128</v>
      </c>
      <c r="H1181" s="100"/>
      <c r="I1181" s="100"/>
      <c r="J1181" s="100"/>
      <c r="K1181" s="100"/>
      <c r="L1181" s="100"/>
      <c r="M1181" s="100"/>
      <c r="N1181" s="100"/>
      <c r="O1181" s="100"/>
      <c r="P1181" s="100"/>
      <c r="Q1181" s="100"/>
    </row>
    <row r="1182" spans="1:17" ht="14.25" customHeight="1" outlineLevel="1" x14ac:dyDescent="0.2">
      <c r="A1182" s="19" t="s">
        <v>488</v>
      </c>
      <c r="B1182" s="19">
        <v>11</v>
      </c>
      <c r="C1182" s="19">
        <v>1</v>
      </c>
      <c r="D1182" s="20">
        <v>2703</v>
      </c>
      <c r="E1182" s="20">
        <v>2703</v>
      </c>
      <c r="F1182" s="20">
        <v>55000000</v>
      </c>
      <c r="G1182" s="21">
        <v>136</v>
      </c>
      <c r="H1182" s="100"/>
      <c r="I1182" s="100"/>
      <c r="J1182" s="100"/>
      <c r="K1182" s="100"/>
      <c r="L1182" s="100"/>
      <c r="M1182" s="100"/>
      <c r="N1182" s="100"/>
      <c r="O1182" s="100"/>
      <c r="P1182" s="100"/>
      <c r="Q1182" s="100"/>
    </row>
    <row r="1183" spans="1:17" ht="14.25" customHeight="1" outlineLevel="1" x14ac:dyDescent="0.2">
      <c r="A1183" s="19" t="s">
        <v>488</v>
      </c>
      <c r="B1183" s="19">
        <v>12</v>
      </c>
      <c r="C1183" s="19">
        <v>1</v>
      </c>
      <c r="D1183" s="20">
        <v>2966</v>
      </c>
      <c r="E1183" s="20">
        <v>2966</v>
      </c>
      <c r="F1183" s="20">
        <v>0</v>
      </c>
      <c r="G1183" s="21">
        <v>0</v>
      </c>
      <c r="H1183" s="100"/>
      <c r="I1183" s="100"/>
      <c r="J1183" s="100"/>
      <c r="K1183" s="100"/>
      <c r="L1183" s="100"/>
      <c r="M1183" s="100"/>
      <c r="N1183" s="100"/>
      <c r="O1183" s="100"/>
      <c r="P1183" s="100"/>
      <c r="Q1183" s="100"/>
    </row>
    <row r="1184" spans="1:17" ht="14.25" customHeight="1" outlineLevel="1" x14ac:dyDescent="0.2">
      <c r="A1184" s="22" t="s">
        <v>488</v>
      </c>
      <c r="B1184" s="22">
        <v>1</v>
      </c>
      <c r="C1184" s="22">
        <v>2</v>
      </c>
      <c r="D1184" s="23">
        <v>2966</v>
      </c>
      <c r="E1184" s="23">
        <v>2966</v>
      </c>
      <c r="F1184" s="23">
        <v>2000000</v>
      </c>
      <c r="G1184" s="24">
        <v>12</v>
      </c>
      <c r="H1184" s="100"/>
      <c r="I1184" s="100"/>
      <c r="J1184" s="100"/>
      <c r="K1184" s="100"/>
      <c r="L1184" s="100"/>
      <c r="M1184" s="100"/>
      <c r="N1184" s="100"/>
      <c r="O1184" s="100"/>
      <c r="P1184" s="100"/>
      <c r="Q1184" s="100"/>
    </row>
    <row r="1185" spans="1:17" ht="14.25" customHeight="1" outlineLevel="1" x14ac:dyDescent="0.2">
      <c r="A1185" s="22" t="s">
        <v>488</v>
      </c>
      <c r="B1185" s="22">
        <v>2</v>
      </c>
      <c r="C1185" s="22">
        <v>2</v>
      </c>
      <c r="D1185" s="23">
        <v>3032</v>
      </c>
      <c r="E1185" s="23">
        <v>3032</v>
      </c>
      <c r="F1185" s="23">
        <v>4000000</v>
      </c>
      <c r="G1185" s="24">
        <v>24</v>
      </c>
      <c r="H1185" s="100"/>
      <c r="I1185" s="100"/>
      <c r="J1185" s="100"/>
      <c r="K1185" s="100"/>
      <c r="L1185" s="100"/>
      <c r="M1185" s="100"/>
      <c r="N1185" s="100"/>
      <c r="O1185" s="100"/>
      <c r="P1185" s="100"/>
      <c r="Q1185" s="100"/>
    </row>
    <row r="1186" spans="1:17" ht="14.25" customHeight="1" outlineLevel="1" x14ac:dyDescent="0.2">
      <c r="A1186" s="22" t="s">
        <v>488</v>
      </c>
      <c r="B1186" s="22">
        <v>3</v>
      </c>
      <c r="C1186" s="22">
        <v>2</v>
      </c>
      <c r="D1186" s="23">
        <v>3082</v>
      </c>
      <c r="E1186" s="23">
        <v>3082</v>
      </c>
      <c r="F1186" s="23">
        <v>8000000</v>
      </c>
      <c r="G1186" s="24">
        <v>36</v>
      </c>
      <c r="H1186" s="100"/>
      <c r="I1186" s="100"/>
      <c r="J1186" s="100"/>
      <c r="K1186" s="100"/>
      <c r="L1186" s="100"/>
      <c r="M1186" s="100"/>
      <c r="N1186" s="100"/>
      <c r="O1186" s="100"/>
      <c r="P1186" s="100"/>
      <c r="Q1186" s="100"/>
    </row>
    <row r="1187" spans="1:17" ht="14.25" customHeight="1" outlineLevel="1" x14ac:dyDescent="0.2">
      <c r="A1187" s="22" t="s">
        <v>488</v>
      </c>
      <c r="B1187" s="22">
        <v>4</v>
      </c>
      <c r="C1187" s="22">
        <v>2</v>
      </c>
      <c r="D1187" s="23">
        <v>3147</v>
      </c>
      <c r="E1187" s="23">
        <v>3147</v>
      </c>
      <c r="F1187" s="23">
        <v>19500000</v>
      </c>
      <c r="G1187" s="24">
        <v>36</v>
      </c>
      <c r="H1187" s="100"/>
      <c r="I1187" s="100"/>
      <c r="J1187" s="100"/>
      <c r="K1187" s="100"/>
      <c r="L1187" s="100"/>
      <c r="M1187" s="100"/>
      <c r="N1187" s="100"/>
      <c r="O1187" s="100"/>
      <c r="P1187" s="100"/>
      <c r="Q1187" s="100"/>
    </row>
    <row r="1188" spans="1:17" ht="14.25" customHeight="1" outlineLevel="1" x14ac:dyDescent="0.2">
      <c r="A1188" s="22" t="s">
        <v>488</v>
      </c>
      <c r="B1188" s="22">
        <v>5</v>
      </c>
      <c r="C1188" s="22">
        <v>2</v>
      </c>
      <c r="D1188" s="23">
        <v>3197</v>
      </c>
      <c r="E1188" s="23">
        <v>3197</v>
      </c>
      <c r="F1188" s="23">
        <v>19500000</v>
      </c>
      <c r="G1188" s="24">
        <v>36</v>
      </c>
      <c r="H1188" s="100"/>
      <c r="I1188" s="100"/>
      <c r="J1188" s="100"/>
      <c r="K1188" s="100"/>
      <c r="L1188" s="100"/>
      <c r="M1188" s="100"/>
      <c r="N1188" s="100"/>
      <c r="O1188" s="100"/>
      <c r="P1188" s="100"/>
      <c r="Q1188" s="100"/>
    </row>
    <row r="1189" spans="1:17" ht="14.25" customHeight="1" outlineLevel="1" x14ac:dyDescent="0.2">
      <c r="A1189" s="22" t="s">
        <v>488</v>
      </c>
      <c r="B1189" s="22">
        <v>6</v>
      </c>
      <c r="C1189" s="22">
        <v>2</v>
      </c>
      <c r="D1189" s="23">
        <v>3262</v>
      </c>
      <c r="E1189" s="23">
        <v>3262</v>
      </c>
      <c r="F1189" s="23">
        <v>19500000</v>
      </c>
      <c r="G1189" s="24">
        <v>36</v>
      </c>
      <c r="H1189" s="100"/>
      <c r="I1189" s="100"/>
      <c r="J1189" s="100"/>
      <c r="K1189" s="100"/>
      <c r="L1189" s="100"/>
      <c r="M1189" s="100"/>
      <c r="N1189" s="100"/>
      <c r="O1189" s="100"/>
      <c r="P1189" s="100"/>
      <c r="Q1189" s="100"/>
    </row>
    <row r="1190" spans="1:17" ht="14.25" customHeight="1" outlineLevel="1" x14ac:dyDescent="0.2">
      <c r="A1190" s="22" t="s">
        <v>488</v>
      </c>
      <c r="B1190" s="22">
        <v>7</v>
      </c>
      <c r="C1190" s="22">
        <v>2</v>
      </c>
      <c r="D1190" s="23">
        <v>3312</v>
      </c>
      <c r="E1190" s="23">
        <v>3312</v>
      </c>
      <c r="F1190" s="23">
        <v>19500000</v>
      </c>
      <c r="G1190" s="24">
        <v>36</v>
      </c>
      <c r="H1190" s="100"/>
      <c r="I1190" s="100"/>
      <c r="J1190" s="100"/>
      <c r="K1190" s="100"/>
      <c r="L1190" s="100"/>
      <c r="M1190" s="100"/>
      <c r="N1190" s="100"/>
      <c r="O1190" s="100"/>
      <c r="P1190" s="100"/>
      <c r="Q1190" s="100"/>
    </row>
    <row r="1191" spans="1:17" ht="14.25" customHeight="1" outlineLevel="1" x14ac:dyDescent="0.2">
      <c r="A1191" s="22" t="s">
        <v>488</v>
      </c>
      <c r="B1191" s="22">
        <v>8</v>
      </c>
      <c r="C1191" s="22">
        <v>2</v>
      </c>
      <c r="D1191" s="23">
        <v>3362</v>
      </c>
      <c r="E1191" s="23">
        <v>3362</v>
      </c>
      <c r="F1191" s="23">
        <v>19500000</v>
      </c>
      <c r="G1191" s="24">
        <v>36</v>
      </c>
      <c r="H1191" s="100"/>
      <c r="I1191" s="100"/>
      <c r="J1191" s="100"/>
      <c r="K1191" s="100"/>
      <c r="L1191" s="100"/>
      <c r="M1191" s="100"/>
      <c r="N1191" s="100"/>
      <c r="O1191" s="100"/>
      <c r="P1191" s="100"/>
      <c r="Q1191" s="100"/>
    </row>
    <row r="1192" spans="1:17" ht="14.25" customHeight="1" outlineLevel="1" x14ac:dyDescent="0.2">
      <c r="A1192" s="22" t="s">
        <v>488</v>
      </c>
      <c r="B1192" s="22">
        <v>9</v>
      </c>
      <c r="C1192" s="22">
        <v>2</v>
      </c>
      <c r="D1192" s="23">
        <v>3427</v>
      </c>
      <c r="E1192" s="23">
        <v>3427</v>
      </c>
      <c r="F1192" s="23">
        <v>19500000</v>
      </c>
      <c r="G1192" s="24">
        <v>36</v>
      </c>
      <c r="H1192" s="100"/>
      <c r="I1192" s="100"/>
      <c r="J1192" s="100"/>
      <c r="K1192" s="100"/>
      <c r="L1192" s="100"/>
      <c r="M1192" s="100"/>
      <c r="N1192" s="100"/>
      <c r="O1192" s="100"/>
      <c r="P1192" s="100"/>
      <c r="Q1192" s="100"/>
    </row>
    <row r="1193" spans="1:17" ht="14.25" customHeight="1" outlineLevel="1" x14ac:dyDescent="0.2">
      <c r="A1193" s="22" t="s">
        <v>488</v>
      </c>
      <c r="B1193" s="22">
        <v>10</v>
      </c>
      <c r="C1193" s="22">
        <v>2</v>
      </c>
      <c r="D1193" s="23">
        <v>3476</v>
      </c>
      <c r="E1193" s="23">
        <v>3476</v>
      </c>
      <c r="F1193" s="23">
        <v>19500000</v>
      </c>
      <c r="G1193" s="24">
        <v>36</v>
      </c>
      <c r="H1193" s="100"/>
      <c r="I1193" s="100"/>
      <c r="J1193" s="100"/>
      <c r="K1193" s="100"/>
      <c r="L1193" s="100"/>
      <c r="M1193" s="100"/>
      <c r="N1193" s="100"/>
      <c r="O1193" s="100"/>
      <c r="P1193" s="100"/>
      <c r="Q1193" s="100"/>
    </row>
    <row r="1194" spans="1:17" ht="14.25" customHeight="1" outlineLevel="1" x14ac:dyDescent="0.2">
      <c r="A1194" s="22" t="s">
        <v>488</v>
      </c>
      <c r="B1194" s="22">
        <v>11</v>
      </c>
      <c r="C1194" s="22">
        <v>2</v>
      </c>
      <c r="D1194" s="23">
        <v>3543</v>
      </c>
      <c r="E1194" s="23">
        <v>3543</v>
      </c>
      <c r="F1194" s="23">
        <v>19500000</v>
      </c>
      <c r="G1194" s="24">
        <v>36</v>
      </c>
      <c r="H1194" s="100"/>
      <c r="I1194" s="100"/>
      <c r="J1194" s="100"/>
      <c r="K1194" s="100"/>
      <c r="L1194" s="100"/>
      <c r="M1194" s="100"/>
      <c r="N1194" s="100"/>
      <c r="O1194" s="100"/>
      <c r="P1194" s="100"/>
      <c r="Q1194" s="100"/>
    </row>
    <row r="1195" spans="1:17" ht="14.25" customHeight="1" outlineLevel="1" x14ac:dyDescent="0.2">
      <c r="A1195" s="22" t="s">
        <v>488</v>
      </c>
      <c r="B1195" s="22">
        <v>12</v>
      </c>
      <c r="C1195" s="22">
        <v>2</v>
      </c>
      <c r="D1195" s="23">
        <v>3592</v>
      </c>
      <c r="E1195" s="23">
        <v>3592</v>
      </c>
      <c r="F1195" s="23">
        <v>0</v>
      </c>
      <c r="G1195" s="24">
        <v>0</v>
      </c>
      <c r="H1195" s="100"/>
      <c r="I1195" s="100"/>
      <c r="J1195" s="100"/>
      <c r="K1195" s="100"/>
      <c r="L1195" s="100"/>
      <c r="M1195" s="100"/>
      <c r="N1195" s="100"/>
      <c r="O1195" s="100"/>
      <c r="P1195" s="100"/>
      <c r="Q1195" s="100"/>
    </row>
    <row r="1196" spans="1:17" ht="14.25" customHeight="1" outlineLevel="1" x14ac:dyDescent="0.2">
      <c r="A1196" s="25" t="s">
        <v>488</v>
      </c>
      <c r="B1196" s="25">
        <v>1</v>
      </c>
      <c r="C1196" s="25">
        <v>3</v>
      </c>
      <c r="D1196" s="26">
        <v>3772</v>
      </c>
      <c r="E1196" s="26">
        <v>3772</v>
      </c>
      <c r="F1196" s="26">
        <v>0</v>
      </c>
      <c r="G1196" s="27">
        <v>0</v>
      </c>
      <c r="H1196" s="100"/>
      <c r="I1196" s="100"/>
      <c r="J1196" s="100"/>
      <c r="K1196" s="100"/>
      <c r="L1196" s="100"/>
      <c r="M1196" s="100"/>
      <c r="N1196" s="100"/>
      <c r="O1196" s="100"/>
      <c r="P1196" s="100"/>
      <c r="Q1196" s="100"/>
    </row>
    <row r="1197" spans="1:17" ht="14.25" customHeight="1" x14ac:dyDescent="0.2">
      <c r="A1197" s="19" t="s">
        <v>410</v>
      </c>
      <c r="B1197" s="19">
        <v>1</v>
      </c>
      <c r="C1197" s="19">
        <v>1</v>
      </c>
      <c r="D1197" s="20">
        <v>160</v>
      </c>
      <c r="E1197" s="20">
        <v>160</v>
      </c>
      <c r="F1197" s="20">
        <v>10000</v>
      </c>
      <c r="G1197" s="21">
        <v>8.3333333333333329E-2</v>
      </c>
      <c r="H1197" s="100"/>
      <c r="I1197" s="100"/>
      <c r="J1197" s="100"/>
      <c r="K1197" s="100"/>
      <c r="L1197" s="100"/>
      <c r="M1197" s="100"/>
      <c r="N1197" s="100"/>
      <c r="O1197" s="100"/>
      <c r="P1197" s="100"/>
      <c r="Q1197" s="100"/>
    </row>
    <row r="1198" spans="1:17" ht="14.25" customHeight="1" outlineLevel="1" x14ac:dyDescent="0.2">
      <c r="A1198" s="19" t="s">
        <v>410</v>
      </c>
      <c r="B1198" s="19">
        <v>2</v>
      </c>
      <c r="C1198" s="19">
        <v>1</v>
      </c>
      <c r="D1198" s="20">
        <v>180</v>
      </c>
      <c r="E1198" s="20">
        <v>180</v>
      </c>
      <c r="F1198" s="20">
        <v>20000</v>
      </c>
      <c r="G1198" s="21">
        <v>0.5</v>
      </c>
      <c r="H1198" s="100"/>
      <c r="I1198" s="100"/>
      <c r="J1198" s="100"/>
      <c r="K1198" s="100"/>
      <c r="L1198" s="100"/>
      <c r="M1198" s="100"/>
      <c r="N1198" s="100"/>
      <c r="O1198" s="100"/>
      <c r="P1198" s="100"/>
      <c r="Q1198" s="100"/>
    </row>
    <row r="1199" spans="1:17" ht="14.25" customHeight="1" outlineLevel="1" x14ac:dyDescent="0.2">
      <c r="A1199" s="19" t="s">
        <v>410</v>
      </c>
      <c r="B1199" s="19">
        <v>3</v>
      </c>
      <c r="C1199" s="19">
        <v>1</v>
      </c>
      <c r="D1199" s="20">
        <v>200</v>
      </c>
      <c r="E1199" s="20">
        <v>200</v>
      </c>
      <c r="F1199" s="20">
        <v>40000</v>
      </c>
      <c r="G1199" s="21">
        <v>1</v>
      </c>
      <c r="H1199" s="100"/>
      <c r="I1199" s="100"/>
      <c r="J1199" s="100"/>
      <c r="K1199" s="100"/>
      <c r="L1199" s="100"/>
      <c r="M1199" s="100"/>
      <c r="N1199" s="100"/>
      <c r="O1199" s="100"/>
      <c r="P1199" s="100"/>
      <c r="Q1199" s="100"/>
    </row>
    <row r="1200" spans="1:17" ht="14.25" customHeight="1" outlineLevel="1" x14ac:dyDescent="0.2">
      <c r="A1200" s="19" t="s">
        <v>410</v>
      </c>
      <c r="B1200" s="19">
        <v>4</v>
      </c>
      <c r="C1200" s="19">
        <v>1</v>
      </c>
      <c r="D1200" s="20">
        <v>220</v>
      </c>
      <c r="E1200" s="20">
        <v>220</v>
      </c>
      <c r="F1200" s="20">
        <v>200000</v>
      </c>
      <c r="G1200" s="21">
        <v>4</v>
      </c>
      <c r="H1200" s="100"/>
      <c r="I1200" s="100"/>
      <c r="J1200" s="100"/>
      <c r="K1200" s="100"/>
      <c r="L1200" s="100"/>
      <c r="M1200" s="100"/>
      <c r="N1200" s="100"/>
      <c r="O1200" s="100"/>
      <c r="P1200" s="100"/>
      <c r="Q1200" s="100"/>
    </row>
    <row r="1201" spans="1:17" ht="14.25" customHeight="1" outlineLevel="1" x14ac:dyDescent="0.2">
      <c r="A1201" s="19" t="s">
        <v>410</v>
      </c>
      <c r="B1201" s="19">
        <v>5</v>
      </c>
      <c r="C1201" s="19">
        <v>1</v>
      </c>
      <c r="D1201" s="20">
        <v>240</v>
      </c>
      <c r="E1201" s="20">
        <v>240</v>
      </c>
      <c r="F1201" s="20">
        <v>400000</v>
      </c>
      <c r="G1201" s="21">
        <v>8</v>
      </c>
      <c r="H1201" s="100"/>
      <c r="I1201" s="100"/>
      <c r="J1201" s="100"/>
      <c r="K1201" s="100"/>
      <c r="L1201" s="100"/>
      <c r="M1201" s="100"/>
      <c r="N1201" s="100"/>
      <c r="O1201" s="100"/>
      <c r="P1201" s="100"/>
      <c r="Q1201" s="100"/>
    </row>
    <row r="1202" spans="1:17" ht="14.25" customHeight="1" outlineLevel="1" x14ac:dyDescent="0.2">
      <c r="A1202" s="19" t="s">
        <v>410</v>
      </c>
      <c r="B1202" s="19">
        <v>6</v>
      </c>
      <c r="C1202" s="19">
        <v>1</v>
      </c>
      <c r="D1202" s="20">
        <v>260</v>
      </c>
      <c r="E1202" s="20">
        <v>260</v>
      </c>
      <c r="F1202" s="20">
        <v>800000</v>
      </c>
      <c r="G1202" s="21">
        <v>12</v>
      </c>
      <c r="H1202" s="100"/>
      <c r="I1202" s="100"/>
      <c r="J1202" s="100"/>
      <c r="K1202" s="100"/>
      <c r="L1202" s="100"/>
      <c r="M1202" s="100"/>
      <c r="N1202" s="100"/>
      <c r="O1202" s="100"/>
      <c r="P1202" s="100"/>
      <c r="Q1202" s="100"/>
    </row>
    <row r="1203" spans="1:17" ht="14.25" customHeight="1" outlineLevel="1" x14ac:dyDescent="0.2">
      <c r="A1203" s="19" t="s">
        <v>410</v>
      </c>
      <c r="B1203" s="19">
        <v>7</v>
      </c>
      <c r="C1203" s="19">
        <v>1</v>
      </c>
      <c r="D1203" s="20">
        <v>290</v>
      </c>
      <c r="E1203" s="20">
        <v>290</v>
      </c>
      <c r="F1203" s="20">
        <v>1500000</v>
      </c>
      <c r="G1203" s="21">
        <v>16</v>
      </c>
      <c r="H1203" s="100"/>
      <c r="I1203" s="100"/>
      <c r="J1203" s="100"/>
      <c r="K1203" s="100"/>
      <c r="L1203" s="100"/>
      <c r="M1203" s="100"/>
      <c r="N1203" s="100"/>
      <c r="O1203" s="100"/>
      <c r="P1203" s="100"/>
      <c r="Q1203" s="100"/>
    </row>
    <row r="1204" spans="1:17" ht="14.25" customHeight="1" outlineLevel="1" x14ac:dyDescent="0.2">
      <c r="A1204" s="19" t="s">
        <v>410</v>
      </c>
      <c r="B1204" s="19">
        <v>8</v>
      </c>
      <c r="C1204" s="19">
        <v>1</v>
      </c>
      <c r="D1204" s="20">
        <v>320</v>
      </c>
      <c r="E1204" s="20">
        <v>320</v>
      </c>
      <c r="F1204" s="20">
        <v>3000000</v>
      </c>
      <c r="G1204" s="21">
        <v>20</v>
      </c>
      <c r="H1204" s="100"/>
      <c r="I1204" s="100"/>
      <c r="J1204" s="100"/>
      <c r="K1204" s="100"/>
      <c r="L1204" s="100"/>
      <c r="M1204" s="100"/>
      <c r="N1204" s="100"/>
      <c r="O1204" s="100"/>
      <c r="P1204" s="100"/>
      <c r="Q1204" s="100"/>
    </row>
    <row r="1205" spans="1:17" ht="14.25" customHeight="1" outlineLevel="1" x14ac:dyDescent="0.2">
      <c r="A1205" s="19" t="s">
        <v>410</v>
      </c>
      <c r="B1205" s="19">
        <v>9</v>
      </c>
      <c r="C1205" s="19">
        <v>1</v>
      </c>
      <c r="D1205" s="20">
        <v>350</v>
      </c>
      <c r="E1205" s="20">
        <v>350</v>
      </c>
      <c r="F1205" s="20">
        <v>5000000</v>
      </c>
      <c r="G1205" s="21">
        <v>24</v>
      </c>
      <c r="H1205" s="100"/>
      <c r="I1205" s="100"/>
      <c r="J1205" s="100"/>
      <c r="K1205" s="100"/>
      <c r="L1205" s="100"/>
      <c r="M1205" s="100"/>
      <c r="N1205" s="100"/>
      <c r="O1205" s="100"/>
      <c r="P1205" s="100"/>
      <c r="Q1205" s="100"/>
    </row>
    <row r="1206" spans="1:17" ht="14.25" customHeight="1" outlineLevel="1" collapsed="1" x14ac:dyDescent="0.2">
      <c r="A1206" s="19" t="s">
        <v>410</v>
      </c>
      <c r="B1206" s="19">
        <v>10</v>
      </c>
      <c r="C1206" s="19">
        <v>1</v>
      </c>
      <c r="D1206" s="20">
        <v>390</v>
      </c>
      <c r="E1206" s="20">
        <v>390</v>
      </c>
      <c r="F1206" s="20">
        <v>8000000</v>
      </c>
      <c r="G1206" s="21">
        <v>26</v>
      </c>
      <c r="H1206" s="100"/>
      <c r="I1206" s="100"/>
      <c r="J1206" s="100"/>
      <c r="K1206" s="100"/>
      <c r="L1206" s="100"/>
      <c r="M1206" s="100"/>
      <c r="N1206" s="100"/>
      <c r="O1206" s="100"/>
      <c r="P1206" s="100"/>
      <c r="Q1206" s="100"/>
    </row>
    <row r="1207" spans="1:17" ht="14.25" customHeight="1" outlineLevel="1" x14ac:dyDescent="0.2">
      <c r="A1207" s="19" t="s">
        <v>410</v>
      </c>
      <c r="B1207" s="19">
        <v>11</v>
      </c>
      <c r="C1207" s="19">
        <v>1</v>
      </c>
      <c r="D1207" s="20">
        <v>430</v>
      </c>
      <c r="E1207" s="20">
        <v>430</v>
      </c>
      <c r="F1207" s="20">
        <v>13000000</v>
      </c>
      <c r="G1207" s="21">
        <v>28</v>
      </c>
      <c r="H1207" s="100"/>
      <c r="I1207" s="100"/>
      <c r="J1207" s="100"/>
      <c r="K1207" s="100"/>
      <c r="L1207" s="100"/>
      <c r="M1207" s="100"/>
      <c r="N1207" s="100"/>
      <c r="O1207" s="100"/>
      <c r="P1207" s="100"/>
      <c r="Q1207" s="100"/>
    </row>
    <row r="1208" spans="1:17" ht="14.25" customHeight="1" outlineLevel="1" x14ac:dyDescent="0.2">
      <c r="A1208" s="19" t="s">
        <v>410</v>
      </c>
      <c r="B1208" s="19">
        <v>12</v>
      </c>
      <c r="C1208" s="19">
        <v>1</v>
      </c>
      <c r="D1208" s="20">
        <v>470</v>
      </c>
      <c r="E1208" s="20">
        <v>470</v>
      </c>
      <c r="F1208" s="20">
        <v>0</v>
      </c>
      <c r="G1208" s="21">
        <v>0</v>
      </c>
      <c r="H1208" s="100"/>
      <c r="I1208" s="100"/>
      <c r="J1208" s="100"/>
      <c r="K1208" s="100"/>
      <c r="L1208" s="100"/>
      <c r="M1208" s="100"/>
      <c r="N1208" s="100"/>
      <c r="O1208" s="100"/>
      <c r="P1208" s="100"/>
      <c r="Q1208" s="100"/>
    </row>
    <row r="1209" spans="1:17" ht="14.25" customHeight="1" outlineLevel="1" x14ac:dyDescent="0.2">
      <c r="A1209" s="22" t="s">
        <v>410</v>
      </c>
      <c r="B1209" s="22">
        <v>1</v>
      </c>
      <c r="C1209" s="22">
        <v>2</v>
      </c>
      <c r="D1209" s="23">
        <v>470</v>
      </c>
      <c r="E1209" s="23">
        <v>470</v>
      </c>
      <c r="F1209" s="23">
        <v>250000</v>
      </c>
      <c r="G1209" s="24">
        <v>1.5</v>
      </c>
      <c r="H1209" s="100"/>
      <c r="I1209" s="100"/>
      <c r="J1209" s="100"/>
      <c r="K1209" s="100"/>
      <c r="L1209" s="100"/>
      <c r="M1209" s="100"/>
      <c r="N1209" s="100"/>
      <c r="O1209" s="100"/>
      <c r="P1209" s="100"/>
      <c r="Q1209" s="100"/>
    </row>
    <row r="1210" spans="1:17" ht="14.25" customHeight="1" outlineLevel="1" x14ac:dyDescent="0.2">
      <c r="A1210" s="22" t="s">
        <v>410</v>
      </c>
      <c r="B1210" s="22">
        <v>2</v>
      </c>
      <c r="C1210" s="22">
        <v>2</v>
      </c>
      <c r="D1210" s="23">
        <v>479</v>
      </c>
      <c r="E1210" s="23">
        <v>479</v>
      </c>
      <c r="F1210" s="23">
        <v>500000</v>
      </c>
      <c r="G1210" s="24">
        <v>2.5</v>
      </c>
      <c r="H1210" s="100"/>
      <c r="I1210" s="100"/>
      <c r="J1210" s="100"/>
      <c r="K1210" s="100"/>
      <c r="L1210" s="100"/>
      <c r="M1210" s="100"/>
      <c r="N1210" s="100"/>
      <c r="O1210" s="100"/>
      <c r="P1210" s="100"/>
      <c r="Q1210" s="100"/>
    </row>
    <row r="1211" spans="1:17" ht="14.25" customHeight="1" outlineLevel="1" x14ac:dyDescent="0.2">
      <c r="A1211" s="22" t="s">
        <v>410</v>
      </c>
      <c r="B1211" s="22">
        <v>3</v>
      </c>
      <c r="C1211" s="22">
        <v>2</v>
      </c>
      <c r="D1211" s="23">
        <v>488</v>
      </c>
      <c r="E1211" s="23">
        <v>488</v>
      </c>
      <c r="F1211" s="23">
        <v>1000000</v>
      </c>
      <c r="G1211" s="24">
        <v>4</v>
      </c>
      <c r="H1211" s="100"/>
      <c r="I1211" s="100"/>
      <c r="J1211" s="100"/>
      <c r="K1211" s="100"/>
      <c r="L1211" s="100"/>
      <c r="M1211" s="100"/>
      <c r="N1211" s="100"/>
      <c r="O1211" s="100"/>
      <c r="P1211" s="100"/>
      <c r="Q1211" s="100"/>
    </row>
    <row r="1212" spans="1:17" ht="14.25" customHeight="1" outlineLevel="1" x14ac:dyDescent="0.2">
      <c r="A1212" s="22" t="s">
        <v>410</v>
      </c>
      <c r="B1212" s="22">
        <v>4</v>
      </c>
      <c r="C1212" s="22">
        <v>2</v>
      </c>
      <c r="D1212" s="23">
        <v>497</v>
      </c>
      <c r="E1212" s="23">
        <v>497</v>
      </c>
      <c r="F1212" s="23">
        <v>3750000</v>
      </c>
      <c r="G1212" s="24">
        <v>7.5</v>
      </c>
      <c r="H1212" s="100"/>
      <c r="I1212" s="100"/>
      <c r="J1212" s="100"/>
      <c r="K1212" s="100"/>
      <c r="L1212" s="100"/>
      <c r="M1212" s="100"/>
      <c r="N1212" s="100"/>
      <c r="O1212" s="100"/>
      <c r="P1212" s="100"/>
      <c r="Q1212" s="100"/>
    </row>
    <row r="1213" spans="1:17" ht="14.25" customHeight="1" outlineLevel="1" x14ac:dyDescent="0.2">
      <c r="A1213" s="22" t="s">
        <v>410</v>
      </c>
      <c r="B1213" s="22">
        <v>5</v>
      </c>
      <c r="C1213" s="22">
        <v>2</v>
      </c>
      <c r="D1213" s="23">
        <v>506</v>
      </c>
      <c r="E1213" s="23">
        <v>506</v>
      </c>
      <c r="F1213" s="23">
        <v>3750000</v>
      </c>
      <c r="G1213" s="24">
        <v>7.5</v>
      </c>
      <c r="H1213" s="100"/>
      <c r="I1213" s="100"/>
      <c r="J1213" s="100"/>
      <c r="K1213" s="100"/>
      <c r="L1213" s="100"/>
      <c r="M1213" s="100"/>
      <c r="N1213" s="100"/>
      <c r="O1213" s="100"/>
      <c r="P1213" s="100"/>
      <c r="Q1213" s="100"/>
    </row>
    <row r="1214" spans="1:17" ht="14.25" customHeight="1" outlineLevel="1" x14ac:dyDescent="0.2">
      <c r="A1214" s="22" t="s">
        <v>410</v>
      </c>
      <c r="B1214" s="22">
        <v>6</v>
      </c>
      <c r="C1214" s="22">
        <v>2</v>
      </c>
      <c r="D1214" s="23">
        <v>515</v>
      </c>
      <c r="E1214" s="23">
        <v>515</v>
      </c>
      <c r="F1214" s="23">
        <v>3750000</v>
      </c>
      <c r="G1214" s="24">
        <v>7.5</v>
      </c>
      <c r="H1214" s="100"/>
      <c r="I1214" s="100"/>
      <c r="J1214" s="100"/>
      <c r="K1214" s="100"/>
      <c r="L1214" s="100"/>
      <c r="M1214" s="100"/>
      <c r="N1214" s="100"/>
      <c r="O1214" s="100"/>
      <c r="P1214" s="100"/>
      <c r="Q1214" s="100"/>
    </row>
    <row r="1215" spans="1:17" ht="14.25" customHeight="1" outlineLevel="1" x14ac:dyDescent="0.2">
      <c r="A1215" s="22" t="s">
        <v>410</v>
      </c>
      <c r="B1215" s="22">
        <v>7</v>
      </c>
      <c r="C1215" s="22">
        <v>2</v>
      </c>
      <c r="D1215" s="23">
        <v>524</v>
      </c>
      <c r="E1215" s="23">
        <v>524</v>
      </c>
      <c r="F1215" s="23">
        <v>3750000</v>
      </c>
      <c r="G1215" s="24">
        <v>7.5</v>
      </c>
      <c r="H1215" s="100"/>
      <c r="I1215" s="100"/>
      <c r="J1215" s="100"/>
      <c r="K1215" s="100"/>
      <c r="L1215" s="100"/>
      <c r="M1215" s="100"/>
      <c r="N1215" s="100"/>
      <c r="O1215" s="100"/>
      <c r="P1215" s="100"/>
      <c r="Q1215" s="100"/>
    </row>
    <row r="1216" spans="1:17" ht="14.25" customHeight="1" outlineLevel="1" x14ac:dyDescent="0.2">
      <c r="A1216" s="22" t="s">
        <v>410</v>
      </c>
      <c r="B1216" s="22">
        <v>8</v>
      </c>
      <c r="C1216" s="22">
        <v>2</v>
      </c>
      <c r="D1216" s="23">
        <v>533</v>
      </c>
      <c r="E1216" s="23">
        <v>533</v>
      </c>
      <c r="F1216" s="23">
        <v>3750000</v>
      </c>
      <c r="G1216" s="24">
        <v>7.5</v>
      </c>
      <c r="H1216" s="100"/>
      <c r="I1216" s="100"/>
      <c r="J1216" s="100"/>
      <c r="K1216" s="100"/>
      <c r="L1216" s="100"/>
      <c r="M1216" s="100"/>
      <c r="N1216" s="100"/>
      <c r="O1216" s="100"/>
      <c r="P1216" s="100"/>
      <c r="Q1216" s="100"/>
    </row>
    <row r="1217" spans="1:17" ht="14.25" customHeight="1" outlineLevel="1" x14ac:dyDescent="0.2">
      <c r="A1217" s="22" t="s">
        <v>410</v>
      </c>
      <c r="B1217" s="22">
        <v>9</v>
      </c>
      <c r="C1217" s="22">
        <v>2</v>
      </c>
      <c r="D1217" s="23">
        <v>542</v>
      </c>
      <c r="E1217" s="23">
        <v>542</v>
      </c>
      <c r="F1217" s="23">
        <v>3750000</v>
      </c>
      <c r="G1217" s="24">
        <v>7.5</v>
      </c>
      <c r="H1217" s="100"/>
      <c r="I1217" s="100"/>
      <c r="J1217" s="100"/>
      <c r="K1217" s="100"/>
      <c r="L1217" s="100"/>
      <c r="M1217" s="100"/>
      <c r="N1217" s="100"/>
      <c r="O1217" s="100"/>
      <c r="P1217" s="100"/>
      <c r="Q1217" s="100"/>
    </row>
    <row r="1218" spans="1:17" ht="14.25" customHeight="1" outlineLevel="1" x14ac:dyDescent="0.2">
      <c r="A1218" s="22" t="s">
        <v>410</v>
      </c>
      <c r="B1218" s="22">
        <v>10</v>
      </c>
      <c r="C1218" s="22">
        <v>2</v>
      </c>
      <c r="D1218" s="23">
        <v>551</v>
      </c>
      <c r="E1218" s="23">
        <v>551</v>
      </c>
      <c r="F1218" s="23">
        <v>3750000</v>
      </c>
      <c r="G1218" s="24">
        <v>7.5</v>
      </c>
      <c r="H1218" s="100"/>
      <c r="I1218" s="100"/>
      <c r="J1218" s="100"/>
      <c r="K1218" s="100"/>
      <c r="L1218" s="100"/>
      <c r="M1218" s="100"/>
      <c r="N1218" s="100"/>
      <c r="O1218" s="100"/>
      <c r="P1218" s="100"/>
      <c r="Q1218" s="100"/>
    </row>
    <row r="1219" spans="1:17" ht="14.25" customHeight="1" outlineLevel="1" x14ac:dyDescent="0.2">
      <c r="A1219" s="22" t="s">
        <v>410</v>
      </c>
      <c r="B1219" s="22">
        <v>11</v>
      </c>
      <c r="C1219" s="22">
        <v>2</v>
      </c>
      <c r="D1219" s="23">
        <v>560</v>
      </c>
      <c r="E1219" s="23">
        <v>560</v>
      </c>
      <c r="F1219" s="23">
        <v>3750000</v>
      </c>
      <c r="G1219" s="24">
        <v>7.5</v>
      </c>
      <c r="H1219" s="100"/>
      <c r="I1219" s="100"/>
      <c r="J1219" s="100"/>
      <c r="K1219" s="100"/>
      <c r="L1219" s="100"/>
      <c r="M1219" s="100"/>
      <c r="N1219" s="100"/>
      <c r="O1219" s="100"/>
      <c r="P1219" s="100"/>
      <c r="Q1219" s="100"/>
    </row>
    <row r="1220" spans="1:17" ht="14.25" customHeight="1" outlineLevel="1" x14ac:dyDescent="0.2">
      <c r="A1220" s="22" t="s">
        <v>410</v>
      </c>
      <c r="B1220" s="22">
        <v>12</v>
      </c>
      <c r="C1220" s="22">
        <v>2</v>
      </c>
      <c r="D1220" s="23">
        <v>569</v>
      </c>
      <c r="E1220" s="23">
        <v>569</v>
      </c>
      <c r="F1220" s="23">
        <v>0</v>
      </c>
      <c r="G1220" s="24">
        <v>0</v>
      </c>
      <c r="H1220" s="100"/>
      <c r="I1220" s="100"/>
      <c r="J1220" s="100"/>
      <c r="K1220" s="100"/>
      <c r="L1220" s="100"/>
      <c r="M1220" s="100"/>
      <c r="N1220" s="100"/>
      <c r="O1220" s="100"/>
      <c r="P1220" s="100"/>
      <c r="Q1220" s="100"/>
    </row>
    <row r="1221" spans="1:17" ht="14.25" customHeight="1" outlineLevel="1" x14ac:dyDescent="0.2">
      <c r="A1221" s="25" t="s">
        <v>410</v>
      </c>
      <c r="B1221" s="25">
        <v>1</v>
      </c>
      <c r="C1221" s="25">
        <v>3</v>
      </c>
      <c r="D1221" s="26">
        <v>597.45000000000005</v>
      </c>
      <c r="E1221" s="26">
        <v>597.45000000000005</v>
      </c>
      <c r="F1221" s="26">
        <v>0</v>
      </c>
      <c r="G1221" s="27">
        <v>0</v>
      </c>
      <c r="H1221" s="100"/>
      <c r="I1221" s="100"/>
      <c r="J1221" s="100"/>
      <c r="K1221" s="100"/>
      <c r="L1221" s="100"/>
      <c r="M1221" s="100"/>
      <c r="N1221" s="100"/>
      <c r="O1221" s="100"/>
      <c r="P1221" s="100"/>
      <c r="Q1221" s="100"/>
    </row>
    <row r="1222" spans="1:17" ht="14.25" customHeight="1" x14ac:dyDescent="0.2">
      <c r="A1222" s="19" t="s">
        <v>417</v>
      </c>
      <c r="B1222" s="19">
        <v>1</v>
      </c>
      <c r="C1222" s="19">
        <v>1</v>
      </c>
      <c r="D1222" s="20">
        <v>260</v>
      </c>
      <c r="E1222" s="20">
        <v>260</v>
      </c>
      <c r="F1222" s="20">
        <v>10000</v>
      </c>
      <c r="G1222" s="21">
        <v>8.3333333333333329E-2</v>
      </c>
      <c r="H1222" s="100"/>
      <c r="I1222" s="100"/>
      <c r="J1222" s="100"/>
      <c r="K1222" s="100"/>
      <c r="L1222" s="100"/>
      <c r="M1222" s="100"/>
      <c r="N1222" s="100"/>
      <c r="O1222" s="100"/>
      <c r="P1222" s="100"/>
      <c r="Q1222" s="100"/>
    </row>
    <row r="1223" spans="1:17" ht="14.25" customHeight="1" outlineLevel="1" x14ac:dyDescent="0.2">
      <c r="A1223" s="19" t="s">
        <v>417</v>
      </c>
      <c r="B1223" s="19">
        <v>2</v>
      </c>
      <c r="C1223" s="19">
        <v>1</v>
      </c>
      <c r="D1223" s="20">
        <v>290</v>
      </c>
      <c r="E1223" s="20">
        <v>290</v>
      </c>
      <c r="F1223" s="20">
        <v>20000</v>
      </c>
      <c r="G1223" s="21">
        <v>0.5</v>
      </c>
      <c r="H1223" s="100"/>
      <c r="I1223" s="100"/>
      <c r="J1223" s="100"/>
      <c r="K1223" s="100"/>
      <c r="L1223" s="100"/>
      <c r="M1223" s="100"/>
      <c r="N1223" s="100"/>
      <c r="O1223" s="100"/>
      <c r="P1223" s="100"/>
      <c r="Q1223" s="100"/>
    </row>
    <row r="1224" spans="1:17" ht="14.25" customHeight="1" outlineLevel="1" x14ac:dyDescent="0.2">
      <c r="A1224" s="19" t="s">
        <v>417</v>
      </c>
      <c r="B1224" s="19">
        <v>3</v>
      </c>
      <c r="C1224" s="19">
        <v>1</v>
      </c>
      <c r="D1224" s="20">
        <v>320</v>
      </c>
      <c r="E1224" s="20">
        <v>320</v>
      </c>
      <c r="F1224" s="20">
        <v>40000</v>
      </c>
      <c r="G1224" s="21">
        <v>1</v>
      </c>
      <c r="H1224" s="100"/>
      <c r="I1224" s="100"/>
      <c r="J1224" s="100"/>
      <c r="K1224" s="100"/>
      <c r="L1224" s="100"/>
      <c r="M1224" s="100"/>
      <c r="N1224" s="100"/>
      <c r="O1224" s="100"/>
      <c r="P1224" s="100"/>
      <c r="Q1224" s="100"/>
    </row>
    <row r="1225" spans="1:17" ht="14.25" customHeight="1" outlineLevel="1" x14ac:dyDescent="0.2">
      <c r="A1225" s="19" t="s">
        <v>417</v>
      </c>
      <c r="B1225" s="19">
        <v>4</v>
      </c>
      <c r="C1225" s="19">
        <v>1</v>
      </c>
      <c r="D1225" s="20">
        <v>350</v>
      </c>
      <c r="E1225" s="20">
        <v>350</v>
      </c>
      <c r="F1225" s="20">
        <v>200000</v>
      </c>
      <c r="G1225" s="21">
        <v>4</v>
      </c>
      <c r="H1225" s="100"/>
      <c r="I1225" s="100"/>
      <c r="J1225" s="100"/>
      <c r="K1225" s="100"/>
      <c r="L1225" s="100"/>
      <c r="M1225" s="100"/>
      <c r="N1225" s="100"/>
      <c r="O1225" s="100"/>
      <c r="P1225" s="100"/>
      <c r="Q1225" s="100"/>
    </row>
    <row r="1226" spans="1:17" ht="14.25" customHeight="1" outlineLevel="1" x14ac:dyDescent="0.2">
      <c r="A1226" s="19" t="s">
        <v>417</v>
      </c>
      <c r="B1226" s="19">
        <v>5</v>
      </c>
      <c r="C1226" s="19">
        <v>1</v>
      </c>
      <c r="D1226" s="20">
        <v>390</v>
      </c>
      <c r="E1226" s="20">
        <v>390</v>
      </c>
      <c r="F1226" s="20">
        <v>400000</v>
      </c>
      <c r="G1226" s="21">
        <v>8</v>
      </c>
      <c r="H1226" s="100"/>
      <c r="I1226" s="100"/>
      <c r="J1226" s="100"/>
      <c r="K1226" s="100"/>
      <c r="L1226" s="100"/>
      <c r="M1226" s="100"/>
      <c r="N1226" s="100"/>
      <c r="O1226" s="100"/>
      <c r="P1226" s="100"/>
      <c r="Q1226" s="100"/>
    </row>
    <row r="1227" spans="1:17" ht="14.25" customHeight="1" outlineLevel="1" x14ac:dyDescent="0.2">
      <c r="A1227" s="19" t="s">
        <v>417</v>
      </c>
      <c r="B1227" s="19">
        <v>6</v>
      </c>
      <c r="C1227" s="19">
        <v>1</v>
      </c>
      <c r="D1227" s="20">
        <v>430</v>
      </c>
      <c r="E1227" s="20">
        <v>430</v>
      </c>
      <c r="F1227" s="20">
        <v>800000</v>
      </c>
      <c r="G1227" s="21">
        <v>12</v>
      </c>
      <c r="H1227" s="100"/>
      <c r="I1227" s="100"/>
      <c r="J1227" s="100"/>
      <c r="K1227" s="100"/>
      <c r="L1227" s="100"/>
      <c r="M1227" s="100"/>
      <c r="N1227" s="100"/>
      <c r="O1227" s="100"/>
      <c r="P1227" s="100"/>
      <c r="Q1227" s="100"/>
    </row>
    <row r="1228" spans="1:17" ht="14.25" customHeight="1" outlineLevel="1" x14ac:dyDescent="0.2">
      <c r="A1228" s="19" t="s">
        <v>417</v>
      </c>
      <c r="B1228" s="19">
        <v>7</v>
      </c>
      <c r="C1228" s="19">
        <v>1</v>
      </c>
      <c r="D1228" s="20">
        <v>470</v>
      </c>
      <c r="E1228" s="20">
        <v>470</v>
      </c>
      <c r="F1228" s="20">
        <v>1500000</v>
      </c>
      <c r="G1228" s="21">
        <v>16</v>
      </c>
      <c r="H1228" s="100"/>
      <c r="I1228" s="100"/>
      <c r="J1228" s="100"/>
      <c r="K1228" s="100"/>
      <c r="L1228" s="100"/>
      <c r="M1228" s="100"/>
      <c r="N1228" s="100"/>
      <c r="O1228" s="100"/>
      <c r="P1228" s="100"/>
      <c r="Q1228" s="100"/>
    </row>
    <row r="1229" spans="1:17" ht="14.25" customHeight="1" outlineLevel="1" x14ac:dyDescent="0.2">
      <c r="A1229" s="19" t="s">
        <v>417</v>
      </c>
      <c r="B1229" s="19">
        <v>8</v>
      </c>
      <c r="C1229" s="19">
        <v>1</v>
      </c>
      <c r="D1229" s="20">
        <v>520</v>
      </c>
      <c r="E1229" s="20">
        <v>520</v>
      </c>
      <c r="F1229" s="20">
        <v>3000000</v>
      </c>
      <c r="G1229" s="21">
        <v>20</v>
      </c>
      <c r="H1229" s="100"/>
      <c r="I1229" s="100"/>
      <c r="J1229" s="100"/>
      <c r="K1229" s="100"/>
      <c r="L1229" s="100"/>
      <c r="M1229" s="100"/>
      <c r="N1229" s="100"/>
      <c r="O1229" s="100"/>
      <c r="P1229" s="100"/>
      <c r="Q1229" s="100"/>
    </row>
    <row r="1230" spans="1:17" ht="14.25" customHeight="1" outlineLevel="1" x14ac:dyDescent="0.2">
      <c r="A1230" s="19" t="s">
        <v>417</v>
      </c>
      <c r="B1230" s="19">
        <v>9</v>
      </c>
      <c r="C1230" s="19">
        <v>1</v>
      </c>
      <c r="D1230" s="20">
        <v>570</v>
      </c>
      <c r="E1230" s="20">
        <v>570</v>
      </c>
      <c r="F1230" s="20">
        <v>5000000</v>
      </c>
      <c r="G1230" s="21">
        <v>24</v>
      </c>
      <c r="H1230" s="100"/>
      <c r="I1230" s="100"/>
      <c r="J1230" s="100"/>
      <c r="K1230" s="100"/>
      <c r="L1230" s="100"/>
      <c r="M1230" s="100"/>
      <c r="N1230" s="100"/>
      <c r="O1230" s="100"/>
      <c r="P1230" s="100"/>
      <c r="Q1230" s="100"/>
    </row>
    <row r="1231" spans="1:17" ht="14.25" customHeight="1" outlineLevel="1" collapsed="1" x14ac:dyDescent="0.2">
      <c r="A1231" s="19" t="s">
        <v>417</v>
      </c>
      <c r="B1231" s="19">
        <v>10</v>
      </c>
      <c r="C1231" s="19">
        <v>1</v>
      </c>
      <c r="D1231" s="20">
        <v>630</v>
      </c>
      <c r="E1231" s="20">
        <v>630</v>
      </c>
      <c r="F1231" s="20">
        <v>8000000</v>
      </c>
      <c r="G1231" s="21">
        <v>26</v>
      </c>
      <c r="H1231" s="100"/>
      <c r="I1231" s="100"/>
      <c r="J1231" s="100"/>
      <c r="K1231" s="100"/>
      <c r="L1231" s="100"/>
      <c r="M1231" s="100"/>
      <c r="N1231" s="100"/>
      <c r="O1231" s="100"/>
      <c r="P1231" s="100"/>
      <c r="Q1231" s="100"/>
    </row>
    <row r="1232" spans="1:17" ht="14.25" customHeight="1" outlineLevel="1" x14ac:dyDescent="0.2">
      <c r="A1232" s="19" t="s">
        <v>417</v>
      </c>
      <c r="B1232" s="19">
        <v>11</v>
      </c>
      <c r="C1232" s="19">
        <v>1</v>
      </c>
      <c r="D1232" s="20">
        <v>690</v>
      </c>
      <c r="E1232" s="20">
        <v>690</v>
      </c>
      <c r="F1232" s="20">
        <v>13000000</v>
      </c>
      <c r="G1232" s="21">
        <v>28</v>
      </c>
      <c r="H1232" s="100"/>
      <c r="I1232" s="100"/>
      <c r="J1232" s="100"/>
      <c r="K1232" s="100"/>
      <c r="L1232" s="100"/>
      <c r="M1232" s="100"/>
      <c r="N1232" s="100"/>
      <c r="O1232" s="100"/>
      <c r="P1232" s="100"/>
      <c r="Q1232" s="100"/>
    </row>
    <row r="1233" spans="1:17" ht="14.25" customHeight="1" outlineLevel="1" x14ac:dyDescent="0.2">
      <c r="A1233" s="19" t="s">
        <v>417</v>
      </c>
      <c r="B1233" s="19">
        <v>12</v>
      </c>
      <c r="C1233" s="19">
        <v>1</v>
      </c>
      <c r="D1233" s="20">
        <v>760</v>
      </c>
      <c r="E1233" s="20">
        <v>760</v>
      </c>
      <c r="F1233" s="20">
        <v>0</v>
      </c>
      <c r="G1233" s="21">
        <v>0</v>
      </c>
      <c r="H1233" s="100"/>
      <c r="I1233" s="100"/>
      <c r="J1233" s="100"/>
      <c r="K1233" s="100"/>
      <c r="L1233" s="100"/>
      <c r="M1233" s="100"/>
      <c r="N1233" s="100"/>
      <c r="O1233" s="100"/>
      <c r="P1233" s="100"/>
      <c r="Q1233" s="100"/>
    </row>
    <row r="1234" spans="1:17" ht="14.25" customHeight="1" outlineLevel="1" x14ac:dyDescent="0.2">
      <c r="A1234" s="22" t="s">
        <v>417</v>
      </c>
      <c r="B1234" s="22">
        <v>1</v>
      </c>
      <c r="C1234" s="22">
        <v>2</v>
      </c>
      <c r="D1234" s="23">
        <v>760</v>
      </c>
      <c r="E1234" s="23">
        <v>760</v>
      </c>
      <c r="F1234" s="23">
        <v>250000</v>
      </c>
      <c r="G1234" s="24">
        <v>1.5</v>
      </c>
      <c r="H1234" s="100"/>
      <c r="I1234" s="100"/>
      <c r="J1234" s="100"/>
      <c r="K1234" s="100"/>
      <c r="L1234" s="100"/>
      <c r="M1234" s="100"/>
      <c r="N1234" s="100"/>
      <c r="O1234" s="100"/>
      <c r="P1234" s="100"/>
      <c r="Q1234" s="100"/>
    </row>
    <row r="1235" spans="1:17" ht="14.25" customHeight="1" outlineLevel="1" x14ac:dyDescent="0.2">
      <c r="A1235" s="22" t="s">
        <v>417</v>
      </c>
      <c r="B1235" s="22">
        <v>2</v>
      </c>
      <c r="C1235" s="22">
        <v>2</v>
      </c>
      <c r="D1235" s="23">
        <v>774</v>
      </c>
      <c r="E1235" s="23">
        <v>774</v>
      </c>
      <c r="F1235" s="23">
        <v>500000</v>
      </c>
      <c r="G1235" s="24">
        <v>2.5</v>
      </c>
      <c r="H1235" s="100"/>
      <c r="I1235" s="100"/>
      <c r="J1235" s="100"/>
      <c r="K1235" s="100"/>
      <c r="L1235" s="100"/>
      <c r="M1235" s="100"/>
      <c r="N1235" s="100"/>
      <c r="O1235" s="100"/>
      <c r="P1235" s="100"/>
      <c r="Q1235" s="100"/>
    </row>
    <row r="1236" spans="1:17" ht="14.25" customHeight="1" outlineLevel="1" x14ac:dyDescent="0.2">
      <c r="A1236" s="22" t="s">
        <v>417</v>
      </c>
      <c r="B1236" s="22">
        <v>3</v>
      </c>
      <c r="C1236" s="22">
        <v>2</v>
      </c>
      <c r="D1236" s="23">
        <v>788</v>
      </c>
      <c r="E1236" s="23">
        <v>788</v>
      </c>
      <c r="F1236" s="23">
        <v>1000000</v>
      </c>
      <c r="G1236" s="24">
        <v>4</v>
      </c>
      <c r="H1236" s="100"/>
      <c r="I1236" s="100"/>
      <c r="J1236" s="100"/>
      <c r="K1236" s="100"/>
      <c r="L1236" s="100"/>
      <c r="M1236" s="100"/>
      <c r="N1236" s="100"/>
      <c r="O1236" s="100"/>
      <c r="P1236" s="100"/>
      <c r="Q1236" s="100"/>
    </row>
    <row r="1237" spans="1:17" ht="14.25" customHeight="1" outlineLevel="1" x14ac:dyDescent="0.2">
      <c r="A1237" s="22" t="s">
        <v>417</v>
      </c>
      <c r="B1237" s="22">
        <v>4</v>
      </c>
      <c r="C1237" s="22">
        <v>2</v>
      </c>
      <c r="D1237" s="23">
        <v>802</v>
      </c>
      <c r="E1237" s="23">
        <v>802</v>
      </c>
      <c r="F1237" s="23">
        <v>3750000</v>
      </c>
      <c r="G1237" s="24">
        <v>7.5</v>
      </c>
      <c r="H1237" s="100"/>
      <c r="I1237" s="100"/>
      <c r="J1237" s="100"/>
      <c r="K1237" s="100"/>
      <c r="L1237" s="100"/>
      <c r="M1237" s="100"/>
      <c r="N1237" s="100"/>
      <c r="O1237" s="100"/>
      <c r="P1237" s="100"/>
      <c r="Q1237" s="100"/>
    </row>
    <row r="1238" spans="1:17" ht="14.25" customHeight="1" outlineLevel="1" x14ac:dyDescent="0.2">
      <c r="A1238" s="22" t="s">
        <v>417</v>
      </c>
      <c r="B1238" s="22">
        <v>5</v>
      </c>
      <c r="C1238" s="22">
        <v>2</v>
      </c>
      <c r="D1238" s="23">
        <v>816</v>
      </c>
      <c r="E1238" s="23">
        <v>816</v>
      </c>
      <c r="F1238" s="23">
        <v>3750000</v>
      </c>
      <c r="G1238" s="24">
        <v>7.5</v>
      </c>
      <c r="H1238" s="100"/>
      <c r="I1238" s="100"/>
      <c r="J1238" s="100"/>
      <c r="K1238" s="100"/>
      <c r="L1238" s="100"/>
      <c r="M1238" s="100"/>
      <c r="N1238" s="100"/>
      <c r="O1238" s="100"/>
      <c r="P1238" s="100"/>
      <c r="Q1238" s="100"/>
    </row>
    <row r="1239" spans="1:17" ht="14.25" customHeight="1" outlineLevel="1" x14ac:dyDescent="0.2">
      <c r="A1239" s="22" t="s">
        <v>417</v>
      </c>
      <c r="B1239" s="22">
        <v>6</v>
      </c>
      <c r="C1239" s="22">
        <v>2</v>
      </c>
      <c r="D1239" s="23">
        <v>830</v>
      </c>
      <c r="E1239" s="23">
        <v>830</v>
      </c>
      <c r="F1239" s="23">
        <v>3750000</v>
      </c>
      <c r="G1239" s="24">
        <v>7.5</v>
      </c>
      <c r="H1239" s="100"/>
      <c r="I1239" s="100"/>
      <c r="J1239" s="100"/>
      <c r="K1239" s="100"/>
      <c r="L1239" s="100"/>
      <c r="M1239" s="100"/>
      <c r="N1239" s="100"/>
      <c r="O1239" s="100"/>
      <c r="P1239" s="100"/>
      <c r="Q1239" s="100"/>
    </row>
    <row r="1240" spans="1:17" ht="14.25" customHeight="1" outlineLevel="1" x14ac:dyDescent="0.2">
      <c r="A1240" s="22" t="s">
        <v>417</v>
      </c>
      <c r="B1240" s="22">
        <v>7</v>
      </c>
      <c r="C1240" s="22">
        <v>2</v>
      </c>
      <c r="D1240" s="23">
        <v>844</v>
      </c>
      <c r="E1240" s="23">
        <v>844</v>
      </c>
      <c r="F1240" s="23">
        <v>3750000</v>
      </c>
      <c r="G1240" s="24">
        <v>7.5</v>
      </c>
      <c r="H1240" s="100"/>
      <c r="I1240" s="100"/>
      <c r="J1240" s="100"/>
      <c r="K1240" s="100"/>
      <c r="L1240" s="100"/>
      <c r="M1240" s="100"/>
      <c r="N1240" s="100"/>
      <c r="O1240" s="100"/>
      <c r="P1240" s="100"/>
      <c r="Q1240" s="100"/>
    </row>
    <row r="1241" spans="1:17" ht="14.25" customHeight="1" outlineLevel="1" x14ac:dyDescent="0.2">
      <c r="A1241" s="22" t="s">
        <v>417</v>
      </c>
      <c r="B1241" s="22">
        <v>8</v>
      </c>
      <c r="C1241" s="22">
        <v>2</v>
      </c>
      <c r="D1241" s="23">
        <v>858</v>
      </c>
      <c r="E1241" s="23">
        <v>858</v>
      </c>
      <c r="F1241" s="23">
        <v>3750000</v>
      </c>
      <c r="G1241" s="24">
        <v>7.5</v>
      </c>
      <c r="H1241" s="100"/>
      <c r="I1241" s="100"/>
      <c r="J1241" s="100"/>
      <c r="K1241" s="100"/>
      <c r="L1241" s="100"/>
      <c r="M1241" s="100"/>
      <c r="N1241" s="100"/>
      <c r="O1241" s="100"/>
      <c r="P1241" s="100"/>
      <c r="Q1241" s="100"/>
    </row>
    <row r="1242" spans="1:17" ht="14.25" customHeight="1" outlineLevel="1" x14ac:dyDescent="0.2">
      <c r="A1242" s="22" t="s">
        <v>417</v>
      </c>
      <c r="B1242" s="22">
        <v>9</v>
      </c>
      <c r="C1242" s="22">
        <v>2</v>
      </c>
      <c r="D1242" s="23">
        <v>872</v>
      </c>
      <c r="E1242" s="23">
        <v>872</v>
      </c>
      <c r="F1242" s="23">
        <v>3750000</v>
      </c>
      <c r="G1242" s="24">
        <v>7.5</v>
      </c>
      <c r="H1242" s="100"/>
      <c r="I1242" s="100"/>
      <c r="J1242" s="100"/>
      <c r="K1242" s="100"/>
      <c r="L1242" s="100"/>
      <c r="M1242" s="100"/>
      <c r="N1242" s="100"/>
      <c r="O1242" s="100"/>
      <c r="P1242" s="100"/>
      <c r="Q1242" s="100"/>
    </row>
    <row r="1243" spans="1:17" ht="14.25" customHeight="1" outlineLevel="1" x14ac:dyDescent="0.2">
      <c r="A1243" s="22" t="s">
        <v>417</v>
      </c>
      <c r="B1243" s="22">
        <v>10</v>
      </c>
      <c r="C1243" s="22">
        <v>2</v>
      </c>
      <c r="D1243" s="23">
        <v>886</v>
      </c>
      <c r="E1243" s="23">
        <v>886</v>
      </c>
      <c r="F1243" s="23">
        <v>3750000</v>
      </c>
      <c r="G1243" s="24">
        <v>7.5</v>
      </c>
      <c r="H1243" s="100"/>
      <c r="I1243" s="100"/>
      <c r="J1243" s="100"/>
      <c r="K1243" s="100"/>
      <c r="L1243" s="100"/>
      <c r="M1243" s="100"/>
      <c r="N1243" s="100"/>
      <c r="O1243" s="100"/>
      <c r="P1243" s="100"/>
      <c r="Q1243" s="100"/>
    </row>
    <row r="1244" spans="1:17" ht="14.25" customHeight="1" outlineLevel="1" x14ac:dyDescent="0.2">
      <c r="A1244" s="22" t="s">
        <v>417</v>
      </c>
      <c r="B1244" s="22">
        <v>11</v>
      </c>
      <c r="C1244" s="22">
        <v>2</v>
      </c>
      <c r="D1244" s="23">
        <v>900</v>
      </c>
      <c r="E1244" s="23">
        <v>900</v>
      </c>
      <c r="F1244" s="23">
        <v>3750000</v>
      </c>
      <c r="G1244" s="24">
        <v>7.5</v>
      </c>
      <c r="H1244" s="100"/>
      <c r="I1244" s="100"/>
      <c r="J1244" s="100"/>
      <c r="K1244" s="100"/>
      <c r="L1244" s="100"/>
      <c r="M1244" s="100"/>
      <c r="N1244" s="100"/>
      <c r="O1244" s="100"/>
      <c r="P1244" s="100"/>
      <c r="Q1244" s="100"/>
    </row>
    <row r="1245" spans="1:17" ht="14.25" customHeight="1" outlineLevel="1" x14ac:dyDescent="0.2">
      <c r="A1245" s="22" t="s">
        <v>417</v>
      </c>
      <c r="B1245" s="22">
        <v>12</v>
      </c>
      <c r="C1245" s="22">
        <v>2</v>
      </c>
      <c r="D1245" s="23">
        <v>914</v>
      </c>
      <c r="E1245" s="23">
        <v>914</v>
      </c>
      <c r="F1245" s="23">
        <v>0</v>
      </c>
      <c r="G1245" s="24">
        <v>0</v>
      </c>
      <c r="H1245" s="100"/>
      <c r="I1245" s="100"/>
      <c r="J1245" s="100"/>
      <c r="K1245" s="100"/>
      <c r="L1245" s="100"/>
      <c r="M1245" s="100"/>
      <c r="N1245" s="100"/>
      <c r="O1245" s="100"/>
      <c r="P1245" s="100"/>
      <c r="Q1245" s="100"/>
    </row>
    <row r="1246" spans="1:17" ht="14.25" customHeight="1" outlineLevel="1" x14ac:dyDescent="0.2">
      <c r="A1246" s="25" t="s">
        <v>417</v>
      </c>
      <c r="B1246" s="25">
        <v>1</v>
      </c>
      <c r="C1246" s="25">
        <v>3</v>
      </c>
      <c r="D1246" s="26">
        <v>959.7</v>
      </c>
      <c r="E1246" s="26">
        <v>959.7</v>
      </c>
      <c r="F1246" s="26">
        <v>0</v>
      </c>
      <c r="G1246" s="27">
        <v>0</v>
      </c>
      <c r="H1246" s="100"/>
      <c r="I1246" s="100"/>
      <c r="J1246" s="100"/>
      <c r="K1246" s="100"/>
      <c r="L1246" s="100"/>
      <c r="M1246" s="100"/>
      <c r="N1246" s="100"/>
      <c r="O1246" s="100"/>
      <c r="P1246" s="100"/>
      <c r="Q1246" s="100"/>
    </row>
    <row r="1247" spans="1:17" ht="14.25" customHeight="1" x14ac:dyDescent="0.2">
      <c r="A1247" s="19" t="s">
        <v>469</v>
      </c>
      <c r="B1247" s="19">
        <v>1</v>
      </c>
      <c r="C1247" s="19">
        <v>1</v>
      </c>
      <c r="D1247" s="20">
        <v>360</v>
      </c>
      <c r="E1247" s="20">
        <v>360</v>
      </c>
      <c r="F1247" s="20">
        <v>100000</v>
      </c>
      <c r="G1247" s="21">
        <v>2</v>
      </c>
      <c r="H1247" s="100"/>
      <c r="I1247" s="100"/>
      <c r="J1247" s="100"/>
      <c r="K1247" s="100"/>
      <c r="L1247" s="100"/>
      <c r="M1247" s="100"/>
      <c r="N1247" s="100"/>
      <c r="O1247" s="100"/>
      <c r="P1247" s="100"/>
      <c r="Q1247" s="100"/>
    </row>
    <row r="1248" spans="1:17" ht="14.25" customHeight="1" outlineLevel="1" x14ac:dyDescent="0.2">
      <c r="A1248" s="19" t="s">
        <v>469</v>
      </c>
      <c r="B1248" s="19">
        <v>2</v>
      </c>
      <c r="C1248" s="19">
        <v>1</v>
      </c>
      <c r="D1248" s="20">
        <v>400</v>
      </c>
      <c r="E1248" s="20">
        <v>400</v>
      </c>
      <c r="F1248" s="20">
        <v>200000</v>
      </c>
      <c r="G1248" s="21">
        <v>5</v>
      </c>
      <c r="H1248" s="100"/>
      <c r="I1248" s="100"/>
      <c r="J1248" s="100"/>
      <c r="K1248" s="100"/>
      <c r="L1248" s="100"/>
      <c r="M1248" s="100"/>
      <c r="N1248" s="100"/>
      <c r="O1248" s="100"/>
      <c r="P1248" s="100"/>
      <c r="Q1248" s="100"/>
    </row>
    <row r="1249" spans="1:17" ht="14.25" customHeight="1" outlineLevel="1" x14ac:dyDescent="0.2">
      <c r="A1249" s="19" t="s">
        <v>469</v>
      </c>
      <c r="B1249" s="19">
        <v>3</v>
      </c>
      <c r="C1249" s="19">
        <v>1</v>
      </c>
      <c r="D1249" s="20">
        <v>450</v>
      </c>
      <c r="E1249" s="20">
        <v>450</v>
      </c>
      <c r="F1249" s="20">
        <v>400000</v>
      </c>
      <c r="G1249" s="21">
        <v>14</v>
      </c>
      <c r="H1249" s="100"/>
      <c r="I1249" s="100"/>
      <c r="J1249" s="100"/>
      <c r="K1249" s="100"/>
      <c r="L1249" s="100"/>
      <c r="M1249" s="100"/>
      <c r="N1249" s="100"/>
      <c r="O1249" s="100"/>
      <c r="P1249" s="100"/>
      <c r="Q1249" s="100"/>
    </row>
    <row r="1250" spans="1:17" ht="14.25" customHeight="1" outlineLevel="1" x14ac:dyDescent="0.2">
      <c r="A1250" s="19" t="s">
        <v>469</v>
      </c>
      <c r="B1250" s="19">
        <v>4</v>
      </c>
      <c r="C1250" s="19">
        <v>1</v>
      </c>
      <c r="D1250" s="20">
        <v>490</v>
      </c>
      <c r="E1250" s="20">
        <v>490</v>
      </c>
      <c r="F1250" s="20">
        <v>2000000</v>
      </c>
      <c r="G1250" s="21">
        <v>24</v>
      </c>
      <c r="H1250" s="100"/>
      <c r="I1250" s="100"/>
      <c r="J1250" s="100"/>
      <c r="K1250" s="100"/>
      <c r="L1250" s="100"/>
      <c r="M1250" s="100"/>
      <c r="N1250" s="100"/>
      <c r="O1250" s="100"/>
      <c r="P1250" s="100"/>
      <c r="Q1250" s="100"/>
    </row>
    <row r="1251" spans="1:17" ht="14.25" customHeight="1" outlineLevel="1" x14ac:dyDescent="0.2">
      <c r="A1251" s="19" t="s">
        <v>469</v>
      </c>
      <c r="B1251" s="19">
        <v>5</v>
      </c>
      <c r="C1251" s="19">
        <v>1</v>
      </c>
      <c r="D1251" s="20">
        <v>540</v>
      </c>
      <c r="E1251" s="20">
        <v>540</v>
      </c>
      <c r="F1251" s="20">
        <v>4000000</v>
      </c>
      <c r="G1251" s="21">
        <v>40</v>
      </c>
      <c r="H1251" s="100"/>
      <c r="I1251" s="100"/>
      <c r="J1251" s="100"/>
      <c r="K1251" s="100"/>
      <c r="L1251" s="100"/>
      <c r="M1251" s="100"/>
      <c r="N1251" s="100"/>
      <c r="O1251" s="100"/>
      <c r="P1251" s="100"/>
      <c r="Q1251" s="100"/>
    </row>
    <row r="1252" spans="1:17" ht="14.25" customHeight="1" outlineLevel="1" x14ac:dyDescent="0.2">
      <c r="A1252" s="19" t="s">
        <v>469</v>
      </c>
      <c r="B1252" s="19">
        <v>6</v>
      </c>
      <c r="C1252" s="19">
        <v>1</v>
      </c>
      <c r="D1252" s="20">
        <v>590</v>
      </c>
      <c r="E1252" s="20">
        <v>590</v>
      </c>
      <c r="F1252" s="20">
        <v>6000000</v>
      </c>
      <c r="G1252" s="21">
        <v>68</v>
      </c>
      <c r="H1252" s="100"/>
      <c r="I1252" s="100"/>
      <c r="J1252" s="100"/>
      <c r="K1252" s="100"/>
      <c r="L1252" s="100"/>
      <c r="M1252" s="100"/>
      <c r="N1252" s="100"/>
      <c r="O1252" s="100"/>
      <c r="P1252" s="100"/>
      <c r="Q1252" s="100"/>
    </row>
    <row r="1253" spans="1:17" ht="14.25" customHeight="1" outlineLevel="1" x14ac:dyDescent="0.2">
      <c r="A1253" s="19" t="s">
        <v>469</v>
      </c>
      <c r="B1253" s="19">
        <v>7</v>
      </c>
      <c r="C1253" s="19">
        <v>1</v>
      </c>
      <c r="D1253" s="20">
        <v>640</v>
      </c>
      <c r="E1253" s="20">
        <v>640</v>
      </c>
      <c r="F1253" s="20">
        <v>11000000</v>
      </c>
      <c r="G1253" s="21">
        <v>86</v>
      </c>
      <c r="H1253" s="100"/>
      <c r="I1253" s="100"/>
      <c r="J1253" s="100"/>
      <c r="K1253" s="100"/>
      <c r="L1253" s="100"/>
      <c r="M1253" s="100"/>
      <c r="N1253" s="100"/>
      <c r="O1253" s="100"/>
      <c r="P1253" s="100"/>
      <c r="Q1253" s="100"/>
    </row>
    <row r="1254" spans="1:17" ht="14.25" customHeight="1" outlineLevel="1" x14ac:dyDescent="0.2">
      <c r="A1254" s="19" t="s">
        <v>469</v>
      </c>
      <c r="B1254" s="19">
        <v>8</v>
      </c>
      <c r="C1254" s="19">
        <v>1</v>
      </c>
      <c r="D1254" s="20">
        <v>700</v>
      </c>
      <c r="E1254" s="20">
        <v>700</v>
      </c>
      <c r="F1254" s="20">
        <v>17000000</v>
      </c>
      <c r="G1254" s="21">
        <v>108</v>
      </c>
      <c r="H1254" s="100"/>
      <c r="I1254" s="100"/>
      <c r="J1254" s="100"/>
      <c r="K1254" s="100"/>
      <c r="L1254" s="100"/>
      <c r="M1254" s="100"/>
      <c r="N1254" s="100"/>
      <c r="O1254" s="100"/>
      <c r="P1254" s="100"/>
      <c r="Q1254" s="100"/>
    </row>
    <row r="1255" spans="1:17" ht="14.25" customHeight="1" outlineLevel="1" x14ac:dyDescent="0.2">
      <c r="A1255" s="19" t="s">
        <v>469</v>
      </c>
      <c r="B1255" s="19">
        <v>9</v>
      </c>
      <c r="C1255" s="19">
        <v>1</v>
      </c>
      <c r="D1255" s="20">
        <v>790</v>
      </c>
      <c r="E1255" s="20">
        <v>790</v>
      </c>
      <c r="F1255" s="20">
        <v>32000000</v>
      </c>
      <c r="G1255" s="21">
        <v>120</v>
      </c>
      <c r="H1255" s="100"/>
      <c r="I1255" s="100"/>
      <c r="J1255" s="100"/>
      <c r="K1255" s="100"/>
      <c r="L1255" s="100"/>
      <c r="M1255" s="100"/>
      <c r="N1255" s="100"/>
      <c r="O1255" s="100"/>
      <c r="P1255" s="100"/>
      <c r="Q1255" s="100"/>
    </row>
    <row r="1256" spans="1:17" ht="14.25" customHeight="1" outlineLevel="1" collapsed="1" x14ac:dyDescent="0.2">
      <c r="A1256" s="19" t="s">
        <v>469</v>
      </c>
      <c r="B1256" s="19">
        <v>10</v>
      </c>
      <c r="C1256" s="19">
        <v>1</v>
      </c>
      <c r="D1256" s="20">
        <v>860</v>
      </c>
      <c r="E1256" s="20">
        <v>860</v>
      </c>
      <c r="F1256" s="20">
        <v>43000000</v>
      </c>
      <c r="G1256" s="21">
        <v>128</v>
      </c>
      <c r="H1256" s="100"/>
      <c r="I1256" s="100"/>
      <c r="J1256" s="100"/>
      <c r="K1256" s="100"/>
      <c r="L1256" s="100"/>
      <c r="M1256" s="100"/>
      <c r="N1256" s="100"/>
      <c r="O1256" s="100"/>
      <c r="P1256" s="100"/>
      <c r="Q1256" s="100"/>
    </row>
    <row r="1257" spans="1:17" ht="14.25" customHeight="1" outlineLevel="1" x14ac:dyDescent="0.2">
      <c r="A1257" s="19" t="s">
        <v>469</v>
      </c>
      <c r="B1257" s="19">
        <v>11</v>
      </c>
      <c r="C1257" s="19">
        <v>1</v>
      </c>
      <c r="D1257" s="20">
        <v>950</v>
      </c>
      <c r="E1257" s="20">
        <v>950</v>
      </c>
      <c r="F1257" s="20">
        <v>55000000</v>
      </c>
      <c r="G1257" s="21">
        <v>136</v>
      </c>
      <c r="H1257" s="100"/>
      <c r="I1257" s="100"/>
      <c r="J1257" s="100"/>
      <c r="K1257" s="100"/>
      <c r="L1257" s="100"/>
      <c r="M1257" s="100"/>
      <c r="N1257" s="100"/>
      <c r="O1257" s="100"/>
      <c r="P1257" s="100"/>
      <c r="Q1257" s="100"/>
    </row>
    <row r="1258" spans="1:17" ht="14.25" customHeight="1" outlineLevel="1" x14ac:dyDescent="0.2">
      <c r="A1258" s="19" t="s">
        <v>469</v>
      </c>
      <c r="B1258" s="19">
        <v>12</v>
      </c>
      <c r="C1258" s="19">
        <v>1</v>
      </c>
      <c r="D1258" s="20">
        <v>1050</v>
      </c>
      <c r="E1258" s="20">
        <v>1050</v>
      </c>
      <c r="F1258" s="20">
        <v>0</v>
      </c>
      <c r="G1258" s="21">
        <v>0</v>
      </c>
      <c r="H1258" s="100"/>
      <c r="I1258" s="100"/>
      <c r="J1258" s="100"/>
      <c r="K1258" s="100"/>
      <c r="L1258" s="100"/>
      <c r="M1258" s="100"/>
      <c r="N1258" s="100"/>
      <c r="O1258" s="100"/>
      <c r="P1258" s="100"/>
      <c r="Q1258" s="100"/>
    </row>
    <row r="1259" spans="1:17" ht="14.25" customHeight="1" outlineLevel="1" x14ac:dyDescent="0.2">
      <c r="A1259" s="22" t="s">
        <v>469</v>
      </c>
      <c r="B1259" s="22">
        <v>1</v>
      </c>
      <c r="C1259" s="22">
        <v>2</v>
      </c>
      <c r="D1259" s="23">
        <v>1050</v>
      </c>
      <c r="E1259" s="23">
        <v>1050</v>
      </c>
      <c r="F1259" s="23">
        <v>2000000</v>
      </c>
      <c r="G1259" s="24">
        <v>12</v>
      </c>
      <c r="H1259" s="100"/>
      <c r="I1259" s="100"/>
      <c r="J1259" s="100"/>
      <c r="K1259" s="100"/>
      <c r="L1259" s="100"/>
      <c r="M1259" s="100"/>
      <c r="N1259" s="100"/>
      <c r="O1259" s="100"/>
      <c r="P1259" s="100"/>
      <c r="Q1259" s="100"/>
    </row>
    <row r="1260" spans="1:17" ht="14.25" customHeight="1" outlineLevel="1" x14ac:dyDescent="0.2">
      <c r="A1260" s="22" t="s">
        <v>469</v>
      </c>
      <c r="B1260" s="22">
        <v>2</v>
      </c>
      <c r="C1260" s="22">
        <v>2</v>
      </c>
      <c r="D1260" s="23">
        <v>1060</v>
      </c>
      <c r="E1260" s="23">
        <v>1060</v>
      </c>
      <c r="F1260" s="23">
        <v>4000000</v>
      </c>
      <c r="G1260" s="24">
        <v>24</v>
      </c>
      <c r="H1260" s="100"/>
      <c r="I1260" s="100"/>
      <c r="J1260" s="100"/>
      <c r="K1260" s="100"/>
      <c r="L1260" s="100"/>
      <c r="M1260" s="100"/>
      <c r="N1260" s="100"/>
      <c r="O1260" s="100"/>
      <c r="P1260" s="100"/>
      <c r="Q1260" s="100"/>
    </row>
    <row r="1261" spans="1:17" ht="14.25" customHeight="1" outlineLevel="1" x14ac:dyDescent="0.2">
      <c r="A1261" s="22" t="s">
        <v>469</v>
      </c>
      <c r="B1261" s="22">
        <v>3</v>
      </c>
      <c r="C1261" s="22">
        <v>2</v>
      </c>
      <c r="D1261" s="23">
        <v>1080</v>
      </c>
      <c r="E1261" s="23">
        <v>1080</v>
      </c>
      <c r="F1261" s="23">
        <v>8000000</v>
      </c>
      <c r="G1261" s="24">
        <v>36</v>
      </c>
      <c r="H1261" s="100"/>
      <c r="I1261" s="100"/>
      <c r="J1261" s="100"/>
      <c r="K1261" s="100"/>
      <c r="L1261" s="100"/>
      <c r="M1261" s="100"/>
      <c r="N1261" s="100"/>
      <c r="O1261" s="100"/>
      <c r="P1261" s="100"/>
      <c r="Q1261" s="100"/>
    </row>
    <row r="1262" spans="1:17" ht="14.25" customHeight="1" outlineLevel="1" x14ac:dyDescent="0.2">
      <c r="A1262" s="22" t="s">
        <v>469</v>
      </c>
      <c r="B1262" s="22">
        <v>4</v>
      </c>
      <c r="C1262" s="22">
        <v>2</v>
      </c>
      <c r="D1262" s="23">
        <v>1090</v>
      </c>
      <c r="E1262" s="23">
        <v>1090</v>
      </c>
      <c r="F1262" s="23">
        <v>19500000</v>
      </c>
      <c r="G1262" s="24">
        <v>36</v>
      </c>
      <c r="H1262" s="100"/>
      <c r="I1262" s="100"/>
      <c r="J1262" s="100"/>
      <c r="K1262" s="100"/>
      <c r="L1262" s="100"/>
      <c r="M1262" s="100"/>
      <c r="N1262" s="100"/>
      <c r="O1262" s="100"/>
      <c r="P1262" s="100"/>
      <c r="Q1262" s="100"/>
    </row>
    <row r="1263" spans="1:17" ht="14.25" customHeight="1" outlineLevel="1" x14ac:dyDescent="0.2">
      <c r="A1263" s="22" t="s">
        <v>469</v>
      </c>
      <c r="B1263" s="22">
        <v>5</v>
      </c>
      <c r="C1263" s="22">
        <v>2</v>
      </c>
      <c r="D1263" s="23">
        <v>1120</v>
      </c>
      <c r="E1263" s="23">
        <v>1120</v>
      </c>
      <c r="F1263" s="23">
        <v>19500000</v>
      </c>
      <c r="G1263" s="24">
        <v>36</v>
      </c>
      <c r="H1263" s="100"/>
      <c r="I1263" s="100"/>
      <c r="J1263" s="100"/>
      <c r="K1263" s="100"/>
      <c r="L1263" s="100"/>
      <c r="M1263" s="100"/>
      <c r="N1263" s="100"/>
      <c r="O1263" s="100"/>
      <c r="P1263" s="100"/>
      <c r="Q1263" s="100"/>
    </row>
    <row r="1264" spans="1:17" ht="14.25" customHeight="1" outlineLevel="1" x14ac:dyDescent="0.2">
      <c r="A1264" s="22" t="s">
        <v>469</v>
      </c>
      <c r="B1264" s="22">
        <v>6</v>
      </c>
      <c r="C1264" s="22">
        <v>2</v>
      </c>
      <c r="D1264" s="23">
        <v>1140</v>
      </c>
      <c r="E1264" s="23">
        <v>1140</v>
      </c>
      <c r="F1264" s="23">
        <v>19500000</v>
      </c>
      <c r="G1264" s="24">
        <v>36</v>
      </c>
      <c r="H1264" s="100"/>
      <c r="I1264" s="100"/>
      <c r="J1264" s="100"/>
      <c r="K1264" s="100"/>
      <c r="L1264" s="100"/>
      <c r="M1264" s="100"/>
      <c r="N1264" s="100"/>
      <c r="O1264" s="100"/>
      <c r="P1264" s="100"/>
      <c r="Q1264" s="100"/>
    </row>
    <row r="1265" spans="1:17" ht="14.25" customHeight="1" outlineLevel="1" x14ac:dyDescent="0.2">
      <c r="A1265" s="22" t="s">
        <v>469</v>
      </c>
      <c r="B1265" s="22">
        <v>7</v>
      </c>
      <c r="C1265" s="22">
        <v>2</v>
      </c>
      <c r="D1265" s="23">
        <v>1150</v>
      </c>
      <c r="E1265" s="23">
        <v>1150</v>
      </c>
      <c r="F1265" s="23">
        <v>19500000</v>
      </c>
      <c r="G1265" s="24">
        <v>36</v>
      </c>
      <c r="H1265" s="100"/>
      <c r="I1265" s="100"/>
      <c r="J1265" s="100"/>
      <c r="K1265" s="100"/>
      <c r="L1265" s="100"/>
      <c r="M1265" s="100"/>
      <c r="N1265" s="100"/>
      <c r="O1265" s="100"/>
      <c r="P1265" s="100"/>
      <c r="Q1265" s="100"/>
    </row>
    <row r="1266" spans="1:17" ht="14.25" customHeight="1" outlineLevel="1" x14ac:dyDescent="0.2">
      <c r="A1266" s="22" t="s">
        <v>469</v>
      </c>
      <c r="B1266" s="22">
        <v>8</v>
      </c>
      <c r="C1266" s="22">
        <v>2</v>
      </c>
      <c r="D1266" s="23">
        <v>1170</v>
      </c>
      <c r="E1266" s="23">
        <v>1170</v>
      </c>
      <c r="F1266" s="23">
        <v>19500000</v>
      </c>
      <c r="G1266" s="24">
        <v>36</v>
      </c>
      <c r="H1266" s="100"/>
      <c r="I1266" s="100"/>
      <c r="J1266" s="100"/>
      <c r="K1266" s="100"/>
      <c r="L1266" s="100"/>
      <c r="M1266" s="100"/>
      <c r="N1266" s="100"/>
      <c r="O1266" s="100"/>
      <c r="P1266" s="100"/>
      <c r="Q1266" s="100"/>
    </row>
    <row r="1267" spans="1:17" ht="14.25" customHeight="1" outlineLevel="1" x14ac:dyDescent="0.2">
      <c r="A1267" s="22" t="s">
        <v>469</v>
      </c>
      <c r="B1267" s="22">
        <v>9</v>
      </c>
      <c r="C1267" s="22">
        <v>2</v>
      </c>
      <c r="D1267" s="23">
        <v>1190</v>
      </c>
      <c r="E1267" s="23">
        <v>1190</v>
      </c>
      <c r="F1267" s="23">
        <v>19500000</v>
      </c>
      <c r="G1267" s="24">
        <v>36</v>
      </c>
      <c r="H1267" s="100"/>
      <c r="I1267" s="100"/>
      <c r="J1267" s="100"/>
      <c r="K1267" s="100"/>
      <c r="L1267" s="100"/>
      <c r="M1267" s="100"/>
      <c r="N1267" s="100"/>
      <c r="O1267" s="100"/>
      <c r="P1267" s="100"/>
      <c r="Q1267" s="100"/>
    </row>
    <row r="1268" spans="1:17" ht="14.25" customHeight="1" outlineLevel="1" x14ac:dyDescent="0.2">
      <c r="A1268" s="22" t="s">
        <v>469</v>
      </c>
      <c r="B1268" s="22">
        <v>10</v>
      </c>
      <c r="C1268" s="22">
        <v>2</v>
      </c>
      <c r="D1268" s="23">
        <v>1210</v>
      </c>
      <c r="E1268" s="23">
        <v>1210</v>
      </c>
      <c r="F1268" s="23">
        <v>19500000</v>
      </c>
      <c r="G1268" s="24">
        <v>36</v>
      </c>
      <c r="H1268" s="100"/>
      <c r="I1268" s="100"/>
      <c r="J1268" s="100"/>
      <c r="K1268" s="100"/>
      <c r="L1268" s="100"/>
      <c r="M1268" s="100"/>
      <c r="N1268" s="100"/>
      <c r="O1268" s="100"/>
      <c r="P1268" s="100"/>
      <c r="Q1268" s="100"/>
    </row>
    <row r="1269" spans="1:17" ht="14.25" customHeight="1" outlineLevel="1" x14ac:dyDescent="0.2">
      <c r="A1269" s="22" t="s">
        <v>469</v>
      </c>
      <c r="B1269" s="22">
        <v>11</v>
      </c>
      <c r="C1269" s="22">
        <v>2</v>
      </c>
      <c r="D1269" s="23">
        <v>1230</v>
      </c>
      <c r="E1269" s="23">
        <v>1230</v>
      </c>
      <c r="F1269" s="23">
        <v>19500000</v>
      </c>
      <c r="G1269" s="24">
        <v>36</v>
      </c>
      <c r="H1269" s="100"/>
      <c r="I1269" s="100"/>
      <c r="J1269" s="100"/>
      <c r="K1269" s="100"/>
      <c r="L1269" s="100"/>
      <c r="M1269" s="100"/>
      <c r="N1269" s="100"/>
      <c r="O1269" s="100"/>
      <c r="P1269" s="100"/>
      <c r="Q1269" s="100"/>
    </row>
    <row r="1270" spans="1:17" ht="14.25" customHeight="1" outlineLevel="1" x14ac:dyDescent="0.2">
      <c r="A1270" s="22" t="s">
        <v>469</v>
      </c>
      <c r="B1270" s="22">
        <v>12</v>
      </c>
      <c r="C1270" s="22">
        <v>2</v>
      </c>
      <c r="D1270" s="23">
        <v>1260</v>
      </c>
      <c r="E1270" s="23">
        <v>1260</v>
      </c>
      <c r="F1270" s="23">
        <v>0</v>
      </c>
      <c r="G1270" s="24">
        <v>0</v>
      </c>
      <c r="H1270" s="100"/>
      <c r="I1270" s="100"/>
      <c r="J1270" s="100"/>
      <c r="K1270" s="100"/>
      <c r="L1270" s="100"/>
      <c r="M1270" s="100"/>
      <c r="N1270" s="100"/>
      <c r="O1270" s="100"/>
      <c r="P1270" s="100"/>
      <c r="Q1270" s="100"/>
    </row>
    <row r="1271" spans="1:17" ht="14.25" customHeight="1" outlineLevel="1" x14ac:dyDescent="0.2">
      <c r="A1271" s="25" t="s">
        <v>469</v>
      </c>
      <c r="B1271" s="25">
        <v>1</v>
      </c>
      <c r="C1271" s="25">
        <v>3</v>
      </c>
      <c r="D1271" s="26">
        <v>1323</v>
      </c>
      <c r="E1271" s="26">
        <v>1323</v>
      </c>
      <c r="F1271" s="26">
        <v>0</v>
      </c>
      <c r="G1271" s="27">
        <v>0</v>
      </c>
      <c r="H1271" s="100"/>
      <c r="I1271" s="100"/>
      <c r="J1271" s="100"/>
      <c r="K1271" s="100"/>
      <c r="L1271" s="100"/>
      <c r="M1271" s="100"/>
      <c r="N1271" s="100"/>
      <c r="O1271" s="100"/>
      <c r="P1271" s="100"/>
      <c r="Q1271" s="100"/>
    </row>
    <row r="1272" spans="1:17" ht="14.25" customHeight="1" x14ac:dyDescent="0.2">
      <c r="A1272" s="19" t="s">
        <v>438</v>
      </c>
      <c r="B1272" s="19">
        <v>1</v>
      </c>
      <c r="C1272" s="19">
        <v>1</v>
      </c>
      <c r="D1272" s="20">
        <v>1420</v>
      </c>
      <c r="E1272" s="20">
        <v>1420</v>
      </c>
      <c r="F1272" s="20">
        <v>100000</v>
      </c>
      <c r="G1272" s="21">
        <v>2</v>
      </c>
      <c r="H1272" s="100"/>
      <c r="I1272" s="100"/>
      <c r="J1272" s="100"/>
      <c r="K1272" s="100"/>
      <c r="L1272" s="100"/>
      <c r="M1272" s="100"/>
      <c r="N1272" s="100"/>
      <c r="O1272" s="100"/>
      <c r="P1272" s="100"/>
      <c r="Q1272" s="100"/>
    </row>
    <row r="1273" spans="1:17" ht="14.25" customHeight="1" outlineLevel="1" x14ac:dyDescent="0.2">
      <c r="A1273" s="19" t="s">
        <v>438</v>
      </c>
      <c r="B1273" s="19">
        <v>2</v>
      </c>
      <c r="C1273" s="19">
        <v>1</v>
      </c>
      <c r="D1273" s="20">
        <v>1560</v>
      </c>
      <c r="E1273" s="20">
        <v>1560</v>
      </c>
      <c r="F1273" s="20">
        <v>200000</v>
      </c>
      <c r="G1273" s="21">
        <v>5</v>
      </c>
      <c r="H1273" s="100"/>
      <c r="I1273" s="100"/>
      <c r="J1273" s="100"/>
      <c r="K1273" s="100"/>
      <c r="L1273" s="100"/>
      <c r="M1273" s="100"/>
      <c r="N1273" s="100"/>
      <c r="O1273" s="100"/>
      <c r="P1273" s="100"/>
      <c r="Q1273" s="100"/>
    </row>
    <row r="1274" spans="1:17" ht="14.25" customHeight="1" outlineLevel="1" x14ac:dyDescent="0.2">
      <c r="A1274" s="19" t="s">
        <v>438</v>
      </c>
      <c r="B1274" s="19">
        <v>3</v>
      </c>
      <c r="C1274" s="19">
        <v>1</v>
      </c>
      <c r="D1274" s="20">
        <v>1720</v>
      </c>
      <c r="E1274" s="20">
        <v>1720</v>
      </c>
      <c r="F1274" s="20">
        <v>400000</v>
      </c>
      <c r="G1274" s="21">
        <v>14</v>
      </c>
      <c r="H1274" s="100"/>
      <c r="I1274" s="100"/>
      <c r="J1274" s="100"/>
      <c r="K1274" s="100"/>
      <c r="L1274" s="100"/>
      <c r="M1274" s="100"/>
      <c r="N1274" s="100"/>
      <c r="O1274" s="100"/>
      <c r="P1274" s="100"/>
      <c r="Q1274" s="100"/>
    </row>
    <row r="1275" spans="1:17" ht="14.25" customHeight="1" outlineLevel="1" x14ac:dyDescent="0.2">
      <c r="A1275" s="19" t="s">
        <v>438</v>
      </c>
      <c r="B1275" s="19">
        <v>4</v>
      </c>
      <c r="C1275" s="19">
        <v>1</v>
      </c>
      <c r="D1275" s="20">
        <v>1890</v>
      </c>
      <c r="E1275" s="20">
        <v>1890</v>
      </c>
      <c r="F1275" s="20">
        <v>2000000</v>
      </c>
      <c r="G1275" s="21">
        <v>24</v>
      </c>
      <c r="H1275" s="100"/>
      <c r="I1275" s="100"/>
      <c r="J1275" s="100"/>
      <c r="K1275" s="100"/>
      <c r="L1275" s="100"/>
      <c r="M1275" s="100"/>
      <c r="N1275" s="100"/>
      <c r="O1275" s="100"/>
      <c r="P1275" s="100"/>
      <c r="Q1275" s="100"/>
    </row>
    <row r="1276" spans="1:17" ht="14.25" customHeight="1" outlineLevel="1" x14ac:dyDescent="0.2">
      <c r="A1276" s="19" t="s">
        <v>438</v>
      </c>
      <c r="B1276" s="19">
        <v>5</v>
      </c>
      <c r="C1276" s="19">
        <v>1</v>
      </c>
      <c r="D1276" s="20">
        <v>2085</v>
      </c>
      <c r="E1276" s="20">
        <v>2085</v>
      </c>
      <c r="F1276" s="20">
        <v>4000000</v>
      </c>
      <c r="G1276" s="21">
        <v>40</v>
      </c>
      <c r="H1276" s="100"/>
      <c r="I1276" s="100"/>
      <c r="J1276" s="100"/>
      <c r="K1276" s="100"/>
      <c r="L1276" s="100"/>
      <c r="M1276" s="100"/>
      <c r="N1276" s="100"/>
      <c r="O1276" s="100"/>
      <c r="P1276" s="100"/>
      <c r="Q1276" s="100"/>
    </row>
    <row r="1277" spans="1:17" ht="14.25" customHeight="1" outlineLevel="1" x14ac:dyDescent="0.2">
      <c r="A1277" s="19" t="s">
        <v>438</v>
      </c>
      <c r="B1277" s="19">
        <v>6</v>
      </c>
      <c r="C1277" s="19">
        <v>1</v>
      </c>
      <c r="D1277" s="20">
        <v>2285</v>
      </c>
      <c r="E1277" s="20">
        <v>2285</v>
      </c>
      <c r="F1277" s="20">
        <v>6000000</v>
      </c>
      <c r="G1277" s="21">
        <v>68</v>
      </c>
      <c r="H1277" s="100"/>
      <c r="I1277" s="100"/>
      <c r="J1277" s="100"/>
      <c r="K1277" s="100"/>
      <c r="L1277" s="100"/>
      <c r="M1277" s="100"/>
      <c r="N1277" s="100"/>
      <c r="O1277" s="100"/>
      <c r="P1277" s="100"/>
      <c r="Q1277" s="100"/>
    </row>
    <row r="1278" spans="1:17" ht="14.25" customHeight="1" outlineLevel="1" x14ac:dyDescent="0.2">
      <c r="A1278" s="19" t="s">
        <v>438</v>
      </c>
      <c r="B1278" s="19">
        <v>7</v>
      </c>
      <c r="C1278" s="19">
        <v>1</v>
      </c>
      <c r="D1278" s="20">
        <v>2510</v>
      </c>
      <c r="E1278" s="20">
        <v>2510</v>
      </c>
      <c r="F1278" s="20">
        <v>11000000</v>
      </c>
      <c r="G1278" s="21">
        <v>86</v>
      </c>
      <c r="H1278" s="100"/>
      <c r="I1278" s="100"/>
      <c r="J1278" s="100"/>
      <c r="K1278" s="100"/>
      <c r="L1278" s="100"/>
      <c r="M1278" s="100"/>
      <c r="N1278" s="100"/>
      <c r="O1278" s="100"/>
      <c r="P1278" s="100"/>
      <c r="Q1278" s="100"/>
    </row>
    <row r="1279" spans="1:17" ht="14.25" customHeight="1" outlineLevel="1" x14ac:dyDescent="0.2">
      <c r="A1279" s="19" t="s">
        <v>438</v>
      </c>
      <c r="B1279" s="19">
        <v>8</v>
      </c>
      <c r="C1279" s="19">
        <v>1</v>
      </c>
      <c r="D1279" s="20">
        <v>2760</v>
      </c>
      <c r="E1279" s="20">
        <v>2760</v>
      </c>
      <c r="F1279" s="20">
        <v>17000000</v>
      </c>
      <c r="G1279" s="21">
        <v>108</v>
      </c>
      <c r="H1279" s="100"/>
      <c r="I1279" s="100"/>
      <c r="J1279" s="100"/>
      <c r="K1279" s="100"/>
      <c r="L1279" s="100"/>
      <c r="M1279" s="100"/>
      <c r="N1279" s="100"/>
      <c r="O1279" s="100"/>
      <c r="P1279" s="100"/>
      <c r="Q1279" s="100"/>
    </row>
    <row r="1280" spans="1:17" ht="14.25" customHeight="1" outlineLevel="1" x14ac:dyDescent="0.2">
      <c r="A1280" s="19" t="s">
        <v>438</v>
      </c>
      <c r="B1280" s="19">
        <v>9</v>
      </c>
      <c r="C1280" s="19">
        <v>1</v>
      </c>
      <c r="D1280" s="20">
        <v>3035</v>
      </c>
      <c r="E1280" s="20">
        <v>3035</v>
      </c>
      <c r="F1280" s="20">
        <v>32000000</v>
      </c>
      <c r="G1280" s="21">
        <v>120</v>
      </c>
      <c r="H1280" s="100"/>
      <c r="I1280" s="100"/>
      <c r="J1280" s="100"/>
      <c r="K1280" s="100"/>
      <c r="L1280" s="100"/>
      <c r="M1280" s="100"/>
      <c r="N1280" s="100"/>
      <c r="O1280" s="100"/>
      <c r="P1280" s="100"/>
      <c r="Q1280" s="100"/>
    </row>
    <row r="1281" spans="1:17" ht="14.25" customHeight="1" outlineLevel="1" collapsed="1" x14ac:dyDescent="0.2">
      <c r="A1281" s="19" t="s">
        <v>438</v>
      </c>
      <c r="B1281" s="19">
        <v>10</v>
      </c>
      <c r="C1281" s="19">
        <v>1</v>
      </c>
      <c r="D1281" s="20">
        <v>3335</v>
      </c>
      <c r="E1281" s="20">
        <v>3335</v>
      </c>
      <c r="F1281" s="20">
        <v>43000000</v>
      </c>
      <c r="G1281" s="21">
        <v>128</v>
      </c>
      <c r="H1281" s="100"/>
      <c r="I1281" s="100"/>
      <c r="J1281" s="100"/>
      <c r="K1281" s="100"/>
      <c r="L1281" s="100"/>
      <c r="M1281" s="100"/>
      <c r="N1281" s="100"/>
      <c r="O1281" s="100"/>
      <c r="P1281" s="100"/>
      <c r="Q1281" s="100"/>
    </row>
    <row r="1282" spans="1:17" ht="14.25" customHeight="1" outlineLevel="1" x14ac:dyDescent="0.2">
      <c r="A1282" s="19" t="s">
        <v>438</v>
      </c>
      <c r="B1282" s="19">
        <v>11</v>
      </c>
      <c r="C1282" s="19">
        <v>1</v>
      </c>
      <c r="D1282" s="20">
        <v>3670</v>
      </c>
      <c r="E1282" s="20">
        <v>3670</v>
      </c>
      <c r="F1282" s="20">
        <v>55000000</v>
      </c>
      <c r="G1282" s="21">
        <v>136</v>
      </c>
      <c r="H1282" s="100"/>
      <c r="I1282" s="100"/>
      <c r="J1282" s="100"/>
      <c r="K1282" s="100"/>
      <c r="L1282" s="100"/>
      <c r="M1282" s="100"/>
      <c r="N1282" s="100"/>
      <c r="O1282" s="100"/>
      <c r="P1282" s="100"/>
      <c r="Q1282" s="100"/>
    </row>
    <row r="1283" spans="1:17" ht="14.25" customHeight="1" outlineLevel="1" x14ac:dyDescent="0.2">
      <c r="A1283" s="19" t="s">
        <v>438</v>
      </c>
      <c r="B1283" s="19">
        <v>12</v>
      </c>
      <c r="C1283" s="19">
        <v>1</v>
      </c>
      <c r="D1283" s="20">
        <v>4035</v>
      </c>
      <c r="E1283" s="20">
        <v>4035</v>
      </c>
      <c r="F1283" s="20">
        <v>0</v>
      </c>
      <c r="G1283" s="21">
        <v>0</v>
      </c>
      <c r="H1283" s="100"/>
      <c r="I1283" s="100"/>
      <c r="J1283" s="100"/>
      <c r="K1283" s="100"/>
      <c r="L1283" s="100"/>
      <c r="M1283" s="100"/>
      <c r="N1283" s="100"/>
      <c r="O1283" s="100"/>
      <c r="P1283" s="100"/>
      <c r="Q1283" s="100"/>
    </row>
    <row r="1284" spans="1:17" ht="14.25" customHeight="1" outlineLevel="1" x14ac:dyDescent="0.2">
      <c r="A1284" s="22" t="s">
        <v>438</v>
      </c>
      <c r="B1284" s="22">
        <v>1</v>
      </c>
      <c r="C1284" s="22">
        <v>2</v>
      </c>
      <c r="D1284" s="23">
        <v>4035</v>
      </c>
      <c r="E1284" s="23">
        <v>4035</v>
      </c>
      <c r="F1284" s="23">
        <v>2000000</v>
      </c>
      <c r="G1284" s="24">
        <v>12</v>
      </c>
      <c r="H1284" s="100"/>
      <c r="I1284" s="100"/>
      <c r="J1284" s="100"/>
      <c r="K1284" s="100"/>
      <c r="L1284" s="100"/>
      <c r="M1284" s="100"/>
      <c r="N1284" s="100"/>
      <c r="O1284" s="100"/>
      <c r="P1284" s="100"/>
      <c r="Q1284" s="100"/>
    </row>
    <row r="1285" spans="1:17" ht="14.25" customHeight="1" outlineLevel="1" x14ac:dyDescent="0.2">
      <c r="A1285" s="22" t="s">
        <v>438</v>
      </c>
      <c r="B1285" s="22">
        <v>2</v>
      </c>
      <c r="C1285" s="22">
        <v>2</v>
      </c>
      <c r="D1285" s="23">
        <v>4100</v>
      </c>
      <c r="E1285" s="23">
        <v>4100</v>
      </c>
      <c r="F1285" s="23">
        <v>4000000</v>
      </c>
      <c r="G1285" s="24">
        <v>24</v>
      </c>
      <c r="H1285" s="100"/>
      <c r="I1285" s="100"/>
      <c r="J1285" s="100"/>
      <c r="K1285" s="100"/>
      <c r="L1285" s="100"/>
      <c r="M1285" s="100"/>
      <c r="N1285" s="100"/>
      <c r="O1285" s="100"/>
      <c r="P1285" s="100"/>
      <c r="Q1285" s="100"/>
    </row>
    <row r="1286" spans="1:17" ht="14.25" customHeight="1" outlineLevel="1" x14ac:dyDescent="0.2">
      <c r="A1286" s="22" t="s">
        <v>438</v>
      </c>
      <c r="B1286" s="22">
        <v>3</v>
      </c>
      <c r="C1286" s="22">
        <v>2</v>
      </c>
      <c r="D1286" s="23">
        <v>4165</v>
      </c>
      <c r="E1286" s="23">
        <v>4165</v>
      </c>
      <c r="F1286" s="23">
        <v>8000000</v>
      </c>
      <c r="G1286" s="24">
        <v>36</v>
      </c>
      <c r="H1286" s="100"/>
      <c r="I1286" s="100"/>
      <c r="J1286" s="100"/>
      <c r="K1286" s="100"/>
      <c r="L1286" s="100"/>
      <c r="M1286" s="100"/>
      <c r="N1286" s="100"/>
      <c r="O1286" s="100"/>
      <c r="P1286" s="100"/>
      <c r="Q1286" s="100"/>
    </row>
    <row r="1287" spans="1:17" ht="14.25" customHeight="1" outlineLevel="1" x14ac:dyDescent="0.2">
      <c r="A1287" s="22" t="s">
        <v>438</v>
      </c>
      <c r="B1287" s="22">
        <v>4</v>
      </c>
      <c r="C1287" s="22">
        <v>2</v>
      </c>
      <c r="D1287" s="23">
        <v>4230</v>
      </c>
      <c r="E1287" s="23">
        <v>4230</v>
      </c>
      <c r="F1287" s="23">
        <v>19500000</v>
      </c>
      <c r="G1287" s="24">
        <v>36</v>
      </c>
      <c r="H1287" s="100"/>
      <c r="I1287" s="100"/>
      <c r="J1287" s="100"/>
      <c r="K1287" s="100"/>
      <c r="L1287" s="100"/>
      <c r="M1287" s="100"/>
      <c r="N1287" s="100"/>
      <c r="O1287" s="100"/>
      <c r="P1287" s="100"/>
      <c r="Q1287" s="100"/>
    </row>
    <row r="1288" spans="1:17" ht="14.25" customHeight="1" outlineLevel="1" x14ac:dyDescent="0.2">
      <c r="A1288" s="22" t="s">
        <v>438</v>
      </c>
      <c r="B1288" s="22">
        <v>5</v>
      </c>
      <c r="C1288" s="22">
        <v>2</v>
      </c>
      <c r="D1288" s="23">
        <v>4300</v>
      </c>
      <c r="E1288" s="23">
        <v>4300</v>
      </c>
      <c r="F1288" s="23">
        <v>19500000</v>
      </c>
      <c r="G1288" s="24">
        <v>36</v>
      </c>
      <c r="H1288" s="100"/>
      <c r="I1288" s="100"/>
      <c r="J1288" s="100"/>
      <c r="K1288" s="100"/>
      <c r="L1288" s="100"/>
      <c r="M1288" s="100"/>
      <c r="N1288" s="100"/>
      <c r="O1288" s="100"/>
      <c r="P1288" s="100"/>
      <c r="Q1288" s="100"/>
    </row>
    <row r="1289" spans="1:17" ht="14.25" customHeight="1" outlineLevel="1" x14ac:dyDescent="0.2">
      <c r="A1289" s="22" t="s">
        <v>438</v>
      </c>
      <c r="B1289" s="22">
        <v>6</v>
      </c>
      <c r="C1289" s="22">
        <v>2</v>
      </c>
      <c r="D1289" s="23">
        <v>4370</v>
      </c>
      <c r="E1289" s="23">
        <v>4370</v>
      </c>
      <c r="F1289" s="23">
        <v>19500000</v>
      </c>
      <c r="G1289" s="24">
        <v>36</v>
      </c>
      <c r="H1289" s="100"/>
      <c r="I1289" s="100"/>
      <c r="J1289" s="100"/>
      <c r="K1289" s="100"/>
      <c r="L1289" s="100"/>
      <c r="M1289" s="100"/>
      <c r="N1289" s="100"/>
      <c r="O1289" s="100"/>
      <c r="P1289" s="100"/>
      <c r="Q1289" s="100"/>
    </row>
    <row r="1290" spans="1:17" ht="14.25" customHeight="1" outlineLevel="1" x14ac:dyDescent="0.2">
      <c r="A1290" s="22" t="s">
        <v>438</v>
      </c>
      <c r="B1290" s="22">
        <v>7</v>
      </c>
      <c r="C1290" s="22">
        <v>2</v>
      </c>
      <c r="D1290" s="23">
        <v>4445</v>
      </c>
      <c r="E1290" s="23">
        <v>4445</v>
      </c>
      <c r="F1290" s="23">
        <v>19500000</v>
      </c>
      <c r="G1290" s="24">
        <v>36</v>
      </c>
      <c r="H1290" s="100"/>
      <c r="I1290" s="100"/>
      <c r="J1290" s="100"/>
      <c r="K1290" s="100"/>
      <c r="L1290" s="100"/>
      <c r="M1290" s="100"/>
      <c r="N1290" s="100"/>
      <c r="O1290" s="100"/>
      <c r="P1290" s="100"/>
      <c r="Q1290" s="100"/>
    </row>
    <row r="1291" spans="1:17" ht="14.25" customHeight="1" outlineLevel="1" x14ac:dyDescent="0.2">
      <c r="A1291" s="22" t="s">
        <v>438</v>
      </c>
      <c r="B1291" s="22">
        <v>8</v>
      </c>
      <c r="C1291" s="22">
        <v>2</v>
      </c>
      <c r="D1291" s="23">
        <v>4525</v>
      </c>
      <c r="E1291" s="23">
        <v>4525</v>
      </c>
      <c r="F1291" s="23">
        <v>19500000</v>
      </c>
      <c r="G1291" s="24">
        <v>36</v>
      </c>
      <c r="H1291" s="100"/>
      <c r="I1291" s="100"/>
      <c r="J1291" s="100"/>
      <c r="K1291" s="100"/>
      <c r="L1291" s="100"/>
      <c r="M1291" s="100"/>
      <c r="N1291" s="100"/>
      <c r="O1291" s="100"/>
      <c r="P1291" s="100"/>
      <c r="Q1291" s="100"/>
    </row>
    <row r="1292" spans="1:17" ht="14.25" customHeight="1" outlineLevel="1" x14ac:dyDescent="0.2">
      <c r="A1292" s="22" t="s">
        <v>438</v>
      </c>
      <c r="B1292" s="22">
        <v>9</v>
      </c>
      <c r="C1292" s="22">
        <v>2</v>
      </c>
      <c r="D1292" s="23">
        <v>4605</v>
      </c>
      <c r="E1292" s="23">
        <v>4605</v>
      </c>
      <c r="F1292" s="23">
        <v>19500000</v>
      </c>
      <c r="G1292" s="24">
        <v>36</v>
      </c>
      <c r="H1292" s="100"/>
      <c r="I1292" s="100"/>
      <c r="J1292" s="100"/>
      <c r="K1292" s="100"/>
      <c r="L1292" s="100"/>
      <c r="M1292" s="100"/>
      <c r="N1292" s="100"/>
      <c r="O1292" s="100"/>
      <c r="P1292" s="100"/>
      <c r="Q1292" s="100"/>
    </row>
    <row r="1293" spans="1:17" ht="14.25" customHeight="1" outlineLevel="1" x14ac:dyDescent="0.2">
      <c r="A1293" s="22" t="s">
        <v>438</v>
      </c>
      <c r="B1293" s="22">
        <v>10</v>
      </c>
      <c r="C1293" s="22">
        <v>2</v>
      </c>
      <c r="D1293" s="23">
        <v>4685</v>
      </c>
      <c r="E1293" s="23">
        <v>4685</v>
      </c>
      <c r="F1293" s="23">
        <v>19500000</v>
      </c>
      <c r="G1293" s="24">
        <v>36</v>
      </c>
      <c r="H1293" s="100"/>
      <c r="I1293" s="100"/>
      <c r="J1293" s="100"/>
      <c r="K1293" s="100"/>
      <c r="L1293" s="100"/>
      <c r="M1293" s="100"/>
      <c r="N1293" s="100"/>
      <c r="O1293" s="100"/>
      <c r="P1293" s="100"/>
      <c r="Q1293" s="100"/>
    </row>
    <row r="1294" spans="1:17" ht="14.25" customHeight="1" outlineLevel="1" x14ac:dyDescent="0.2">
      <c r="A1294" s="22" t="s">
        <v>438</v>
      </c>
      <c r="B1294" s="22">
        <v>11</v>
      </c>
      <c r="C1294" s="22">
        <v>2</v>
      </c>
      <c r="D1294" s="23">
        <v>4765</v>
      </c>
      <c r="E1294" s="23">
        <v>4765</v>
      </c>
      <c r="F1294" s="23">
        <v>19500000</v>
      </c>
      <c r="G1294" s="24">
        <v>36</v>
      </c>
      <c r="H1294" s="100"/>
      <c r="I1294" s="100"/>
      <c r="J1294" s="100"/>
      <c r="K1294" s="100"/>
      <c r="L1294" s="100"/>
      <c r="M1294" s="100"/>
      <c r="N1294" s="100"/>
      <c r="O1294" s="100"/>
      <c r="P1294" s="100"/>
      <c r="Q1294" s="100"/>
    </row>
    <row r="1295" spans="1:17" ht="14.25" customHeight="1" outlineLevel="1" x14ac:dyDescent="0.2">
      <c r="A1295" s="22" t="s">
        <v>438</v>
      </c>
      <c r="B1295" s="22">
        <v>12</v>
      </c>
      <c r="C1295" s="22">
        <v>2</v>
      </c>
      <c r="D1295" s="23">
        <v>4845</v>
      </c>
      <c r="E1295" s="23">
        <v>4845</v>
      </c>
      <c r="F1295" s="23">
        <v>0</v>
      </c>
      <c r="G1295" s="24">
        <v>0</v>
      </c>
      <c r="H1295" s="100"/>
      <c r="I1295" s="100"/>
      <c r="J1295" s="100"/>
      <c r="K1295" s="100"/>
      <c r="L1295" s="100"/>
      <c r="M1295" s="100"/>
      <c r="N1295" s="100"/>
      <c r="O1295" s="100"/>
      <c r="P1295" s="100"/>
      <c r="Q1295" s="100"/>
    </row>
    <row r="1296" spans="1:17" ht="14.25" customHeight="1" outlineLevel="1" x14ac:dyDescent="0.2">
      <c r="A1296" s="25" t="s">
        <v>438</v>
      </c>
      <c r="B1296" s="25">
        <v>1</v>
      </c>
      <c r="C1296" s="25">
        <v>3</v>
      </c>
      <c r="D1296" s="26">
        <v>5087.25</v>
      </c>
      <c r="E1296" s="26">
        <v>5087.25</v>
      </c>
      <c r="F1296" s="26">
        <v>0</v>
      </c>
      <c r="G1296" s="27">
        <v>0</v>
      </c>
      <c r="H1296" s="100"/>
      <c r="I1296" s="100"/>
      <c r="J1296" s="100"/>
      <c r="K1296" s="100"/>
      <c r="L1296" s="100"/>
      <c r="M1296" s="100"/>
      <c r="N1296" s="100"/>
      <c r="O1296" s="100"/>
      <c r="P1296" s="100"/>
      <c r="Q1296" s="100"/>
    </row>
    <row r="1297" spans="1:17" ht="14.25" customHeight="1" x14ac:dyDescent="0.2">
      <c r="A1297" s="19" t="s">
        <v>466</v>
      </c>
      <c r="B1297" s="19">
        <v>1</v>
      </c>
      <c r="C1297" s="19">
        <v>1</v>
      </c>
      <c r="D1297" s="20">
        <v>336</v>
      </c>
      <c r="E1297" s="20">
        <v>336</v>
      </c>
      <c r="F1297" s="20">
        <v>100000</v>
      </c>
      <c r="G1297" s="21">
        <v>2</v>
      </c>
      <c r="H1297" s="100"/>
      <c r="I1297" s="100"/>
      <c r="J1297" s="100"/>
      <c r="K1297" s="100"/>
      <c r="L1297" s="100"/>
      <c r="M1297" s="100"/>
      <c r="N1297" s="100"/>
      <c r="O1297" s="100"/>
      <c r="P1297" s="100"/>
      <c r="Q1297" s="100"/>
    </row>
    <row r="1298" spans="1:17" ht="14.25" customHeight="1" outlineLevel="1" x14ac:dyDescent="0.2">
      <c r="A1298" s="19" t="s">
        <v>466</v>
      </c>
      <c r="B1298" s="19">
        <v>2</v>
      </c>
      <c r="C1298" s="19">
        <v>1</v>
      </c>
      <c r="D1298" s="20">
        <v>374</v>
      </c>
      <c r="E1298" s="20">
        <v>374</v>
      </c>
      <c r="F1298" s="20">
        <v>200000</v>
      </c>
      <c r="G1298" s="21">
        <v>5</v>
      </c>
      <c r="H1298" s="100"/>
      <c r="I1298" s="100"/>
      <c r="J1298" s="100"/>
      <c r="K1298" s="100"/>
      <c r="L1298" s="100"/>
      <c r="M1298" s="100"/>
      <c r="N1298" s="100"/>
      <c r="O1298" s="100"/>
      <c r="P1298" s="100"/>
      <c r="Q1298" s="100"/>
    </row>
    <row r="1299" spans="1:17" ht="14.25" customHeight="1" outlineLevel="1" x14ac:dyDescent="0.2">
      <c r="A1299" s="19" t="s">
        <v>466</v>
      </c>
      <c r="B1299" s="19">
        <v>3</v>
      </c>
      <c r="C1299" s="19">
        <v>1</v>
      </c>
      <c r="D1299" s="20">
        <v>413</v>
      </c>
      <c r="E1299" s="20">
        <v>413</v>
      </c>
      <c r="F1299" s="20">
        <v>400000</v>
      </c>
      <c r="G1299" s="21">
        <v>14</v>
      </c>
      <c r="H1299" s="100"/>
      <c r="I1299" s="100"/>
      <c r="J1299" s="100"/>
      <c r="K1299" s="100"/>
      <c r="L1299" s="100"/>
      <c r="M1299" s="100"/>
      <c r="N1299" s="100"/>
      <c r="O1299" s="100"/>
      <c r="P1299" s="100"/>
      <c r="Q1299" s="100"/>
    </row>
    <row r="1300" spans="1:17" ht="14.25" customHeight="1" outlineLevel="1" x14ac:dyDescent="0.2">
      <c r="A1300" s="19" t="s">
        <v>466</v>
      </c>
      <c r="B1300" s="19">
        <v>4</v>
      </c>
      <c r="C1300" s="19">
        <v>1</v>
      </c>
      <c r="D1300" s="20">
        <v>460</v>
      </c>
      <c r="E1300" s="20">
        <v>460</v>
      </c>
      <c r="F1300" s="20">
        <v>2000000</v>
      </c>
      <c r="G1300" s="21">
        <v>24</v>
      </c>
      <c r="H1300" s="100"/>
      <c r="I1300" s="100"/>
      <c r="J1300" s="100"/>
      <c r="K1300" s="100"/>
      <c r="L1300" s="100"/>
      <c r="M1300" s="100"/>
      <c r="N1300" s="100"/>
      <c r="O1300" s="100"/>
      <c r="P1300" s="100"/>
      <c r="Q1300" s="100"/>
    </row>
    <row r="1301" spans="1:17" ht="14.25" customHeight="1" outlineLevel="1" x14ac:dyDescent="0.2">
      <c r="A1301" s="19" t="s">
        <v>466</v>
      </c>
      <c r="B1301" s="19">
        <v>5</v>
      </c>
      <c r="C1301" s="19">
        <v>1</v>
      </c>
      <c r="D1301" s="20">
        <v>508</v>
      </c>
      <c r="E1301" s="20">
        <v>508</v>
      </c>
      <c r="F1301" s="20">
        <v>4000000</v>
      </c>
      <c r="G1301" s="21">
        <v>40</v>
      </c>
      <c r="H1301" s="100"/>
      <c r="I1301" s="100"/>
      <c r="J1301" s="100"/>
      <c r="K1301" s="100"/>
      <c r="L1301" s="100"/>
      <c r="M1301" s="100"/>
      <c r="N1301" s="100"/>
      <c r="O1301" s="100"/>
      <c r="P1301" s="100"/>
      <c r="Q1301" s="100"/>
    </row>
    <row r="1302" spans="1:17" ht="14.25" customHeight="1" outlineLevel="1" x14ac:dyDescent="0.2">
      <c r="A1302" s="19" t="s">
        <v>466</v>
      </c>
      <c r="B1302" s="19">
        <v>6</v>
      </c>
      <c r="C1302" s="19">
        <v>1</v>
      </c>
      <c r="D1302" s="20">
        <v>566</v>
      </c>
      <c r="E1302" s="20">
        <v>566</v>
      </c>
      <c r="F1302" s="20">
        <v>6000000</v>
      </c>
      <c r="G1302" s="21">
        <v>68</v>
      </c>
      <c r="H1302" s="100"/>
      <c r="I1302" s="100"/>
      <c r="J1302" s="100"/>
      <c r="K1302" s="100"/>
      <c r="L1302" s="100"/>
      <c r="M1302" s="100"/>
      <c r="N1302" s="100"/>
      <c r="O1302" s="100"/>
      <c r="P1302" s="100"/>
      <c r="Q1302" s="100"/>
    </row>
    <row r="1303" spans="1:17" ht="14.25" customHeight="1" outlineLevel="1" x14ac:dyDescent="0.2">
      <c r="A1303" s="19" t="s">
        <v>466</v>
      </c>
      <c r="B1303" s="19">
        <v>7</v>
      </c>
      <c r="C1303" s="19">
        <v>1</v>
      </c>
      <c r="D1303" s="20">
        <v>624</v>
      </c>
      <c r="E1303" s="20">
        <v>624</v>
      </c>
      <c r="F1303" s="20">
        <v>11000000</v>
      </c>
      <c r="G1303" s="21">
        <v>86</v>
      </c>
      <c r="H1303" s="100"/>
      <c r="I1303" s="100"/>
      <c r="J1303" s="100"/>
      <c r="K1303" s="100"/>
      <c r="L1303" s="100"/>
      <c r="M1303" s="100"/>
      <c r="N1303" s="100"/>
      <c r="O1303" s="100"/>
      <c r="P1303" s="100"/>
      <c r="Q1303" s="100"/>
    </row>
    <row r="1304" spans="1:17" ht="14.25" customHeight="1" outlineLevel="1" x14ac:dyDescent="0.2">
      <c r="A1304" s="19" t="s">
        <v>466</v>
      </c>
      <c r="B1304" s="19">
        <v>8</v>
      </c>
      <c r="C1304" s="19">
        <v>1</v>
      </c>
      <c r="D1304" s="20">
        <v>691</v>
      </c>
      <c r="E1304" s="20">
        <v>691</v>
      </c>
      <c r="F1304" s="20">
        <v>17000000</v>
      </c>
      <c r="G1304" s="21">
        <v>108</v>
      </c>
      <c r="H1304" s="100"/>
      <c r="I1304" s="100"/>
      <c r="J1304" s="100"/>
      <c r="K1304" s="100"/>
      <c r="L1304" s="100"/>
      <c r="M1304" s="100"/>
      <c r="N1304" s="100"/>
      <c r="O1304" s="100"/>
      <c r="P1304" s="100"/>
      <c r="Q1304" s="100"/>
    </row>
    <row r="1305" spans="1:17" ht="14.25" customHeight="1" outlineLevel="1" x14ac:dyDescent="0.2">
      <c r="A1305" s="19" t="s">
        <v>466</v>
      </c>
      <c r="B1305" s="19">
        <v>9</v>
      </c>
      <c r="C1305" s="19">
        <v>1</v>
      </c>
      <c r="D1305" s="20">
        <v>768</v>
      </c>
      <c r="E1305" s="20">
        <v>768</v>
      </c>
      <c r="F1305" s="20">
        <v>32000000</v>
      </c>
      <c r="G1305" s="21">
        <v>120</v>
      </c>
      <c r="H1305" s="100"/>
      <c r="I1305" s="100"/>
      <c r="J1305" s="100"/>
      <c r="K1305" s="100"/>
      <c r="L1305" s="100"/>
      <c r="M1305" s="100"/>
      <c r="N1305" s="100"/>
      <c r="O1305" s="100"/>
      <c r="P1305" s="100"/>
      <c r="Q1305" s="100"/>
    </row>
    <row r="1306" spans="1:17" ht="14.25" customHeight="1" outlineLevel="1" collapsed="1" x14ac:dyDescent="0.2">
      <c r="A1306" s="19" t="s">
        <v>466</v>
      </c>
      <c r="B1306" s="19">
        <v>10</v>
      </c>
      <c r="C1306" s="19">
        <v>1</v>
      </c>
      <c r="D1306" s="20">
        <v>844</v>
      </c>
      <c r="E1306" s="20">
        <v>844</v>
      </c>
      <c r="F1306" s="20">
        <v>43000000</v>
      </c>
      <c r="G1306" s="21">
        <v>128</v>
      </c>
      <c r="H1306" s="100"/>
      <c r="I1306" s="100"/>
      <c r="J1306" s="100"/>
      <c r="K1306" s="100"/>
      <c r="L1306" s="100"/>
      <c r="M1306" s="100"/>
      <c r="N1306" s="100"/>
      <c r="O1306" s="100"/>
      <c r="P1306" s="100"/>
      <c r="Q1306" s="100"/>
    </row>
    <row r="1307" spans="1:17" ht="14.25" customHeight="1" outlineLevel="1" x14ac:dyDescent="0.2">
      <c r="A1307" s="19" t="s">
        <v>466</v>
      </c>
      <c r="B1307" s="19">
        <v>11</v>
      </c>
      <c r="C1307" s="19">
        <v>1</v>
      </c>
      <c r="D1307" s="20">
        <v>931</v>
      </c>
      <c r="E1307" s="20">
        <v>931</v>
      </c>
      <c r="F1307" s="20">
        <v>55000000</v>
      </c>
      <c r="G1307" s="21">
        <v>136</v>
      </c>
      <c r="H1307" s="100"/>
      <c r="I1307" s="100"/>
      <c r="J1307" s="100"/>
      <c r="K1307" s="100"/>
      <c r="L1307" s="100"/>
      <c r="M1307" s="100"/>
      <c r="N1307" s="100"/>
      <c r="O1307" s="100"/>
      <c r="P1307" s="100"/>
      <c r="Q1307" s="100"/>
    </row>
    <row r="1308" spans="1:17" ht="14.25" customHeight="1" outlineLevel="1" x14ac:dyDescent="0.2">
      <c r="A1308" s="19" t="s">
        <v>466</v>
      </c>
      <c r="B1308" s="19">
        <v>12</v>
      </c>
      <c r="C1308" s="19">
        <v>1</v>
      </c>
      <c r="D1308" s="20">
        <v>1027</v>
      </c>
      <c r="E1308" s="20">
        <v>1027</v>
      </c>
      <c r="F1308" s="20">
        <v>0</v>
      </c>
      <c r="G1308" s="21">
        <v>0</v>
      </c>
      <c r="H1308" s="100"/>
      <c r="I1308" s="100"/>
      <c r="J1308" s="100"/>
      <c r="K1308" s="100"/>
      <c r="L1308" s="100"/>
      <c r="M1308" s="100"/>
      <c r="N1308" s="100"/>
      <c r="O1308" s="100"/>
      <c r="P1308" s="100"/>
      <c r="Q1308" s="100"/>
    </row>
    <row r="1309" spans="1:17" ht="14.25" customHeight="1" outlineLevel="1" x14ac:dyDescent="0.2">
      <c r="A1309" s="22" t="s">
        <v>466</v>
      </c>
      <c r="B1309" s="22">
        <v>1</v>
      </c>
      <c r="C1309" s="22">
        <v>2</v>
      </c>
      <c r="D1309" s="23">
        <v>1027</v>
      </c>
      <c r="E1309" s="23">
        <v>1027</v>
      </c>
      <c r="F1309" s="23">
        <v>2000000</v>
      </c>
      <c r="G1309" s="24">
        <v>12</v>
      </c>
      <c r="H1309" s="100"/>
      <c r="I1309" s="100"/>
      <c r="J1309" s="100"/>
      <c r="K1309" s="100"/>
      <c r="L1309" s="100"/>
      <c r="M1309" s="100"/>
      <c r="N1309" s="100"/>
      <c r="O1309" s="100"/>
      <c r="P1309" s="100"/>
      <c r="Q1309" s="100"/>
    </row>
    <row r="1310" spans="1:17" ht="14.25" customHeight="1" outlineLevel="1" x14ac:dyDescent="0.2">
      <c r="A1310" s="22" t="s">
        <v>466</v>
      </c>
      <c r="B1310" s="22">
        <v>2</v>
      </c>
      <c r="C1310" s="22">
        <v>2</v>
      </c>
      <c r="D1310" s="23">
        <v>1046</v>
      </c>
      <c r="E1310" s="23">
        <v>1046</v>
      </c>
      <c r="F1310" s="23">
        <v>4000000</v>
      </c>
      <c r="G1310" s="24">
        <v>24</v>
      </c>
      <c r="H1310" s="100"/>
      <c r="I1310" s="100"/>
      <c r="J1310" s="100"/>
      <c r="K1310" s="100"/>
      <c r="L1310" s="100"/>
      <c r="M1310" s="100"/>
      <c r="N1310" s="100"/>
      <c r="O1310" s="100"/>
      <c r="P1310" s="100"/>
      <c r="Q1310" s="100"/>
    </row>
    <row r="1311" spans="1:17" ht="14.25" customHeight="1" outlineLevel="1" x14ac:dyDescent="0.2">
      <c r="A1311" s="22" t="s">
        <v>466</v>
      </c>
      <c r="B1311" s="22">
        <v>3</v>
      </c>
      <c r="C1311" s="22">
        <v>2</v>
      </c>
      <c r="D1311" s="23">
        <v>1065</v>
      </c>
      <c r="E1311" s="23">
        <v>1065</v>
      </c>
      <c r="F1311" s="23">
        <v>8000000</v>
      </c>
      <c r="G1311" s="24">
        <v>36</v>
      </c>
      <c r="H1311" s="100"/>
      <c r="I1311" s="100"/>
      <c r="J1311" s="100"/>
      <c r="K1311" s="100"/>
      <c r="L1311" s="100"/>
      <c r="M1311" s="100"/>
      <c r="N1311" s="100"/>
      <c r="O1311" s="100"/>
      <c r="P1311" s="100"/>
      <c r="Q1311" s="100"/>
    </row>
    <row r="1312" spans="1:17" ht="14.25" customHeight="1" outlineLevel="1" x14ac:dyDescent="0.2">
      <c r="A1312" s="22" t="s">
        <v>466</v>
      </c>
      <c r="B1312" s="22">
        <v>4</v>
      </c>
      <c r="C1312" s="22">
        <v>2</v>
      </c>
      <c r="D1312" s="23">
        <v>1084</v>
      </c>
      <c r="E1312" s="23">
        <v>1084</v>
      </c>
      <c r="F1312" s="23">
        <v>19500000</v>
      </c>
      <c r="G1312" s="24">
        <v>36</v>
      </c>
      <c r="H1312" s="100"/>
      <c r="I1312" s="100"/>
      <c r="J1312" s="100"/>
      <c r="K1312" s="100"/>
      <c r="L1312" s="100"/>
      <c r="M1312" s="100"/>
      <c r="N1312" s="100"/>
      <c r="O1312" s="100"/>
      <c r="P1312" s="100"/>
      <c r="Q1312" s="100"/>
    </row>
    <row r="1313" spans="1:17" ht="14.25" customHeight="1" outlineLevel="1" x14ac:dyDescent="0.2">
      <c r="A1313" s="22" t="s">
        <v>466</v>
      </c>
      <c r="B1313" s="22">
        <v>5</v>
      </c>
      <c r="C1313" s="22">
        <v>2</v>
      </c>
      <c r="D1313" s="23">
        <v>1104</v>
      </c>
      <c r="E1313" s="23">
        <v>1104</v>
      </c>
      <c r="F1313" s="23">
        <v>19500000</v>
      </c>
      <c r="G1313" s="24">
        <v>36</v>
      </c>
      <c r="H1313" s="100"/>
      <c r="I1313" s="100"/>
      <c r="J1313" s="100"/>
      <c r="K1313" s="100"/>
      <c r="L1313" s="100"/>
      <c r="M1313" s="100"/>
      <c r="N1313" s="100"/>
      <c r="O1313" s="100"/>
      <c r="P1313" s="100"/>
      <c r="Q1313" s="100"/>
    </row>
    <row r="1314" spans="1:17" ht="14.25" customHeight="1" outlineLevel="1" x14ac:dyDescent="0.2">
      <c r="A1314" s="22" t="s">
        <v>466</v>
      </c>
      <c r="B1314" s="22">
        <v>6</v>
      </c>
      <c r="C1314" s="22">
        <v>2</v>
      </c>
      <c r="D1314" s="23">
        <v>1123</v>
      </c>
      <c r="E1314" s="23">
        <v>1123</v>
      </c>
      <c r="F1314" s="23">
        <v>19500000</v>
      </c>
      <c r="G1314" s="24">
        <v>36</v>
      </c>
      <c r="H1314" s="100"/>
      <c r="I1314" s="100"/>
      <c r="J1314" s="100"/>
      <c r="K1314" s="100"/>
      <c r="L1314" s="100"/>
      <c r="M1314" s="100"/>
      <c r="N1314" s="100"/>
      <c r="O1314" s="100"/>
      <c r="P1314" s="100"/>
      <c r="Q1314" s="100"/>
    </row>
    <row r="1315" spans="1:17" ht="14.25" customHeight="1" outlineLevel="1" x14ac:dyDescent="0.2">
      <c r="A1315" s="22" t="s">
        <v>466</v>
      </c>
      <c r="B1315" s="22">
        <v>7</v>
      </c>
      <c r="C1315" s="22">
        <v>2</v>
      </c>
      <c r="D1315" s="23">
        <v>1142</v>
      </c>
      <c r="E1315" s="23">
        <v>1142</v>
      </c>
      <c r="F1315" s="23">
        <v>19500000</v>
      </c>
      <c r="G1315" s="24">
        <v>36</v>
      </c>
      <c r="H1315" s="100"/>
      <c r="I1315" s="100"/>
      <c r="J1315" s="100"/>
      <c r="K1315" s="100"/>
      <c r="L1315" s="100"/>
      <c r="M1315" s="100"/>
      <c r="N1315" s="100"/>
      <c r="O1315" s="100"/>
      <c r="P1315" s="100"/>
      <c r="Q1315" s="100"/>
    </row>
    <row r="1316" spans="1:17" ht="14.25" customHeight="1" outlineLevel="1" x14ac:dyDescent="0.2">
      <c r="A1316" s="22" t="s">
        <v>466</v>
      </c>
      <c r="B1316" s="22">
        <v>8</v>
      </c>
      <c r="C1316" s="22">
        <v>2</v>
      </c>
      <c r="D1316" s="23">
        <v>1161</v>
      </c>
      <c r="E1316" s="23">
        <v>1161</v>
      </c>
      <c r="F1316" s="23">
        <v>19500000</v>
      </c>
      <c r="G1316" s="24">
        <v>36</v>
      </c>
      <c r="H1316" s="100"/>
      <c r="I1316" s="100"/>
      <c r="J1316" s="100"/>
      <c r="K1316" s="100"/>
      <c r="L1316" s="100"/>
      <c r="M1316" s="100"/>
      <c r="N1316" s="100"/>
      <c r="O1316" s="100"/>
      <c r="P1316" s="100"/>
      <c r="Q1316" s="100"/>
    </row>
    <row r="1317" spans="1:17" ht="14.25" customHeight="1" outlineLevel="1" x14ac:dyDescent="0.2">
      <c r="A1317" s="22" t="s">
        <v>466</v>
      </c>
      <c r="B1317" s="22">
        <v>9</v>
      </c>
      <c r="C1317" s="22">
        <v>2</v>
      </c>
      <c r="D1317" s="23">
        <v>1180</v>
      </c>
      <c r="E1317" s="23">
        <v>1180</v>
      </c>
      <c r="F1317" s="23">
        <v>19500000</v>
      </c>
      <c r="G1317" s="24">
        <v>36</v>
      </c>
      <c r="H1317" s="100"/>
      <c r="I1317" s="100"/>
      <c r="J1317" s="100"/>
      <c r="K1317" s="100"/>
      <c r="L1317" s="100"/>
      <c r="M1317" s="100"/>
      <c r="N1317" s="100"/>
      <c r="O1317" s="100"/>
      <c r="P1317" s="100"/>
      <c r="Q1317" s="100"/>
    </row>
    <row r="1318" spans="1:17" ht="14.25" customHeight="1" outlineLevel="1" x14ac:dyDescent="0.2">
      <c r="A1318" s="22" t="s">
        <v>466</v>
      </c>
      <c r="B1318" s="22">
        <v>10</v>
      </c>
      <c r="C1318" s="22">
        <v>2</v>
      </c>
      <c r="D1318" s="23">
        <v>1200</v>
      </c>
      <c r="E1318" s="23">
        <v>1200</v>
      </c>
      <c r="F1318" s="23">
        <v>19500000</v>
      </c>
      <c r="G1318" s="24">
        <v>36</v>
      </c>
      <c r="H1318" s="100"/>
      <c r="I1318" s="100"/>
      <c r="J1318" s="100"/>
      <c r="K1318" s="100"/>
      <c r="L1318" s="100"/>
      <c r="M1318" s="100"/>
      <c r="N1318" s="100"/>
      <c r="O1318" s="100"/>
      <c r="P1318" s="100"/>
      <c r="Q1318" s="100"/>
    </row>
    <row r="1319" spans="1:17" ht="14.25" customHeight="1" outlineLevel="1" x14ac:dyDescent="0.2">
      <c r="A1319" s="22" t="s">
        <v>466</v>
      </c>
      <c r="B1319" s="22">
        <v>11</v>
      </c>
      <c r="C1319" s="22">
        <v>2</v>
      </c>
      <c r="D1319" s="23">
        <v>1219</v>
      </c>
      <c r="E1319" s="23">
        <v>1219</v>
      </c>
      <c r="F1319" s="23">
        <v>19500000</v>
      </c>
      <c r="G1319" s="24">
        <v>36</v>
      </c>
      <c r="H1319" s="100"/>
      <c r="I1319" s="100"/>
      <c r="J1319" s="100"/>
      <c r="K1319" s="100"/>
      <c r="L1319" s="100"/>
      <c r="M1319" s="100"/>
      <c r="N1319" s="100"/>
      <c r="O1319" s="100"/>
      <c r="P1319" s="100"/>
      <c r="Q1319" s="100"/>
    </row>
    <row r="1320" spans="1:17" ht="14.25" customHeight="1" outlineLevel="1" x14ac:dyDescent="0.2">
      <c r="A1320" s="22" t="s">
        <v>466</v>
      </c>
      <c r="B1320" s="22">
        <v>12</v>
      </c>
      <c r="C1320" s="22">
        <v>2</v>
      </c>
      <c r="D1320" s="23">
        <v>1238</v>
      </c>
      <c r="E1320" s="23">
        <v>1238</v>
      </c>
      <c r="F1320" s="23">
        <v>0</v>
      </c>
      <c r="G1320" s="24">
        <v>0</v>
      </c>
      <c r="H1320" s="100"/>
      <c r="I1320" s="100"/>
      <c r="J1320" s="100"/>
      <c r="K1320" s="100"/>
      <c r="L1320" s="100"/>
      <c r="M1320" s="100"/>
      <c r="N1320" s="100"/>
      <c r="O1320" s="100"/>
      <c r="P1320" s="100"/>
      <c r="Q1320" s="100"/>
    </row>
    <row r="1321" spans="1:17" ht="14.25" customHeight="1" outlineLevel="1" x14ac:dyDescent="0.2">
      <c r="A1321" s="25" t="s">
        <v>466</v>
      </c>
      <c r="B1321" s="25">
        <v>1</v>
      </c>
      <c r="C1321" s="25">
        <v>3</v>
      </c>
      <c r="D1321" s="26">
        <v>1299.9000000000001</v>
      </c>
      <c r="E1321" s="26">
        <v>1299.9000000000001</v>
      </c>
      <c r="F1321" s="26">
        <v>0</v>
      </c>
      <c r="G1321" s="27">
        <v>0</v>
      </c>
      <c r="H1321" s="100"/>
      <c r="I1321" s="100"/>
      <c r="J1321" s="100"/>
      <c r="K1321" s="100"/>
      <c r="L1321" s="100"/>
      <c r="M1321" s="100"/>
      <c r="N1321" s="100"/>
      <c r="O1321" s="100"/>
      <c r="P1321" s="100"/>
      <c r="Q1321" s="100"/>
    </row>
    <row r="1322" spans="1:17" ht="14.25" customHeight="1" x14ac:dyDescent="0.2">
      <c r="A1322" s="19" t="s">
        <v>478</v>
      </c>
      <c r="B1322" s="19">
        <v>1</v>
      </c>
      <c r="C1322" s="19">
        <v>1</v>
      </c>
      <c r="D1322" s="20">
        <v>367</v>
      </c>
      <c r="E1322" s="20">
        <v>367</v>
      </c>
      <c r="F1322" s="20">
        <v>100000</v>
      </c>
      <c r="G1322" s="21">
        <v>2</v>
      </c>
      <c r="H1322" s="100"/>
      <c r="I1322" s="100"/>
      <c r="J1322" s="100"/>
      <c r="K1322" s="100"/>
      <c r="L1322" s="100"/>
      <c r="M1322" s="100"/>
      <c r="N1322" s="100"/>
      <c r="O1322" s="100"/>
      <c r="P1322" s="100"/>
      <c r="Q1322" s="100"/>
    </row>
    <row r="1323" spans="1:17" ht="14.25" customHeight="1" outlineLevel="1" x14ac:dyDescent="0.2">
      <c r="A1323" s="19" t="s">
        <v>478</v>
      </c>
      <c r="B1323" s="19">
        <v>2</v>
      </c>
      <c r="C1323" s="19">
        <v>1</v>
      </c>
      <c r="D1323" s="20">
        <v>404</v>
      </c>
      <c r="E1323" s="20">
        <v>404</v>
      </c>
      <c r="F1323" s="20">
        <v>200000</v>
      </c>
      <c r="G1323" s="21">
        <v>5</v>
      </c>
      <c r="H1323" s="100"/>
      <c r="I1323" s="100"/>
      <c r="J1323" s="100"/>
      <c r="K1323" s="100"/>
      <c r="L1323" s="100"/>
      <c r="M1323" s="100"/>
      <c r="N1323" s="100"/>
      <c r="O1323" s="100"/>
      <c r="P1323" s="100"/>
      <c r="Q1323" s="100"/>
    </row>
    <row r="1324" spans="1:17" ht="14.25" customHeight="1" outlineLevel="1" x14ac:dyDescent="0.2">
      <c r="A1324" s="19" t="s">
        <v>478</v>
      </c>
      <c r="B1324" s="19">
        <v>3</v>
      </c>
      <c r="C1324" s="19">
        <v>1</v>
      </c>
      <c r="D1324" s="20">
        <v>444</v>
      </c>
      <c r="E1324" s="20">
        <v>444</v>
      </c>
      <c r="F1324" s="20">
        <v>400000</v>
      </c>
      <c r="G1324" s="21">
        <v>14</v>
      </c>
      <c r="H1324" s="100"/>
      <c r="I1324" s="100"/>
      <c r="J1324" s="100"/>
      <c r="K1324" s="100"/>
      <c r="L1324" s="100"/>
      <c r="M1324" s="100"/>
      <c r="N1324" s="100"/>
      <c r="O1324" s="100"/>
      <c r="P1324" s="100"/>
      <c r="Q1324" s="100"/>
    </row>
    <row r="1325" spans="1:17" ht="14.25" customHeight="1" outlineLevel="1" x14ac:dyDescent="0.2">
      <c r="A1325" s="19" t="s">
        <v>478</v>
      </c>
      <c r="B1325" s="19">
        <v>4</v>
      </c>
      <c r="C1325" s="19">
        <v>1</v>
      </c>
      <c r="D1325" s="20">
        <v>488</v>
      </c>
      <c r="E1325" s="20">
        <v>488</v>
      </c>
      <c r="F1325" s="20">
        <v>2000000</v>
      </c>
      <c r="G1325" s="21">
        <v>24</v>
      </c>
      <c r="H1325" s="100"/>
      <c r="I1325" s="100"/>
      <c r="J1325" s="100"/>
      <c r="K1325" s="100"/>
      <c r="L1325" s="100"/>
      <c r="M1325" s="100"/>
      <c r="N1325" s="100"/>
      <c r="O1325" s="100"/>
      <c r="P1325" s="100"/>
      <c r="Q1325" s="100"/>
    </row>
    <row r="1326" spans="1:17" ht="14.25" customHeight="1" outlineLevel="1" x14ac:dyDescent="0.2">
      <c r="A1326" s="19" t="s">
        <v>478</v>
      </c>
      <c r="B1326" s="19">
        <v>5</v>
      </c>
      <c r="C1326" s="19">
        <v>1</v>
      </c>
      <c r="D1326" s="20">
        <v>537</v>
      </c>
      <c r="E1326" s="20">
        <v>537</v>
      </c>
      <c r="F1326" s="20">
        <v>4000000</v>
      </c>
      <c r="G1326" s="21">
        <v>40</v>
      </c>
      <c r="H1326" s="100"/>
      <c r="I1326" s="100"/>
      <c r="J1326" s="100"/>
      <c r="K1326" s="100"/>
      <c r="L1326" s="100"/>
      <c r="M1326" s="100"/>
      <c r="N1326" s="100"/>
      <c r="O1326" s="100"/>
      <c r="P1326" s="100"/>
      <c r="Q1326" s="100"/>
    </row>
    <row r="1327" spans="1:17" ht="14.25" customHeight="1" outlineLevel="1" x14ac:dyDescent="0.2">
      <c r="A1327" s="19" t="s">
        <v>478</v>
      </c>
      <c r="B1327" s="19">
        <v>6</v>
      </c>
      <c r="C1327" s="19">
        <v>1</v>
      </c>
      <c r="D1327" s="20">
        <v>591</v>
      </c>
      <c r="E1327" s="20">
        <v>591</v>
      </c>
      <c r="F1327" s="20">
        <v>6000000</v>
      </c>
      <c r="G1327" s="21">
        <v>68</v>
      </c>
      <c r="H1327" s="100"/>
      <c r="I1327" s="100"/>
      <c r="J1327" s="100"/>
      <c r="K1327" s="100"/>
      <c r="L1327" s="100"/>
      <c r="M1327" s="100"/>
      <c r="N1327" s="100"/>
      <c r="O1327" s="100"/>
      <c r="P1327" s="100"/>
      <c r="Q1327" s="100"/>
    </row>
    <row r="1328" spans="1:17" ht="14.25" customHeight="1" outlineLevel="1" x14ac:dyDescent="0.2">
      <c r="A1328" s="19" t="s">
        <v>478</v>
      </c>
      <c r="B1328" s="19">
        <v>7</v>
      </c>
      <c r="C1328" s="19">
        <v>1</v>
      </c>
      <c r="D1328" s="20">
        <v>650</v>
      </c>
      <c r="E1328" s="20">
        <v>650</v>
      </c>
      <c r="F1328" s="20">
        <v>11000000</v>
      </c>
      <c r="G1328" s="21">
        <v>86</v>
      </c>
      <c r="H1328" s="100"/>
      <c r="I1328" s="100"/>
      <c r="J1328" s="100"/>
      <c r="K1328" s="100"/>
      <c r="L1328" s="100"/>
      <c r="M1328" s="100"/>
      <c r="N1328" s="100"/>
      <c r="O1328" s="100"/>
      <c r="P1328" s="100"/>
      <c r="Q1328" s="100"/>
    </row>
    <row r="1329" spans="1:17" ht="14.25" customHeight="1" outlineLevel="1" x14ac:dyDescent="0.2">
      <c r="A1329" s="19" t="s">
        <v>478</v>
      </c>
      <c r="B1329" s="19">
        <v>8</v>
      </c>
      <c r="C1329" s="19">
        <v>1</v>
      </c>
      <c r="D1329" s="20">
        <v>715</v>
      </c>
      <c r="E1329" s="20">
        <v>715</v>
      </c>
      <c r="F1329" s="20">
        <v>17000000</v>
      </c>
      <c r="G1329" s="21">
        <v>108</v>
      </c>
      <c r="H1329" s="100"/>
      <c r="I1329" s="100"/>
      <c r="J1329" s="100"/>
      <c r="K1329" s="100"/>
      <c r="L1329" s="100"/>
      <c r="M1329" s="100"/>
      <c r="N1329" s="100"/>
      <c r="O1329" s="100"/>
      <c r="P1329" s="100"/>
      <c r="Q1329" s="100"/>
    </row>
    <row r="1330" spans="1:17" ht="14.25" customHeight="1" outlineLevel="1" x14ac:dyDescent="0.2">
      <c r="A1330" s="19" t="s">
        <v>478</v>
      </c>
      <c r="B1330" s="19">
        <v>9</v>
      </c>
      <c r="C1330" s="19">
        <v>1</v>
      </c>
      <c r="D1330" s="20">
        <v>787</v>
      </c>
      <c r="E1330" s="20">
        <v>787</v>
      </c>
      <c r="F1330" s="20">
        <v>32000000</v>
      </c>
      <c r="G1330" s="21">
        <v>120</v>
      </c>
      <c r="H1330" s="100"/>
      <c r="I1330" s="100"/>
      <c r="J1330" s="100"/>
      <c r="K1330" s="100"/>
      <c r="L1330" s="100"/>
      <c r="M1330" s="100"/>
      <c r="N1330" s="100"/>
      <c r="O1330" s="100"/>
      <c r="P1330" s="100"/>
      <c r="Q1330" s="100"/>
    </row>
    <row r="1331" spans="1:17" ht="14.25" customHeight="1" outlineLevel="1" collapsed="1" x14ac:dyDescent="0.2">
      <c r="A1331" s="19" t="s">
        <v>478</v>
      </c>
      <c r="B1331" s="19">
        <v>10</v>
      </c>
      <c r="C1331" s="19">
        <v>1</v>
      </c>
      <c r="D1331" s="20">
        <v>866</v>
      </c>
      <c r="E1331" s="20">
        <v>866</v>
      </c>
      <c r="F1331" s="20">
        <v>43000000</v>
      </c>
      <c r="G1331" s="21">
        <v>128</v>
      </c>
      <c r="H1331" s="100"/>
      <c r="I1331" s="100"/>
      <c r="J1331" s="100"/>
      <c r="K1331" s="100"/>
      <c r="L1331" s="100"/>
      <c r="M1331" s="100"/>
      <c r="N1331" s="100"/>
      <c r="O1331" s="100"/>
      <c r="P1331" s="100"/>
      <c r="Q1331" s="100"/>
    </row>
    <row r="1332" spans="1:17" ht="14.25" customHeight="1" outlineLevel="1" x14ac:dyDescent="0.2">
      <c r="A1332" s="19" t="s">
        <v>478</v>
      </c>
      <c r="B1332" s="19">
        <v>11</v>
      </c>
      <c r="C1332" s="19">
        <v>1</v>
      </c>
      <c r="D1332" s="20">
        <v>953</v>
      </c>
      <c r="E1332" s="20">
        <v>953</v>
      </c>
      <c r="F1332" s="20">
        <v>55000000</v>
      </c>
      <c r="G1332" s="21">
        <v>136</v>
      </c>
      <c r="H1332" s="100"/>
      <c r="I1332" s="100"/>
      <c r="J1332" s="100"/>
      <c r="K1332" s="100"/>
      <c r="L1332" s="100"/>
      <c r="M1332" s="100"/>
      <c r="N1332" s="100"/>
      <c r="O1332" s="100"/>
      <c r="P1332" s="100"/>
      <c r="Q1332" s="100"/>
    </row>
    <row r="1333" spans="1:17" ht="14.25" customHeight="1" outlineLevel="1" x14ac:dyDescent="0.2">
      <c r="A1333" s="19" t="s">
        <v>478</v>
      </c>
      <c r="B1333" s="19">
        <v>12</v>
      </c>
      <c r="C1333" s="19">
        <v>1</v>
      </c>
      <c r="D1333" s="20">
        <v>1048</v>
      </c>
      <c r="E1333" s="20">
        <v>1048</v>
      </c>
      <c r="F1333" s="20">
        <v>0</v>
      </c>
      <c r="G1333" s="21">
        <v>0</v>
      </c>
      <c r="H1333" s="100"/>
      <c r="I1333" s="100"/>
      <c r="J1333" s="100"/>
      <c r="K1333" s="100"/>
      <c r="L1333" s="100"/>
      <c r="M1333" s="100"/>
      <c r="N1333" s="100"/>
      <c r="O1333" s="100"/>
      <c r="P1333" s="100"/>
      <c r="Q1333" s="100"/>
    </row>
    <row r="1334" spans="1:17" ht="14.25" customHeight="1" outlineLevel="1" x14ac:dyDescent="0.2">
      <c r="A1334" s="22" t="s">
        <v>478</v>
      </c>
      <c r="B1334" s="22">
        <v>1</v>
      </c>
      <c r="C1334" s="22">
        <v>2</v>
      </c>
      <c r="D1334" s="23">
        <v>1048</v>
      </c>
      <c r="E1334" s="23">
        <v>1048</v>
      </c>
      <c r="F1334" s="23">
        <v>2000000</v>
      </c>
      <c r="G1334" s="24">
        <v>12</v>
      </c>
      <c r="H1334" s="100"/>
      <c r="I1334" s="100"/>
      <c r="J1334" s="100"/>
      <c r="K1334" s="100"/>
      <c r="L1334" s="100"/>
      <c r="M1334" s="100"/>
      <c r="N1334" s="100"/>
      <c r="O1334" s="100"/>
      <c r="P1334" s="100"/>
      <c r="Q1334" s="100"/>
    </row>
    <row r="1335" spans="1:17" ht="14.25" customHeight="1" outlineLevel="1" x14ac:dyDescent="0.2">
      <c r="A1335" s="22" t="s">
        <v>478</v>
      </c>
      <c r="B1335" s="22">
        <v>2</v>
      </c>
      <c r="C1335" s="22">
        <v>2</v>
      </c>
      <c r="D1335" s="23">
        <v>1067</v>
      </c>
      <c r="E1335" s="23">
        <v>1067</v>
      </c>
      <c r="F1335" s="23">
        <v>4000000</v>
      </c>
      <c r="G1335" s="24">
        <v>24</v>
      </c>
      <c r="H1335" s="100"/>
      <c r="I1335" s="100"/>
      <c r="J1335" s="100"/>
      <c r="K1335" s="100"/>
      <c r="L1335" s="100"/>
      <c r="M1335" s="100"/>
      <c r="N1335" s="100"/>
      <c r="O1335" s="100"/>
      <c r="P1335" s="100"/>
      <c r="Q1335" s="100"/>
    </row>
    <row r="1336" spans="1:17" ht="14.25" customHeight="1" outlineLevel="1" x14ac:dyDescent="0.2">
      <c r="A1336" s="22" t="s">
        <v>478</v>
      </c>
      <c r="B1336" s="22">
        <v>3</v>
      </c>
      <c r="C1336" s="22">
        <v>2</v>
      </c>
      <c r="D1336" s="23">
        <v>1086</v>
      </c>
      <c r="E1336" s="23">
        <v>1086</v>
      </c>
      <c r="F1336" s="23">
        <v>8000000</v>
      </c>
      <c r="G1336" s="24">
        <v>36</v>
      </c>
      <c r="H1336" s="100"/>
      <c r="I1336" s="100"/>
      <c r="J1336" s="100"/>
      <c r="K1336" s="100"/>
      <c r="L1336" s="100"/>
      <c r="M1336" s="100"/>
      <c r="N1336" s="100"/>
      <c r="O1336" s="100"/>
      <c r="P1336" s="100"/>
      <c r="Q1336" s="100"/>
    </row>
    <row r="1337" spans="1:17" ht="14.25" customHeight="1" outlineLevel="1" x14ac:dyDescent="0.2">
      <c r="A1337" s="22" t="s">
        <v>478</v>
      </c>
      <c r="B1337" s="22">
        <v>4</v>
      </c>
      <c r="C1337" s="22">
        <v>2</v>
      </c>
      <c r="D1337" s="23">
        <v>1105</v>
      </c>
      <c r="E1337" s="23">
        <v>1105</v>
      </c>
      <c r="F1337" s="23">
        <v>19500000</v>
      </c>
      <c r="G1337" s="24">
        <v>36</v>
      </c>
      <c r="H1337" s="100"/>
      <c r="I1337" s="100"/>
      <c r="J1337" s="100"/>
      <c r="K1337" s="100"/>
      <c r="L1337" s="100"/>
      <c r="M1337" s="100"/>
      <c r="N1337" s="100"/>
      <c r="O1337" s="100"/>
      <c r="P1337" s="100"/>
      <c r="Q1337" s="100"/>
    </row>
    <row r="1338" spans="1:17" ht="14.25" customHeight="1" outlineLevel="1" x14ac:dyDescent="0.2">
      <c r="A1338" s="22" t="s">
        <v>478</v>
      </c>
      <c r="B1338" s="22">
        <v>5</v>
      </c>
      <c r="C1338" s="22">
        <v>2</v>
      </c>
      <c r="D1338" s="23">
        <v>1125</v>
      </c>
      <c r="E1338" s="23">
        <v>1125</v>
      </c>
      <c r="F1338" s="23">
        <v>19500000</v>
      </c>
      <c r="G1338" s="24">
        <v>36</v>
      </c>
      <c r="H1338" s="100"/>
      <c r="I1338" s="100"/>
      <c r="J1338" s="100"/>
      <c r="K1338" s="100"/>
      <c r="L1338" s="100"/>
      <c r="M1338" s="100"/>
      <c r="N1338" s="100"/>
      <c r="O1338" s="100"/>
      <c r="P1338" s="100"/>
      <c r="Q1338" s="100"/>
    </row>
    <row r="1339" spans="1:17" ht="14.25" customHeight="1" outlineLevel="1" x14ac:dyDescent="0.2">
      <c r="A1339" s="22" t="s">
        <v>478</v>
      </c>
      <c r="B1339" s="22">
        <v>6</v>
      </c>
      <c r="C1339" s="22">
        <v>2</v>
      </c>
      <c r="D1339" s="23">
        <v>1144</v>
      </c>
      <c r="E1339" s="23">
        <v>1144</v>
      </c>
      <c r="F1339" s="23">
        <v>19500000</v>
      </c>
      <c r="G1339" s="24">
        <v>36</v>
      </c>
      <c r="H1339" s="100"/>
      <c r="I1339" s="100"/>
      <c r="J1339" s="100"/>
      <c r="K1339" s="100"/>
      <c r="L1339" s="100"/>
      <c r="M1339" s="100"/>
      <c r="N1339" s="100"/>
      <c r="O1339" s="100"/>
      <c r="P1339" s="100"/>
      <c r="Q1339" s="100"/>
    </row>
    <row r="1340" spans="1:17" ht="14.25" customHeight="1" outlineLevel="1" x14ac:dyDescent="0.2">
      <c r="A1340" s="22" t="s">
        <v>478</v>
      </c>
      <c r="B1340" s="22">
        <v>7</v>
      </c>
      <c r="C1340" s="22">
        <v>2</v>
      </c>
      <c r="D1340" s="23">
        <v>1163</v>
      </c>
      <c r="E1340" s="23">
        <v>1163</v>
      </c>
      <c r="F1340" s="23">
        <v>19500000</v>
      </c>
      <c r="G1340" s="24">
        <v>36</v>
      </c>
      <c r="H1340" s="100"/>
      <c r="I1340" s="100"/>
      <c r="J1340" s="100"/>
      <c r="K1340" s="100"/>
      <c r="L1340" s="100"/>
      <c r="M1340" s="100"/>
      <c r="N1340" s="100"/>
      <c r="O1340" s="100"/>
      <c r="P1340" s="100"/>
      <c r="Q1340" s="100"/>
    </row>
    <row r="1341" spans="1:17" ht="14.25" customHeight="1" outlineLevel="1" x14ac:dyDescent="0.2">
      <c r="A1341" s="22" t="s">
        <v>478</v>
      </c>
      <c r="B1341" s="22">
        <v>8</v>
      </c>
      <c r="C1341" s="22">
        <v>2</v>
      </c>
      <c r="D1341" s="23">
        <v>1182</v>
      </c>
      <c r="E1341" s="23">
        <v>1182</v>
      </c>
      <c r="F1341" s="23">
        <v>19500000</v>
      </c>
      <c r="G1341" s="24">
        <v>36</v>
      </c>
      <c r="H1341" s="100"/>
      <c r="I1341" s="100"/>
      <c r="J1341" s="100"/>
      <c r="K1341" s="100"/>
      <c r="L1341" s="100"/>
      <c r="M1341" s="100"/>
      <c r="N1341" s="100"/>
      <c r="O1341" s="100"/>
      <c r="P1341" s="100"/>
      <c r="Q1341" s="100"/>
    </row>
    <row r="1342" spans="1:17" ht="14.25" customHeight="1" outlineLevel="1" x14ac:dyDescent="0.2">
      <c r="A1342" s="22" t="s">
        <v>478</v>
      </c>
      <c r="B1342" s="22">
        <v>9</v>
      </c>
      <c r="C1342" s="22">
        <v>2</v>
      </c>
      <c r="D1342" s="23">
        <v>1201</v>
      </c>
      <c r="E1342" s="23">
        <v>1201</v>
      </c>
      <c r="F1342" s="23">
        <v>19500000</v>
      </c>
      <c r="G1342" s="24">
        <v>36</v>
      </c>
      <c r="H1342" s="100"/>
      <c r="I1342" s="100"/>
      <c r="J1342" s="100"/>
      <c r="K1342" s="100"/>
      <c r="L1342" s="100"/>
      <c r="M1342" s="100"/>
      <c r="N1342" s="100"/>
      <c r="O1342" s="100"/>
      <c r="P1342" s="100"/>
      <c r="Q1342" s="100"/>
    </row>
    <row r="1343" spans="1:17" ht="14.25" customHeight="1" outlineLevel="1" x14ac:dyDescent="0.2">
      <c r="A1343" s="22" t="s">
        <v>478</v>
      </c>
      <c r="B1343" s="22">
        <v>10</v>
      </c>
      <c r="C1343" s="22">
        <v>2</v>
      </c>
      <c r="D1343" s="23">
        <v>1220</v>
      </c>
      <c r="E1343" s="23">
        <v>1220</v>
      </c>
      <c r="F1343" s="23">
        <v>19500000</v>
      </c>
      <c r="G1343" s="24">
        <v>36</v>
      </c>
      <c r="H1343" s="100"/>
      <c r="I1343" s="100"/>
      <c r="J1343" s="100"/>
      <c r="K1343" s="100"/>
      <c r="L1343" s="100"/>
      <c r="M1343" s="100"/>
      <c r="N1343" s="100"/>
      <c r="O1343" s="100"/>
      <c r="P1343" s="100"/>
      <c r="Q1343" s="100"/>
    </row>
    <row r="1344" spans="1:17" ht="14.25" customHeight="1" outlineLevel="1" x14ac:dyDescent="0.2">
      <c r="A1344" s="22" t="s">
        <v>478</v>
      </c>
      <c r="B1344" s="22">
        <v>11</v>
      </c>
      <c r="C1344" s="22">
        <v>2</v>
      </c>
      <c r="D1344" s="23">
        <v>1239</v>
      </c>
      <c r="E1344" s="23">
        <v>1239</v>
      </c>
      <c r="F1344" s="23">
        <v>19500000</v>
      </c>
      <c r="G1344" s="24">
        <v>36</v>
      </c>
      <c r="H1344" s="100"/>
      <c r="I1344" s="100"/>
      <c r="J1344" s="100"/>
      <c r="K1344" s="100"/>
      <c r="L1344" s="100"/>
      <c r="M1344" s="100"/>
      <c r="N1344" s="100"/>
      <c r="O1344" s="100"/>
      <c r="P1344" s="100"/>
      <c r="Q1344" s="100"/>
    </row>
    <row r="1345" spans="1:17" ht="14.25" customHeight="1" outlineLevel="1" x14ac:dyDescent="0.2">
      <c r="A1345" s="22" t="s">
        <v>478</v>
      </c>
      <c r="B1345" s="22">
        <v>12</v>
      </c>
      <c r="C1345" s="22">
        <v>2</v>
      </c>
      <c r="D1345" s="23">
        <v>1258</v>
      </c>
      <c r="E1345" s="23">
        <v>1258</v>
      </c>
      <c r="F1345" s="23">
        <v>0</v>
      </c>
      <c r="G1345" s="24">
        <v>0</v>
      </c>
      <c r="H1345" s="100"/>
      <c r="I1345" s="100"/>
      <c r="J1345" s="100"/>
      <c r="K1345" s="100"/>
      <c r="L1345" s="100"/>
      <c r="M1345" s="100"/>
      <c r="N1345" s="100"/>
      <c r="O1345" s="100"/>
      <c r="P1345" s="100"/>
      <c r="Q1345" s="100"/>
    </row>
    <row r="1346" spans="1:17" ht="14.25" customHeight="1" outlineLevel="1" x14ac:dyDescent="0.2">
      <c r="A1346" s="25" t="s">
        <v>478</v>
      </c>
      <c r="B1346" s="25">
        <v>1</v>
      </c>
      <c r="C1346" s="25">
        <v>3</v>
      </c>
      <c r="D1346" s="26">
        <v>1320.9</v>
      </c>
      <c r="E1346" s="26">
        <v>1320.9</v>
      </c>
      <c r="F1346" s="26">
        <v>0</v>
      </c>
      <c r="G1346" s="27">
        <v>0</v>
      </c>
      <c r="H1346" s="100"/>
      <c r="I1346" s="100"/>
      <c r="J1346" s="100"/>
      <c r="K1346" s="100"/>
      <c r="L1346" s="100"/>
      <c r="M1346" s="100"/>
      <c r="N1346" s="100"/>
      <c r="O1346" s="100"/>
      <c r="P1346" s="100"/>
      <c r="Q1346" s="100"/>
    </row>
    <row r="1347" spans="1:17" ht="14.25" customHeight="1" x14ac:dyDescent="0.2">
      <c r="A1347" s="19" t="s">
        <v>473</v>
      </c>
      <c r="B1347" s="19">
        <v>1</v>
      </c>
      <c r="C1347" s="19">
        <v>1</v>
      </c>
      <c r="D1347" s="20">
        <v>2350</v>
      </c>
      <c r="E1347" s="20">
        <v>470</v>
      </c>
      <c r="F1347" s="20">
        <v>100000</v>
      </c>
      <c r="G1347" s="21">
        <v>2</v>
      </c>
      <c r="H1347" s="100"/>
      <c r="I1347" s="100"/>
      <c r="J1347" s="100"/>
      <c r="K1347" s="100"/>
      <c r="L1347" s="100"/>
      <c r="M1347" s="100"/>
      <c r="N1347" s="100"/>
      <c r="O1347" s="100"/>
      <c r="P1347" s="100"/>
      <c r="Q1347" s="100"/>
    </row>
    <row r="1348" spans="1:17" ht="14.25" customHeight="1" outlineLevel="1" x14ac:dyDescent="0.2">
      <c r="A1348" s="19" t="s">
        <v>473</v>
      </c>
      <c r="B1348" s="19">
        <v>2</v>
      </c>
      <c r="C1348" s="19">
        <v>1</v>
      </c>
      <c r="D1348" s="20">
        <v>2600</v>
      </c>
      <c r="E1348" s="20">
        <v>520</v>
      </c>
      <c r="F1348" s="20">
        <v>200000</v>
      </c>
      <c r="G1348" s="21">
        <v>5</v>
      </c>
      <c r="H1348" s="100"/>
      <c r="I1348" s="100"/>
      <c r="J1348" s="100"/>
      <c r="K1348" s="100"/>
      <c r="L1348" s="100"/>
      <c r="M1348" s="100"/>
      <c r="N1348" s="100"/>
      <c r="O1348" s="100"/>
      <c r="P1348" s="100"/>
      <c r="Q1348" s="100"/>
    </row>
    <row r="1349" spans="1:17" ht="14.25" customHeight="1" outlineLevel="1" x14ac:dyDescent="0.2">
      <c r="A1349" s="19" t="s">
        <v>473</v>
      </c>
      <c r="B1349" s="19">
        <v>3</v>
      </c>
      <c r="C1349" s="19">
        <v>1</v>
      </c>
      <c r="D1349" s="20">
        <v>2850</v>
      </c>
      <c r="E1349" s="20">
        <v>570</v>
      </c>
      <c r="F1349" s="20">
        <v>400000</v>
      </c>
      <c r="G1349" s="21">
        <v>14</v>
      </c>
      <c r="H1349" s="100"/>
      <c r="I1349" s="100"/>
      <c r="J1349" s="100"/>
      <c r="K1349" s="100"/>
      <c r="L1349" s="100"/>
      <c r="M1349" s="100"/>
      <c r="N1349" s="100"/>
      <c r="O1349" s="100"/>
      <c r="P1349" s="100"/>
      <c r="Q1349" s="100"/>
    </row>
    <row r="1350" spans="1:17" ht="14.25" customHeight="1" outlineLevel="1" x14ac:dyDescent="0.2">
      <c r="A1350" s="19" t="s">
        <v>473</v>
      </c>
      <c r="B1350" s="19">
        <v>4</v>
      </c>
      <c r="C1350" s="19">
        <v>1</v>
      </c>
      <c r="D1350" s="20">
        <v>3125</v>
      </c>
      <c r="E1350" s="20">
        <v>625</v>
      </c>
      <c r="F1350" s="20">
        <v>2000000</v>
      </c>
      <c r="G1350" s="21">
        <v>24</v>
      </c>
      <c r="H1350" s="100"/>
      <c r="I1350" s="100"/>
      <c r="J1350" s="100"/>
      <c r="K1350" s="100"/>
      <c r="L1350" s="100"/>
      <c r="M1350" s="100"/>
      <c r="N1350" s="100"/>
      <c r="O1350" s="100"/>
      <c r="P1350" s="100"/>
      <c r="Q1350" s="100"/>
    </row>
    <row r="1351" spans="1:17" ht="14.25" customHeight="1" outlineLevel="1" x14ac:dyDescent="0.2">
      <c r="A1351" s="19" t="s">
        <v>473</v>
      </c>
      <c r="B1351" s="19">
        <v>5</v>
      </c>
      <c r="C1351" s="19">
        <v>1</v>
      </c>
      <c r="D1351" s="20">
        <v>3425</v>
      </c>
      <c r="E1351" s="20">
        <v>685</v>
      </c>
      <c r="F1351" s="20">
        <v>4000000</v>
      </c>
      <c r="G1351" s="21">
        <v>40</v>
      </c>
      <c r="H1351" s="100"/>
      <c r="I1351" s="100"/>
      <c r="J1351" s="100"/>
      <c r="K1351" s="100"/>
      <c r="L1351" s="100"/>
      <c r="M1351" s="100"/>
      <c r="N1351" s="100"/>
      <c r="O1351" s="100"/>
      <c r="P1351" s="100"/>
      <c r="Q1351" s="100"/>
    </row>
    <row r="1352" spans="1:17" ht="14.25" customHeight="1" outlineLevel="1" x14ac:dyDescent="0.2">
      <c r="A1352" s="19" t="s">
        <v>473</v>
      </c>
      <c r="B1352" s="19">
        <v>6</v>
      </c>
      <c r="C1352" s="19">
        <v>1</v>
      </c>
      <c r="D1352" s="20">
        <v>3775</v>
      </c>
      <c r="E1352" s="20">
        <v>755</v>
      </c>
      <c r="F1352" s="20">
        <v>6000000</v>
      </c>
      <c r="G1352" s="21">
        <v>68</v>
      </c>
      <c r="H1352" s="100"/>
      <c r="I1352" s="100"/>
      <c r="J1352" s="100"/>
      <c r="K1352" s="100"/>
      <c r="L1352" s="100"/>
      <c r="M1352" s="100"/>
      <c r="N1352" s="100"/>
      <c r="O1352" s="100"/>
      <c r="P1352" s="100"/>
      <c r="Q1352" s="100"/>
    </row>
    <row r="1353" spans="1:17" ht="14.25" customHeight="1" outlineLevel="1" x14ac:dyDescent="0.2">
      <c r="A1353" s="19" t="s">
        <v>473</v>
      </c>
      <c r="B1353" s="19">
        <v>7</v>
      </c>
      <c r="C1353" s="19">
        <v>1</v>
      </c>
      <c r="D1353" s="20">
        <v>4175</v>
      </c>
      <c r="E1353" s="20">
        <v>835</v>
      </c>
      <c r="F1353" s="20">
        <v>11000000</v>
      </c>
      <c r="G1353" s="21">
        <v>86</v>
      </c>
      <c r="H1353" s="100"/>
      <c r="I1353" s="100"/>
      <c r="J1353" s="100"/>
      <c r="K1353" s="100"/>
      <c r="L1353" s="100"/>
      <c r="M1353" s="100"/>
      <c r="N1353" s="100"/>
      <c r="O1353" s="100"/>
      <c r="P1353" s="100"/>
      <c r="Q1353" s="100"/>
    </row>
    <row r="1354" spans="1:17" ht="14.25" customHeight="1" outlineLevel="1" x14ac:dyDescent="0.2">
      <c r="A1354" s="19" t="s">
        <v>473</v>
      </c>
      <c r="B1354" s="19">
        <v>8</v>
      </c>
      <c r="C1354" s="19">
        <v>1</v>
      </c>
      <c r="D1354" s="20">
        <v>4600</v>
      </c>
      <c r="E1354" s="20">
        <v>920</v>
      </c>
      <c r="F1354" s="20">
        <v>17000000</v>
      </c>
      <c r="G1354" s="21">
        <v>108</v>
      </c>
      <c r="H1354" s="100"/>
      <c r="I1354" s="100"/>
      <c r="J1354" s="100"/>
      <c r="K1354" s="100"/>
      <c r="L1354" s="100"/>
      <c r="M1354" s="100"/>
      <c r="N1354" s="100"/>
      <c r="O1354" s="100"/>
      <c r="P1354" s="100"/>
      <c r="Q1354" s="100"/>
    </row>
    <row r="1355" spans="1:17" ht="14.25" customHeight="1" outlineLevel="1" x14ac:dyDescent="0.2">
      <c r="A1355" s="19" t="s">
        <v>473</v>
      </c>
      <c r="B1355" s="19">
        <v>9</v>
      </c>
      <c r="C1355" s="19">
        <v>1</v>
      </c>
      <c r="D1355" s="20">
        <v>5050</v>
      </c>
      <c r="E1355" s="20">
        <v>1010</v>
      </c>
      <c r="F1355" s="20">
        <v>32000000</v>
      </c>
      <c r="G1355" s="21">
        <v>120</v>
      </c>
      <c r="H1355" s="100"/>
      <c r="I1355" s="100"/>
      <c r="J1355" s="100"/>
      <c r="K1355" s="100"/>
      <c r="L1355" s="100"/>
      <c r="M1355" s="100"/>
      <c r="N1355" s="100"/>
      <c r="O1355" s="100"/>
      <c r="P1355" s="100"/>
      <c r="Q1355" s="100"/>
    </row>
    <row r="1356" spans="1:17" ht="14.25" customHeight="1" outlineLevel="1" collapsed="1" x14ac:dyDescent="0.2">
      <c r="A1356" s="19" t="s">
        <v>473</v>
      </c>
      <c r="B1356" s="19">
        <v>10</v>
      </c>
      <c r="C1356" s="19">
        <v>1</v>
      </c>
      <c r="D1356" s="20">
        <v>5575</v>
      </c>
      <c r="E1356" s="20">
        <v>1115</v>
      </c>
      <c r="F1356" s="20">
        <v>43000000</v>
      </c>
      <c r="G1356" s="21">
        <v>128</v>
      </c>
      <c r="H1356" s="100"/>
      <c r="I1356" s="100"/>
      <c r="J1356" s="100"/>
      <c r="K1356" s="100"/>
      <c r="L1356" s="100"/>
      <c r="M1356" s="100"/>
      <c r="N1356" s="100"/>
      <c r="O1356" s="100"/>
      <c r="P1356" s="100"/>
      <c r="Q1356" s="100"/>
    </row>
    <row r="1357" spans="1:17" ht="14.25" customHeight="1" outlineLevel="1" x14ac:dyDescent="0.2">
      <c r="A1357" s="19" t="s">
        <v>473</v>
      </c>
      <c r="B1357" s="19">
        <v>11</v>
      </c>
      <c r="C1357" s="19">
        <v>1</v>
      </c>
      <c r="D1357" s="20">
        <v>6100</v>
      </c>
      <c r="E1357" s="20">
        <v>1220</v>
      </c>
      <c r="F1357" s="20">
        <v>55000000</v>
      </c>
      <c r="G1357" s="21">
        <v>136</v>
      </c>
      <c r="H1357" s="100"/>
      <c r="I1357" s="100"/>
      <c r="J1357" s="100"/>
      <c r="K1357" s="100"/>
      <c r="L1357" s="100"/>
      <c r="M1357" s="100"/>
      <c r="N1357" s="100"/>
      <c r="O1357" s="100"/>
      <c r="P1357" s="100"/>
      <c r="Q1357" s="100"/>
    </row>
    <row r="1358" spans="1:17" ht="14.25" customHeight="1" outlineLevel="1" x14ac:dyDescent="0.2">
      <c r="A1358" s="19" t="s">
        <v>473</v>
      </c>
      <c r="B1358" s="19">
        <v>12</v>
      </c>
      <c r="C1358" s="19">
        <v>1</v>
      </c>
      <c r="D1358" s="20">
        <v>6725</v>
      </c>
      <c r="E1358" s="20">
        <v>1345</v>
      </c>
      <c r="F1358" s="20">
        <v>0</v>
      </c>
      <c r="G1358" s="21">
        <v>0</v>
      </c>
      <c r="H1358" s="100"/>
      <c r="I1358" s="100"/>
      <c r="J1358" s="100"/>
      <c r="K1358" s="100"/>
      <c r="L1358" s="100"/>
      <c r="M1358" s="100"/>
      <c r="N1358" s="100"/>
      <c r="O1358" s="100"/>
      <c r="P1358" s="100"/>
      <c r="Q1358" s="100"/>
    </row>
    <row r="1359" spans="1:17" ht="14.25" customHeight="1" outlineLevel="1" x14ac:dyDescent="0.2">
      <c r="A1359" s="22" t="s">
        <v>473</v>
      </c>
      <c r="B1359" s="22">
        <v>1</v>
      </c>
      <c r="C1359" s="22">
        <v>2</v>
      </c>
      <c r="D1359" s="23">
        <v>6725</v>
      </c>
      <c r="E1359" s="23">
        <v>1345</v>
      </c>
      <c r="F1359" s="23">
        <v>2000000</v>
      </c>
      <c r="G1359" s="24">
        <v>12</v>
      </c>
      <c r="H1359" s="100"/>
      <c r="I1359" s="100"/>
      <c r="J1359" s="100"/>
      <c r="K1359" s="100"/>
      <c r="L1359" s="100"/>
      <c r="M1359" s="100"/>
      <c r="N1359" s="100"/>
      <c r="O1359" s="100"/>
      <c r="P1359" s="100"/>
      <c r="Q1359" s="100"/>
    </row>
    <row r="1360" spans="1:17" ht="14.25" customHeight="1" outlineLevel="1" x14ac:dyDescent="0.2">
      <c r="A1360" s="22" t="s">
        <v>473</v>
      </c>
      <c r="B1360" s="22">
        <v>2</v>
      </c>
      <c r="C1360" s="22">
        <v>2</v>
      </c>
      <c r="D1360" s="23">
        <v>6875</v>
      </c>
      <c r="E1360" s="23">
        <v>1375</v>
      </c>
      <c r="F1360" s="23">
        <v>4000000</v>
      </c>
      <c r="G1360" s="24">
        <v>24</v>
      </c>
      <c r="H1360" s="100"/>
      <c r="I1360" s="100"/>
      <c r="J1360" s="100"/>
      <c r="K1360" s="100"/>
      <c r="L1360" s="100"/>
      <c r="M1360" s="100"/>
      <c r="N1360" s="100"/>
      <c r="O1360" s="100"/>
      <c r="P1360" s="100"/>
      <c r="Q1360" s="100"/>
    </row>
    <row r="1361" spans="1:17" ht="14.25" customHeight="1" outlineLevel="1" x14ac:dyDescent="0.2">
      <c r="A1361" s="22" t="s">
        <v>473</v>
      </c>
      <c r="B1361" s="22">
        <v>3</v>
      </c>
      <c r="C1361" s="22">
        <v>2</v>
      </c>
      <c r="D1361" s="23">
        <v>7000</v>
      </c>
      <c r="E1361" s="23">
        <v>1400</v>
      </c>
      <c r="F1361" s="23">
        <v>8000000</v>
      </c>
      <c r="G1361" s="24">
        <v>36</v>
      </c>
      <c r="H1361" s="100"/>
      <c r="I1361" s="100"/>
      <c r="J1361" s="100"/>
      <c r="K1361" s="100"/>
      <c r="L1361" s="100"/>
      <c r="M1361" s="100"/>
      <c r="N1361" s="100"/>
      <c r="O1361" s="100"/>
      <c r="P1361" s="100"/>
      <c r="Q1361" s="100"/>
    </row>
    <row r="1362" spans="1:17" ht="14.25" customHeight="1" outlineLevel="1" x14ac:dyDescent="0.2">
      <c r="A1362" s="22" t="s">
        <v>473</v>
      </c>
      <c r="B1362" s="22">
        <v>4</v>
      </c>
      <c r="C1362" s="22">
        <v>2</v>
      </c>
      <c r="D1362" s="23">
        <v>7150</v>
      </c>
      <c r="E1362" s="23">
        <v>1430</v>
      </c>
      <c r="F1362" s="23">
        <v>19500000</v>
      </c>
      <c r="G1362" s="24">
        <v>36</v>
      </c>
      <c r="H1362" s="100"/>
      <c r="I1362" s="100"/>
      <c r="J1362" s="100"/>
      <c r="K1362" s="100"/>
      <c r="L1362" s="100"/>
      <c r="M1362" s="100"/>
      <c r="N1362" s="100"/>
      <c r="O1362" s="100"/>
      <c r="P1362" s="100"/>
      <c r="Q1362" s="100"/>
    </row>
    <row r="1363" spans="1:17" ht="14.25" customHeight="1" outlineLevel="1" x14ac:dyDescent="0.2">
      <c r="A1363" s="22" t="s">
        <v>473</v>
      </c>
      <c r="B1363" s="22">
        <v>5</v>
      </c>
      <c r="C1363" s="22">
        <v>2</v>
      </c>
      <c r="D1363" s="23">
        <v>7275</v>
      </c>
      <c r="E1363" s="23">
        <v>1455</v>
      </c>
      <c r="F1363" s="23">
        <v>19500000</v>
      </c>
      <c r="G1363" s="24">
        <v>36</v>
      </c>
      <c r="H1363" s="100"/>
      <c r="I1363" s="100"/>
      <c r="J1363" s="100"/>
      <c r="K1363" s="100"/>
      <c r="L1363" s="100"/>
      <c r="M1363" s="100"/>
      <c r="N1363" s="100"/>
      <c r="O1363" s="100"/>
      <c r="P1363" s="100"/>
      <c r="Q1363" s="100"/>
    </row>
    <row r="1364" spans="1:17" ht="14.25" customHeight="1" outlineLevel="1" x14ac:dyDescent="0.2">
      <c r="A1364" s="22" t="s">
        <v>473</v>
      </c>
      <c r="B1364" s="22">
        <v>6</v>
      </c>
      <c r="C1364" s="22">
        <v>2</v>
      </c>
      <c r="D1364" s="23">
        <v>7425</v>
      </c>
      <c r="E1364" s="23">
        <v>1485</v>
      </c>
      <c r="F1364" s="23">
        <v>19500000</v>
      </c>
      <c r="G1364" s="24">
        <v>36</v>
      </c>
      <c r="H1364" s="100"/>
      <c r="I1364" s="100"/>
      <c r="J1364" s="100"/>
      <c r="K1364" s="100"/>
      <c r="L1364" s="100"/>
      <c r="M1364" s="100"/>
      <c r="N1364" s="100"/>
      <c r="O1364" s="100"/>
      <c r="P1364" s="100"/>
      <c r="Q1364" s="100"/>
    </row>
    <row r="1365" spans="1:17" ht="14.25" customHeight="1" outlineLevel="1" x14ac:dyDescent="0.2">
      <c r="A1365" s="22" t="s">
        <v>473</v>
      </c>
      <c r="B1365" s="22">
        <v>7</v>
      </c>
      <c r="C1365" s="22">
        <v>2</v>
      </c>
      <c r="D1365" s="23">
        <v>7575</v>
      </c>
      <c r="E1365" s="23">
        <v>1515</v>
      </c>
      <c r="F1365" s="23">
        <v>19500000</v>
      </c>
      <c r="G1365" s="24">
        <v>36</v>
      </c>
      <c r="H1365" s="100"/>
      <c r="I1365" s="100"/>
      <c r="J1365" s="100"/>
      <c r="K1365" s="100"/>
      <c r="L1365" s="100"/>
      <c r="M1365" s="100"/>
      <c r="N1365" s="100"/>
      <c r="O1365" s="100"/>
      <c r="P1365" s="100"/>
      <c r="Q1365" s="100"/>
    </row>
    <row r="1366" spans="1:17" ht="14.25" customHeight="1" outlineLevel="1" x14ac:dyDescent="0.2">
      <c r="A1366" s="22" t="s">
        <v>473</v>
      </c>
      <c r="B1366" s="22">
        <v>8</v>
      </c>
      <c r="C1366" s="22">
        <v>2</v>
      </c>
      <c r="D1366" s="23">
        <v>7725</v>
      </c>
      <c r="E1366" s="23">
        <v>1545</v>
      </c>
      <c r="F1366" s="23">
        <v>19500000</v>
      </c>
      <c r="G1366" s="24">
        <v>36</v>
      </c>
      <c r="H1366" s="100"/>
      <c r="I1366" s="100"/>
      <c r="J1366" s="100"/>
      <c r="K1366" s="100"/>
      <c r="L1366" s="100"/>
      <c r="M1366" s="100"/>
      <c r="N1366" s="100"/>
      <c r="O1366" s="100"/>
      <c r="P1366" s="100"/>
      <c r="Q1366" s="100"/>
    </row>
    <row r="1367" spans="1:17" ht="14.25" customHeight="1" outlineLevel="1" x14ac:dyDescent="0.2">
      <c r="A1367" s="22" t="s">
        <v>473</v>
      </c>
      <c r="B1367" s="22">
        <v>9</v>
      </c>
      <c r="C1367" s="22">
        <v>2</v>
      </c>
      <c r="D1367" s="23">
        <v>7900</v>
      </c>
      <c r="E1367" s="23">
        <v>1580</v>
      </c>
      <c r="F1367" s="23">
        <v>19500000</v>
      </c>
      <c r="G1367" s="24">
        <v>36</v>
      </c>
      <c r="H1367" s="100"/>
      <c r="I1367" s="100"/>
      <c r="J1367" s="100"/>
      <c r="K1367" s="100"/>
      <c r="L1367" s="100"/>
      <c r="M1367" s="100"/>
      <c r="N1367" s="100"/>
      <c r="O1367" s="100"/>
      <c r="P1367" s="100"/>
      <c r="Q1367" s="100"/>
    </row>
    <row r="1368" spans="1:17" ht="14.25" customHeight="1" outlineLevel="1" x14ac:dyDescent="0.2">
      <c r="A1368" s="22" t="s">
        <v>473</v>
      </c>
      <c r="B1368" s="22">
        <v>10</v>
      </c>
      <c r="C1368" s="22">
        <v>2</v>
      </c>
      <c r="D1368" s="23">
        <v>8050</v>
      </c>
      <c r="E1368" s="23">
        <v>1610</v>
      </c>
      <c r="F1368" s="23">
        <v>19500000</v>
      </c>
      <c r="G1368" s="24">
        <v>36</v>
      </c>
      <c r="H1368" s="100"/>
      <c r="I1368" s="100"/>
      <c r="J1368" s="100"/>
      <c r="K1368" s="100"/>
      <c r="L1368" s="100"/>
      <c r="M1368" s="100"/>
      <c r="N1368" s="100"/>
      <c r="O1368" s="100"/>
      <c r="P1368" s="100"/>
      <c r="Q1368" s="100"/>
    </row>
    <row r="1369" spans="1:17" ht="14.25" customHeight="1" outlineLevel="1" x14ac:dyDescent="0.2">
      <c r="A1369" s="22" t="s">
        <v>473</v>
      </c>
      <c r="B1369" s="22">
        <v>11</v>
      </c>
      <c r="C1369" s="22">
        <v>2</v>
      </c>
      <c r="D1369" s="23">
        <v>8200</v>
      </c>
      <c r="E1369" s="23">
        <v>1640</v>
      </c>
      <c r="F1369" s="23">
        <v>19500000</v>
      </c>
      <c r="G1369" s="24">
        <v>36</v>
      </c>
      <c r="H1369" s="100"/>
      <c r="I1369" s="100"/>
      <c r="J1369" s="100"/>
      <c r="K1369" s="100"/>
      <c r="L1369" s="100"/>
      <c r="M1369" s="100"/>
      <c r="N1369" s="100"/>
      <c r="O1369" s="100"/>
      <c r="P1369" s="100"/>
      <c r="Q1369" s="100"/>
    </row>
    <row r="1370" spans="1:17" ht="14.25" customHeight="1" outlineLevel="1" x14ac:dyDescent="0.2">
      <c r="A1370" s="22" t="s">
        <v>473</v>
      </c>
      <c r="B1370" s="22">
        <v>12</v>
      </c>
      <c r="C1370" s="22">
        <v>2</v>
      </c>
      <c r="D1370" s="23">
        <v>8375</v>
      </c>
      <c r="E1370" s="23">
        <v>1675</v>
      </c>
      <c r="F1370" s="23">
        <v>0</v>
      </c>
      <c r="G1370" s="24">
        <v>0</v>
      </c>
      <c r="H1370" s="100"/>
      <c r="I1370" s="100"/>
      <c r="J1370" s="100"/>
      <c r="K1370" s="100"/>
      <c r="L1370" s="100"/>
      <c r="M1370" s="100"/>
      <c r="N1370" s="100"/>
      <c r="O1370" s="100"/>
      <c r="P1370" s="100"/>
      <c r="Q1370" s="100"/>
    </row>
    <row r="1371" spans="1:17" ht="14.25" customHeight="1" outlineLevel="1" x14ac:dyDescent="0.2">
      <c r="A1371" s="25" t="s">
        <v>473</v>
      </c>
      <c r="B1371" s="25">
        <v>1</v>
      </c>
      <c r="C1371" s="25">
        <v>3</v>
      </c>
      <c r="D1371" s="26">
        <v>8793.75</v>
      </c>
      <c r="E1371" s="26">
        <v>1758.75</v>
      </c>
      <c r="F1371" s="26">
        <v>0</v>
      </c>
      <c r="G1371" s="27">
        <v>0</v>
      </c>
      <c r="H1371" s="100"/>
      <c r="I1371" s="100"/>
      <c r="J1371" s="100"/>
      <c r="K1371" s="100"/>
      <c r="L1371" s="100"/>
      <c r="M1371" s="100"/>
      <c r="N1371" s="100"/>
      <c r="O1371" s="100"/>
      <c r="P1371" s="100"/>
      <c r="Q1371" s="100"/>
    </row>
    <row r="1372" spans="1:17" ht="14.25" customHeight="1" x14ac:dyDescent="0.2">
      <c r="A1372" s="19" t="s">
        <v>479</v>
      </c>
      <c r="B1372" s="19">
        <v>1</v>
      </c>
      <c r="C1372" s="19">
        <v>1</v>
      </c>
      <c r="D1372" s="20">
        <v>514</v>
      </c>
      <c r="E1372" s="20">
        <v>257</v>
      </c>
      <c r="F1372" s="20">
        <v>100000</v>
      </c>
      <c r="G1372" s="21">
        <v>2</v>
      </c>
      <c r="H1372" s="100"/>
      <c r="I1372" s="100"/>
      <c r="J1372" s="100"/>
      <c r="K1372" s="100"/>
      <c r="L1372" s="100"/>
      <c r="M1372" s="100"/>
      <c r="N1372" s="100"/>
      <c r="O1372" s="100"/>
      <c r="P1372" s="100"/>
      <c r="Q1372" s="100"/>
    </row>
    <row r="1373" spans="1:17" ht="14.25" customHeight="1" outlineLevel="1" x14ac:dyDescent="0.2">
      <c r="A1373" s="19" t="s">
        <v>479</v>
      </c>
      <c r="B1373" s="19">
        <v>2</v>
      </c>
      <c r="C1373" s="19">
        <v>1</v>
      </c>
      <c r="D1373" s="20">
        <v>566</v>
      </c>
      <c r="E1373" s="20">
        <v>283</v>
      </c>
      <c r="F1373" s="20">
        <v>200000</v>
      </c>
      <c r="G1373" s="21">
        <v>5</v>
      </c>
      <c r="H1373" s="100"/>
      <c r="I1373" s="100"/>
      <c r="J1373" s="100"/>
      <c r="K1373" s="100"/>
      <c r="L1373" s="100"/>
      <c r="M1373" s="100"/>
      <c r="N1373" s="100"/>
      <c r="O1373" s="100"/>
      <c r="P1373" s="100"/>
      <c r="Q1373" s="100"/>
    </row>
    <row r="1374" spans="1:17" ht="14.25" customHeight="1" outlineLevel="1" x14ac:dyDescent="0.2">
      <c r="A1374" s="19" t="s">
        <v>479</v>
      </c>
      <c r="B1374" s="19">
        <v>3</v>
      </c>
      <c r="C1374" s="19">
        <v>1</v>
      </c>
      <c r="D1374" s="20">
        <v>622</v>
      </c>
      <c r="E1374" s="20">
        <v>311</v>
      </c>
      <c r="F1374" s="20">
        <v>400000</v>
      </c>
      <c r="G1374" s="21">
        <v>14</v>
      </c>
      <c r="H1374" s="100"/>
      <c r="I1374" s="100"/>
      <c r="J1374" s="100"/>
      <c r="K1374" s="100"/>
      <c r="L1374" s="100"/>
      <c r="M1374" s="100"/>
      <c r="N1374" s="100"/>
      <c r="O1374" s="100"/>
      <c r="P1374" s="100"/>
      <c r="Q1374" s="100"/>
    </row>
    <row r="1375" spans="1:17" ht="14.25" customHeight="1" outlineLevel="1" x14ac:dyDescent="0.2">
      <c r="A1375" s="19" t="s">
        <v>479</v>
      </c>
      <c r="B1375" s="19">
        <v>4</v>
      </c>
      <c r="C1375" s="19">
        <v>1</v>
      </c>
      <c r="D1375" s="20">
        <v>684</v>
      </c>
      <c r="E1375" s="20">
        <v>342</v>
      </c>
      <c r="F1375" s="20">
        <v>2000000</v>
      </c>
      <c r="G1375" s="21">
        <v>24</v>
      </c>
      <c r="H1375" s="100"/>
      <c r="I1375" s="100"/>
      <c r="J1375" s="100"/>
      <c r="K1375" s="100"/>
      <c r="L1375" s="100"/>
      <c r="M1375" s="100"/>
      <c r="N1375" s="100"/>
      <c r="O1375" s="100"/>
      <c r="P1375" s="100"/>
      <c r="Q1375" s="100"/>
    </row>
    <row r="1376" spans="1:17" ht="14.25" customHeight="1" outlineLevel="1" x14ac:dyDescent="0.2">
      <c r="A1376" s="19" t="s">
        <v>479</v>
      </c>
      <c r="B1376" s="19">
        <v>5</v>
      </c>
      <c r="C1376" s="19">
        <v>1</v>
      </c>
      <c r="D1376" s="20">
        <v>752</v>
      </c>
      <c r="E1376" s="20">
        <v>376</v>
      </c>
      <c r="F1376" s="20">
        <v>4000000</v>
      </c>
      <c r="G1376" s="21">
        <v>40</v>
      </c>
      <c r="H1376" s="100"/>
      <c r="I1376" s="100"/>
      <c r="J1376" s="100"/>
      <c r="K1376" s="100"/>
      <c r="L1376" s="100"/>
      <c r="M1376" s="100"/>
      <c r="N1376" s="100"/>
      <c r="O1376" s="100"/>
      <c r="P1376" s="100"/>
      <c r="Q1376" s="100"/>
    </row>
    <row r="1377" spans="1:17" ht="14.25" customHeight="1" outlineLevel="1" x14ac:dyDescent="0.2">
      <c r="A1377" s="19" t="s">
        <v>479</v>
      </c>
      <c r="B1377" s="19">
        <v>6</v>
      </c>
      <c r="C1377" s="19">
        <v>1</v>
      </c>
      <c r="D1377" s="20">
        <v>828</v>
      </c>
      <c r="E1377" s="20">
        <v>414</v>
      </c>
      <c r="F1377" s="20">
        <v>6000000</v>
      </c>
      <c r="G1377" s="21">
        <v>68</v>
      </c>
      <c r="H1377" s="100"/>
      <c r="I1377" s="100"/>
      <c r="J1377" s="100"/>
      <c r="K1377" s="100"/>
      <c r="L1377" s="100"/>
      <c r="M1377" s="100"/>
      <c r="N1377" s="100"/>
      <c r="O1377" s="100"/>
      <c r="P1377" s="100"/>
      <c r="Q1377" s="100"/>
    </row>
    <row r="1378" spans="1:17" ht="14.25" customHeight="1" outlineLevel="1" x14ac:dyDescent="0.2">
      <c r="A1378" s="19" t="s">
        <v>479</v>
      </c>
      <c r="B1378" s="19">
        <v>7</v>
      </c>
      <c r="C1378" s="19">
        <v>1</v>
      </c>
      <c r="D1378" s="20">
        <v>910</v>
      </c>
      <c r="E1378" s="20">
        <v>455</v>
      </c>
      <c r="F1378" s="20">
        <v>11000000</v>
      </c>
      <c r="G1378" s="21">
        <v>86</v>
      </c>
      <c r="H1378" s="100"/>
      <c r="I1378" s="100"/>
      <c r="J1378" s="100"/>
      <c r="K1378" s="100"/>
      <c r="L1378" s="100"/>
      <c r="M1378" s="100"/>
      <c r="N1378" s="100"/>
      <c r="O1378" s="100"/>
      <c r="P1378" s="100"/>
      <c r="Q1378" s="100"/>
    </row>
    <row r="1379" spans="1:17" ht="14.25" customHeight="1" outlineLevel="1" x14ac:dyDescent="0.2">
      <c r="A1379" s="19" t="s">
        <v>479</v>
      </c>
      <c r="B1379" s="19">
        <v>8</v>
      </c>
      <c r="C1379" s="19">
        <v>1</v>
      </c>
      <c r="D1379" s="20">
        <v>1000</v>
      </c>
      <c r="E1379" s="20">
        <v>500</v>
      </c>
      <c r="F1379" s="20">
        <v>17000000</v>
      </c>
      <c r="G1379" s="21">
        <v>108</v>
      </c>
      <c r="H1379" s="100"/>
      <c r="I1379" s="100"/>
      <c r="J1379" s="100"/>
      <c r="K1379" s="100"/>
      <c r="L1379" s="100"/>
      <c r="M1379" s="100"/>
      <c r="N1379" s="100"/>
      <c r="O1379" s="100"/>
      <c r="P1379" s="100"/>
      <c r="Q1379" s="100"/>
    </row>
    <row r="1380" spans="1:17" ht="14.25" customHeight="1" outlineLevel="1" x14ac:dyDescent="0.2">
      <c r="A1380" s="19" t="s">
        <v>479</v>
      </c>
      <c r="B1380" s="19">
        <v>9</v>
      </c>
      <c r="C1380" s="19">
        <v>1</v>
      </c>
      <c r="D1380" s="20">
        <v>1100</v>
      </c>
      <c r="E1380" s="20">
        <v>550</v>
      </c>
      <c r="F1380" s="20">
        <v>32000000</v>
      </c>
      <c r="G1380" s="21">
        <v>120</v>
      </c>
      <c r="H1380" s="100"/>
      <c r="I1380" s="100"/>
      <c r="J1380" s="100"/>
      <c r="K1380" s="100"/>
      <c r="L1380" s="100"/>
      <c r="M1380" s="100"/>
      <c r="N1380" s="100"/>
      <c r="O1380" s="100"/>
      <c r="P1380" s="100"/>
      <c r="Q1380" s="100"/>
    </row>
    <row r="1381" spans="1:17" ht="14.25" customHeight="1" outlineLevel="1" collapsed="1" x14ac:dyDescent="0.2">
      <c r="A1381" s="19" t="s">
        <v>479</v>
      </c>
      <c r="B1381" s="19">
        <v>10</v>
      </c>
      <c r="C1381" s="19">
        <v>1</v>
      </c>
      <c r="D1381" s="20">
        <v>1210</v>
      </c>
      <c r="E1381" s="20">
        <v>605</v>
      </c>
      <c r="F1381" s="20">
        <v>43000000</v>
      </c>
      <c r="G1381" s="21">
        <v>128</v>
      </c>
      <c r="H1381" s="100"/>
      <c r="I1381" s="100"/>
      <c r="J1381" s="100"/>
      <c r="K1381" s="100"/>
      <c r="L1381" s="100"/>
      <c r="M1381" s="100"/>
      <c r="N1381" s="100"/>
      <c r="O1381" s="100"/>
      <c r="P1381" s="100"/>
      <c r="Q1381" s="100"/>
    </row>
    <row r="1382" spans="1:17" ht="14.25" customHeight="1" outlineLevel="1" x14ac:dyDescent="0.2">
      <c r="A1382" s="19" t="s">
        <v>479</v>
      </c>
      <c r="B1382" s="19">
        <v>11</v>
      </c>
      <c r="C1382" s="19">
        <v>1</v>
      </c>
      <c r="D1382" s="20">
        <v>1332</v>
      </c>
      <c r="E1382" s="20">
        <v>666</v>
      </c>
      <c r="F1382" s="20">
        <v>55000000</v>
      </c>
      <c r="G1382" s="21">
        <v>136</v>
      </c>
      <c r="H1382" s="100"/>
      <c r="I1382" s="100"/>
      <c r="J1382" s="100"/>
      <c r="K1382" s="100"/>
      <c r="L1382" s="100"/>
      <c r="M1382" s="100"/>
      <c r="N1382" s="100"/>
      <c r="O1382" s="100"/>
      <c r="P1382" s="100"/>
      <c r="Q1382" s="100"/>
    </row>
    <row r="1383" spans="1:17" ht="14.25" customHeight="1" outlineLevel="1" x14ac:dyDescent="0.2">
      <c r="A1383" s="19" t="s">
        <v>479</v>
      </c>
      <c r="B1383" s="19">
        <v>12</v>
      </c>
      <c r="C1383" s="19">
        <v>1</v>
      </c>
      <c r="D1383" s="20">
        <v>1466</v>
      </c>
      <c r="E1383" s="20">
        <v>733</v>
      </c>
      <c r="F1383" s="20">
        <v>0</v>
      </c>
      <c r="G1383" s="21">
        <v>0</v>
      </c>
      <c r="H1383" s="100"/>
      <c r="I1383" s="100"/>
      <c r="J1383" s="100"/>
      <c r="K1383" s="100"/>
      <c r="L1383" s="100"/>
      <c r="M1383" s="100"/>
      <c r="N1383" s="100"/>
      <c r="O1383" s="100"/>
      <c r="P1383" s="100"/>
      <c r="Q1383" s="100"/>
    </row>
    <row r="1384" spans="1:17" ht="14.25" customHeight="1" outlineLevel="1" x14ac:dyDescent="0.2">
      <c r="A1384" s="22" t="s">
        <v>479</v>
      </c>
      <c r="B1384" s="22">
        <v>1</v>
      </c>
      <c r="C1384" s="22">
        <v>2</v>
      </c>
      <c r="D1384" s="23">
        <v>1466</v>
      </c>
      <c r="E1384" s="23">
        <v>733</v>
      </c>
      <c r="F1384" s="23">
        <v>2000000</v>
      </c>
      <c r="G1384" s="24">
        <v>12</v>
      </c>
      <c r="H1384" s="100"/>
      <c r="I1384" s="100"/>
      <c r="J1384" s="100"/>
      <c r="K1384" s="100"/>
      <c r="L1384" s="100"/>
      <c r="M1384" s="100"/>
      <c r="N1384" s="100"/>
      <c r="O1384" s="100"/>
      <c r="P1384" s="100"/>
      <c r="Q1384" s="100"/>
    </row>
    <row r="1385" spans="1:17" ht="14.25" customHeight="1" outlineLevel="1" x14ac:dyDescent="0.2">
      <c r="A1385" s="22" t="s">
        <v>479</v>
      </c>
      <c r="B1385" s="22">
        <v>2</v>
      </c>
      <c r="C1385" s="22">
        <v>2</v>
      </c>
      <c r="D1385" s="23">
        <v>1492</v>
      </c>
      <c r="E1385" s="23">
        <v>746</v>
      </c>
      <c r="F1385" s="23">
        <v>4000000</v>
      </c>
      <c r="G1385" s="24">
        <v>24</v>
      </c>
      <c r="H1385" s="100"/>
      <c r="I1385" s="100"/>
      <c r="J1385" s="100"/>
      <c r="K1385" s="100"/>
      <c r="L1385" s="100"/>
      <c r="M1385" s="100"/>
      <c r="N1385" s="100"/>
      <c r="O1385" s="100"/>
      <c r="P1385" s="100"/>
      <c r="Q1385" s="100"/>
    </row>
    <row r="1386" spans="1:17" ht="14.25" customHeight="1" outlineLevel="1" x14ac:dyDescent="0.2">
      <c r="A1386" s="22" t="s">
        <v>479</v>
      </c>
      <c r="B1386" s="22">
        <v>3</v>
      </c>
      <c r="C1386" s="22">
        <v>2</v>
      </c>
      <c r="D1386" s="23">
        <v>1520</v>
      </c>
      <c r="E1386" s="23">
        <v>760</v>
      </c>
      <c r="F1386" s="23">
        <v>8000000</v>
      </c>
      <c r="G1386" s="24">
        <v>36</v>
      </c>
      <c r="H1386" s="100"/>
      <c r="I1386" s="100"/>
      <c r="J1386" s="100"/>
      <c r="K1386" s="100"/>
      <c r="L1386" s="100"/>
      <c r="M1386" s="100"/>
      <c r="N1386" s="100"/>
      <c r="O1386" s="100"/>
      <c r="P1386" s="100"/>
      <c r="Q1386" s="100"/>
    </row>
    <row r="1387" spans="1:17" ht="14.25" customHeight="1" outlineLevel="1" x14ac:dyDescent="0.2">
      <c r="A1387" s="22" t="s">
        <v>479</v>
      </c>
      <c r="B1387" s="22">
        <v>4</v>
      </c>
      <c r="C1387" s="22">
        <v>2</v>
      </c>
      <c r="D1387" s="23">
        <v>1546</v>
      </c>
      <c r="E1387" s="23">
        <v>773</v>
      </c>
      <c r="F1387" s="23">
        <v>19500000</v>
      </c>
      <c r="G1387" s="24">
        <v>36</v>
      </c>
      <c r="H1387" s="100"/>
      <c r="I1387" s="100"/>
      <c r="J1387" s="100"/>
      <c r="K1387" s="100"/>
      <c r="L1387" s="100"/>
      <c r="M1387" s="100"/>
      <c r="N1387" s="100"/>
      <c r="O1387" s="100"/>
      <c r="P1387" s="100"/>
      <c r="Q1387" s="100"/>
    </row>
    <row r="1388" spans="1:17" ht="14.25" customHeight="1" outlineLevel="1" x14ac:dyDescent="0.2">
      <c r="A1388" s="22" t="s">
        <v>479</v>
      </c>
      <c r="B1388" s="22">
        <v>5</v>
      </c>
      <c r="C1388" s="22">
        <v>2</v>
      </c>
      <c r="D1388" s="23">
        <v>1572</v>
      </c>
      <c r="E1388" s="23">
        <v>786</v>
      </c>
      <c r="F1388" s="23">
        <v>19500000</v>
      </c>
      <c r="G1388" s="24">
        <v>36</v>
      </c>
      <c r="H1388" s="100"/>
      <c r="I1388" s="100"/>
      <c r="J1388" s="100"/>
      <c r="K1388" s="100"/>
      <c r="L1388" s="100"/>
      <c r="M1388" s="100"/>
      <c r="N1388" s="100"/>
      <c r="O1388" s="100"/>
      <c r="P1388" s="100"/>
      <c r="Q1388" s="100"/>
    </row>
    <row r="1389" spans="1:17" ht="14.25" customHeight="1" outlineLevel="1" x14ac:dyDescent="0.2">
      <c r="A1389" s="22" t="s">
        <v>479</v>
      </c>
      <c r="B1389" s="22">
        <v>6</v>
      </c>
      <c r="C1389" s="22">
        <v>2</v>
      </c>
      <c r="D1389" s="23">
        <v>1600</v>
      </c>
      <c r="E1389" s="23">
        <v>800</v>
      </c>
      <c r="F1389" s="23">
        <v>19500000</v>
      </c>
      <c r="G1389" s="24">
        <v>36</v>
      </c>
      <c r="H1389" s="100"/>
      <c r="I1389" s="100"/>
      <c r="J1389" s="100"/>
      <c r="K1389" s="100"/>
      <c r="L1389" s="100"/>
      <c r="M1389" s="100"/>
      <c r="N1389" s="100"/>
      <c r="O1389" s="100"/>
      <c r="P1389" s="100"/>
      <c r="Q1389" s="100"/>
    </row>
    <row r="1390" spans="1:17" ht="14.25" customHeight="1" outlineLevel="1" x14ac:dyDescent="0.2">
      <c r="A1390" s="22" t="s">
        <v>479</v>
      </c>
      <c r="B1390" s="22">
        <v>7</v>
      </c>
      <c r="C1390" s="22">
        <v>2</v>
      </c>
      <c r="D1390" s="23">
        <v>1626</v>
      </c>
      <c r="E1390" s="23">
        <v>813</v>
      </c>
      <c r="F1390" s="23">
        <v>19500000</v>
      </c>
      <c r="G1390" s="24">
        <v>36</v>
      </c>
      <c r="H1390" s="100"/>
      <c r="I1390" s="100"/>
      <c r="J1390" s="100"/>
      <c r="K1390" s="100"/>
      <c r="L1390" s="100"/>
      <c r="M1390" s="100"/>
      <c r="N1390" s="100"/>
      <c r="O1390" s="100"/>
      <c r="P1390" s="100"/>
      <c r="Q1390" s="100"/>
    </row>
    <row r="1391" spans="1:17" ht="14.25" customHeight="1" outlineLevel="1" x14ac:dyDescent="0.2">
      <c r="A1391" s="22" t="s">
        <v>479</v>
      </c>
      <c r="B1391" s="22">
        <v>8</v>
      </c>
      <c r="C1391" s="22">
        <v>2</v>
      </c>
      <c r="D1391" s="23">
        <v>1652</v>
      </c>
      <c r="E1391" s="23">
        <v>826</v>
      </c>
      <c r="F1391" s="23">
        <v>19500000</v>
      </c>
      <c r="G1391" s="24">
        <v>36</v>
      </c>
      <c r="H1391" s="100"/>
      <c r="I1391" s="100"/>
      <c r="J1391" s="100"/>
      <c r="K1391" s="100"/>
      <c r="L1391" s="100"/>
      <c r="M1391" s="100"/>
      <c r="N1391" s="100"/>
      <c r="O1391" s="100"/>
      <c r="P1391" s="100"/>
      <c r="Q1391" s="100"/>
    </row>
    <row r="1392" spans="1:17" ht="14.25" customHeight="1" outlineLevel="1" x14ac:dyDescent="0.2">
      <c r="A1392" s="22" t="s">
        <v>479</v>
      </c>
      <c r="B1392" s="22">
        <v>9</v>
      </c>
      <c r="C1392" s="22">
        <v>2</v>
      </c>
      <c r="D1392" s="23">
        <v>1680</v>
      </c>
      <c r="E1392" s="23">
        <v>840</v>
      </c>
      <c r="F1392" s="23">
        <v>19500000</v>
      </c>
      <c r="G1392" s="24">
        <v>36</v>
      </c>
      <c r="H1392" s="100"/>
      <c r="I1392" s="100"/>
      <c r="J1392" s="100"/>
      <c r="K1392" s="100"/>
      <c r="L1392" s="100"/>
      <c r="M1392" s="100"/>
      <c r="N1392" s="100"/>
      <c r="O1392" s="100"/>
      <c r="P1392" s="100"/>
      <c r="Q1392" s="100"/>
    </row>
    <row r="1393" spans="1:17" ht="14.25" customHeight="1" outlineLevel="1" x14ac:dyDescent="0.2">
      <c r="A1393" s="22" t="s">
        <v>479</v>
      </c>
      <c r="B1393" s="22">
        <v>10</v>
      </c>
      <c r="C1393" s="22">
        <v>2</v>
      </c>
      <c r="D1393" s="23">
        <v>1706</v>
      </c>
      <c r="E1393" s="23">
        <v>853</v>
      </c>
      <c r="F1393" s="23">
        <v>19500000</v>
      </c>
      <c r="G1393" s="24">
        <v>36</v>
      </c>
      <c r="H1393" s="100"/>
      <c r="I1393" s="100"/>
      <c r="J1393" s="100"/>
      <c r="K1393" s="100"/>
      <c r="L1393" s="100"/>
      <c r="M1393" s="100"/>
      <c r="N1393" s="100"/>
      <c r="O1393" s="100"/>
      <c r="P1393" s="100"/>
      <c r="Q1393" s="100"/>
    </row>
    <row r="1394" spans="1:17" ht="14.25" customHeight="1" outlineLevel="1" x14ac:dyDescent="0.2">
      <c r="A1394" s="22" t="s">
        <v>479</v>
      </c>
      <c r="B1394" s="22">
        <v>11</v>
      </c>
      <c r="C1394" s="22">
        <v>2</v>
      </c>
      <c r="D1394" s="23">
        <v>1732</v>
      </c>
      <c r="E1394" s="23">
        <v>866</v>
      </c>
      <c r="F1394" s="23">
        <v>19500000</v>
      </c>
      <c r="G1394" s="24">
        <v>36</v>
      </c>
      <c r="H1394" s="100"/>
      <c r="I1394" s="100"/>
      <c r="J1394" s="100"/>
      <c r="K1394" s="100"/>
      <c r="L1394" s="100"/>
      <c r="M1394" s="100"/>
      <c r="N1394" s="100"/>
      <c r="O1394" s="100"/>
      <c r="P1394" s="100"/>
      <c r="Q1394" s="100"/>
    </row>
    <row r="1395" spans="1:17" ht="14.25" customHeight="1" outlineLevel="1" x14ac:dyDescent="0.2">
      <c r="A1395" s="22" t="s">
        <v>479</v>
      </c>
      <c r="B1395" s="22">
        <v>12</v>
      </c>
      <c r="C1395" s="22">
        <v>2</v>
      </c>
      <c r="D1395" s="23">
        <v>1760</v>
      </c>
      <c r="E1395" s="23">
        <v>880</v>
      </c>
      <c r="F1395" s="23">
        <v>0</v>
      </c>
      <c r="G1395" s="24">
        <v>0</v>
      </c>
      <c r="H1395" s="100"/>
      <c r="I1395" s="100"/>
      <c r="J1395" s="100"/>
      <c r="K1395" s="100"/>
      <c r="L1395" s="100"/>
      <c r="M1395" s="100"/>
      <c r="N1395" s="100"/>
      <c r="O1395" s="100"/>
      <c r="P1395" s="100"/>
      <c r="Q1395" s="100"/>
    </row>
    <row r="1396" spans="1:17" ht="14.25" customHeight="1" outlineLevel="1" x14ac:dyDescent="0.2">
      <c r="A1396" s="25" t="s">
        <v>479</v>
      </c>
      <c r="B1396" s="25">
        <v>1</v>
      </c>
      <c r="C1396" s="25">
        <v>3</v>
      </c>
      <c r="D1396" s="26">
        <v>1848</v>
      </c>
      <c r="E1396" s="26">
        <v>924</v>
      </c>
      <c r="F1396" s="26">
        <v>0</v>
      </c>
      <c r="G1396" s="27">
        <v>0</v>
      </c>
      <c r="H1396" s="100"/>
      <c r="I1396" s="100"/>
      <c r="J1396" s="100"/>
      <c r="K1396" s="100"/>
      <c r="L1396" s="100"/>
      <c r="M1396" s="100"/>
      <c r="N1396" s="100"/>
      <c r="O1396" s="100"/>
      <c r="P1396" s="100"/>
      <c r="Q1396" s="100"/>
    </row>
    <row r="1397" spans="1:17" ht="14.25" customHeight="1" x14ac:dyDescent="0.2">
      <c r="A1397" s="19" t="s">
        <v>432</v>
      </c>
      <c r="B1397" s="19">
        <v>1</v>
      </c>
      <c r="C1397" s="19">
        <v>1</v>
      </c>
      <c r="D1397" s="20">
        <v>1430</v>
      </c>
      <c r="E1397" s="20">
        <v>1430</v>
      </c>
      <c r="F1397" s="20">
        <v>100000</v>
      </c>
      <c r="G1397" s="21">
        <v>1.5</v>
      </c>
      <c r="H1397" s="100"/>
      <c r="I1397" s="100"/>
      <c r="J1397" s="100"/>
      <c r="K1397" s="100"/>
      <c r="L1397" s="100"/>
      <c r="M1397" s="100"/>
      <c r="N1397" s="100"/>
      <c r="O1397" s="100"/>
      <c r="P1397" s="100"/>
      <c r="Q1397" s="100"/>
    </row>
    <row r="1398" spans="1:17" ht="14.25" customHeight="1" outlineLevel="1" x14ac:dyDescent="0.2">
      <c r="A1398" s="19" t="s">
        <v>432</v>
      </c>
      <c r="B1398" s="19">
        <v>2</v>
      </c>
      <c r="C1398" s="19">
        <v>1</v>
      </c>
      <c r="D1398" s="20">
        <v>1575</v>
      </c>
      <c r="E1398" s="20">
        <v>1575</v>
      </c>
      <c r="F1398" s="20">
        <v>200000</v>
      </c>
      <c r="G1398" s="21">
        <v>2.5</v>
      </c>
      <c r="H1398" s="100"/>
      <c r="I1398" s="100"/>
      <c r="J1398" s="100"/>
      <c r="K1398" s="100"/>
      <c r="L1398" s="100"/>
      <c r="M1398" s="100"/>
      <c r="N1398" s="100"/>
      <c r="O1398" s="100"/>
      <c r="P1398" s="100"/>
      <c r="Q1398" s="100"/>
    </row>
    <row r="1399" spans="1:17" ht="14.25" customHeight="1" outlineLevel="1" x14ac:dyDescent="0.2">
      <c r="A1399" s="19" t="s">
        <v>432</v>
      </c>
      <c r="B1399" s="19">
        <v>3</v>
      </c>
      <c r="C1399" s="19">
        <v>1</v>
      </c>
      <c r="D1399" s="20">
        <v>1725</v>
      </c>
      <c r="E1399" s="20">
        <v>1725</v>
      </c>
      <c r="F1399" s="20">
        <v>400000</v>
      </c>
      <c r="G1399" s="21">
        <v>6</v>
      </c>
      <c r="H1399" s="100"/>
      <c r="I1399" s="100"/>
      <c r="J1399" s="100"/>
      <c r="K1399" s="100"/>
      <c r="L1399" s="100"/>
      <c r="M1399" s="100"/>
      <c r="N1399" s="100"/>
      <c r="O1399" s="100"/>
      <c r="P1399" s="100"/>
      <c r="Q1399" s="100"/>
    </row>
    <row r="1400" spans="1:17" ht="14.25" customHeight="1" outlineLevel="1" x14ac:dyDescent="0.2">
      <c r="A1400" s="19" t="s">
        <v>432</v>
      </c>
      <c r="B1400" s="19">
        <v>4</v>
      </c>
      <c r="C1400" s="19">
        <v>1</v>
      </c>
      <c r="D1400" s="20">
        <v>1895</v>
      </c>
      <c r="E1400" s="20">
        <v>1895</v>
      </c>
      <c r="F1400" s="20">
        <v>2000000</v>
      </c>
      <c r="G1400" s="21">
        <v>12</v>
      </c>
      <c r="H1400" s="100"/>
      <c r="I1400" s="100"/>
      <c r="J1400" s="100"/>
      <c r="K1400" s="100"/>
      <c r="L1400" s="100"/>
      <c r="M1400" s="100"/>
      <c r="N1400" s="100"/>
      <c r="O1400" s="100"/>
      <c r="P1400" s="100"/>
      <c r="Q1400" s="100"/>
    </row>
    <row r="1401" spans="1:17" ht="14.25" customHeight="1" outlineLevel="1" x14ac:dyDescent="0.2">
      <c r="A1401" s="19" t="s">
        <v>432</v>
      </c>
      <c r="B1401" s="19">
        <v>5</v>
      </c>
      <c r="C1401" s="19">
        <v>1</v>
      </c>
      <c r="D1401" s="20">
        <v>2085</v>
      </c>
      <c r="E1401" s="20">
        <v>2085</v>
      </c>
      <c r="F1401" s="20">
        <v>3000000</v>
      </c>
      <c r="G1401" s="21">
        <v>20</v>
      </c>
      <c r="H1401" s="100"/>
      <c r="I1401" s="100"/>
      <c r="J1401" s="100"/>
      <c r="K1401" s="100"/>
      <c r="L1401" s="100"/>
      <c r="M1401" s="100"/>
      <c r="N1401" s="100"/>
      <c r="O1401" s="100"/>
      <c r="P1401" s="100"/>
      <c r="Q1401" s="100"/>
    </row>
    <row r="1402" spans="1:17" ht="14.25" customHeight="1" outlineLevel="1" x14ac:dyDescent="0.2">
      <c r="A1402" s="19" t="s">
        <v>432</v>
      </c>
      <c r="B1402" s="19">
        <v>6</v>
      </c>
      <c r="C1402" s="19">
        <v>1</v>
      </c>
      <c r="D1402" s="20">
        <v>2285</v>
      </c>
      <c r="E1402" s="20">
        <v>2285</v>
      </c>
      <c r="F1402" s="20">
        <v>4000000</v>
      </c>
      <c r="G1402" s="21">
        <v>36</v>
      </c>
      <c r="H1402" s="100"/>
      <c r="I1402" s="100"/>
      <c r="J1402" s="100"/>
      <c r="K1402" s="100"/>
      <c r="L1402" s="100"/>
      <c r="M1402" s="100"/>
      <c r="N1402" s="100"/>
      <c r="O1402" s="100"/>
      <c r="P1402" s="100"/>
      <c r="Q1402" s="100"/>
    </row>
    <row r="1403" spans="1:17" ht="14.25" customHeight="1" outlineLevel="1" x14ac:dyDescent="0.2">
      <c r="A1403" s="19" t="s">
        <v>432</v>
      </c>
      <c r="B1403" s="19">
        <v>7</v>
      </c>
      <c r="C1403" s="19">
        <v>1</v>
      </c>
      <c r="D1403" s="20">
        <v>2505</v>
      </c>
      <c r="E1403" s="20">
        <v>2505</v>
      </c>
      <c r="F1403" s="20">
        <v>8000000</v>
      </c>
      <c r="G1403" s="21">
        <v>60</v>
      </c>
      <c r="H1403" s="100"/>
      <c r="I1403" s="100"/>
      <c r="J1403" s="100"/>
      <c r="K1403" s="100"/>
      <c r="L1403" s="100"/>
      <c r="M1403" s="100"/>
      <c r="N1403" s="100"/>
      <c r="O1403" s="100"/>
      <c r="P1403" s="100"/>
      <c r="Q1403" s="100"/>
    </row>
    <row r="1404" spans="1:17" ht="14.25" customHeight="1" outlineLevel="1" x14ac:dyDescent="0.2">
      <c r="A1404" s="19" t="s">
        <v>432</v>
      </c>
      <c r="B1404" s="19">
        <v>8</v>
      </c>
      <c r="C1404" s="19">
        <v>1</v>
      </c>
      <c r="D1404" s="20">
        <v>2755</v>
      </c>
      <c r="E1404" s="20">
        <v>2755</v>
      </c>
      <c r="F1404" s="20">
        <v>13000000</v>
      </c>
      <c r="G1404" s="21">
        <v>72</v>
      </c>
      <c r="H1404" s="100"/>
      <c r="I1404" s="100"/>
      <c r="J1404" s="100"/>
      <c r="K1404" s="100"/>
      <c r="L1404" s="100"/>
      <c r="M1404" s="100"/>
      <c r="N1404" s="100"/>
      <c r="O1404" s="100"/>
      <c r="P1404" s="100"/>
      <c r="Q1404" s="100"/>
    </row>
    <row r="1405" spans="1:17" ht="14.25" customHeight="1" outlineLevel="1" x14ac:dyDescent="0.2">
      <c r="A1405" s="19" t="s">
        <v>432</v>
      </c>
      <c r="B1405" s="19">
        <v>9</v>
      </c>
      <c r="C1405" s="19">
        <v>1</v>
      </c>
      <c r="D1405" s="20">
        <v>3025</v>
      </c>
      <c r="E1405" s="20">
        <v>3025</v>
      </c>
      <c r="F1405" s="20">
        <v>25000000</v>
      </c>
      <c r="G1405" s="21">
        <v>80</v>
      </c>
      <c r="H1405" s="100"/>
      <c r="I1405" s="100"/>
      <c r="J1405" s="100"/>
      <c r="K1405" s="100"/>
      <c r="L1405" s="100"/>
      <c r="M1405" s="100"/>
      <c r="N1405" s="100"/>
      <c r="O1405" s="100"/>
      <c r="P1405" s="100"/>
      <c r="Q1405" s="100"/>
    </row>
    <row r="1406" spans="1:17" ht="14.25" customHeight="1" outlineLevel="1" collapsed="1" x14ac:dyDescent="0.2">
      <c r="A1406" s="19" t="s">
        <v>432</v>
      </c>
      <c r="B1406" s="19">
        <v>10</v>
      </c>
      <c r="C1406" s="19">
        <v>1</v>
      </c>
      <c r="D1406" s="20">
        <v>3330</v>
      </c>
      <c r="E1406" s="20">
        <v>3330</v>
      </c>
      <c r="F1406" s="20">
        <v>35000000</v>
      </c>
      <c r="G1406" s="21">
        <v>90</v>
      </c>
      <c r="H1406" s="100"/>
      <c r="I1406" s="100"/>
      <c r="J1406" s="100"/>
      <c r="K1406" s="100"/>
      <c r="L1406" s="100"/>
      <c r="M1406" s="100"/>
      <c r="N1406" s="100"/>
      <c r="O1406" s="100"/>
      <c r="P1406" s="100"/>
      <c r="Q1406" s="100"/>
    </row>
    <row r="1407" spans="1:17" ht="14.25" customHeight="1" outlineLevel="1" x14ac:dyDescent="0.2">
      <c r="A1407" s="19" t="s">
        <v>432</v>
      </c>
      <c r="B1407" s="19">
        <v>11</v>
      </c>
      <c r="C1407" s="19">
        <v>1</v>
      </c>
      <c r="D1407" s="20">
        <v>3655</v>
      </c>
      <c r="E1407" s="20">
        <v>3655</v>
      </c>
      <c r="F1407" s="20">
        <v>45000000</v>
      </c>
      <c r="G1407" s="21">
        <v>96</v>
      </c>
      <c r="H1407" s="100"/>
      <c r="I1407" s="100"/>
      <c r="J1407" s="100"/>
      <c r="K1407" s="100"/>
      <c r="L1407" s="100"/>
      <c r="M1407" s="100"/>
      <c r="N1407" s="100"/>
      <c r="O1407" s="100"/>
      <c r="P1407" s="100"/>
      <c r="Q1407" s="100"/>
    </row>
    <row r="1408" spans="1:17" ht="14.25" customHeight="1" outlineLevel="1" x14ac:dyDescent="0.2">
      <c r="A1408" s="19" t="s">
        <v>432</v>
      </c>
      <c r="B1408" s="19">
        <v>12</v>
      </c>
      <c r="C1408" s="19">
        <v>1</v>
      </c>
      <c r="D1408" s="20">
        <v>4015</v>
      </c>
      <c r="E1408" s="20">
        <v>4015</v>
      </c>
      <c r="F1408" s="20">
        <v>0</v>
      </c>
      <c r="G1408" s="21">
        <v>0</v>
      </c>
      <c r="H1408" s="100"/>
      <c r="I1408" s="100"/>
      <c r="J1408" s="100"/>
      <c r="K1408" s="100"/>
      <c r="L1408" s="100"/>
      <c r="M1408" s="100"/>
      <c r="N1408" s="100"/>
      <c r="O1408" s="100"/>
      <c r="P1408" s="100"/>
      <c r="Q1408" s="100"/>
    </row>
    <row r="1409" spans="1:17" ht="14.25" customHeight="1" outlineLevel="1" x14ac:dyDescent="0.2">
      <c r="A1409" s="22" t="s">
        <v>432</v>
      </c>
      <c r="B1409" s="22">
        <v>1</v>
      </c>
      <c r="C1409" s="22">
        <v>2</v>
      </c>
      <c r="D1409" s="23">
        <v>4015</v>
      </c>
      <c r="E1409" s="23">
        <v>4015</v>
      </c>
      <c r="F1409" s="23">
        <v>1000000</v>
      </c>
      <c r="G1409" s="24">
        <v>6</v>
      </c>
      <c r="H1409" s="100"/>
      <c r="I1409" s="100"/>
      <c r="J1409" s="100"/>
      <c r="K1409" s="100"/>
      <c r="L1409" s="100"/>
      <c r="M1409" s="100"/>
      <c r="N1409" s="100"/>
      <c r="O1409" s="100"/>
      <c r="P1409" s="100"/>
      <c r="Q1409" s="100"/>
    </row>
    <row r="1410" spans="1:17" ht="14.25" customHeight="1" outlineLevel="1" x14ac:dyDescent="0.2">
      <c r="A1410" s="22" t="s">
        <v>432</v>
      </c>
      <c r="B1410" s="22">
        <v>2</v>
      </c>
      <c r="C1410" s="22">
        <v>2</v>
      </c>
      <c r="D1410" s="23">
        <v>4085</v>
      </c>
      <c r="E1410" s="23">
        <v>4085</v>
      </c>
      <c r="F1410" s="23">
        <v>2000000</v>
      </c>
      <c r="G1410" s="24">
        <v>12</v>
      </c>
      <c r="H1410" s="100"/>
      <c r="I1410" s="100"/>
      <c r="J1410" s="100"/>
      <c r="K1410" s="100"/>
      <c r="L1410" s="100"/>
      <c r="M1410" s="100"/>
      <c r="N1410" s="100"/>
      <c r="O1410" s="100"/>
      <c r="P1410" s="100"/>
      <c r="Q1410" s="100"/>
    </row>
    <row r="1411" spans="1:17" ht="14.25" customHeight="1" outlineLevel="1" x14ac:dyDescent="0.2">
      <c r="A1411" s="22" t="s">
        <v>432</v>
      </c>
      <c r="B1411" s="22">
        <v>3</v>
      </c>
      <c r="C1411" s="22">
        <v>2</v>
      </c>
      <c r="D1411" s="23">
        <v>4155</v>
      </c>
      <c r="E1411" s="23">
        <v>4155</v>
      </c>
      <c r="F1411" s="23">
        <v>4000000</v>
      </c>
      <c r="G1411" s="24">
        <v>18</v>
      </c>
      <c r="H1411" s="100"/>
      <c r="I1411" s="100"/>
      <c r="J1411" s="100"/>
      <c r="K1411" s="100"/>
      <c r="L1411" s="100"/>
      <c r="M1411" s="100"/>
      <c r="N1411" s="100"/>
      <c r="O1411" s="100"/>
      <c r="P1411" s="100"/>
      <c r="Q1411" s="100"/>
    </row>
    <row r="1412" spans="1:17" ht="14.25" customHeight="1" outlineLevel="1" x14ac:dyDescent="0.2">
      <c r="A1412" s="22" t="s">
        <v>432</v>
      </c>
      <c r="B1412" s="22">
        <v>4</v>
      </c>
      <c r="C1412" s="22">
        <v>2</v>
      </c>
      <c r="D1412" s="23">
        <v>4225</v>
      </c>
      <c r="E1412" s="23">
        <v>4225</v>
      </c>
      <c r="F1412" s="23">
        <v>16000000</v>
      </c>
      <c r="G1412" s="24">
        <v>24</v>
      </c>
      <c r="H1412" s="100"/>
      <c r="I1412" s="100"/>
      <c r="J1412" s="100"/>
      <c r="K1412" s="100"/>
      <c r="L1412" s="100"/>
      <c r="M1412" s="100"/>
      <c r="N1412" s="100"/>
      <c r="O1412" s="100"/>
      <c r="P1412" s="100"/>
      <c r="Q1412" s="100"/>
    </row>
    <row r="1413" spans="1:17" ht="14.25" customHeight="1" outlineLevel="1" x14ac:dyDescent="0.2">
      <c r="A1413" s="22" t="s">
        <v>432</v>
      </c>
      <c r="B1413" s="22">
        <v>5</v>
      </c>
      <c r="C1413" s="22">
        <v>2</v>
      </c>
      <c r="D1413" s="23">
        <v>4295</v>
      </c>
      <c r="E1413" s="23">
        <v>4295</v>
      </c>
      <c r="F1413" s="23">
        <v>16000000</v>
      </c>
      <c r="G1413" s="24">
        <v>24</v>
      </c>
      <c r="H1413" s="100"/>
      <c r="I1413" s="100"/>
      <c r="J1413" s="100"/>
      <c r="K1413" s="100"/>
      <c r="L1413" s="100"/>
      <c r="M1413" s="100"/>
      <c r="N1413" s="100"/>
      <c r="O1413" s="100"/>
      <c r="P1413" s="100"/>
      <c r="Q1413" s="100"/>
    </row>
    <row r="1414" spans="1:17" ht="14.25" customHeight="1" outlineLevel="1" x14ac:dyDescent="0.2">
      <c r="A1414" s="22" t="s">
        <v>432</v>
      </c>
      <c r="B1414" s="22">
        <v>6</v>
      </c>
      <c r="C1414" s="22">
        <v>2</v>
      </c>
      <c r="D1414" s="23">
        <v>4365</v>
      </c>
      <c r="E1414" s="23">
        <v>4365</v>
      </c>
      <c r="F1414" s="23">
        <v>16000000</v>
      </c>
      <c r="G1414" s="24">
        <v>24</v>
      </c>
      <c r="H1414" s="100"/>
      <c r="I1414" s="100"/>
      <c r="J1414" s="100"/>
      <c r="K1414" s="100"/>
      <c r="L1414" s="100"/>
      <c r="M1414" s="100"/>
      <c r="N1414" s="100"/>
      <c r="O1414" s="100"/>
      <c r="P1414" s="100"/>
      <c r="Q1414" s="100"/>
    </row>
    <row r="1415" spans="1:17" ht="14.25" customHeight="1" outlineLevel="1" x14ac:dyDescent="0.2">
      <c r="A1415" s="22" t="s">
        <v>432</v>
      </c>
      <c r="B1415" s="22">
        <v>7</v>
      </c>
      <c r="C1415" s="22">
        <v>2</v>
      </c>
      <c r="D1415" s="23">
        <v>4435</v>
      </c>
      <c r="E1415" s="23">
        <v>4435</v>
      </c>
      <c r="F1415" s="23">
        <v>16000000</v>
      </c>
      <c r="G1415" s="24">
        <v>24</v>
      </c>
      <c r="H1415" s="100"/>
      <c r="I1415" s="100"/>
      <c r="J1415" s="100"/>
      <c r="K1415" s="100"/>
      <c r="L1415" s="100"/>
      <c r="M1415" s="100"/>
      <c r="N1415" s="100"/>
      <c r="O1415" s="100"/>
      <c r="P1415" s="100"/>
      <c r="Q1415" s="100"/>
    </row>
    <row r="1416" spans="1:17" ht="14.25" customHeight="1" outlineLevel="1" x14ac:dyDescent="0.2">
      <c r="A1416" s="22" t="s">
        <v>432</v>
      </c>
      <c r="B1416" s="22">
        <v>8</v>
      </c>
      <c r="C1416" s="22">
        <v>2</v>
      </c>
      <c r="D1416" s="23">
        <v>4505</v>
      </c>
      <c r="E1416" s="23">
        <v>4505</v>
      </c>
      <c r="F1416" s="23">
        <v>16000000</v>
      </c>
      <c r="G1416" s="24">
        <v>24</v>
      </c>
      <c r="H1416" s="100"/>
      <c r="I1416" s="100"/>
      <c r="J1416" s="100"/>
      <c r="K1416" s="100"/>
      <c r="L1416" s="100"/>
      <c r="M1416" s="100"/>
      <c r="N1416" s="100"/>
      <c r="O1416" s="100"/>
      <c r="P1416" s="100"/>
      <c r="Q1416" s="100"/>
    </row>
    <row r="1417" spans="1:17" ht="14.25" customHeight="1" outlineLevel="1" x14ac:dyDescent="0.2">
      <c r="A1417" s="22" t="s">
        <v>432</v>
      </c>
      <c r="B1417" s="22">
        <v>9</v>
      </c>
      <c r="C1417" s="22">
        <v>2</v>
      </c>
      <c r="D1417" s="23">
        <v>4575</v>
      </c>
      <c r="E1417" s="23">
        <v>4575</v>
      </c>
      <c r="F1417" s="23">
        <v>16000000</v>
      </c>
      <c r="G1417" s="24">
        <v>24</v>
      </c>
      <c r="H1417" s="100"/>
      <c r="I1417" s="100"/>
      <c r="J1417" s="100"/>
      <c r="K1417" s="100"/>
      <c r="L1417" s="100"/>
      <c r="M1417" s="100"/>
      <c r="N1417" s="100"/>
      <c r="O1417" s="100"/>
      <c r="P1417" s="100"/>
      <c r="Q1417" s="100"/>
    </row>
    <row r="1418" spans="1:17" ht="14.25" customHeight="1" outlineLevel="1" x14ac:dyDescent="0.2">
      <c r="A1418" s="22" t="s">
        <v>432</v>
      </c>
      <c r="B1418" s="22">
        <v>10</v>
      </c>
      <c r="C1418" s="22">
        <v>2</v>
      </c>
      <c r="D1418" s="23">
        <v>4650</v>
      </c>
      <c r="E1418" s="23">
        <v>4650</v>
      </c>
      <c r="F1418" s="23">
        <v>16000000</v>
      </c>
      <c r="G1418" s="24">
        <v>24</v>
      </c>
      <c r="H1418" s="100"/>
      <c r="I1418" s="100"/>
      <c r="J1418" s="100"/>
      <c r="K1418" s="100"/>
      <c r="L1418" s="100"/>
      <c r="M1418" s="100"/>
      <c r="N1418" s="100"/>
      <c r="O1418" s="100"/>
      <c r="P1418" s="100"/>
      <c r="Q1418" s="100"/>
    </row>
    <row r="1419" spans="1:17" ht="14.25" customHeight="1" outlineLevel="1" x14ac:dyDescent="0.2">
      <c r="A1419" s="22" t="s">
        <v>432</v>
      </c>
      <c r="B1419" s="22">
        <v>11</v>
      </c>
      <c r="C1419" s="22">
        <v>2</v>
      </c>
      <c r="D1419" s="23">
        <v>4725</v>
      </c>
      <c r="E1419" s="23">
        <v>4725</v>
      </c>
      <c r="F1419" s="23">
        <v>16000000</v>
      </c>
      <c r="G1419" s="24">
        <v>24</v>
      </c>
      <c r="H1419" s="100"/>
      <c r="I1419" s="100"/>
      <c r="J1419" s="100"/>
      <c r="K1419" s="100"/>
      <c r="L1419" s="100"/>
      <c r="M1419" s="100"/>
      <c r="N1419" s="100"/>
      <c r="O1419" s="100"/>
      <c r="P1419" s="100"/>
      <c r="Q1419" s="100"/>
    </row>
    <row r="1420" spans="1:17" ht="14.25" customHeight="1" outlineLevel="1" x14ac:dyDescent="0.2">
      <c r="A1420" s="22" t="s">
        <v>432</v>
      </c>
      <c r="B1420" s="22">
        <v>12</v>
      </c>
      <c r="C1420" s="22">
        <v>2</v>
      </c>
      <c r="D1420" s="23">
        <v>4800</v>
      </c>
      <c r="E1420" s="23">
        <v>4800</v>
      </c>
      <c r="F1420" s="23">
        <v>0</v>
      </c>
      <c r="G1420" s="24">
        <v>0</v>
      </c>
      <c r="H1420" s="100"/>
      <c r="I1420" s="100"/>
      <c r="J1420" s="100"/>
      <c r="K1420" s="100"/>
      <c r="L1420" s="100"/>
      <c r="M1420" s="100"/>
      <c r="N1420" s="100"/>
      <c r="O1420" s="100"/>
      <c r="P1420" s="100"/>
      <c r="Q1420" s="100"/>
    </row>
    <row r="1421" spans="1:17" ht="14.25" customHeight="1" outlineLevel="1" x14ac:dyDescent="0.2">
      <c r="A1421" s="25" t="s">
        <v>432</v>
      </c>
      <c r="B1421" s="25">
        <v>1</v>
      </c>
      <c r="C1421" s="25">
        <v>3</v>
      </c>
      <c r="D1421" s="26">
        <v>5040</v>
      </c>
      <c r="E1421" s="26">
        <v>5040</v>
      </c>
      <c r="F1421" s="26">
        <v>0</v>
      </c>
      <c r="G1421" s="27">
        <v>0</v>
      </c>
      <c r="H1421" s="100"/>
      <c r="I1421" s="100"/>
      <c r="J1421" s="100"/>
      <c r="K1421" s="100"/>
      <c r="L1421" s="100"/>
      <c r="M1421" s="100"/>
      <c r="N1421" s="100"/>
      <c r="O1421" s="100"/>
      <c r="P1421" s="100"/>
      <c r="Q1421" s="100"/>
    </row>
    <row r="1422" spans="1:17" ht="14.25" customHeight="1" x14ac:dyDescent="0.2">
      <c r="A1422" s="19" t="s">
        <v>435</v>
      </c>
      <c r="B1422" s="19">
        <v>1</v>
      </c>
      <c r="C1422" s="19">
        <v>1</v>
      </c>
      <c r="D1422" s="20">
        <v>4650</v>
      </c>
      <c r="E1422" s="20">
        <v>930</v>
      </c>
      <c r="F1422" s="20">
        <v>100000</v>
      </c>
      <c r="G1422" s="21">
        <v>1.5</v>
      </c>
      <c r="H1422" s="100"/>
      <c r="I1422" s="100"/>
      <c r="J1422" s="100"/>
      <c r="K1422" s="100"/>
      <c r="L1422" s="100"/>
      <c r="M1422" s="100"/>
      <c r="N1422" s="100"/>
      <c r="O1422" s="100"/>
      <c r="P1422" s="100"/>
      <c r="Q1422" s="100"/>
    </row>
    <row r="1423" spans="1:17" ht="14.25" customHeight="1" outlineLevel="1" x14ac:dyDescent="0.2">
      <c r="A1423" s="19" t="s">
        <v>435</v>
      </c>
      <c r="B1423" s="19">
        <v>2</v>
      </c>
      <c r="C1423" s="19">
        <v>1</v>
      </c>
      <c r="D1423" s="20">
        <v>5150</v>
      </c>
      <c r="E1423" s="20">
        <v>1030</v>
      </c>
      <c r="F1423" s="20">
        <v>200000</v>
      </c>
      <c r="G1423" s="21">
        <v>2.5</v>
      </c>
      <c r="H1423" s="100"/>
      <c r="I1423" s="100"/>
      <c r="J1423" s="100"/>
      <c r="K1423" s="100"/>
      <c r="L1423" s="100"/>
      <c r="M1423" s="100"/>
      <c r="N1423" s="100"/>
      <c r="O1423" s="100"/>
      <c r="P1423" s="100"/>
      <c r="Q1423" s="100"/>
    </row>
    <row r="1424" spans="1:17" ht="14.25" customHeight="1" outlineLevel="1" x14ac:dyDescent="0.2">
      <c r="A1424" s="19" t="s">
        <v>435</v>
      </c>
      <c r="B1424" s="19">
        <v>3</v>
      </c>
      <c r="C1424" s="19">
        <v>1</v>
      </c>
      <c r="D1424" s="20">
        <v>5650</v>
      </c>
      <c r="E1424" s="20">
        <v>1130</v>
      </c>
      <c r="F1424" s="20">
        <v>400000</v>
      </c>
      <c r="G1424" s="21">
        <v>6</v>
      </c>
      <c r="H1424" s="100"/>
      <c r="I1424" s="100"/>
      <c r="J1424" s="100"/>
      <c r="K1424" s="100"/>
      <c r="L1424" s="100"/>
      <c r="M1424" s="100"/>
      <c r="N1424" s="100"/>
      <c r="O1424" s="100"/>
      <c r="P1424" s="100"/>
      <c r="Q1424" s="100"/>
    </row>
    <row r="1425" spans="1:17" ht="14.25" customHeight="1" outlineLevel="1" x14ac:dyDescent="0.2">
      <c r="A1425" s="19" t="s">
        <v>435</v>
      </c>
      <c r="B1425" s="19">
        <v>4</v>
      </c>
      <c r="C1425" s="19">
        <v>1</v>
      </c>
      <c r="D1425" s="20">
        <v>6250</v>
      </c>
      <c r="E1425" s="20">
        <v>1250</v>
      </c>
      <c r="F1425" s="20">
        <v>2000000</v>
      </c>
      <c r="G1425" s="21">
        <v>12</v>
      </c>
      <c r="H1425" s="100"/>
      <c r="I1425" s="100"/>
      <c r="J1425" s="100"/>
      <c r="K1425" s="100"/>
      <c r="L1425" s="100"/>
      <c r="M1425" s="100"/>
      <c r="N1425" s="100"/>
      <c r="O1425" s="100"/>
      <c r="P1425" s="100"/>
      <c r="Q1425" s="100"/>
    </row>
    <row r="1426" spans="1:17" ht="14.25" customHeight="1" outlineLevel="1" x14ac:dyDescent="0.2">
      <c r="A1426" s="19" t="s">
        <v>435</v>
      </c>
      <c r="B1426" s="19">
        <v>5</v>
      </c>
      <c r="C1426" s="19">
        <v>1</v>
      </c>
      <c r="D1426" s="20">
        <v>6850</v>
      </c>
      <c r="E1426" s="20">
        <v>1370</v>
      </c>
      <c r="F1426" s="20">
        <v>3000000</v>
      </c>
      <c r="G1426" s="21">
        <v>20</v>
      </c>
      <c r="H1426" s="100"/>
      <c r="I1426" s="100"/>
      <c r="J1426" s="100"/>
      <c r="K1426" s="100"/>
      <c r="L1426" s="100"/>
      <c r="M1426" s="100"/>
      <c r="N1426" s="100"/>
      <c r="O1426" s="100"/>
      <c r="P1426" s="100"/>
      <c r="Q1426" s="100"/>
    </row>
    <row r="1427" spans="1:17" ht="14.25" customHeight="1" outlineLevel="1" x14ac:dyDescent="0.2">
      <c r="A1427" s="19" t="s">
        <v>435</v>
      </c>
      <c r="B1427" s="19">
        <v>6</v>
      </c>
      <c r="C1427" s="19">
        <v>1</v>
      </c>
      <c r="D1427" s="20">
        <v>7500</v>
      </c>
      <c r="E1427" s="20">
        <v>1500</v>
      </c>
      <c r="F1427" s="20">
        <v>4000000</v>
      </c>
      <c r="G1427" s="21">
        <v>36</v>
      </c>
      <c r="H1427" s="100"/>
      <c r="I1427" s="100"/>
      <c r="J1427" s="100"/>
      <c r="K1427" s="100"/>
      <c r="L1427" s="100"/>
      <c r="M1427" s="100"/>
      <c r="N1427" s="100"/>
      <c r="O1427" s="100"/>
      <c r="P1427" s="100"/>
      <c r="Q1427" s="100"/>
    </row>
    <row r="1428" spans="1:17" ht="14.25" customHeight="1" outlineLevel="1" x14ac:dyDescent="0.2">
      <c r="A1428" s="19" t="s">
        <v>435</v>
      </c>
      <c r="B1428" s="19">
        <v>7</v>
      </c>
      <c r="C1428" s="19">
        <v>1</v>
      </c>
      <c r="D1428" s="20">
        <v>8250</v>
      </c>
      <c r="E1428" s="20">
        <v>1650</v>
      </c>
      <c r="F1428" s="20">
        <v>8000000</v>
      </c>
      <c r="G1428" s="21">
        <v>60</v>
      </c>
      <c r="H1428" s="100"/>
      <c r="I1428" s="100"/>
      <c r="J1428" s="100"/>
      <c r="K1428" s="100"/>
      <c r="L1428" s="100"/>
      <c r="M1428" s="100"/>
      <c r="N1428" s="100"/>
      <c r="O1428" s="100"/>
      <c r="P1428" s="100"/>
      <c r="Q1428" s="100"/>
    </row>
    <row r="1429" spans="1:17" ht="14.25" customHeight="1" outlineLevel="1" x14ac:dyDescent="0.2">
      <c r="A1429" s="19" t="s">
        <v>435</v>
      </c>
      <c r="B1429" s="19">
        <v>8</v>
      </c>
      <c r="C1429" s="19">
        <v>1</v>
      </c>
      <c r="D1429" s="20">
        <v>9000</v>
      </c>
      <c r="E1429" s="20">
        <v>1800</v>
      </c>
      <c r="F1429" s="20">
        <v>13000000</v>
      </c>
      <c r="G1429" s="21">
        <v>72</v>
      </c>
      <c r="H1429" s="100"/>
      <c r="I1429" s="100"/>
      <c r="J1429" s="100"/>
      <c r="K1429" s="100"/>
      <c r="L1429" s="100"/>
      <c r="M1429" s="100"/>
      <c r="N1429" s="100"/>
      <c r="O1429" s="100"/>
      <c r="P1429" s="100"/>
      <c r="Q1429" s="100"/>
    </row>
    <row r="1430" spans="1:17" ht="14.25" customHeight="1" outlineLevel="1" x14ac:dyDescent="0.2">
      <c r="A1430" s="19" t="s">
        <v>435</v>
      </c>
      <c r="B1430" s="19">
        <v>9</v>
      </c>
      <c r="C1430" s="19">
        <v>1</v>
      </c>
      <c r="D1430" s="20">
        <v>9950</v>
      </c>
      <c r="E1430" s="20">
        <v>1990</v>
      </c>
      <c r="F1430" s="20">
        <v>25000000</v>
      </c>
      <c r="G1430" s="21">
        <v>80</v>
      </c>
      <c r="H1430" s="100"/>
      <c r="I1430" s="100"/>
      <c r="J1430" s="100"/>
      <c r="K1430" s="100"/>
      <c r="L1430" s="100"/>
      <c r="M1430" s="100"/>
      <c r="N1430" s="100"/>
      <c r="O1430" s="100"/>
      <c r="P1430" s="100"/>
      <c r="Q1430" s="100"/>
    </row>
    <row r="1431" spans="1:17" ht="14.25" customHeight="1" outlineLevel="1" collapsed="1" x14ac:dyDescent="0.2">
      <c r="A1431" s="19" t="s">
        <v>435</v>
      </c>
      <c r="B1431" s="19">
        <v>10</v>
      </c>
      <c r="C1431" s="19">
        <v>1</v>
      </c>
      <c r="D1431" s="20">
        <v>10950</v>
      </c>
      <c r="E1431" s="20">
        <v>2190</v>
      </c>
      <c r="F1431" s="20">
        <v>35000000</v>
      </c>
      <c r="G1431" s="21">
        <v>90</v>
      </c>
      <c r="H1431" s="100"/>
      <c r="I1431" s="100"/>
      <c r="J1431" s="100"/>
      <c r="K1431" s="100"/>
      <c r="L1431" s="100"/>
      <c r="M1431" s="100"/>
      <c r="N1431" s="100"/>
      <c r="O1431" s="100"/>
      <c r="P1431" s="100"/>
      <c r="Q1431" s="100"/>
    </row>
    <row r="1432" spans="1:17" ht="14.25" customHeight="1" outlineLevel="1" x14ac:dyDescent="0.2">
      <c r="A1432" s="19" t="s">
        <v>435</v>
      </c>
      <c r="B1432" s="19">
        <v>11</v>
      </c>
      <c r="C1432" s="19">
        <v>1</v>
      </c>
      <c r="D1432" s="20">
        <v>12050</v>
      </c>
      <c r="E1432" s="20">
        <v>2410</v>
      </c>
      <c r="F1432" s="20">
        <v>45000000</v>
      </c>
      <c r="G1432" s="21">
        <v>96</v>
      </c>
      <c r="H1432" s="100"/>
      <c r="I1432" s="100"/>
      <c r="J1432" s="100"/>
      <c r="K1432" s="100"/>
      <c r="L1432" s="100"/>
      <c r="M1432" s="100"/>
      <c r="N1432" s="100"/>
      <c r="O1432" s="100"/>
      <c r="P1432" s="100"/>
      <c r="Q1432" s="100"/>
    </row>
    <row r="1433" spans="1:17" ht="14.25" customHeight="1" outlineLevel="1" x14ac:dyDescent="0.2">
      <c r="A1433" s="19" t="s">
        <v>435</v>
      </c>
      <c r="B1433" s="19">
        <v>12</v>
      </c>
      <c r="C1433" s="19">
        <v>1</v>
      </c>
      <c r="D1433" s="20">
        <v>13300</v>
      </c>
      <c r="E1433" s="20">
        <v>2660</v>
      </c>
      <c r="F1433" s="20">
        <v>0</v>
      </c>
      <c r="G1433" s="21">
        <v>0</v>
      </c>
      <c r="H1433" s="100"/>
      <c r="I1433" s="100"/>
      <c r="J1433" s="100"/>
      <c r="K1433" s="100"/>
      <c r="L1433" s="100"/>
      <c r="M1433" s="100"/>
      <c r="N1433" s="100"/>
      <c r="O1433" s="100"/>
      <c r="P1433" s="100"/>
      <c r="Q1433" s="100"/>
    </row>
    <row r="1434" spans="1:17" ht="14.25" customHeight="1" outlineLevel="1" x14ac:dyDescent="0.2">
      <c r="A1434" s="22" t="s">
        <v>435</v>
      </c>
      <c r="B1434" s="22">
        <v>1</v>
      </c>
      <c r="C1434" s="22">
        <v>2</v>
      </c>
      <c r="D1434" s="23">
        <v>13300</v>
      </c>
      <c r="E1434" s="23">
        <v>2660</v>
      </c>
      <c r="F1434" s="23">
        <v>1000000</v>
      </c>
      <c r="G1434" s="24">
        <v>6</v>
      </c>
      <c r="H1434" s="100"/>
      <c r="I1434" s="100"/>
      <c r="J1434" s="100"/>
      <c r="K1434" s="100"/>
      <c r="L1434" s="100"/>
      <c r="M1434" s="100"/>
      <c r="N1434" s="100"/>
      <c r="O1434" s="100"/>
      <c r="P1434" s="100"/>
      <c r="Q1434" s="100"/>
    </row>
    <row r="1435" spans="1:17" ht="14.25" customHeight="1" outlineLevel="1" x14ac:dyDescent="0.2">
      <c r="A1435" s="22" t="s">
        <v>435</v>
      </c>
      <c r="B1435" s="22">
        <v>2</v>
      </c>
      <c r="C1435" s="22">
        <v>2</v>
      </c>
      <c r="D1435" s="23">
        <v>13500</v>
      </c>
      <c r="E1435" s="23">
        <v>2700</v>
      </c>
      <c r="F1435" s="23">
        <v>2000000</v>
      </c>
      <c r="G1435" s="24">
        <v>12</v>
      </c>
      <c r="H1435" s="100"/>
      <c r="I1435" s="100"/>
      <c r="J1435" s="100"/>
      <c r="K1435" s="100"/>
      <c r="L1435" s="100"/>
      <c r="M1435" s="100"/>
      <c r="N1435" s="100"/>
      <c r="O1435" s="100"/>
      <c r="P1435" s="100"/>
      <c r="Q1435" s="100"/>
    </row>
    <row r="1436" spans="1:17" ht="14.25" customHeight="1" outlineLevel="1" x14ac:dyDescent="0.2">
      <c r="A1436" s="22" t="s">
        <v>435</v>
      </c>
      <c r="B1436" s="22">
        <v>3</v>
      </c>
      <c r="C1436" s="22">
        <v>2</v>
      </c>
      <c r="D1436" s="23">
        <v>13750</v>
      </c>
      <c r="E1436" s="23">
        <v>2750</v>
      </c>
      <c r="F1436" s="23">
        <v>4000000</v>
      </c>
      <c r="G1436" s="24">
        <v>18</v>
      </c>
      <c r="H1436" s="100"/>
      <c r="I1436" s="100"/>
      <c r="J1436" s="100"/>
      <c r="K1436" s="100"/>
      <c r="L1436" s="100"/>
      <c r="M1436" s="100"/>
      <c r="N1436" s="100"/>
      <c r="O1436" s="100"/>
      <c r="P1436" s="100"/>
      <c r="Q1436" s="100"/>
    </row>
    <row r="1437" spans="1:17" ht="14.25" customHeight="1" outlineLevel="1" x14ac:dyDescent="0.2">
      <c r="A1437" s="22" t="s">
        <v>435</v>
      </c>
      <c r="B1437" s="22">
        <v>4</v>
      </c>
      <c r="C1437" s="22">
        <v>2</v>
      </c>
      <c r="D1437" s="23">
        <v>14000</v>
      </c>
      <c r="E1437" s="23">
        <v>2800</v>
      </c>
      <c r="F1437" s="23">
        <v>16000000</v>
      </c>
      <c r="G1437" s="24">
        <v>24</v>
      </c>
      <c r="H1437" s="100"/>
      <c r="I1437" s="100"/>
      <c r="J1437" s="100"/>
      <c r="K1437" s="100"/>
      <c r="L1437" s="100"/>
      <c r="M1437" s="100"/>
      <c r="N1437" s="100"/>
      <c r="O1437" s="100"/>
      <c r="P1437" s="100"/>
      <c r="Q1437" s="100"/>
    </row>
    <row r="1438" spans="1:17" ht="14.25" customHeight="1" outlineLevel="1" x14ac:dyDescent="0.2">
      <c r="A1438" s="22" t="s">
        <v>435</v>
      </c>
      <c r="B1438" s="22">
        <v>5</v>
      </c>
      <c r="C1438" s="22">
        <v>2</v>
      </c>
      <c r="D1438" s="23">
        <v>14250</v>
      </c>
      <c r="E1438" s="23">
        <v>2850</v>
      </c>
      <c r="F1438" s="23">
        <v>16000000</v>
      </c>
      <c r="G1438" s="24">
        <v>24</v>
      </c>
      <c r="H1438" s="100"/>
      <c r="I1438" s="100"/>
      <c r="J1438" s="100"/>
      <c r="K1438" s="100"/>
      <c r="L1438" s="100"/>
      <c r="M1438" s="100"/>
      <c r="N1438" s="100"/>
      <c r="O1438" s="100"/>
      <c r="P1438" s="100"/>
      <c r="Q1438" s="100"/>
    </row>
    <row r="1439" spans="1:17" ht="14.25" customHeight="1" outlineLevel="1" x14ac:dyDescent="0.2">
      <c r="A1439" s="22" t="s">
        <v>435</v>
      </c>
      <c r="B1439" s="22">
        <v>6</v>
      </c>
      <c r="C1439" s="22">
        <v>2</v>
      </c>
      <c r="D1439" s="23">
        <v>14500</v>
      </c>
      <c r="E1439" s="23">
        <v>2900</v>
      </c>
      <c r="F1439" s="23">
        <v>16000000</v>
      </c>
      <c r="G1439" s="24">
        <v>24</v>
      </c>
      <c r="H1439" s="100"/>
      <c r="I1439" s="100"/>
      <c r="J1439" s="100"/>
      <c r="K1439" s="100"/>
      <c r="L1439" s="100"/>
      <c r="M1439" s="100"/>
      <c r="N1439" s="100"/>
      <c r="O1439" s="100"/>
      <c r="P1439" s="100"/>
      <c r="Q1439" s="100"/>
    </row>
    <row r="1440" spans="1:17" ht="14.25" customHeight="1" outlineLevel="1" x14ac:dyDescent="0.2">
      <c r="A1440" s="22" t="s">
        <v>435</v>
      </c>
      <c r="B1440" s="22">
        <v>7</v>
      </c>
      <c r="C1440" s="22">
        <v>2</v>
      </c>
      <c r="D1440" s="23">
        <v>14750</v>
      </c>
      <c r="E1440" s="23">
        <v>2950</v>
      </c>
      <c r="F1440" s="23">
        <v>16000000</v>
      </c>
      <c r="G1440" s="24">
        <v>24</v>
      </c>
      <c r="H1440" s="100"/>
      <c r="I1440" s="100"/>
      <c r="J1440" s="100"/>
      <c r="K1440" s="100"/>
      <c r="L1440" s="100"/>
      <c r="M1440" s="100"/>
      <c r="N1440" s="100"/>
      <c r="O1440" s="100"/>
      <c r="P1440" s="100"/>
      <c r="Q1440" s="100"/>
    </row>
    <row r="1441" spans="1:17" ht="14.25" customHeight="1" outlineLevel="1" x14ac:dyDescent="0.2">
      <c r="A1441" s="22" t="s">
        <v>435</v>
      </c>
      <c r="B1441" s="22">
        <v>8</v>
      </c>
      <c r="C1441" s="22">
        <v>2</v>
      </c>
      <c r="D1441" s="23">
        <v>15000</v>
      </c>
      <c r="E1441" s="23">
        <v>3000</v>
      </c>
      <c r="F1441" s="23">
        <v>16000000</v>
      </c>
      <c r="G1441" s="24">
        <v>24</v>
      </c>
      <c r="H1441" s="100"/>
      <c r="I1441" s="100"/>
      <c r="J1441" s="100"/>
      <c r="K1441" s="100"/>
      <c r="L1441" s="100"/>
      <c r="M1441" s="100"/>
      <c r="N1441" s="100"/>
      <c r="O1441" s="100"/>
      <c r="P1441" s="100"/>
      <c r="Q1441" s="100"/>
    </row>
    <row r="1442" spans="1:17" ht="14.25" customHeight="1" outlineLevel="1" x14ac:dyDescent="0.2">
      <c r="A1442" s="22" t="s">
        <v>435</v>
      </c>
      <c r="B1442" s="22">
        <v>9</v>
      </c>
      <c r="C1442" s="22">
        <v>2</v>
      </c>
      <c r="D1442" s="23">
        <v>15250</v>
      </c>
      <c r="E1442" s="23">
        <v>3050</v>
      </c>
      <c r="F1442" s="23">
        <v>16000000</v>
      </c>
      <c r="G1442" s="24">
        <v>24</v>
      </c>
      <c r="H1442" s="100"/>
      <c r="I1442" s="100"/>
      <c r="J1442" s="100"/>
      <c r="K1442" s="100"/>
      <c r="L1442" s="100"/>
      <c r="M1442" s="100"/>
      <c r="N1442" s="100"/>
      <c r="O1442" s="100"/>
      <c r="P1442" s="100"/>
      <c r="Q1442" s="100"/>
    </row>
    <row r="1443" spans="1:17" ht="14.25" customHeight="1" outlineLevel="1" x14ac:dyDescent="0.2">
      <c r="A1443" s="22" t="s">
        <v>435</v>
      </c>
      <c r="B1443" s="22">
        <v>10</v>
      </c>
      <c r="C1443" s="22">
        <v>2</v>
      </c>
      <c r="D1443" s="23">
        <v>15500</v>
      </c>
      <c r="E1443" s="23">
        <v>3100</v>
      </c>
      <c r="F1443" s="23">
        <v>16000000</v>
      </c>
      <c r="G1443" s="24">
        <v>24</v>
      </c>
      <c r="H1443" s="100"/>
      <c r="I1443" s="100"/>
      <c r="J1443" s="100"/>
      <c r="K1443" s="100"/>
      <c r="L1443" s="100"/>
      <c r="M1443" s="100"/>
      <c r="N1443" s="100"/>
      <c r="O1443" s="100"/>
      <c r="P1443" s="100"/>
      <c r="Q1443" s="100"/>
    </row>
    <row r="1444" spans="1:17" ht="14.25" customHeight="1" outlineLevel="1" x14ac:dyDescent="0.2">
      <c r="A1444" s="22" t="s">
        <v>435</v>
      </c>
      <c r="B1444" s="22">
        <v>11</v>
      </c>
      <c r="C1444" s="22">
        <v>2</v>
      </c>
      <c r="D1444" s="23">
        <v>15700</v>
      </c>
      <c r="E1444" s="23">
        <v>3140</v>
      </c>
      <c r="F1444" s="23">
        <v>16000000</v>
      </c>
      <c r="G1444" s="24">
        <v>24</v>
      </c>
      <c r="H1444" s="100"/>
      <c r="I1444" s="100"/>
      <c r="J1444" s="100"/>
      <c r="K1444" s="100"/>
      <c r="L1444" s="100"/>
      <c r="M1444" s="100"/>
      <c r="N1444" s="100"/>
      <c r="O1444" s="100"/>
      <c r="P1444" s="100"/>
      <c r="Q1444" s="100"/>
    </row>
    <row r="1445" spans="1:17" ht="14.25" customHeight="1" outlineLevel="1" x14ac:dyDescent="0.2">
      <c r="A1445" s="22" t="s">
        <v>435</v>
      </c>
      <c r="B1445" s="22">
        <v>12</v>
      </c>
      <c r="C1445" s="22">
        <v>2</v>
      </c>
      <c r="D1445" s="23">
        <v>15950</v>
      </c>
      <c r="E1445" s="23">
        <v>3190</v>
      </c>
      <c r="F1445" s="23">
        <v>0</v>
      </c>
      <c r="G1445" s="24">
        <v>0</v>
      </c>
      <c r="H1445" s="100"/>
      <c r="I1445" s="100"/>
      <c r="J1445" s="100"/>
      <c r="K1445" s="100"/>
      <c r="L1445" s="100"/>
      <c r="M1445" s="100"/>
      <c r="N1445" s="100"/>
      <c r="O1445" s="100"/>
      <c r="P1445" s="100"/>
      <c r="Q1445" s="100"/>
    </row>
    <row r="1446" spans="1:17" ht="14.25" customHeight="1" outlineLevel="1" x14ac:dyDescent="0.2">
      <c r="A1446" s="25" t="s">
        <v>435</v>
      </c>
      <c r="B1446" s="25">
        <v>1</v>
      </c>
      <c r="C1446" s="25">
        <v>3</v>
      </c>
      <c r="D1446" s="26">
        <v>16747.5</v>
      </c>
      <c r="E1446" s="26">
        <v>3349.5</v>
      </c>
      <c r="F1446" s="26">
        <v>0</v>
      </c>
      <c r="G1446" s="27">
        <v>0</v>
      </c>
      <c r="H1446" s="100"/>
      <c r="I1446" s="100"/>
      <c r="J1446" s="100"/>
      <c r="K1446" s="100"/>
      <c r="L1446" s="100"/>
      <c r="M1446" s="100"/>
      <c r="N1446" s="100"/>
      <c r="O1446" s="100"/>
      <c r="P1446" s="100"/>
      <c r="Q1446" s="100"/>
    </row>
    <row r="1447" spans="1:17" ht="14.25" customHeight="1" x14ac:dyDescent="0.2">
      <c r="A1447" s="19" t="s">
        <v>451</v>
      </c>
      <c r="B1447" s="19">
        <v>1</v>
      </c>
      <c r="C1447" s="19">
        <v>1</v>
      </c>
      <c r="D1447" s="20">
        <v>315</v>
      </c>
      <c r="E1447" s="20">
        <v>315</v>
      </c>
      <c r="F1447" s="20">
        <v>100000</v>
      </c>
      <c r="G1447" s="21">
        <v>1.5</v>
      </c>
      <c r="H1447" s="100"/>
      <c r="I1447" s="100"/>
      <c r="J1447" s="100"/>
      <c r="K1447" s="100"/>
      <c r="L1447" s="100"/>
      <c r="M1447" s="100"/>
      <c r="N1447" s="100"/>
      <c r="O1447" s="100"/>
      <c r="P1447" s="100"/>
      <c r="Q1447" s="100"/>
    </row>
    <row r="1448" spans="1:17" ht="14.25" customHeight="1" outlineLevel="1" x14ac:dyDescent="0.2">
      <c r="A1448" s="19" t="s">
        <v>451</v>
      </c>
      <c r="B1448" s="19">
        <v>2</v>
      </c>
      <c r="C1448" s="19">
        <v>1</v>
      </c>
      <c r="D1448" s="20">
        <v>345</v>
      </c>
      <c r="E1448" s="20">
        <v>345</v>
      </c>
      <c r="F1448" s="20">
        <v>200000</v>
      </c>
      <c r="G1448" s="21">
        <v>2.5</v>
      </c>
      <c r="H1448" s="100"/>
      <c r="I1448" s="100"/>
      <c r="J1448" s="100"/>
      <c r="K1448" s="100"/>
      <c r="L1448" s="100"/>
      <c r="M1448" s="100"/>
      <c r="N1448" s="100"/>
      <c r="O1448" s="100"/>
      <c r="P1448" s="100"/>
      <c r="Q1448" s="100"/>
    </row>
    <row r="1449" spans="1:17" ht="14.25" customHeight="1" outlineLevel="1" x14ac:dyDescent="0.2">
      <c r="A1449" s="19" t="s">
        <v>451</v>
      </c>
      <c r="B1449" s="19">
        <v>3</v>
      </c>
      <c r="C1449" s="19">
        <v>1</v>
      </c>
      <c r="D1449" s="20">
        <v>385</v>
      </c>
      <c r="E1449" s="20">
        <v>385</v>
      </c>
      <c r="F1449" s="20">
        <v>400000</v>
      </c>
      <c r="G1449" s="21">
        <v>6</v>
      </c>
      <c r="H1449" s="100"/>
      <c r="I1449" s="100"/>
      <c r="J1449" s="100"/>
      <c r="K1449" s="100"/>
      <c r="L1449" s="100"/>
      <c r="M1449" s="100"/>
      <c r="N1449" s="100"/>
      <c r="O1449" s="100"/>
      <c r="P1449" s="100"/>
      <c r="Q1449" s="100"/>
    </row>
    <row r="1450" spans="1:17" ht="14.25" customHeight="1" outlineLevel="1" x14ac:dyDescent="0.2">
      <c r="A1450" s="19" t="s">
        <v>451</v>
      </c>
      <c r="B1450" s="19">
        <v>4</v>
      </c>
      <c r="C1450" s="19">
        <v>1</v>
      </c>
      <c r="D1450" s="20">
        <v>425</v>
      </c>
      <c r="E1450" s="20">
        <v>425</v>
      </c>
      <c r="F1450" s="20">
        <v>2000000</v>
      </c>
      <c r="G1450" s="21">
        <v>12</v>
      </c>
      <c r="H1450" s="100"/>
      <c r="I1450" s="100"/>
      <c r="J1450" s="100"/>
      <c r="K1450" s="100"/>
      <c r="L1450" s="100"/>
      <c r="M1450" s="100"/>
      <c r="N1450" s="100"/>
      <c r="O1450" s="100"/>
      <c r="P1450" s="100"/>
      <c r="Q1450" s="100"/>
    </row>
    <row r="1451" spans="1:17" ht="14.25" customHeight="1" outlineLevel="1" x14ac:dyDescent="0.2">
      <c r="A1451" s="19" t="s">
        <v>451</v>
      </c>
      <c r="B1451" s="19">
        <v>5</v>
      </c>
      <c r="C1451" s="19">
        <v>1</v>
      </c>
      <c r="D1451" s="20">
        <v>460</v>
      </c>
      <c r="E1451" s="20">
        <v>460</v>
      </c>
      <c r="F1451" s="20">
        <v>3000000</v>
      </c>
      <c r="G1451" s="21">
        <v>20</v>
      </c>
      <c r="H1451" s="100"/>
      <c r="I1451" s="100"/>
      <c r="J1451" s="100"/>
      <c r="K1451" s="100"/>
      <c r="L1451" s="100"/>
      <c r="M1451" s="100"/>
      <c r="N1451" s="100"/>
      <c r="O1451" s="100"/>
      <c r="P1451" s="100"/>
      <c r="Q1451" s="100"/>
    </row>
    <row r="1452" spans="1:17" ht="14.25" customHeight="1" outlineLevel="1" x14ac:dyDescent="0.2">
      <c r="A1452" s="19" t="s">
        <v>451</v>
      </c>
      <c r="B1452" s="19">
        <v>6</v>
      </c>
      <c r="C1452" s="19">
        <v>1</v>
      </c>
      <c r="D1452" s="20">
        <v>510</v>
      </c>
      <c r="E1452" s="20">
        <v>510</v>
      </c>
      <c r="F1452" s="20">
        <v>4000000</v>
      </c>
      <c r="G1452" s="21">
        <v>36</v>
      </c>
      <c r="H1452" s="100"/>
      <c r="I1452" s="100"/>
      <c r="J1452" s="100"/>
      <c r="K1452" s="100"/>
      <c r="L1452" s="100"/>
      <c r="M1452" s="100"/>
      <c r="N1452" s="100"/>
      <c r="O1452" s="100"/>
      <c r="P1452" s="100"/>
      <c r="Q1452" s="100"/>
    </row>
    <row r="1453" spans="1:17" ht="14.25" customHeight="1" outlineLevel="1" x14ac:dyDescent="0.2">
      <c r="A1453" s="19" t="s">
        <v>451</v>
      </c>
      <c r="B1453" s="19">
        <v>7</v>
      </c>
      <c r="C1453" s="19">
        <v>1</v>
      </c>
      <c r="D1453" s="20">
        <v>560</v>
      </c>
      <c r="E1453" s="20">
        <v>560</v>
      </c>
      <c r="F1453" s="20">
        <v>8000000</v>
      </c>
      <c r="G1453" s="21">
        <v>60</v>
      </c>
      <c r="H1453" s="100"/>
      <c r="I1453" s="100"/>
      <c r="J1453" s="100"/>
      <c r="K1453" s="100"/>
      <c r="L1453" s="100"/>
      <c r="M1453" s="100"/>
      <c r="N1453" s="100"/>
      <c r="O1453" s="100"/>
      <c r="P1453" s="100"/>
      <c r="Q1453" s="100"/>
    </row>
    <row r="1454" spans="1:17" ht="14.25" customHeight="1" outlineLevel="1" x14ac:dyDescent="0.2">
      <c r="A1454" s="19" t="s">
        <v>451</v>
      </c>
      <c r="B1454" s="19">
        <v>8</v>
      </c>
      <c r="C1454" s="19">
        <v>1</v>
      </c>
      <c r="D1454" s="20">
        <v>615</v>
      </c>
      <c r="E1454" s="20">
        <v>615</v>
      </c>
      <c r="F1454" s="20">
        <v>13000000</v>
      </c>
      <c r="G1454" s="21">
        <v>72</v>
      </c>
      <c r="H1454" s="100"/>
      <c r="I1454" s="100"/>
      <c r="J1454" s="100"/>
      <c r="K1454" s="100"/>
      <c r="L1454" s="100"/>
      <c r="M1454" s="100"/>
      <c r="N1454" s="100"/>
      <c r="O1454" s="100"/>
      <c r="P1454" s="100"/>
      <c r="Q1454" s="100"/>
    </row>
    <row r="1455" spans="1:17" ht="14.25" customHeight="1" outlineLevel="1" x14ac:dyDescent="0.2">
      <c r="A1455" s="19" t="s">
        <v>451</v>
      </c>
      <c r="B1455" s="19">
        <v>9</v>
      </c>
      <c r="C1455" s="19">
        <v>1</v>
      </c>
      <c r="D1455" s="20">
        <v>675</v>
      </c>
      <c r="E1455" s="20">
        <v>675</v>
      </c>
      <c r="F1455" s="20">
        <v>25000000</v>
      </c>
      <c r="G1455" s="21">
        <v>80</v>
      </c>
      <c r="H1455" s="100"/>
      <c r="I1455" s="100"/>
      <c r="J1455" s="100"/>
      <c r="K1455" s="100"/>
      <c r="L1455" s="100"/>
      <c r="M1455" s="100"/>
      <c r="N1455" s="100"/>
      <c r="O1455" s="100"/>
      <c r="P1455" s="100"/>
      <c r="Q1455" s="100"/>
    </row>
    <row r="1456" spans="1:17" ht="14.25" customHeight="1" outlineLevel="1" collapsed="1" x14ac:dyDescent="0.2">
      <c r="A1456" s="19" t="s">
        <v>451</v>
      </c>
      <c r="B1456" s="19">
        <v>10</v>
      </c>
      <c r="C1456" s="19">
        <v>1</v>
      </c>
      <c r="D1456" s="20">
        <v>740</v>
      </c>
      <c r="E1456" s="20">
        <v>740</v>
      </c>
      <c r="F1456" s="20">
        <v>35000000</v>
      </c>
      <c r="G1456" s="21">
        <v>90</v>
      </c>
      <c r="H1456" s="100"/>
      <c r="I1456" s="100"/>
      <c r="J1456" s="100"/>
      <c r="K1456" s="100"/>
      <c r="L1456" s="100"/>
      <c r="M1456" s="100"/>
      <c r="N1456" s="100"/>
      <c r="O1456" s="100"/>
      <c r="P1456" s="100"/>
      <c r="Q1456" s="100"/>
    </row>
    <row r="1457" spans="1:17" ht="14.25" customHeight="1" outlineLevel="1" x14ac:dyDescent="0.2">
      <c r="A1457" s="19" t="s">
        <v>451</v>
      </c>
      <c r="B1457" s="19">
        <v>11</v>
      </c>
      <c r="C1457" s="19">
        <v>1</v>
      </c>
      <c r="D1457" s="20">
        <v>820</v>
      </c>
      <c r="E1457" s="20">
        <v>820</v>
      </c>
      <c r="F1457" s="20">
        <v>45000000</v>
      </c>
      <c r="G1457" s="21">
        <v>96</v>
      </c>
      <c r="H1457" s="100"/>
      <c r="I1457" s="100"/>
      <c r="J1457" s="100"/>
      <c r="K1457" s="100"/>
      <c r="L1457" s="100"/>
      <c r="M1457" s="100"/>
      <c r="N1457" s="100"/>
      <c r="O1457" s="100"/>
      <c r="P1457" s="100"/>
      <c r="Q1457" s="100"/>
    </row>
    <row r="1458" spans="1:17" ht="14.25" customHeight="1" outlineLevel="1" x14ac:dyDescent="0.2">
      <c r="A1458" s="19" t="s">
        <v>451</v>
      </c>
      <c r="B1458" s="19">
        <v>12</v>
      </c>
      <c r="C1458" s="19">
        <v>1</v>
      </c>
      <c r="D1458" s="20">
        <v>900</v>
      </c>
      <c r="E1458" s="20">
        <v>900</v>
      </c>
      <c r="F1458" s="20">
        <v>0</v>
      </c>
      <c r="G1458" s="21">
        <v>0</v>
      </c>
      <c r="H1458" s="100"/>
      <c r="I1458" s="100"/>
      <c r="J1458" s="100"/>
      <c r="K1458" s="100"/>
      <c r="L1458" s="100"/>
      <c r="M1458" s="100"/>
      <c r="N1458" s="100"/>
      <c r="O1458" s="100"/>
      <c r="P1458" s="100"/>
      <c r="Q1458" s="100"/>
    </row>
    <row r="1459" spans="1:17" ht="14.25" customHeight="1" outlineLevel="1" x14ac:dyDescent="0.2">
      <c r="A1459" s="22" t="s">
        <v>451</v>
      </c>
      <c r="B1459" s="22">
        <v>1</v>
      </c>
      <c r="C1459" s="22">
        <v>2</v>
      </c>
      <c r="D1459" s="23">
        <v>900</v>
      </c>
      <c r="E1459" s="23">
        <v>900</v>
      </c>
      <c r="F1459" s="23">
        <v>1000000</v>
      </c>
      <c r="G1459" s="24">
        <v>6</v>
      </c>
      <c r="H1459" s="100"/>
      <c r="I1459" s="100"/>
      <c r="J1459" s="100"/>
      <c r="K1459" s="100"/>
      <c r="L1459" s="100"/>
      <c r="M1459" s="100"/>
      <c r="N1459" s="100"/>
      <c r="O1459" s="100"/>
      <c r="P1459" s="100"/>
      <c r="Q1459" s="100"/>
    </row>
    <row r="1460" spans="1:17" ht="14.25" customHeight="1" outlineLevel="1" x14ac:dyDescent="0.2">
      <c r="A1460" s="22" t="s">
        <v>451</v>
      </c>
      <c r="B1460" s="22">
        <v>2</v>
      </c>
      <c r="C1460" s="22">
        <v>2</v>
      </c>
      <c r="D1460" s="23">
        <v>920</v>
      </c>
      <c r="E1460" s="23">
        <v>920</v>
      </c>
      <c r="F1460" s="23">
        <v>2000000</v>
      </c>
      <c r="G1460" s="24">
        <v>12</v>
      </c>
      <c r="H1460" s="100"/>
      <c r="I1460" s="100"/>
      <c r="J1460" s="100"/>
      <c r="K1460" s="100"/>
      <c r="L1460" s="100"/>
      <c r="M1460" s="100"/>
      <c r="N1460" s="100"/>
      <c r="O1460" s="100"/>
      <c r="P1460" s="100"/>
      <c r="Q1460" s="100"/>
    </row>
    <row r="1461" spans="1:17" ht="14.25" customHeight="1" outlineLevel="1" x14ac:dyDescent="0.2">
      <c r="A1461" s="22" t="s">
        <v>451</v>
      </c>
      <c r="B1461" s="22">
        <v>3</v>
      </c>
      <c r="C1461" s="22">
        <v>2</v>
      </c>
      <c r="D1461" s="23">
        <v>935</v>
      </c>
      <c r="E1461" s="23">
        <v>935</v>
      </c>
      <c r="F1461" s="23">
        <v>4000000</v>
      </c>
      <c r="G1461" s="24">
        <v>18</v>
      </c>
      <c r="H1461" s="100"/>
      <c r="I1461" s="100"/>
      <c r="J1461" s="100"/>
      <c r="K1461" s="100"/>
      <c r="L1461" s="100"/>
      <c r="M1461" s="100"/>
      <c r="N1461" s="100"/>
      <c r="O1461" s="100"/>
      <c r="P1461" s="100"/>
      <c r="Q1461" s="100"/>
    </row>
    <row r="1462" spans="1:17" ht="14.25" customHeight="1" outlineLevel="1" x14ac:dyDescent="0.2">
      <c r="A1462" s="22" t="s">
        <v>451</v>
      </c>
      <c r="B1462" s="22">
        <v>4</v>
      </c>
      <c r="C1462" s="22">
        <v>2</v>
      </c>
      <c r="D1462" s="23">
        <v>955</v>
      </c>
      <c r="E1462" s="23">
        <v>955</v>
      </c>
      <c r="F1462" s="23">
        <v>16000000</v>
      </c>
      <c r="G1462" s="24">
        <v>24</v>
      </c>
      <c r="H1462" s="100"/>
      <c r="I1462" s="100"/>
      <c r="J1462" s="100"/>
      <c r="K1462" s="100"/>
      <c r="L1462" s="100"/>
      <c r="M1462" s="100"/>
      <c r="N1462" s="100"/>
      <c r="O1462" s="100"/>
      <c r="P1462" s="100"/>
      <c r="Q1462" s="100"/>
    </row>
    <row r="1463" spans="1:17" ht="14.25" customHeight="1" outlineLevel="1" x14ac:dyDescent="0.2">
      <c r="A1463" s="22" t="s">
        <v>451</v>
      </c>
      <c r="B1463" s="22">
        <v>5</v>
      </c>
      <c r="C1463" s="22">
        <v>2</v>
      </c>
      <c r="D1463" s="23">
        <v>970</v>
      </c>
      <c r="E1463" s="23">
        <v>970</v>
      </c>
      <c r="F1463" s="23">
        <v>16000000</v>
      </c>
      <c r="G1463" s="24">
        <v>24</v>
      </c>
      <c r="H1463" s="100"/>
      <c r="I1463" s="100"/>
      <c r="J1463" s="100"/>
      <c r="K1463" s="100"/>
      <c r="L1463" s="100"/>
      <c r="M1463" s="100"/>
      <c r="N1463" s="100"/>
      <c r="O1463" s="100"/>
      <c r="P1463" s="100"/>
      <c r="Q1463" s="100"/>
    </row>
    <row r="1464" spans="1:17" ht="14.25" customHeight="1" outlineLevel="1" x14ac:dyDescent="0.2">
      <c r="A1464" s="22" t="s">
        <v>451</v>
      </c>
      <c r="B1464" s="22">
        <v>6</v>
      </c>
      <c r="C1464" s="22">
        <v>2</v>
      </c>
      <c r="D1464" s="23">
        <v>990</v>
      </c>
      <c r="E1464" s="23">
        <v>990</v>
      </c>
      <c r="F1464" s="23">
        <v>16000000</v>
      </c>
      <c r="G1464" s="24">
        <v>24</v>
      </c>
      <c r="H1464" s="100"/>
      <c r="I1464" s="100"/>
      <c r="J1464" s="100"/>
      <c r="K1464" s="100"/>
      <c r="L1464" s="100"/>
      <c r="M1464" s="100"/>
      <c r="N1464" s="100"/>
      <c r="O1464" s="100"/>
      <c r="P1464" s="100"/>
      <c r="Q1464" s="100"/>
    </row>
    <row r="1465" spans="1:17" ht="14.25" customHeight="1" outlineLevel="1" x14ac:dyDescent="0.2">
      <c r="A1465" s="22" t="s">
        <v>451</v>
      </c>
      <c r="B1465" s="22">
        <v>7</v>
      </c>
      <c r="C1465" s="22">
        <v>2</v>
      </c>
      <c r="D1465" s="23">
        <v>1005</v>
      </c>
      <c r="E1465" s="23">
        <v>1005</v>
      </c>
      <c r="F1465" s="23">
        <v>16000000</v>
      </c>
      <c r="G1465" s="24">
        <v>24</v>
      </c>
      <c r="H1465" s="100"/>
      <c r="I1465" s="100"/>
      <c r="J1465" s="100"/>
      <c r="K1465" s="100"/>
      <c r="L1465" s="100"/>
      <c r="M1465" s="100"/>
      <c r="N1465" s="100"/>
      <c r="O1465" s="100"/>
      <c r="P1465" s="100"/>
      <c r="Q1465" s="100"/>
    </row>
    <row r="1466" spans="1:17" ht="14.25" customHeight="1" outlineLevel="1" x14ac:dyDescent="0.2">
      <c r="A1466" s="22" t="s">
        <v>451</v>
      </c>
      <c r="B1466" s="22">
        <v>8</v>
      </c>
      <c r="C1466" s="22">
        <v>2</v>
      </c>
      <c r="D1466" s="23">
        <v>1020</v>
      </c>
      <c r="E1466" s="23">
        <v>1020</v>
      </c>
      <c r="F1466" s="23">
        <v>16000000</v>
      </c>
      <c r="G1466" s="24">
        <v>24</v>
      </c>
      <c r="H1466" s="100"/>
      <c r="I1466" s="100"/>
      <c r="J1466" s="100"/>
      <c r="K1466" s="100"/>
      <c r="L1466" s="100"/>
      <c r="M1466" s="100"/>
      <c r="N1466" s="100"/>
      <c r="O1466" s="100"/>
      <c r="P1466" s="100"/>
      <c r="Q1466" s="100"/>
    </row>
    <row r="1467" spans="1:17" ht="14.25" customHeight="1" outlineLevel="1" x14ac:dyDescent="0.2">
      <c r="A1467" s="22" t="s">
        <v>451</v>
      </c>
      <c r="B1467" s="22">
        <v>9</v>
      </c>
      <c r="C1467" s="22">
        <v>2</v>
      </c>
      <c r="D1467" s="23">
        <v>1040</v>
      </c>
      <c r="E1467" s="23">
        <v>1040</v>
      </c>
      <c r="F1467" s="23">
        <v>16000000</v>
      </c>
      <c r="G1467" s="24">
        <v>24</v>
      </c>
      <c r="H1467" s="100"/>
      <c r="I1467" s="100"/>
      <c r="J1467" s="100"/>
      <c r="K1467" s="100"/>
      <c r="L1467" s="100"/>
      <c r="M1467" s="100"/>
      <c r="N1467" s="100"/>
      <c r="O1467" s="100"/>
      <c r="P1467" s="100"/>
      <c r="Q1467" s="100"/>
    </row>
    <row r="1468" spans="1:17" ht="14.25" customHeight="1" outlineLevel="1" x14ac:dyDescent="0.2">
      <c r="A1468" s="22" t="s">
        <v>451</v>
      </c>
      <c r="B1468" s="22">
        <v>10</v>
      </c>
      <c r="C1468" s="22">
        <v>2</v>
      </c>
      <c r="D1468" s="23">
        <v>1055</v>
      </c>
      <c r="E1468" s="23">
        <v>1055</v>
      </c>
      <c r="F1468" s="23">
        <v>16000000</v>
      </c>
      <c r="G1468" s="24">
        <v>24</v>
      </c>
      <c r="H1468" s="100"/>
      <c r="I1468" s="100"/>
      <c r="J1468" s="100"/>
      <c r="K1468" s="100"/>
      <c r="L1468" s="100"/>
      <c r="M1468" s="100"/>
      <c r="N1468" s="100"/>
      <c r="O1468" s="100"/>
      <c r="P1468" s="100"/>
      <c r="Q1468" s="100"/>
    </row>
    <row r="1469" spans="1:17" ht="14.25" customHeight="1" outlineLevel="1" x14ac:dyDescent="0.2">
      <c r="A1469" s="22" t="s">
        <v>451</v>
      </c>
      <c r="B1469" s="22">
        <v>11</v>
      </c>
      <c r="C1469" s="22">
        <v>2</v>
      </c>
      <c r="D1469" s="23">
        <v>1075</v>
      </c>
      <c r="E1469" s="23">
        <v>1075</v>
      </c>
      <c r="F1469" s="23">
        <v>16000000</v>
      </c>
      <c r="G1469" s="24">
        <v>24</v>
      </c>
      <c r="H1469" s="100"/>
      <c r="I1469" s="100"/>
      <c r="J1469" s="100"/>
      <c r="K1469" s="100"/>
      <c r="L1469" s="100"/>
      <c r="M1469" s="100"/>
      <c r="N1469" s="100"/>
      <c r="O1469" s="100"/>
      <c r="P1469" s="100"/>
      <c r="Q1469" s="100"/>
    </row>
    <row r="1470" spans="1:17" ht="14.25" customHeight="1" outlineLevel="1" x14ac:dyDescent="0.2">
      <c r="A1470" s="22" t="s">
        <v>451</v>
      </c>
      <c r="B1470" s="22">
        <v>12</v>
      </c>
      <c r="C1470" s="22">
        <v>2</v>
      </c>
      <c r="D1470" s="23">
        <v>1090</v>
      </c>
      <c r="E1470" s="23">
        <v>1090</v>
      </c>
      <c r="F1470" s="23">
        <v>0</v>
      </c>
      <c r="G1470" s="24">
        <v>0</v>
      </c>
      <c r="H1470" s="100"/>
      <c r="I1470" s="100"/>
      <c r="J1470" s="100"/>
      <c r="K1470" s="100"/>
      <c r="L1470" s="100"/>
      <c r="M1470" s="100"/>
      <c r="N1470" s="100"/>
      <c r="O1470" s="100"/>
      <c r="P1470" s="100"/>
      <c r="Q1470" s="100"/>
    </row>
    <row r="1471" spans="1:17" ht="14.25" customHeight="1" outlineLevel="1" x14ac:dyDescent="0.2">
      <c r="A1471" s="25" t="s">
        <v>451</v>
      </c>
      <c r="B1471" s="25">
        <v>1</v>
      </c>
      <c r="C1471" s="25">
        <v>3</v>
      </c>
      <c r="D1471" s="26">
        <v>1144.5</v>
      </c>
      <c r="E1471" s="26">
        <v>1144.5</v>
      </c>
      <c r="F1471" s="26">
        <v>0</v>
      </c>
      <c r="G1471" s="27">
        <v>0</v>
      </c>
      <c r="H1471" s="100"/>
      <c r="I1471" s="100"/>
      <c r="J1471" s="100"/>
      <c r="K1471" s="100"/>
      <c r="L1471" s="100"/>
      <c r="M1471" s="100"/>
      <c r="N1471" s="100"/>
      <c r="O1471" s="100"/>
      <c r="P1471" s="100"/>
      <c r="Q1471" s="100"/>
    </row>
    <row r="1472" spans="1:17" ht="14.25" customHeight="1" x14ac:dyDescent="0.2">
      <c r="A1472" s="19" t="s">
        <v>482</v>
      </c>
      <c r="B1472" s="19">
        <v>1</v>
      </c>
      <c r="C1472" s="19">
        <v>1</v>
      </c>
      <c r="D1472" s="20">
        <v>2310</v>
      </c>
      <c r="E1472" s="20">
        <v>231</v>
      </c>
      <c r="F1472" s="20">
        <v>100000</v>
      </c>
      <c r="G1472" s="21">
        <v>2</v>
      </c>
      <c r="H1472" s="100"/>
      <c r="I1472" s="100"/>
      <c r="J1472" s="100"/>
      <c r="K1472" s="100"/>
      <c r="L1472" s="100"/>
      <c r="M1472" s="100"/>
      <c r="N1472" s="100"/>
      <c r="O1472" s="100"/>
      <c r="P1472" s="100"/>
      <c r="Q1472" s="100"/>
    </row>
    <row r="1473" spans="1:17" ht="14.25" customHeight="1" outlineLevel="1" x14ac:dyDescent="0.2">
      <c r="A1473" s="19" t="s">
        <v>482</v>
      </c>
      <c r="B1473" s="19">
        <v>2</v>
      </c>
      <c r="C1473" s="19">
        <v>1</v>
      </c>
      <c r="D1473" s="20">
        <v>2540</v>
      </c>
      <c r="E1473" s="20">
        <v>254</v>
      </c>
      <c r="F1473" s="20">
        <v>200000</v>
      </c>
      <c r="G1473" s="21">
        <v>5</v>
      </c>
      <c r="H1473" s="100"/>
      <c r="I1473" s="100"/>
      <c r="J1473" s="100"/>
      <c r="K1473" s="100"/>
      <c r="L1473" s="100"/>
      <c r="M1473" s="100"/>
      <c r="N1473" s="100"/>
      <c r="O1473" s="100"/>
      <c r="P1473" s="100"/>
      <c r="Q1473" s="100"/>
    </row>
    <row r="1474" spans="1:17" ht="14.25" customHeight="1" outlineLevel="1" x14ac:dyDescent="0.2">
      <c r="A1474" s="19" t="s">
        <v>482</v>
      </c>
      <c r="B1474" s="19">
        <v>3</v>
      </c>
      <c r="C1474" s="19">
        <v>1</v>
      </c>
      <c r="D1474" s="20">
        <v>2790</v>
      </c>
      <c r="E1474" s="20">
        <v>279</v>
      </c>
      <c r="F1474" s="20">
        <v>400000</v>
      </c>
      <c r="G1474" s="21">
        <v>14</v>
      </c>
      <c r="H1474" s="100"/>
      <c r="I1474" s="100"/>
      <c r="J1474" s="100"/>
      <c r="K1474" s="100"/>
      <c r="L1474" s="100"/>
      <c r="M1474" s="100"/>
      <c r="N1474" s="100"/>
      <c r="O1474" s="100"/>
      <c r="P1474" s="100"/>
      <c r="Q1474" s="100"/>
    </row>
    <row r="1475" spans="1:17" ht="14.25" customHeight="1" outlineLevel="1" x14ac:dyDescent="0.2">
      <c r="A1475" s="19" t="s">
        <v>482</v>
      </c>
      <c r="B1475" s="19">
        <v>4</v>
      </c>
      <c r="C1475" s="19">
        <v>1</v>
      </c>
      <c r="D1475" s="20">
        <v>3070</v>
      </c>
      <c r="E1475" s="20">
        <v>307</v>
      </c>
      <c r="F1475" s="20">
        <v>2000000</v>
      </c>
      <c r="G1475" s="21">
        <v>24</v>
      </c>
      <c r="H1475" s="100"/>
      <c r="I1475" s="100"/>
      <c r="J1475" s="100"/>
      <c r="K1475" s="100"/>
      <c r="L1475" s="100"/>
      <c r="M1475" s="100"/>
      <c r="N1475" s="100"/>
      <c r="O1475" s="100"/>
      <c r="P1475" s="100"/>
      <c r="Q1475" s="100"/>
    </row>
    <row r="1476" spans="1:17" ht="14.25" customHeight="1" outlineLevel="1" x14ac:dyDescent="0.2">
      <c r="A1476" s="19" t="s">
        <v>482</v>
      </c>
      <c r="B1476" s="19">
        <v>5</v>
      </c>
      <c r="C1476" s="19">
        <v>1</v>
      </c>
      <c r="D1476" s="20">
        <v>3380</v>
      </c>
      <c r="E1476" s="20">
        <v>338</v>
      </c>
      <c r="F1476" s="20">
        <v>4000000</v>
      </c>
      <c r="G1476" s="21">
        <v>40</v>
      </c>
      <c r="H1476" s="100"/>
      <c r="I1476" s="100"/>
      <c r="J1476" s="100"/>
      <c r="K1476" s="100"/>
      <c r="L1476" s="100"/>
      <c r="M1476" s="100"/>
      <c r="N1476" s="100"/>
      <c r="O1476" s="100"/>
      <c r="P1476" s="100"/>
      <c r="Q1476" s="100"/>
    </row>
    <row r="1477" spans="1:17" ht="14.25" customHeight="1" outlineLevel="1" x14ac:dyDescent="0.2">
      <c r="A1477" s="19" t="s">
        <v>482</v>
      </c>
      <c r="B1477" s="19">
        <v>6</v>
      </c>
      <c r="C1477" s="19">
        <v>1</v>
      </c>
      <c r="D1477" s="20">
        <v>3720</v>
      </c>
      <c r="E1477" s="20">
        <v>372</v>
      </c>
      <c r="F1477" s="20">
        <v>6000000</v>
      </c>
      <c r="G1477" s="21">
        <v>68</v>
      </c>
      <c r="H1477" s="100"/>
      <c r="I1477" s="100"/>
      <c r="J1477" s="100"/>
      <c r="K1477" s="100"/>
      <c r="L1477" s="100"/>
      <c r="M1477" s="100"/>
      <c r="N1477" s="100"/>
      <c r="O1477" s="100"/>
      <c r="P1477" s="100"/>
      <c r="Q1477" s="100"/>
    </row>
    <row r="1478" spans="1:17" ht="14.25" customHeight="1" outlineLevel="1" x14ac:dyDescent="0.2">
      <c r="A1478" s="19" t="s">
        <v>482</v>
      </c>
      <c r="B1478" s="19">
        <v>7</v>
      </c>
      <c r="C1478" s="19">
        <v>1</v>
      </c>
      <c r="D1478" s="20">
        <v>4090</v>
      </c>
      <c r="E1478" s="20">
        <v>409</v>
      </c>
      <c r="F1478" s="20">
        <v>11000000</v>
      </c>
      <c r="G1478" s="21">
        <v>86</v>
      </c>
      <c r="H1478" s="100"/>
      <c r="I1478" s="100"/>
      <c r="J1478" s="100"/>
      <c r="K1478" s="100"/>
      <c r="L1478" s="100"/>
      <c r="M1478" s="100"/>
      <c r="N1478" s="100"/>
      <c r="O1478" s="100"/>
      <c r="P1478" s="100"/>
      <c r="Q1478" s="100"/>
    </row>
    <row r="1479" spans="1:17" ht="14.25" customHeight="1" outlineLevel="1" x14ac:dyDescent="0.2">
      <c r="A1479" s="19" t="s">
        <v>482</v>
      </c>
      <c r="B1479" s="19">
        <v>8</v>
      </c>
      <c r="C1479" s="19">
        <v>1</v>
      </c>
      <c r="D1479" s="20">
        <v>4500</v>
      </c>
      <c r="E1479" s="20">
        <v>450</v>
      </c>
      <c r="F1479" s="20">
        <v>17000000</v>
      </c>
      <c r="G1479" s="21">
        <v>108</v>
      </c>
      <c r="H1479" s="100"/>
      <c r="I1479" s="100"/>
      <c r="J1479" s="100"/>
      <c r="K1479" s="100"/>
      <c r="L1479" s="100"/>
      <c r="M1479" s="100"/>
      <c r="N1479" s="100"/>
      <c r="O1479" s="100"/>
      <c r="P1479" s="100"/>
      <c r="Q1479" s="100"/>
    </row>
    <row r="1480" spans="1:17" ht="14.25" customHeight="1" outlineLevel="1" x14ac:dyDescent="0.2">
      <c r="A1480" s="19" t="s">
        <v>482</v>
      </c>
      <c r="B1480" s="19">
        <v>9</v>
      </c>
      <c r="C1480" s="19">
        <v>1</v>
      </c>
      <c r="D1480" s="20">
        <v>4950</v>
      </c>
      <c r="E1480" s="20">
        <v>495</v>
      </c>
      <c r="F1480" s="20">
        <v>32000000</v>
      </c>
      <c r="G1480" s="21">
        <v>120</v>
      </c>
      <c r="H1480" s="100"/>
      <c r="I1480" s="100"/>
      <c r="J1480" s="100"/>
      <c r="K1480" s="100"/>
      <c r="L1480" s="100"/>
      <c r="M1480" s="100"/>
      <c r="N1480" s="100"/>
      <c r="O1480" s="100"/>
      <c r="P1480" s="100"/>
      <c r="Q1480" s="100"/>
    </row>
    <row r="1481" spans="1:17" ht="14.25" customHeight="1" outlineLevel="1" collapsed="1" x14ac:dyDescent="0.2">
      <c r="A1481" s="19" t="s">
        <v>482</v>
      </c>
      <c r="B1481" s="19">
        <v>10</v>
      </c>
      <c r="C1481" s="19">
        <v>1</v>
      </c>
      <c r="D1481" s="20">
        <v>5450</v>
      </c>
      <c r="E1481" s="20">
        <v>545</v>
      </c>
      <c r="F1481" s="20">
        <v>43000000</v>
      </c>
      <c r="G1481" s="21">
        <v>128</v>
      </c>
      <c r="H1481" s="100"/>
      <c r="I1481" s="100"/>
      <c r="J1481" s="100"/>
      <c r="K1481" s="100"/>
      <c r="L1481" s="100"/>
      <c r="M1481" s="100"/>
      <c r="N1481" s="100"/>
      <c r="O1481" s="100"/>
      <c r="P1481" s="100"/>
      <c r="Q1481" s="100"/>
    </row>
    <row r="1482" spans="1:17" ht="14.25" customHeight="1" outlineLevel="1" x14ac:dyDescent="0.2">
      <c r="A1482" s="19" t="s">
        <v>482</v>
      </c>
      <c r="B1482" s="19">
        <v>11</v>
      </c>
      <c r="C1482" s="19">
        <v>1</v>
      </c>
      <c r="D1482" s="20">
        <v>6000</v>
      </c>
      <c r="E1482" s="20">
        <v>600</v>
      </c>
      <c r="F1482" s="20">
        <v>55000000</v>
      </c>
      <c r="G1482" s="21">
        <v>136</v>
      </c>
      <c r="H1482" s="100"/>
      <c r="I1482" s="100"/>
      <c r="J1482" s="100"/>
      <c r="K1482" s="100"/>
      <c r="L1482" s="100"/>
      <c r="M1482" s="100"/>
      <c r="N1482" s="100"/>
      <c r="O1482" s="100"/>
      <c r="P1482" s="100"/>
      <c r="Q1482" s="100"/>
    </row>
    <row r="1483" spans="1:17" ht="14.25" customHeight="1" outlineLevel="1" x14ac:dyDescent="0.2">
      <c r="A1483" s="19" t="s">
        <v>482</v>
      </c>
      <c r="B1483" s="19">
        <v>12</v>
      </c>
      <c r="C1483" s="19">
        <v>1</v>
      </c>
      <c r="D1483" s="20">
        <v>6600</v>
      </c>
      <c r="E1483" s="20">
        <v>660</v>
      </c>
      <c r="F1483" s="20">
        <v>0</v>
      </c>
      <c r="G1483" s="21">
        <v>0</v>
      </c>
      <c r="H1483" s="100"/>
      <c r="I1483" s="100"/>
      <c r="J1483" s="100"/>
      <c r="K1483" s="100"/>
      <c r="L1483" s="100"/>
      <c r="M1483" s="100"/>
      <c r="N1483" s="100"/>
      <c r="O1483" s="100"/>
      <c r="P1483" s="100"/>
      <c r="Q1483" s="100"/>
    </row>
    <row r="1484" spans="1:17" ht="14.25" customHeight="1" outlineLevel="1" x14ac:dyDescent="0.2">
      <c r="A1484" s="22" t="s">
        <v>482</v>
      </c>
      <c r="B1484" s="22">
        <v>1</v>
      </c>
      <c r="C1484" s="22">
        <v>2</v>
      </c>
      <c r="D1484" s="23">
        <v>6600</v>
      </c>
      <c r="E1484" s="23">
        <v>660</v>
      </c>
      <c r="F1484" s="23">
        <v>2000000</v>
      </c>
      <c r="G1484" s="24">
        <v>12</v>
      </c>
      <c r="H1484" s="100"/>
      <c r="I1484" s="100"/>
      <c r="J1484" s="100"/>
      <c r="K1484" s="100"/>
      <c r="L1484" s="100"/>
      <c r="M1484" s="100"/>
      <c r="N1484" s="100"/>
      <c r="O1484" s="100"/>
      <c r="P1484" s="100"/>
      <c r="Q1484" s="100"/>
    </row>
    <row r="1485" spans="1:17" ht="14.25" customHeight="1" outlineLevel="1" x14ac:dyDescent="0.2">
      <c r="A1485" s="22" t="s">
        <v>482</v>
      </c>
      <c r="B1485" s="22">
        <v>2</v>
      </c>
      <c r="C1485" s="22">
        <v>2</v>
      </c>
      <c r="D1485" s="23">
        <v>6690</v>
      </c>
      <c r="E1485" s="23">
        <v>669</v>
      </c>
      <c r="F1485" s="23">
        <v>4000000</v>
      </c>
      <c r="G1485" s="24">
        <v>24</v>
      </c>
      <c r="H1485" s="100"/>
      <c r="I1485" s="100"/>
      <c r="J1485" s="100"/>
      <c r="K1485" s="100"/>
      <c r="L1485" s="100"/>
      <c r="M1485" s="100"/>
      <c r="N1485" s="100"/>
      <c r="O1485" s="100"/>
      <c r="P1485" s="100"/>
      <c r="Q1485" s="100"/>
    </row>
    <row r="1486" spans="1:17" ht="14.25" customHeight="1" outlineLevel="1" x14ac:dyDescent="0.2">
      <c r="A1486" s="22" t="s">
        <v>482</v>
      </c>
      <c r="B1486" s="22">
        <v>3</v>
      </c>
      <c r="C1486" s="22">
        <v>2</v>
      </c>
      <c r="D1486" s="23">
        <v>6810</v>
      </c>
      <c r="E1486" s="23">
        <v>681</v>
      </c>
      <c r="F1486" s="23">
        <v>8000000</v>
      </c>
      <c r="G1486" s="24">
        <v>36</v>
      </c>
      <c r="H1486" s="100"/>
      <c r="I1486" s="100"/>
      <c r="J1486" s="100"/>
      <c r="K1486" s="100"/>
      <c r="L1486" s="100"/>
      <c r="M1486" s="100"/>
      <c r="N1486" s="100"/>
      <c r="O1486" s="100"/>
      <c r="P1486" s="100"/>
      <c r="Q1486" s="100"/>
    </row>
    <row r="1487" spans="1:17" ht="14.25" customHeight="1" outlineLevel="1" x14ac:dyDescent="0.2">
      <c r="A1487" s="22" t="s">
        <v>482</v>
      </c>
      <c r="B1487" s="22">
        <v>4</v>
      </c>
      <c r="C1487" s="22">
        <v>2</v>
      </c>
      <c r="D1487" s="23">
        <v>6910</v>
      </c>
      <c r="E1487" s="23">
        <v>691</v>
      </c>
      <c r="F1487" s="23">
        <v>19500000</v>
      </c>
      <c r="G1487" s="24">
        <v>36</v>
      </c>
      <c r="H1487" s="100"/>
      <c r="I1487" s="100"/>
      <c r="J1487" s="100"/>
      <c r="K1487" s="100"/>
      <c r="L1487" s="100"/>
      <c r="M1487" s="100"/>
      <c r="N1487" s="100"/>
      <c r="O1487" s="100"/>
      <c r="P1487" s="100"/>
      <c r="Q1487" s="100"/>
    </row>
    <row r="1488" spans="1:17" ht="14.25" customHeight="1" outlineLevel="1" x14ac:dyDescent="0.2">
      <c r="A1488" s="22" t="s">
        <v>482</v>
      </c>
      <c r="B1488" s="22">
        <v>5</v>
      </c>
      <c r="C1488" s="22">
        <v>2</v>
      </c>
      <c r="D1488" s="23">
        <v>7050</v>
      </c>
      <c r="E1488" s="23">
        <v>705</v>
      </c>
      <c r="F1488" s="23">
        <v>19500000</v>
      </c>
      <c r="G1488" s="24">
        <v>36</v>
      </c>
      <c r="H1488" s="100"/>
      <c r="I1488" s="100"/>
      <c r="J1488" s="100"/>
      <c r="K1488" s="100"/>
      <c r="L1488" s="100"/>
      <c r="M1488" s="100"/>
      <c r="N1488" s="100"/>
      <c r="O1488" s="100"/>
      <c r="P1488" s="100"/>
      <c r="Q1488" s="100"/>
    </row>
    <row r="1489" spans="1:17" ht="14.25" customHeight="1" outlineLevel="1" x14ac:dyDescent="0.2">
      <c r="A1489" s="22" t="s">
        <v>482</v>
      </c>
      <c r="B1489" s="22">
        <v>6</v>
      </c>
      <c r="C1489" s="22">
        <v>2</v>
      </c>
      <c r="D1489" s="23">
        <v>7150</v>
      </c>
      <c r="E1489" s="23">
        <v>715</v>
      </c>
      <c r="F1489" s="23">
        <v>19500000</v>
      </c>
      <c r="G1489" s="24">
        <v>36</v>
      </c>
      <c r="H1489" s="100"/>
      <c r="I1489" s="100"/>
      <c r="J1489" s="100"/>
      <c r="K1489" s="100"/>
      <c r="L1489" s="100"/>
      <c r="M1489" s="100"/>
      <c r="N1489" s="100"/>
      <c r="O1489" s="100"/>
      <c r="P1489" s="100"/>
      <c r="Q1489" s="100"/>
    </row>
    <row r="1490" spans="1:17" ht="14.25" customHeight="1" outlineLevel="1" x14ac:dyDescent="0.2">
      <c r="A1490" s="22" t="s">
        <v>482</v>
      </c>
      <c r="B1490" s="22">
        <v>7</v>
      </c>
      <c r="C1490" s="22">
        <v>2</v>
      </c>
      <c r="D1490" s="23">
        <v>7290</v>
      </c>
      <c r="E1490" s="23">
        <v>729</v>
      </c>
      <c r="F1490" s="23">
        <v>19500000</v>
      </c>
      <c r="G1490" s="24">
        <v>36</v>
      </c>
      <c r="H1490" s="100"/>
      <c r="I1490" s="100"/>
      <c r="J1490" s="100"/>
      <c r="K1490" s="100"/>
      <c r="L1490" s="100"/>
      <c r="M1490" s="100"/>
      <c r="N1490" s="100"/>
      <c r="O1490" s="100"/>
      <c r="P1490" s="100"/>
      <c r="Q1490" s="100"/>
    </row>
    <row r="1491" spans="1:17" ht="14.25" customHeight="1" outlineLevel="1" x14ac:dyDescent="0.2">
      <c r="A1491" s="22" t="s">
        <v>482</v>
      </c>
      <c r="B1491" s="22">
        <v>8</v>
      </c>
      <c r="C1491" s="22">
        <v>2</v>
      </c>
      <c r="D1491" s="23">
        <v>7420</v>
      </c>
      <c r="E1491" s="23">
        <v>742</v>
      </c>
      <c r="F1491" s="23">
        <v>19500000</v>
      </c>
      <c r="G1491" s="24">
        <v>36</v>
      </c>
      <c r="H1491" s="100"/>
      <c r="I1491" s="100"/>
      <c r="J1491" s="100"/>
      <c r="K1491" s="100"/>
      <c r="L1491" s="100"/>
      <c r="M1491" s="100"/>
      <c r="N1491" s="100"/>
      <c r="O1491" s="100"/>
      <c r="P1491" s="100"/>
      <c r="Q1491" s="100"/>
    </row>
    <row r="1492" spans="1:17" ht="14.25" customHeight="1" outlineLevel="1" x14ac:dyDescent="0.2">
      <c r="A1492" s="22" t="s">
        <v>482</v>
      </c>
      <c r="B1492" s="22">
        <v>9</v>
      </c>
      <c r="C1492" s="22">
        <v>2</v>
      </c>
      <c r="D1492" s="23">
        <v>7510</v>
      </c>
      <c r="E1492" s="23">
        <v>751</v>
      </c>
      <c r="F1492" s="23">
        <v>19500000</v>
      </c>
      <c r="G1492" s="24">
        <v>36</v>
      </c>
      <c r="H1492" s="100"/>
      <c r="I1492" s="100"/>
      <c r="J1492" s="100"/>
      <c r="K1492" s="100"/>
      <c r="L1492" s="100"/>
      <c r="M1492" s="100"/>
      <c r="N1492" s="100"/>
      <c r="O1492" s="100"/>
      <c r="P1492" s="100"/>
      <c r="Q1492" s="100"/>
    </row>
    <row r="1493" spans="1:17" ht="14.25" customHeight="1" outlineLevel="1" x14ac:dyDescent="0.2">
      <c r="A1493" s="22" t="s">
        <v>482</v>
      </c>
      <c r="B1493" s="22">
        <v>10</v>
      </c>
      <c r="C1493" s="22">
        <v>2</v>
      </c>
      <c r="D1493" s="23">
        <v>7650</v>
      </c>
      <c r="E1493" s="23">
        <v>765</v>
      </c>
      <c r="F1493" s="23">
        <v>19500000</v>
      </c>
      <c r="G1493" s="24">
        <v>36</v>
      </c>
      <c r="H1493" s="100"/>
      <c r="I1493" s="100"/>
      <c r="J1493" s="100"/>
      <c r="K1493" s="100"/>
      <c r="L1493" s="100"/>
      <c r="M1493" s="100"/>
      <c r="N1493" s="100"/>
      <c r="O1493" s="100"/>
      <c r="P1493" s="100"/>
      <c r="Q1493" s="100"/>
    </row>
    <row r="1494" spans="1:17" ht="14.25" customHeight="1" outlineLevel="1" x14ac:dyDescent="0.2">
      <c r="A1494" s="22" t="s">
        <v>482</v>
      </c>
      <c r="B1494" s="22">
        <v>11</v>
      </c>
      <c r="C1494" s="22">
        <v>2</v>
      </c>
      <c r="D1494" s="23">
        <v>7750</v>
      </c>
      <c r="E1494" s="23">
        <v>775</v>
      </c>
      <c r="F1494" s="23">
        <v>19500000</v>
      </c>
      <c r="G1494" s="24">
        <v>36</v>
      </c>
      <c r="H1494" s="100"/>
      <c r="I1494" s="100"/>
      <c r="J1494" s="100"/>
      <c r="K1494" s="100"/>
      <c r="L1494" s="100"/>
      <c r="M1494" s="100"/>
      <c r="N1494" s="100"/>
      <c r="O1494" s="100"/>
      <c r="P1494" s="100"/>
      <c r="Q1494" s="100"/>
    </row>
    <row r="1495" spans="1:17" ht="14.25" customHeight="1" outlineLevel="1" x14ac:dyDescent="0.2">
      <c r="A1495" s="22" t="s">
        <v>482</v>
      </c>
      <c r="B1495" s="22">
        <v>12</v>
      </c>
      <c r="C1495" s="22">
        <v>2</v>
      </c>
      <c r="D1495" s="23">
        <v>7920</v>
      </c>
      <c r="E1495" s="23">
        <v>792</v>
      </c>
      <c r="F1495" s="23">
        <v>0</v>
      </c>
      <c r="G1495" s="24">
        <v>0</v>
      </c>
      <c r="H1495" s="100"/>
      <c r="I1495" s="100"/>
      <c r="J1495" s="100"/>
      <c r="K1495" s="100"/>
      <c r="L1495" s="100"/>
      <c r="M1495" s="100"/>
      <c r="N1495" s="100"/>
      <c r="O1495" s="100"/>
      <c r="P1495" s="100"/>
      <c r="Q1495" s="100"/>
    </row>
    <row r="1496" spans="1:17" ht="14.25" customHeight="1" outlineLevel="1" x14ac:dyDescent="0.2">
      <c r="A1496" s="25" t="s">
        <v>482</v>
      </c>
      <c r="B1496" s="25">
        <v>1</v>
      </c>
      <c r="C1496" s="25">
        <v>3</v>
      </c>
      <c r="D1496" s="26">
        <v>8316</v>
      </c>
      <c r="E1496" s="26">
        <v>831.6</v>
      </c>
      <c r="F1496" s="26">
        <v>0</v>
      </c>
      <c r="G1496" s="27">
        <v>0</v>
      </c>
      <c r="H1496" s="100"/>
      <c r="I1496" s="100"/>
      <c r="J1496" s="100"/>
      <c r="K1496" s="100"/>
      <c r="L1496" s="100"/>
      <c r="M1496" s="100"/>
      <c r="N1496" s="100"/>
      <c r="O1496" s="100"/>
      <c r="P1496" s="100"/>
      <c r="Q1496" s="100"/>
    </row>
    <row r="1497" spans="1:17" ht="14.25" customHeight="1" x14ac:dyDescent="0.2">
      <c r="A1497" s="19" t="s">
        <v>483</v>
      </c>
      <c r="B1497" s="19">
        <v>1</v>
      </c>
      <c r="C1497" s="19">
        <v>1</v>
      </c>
      <c r="D1497" s="20">
        <v>1720</v>
      </c>
      <c r="E1497" s="20">
        <v>172</v>
      </c>
      <c r="F1497" s="20">
        <v>100000</v>
      </c>
      <c r="G1497" s="21">
        <v>2</v>
      </c>
      <c r="H1497" s="100"/>
      <c r="I1497" s="100"/>
      <c r="J1497" s="100"/>
      <c r="K1497" s="100"/>
      <c r="L1497" s="100"/>
      <c r="M1497" s="100"/>
      <c r="N1497" s="100"/>
      <c r="O1497" s="100"/>
      <c r="P1497" s="100"/>
      <c r="Q1497" s="100"/>
    </row>
    <row r="1498" spans="1:17" ht="14.25" customHeight="1" outlineLevel="1" x14ac:dyDescent="0.2">
      <c r="A1498" s="19" t="s">
        <v>483</v>
      </c>
      <c r="B1498" s="19">
        <v>2</v>
      </c>
      <c r="C1498" s="19">
        <v>1</v>
      </c>
      <c r="D1498" s="20">
        <v>1890</v>
      </c>
      <c r="E1498" s="20">
        <v>189</v>
      </c>
      <c r="F1498" s="20">
        <v>200000</v>
      </c>
      <c r="G1498" s="21">
        <v>5</v>
      </c>
      <c r="H1498" s="100"/>
      <c r="I1498" s="100"/>
      <c r="J1498" s="100"/>
      <c r="K1498" s="100"/>
      <c r="L1498" s="100"/>
      <c r="M1498" s="100"/>
      <c r="N1498" s="100"/>
      <c r="O1498" s="100"/>
      <c r="P1498" s="100"/>
      <c r="Q1498" s="100"/>
    </row>
    <row r="1499" spans="1:17" ht="14.25" customHeight="1" outlineLevel="1" x14ac:dyDescent="0.2">
      <c r="A1499" s="19" t="s">
        <v>483</v>
      </c>
      <c r="B1499" s="19">
        <v>3</v>
      </c>
      <c r="C1499" s="19">
        <v>1</v>
      </c>
      <c r="D1499" s="20">
        <v>2080</v>
      </c>
      <c r="E1499" s="20">
        <v>208</v>
      </c>
      <c r="F1499" s="20">
        <v>400000</v>
      </c>
      <c r="G1499" s="21">
        <v>14</v>
      </c>
      <c r="H1499" s="100"/>
      <c r="I1499" s="100"/>
      <c r="J1499" s="100"/>
      <c r="K1499" s="100"/>
      <c r="L1499" s="100"/>
      <c r="M1499" s="100"/>
      <c r="N1499" s="100"/>
      <c r="O1499" s="100"/>
      <c r="P1499" s="100"/>
      <c r="Q1499" s="100"/>
    </row>
    <row r="1500" spans="1:17" ht="14.25" customHeight="1" outlineLevel="1" x14ac:dyDescent="0.2">
      <c r="A1500" s="19" t="s">
        <v>483</v>
      </c>
      <c r="B1500" s="19">
        <v>4</v>
      </c>
      <c r="C1500" s="19">
        <v>1</v>
      </c>
      <c r="D1500" s="20">
        <v>2290</v>
      </c>
      <c r="E1500" s="20">
        <v>229</v>
      </c>
      <c r="F1500" s="20">
        <v>2000000</v>
      </c>
      <c r="G1500" s="21">
        <v>24</v>
      </c>
      <c r="H1500" s="100"/>
      <c r="I1500" s="100"/>
      <c r="J1500" s="100"/>
      <c r="K1500" s="100"/>
      <c r="L1500" s="100"/>
      <c r="M1500" s="100"/>
      <c r="N1500" s="100"/>
      <c r="O1500" s="100"/>
      <c r="P1500" s="100"/>
      <c r="Q1500" s="100"/>
    </row>
    <row r="1501" spans="1:17" ht="14.25" customHeight="1" outlineLevel="1" x14ac:dyDescent="0.2">
      <c r="A1501" s="19" t="s">
        <v>483</v>
      </c>
      <c r="B1501" s="19">
        <v>5</v>
      </c>
      <c r="C1501" s="19">
        <v>1</v>
      </c>
      <c r="D1501" s="20">
        <v>2520</v>
      </c>
      <c r="E1501" s="20">
        <v>252</v>
      </c>
      <c r="F1501" s="20">
        <v>4000000</v>
      </c>
      <c r="G1501" s="21">
        <v>40</v>
      </c>
      <c r="H1501" s="100"/>
      <c r="I1501" s="100"/>
      <c r="J1501" s="100"/>
      <c r="K1501" s="100"/>
      <c r="L1501" s="100"/>
      <c r="M1501" s="100"/>
      <c r="N1501" s="100"/>
      <c r="O1501" s="100"/>
      <c r="P1501" s="100"/>
      <c r="Q1501" s="100"/>
    </row>
    <row r="1502" spans="1:17" ht="14.25" customHeight="1" outlineLevel="1" x14ac:dyDescent="0.2">
      <c r="A1502" s="19" t="s">
        <v>483</v>
      </c>
      <c r="B1502" s="19">
        <v>6</v>
      </c>
      <c r="C1502" s="19">
        <v>1</v>
      </c>
      <c r="D1502" s="20">
        <v>2770</v>
      </c>
      <c r="E1502" s="20">
        <v>277</v>
      </c>
      <c r="F1502" s="20">
        <v>6000000</v>
      </c>
      <c r="G1502" s="21">
        <v>68</v>
      </c>
      <c r="H1502" s="100"/>
      <c r="I1502" s="100"/>
      <c r="J1502" s="100"/>
      <c r="K1502" s="100"/>
      <c r="L1502" s="100"/>
      <c r="M1502" s="100"/>
      <c r="N1502" s="100"/>
      <c r="O1502" s="100"/>
      <c r="P1502" s="100"/>
      <c r="Q1502" s="100"/>
    </row>
    <row r="1503" spans="1:17" ht="14.25" customHeight="1" outlineLevel="1" x14ac:dyDescent="0.2">
      <c r="A1503" s="19" t="s">
        <v>483</v>
      </c>
      <c r="B1503" s="19">
        <v>7</v>
      </c>
      <c r="C1503" s="19">
        <v>1</v>
      </c>
      <c r="D1503" s="20">
        <v>3050</v>
      </c>
      <c r="E1503" s="20">
        <v>305</v>
      </c>
      <c r="F1503" s="20">
        <v>11000000</v>
      </c>
      <c r="G1503" s="21">
        <v>86</v>
      </c>
      <c r="H1503" s="100"/>
      <c r="I1503" s="100"/>
      <c r="J1503" s="100"/>
      <c r="K1503" s="100"/>
      <c r="L1503" s="100"/>
      <c r="M1503" s="100"/>
      <c r="N1503" s="100"/>
      <c r="O1503" s="100"/>
      <c r="P1503" s="100"/>
      <c r="Q1503" s="100"/>
    </row>
    <row r="1504" spans="1:17" ht="14.25" customHeight="1" outlineLevel="1" x14ac:dyDescent="0.2">
      <c r="A1504" s="19" t="s">
        <v>483</v>
      </c>
      <c r="B1504" s="19">
        <v>8</v>
      </c>
      <c r="C1504" s="19">
        <v>1</v>
      </c>
      <c r="D1504" s="20">
        <v>3360</v>
      </c>
      <c r="E1504" s="20">
        <v>336</v>
      </c>
      <c r="F1504" s="20">
        <v>17000000</v>
      </c>
      <c r="G1504" s="21">
        <v>108</v>
      </c>
      <c r="H1504" s="100"/>
      <c r="I1504" s="100"/>
      <c r="J1504" s="100"/>
      <c r="K1504" s="100"/>
      <c r="L1504" s="100"/>
      <c r="M1504" s="100"/>
      <c r="N1504" s="100"/>
      <c r="O1504" s="100"/>
      <c r="P1504" s="100"/>
      <c r="Q1504" s="100"/>
    </row>
    <row r="1505" spans="1:17" ht="14.25" customHeight="1" outlineLevel="1" x14ac:dyDescent="0.2">
      <c r="A1505" s="19" t="s">
        <v>483</v>
      </c>
      <c r="B1505" s="19">
        <v>9</v>
      </c>
      <c r="C1505" s="19">
        <v>1</v>
      </c>
      <c r="D1505" s="20">
        <v>3700</v>
      </c>
      <c r="E1505" s="20">
        <v>370</v>
      </c>
      <c r="F1505" s="20">
        <v>32000000</v>
      </c>
      <c r="G1505" s="21">
        <v>120</v>
      </c>
      <c r="H1505" s="100"/>
      <c r="I1505" s="100"/>
      <c r="J1505" s="100"/>
      <c r="K1505" s="100"/>
      <c r="L1505" s="100"/>
      <c r="M1505" s="100"/>
      <c r="N1505" s="100"/>
      <c r="O1505" s="100"/>
      <c r="P1505" s="100"/>
      <c r="Q1505" s="100"/>
    </row>
    <row r="1506" spans="1:17" ht="14.25" customHeight="1" outlineLevel="1" collapsed="1" x14ac:dyDescent="0.2">
      <c r="A1506" s="19" t="s">
        <v>483</v>
      </c>
      <c r="B1506" s="19">
        <v>10</v>
      </c>
      <c r="C1506" s="19">
        <v>1</v>
      </c>
      <c r="D1506" s="20">
        <v>4070</v>
      </c>
      <c r="E1506" s="20">
        <v>407</v>
      </c>
      <c r="F1506" s="20">
        <v>43000000</v>
      </c>
      <c r="G1506" s="21">
        <v>128</v>
      </c>
      <c r="H1506" s="100"/>
      <c r="I1506" s="100"/>
      <c r="J1506" s="100"/>
      <c r="K1506" s="100"/>
      <c r="L1506" s="100"/>
      <c r="M1506" s="100"/>
      <c r="N1506" s="100"/>
      <c r="O1506" s="100"/>
      <c r="P1506" s="100"/>
      <c r="Q1506" s="100"/>
    </row>
    <row r="1507" spans="1:17" ht="14.25" customHeight="1" outlineLevel="1" x14ac:dyDescent="0.2">
      <c r="A1507" s="19" t="s">
        <v>483</v>
      </c>
      <c r="B1507" s="19">
        <v>11</v>
      </c>
      <c r="C1507" s="19">
        <v>1</v>
      </c>
      <c r="D1507" s="20">
        <v>4480</v>
      </c>
      <c r="E1507" s="20">
        <v>448</v>
      </c>
      <c r="F1507" s="20">
        <v>55000000</v>
      </c>
      <c r="G1507" s="21">
        <v>136</v>
      </c>
      <c r="H1507" s="100"/>
      <c r="I1507" s="100"/>
      <c r="J1507" s="100"/>
      <c r="K1507" s="100"/>
      <c r="L1507" s="100"/>
      <c r="M1507" s="100"/>
      <c r="N1507" s="100"/>
      <c r="O1507" s="100"/>
      <c r="P1507" s="100"/>
      <c r="Q1507" s="100"/>
    </row>
    <row r="1508" spans="1:17" ht="14.25" customHeight="1" outlineLevel="1" x14ac:dyDescent="0.2">
      <c r="A1508" s="19" t="s">
        <v>483</v>
      </c>
      <c r="B1508" s="19">
        <v>12</v>
      </c>
      <c r="C1508" s="19">
        <v>1</v>
      </c>
      <c r="D1508" s="20">
        <v>4930</v>
      </c>
      <c r="E1508" s="20">
        <v>493</v>
      </c>
      <c r="F1508" s="20">
        <v>0</v>
      </c>
      <c r="G1508" s="21">
        <v>0</v>
      </c>
      <c r="H1508" s="100"/>
      <c r="I1508" s="100"/>
      <c r="J1508" s="100"/>
      <c r="K1508" s="100"/>
      <c r="L1508" s="100"/>
      <c r="M1508" s="100"/>
      <c r="N1508" s="100"/>
      <c r="O1508" s="100"/>
      <c r="P1508" s="100"/>
      <c r="Q1508" s="100"/>
    </row>
    <row r="1509" spans="1:17" ht="14.25" customHeight="1" outlineLevel="1" x14ac:dyDescent="0.2">
      <c r="A1509" s="22" t="s">
        <v>483</v>
      </c>
      <c r="B1509" s="22">
        <v>1</v>
      </c>
      <c r="C1509" s="22">
        <v>2</v>
      </c>
      <c r="D1509" s="23">
        <v>4930</v>
      </c>
      <c r="E1509" s="23">
        <v>493</v>
      </c>
      <c r="F1509" s="23">
        <v>2000000</v>
      </c>
      <c r="G1509" s="24">
        <v>12</v>
      </c>
      <c r="H1509" s="100"/>
      <c r="I1509" s="100"/>
      <c r="J1509" s="100"/>
      <c r="K1509" s="100"/>
      <c r="L1509" s="100"/>
      <c r="M1509" s="100"/>
      <c r="N1509" s="100"/>
      <c r="O1509" s="100"/>
      <c r="P1509" s="100"/>
      <c r="Q1509" s="100"/>
    </row>
    <row r="1510" spans="1:17" ht="14.25" customHeight="1" outlineLevel="1" x14ac:dyDescent="0.2">
      <c r="A1510" s="22" t="s">
        <v>483</v>
      </c>
      <c r="B1510" s="22">
        <v>2</v>
      </c>
      <c r="C1510" s="22">
        <v>2</v>
      </c>
      <c r="D1510" s="23">
        <v>5000</v>
      </c>
      <c r="E1510" s="23">
        <v>500</v>
      </c>
      <c r="F1510" s="23">
        <v>4000000</v>
      </c>
      <c r="G1510" s="24">
        <v>24</v>
      </c>
      <c r="H1510" s="100"/>
      <c r="I1510" s="100"/>
      <c r="J1510" s="100"/>
      <c r="K1510" s="100"/>
      <c r="L1510" s="100"/>
      <c r="M1510" s="100"/>
      <c r="N1510" s="100"/>
      <c r="O1510" s="100"/>
      <c r="P1510" s="100"/>
      <c r="Q1510" s="100"/>
    </row>
    <row r="1511" spans="1:17" ht="14.25" customHeight="1" outlineLevel="1" x14ac:dyDescent="0.2">
      <c r="A1511" s="22" t="s">
        <v>483</v>
      </c>
      <c r="B1511" s="22">
        <v>3</v>
      </c>
      <c r="C1511" s="22">
        <v>2</v>
      </c>
      <c r="D1511" s="23">
        <v>5090</v>
      </c>
      <c r="E1511" s="23">
        <v>509</v>
      </c>
      <c r="F1511" s="23">
        <v>8000000</v>
      </c>
      <c r="G1511" s="24">
        <v>36</v>
      </c>
      <c r="H1511" s="100"/>
      <c r="I1511" s="100"/>
      <c r="J1511" s="100"/>
      <c r="K1511" s="100"/>
      <c r="L1511" s="100"/>
      <c r="M1511" s="100"/>
      <c r="N1511" s="100"/>
      <c r="O1511" s="100"/>
      <c r="P1511" s="100"/>
      <c r="Q1511" s="100"/>
    </row>
    <row r="1512" spans="1:17" ht="14.25" customHeight="1" outlineLevel="1" x14ac:dyDescent="0.2">
      <c r="A1512" s="22" t="s">
        <v>483</v>
      </c>
      <c r="B1512" s="22">
        <v>4</v>
      </c>
      <c r="C1512" s="22">
        <v>2</v>
      </c>
      <c r="D1512" s="23">
        <v>5160</v>
      </c>
      <c r="E1512" s="23">
        <v>516</v>
      </c>
      <c r="F1512" s="23">
        <v>19500000</v>
      </c>
      <c r="G1512" s="24">
        <v>36</v>
      </c>
      <c r="H1512" s="100"/>
      <c r="I1512" s="100"/>
      <c r="J1512" s="100"/>
      <c r="K1512" s="100"/>
      <c r="L1512" s="100"/>
      <c r="M1512" s="100"/>
      <c r="N1512" s="100"/>
      <c r="O1512" s="100"/>
      <c r="P1512" s="100"/>
      <c r="Q1512" s="100"/>
    </row>
    <row r="1513" spans="1:17" ht="14.25" customHeight="1" outlineLevel="1" x14ac:dyDescent="0.2">
      <c r="A1513" s="22" t="s">
        <v>483</v>
      </c>
      <c r="B1513" s="22">
        <v>5</v>
      </c>
      <c r="C1513" s="22">
        <v>2</v>
      </c>
      <c r="D1513" s="23">
        <v>5270</v>
      </c>
      <c r="E1513" s="23">
        <v>527</v>
      </c>
      <c r="F1513" s="23">
        <v>19500000</v>
      </c>
      <c r="G1513" s="24">
        <v>36</v>
      </c>
      <c r="H1513" s="100"/>
      <c r="I1513" s="100"/>
      <c r="J1513" s="100"/>
      <c r="K1513" s="100"/>
      <c r="L1513" s="100"/>
      <c r="M1513" s="100"/>
      <c r="N1513" s="100"/>
      <c r="O1513" s="100"/>
      <c r="P1513" s="100"/>
      <c r="Q1513" s="100"/>
    </row>
    <row r="1514" spans="1:17" ht="14.25" customHeight="1" outlineLevel="1" x14ac:dyDescent="0.2">
      <c r="A1514" s="22" t="s">
        <v>483</v>
      </c>
      <c r="B1514" s="22">
        <v>6</v>
      </c>
      <c r="C1514" s="22">
        <v>2</v>
      </c>
      <c r="D1514" s="23">
        <v>5340</v>
      </c>
      <c r="E1514" s="23">
        <v>534</v>
      </c>
      <c r="F1514" s="23">
        <v>19500000</v>
      </c>
      <c r="G1514" s="24">
        <v>36</v>
      </c>
      <c r="H1514" s="100"/>
      <c r="I1514" s="100"/>
      <c r="J1514" s="100"/>
      <c r="K1514" s="100"/>
      <c r="L1514" s="100"/>
      <c r="M1514" s="100"/>
      <c r="N1514" s="100"/>
      <c r="O1514" s="100"/>
      <c r="P1514" s="100"/>
      <c r="Q1514" s="100"/>
    </row>
    <row r="1515" spans="1:17" ht="14.25" customHeight="1" outlineLevel="1" x14ac:dyDescent="0.2">
      <c r="A1515" s="22" t="s">
        <v>483</v>
      </c>
      <c r="B1515" s="22">
        <v>7</v>
      </c>
      <c r="C1515" s="22">
        <v>2</v>
      </c>
      <c r="D1515" s="23">
        <v>5450</v>
      </c>
      <c r="E1515" s="23">
        <v>545</v>
      </c>
      <c r="F1515" s="23">
        <v>19500000</v>
      </c>
      <c r="G1515" s="24">
        <v>36</v>
      </c>
      <c r="H1515" s="100"/>
      <c r="I1515" s="100"/>
      <c r="J1515" s="100"/>
      <c r="K1515" s="100"/>
      <c r="L1515" s="100"/>
      <c r="M1515" s="100"/>
      <c r="N1515" s="100"/>
      <c r="O1515" s="100"/>
      <c r="P1515" s="100"/>
      <c r="Q1515" s="100"/>
    </row>
    <row r="1516" spans="1:17" ht="14.25" customHeight="1" outlineLevel="1" x14ac:dyDescent="0.2">
      <c r="A1516" s="22" t="s">
        <v>483</v>
      </c>
      <c r="B1516" s="22">
        <v>8</v>
      </c>
      <c r="C1516" s="22">
        <v>2</v>
      </c>
      <c r="D1516" s="23">
        <v>5540</v>
      </c>
      <c r="E1516" s="23">
        <v>554</v>
      </c>
      <c r="F1516" s="23">
        <v>19500000</v>
      </c>
      <c r="G1516" s="24">
        <v>36</v>
      </c>
      <c r="H1516" s="100"/>
      <c r="I1516" s="100"/>
      <c r="J1516" s="100"/>
      <c r="K1516" s="100"/>
      <c r="L1516" s="100"/>
      <c r="M1516" s="100"/>
      <c r="N1516" s="100"/>
      <c r="O1516" s="100"/>
      <c r="P1516" s="100"/>
      <c r="Q1516" s="100"/>
    </row>
    <row r="1517" spans="1:17" ht="14.25" customHeight="1" outlineLevel="1" x14ac:dyDescent="0.2">
      <c r="A1517" s="22" t="s">
        <v>483</v>
      </c>
      <c r="B1517" s="22">
        <v>9</v>
      </c>
      <c r="C1517" s="22">
        <v>2</v>
      </c>
      <c r="D1517" s="23">
        <v>5610</v>
      </c>
      <c r="E1517" s="23">
        <v>561</v>
      </c>
      <c r="F1517" s="23">
        <v>19500000</v>
      </c>
      <c r="G1517" s="24">
        <v>36</v>
      </c>
      <c r="H1517" s="100"/>
      <c r="I1517" s="100"/>
      <c r="J1517" s="100"/>
      <c r="K1517" s="100"/>
      <c r="L1517" s="100"/>
      <c r="M1517" s="100"/>
      <c r="N1517" s="100"/>
      <c r="O1517" s="100"/>
      <c r="P1517" s="100"/>
      <c r="Q1517" s="100"/>
    </row>
    <row r="1518" spans="1:17" ht="14.25" customHeight="1" outlineLevel="1" x14ac:dyDescent="0.2">
      <c r="A1518" s="22" t="s">
        <v>483</v>
      </c>
      <c r="B1518" s="22">
        <v>10</v>
      </c>
      <c r="C1518" s="22">
        <v>2</v>
      </c>
      <c r="D1518" s="23">
        <v>5720</v>
      </c>
      <c r="E1518" s="23">
        <v>572</v>
      </c>
      <c r="F1518" s="23">
        <v>19500000</v>
      </c>
      <c r="G1518" s="24">
        <v>36</v>
      </c>
      <c r="H1518" s="100"/>
      <c r="I1518" s="100"/>
      <c r="J1518" s="100"/>
      <c r="K1518" s="100"/>
      <c r="L1518" s="100"/>
      <c r="M1518" s="100"/>
      <c r="N1518" s="100"/>
      <c r="O1518" s="100"/>
      <c r="P1518" s="100"/>
      <c r="Q1518" s="100"/>
    </row>
    <row r="1519" spans="1:17" ht="14.25" customHeight="1" outlineLevel="1" x14ac:dyDescent="0.2">
      <c r="A1519" s="22" t="s">
        <v>483</v>
      </c>
      <c r="B1519" s="22">
        <v>11</v>
      </c>
      <c r="C1519" s="22">
        <v>2</v>
      </c>
      <c r="D1519" s="23">
        <v>5790</v>
      </c>
      <c r="E1519" s="23">
        <v>579</v>
      </c>
      <c r="F1519" s="23">
        <v>19500000</v>
      </c>
      <c r="G1519" s="24">
        <v>36</v>
      </c>
      <c r="H1519" s="100"/>
      <c r="I1519" s="100"/>
      <c r="J1519" s="100"/>
      <c r="K1519" s="100"/>
      <c r="L1519" s="100"/>
      <c r="M1519" s="100"/>
      <c r="N1519" s="100"/>
      <c r="O1519" s="100"/>
      <c r="P1519" s="100"/>
      <c r="Q1519" s="100"/>
    </row>
    <row r="1520" spans="1:17" ht="14.25" customHeight="1" outlineLevel="1" x14ac:dyDescent="0.2">
      <c r="A1520" s="22" t="s">
        <v>483</v>
      </c>
      <c r="B1520" s="22">
        <v>12</v>
      </c>
      <c r="C1520" s="22">
        <v>2</v>
      </c>
      <c r="D1520" s="23">
        <v>5920</v>
      </c>
      <c r="E1520" s="23">
        <v>592</v>
      </c>
      <c r="F1520" s="23">
        <v>0</v>
      </c>
      <c r="G1520" s="24">
        <v>0</v>
      </c>
      <c r="H1520" s="100"/>
      <c r="I1520" s="100"/>
      <c r="J1520" s="100"/>
      <c r="K1520" s="100"/>
      <c r="L1520" s="100"/>
      <c r="M1520" s="100"/>
      <c r="N1520" s="100"/>
      <c r="O1520" s="100"/>
      <c r="P1520" s="100"/>
      <c r="Q1520" s="100"/>
    </row>
    <row r="1521" spans="1:17" ht="14.25" customHeight="1" outlineLevel="1" x14ac:dyDescent="0.2">
      <c r="A1521" s="25" t="s">
        <v>483</v>
      </c>
      <c r="B1521" s="25">
        <v>1</v>
      </c>
      <c r="C1521" s="25">
        <v>3</v>
      </c>
      <c r="D1521" s="26">
        <v>6216</v>
      </c>
      <c r="E1521" s="26">
        <v>621.6</v>
      </c>
      <c r="F1521" s="26">
        <v>0</v>
      </c>
      <c r="G1521" s="27">
        <v>0</v>
      </c>
      <c r="H1521" s="100"/>
      <c r="I1521" s="100"/>
      <c r="J1521" s="100"/>
      <c r="K1521" s="100"/>
      <c r="L1521" s="100"/>
      <c r="M1521" s="100"/>
      <c r="N1521" s="100"/>
      <c r="O1521" s="100"/>
      <c r="P1521" s="100"/>
      <c r="Q1521" s="100"/>
    </row>
    <row r="1522" spans="1:17" ht="14.25" customHeight="1" x14ac:dyDescent="0.2">
      <c r="A1522" s="19" t="s">
        <v>446</v>
      </c>
      <c r="B1522" s="19">
        <v>1</v>
      </c>
      <c r="C1522" s="19">
        <v>1</v>
      </c>
      <c r="D1522" s="20">
        <v>1165</v>
      </c>
      <c r="E1522" s="20">
        <v>1165</v>
      </c>
      <c r="F1522" s="20">
        <v>100000</v>
      </c>
      <c r="G1522" s="21">
        <v>1.5</v>
      </c>
      <c r="H1522" s="100"/>
      <c r="I1522" s="100"/>
      <c r="J1522" s="100"/>
      <c r="K1522" s="100"/>
      <c r="L1522" s="100"/>
      <c r="M1522" s="100"/>
      <c r="N1522" s="100"/>
      <c r="O1522" s="100"/>
      <c r="P1522" s="100"/>
      <c r="Q1522" s="100"/>
    </row>
    <row r="1523" spans="1:17" ht="14.25" customHeight="1" outlineLevel="1" x14ac:dyDescent="0.2">
      <c r="A1523" s="19" t="s">
        <v>446</v>
      </c>
      <c r="B1523" s="19">
        <v>2</v>
      </c>
      <c r="C1523" s="19">
        <v>1</v>
      </c>
      <c r="D1523" s="20">
        <v>1285</v>
      </c>
      <c r="E1523" s="20">
        <v>1285</v>
      </c>
      <c r="F1523" s="20">
        <v>200000</v>
      </c>
      <c r="G1523" s="21">
        <v>2.5</v>
      </c>
      <c r="H1523" s="100"/>
      <c r="I1523" s="100"/>
      <c r="J1523" s="100"/>
      <c r="K1523" s="100"/>
      <c r="L1523" s="100"/>
      <c r="M1523" s="100"/>
      <c r="N1523" s="100"/>
      <c r="O1523" s="100"/>
      <c r="P1523" s="100"/>
      <c r="Q1523" s="100"/>
    </row>
    <row r="1524" spans="1:17" ht="14.25" customHeight="1" outlineLevel="1" x14ac:dyDescent="0.2">
      <c r="A1524" s="19" t="s">
        <v>446</v>
      </c>
      <c r="B1524" s="19">
        <v>3</v>
      </c>
      <c r="C1524" s="19">
        <v>1</v>
      </c>
      <c r="D1524" s="20">
        <v>1400</v>
      </c>
      <c r="E1524" s="20">
        <v>1400</v>
      </c>
      <c r="F1524" s="20">
        <v>400000</v>
      </c>
      <c r="G1524" s="21">
        <v>6</v>
      </c>
      <c r="H1524" s="100"/>
      <c r="I1524" s="100"/>
      <c r="J1524" s="100"/>
      <c r="K1524" s="100"/>
      <c r="L1524" s="100"/>
      <c r="M1524" s="100"/>
      <c r="N1524" s="100"/>
      <c r="O1524" s="100"/>
      <c r="P1524" s="100"/>
      <c r="Q1524" s="100"/>
    </row>
    <row r="1525" spans="1:17" ht="14.25" customHeight="1" outlineLevel="1" x14ac:dyDescent="0.2">
      <c r="A1525" s="19" t="s">
        <v>446</v>
      </c>
      <c r="B1525" s="19">
        <v>4</v>
      </c>
      <c r="C1525" s="19">
        <v>1</v>
      </c>
      <c r="D1525" s="20">
        <v>1540</v>
      </c>
      <c r="E1525" s="20">
        <v>1540</v>
      </c>
      <c r="F1525" s="20">
        <v>2000000</v>
      </c>
      <c r="G1525" s="21">
        <v>12</v>
      </c>
      <c r="H1525" s="100"/>
      <c r="I1525" s="100"/>
      <c r="J1525" s="100"/>
      <c r="K1525" s="100"/>
      <c r="L1525" s="100"/>
      <c r="M1525" s="100"/>
      <c r="N1525" s="100"/>
      <c r="O1525" s="100"/>
      <c r="P1525" s="100"/>
      <c r="Q1525" s="100"/>
    </row>
    <row r="1526" spans="1:17" ht="14.25" customHeight="1" outlineLevel="1" x14ac:dyDescent="0.2">
      <c r="A1526" s="19" t="s">
        <v>446</v>
      </c>
      <c r="B1526" s="19">
        <v>5</v>
      </c>
      <c r="C1526" s="19">
        <v>1</v>
      </c>
      <c r="D1526" s="20">
        <v>1690</v>
      </c>
      <c r="E1526" s="20">
        <v>1690</v>
      </c>
      <c r="F1526" s="20">
        <v>3000000</v>
      </c>
      <c r="G1526" s="21">
        <v>20</v>
      </c>
      <c r="H1526" s="100"/>
      <c r="I1526" s="100"/>
      <c r="J1526" s="100"/>
      <c r="K1526" s="100"/>
      <c r="L1526" s="100"/>
      <c r="M1526" s="100"/>
      <c r="N1526" s="100"/>
      <c r="O1526" s="100"/>
      <c r="P1526" s="100"/>
      <c r="Q1526" s="100"/>
    </row>
    <row r="1527" spans="1:17" ht="14.25" customHeight="1" outlineLevel="1" x14ac:dyDescent="0.2">
      <c r="A1527" s="19" t="s">
        <v>446</v>
      </c>
      <c r="B1527" s="19">
        <v>6</v>
      </c>
      <c r="C1527" s="19">
        <v>1</v>
      </c>
      <c r="D1527" s="20">
        <v>1860</v>
      </c>
      <c r="E1527" s="20">
        <v>1860</v>
      </c>
      <c r="F1527" s="20">
        <v>4000000</v>
      </c>
      <c r="G1527" s="21">
        <v>36</v>
      </c>
      <c r="H1527" s="100"/>
      <c r="I1527" s="100"/>
      <c r="J1527" s="100"/>
      <c r="K1527" s="100"/>
      <c r="L1527" s="100"/>
      <c r="M1527" s="100"/>
      <c r="N1527" s="100"/>
      <c r="O1527" s="100"/>
      <c r="P1527" s="100"/>
      <c r="Q1527" s="100"/>
    </row>
    <row r="1528" spans="1:17" ht="14.25" customHeight="1" outlineLevel="1" x14ac:dyDescent="0.2">
      <c r="A1528" s="19" t="s">
        <v>446</v>
      </c>
      <c r="B1528" s="19">
        <v>7</v>
      </c>
      <c r="C1528" s="19">
        <v>1</v>
      </c>
      <c r="D1528" s="20">
        <v>2040</v>
      </c>
      <c r="E1528" s="20">
        <v>2040</v>
      </c>
      <c r="F1528" s="20">
        <v>8000000</v>
      </c>
      <c r="G1528" s="21">
        <v>60</v>
      </c>
      <c r="H1528" s="100"/>
      <c r="I1528" s="100"/>
      <c r="J1528" s="100"/>
      <c r="K1528" s="100"/>
      <c r="L1528" s="100"/>
      <c r="M1528" s="100"/>
      <c r="N1528" s="100"/>
      <c r="O1528" s="100"/>
      <c r="P1528" s="100"/>
      <c r="Q1528" s="100"/>
    </row>
    <row r="1529" spans="1:17" ht="14.25" customHeight="1" outlineLevel="1" x14ac:dyDescent="0.2">
      <c r="A1529" s="19" t="s">
        <v>446</v>
      </c>
      <c r="B1529" s="19">
        <v>8</v>
      </c>
      <c r="C1529" s="19">
        <v>1</v>
      </c>
      <c r="D1529" s="20">
        <v>2245</v>
      </c>
      <c r="E1529" s="20">
        <v>2245</v>
      </c>
      <c r="F1529" s="20">
        <v>13000000</v>
      </c>
      <c r="G1529" s="21">
        <v>72</v>
      </c>
      <c r="H1529" s="100"/>
      <c r="I1529" s="100"/>
      <c r="J1529" s="100"/>
      <c r="K1529" s="100"/>
      <c r="L1529" s="100"/>
      <c r="M1529" s="100"/>
      <c r="N1529" s="100"/>
      <c r="O1529" s="100"/>
      <c r="P1529" s="100"/>
      <c r="Q1529" s="100"/>
    </row>
    <row r="1530" spans="1:17" ht="14.25" customHeight="1" outlineLevel="1" x14ac:dyDescent="0.2">
      <c r="A1530" s="19" t="s">
        <v>446</v>
      </c>
      <c r="B1530" s="19">
        <v>9</v>
      </c>
      <c r="C1530" s="19">
        <v>1</v>
      </c>
      <c r="D1530" s="20">
        <v>2465</v>
      </c>
      <c r="E1530" s="20">
        <v>2465</v>
      </c>
      <c r="F1530" s="20">
        <v>25000000</v>
      </c>
      <c r="G1530" s="21">
        <v>80</v>
      </c>
      <c r="H1530" s="100"/>
      <c r="I1530" s="100"/>
      <c r="J1530" s="100"/>
      <c r="K1530" s="100"/>
      <c r="L1530" s="100"/>
      <c r="M1530" s="100"/>
      <c r="N1530" s="100"/>
      <c r="O1530" s="100"/>
      <c r="P1530" s="100"/>
      <c r="Q1530" s="100"/>
    </row>
    <row r="1531" spans="1:17" ht="14.25" customHeight="1" outlineLevel="1" collapsed="1" x14ac:dyDescent="0.2">
      <c r="A1531" s="19" t="s">
        <v>446</v>
      </c>
      <c r="B1531" s="19">
        <v>10</v>
      </c>
      <c r="C1531" s="19">
        <v>1</v>
      </c>
      <c r="D1531" s="20">
        <v>2700</v>
      </c>
      <c r="E1531" s="20">
        <v>2700</v>
      </c>
      <c r="F1531" s="20">
        <v>35000000</v>
      </c>
      <c r="G1531" s="21">
        <v>90</v>
      </c>
      <c r="H1531" s="100"/>
      <c r="I1531" s="100"/>
      <c r="J1531" s="100"/>
      <c r="K1531" s="100"/>
      <c r="L1531" s="100"/>
      <c r="M1531" s="100"/>
      <c r="N1531" s="100"/>
      <c r="O1531" s="100"/>
      <c r="P1531" s="100"/>
      <c r="Q1531" s="100"/>
    </row>
    <row r="1532" spans="1:17" ht="14.25" customHeight="1" outlineLevel="1" x14ac:dyDescent="0.2">
      <c r="A1532" s="19" t="s">
        <v>446</v>
      </c>
      <c r="B1532" s="19">
        <v>11</v>
      </c>
      <c r="C1532" s="19">
        <v>1</v>
      </c>
      <c r="D1532" s="20">
        <v>2975</v>
      </c>
      <c r="E1532" s="20">
        <v>2975</v>
      </c>
      <c r="F1532" s="20">
        <v>45000000</v>
      </c>
      <c r="G1532" s="21">
        <v>96</v>
      </c>
      <c r="H1532" s="100"/>
      <c r="I1532" s="100"/>
      <c r="J1532" s="100"/>
      <c r="K1532" s="100"/>
      <c r="L1532" s="100"/>
      <c r="M1532" s="100"/>
      <c r="N1532" s="100"/>
      <c r="O1532" s="100"/>
      <c r="P1532" s="100"/>
      <c r="Q1532" s="100"/>
    </row>
    <row r="1533" spans="1:17" ht="14.25" customHeight="1" outlineLevel="1" x14ac:dyDescent="0.2">
      <c r="A1533" s="19" t="s">
        <v>446</v>
      </c>
      <c r="B1533" s="19">
        <v>12</v>
      </c>
      <c r="C1533" s="19">
        <v>1</v>
      </c>
      <c r="D1533" s="20">
        <v>3270</v>
      </c>
      <c r="E1533" s="20">
        <v>3270</v>
      </c>
      <c r="F1533" s="20">
        <v>0</v>
      </c>
      <c r="G1533" s="21">
        <v>0</v>
      </c>
      <c r="H1533" s="100"/>
      <c r="I1533" s="100"/>
      <c r="J1533" s="100"/>
      <c r="K1533" s="100"/>
      <c r="L1533" s="100"/>
      <c r="M1533" s="100"/>
      <c r="N1533" s="100"/>
      <c r="O1533" s="100"/>
      <c r="P1533" s="100"/>
      <c r="Q1533" s="100"/>
    </row>
    <row r="1534" spans="1:17" ht="14.25" customHeight="1" outlineLevel="1" x14ac:dyDescent="0.2">
      <c r="A1534" s="22" t="s">
        <v>446</v>
      </c>
      <c r="B1534" s="22">
        <v>1</v>
      </c>
      <c r="C1534" s="22">
        <v>2</v>
      </c>
      <c r="D1534" s="23">
        <v>3270</v>
      </c>
      <c r="E1534" s="23">
        <v>3270</v>
      </c>
      <c r="F1534" s="23">
        <v>1000000</v>
      </c>
      <c r="G1534" s="24">
        <v>6</v>
      </c>
      <c r="H1534" s="100"/>
      <c r="I1534" s="100"/>
      <c r="J1534" s="100"/>
      <c r="K1534" s="100"/>
      <c r="L1534" s="100"/>
      <c r="M1534" s="100"/>
      <c r="N1534" s="100"/>
      <c r="O1534" s="100"/>
      <c r="P1534" s="100"/>
      <c r="Q1534" s="100"/>
    </row>
    <row r="1535" spans="1:17" ht="14.25" customHeight="1" outlineLevel="1" x14ac:dyDescent="0.2">
      <c r="A1535" s="22" t="s">
        <v>446</v>
      </c>
      <c r="B1535" s="22">
        <v>2</v>
      </c>
      <c r="C1535" s="22">
        <v>2</v>
      </c>
      <c r="D1535" s="23">
        <v>3325</v>
      </c>
      <c r="E1535" s="23">
        <v>3325</v>
      </c>
      <c r="F1535" s="23">
        <v>2000000</v>
      </c>
      <c r="G1535" s="24">
        <v>12</v>
      </c>
      <c r="H1535" s="100"/>
      <c r="I1535" s="100"/>
      <c r="J1535" s="100"/>
      <c r="K1535" s="100"/>
      <c r="L1535" s="100"/>
      <c r="M1535" s="100"/>
      <c r="N1535" s="100"/>
      <c r="O1535" s="100"/>
      <c r="P1535" s="100"/>
      <c r="Q1535" s="100"/>
    </row>
    <row r="1536" spans="1:17" ht="14.25" customHeight="1" outlineLevel="1" x14ac:dyDescent="0.2">
      <c r="A1536" s="22" t="s">
        <v>446</v>
      </c>
      <c r="B1536" s="22">
        <v>3</v>
      </c>
      <c r="C1536" s="22">
        <v>2</v>
      </c>
      <c r="D1536" s="23">
        <v>3380</v>
      </c>
      <c r="E1536" s="23">
        <v>3380</v>
      </c>
      <c r="F1536" s="23">
        <v>4000000</v>
      </c>
      <c r="G1536" s="24">
        <v>18</v>
      </c>
      <c r="H1536" s="100"/>
      <c r="I1536" s="100"/>
      <c r="J1536" s="100"/>
      <c r="K1536" s="100"/>
      <c r="L1536" s="100"/>
      <c r="M1536" s="100"/>
      <c r="N1536" s="100"/>
      <c r="O1536" s="100"/>
      <c r="P1536" s="100"/>
      <c r="Q1536" s="100"/>
    </row>
    <row r="1537" spans="1:17" ht="14.25" customHeight="1" outlineLevel="1" x14ac:dyDescent="0.2">
      <c r="A1537" s="22" t="s">
        <v>446</v>
      </c>
      <c r="B1537" s="22">
        <v>4</v>
      </c>
      <c r="C1537" s="22">
        <v>2</v>
      </c>
      <c r="D1537" s="23">
        <v>3435</v>
      </c>
      <c r="E1537" s="23">
        <v>3435</v>
      </c>
      <c r="F1537" s="23">
        <v>16000000</v>
      </c>
      <c r="G1537" s="24">
        <v>24</v>
      </c>
      <c r="H1537" s="100"/>
      <c r="I1537" s="100"/>
      <c r="J1537" s="100"/>
      <c r="K1537" s="100"/>
      <c r="L1537" s="100"/>
      <c r="M1537" s="100"/>
      <c r="N1537" s="100"/>
      <c r="O1537" s="100"/>
      <c r="P1537" s="100"/>
      <c r="Q1537" s="100"/>
    </row>
    <row r="1538" spans="1:17" ht="14.25" customHeight="1" outlineLevel="1" x14ac:dyDescent="0.2">
      <c r="A1538" s="22" t="s">
        <v>446</v>
      </c>
      <c r="B1538" s="22">
        <v>5</v>
      </c>
      <c r="C1538" s="22">
        <v>2</v>
      </c>
      <c r="D1538" s="23">
        <v>3495</v>
      </c>
      <c r="E1538" s="23">
        <v>3495</v>
      </c>
      <c r="F1538" s="23">
        <v>16000000</v>
      </c>
      <c r="G1538" s="24">
        <v>24</v>
      </c>
      <c r="H1538" s="100"/>
      <c r="I1538" s="100"/>
      <c r="J1538" s="100"/>
      <c r="K1538" s="100"/>
      <c r="L1538" s="100"/>
      <c r="M1538" s="100"/>
      <c r="N1538" s="100"/>
      <c r="O1538" s="100"/>
      <c r="P1538" s="100"/>
      <c r="Q1538" s="100"/>
    </row>
    <row r="1539" spans="1:17" ht="14.25" customHeight="1" outlineLevel="1" x14ac:dyDescent="0.2">
      <c r="A1539" s="22" t="s">
        <v>446</v>
      </c>
      <c r="B1539" s="22">
        <v>6</v>
      </c>
      <c r="C1539" s="22">
        <v>2</v>
      </c>
      <c r="D1539" s="23">
        <v>3555</v>
      </c>
      <c r="E1539" s="23">
        <v>3555</v>
      </c>
      <c r="F1539" s="23">
        <v>16000000</v>
      </c>
      <c r="G1539" s="24">
        <v>24</v>
      </c>
      <c r="H1539" s="100"/>
      <c r="I1539" s="100"/>
      <c r="J1539" s="100"/>
      <c r="K1539" s="100"/>
      <c r="L1539" s="100"/>
      <c r="M1539" s="100"/>
      <c r="N1539" s="100"/>
      <c r="O1539" s="100"/>
      <c r="P1539" s="100"/>
      <c r="Q1539" s="100"/>
    </row>
    <row r="1540" spans="1:17" ht="14.25" customHeight="1" outlineLevel="1" x14ac:dyDescent="0.2">
      <c r="A1540" s="22" t="s">
        <v>446</v>
      </c>
      <c r="B1540" s="22">
        <v>7</v>
      </c>
      <c r="C1540" s="22">
        <v>2</v>
      </c>
      <c r="D1540" s="23">
        <v>3615</v>
      </c>
      <c r="E1540" s="23">
        <v>3615</v>
      </c>
      <c r="F1540" s="23">
        <v>16000000</v>
      </c>
      <c r="G1540" s="24">
        <v>24</v>
      </c>
      <c r="H1540" s="100"/>
      <c r="I1540" s="100"/>
      <c r="J1540" s="100"/>
      <c r="K1540" s="100"/>
      <c r="L1540" s="100"/>
      <c r="M1540" s="100"/>
      <c r="N1540" s="100"/>
      <c r="O1540" s="100"/>
      <c r="P1540" s="100"/>
      <c r="Q1540" s="100"/>
    </row>
    <row r="1541" spans="1:17" ht="14.25" customHeight="1" outlineLevel="1" x14ac:dyDescent="0.2">
      <c r="A1541" s="22" t="s">
        <v>446</v>
      </c>
      <c r="B1541" s="22">
        <v>8</v>
      </c>
      <c r="C1541" s="22">
        <v>2</v>
      </c>
      <c r="D1541" s="23">
        <v>3675</v>
      </c>
      <c r="E1541" s="23">
        <v>3675</v>
      </c>
      <c r="F1541" s="23">
        <v>16000000</v>
      </c>
      <c r="G1541" s="24">
        <v>24</v>
      </c>
      <c r="H1541" s="100"/>
      <c r="I1541" s="100"/>
      <c r="J1541" s="100"/>
      <c r="K1541" s="100"/>
      <c r="L1541" s="100"/>
      <c r="M1541" s="100"/>
      <c r="N1541" s="100"/>
      <c r="O1541" s="100"/>
      <c r="P1541" s="100"/>
      <c r="Q1541" s="100"/>
    </row>
    <row r="1542" spans="1:17" ht="14.25" customHeight="1" outlineLevel="1" x14ac:dyDescent="0.2">
      <c r="A1542" s="22" t="s">
        <v>446</v>
      </c>
      <c r="B1542" s="22">
        <v>9</v>
      </c>
      <c r="C1542" s="22">
        <v>2</v>
      </c>
      <c r="D1542" s="23">
        <v>3735</v>
      </c>
      <c r="E1542" s="23">
        <v>3735</v>
      </c>
      <c r="F1542" s="23">
        <v>16000000</v>
      </c>
      <c r="G1542" s="24">
        <v>24</v>
      </c>
      <c r="H1542" s="100"/>
      <c r="I1542" s="100"/>
      <c r="J1542" s="100"/>
      <c r="K1542" s="100"/>
      <c r="L1542" s="100"/>
      <c r="M1542" s="100"/>
      <c r="N1542" s="100"/>
      <c r="O1542" s="100"/>
      <c r="P1542" s="100"/>
      <c r="Q1542" s="100"/>
    </row>
    <row r="1543" spans="1:17" ht="14.25" customHeight="1" outlineLevel="1" x14ac:dyDescent="0.2">
      <c r="A1543" s="22" t="s">
        <v>446</v>
      </c>
      <c r="B1543" s="22">
        <v>10</v>
      </c>
      <c r="C1543" s="22">
        <v>2</v>
      </c>
      <c r="D1543" s="23">
        <v>3800</v>
      </c>
      <c r="E1543" s="23">
        <v>3800</v>
      </c>
      <c r="F1543" s="23">
        <v>16000000</v>
      </c>
      <c r="G1543" s="24">
        <v>24</v>
      </c>
      <c r="H1543" s="100"/>
      <c r="I1543" s="100"/>
      <c r="J1543" s="100"/>
      <c r="K1543" s="100"/>
      <c r="L1543" s="100"/>
      <c r="M1543" s="100"/>
      <c r="N1543" s="100"/>
      <c r="O1543" s="100"/>
      <c r="P1543" s="100"/>
      <c r="Q1543" s="100"/>
    </row>
    <row r="1544" spans="1:17" ht="14.25" customHeight="1" outlineLevel="1" x14ac:dyDescent="0.2">
      <c r="A1544" s="22" t="s">
        <v>446</v>
      </c>
      <c r="B1544" s="22">
        <v>11</v>
      </c>
      <c r="C1544" s="22">
        <v>2</v>
      </c>
      <c r="D1544" s="23">
        <v>3865</v>
      </c>
      <c r="E1544" s="23">
        <v>3865</v>
      </c>
      <c r="F1544" s="23">
        <v>16000000</v>
      </c>
      <c r="G1544" s="24">
        <v>24</v>
      </c>
      <c r="H1544" s="100"/>
      <c r="I1544" s="100"/>
      <c r="J1544" s="100"/>
      <c r="K1544" s="100"/>
      <c r="L1544" s="100"/>
      <c r="M1544" s="100"/>
      <c r="N1544" s="100"/>
      <c r="O1544" s="100"/>
      <c r="P1544" s="100"/>
      <c r="Q1544" s="100"/>
    </row>
    <row r="1545" spans="1:17" ht="14.25" customHeight="1" outlineLevel="1" x14ac:dyDescent="0.2">
      <c r="A1545" s="22" t="s">
        <v>446</v>
      </c>
      <c r="B1545" s="22">
        <v>12</v>
      </c>
      <c r="C1545" s="22">
        <v>2</v>
      </c>
      <c r="D1545" s="23">
        <v>3930</v>
      </c>
      <c r="E1545" s="23">
        <v>3930</v>
      </c>
      <c r="F1545" s="23">
        <v>0</v>
      </c>
      <c r="G1545" s="24">
        <v>0</v>
      </c>
      <c r="H1545" s="100"/>
      <c r="I1545" s="100"/>
      <c r="J1545" s="100"/>
      <c r="K1545" s="100"/>
      <c r="L1545" s="100"/>
      <c r="M1545" s="100"/>
      <c r="N1545" s="100"/>
      <c r="O1545" s="100"/>
      <c r="P1545" s="100"/>
      <c r="Q1545" s="100"/>
    </row>
    <row r="1546" spans="1:17" ht="14.25" customHeight="1" outlineLevel="1" x14ac:dyDescent="0.2">
      <c r="A1546" s="25" t="s">
        <v>446</v>
      </c>
      <c r="B1546" s="25">
        <v>1</v>
      </c>
      <c r="C1546" s="25">
        <v>3</v>
      </c>
      <c r="D1546" s="26">
        <v>4126.5</v>
      </c>
      <c r="E1546" s="26">
        <v>4126.5</v>
      </c>
      <c r="F1546" s="26">
        <v>0</v>
      </c>
      <c r="G1546" s="27">
        <v>0</v>
      </c>
      <c r="H1546" s="100"/>
      <c r="I1546" s="100"/>
      <c r="J1546" s="100"/>
      <c r="K1546" s="100"/>
      <c r="L1546" s="100"/>
      <c r="M1546" s="100"/>
      <c r="N1546" s="100"/>
      <c r="O1546" s="100"/>
      <c r="P1546" s="100"/>
      <c r="Q1546" s="100"/>
    </row>
    <row r="1547" spans="1:17" ht="14.25" customHeight="1" x14ac:dyDescent="0.2">
      <c r="A1547" s="19" t="s">
        <v>413</v>
      </c>
      <c r="B1547" s="19">
        <v>1</v>
      </c>
      <c r="C1547" s="19">
        <v>1</v>
      </c>
      <c r="D1547" s="20">
        <v>920</v>
      </c>
      <c r="E1547" s="20">
        <v>920</v>
      </c>
      <c r="F1547" s="20">
        <v>10000</v>
      </c>
      <c r="G1547" s="21">
        <v>8.3333333333333329E-2</v>
      </c>
      <c r="H1547" s="100"/>
      <c r="I1547" s="100"/>
      <c r="J1547" s="100"/>
      <c r="K1547" s="100"/>
      <c r="L1547" s="100"/>
      <c r="M1547" s="100"/>
      <c r="N1547" s="100"/>
      <c r="O1547" s="100"/>
      <c r="P1547" s="100"/>
      <c r="Q1547" s="100"/>
    </row>
    <row r="1548" spans="1:17" ht="14.25" customHeight="1" outlineLevel="1" x14ac:dyDescent="0.2">
      <c r="A1548" s="19" t="s">
        <v>413</v>
      </c>
      <c r="B1548" s="19">
        <v>2</v>
      </c>
      <c r="C1548" s="19">
        <v>1</v>
      </c>
      <c r="D1548" s="20">
        <v>1010</v>
      </c>
      <c r="E1548" s="20">
        <v>1010</v>
      </c>
      <c r="F1548" s="20">
        <v>20000</v>
      </c>
      <c r="G1548" s="21">
        <v>0.5</v>
      </c>
      <c r="H1548" s="100"/>
      <c r="I1548" s="100"/>
      <c r="J1548" s="100"/>
      <c r="K1548" s="100"/>
      <c r="L1548" s="100"/>
      <c r="M1548" s="100"/>
      <c r="N1548" s="100"/>
      <c r="O1548" s="100"/>
      <c r="P1548" s="100"/>
      <c r="Q1548" s="100"/>
    </row>
    <row r="1549" spans="1:17" ht="14.25" customHeight="1" outlineLevel="1" x14ac:dyDescent="0.2">
      <c r="A1549" s="19" t="s">
        <v>413</v>
      </c>
      <c r="B1549" s="19">
        <v>3</v>
      </c>
      <c r="C1549" s="19">
        <v>1</v>
      </c>
      <c r="D1549" s="20">
        <v>1110</v>
      </c>
      <c r="E1549" s="20">
        <v>1110</v>
      </c>
      <c r="F1549" s="20">
        <v>40000</v>
      </c>
      <c r="G1549" s="21">
        <v>1</v>
      </c>
      <c r="H1549" s="100"/>
      <c r="I1549" s="100"/>
      <c r="J1549" s="100"/>
      <c r="K1549" s="100"/>
      <c r="L1549" s="100"/>
      <c r="M1549" s="100"/>
      <c r="N1549" s="100"/>
      <c r="O1549" s="100"/>
      <c r="P1549" s="100"/>
      <c r="Q1549" s="100"/>
    </row>
    <row r="1550" spans="1:17" ht="14.25" customHeight="1" outlineLevel="1" x14ac:dyDescent="0.2">
      <c r="A1550" s="19" t="s">
        <v>413</v>
      </c>
      <c r="B1550" s="19">
        <v>4</v>
      </c>
      <c r="C1550" s="19">
        <v>1</v>
      </c>
      <c r="D1550" s="20">
        <v>1220</v>
      </c>
      <c r="E1550" s="20">
        <v>1220</v>
      </c>
      <c r="F1550" s="20">
        <v>200000</v>
      </c>
      <c r="G1550" s="21">
        <v>4</v>
      </c>
      <c r="H1550" s="100"/>
      <c r="I1550" s="100"/>
      <c r="J1550" s="100"/>
      <c r="K1550" s="100"/>
      <c r="L1550" s="100"/>
      <c r="M1550" s="100"/>
      <c r="N1550" s="100"/>
      <c r="O1550" s="100"/>
      <c r="P1550" s="100"/>
      <c r="Q1550" s="100"/>
    </row>
    <row r="1551" spans="1:17" ht="14.25" customHeight="1" outlineLevel="1" x14ac:dyDescent="0.2">
      <c r="A1551" s="19" t="s">
        <v>413</v>
      </c>
      <c r="B1551" s="19">
        <v>5</v>
      </c>
      <c r="C1551" s="19">
        <v>1</v>
      </c>
      <c r="D1551" s="20">
        <v>1340</v>
      </c>
      <c r="E1551" s="20">
        <v>1340</v>
      </c>
      <c r="F1551" s="20">
        <v>400000</v>
      </c>
      <c r="G1551" s="21">
        <v>8</v>
      </c>
      <c r="H1551" s="100"/>
      <c r="I1551" s="100"/>
      <c r="J1551" s="100"/>
      <c r="K1551" s="100"/>
      <c r="L1551" s="100"/>
      <c r="M1551" s="100"/>
      <c r="N1551" s="100"/>
      <c r="O1551" s="100"/>
      <c r="P1551" s="100"/>
      <c r="Q1551" s="100"/>
    </row>
    <row r="1552" spans="1:17" ht="14.25" customHeight="1" outlineLevel="1" x14ac:dyDescent="0.2">
      <c r="A1552" s="19" t="s">
        <v>413</v>
      </c>
      <c r="B1552" s="19">
        <v>6</v>
      </c>
      <c r="C1552" s="19">
        <v>1</v>
      </c>
      <c r="D1552" s="20">
        <v>1470</v>
      </c>
      <c r="E1552" s="20">
        <v>1470</v>
      </c>
      <c r="F1552" s="20">
        <v>800000</v>
      </c>
      <c r="G1552" s="21">
        <v>12</v>
      </c>
      <c r="H1552" s="100"/>
      <c r="I1552" s="100"/>
      <c r="J1552" s="100"/>
      <c r="K1552" s="100"/>
      <c r="L1552" s="100"/>
      <c r="M1552" s="100"/>
      <c r="N1552" s="100"/>
      <c r="O1552" s="100"/>
      <c r="P1552" s="100"/>
      <c r="Q1552" s="100"/>
    </row>
    <row r="1553" spans="1:17" ht="14.25" customHeight="1" outlineLevel="1" x14ac:dyDescent="0.2">
      <c r="A1553" s="19" t="s">
        <v>413</v>
      </c>
      <c r="B1553" s="19">
        <v>7</v>
      </c>
      <c r="C1553" s="19">
        <v>1</v>
      </c>
      <c r="D1553" s="20">
        <v>1610</v>
      </c>
      <c r="E1553" s="20">
        <v>1610</v>
      </c>
      <c r="F1553" s="20">
        <v>1500000</v>
      </c>
      <c r="G1553" s="21">
        <v>16</v>
      </c>
      <c r="H1553" s="100"/>
      <c r="I1553" s="100"/>
      <c r="J1553" s="100"/>
      <c r="K1553" s="100"/>
      <c r="L1553" s="100"/>
      <c r="M1553" s="100"/>
      <c r="N1553" s="100"/>
      <c r="O1553" s="100"/>
      <c r="P1553" s="100"/>
      <c r="Q1553" s="100"/>
    </row>
    <row r="1554" spans="1:17" ht="14.25" customHeight="1" outlineLevel="1" x14ac:dyDescent="0.2">
      <c r="A1554" s="19" t="s">
        <v>413</v>
      </c>
      <c r="B1554" s="19">
        <v>8</v>
      </c>
      <c r="C1554" s="19">
        <v>1</v>
      </c>
      <c r="D1554" s="20">
        <v>1770</v>
      </c>
      <c r="E1554" s="20">
        <v>1770</v>
      </c>
      <c r="F1554" s="20">
        <v>3000000</v>
      </c>
      <c r="G1554" s="21">
        <v>20</v>
      </c>
      <c r="H1554" s="100"/>
      <c r="I1554" s="100"/>
      <c r="J1554" s="100"/>
      <c r="K1554" s="100"/>
      <c r="L1554" s="100"/>
      <c r="M1554" s="100"/>
      <c r="N1554" s="100"/>
      <c r="O1554" s="100"/>
      <c r="P1554" s="100"/>
      <c r="Q1554" s="100"/>
    </row>
    <row r="1555" spans="1:17" ht="14.25" customHeight="1" outlineLevel="1" x14ac:dyDescent="0.2">
      <c r="A1555" s="19" t="s">
        <v>413</v>
      </c>
      <c r="B1555" s="19">
        <v>9</v>
      </c>
      <c r="C1555" s="19">
        <v>1</v>
      </c>
      <c r="D1555" s="20">
        <v>1940</v>
      </c>
      <c r="E1555" s="20">
        <v>1940</v>
      </c>
      <c r="F1555" s="20">
        <v>5000000</v>
      </c>
      <c r="G1555" s="21">
        <v>24</v>
      </c>
      <c r="H1555" s="100"/>
      <c r="I1555" s="100"/>
      <c r="J1555" s="100"/>
      <c r="K1555" s="100"/>
      <c r="L1555" s="100"/>
      <c r="M1555" s="100"/>
      <c r="N1555" s="100"/>
      <c r="O1555" s="100"/>
      <c r="P1555" s="100"/>
      <c r="Q1555" s="100"/>
    </row>
    <row r="1556" spans="1:17" ht="14.25" customHeight="1" outlineLevel="1" collapsed="1" x14ac:dyDescent="0.2">
      <c r="A1556" s="19" t="s">
        <v>413</v>
      </c>
      <c r="B1556" s="19">
        <v>10</v>
      </c>
      <c r="C1556" s="19">
        <v>1</v>
      </c>
      <c r="D1556" s="20">
        <v>2130</v>
      </c>
      <c r="E1556" s="20">
        <v>2130</v>
      </c>
      <c r="F1556" s="20">
        <v>8000000</v>
      </c>
      <c r="G1556" s="21">
        <v>26</v>
      </c>
      <c r="H1556" s="100"/>
      <c r="I1556" s="100"/>
      <c r="J1556" s="100"/>
      <c r="K1556" s="100"/>
      <c r="L1556" s="100"/>
      <c r="M1556" s="100"/>
      <c r="N1556" s="100"/>
      <c r="O1556" s="100"/>
      <c r="P1556" s="100"/>
      <c r="Q1556" s="100"/>
    </row>
    <row r="1557" spans="1:17" ht="14.25" customHeight="1" outlineLevel="1" x14ac:dyDescent="0.2">
      <c r="A1557" s="19" t="s">
        <v>413</v>
      </c>
      <c r="B1557" s="19">
        <v>11</v>
      </c>
      <c r="C1557" s="19">
        <v>1</v>
      </c>
      <c r="D1557" s="20">
        <v>2340</v>
      </c>
      <c r="E1557" s="20">
        <v>2340</v>
      </c>
      <c r="F1557" s="20">
        <v>13000000</v>
      </c>
      <c r="G1557" s="21">
        <v>28</v>
      </c>
      <c r="H1557" s="100"/>
      <c r="I1557" s="100"/>
      <c r="J1557" s="100"/>
      <c r="K1557" s="100"/>
      <c r="L1557" s="100"/>
      <c r="M1557" s="100"/>
      <c r="N1557" s="100"/>
      <c r="O1557" s="100"/>
      <c r="P1557" s="100"/>
      <c r="Q1557" s="100"/>
    </row>
    <row r="1558" spans="1:17" ht="14.25" customHeight="1" outlineLevel="1" x14ac:dyDescent="0.2">
      <c r="A1558" s="19" t="s">
        <v>413</v>
      </c>
      <c r="B1558" s="19">
        <v>12</v>
      </c>
      <c r="C1558" s="19">
        <v>1</v>
      </c>
      <c r="D1558" s="20">
        <v>2570</v>
      </c>
      <c r="E1558" s="20">
        <v>2570</v>
      </c>
      <c r="F1558" s="20">
        <v>0</v>
      </c>
      <c r="G1558" s="21">
        <v>0</v>
      </c>
      <c r="H1558" s="100"/>
      <c r="I1558" s="100"/>
      <c r="J1558" s="100"/>
      <c r="K1558" s="100"/>
      <c r="L1558" s="100"/>
      <c r="M1558" s="100"/>
      <c r="N1558" s="100"/>
      <c r="O1558" s="100"/>
      <c r="P1558" s="100"/>
      <c r="Q1558" s="100"/>
    </row>
    <row r="1559" spans="1:17" ht="14.25" customHeight="1" outlineLevel="1" x14ac:dyDescent="0.2">
      <c r="A1559" s="22" t="s">
        <v>413</v>
      </c>
      <c r="B1559" s="22">
        <v>1</v>
      </c>
      <c r="C1559" s="22">
        <v>2</v>
      </c>
      <c r="D1559" s="23">
        <v>2570</v>
      </c>
      <c r="E1559" s="23">
        <v>2570</v>
      </c>
      <c r="F1559" s="23">
        <v>250000</v>
      </c>
      <c r="G1559" s="24">
        <v>1.5</v>
      </c>
      <c r="H1559" s="100"/>
      <c r="I1559" s="100"/>
      <c r="J1559" s="100"/>
      <c r="K1559" s="100"/>
      <c r="L1559" s="100"/>
      <c r="M1559" s="100"/>
      <c r="N1559" s="100"/>
      <c r="O1559" s="100"/>
      <c r="P1559" s="100"/>
      <c r="Q1559" s="100"/>
    </row>
    <row r="1560" spans="1:17" ht="14.25" customHeight="1" outlineLevel="1" x14ac:dyDescent="0.2">
      <c r="A1560" s="22" t="s">
        <v>413</v>
      </c>
      <c r="B1560" s="22">
        <v>2</v>
      </c>
      <c r="C1560" s="22">
        <v>2</v>
      </c>
      <c r="D1560" s="23">
        <v>2617</v>
      </c>
      <c r="E1560" s="23">
        <v>2617</v>
      </c>
      <c r="F1560" s="23">
        <v>500000</v>
      </c>
      <c r="G1560" s="24">
        <v>2.5</v>
      </c>
      <c r="H1560" s="100"/>
      <c r="I1560" s="100"/>
      <c r="J1560" s="100"/>
      <c r="K1560" s="100"/>
      <c r="L1560" s="100"/>
      <c r="M1560" s="100"/>
      <c r="N1560" s="100"/>
      <c r="O1560" s="100"/>
      <c r="P1560" s="100"/>
      <c r="Q1560" s="100"/>
    </row>
    <row r="1561" spans="1:17" ht="14.25" customHeight="1" outlineLevel="1" x14ac:dyDescent="0.2">
      <c r="A1561" s="22" t="s">
        <v>413</v>
      </c>
      <c r="B1561" s="22">
        <v>3</v>
      </c>
      <c r="C1561" s="22">
        <v>2</v>
      </c>
      <c r="D1561" s="23">
        <v>2664</v>
      </c>
      <c r="E1561" s="23">
        <v>2664</v>
      </c>
      <c r="F1561" s="23">
        <v>1000000</v>
      </c>
      <c r="G1561" s="24">
        <v>4</v>
      </c>
      <c r="H1561" s="100"/>
      <c r="I1561" s="100"/>
      <c r="J1561" s="100"/>
      <c r="K1561" s="100"/>
      <c r="L1561" s="100"/>
      <c r="M1561" s="100"/>
      <c r="N1561" s="100"/>
      <c r="O1561" s="100"/>
      <c r="P1561" s="100"/>
      <c r="Q1561" s="100"/>
    </row>
    <row r="1562" spans="1:17" ht="14.25" customHeight="1" outlineLevel="1" x14ac:dyDescent="0.2">
      <c r="A1562" s="22" t="s">
        <v>413</v>
      </c>
      <c r="B1562" s="22">
        <v>4</v>
      </c>
      <c r="C1562" s="22">
        <v>2</v>
      </c>
      <c r="D1562" s="23">
        <v>2711</v>
      </c>
      <c r="E1562" s="23">
        <v>2711</v>
      </c>
      <c r="F1562" s="23">
        <v>3750000</v>
      </c>
      <c r="G1562" s="24">
        <v>7.5</v>
      </c>
      <c r="H1562" s="100"/>
      <c r="I1562" s="100"/>
      <c r="J1562" s="100"/>
      <c r="K1562" s="100"/>
      <c r="L1562" s="100"/>
      <c r="M1562" s="100"/>
      <c r="N1562" s="100"/>
      <c r="O1562" s="100"/>
      <c r="P1562" s="100"/>
      <c r="Q1562" s="100"/>
    </row>
    <row r="1563" spans="1:17" ht="14.25" customHeight="1" outlineLevel="1" x14ac:dyDescent="0.2">
      <c r="A1563" s="22" t="s">
        <v>413</v>
      </c>
      <c r="B1563" s="22">
        <v>5</v>
      </c>
      <c r="C1563" s="22">
        <v>2</v>
      </c>
      <c r="D1563" s="23">
        <v>2758</v>
      </c>
      <c r="E1563" s="23">
        <v>2758</v>
      </c>
      <c r="F1563" s="23">
        <v>3750000</v>
      </c>
      <c r="G1563" s="24">
        <v>7.5</v>
      </c>
      <c r="H1563" s="100"/>
      <c r="I1563" s="100"/>
      <c r="J1563" s="100"/>
      <c r="K1563" s="100"/>
      <c r="L1563" s="100"/>
      <c r="M1563" s="100"/>
      <c r="N1563" s="100"/>
      <c r="O1563" s="100"/>
      <c r="P1563" s="100"/>
      <c r="Q1563" s="100"/>
    </row>
    <row r="1564" spans="1:17" ht="14.25" customHeight="1" outlineLevel="1" x14ac:dyDescent="0.2">
      <c r="A1564" s="22" t="s">
        <v>413</v>
      </c>
      <c r="B1564" s="22">
        <v>6</v>
      </c>
      <c r="C1564" s="22">
        <v>2</v>
      </c>
      <c r="D1564" s="23">
        <v>2805</v>
      </c>
      <c r="E1564" s="23">
        <v>2805</v>
      </c>
      <c r="F1564" s="23">
        <v>3750000</v>
      </c>
      <c r="G1564" s="24">
        <v>7.5</v>
      </c>
      <c r="H1564" s="100"/>
      <c r="I1564" s="100"/>
      <c r="J1564" s="100"/>
      <c r="K1564" s="100"/>
      <c r="L1564" s="100"/>
      <c r="M1564" s="100"/>
      <c r="N1564" s="100"/>
      <c r="O1564" s="100"/>
      <c r="P1564" s="100"/>
      <c r="Q1564" s="100"/>
    </row>
    <row r="1565" spans="1:17" ht="14.25" customHeight="1" outlineLevel="1" x14ac:dyDescent="0.2">
      <c r="A1565" s="22" t="s">
        <v>413</v>
      </c>
      <c r="B1565" s="22">
        <v>7</v>
      </c>
      <c r="C1565" s="22">
        <v>2</v>
      </c>
      <c r="D1565" s="23">
        <v>2852</v>
      </c>
      <c r="E1565" s="23">
        <v>2852</v>
      </c>
      <c r="F1565" s="23">
        <v>3750000</v>
      </c>
      <c r="G1565" s="24">
        <v>7.5</v>
      </c>
      <c r="H1565" s="100"/>
      <c r="I1565" s="100"/>
      <c r="J1565" s="100"/>
      <c r="K1565" s="100"/>
      <c r="L1565" s="100"/>
      <c r="M1565" s="100"/>
      <c r="N1565" s="100"/>
      <c r="O1565" s="100"/>
      <c r="P1565" s="100"/>
      <c r="Q1565" s="100"/>
    </row>
    <row r="1566" spans="1:17" ht="14.25" customHeight="1" outlineLevel="1" x14ac:dyDescent="0.2">
      <c r="A1566" s="22" t="s">
        <v>413</v>
      </c>
      <c r="B1566" s="22">
        <v>8</v>
      </c>
      <c r="C1566" s="22">
        <v>2</v>
      </c>
      <c r="D1566" s="23">
        <v>2899</v>
      </c>
      <c r="E1566" s="23">
        <v>2899</v>
      </c>
      <c r="F1566" s="23">
        <v>3750000</v>
      </c>
      <c r="G1566" s="24">
        <v>7.5</v>
      </c>
      <c r="H1566" s="100"/>
      <c r="I1566" s="100"/>
      <c r="J1566" s="100"/>
      <c r="K1566" s="100"/>
      <c r="L1566" s="100"/>
      <c r="M1566" s="100"/>
      <c r="N1566" s="100"/>
      <c r="O1566" s="100"/>
      <c r="P1566" s="100"/>
      <c r="Q1566" s="100"/>
    </row>
    <row r="1567" spans="1:17" ht="14.25" customHeight="1" outlineLevel="1" x14ac:dyDescent="0.2">
      <c r="A1567" s="22" t="s">
        <v>413</v>
      </c>
      <c r="B1567" s="22">
        <v>9</v>
      </c>
      <c r="C1567" s="22">
        <v>2</v>
      </c>
      <c r="D1567" s="23">
        <v>2946</v>
      </c>
      <c r="E1567" s="23">
        <v>2946</v>
      </c>
      <c r="F1567" s="23">
        <v>3750000</v>
      </c>
      <c r="G1567" s="24">
        <v>7.5</v>
      </c>
      <c r="H1567" s="100"/>
      <c r="I1567" s="100"/>
      <c r="J1567" s="100"/>
      <c r="K1567" s="100"/>
      <c r="L1567" s="100"/>
      <c r="M1567" s="100"/>
      <c r="N1567" s="100"/>
      <c r="O1567" s="100"/>
      <c r="P1567" s="100"/>
      <c r="Q1567" s="100"/>
    </row>
    <row r="1568" spans="1:17" ht="14.25" customHeight="1" outlineLevel="1" x14ac:dyDescent="0.2">
      <c r="A1568" s="22" t="s">
        <v>413</v>
      </c>
      <c r="B1568" s="22">
        <v>10</v>
      </c>
      <c r="C1568" s="22">
        <v>2</v>
      </c>
      <c r="D1568" s="23">
        <v>2993</v>
      </c>
      <c r="E1568" s="23">
        <v>2993</v>
      </c>
      <c r="F1568" s="23">
        <v>3750000</v>
      </c>
      <c r="G1568" s="24">
        <v>7.5</v>
      </c>
      <c r="H1568" s="100"/>
      <c r="I1568" s="100"/>
      <c r="J1568" s="100"/>
      <c r="K1568" s="100"/>
      <c r="L1568" s="100"/>
      <c r="M1568" s="100"/>
      <c r="N1568" s="100"/>
      <c r="O1568" s="100"/>
      <c r="P1568" s="100"/>
      <c r="Q1568" s="100"/>
    </row>
    <row r="1569" spans="1:17" ht="14.25" customHeight="1" outlineLevel="1" x14ac:dyDescent="0.2">
      <c r="A1569" s="22" t="s">
        <v>413</v>
      </c>
      <c r="B1569" s="22">
        <v>11</v>
      </c>
      <c r="C1569" s="22">
        <v>2</v>
      </c>
      <c r="D1569" s="23">
        <v>3040</v>
      </c>
      <c r="E1569" s="23">
        <v>3040</v>
      </c>
      <c r="F1569" s="23">
        <v>3750000</v>
      </c>
      <c r="G1569" s="24">
        <v>7.5</v>
      </c>
      <c r="H1569" s="100"/>
      <c r="I1569" s="100"/>
      <c r="J1569" s="100"/>
      <c r="K1569" s="100"/>
      <c r="L1569" s="100"/>
      <c r="M1569" s="100"/>
      <c r="N1569" s="100"/>
      <c r="O1569" s="100"/>
      <c r="P1569" s="100"/>
      <c r="Q1569" s="100"/>
    </row>
    <row r="1570" spans="1:17" ht="14.25" customHeight="1" outlineLevel="1" x14ac:dyDescent="0.2">
      <c r="A1570" s="22" t="s">
        <v>413</v>
      </c>
      <c r="B1570" s="22">
        <v>12</v>
      </c>
      <c r="C1570" s="22">
        <v>2</v>
      </c>
      <c r="D1570" s="23">
        <v>3087</v>
      </c>
      <c r="E1570" s="23">
        <v>3087</v>
      </c>
      <c r="F1570" s="23">
        <v>0</v>
      </c>
      <c r="G1570" s="24">
        <v>0</v>
      </c>
      <c r="H1570" s="100"/>
      <c r="I1570" s="100"/>
      <c r="J1570" s="100"/>
      <c r="K1570" s="100"/>
      <c r="L1570" s="100"/>
      <c r="M1570" s="100"/>
      <c r="N1570" s="100"/>
      <c r="O1570" s="100"/>
      <c r="P1570" s="100"/>
      <c r="Q1570" s="100"/>
    </row>
    <row r="1571" spans="1:17" ht="14.25" customHeight="1" outlineLevel="1" x14ac:dyDescent="0.2">
      <c r="A1571" s="25" t="s">
        <v>413</v>
      </c>
      <c r="B1571" s="25">
        <v>1</v>
      </c>
      <c r="C1571" s="25">
        <v>3</v>
      </c>
      <c r="D1571" s="26">
        <v>3241.35</v>
      </c>
      <c r="E1571" s="26">
        <v>3241.35</v>
      </c>
      <c r="F1571" s="26">
        <v>0</v>
      </c>
      <c r="G1571" s="27">
        <v>0</v>
      </c>
      <c r="H1571" s="100"/>
      <c r="I1571" s="100"/>
      <c r="J1571" s="100"/>
      <c r="K1571" s="100"/>
      <c r="L1571" s="100"/>
      <c r="M1571" s="100"/>
      <c r="N1571" s="100"/>
      <c r="O1571" s="100"/>
      <c r="P1571" s="100"/>
      <c r="Q1571" s="100"/>
    </row>
    <row r="1572" spans="1:17" ht="14.25" customHeight="1" x14ac:dyDescent="0.2">
      <c r="A1572" s="19" t="s">
        <v>455</v>
      </c>
      <c r="B1572" s="19">
        <v>1</v>
      </c>
      <c r="C1572" s="19">
        <v>1</v>
      </c>
      <c r="D1572" s="20">
        <v>532</v>
      </c>
      <c r="E1572" s="20">
        <v>532</v>
      </c>
      <c r="F1572" s="20">
        <v>20000</v>
      </c>
      <c r="G1572" s="21">
        <v>0.16666666666666671</v>
      </c>
      <c r="H1572" s="100"/>
      <c r="I1572" s="100"/>
      <c r="J1572" s="100"/>
      <c r="K1572" s="100"/>
      <c r="L1572" s="100"/>
      <c r="M1572" s="100"/>
      <c r="N1572" s="100"/>
      <c r="O1572" s="100"/>
      <c r="P1572" s="100"/>
      <c r="Q1572" s="100"/>
    </row>
    <row r="1573" spans="1:17" ht="14.25" customHeight="1" outlineLevel="1" x14ac:dyDescent="0.2">
      <c r="A1573" s="19" t="s">
        <v>455</v>
      </c>
      <c r="B1573" s="19">
        <v>2</v>
      </c>
      <c r="C1573" s="19">
        <v>1</v>
      </c>
      <c r="D1573" s="20">
        <v>584</v>
      </c>
      <c r="E1573" s="20">
        <v>584</v>
      </c>
      <c r="F1573" s="20">
        <v>40000</v>
      </c>
      <c r="G1573" s="21">
        <v>1</v>
      </c>
      <c r="H1573" s="100"/>
      <c r="I1573" s="100"/>
      <c r="J1573" s="100"/>
      <c r="K1573" s="100"/>
      <c r="L1573" s="100"/>
      <c r="M1573" s="100"/>
      <c r="N1573" s="100"/>
      <c r="O1573" s="100"/>
      <c r="P1573" s="100"/>
      <c r="Q1573" s="100"/>
    </row>
    <row r="1574" spans="1:17" ht="14.25" customHeight="1" outlineLevel="1" x14ac:dyDescent="0.2">
      <c r="A1574" s="19" t="s">
        <v>455</v>
      </c>
      <c r="B1574" s="19">
        <v>3</v>
      </c>
      <c r="C1574" s="19">
        <v>1</v>
      </c>
      <c r="D1574" s="20">
        <v>641</v>
      </c>
      <c r="E1574" s="20">
        <v>641</v>
      </c>
      <c r="F1574" s="20">
        <v>80000</v>
      </c>
      <c r="G1574" s="21">
        <v>2</v>
      </c>
      <c r="H1574" s="100"/>
      <c r="I1574" s="100"/>
      <c r="J1574" s="100"/>
      <c r="K1574" s="100"/>
      <c r="L1574" s="100"/>
      <c r="M1574" s="100"/>
      <c r="N1574" s="100"/>
      <c r="O1574" s="100"/>
      <c r="P1574" s="100"/>
      <c r="Q1574" s="100"/>
    </row>
    <row r="1575" spans="1:17" ht="14.25" customHeight="1" outlineLevel="1" x14ac:dyDescent="0.2">
      <c r="A1575" s="19" t="s">
        <v>455</v>
      </c>
      <c r="B1575" s="19">
        <v>4</v>
      </c>
      <c r="C1575" s="19">
        <v>1</v>
      </c>
      <c r="D1575" s="20">
        <v>705</v>
      </c>
      <c r="E1575" s="20">
        <v>705</v>
      </c>
      <c r="F1575" s="20">
        <v>400000</v>
      </c>
      <c r="G1575" s="21">
        <v>8</v>
      </c>
      <c r="H1575" s="100"/>
      <c r="I1575" s="100"/>
      <c r="J1575" s="100"/>
      <c r="K1575" s="100"/>
      <c r="L1575" s="100"/>
      <c r="M1575" s="100"/>
      <c r="N1575" s="100"/>
      <c r="O1575" s="100"/>
      <c r="P1575" s="100"/>
      <c r="Q1575" s="100"/>
    </row>
    <row r="1576" spans="1:17" ht="14.25" customHeight="1" outlineLevel="1" x14ac:dyDescent="0.2">
      <c r="A1576" s="19" t="s">
        <v>455</v>
      </c>
      <c r="B1576" s="19">
        <v>5</v>
      </c>
      <c r="C1576" s="19">
        <v>1</v>
      </c>
      <c r="D1576" s="20">
        <v>774</v>
      </c>
      <c r="E1576" s="20">
        <v>774</v>
      </c>
      <c r="F1576" s="20">
        <v>800000</v>
      </c>
      <c r="G1576" s="21">
        <v>12</v>
      </c>
      <c r="H1576" s="100"/>
      <c r="I1576" s="100"/>
      <c r="J1576" s="100"/>
      <c r="K1576" s="100"/>
      <c r="L1576" s="100"/>
      <c r="M1576" s="100"/>
      <c r="N1576" s="100"/>
      <c r="O1576" s="100"/>
      <c r="P1576" s="100"/>
      <c r="Q1576" s="100"/>
    </row>
    <row r="1577" spans="1:17" ht="14.25" customHeight="1" outlineLevel="1" x14ac:dyDescent="0.2">
      <c r="A1577" s="19" t="s">
        <v>455</v>
      </c>
      <c r="B1577" s="19">
        <v>6</v>
      </c>
      <c r="C1577" s="19">
        <v>1</v>
      </c>
      <c r="D1577" s="20">
        <v>851</v>
      </c>
      <c r="E1577" s="20">
        <v>851</v>
      </c>
      <c r="F1577" s="20">
        <v>1600000</v>
      </c>
      <c r="G1577" s="21">
        <v>24</v>
      </c>
      <c r="H1577" s="100"/>
      <c r="I1577" s="100"/>
      <c r="J1577" s="100"/>
      <c r="K1577" s="100"/>
      <c r="L1577" s="100"/>
      <c r="M1577" s="100"/>
      <c r="N1577" s="100"/>
      <c r="O1577" s="100"/>
      <c r="P1577" s="100"/>
      <c r="Q1577" s="100"/>
    </row>
    <row r="1578" spans="1:17" ht="14.25" customHeight="1" outlineLevel="1" x14ac:dyDescent="0.2">
      <c r="A1578" s="19" t="s">
        <v>455</v>
      </c>
      <c r="B1578" s="19">
        <v>7</v>
      </c>
      <c r="C1578" s="19">
        <v>1</v>
      </c>
      <c r="D1578" s="20">
        <v>937</v>
      </c>
      <c r="E1578" s="20">
        <v>937</v>
      </c>
      <c r="F1578" s="20">
        <v>3000000</v>
      </c>
      <c r="G1578" s="21">
        <v>32</v>
      </c>
      <c r="H1578" s="100"/>
      <c r="I1578" s="100"/>
      <c r="J1578" s="100"/>
      <c r="K1578" s="100"/>
      <c r="L1578" s="100"/>
      <c r="M1578" s="100"/>
      <c r="N1578" s="100"/>
      <c r="O1578" s="100"/>
      <c r="P1578" s="100"/>
      <c r="Q1578" s="100"/>
    </row>
    <row r="1579" spans="1:17" ht="14.25" customHeight="1" outlineLevel="1" x14ac:dyDescent="0.2">
      <c r="A1579" s="19" t="s">
        <v>455</v>
      </c>
      <c r="B1579" s="19">
        <v>8</v>
      </c>
      <c r="C1579" s="19">
        <v>1</v>
      </c>
      <c r="D1579" s="20">
        <v>1029</v>
      </c>
      <c r="E1579" s="20">
        <v>1029</v>
      </c>
      <c r="F1579" s="20">
        <v>6000000</v>
      </c>
      <c r="G1579" s="21">
        <v>40</v>
      </c>
      <c r="H1579" s="100"/>
      <c r="I1579" s="100"/>
      <c r="J1579" s="100"/>
      <c r="K1579" s="100"/>
      <c r="L1579" s="100"/>
      <c r="M1579" s="100"/>
      <c r="N1579" s="100"/>
      <c r="O1579" s="100"/>
      <c r="P1579" s="100"/>
      <c r="Q1579" s="100"/>
    </row>
    <row r="1580" spans="1:17" ht="14.25" customHeight="1" outlineLevel="1" x14ac:dyDescent="0.2">
      <c r="A1580" s="19" t="s">
        <v>455</v>
      </c>
      <c r="B1580" s="19">
        <v>9</v>
      </c>
      <c r="C1580" s="19">
        <v>1</v>
      </c>
      <c r="D1580" s="20">
        <v>1130</v>
      </c>
      <c r="E1580" s="20">
        <v>1130</v>
      </c>
      <c r="F1580" s="20">
        <v>10000000</v>
      </c>
      <c r="G1580" s="21">
        <v>44</v>
      </c>
      <c r="H1580" s="100"/>
      <c r="I1580" s="100"/>
      <c r="J1580" s="100"/>
      <c r="K1580" s="100"/>
      <c r="L1580" s="100"/>
      <c r="M1580" s="100"/>
      <c r="N1580" s="100"/>
      <c r="O1580" s="100"/>
      <c r="P1580" s="100"/>
      <c r="Q1580" s="100"/>
    </row>
    <row r="1581" spans="1:17" ht="14.25" customHeight="1" outlineLevel="1" collapsed="1" x14ac:dyDescent="0.2">
      <c r="A1581" s="19" t="s">
        <v>455</v>
      </c>
      <c r="B1581" s="19">
        <v>10</v>
      </c>
      <c r="C1581" s="19">
        <v>1</v>
      </c>
      <c r="D1581" s="20">
        <v>1241</v>
      </c>
      <c r="E1581" s="20">
        <v>1241</v>
      </c>
      <c r="F1581" s="20">
        <v>16000000</v>
      </c>
      <c r="G1581" s="21">
        <v>52</v>
      </c>
      <c r="H1581" s="100"/>
      <c r="I1581" s="100"/>
      <c r="J1581" s="100"/>
      <c r="K1581" s="100"/>
      <c r="L1581" s="100"/>
      <c r="M1581" s="100"/>
      <c r="N1581" s="100"/>
      <c r="O1581" s="100"/>
      <c r="P1581" s="100"/>
      <c r="Q1581" s="100"/>
    </row>
    <row r="1582" spans="1:17" ht="14.25" customHeight="1" outlineLevel="1" x14ac:dyDescent="0.2">
      <c r="A1582" s="19" t="s">
        <v>455</v>
      </c>
      <c r="B1582" s="19">
        <v>11</v>
      </c>
      <c r="C1582" s="19">
        <v>1</v>
      </c>
      <c r="D1582" s="20">
        <v>1365</v>
      </c>
      <c r="E1582" s="20">
        <v>1365</v>
      </c>
      <c r="F1582" s="20">
        <v>26000000</v>
      </c>
      <c r="G1582" s="21">
        <v>60</v>
      </c>
      <c r="H1582" s="100"/>
      <c r="I1582" s="100"/>
      <c r="J1582" s="100"/>
      <c r="K1582" s="100"/>
      <c r="L1582" s="100"/>
      <c r="M1582" s="100"/>
      <c r="N1582" s="100"/>
      <c r="O1582" s="100"/>
      <c r="P1582" s="100"/>
      <c r="Q1582" s="100"/>
    </row>
    <row r="1583" spans="1:17" ht="14.25" customHeight="1" outlineLevel="1" x14ac:dyDescent="0.2">
      <c r="A1583" s="19" t="s">
        <v>455</v>
      </c>
      <c r="B1583" s="19">
        <v>12</v>
      </c>
      <c r="C1583" s="19">
        <v>1</v>
      </c>
      <c r="D1583" s="20">
        <v>1502</v>
      </c>
      <c r="E1583" s="20">
        <v>1502</v>
      </c>
      <c r="F1583" s="20">
        <v>0</v>
      </c>
      <c r="G1583" s="21">
        <v>0</v>
      </c>
      <c r="H1583" s="100"/>
      <c r="I1583" s="100"/>
      <c r="J1583" s="100"/>
      <c r="K1583" s="100"/>
      <c r="L1583" s="100"/>
      <c r="M1583" s="100"/>
      <c r="N1583" s="100"/>
      <c r="O1583" s="100"/>
      <c r="P1583" s="100"/>
      <c r="Q1583" s="100"/>
    </row>
    <row r="1584" spans="1:17" ht="14.25" customHeight="1" outlineLevel="1" x14ac:dyDescent="0.2">
      <c r="A1584" s="22" t="s">
        <v>455</v>
      </c>
      <c r="B1584" s="22">
        <v>1</v>
      </c>
      <c r="C1584" s="22">
        <v>2</v>
      </c>
      <c r="D1584" s="23">
        <v>1502</v>
      </c>
      <c r="E1584" s="23">
        <v>1502</v>
      </c>
      <c r="F1584" s="23">
        <v>500000</v>
      </c>
      <c r="G1584" s="24">
        <v>2.5</v>
      </c>
      <c r="H1584" s="100"/>
      <c r="I1584" s="100"/>
      <c r="J1584" s="100"/>
      <c r="K1584" s="100"/>
      <c r="L1584" s="100"/>
      <c r="M1584" s="100"/>
      <c r="N1584" s="100"/>
      <c r="O1584" s="100"/>
      <c r="P1584" s="100"/>
      <c r="Q1584" s="100"/>
    </row>
    <row r="1585" spans="1:17" ht="14.25" customHeight="1" outlineLevel="1" x14ac:dyDescent="0.2">
      <c r="A1585" s="22" t="s">
        <v>455</v>
      </c>
      <c r="B1585" s="22">
        <v>2</v>
      </c>
      <c r="C1585" s="22">
        <v>2</v>
      </c>
      <c r="D1585" s="23">
        <v>1527</v>
      </c>
      <c r="E1585" s="23">
        <v>1527</v>
      </c>
      <c r="F1585" s="23">
        <v>1000000</v>
      </c>
      <c r="G1585" s="24">
        <v>5</v>
      </c>
      <c r="H1585" s="100"/>
      <c r="I1585" s="100"/>
      <c r="J1585" s="100"/>
      <c r="K1585" s="100"/>
      <c r="L1585" s="100"/>
      <c r="M1585" s="100"/>
      <c r="N1585" s="100"/>
      <c r="O1585" s="100"/>
      <c r="P1585" s="100"/>
      <c r="Q1585" s="100"/>
    </row>
    <row r="1586" spans="1:17" ht="14.25" customHeight="1" outlineLevel="1" x14ac:dyDescent="0.2">
      <c r="A1586" s="22" t="s">
        <v>455</v>
      </c>
      <c r="B1586" s="22">
        <v>3</v>
      </c>
      <c r="C1586" s="22">
        <v>2</v>
      </c>
      <c r="D1586" s="23">
        <v>1552</v>
      </c>
      <c r="E1586" s="23">
        <v>1552</v>
      </c>
      <c r="F1586" s="23">
        <v>2000000</v>
      </c>
      <c r="G1586" s="24">
        <v>10</v>
      </c>
      <c r="H1586" s="100"/>
      <c r="I1586" s="100"/>
      <c r="J1586" s="100"/>
      <c r="K1586" s="100"/>
      <c r="L1586" s="100"/>
      <c r="M1586" s="100"/>
      <c r="N1586" s="100"/>
      <c r="O1586" s="100"/>
      <c r="P1586" s="100"/>
      <c r="Q1586" s="100"/>
    </row>
    <row r="1587" spans="1:17" ht="14.25" customHeight="1" outlineLevel="1" x14ac:dyDescent="0.2">
      <c r="A1587" s="22" t="s">
        <v>455</v>
      </c>
      <c r="B1587" s="22">
        <v>4</v>
      </c>
      <c r="C1587" s="22">
        <v>2</v>
      </c>
      <c r="D1587" s="23">
        <v>1577</v>
      </c>
      <c r="E1587" s="23">
        <v>1577</v>
      </c>
      <c r="F1587" s="23">
        <v>7500000</v>
      </c>
      <c r="G1587" s="24">
        <v>15</v>
      </c>
      <c r="H1587" s="100"/>
      <c r="I1587" s="100"/>
      <c r="J1587" s="100"/>
      <c r="K1587" s="100"/>
      <c r="L1587" s="100"/>
      <c r="M1587" s="100"/>
      <c r="N1587" s="100"/>
      <c r="O1587" s="100"/>
      <c r="P1587" s="100"/>
      <c r="Q1587" s="100"/>
    </row>
    <row r="1588" spans="1:17" ht="14.25" customHeight="1" outlineLevel="1" x14ac:dyDescent="0.2">
      <c r="A1588" s="22" t="s">
        <v>455</v>
      </c>
      <c r="B1588" s="22">
        <v>5</v>
      </c>
      <c r="C1588" s="22">
        <v>2</v>
      </c>
      <c r="D1588" s="23">
        <v>1602</v>
      </c>
      <c r="E1588" s="23">
        <v>1602</v>
      </c>
      <c r="F1588" s="23">
        <v>7500000</v>
      </c>
      <c r="G1588" s="24">
        <v>15</v>
      </c>
      <c r="H1588" s="100"/>
      <c r="I1588" s="100"/>
      <c r="J1588" s="100"/>
      <c r="K1588" s="100"/>
      <c r="L1588" s="100"/>
      <c r="M1588" s="100"/>
      <c r="N1588" s="100"/>
      <c r="O1588" s="100"/>
      <c r="P1588" s="100"/>
      <c r="Q1588" s="100"/>
    </row>
    <row r="1589" spans="1:17" ht="14.25" customHeight="1" outlineLevel="1" x14ac:dyDescent="0.2">
      <c r="A1589" s="22" t="s">
        <v>455</v>
      </c>
      <c r="B1589" s="22">
        <v>6</v>
      </c>
      <c r="C1589" s="22">
        <v>2</v>
      </c>
      <c r="D1589" s="23">
        <v>1627</v>
      </c>
      <c r="E1589" s="23">
        <v>1627</v>
      </c>
      <c r="F1589" s="23">
        <v>7500000</v>
      </c>
      <c r="G1589" s="24">
        <v>15</v>
      </c>
      <c r="H1589" s="100"/>
      <c r="I1589" s="100"/>
      <c r="J1589" s="100"/>
      <c r="K1589" s="100"/>
      <c r="L1589" s="100"/>
      <c r="M1589" s="100"/>
      <c r="N1589" s="100"/>
      <c r="O1589" s="100"/>
      <c r="P1589" s="100"/>
      <c r="Q1589" s="100"/>
    </row>
    <row r="1590" spans="1:17" ht="14.25" customHeight="1" outlineLevel="1" x14ac:dyDescent="0.2">
      <c r="A1590" s="22" t="s">
        <v>455</v>
      </c>
      <c r="B1590" s="22">
        <v>7</v>
      </c>
      <c r="C1590" s="22">
        <v>2</v>
      </c>
      <c r="D1590" s="23">
        <v>1652</v>
      </c>
      <c r="E1590" s="23">
        <v>1652</v>
      </c>
      <c r="F1590" s="23">
        <v>7500000</v>
      </c>
      <c r="G1590" s="24">
        <v>15</v>
      </c>
      <c r="H1590" s="100"/>
      <c r="I1590" s="100"/>
      <c r="J1590" s="100"/>
      <c r="K1590" s="100"/>
      <c r="L1590" s="100"/>
      <c r="M1590" s="100"/>
      <c r="N1590" s="100"/>
      <c r="O1590" s="100"/>
      <c r="P1590" s="100"/>
      <c r="Q1590" s="100"/>
    </row>
    <row r="1591" spans="1:17" ht="14.25" customHeight="1" outlineLevel="1" x14ac:dyDescent="0.2">
      <c r="A1591" s="22" t="s">
        <v>455</v>
      </c>
      <c r="B1591" s="22">
        <v>8</v>
      </c>
      <c r="C1591" s="22">
        <v>2</v>
      </c>
      <c r="D1591" s="23">
        <v>1677</v>
      </c>
      <c r="E1591" s="23">
        <v>1677</v>
      </c>
      <c r="F1591" s="23">
        <v>7500000</v>
      </c>
      <c r="G1591" s="24">
        <v>15</v>
      </c>
      <c r="H1591" s="100"/>
      <c r="I1591" s="100"/>
      <c r="J1591" s="100"/>
      <c r="K1591" s="100"/>
      <c r="L1591" s="100"/>
      <c r="M1591" s="100"/>
      <c r="N1591" s="100"/>
      <c r="O1591" s="100"/>
      <c r="P1591" s="100"/>
      <c r="Q1591" s="100"/>
    </row>
    <row r="1592" spans="1:17" ht="14.25" customHeight="1" outlineLevel="1" x14ac:dyDescent="0.2">
      <c r="A1592" s="22" t="s">
        <v>455</v>
      </c>
      <c r="B1592" s="22">
        <v>9</v>
      </c>
      <c r="C1592" s="22">
        <v>2</v>
      </c>
      <c r="D1592" s="23">
        <v>1702</v>
      </c>
      <c r="E1592" s="23">
        <v>1702</v>
      </c>
      <c r="F1592" s="23">
        <v>7500000</v>
      </c>
      <c r="G1592" s="24">
        <v>15</v>
      </c>
      <c r="H1592" s="100"/>
      <c r="I1592" s="100"/>
      <c r="J1592" s="100"/>
      <c r="K1592" s="100"/>
      <c r="L1592" s="100"/>
      <c r="M1592" s="100"/>
      <c r="N1592" s="100"/>
      <c r="O1592" s="100"/>
      <c r="P1592" s="100"/>
      <c r="Q1592" s="100"/>
    </row>
    <row r="1593" spans="1:17" ht="14.25" customHeight="1" outlineLevel="1" x14ac:dyDescent="0.2">
      <c r="A1593" s="22" t="s">
        <v>455</v>
      </c>
      <c r="B1593" s="22">
        <v>10</v>
      </c>
      <c r="C1593" s="22">
        <v>2</v>
      </c>
      <c r="D1593" s="23">
        <v>1727</v>
      </c>
      <c r="E1593" s="23">
        <v>1727</v>
      </c>
      <c r="F1593" s="23">
        <v>7500000</v>
      </c>
      <c r="G1593" s="24">
        <v>15</v>
      </c>
      <c r="H1593" s="100"/>
      <c r="I1593" s="100"/>
      <c r="J1593" s="100"/>
      <c r="K1593" s="100"/>
      <c r="L1593" s="100"/>
      <c r="M1593" s="100"/>
      <c r="N1593" s="100"/>
      <c r="O1593" s="100"/>
      <c r="P1593" s="100"/>
      <c r="Q1593" s="100"/>
    </row>
    <row r="1594" spans="1:17" ht="14.25" customHeight="1" outlineLevel="1" x14ac:dyDescent="0.2">
      <c r="A1594" s="22" t="s">
        <v>455</v>
      </c>
      <c r="B1594" s="22">
        <v>11</v>
      </c>
      <c r="C1594" s="22">
        <v>2</v>
      </c>
      <c r="D1594" s="23">
        <v>1752</v>
      </c>
      <c r="E1594" s="23">
        <v>1752</v>
      </c>
      <c r="F1594" s="23">
        <v>7500000</v>
      </c>
      <c r="G1594" s="24">
        <v>15</v>
      </c>
      <c r="H1594" s="100"/>
      <c r="I1594" s="100"/>
      <c r="J1594" s="100"/>
      <c r="K1594" s="100"/>
      <c r="L1594" s="100"/>
      <c r="M1594" s="100"/>
      <c r="N1594" s="100"/>
      <c r="O1594" s="100"/>
      <c r="P1594" s="100"/>
      <c r="Q1594" s="100"/>
    </row>
    <row r="1595" spans="1:17" ht="14.25" customHeight="1" outlineLevel="1" x14ac:dyDescent="0.2">
      <c r="A1595" s="22" t="s">
        <v>455</v>
      </c>
      <c r="B1595" s="22">
        <v>12</v>
      </c>
      <c r="C1595" s="22">
        <v>2</v>
      </c>
      <c r="D1595" s="23">
        <v>1777</v>
      </c>
      <c r="E1595" s="23">
        <v>1777</v>
      </c>
      <c r="F1595" s="23">
        <v>0</v>
      </c>
      <c r="G1595" s="24">
        <v>0</v>
      </c>
      <c r="H1595" s="100"/>
      <c r="I1595" s="100"/>
      <c r="J1595" s="100"/>
      <c r="K1595" s="100"/>
      <c r="L1595" s="100"/>
      <c r="M1595" s="100"/>
      <c r="N1595" s="100"/>
      <c r="O1595" s="100"/>
      <c r="P1595" s="100"/>
      <c r="Q1595" s="100"/>
    </row>
    <row r="1596" spans="1:17" ht="14.25" customHeight="1" outlineLevel="1" x14ac:dyDescent="0.2">
      <c r="A1596" s="25" t="s">
        <v>455</v>
      </c>
      <c r="B1596" s="25">
        <v>1</v>
      </c>
      <c r="C1596" s="25">
        <v>3</v>
      </c>
      <c r="D1596" s="26">
        <v>1865.85</v>
      </c>
      <c r="E1596" s="26">
        <v>1865.85</v>
      </c>
      <c r="F1596" s="26">
        <v>0</v>
      </c>
      <c r="G1596" s="27">
        <v>0</v>
      </c>
      <c r="H1596" s="100"/>
      <c r="I1596" s="100"/>
      <c r="J1596" s="100"/>
      <c r="K1596" s="100"/>
      <c r="L1596" s="100"/>
      <c r="M1596" s="100"/>
      <c r="N1596" s="100"/>
      <c r="O1596" s="100"/>
      <c r="P1596" s="100"/>
      <c r="Q1596" s="100"/>
    </row>
    <row r="1597" spans="1:17" ht="14.25" customHeight="1" x14ac:dyDescent="0.2">
      <c r="A1597" s="19" t="s">
        <v>436</v>
      </c>
      <c r="B1597" s="19">
        <v>1</v>
      </c>
      <c r="C1597" s="19">
        <v>1</v>
      </c>
      <c r="D1597" s="20">
        <v>2970</v>
      </c>
      <c r="E1597" s="20">
        <v>495</v>
      </c>
      <c r="F1597" s="20">
        <v>20000</v>
      </c>
      <c r="G1597" s="21">
        <v>0.16666666666666671</v>
      </c>
      <c r="H1597" s="100"/>
      <c r="I1597" s="100"/>
      <c r="J1597" s="100"/>
      <c r="K1597" s="100"/>
      <c r="L1597" s="100"/>
      <c r="M1597" s="100"/>
      <c r="N1597" s="100"/>
      <c r="O1597" s="100"/>
      <c r="P1597" s="100"/>
      <c r="Q1597" s="100"/>
    </row>
    <row r="1598" spans="1:17" ht="14.25" customHeight="1" outlineLevel="1" x14ac:dyDescent="0.2">
      <c r="A1598" s="19" t="s">
        <v>436</v>
      </c>
      <c r="B1598" s="19">
        <v>2</v>
      </c>
      <c r="C1598" s="19">
        <v>1</v>
      </c>
      <c r="D1598" s="20">
        <v>3270</v>
      </c>
      <c r="E1598" s="20">
        <v>545</v>
      </c>
      <c r="F1598" s="20">
        <v>40000</v>
      </c>
      <c r="G1598" s="21">
        <v>1</v>
      </c>
      <c r="H1598" s="100"/>
      <c r="I1598" s="100"/>
      <c r="J1598" s="100"/>
      <c r="K1598" s="100"/>
      <c r="L1598" s="100"/>
      <c r="M1598" s="100"/>
      <c r="N1598" s="100"/>
      <c r="O1598" s="100"/>
      <c r="P1598" s="100"/>
      <c r="Q1598" s="100"/>
    </row>
    <row r="1599" spans="1:17" ht="14.25" customHeight="1" outlineLevel="1" x14ac:dyDescent="0.2">
      <c r="A1599" s="19" t="s">
        <v>436</v>
      </c>
      <c r="B1599" s="19">
        <v>3</v>
      </c>
      <c r="C1599" s="19">
        <v>1</v>
      </c>
      <c r="D1599" s="20">
        <v>3600</v>
      </c>
      <c r="E1599" s="20">
        <v>600</v>
      </c>
      <c r="F1599" s="20">
        <v>80000</v>
      </c>
      <c r="G1599" s="21">
        <v>2</v>
      </c>
      <c r="H1599" s="100"/>
      <c r="I1599" s="100"/>
      <c r="J1599" s="100"/>
      <c r="K1599" s="100"/>
      <c r="L1599" s="100"/>
      <c r="M1599" s="100"/>
      <c r="N1599" s="100"/>
      <c r="O1599" s="100"/>
      <c r="P1599" s="100"/>
      <c r="Q1599" s="100"/>
    </row>
    <row r="1600" spans="1:17" ht="14.25" customHeight="1" outlineLevel="1" x14ac:dyDescent="0.2">
      <c r="A1600" s="19" t="s">
        <v>436</v>
      </c>
      <c r="B1600" s="19">
        <v>4</v>
      </c>
      <c r="C1600" s="19">
        <v>1</v>
      </c>
      <c r="D1600" s="20">
        <v>3960</v>
      </c>
      <c r="E1600" s="20">
        <v>660</v>
      </c>
      <c r="F1600" s="20">
        <v>400000</v>
      </c>
      <c r="G1600" s="21">
        <v>8</v>
      </c>
      <c r="H1600" s="100"/>
      <c r="I1600" s="100"/>
      <c r="J1600" s="100"/>
      <c r="K1600" s="100"/>
      <c r="L1600" s="100"/>
      <c r="M1600" s="100"/>
      <c r="N1600" s="100"/>
      <c r="O1600" s="100"/>
      <c r="P1600" s="100"/>
      <c r="Q1600" s="100"/>
    </row>
    <row r="1601" spans="1:17" ht="14.25" customHeight="1" outlineLevel="1" x14ac:dyDescent="0.2">
      <c r="A1601" s="19" t="s">
        <v>436</v>
      </c>
      <c r="B1601" s="19">
        <v>5</v>
      </c>
      <c r="C1601" s="19">
        <v>1</v>
      </c>
      <c r="D1601" s="20">
        <v>4350</v>
      </c>
      <c r="E1601" s="20">
        <v>725</v>
      </c>
      <c r="F1601" s="20">
        <v>800000</v>
      </c>
      <c r="G1601" s="21">
        <v>12</v>
      </c>
      <c r="H1601" s="100"/>
      <c r="I1601" s="100"/>
      <c r="J1601" s="100"/>
      <c r="K1601" s="100"/>
      <c r="L1601" s="100"/>
      <c r="M1601" s="100"/>
      <c r="N1601" s="100"/>
      <c r="O1601" s="100"/>
      <c r="P1601" s="100"/>
      <c r="Q1601" s="100"/>
    </row>
    <row r="1602" spans="1:17" ht="14.25" customHeight="1" outlineLevel="1" x14ac:dyDescent="0.2">
      <c r="A1602" s="19" t="s">
        <v>436</v>
      </c>
      <c r="B1602" s="19">
        <v>6</v>
      </c>
      <c r="C1602" s="19">
        <v>1</v>
      </c>
      <c r="D1602" s="20">
        <v>4770</v>
      </c>
      <c r="E1602" s="20">
        <v>795</v>
      </c>
      <c r="F1602" s="20">
        <v>1600000</v>
      </c>
      <c r="G1602" s="21">
        <v>24</v>
      </c>
      <c r="H1602" s="100"/>
      <c r="I1602" s="100"/>
      <c r="J1602" s="100"/>
      <c r="K1602" s="100"/>
      <c r="L1602" s="100"/>
      <c r="M1602" s="100"/>
      <c r="N1602" s="100"/>
      <c r="O1602" s="100"/>
      <c r="P1602" s="100"/>
      <c r="Q1602" s="100"/>
    </row>
    <row r="1603" spans="1:17" ht="14.25" customHeight="1" outlineLevel="1" x14ac:dyDescent="0.2">
      <c r="A1603" s="19" t="s">
        <v>436</v>
      </c>
      <c r="B1603" s="19">
        <v>7</v>
      </c>
      <c r="C1603" s="19">
        <v>1</v>
      </c>
      <c r="D1603" s="20">
        <v>5250</v>
      </c>
      <c r="E1603" s="20">
        <v>875</v>
      </c>
      <c r="F1603" s="20">
        <v>3000000</v>
      </c>
      <c r="G1603" s="21">
        <v>32</v>
      </c>
      <c r="H1603" s="100"/>
      <c r="I1603" s="100"/>
      <c r="J1603" s="100"/>
      <c r="K1603" s="100"/>
      <c r="L1603" s="100"/>
      <c r="M1603" s="100"/>
      <c r="N1603" s="100"/>
      <c r="O1603" s="100"/>
      <c r="P1603" s="100"/>
      <c r="Q1603" s="100"/>
    </row>
    <row r="1604" spans="1:17" ht="14.25" customHeight="1" outlineLevel="1" x14ac:dyDescent="0.2">
      <c r="A1604" s="19" t="s">
        <v>436</v>
      </c>
      <c r="B1604" s="19">
        <v>8</v>
      </c>
      <c r="C1604" s="19">
        <v>1</v>
      </c>
      <c r="D1604" s="20">
        <v>5790</v>
      </c>
      <c r="E1604" s="20">
        <v>965</v>
      </c>
      <c r="F1604" s="20">
        <v>6000000</v>
      </c>
      <c r="G1604" s="21">
        <v>40</v>
      </c>
      <c r="H1604" s="100"/>
      <c r="I1604" s="100"/>
      <c r="J1604" s="100"/>
      <c r="K1604" s="100"/>
      <c r="L1604" s="100"/>
      <c r="M1604" s="100"/>
      <c r="N1604" s="100"/>
      <c r="O1604" s="100"/>
      <c r="P1604" s="100"/>
      <c r="Q1604" s="100"/>
    </row>
    <row r="1605" spans="1:17" ht="14.25" customHeight="1" outlineLevel="1" x14ac:dyDescent="0.2">
      <c r="A1605" s="19" t="s">
        <v>436</v>
      </c>
      <c r="B1605" s="19">
        <v>9</v>
      </c>
      <c r="C1605" s="19">
        <v>1</v>
      </c>
      <c r="D1605" s="20">
        <v>6360</v>
      </c>
      <c r="E1605" s="20">
        <v>1060</v>
      </c>
      <c r="F1605" s="20">
        <v>10000000</v>
      </c>
      <c r="G1605" s="21">
        <v>44</v>
      </c>
      <c r="H1605" s="100"/>
      <c r="I1605" s="100"/>
      <c r="J1605" s="100"/>
      <c r="K1605" s="100"/>
      <c r="L1605" s="100"/>
      <c r="M1605" s="100"/>
      <c r="N1605" s="100"/>
      <c r="O1605" s="100"/>
      <c r="P1605" s="100"/>
      <c r="Q1605" s="100"/>
    </row>
    <row r="1606" spans="1:17" ht="14.25" customHeight="1" outlineLevel="1" collapsed="1" x14ac:dyDescent="0.2">
      <c r="A1606" s="19" t="s">
        <v>436</v>
      </c>
      <c r="B1606" s="19">
        <v>10</v>
      </c>
      <c r="C1606" s="19">
        <v>1</v>
      </c>
      <c r="D1606" s="20">
        <v>6990</v>
      </c>
      <c r="E1606" s="20">
        <v>1165</v>
      </c>
      <c r="F1606" s="20">
        <v>16000000</v>
      </c>
      <c r="G1606" s="21">
        <v>52</v>
      </c>
      <c r="H1606" s="100"/>
      <c r="I1606" s="100"/>
      <c r="J1606" s="100"/>
      <c r="K1606" s="100"/>
      <c r="L1606" s="100"/>
      <c r="M1606" s="100"/>
      <c r="N1606" s="100"/>
      <c r="O1606" s="100"/>
      <c r="P1606" s="100"/>
      <c r="Q1606" s="100"/>
    </row>
    <row r="1607" spans="1:17" ht="14.25" customHeight="1" outlineLevel="1" x14ac:dyDescent="0.2">
      <c r="A1607" s="19" t="s">
        <v>436</v>
      </c>
      <c r="B1607" s="19">
        <v>11</v>
      </c>
      <c r="C1607" s="19">
        <v>1</v>
      </c>
      <c r="D1607" s="20">
        <v>7710</v>
      </c>
      <c r="E1607" s="20">
        <v>1285</v>
      </c>
      <c r="F1607" s="20">
        <v>26000000</v>
      </c>
      <c r="G1607" s="21">
        <v>60</v>
      </c>
      <c r="H1607" s="100"/>
      <c r="I1607" s="100"/>
      <c r="J1607" s="100"/>
      <c r="K1607" s="100"/>
      <c r="L1607" s="100"/>
      <c r="M1607" s="100"/>
      <c r="N1607" s="100"/>
      <c r="O1607" s="100"/>
      <c r="P1607" s="100"/>
      <c r="Q1607" s="100"/>
    </row>
    <row r="1608" spans="1:17" ht="14.25" customHeight="1" outlineLevel="1" x14ac:dyDescent="0.2">
      <c r="A1608" s="19" t="s">
        <v>436</v>
      </c>
      <c r="B1608" s="19">
        <v>12</v>
      </c>
      <c r="C1608" s="19">
        <v>1</v>
      </c>
      <c r="D1608" s="20">
        <v>8460</v>
      </c>
      <c r="E1608" s="20">
        <v>1410</v>
      </c>
      <c r="F1608" s="20">
        <v>0</v>
      </c>
      <c r="G1608" s="21">
        <v>0</v>
      </c>
      <c r="H1608" s="100"/>
      <c r="I1608" s="100"/>
      <c r="J1608" s="100"/>
      <c r="K1608" s="100"/>
      <c r="L1608" s="100"/>
      <c r="M1608" s="100"/>
      <c r="N1608" s="100"/>
      <c r="O1608" s="100"/>
      <c r="P1608" s="100"/>
      <c r="Q1608" s="100"/>
    </row>
    <row r="1609" spans="1:17" ht="14.25" customHeight="1" outlineLevel="1" x14ac:dyDescent="0.2">
      <c r="A1609" s="22" t="s">
        <v>436</v>
      </c>
      <c r="B1609" s="22">
        <v>1</v>
      </c>
      <c r="C1609" s="22">
        <v>2</v>
      </c>
      <c r="D1609" s="23">
        <v>8460</v>
      </c>
      <c r="E1609" s="23">
        <v>1410</v>
      </c>
      <c r="F1609" s="23">
        <v>500000</v>
      </c>
      <c r="G1609" s="24">
        <v>2.5</v>
      </c>
      <c r="H1609" s="100"/>
      <c r="I1609" s="100"/>
      <c r="J1609" s="100"/>
      <c r="K1609" s="100"/>
      <c r="L1609" s="100"/>
      <c r="M1609" s="100"/>
      <c r="N1609" s="100"/>
      <c r="O1609" s="100"/>
      <c r="P1609" s="100"/>
      <c r="Q1609" s="100"/>
    </row>
    <row r="1610" spans="1:17" ht="14.25" customHeight="1" outlineLevel="1" x14ac:dyDescent="0.2">
      <c r="A1610" s="22" t="s">
        <v>436</v>
      </c>
      <c r="B1610" s="22">
        <v>2</v>
      </c>
      <c r="C1610" s="22">
        <v>2</v>
      </c>
      <c r="D1610" s="23">
        <v>8610</v>
      </c>
      <c r="E1610" s="23">
        <v>1435</v>
      </c>
      <c r="F1610" s="23">
        <v>1000000</v>
      </c>
      <c r="G1610" s="24">
        <v>5</v>
      </c>
      <c r="H1610" s="100"/>
      <c r="I1610" s="100"/>
      <c r="J1610" s="100"/>
      <c r="K1610" s="100"/>
      <c r="L1610" s="100"/>
      <c r="M1610" s="100"/>
      <c r="N1610" s="100"/>
      <c r="O1610" s="100"/>
      <c r="P1610" s="100"/>
      <c r="Q1610" s="100"/>
    </row>
    <row r="1611" spans="1:17" ht="14.25" customHeight="1" outlineLevel="1" x14ac:dyDescent="0.2">
      <c r="A1611" s="22" t="s">
        <v>436</v>
      </c>
      <c r="B1611" s="22">
        <v>3</v>
      </c>
      <c r="C1611" s="22">
        <v>2</v>
      </c>
      <c r="D1611" s="23">
        <v>8760</v>
      </c>
      <c r="E1611" s="23">
        <v>1460</v>
      </c>
      <c r="F1611" s="23">
        <v>2000000</v>
      </c>
      <c r="G1611" s="24">
        <v>10</v>
      </c>
      <c r="H1611" s="100"/>
      <c r="I1611" s="100"/>
      <c r="J1611" s="100"/>
      <c r="K1611" s="100"/>
      <c r="L1611" s="100"/>
      <c r="M1611" s="100"/>
      <c r="N1611" s="100"/>
      <c r="O1611" s="100"/>
      <c r="P1611" s="100"/>
      <c r="Q1611" s="100"/>
    </row>
    <row r="1612" spans="1:17" ht="14.25" customHeight="1" outlineLevel="1" x14ac:dyDescent="0.2">
      <c r="A1612" s="22" t="s">
        <v>436</v>
      </c>
      <c r="B1612" s="22">
        <v>4</v>
      </c>
      <c r="C1612" s="22">
        <v>2</v>
      </c>
      <c r="D1612" s="23">
        <v>8940</v>
      </c>
      <c r="E1612" s="23">
        <v>1490</v>
      </c>
      <c r="F1612" s="23">
        <v>7500000</v>
      </c>
      <c r="G1612" s="24">
        <v>15</v>
      </c>
      <c r="H1612" s="100"/>
      <c r="I1612" s="100"/>
      <c r="J1612" s="100"/>
      <c r="K1612" s="100"/>
      <c r="L1612" s="100"/>
      <c r="M1612" s="100"/>
      <c r="N1612" s="100"/>
      <c r="O1612" s="100"/>
      <c r="P1612" s="100"/>
      <c r="Q1612" s="100"/>
    </row>
    <row r="1613" spans="1:17" ht="14.25" customHeight="1" outlineLevel="1" x14ac:dyDescent="0.2">
      <c r="A1613" s="22" t="s">
        <v>436</v>
      </c>
      <c r="B1613" s="22">
        <v>5</v>
      </c>
      <c r="C1613" s="22">
        <v>2</v>
      </c>
      <c r="D1613" s="23">
        <v>9090</v>
      </c>
      <c r="E1613" s="23">
        <v>1515</v>
      </c>
      <c r="F1613" s="23">
        <v>7500000</v>
      </c>
      <c r="G1613" s="24">
        <v>15</v>
      </c>
      <c r="H1613" s="100"/>
      <c r="I1613" s="100"/>
      <c r="J1613" s="100"/>
      <c r="K1613" s="100"/>
      <c r="L1613" s="100"/>
      <c r="M1613" s="100"/>
      <c r="N1613" s="100"/>
      <c r="O1613" s="100"/>
      <c r="P1613" s="100"/>
      <c r="Q1613" s="100"/>
    </row>
    <row r="1614" spans="1:17" ht="14.25" customHeight="1" outlineLevel="1" x14ac:dyDescent="0.2">
      <c r="A1614" s="22" t="s">
        <v>436</v>
      </c>
      <c r="B1614" s="22">
        <v>6</v>
      </c>
      <c r="C1614" s="22">
        <v>2</v>
      </c>
      <c r="D1614" s="23">
        <v>9240</v>
      </c>
      <c r="E1614" s="23">
        <v>1540</v>
      </c>
      <c r="F1614" s="23">
        <v>7500000</v>
      </c>
      <c r="G1614" s="24">
        <v>15</v>
      </c>
      <c r="H1614" s="100"/>
      <c r="I1614" s="100"/>
      <c r="J1614" s="100"/>
      <c r="K1614" s="100"/>
      <c r="L1614" s="100"/>
      <c r="M1614" s="100"/>
      <c r="N1614" s="100"/>
      <c r="O1614" s="100"/>
      <c r="P1614" s="100"/>
      <c r="Q1614" s="100"/>
    </row>
    <row r="1615" spans="1:17" ht="14.25" customHeight="1" outlineLevel="1" x14ac:dyDescent="0.2">
      <c r="A1615" s="22" t="s">
        <v>436</v>
      </c>
      <c r="B1615" s="22">
        <v>7</v>
      </c>
      <c r="C1615" s="22">
        <v>2</v>
      </c>
      <c r="D1615" s="23">
        <v>9390</v>
      </c>
      <c r="E1615" s="23">
        <v>1565</v>
      </c>
      <c r="F1615" s="23">
        <v>7500000</v>
      </c>
      <c r="G1615" s="24">
        <v>15</v>
      </c>
      <c r="H1615" s="100"/>
      <c r="I1615" s="100"/>
      <c r="J1615" s="100"/>
      <c r="K1615" s="100"/>
      <c r="L1615" s="100"/>
      <c r="M1615" s="100"/>
      <c r="N1615" s="100"/>
      <c r="O1615" s="100"/>
      <c r="P1615" s="100"/>
      <c r="Q1615" s="100"/>
    </row>
    <row r="1616" spans="1:17" ht="14.25" customHeight="1" outlineLevel="1" x14ac:dyDescent="0.2">
      <c r="A1616" s="22" t="s">
        <v>436</v>
      </c>
      <c r="B1616" s="22">
        <v>8</v>
      </c>
      <c r="C1616" s="22">
        <v>2</v>
      </c>
      <c r="D1616" s="23">
        <v>9540</v>
      </c>
      <c r="E1616" s="23">
        <v>1590</v>
      </c>
      <c r="F1616" s="23">
        <v>7500000</v>
      </c>
      <c r="G1616" s="24">
        <v>15</v>
      </c>
      <c r="H1616" s="100"/>
      <c r="I1616" s="100"/>
      <c r="J1616" s="100"/>
      <c r="K1616" s="100"/>
      <c r="L1616" s="100"/>
      <c r="M1616" s="100"/>
      <c r="N1616" s="100"/>
      <c r="O1616" s="100"/>
      <c r="P1616" s="100"/>
      <c r="Q1616" s="100"/>
    </row>
    <row r="1617" spans="1:17" ht="14.25" customHeight="1" outlineLevel="1" x14ac:dyDescent="0.2">
      <c r="A1617" s="22" t="s">
        <v>436</v>
      </c>
      <c r="B1617" s="22">
        <v>9</v>
      </c>
      <c r="C1617" s="22">
        <v>2</v>
      </c>
      <c r="D1617" s="23">
        <v>9690</v>
      </c>
      <c r="E1617" s="23">
        <v>1615</v>
      </c>
      <c r="F1617" s="23">
        <v>7500000</v>
      </c>
      <c r="G1617" s="24">
        <v>15</v>
      </c>
      <c r="H1617" s="100"/>
      <c r="I1617" s="100"/>
      <c r="J1617" s="100"/>
      <c r="K1617" s="100"/>
      <c r="L1617" s="100"/>
      <c r="M1617" s="100"/>
      <c r="N1617" s="100"/>
      <c r="O1617" s="100"/>
      <c r="P1617" s="100"/>
      <c r="Q1617" s="100"/>
    </row>
    <row r="1618" spans="1:17" ht="14.25" customHeight="1" outlineLevel="1" x14ac:dyDescent="0.2">
      <c r="A1618" s="22" t="s">
        <v>436</v>
      </c>
      <c r="B1618" s="22">
        <v>10</v>
      </c>
      <c r="C1618" s="22">
        <v>2</v>
      </c>
      <c r="D1618" s="23">
        <v>9840</v>
      </c>
      <c r="E1618" s="23">
        <v>1640</v>
      </c>
      <c r="F1618" s="23">
        <v>7500000</v>
      </c>
      <c r="G1618" s="24">
        <v>15</v>
      </c>
      <c r="H1618" s="100"/>
      <c r="I1618" s="100"/>
      <c r="J1618" s="100"/>
      <c r="K1618" s="100"/>
      <c r="L1618" s="100"/>
      <c r="M1618" s="100"/>
      <c r="N1618" s="100"/>
      <c r="O1618" s="100"/>
      <c r="P1618" s="100"/>
      <c r="Q1618" s="100"/>
    </row>
    <row r="1619" spans="1:17" ht="14.25" customHeight="1" outlineLevel="1" x14ac:dyDescent="0.2">
      <c r="A1619" s="22" t="s">
        <v>436</v>
      </c>
      <c r="B1619" s="22">
        <v>11</v>
      </c>
      <c r="C1619" s="22">
        <v>2</v>
      </c>
      <c r="D1619" s="23">
        <v>9990</v>
      </c>
      <c r="E1619" s="23">
        <v>1665</v>
      </c>
      <c r="F1619" s="23">
        <v>7500000</v>
      </c>
      <c r="G1619" s="24">
        <v>15</v>
      </c>
      <c r="H1619" s="100"/>
      <c r="I1619" s="100"/>
      <c r="J1619" s="100"/>
      <c r="K1619" s="100"/>
      <c r="L1619" s="100"/>
      <c r="M1619" s="100"/>
      <c r="N1619" s="100"/>
      <c r="O1619" s="100"/>
      <c r="P1619" s="100"/>
      <c r="Q1619" s="100"/>
    </row>
    <row r="1620" spans="1:17" ht="14.25" customHeight="1" outlineLevel="1" x14ac:dyDescent="0.2">
      <c r="A1620" s="22" t="s">
        <v>436</v>
      </c>
      <c r="B1620" s="22">
        <v>12</v>
      </c>
      <c r="C1620" s="22">
        <v>2</v>
      </c>
      <c r="D1620" s="23">
        <v>10140</v>
      </c>
      <c r="E1620" s="23">
        <v>1690</v>
      </c>
      <c r="F1620" s="23">
        <v>0</v>
      </c>
      <c r="G1620" s="24">
        <v>0</v>
      </c>
      <c r="H1620" s="100"/>
      <c r="I1620" s="100"/>
      <c r="J1620" s="100"/>
      <c r="K1620" s="100"/>
      <c r="L1620" s="100"/>
      <c r="M1620" s="100"/>
      <c r="N1620" s="100"/>
      <c r="O1620" s="100"/>
      <c r="P1620" s="100"/>
      <c r="Q1620" s="100"/>
    </row>
    <row r="1621" spans="1:17" ht="14.25" customHeight="1" outlineLevel="1" x14ac:dyDescent="0.2">
      <c r="A1621" s="25" t="s">
        <v>436</v>
      </c>
      <c r="B1621" s="25">
        <v>1</v>
      </c>
      <c r="C1621" s="25">
        <v>3</v>
      </c>
      <c r="D1621" s="26">
        <v>10647</v>
      </c>
      <c r="E1621" s="26">
        <v>1774.5</v>
      </c>
      <c r="F1621" s="26">
        <v>0</v>
      </c>
      <c r="G1621" s="27">
        <v>0</v>
      </c>
      <c r="H1621" s="100"/>
      <c r="I1621" s="100"/>
      <c r="J1621" s="100"/>
      <c r="K1621" s="100"/>
      <c r="L1621" s="100"/>
      <c r="M1621" s="100"/>
      <c r="N1621" s="100"/>
      <c r="O1621" s="100"/>
      <c r="P1621" s="100"/>
      <c r="Q1621" s="100"/>
    </row>
    <row r="1622" spans="1:17" ht="14.25" customHeight="1" x14ac:dyDescent="0.2">
      <c r="A1622" s="19" t="s">
        <v>430</v>
      </c>
      <c r="B1622" s="19">
        <v>1</v>
      </c>
      <c r="C1622" s="19">
        <v>1</v>
      </c>
      <c r="D1622" s="20">
        <v>840</v>
      </c>
      <c r="E1622" s="20">
        <v>840</v>
      </c>
      <c r="F1622" s="20">
        <v>20000</v>
      </c>
      <c r="G1622" s="21">
        <v>0.16666666666666671</v>
      </c>
      <c r="H1622" s="100"/>
      <c r="I1622" s="100"/>
      <c r="J1622" s="100"/>
      <c r="K1622" s="100"/>
      <c r="L1622" s="100"/>
      <c r="M1622" s="100"/>
      <c r="N1622" s="100"/>
      <c r="O1622" s="100"/>
      <c r="P1622" s="100"/>
      <c r="Q1622" s="100"/>
    </row>
    <row r="1623" spans="1:17" ht="14.25" customHeight="1" outlineLevel="1" x14ac:dyDescent="0.2">
      <c r="A1623" s="19" t="s">
        <v>430</v>
      </c>
      <c r="B1623" s="19">
        <v>2</v>
      </c>
      <c r="C1623" s="19">
        <v>1</v>
      </c>
      <c r="D1623" s="20">
        <v>925</v>
      </c>
      <c r="E1623" s="20">
        <v>925</v>
      </c>
      <c r="F1623" s="20">
        <v>40000</v>
      </c>
      <c r="G1623" s="21">
        <v>1</v>
      </c>
      <c r="H1623" s="100"/>
      <c r="I1623" s="100"/>
      <c r="J1623" s="100"/>
      <c r="K1623" s="100"/>
      <c r="L1623" s="100"/>
      <c r="M1623" s="100"/>
      <c r="N1623" s="100"/>
      <c r="O1623" s="100"/>
      <c r="P1623" s="100"/>
      <c r="Q1623" s="100"/>
    </row>
    <row r="1624" spans="1:17" ht="14.25" customHeight="1" outlineLevel="1" x14ac:dyDescent="0.2">
      <c r="A1624" s="19" t="s">
        <v>430</v>
      </c>
      <c r="B1624" s="19">
        <v>3</v>
      </c>
      <c r="C1624" s="19">
        <v>1</v>
      </c>
      <c r="D1624" s="20">
        <v>1010</v>
      </c>
      <c r="E1624" s="20">
        <v>1010</v>
      </c>
      <c r="F1624" s="20">
        <v>80000</v>
      </c>
      <c r="G1624" s="21">
        <v>2</v>
      </c>
      <c r="H1624" s="100"/>
      <c r="I1624" s="100"/>
      <c r="J1624" s="100"/>
      <c r="K1624" s="100"/>
      <c r="L1624" s="100"/>
      <c r="M1624" s="100"/>
      <c r="N1624" s="100"/>
      <c r="O1624" s="100"/>
      <c r="P1624" s="100"/>
      <c r="Q1624" s="100"/>
    </row>
    <row r="1625" spans="1:17" ht="14.25" customHeight="1" outlineLevel="1" x14ac:dyDescent="0.2">
      <c r="A1625" s="19" t="s">
        <v>430</v>
      </c>
      <c r="B1625" s="19">
        <v>4</v>
      </c>
      <c r="C1625" s="19">
        <v>1</v>
      </c>
      <c r="D1625" s="20">
        <v>1100</v>
      </c>
      <c r="E1625" s="20">
        <v>1100</v>
      </c>
      <c r="F1625" s="20">
        <v>400000</v>
      </c>
      <c r="G1625" s="21">
        <v>8</v>
      </c>
      <c r="H1625" s="100"/>
      <c r="I1625" s="100"/>
      <c r="J1625" s="100"/>
      <c r="K1625" s="100"/>
      <c r="L1625" s="100"/>
      <c r="M1625" s="100"/>
      <c r="N1625" s="100"/>
      <c r="O1625" s="100"/>
      <c r="P1625" s="100"/>
      <c r="Q1625" s="100"/>
    </row>
    <row r="1626" spans="1:17" ht="14.25" customHeight="1" outlineLevel="1" x14ac:dyDescent="0.2">
      <c r="A1626" s="19" t="s">
        <v>430</v>
      </c>
      <c r="B1626" s="19">
        <v>5</v>
      </c>
      <c r="C1626" s="19">
        <v>1</v>
      </c>
      <c r="D1626" s="20">
        <v>1230</v>
      </c>
      <c r="E1626" s="20">
        <v>1230</v>
      </c>
      <c r="F1626" s="20">
        <v>800000</v>
      </c>
      <c r="G1626" s="21">
        <v>12</v>
      </c>
      <c r="H1626" s="100"/>
      <c r="I1626" s="100"/>
      <c r="J1626" s="100"/>
      <c r="K1626" s="100"/>
      <c r="L1626" s="100"/>
      <c r="M1626" s="100"/>
      <c r="N1626" s="100"/>
      <c r="O1626" s="100"/>
      <c r="P1626" s="100"/>
      <c r="Q1626" s="100"/>
    </row>
    <row r="1627" spans="1:17" ht="14.25" customHeight="1" outlineLevel="1" x14ac:dyDescent="0.2">
      <c r="A1627" s="19" t="s">
        <v>430</v>
      </c>
      <c r="B1627" s="19">
        <v>6</v>
      </c>
      <c r="C1627" s="19">
        <v>1</v>
      </c>
      <c r="D1627" s="20">
        <v>1340</v>
      </c>
      <c r="E1627" s="20">
        <v>1340</v>
      </c>
      <c r="F1627" s="20">
        <v>1600000</v>
      </c>
      <c r="G1627" s="21">
        <v>24</v>
      </c>
      <c r="H1627" s="100"/>
      <c r="I1627" s="100"/>
      <c r="J1627" s="100"/>
      <c r="K1627" s="100"/>
      <c r="L1627" s="100"/>
      <c r="M1627" s="100"/>
      <c r="N1627" s="100"/>
      <c r="O1627" s="100"/>
      <c r="P1627" s="100"/>
      <c r="Q1627" s="100"/>
    </row>
    <row r="1628" spans="1:17" ht="14.25" customHeight="1" outlineLevel="1" x14ac:dyDescent="0.2">
      <c r="A1628" s="19" t="s">
        <v>430</v>
      </c>
      <c r="B1628" s="19">
        <v>7</v>
      </c>
      <c r="C1628" s="19">
        <v>1</v>
      </c>
      <c r="D1628" s="20">
        <v>1480</v>
      </c>
      <c r="E1628" s="20">
        <v>1480</v>
      </c>
      <c r="F1628" s="20">
        <v>3000000</v>
      </c>
      <c r="G1628" s="21">
        <v>32</v>
      </c>
      <c r="H1628" s="100"/>
      <c r="I1628" s="100"/>
      <c r="J1628" s="100"/>
      <c r="K1628" s="100"/>
      <c r="L1628" s="100"/>
      <c r="M1628" s="100"/>
      <c r="N1628" s="100"/>
      <c r="O1628" s="100"/>
      <c r="P1628" s="100"/>
      <c r="Q1628" s="100"/>
    </row>
    <row r="1629" spans="1:17" ht="14.25" customHeight="1" outlineLevel="1" x14ac:dyDescent="0.2">
      <c r="A1629" s="19" t="s">
        <v>430</v>
      </c>
      <c r="B1629" s="19">
        <v>8</v>
      </c>
      <c r="C1629" s="19">
        <v>1</v>
      </c>
      <c r="D1629" s="20">
        <v>1620</v>
      </c>
      <c r="E1629" s="20">
        <v>1620</v>
      </c>
      <c r="F1629" s="20">
        <v>6000000</v>
      </c>
      <c r="G1629" s="21">
        <v>40</v>
      </c>
      <c r="H1629" s="100"/>
      <c r="I1629" s="100"/>
      <c r="J1629" s="100"/>
      <c r="K1629" s="100"/>
      <c r="L1629" s="100"/>
      <c r="M1629" s="100"/>
      <c r="N1629" s="100"/>
      <c r="O1629" s="100"/>
      <c r="P1629" s="100"/>
      <c r="Q1629" s="100"/>
    </row>
    <row r="1630" spans="1:17" ht="14.25" customHeight="1" outlineLevel="1" x14ac:dyDescent="0.2">
      <c r="A1630" s="19" t="s">
        <v>430</v>
      </c>
      <c r="B1630" s="19">
        <v>9</v>
      </c>
      <c r="C1630" s="19">
        <v>1</v>
      </c>
      <c r="D1630" s="20">
        <v>1780</v>
      </c>
      <c r="E1630" s="20">
        <v>1780</v>
      </c>
      <c r="F1630" s="20">
        <v>10000000</v>
      </c>
      <c r="G1630" s="21">
        <v>44</v>
      </c>
      <c r="H1630" s="100"/>
      <c r="I1630" s="100"/>
      <c r="J1630" s="100"/>
      <c r="K1630" s="100"/>
      <c r="L1630" s="100"/>
      <c r="M1630" s="100"/>
      <c r="N1630" s="100"/>
      <c r="O1630" s="100"/>
      <c r="P1630" s="100"/>
      <c r="Q1630" s="100"/>
    </row>
    <row r="1631" spans="1:17" ht="14.25" customHeight="1" outlineLevel="1" collapsed="1" x14ac:dyDescent="0.2">
      <c r="A1631" s="19" t="s">
        <v>430</v>
      </c>
      <c r="B1631" s="19">
        <v>10</v>
      </c>
      <c r="C1631" s="19">
        <v>1</v>
      </c>
      <c r="D1631" s="20">
        <v>1950</v>
      </c>
      <c r="E1631" s="20">
        <v>1950</v>
      </c>
      <c r="F1631" s="20">
        <v>16000000</v>
      </c>
      <c r="G1631" s="21">
        <v>52</v>
      </c>
      <c r="H1631" s="100"/>
      <c r="I1631" s="100"/>
      <c r="J1631" s="100"/>
      <c r="K1631" s="100"/>
      <c r="L1631" s="100"/>
      <c r="M1631" s="100"/>
      <c r="N1631" s="100"/>
      <c r="O1631" s="100"/>
      <c r="P1631" s="100"/>
      <c r="Q1631" s="100"/>
    </row>
    <row r="1632" spans="1:17" ht="14.25" customHeight="1" outlineLevel="1" x14ac:dyDescent="0.2">
      <c r="A1632" s="19" t="s">
        <v>430</v>
      </c>
      <c r="B1632" s="19">
        <v>11</v>
      </c>
      <c r="C1632" s="19">
        <v>1</v>
      </c>
      <c r="D1632" s="20">
        <v>2150</v>
      </c>
      <c r="E1632" s="20">
        <v>2150</v>
      </c>
      <c r="F1632" s="20">
        <v>26000000</v>
      </c>
      <c r="G1632" s="21">
        <v>60</v>
      </c>
      <c r="H1632" s="100"/>
      <c r="I1632" s="100"/>
      <c r="J1632" s="100"/>
      <c r="K1632" s="100"/>
      <c r="L1632" s="100"/>
      <c r="M1632" s="100"/>
      <c r="N1632" s="100"/>
      <c r="O1632" s="100"/>
      <c r="P1632" s="100"/>
      <c r="Q1632" s="100"/>
    </row>
    <row r="1633" spans="1:17" ht="14.25" customHeight="1" outlineLevel="1" x14ac:dyDescent="0.2">
      <c r="A1633" s="19" t="s">
        <v>430</v>
      </c>
      <c r="B1633" s="19">
        <v>12</v>
      </c>
      <c r="C1633" s="19">
        <v>1</v>
      </c>
      <c r="D1633" s="20">
        <v>2360</v>
      </c>
      <c r="E1633" s="20">
        <v>2360</v>
      </c>
      <c r="F1633" s="20">
        <v>0</v>
      </c>
      <c r="G1633" s="21">
        <v>0</v>
      </c>
      <c r="H1633" s="100"/>
      <c r="I1633" s="100"/>
      <c r="J1633" s="100"/>
      <c r="K1633" s="100"/>
      <c r="L1633" s="100"/>
      <c r="M1633" s="100"/>
      <c r="N1633" s="100"/>
      <c r="O1633" s="100"/>
      <c r="P1633" s="100"/>
      <c r="Q1633" s="100"/>
    </row>
    <row r="1634" spans="1:17" ht="14.25" customHeight="1" outlineLevel="1" x14ac:dyDescent="0.2">
      <c r="A1634" s="22" t="s">
        <v>430</v>
      </c>
      <c r="B1634" s="22">
        <v>1</v>
      </c>
      <c r="C1634" s="22">
        <v>2</v>
      </c>
      <c r="D1634" s="23">
        <v>2360</v>
      </c>
      <c r="E1634" s="23">
        <v>2360</v>
      </c>
      <c r="F1634" s="23">
        <v>500000</v>
      </c>
      <c r="G1634" s="24">
        <v>2.5</v>
      </c>
      <c r="H1634" s="100"/>
      <c r="I1634" s="100"/>
      <c r="J1634" s="100"/>
      <c r="K1634" s="100"/>
      <c r="L1634" s="100"/>
      <c r="M1634" s="100"/>
      <c r="N1634" s="100"/>
      <c r="O1634" s="100"/>
      <c r="P1634" s="100"/>
      <c r="Q1634" s="100"/>
    </row>
    <row r="1635" spans="1:17" ht="14.25" customHeight="1" outlineLevel="1" x14ac:dyDescent="0.2">
      <c r="A1635" s="22" t="s">
        <v>430</v>
      </c>
      <c r="B1635" s="22">
        <v>2</v>
      </c>
      <c r="C1635" s="22">
        <v>2</v>
      </c>
      <c r="D1635" s="23">
        <v>2400</v>
      </c>
      <c r="E1635" s="23">
        <v>2400</v>
      </c>
      <c r="F1635" s="23">
        <v>1000000</v>
      </c>
      <c r="G1635" s="24">
        <v>5</v>
      </c>
      <c r="H1635" s="100"/>
      <c r="I1635" s="100"/>
      <c r="J1635" s="100"/>
      <c r="K1635" s="100"/>
      <c r="L1635" s="100"/>
      <c r="M1635" s="100"/>
      <c r="N1635" s="100"/>
      <c r="O1635" s="100"/>
      <c r="P1635" s="100"/>
      <c r="Q1635" s="100"/>
    </row>
    <row r="1636" spans="1:17" ht="14.25" customHeight="1" outlineLevel="1" x14ac:dyDescent="0.2">
      <c r="A1636" s="22" t="s">
        <v>430</v>
      </c>
      <c r="B1636" s="22">
        <v>3</v>
      </c>
      <c r="C1636" s="22">
        <v>2</v>
      </c>
      <c r="D1636" s="23">
        <v>2440</v>
      </c>
      <c r="E1636" s="23">
        <v>2440</v>
      </c>
      <c r="F1636" s="23">
        <v>2000000</v>
      </c>
      <c r="G1636" s="24">
        <v>10</v>
      </c>
      <c r="H1636" s="100"/>
      <c r="I1636" s="100"/>
      <c r="J1636" s="100"/>
      <c r="K1636" s="100"/>
      <c r="L1636" s="100"/>
      <c r="M1636" s="100"/>
      <c r="N1636" s="100"/>
      <c r="O1636" s="100"/>
      <c r="P1636" s="100"/>
      <c r="Q1636" s="100"/>
    </row>
    <row r="1637" spans="1:17" ht="14.25" customHeight="1" outlineLevel="1" x14ac:dyDescent="0.2">
      <c r="A1637" s="22" t="s">
        <v>430</v>
      </c>
      <c r="B1637" s="22">
        <v>4</v>
      </c>
      <c r="C1637" s="22">
        <v>2</v>
      </c>
      <c r="D1637" s="23">
        <v>2480</v>
      </c>
      <c r="E1637" s="23">
        <v>2480</v>
      </c>
      <c r="F1637" s="23">
        <v>7500000</v>
      </c>
      <c r="G1637" s="24">
        <v>15</v>
      </c>
      <c r="H1637" s="100"/>
      <c r="I1637" s="100"/>
      <c r="J1637" s="100"/>
      <c r="K1637" s="100"/>
      <c r="L1637" s="100"/>
      <c r="M1637" s="100"/>
      <c r="N1637" s="100"/>
      <c r="O1637" s="100"/>
      <c r="P1637" s="100"/>
      <c r="Q1637" s="100"/>
    </row>
    <row r="1638" spans="1:17" ht="14.25" customHeight="1" outlineLevel="1" x14ac:dyDescent="0.2">
      <c r="A1638" s="22" t="s">
        <v>430</v>
      </c>
      <c r="B1638" s="22">
        <v>5</v>
      </c>
      <c r="C1638" s="22">
        <v>2</v>
      </c>
      <c r="D1638" s="23">
        <v>2520</v>
      </c>
      <c r="E1638" s="23">
        <v>2520</v>
      </c>
      <c r="F1638" s="23">
        <v>7500000</v>
      </c>
      <c r="G1638" s="24">
        <v>15</v>
      </c>
      <c r="H1638" s="100"/>
      <c r="I1638" s="100"/>
      <c r="J1638" s="100"/>
      <c r="K1638" s="100"/>
      <c r="L1638" s="100"/>
      <c r="M1638" s="100"/>
      <c r="N1638" s="100"/>
      <c r="O1638" s="100"/>
      <c r="P1638" s="100"/>
      <c r="Q1638" s="100"/>
    </row>
    <row r="1639" spans="1:17" ht="14.25" customHeight="1" outlineLevel="1" x14ac:dyDescent="0.2">
      <c r="A1639" s="22" t="s">
        <v>430</v>
      </c>
      <c r="B1639" s="22">
        <v>6</v>
      </c>
      <c r="C1639" s="22">
        <v>2</v>
      </c>
      <c r="D1639" s="23">
        <v>2560</v>
      </c>
      <c r="E1639" s="23">
        <v>2560</v>
      </c>
      <c r="F1639" s="23">
        <v>7500000</v>
      </c>
      <c r="G1639" s="24">
        <v>15</v>
      </c>
      <c r="H1639" s="100"/>
      <c r="I1639" s="100"/>
      <c r="J1639" s="100"/>
      <c r="K1639" s="100"/>
      <c r="L1639" s="100"/>
      <c r="M1639" s="100"/>
      <c r="N1639" s="100"/>
      <c r="O1639" s="100"/>
      <c r="P1639" s="100"/>
      <c r="Q1639" s="100"/>
    </row>
    <row r="1640" spans="1:17" ht="14.25" customHeight="1" outlineLevel="1" x14ac:dyDescent="0.2">
      <c r="A1640" s="22" t="s">
        <v>430</v>
      </c>
      <c r="B1640" s="22">
        <v>7</v>
      </c>
      <c r="C1640" s="22">
        <v>2</v>
      </c>
      <c r="D1640" s="23">
        <v>2600</v>
      </c>
      <c r="E1640" s="23">
        <v>2600</v>
      </c>
      <c r="F1640" s="23">
        <v>7500000</v>
      </c>
      <c r="G1640" s="24">
        <v>15</v>
      </c>
      <c r="H1640" s="100"/>
      <c r="I1640" s="100"/>
      <c r="J1640" s="100"/>
      <c r="K1640" s="100"/>
      <c r="L1640" s="100"/>
      <c r="M1640" s="100"/>
      <c r="N1640" s="100"/>
      <c r="O1640" s="100"/>
      <c r="P1640" s="100"/>
      <c r="Q1640" s="100"/>
    </row>
    <row r="1641" spans="1:17" ht="14.25" customHeight="1" outlineLevel="1" x14ac:dyDescent="0.2">
      <c r="A1641" s="22" t="s">
        <v>430</v>
      </c>
      <c r="B1641" s="22">
        <v>8</v>
      </c>
      <c r="C1641" s="22">
        <v>2</v>
      </c>
      <c r="D1641" s="23">
        <v>2640</v>
      </c>
      <c r="E1641" s="23">
        <v>2640</v>
      </c>
      <c r="F1641" s="23">
        <v>7500000</v>
      </c>
      <c r="G1641" s="24">
        <v>15</v>
      </c>
      <c r="H1641" s="100"/>
      <c r="I1641" s="100"/>
      <c r="J1641" s="100"/>
      <c r="K1641" s="100"/>
      <c r="L1641" s="100"/>
      <c r="M1641" s="100"/>
      <c r="N1641" s="100"/>
      <c r="O1641" s="100"/>
      <c r="P1641" s="100"/>
      <c r="Q1641" s="100"/>
    </row>
    <row r="1642" spans="1:17" ht="14.25" customHeight="1" outlineLevel="1" x14ac:dyDescent="0.2">
      <c r="A1642" s="22" t="s">
        <v>430</v>
      </c>
      <c r="B1642" s="22">
        <v>9</v>
      </c>
      <c r="C1642" s="22">
        <v>2</v>
      </c>
      <c r="D1642" s="23">
        <v>2680</v>
      </c>
      <c r="E1642" s="23">
        <v>2680</v>
      </c>
      <c r="F1642" s="23">
        <v>7500000</v>
      </c>
      <c r="G1642" s="24">
        <v>15</v>
      </c>
      <c r="H1642" s="100"/>
      <c r="I1642" s="100"/>
      <c r="J1642" s="100"/>
      <c r="K1642" s="100"/>
      <c r="L1642" s="100"/>
      <c r="M1642" s="100"/>
      <c r="N1642" s="100"/>
      <c r="O1642" s="100"/>
      <c r="P1642" s="100"/>
      <c r="Q1642" s="100"/>
    </row>
    <row r="1643" spans="1:17" ht="14.25" customHeight="1" outlineLevel="1" x14ac:dyDescent="0.2">
      <c r="A1643" s="22" t="s">
        <v>430</v>
      </c>
      <c r="B1643" s="22">
        <v>10</v>
      </c>
      <c r="C1643" s="22">
        <v>2</v>
      </c>
      <c r="D1643" s="23">
        <v>2720</v>
      </c>
      <c r="E1643" s="23">
        <v>2720</v>
      </c>
      <c r="F1643" s="23">
        <v>7500000</v>
      </c>
      <c r="G1643" s="24">
        <v>15</v>
      </c>
      <c r="H1643" s="100"/>
      <c r="I1643" s="100"/>
      <c r="J1643" s="100"/>
      <c r="K1643" s="100"/>
      <c r="L1643" s="100"/>
      <c r="M1643" s="100"/>
      <c r="N1643" s="100"/>
      <c r="O1643" s="100"/>
      <c r="P1643" s="100"/>
      <c r="Q1643" s="100"/>
    </row>
    <row r="1644" spans="1:17" ht="14.25" customHeight="1" outlineLevel="1" x14ac:dyDescent="0.2">
      <c r="A1644" s="22" t="s">
        <v>430</v>
      </c>
      <c r="B1644" s="22">
        <v>11</v>
      </c>
      <c r="C1644" s="22">
        <v>2</v>
      </c>
      <c r="D1644" s="23">
        <v>2760</v>
      </c>
      <c r="E1644" s="23">
        <v>2760</v>
      </c>
      <c r="F1644" s="23">
        <v>7500000</v>
      </c>
      <c r="G1644" s="24">
        <v>15</v>
      </c>
      <c r="H1644" s="100"/>
      <c r="I1644" s="100"/>
      <c r="J1644" s="100"/>
      <c r="K1644" s="100"/>
      <c r="L1644" s="100"/>
      <c r="M1644" s="100"/>
      <c r="N1644" s="100"/>
      <c r="O1644" s="100"/>
      <c r="P1644" s="100"/>
      <c r="Q1644" s="100"/>
    </row>
    <row r="1645" spans="1:17" ht="14.25" customHeight="1" outlineLevel="1" x14ac:dyDescent="0.2">
      <c r="A1645" s="22" t="s">
        <v>430</v>
      </c>
      <c r="B1645" s="22">
        <v>12</v>
      </c>
      <c r="C1645" s="22">
        <v>2</v>
      </c>
      <c r="D1645" s="23">
        <v>2800</v>
      </c>
      <c r="E1645" s="23">
        <v>2800</v>
      </c>
      <c r="F1645" s="23">
        <v>0</v>
      </c>
      <c r="G1645" s="24">
        <v>0</v>
      </c>
      <c r="H1645" s="100"/>
      <c r="I1645" s="100"/>
      <c r="J1645" s="100"/>
      <c r="K1645" s="100"/>
      <c r="L1645" s="100"/>
      <c r="M1645" s="100"/>
      <c r="N1645" s="100"/>
      <c r="O1645" s="100"/>
      <c r="P1645" s="100"/>
      <c r="Q1645" s="100"/>
    </row>
    <row r="1646" spans="1:17" ht="14.25" customHeight="1" outlineLevel="1" x14ac:dyDescent="0.2">
      <c r="A1646" s="25" t="s">
        <v>430</v>
      </c>
      <c r="B1646" s="25">
        <v>1</v>
      </c>
      <c r="C1646" s="25">
        <v>3</v>
      </c>
      <c r="D1646" s="26">
        <v>2940</v>
      </c>
      <c r="E1646" s="26">
        <v>2940</v>
      </c>
      <c r="F1646" s="26">
        <v>0</v>
      </c>
      <c r="G1646" s="27">
        <v>0</v>
      </c>
      <c r="H1646" s="100"/>
      <c r="I1646" s="100"/>
      <c r="J1646" s="100"/>
      <c r="K1646" s="100"/>
      <c r="L1646" s="100"/>
      <c r="M1646" s="100"/>
      <c r="N1646" s="100"/>
      <c r="O1646" s="100"/>
      <c r="P1646" s="100"/>
      <c r="Q1646" s="100"/>
    </row>
    <row r="1647" spans="1:17" ht="14.25" customHeight="1" x14ac:dyDescent="0.2">
      <c r="A1647" s="19" t="s">
        <v>425</v>
      </c>
      <c r="B1647" s="19">
        <v>1</v>
      </c>
      <c r="C1647" s="19">
        <v>1</v>
      </c>
      <c r="D1647" s="20">
        <v>680</v>
      </c>
      <c r="E1647" s="20">
        <v>680</v>
      </c>
      <c r="F1647" s="20">
        <v>100000</v>
      </c>
      <c r="G1647" s="21">
        <v>1.5</v>
      </c>
      <c r="H1647" s="100"/>
      <c r="I1647" s="100"/>
      <c r="J1647" s="100"/>
      <c r="K1647" s="100"/>
      <c r="L1647" s="100"/>
      <c r="M1647" s="100"/>
      <c r="N1647" s="100"/>
      <c r="O1647" s="100"/>
      <c r="P1647" s="100"/>
      <c r="Q1647" s="100"/>
    </row>
    <row r="1648" spans="1:17" ht="14.25" customHeight="1" outlineLevel="1" x14ac:dyDescent="0.2">
      <c r="A1648" s="19" t="s">
        <v>425</v>
      </c>
      <c r="B1648" s="19">
        <v>2</v>
      </c>
      <c r="C1648" s="19">
        <v>1</v>
      </c>
      <c r="D1648" s="20">
        <v>750</v>
      </c>
      <c r="E1648" s="20">
        <v>750</v>
      </c>
      <c r="F1648" s="20">
        <v>200000</v>
      </c>
      <c r="G1648" s="21">
        <v>2.5</v>
      </c>
      <c r="H1648" s="100"/>
      <c r="I1648" s="100"/>
      <c r="J1648" s="100"/>
      <c r="K1648" s="100"/>
      <c r="L1648" s="100"/>
      <c r="M1648" s="100"/>
      <c r="N1648" s="100"/>
      <c r="O1648" s="100"/>
      <c r="P1648" s="100"/>
      <c r="Q1648" s="100"/>
    </row>
    <row r="1649" spans="1:17" ht="14.25" customHeight="1" outlineLevel="1" x14ac:dyDescent="0.2">
      <c r="A1649" s="19" t="s">
        <v>425</v>
      </c>
      <c r="B1649" s="19">
        <v>3</v>
      </c>
      <c r="C1649" s="19">
        <v>1</v>
      </c>
      <c r="D1649" s="20">
        <v>820</v>
      </c>
      <c r="E1649" s="20">
        <v>820</v>
      </c>
      <c r="F1649" s="20">
        <v>400000</v>
      </c>
      <c r="G1649" s="21">
        <v>6</v>
      </c>
      <c r="H1649" s="100"/>
      <c r="I1649" s="100"/>
      <c r="J1649" s="100"/>
      <c r="K1649" s="100"/>
      <c r="L1649" s="100"/>
      <c r="M1649" s="100"/>
      <c r="N1649" s="100"/>
      <c r="O1649" s="100"/>
      <c r="P1649" s="100"/>
      <c r="Q1649" s="100"/>
    </row>
    <row r="1650" spans="1:17" ht="14.25" customHeight="1" outlineLevel="1" x14ac:dyDescent="0.2">
      <c r="A1650" s="19" t="s">
        <v>425</v>
      </c>
      <c r="B1650" s="19">
        <v>4</v>
      </c>
      <c r="C1650" s="19">
        <v>1</v>
      </c>
      <c r="D1650" s="20">
        <v>900</v>
      </c>
      <c r="E1650" s="20">
        <v>900</v>
      </c>
      <c r="F1650" s="20">
        <v>2000000</v>
      </c>
      <c r="G1650" s="21">
        <v>12</v>
      </c>
      <c r="H1650" s="100"/>
      <c r="I1650" s="100"/>
      <c r="J1650" s="100"/>
      <c r="K1650" s="100"/>
      <c r="L1650" s="100"/>
      <c r="M1650" s="100"/>
      <c r="N1650" s="100"/>
      <c r="O1650" s="100"/>
      <c r="P1650" s="100"/>
      <c r="Q1650" s="100"/>
    </row>
    <row r="1651" spans="1:17" ht="14.25" customHeight="1" outlineLevel="1" x14ac:dyDescent="0.2">
      <c r="A1651" s="19" t="s">
        <v>425</v>
      </c>
      <c r="B1651" s="19">
        <v>5</v>
      </c>
      <c r="C1651" s="19">
        <v>1</v>
      </c>
      <c r="D1651" s="20">
        <v>990</v>
      </c>
      <c r="E1651" s="20">
        <v>990</v>
      </c>
      <c r="F1651" s="20">
        <v>3000000</v>
      </c>
      <c r="G1651" s="21">
        <v>20</v>
      </c>
      <c r="H1651" s="100"/>
      <c r="I1651" s="100"/>
      <c r="J1651" s="100"/>
      <c r="K1651" s="100"/>
      <c r="L1651" s="100"/>
      <c r="M1651" s="100"/>
      <c r="N1651" s="100"/>
      <c r="O1651" s="100"/>
      <c r="P1651" s="100"/>
      <c r="Q1651" s="100"/>
    </row>
    <row r="1652" spans="1:17" ht="14.25" customHeight="1" outlineLevel="1" x14ac:dyDescent="0.2">
      <c r="A1652" s="19" t="s">
        <v>425</v>
      </c>
      <c r="B1652" s="19">
        <v>6</v>
      </c>
      <c r="C1652" s="19">
        <v>1</v>
      </c>
      <c r="D1652" s="20">
        <v>1090</v>
      </c>
      <c r="E1652" s="20">
        <v>1090</v>
      </c>
      <c r="F1652" s="20">
        <v>4000000</v>
      </c>
      <c r="G1652" s="21">
        <v>36</v>
      </c>
      <c r="H1652" s="100"/>
      <c r="I1652" s="100"/>
      <c r="J1652" s="100"/>
      <c r="K1652" s="100"/>
      <c r="L1652" s="100"/>
      <c r="M1652" s="100"/>
      <c r="N1652" s="100"/>
      <c r="O1652" s="100"/>
      <c r="P1652" s="100"/>
      <c r="Q1652" s="100"/>
    </row>
    <row r="1653" spans="1:17" ht="14.25" customHeight="1" outlineLevel="1" x14ac:dyDescent="0.2">
      <c r="A1653" s="19" t="s">
        <v>425</v>
      </c>
      <c r="B1653" s="19">
        <v>7</v>
      </c>
      <c r="C1653" s="19">
        <v>1</v>
      </c>
      <c r="D1653" s="20">
        <v>1200</v>
      </c>
      <c r="E1653" s="20">
        <v>1200</v>
      </c>
      <c r="F1653" s="20">
        <v>8000000</v>
      </c>
      <c r="G1653" s="21">
        <v>60</v>
      </c>
      <c r="H1653" s="100"/>
      <c r="I1653" s="100"/>
      <c r="J1653" s="100"/>
      <c r="K1653" s="100"/>
      <c r="L1653" s="100"/>
      <c r="M1653" s="100"/>
      <c r="N1653" s="100"/>
      <c r="O1653" s="100"/>
      <c r="P1653" s="100"/>
      <c r="Q1653" s="100"/>
    </row>
    <row r="1654" spans="1:17" ht="14.25" customHeight="1" outlineLevel="1" x14ac:dyDescent="0.2">
      <c r="A1654" s="19" t="s">
        <v>425</v>
      </c>
      <c r="B1654" s="19">
        <v>8</v>
      </c>
      <c r="C1654" s="19">
        <v>1</v>
      </c>
      <c r="D1654" s="20">
        <v>1330</v>
      </c>
      <c r="E1654" s="20">
        <v>1330</v>
      </c>
      <c r="F1654" s="20">
        <v>13000000</v>
      </c>
      <c r="G1654" s="21">
        <v>72</v>
      </c>
      <c r="H1654" s="100"/>
      <c r="I1654" s="100"/>
      <c r="J1654" s="100"/>
      <c r="K1654" s="100"/>
      <c r="L1654" s="100"/>
      <c r="M1654" s="100"/>
      <c r="N1654" s="100"/>
      <c r="O1654" s="100"/>
      <c r="P1654" s="100"/>
      <c r="Q1654" s="100"/>
    </row>
    <row r="1655" spans="1:17" ht="14.25" customHeight="1" outlineLevel="1" x14ac:dyDescent="0.2">
      <c r="A1655" s="19" t="s">
        <v>425</v>
      </c>
      <c r="B1655" s="19">
        <v>9</v>
      </c>
      <c r="C1655" s="19">
        <v>1</v>
      </c>
      <c r="D1655" s="20">
        <v>1460</v>
      </c>
      <c r="E1655" s="20">
        <v>1460</v>
      </c>
      <c r="F1655" s="20">
        <v>25000000</v>
      </c>
      <c r="G1655" s="21">
        <v>80</v>
      </c>
      <c r="H1655" s="100"/>
      <c r="I1655" s="100"/>
      <c r="J1655" s="100"/>
      <c r="K1655" s="100"/>
      <c r="L1655" s="100"/>
      <c r="M1655" s="100"/>
      <c r="N1655" s="100"/>
      <c r="O1655" s="100"/>
      <c r="P1655" s="100"/>
      <c r="Q1655" s="100"/>
    </row>
    <row r="1656" spans="1:17" ht="14.25" customHeight="1" outlineLevel="1" collapsed="1" x14ac:dyDescent="0.2">
      <c r="A1656" s="19" t="s">
        <v>425</v>
      </c>
      <c r="B1656" s="19">
        <v>10</v>
      </c>
      <c r="C1656" s="19">
        <v>1</v>
      </c>
      <c r="D1656" s="20">
        <v>1610</v>
      </c>
      <c r="E1656" s="20">
        <v>1610</v>
      </c>
      <c r="F1656" s="20">
        <v>35000000</v>
      </c>
      <c r="G1656" s="21">
        <v>90</v>
      </c>
      <c r="H1656" s="100"/>
      <c r="I1656" s="100"/>
      <c r="J1656" s="100"/>
      <c r="K1656" s="100"/>
      <c r="L1656" s="100"/>
      <c r="M1656" s="100"/>
      <c r="N1656" s="100"/>
      <c r="O1656" s="100"/>
      <c r="P1656" s="100"/>
      <c r="Q1656" s="100"/>
    </row>
    <row r="1657" spans="1:17" ht="14.25" customHeight="1" outlineLevel="1" x14ac:dyDescent="0.2">
      <c r="A1657" s="19" t="s">
        <v>425</v>
      </c>
      <c r="B1657" s="19">
        <v>11</v>
      </c>
      <c r="C1657" s="19">
        <v>1</v>
      </c>
      <c r="D1657" s="20">
        <v>1770</v>
      </c>
      <c r="E1657" s="20">
        <v>1770</v>
      </c>
      <c r="F1657" s="20">
        <v>45000000</v>
      </c>
      <c r="G1657" s="21">
        <v>96</v>
      </c>
      <c r="H1657" s="100"/>
      <c r="I1657" s="100"/>
      <c r="J1657" s="100"/>
      <c r="K1657" s="100"/>
      <c r="L1657" s="100"/>
      <c r="M1657" s="100"/>
      <c r="N1657" s="100"/>
      <c r="O1657" s="100"/>
      <c r="P1657" s="100"/>
      <c r="Q1657" s="100"/>
    </row>
    <row r="1658" spans="1:17" ht="14.25" customHeight="1" outlineLevel="1" x14ac:dyDescent="0.2">
      <c r="A1658" s="19" t="s">
        <v>425</v>
      </c>
      <c r="B1658" s="19">
        <v>12</v>
      </c>
      <c r="C1658" s="19">
        <v>1</v>
      </c>
      <c r="D1658" s="20">
        <v>1940</v>
      </c>
      <c r="E1658" s="20">
        <v>1940</v>
      </c>
      <c r="F1658" s="20">
        <v>0</v>
      </c>
      <c r="G1658" s="21">
        <v>0</v>
      </c>
      <c r="H1658" s="100"/>
      <c r="I1658" s="100"/>
      <c r="J1658" s="100"/>
      <c r="K1658" s="100"/>
      <c r="L1658" s="100"/>
      <c r="M1658" s="100"/>
      <c r="N1658" s="100"/>
      <c r="O1658" s="100"/>
      <c r="P1658" s="100"/>
      <c r="Q1658" s="100"/>
    </row>
    <row r="1659" spans="1:17" ht="14.25" customHeight="1" outlineLevel="1" x14ac:dyDescent="0.2">
      <c r="A1659" s="22" t="s">
        <v>425</v>
      </c>
      <c r="B1659" s="22">
        <v>1</v>
      </c>
      <c r="C1659" s="22">
        <v>2</v>
      </c>
      <c r="D1659" s="23">
        <v>1940</v>
      </c>
      <c r="E1659" s="23">
        <v>1940</v>
      </c>
      <c r="F1659" s="23">
        <v>1000000</v>
      </c>
      <c r="G1659" s="24">
        <v>6</v>
      </c>
      <c r="H1659" s="100"/>
      <c r="I1659" s="100"/>
      <c r="J1659" s="100"/>
      <c r="K1659" s="100"/>
      <c r="L1659" s="100"/>
      <c r="M1659" s="100"/>
      <c r="N1659" s="100"/>
      <c r="O1659" s="100"/>
      <c r="P1659" s="100"/>
      <c r="Q1659" s="100"/>
    </row>
    <row r="1660" spans="1:17" ht="14.25" customHeight="1" outlineLevel="1" x14ac:dyDescent="0.2">
      <c r="A1660" s="22" t="s">
        <v>425</v>
      </c>
      <c r="B1660" s="22">
        <v>2</v>
      </c>
      <c r="C1660" s="22">
        <v>2</v>
      </c>
      <c r="D1660" s="23">
        <v>1976</v>
      </c>
      <c r="E1660" s="23">
        <v>1976</v>
      </c>
      <c r="F1660" s="23">
        <v>2000000</v>
      </c>
      <c r="G1660" s="24">
        <v>12</v>
      </c>
      <c r="H1660" s="100"/>
      <c r="I1660" s="100"/>
      <c r="J1660" s="100"/>
      <c r="K1660" s="100"/>
      <c r="L1660" s="100"/>
      <c r="M1660" s="100"/>
      <c r="N1660" s="100"/>
      <c r="O1660" s="100"/>
      <c r="P1660" s="100"/>
      <c r="Q1660" s="100"/>
    </row>
    <row r="1661" spans="1:17" ht="14.25" customHeight="1" outlineLevel="1" x14ac:dyDescent="0.2">
      <c r="A1661" s="22" t="s">
        <v>425</v>
      </c>
      <c r="B1661" s="22">
        <v>3</v>
      </c>
      <c r="C1661" s="22">
        <v>2</v>
      </c>
      <c r="D1661" s="23">
        <v>2012</v>
      </c>
      <c r="E1661" s="23">
        <v>2012</v>
      </c>
      <c r="F1661" s="23">
        <v>4000000</v>
      </c>
      <c r="G1661" s="24">
        <v>18</v>
      </c>
      <c r="H1661" s="100"/>
      <c r="I1661" s="100"/>
      <c r="J1661" s="100"/>
      <c r="K1661" s="100"/>
      <c r="L1661" s="100"/>
      <c r="M1661" s="100"/>
      <c r="N1661" s="100"/>
      <c r="O1661" s="100"/>
      <c r="P1661" s="100"/>
      <c r="Q1661" s="100"/>
    </row>
    <row r="1662" spans="1:17" ht="14.25" customHeight="1" outlineLevel="1" x14ac:dyDescent="0.2">
      <c r="A1662" s="22" t="s">
        <v>425</v>
      </c>
      <c r="B1662" s="22">
        <v>4</v>
      </c>
      <c r="C1662" s="22">
        <v>2</v>
      </c>
      <c r="D1662" s="23">
        <v>2048</v>
      </c>
      <c r="E1662" s="23">
        <v>2048</v>
      </c>
      <c r="F1662" s="23">
        <v>16000000</v>
      </c>
      <c r="G1662" s="24">
        <v>24</v>
      </c>
      <c r="H1662" s="100"/>
      <c r="I1662" s="100"/>
      <c r="J1662" s="100"/>
      <c r="K1662" s="100"/>
      <c r="L1662" s="100"/>
      <c r="M1662" s="100"/>
      <c r="N1662" s="100"/>
      <c r="O1662" s="100"/>
      <c r="P1662" s="100"/>
      <c r="Q1662" s="100"/>
    </row>
    <row r="1663" spans="1:17" ht="14.25" customHeight="1" outlineLevel="1" x14ac:dyDescent="0.2">
      <c r="A1663" s="22" t="s">
        <v>425</v>
      </c>
      <c r="B1663" s="22">
        <v>5</v>
      </c>
      <c r="C1663" s="22">
        <v>2</v>
      </c>
      <c r="D1663" s="23">
        <v>2084</v>
      </c>
      <c r="E1663" s="23">
        <v>2084</v>
      </c>
      <c r="F1663" s="23">
        <v>16000000</v>
      </c>
      <c r="G1663" s="24">
        <v>24</v>
      </c>
      <c r="H1663" s="100"/>
      <c r="I1663" s="100"/>
      <c r="J1663" s="100"/>
      <c r="K1663" s="100"/>
      <c r="L1663" s="100"/>
      <c r="M1663" s="100"/>
      <c r="N1663" s="100"/>
      <c r="O1663" s="100"/>
      <c r="P1663" s="100"/>
      <c r="Q1663" s="100"/>
    </row>
    <row r="1664" spans="1:17" ht="14.25" customHeight="1" outlineLevel="1" x14ac:dyDescent="0.2">
      <c r="A1664" s="22" t="s">
        <v>425</v>
      </c>
      <c r="B1664" s="22">
        <v>6</v>
      </c>
      <c r="C1664" s="22">
        <v>2</v>
      </c>
      <c r="D1664" s="23">
        <v>2120</v>
      </c>
      <c r="E1664" s="23">
        <v>2120</v>
      </c>
      <c r="F1664" s="23">
        <v>16000000</v>
      </c>
      <c r="G1664" s="24">
        <v>24</v>
      </c>
      <c r="H1664" s="100"/>
      <c r="I1664" s="100"/>
      <c r="J1664" s="100"/>
      <c r="K1664" s="100"/>
      <c r="L1664" s="100"/>
      <c r="M1664" s="100"/>
      <c r="N1664" s="100"/>
      <c r="O1664" s="100"/>
      <c r="P1664" s="100"/>
      <c r="Q1664" s="100"/>
    </row>
    <row r="1665" spans="1:17" ht="14.25" customHeight="1" outlineLevel="1" x14ac:dyDescent="0.2">
      <c r="A1665" s="22" t="s">
        <v>425</v>
      </c>
      <c r="B1665" s="22">
        <v>7</v>
      </c>
      <c r="C1665" s="22">
        <v>2</v>
      </c>
      <c r="D1665" s="23">
        <v>2156</v>
      </c>
      <c r="E1665" s="23">
        <v>2156</v>
      </c>
      <c r="F1665" s="23">
        <v>16000000</v>
      </c>
      <c r="G1665" s="24">
        <v>24</v>
      </c>
      <c r="H1665" s="100"/>
      <c r="I1665" s="100"/>
      <c r="J1665" s="100"/>
      <c r="K1665" s="100"/>
      <c r="L1665" s="100"/>
      <c r="M1665" s="100"/>
      <c r="N1665" s="100"/>
      <c r="O1665" s="100"/>
      <c r="P1665" s="100"/>
      <c r="Q1665" s="100"/>
    </row>
    <row r="1666" spans="1:17" ht="14.25" customHeight="1" outlineLevel="1" x14ac:dyDescent="0.2">
      <c r="A1666" s="22" t="s">
        <v>425</v>
      </c>
      <c r="B1666" s="22">
        <v>8</v>
      </c>
      <c r="C1666" s="22">
        <v>2</v>
      </c>
      <c r="D1666" s="23">
        <v>2192</v>
      </c>
      <c r="E1666" s="23">
        <v>2192</v>
      </c>
      <c r="F1666" s="23">
        <v>16000000</v>
      </c>
      <c r="G1666" s="24">
        <v>24</v>
      </c>
      <c r="H1666" s="100"/>
      <c r="I1666" s="100"/>
      <c r="J1666" s="100"/>
      <c r="K1666" s="100"/>
      <c r="L1666" s="100"/>
      <c r="M1666" s="100"/>
      <c r="N1666" s="100"/>
      <c r="O1666" s="100"/>
      <c r="P1666" s="100"/>
      <c r="Q1666" s="100"/>
    </row>
    <row r="1667" spans="1:17" ht="14.25" customHeight="1" outlineLevel="1" x14ac:dyDescent="0.2">
      <c r="A1667" s="22" t="s">
        <v>425</v>
      </c>
      <c r="B1667" s="22">
        <v>9</v>
      </c>
      <c r="C1667" s="22">
        <v>2</v>
      </c>
      <c r="D1667" s="23">
        <v>2228</v>
      </c>
      <c r="E1667" s="23">
        <v>2228</v>
      </c>
      <c r="F1667" s="23">
        <v>16000000</v>
      </c>
      <c r="G1667" s="24">
        <v>24</v>
      </c>
      <c r="H1667" s="100"/>
      <c r="I1667" s="100"/>
      <c r="J1667" s="100"/>
      <c r="K1667" s="100"/>
      <c r="L1667" s="100"/>
      <c r="M1667" s="100"/>
      <c r="N1667" s="100"/>
      <c r="O1667" s="100"/>
      <c r="P1667" s="100"/>
      <c r="Q1667" s="100"/>
    </row>
    <row r="1668" spans="1:17" ht="14.25" customHeight="1" outlineLevel="1" x14ac:dyDescent="0.2">
      <c r="A1668" s="22" t="s">
        <v>425</v>
      </c>
      <c r="B1668" s="22">
        <v>10</v>
      </c>
      <c r="C1668" s="22">
        <v>2</v>
      </c>
      <c r="D1668" s="23">
        <v>2264</v>
      </c>
      <c r="E1668" s="23">
        <v>2264</v>
      </c>
      <c r="F1668" s="23">
        <v>16000000</v>
      </c>
      <c r="G1668" s="24">
        <v>24</v>
      </c>
      <c r="H1668" s="100"/>
      <c r="I1668" s="100"/>
      <c r="J1668" s="100"/>
      <c r="K1668" s="100"/>
      <c r="L1668" s="100"/>
      <c r="M1668" s="100"/>
      <c r="N1668" s="100"/>
      <c r="O1668" s="100"/>
      <c r="P1668" s="100"/>
      <c r="Q1668" s="100"/>
    </row>
    <row r="1669" spans="1:17" ht="14.25" customHeight="1" outlineLevel="1" x14ac:dyDescent="0.2">
      <c r="A1669" s="22" t="s">
        <v>425</v>
      </c>
      <c r="B1669" s="22">
        <v>11</v>
      </c>
      <c r="C1669" s="22">
        <v>2</v>
      </c>
      <c r="D1669" s="23">
        <v>2300</v>
      </c>
      <c r="E1669" s="23">
        <v>2300</v>
      </c>
      <c r="F1669" s="23">
        <v>16000000</v>
      </c>
      <c r="G1669" s="24">
        <v>24</v>
      </c>
      <c r="H1669" s="100"/>
      <c r="I1669" s="100"/>
      <c r="J1669" s="100"/>
      <c r="K1669" s="100"/>
      <c r="L1669" s="100"/>
      <c r="M1669" s="100"/>
      <c r="N1669" s="100"/>
      <c r="O1669" s="100"/>
      <c r="P1669" s="100"/>
      <c r="Q1669" s="100"/>
    </row>
    <row r="1670" spans="1:17" ht="14.25" customHeight="1" outlineLevel="1" x14ac:dyDescent="0.2">
      <c r="A1670" s="22" t="s">
        <v>425</v>
      </c>
      <c r="B1670" s="22">
        <v>12</v>
      </c>
      <c r="C1670" s="22">
        <v>2</v>
      </c>
      <c r="D1670" s="23">
        <v>2336</v>
      </c>
      <c r="E1670" s="23">
        <v>2336</v>
      </c>
      <c r="F1670" s="23">
        <v>0</v>
      </c>
      <c r="G1670" s="24">
        <v>0</v>
      </c>
      <c r="H1670" s="100"/>
      <c r="I1670" s="100"/>
      <c r="J1670" s="100"/>
      <c r="K1670" s="100"/>
      <c r="L1670" s="100"/>
      <c r="M1670" s="100"/>
      <c r="N1670" s="100"/>
      <c r="O1670" s="100"/>
      <c r="P1670" s="100"/>
      <c r="Q1670" s="100"/>
    </row>
    <row r="1671" spans="1:17" ht="14.25" customHeight="1" outlineLevel="1" x14ac:dyDescent="0.2">
      <c r="A1671" s="25" t="s">
        <v>425</v>
      </c>
      <c r="B1671" s="25">
        <v>1</v>
      </c>
      <c r="C1671" s="25">
        <v>3</v>
      </c>
      <c r="D1671" s="26">
        <v>2452.8000000000002</v>
      </c>
      <c r="E1671" s="26">
        <v>2452.8000000000002</v>
      </c>
      <c r="F1671" s="26">
        <v>0</v>
      </c>
      <c r="G1671" s="27">
        <v>0</v>
      </c>
      <c r="H1671" s="100"/>
      <c r="I1671" s="100"/>
      <c r="J1671" s="100"/>
      <c r="K1671" s="100"/>
      <c r="L1671" s="100"/>
      <c r="M1671" s="100"/>
      <c r="N1671" s="100"/>
      <c r="O1671" s="100"/>
      <c r="P1671" s="100"/>
      <c r="Q1671" s="100"/>
    </row>
    <row r="1672" spans="1:17" ht="14.25" customHeight="1" x14ac:dyDescent="0.2">
      <c r="A1672" s="19" t="s">
        <v>443</v>
      </c>
      <c r="B1672" s="19">
        <v>1</v>
      </c>
      <c r="C1672" s="19">
        <v>1</v>
      </c>
      <c r="D1672" s="20">
        <v>16200</v>
      </c>
      <c r="E1672" s="20">
        <v>4050</v>
      </c>
      <c r="F1672" s="20">
        <v>100000</v>
      </c>
      <c r="G1672" s="21">
        <v>1.5</v>
      </c>
      <c r="H1672" s="100"/>
      <c r="I1672" s="100"/>
      <c r="J1672" s="100"/>
      <c r="K1672" s="100"/>
      <c r="L1672" s="100"/>
      <c r="M1672" s="100"/>
      <c r="N1672" s="100"/>
      <c r="O1672" s="100"/>
      <c r="P1672" s="100"/>
      <c r="Q1672" s="100"/>
    </row>
    <row r="1673" spans="1:17" ht="14.25" customHeight="1" outlineLevel="1" x14ac:dyDescent="0.2">
      <c r="A1673" s="19" t="s">
        <v>443</v>
      </c>
      <c r="B1673" s="19">
        <v>2</v>
      </c>
      <c r="C1673" s="19">
        <v>1</v>
      </c>
      <c r="D1673" s="20">
        <v>17900</v>
      </c>
      <c r="E1673" s="20">
        <v>4475</v>
      </c>
      <c r="F1673" s="20">
        <v>200000</v>
      </c>
      <c r="G1673" s="21">
        <v>2.5</v>
      </c>
      <c r="H1673" s="100"/>
      <c r="I1673" s="100"/>
      <c r="J1673" s="100"/>
      <c r="K1673" s="100"/>
      <c r="L1673" s="100"/>
      <c r="M1673" s="100"/>
      <c r="N1673" s="100"/>
      <c r="O1673" s="100"/>
      <c r="P1673" s="100"/>
      <c r="Q1673" s="100"/>
    </row>
    <row r="1674" spans="1:17" ht="14.25" customHeight="1" outlineLevel="1" x14ac:dyDescent="0.2">
      <c r="A1674" s="19" t="s">
        <v>443</v>
      </c>
      <c r="B1674" s="19">
        <v>3</v>
      </c>
      <c r="C1674" s="19">
        <v>1</v>
      </c>
      <c r="D1674" s="20">
        <v>19600</v>
      </c>
      <c r="E1674" s="20">
        <v>4900</v>
      </c>
      <c r="F1674" s="20">
        <v>400000</v>
      </c>
      <c r="G1674" s="21">
        <v>6</v>
      </c>
      <c r="H1674" s="100"/>
      <c r="I1674" s="100"/>
      <c r="J1674" s="100"/>
      <c r="K1674" s="100"/>
      <c r="L1674" s="100"/>
      <c r="M1674" s="100"/>
      <c r="N1674" s="100"/>
      <c r="O1674" s="100"/>
      <c r="P1674" s="100"/>
      <c r="Q1674" s="100"/>
    </row>
    <row r="1675" spans="1:17" ht="14.25" customHeight="1" outlineLevel="1" x14ac:dyDescent="0.2">
      <c r="A1675" s="19" t="s">
        <v>443</v>
      </c>
      <c r="B1675" s="19">
        <v>4</v>
      </c>
      <c r="C1675" s="19">
        <v>1</v>
      </c>
      <c r="D1675" s="20">
        <v>21600</v>
      </c>
      <c r="E1675" s="20">
        <v>5400</v>
      </c>
      <c r="F1675" s="20">
        <v>2000000</v>
      </c>
      <c r="G1675" s="21">
        <v>12</v>
      </c>
      <c r="H1675" s="100"/>
      <c r="I1675" s="100"/>
      <c r="J1675" s="100"/>
      <c r="K1675" s="100"/>
      <c r="L1675" s="100"/>
      <c r="M1675" s="100"/>
      <c r="N1675" s="100"/>
      <c r="O1675" s="100"/>
      <c r="P1675" s="100"/>
      <c r="Q1675" s="100"/>
    </row>
    <row r="1676" spans="1:17" ht="14.25" customHeight="1" outlineLevel="1" x14ac:dyDescent="0.2">
      <c r="A1676" s="19" t="s">
        <v>443</v>
      </c>
      <c r="B1676" s="19">
        <v>5</v>
      </c>
      <c r="C1676" s="19">
        <v>1</v>
      </c>
      <c r="D1676" s="20">
        <v>23800</v>
      </c>
      <c r="E1676" s="20">
        <v>5950</v>
      </c>
      <c r="F1676" s="20">
        <v>3000000</v>
      </c>
      <c r="G1676" s="21">
        <v>20</v>
      </c>
      <c r="H1676" s="100"/>
      <c r="I1676" s="100"/>
      <c r="J1676" s="100"/>
      <c r="K1676" s="100"/>
      <c r="L1676" s="100"/>
      <c r="M1676" s="100"/>
      <c r="N1676" s="100"/>
      <c r="O1676" s="100"/>
      <c r="P1676" s="100"/>
      <c r="Q1676" s="100"/>
    </row>
    <row r="1677" spans="1:17" ht="14.25" customHeight="1" outlineLevel="1" x14ac:dyDescent="0.2">
      <c r="A1677" s="19" t="s">
        <v>443</v>
      </c>
      <c r="B1677" s="19">
        <v>6</v>
      </c>
      <c r="C1677" s="19">
        <v>1</v>
      </c>
      <c r="D1677" s="20">
        <v>26100</v>
      </c>
      <c r="E1677" s="20">
        <v>6525</v>
      </c>
      <c r="F1677" s="20">
        <v>4000000</v>
      </c>
      <c r="G1677" s="21">
        <v>36</v>
      </c>
      <c r="H1677" s="100"/>
      <c r="I1677" s="100"/>
      <c r="J1677" s="100"/>
      <c r="K1677" s="100"/>
      <c r="L1677" s="100"/>
      <c r="M1677" s="100"/>
      <c r="N1677" s="100"/>
      <c r="O1677" s="100"/>
      <c r="P1677" s="100"/>
      <c r="Q1677" s="100"/>
    </row>
    <row r="1678" spans="1:17" ht="14.25" customHeight="1" outlineLevel="1" x14ac:dyDescent="0.2">
      <c r="A1678" s="19" t="s">
        <v>443</v>
      </c>
      <c r="B1678" s="19">
        <v>7</v>
      </c>
      <c r="C1678" s="19">
        <v>1</v>
      </c>
      <c r="D1678" s="20">
        <v>28700</v>
      </c>
      <c r="E1678" s="20">
        <v>7175</v>
      </c>
      <c r="F1678" s="20">
        <v>8000000</v>
      </c>
      <c r="G1678" s="21">
        <v>60</v>
      </c>
      <c r="H1678" s="100"/>
      <c r="I1678" s="100"/>
      <c r="J1678" s="100"/>
      <c r="K1678" s="100"/>
      <c r="L1678" s="100"/>
      <c r="M1678" s="100"/>
      <c r="N1678" s="100"/>
      <c r="O1678" s="100"/>
      <c r="P1678" s="100"/>
      <c r="Q1678" s="100"/>
    </row>
    <row r="1679" spans="1:17" ht="14.25" customHeight="1" outlineLevel="1" x14ac:dyDescent="0.2">
      <c r="A1679" s="19" t="s">
        <v>443</v>
      </c>
      <c r="B1679" s="19">
        <v>8</v>
      </c>
      <c r="C1679" s="19">
        <v>1</v>
      </c>
      <c r="D1679" s="20">
        <v>31500</v>
      </c>
      <c r="E1679" s="20">
        <v>7875</v>
      </c>
      <c r="F1679" s="20">
        <v>13000000</v>
      </c>
      <c r="G1679" s="21">
        <v>72</v>
      </c>
      <c r="H1679" s="100"/>
      <c r="I1679" s="100"/>
      <c r="J1679" s="100"/>
      <c r="K1679" s="100"/>
      <c r="L1679" s="100"/>
      <c r="M1679" s="100"/>
      <c r="N1679" s="100"/>
      <c r="O1679" s="100"/>
      <c r="P1679" s="100"/>
      <c r="Q1679" s="100"/>
    </row>
    <row r="1680" spans="1:17" ht="14.25" customHeight="1" outlineLevel="1" x14ac:dyDescent="0.2">
      <c r="A1680" s="19" t="s">
        <v>443</v>
      </c>
      <c r="B1680" s="19">
        <v>9</v>
      </c>
      <c r="C1680" s="19">
        <v>1</v>
      </c>
      <c r="D1680" s="20">
        <v>34700</v>
      </c>
      <c r="E1680" s="20">
        <v>8675</v>
      </c>
      <c r="F1680" s="20">
        <v>25000000</v>
      </c>
      <c r="G1680" s="21">
        <v>80</v>
      </c>
      <c r="H1680" s="100"/>
      <c r="I1680" s="100"/>
      <c r="J1680" s="100"/>
      <c r="K1680" s="100"/>
      <c r="L1680" s="100"/>
      <c r="M1680" s="100"/>
      <c r="N1680" s="100"/>
      <c r="O1680" s="100"/>
      <c r="P1680" s="100"/>
      <c r="Q1680" s="100"/>
    </row>
    <row r="1681" spans="1:17" ht="14.25" customHeight="1" outlineLevel="1" collapsed="1" x14ac:dyDescent="0.2">
      <c r="A1681" s="19" t="s">
        <v>443</v>
      </c>
      <c r="B1681" s="19">
        <v>10</v>
      </c>
      <c r="C1681" s="19">
        <v>1</v>
      </c>
      <c r="D1681" s="20">
        <v>38100</v>
      </c>
      <c r="E1681" s="20">
        <v>9525</v>
      </c>
      <c r="F1681" s="20">
        <v>35000000</v>
      </c>
      <c r="G1681" s="21">
        <v>90</v>
      </c>
      <c r="H1681" s="100"/>
      <c r="I1681" s="100"/>
      <c r="J1681" s="100"/>
      <c r="K1681" s="100"/>
      <c r="L1681" s="100"/>
      <c r="M1681" s="100"/>
      <c r="N1681" s="100"/>
      <c r="O1681" s="100"/>
      <c r="P1681" s="100"/>
      <c r="Q1681" s="100"/>
    </row>
    <row r="1682" spans="1:17" ht="14.25" customHeight="1" outlineLevel="1" x14ac:dyDescent="0.2">
      <c r="A1682" s="19" t="s">
        <v>443</v>
      </c>
      <c r="B1682" s="19">
        <v>11</v>
      </c>
      <c r="C1682" s="19">
        <v>1</v>
      </c>
      <c r="D1682" s="20">
        <v>41900</v>
      </c>
      <c r="E1682" s="20">
        <v>10475</v>
      </c>
      <c r="F1682" s="20">
        <v>45000000</v>
      </c>
      <c r="G1682" s="21">
        <v>96</v>
      </c>
      <c r="H1682" s="100"/>
      <c r="I1682" s="100"/>
      <c r="J1682" s="100"/>
      <c r="K1682" s="100"/>
      <c r="L1682" s="100"/>
      <c r="M1682" s="100"/>
      <c r="N1682" s="100"/>
      <c r="O1682" s="100"/>
      <c r="P1682" s="100"/>
      <c r="Q1682" s="100"/>
    </row>
    <row r="1683" spans="1:17" ht="14.25" customHeight="1" outlineLevel="1" x14ac:dyDescent="0.2">
      <c r="A1683" s="19" t="s">
        <v>443</v>
      </c>
      <c r="B1683" s="19">
        <v>12</v>
      </c>
      <c r="C1683" s="19">
        <v>1</v>
      </c>
      <c r="D1683" s="20">
        <v>46000</v>
      </c>
      <c r="E1683" s="20">
        <v>11500</v>
      </c>
      <c r="F1683" s="20">
        <v>0</v>
      </c>
      <c r="G1683" s="21">
        <v>0</v>
      </c>
      <c r="H1683" s="100"/>
      <c r="I1683" s="100"/>
      <c r="J1683" s="100"/>
      <c r="K1683" s="100"/>
      <c r="L1683" s="100"/>
      <c r="M1683" s="100"/>
      <c r="N1683" s="100"/>
      <c r="O1683" s="100"/>
      <c r="P1683" s="100"/>
      <c r="Q1683" s="100"/>
    </row>
    <row r="1684" spans="1:17" ht="14.25" customHeight="1" outlineLevel="1" x14ac:dyDescent="0.2">
      <c r="A1684" s="22" t="s">
        <v>443</v>
      </c>
      <c r="B1684" s="22">
        <v>1</v>
      </c>
      <c r="C1684" s="22">
        <v>2</v>
      </c>
      <c r="D1684" s="23">
        <v>46000</v>
      </c>
      <c r="E1684" s="23">
        <v>11500</v>
      </c>
      <c r="F1684" s="23">
        <v>1000000</v>
      </c>
      <c r="G1684" s="24">
        <v>6</v>
      </c>
      <c r="H1684" s="100"/>
      <c r="I1684" s="100"/>
      <c r="J1684" s="100"/>
      <c r="K1684" s="100"/>
      <c r="L1684" s="100"/>
      <c r="M1684" s="100"/>
      <c r="N1684" s="100"/>
      <c r="O1684" s="100"/>
      <c r="P1684" s="100"/>
      <c r="Q1684" s="100"/>
    </row>
    <row r="1685" spans="1:17" ht="14.25" customHeight="1" outlineLevel="1" x14ac:dyDescent="0.2">
      <c r="A1685" s="22" t="s">
        <v>443</v>
      </c>
      <c r="B1685" s="22">
        <v>2</v>
      </c>
      <c r="C1685" s="22">
        <v>2</v>
      </c>
      <c r="D1685" s="23">
        <v>46900</v>
      </c>
      <c r="E1685" s="23">
        <v>11725</v>
      </c>
      <c r="F1685" s="23">
        <v>2000000</v>
      </c>
      <c r="G1685" s="24">
        <v>12</v>
      </c>
      <c r="H1685" s="100"/>
      <c r="I1685" s="100"/>
      <c r="J1685" s="100"/>
      <c r="K1685" s="100"/>
      <c r="L1685" s="100"/>
      <c r="M1685" s="100"/>
      <c r="N1685" s="100"/>
      <c r="O1685" s="100"/>
      <c r="P1685" s="100"/>
      <c r="Q1685" s="100"/>
    </row>
    <row r="1686" spans="1:17" ht="14.25" customHeight="1" outlineLevel="1" x14ac:dyDescent="0.2">
      <c r="A1686" s="22" t="s">
        <v>443</v>
      </c>
      <c r="B1686" s="22">
        <v>3</v>
      </c>
      <c r="C1686" s="22">
        <v>2</v>
      </c>
      <c r="D1686" s="23">
        <v>47700</v>
      </c>
      <c r="E1686" s="23">
        <v>11925</v>
      </c>
      <c r="F1686" s="23">
        <v>4000000</v>
      </c>
      <c r="G1686" s="24">
        <v>18</v>
      </c>
      <c r="H1686" s="100"/>
      <c r="I1686" s="100"/>
      <c r="J1686" s="100"/>
      <c r="K1686" s="100"/>
      <c r="L1686" s="100"/>
      <c r="M1686" s="100"/>
      <c r="N1686" s="100"/>
      <c r="O1686" s="100"/>
      <c r="P1686" s="100"/>
      <c r="Q1686" s="100"/>
    </row>
    <row r="1687" spans="1:17" ht="14.25" customHeight="1" outlineLevel="1" x14ac:dyDescent="0.2">
      <c r="A1687" s="22" t="s">
        <v>443</v>
      </c>
      <c r="B1687" s="22">
        <v>4</v>
      </c>
      <c r="C1687" s="22">
        <v>2</v>
      </c>
      <c r="D1687" s="23">
        <v>48600</v>
      </c>
      <c r="E1687" s="23">
        <v>12150</v>
      </c>
      <c r="F1687" s="23">
        <v>16000000</v>
      </c>
      <c r="G1687" s="24">
        <v>24</v>
      </c>
      <c r="H1687" s="100"/>
      <c r="I1687" s="100"/>
      <c r="J1687" s="100"/>
      <c r="K1687" s="100"/>
      <c r="L1687" s="100"/>
      <c r="M1687" s="100"/>
      <c r="N1687" s="100"/>
      <c r="O1687" s="100"/>
      <c r="P1687" s="100"/>
      <c r="Q1687" s="100"/>
    </row>
    <row r="1688" spans="1:17" ht="14.25" customHeight="1" outlineLevel="1" x14ac:dyDescent="0.2">
      <c r="A1688" s="22" t="s">
        <v>443</v>
      </c>
      <c r="B1688" s="22">
        <v>5</v>
      </c>
      <c r="C1688" s="22">
        <v>2</v>
      </c>
      <c r="D1688" s="23">
        <v>49400</v>
      </c>
      <c r="E1688" s="23">
        <v>12350</v>
      </c>
      <c r="F1688" s="23">
        <v>16000000</v>
      </c>
      <c r="G1688" s="24">
        <v>24</v>
      </c>
      <c r="H1688" s="100"/>
      <c r="I1688" s="100"/>
      <c r="J1688" s="100"/>
      <c r="K1688" s="100"/>
      <c r="L1688" s="100"/>
      <c r="M1688" s="100"/>
      <c r="N1688" s="100"/>
      <c r="O1688" s="100"/>
      <c r="P1688" s="100"/>
      <c r="Q1688" s="100"/>
    </row>
    <row r="1689" spans="1:17" ht="14.25" customHeight="1" outlineLevel="1" x14ac:dyDescent="0.2">
      <c r="A1689" s="22" t="s">
        <v>443</v>
      </c>
      <c r="B1689" s="22">
        <v>6</v>
      </c>
      <c r="C1689" s="22">
        <v>2</v>
      </c>
      <c r="D1689" s="23">
        <v>50200</v>
      </c>
      <c r="E1689" s="23">
        <v>12550</v>
      </c>
      <c r="F1689" s="23">
        <v>16000000</v>
      </c>
      <c r="G1689" s="24">
        <v>24</v>
      </c>
      <c r="H1689" s="100"/>
      <c r="I1689" s="100"/>
      <c r="J1689" s="100"/>
      <c r="K1689" s="100"/>
      <c r="L1689" s="100"/>
      <c r="M1689" s="100"/>
      <c r="N1689" s="100"/>
      <c r="O1689" s="100"/>
      <c r="P1689" s="100"/>
      <c r="Q1689" s="100"/>
    </row>
    <row r="1690" spans="1:17" ht="14.25" customHeight="1" outlineLevel="1" x14ac:dyDescent="0.2">
      <c r="A1690" s="22" t="s">
        <v>443</v>
      </c>
      <c r="B1690" s="22">
        <v>7</v>
      </c>
      <c r="C1690" s="22">
        <v>2</v>
      </c>
      <c r="D1690" s="23">
        <v>51100</v>
      </c>
      <c r="E1690" s="23">
        <v>12775</v>
      </c>
      <c r="F1690" s="23">
        <v>16000000</v>
      </c>
      <c r="G1690" s="24">
        <v>24</v>
      </c>
      <c r="H1690" s="100"/>
      <c r="I1690" s="100"/>
      <c r="J1690" s="100"/>
      <c r="K1690" s="100"/>
      <c r="L1690" s="100"/>
      <c r="M1690" s="100"/>
      <c r="N1690" s="100"/>
      <c r="O1690" s="100"/>
      <c r="P1690" s="100"/>
      <c r="Q1690" s="100"/>
    </row>
    <row r="1691" spans="1:17" ht="14.25" customHeight="1" outlineLevel="1" x14ac:dyDescent="0.2">
      <c r="A1691" s="22" t="s">
        <v>443</v>
      </c>
      <c r="B1691" s="22">
        <v>8</v>
      </c>
      <c r="C1691" s="22">
        <v>2</v>
      </c>
      <c r="D1691" s="23">
        <v>51900</v>
      </c>
      <c r="E1691" s="23">
        <v>12975</v>
      </c>
      <c r="F1691" s="23">
        <v>16000000</v>
      </c>
      <c r="G1691" s="24">
        <v>24</v>
      </c>
      <c r="H1691" s="100"/>
      <c r="I1691" s="100"/>
      <c r="J1691" s="100"/>
      <c r="K1691" s="100"/>
      <c r="L1691" s="100"/>
      <c r="M1691" s="100"/>
      <c r="N1691" s="100"/>
      <c r="O1691" s="100"/>
      <c r="P1691" s="100"/>
      <c r="Q1691" s="100"/>
    </row>
    <row r="1692" spans="1:17" ht="14.25" customHeight="1" outlineLevel="1" x14ac:dyDescent="0.2">
      <c r="A1692" s="22" t="s">
        <v>443</v>
      </c>
      <c r="B1692" s="22">
        <v>9</v>
      </c>
      <c r="C1692" s="22">
        <v>2</v>
      </c>
      <c r="D1692" s="23">
        <v>52800</v>
      </c>
      <c r="E1692" s="23">
        <v>13200</v>
      </c>
      <c r="F1692" s="23">
        <v>16000000</v>
      </c>
      <c r="G1692" s="24">
        <v>24</v>
      </c>
      <c r="H1692" s="100"/>
      <c r="I1692" s="100"/>
      <c r="J1692" s="100"/>
      <c r="K1692" s="100"/>
      <c r="L1692" s="100"/>
      <c r="M1692" s="100"/>
      <c r="N1692" s="100"/>
      <c r="O1692" s="100"/>
      <c r="P1692" s="100"/>
      <c r="Q1692" s="100"/>
    </row>
    <row r="1693" spans="1:17" ht="14.25" customHeight="1" outlineLevel="1" x14ac:dyDescent="0.2">
      <c r="A1693" s="22" t="s">
        <v>443</v>
      </c>
      <c r="B1693" s="22">
        <v>10</v>
      </c>
      <c r="C1693" s="22">
        <v>2</v>
      </c>
      <c r="D1693" s="23">
        <v>53600</v>
      </c>
      <c r="E1693" s="23">
        <v>13400</v>
      </c>
      <c r="F1693" s="23">
        <v>16000000</v>
      </c>
      <c r="G1693" s="24">
        <v>24</v>
      </c>
      <c r="H1693" s="100"/>
      <c r="I1693" s="100"/>
      <c r="J1693" s="100"/>
      <c r="K1693" s="100"/>
      <c r="L1693" s="100"/>
      <c r="M1693" s="100"/>
      <c r="N1693" s="100"/>
      <c r="O1693" s="100"/>
      <c r="P1693" s="100"/>
      <c r="Q1693" s="100"/>
    </row>
    <row r="1694" spans="1:17" ht="14.25" customHeight="1" outlineLevel="1" x14ac:dyDescent="0.2">
      <c r="A1694" s="22" t="s">
        <v>443</v>
      </c>
      <c r="B1694" s="22">
        <v>11</v>
      </c>
      <c r="C1694" s="22">
        <v>2</v>
      </c>
      <c r="D1694" s="23">
        <v>54400</v>
      </c>
      <c r="E1694" s="23">
        <v>13600</v>
      </c>
      <c r="F1694" s="23">
        <v>16000000</v>
      </c>
      <c r="G1694" s="24">
        <v>24</v>
      </c>
      <c r="H1694" s="100"/>
      <c r="I1694" s="100"/>
      <c r="J1694" s="100"/>
      <c r="K1694" s="100"/>
      <c r="L1694" s="100"/>
      <c r="M1694" s="100"/>
      <c r="N1694" s="100"/>
      <c r="O1694" s="100"/>
      <c r="P1694" s="100"/>
      <c r="Q1694" s="100"/>
    </row>
    <row r="1695" spans="1:17" ht="14.25" customHeight="1" outlineLevel="1" x14ac:dyDescent="0.2">
      <c r="A1695" s="22" t="s">
        <v>443</v>
      </c>
      <c r="B1695" s="22">
        <v>12</v>
      </c>
      <c r="C1695" s="22">
        <v>2</v>
      </c>
      <c r="D1695" s="23">
        <v>55300</v>
      </c>
      <c r="E1695" s="23">
        <v>13825</v>
      </c>
      <c r="F1695" s="23">
        <v>0</v>
      </c>
      <c r="G1695" s="24">
        <v>0</v>
      </c>
      <c r="H1695" s="100"/>
      <c r="I1695" s="100"/>
      <c r="J1695" s="100"/>
      <c r="K1695" s="100"/>
      <c r="L1695" s="100"/>
      <c r="M1695" s="100"/>
      <c r="N1695" s="100"/>
      <c r="O1695" s="100"/>
      <c r="P1695" s="100"/>
      <c r="Q1695" s="100"/>
    </row>
    <row r="1696" spans="1:17" ht="14.25" customHeight="1" outlineLevel="1" x14ac:dyDescent="0.2">
      <c r="A1696" s="25" t="s">
        <v>443</v>
      </c>
      <c r="B1696" s="25">
        <v>1</v>
      </c>
      <c r="C1696" s="25">
        <v>3</v>
      </c>
      <c r="D1696" s="26">
        <v>58065</v>
      </c>
      <c r="E1696" s="26">
        <v>14516.25</v>
      </c>
      <c r="F1696" s="26">
        <v>0</v>
      </c>
      <c r="G1696" s="27">
        <v>0</v>
      </c>
      <c r="H1696" s="100"/>
      <c r="I1696" s="100"/>
      <c r="J1696" s="100"/>
      <c r="K1696" s="100"/>
      <c r="L1696" s="100"/>
      <c r="M1696" s="100"/>
      <c r="N1696" s="100"/>
      <c r="O1696" s="100"/>
      <c r="P1696" s="100"/>
      <c r="Q1696" s="100"/>
    </row>
    <row r="1697" spans="1:17" ht="14.25" customHeight="1" x14ac:dyDescent="0.2">
      <c r="A1697" s="19" t="s">
        <v>419</v>
      </c>
      <c r="B1697" s="19">
        <v>1</v>
      </c>
      <c r="C1697" s="19">
        <v>1</v>
      </c>
      <c r="D1697" s="20">
        <v>8640</v>
      </c>
      <c r="E1697" s="20">
        <v>540</v>
      </c>
      <c r="F1697" s="20">
        <v>400000</v>
      </c>
      <c r="G1697" s="21">
        <v>8</v>
      </c>
      <c r="H1697" s="100"/>
      <c r="I1697" s="100"/>
      <c r="J1697" s="100"/>
      <c r="K1697" s="100"/>
      <c r="L1697" s="100"/>
      <c r="M1697" s="100"/>
      <c r="N1697" s="100"/>
      <c r="O1697" s="100"/>
      <c r="P1697" s="100"/>
      <c r="Q1697" s="100"/>
    </row>
    <row r="1698" spans="1:17" ht="14.25" customHeight="1" outlineLevel="1" x14ac:dyDescent="0.2">
      <c r="A1698" s="19" t="s">
        <v>419</v>
      </c>
      <c r="B1698" s="19">
        <v>2</v>
      </c>
      <c r="C1698" s="19">
        <v>1</v>
      </c>
      <c r="D1698" s="20">
        <v>9520</v>
      </c>
      <c r="E1698" s="20">
        <v>595</v>
      </c>
      <c r="F1698" s="20">
        <v>800000</v>
      </c>
      <c r="G1698" s="21">
        <v>12</v>
      </c>
      <c r="H1698" s="100"/>
      <c r="I1698" s="100"/>
      <c r="J1698" s="100"/>
      <c r="K1698" s="100"/>
      <c r="L1698" s="100"/>
      <c r="M1698" s="100"/>
      <c r="N1698" s="100"/>
      <c r="O1698" s="100"/>
      <c r="P1698" s="100"/>
      <c r="Q1698" s="100"/>
    </row>
    <row r="1699" spans="1:17" ht="14.25" customHeight="1" outlineLevel="1" x14ac:dyDescent="0.2">
      <c r="A1699" s="19" t="s">
        <v>419</v>
      </c>
      <c r="B1699" s="19">
        <v>3</v>
      </c>
      <c r="C1699" s="19">
        <v>1</v>
      </c>
      <c r="D1699" s="20">
        <v>10480</v>
      </c>
      <c r="E1699" s="20">
        <v>655</v>
      </c>
      <c r="F1699" s="20">
        <v>1500000</v>
      </c>
      <c r="G1699" s="21">
        <v>16</v>
      </c>
      <c r="H1699" s="100"/>
      <c r="I1699" s="100"/>
      <c r="J1699" s="100"/>
      <c r="K1699" s="100"/>
      <c r="L1699" s="100"/>
      <c r="M1699" s="100"/>
      <c r="N1699" s="100"/>
      <c r="O1699" s="100"/>
      <c r="P1699" s="100"/>
      <c r="Q1699" s="100"/>
    </row>
    <row r="1700" spans="1:17" ht="14.25" customHeight="1" outlineLevel="1" x14ac:dyDescent="0.2">
      <c r="A1700" s="19" t="s">
        <v>419</v>
      </c>
      <c r="B1700" s="19">
        <v>4</v>
      </c>
      <c r="C1700" s="19">
        <v>1</v>
      </c>
      <c r="D1700" s="20">
        <v>11520</v>
      </c>
      <c r="E1700" s="20">
        <v>720</v>
      </c>
      <c r="F1700" s="20">
        <v>3000000</v>
      </c>
      <c r="G1700" s="21">
        <v>20</v>
      </c>
      <c r="H1700" s="100"/>
      <c r="I1700" s="100"/>
      <c r="J1700" s="100"/>
      <c r="K1700" s="100"/>
      <c r="L1700" s="100"/>
      <c r="M1700" s="100"/>
      <c r="N1700" s="100"/>
      <c r="O1700" s="100"/>
      <c r="P1700" s="100"/>
      <c r="Q1700" s="100"/>
    </row>
    <row r="1701" spans="1:17" ht="14.25" customHeight="1" outlineLevel="1" x14ac:dyDescent="0.2">
      <c r="A1701" s="19" t="s">
        <v>419</v>
      </c>
      <c r="B1701" s="19">
        <v>5</v>
      </c>
      <c r="C1701" s="19">
        <v>1</v>
      </c>
      <c r="D1701" s="20">
        <v>12640</v>
      </c>
      <c r="E1701" s="20">
        <v>790</v>
      </c>
      <c r="F1701" s="20">
        <v>5000000</v>
      </c>
      <c r="G1701" s="21">
        <v>24</v>
      </c>
      <c r="H1701" s="100"/>
      <c r="I1701" s="100"/>
      <c r="J1701" s="100"/>
      <c r="K1701" s="100"/>
      <c r="L1701" s="100"/>
      <c r="M1701" s="100"/>
      <c r="N1701" s="100"/>
      <c r="O1701" s="100"/>
      <c r="P1701" s="100"/>
      <c r="Q1701" s="100"/>
    </row>
    <row r="1702" spans="1:17" ht="14.25" customHeight="1" outlineLevel="1" x14ac:dyDescent="0.2">
      <c r="A1702" s="19" t="s">
        <v>419</v>
      </c>
      <c r="B1702" s="19">
        <v>6</v>
      </c>
      <c r="C1702" s="19">
        <v>1</v>
      </c>
      <c r="D1702" s="20">
        <v>13920</v>
      </c>
      <c r="E1702" s="20">
        <v>870</v>
      </c>
      <c r="F1702" s="20">
        <v>8000000</v>
      </c>
      <c r="G1702" s="21">
        <v>26</v>
      </c>
      <c r="H1702" s="100"/>
      <c r="I1702" s="100"/>
      <c r="J1702" s="100"/>
      <c r="K1702" s="100"/>
      <c r="L1702" s="100"/>
      <c r="M1702" s="100"/>
      <c r="N1702" s="100"/>
      <c r="O1702" s="100"/>
      <c r="P1702" s="100"/>
      <c r="Q1702" s="100"/>
    </row>
    <row r="1703" spans="1:17" ht="14.25" customHeight="1" outlineLevel="1" x14ac:dyDescent="0.2">
      <c r="A1703" s="19" t="s">
        <v>419</v>
      </c>
      <c r="B1703" s="19">
        <v>7</v>
      </c>
      <c r="C1703" s="19">
        <v>1</v>
      </c>
      <c r="D1703" s="20">
        <v>15360</v>
      </c>
      <c r="E1703" s="20">
        <v>960</v>
      </c>
      <c r="F1703" s="20">
        <v>13000000</v>
      </c>
      <c r="G1703" s="21">
        <v>28</v>
      </c>
      <c r="H1703" s="100"/>
      <c r="I1703" s="100"/>
      <c r="J1703" s="100"/>
      <c r="K1703" s="100"/>
      <c r="L1703" s="100"/>
      <c r="M1703" s="100"/>
      <c r="N1703" s="100"/>
      <c r="O1703" s="100"/>
      <c r="P1703" s="100"/>
      <c r="Q1703" s="100"/>
    </row>
    <row r="1704" spans="1:17" ht="14.25" customHeight="1" outlineLevel="1" x14ac:dyDescent="0.2">
      <c r="A1704" s="19" t="s">
        <v>419</v>
      </c>
      <c r="B1704" s="19">
        <v>8</v>
      </c>
      <c r="C1704" s="19">
        <v>1</v>
      </c>
      <c r="D1704" s="20">
        <v>16880</v>
      </c>
      <c r="E1704" s="20">
        <v>1055</v>
      </c>
      <c r="F1704" s="20">
        <v>0</v>
      </c>
      <c r="G1704" s="21">
        <v>0</v>
      </c>
      <c r="H1704" s="100"/>
      <c r="I1704" s="100"/>
      <c r="J1704" s="100"/>
      <c r="K1704" s="100"/>
      <c r="L1704" s="100"/>
      <c r="M1704" s="100"/>
      <c r="N1704" s="100"/>
      <c r="O1704" s="100"/>
      <c r="P1704" s="100"/>
      <c r="Q1704" s="100"/>
    </row>
    <row r="1705" spans="1:17" ht="14.25" customHeight="1" outlineLevel="1" x14ac:dyDescent="0.2">
      <c r="A1705" s="22" t="s">
        <v>419</v>
      </c>
      <c r="B1705" s="22">
        <v>1</v>
      </c>
      <c r="C1705" s="22">
        <v>2</v>
      </c>
      <c r="D1705" s="23">
        <v>16880</v>
      </c>
      <c r="E1705" s="23">
        <v>1055</v>
      </c>
      <c r="F1705" s="23">
        <v>250000</v>
      </c>
      <c r="G1705" s="24">
        <v>1.5</v>
      </c>
      <c r="H1705" s="100"/>
      <c r="I1705" s="100"/>
      <c r="J1705" s="100"/>
      <c r="K1705" s="100"/>
      <c r="L1705" s="100"/>
      <c r="M1705" s="100"/>
      <c r="N1705" s="100"/>
      <c r="O1705" s="100"/>
      <c r="P1705" s="100"/>
      <c r="Q1705" s="100"/>
    </row>
    <row r="1706" spans="1:17" ht="14.25" customHeight="1" outlineLevel="1" collapsed="1" x14ac:dyDescent="0.2">
      <c r="A1706" s="22" t="s">
        <v>419</v>
      </c>
      <c r="B1706" s="22">
        <v>2</v>
      </c>
      <c r="C1706" s="22">
        <v>2</v>
      </c>
      <c r="D1706" s="23">
        <v>17200</v>
      </c>
      <c r="E1706" s="23">
        <v>1075</v>
      </c>
      <c r="F1706" s="23">
        <v>500000</v>
      </c>
      <c r="G1706" s="24">
        <v>2.5</v>
      </c>
      <c r="H1706" s="100"/>
      <c r="I1706" s="100"/>
      <c r="J1706" s="100"/>
      <c r="K1706" s="100"/>
      <c r="L1706" s="100"/>
      <c r="M1706" s="100"/>
      <c r="N1706" s="100"/>
      <c r="O1706" s="100"/>
      <c r="P1706" s="100"/>
      <c r="Q1706" s="100"/>
    </row>
    <row r="1707" spans="1:17" ht="14.25" customHeight="1" outlineLevel="1" x14ac:dyDescent="0.2">
      <c r="A1707" s="22" t="s">
        <v>419</v>
      </c>
      <c r="B1707" s="22">
        <v>3</v>
      </c>
      <c r="C1707" s="22">
        <v>2</v>
      </c>
      <c r="D1707" s="23">
        <v>17440</v>
      </c>
      <c r="E1707" s="23">
        <v>1090</v>
      </c>
      <c r="F1707" s="23">
        <v>1000000</v>
      </c>
      <c r="G1707" s="24">
        <v>4</v>
      </c>
      <c r="H1707" s="100"/>
      <c r="I1707" s="100"/>
      <c r="J1707" s="100"/>
      <c r="K1707" s="100"/>
      <c r="L1707" s="100"/>
      <c r="M1707" s="100"/>
      <c r="N1707" s="100"/>
      <c r="O1707" s="100"/>
      <c r="P1707" s="100"/>
      <c r="Q1707" s="100"/>
    </row>
    <row r="1708" spans="1:17" ht="14.25" customHeight="1" outlineLevel="1" x14ac:dyDescent="0.2">
      <c r="A1708" s="22" t="s">
        <v>419</v>
      </c>
      <c r="B1708" s="22">
        <v>4</v>
      </c>
      <c r="C1708" s="22">
        <v>2</v>
      </c>
      <c r="D1708" s="23">
        <v>17840</v>
      </c>
      <c r="E1708" s="23">
        <v>1115</v>
      </c>
      <c r="F1708" s="23">
        <v>3750000</v>
      </c>
      <c r="G1708" s="24">
        <v>7.5</v>
      </c>
      <c r="H1708" s="100"/>
      <c r="I1708" s="100"/>
      <c r="J1708" s="100"/>
      <c r="K1708" s="100"/>
      <c r="L1708" s="100"/>
      <c r="M1708" s="100"/>
      <c r="N1708" s="100"/>
      <c r="O1708" s="100"/>
      <c r="P1708" s="100"/>
      <c r="Q1708" s="100"/>
    </row>
    <row r="1709" spans="1:17" ht="14.25" customHeight="1" outlineLevel="1" x14ac:dyDescent="0.2">
      <c r="A1709" s="22" t="s">
        <v>419</v>
      </c>
      <c r="B1709" s="22">
        <v>5</v>
      </c>
      <c r="C1709" s="22">
        <v>2</v>
      </c>
      <c r="D1709" s="23">
        <v>18080</v>
      </c>
      <c r="E1709" s="23">
        <v>1130</v>
      </c>
      <c r="F1709" s="23">
        <v>3750000</v>
      </c>
      <c r="G1709" s="24">
        <v>7.5</v>
      </c>
      <c r="H1709" s="100"/>
      <c r="I1709" s="100"/>
      <c r="J1709" s="100"/>
      <c r="K1709" s="100"/>
      <c r="L1709" s="100"/>
      <c r="M1709" s="100"/>
      <c r="N1709" s="100"/>
      <c r="O1709" s="100"/>
      <c r="P1709" s="100"/>
      <c r="Q1709" s="100"/>
    </row>
    <row r="1710" spans="1:17" ht="14.25" customHeight="1" outlineLevel="1" x14ac:dyDescent="0.2">
      <c r="A1710" s="22" t="s">
        <v>419</v>
      </c>
      <c r="B1710" s="22">
        <v>6</v>
      </c>
      <c r="C1710" s="22">
        <v>2</v>
      </c>
      <c r="D1710" s="23">
        <v>18400</v>
      </c>
      <c r="E1710" s="23">
        <v>1150</v>
      </c>
      <c r="F1710" s="23">
        <v>3750000</v>
      </c>
      <c r="G1710" s="24">
        <v>7.5</v>
      </c>
      <c r="H1710" s="100"/>
      <c r="I1710" s="100"/>
      <c r="J1710" s="100"/>
      <c r="K1710" s="100"/>
      <c r="L1710" s="100"/>
      <c r="M1710" s="100"/>
      <c r="N1710" s="100"/>
      <c r="O1710" s="100"/>
      <c r="P1710" s="100"/>
      <c r="Q1710" s="100"/>
    </row>
    <row r="1711" spans="1:17" ht="14.25" customHeight="1" outlineLevel="1" x14ac:dyDescent="0.2">
      <c r="A1711" s="22" t="s">
        <v>419</v>
      </c>
      <c r="B1711" s="22">
        <v>7</v>
      </c>
      <c r="C1711" s="22">
        <v>2</v>
      </c>
      <c r="D1711" s="23">
        <v>18720</v>
      </c>
      <c r="E1711" s="23">
        <v>1170</v>
      </c>
      <c r="F1711" s="23">
        <v>3750000</v>
      </c>
      <c r="G1711" s="24">
        <v>7.5</v>
      </c>
      <c r="H1711" s="100"/>
      <c r="I1711" s="100"/>
      <c r="J1711" s="100"/>
      <c r="K1711" s="100"/>
      <c r="L1711" s="100"/>
      <c r="M1711" s="100"/>
      <c r="N1711" s="100"/>
      <c r="O1711" s="100"/>
      <c r="P1711" s="100"/>
      <c r="Q1711" s="100"/>
    </row>
    <row r="1712" spans="1:17" ht="14.25" customHeight="1" outlineLevel="1" x14ac:dyDescent="0.2">
      <c r="A1712" s="22" t="s">
        <v>419</v>
      </c>
      <c r="B1712" s="22">
        <v>8</v>
      </c>
      <c r="C1712" s="22">
        <v>2</v>
      </c>
      <c r="D1712" s="23">
        <v>19040</v>
      </c>
      <c r="E1712" s="23">
        <v>1190</v>
      </c>
      <c r="F1712" s="23">
        <v>3750000</v>
      </c>
      <c r="G1712" s="24">
        <v>7.5</v>
      </c>
      <c r="H1712" s="100"/>
      <c r="I1712" s="100"/>
      <c r="J1712" s="100"/>
      <c r="K1712" s="100"/>
      <c r="L1712" s="100"/>
      <c r="M1712" s="100"/>
      <c r="N1712" s="100"/>
      <c r="O1712" s="100"/>
      <c r="P1712" s="100"/>
      <c r="Q1712" s="100"/>
    </row>
    <row r="1713" spans="1:17" ht="14.25" customHeight="1" outlineLevel="1" x14ac:dyDescent="0.2">
      <c r="A1713" s="22" t="s">
        <v>419</v>
      </c>
      <c r="B1713" s="22">
        <v>9</v>
      </c>
      <c r="C1713" s="22">
        <v>2</v>
      </c>
      <c r="D1713" s="23">
        <v>19360</v>
      </c>
      <c r="E1713" s="23">
        <v>1210</v>
      </c>
      <c r="F1713" s="23">
        <v>3750000</v>
      </c>
      <c r="G1713" s="24">
        <v>7.5</v>
      </c>
      <c r="H1713" s="100"/>
      <c r="I1713" s="100"/>
      <c r="J1713" s="100"/>
      <c r="K1713" s="100"/>
      <c r="L1713" s="100"/>
      <c r="M1713" s="100"/>
      <c r="N1713" s="100"/>
      <c r="O1713" s="100"/>
      <c r="P1713" s="100"/>
      <c r="Q1713" s="100"/>
    </row>
    <row r="1714" spans="1:17" ht="14.25" customHeight="1" outlineLevel="1" x14ac:dyDescent="0.2">
      <c r="A1714" s="22" t="s">
        <v>419</v>
      </c>
      <c r="B1714" s="22">
        <v>10</v>
      </c>
      <c r="C1714" s="22">
        <v>2</v>
      </c>
      <c r="D1714" s="23">
        <v>19680</v>
      </c>
      <c r="E1714" s="23">
        <v>1230</v>
      </c>
      <c r="F1714" s="23">
        <v>3750000</v>
      </c>
      <c r="G1714" s="24">
        <v>7.5</v>
      </c>
      <c r="H1714" s="100"/>
      <c r="I1714" s="100"/>
      <c r="J1714" s="100"/>
      <c r="K1714" s="100"/>
      <c r="L1714" s="100"/>
      <c r="M1714" s="100"/>
      <c r="N1714" s="100"/>
      <c r="O1714" s="100"/>
      <c r="P1714" s="100"/>
      <c r="Q1714" s="100"/>
    </row>
    <row r="1715" spans="1:17" ht="14.25" customHeight="1" outlineLevel="1" x14ac:dyDescent="0.2">
      <c r="A1715" s="22" t="s">
        <v>419</v>
      </c>
      <c r="B1715" s="22">
        <v>11</v>
      </c>
      <c r="C1715" s="22">
        <v>2</v>
      </c>
      <c r="D1715" s="23">
        <v>20000</v>
      </c>
      <c r="E1715" s="23">
        <v>1250</v>
      </c>
      <c r="F1715" s="23">
        <v>3750000</v>
      </c>
      <c r="G1715" s="24">
        <v>7.5</v>
      </c>
      <c r="H1715" s="100"/>
      <c r="I1715" s="100"/>
      <c r="J1715" s="100"/>
      <c r="K1715" s="100"/>
      <c r="L1715" s="100"/>
      <c r="M1715" s="100"/>
      <c r="N1715" s="100"/>
      <c r="O1715" s="100"/>
      <c r="P1715" s="100"/>
      <c r="Q1715" s="100"/>
    </row>
    <row r="1716" spans="1:17" ht="14.25" customHeight="1" outlineLevel="1" x14ac:dyDescent="0.2">
      <c r="A1716" s="22" t="s">
        <v>419</v>
      </c>
      <c r="B1716" s="22">
        <v>12</v>
      </c>
      <c r="C1716" s="22">
        <v>2</v>
      </c>
      <c r="D1716" s="23">
        <v>20240</v>
      </c>
      <c r="E1716" s="23">
        <v>1265</v>
      </c>
      <c r="F1716" s="23">
        <v>0</v>
      </c>
      <c r="G1716" s="24">
        <v>0</v>
      </c>
      <c r="H1716" s="100"/>
      <c r="I1716" s="100"/>
      <c r="J1716" s="100"/>
      <c r="K1716" s="100"/>
      <c r="L1716" s="100"/>
      <c r="M1716" s="100"/>
      <c r="N1716" s="100"/>
      <c r="O1716" s="100"/>
      <c r="P1716" s="100"/>
      <c r="Q1716" s="100"/>
    </row>
    <row r="1717" spans="1:17" ht="14.25" customHeight="1" outlineLevel="1" x14ac:dyDescent="0.2">
      <c r="A1717" s="25" t="s">
        <v>419</v>
      </c>
      <c r="B1717" s="25">
        <v>1</v>
      </c>
      <c r="C1717" s="25">
        <v>3</v>
      </c>
      <c r="D1717" s="26">
        <v>21250</v>
      </c>
      <c r="E1717" s="26">
        <v>1328.25</v>
      </c>
      <c r="F1717" s="26">
        <v>0</v>
      </c>
      <c r="G1717" s="27">
        <v>0</v>
      </c>
      <c r="H1717" s="100"/>
      <c r="I1717" s="100"/>
      <c r="J1717" s="100"/>
      <c r="K1717" s="100"/>
      <c r="L1717" s="100"/>
      <c r="M1717" s="100"/>
      <c r="N1717" s="100"/>
      <c r="O1717" s="100"/>
      <c r="P1717" s="100"/>
      <c r="Q1717" s="100"/>
    </row>
    <row r="1718" spans="1:17" ht="14.25" customHeight="1" x14ac:dyDescent="0.2">
      <c r="A1718" s="19" t="s">
        <v>485</v>
      </c>
      <c r="B1718" s="19">
        <v>1</v>
      </c>
      <c r="C1718" s="19">
        <v>1</v>
      </c>
      <c r="D1718" s="20">
        <v>90</v>
      </c>
      <c r="E1718" s="20">
        <v>90</v>
      </c>
      <c r="F1718" s="20">
        <v>100000</v>
      </c>
      <c r="G1718" s="21">
        <v>2</v>
      </c>
      <c r="H1718" s="100"/>
      <c r="I1718" s="100"/>
      <c r="J1718" s="100"/>
      <c r="K1718" s="100"/>
      <c r="L1718" s="100"/>
      <c r="M1718" s="100"/>
      <c r="N1718" s="100"/>
      <c r="O1718" s="100"/>
      <c r="P1718" s="100"/>
      <c r="Q1718" s="100"/>
    </row>
    <row r="1719" spans="1:17" ht="14.25" customHeight="1" outlineLevel="1" x14ac:dyDescent="0.2">
      <c r="A1719" s="19" t="s">
        <v>485</v>
      </c>
      <c r="B1719" s="19">
        <v>2</v>
      </c>
      <c r="C1719" s="19">
        <v>1</v>
      </c>
      <c r="D1719" s="20">
        <v>100</v>
      </c>
      <c r="E1719" s="20">
        <v>100</v>
      </c>
      <c r="F1719" s="20">
        <v>200000</v>
      </c>
      <c r="G1719" s="21">
        <v>5</v>
      </c>
      <c r="H1719" s="100"/>
      <c r="I1719" s="100"/>
      <c r="J1719" s="100"/>
      <c r="K1719" s="100"/>
      <c r="L1719" s="100"/>
      <c r="M1719" s="100"/>
      <c r="N1719" s="100"/>
      <c r="O1719" s="100"/>
      <c r="P1719" s="100"/>
      <c r="Q1719" s="100"/>
    </row>
    <row r="1720" spans="1:17" ht="14.25" customHeight="1" outlineLevel="1" x14ac:dyDescent="0.2">
      <c r="A1720" s="19" t="s">
        <v>485</v>
      </c>
      <c r="B1720" s="19">
        <v>3</v>
      </c>
      <c r="C1720" s="19">
        <v>1</v>
      </c>
      <c r="D1720" s="20">
        <v>110</v>
      </c>
      <c r="E1720" s="20">
        <v>110</v>
      </c>
      <c r="F1720" s="20">
        <v>400000</v>
      </c>
      <c r="G1720" s="21">
        <v>14</v>
      </c>
      <c r="H1720" s="100"/>
      <c r="I1720" s="100"/>
      <c r="J1720" s="100"/>
      <c r="K1720" s="100"/>
      <c r="L1720" s="100"/>
      <c r="M1720" s="100"/>
      <c r="N1720" s="100"/>
      <c r="O1720" s="100"/>
      <c r="P1720" s="100"/>
      <c r="Q1720" s="100"/>
    </row>
    <row r="1721" spans="1:17" ht="14.25" customHeight="1" outlineLevel="1" x14ac:dyDescent="0.2">
      <c r="A1721" s="19" t="s">
        <v>485</v>
      </c>
      <c r="B1721" s="19">
        <v>4</v>
      </c>
      <c r="C1721" s="19">
        <v>1</v>
      </c>
      <c r="D1721" s="20">
        <v>125</v>
      </c>
      <c r="E1721" s="20">
        <v>125</v>
      </c>
      <c r="F1721" s="20">
        <v>2000000</v>
      </c>
      <c r="G1721" s="21">
        <v>24</v>
      </c>
      <c r="H1721" s="100"/>
      <c r="I1721" s="100"/>
      <c r="J1721" s="100"/>
      <c r="K1721" s="100"/>
      <c r="L1721" s="100"/>
      <c r="M1721" s="100"/>
      <c r="N1721" s="100"/>
      <c r="O1721" s="100"/>
      <c r="P1721" s="100"/>
      <c r="Q1721" s="100"/>
    </row>
    <row r="1722" spans="1:17" ht="14.25" customHeight="1" outlineLevel="1" x14ac:dyDescent="0.2">
      <c r="A1722" s="19" t="s">
        <v>485</v>
      </c>
      <c r="B1722" s="19">
        <v>5</v>
      </c>
      <c r="C1722" s="19">
        <v>1</v>
      </c>
      <c r="D1722" s="20">
        <v>135</v>
      </c>
      <c r="E1722" s="20">
        <v>135</v>
      </c>
      <c r="F1722" s="20">
        <v>4000000</v>
      </c>
      <c r="G1722" s="21">
        <v>40</v>
      </c>
      <c r="H1722" s="100"/>
      <c r="I1722" s="100"/>
      <c r="J1722" s="100"/>
      <c r="K1722" s="100"/>
      <c r="L1722" s="100"/>
      <c r="M1722" s="100"/>
      <c r="N1722" s="100"/>
      <c r="O1722" s="100"/>
      <c r="P1722" s="100"/>
      <c r="Q1722" s="100"/>
    </row>
    <row r="1723" spans="1:17" ht="14.25" customHeight="1" outlineLevel="1" x14ac:dyDescent="0.2">
      <c r="A1723" s="19" t="s">
        <v>485</v>
      </c>
      <c r="B1723" s="19">
        <v>6</v>
      </c>
      <c r="C1723" s="19">
        <v>1</v>
      </c>
      <c r="D1723" s="20">
        <v>150</v>
      </c>
      <c r="E1723" s="20">
        <v>150</v>
      </c>
      <c r="F1723" s="20">
        <v>6000000</v>
      </c>
      <c r="G1723" s="21">
        <v>68</v>
      </c>
      <c r="H1723" s="100"/>
      <c r="I1723" s="100"/>
      <c r="J1723" s="100"/>
      <c r="K1723" s="100"/>
      <c r="L1723" s="100"/>
      <c r="M1723" s="100"/>
      <c r="N1723" s="100"/>
      <c r="O1723" s="100"/>
      <c r="P1723" s="100"/>
      <c r="Q1723" s="100"/>
    </row>
    <row r="1724" spans="1:17" ht="14.25" customHeight="1" outlineLevel="1" x14ac:dyDescent="0.2">
      <c r="A1724" s="19" t="s">
        <v>485</v>
      </c>
      <c r="B1724" s="19">
        <v>7</v>
      </c>
      <c r="C1724" s="19">
        <v>1</v>
      </c>
      <c r="D1724" s="20">
        <v>165</v>
      </c>
      <c r="E1724" s="20">
        <v>165</v>
      </c>
      <c r="F1724" s="20">
        <v>11000000</v>
      </c>
      <c r="G1724" s="21">
        <v>86</v>
      </c>
      <c r="H1724" s="100"/>
      <c r="I1724" s="100"/>
      <c r="J1724" s="100"/>
      <c r="K1724" s="100"/>
      <c r="L1724" s="100"/>
      <c r="M1724" s="100"/>
      <c r="N1724" s="100"/>
      <c r="O1724" s="100"/>
      <c r="P1724" s="100"/>
      <c r="Q1724" s="100"/>
    </row>
    <row r="1725" spans="1:17" ht="14.25" customHeight="1" outlineLevel="1" x14ac:dyDescent="0.2">
      <c r="A1725" s="19" t="s">
        <v>485</v>
      </c>
      <c r="B1725" s="19">
        <v>8</v>
      </c>
      <c r="C1725" s="19">
        <v>1</v>
      </c>
      <c r="D1725" s="20">
        <v>185</v>
      </c>
      <c r="E1725" s="20">
        <v>185</v>
      </c>
      <c r="F1725" s="20">
        <v>17000000</v>
      </c>
      <c r="G1725" s="21">
        <v>108</v>
      </c>
      <c r="H1725" s="100"/>
      <c r="I1725" s="100"/>
      <c r="J1725" s="100"/>
      <c r="K1725" s="100"/>
      <c r="L1725" s="100"/>
      <c r="M1725" s="100"/>
      <c r="N1725" s="100"/>
      <c r="O1725" s="100"/>
      <c r="P1725" s="100"/>
      <c r="Q1725" s="100"/>
    </row>
    <row r="1726" spans="1:17" ht="14.25" customHeight="1" outlineLevel="1" x14ac:dyDescent="0.2">
      <c r="A1726" s="19" t="s">
        <v>485</v>
      </c>
      <c r="B1726" s="19">
        <v>9</v>
      </c>
      <c r="C1726" s="19">
        <v>1</v>
      </c>
      <c r="D1726" s="20">
        <v>195</v>
      </c>
      <c r="E1726" s="20">
        <v>195</v>
      </c>
      <c r="F1726" s="20">
        <v>32000000</v>
      </c>
      <c r="G1726" s="21">
        <v>120</v>
      </c>
      <c r="H1726" s="100"/>
      <c r="I1726" s="100"/>
      <c r="J1726" s="100"/>
      <c r="K1726" s="100"/>
      <c r="L1726" s="100"/>
      <c r="M1726" s="100"/>
      <c r="N1726" s="100"/>
      <c r="O1726" s="100"/>
      <c r="P1726" s="100"/>
      <c r="Q1726" s="100"/>
    </row>
    <row r="1727" spans="1:17" ht="14.25" customHeight="1" outlineLevel="1" x14ac:dyDescent="0.2">
      <c r="A1727" s="19" t="s">
        <v>485</v>
      </c>
      <c r="B1727" s="19">
        <v>10</v>
      </c>
      <c r="C1727" s="19">
        <v>1</v>
      </c>
      <c r="D1727" s="20">
        <v>220</v>
      </c>
      <c r="E1727" s="20">
        <v>220</v>
      </c>
      <c r="F1727" s="20">
        <v>43000000</v>
      </c>
      <c r="G1727" s="21">
        <v>128</v>
      </c>
      <c r="H1727" s="100"/>
      <c r="I1727" s="100"/>
      <c r="J1727" s="100"/>
      <c r="K1727" s="100"/>
      <c r="L1727" s="100"/>
      <c r="M1727" s="100"/>
      <c r="N1727" s="100"/>
      <c r="O1727" s="100"/>
      <c r="P1727" s="100"/>
      <c r="Q1727" s="100"/>
    </row>
    <row r="1728" spans="1:17" ht="14.25" customHeight="1" outlineLevel="1" x14ac:dyDescent="0.2">
      <c r="A1728" s="19" t="s">
        <v>485</v>
      </c>
      <c r="B1728" s="19">
        <v>11</v>
      </c>
      <c r="C1728" s="19">
        <v>1</v>
      </c>
      <c r="D1728" s="20">
        <v>240</v>
      </c>
      <c r="E1728" s="20">
        <v>240</v>
      </c>
      <c r="F1728" s="20">
        <v>55000000</v>
      </c>
      <c r="G1728" s="21">
        <v>136</v>
      </c>
      <c r="H1728" s="100"/>
      <c r="I1728" s="100"/>
      <c r="J1728" s="100"/>
      <c r="K1728" s="100"/>
      <c r="L1728" s="100"/>
      <c r="M1728" s="100"/>
      <c r="N1728" s="100"/>
      <c r="O1728" s="100"/>
      <c r="P1728" s="100"/>
      <c r="Q1728" s="100"/>
    </row>
    <row r="1729" spans="1:17" ht="14.25" customHeight="1" outlineLevel="1" x14ac:dyDescent="0.2">
      <c r="A1729" s="19" t="s">
        <v>485</v>
      </c>
      <c r="B1729" s="19">
        <v>12</v>
      </c>
      <c r="C1729" s="19">
        <v>1</v>
      </c>
      <c r="D1729" s="20">
        <v>263</v>
      </c>
      <c r="E1729" s="20">
        <v>263</v>
      </c>
      <c r="F1729" s="20">
        <v>0</v>
      </c>
      <c r="G1729" s="21">
        <v>0</v>
      </c>
      <c r="H1729" s="100"/>
      <c r="I1729" s="100"/>
      <c r="J1729" s="100"/>
      <c r="K1729" s="100"/>
      <c r="L1729" s="100"/>
      <c r="M1729" s="100"/>
      <c r="N1729" s="100"/>
      <c r="O1729" s="100"/>
      <c r="P1729" s="100"/>
      <c r="Q1729" s="100"/>
    </row>
    <row r="1730" spans="1:17" ht="14.25" customHeight="1" outlineLevel="1" x14ac:dyDescent="0.2">
      <c r="A1730" s="22" t="s">
        <v>485</v>
      </c>
      <c r="B1730" s="22">
        <v>1</v>
      </c>
      <c r="C1730" s="22">
        <v>2</v>
      </c>
      <c r="D1730" s="23">
        <v>263</v>
      </c>
      <c r="E1730" s="23">
        <v>263</v>
      </c>
      <c r="F1730" s="23">
        <v>2000000</v>
      </c>
      <c r="G1730" s="24">
        <v>12</v>
      </c>
      <c r="H1730" s="100"/>
      <c r="I1730" s="100"/>
      <c r="J1730" s="100"/>
      <c r="K1730" s="100"/>
      <c r="L1730" s="100"/>
      <c r="M1730" s="100"/>
      <c r="N1730" s="100"/>
      <c r="O1730" s="100"/>
      <c r="P1730" s="100"/>
      <c r="Q1730" s="100"/>
    </row>
    <row r="1731" spans="1:17" ht="14.25" customHeight="1" outlineLevel="1" collapsed="1" x14ac:dyDescent="0.2">
      <c r="A1731" s="22" t="s">
        <v>485</v>
      </c>
      <c r="B1731" s="22">
        <v>2</v>
      </c>
      <c r="C1731" s="22">
        <v>2</v>
      </c>
      <c r="D1731" s="23">
        <v>267</v>
      </c>
      <c r="E1731" s="23">
        <v>267</v>
      </c>
      <c r="F1731" s="23">
        <v>4000000</v>
      </c>
      <c r="G1731" s="24">
        <v>24</v>
      </c>
      <c r="H1731" s="100"/>
      <c r="I1731" s="100"/>
      <c r="J1731" s="100"/>
      <c r="K1731" s="100"/>
      <c r="L1731" s="100"/>
      <c r="M1731" s="100"/>
      <c r="N1731" s="100"/>
      <c r="O1731" s="100"/>
      <c r="P1731" s="100"/>
      <c r="Q1731" s="100"/>
    </row>
    <row r="1732" spans="1:17" ht="14.25" customHeight="1" outlineLevel="1" x14ac:dyDescent="0.2">
      <c r="A1732" s="22" t="s">
        <v>485</v>
      </c>
      <c r="B1732" s="22">
        <v>3</v>
      </c>
      <c r="C1732" s="22">
        <v>2</v>
      </c>
      <c r="D1732" s="23">
        <v>271</v>
      </c>
      <c r="E1732" s="23">
        <v>271</v>
      </c>
      <c r="F1732" s="23">
        <v>8000000</v>
      </c>
      <c r="G1732" s="24">
        <v>36</v>
      </c>
      <c r="H1732" s="100"/>
      <c r="I1732" s="100"/>
      <c r="J1732" s="100"/>
      <c r="K1732" s="100"/>
      <c r="L1732" s="100"/>
      <c r="M1732" s="100"/>
      <c r="N1732" s="100"/>
      <c r="O1732" s="100"/>
      <c r="P1732" s="100"/>
      <c r="Q1732" s="100"/>
    </row>
    <row r="1733" spans="1:17" ht="14.25" customHeight="1" outlineLevel="1" x14ac:dyDescent="0.2">
      <c r="A1733" s="22" t="s">
        <v>485</v>
      </c>
      <c r="B1733" s="22">
        <v>4</v>
      </c>
      <c r="C1733" s="22">
        <v>2</v>
      </c>
      <c r="D1733" s="23">
        <v>275</v>
      </c>
      <c r="E1733" s="23">
        <v>275</v>
      </c>
      <c r="F1733" s="23">
        <v>19500000</v>
      </c>
      <c r="G1733" s="24">
        <v>36</v>
      </c>
      <c r="H1733" s="100"/>
      <c r="I1733" s="100"/>
      <c r="J1733" s="100"/>
      <c r="K1733" s="100"/>
      <c r="L1733" s="100"/>
      <c r="M1733" s="100"/>
      <c r="N1733" s="100"/>
      <c r="O1733" s="100"/>
      <c r="P1733" s="100"/>
      <c r="Q1733" s="100"/>
    </row>
    <row r="1734" spans="1:17" ht="14.25" customHeight="1" outlineLevel="1" x14ac:dyDescent="0.2">
      <c r="A1734" s="22" t="s">
        <v>485</v>
      </c>
      <c r="B1734" s="22">
        <v>5</v>
      </c>
      <c r="C1734" s="22">
        <v>2</v>
      </c>
      <c r="D1734" s="23">
        <v>280</v>
      </c>
      <c r="E1734" s="23">
        <v>280</v>
      </c>
      <c r="F1734" s="23">
        <v>19500000</v>
      </c>
      <c r="G1734" s="24">
        <v>36</v>
      </c>
      <c r="H1734" s="100"/>
      <c r="I1734" s="100"/>
      <c r="J1734" s="100"/>
      <c r="K1734" s="100"/>
      <c r="L1734" s="100"/>
      <c r="M1734" s="100"/>
      <c r="N1734" s="100"/>
      <c r="O1734" s="100"/>
      <c r="P1734" s="100"/>
      <c r="Q1734" s="100"/>
    </row>
    <row r="1735" spans="1:17" ht="14.25" customHeight="1" outlineLevel="1" x14ac:dyDescent="0.2">
      <c r="A1735" s="22" t="s">
        <v>485</v>
      </c>
      <c r="B1735" s="22">
        <v>6</v>
      </c>
      <c r="C1735" s="22">
        <v>2</v>
      </c>
      <c r="D1735" s="23">
        <v>283</v>
      </c>
      <c r="E1735" s="23">
        <v>283</v>
      </c>
      <c r="F1735" s="23">
        <v>19500000</v>
      </c>
      <c r="G1735" s="24">
        <v>36</v>
      </c>
      <c r="H1735" s="100"/>
      <c r="I1735" s="100"/>
      <c r="J1735" s="100"/>
      <c r="K1735" s="100"/>
      <c r="L1735" s="100"/>
      <c r="M1735" s="100"/>
      <c r="N1735" s="100"/>
      <c r="O1735" s="100"/>
      <c r="P1735" s="100"/>
      <c r="Q1735" s="100"/>
    </row>
    <row r="1736" spans="1:17" ht="14.25" customHeight="1" outlineLevel="1" x14ac:dyDescent="0.2">
      <c r="A1736" s="22" t="s">
        <v>485</v>
      </c>
      <c r="B1736" s="22">
        <v>7</v>
      </c>
      <c r="C1736" s="22">
        <v>2</v>
      </c>
      <c r="D1736" s="23">
        <v>288</v>
      </c>
      <c r="E1736" s="23">
        <v>288</v>
      </c>
      <c r="F1736" s="23">
        <v>19500000</v>
      </c>
      <c r="G1736" s="24">
        <v>36</v>
      </c>
      <c r="H1736" s="100"/>
      <c r="I1736" s="100"/>
      <c r="J1736" s="100"/>
      <c r="K1736" s="100"/>
      <c r="L1736" s="100"/>
      <c r="M1736" s="100"/>
      <c r="N1736" s="100"/>
      <c r="O1736" s="100"/>
      <c r="P1736" s="100"/>
      <c r="Q1736" s="100"/>
    </row>
    <row r="1737" spans="1:17" ht="14.25" customHeight="1" outlineLevel="1" x14ac:dyDescent="0.2">
      <c r="A1737" s="22" t="s">
        <v>485</v>
      </c>
      <c r="B1737" s="22">
        <v>8</v>
      </c>
      <c r="C1737" s="22">
        <v>2</v>
      </c>
      <c r="D1737" s="23">
        <v>292</v>
      </c>
      <c r="E1737" s="23">
        <v>292</v>
      </c>
      <c r="F1737" s="23">
        <v>19500000</v>
      </c>
      <c r="G1737" s="24">
        <v>36</v>
      </c>
      <c r="H1737" s="100"/>
      <c r="I1737" s="100"/>
      <c r="J1737" s="100"/>
      <c r="K1737" s="100"/>
      <c r="L1737" s="100"/>
      <c r="M1737" s="100"/>
      <c r="N1737" s="100"/>
      <c r="O1737" s="100"/>
      <c r="P1737" s="100"/>
      <c r="Q1737" s="100"/>
    </row>
    <row r="1738" spans="1:17" ht="14.25" customHeight="1" outlineLevel="1" x14ac:dyDescent="0.2">
      <c r="A1738" s="22" t="s">
        <v>485</v>
      </c>
      <c r="B1738" s="22">
        <v>9</v>
      </c>
      <c r="C1738" s="22">
        <v>2</v>
      </c>
      <c r="D1738" s="23">
        <v>296</v>
      </c>
      <c r="E1738" s="23">
        <v>296</v>
      </c>
      <c r="F1738" s="23">
        <v>19500000</v>
      </c>
      <c r="G1738" s="24">
        <v>36</v>
      </c>
      <c r="H1738" s="100"/>
      <c r="I1738" s="100"/>
      <c r="J1738" s="100"/>
      <c r="K1738" s="100"/>
      <c r="L1738" s="100"/>
      <c r="M1738" s="100"/>
      <c r="N1738" s="100"/>
      <c r="O1738" s="100"/>
      <c r="P1738" s="100"/>
      <c r="Q1738" s="100"/>
    </row>
    <row r="1739" spans="1:17" ht="14.25" customHeight="1" outlineLevel="1" x14ac:dyDescent="0.2">
      <c r="A1739" s="22" t="s">
        <v>485</v>
      </c>
      <c r="B1739" s="22">
        <v>10</v>
      </c>
      <c r="C1739" s="22">
        <v>2</v>
      </c>
      <c r="D1739" s="23">
        <v>302</v>
      </c>
      <c r="E1739" s="23">
        <v>302</v>
      </c>
      <c r="F1739" s="23">
        <v>19500000</v>
      </c>
      <c r="G1739" s="24">
        <v>36</v>
      </c>
      <c r="H1739" s="100"/>
      <c r="I1739" s="100"/>
      <c r="J1739" s="100"/>
      <c r="K1739" s="100"/>
      <c r="L1739" s="100"/>
      <c r="M1739" s="100"/>
      <c r="N1739" s="100"/>
      <c r="O1739" s="100"/>
      <c r="P1739" s="100"/>
      <c r="Q1739" s="100"/>
    </row>
    <row r="1740" spans="1:17" ht="14.25" customHeight="1" outlineLevel="1" x14ac:dyDescent="0.2">
      <c r="A1740" s="22" t="s">
        <v>485</v>
      </c>
      <c r="B1740" s="22">
        <v>11</v>
      </c>
      <c r="C1740" s="22">
        <v>2</v>
      </c>
      <c r="D1740" s="23">
        <v>309</v>
      </c>
      <c r="E1740" s="23">
        <v>309</v>
      </c>
      <c r="F1740" s="23">
        <v>19500000</v>
      </c>
      <c r="G1740" s="24">
        <v>36</v>
      </c>
      <c r="H1740" s="100"/>
      <c r="I1740" s="100"/>
      <c r="J1740" s="100"/>
      <c r="K1740" s="100"/>
      <c r="L1740" s="100"/>
      <c r="M1740" s="100"/>
      <c r="N1740" s="100"/>
      <c r="O1740" s="100"/>
      <c r="P1740" s="100"/>
      <c r="Q1740" s="100"/>
    </row>
    <row r="1741" spans="1:17" ht="14.25" customHeight="1" outlineLevel="1" x14ac:dyDescent="0.2">
      <c r="A1741" s="22" t="s">
        <v>485</v>
      </c>
      <c r="B1741" s="22">
        <v>12</v>
      </c>
      <c r="C1741" s="22">
        <v>2</v>
      </c>
      <c r="D1741" s="23">
        <v>315</v>
      </c>
      <c r="E1741" s="23">
        <v>315</v>
      </c>
      <c r="F1741" s="23">
        <v>0</v>
      </c>
      <c r="G1741" s="24">
        <v>0</v>
      </c>
      <c r="H1741" s="100"/>
      <c r="I1741" s="100"/>
      <c r="J1741" s="100"/>
      <c r="K1741" s="100"/>
      <c r="L1741" s="100"/>
      <c r="M1741" s="100"/>
      <c r="N1741" s="100"/>
      <c r="O1741" s="100"/>
      <c r="P1741" s="100"/>
      <c r="Q1741" s="100"/>
    </row>
    <row r="1742" spans="1:17" ht="14.25" customHeight="1" outlineLevel="1" x14ac:dyDescent="0.2">
      <c r="A1742" s="25" t="s">
        <v>485</v>
      </c>
      <c r="B1742" s="25">
        <v>1</v>
      </c>
      <c r="C1742" s="25">
        <v>3</v>
      </c>
      <c r="D1742" s="26">
        <v>330</v>
      </c>
      <c r="E1742" s="26">
        <v>330</v>
      </c>
      <c r="F1742" s="26">
        <v>0</v>
      </c>
      <c r="G1742" s="27">
        <v>0</v>
      </c>
      <c r="H1742" s="100"/>
      <c r="I1742" s="100"/>
      <c r="J1742" s="100"/>
      <c r="K1742" s="100"/>
      <c r="L1742" s="100"/>
      <c r="M1742" s="100"/>
      <c r="N1742" s="100"/>
      <c r="O1742" s="100"/>
      <c r="P1742" s="100"/>
      <c r="Q1742" s="100"/>
    </row>
    <row r="1743" spans="1:17" ht="14.25" customHeight="1" x14ac:dyDescent="0.2">
      <c r="A1743" s="19" t="s">
        <v>423</v>
      </c>
      <c r="B1743" s="19">
        <v>1</v>
      </c>
      <c r="C1743" s="19">
        <v>1</v>
      </c>
      <c r="D1743" s="20">
        <v>7700</v>
      </c>
      <c r="E1743" s="20">
        <v>385</v>
      </c>
      <c r="F1743" s="20">
        <v>20000</v>
      </c>
      <c r="G1743" s="21">
        <v>0.16666666666666671</v>
      </c>
      <c r="H1743" s="100"/>
      <c r="I1743" s="100"/>
      <c r="J1743" s="100"/>
      <c r="K1743" s="100"/>
      <c r="L1743" s="100"/>
      <c r="M1743" s="100"/>
      <c r="N1743" s="100"/>
      <c r="O1743" s="100"/>
      <c r="P1743" s="100"/>
      <c r="Q1743" s="100"/>
    </row>
    <row r="1744" spans="1:17" ht="14.25" customHeight="1" outlineLevel="1" x14ac:dyDescent="0.2">
      <c r="A1744" s="19" t="s">
        <v>423</v>
      </c>
      <c r="B1744" s="19">
        <v>2</v>
      </c>
      <c r="C1744" s="19">
        <v>1</v>
      </c>
      <c r="D1744" s="20">
        <v>8360</v>
      </c>
      <c r="E1744" s="20">
        <v>418</v>
      </c>
      <c r="F1744" s="20">
        <v>40000</v>
      </c>
      <c r="G1744" s="21">
        <v>1</v>
      </c>
      <c r="H1744" s="100"/>
      <c r="I1744" s="100"/>
      <c r="J1744" s="100"/>
      <c r="K1744" s="100"/>
      <c r="L1744" s="100"/>
      <c r="M1744" s="100"/>
      <c r="N1744" s="100"/>
      <c r="O1744" s="100"/>
      <c r="P1744" s="100"/>
      <c r="Q1744" s="100"/>
    </row>
    <row r="1745" spans="1:17" ht="14.25" customHeight="1" outlineLevel="1" x14ac:dyDescent="0.2">
      <c r="A1745" s="19" t="s">
        <v>423</v>
      </c>
      <c r="B1745" s="19">
        <v>3</v>
      </c>
      <c r="C1745" s="19">
        <v>1</v>
      </c>
      <c r="D1745" s="20">
        <v>9240</v>
      </c>
      <c r="E1745" s="20">
        <v>462</v>
      </c>
      <c r="F1745" s="20">
        <v>80000</v>
      </c>
      <c r="G1745" s="21">
        <v>2</v>
      </c>
      <c r="H1745" s="100"/>
      <c r="I1745" s="100"/>
      <c r="J1745" s="100"/>
      <c r="K1745" s="100"/>
      <c r="L1745" s="100"/>
      <c r="M1745" s="100"/>
      <c r="N1745" s="100"/>
      <c r="O1745" s="100"/>
      <c r="P1745" s="100"/>
      <c r="Q1745" s="100"/>
    </row>
    <row r="1746" spans="1:17" ht="14.25" customHeight="1" outlineLevel="1" x14ac:dyDescent="0.2">
      <c r="A1746" s="19" t="s">
        <v>423</v>
      </c>
      <c r="B1746" s="19">
        <v>4</v>
      </c>
      <c r="C1746" s="19">
        <v>1</v>
      </c>
      <c r="D1746" s="20">
        <v>10120</v>
      </c>
      <c r="E1746" s="20">
        <v>506</v>
      </c>
      <c r="F1746" s="20">
        <v>400000</v>
      </c>
      <c r="G1746" s="21">
        <v>8</v>
      </c>
      <c r="H1746" s="100"/>
      <c r="I1746" s="100"/>
      <c r="J1746" s="100"/>
      <c r="K1746" s="100"/>
      <c r="L1746" s="100"/>
      <c r="M1746" s="100"/>
      <c r="N1746" s="100"/>
      <c r="O1746" s="100"/>
      <c r="P1746" s="100"/>
      <c r="Q1746" s="100"/>
    </row>
    <row r="1747" spans="1:17" ht="14.25" customHeight="1" outlineLevel="1" x14ac:dyDescent="0.2">
      <c r="A1747" s="19" t="s">
        <v>423</v>
      </c>
      <c r="B1747" s="19">
        <v>5</v>
      </c>
      <c r="C1747" s="19">
        <v>1</v>
      </c>
      <c r="D1747" s="20">
        <v>11000</v>
      </c>
      <c r="E1747" s="20">
        <v>550</v>
      </c>
      <c r="F1747" s="20">
        <v>800000</v>
      </c>
      <c r="G1747" s="21">
        <v>12</v>
      </c>
      <c r="H1747" s="100"/>
      <c r="I1747" s="100"/>
      <c r="J1747" s="100"/>
      <c r="K1747" s="100"/>
      <c r="L1747" s="100"/>
      <c r="M1747" s="100"/>
      <c r="N1747" s="100"/>
      <c r="O1747" s="100"/>
      <c r="P1747" s="100"/>
      <c r="Q1747" s="100"/>
    </row>
    <row r="1748" spans="1:17" ht="14.25" customHeight="1" outlineLevel="1" x14ac:dyDescent="0.2">
      <c r="A1748" s="19" t="s">
        <v>423</v>
      </c>
      <c r="B1748" s="19">
        <v>6</v>
      </c>
      <c r="C1748" s="19">
        <v>1</v>
      </c>
      <c r="D1748" s="20">
        <v>12100</v>
      </c>
      <c r="E1748" s="20">
        <v>605</v>
      </c>
      <c r="F1748" s="20">
        <v>1600000</v>
      </c>
      <c r="G1748" s="21">
        <v>24</v>
      </c>
      <c r="H1748" s="100"/>
      <c r="I1748" s="100"/>
      <c r="J1748" s="100"/>
      <c r="K1748" s="100"/>
      <c r="L1748" s="100"/>
      <c r="M1748" s="100"/>
      <c r="N1748" s="100"/>
      <c r="O1748" s="100"/>
      <c r="P1748" s="100"/>
      <c r="Q1748" s="100"/>
    </row>
    <row r="1749" spans="1:17" ht="14.25" customHeight="1" outlineLevel="1" x14ac:dyDescent="0.2">
      <c r="A1749" s="19" t="s">
        <v>423</v>
      </c>
      <c r="B1749" s="19">
        <v>7</v>
      </c>
      <c r="C1749" s="19">
        <v>1</v>
      </c>
      <c r="D1749" s="20">
        <v>13200</v>
      </c>
      <c r="E1749" s="20">
        <v>660</v>
      </c>
      <c r="F1749" s="20">
        <v>3000000</v>
      </c>
      <c r="G1749" s="21">
        <v>32</v>
      </c>
      <c r="H1749" s="100"/>
      <c r="I1749" s="100"/>
      <c r="J1749" s="100"/>
      <c r="K1749" s="100"/>
      <c r="L1749" s="100"/>
      <c r="M1749" s="100"/>
      <c r="N1749" s="100"/>
      <c r="O1749" s="100"/>
      <c r="P1749" s="100"/>
      <c r="Q1749" s="100"/>
    </row>
    <row r="1750" spans="1:17" ht="14.25" customHeight="1" outlineLevel="1" x14ac:dyDescent="0.2">
      <c r="A1750" s="19" t="s">
        <v>423</v>
      </c>
      <c r="B1750" s="19">
        <v>8</v>
      </c>
      <c r="C1750" s="19">
        <v>1</v>
      </c>
      <c r="D1750" s="20">
        <v>14520</v>
      </c>
      <c r="E1750" s="20">
        <v>726</v>
      </c>
      <c r="F1750" s="20">
        <v>6000000</v>
      </c>
      <c r="G1750" s="21">
        <v>40</v>
      </c>
      <c r="H1750" s="100"/>
      <c r="I1750" s="100"/>
      <c r="J1750" s="100"/>
      <c r="K1750" s="100"/>
      <c r="L1750" s="100"/>
      <c r="M1750" s="100"/>
      <c r="N1750" s="100"/>
      <c r="O1750" s="100"/>
      <c r="P1750" s="100"/>
      <c r="Q1750" s="100"/>
    </row>
    <row r="1751" spans="1:17" ht="14.25" customHeight="1" outlineLevel="1" x14ac:dyDescent="0.2">
      <c r="A1751" s="19" t="s">
        <v>423</v>
      </c>
      <c r="B1751" s="19">
        <v>9</v>
      </c>
      <c r="C1751" s="19">
        <v>1</v>
      </c>
      <c r="D1751" s="20">
        <v>16060</v>
      </c>
      <c r="E1751" s="20">
        <v>803</v>
      </c>
      <c r="F1751" s="20">
        <v>10000000</v>
      </c>
      <c r="G1751" s="21">
        <v>44</v>
      </c>
      <c r="H1751" s="100"/>
      <c r="I1751" s="100"/>
      <c r="J1751" s="100"/>
      <c r="K1751" s="100"/>
      <c r="L1751" s="100"/>
      <c r="M1751" s="100"/>
      <c r="N1751" s="100"/>
      <c r="O1751" s="100"/>
      <c r="P1751" s="100"/>
      <c r="Q1751" s="100"/>
    </row>
    <row r="1752" spans="1:17" ht="14.25" customHeight="1" outlineLevel="1" x14ac:dyDescent="0.2">
      <c r="A1752" s="19" t="s">
        <v>423</v>
      </c>
      <c r="B1752" s="19">
        <v>10</v>
      </c>
      <c r="C1752" s="19">
        <v>1</v>
      </c>
      <c r="D1752" s="20">
        <v>17600</v>
      </c>
      <c r="E1752" s="20">
        <v>880</v>
      </c>
      <c r="F1752" s="20">
        <v>16000000</v>
      </c>
      <c r="G1752" s="21">
        <v>52</v>
      </c>
      <c r="H1752" s="100"/>
      <c r="I1752" s="100"/>
      <c r="J1752" s="100"/>
      <c r="K1752" s="100"/>
      <c r="L1752" s="100"/>
      <c r="M1752" s="100"/>
      <c r="N1752" s="100"/>
      <c r="O1752" s="100"/>
      <c r="P1752" s="100"/>
      <c r="Q1752" s="100"/>
    </row>
    <row r="1753" spans="1:17" ht="14.25" customHeight="1" outlineLevel="1" x14ac:dyDescent="0.2">
      <c r="A1753" s="19" t="s">
        <v>423</v>
      </c>
      <c r="B1753" s="19">
        <v>11</v>
      </c>
      <c r="C1753" s="19">
        <v>1</v>
      </c>
      <c r="D1753" s="20">
        <v>19360</v>
      </c>
      <c r="E1753" s="20">
        <v>968</v>
      </c>
      <c r="F1753" s="20">
        <v>26000000</v>
      </c>
      <c r="G1753" s="21">
        <v>60</v>
      </c>
      <c r="H1753" s="100"/>
      <c r="I1753" s="100"/>
      <c r="J1753" s="100"/>
      <c r="K1753" s="100"/>
      <c r="L1753" s="100"/>
      <c r="M1753" s="100"/>
      <c r="N1753" s="100"/>
      <c r="O1753" s="100"/>
      <c r="P1753" s="100"/>
      <c r="Q1753" s="100"/>
    </row>
    <row r="1754" spans="1:17" ht="14.25" customHeight="1" outlineLevel="1" x14ac:dyDescent="0.2">
      <c r="A1754" s="19" t="s">
        <v>423</v>
      </c>
      <c r="B1754" s="19">
        <v>12</v>
      </c>
      <c r="C1754" s="19">
        <v>1</v>
      </c>
      <c r="D1754" s="20">
        <v>21340</v>
      </c>
      <c r="E1754" s="20">
        <v>1067</v>
      </c>
      <c r="F1754" s="20">
        <v>0</v>
      </c>
      <c r="G1754" s="21">
        <v>0</v>
      </c>
      <c r="H1754" s="100"/>
      <c r="I1754" s="100"/>
      <c r="J1754" s="100"/>
      <c r="K1754" s="100"/>
      <c r="L1754" s="100"/>
      <c r="M1754" s="100"/>
      <c r="N1754" s="100"/>
      <c r="O1754" s="100"/>
      <c r="P1754" s="100"/>
      <c r="Q1754" s="100"/>
    </row>
    <row r="1755" spans="1:17" ht="14.25" customHeight="1" outlineLevel="1" x14ac:dyDescent="0.2">
      <c r="A1755" s="22" t="s">
        <v>423</v>
      </c>
      <c r="B1755" s="22">
        <v>1</v>
      </c>
      <c r="C1755" s="22">
        <v>2</v>
      </c>
      <c r="D1755" s="23">
        <v>21340</v>
      </c>
      <c r="E1755" s="23">
        <v>1067</v>
      </c>
      <c r="F1755" s="23">
        <v>500000</v>
      </c>
      <c r="G1755" s="24">
        <v>2.5</v>
      </c>
      <c r="H1755" s="100"/>
      <c r="I1755" s="100"/>
      <c r="J1755" s="100"/>
      <c r="K1755" s="100"/>
      <c r="L1755" s="100"/>
      <c r="M1755" s="100"/>
      <c r="N1755" s="100"/>
      <c r="O1755" s="100"/>
      <c r="P1755" s="100"/>
      <c r="Q1755" s="100"/>
    </row>
    <row r="1756" spans="1:17" ht="14.25" customHeight="1" outlineLevel="1" collapsed="1" x14ac:dyDescent="0.2">
      <c r="A1756" s="22" t="s">
        <v>423</v>
      </c>
      <c r="B1756" s="22">
        <v>2</v>
      </c>
      <c r="C1756" s="22">
        <v>2</v>
      </c>
      <c r="D1756" s="23">
        <v>21700</v>
      </c>
      <c r="E1756" s="23">
        <v>1085</v>
      </c>
      <c r="F1756" s="23">
        <v>1000000</v>
      </c>
      <c r="G1756" s="24">
        <v>5</v>
      </c>
      <c r="H1756" s="100"/>
      <c r="I1756" s="100"/>
      <c r="J1756" s="100"/>
      <c r="K1756" s="100"/>
      <c r="L1756" s="100"/>
      <c r="M1756" s="100"/>
      <c r="N1756" s="100"/>
      <c r="O1756" s="100"/>
      <c r="P1756" s="100"/>
      <c r="Q1756" s="100"/>
    </row>
    <row r="1757" spans="1:17" ht="14.25" customHeight="1" outlineLevel="1" x14ac:dyDescent="0.2">
      <c r="A1757" s="22" t="s">
        <v>423</v>
      </c>
      <c r="B1757" s="22">
        <v>3</v>
      </c>
      <c r="C1757" s="22">
        <v>2</v>
      </c>
      <c r="D1757" s="23">
        <v>22060</v>
      </c>
      <c r="E1757" s="23">
        <v>1103</v>
      </c>
      <c r="F1757" s="23">
        <v>2000000</v>
      </c>
      <c r="G1757" s="24">
        <v>10</v>
      </c>
      <c r="H1757" s="100"/>
      <c r="I1757" s="100"/>
      <c r="J1757" s="100"/>
      <c r="K1757" s="100"/>
      <c r="L1757" s="100"/>
      <c r="M1757" s="100"/>
      <c r="N1757" s="100"/>
      <c r="O1757" s="100"/>
      <c r="P1757" s="100"/>
      <c r="Q1757" s="100"/>
    </row>
    <row r="1758" spans="1:17" ht="14.25" customHeight="1" outlineLevel="1" x14ac:dyDescent="0.2">
      <c r="A1758" s="22" t="s">
        <v>423</v>
      </c>
      <c r="B1758" s="22">
        <v>4</v>
      </c>
      <c r="C1758" s="22">
        <v>2</v>
      </c>
      <c r="D1758" s="23">
        <v>22420</v>
      </c>
      <c r="E1758" s="23">
        <v>1121</v>
      </c>
      <c r="F1758" s="23">
        <v>7500000</v>
      </c>
      <c r="G1758" s="24">
        <v>15</v>
      </c>
      <c r="H1758" s="100"/>
      <c r="I1758" s="100"/>
      <c r="J1758" s="100"/>
      <c r="K1758" s="100"/>
      <c r="L1758" s="100"/>
      <c r="M1758" s="100"/>
      <c r="N1758" s="100"/>
      <c r="O1758" s="100"/>
      <c r="P1758" s="100"/>
      <c r="Q1758" s="100"/>
    </row>
    <row r="1759" spans="1:17" ht="14.25" customHeight="1" outlineLevel="1" x14ac:dyDescent="0.2">
      <c r="A1759" s="22" t="s">
        <v>423</v>
      </c>
      <c r="B1759" s="22">
        <v>5</v>
      </c>
      <c r="C1759" s="22">
        <v>2</v>
      </c>
      <c r="D1759" s="23">
        <v>22780</v>
      </c>
      <c r="E1759" s="23">
        <v>1139</v>
      </c>
      <c r="F1759" s="23">
        <v>7500000</v>
      </c>
      <c r="G1759" s="24">
        <v>15</v>
      </c>
      <c r="H1759" s="100"/>
      <c r="I1759" s="100"/>
      <c r="J1759" s="100"/>
      <c r="K1759" s="100"/>
      <c r="L1759" s="100"/>
      <c r="M1759" s="100"/>
      <c r="N1759" s="100"/>
      <c r="O1759" s="100"/>
      <c r="P1759" s="100"/>
      <c r="Q1759" s="100"/>
    </row>
    <row r="1760" spans="1:17" ht="14.25" customHeight="1" outlineLevel="1" x14ac:dyDescent="0.2">
      <c r="A1760" s="22" t="s">
        <v>423</v>
      </c>
      <c r="B1760" s="22">
        <v>6</v>
      </c>
      <c r="C1760" s="22">
        <v>2</v>
      </c>
      <c r="D1760" s="23">
        <v>23140</v>
      </c>
      <c r="E1760" s="23">
        <v>1157</v>
      </c>
      <c r="F1760" s="23">
        <v>7500000</v>
      </c>
      <c r="G1760" s="24">
        <v>15</v>
      </c>
      <c r="H1760" s="100"/>
      <c r="I1760" s="100"/>
      <c r="J1760" s="100"/>
      <c r="K1760" s="100"/>
      <c r="L1760" s="100"/>
      <c r="M1760" s="100"/>
      <c r="N1760" s="100"/>
      <c r="O1760" s="100"/>
      <c r="P1760" s="100"/>
      <c r="Q1760" s="100"/>
    </row>
    <row r="1761" spans="1:17" ht="14.25" customHeight="1" outlineLevel="1" x14ac:dyDescent="0.2">
      <c r="A1761" s="22" t="s">
        <v>423</v>
      </c>
      <c r="B1761" s="22">
        <v>7</v>
      </c>
      <c r="C1761" s="22">
        <v>2</v>
      </c>
      <c r="D1761" s="23">
        <v>23500</v>
      </c>
      <c r="E1761" s="23">
        <v>1175</v>
      </c>
      <c r="F1761" s="23">
        <v>7500000</v>
      </c>
      <c r="G1761" s="24">
        <v>15</v>
      </c>
      <c r="H1761" s="100"/>
      <c r="I1761" s="100"/>
      <c r="J1761" s="100"/>
      <c r="K1761" s="100"/>
      <c r="L1761" s="100"/>
      <c r="M1761" s="100"/>
      <c r="N1761" s="100"/>
      <c r="O1761" s="100"/>
      <c r="P1761" s="100"/>
      <c r="Q1761" s="100"/>
    </row>
    <row r="1762" spans="1:17" ht="14.25" customHeight="1" outlineLevel="1" x14ac:dyDescent="0.2">
      <c r="A1762" s="22" t="s">
        <v>423</v>
      </c>
      <c r="B1762" s="22">
        <v>8</v>
      </c>
      <c r="C1762" s="22">
        <v>2</v>
      </c>
      <c r="D1762" s="23">
        <v>23860</v>
      </c>
      <c r="E1762" s="23">
        <v>1193</v>
      </c>
      <c r="F1762" s="23">
        <v>7500000</v>
      </c>
      <c r="G1762" s="24">
        <v>15</v>
      </c>
      <c r="H1762" s="100"/>
      <c r="I1762" s="100"/>
      <c r="J1762" s="100"/>
      <c r="K1762" s="100"/>
      <c r="L1762" s="100"/>
      <c r="M1762" s="100"/>
      <c r="N1762" s="100"/>
      <c r="O1762" s="100"/>
      <c r="P1762" s="100"/>
      <c r="Q1762" s="100"/>
    </row>
    <row r="1763" spans="1:17" ht="14.25" customHeight="1" outlineLevel="1" x14ac:dyDescent="0.2">
      <c r="A1763" s="22" t="s">
        <v>423</v>
      </c>
      <c r="B1763" s="22">
        <v>9</v>
      </c>
      <c r="C1763" s="22">
        <v>2</v>
      </c>
      <c r="D1763" s="23">
        <v>24220</v>
      </c>
      <c r="E1763" s="23">
        <v>1211</v>
      </c>
      <c r="F1763" s="23">
        <v>7500000</v>
      </c>
      <c r="G1763" s="24">
        <v>15</v>
      </c>
      <c r="H1763" s="100"/>
      <c r="I1763" s="100"/>
      <c r="J1763" s="100"/>
      <c r="K1763" s="100"/>
      <c r="L1763" s="100"/>
      <c r="M1763" s="100"/>
      <c r="N1763" s="100"/>
      <c r="O1763" s="100"/>
      <c r="P1763" s="100"/>
      <c r="Q1763" s="100"/>
    </row>
    <row r="1764" spans="1:17" ht="14.25" customHeight="1" outlineLevel="1" x14ac:dyDescent="0.2">
      <c r="A1764" s="22" t="s">
        <v>423</v>
      </c>
      <c r="B1764" s="22">
        <v>10</v>
      </c>
      <c r="C1764" s="22">
        <v>2</v>
      </c>
      <c r="D1764" s="23">
        <v>24580</v>
      </c>
      <c r="E1764" s="23">
        <v>1229</v>
      </c>
      <c r="F1764" s="23">
        <v>7500000</v>
      </c>
      <c r="G1764" s="24">
        <v>15</v>
      </c>
      <c r="H1764" s="100"/>
      <c r="I1764" s="100"/>
      <c r="J1764" s="100"/>
      <c r="K1764" s="100"/>
      <c r="L1764" s="100"/>
      <c r="M1764" s="100"/>
      <c r="N1764" s="100"/>
      <c r="O1764" s="100"/>
      <c r="P1764" s="100"/>
      <c r="Q1764" s="100"/>
    </row>
    <row r="1765" spans="1:17" ht="14.25" customHeight="1" outlineLevel="1" x14ac:dyDescent="0.2">
      <c r="A1765" s="22" t="s">
        <v>423</v>
      </c>
      <c r="B1765" s="22">
        <v>11</v>
      </c>
      <c r="C1765" s="22">
        <v>2</v>
      </c>
      <c r="D1765" s="23">
        <v>24940</v>
      </c>
      <c r="E1765" s="23">
        <v>1247</v>
      </c>
      <c r="F1765" s="23">
        <v>7500000</v>
      </c>
      <c r="G1765" s="24">
        <v>15</v>
      </c>
      <c r="H1765" s="100"/>
      <c r="I1765" s="100"/>
      <c r="J1765" s="100"/>
      <c r="K1765" s="100"/>
      <c r="L1765" s="100"/>
      <c r="M1765" s="100"/>
      <c r="N1765" s="100"/>
      <c r="O1765" s="100"/>
      <c r="P1765" s="100"/>
      <c r="Q1765" s="100"/>
    </row>
    <row r="1766" spans="1:17" ht="14.25" customHeight="1" outlineLevel="1" x14ac:dyDescent="0.2">
      <c r="A1766" s="22" t="s">
        <v>423</v>
      </c>
      <c r="B1766" s="22">
        <v>12</v>
      </c>
      <c r="C1766" s="22">
        <v>2</v>
      </c>
      <c r="D1766" s="23">
        <v>25300</v>
      </c>
      <c r="E1766" s="23">
        <v>1265</v>
      </c>
      <c r="F1766" s="23">
        <v>0</v>
      </c>
      <c r="G1766" s="24">
        <v>0</v>
      </c>
      <c r="H1766" s="100"/>
      <c r="I1766" s="100"/>
      <c r="J1766" s="100"/>
      <c r="K1766" s="100"/>
      <c r="L1766" s="100"/>
      <c r="M1766" s="100"/>
      <c r="N1766" s="100"/>
      <c r="O1766" s="100"/>
      <c r="P1766" s="100"/>
      <c r="Q1766" s="100"/>
    </row>
    <row r="1767" spans="1:17" ht="14.25" customHeight="1" outlineLevel="1" x14ac:dyDescent="0.2">
      <c r="A1767" s="25" t="s">
        <v>423</v>
      </c>
      <c r="B1767" s="25">
        <v>1</v>
      </c>
      <c r="C1767" s="25">
        <v>3</v>
      </c>
      <c r="D1767" s="26">
        <v>26565</v>
      </c>
      <c r="E1767" s="26">
        <v>1328.25</v>
      </c>
      <c r="F1767" s="26">
        <v>0</v>
      </c>
      <c r="G1767" s="27">
        <v>0</v>
      </c>
      <c r="H1767" s="100"/>
      <c r="I1767" s="100"/>
      <c r="J1767" s="100"/>
      <c r="K1767" s="100"/>
      <c r="L1767" s="100"/>
      <c r="M1767" s="100"/>
      <c r="N1767" s="100"/>
      <c r="O1767" s="100"/>
      <c r="P1767" s="100"/>
      <c r="Q1767" s="100"/>
    </row>
    <row r="1768" spans="1:17" ht="14.25" customHeight="1" x14ac:dyDescent="0.2">
      <c r="A1768" s="19" t="s">
        <v>424</v>
      </c>
      <c r="B1768" s="19">
        <v>1</v>
      </c>
      <c r="C1768" s="19">
        <v>1</v>
      </c>
      <c r="D1768" s="20">
        <v>2550</v>
      </c>
      <c r="E1768" s="20">
        <v>2550</v>
      </c>
      <c r="F1768" s="20">
        <v>10000</v>
      </c>
      <c r="G1768" s="21">
        <v>8.3333333333333329E-2</v>
      </c>
      <c r="H1768" s="100"/>
      <c r="I1768" s="100"/>
      <c r="J1768" s="100"/>
      <c r="K1768" s="100"/>
      <c r="L1768" s="100"/>
      <c r="M1768" s="100"/>
      <c r="N1768" s="100"/>
      <c r="O1768" s="100"/>
      <c r="P1768" s="100"/>
      <c r="Q1768" s="100"/>
    </row>
    <row r="1769" spans="1:17" ht="14.25" customHeight="1" outlineLevel="1" x14ac:dyDescent="0.2">
      <c r="A1769" s="19" t="s">
        <v>424</v>
      </c>
      <c r="B1769" s="19">
        <v>2</v>
      </c>
      <c r="C1769" s="19">
        <v>1</v>
      </c>
      <c r="D1769" s="20">
        <v>2800</v>
      </c>
      <c r="E1769" s="20">
        <v>2800</v>
      </c>
      <c r="F1769" s="20">
        <v>20000</v>
      </c>
      <c r="G1769" s="21">
        <v>0.5</v>
      </c>
      <c r="H1769" s="100"/>
      <c r="I1769" s="100"/>
      <c r="J1769" s="100"/>
      <c r="K1769" s="100"/>
      <c r="L1769" s="100"/>
      <c r="M1769" s="100"/>
      <c r="N1769" s="100"/>
      <c r="O1769" s="100"/>
      <c r="P1769" s="100"/>
      <c r="Q1769" s="100"/>
    </row>
    <row r="1770" spans="1:17" ht="14.25" customHeight="1" outlineLevel="1" x14ac:dyDescent="0.2">
      <c r="A1770" s="19" t="s">
        <v>424</v>
      </c>
      <c r="B1770" s="19">
        <v>3</v>
      </c>
      <c r="C1770" s="19">
        <v>1</v>
      </c>
      <c r="D1770" s="20">
        <v>3080</v>
      </c>
      <c r="E1770" s="20">
        <v>3080</v>
      </c>
      <c r="F1770" s="20">
        <v>40000</v>
      </c>
      <c r="G1770" s="21">
        <v>1</v>
      </c>
      <c r="H1770" s="100"/>
      <c r="I1770" s="100"/>
      <c r="J1770" s="100"/>
      <c r="K1770" s="100"/>
      <c r="L1770" s="100"/>
      <c r="M1770" s="100"/>
      <c r="N1770" s="100"/>
      <c r="O1770" s="100"/>
      <c r="P1770" s="100"/>
      <c r="Q1770" s="100"/>
    </row>
    <row r="1771" spans="1:17" ht="14.25" customHeight="1" outlineLevel="1" x14ac:dyDescent="0.2">
      <c r="A1771" s="19" t="s">
        <v>424</v>
      </c>
      <c r="B1771" s="19">
        <v>4</v>
      </c>
      <c r="C1771" s="19">
        <v>1</v>
      </c>
      <c r="D1771" s="20">
        <v>3380</v>
      </c>
      <c r="E1771" s="20">
        <v>3380</v>
      </c>
      <c r="F1771" s="20">
        <v>200000</v>
      </c>
      <c r="G1771" s="21">
        <v>4</v>
      </c>
      <c r="H1771" s="100"/>
      <c r="I1771" s="100"/>
      <c r="J1771" s="100"/>
      <c r="K1771" s="100"/>
      <c r="L1771" s="100"/>
      <c r="M1771" s="100"/>
      <c r="N1771" s="100"/>
      <c r="O1771" s="100"/>
      <c r="P1771" s="100"/>
      <c r="Q1771" s="100"/>
    </row>
    <row r="1772" spans="1:17" ht="14.25" customHeight="1" outlineLevel="1" x14ac:dyDescent="0.2">
      <c r="A1772" s="19" t="s">
        <v>424</v>
      </c>
      <c r="B1772" s="19">
        <v>5</v>
      </c>
      <c r="C1772" s="19">
        <v>1</v>
      </c>
      <c r="D1772" s="20">
        <v>3710</v>
      </c>
      <c r="E1772" s="20">
        <v>3710</v>
      </c>
      <c r="F1772" s="20">
        <v>400000</v>
      </c>
      <c r="G1772" s="21">
        <v>8</v>
      </c>
      <c r="H1772" s="100"/>
      <c r="I1772" s="100"/>
      <c r="J1772" s="100"/>
      <c r="K1772" s="100"/>
      <c r="L1772" s="100"/>
      <c r="M1772" s="100"/>
      <c r="N1772" s="100"/>
      <c r="O1772" s="100"/>
      <c r="P1772" s="100"/>
      <c r="Q1772" s="100"/>
    </row>
    <row r="1773" spans="1:17" ht="14.25" customHeight="1" outlineLevel="1" x14ac:dyDescent="0.2">
      <c r="A1773" s="19" t="s">
        <v>424</v>
      </c>
      <c r="B1773" s="19">
        <v>6</v>
      </c>
      <c r="C1773" s="19">
        <v>1</v>
      </c>
      <c r="D1773" s="20">
        <v>4080</v>
      </c>
      <c r="E1773" s="20">
        <v>4080</v>
      </c>
      <c r="F1773" s="20">
        <v>800000</v>
      </c>
      <c r="G1773" s="21">
        <v>12</v>
      </c>
      <c r="H1773" s="100"/>
      <c r="I1773" s="100"/>
      <c r="J1773" s="100"/>
      <c r="K1773" s="100"/>
      <c r="L1773" s="100"/>
      <c r="M1773" s="100"/>
      <c r="N1773" s="100"/>
      <c r="O1773" s="100"/>
      <c r="P1773" s="100"/>
      <c r="Q1773" s="100"/>
    </row>
    <row r="1774" spans="1:17" ht="14.25" customHeight="1" outlineLevel="1" x14ac:dyDescent="0.2">
      <c r="A1774" s="19" t="s">
        <v>424</v>
      </c>
      <c r="B1774" s="19">
        <v>7</v>
      </c>
      <c r="C1774" s="19">
        <v>1</v>
      </c>
      <c r="D1774" s="20">
        <v>4480</v>
      </c>
      <c r="E1774" s="20">
        <v>4480</v>
      </c>
      <c r="F1774" s="20">
        <v>1500000</v>
      </c>
      <c r="G1774" s="21">
        <v>16</v>
      </c>
      <c r="H1774" s="100"/>
      <c r="I1774" s="100"/>
      <c r="J1774" s="100"/>
      <c r="K1774" s="100"/>
      <c r="L1774" s="100"/>
      <c r="M1774" s="100"/>
      <c r="N1774" s="100"/>
      <c r="O1774" s="100"/>
      <c r="P1774" s="100"/>
      <c r="Q1774" s="100"/>
    </row>
    <row r="1775" spans="1:17" ht="14.25" customHeight="1" outlineLevel="1" x14ac:dyDescent="0.2">
      <c r="A1775" s="19" t="s">
        <v>424</v>
      </c>
      <c r="B1775" s="19">
        <v>8</v>
      </c>
      <c r="C1775" s="19">
        <v>1</v>
      </c>
      <c r="D1775" s="20">
        <v>4920</v>
      </c>
      <c r="E1775" s="20">
        <v>4920</v>
      </c>
      <c r="F1775" s="20">
        <v>3000000</v>
      </c>
      <c r="G1775" s="21">
        <v>20</v>
      </c>
      <c r="H1775" s="100"/>
      <c r="I1775" s="100"/>
      <c r="J1775" s="100"/>
      <c r="K1775" s="100"/>
      <c r="L1775" s="100"/>
      <c r="M1775" s="100"/>
      <c r="N1775" s="100"/>
      <c r="O1775" s="100"/>
      <c r="P1775" s="100"/>
      <c r="Q1775" s="100"/>
    </row>
    <row r="1776" spans="1:17" ht="14.25" customHeight="1" outlineLevel="1" x14ac:dyDescent="0.2">
      <c r="A1776" s="19" t="s">
        <v>424</v>
      </c>
      <c r="B1776" s="19">
        <v>9</v>
      </c>
      <c r="C1776" s="19">
        <v>1</v>
      </c>
      <c r="D1776" s="20">
        <v>5410</v>
      </c>
      <c r="E1776" s="20">
        <v>5410</v>
      </c>
      <c r="F1776" s="20">
        <v>5000000</v>
      </c>
      <c r="G1776" s="21">
        <v>24</v>
      </c>
      <c r="H1776" s="100"/>
      <c r="I1776" s="100"/>
      <c r="J1776" s="100"/>
      <c r="K1776" s="100"/>
      <c r="L1776" s="100"/>
      <c r="M1776" s="100"/>
      <c r="N1776" s="100"/>
      <c r="O1776" s="100"/>
      <c r="P1776" s="100"/>
      <c r="Q1776" s="100"/>
    </row>
    <row r="1777" spans="1:17" ht="14.25" customHeight="1" outlineLevel="1" x14ac:dyDescent="0.2">
      <c r="A1777" s="19" t="s">
        <v>424</v>
      </c>
      <c r="B1777" s="19">
        <v>10</v>
      </c>
      <c r="C1777" s="19">
        <v>1</v>
      </c>
      <c r="D1777" s="20">
        <v>5950</v>
      </c>
      <c r="E1777" s="20">
        <v>5950</v>
      </c>
      <c r="F1777" s="20">
        <v>8000000</v>
      </c>
      <c r="G1777" s="21">
        <v>26</v>
      </c>
      <c r="H1777" s="100"/>
      <c r="I1777" s="100"/>
      <c r="J1777" s="100"/>
      <c r="K1777" s="100"/>
      <c r="L1777" s="100"/>
      <c r="M1777" s="100"/>
      <c r="N1777" s="100"/>
      <c r="O1777" s="100"/>
      <c r="P1777" s="100"/>
      <c r="Q1777" s="100"/>
    </row>
    <row r="1778" spans="1:17" ht="14.25" customHeight="1" outlineLevel="1" x14ac:dyDescent="0.2">
      <c r="A1778" s="19" t="s">
        <v>424</v>
      </c>
      <c r="B1778" s="19">
        <v>11</v>
      </c>
      <c r="C1778" s="19">
        <v>1</v>
      </c>
      <c r="D1778" s="20">
        <v>6540</v>
      </c>
      <c r="E1778" s="20">
        <v>6540</v>
      </c>
      <c r="F1778" s="20">
        <v>13000000</v>
      </c>
      <c r="G1778" s="21">
        <v>28</v>
      </c>
      <c r="H1778" s="100"/>
      <c r="I1778" s="100"/>
      <c r="J1778" s="100"/>
      <c r="K1778" s="100"/>
      <c r="L1778" s="100"/>
      <c r="M1778" s="100"/>
      <c r="N1778" s="100"/>
      <c r="O1778" s="100"/>
      <c r="P1778" s="100"/>
      <c r="Q1778" s="100"/>
    </row>
    <row r="1779" spans="1:17" ht="14.25" customHeight="1" outlineLevel="1" x14ac:dyDescent="0.2">
      <c r="A1779" s="19" t="s">
        <v>424</v>
      </c>
      <c r="B1779" s="19">
        <v>12</v>
      </c>
      <c r="C1779" s="19">
        <v>1</v>
      </c>
      <c r="D1779" s="20">
        <v>7200</v>
      </c>
      <c r="E1779" s="20">
        <v>7200</v>
      </c>
      <c r="F1779" s="20">
        <v>0</v>
      </c>
      <c r="G1779" s="21">
        <v>0</v>
      </c>
      <c r="H1779" s="100"/>
      <c r="I1779" s="100"/>
      <c r="J1779" s="100"/>
      <c r="K1779" s="100"/>
      <c r="L1779" s="100"/>
      <c r="M1779" s="100"/>
      <c r="N1779" s="100"/>
      <c r="O1779" s="100"/>
      <c r="P1779" s="100"/>
      <c r="Q1779" s="100"/>
    </row>
    <row r="1780" spans="1:17" ht="14.25" customHeight="1" outlineLevel="1" x14ac:dyDescent="0.2">
      <c r="A1780" s="22" t="s">
        <v>424</v>
      </c>
      <c r="B1780" s="22">
        <v>1</v>
      </c>
      <c r="C1780" s="22">
        <v>2</v>
      </c>
      <c r="D1780" s="23">
        <v>7200</v>
      </c>
      <c r="E1780" s="23">
        <v>7200</v>
      </c>
      <c r="F1780" s="23">
        <v>250000</v>
      </c>
      <c r="G1780" s="24">
        <v>1.5</v>
      </c>
      <c r="H1780" s="100"/>
      <c r="I1780" s="100"/>
      <c r="J1780" s="100"/>
      <c r="K1780" s="100"/>
      <c r="L1780" s="100"/>
      <c r="M1780" s="100"/>
      <c r="N1780" s="100"/>
      <c r="O1780" s="100"/>
      <c r="P1780" s="100"/>
      <c r="Q1780" s="100"/>
    </row>
    <row r="1781" spans="1:17" ht="14.25" customHeight="1" outlineLevel="1" collapsed="1" x14ac:dyDescent="0.2">
      <c r="A1781" s="22" t="s">
        <v>424</v>
      </c>
      <c r="B1781" s="22">
        <v>2</v>
      </c>
      <c r="C1781" s="22">
        <v>2</v>
      </c>
      <c r="D1781" s="23">
        <v>7330</v>
      </c>
      <c r="E1781" s="23">
        <v>7330</v>
      </c>
      <c r="F1781" s="23">
        <v>500000</v>
      </c>
      <c r="G1781" s="24">
        <v>2.5</v>
      </c>
      <c r="H1781" s="100"/>
      <c r="I1781" s="100"/>
      <c r="J1781" s="100"/>
      <c r="K1781" s="100"/>
      <c r="L1781" s="100"/>
      <c r="M1781" s="100"/>
      <c r="N1781" s="100"/>
      <c r="O1781" s="100"/>
      <c r="P1781" s="100"/>
      <c r="Q1781" s="100"/>
    </row>
    <row r="1782" spans="1:17" ht="14.25" customHeight="1" outlineLevel="1" x14ac:dyDescent="0.2">
      <c r="A1782" s="22" t="s">
        <v>424</v>
      </c>
      <c r="B1782" s="22">
        <v>3</v>
      </c>
      <c r="C1782" s="22">
        <v>2</v>
      </c>
      <c r="D1782" s="23">
        <v>7460</v>
      </c>
      <c r="E1782" s="23">
        <v>7460</v>
      </c>
      <c r="F1782" s="23">
        <v>1000000</v>
      </c>
      <c r="G1782" s="24">
        <v>4</v>
      </c>
      <c r="H1782" s="100"/>
      <c r="I1782" s="100"/>
      <c r="J1782" s="100"/>
      <c r="K1782" s="100"/>
      <c r="L1782" s="100"/>
      <c r="M1782" s="100"/>
      <c r="N1782" s="100"/>
      <c r="O1782" s="100"/>
      <c r="P1782" s="100"/>
      <c r="Q1782" s="100"/>
    </row>
    <row r="1783" spans="1:17" ht="14.25" customHeight="1" outlineLevel="1" x14ac:dyDescent="0.2">
      <c r="A1783" s="22" t="s">
        <v>424</v>
      </c>
      <c r="B1783" s="22">
        <v>4</v>
      </c>
      <c r="C1783" s="22">
        <v>2</v>
      </c>
      <c r="D1783" s="23">
        <v>7590</v>
      </c>
      <c r="E1783" s="23">
        <v>7590</v>
      </c>
      <c r="F1783" s="23">
        <v>3750000</v>
      </c>
      <c r="G1783" s="24">
        <v>7.5</v>
      </c>
      <c r="H1783" s="100"/>
      <c r="I1783" s="100"/>
      <c r="J1783" s="100"/>
      <c r="K1783" s="100"/>
      <c r="L1783" s="100"/>
      <c r="M1783" s="100"/>
      <c r="N1783" s="100"/>
      <c r="O1783" s="100"/>
      <c r="P1783" s="100"/>
      <c r="Q1783" s="100"/>
    </row>
    <row r="1784" spans="1:17" ht="14.25" customHeight="1" outlineLevel="1" x14ac:dyDescent="0.2">
      <c r="A1784" s="22" t="s">
        <v>424</v>
      </c>
      <c r="B1784" s="22">
        <v>5</v>
      </c>
      <c r="C1784" s="22">
        <v>2</v>
      </c>
      <c r="D1784" s="23">
        <v>7720</v>
      </c>
      <c r="E1784" s="23">
        <v>7720</v>
      </c>
      <c r="F1784" s="23">
        <v>3750000</v>
      </c>
      <c r="G1784" s="24">
        <v>7.5</v>
      </c>
      <c r="H1784" s="100"/>
      <c r="I1784" s="100"/>
      <c r="J1784" s="100"/>
      <c r="K1784" s="100"/>
      <c r="L1784" s="100"/>
      <c r="M1784" s="100"/>
      <c r="N1784" s="100"/>
      <c r="O1784" s="100"/>
      <c r="P1784" s="100"/>
      <c r="Q1784" s="100"/>
    </row>
    <row r="1785" spans="1:17" ht="14.25" customHeight="1" outlineLevel="1" x14ac:dyDescent="0.2">
      <c r="A1785" s="22" t="s">
        <v>424</v>
      </c>
      <c r="B1785" s="22">
        <v>6</v>
      </c>
      <c r="C1785" s="22">
        <v>2</v>
      </c>
      <c r="D1785" s="23">
        <v>7850</v>
      </c>
      <c r="E1785" s="23">
        <v>7850</v>
      </c>
      <c r="F1785" s="23">
        <v>3750000</v>
      </c>
      <c r="G1785" s="24">
        <v>7.5</v>
      </c>
      <c r="H1785" s="100"/>
      <c r="I1785" s="100"/>
      <c r="J1785" s="100"/>
      <c r="K1785" s="100"/>
      <c r="L1785" s="100"/>
      <c r="M1785" s="100"/>
      <c r="N1785" s="100"/>
      <c r="O1785" s="100"/>
      <c r="P1785" s="100"/>
      <c r="Q1785" s="100"/>
    </row>
    <row r="1786" spans="1:17" ht="14.25" customHeight="1" outlineLevel="1" x14ac:dyDescent="0.2">
      <c r="A1786" s="22" t="s">
        <v>424</v>
      </c>
      <c r="B1786" s="22">
        <v>7</v>
      </c>
      <c r="C1786" s="22">
        <v>2</v>
      </c>
      <c r="D1786" s="23">
        <v>7980</v>
      </c>
      <c r="E1786" s="23">
        <v>7980</v>
      </c>
      <c r="F1786" s="23">
        <v>3750000</v>
      </c>
      <c r="G1786" s="24">
        <v>7.5</v>
      </c>
      <c r="H1786" s="100"/>
      <c r="I1786" s="100"/>
      <c r="J1786" s="100"/>
      <c r="K1786" s="100"/>
      <c r="L1786" s="100"/>
      <c r="M1786" s="100"/>
      <c r="N1786" s="100"/>
      <c r="O1786" s="100"/>
      <c r="P1786" s="100"/>
      <c r="Q1786" s="100"/>
    </row>
    <row r="1787" spans="1:17" ht="14.25" customHeight="1" outlineLevel="1" x14ac:dyDescent="0.2">
      <c r="A1787" s="22" t="s">
        <v>424</v>
      </c>
      <c r="B1787" s="22">
        <v>8</v>
      </c>
      <c r="C1787" s="22">
        <v>2</v>
      </c>
      <c r="D1787" s="23">
        <v>8110</v>
      </c>
      <c r="E1787" s="23">
        <v>8110</v>
      </c>
      <c r="F1787" s="23">
        <v>3750000</v>
      </c>
      <c r="G1787" s="24">
        <v>7.5</v>
      </c>
      <c r="H1787" s="100"/>
      <c r="I1787" s="100"/>
      <c r="J1787" s="100"/>
      <c r="K1787" s="100"/>
      <c r="L1787" s="100"/>
      <c r="M1787" s="100"/>
      <c r="N1787" s="100"/>
      <c r="O1787" s="100"/>
      <c r="P1787" s="100"/>
      <c r="Q1787" s="100"/>
    </row>
    <row r="1788" spans="1:17" ht="14.25" customHeight="1" outlineLevel="1" x14ac:dyDescent="0.2">
      <c r="A1788" s="22" t="s">
        <v>424</v>
      </c>
      <c r="B1788" s="22">
        <v>9</v>
      </c>
      <c r="C1788" s="22">
        <v>2</v>
      </c>
      <c r="D1788" s="23">
        <v>8240</v>
      </c>
      <c r="E1788" s="23">
        <v>8240</v>
      </c>
      <c r="F1788" s="23">
        <v>3750000</v>
      </c>
      <c r="G1788" s="24">
        <v>7.5</v>
      </c>
      <c r="H1788" s="100"/>
      <c r="I1788" s="100"/>
      <c r="J1788" s="100"/>
      <c r="K1788" s="100"/>
      <c r="L1788" s="100"/>
      <c r="M1788" s="100"/>
      <c r="N1788" s="100"/>
      <c r="O1788" s="100"/>
      <c r="P1788" s="100"/>
      <c r="Q1788" s="100"/>
    </row>
    <row r="1789" spans="1:17" ht="14.25" customHeight="1" outlineLevel="1" x14ac:dyDescent="0.2">
      <c r="A1789" s="22" t="s">
        <v>424</v>
      </c>
      <c r="B1789" s="22">
        <v>10</v>
      </c>
      <c r="C1789" s="22">
        <v>2</v>
      </c>
      <c r="D1789" s="23">
        <v>8370</v>
      </c>
      <c r="E1789" s="23">
        <v>8370</v>
      </c>
      <c r="F1789" s="23">
        <v>3750000</v>
      </c>
      <c r="G1789" s="24">
        <v>7.5</v>
      </c>
      <c r="H1789" s="100"/>
      <c r="I1789" s="100"/>
      <c r="J1789" s="100"/>
      <c r="K1789" s="100"/>
      <c r="L1789" s="100"/>
      <c r="M1789" s="100"/>
      <c r="N1789" s="100"/>
      <c r="O1789" s="100"/>
      <c r="P1789" s="100"/>
      <c r="Q1789" s="100"/>
    </row>
    <row r="1790" spans="1:17" ht="14.25" customHeight="1" outlineLevel="1" x14ac:dyDescent="0.2">
      <c r="A1790" s="22" t="s">
        <v>424</v>
      </c>
      <c r="B1790" s="22">
        <v>11</v>
      </c>
      <c r="C1790" s="22">
        <v>2</v>
      </c>
      <c r="D1790" s="23">
        <v>8500</v>
      </c>
      <c r="E1790" s="23">
        <v>8500</v>
      </c>
      <c r="F1790" s="23">
        <v>3750000</v>
      </c>
      <c r="G1790" s="24">
        <v>7.5</v>
      </c>
      <c r="H1790" s="100"/>
      <c r="I1790" s="100"/>
      <c r="J1790" s="100"/>
      <c r="K1790" s="100"/>
      <c r="L1790" s="100"/>
      <c r="M1790" s="100"/>
      <c r="N1790" s="100"/>
      <c r="O1790" s="100"/>
      <c r="P1790" s="100"/>
      <c r="Q1790" s="100"/>
    </row>
    <row r="1791" spans="1:17" ht="14.25" customHeight="1" outlineLevel="1" x14ac:dyDescent="0.2">
      <c r="A1791" s="22" t="s">
        <v>424</v>
      </c>
      <c r="B1791" s="22">
        <v>12</v>
      </c>
      <c r="C1791" s="22">
        <v>2</v>
      </c>
      <c r="D1791" s="23">
        <v>8630</v>
      </c>
      <c r="E1791" s="23">
        <v>8630</v>
      </c>
      <c r="F1791" s="23">
        <v>0</v>
      </c>
      <c r="G1791" s="24">
        <v>0</v>
      </c>
      <c r="H1791" s="100"/>
      <c r="I1791" s="100"/>
      <c r="J1791" s="100"/>
      <c r="K1791" s="100"/>
      <c r="L1791" s="100"/>
      <c r="M1791" s="100"/>
      <c r="N1791" s="100"/>
      <c r="O1791" s="100"/>
      <c r="P1791" s="100"/>
      <c r="Q1791" s="100"/>
    </row>
    <row r="1792" spans="1:17" ht="14.25" customHeight="1" outlineLevel="1" x14ac:dyDescent="0.2">
      <c r="A1792" s="25" t="s">
        <v>424</v>
      </c>
      <c r="B1792" s="25">
        <v>1</v>
      </c>
      <c r="C1792" s="25">
        <v>3</v>
      </c>
      <c r="D1792" s="26">
        <v>9061.5</v>
      </c>
      <c r="E1792" s="26">
        <v>9061.5</v>
      </c>
      <c r="F1792" s="26">
        <v>0</v>
      </c>
      <c r="G1792" s="27">
        <v>0</v>
      </c>
      <c r="H1792" s="100"/>
      <c r="I1792" s="100"/>
      <c r="J1792" s="100"/>
      <c r="K1792" s="100"/>
      <c r="L1792" s="100"/>
      <c r="M1792" s="100"/>
      <c r="N1792" s="100"/>
      <c r="O1792" s="100"/>
      <c r="P1792" s="100"/>
      <c r="Q1792" s="100"/>
    </row>
    <row r="1793" spans="1:17" ht="14.25" customHeight="1" x14ac:dyDescent="0.2">
      <c r="A1793" s="19" t="s">
        <v>429</v>
      </c>
      <c r="B1793" s="19">
        <v>1</v>
      </c>
      <c r="C1793" s="19">
        <v>1</v>
      </c>
      <c r="D1793" s="20">
        <v>1350</v>
      </c>
      <c r="E1793" s="20">
        <v>1350</v>
      </c>
      <c r="F1793" s="20">
        <v>800000</v>
      </c>
      <c r="G1793" s="21">
        <v>12</v>
      </c>
      <c r="H1793" s="100"/>
      <c r="I1793" s="100"/>
      <c r="J1793" s="100"/>
      <c r="K1793" s="100"/>
      <c r="L1793" s="100"/>
      <c r="M1793" s="100"/>
      <c r="N1793" s="100"/>
      <c r="O1793" s="100"/>
      <c r="P1793" s="100"/>
      <c r="Q1793" s="100"/>
    </row>
    <row r="1794" spans="1:17" ht="14.25" customHeight="1" outlineLevel="1" x14ac:dyDescent="0.2">
      <c r="A1794" s="19" t="s">
        <v>429</v>
      </c>
      <c r="B1794" s="19">
        <v>2</v>
      </c>
      <c r="C1794" s="19">
        <v>1</v>
      </c>
      <c r="D1794" s="20">
        <v>1480</v>
      </c>
      <c r="E1794" s="20">
        <v>1480</v>
      </c>
      <c r="F1794" s="20">
        <v>1600000</v>
      </c>
      <c r="G1794" s="21">
        <v>24</v>
      </c>
      <c r="H1794" s="100"/>
      <c r="I1794" s="100"/>
      <c r="J1794" s="100"/>
      <c r="K1794" s="100"/>
      <c r="L1794" s="100"/>
      <c r="M1794" s="100"/>
      <c r="N1794" s="100"/>
      <c r="O1794" s="100"/>
      <c r="P1794" s="100"/>
      <c r="Q1794" s="100"/>
    </row>
    <row r="1795" spans="1:17" ht="14.25" customHeight="1" outlineLevel="1" x14ac:dyDescent="0.2">
      <c r="A1795" s="19" t="s">
        <v>429</v>
      </c>
      <c r="B1795" s="19">
        <v>3</v>
      </c>
      <c r="C1795" s="19">
        <v>1</v>
      </c>
      <c r="D1795" s="20">
        <v>1630</v>
      </c>
      <c r="E1795" s="20">
        <v>1630</v>
      </c>
      <c r="F1795" s="20">
        <v>3000000</v>
      </c>
      <c r="G1795" s="21">
        <v>32</v>
      </c>
      <c r="H1795" s="100"/>
      <c r="I1795" s="100"/>
      <c r="J1795" s="100"/>
      <c r="K1795" s="100"/>
      <c r="L1795" s="100"/>
      <c r="M1795" s="100"/>
      <c r="N1795" s="100"/>
      <c r="O1795" s="100"/>
      <c r="P1795" s="100"/>
      <c r="Q1795" s="100"/>
    </row>
    <row r="1796" spans="1:17" ht="14.25" customHeight="1" outlineLevel="1" x14ac:dyDescent="0.2">
      <c r="A1796" s="19" t="s">
        <v>429</v>
      </c>
      <c r="B1796" s="19">
        <v>4</v>
      </c>
      <c r="C1796" s="19">
        <v>1</v>
      </c>
      <c r="D1796" s="20">
        <v>1790</v>
      </c>
      <c r="E1796" s="20">
        <v>1790</v>
      </c>
      <c r="F1796" s="20">
        <v>6000000</v>
      </c>
      <c r="G1796" s="21">
        <v>40</v>
      </c>
      <c r="H1796" s="100"/>
      <c r="I1796" s="100"/>
      <c r="J1796" s="100"/>
      <c r="K1796" s="100"/>
      <c r="L1796" s="100"/>
      <c r="M1796" s="100"/>
      <c r="N1796" s="100"/>
      <c r="O1796" s="100"/>
      <c r="P1796" s="100"/>
      <c r="Q1796" s="100"/>
    </row>
    <row r="1797" spans="1:17" ht="14.25" customHeight="1" outlineLevel="1" x14ac:dyDescent="0.2">
      <c r="A1797" s="19" t="s">
        <v>429</v>
      </c>
      <c r="B1797" s="19">
        <v>5</v>
      </c>
      <c r="C1797" s="19">
        <v>1</v>
      </c>
      <c r="D1797" s="20">
        <v>1970</v>
      </c>
      <c r="E1797" s="20">
        <v>1970</v>
      </c>
      <c r="F1797" s="20">
        <v>10000000</v>
      </c>
      <c r="G1797" s="21">
        <v>44</v>
      </c>
      <c r="H1797" s="100"/>
      <c r="I1797" s="100"/>
      <c r="J1797" s="100"/>
      <c r="K1797" s="100"/>
      <c r="L1797" s="100"/>
      <c r="M1797" s="100"/>
      <c r="N1797" s="100"/>
      <c r="O1797" s="100"/>
      <c r="P1797" s="100"/>
      <c r="Q1797" s="100"/>
    </row>
    <row r="1798" spans="1:17" ht="14.25" customHeight="1" outlineLevel="1" x14ac:dyDescent="0.2">
      <c r="A1798" s="19" t="s">
        <v>429</v>
      </c>
      <c r="B1798" s="19">
        <v>6</v>
      </c>
      <c r="C1798" s="19">
        <v>1</v>
      </c>
      <c r="D1798" s="20">
        <v>2170</v>
      </c>
      <c r="E1798" s="20">
        <v>2170</v>
      </c>
      <c r="F1798" s="20">
        <v>16000000</v>
      </c>
      <c r="G1798" s="21">
        <v>52</v>
      </c>
      <c r="H1798" s="100"/>
      <c r="I1798" s="100"/>
      <c r="J1798" s="100"/>
      <c r="K1798" s="100"/>
      <c r="L1798" s="100"/>
      <c r="M1798" s="100"/>
      <c r="N1798" s="100"/>
      <c r="O1798" s="100"/>
      <c r="P1798" s="100"/>
      <c r="Q1798" s="100"/>
    </row>
    <row r="1799" spans="1:17" ht="14.25" customHeight="1" outlineLevel="1" x14ac:dyDescent="0.2">
      <c r="A1799" s="19" t="s">
        <v>429</v>
      </c>
      <c r="B1799" s="19">
        <v>7</v>
      </c>
      <c r="C1799" s="19">
        <v>1</v>
      </c>
      <c r="D1799" s="20">
        <v>2380</v>
      </c>
      <c r="E1799" s="20">
        <v>2380</v>
      </c>
      <c r="F1799" s="20">
        <v>26000000</v>
      </c>
      <c r="G1799" s="21">
        <v>60</v>
      </c>
      <c r="H1799" s="100"/>
      <c r="I1799" s="100"/>
      <c r="J1799" s="100"/>
      <c r="K1799" s="100"/>
      <c r="L1799" s="100"/>
      <c r="M1799" s="100"/>
      <c r="N1799" s="100"/>
      <c r="O1799" s="100"/>
      <c r="P1799" s="100"/>
      <c r="Q1799" s="100"/>
    </row>
    <row r="1800" spans="1:17" ht="14.25" customHeight="1" outlineLevel="1" x14ac:dyDescent="0.2">
      <c r="A1800" s="19" t="s">
        <v>429</v>
      </c>
      <c r="B1800" s="19">
        <v>8</v>
      </c>
      <c r="C1800" s="19">
        <v>1</v>
      </c>
      <c r="D1800" s="20">
        <v>2610</v>
      </c>
      <c r="E1800" s="20">
        <v>2610</v>
      </c>
      <c r="F1800" s="20">
        <v>0</v>
      </c>
      <c r="G1800" s="21">
        <v>0</v>
      </c>
      <c r="H1800" s="100"/>
      <c r="I1800" s="100"/>
      <c r="J1800" s="100"/>
      <c r="K1800" s="100"/>
      <c r="L1800" s="100"/>
      <c r="M1800" s="100"/>
      <c r="N1800" s="100"/>
      <c r="O1800" s="100"/>
      <c r="P1800" s="100"/>
      <c r="Q1800" s="100"/>
    </row>
    <row r="1801" spans="1:17" ht="14.25" customHeight="1" outlineLevel="1" x14ac:dyDescent="0.2">
      <c r="A1801" s="22" t="s">
        <v>429</v>
      </c>
      <c r="B1801" s="22">
        <v>1</v>
      </c>
      <c r="C1801" s="22">
        <v>2</v>
      </c>
      <c r="D1801" s="23">
        <v>2610</v>
      </c>
      <c r="E1801" s="23">
        <v>2610</v>
      </c>
      <c r="F1801" s="23">
        <v>500000</v>
      </c>
      <c r="G1801" s="24">
        <v>2.5</v>
      </c>
      <c r="H1801" s="100"/>
      <c r="I1801" s="100"/>
      <c r="J1801" s="100"/>
      <c r="K1801" s="100"/>
      <c r="L1801" s="100"/>
      <c r="M1801" s="100"/>
      <c r="N1801" s="100"/>
      <c r="O1801" s="100"/>
      <c r="P1801" s="100"/>
      <c r="Q1801" s="100"/>
    </row>
    <row r="1802" spans="1:17" ht="14.25" customHeight="1" outlineLevel="1" x14ac:dyDescent="0.2">
      <c r="A1802" s="22" t="s">
        <v>429</v>
      </c>
      <c r="B1802" s="22">
        <v>2</v>
      </c>
      <c r="C1802" s="22">
        <v>2</v>
      </c>
      <c r="D1802" s="23">
        <v>2658</v>
      </c>
      <c r="E1802" s="23">
        <v>2658</v>
      </c>
      <c r="F1802" s="23">
        <v>1000000</v>
      </c>
      <c r="G1802" s="24">
        <v>5</v>
      </c>
      <c r="H1802" s="100"/>
      <c r="I1802" s="100"/>
      <c r="J1802" s="100"/>
      <c r="K1802" s="100"/>
      <c r="L1802" s="100"/>
      <c r="M1802" s="100"/>
      <c r="N1802" s="100"/>
      <c r="O1802" s="100"/>
      <c r="P1802" s="100"/>
      <c r="Q1802" s="100"/>
    </row>
    <row r="1803" spans="1:17" ht="14.25" customHeight="1" outlineLevel="1" x14ac:dyDescent="0.2">
      <c r="A1803" s="22" t="s">
        <v>429</v>
      </c>
      <c r="B1803" s="22">
        <v>3</v>
      </c>
      <c r="C1803" s="22">
        <v>2</v>
      </c>
      <c r="D1803" s="23">
        <v>2706</v>
      </c>
      <c r="E1803" s="23">
        <v>2706</v>
      </c>
      <c r="F1803" s="23">
        <v>2000000</v>
      </c>
      <c r="G1803" s="24">
        <v>10</v>
      </c>
      <c r="H1803" s="100"/>
      <c r="I1803" s="100"/>
      <c r="J1803" s="100"/>
      <c r="K1803" s="100"/>
      <c r="L1803" s="100"/>
      <c r="M1803" s="100"/>
      <c r="N1803" s="100"/>
      <c r="O1803" s="100"/>
      <c r="P1803" s="100"/>
      <c r="Q1803" s="100"/>
    </row>
    <row r="1804" spans="1:17" ht="14.25" customHeight="1" outlineLevel="1" x14ac:dyDescent="0.2">
      <c r="A1804" s="22" t="s">
        <v>429</v>
      </c>
      <c r="B1804" s="22">
        <v>4</v>
      </c>
      <c r="C1804" s="22">
        <v>2</v>
      </c>
      <c r="D1804" s="23">
        <v>2754</v>
      </c>
      <c r="E1804" s="23">
        <v>2754</v>
      </c>
      <c r="F1804" s="23">
        <v>7500000</v>
      </c>
      <c r="G1804" s="24">
        <v>15</v>
      </c>
      <c r="H1804" s="100"/>
      <c r="I1804" s="100"/>
      <c r="J1804" s="100"/>
      <c r="K1804" s="100"/>
      <c r="L1804" s="100"/>
      <c r="M1804" s="100"/>
      <c r="N1804" s="100"/>
      <c r="O1804" s="100"/>
      <c r="P1804" s="100"/>
      <c r="Q1804" s="100"/>
    </row>
    <row r="1805" spans="1:17" ht="14.25" customHeight="1" outlineLevel="1" x14ac:dyDescent="0.2">
      <c r="A1805" s="22" t="s">
        <v>429</v>
      </c>
      <c r="B1805" s="22">
        <v>5</v>
      </c>
      <c r="C1805" s="22">
        <v>2</v>
      </c>
      <c r="D1805" s="23">
        <v>2802</v>
      </c>
      <c r="E1805" s="23">
        <v>2802</v>
      </c>
      <c r="F1805" s="23">
        <v>7500000</v>
      </c>
      <c r="G1805" s="24">
        <v>15</v>
      </c>
      <c r="H1805" s="100"/>
      <c r="I1805" s="100"/>
      <c r="J1805" s="100"/>
      <c r="K1805" s="100"/>
      <c r="L1805" s="100"/>
      <c r="M1805" s="100"/>
      <c r="N1805" s="100"/>
      <c r="O1805" s="100"/>
      <c r="P1805" s="100"/>
      <c r="Q1805" s="100"/>
    </row>
    <row r="1806" spans="1:17" ht="14.25" customHeight="1" outlineLevel="1" collapsed="1" x14ac:dyDescent="0.2">
      <c r="A1806" s="22" t="s">
        <v>429</v>
      </c>
      <c r="B1806" s="22">
        <v>6</v>
      </c>
      <c r="C1806" s="22">
        <v>2</v>
      </c>
      <c r="D1806" s="23">
        <v>2850</v>
      </c>
      <c r="E1806" s="23">
        <v>2850</v>
      </c>
      <c r="F1806" s="23">
        <v>7500000</v>
      </c>
      <c r="G1806" s="24">
        <v>15</v>
      </c>
      <c r="H1806" s="100"/>
      <c r="I1806" s="100"/>
      <c r="J1806" s="100"/>
      <c r="K1806" s="100"/>
      <c r="L1806" s="100"/>
      <c r="M1806" s="100"/>
      <c r="N1806" s="100"/>
      <c r="O1806" s="100"/>
      <c r="P1806" s="100"/>
      <c r="Q1806" s="100"/>
    </row>
    <row r="1807" spans="1:17" ht="14.25" customHeight="1" outlineLevel="1" x14ac:dyDescent="0.2">
      <c r="A1807" s="22" t="s">
        <v>429</v>
      </c>
      <c r="B1807" s="22">
        <v>7</v>
      </c>
      <c r="C1807" s="22">
        <v>2</v>
      </c>
      <c r="D1807" s="23">
        <v>2898</v>
      </c>
      <c r="E1807" s="23">
        <v>2898</v>
      </c>
      <c r="F1807" s="23">
        <v>7500000</v>
      </c>
      <c r="G1807" s="24">
        <v>15</v>
      </c>
      <c r="H1807" s="100"/>
      <c r="I1807" s="100"/>
      <c r="J1807" s="100"/>
      <c r="K1807" s="100"/>
      <c r="L1807" s="100"/>
      <c r="M1807" s="100"/>
      <c r="N1807" s="100"/>
      <c r="O1807" s="100"/>
      <c r="P1807" s="100"/>
      <c r="Q1807" s="100"/>
    </row>
    <row r="1808" spans="1:17" ht="14.25" customHeight="1" outlineLevel="1" x14ac:dyDescent="0.2">
      <c r="A1808" s="22" t="s">
        <v>429</v>
      </c>
      <c r="B1808" s="22">
        <v>8</v>
      </c>
      <c r="C1808" s="22">
        <v>2</v>
      </c>
      <c r="D1808" s="23">
        <v>2946</v>
      </c>
      <c r="E1808" s="23">
        <v>2946</v>
      </c>
      <c r="F1808" s="23">
        <v>7500000</v>
      </c>
      <c r="G1808" s="24">
        <v>15</v>
      </c>
      <c r="H1808" s="100"/>
      <c r="I1808" s="100"/>
      <c r="J1808" s="100"/>
      <c r="K1808" s="100"/>
      <c r="L1808" s="100"/>
      <c r="M1808" s="100"/>
      <c r="N1808" s="100"/>
      <c r="O1808" s="100"/>
      <c r="P1808" s="100"/>
      <c r="Q1808" s="100"/>
    </row>
    <row r="1809" spans="1:17" ht="14.25" customHeight="1" outlineLevel="1" x14ac:dyDescent="0.2">
      <c r="A1809" s="22" t="s">
        <v>429</v>
      </c>
      <c r="B1809" s="22">
        <v>9</v>
      </c>
      <c r="C1809" s="22">
        <v>2</v>
      </c>
      <c r="D1809" s="23">
        <v>2994</v>
      </c>
      <c r="E1809" s="23">
        <v>2994</v>
      </c>
      <c r="F1809" s="23">
        <v>7500000</v>
      </c>
      <c r="G1809" s="24">
        <v>15</v>
      </c>
      <c r="H1809" s="100"/>
      <c r="I1809" s="100"/>
      <c r="J1809" s="100"/>
      <c r="K1809" s="100"/>
      <c r="L1809" s="100"/>
      <c r="M1809" s="100"/>
      <c r="N1809" s="100"/>
      <c r="O1809" s="100"/>
      <c r="P1809" s="100"/>
      <c r="Q1809" s="100"/>
    </row>
    <row r="1810" spans="1:17" ht="14.25" customHeight="1" outlineLevel="1" x14ac:dyDescent="0.2">
      <c r="A1810" s="22" t="s">
        <v>429</v>
      </c>
      <c r="B1810" s="22">
        <v>10</v>
      </c>
      <c r="C1810" s="22">
        <v>2</v>
      </c>
      <c r="D1810" s="23">
        <v>3042</v>
      </c>
      <c r="E1810" s="23">
        <v>3042</v>
      </c>
      <c r="F1810" s="23">
        <v>7500000</v>
      </c>
      <c r="G1810" s="24">
        <v>15</v>
      </c>
      <c r="H1810" s="100"/>
      <c r="I1810" s="100"/>
      <c r="J1810" s="100"/>
      <c r="K1810" s="100"/>
      <c r="L1810" s="100"/>
      <c r="M1810" s="100"/>
      <c r="N1810" s="100"/>
      <c r="O1810" s="100"/>
      <c r="P1810" s="100"/>
      <c r="Q1810" s="100"/>
    </row>
    <row r="1811" spans="1:17" ht="14.25" customHeight="1" outlineLevel="1" x14ac:dyDescent="0.2">
      <c r="A1811" s="22" t="s">
        <v>429</v>
      </c>
      <c r="B1811" s="22">
        <v>11</v>
      </c>
      <c r="C1811" s="22">
        <v>2</v>
      </c>
      <c r="D1811" s="23">
        <v>3090</v>
      </c>
      <c r="E1811" s="23">
        <v>3090</v>
      </c>
      <c r="F1811" s="23">
        <v>7500000</v>
      </c>
      <c r="G1811" s="24">
        <v>15</v>
      </c>
      <c r="H1811" s="100"/>
      <c r="I1811" s="100"/>
      <c r="J1811" s="100"/>
      <c r="K1811" s="100"/>
      <c r="L1811" s="100"/>
      <c r="M1811" s="100"/>
      <c r="N1811" s="100"/>
      <c r="O1811" s="100"/>
      <c r="P1811" s="100"/>
      <c r="Q1811" s="100"/>
    </row>
    <row r="1812" spans="1:17" ht="14.25" customHeight="1" outlineLevel="1" x14ac:dyDescent="0.2">
      <c r="A1812" s="22" t="s">
        <v>429</v>
      </c>
      <c r="B1812" s="22">
        <v>12</v>
      </c>
      <c r="C1812" s="22">
        <v>2</v>
      </c>
      <c r="D1812" s="23">
        <v>3138</v>
      </c>
      <c r="E1812" s="23">
        <v>3138</v>
      </c>
      <c r="F1812" s="23">
        <v>0</v>
      </c>
      <c r="G1812" s="24">
        <v>0</v>
      </c>
      <c r="H1812" s="100"/>
      <c r="I1812" s="100"/>
      <c r="J1812" s="100"/>
      <c r="K1812" s="100"/>
      <c r="L1812" s="100"/>
      <c r="M1812" s="100"/>
      <c r="N1812" s="100"/>
      <c r="O1812" s="100"/>
      <c r="P1812" s="100"/>
      <c r="Q1812" s="100"/>
    </row>
    <row r="1813" spans="1:17" ht="14.25" customHeight="1" outlineLevel="1" x14ac:dyDescent="0.2">
      <c r="A1813" s="25" t="s">
        <v>429</v>
      </c>
      <c r="B1813" s="25">
        <v>1</v>
      </c>
      <c r="C1813" s="25">
        <v>3</v>
      </c>
      <c r="D1813" s="26">
        <v>3294.9</v>
      </c>
      <c r="E1813" s="26">
        <v>3294.9</v>
      </c>
      <c r="F1813" s="26">
        <v>0</v>
      </c>
      <c r="G1813" s="27">
        <v>0</v>
      </c>
      <c r="H1813" s="100"/>
      <c r="I1813" s="100"/>
      <c r="J1813" s="100"/>
      <c r="K1813" s="100"/>
      <c r="L1813" s="100"/>
      <c r="M1813" s="100"/>
      <c r="N1813" s="100"/>
      <c r="O1813" s="100"/>
      <c r="P1813" s="100"/>
      <c r="Q1813" s="100"/>
    </row>
    <row r="1814" spans="1:17" ht="14.25" customHeight="1" x14ac:dyDescent="0.2">
      <c r="A1814" s="19" t="s">
        <v>487</v>
      </c>
      <c r="B1814" s="19">
        <v>1</v>
      </c>
      <c r="C1814" s="19">
        <v>1</v>
      </c>
      <c r="D1814" s="20">
        <v>135</v>
      </c>
      <c r="E1814" s="20">
        <v>135</v>
      </c>
      <c r="F1814" s="20">
        <v>100000</v>
      </c>
      <c r="G1814" s="21">
        <v>2</v>
      </c>
      <c r="H1814" s="100"/>
      <c r="I1814" s="100"/>
      <c r="J1814" s="100"/>
      <c r="K1814" s="100"/>
      <c r="L1814" s="100"/>
      <c r="M1814" s="100"/>
      <c r="N1814" s="100"/>
      <c r="O1814" s="100"/>
      <c r="P1814" s="100"/>
      <c r="Q1814" s="100"/>
    </row>
    <row r="1815" spans="1:17" ht="14.25" customHeight="1" outlineLevel="1" x14ac:dyDescent="0.2">
      <c r="A1815" s="19" t="s">
        <v>487</v>
      </c>
      <c r="B1815" s="19">
        <v>2</v>
      </c>
      <c r="C1815" s="19">
        <v>1</v>
      </c>
      <c r="D1815" s="20">
        <v>150</v>
      </c>
      <c r="E1815" s="20">
        <v>150</v>
      </c>
      <c r="F1815" s="20">
        <v>200000</v>
      </c>
      <c r="G1815" s="21">
        <v>5</v>
      </c>
      <c r="H1815" s="100"/>
      <c r="I1815" s="100"/>
      <c r="J1815" s="100"/>
      <c r="K1815" s="100"/>
      <c r="L1815" s="100"/>
      <c r="M1815" s="100"/>
      <c r="N1815" s="100"/>
      <c r="O1815" s="100"/>
      <c r="P1815" s="100"/>
      <c r="Q1815" s="100"/>
    </row>
    <row r="1816" spans="1:17" ht="14.25" customHeight="1" outlineLevel="1" x14ac:dyDescent="0.2">
      <c r="A1816" s="19" t="s">
        <v>487</v>
      </c>
      <c r="B1816" s="19">
        <v>3</v>
      </c>
      <c r="C1816" s="19">
        <v>1</v>
      </c>
      <c r="D1816" s="20">
        <v>165</v>
      </c>
      <c r="E1816" s="20">
        <v>165</v>
      </c>
      <c r="F1816" s="20">
        <v>400000</v>
      </c>
      <c r="G1816" s="21">
        <v>14</v>
      </c>
      <c r="H1816" s="100"/>
      <c r="I1816" s="100"/>
      <c r="J1816" s="100"/>
      <c r="K1816" s="100"/>
      <c r="L1816" s="100"/>
      <c r="M1816" s="100"/>
      <c r="N1816" s="100"/>
      <c r="O1816" s="100"/>
      <c r="P1816" s="100"/>
      <c r="Q1816" s="100"/>
    </row>
    <row r="1817" spans="1:17" ht="14.25" customHeight="1" outlineLevel="1" x14ac:dyDescent="0.2">
      <c r="A1817" s="19" t="s">
        <v>487</v>
      </c>
      <c r="B1817" s="19">
        <v>4</v>
      </c>
      <c r="C1817" s="19">
        <v>1</v>
      </c>
      <c r="D1817" s="20">
        <v>188</v>
      </c>
      <c r="E1817" s="20">
        <v>187.5</v>
      </c>
      <c r="F1817" s="20">
        <v>2000000</v>
      </c>
      <c r="G1817" s="21">
        <v>24</v>
      </c>
      <c r="H1817" s="100"/>
      <c r="I1817" s="100"/>
      <c r="J1817" s="100"/>
      <c r="K1817" s="100"/>
      <c r="L1817" s="100"/>
      <c r="M1817" s="100"/>
      <c r="N1817" s="100"/>
      <c r="O1817" s="100"/>
      <c r="P1817" s="100"/>
      <c r="Q1817" s="100"/>
    </row>
    <row r="1818" spans="1:17" ht="14.25" customHeight="1" outlineLevel="1" x14ac:dyDescent="0.2">
      <c r="A1818" s="19" t="s">
        <v>487</v>
      </c>
      <c r="B1818" s="19">
        <v>5</v>
      </c>
      <c r="C1818" s="19">
        <v>1</v>
      </c>
      <c r="D1818" s="20">
        <v>203</v>
      </c>
      <c r="E1818" s="20">
        <v>202.5</v>
      </c>
      <c r="F1818" s="20">
        <v>4000000</v>
      </c>
      <c r="G1818" s="21">
        <v>40</v>
      </c>
      <c r="H1818" s="100"/>
      <c r="I1818" s="100"/>
      <c r="J1818" s="100"/>
      <c r="K1818" s="100"/>
      <c r="L1818" s="100"/>
      <c r="M1818" s="100"/>
      <c r="N1818" s="100"/>
      <c r="O1818" s="100"/>
      <c r="P1818" s="100"/>
      <c r="Q1818" s="100"/>
    </row>
    <row r="1819" spans="1:17" ht="14.25" customHeight="1" outlineLevel="1" x14ac:dyDescent="0.2">
      <c r="A1819" s="19" t="s">
        <v>487</v>
      </c>
      <c r="B1819" s="19">
        <v>6</v>
      </c>
      <c r="C1819" s="19">
        <v>1</v>
      </c>
      <c r="D1819" s="20">
        <v>225</v>
      </c>
      <c r="E1819" s="20">
        <v>225</v>
      </c>
      <c r="F1819" s="20">
        <v>6000000</v>
      </c>
      <c r="G1819" s="21">
        <v>68</v>
      </c>
      <c r="H1819" s="100"/>
      <c r="I1819" s="100"/>
      <c r="J1819" s="100"/>
      <c r="K1819" s="100"/>
      <c r="L1819" s="100"/>
      <c r="M1819" s="100"/>
      <c r="N1819" s="100"/>
      <c r="O1819" s="100"/>
      <c r="P1819" s="100"/>
      <c r="Q1819" s="100"/>
    </row>
    <row r="1820" spans="1:17" ht="14.25" customHeight="1" outlineLevel="1" x14ac:dyDescent="0.2">
      <c r="A1820" s="19" t="s">
        <v>487</v>
      </c>
      <c r="B1820" s="19">
        <v>7</v>
      </c>
      <c r="C1820" s="19">
        <v>1</v>
      </c>
      <c r="D1820" s="20">
        <v>248</v>
      </c>
      <c r="E1820" s="20">
        <v>247.5</v>
      </c>
      <c r="F1820" s="20">
        <v>11000000</v>
      </c>
      <c r="G1820" s="21">
        <v>86</v>
      </c>
      <c r="H1820" s="100"/>
      <c r="I1820" s="100"/>
      <c r="J1820" s="100"/>
      <c r="K1820" s="100"/>
      <c r="L1820" s="100"/>
      <c r="M1820" s="100"/>
      <c r="N1820" s="100"/>
      <c r="O1820" s="100"/>
      <c r="P1820" s="100"/>
      <c r="Q1820" s="100"/>
    </row>
    <row r="1821" spans="1:17" ht="14.25" customHeight="1" outlineLevel="1" x14ac:dyDescent="0.2">
      <c r="A1821" s="19" t="s">
        <v>487</v>
      </c>
      <c r="B1821" s="19">
        <v>8</v>
      </c>
      <c r="C1821" s="19">
        <v>1</v>
      </c>
      <c r="D1821" s="20">
        <v>278</v>
      </c>
      <c r="E1821" s="20">
        <v>277.5</v>
      </c>
      <c r="F1821" s="20">
        <v>17000000</v>
      </c>
      <c r="G1821" s="21">
        <v>108</v>
      </c>
      <c r="H1821" s="100"/>
      <c r="I1821" s="100"/>
      <c r="J1821" s="100"/>
      <c r="K1821" s="100"/>
      <c r="L1821" s="100"/>
      <c r="M1821" s="100"/>
      <c r="N1821" s="100"/>
      <c r="O1821" s="100"/>
      <c r="P1821" s="100"/>
      <c r="Q1821" s="100"/>
    </row>
    <row r="1822" spans="1:17" ht="14.25" customHeight="1" outlineLevel="1" x14ac:dyDescent="0.2">
      <c r="A1822" s="19" t="s">
        <v>487</v>
      </c>
      <c r="B1822" s="19">
        <v>9</v>
      </c>
      <c r="C1822" s="19">
        <v>1</v>
      </c>
      <c r="D1822" s="20">
        <v>293</v>
      </c>
      <c r="E1822" s="20">
        <v>292.5</v>
      </c>
      <c r="F1822" s="20">
        <v>32000000</v>
      </c>
      <c r="G1822" s="21">
        <v>120</v>
      </c>
      <c r="H1822" s="100"/>
      <c r="I1822" s="100"/>
      <c r="J1822" s="100"/>
      <c r="K1822" s="100"/>
      <c r="L1822" s="100"/>
      <c r="M1822" s="100"/>
      <c r="N1822" s="100"/>
      <c r="O1822" s="100"/>
      <c r="P1822" s="100"/>
      <c r="Q1822" s="100"/>
    </row>
    <row r="1823" spans="1:17" ht="14.25" customHeight="1" outlineLevel="1" x14ac:dyDescent="0.2">
      <c r="A1823" s="19" t="s">
        <v>487</v>
      </c>
      <c r="B1823" s="19">
        <v>10</v>
      </c>
      <c r="C1823" s="19">
        <v>1</v>
      </c>
      <c r="D1823" s="20">
        <v>330</v>
      </c>
      <c r="E1823" s="20">
        <v>330</v>
      </c>
      <c r="F1823" s="20">
        <v>43000000</v>
      </c>
      <c r="G1823" s="21">
        <v>128</v>
      </c>
      <c r="H1823" s="100"/>
      <c r="I1823" s="100"/>
      <c r="J1823" s="100"/>
      <c r="K1823" s="100"/>
      <c r="L1823" s="100"/>
      <c r="M1823" s="100"/>
      <c r="N1823" s="100"/>
      <c r="O1823" s="100"/>
      <c r="P1823" s="100"/>
      <c r="Q1823" s="100"/>
    </row>
    <row r="1824" spans="1:17" ht="14.25" customHeight="1" outlineLevel="1" x14ac:dyDescent="0.2">
      <c r="A1824" s="19" t="s">
        <v>487</v>
      </c>
      <c r="B1824" s="19">
        <v>11</v>
      </c>
      <c r="C1824" s="19">
        <v>1</v>
      </c>
      <c r="D1824" s="20">
        <v>360</v>
      </c>
      <c r="E1824" s="20">
        <v>360</v>
      </c>
      <c r="F1824" s="20">
        <v>55000000</v>
      </c>
      <c r="G1824" s="21">
        <v>136</v>
      </c>
      <c r="H1824" s="100"/>
      <c r="I1824" s="100"/>
      <c r="J1824" s="100"/>
      <c r="K1824" s="100"/>
      <c r="L1824" s="100"/>
      <c r="M1824" s="100"/>
      <c r="N1824" s="100"/>
      <c r="O1824" s="100"/>
      <c r="P1824" s="100"/>
      <c r="Q1824" s="100"/>
    </row>
    <row r="1825" spans="1:17" ht="14.25" customHeight="1" outlineLevel="1" x14ac:dyDescent="0.2">
      <c r="A1825" s="19" t="s">
        <v>487</v>
      </c>
      <c r="B1825" s="19">
        <v>12</v>
      </c>
      <c r="C1825" s="19">
        <v>1</v>
      </c>
      <c r="D1825" s="20">
        <v>395</v>
      </c>
      <c r="E1825" s="20">
        <v>394.5</v>
      </c>
      <c r="F1825" s="20">
        <v>0</v>
      </c>
      <c r="G1825" s="21">
        <v>0</v>
      </c>
      <c r="H1825" s="100"/>
      <c r="I1825" s="100"/>
      <c r="J1825" s="100"/>
      <c r="K1825" s="100"/>
      <c r="L1825" s="100"/>
      <c r="M1825" s="100"/>
      <c r="N1825" s="100"/>
      <c r="O1825" s="100"/>
      <c r="P1825" s="100"/>
      <c r="Q1825" s="100"/>
    </row>
    <row r="1826" spans="1:17" ht="14.25" customHeight="1" outlineLevel="1" x14ac:dyDescent="0.2">
      <c r="A1826" s="22" t="s">
        <v>487</v>
      </c>
      <c r="B1826" s="22">
        <v>1</v>
      </c>
      <c r="C1826" s="22">
        <v>2</v>
      </c>
      <c r="D1826" s="23">
        <v>395</v>
      </c>
      <c r="E1826" s="23">
        <v>394.5</v>
      </c>
      <c r="F1826" s="23">
        <v>2000000</v>
      </c>
      <c r="G1826" s="24">
        <v>12</v>
      </c>
      <c r="H1826" s="100"/>
      <c r="I1826" s="100"/>
      <c r="J1826" s="100"/>
      <c r="K1826" s="100"/>
      <c r="L1826" s="100"/>
      <c r="M1826" s="100"/>
      <c r="N1826" s="100"/>
      <c r="O1826" s="100"/>
      <c r="P1826" s="100"/>
      <c r="Q1826" s="100"/>
    </row>
    <row r="1827" spans="1:17" ht="14.25" customHeight="1" outlineLevel="1" x14ac:dyDescent="0.2">
      <c r="A1827" s="22" t="s">
        <v>487</v>
      </c>
      <c r="B1827" s="22">
        <v>2</v>
      </c>
      <c r="C1827" s="22">
        <v>2</v>
      </c>
      <c r="D1827" s="23">
        <v>401</v>
      </c>
      <c r="E1827" s="23">
        <v>400.5</v>
      </c>
      <c r="F1827" s="23">
        <v>4000000</v>
      </c>
      <c r="G1827" s="24">
        <v>24</v>
      </c>
      <c r="H1827" s="100"/>
      <c r="I1827" s="100"/>
      <c r="J1827" s="100"/>
      <c r="K1827" s="100"/>
      <c r="L1827" s="100"/>
      <c r="M1827" s="100"/>
      <c r="N1827" s="100"/>
      <c r="O1827" s="100"/>
      <c r="P1827" s="100"/>
      <c r="Q1827" s="100"/>
    </row>
    <row r="1828" spans="1:17" ht="14.25" customHeight="1" outlineLevel="1" x14ac:dyDescent="0.2">
      <c r="A1828" s="22" t="s">
        <v>487</v>
      </c>
      <c r="B1828" s="22">
        <v>3</v>
      </c>
      <c r="C1828" s="22">
        <v>2</v>
      </c>
      <c r="D1828" s="23">
        <v>407</v>
      </c>
      <c r="E1828" s="23">
        <v>406.5</v>
      </c>
      <c r="F1828" s="23">
        <v>8000000</v>
      </c>
      <c r="G1828" s="24">
        <v>36</v>
      </c>
      <c r="H1828" s="100"/>
      <c r="I1828" s="100"/>
      <c r="J1828" s="100"/>
      <c r="K1828" s="100"/>
      <c r="L1828" s="100"/>
      <c r="M1828" s="100"/>
      <c r="N1828" s="100"/>
      <c r="O1828" s="100"/>
      <c r="P1828" s="100"/>
      <c r="Q1828" s="100"/>
    </row>
    <row r="1829" spans="1:17" ht="14.25" customHeight="1" outlineLevel="1" x14ac:dyDescent="0.2">
      <c r="A1829" s="22" t="s">
        <v>487</v>
      </c>
      <c r="B1829" s="22">
        <v>4</v>
      </c>
      <c r="C1829" s="22">
        <v>2</v>
      </c>
      <c r="D1829" s="23">
        <v>413</v>
      </c>
      <c r="E1829" s="23">
        <v>412.5</v>
      </c>
      <c r="F1829" s="23">
        <v>19500000</v>
      </c>
      <c r="G1829" s="24">
        <v>36</v>
      </c>
      <c r="H1829" s="100"/>
      <c r="I1829" s="100"/>
      <c r="J1829" s="100"/>
      <c r="K1829" s="100"/>
      <c r="L1829" s="100"/>
      <c r="M1829" s="100"/>
      <c r="N1829" s="100"/>
      <c r="O1829" s="100"/>
      <c r="P1829" s="100"/>
      <c r="Q1829" s="100"/>
    </row>
    <row r="1830" spans="1:17" ht="14.25" customHeight="1" outlineLevel="1" x14ac:dyDescent="0.2">
      <c r="A1830" s="22" t="s">
        <v>487</v>
      </c>
      <c r="B1830" s="22">
        <v>5</v>
      </c>
      <c r="C1830" s="22">
        <v>2</v>
      </c>
      <c r="D1830" s="23">
        <v>420</v>
      </c>
      <c r="E1830" s="23">
        <v>420</v>
      </c>
      <c r="F1830" s="23">
        <v>19500000</v>
      </c>
      <c r="G1830" s="24">
        <v>36</v>
      </c>
      <c r="H1830" s="100"/>
      <c r="I1830" s="100"/>
      <c r="J1830" s="100"/>
      <c r="K1830" s="100"/>
      <c r="L1830" s="100"/>
      <c r="M1830" s="100"/>
      <c r="N1830" s="100"/>
      <c r="O1830" s="100"/>
      <c r="P1830" s="100"/>
      <c r="Q1830" s="100"/>
    </row>
    <row r="1831" spans="1:17" ht="14.25" customHeight="1" outlineLevel="1" collapsed="1" x14ac:dyDescent="0.2">
      <c r="A1831" s="22" t="s">
        <v>487</v>
      </c>
      <c r="B1831" s="22">
        <v>6</v>
      </c>
      <c r="C1831" s="22">
        <v>2</v>
      </c>
      <c r="D1831" s="23">
        <v>425</v>
      </c>
      <c r="E1831" s="23">
        <v>424.5</v>
      </c>
      <c r="F1831" s="23">
        <v>19500000</v>
      </c>
      <c r="G1831" s="24">
        <v>36</v>
      </c>
      <c r="H1831" s="100"/>
      <c r="I1831" s="100"/>
      <c r="J1831" s="100"/>
      <c r="K1831" s="100"/>
      <c r="L1831" s="100"/>
      <c r="M1831" s="100"/>
      <c r="N1831" s="100"/>
      <c r="O1831" s="100"/>
      <c r="P1831" s="100"/>
      <c r="Q1831" s="100"/>
    </row>
    <row r="1832" spans="1:17" ht="14.25" customHeight="1" outlineLevel="1" x14ac:dyDescent="0.2">
      <c r="A1832" s="22" t="s">
        <v>487</v>
      </c>
      <c r="B1832" s="22">
        <v>7</v>
      </c>
      <c r="C1832" s="22">
        <v>2</v>
      </c>
      <c r="D1832" s="23">
        <v>432</v>
      </c>
      <c r="E1832" s="23">
        <v>432</v>
      </c>
      <c r="F1832" s="23">
        <v>19500000</v>
      </c>
      <c r="G1832" s="24">
        <v>36</v>
      </c>
      <c r="H1832" s="100"/>
      <c r="I1832" s="100"/>
      <c r="J1832" s="100"/>
      <c r="K1832" s="100"/>
      <c r="L1832" s="100"/>
      <c r="M1832" s="100"/>
      <c r="N1832" s="100"/>
      <c r="O1832" s="100"/>
      <c r="P1832" s="100"/>
      <c r="Q1832" s="100"/>
    </row>
    <row r="1833" spans="1:17" ht="14.25" customHeight="1" outlineLevel="1" x14ac:dyDescent="0.2">
      <c r="A1833" s="22" t="s">
        <v>487</v>
      </c>
      <c r="B1833" s="22">
        <v>8</v>
      </c>
      <c r="C1833" s="22">
        <v>2</v>
      </c>
      <c r="D1833" s="23">
        <v>438</v>
      </c>
      <c r="E1833" s="23">
        <v>438</v>
      </c>
      <c r="F1833" s="23">
        <v>19500000</v>
      </c>
      <c r="G1833" s="24">
        <v>36</v>
      </c>
      <c r="H1833" s="100"/>
      <c r="I1833" s="100"/>
      <c r="J1833" s="100"/>
      <c r="K1833" s="100"/>
      <c r="L1833" s="100"/>
      <c r="M1833" s="100"/>
      <c r="N1833" s="100"/>
      <c r="O1833" s="100"/>
      <c r="P1833" s="100"/>
      <c r="Q1833" s="100"/>
    </row>
    <row r="1834" spans="1:17" ht="14.25" customHeight="1" outlineLevel="1" x14ac:dyDescent="0.2">
      <c r="A1834" s="22" t="s">
        <v>487</v>
      </c>
      <c r="B1834" s="22">
        <v>9</v>
      </c>
      <c r="C1834" s="22">
        <v>2</v>
      </c>
      <c r="D1834" s="23">
        <v>444</v>
      </c>
      <c r="E1834" s="23">
        <v>444</v>
      </c>
      <c r="F1834" s="23">
        <v>19500000</v>
      </c>
      <c r="G1834" s="24">
        <v>36</v>
      </c>
      <c r="H1834" s="100"/>
      <c r="I1834" s="100"/>
      <c r="J1834" s="100"/>
      <c r="K1834" s="100"/>
      <c r="L1834" s="100"/>
      <c r="M1834" s="100"/>
      <c r="N1834" s="100"/>
      <c r="O1834" s="100"/>
      <c r="P1834" s="100"/>
      <c r="Q1834" s="100"/>
    </row>
    <row r="1835" spans="1:17" ht="14.25" customHeight="1" outlineLevel="1" x14ac:dyDescent="0.2">
      <c r="A1835" s="22" t="s">
        <v>487</v>
      </c>
      <c r="B1835" s="22">
        <v>10</v>
      </c>
      <c r="C1835" s="22">
        <v>2</v>
      </c>
      <c r="D1835" s="23">
        <v>453</v>
      </c>
      <c r="E1835" s="23">
        <v>453</v>
      </c>
      <c r="F1835" s="23">
        <v>19500000</v>
      </c>
      <c r="G1835" s="24">
        <v>36</v>
      </c>
      <c r="H1835" s="100"/>
      <c r="I1835" s="100"/>
      <c r="J1835" s="100"/>
      <c r="K1835" s="100"/>
      <c r="L1835" s="100"/>
      <c r="M1835" s="100"/>
      <c r="N1835" s="100"/>
      <c r="O1835" s="100"/>
      <c r="P1835" s="100"/>
      <c r="Q1835" s="100"/>
    </row>
    <row r="1836" spans="1:17" ht="14.25" customHeight="1" outlineLevel="1" x14ac:dyDescent="0.2">
      <c r="A1836" s="22" t="s">
        <v>487</v>
      </c>
      <c r="B1836" s="22">
        <v>11</v>
      </c>
      <c r="C1836" s="22">
        <v>2</v>
      </c>
      <c r="D1836" s="23">
        <v>464</v>
      </c>
      <c r="E1836" s="23">
        <v>463.5</v>
      </c>
      <c r="F1836" s="23">
        <v>19500000</v>
      </c>
      <c r="G1836" s="24">
        <v>36</v>
      </c>
      <c r="H1836" s="100"/>
      <c r="I1836" s="100"/>
      <c r="J1836" s="100"/>
      <c r="K1836" s="100"/>
      <c r="L1836" s="100"/>
      <c r="M1836" s="100"/>
      <c r="N1836" s="100"/>
      <c r="O1836" s="100"/>
      <c r="P1836" s="100"/>
      <c r="Q1836" s="100"/>
    </row>
    <row r="1837" spans="1:17" ht="14.25" customHeight="1" outlineLevel="1" x14ac:dyDescent="0.2">
      <c r="A1837" s="22" t="s">
        <v>487</v>
      </c>
      <c r="B1837" s="22">
        <v>12</v>
      </c>
      <c r="C1837" s="22">
        <v>2</v>
      </c>
      <c r="D1837" s="23">
        <v>473</v>
      </c>
      <c r="E1837" s="23">
        <v>472.5</v>
      </c>
      <c r="F1837" s="23">
        <v>0</v>
      </c>
      <c r="G1837" s="24">
        <v>0</v>
      </c>
      <c r="H1837" s="100"/>
      <c r="I1837" s="100"/>
      <c r="J1837" s="100"/>
      <c r="K1837" s="100"/>
      <c r="L1837" s="100"/>
      <c r="M1837" s="100"/>
      <c r="N1837" s="100"/>
      <c r="O1837" s="100"/>
      <c r="P1837" s="100"/>
      <c r="Q1837" s="100"/>
    </row>
    <row r="1838" spans="1:17" ht="14.25" customHeight="1" outlineLevel="1" x14ac:dyDescent="0.2">
      <c r="A1838" s="25" t="s">
        <v>487</v>
      </c>
      <c r="B1838" s="25">
        <v>1</v>
      </c>
      <c r="C1838" s="25">
        <v>3</v>
      </c>
      <c r="D1838" s="26">
        <v>495</v>
      </c>
      <c r="E1838" s="26">
        <v>495</v>
      </c>
      <c r="F1838" s="26">
        <v>0</v>
      </c>
      <c r="G1838" s="27">
        <v>0</v>
      </c>
      <c r="H1838" s="100"/>
      <c r="I1838" s="100"/>
      <c r="J1838" s="100"/>
      <c r="K1838" s="100"/>
      <c r="L1838" s="100"/>
      <c r="M1838" s="100"/>
      <c r="N1838" s="100"/>
      <c r="O1838" s="100"/>
      <c r="P1838" s="100"/>
      <c r="Q1838" s="100"/>
    </row>
    <row r="1839" spans="1:17" ht="14.25" customHeight="1" x14ac:dyDescent="0.2">
      <c r="A1839" s="19" t="s">
        <v>457</v>
      </c>
      <c r="B1839" s="19">
        <v>1</v>
      </c>
      <c r="C1839" s="19">
        <v>1</v>
      </c>
      <c r="D1839" s="20">
        <v>325</v>
      </c>
      <c r="E1839" s="20">
        <v>325</v>
      </c>
      <c r="F1839" s="20">
        <v>100000</v>
      </c>
      <c r="G1839" s="21">
        <v>2</v>
      </c>
      <c r="H1839" s="100"/>
      <c r="I1839" s="100"/>
      <c r="J1839" s="100"/>
      <c r="K1839" s="100"/>
      <c r="L1839" s="100"/>
      <c r="M1839" s="100"/>
      <c r="N1839" s="100"/>
      <c r="O1839" s="100"/>
      <c r="P1839" s="100"/>
      <c r="Q1839" s="100"/>
    </row>
    <row r="1840" spans="1:17" ht="14.25" customHeight="1" outlineLevel="1" x14ac:dyDescent="0.2">
      <c r="A1840" s="19" t="s">
        <v>457</v>
      </c>
      <c r="B1840" s="19">
        <v>2</v>
      </c>
      <c r="C1840" s="19">
        <v>1</v>
      </c>
      <c r="D1840" s="20">
        <v>358</v>
      </c>
      <c r="E1840" s="20">
        <v>358</v>
      </c>
      <c r="F1840" s="20">
        <v>200000</v>
      </c>
      <c r="G1840" s="21">
        <v>5</v>
      </c>
      <c r="H1840" s="100"/>
      <c r="I1840" s="100"/>
      <c r="J1840" s="100"/>
      <c r="K1840" s="100"/>
      <c r="L1840" s="100"/>
      <c r="M1840" s="100"/>
      <c r="N1840" s="100"/>
      <c r="O1840" s="100"/>
      <c r="P1840" s="100"/>
      <c r="Q1840" s="100"/>
    </row>
    <row r="1841" spans="1:17" ht="14.25" customHeight="1" outlineLevel="1" x14ac:dyDescent="0.2">
      <c r="A1841" s="19" t="s">
        <v>457</v>
      </c>
      <c r="B1841" s="19">
        <v>3</v>
      </c>
      <c r="C1841" s="19">
        <v>1</v>
      </c>
      <c r="D1841" s="20">
        <v>393</v>
      </c>
      <c r="E1841" s="20">
        <v>393</v>
      </c>
      <c r="F1841" s="20">
        <v>400000</v>
      </c>
      <c r="G1841" s="21">
        <v>14</v>
      </c>
      <c r="H1841" s="100"/>
      <c r="I1841" s="100"/>
      <c r="J1841" s="100"/>
      <c r="K1841" s="100"/>
      <c r="L1841" s="100"/>
      <c r="M1841" s="100"/>
      <c r="N1841" s="100"/>
      <c r="O1841" s="100"/>
      <c r="P1841" s="100"/>
      <c r="Q1841" s="100"/>
    </row>
    <row r="1842" spans="1:17" ht="14.25" customHeight="1" outlineLevel="1" x14ac:dyDescent="0.2">
      <c r="A1842" s="19" t="s">
        <v>457</v>
      </c>
      <c r="B1842" s="19">
        <v>4</v>
      </c>
      <c r="C1842" s="19">
        <v>1</v>
      </c>
      <c r="D1842" s="20">
        <v>432</v>
      </c>
      <c r="E1842" s="20">
        <v>432</v>
      </c>
      <c r="F1842" s="20">
        <v>2000000</v>
      </c>
      <c r="G1842" s="21">
        <v>24</v>
      </c>
      <c r="H1842" s="100"/>
      <c r="I1842" s="100"/>
      <c r="J1842" s="100"/>
      <c r="K1842" s="100"/>
      <c r="L1842" s="100"/>
      <c r="M1842" s="100"/>
      <c r="N1842" s="100"/>
      <c r="O1842" s="100"/>
      <c r="P1842" s="100"/>
      <c r="Q1842" s="100"/>
    </row>
    <row r="1843" spans="1:17" ht="14.25" customHeight="1" outlineLevel="1" x14ac:dyDescent="0.2">
      <c r="A1843" s="19" t="s">
        <v>457</v>
      </c>
      <c r="B1843" s="19">
        <v>5</v>
      </c>
      <c r="C1843" s="19">
        <v>1</v>
      </c>
      <c r="D1843" s="20">
        <v>475</v>
      </c>
      <c r="E1843" s="20">
        <v>475</v>
      </c>
      <c r="F1843" s="20">
        <v>4000000</v>
      </c>
      <c r="G1843" s="21">
        <v>40</v>
      </c>
      <c r="H1843" s="100"/>
      <c r="I1843" s="100"/>
      <c r="J1843" s="100"/>
      <c r="K1843" s="100"/>
      <c r="L1843" s="100"/>
      <c r="M1843" s="100"/>
      <c r="N1843" s="100"/>
      <c r="O1843" s="100"/>
      <c r="P1843" s="100"/>
      <c r="Q1843" s="100"/>
    </row>
    <row r="1844" spans="1:17" ht="14.25" customHeight="1" outlineLevel="1" x14ac:dyDescent="0.2">
      <c r="A1844" s="19" t="s">
        <v>457</v>
      </c>
      <c r="B1844" s="19">
        <v>6</v>
      </c>
      <c r="C1844" s="19">
        <v>1</v>
      </c>
      <c r="D1844" s="20">
        <v>522</v>
      </c>
      <c r="E1844" s="20">
        <v>522</v>
      </c>
      <c r="F1844" s="20">
        <v>6000000</v>
      </c>
      <c r="G1844" s="21">
        <v>68</v>
      </c>
      <c r="H1844" s="100"/>
      <c r="I1844" s="100"/>
      <c r="J1844" s="100"/>
      <c r="K1844" s="100"/>
      <c r="L1844" s="100"/>
      <c r="M1844" s="100"/>
      <c r="N1844" s="100"/>
      <c r="O1844" s="100"/>
      <c r="P1844" s="100"/>
      <c r="Q1844" s="100"/>
    </row>
    <row r="1845" spans="1:17" ht="14.25" customHeight="1" outlineLevel="1" x14ac:dyDescent="0.2">
      <c r="A1845" s="19" t="s">
        <v>457</v>
      </c>
      <c r="B1845" s="19">
        <v>7</v>
      </c>
      <c r="C1845" s="19">
        <v>1</v>
      </c>
      <c r="D1845" s="20">
        <v>573</v>
      </c>
      <c r="E1845" s="20">
        <v>573</v>
      </c>
      <c r="F1845" s="20">
        <v>11000000</v>
      </c>
      <c r="G1845" s="21">
        <v>86</v>
      </c>
      <c r="H1845" s="100"/>
      <c r="I1845" s="100"/>
      <c r="J1845" s="100"/>
      <c r="K1845" s="100"/>
      <c r="L1845" s="100"/>
      <c r="M1845" s="100"/>
      <c r="N1845" s="100"/>
      <c r="O1845" s="100"/>
      <c r="P1845" s="100"/>
      <c r="Q1845" s="100"/>
    </row>
    <row r="1846" spans="1:17" ht="14.25" customHeight="1" outlineLevel="1" x14ac:dyDescent="0.2">
      <c r="A1846" s="19" t="s">
        <v>457</v>
      </c>
      <c r="B1846" s="19">
        <v>8</v>
      </c>
      <c r="C1846" s="19">
        <v>1</v>
      </c>
      <c r="D1846" s="20">
        <v>630</v>
      </c>
      <c r="E1846" s="20">
        <v>630</v>
      </c>
      <c r="F1846" s="20">
        <v>17000000</v>
      </c>
      <c r="G1846" s="21">
        <v>108</v>
      </c>
      <c r="H1846" s="100"/>
      <c r="I1846" s="100"/>
      <c r="J1846" s="100"/>
      <c r="K1846" s="100"/>
      <c r="L1846" s="100"/>
      <c r="M1846" s="100"/>
      <c r="N1846" s="100"/>
      <c r="O1846" s="100"/>
      <c r="P1846" s="100"/>
      <c r="Q1846" s="100"/>
    </row>
    <row r="1847" spans="1:17" ht="14.25" customHeight="1" outlineLevel="1" x14ac:dyDescent="0.2">
      <c r="A1847" s="19" t="s">
        <v>457</v>
      </c>
      <c r="B1847" s="19">
        <v>9</v>
      </c>
      <c r="C1847" s="19">
        <v>1</v>
      </c>
      <c r="D1847" s="20">
        <v>692</v>
      </c>
      <c r="E1847" s="20">
        <v>692</v>
      </c>
      <c r="F1847" s="20">
        <v>32000000</v>
      </c>
      <c r="G1847" s="21">
        <v>120</v>
      </c>
      <c r="H1847" s="100"/>
      <c r="I1847" s="100"/>
      <c r="J1847" s="100"/>
      <c r="K1847" s="100"/>
      <c r="L1847" s="100"/>
      <c r="M1847" s="100"/>
      <c r="N1847" s="100"/>
      <c r="O1847" s="100"/>
      <c r="P1847" s="100"/>
      <c r="Q1847" s="100"/>
    </row>
    <row r="1848" spans="1:17" ht="14.25" customHeight="1" outlineLevel="1" x14ac:dyDescent="0.2">
      <c r="A1848" s="19" t="s">
        <v>457</v>
      </c>
      <c r="B1848" s="19">
        <v>10</v>
      </c>
      <c r="C1848" s="19">
        <v>1</v>
      </c>
      <c r="D1848" s="20">
        <v>761</v>
      </c>
      <c r="E1848" s="20">
        <v>761</v>
      </c>
      <c r="F1848" s="20">
        <v>43000000</v>
      </c>
      <c r="G1848" s="21">
        <v>128</v>
      </c>
      <c r="H1848" s="100"/>
      <c r="I1848" s="100"/>
      <c r="J1848" s="100"/>
      <c r="K1848" s="100"/>
      <c r="L1848" s="100"/>
      <c r="M1848" s="100"/>
      <c r="N1848" s="100"/>
      <c r="O1848" s="100"/>
      <c r="P1848" s="100"/>
      <c r="Q1848" s="100"/>
    </row>
    <row r="1849" spans="1:17" ht="14.25" customHeight="1" outlineLevel="1" x14ac:dyDescent="0.2">
      <c r="A1849" s="19" t="s">
        <v>457</v>
      </c>
      <c r="B1849" s="19">
        <v>11</v>
      </c>
      <c r="C1849" s="19">
        <v>1</v>
      </c>
      <c r="D1849" s="20">
        <v>836</v>
      </c>
      <c r="E1849" s="20">
        <v>836</v>
      </c>
      <c r="F1849" s="20">
        <v>55000000</v>
      </c>
      <c r="G1849" s="21">
        <v>136</v>
      </c>
      <c r="H1849" s="100"/>
      <c r="I1849" s="100"/>
      <c r="J1849" s="100"/>
      <c r="K1849" s="100"/>
      <c r="L1849" s="100"/>
      <c r="M1849" s="100"/>
      <c r="N1849" s="100"/>
      <c r="O1849" s="100"/>
      <c r="P1849" s="100"/>
      <c r="Q1849" s="100"/>
    </row>
    <row r="1850" spans="1:17" ht="14.25" customHeight="1" outlineLevel="1" x14ac:dyDescent="0.2">
      <c r="A1850" s="19" t="s">
        <v>457</v>
      </c>
      <c r="B1850" s="19">
        <v>12</v>
      </c>
      <c r="C1850" s="19">
        <v>1</v>
      </c>
      <c r="D1850" s="20">
        <v>919</v>
      </c>
      <c r="E1850" s="20">
        <v>919</v>
      </c>
      <c r="F1850" s="20">
        <v>0</v>
      </c>
      <c r="G1850" s="21">
        <v>0</v>
      </c>
      <c r="H1850" s="100"/>
      <c r="I1850" s="100"/>
      <c r="J1850" s="100"/>
      <c r="K1850" s="100"/>
      <c r="L1850" s="100"/>
      <c r="M1850" s="100"/>
      <c r="N1850" s="100"/>
      <c r="O1850" s="100"/>
      <c r="P1850" s="100"/>
      <c r="Q1850" s="100"/>
    </row>
    <row r="1851" spans="1:17" ht="14.25" customHeight="1" outlineLevel="1" x14ac:dyDescent="0.2">
      <c r="A1851" s="22" t="s">
        <v>457</v>
      </c>
      <c r="B1851" s="22">
        <v>1</v>
      </c>
      <c r="C1851" s="22">
        <v>2</v>
      </c>
      <c r="D1851" s="23">
        <v>919</v>
      </c>
      <c r="E1851" s="23">
        <v>919</v>
      </c>
      <c r="F1851" s="23">
        <v>2000000</v>
      </c>
      <c r="G1851" s="24">
        <v>12</v>
      </c>
      <c r="H1851" s="100"/>
      <c r="I1851" s="100"/>
      <c r="J1851" s="100"/>
      <c r="K1851" s="100"/>
      <c r="L1851" s="100"/>
      <c r="M1851" s="100"/>
      <c r="N1851" s="100"/>
      <c r="O1851" s="100"/>
      <c r="P1851" s="100"/>
      <c r="Q1851" s="100"/>
    </row>
    <row r="1852" spans="1:17" ht="14.25" customHeight="1" outlineLevel="1" x14ac:dyDescent="0.2">
      <c r="A1852" s="22" t="s">
        <v>457</v>
      </c>
      <c r="B1852" s="22">
        <v>2</v>
      </c>
      <c r="C1852" s="22">
        <v>2</v>
      </c>
      <c r="D1852" s="23">
        <v>934</v>
      </c>
      <c r="E1852" s="23">
        <v>934</v>
      </c>
      <c r="F1852" s="23">
        <v>4000000</v>
      </c>
      <c r="G1852" s="24">
        <v>24</v>
      </c>
      <c r="H1852" s="100"/>
      <c r="I1852" s="100"/>
      <c r="J1852" s="100"/>
      <c r="K1852" s="100"/>
      <c r="L1852" s="100"/>
      <c r="M1852" s="100"/>
      <c r="N1852" s="100"/>
      <c r="O1852" s="100"/>
      <c r="P1852" s="100"/>
      <c r="Q1852" s="100"/>
    </row>
    <row r="1853" spans="1:17" ht="14.25" customHeight="1" outlineLevel="1" x14ac:dyDescent="0.2">
      <c r="A1853" s="22" t="s">
        <v>457</v>
      </c>
      <c r="B1853" s="22">
        <v>3</v>
      </c>
      <c r="C1853" s="22">
        <v>2</v>
      </c>
      <c r="D1853" s="23">
        <v>949</v>
      </c>
      <c r="E1853" s="23">
        <v>949</v>
      </c>
      <c r="F1853" s="23">
        <v>8000000</v>
      </c>
      <c r="G1853" s="24">
        <v>36</v>
      </c>
      <c r="H1853" s="100"/>
      <c r="I1853" s="100"/>
      <c r="J1853" s="100"/>
      <c r="K1853" s="100"/>
      <c r="L1853" s="100"/>
      <c r="M1853" s="100"/>
      <c r="N1853" s="100"/>
      <c r="O1853" s="100"/>
      <c r="P1853" s="100"/>
      <c r="Q1853" s="100"/>
    </row>
    <row r="1854" spans="1:17" ht="14.25" customHeight="1" outlineLevel="1" x14ac:dyDescent="0.2">
      <c r="A1854" s="22" t="s">
        <v>457</v>
      </c>
      <c r="B1854" s="22">
        <v>4</v>
      </c>
      <c r="C1854" s="22">
        <v>2</v>
      </c>
      <c r="D1854" s="23">
        <v>964</v>
      </c>
      <c r="E1854" s="23">
        <v>964</v>
      </c>
      <c r="F1854" s="23">
        <v>19500000</v>
      </c>
      <c r="G1854" s="24">
        <v>36</v>
      </c>
      <c r="H1854" s="100"/>
      <c r="I1854" s="100"/>
      <c r="J1854" s="100"/>
      <c r="K1854" s="100"/>
      <c r="L1854" s="100"/>
      <c r="M1854" s="100"/>
      <c r="N1854" s="100"/>
      <c r="O1854" s="100"/>
      <c r="P1854" s="100"/>
      <c r="Q1854" s="100"/>
    </row>
    <row r="1855" spans="1:17" ht="14.25" customHeight="1" outlineLevel="1" x14ac:dyDescent="0.2">
      <c r="A1855" s="22" t="s">
        <v>457</v>
      </c>
      <c r="B1855" s="22">
        <v>5</v>
      </c>
      <c r="C1855" s="22">
        <v>2</v>
      </c>
      <c r="D1855" s="23">
        <v>979</v>
      </c>
      <c r="E1855" s="23">
        <v>979</v>
      </c>
      <c r="F1855" s="23">
        <v>19500000</v>
      </c>
      <c r="G1855" s="24">
        <v>36</v>
      </c>
      <c r="H1855" s="100"/>
      <c r="I1855" s="100"/>
      <c r="J1855" s="100"/>
      <c r="K1855" s="100"/>
      <c r="L1855" s="100"/>
      <c r="M1855" s="100"/>
      <c r="N1855" s="100"/>
      <c r="O1855" s="100"/>
      <c r="P1855" s="100"/>
      <c r="Q1855" s="100"/>
    </row>
    <row r="1856" spans="1:17" ht="14.25" customHeight="1" outlineLevel="1" collapsed="1" x14ac:dyDescent="0.2">
      <c r="A1856" s="22" t="s">
        <v>457</v>
      </c>
      <c r="B1856" s="22">
        <v>6</v>
      </c>
      <c r="C1856" s="22">
        <v>2</v>
      </c>
      <c r="D1856" s="23">
        <v>994</v>
      </c>
      <c r="E1856" s="23">
        <v>994</v>
      </c>
      <c r="F1856" s="23">
        <v>19500000</v>
      </c>
      <c r="G1856" s="24">
        <v>36</v>
      </c>
      <c r="H1856" s="100"/>
      <c r="I1856" s="100"/>
      <c r="J1856" s="100"/>
      <c r="K1856" s="100"/>
      <c r="L1856" s="100"/>
      <c r="M1856" s="100"/>
      <c r="N1856" s="100"/>
      <c r="O1856" s="100"/>
      <c r="P1856" s="100"/>
      <c r="Q1856" s="100"/>
    </row>
    <row r="1857" spans="1:17" ht="14.25" customHeight="1" outlineLevel="1" x14ac:dyDescent="0.2">
      <c r="A1857" s="22" t="s">
        <v>457</v>
      </c>
      <c r="B1857" s="22">
        <v>7</v>
      </c>
      <c r="C1857" s="22">
        <v>2</v>
      </c>
      <c r="D1857" s="23">
        <v>1009</v>
      </c>
      <c r="E1857" s="23">
        <v>1009</v>
      </c>
      <c r="F1857" s="23">
        <v>19500000</v>
      </c>
      <c r="G1857" s="24">
        <v>36</v>
      </c>
      <c r="H1857" s="100"/>
      <c r="I1857" s="100"/>
      <c r="J1857" s="100"/>
      <c r="K1857" s="100"/>
      <c r="L1857" s="100"/>
      <c r="M1857" s="100"/>
      <c r="N1857" s="100"/>
      <c r="O1857" s="100"/>
      <c r="P1857" s="100"/>
      <c r="Q1857" s="100"/>
    </row>
    <row r="1858" spans="1:17" ht="14.25" customHeight="1" outlineLevel="1" x14ac:dyDescent="0.2">
      <c r="A1858" s="22" t="s">
        <v>457</v>
      </c>
      <c r="B1858" s="22">
        <v>8</v>
      </c>
      <c r="C1858" s="22">
        <v>2</v>
      </c>
      <c r="D1858" s="23">
        <v>1024</v>
      </c>
      <c r="E1858" s="23">
        <v>1024</v>
      </c>
      <c r="F1858" s="23">
        <v>19500000</v>
      </c>
      <c r="G1858" s="24">
        <v>36</v>
      </c>
      <c r="H1858" s="100"/>
      <c r="I1858" s="100"/>
      <c r="J1858" s="100"/>
      <c r="K1858" s="100"/>
      <c r="L1858" s="100"/>
      <c r="M1858" s="100"/>
      <c r="N1858" s="100"/>
      <c r="O1858" s="100"/>
      <c r="P1858" s="100"/>
      <c r="Q1858" s="100"/>
    </row>
    <row r="1859" spans="1:17" ht="14.25" customHeight="1" outlineLevel="1" x14ac:dyDescent="0.2">
      <c r="A1859" s="22" t="s">
        <v>457</v>
      </c>
      <c r="B1859" s="22">
        <v>9</v>
      </c>
      <c r="C1859" s="22">
        <v>2</v>
      </c>
      <c r="D1859" s="23">
        <v>1044</v>
      </c>
      <c r="E1859" s="23">
        <v>1044</v>
      </c>
      <c r="F1859" s="23">
        <v>19500000</v>
      </c>
      <c r="G1859" s="24">
        <v>36</v>
      </c>
      <c r="H1859" s="100"/>
      <c r="I1859" s="100"/>
      <c r="J1859" s="100"/>
      <c r="K1859" s="100"/>
      <c r="L1859" s="100"/>
      <c r="M1859" s="100"/>
      <c r="N1859" s="100"/>
      <c r="O1859" s="100"/>
      <c r="P1859" s="100"/>
      <c r="Q1859" s="100"/>
    </row>
    <row r="1860" spans="1:17" ht="14.25" customHeight="1" outlineLevel="1" x14ac:dyDescent="0.2">
      <c r="A1860" s="22" t="s">
        <v>457</v>
      </c>
      <c r="B1860" s="22">
        <v>10</v>
      </c>
      <c r="C1860" s="22">
        <v>2</v>
      </c>
      <c r="D1860" s="23">
        <v>1064</v>
      </c>
      <c r="E1860" s="23">
        <v>1064</v>
      </c>
      <c r="F1860" s="23">
        <v>19500000</v>
      </c>
      <c r="G1860" s="24">
        <v>36</v>
      </c>
      <c r="H1860" s="100"/>
      <c r="I1860" s="100"/>
      <c r="J1860" s="100"/>
      <c r="K1860" s="100"/>
      <c r="L1860" s="100"/>
      <c r="M1860" s="100"/>
      <c r="N1860" s="100"/>
      <c r="O1860" s="100"/>
      <c r="P1860" s="100"/>
      <c r="Q1860" s="100"/>
    </row>
    <row r="1861" spans="1:17" ht="14.25" customHeight="1" outlineLevel="1" x14ac:dyDescent="0.2">
      <c r="A1861" s="22" t="s">
        <v>457</v>
      </c>
      <c r="B1861" s="22">
        <v>11</v>
      </c>
      <c r="C1861" s="22">
        <v>2</v>
      </c>
      <c r="D1861" s="23">
        <v>1084</v>
      </c>
      <c r="E1861" s="23">
        <v>1084</v>
      </c>
      <c r="F1861" s="23">
        <v>19500000</v>
      </c>
      <c r="G1861" s="24">
        <v>36</v>
      </c>
      <c r="H1861" s="100"/>
      <c r="I1861" s="100"/>
      <c r="J1861" s="100"/>
      <c r="K1861" s="100"/>
      <c r="L1861" s="100"/>
      <c r="M1861" s="100"/>
      <c r="N1861" s="100"/>
      <c r="O1861" s="100"/>
      <c r="P1861" s="100"/>
      <c r="Q1861" s="100"/>
    </row>
    <row r="1862" spans="1:17" ht="14.25" customHeight="1" outlineLevel="1" x14ac:dyDescent="0.2">
      <c r="A1862" s="22" t="s">
        <v>457</v>
      </c>
      <c r="B1862" s="22">
        <v>12</v>
      </c>
      <c r="C1862" s="22">
        <v>2</v>
      </c>
      <c r="D1862" s="23">
        <v>1105</v>
      </c>
      <c r="E1862" s="23">
        <v>1105</v>
      </c>
      <c r="F1862" s="23">
        <v>0</v>
      </c>
      <c r="G1862" s="24">
        <v>0</v>
      </c>
      <c r="H1862" s="100"/>
      <c r="I1862" s="100"/>
      <c r="J1862" s="100"/>
      <c r="K1862" s="100"/>
      <c r="L1862" s="100"/>
      <c r="M1862" s="100"/>
      <c r="N1862" s="100"/>
      <c r="O1862" s="100"/>
      <c r="P1862" s="100"/>
      <c r="Q1862" s="100"/>
    </row>
    <row r="1863" spans="1:17" ht="14.25" customHeight="1" outlineLevel="1" x14ac:dyDescent="0.2">
      <c r="A1863" s="25" t="s">
        <v>457</v>
      </c>
      <c r="B1863" s="25">
        <v>1</v>
      </c>
      <c r="C1863" s="25">
        <v>3</v>
      </c>
      <c r="D1863" s="26">
        <v>1160.25</v>
      </c>
      <c r="E1863" s="26">
        <v>1160.25</v>
      </c>
      <c r="F1863" s="26">
        <v>0</v>
      </c>
      <c r="G1863" s="27">
        <v>0</v>
      </c>
      <c r="H1863" s="100"/>
      <c r="I1863" s="100"/>
      <c r="J1863" s="100"/>
      <c r="K1863" s="100"/>
      <c r="L1863" s="100"/>
      <c r="M1863" s="100"/>
      <c r="N1863" s="100"/>
      <c r="O1863" s="100"/>
      <c r="P1863" s="100"/>
      <c r="Q1863" s="100"/>
    </row>
    <row r="1864" spans="1:17" ht="14.25" customHeight="1" x14ac:dyDescent="0.2">
      <c r="A1864" s="19" t="s">
        <v>470</v>
      </c>
      <c r="B1864" s="19">
        <v>1</v>
      </c>
      <c r="C1864" s="19">
        <v>1</v>
      </c>
      <c r="D1864" s="20">
        <v>3185</v>
      </c>
      <c r="E1864" s="20">
        <v>455</v>
      </c>
      <c r="F1864" s="20">
        <v>100000</v>
      </c>
      <c r="G1864" s="21">
        <v>2</v>
      </c>
      <c r="H1864" s="100"/>
      <c r="I1864" s="100"/>
      <c r="J1864" s="100"/>
      <c r="K1864" s="100"/>
      <c r="L1864" s="100"/>
      <c r="M1864" s="100"/>
      <c r="N1864" s="100"/>
      <c r="O1864" s="100"/>
      <c r="P1864" s="100"/>
      <c r="Q1864" s="100"/>
    </row>
    <row r="1865" spans="1:17" ht="14.25" customHeight="1" outlineLevel="1" x14ac:dyDescent="0.2">
      <c r="A1865" s="19" t="s">
        <v>470</v>
      </c>
      <c r="B1865" s="19">
        <v>2</v>
      </c>
      <c r="C1865" s="19">
        <v>1</v>
      </c>
      <c r="D1865" s="20">
        <v>3500</v>
      </c>
      <c r="E1865" s="20">
        <v>500</v>
      </c>
      <c r="F1865" s="20">
        <v>200000</v>
      </c>
      <c r="G1865" s="21">
        <v>5</v>
      </c>
      <c r="H1865" s="100"/>
      <c r="I1865" s="100"/>
      <c r="J1865" s="100"/>
      <c r="K1865" s="100"/>
      <c r="L1865" s="100"/>
      <c r="M1865" s="100"/>
      <c r="N1865" s="100"/>
      <c r="O1865" s="100"/>
      <c r="P1865" s="100"/>
      <c r="Q1865" s="100"/>
    </row>
    <row r="1866" spans="1:17" ht="14.25" customHeight="1" outlineLevel="1" x14ac:dyDescent="0.2">
      <c r="A1866" s="19" t="s">
        <v>470</v>
      </c>
      <c r="B1866" s="19">
        <v>3</v>
      </c>
      <c r="C1866" s="19">
        <v>1</v>
      </c>
      <c r="D1866" s="20">
        <v>3850</v>
      </c>
      <c r="E1866" s="20">
        <v>550</v>
      </c>
      <c r="F1866" s="20">
        <v>400000</v>
      </c>
      <c r="G1866" s="21">
        <v>14</v>
      </c>
      <c r="H1866" s="100"/>
      <c r="I1866" s="100"/>
      <c r="J1866" s="100"/>
      <c r="K1866" s="100"/>
      <c r="L1866" s="100"/>
      <c r="M1866" s="100"/>
      <c r="N1866" s="100"/>
      <c r="O1866" s="100"/>
      <c r="P1866" s="100"/>
      <c r="Q1866" s="100"/>
    </row>
    <row r="1867" spans="1:17" ht="14.25" customHeight="1" outlineLevel="1" x14ac:dyDescent="0.2">
      <c r="A1867" s="19" t="s">
        <v>470</v>
      </c>
      <c r="B1867" s="19">
        <v>4</v>
      </c>
      <c r="C1867" s="19">
        <v>1</v>
      </c>
      <c r="D1867" s="20">
        <v>4235</v>
      </c>
      <c r="E1867" s="20">
        <v>605</v>
      </c>
      <c r="F1867" s="20">
        <v>2000000</v>
      </c>
      <c r="G1867" s="21">
        <v>24</v>
      </c>
      <c r="H1867" s="100"/>
      <c r="I1867" s="100"/>
      <c r="J1867" s="100"/>
      <c r="K1867" s="100"/>
      <c r="L1867" s="100"/>
      <c r="M1867" s="100"/>
      <c r="N1867" s="100"/>
      <c r="O1867" s="100"/>
      <c r="P1867" s="100"/>
      <c r="Q1867" s="100"/>
    </row>
    <row r="1868" spans="1:17" ht="14.25" customHeight="1" outlineLevel="1" x14ac:dyDescent="0.2">
      <c r="A1868" s="19" t="s">
        <v>470</v>
      </c>
      <c r="B1868" s="19">
        <v>5</v>
      </c>
      <c r="C1868" s="19">
        <v>1</v>
      </c>
      <c r="D1868" s="20">
        <v>4655</v>
      </c>
      <c r="E1868" s="20">
        <v>665</v>
      </c>
      <c r="F1868" s="20">
        <v>4000000</v>
      </c>
      <c r="G1868" s="21">
        <v>40</v>
      </c>
      <c r="H1868" s="100"/>
      <c r="I1868" s="100"/>
      <c r="J1868" s="100"/>
      <c r="K1868" s="100"/>
      <c r="L1868" s="100"/>
      <c r="M1868" s="100"/>
      <c r="N1868" s="100"/>
      <c r="O1868" s="100"/>
      <c r="P1868" s="100"/>
      <c r="Q1868" s="100"/>
    </row>
    <row r="1869" spans="1:17" ht="14.25" customHeight="1" outlineLevel="1" x14ac:dyDescent="0.2">
      <c r="A1869" s="19" t="s">
        <v>470</v>
      </c>
      <c r="B1869" s="19">
        <v>6</v>
      </c>
      <c r="C1869" s="19">
        <v>1</v>
      </c>
      <c r="D1869" s="20">
        <v>5110</v>
      </c>
      <c r="E1869" s="20">
        <v>730</v>
      </c>
      <c r="F1869" s="20">
        <v>6000000</v>
      </c>
      <c r="G1869" s="21">
        <v>68</v>
      </c>
      <c r="H1869" s="100"/>
      <c r="I1869" s="100"/>
      <c r="J1869" s="100"/>
      <c r="K1869" s="100"/>
      <c r="L1869" s="100"/>
      <c r="M1869" s="100"/>
      <c r="N1869" s="100"/>
      <c r="O1869" s="100"/>
      <c r="P1869" s="100"/>
      <c r="Q1869" s="100"/>
    </row>
    <row r="1870" spans="1:17" ht="14.25" customHeight="1" outlineLevel="1" x14ac:dyDescent="0.2">
      <c r="A1870" s="19" t="s">
        <v>470</v>
      </c>
      <c r="B1870" s="19">
        <v>7</v>
      </c>
      <c r="C1870" s="19">
        <v>1</v>
      </c>
      <c r="D1870" s="20">
        <v>5635</v>
      </c>
      <c r="E1870" s="20">
        <v>805</v>
      </c>
      <c r="F1870" s="20">
        <v>11000000</v>
      </c>
      <c r="G1870" s="21">
        <v>86</v>
      </c>
      <c r="H1870" s="100"/>
      <c r="I1870" s="100"/>
      <c r="J1870" s="100"/>
      <c r="K1870" s="100"/>
      <c r="L1870" s="100"/>
      <c r="M1870" s="100"/>
      <c r="N1870" s="100"/>
      <c r="O1870" s="100"/>
      <c r="P1870" s="100"/>
      <c r="Q1870" s="100"/>
    </row>
    <row r="1871" spans="1:17" ht="14.25" customHeight="1" outlineLevel="1" x14ac:dyDescent="0.2">
      <c r="A1871" s="19" t="s">
        <v>470</v>
      </c>
      <c r="B1871" s="19">
        <v>8</v>
      </c>
      <c r="C1871" s="19">
        <v>1</v>
      </c>
      <c r="D1871" s="20">
        <v>6195</v>
      </c>
      <c r="E1871" s="20">
        <v>885</v>
      </c>
      <c r="F1871" s="20">
        <v>17000000</v>
      </c>
      <c r="G1871" s="21">
        <v>108</v>
      </c>
      <c r="H1871" s="100"/>
      <c r="I1871" s="100"/>
      <c r="J1871" s="100"/>
      <c r="K1871" s="100"/>
      <c r="L1871" s="100"/>
      <c r="M1871" s="100"/>
      <c r="N1871" s="100"/>
      <c r="O1871" s="100"/>
      <c r="P1871" s="100"/>
      <c r="Q1871" s="100"/>
    </row>
    <row r="1872" spans="1:17" ht="14.25" customHeight="1" outlineLevel="1" x14ac:dyDescent="0.2">
      <c r="A1872" s="19" t="s">
        <v>470</v>
      </c>
      <c r="B1872" s="19">
        <v>9</v>
      </c>
      <c r="C1872" s="19">
        <v>1</v>
      </c>
      <c r="D1872" s="20">
        <v>6790</v>
      </c>
      <c r="E1872" s="20">
        <v>970</v>
      </c>
      <c r="F1872" s="20">
        <v>32000000</v>
      </c>
      <c r="G1872" s="21">
        <v>120</v>
      </c>
      <c r="H1872" s="100"/>
      <c r="I1872" s="100"/>
      <c r="J1872" s="100"/>
      <c r="K1872" s="100"/>
      <c r="L1872" s="100"/>
      <c r="M1872" s="100"/>
      <c r="N1872" s="100"/>
      <c r="O1872" s="100"/>
      <c r="P1872" s="100"/>
      <c r="Q1872" s="100"/>
    </row>
    <row r="1873" spans="1:17" ht="14.25" customHeight="1" outlineLevel="1" x14ac:dyDescent="0.2">
      <c r="A1873" s="19" t="s">
        <v>470</v>
      </c>
      <c r="B1873" s="19">
        <v>10</v>
      </c>
      <c r="C1873" s="19">
        <v>1</v>
      </c>
      <c r="D1873" s="20">
        <v>7487.48</v>
      </c>
      <c r="E1873" s="20">
        <v>1069.6400000000001</v>
      </c>
      <c r="F1873" s="20">
        <v>43000000</v>
      </c>
      <c r="G1873" s="21">
        <v>128</v>
      </c>
      <c r="H1873" s="100"/>
      <c r="I1873" s="100"/>
      <c r="J1873" s="100"/>
      <c r="K1873" s="100"/>
      <c r="L1873" s="100"/>
      <c r="M1873" s="100"/>
      <c r="N1873" s="100"/>
      <c r="O1873" s="100"/>
      <c r="P1873" s="100"/>
      <c r="Q1873" s="100"/>
    </row>
    <row r="1874" spans="1:17" ht="14.25" customHeight="1" outlineLevel="1" x14ac:dyDescent="0.2">
      <c r="A1874" s="19" t="s">
        <v>470</v>
      </c>
      <c r="B1874" s="19">
        <v>11</v>
      </c>
      <c r="C1874" s="19">
        <v>1</v>
      </c>
      <c r="D1874" s="20">
        <v>8260</v>
      </c>
      <c r="E1874" s="20">
        <v>1180</v>
      </c>
      <c r="F1874" s="20">
        <v>55000000</v>
      </c>
      <c r="G1874" s="21">
        <v>136</v>
      </c>
      <c r="H1874" s="100"/>
      <c r="I1874" s="100"/>
      <c r="J1874" s="100"/>
      <c r="K1874" s="100"/>
      <c r="L1874" s="100"/>
      <c r="M1874" s="100"/>
      <c r="N1874" s="100"/>
      <c r="O1874" s="100"/>
      <c r="P1874" s="100"/>
      <c r="Q1874" s="100"/>
    </row>
    <row r="1875" spans="1:17" ht="14.25" customHeight="1" outlineLevel="1" x14ac:dyDescent="0.2">
      <c r="A1875" s="19" t="s">
        <v>470</v>
      </c>
      <c r="B1875" s="19">
        <v>12</v>
      </c>
      <c r="C1875" s="19">
        <v>1</v>
      </c>
      <c r="D1875" s="20">
        <v>9065</v>
      </c>
      <c r="E1875" s="20">
        <v>1295</v>
      </c>
      <c r="F1875" s="20">
        <v>0</v>
      </c>
      <c r="G1875" s="21">
        <v>0</v>
      </c>
      <c r="H1875" s="100"/>
      <c r="I1875" s="100"/>
      <c r="J1875" s="100"/>
      <c r="K1875" s="100"/>
      <c r="L1875" s="100"/>
      <c r="M1875" s="100"/>
      <c r="N1875" s="100"/>
      <c r="O1875" s="100"/>
      <c r="P1875" s="100"/>
      <c r="Q1875" s="100"/>
    </row>
    <row r="1876" spans="1:17" ht="14.25" customHeight="1" outlineLevel="1" x14ac:dyDescent="0.2">
      <c r="A1876" s="22" t="s">
        <v>470</v>
      </c>
      <c r="B1876" s="22">
        <v>1</v>
      </c>
      <c r="C1876" s="22">
        <v>2</v>
      </c>
      <c r="D1876" s="23">
        <v>9065</v>
      </c>
      <c r="E1876" s="23">
        <v>1295</v>
      </c>
      <c r="F1876" s="23">
        <v>2000000</v>
      </c>
      <c r="G1876" s="24">
        <v>12</v>
      </c>
      <c r="H1876" s="100"/>
      <c r="I1876" s="100"/>
      <c r="J1876" s="100"/>
      <c r="K1876" s="100"/>
      <c r="L1876" s="100"/>
      <c r="M1876" s="100"/>
      <c r="N1876" s="100"/>
      <c r="O1876" s="100"/>
      <c r="P1876" s="100"/>
      <c r="Q1876" s="100"/>
    </row>
    <row r="1877" spans="1:17" ht="14.25" customHeight="1" outlineLevel="1" x14ac:dyDescent="0.2">
      <c r="A1877" s="22" t="s">
        <v>470</v>
      </c>
      <c r="B1877" s="22">
        <v>2</v>
      </c>
      <c r="C1877" s="22">
        <v>2</v>
      </c>
      <c r="D1877" s="23">
        <v>9240</v>
      </c>
      <c r="E1877" s="23">
        <v>1320</v>
      </c>
      <c r="F1877" s="23">
        <v>4000000</v>
      </c>
      <c r="G1877" s="24">
        <v>24</v>
      </c>
      <c r="H1877" s="100"/>
      <c r="I1877" s="100"/>
      <c r="J1877" s="100"/>
      <c r="K1877" s="100"/>
      <c r="L1877" s="100"/>
      <c r="M1877" s="100"/>
      <c r="N1877" s="100"/>
      <c r="O1877" s="100"/>
      <c r="P1877" s="100"/>
      <c r="Q1877" s="100"/>
    </row>
    <row r="1878" spans="1:17" ht="14.25" customHeight="1" outlineLevel="1" x14ac:dyDescent="0.2">
      <c r="A1878" s="22" t="s">
        <v>470</v>
      </c>
      <c r="B1878" s="22">
        <v>3</v>
      </c>
      <c r="C1878" s="22">
        <v>2</v>
      </c>
      <c r="D1878" s="23">
        <v>9380</v>
      </c>
      <c r="E1878" s="23">
        <v>1340</v>
      </c>
      <c r="F1878" s="23">
        <v>8000000</v>
      </c>
      <c r="G1878" s="24">
        <v>36</v>
      </c>
      <c r="H1878" s="100"/>
      <c r="I1878" s="100"/>
      <c r="J1878" s="100"/>
      <c r="K1878" s="100"/>
      <c r="L1878" s="100"/>
      <c r="M1878" s="100"/>
      <c r="N1878" s="100"/>
      <c r="O1878" s="100"/>
      <c r="P1878" s="100"/>
      <c r="Q1878" s="100"/>
    </row>
    <row r="1879" spans="1:17" ht="14.25" customHeight="1" outlineLevel="1" x14ac:dyDescent="0.2">
      <c r="A1879" s="22" t="s">
        <v>470</v>
      </c>
      <c r="B1879" s="22">
        <v>4</v>
      </c>
      <c r="C1879" s="22">
        <v>2</v>
      </c>
      <c r="D1879" s="23">
        <v>9555</v>
      </c>
      <c r="E1879" s="23">
        <v>1365</v>
      </c>
      <c r="F1879" s="23">
        <v>19500000</v>
      </c>
      <c r="G1879" s="24">
        <v>36</v>
      </c>
      <c r="H1879" s="100"/>
      <c r="I1879" s="100"/>
      <c r="J1879" s="100"/>
      <c r="K1879" s="100"/>
      <c r="L1879" s="100"/>
      <c r="M1879" s="100"/>
      <c r="N1879" s="100"/>
      <c r="O1879" s="100"/>
      <c r="P1879" s="100"/>
      <c r="Q1879" s="100"/>
    </row>
    <row r="1880" spans="1:17" ht="14.25" customHeight="1" outlineLevel="1" x14ac:dyDescent="0.2">
      <c r="A1880" s="22" t="s">
        <v>470</v>
      </c>
      <c r="B1880" s="22">
        <v>5</v>
      </c>
      <c r="C1880" s="22">
        <v>2</v>
      </c>
      <c r="D1880" s="23">
        <v>9730</v>
      </c>
      <c r="E1880" s="23">
        <v>1390</v>
      </c>
      <c r="F1880" s="23">
        <v>19500000</v>
      </c>
      <c r="G1880" s="24">
        <v>36</v>
      </c>
      <c r="H1880" s="100"/>
      <c r="I1880" s="100"/>
      <c r="J1880" s="100"/>
      <c r="K1880" s="100"/>
      <c r="L1880" s="100"/>
      <c r="M1880" s="100"/>
      <c r="N1880" s="100"/>
      <c r="O1880" s="100"/>
      <c r="P1880" s="100"/>
      <c r="Q1880" s="100"/>
    </row>
    <row r="1881" spans="1:17" ht="14.25" customHeight="1" outlineLevel="1" collapsed="1" x14ac:dyDescent="0.2">
      <c r="A1881" s="22" t="s">
        <v>470</v>
      </c>
      <c r="B1881" s="22">
        <v>6</v>
      </c>
      <c r="C1881" s="22">
        <v>2</v>
      </c>
      <c r="D1881" s="23">
        <v>9870</v>
      </c>
      <c r="E1881" s="23">
        <v>1410</v>
      </c>
      <c r="F1881" s="23">
        <v>19500000</v>
      </c>
      <c r="G1881" s="24">
        <v>36</v>
      </c>
      <c r="H1881" s="100"/>
      <c r="I1881" s="100"/>
      <c r="J1881" s="100"/>
      <c r="K1881" s="100"/>
      <c r="L1881" s="100"/>
      <c r="M1881" s="100"/>
      <c r="N1881" s="100"/>
      <c r="O1881" s="100"/>
      <c r="P1881" s="100"/>
      <c r="Q1881" s="100"/>
    </row>
    <row r="1882" spans="1:17" ht="14.25" customHeight="1" outlineLevel="1" x14ac:dyDescent="0.2">
      <c r="A1882" s="22" t="s">
        <v>470</v>
      </c>
      <c r="B1882" s="22">
        <v>7</v>
      </c>
      <c r="C1882" s="22">
        <v>2</v>
      </c>
      <c r="D1882" s="23">
        <v>10045</v>
      </c>
      <c r="E1882" s="23">
        <v>1435</v>
      </c>
      <c r="F1882" s="23">
        <v>19500000</v>
      </c>
      <c r="G1882" s="24">
        <v>36</v>
      </c>
      <c r="H1882" s="100"/>
      <c r="I1882" s="100"/>
      <c r="J1882" s="100"/>
      <c r="K1882" s="100"/>
      <c r="L1882" s="100"/>
      <c r="M1882" s="100"/>
      <c r="N1882" s="100"/>
      <c r="O1882" s="100"/>
      <c r="P1882" s="100"/>
      <c r="Q1882" s="100"/>
    </row>
    <row r="1883" spans="1:17" ht="14.25" customHeight="1" outlineLevel="1" x14ac:dyDescent="0.2">
      <c r="A1883" s="22" t="s">
        <v>470</v>
      </c>
      <c r="B1883" s="22">
        <v>8</v>
      </c>
      <c r="C1883" s="22">
        <v>2</v>
      </c>
      <c r="D1883" s="23">
        <v>10220</v>
      </c>
      <c r="E1883" s="23">
        <v>1460</v>
      </c>
      <c r="F1883" s="23">
        <v>19500000</v>
      </c>
      <c r="G1883" s="24">
        <v>36</v>
      </c>
      <c r="H1883" s="100"/>
      <c r="I1883" s="100"/>
      <c r="J1883" s="100"/>
      <c r="K1883" s="100"/>
      <c r="L1883" s="100"/>
      <c r="M1883" s="100"/>
      <c r="N1883" s="100"/>
      <c r="O1883" s="100"/>
      <c r="P1883" s="100"/>
      <c r="Q1883" s="100"/>
    </row>
    <row r="1884" spans="1:17" ht="14.25" customHeight="1" outlineLevel="1" x14ac:dyDescent="0.2">
      <c r="A1884" s="22" t="s">
        <v>470</v>
      </c>
      <c r="B1884" s="22">
        <v>9</v>
      </c>
      <c r="C1884" s="22">
        <v>2</v>
      </c>
      <c r="D1884" s="23">
        <v>10360</v>
      </c>
      <c r="E1884" s="23">
        <v>1480</v>
      </c>
      <c r="F1884" s="23">
        <v>19500000</v>
      </c>
      <c r="G1884" s="24">
        <v>36</v>
      </c>
      <c r="H1884" s="100"/>
      <c r="I1884" s="100"/>
      <c r="J1884" s="100"/>
      <c r="K1884" s="100"/>
      <c r="L1884" s="100"/>
      <c r="M1884" s="100"/>
      <c r="N1884" s="100"/>
      <c r="O1884" s="100"/>
      <c r="P1884" s="100"/>
      <c r="Q1884" s="100"/>
    </row>
    <row r="1885" spans="1:17" ht="14.25" customHeight="1" outlineLevel="1" x14ac:dyDescent="0.2">
      <c r="A1885" s="22" t="s">
        <v>470</v>
      </c>
      <c r="B1885" s="22">
        <v>10</v>
      </c>
      <c r="C1885" s="22">
        <v>2</v>
      </c>
      <c r="D1885" s="23">
        <v>10535</v>
      </c>
      <c r="E1885" s="23">
        <v>1505</v>
      </c>
      <c r="F1885" s="23">
        <v>19500000</v>
      </c>
      <c r="G1885" s="24">
        <v>36</v>
      </c>
      <c r="H1885" s="100"/>
      <c r="I1885" s="100"/>
      <c r="J1885" s="100"/>
      <c r="K1885" s="100"/>
      <c r="L1885" s="100"/>
      <c r="M1885" s="100"/>
      <c r="N1885" s="100"/>
      <c r="O1885" s="100"/>
      <c r="P1885" s="100"/>
      <c r="Q1885" s="100"/>
    </row>
    <row r="1886" spans="1:17" ht="14.25" customHeight="1" outlineLevel="1" x14ac:dyDescent="0.2">
      <c r="A1886" s="22" t="s">
        <v>470</v>
      </c>
      <c r="B1886" s="22">
        <v>11</v>
      </c>
      <c r="C1886" s="22">
        <v>2</v>
      </c>
      <c r="D1886" s="23">
        <v>10710</v>
      </c>
      <c r="E1886" s="23">
        <v>1530</v>
      </c>
      <c r="F1886" s="23">
        <v>19500000</v>
      </c>
      <c r="G1886" s="24">
        <v>36</v>
      </c>
      <c r="H1886" s="100"/>
      <c r="I1886" s="100"/>
      <c r="J1886" s="100"/>
      <c r="K1886" s="100"/>
      <c r="L1886" s="100"/>
      <c r="M1886" s="100"/>
      <c r="N1886" s="100"/>
      <c r="O1886" s="100"/>
      <c r="P1886" s="100"/>
      <c r="Q1886" s="100"/>
    </row>
    <row r="1887" spans="1:17" ht="14.25" customHeight="1" outlineLevel="1" x14ac:dyDescent="0.2">
      <c r="A1887" s="22" t="s">
        <v>470</v>
      </c>
      <c r="B1887" s="22">
        <v>12</v>
      </c>
      <c r="C1887" s="22">
        <v>2</v>
      </c>
      <c r="D1887" s="23">
        <v>10885</v>
      </c>
      <c r="E1887" s="23">
        <v>1555</v>
      </c>
      <c r="F1887" s="23">
        <v>0</v>
      </c>
      <c r="G1887" s="24">
        <v>0</v>
      </c>
      <c r="H1887" s="100"/>
      <c r="I1887" s="100"/>
      <c r="J1887" s="100"/>
      <c r="K1887" s="100"/>
      <c r="L1887" s="100"/>
      <c r="M1887" s="100"/>
      <c r="N1887" s="100"/>
      <c r="O1887" s="100"/>
      <c r="P1887" s="100"/>
      <c r="Q1887" s="100"/>
    </row>
    <row r="1888" spans="1:17" ht="14.25" customHeight="1" outlineLevel="1" x14ac:dyDescent="0.2">
      <c r="A1888" s="25" t="s">
        <v>470</v>
      </c>
      <c r="B1888" s="25">
        <v>1</v>
      </c>
      <c r="C1888" s="25">
        <v>3</v>
      </c>
      <c r="D1888" s="26">
        <v>11429.25</v>
      </c>
      <c r="E1888" s="26">
        <v>1632.75</v>
      </c>
      <c r="F1888" s="26">
        <v>0</v>
      </c>
      <c r="G1888" s="27">
        <v>0</v>
      </c>
      <c r="H1888" s="100"/>
      <c r="I1888" s="100"/>
      <c r="J1888" s="100"/>
      <c r="K1888" s="100"/>
      <c r="L1888" s="100"/>
      <c r="M1888" s="100"/>
      <c r="N1888" s="100"/>
      <c r="O1888" s="100"/>
      <c r="P1888" s="100"/>
      <c r="Q1888" s="100"/>
    </row>
    <row r="1889" spans="1:17" ht="14.25" customHeight="1" x14ac:dyDescent="0.2">
      <c r="A1889" s="19" t="s">
        <v>441</v>
      </c>
      <c r="B1889" s="19">
        <v>1</v>
      </c>
      <c r="C1889" s="19">
        <v>1</v>
      </c>
      <c r="D1889" s="20">
        <v>11598</v>
      </c>
      <c r="E1889" s="20">
        <v>1933</v>
      </c>
      <c r="F1889" s="20">
        <v>100000</v>
      </c>
      <c r="G1889" s="21">
        <v>1.5</v>
      </c>
      <c r="H1889" s="100"/>
      <c r="I1889" s="100"/>
      <c r="J1889" s="100"/>
      <c r="K1889" s="100"/>
      <c r="L1889" s="100"/>
      <c r="M1889" s="100"/>
      <c r="N1889" s="100"/>
      <c r="O1889" s="100"/>
      <c r="P1889" s="100"/>
      <c r="Q1889" s="100"/>
    </row>
    <row r="1890" spans="1:17" ht="14.25" customHeight="1" outlineLevel="1" x14ac:dyDescent="0.2">
      <c r="A1890" s="19" t="s">
        <v>441</v>
      </c>
      <c r="B1890" s="19">
        <v>2</v>
      </c>
      <c r="C1890" s="19">
        <v>1</v>
      </c>
      <c r="D1890" s="20">
        <v>12798</v>
      </c>
      <c r="E1890" s="20">
        <v>2133</v>
      </c>
      <c r="F1890" s="20">
        <v>200000</v>
      </c>
      <c r="G1890" s="21">
        <v>2.5</v>
      </c>
      <c r="H1890" s="100"/>
      <c r="I1890" s="100"/>
      <c r="J1890" s="100"/>
      <c r="K1890" s="100"/>
      <c r="L1890" s="100"/>
      <c r="M1890" s="100"/>
      <c r="N1890" s="100"/>
      <c r="O1890" s="100"/>
      <c r="P1890" s="100"/>
      <c r="Q1890" s="100"/>
    </row>
    <row r="1891" spans="1:17" ht="14.25" customHeight="1" outlineLevel="1" x14ac:dyDescent="0.2">
      <c r="A1891" s="19" t="s">
        <v>441</v>
      </c>
      <c r="B1891" s="19">
        <v>3</v>
      </c>
      <c r="C1891" s="19">
        <v>1</v>
      </c>
      <c r="D1891" s="20">
        <v>13998</v>
      </c>
      <c r="E1891" s="20">
        <v>2333</v>
      </c>
      <c r="F1891" s="20">
        <v>400000</v>
      </c>
      <c r="G1891" s="21">
        <v>6</v>
      </c>
      <c r="H1891" s="100"/>
      <c r="I1891" s="100"/>
      <c r="J1891" s="100"/>
      <c r="K1891" s="100"/>
      <c r="L1891" s="100"/>
      <c r="M1891" s="100"/>
      <c r="N1891" s="100"/>
      <c r="O1891" s="100"/>
      <c r="P1891" s="100"/>
      <c r="Q1891" s="100"/>
    </row>
    <row r="1892" spans="1:17" ht="14.25" customHeight="1" outlineLevel="1" x14ac:dyDescent="0.2">
      <c r="A1892" s="19" t="s">
        <v>441</v>
      </c>
      <c r="B1892" s="19">
        <v>4</v>
      </c>
      <c r="C1892" s="19">
        <v>1</v>
      </c>
      <c r="D1892" s="20">
        <v>15402</v>
      </c>
      <c r="E1892" s="20">
        <v>2567</v>
      </c>
      <c r="F1892" s="20">
        <v>2000000</v>
      </c>
      <c r="G1892" s="21">
        <v>12</v>
      </c>
      <c r="H1892" s="100"/>
      <c r="I1892" s="100"/>
      <c r="J1892" s="100"/>
      <c r="K1892" s="100"/>
      <c r="L1892" s="100"/>
      <c r="M1892" s="100"/>
      <c r="N1892" s="100"/>
      <c r="O1892" s="100"/>
      <c r="P1892" s="100"/>
      <c r="Q1892" s="100"/>
    </row>
    <row r="1893" spans="1:17" ht="14.25" customHeight="1" outlineLevel="1" x14ac:dyDescent="0.2">
      <c r="A1893" s="19" t="s">
        <v>441</v>
      </c>
      <c r="B1893" s="19">
        <v>5</v>
      </c>
      <c r="C1893" s="19">
        <v>1</v>
      </c>
      <c r="D1893" s="20">
        <v>16902</v>
      </c>
      <c r="E1893" s="20">
        <v>2817</v>
      </c>
      <c r="F1893" s="20">
        <v>3000000</v>
      </c>
      <c r="G1893" s="21">
        <v>20</v>
      </c>
      <c r="H1893" s="100"/>
      <c r="I1893" s="100"/>
      <c r="J1893" s="100"/>
      <c r="K1893" s="100"/>
      <c r="L1893" s="100"/>
      <c r="M1893" s="100"/>
      <c r="N1893" s="100"/>
      <c r="O1893" s="100"/>
      <c r="P1893" s="100"/>
      <c r="Q1893" s="100"/>
    </row>
    <row r="1894" spans="1:17" ht="14.25" customHeight="1" outlineLevel="1" x14ac:dyDescent="0.2">
      <c r="A1894" s="19" t="s">
        <v>441</v>
      </c>
      <c r="B1894" s="19">
        <v>6</v>
      </c>
      <c r="C1894" s="19">
        <v>1</v>
      </c>
      <c r="D1894" s="20">
        <v>18600</v>
      </c>
      <c r="E1894" s="20">
        <v>3100</v>
      </c>
      <c r="F1894" s="20">
        <v>4000000</v>
      </c>
      <c r="G1894" s="21">
        <v>36</v>
      </c>
      <c r="H1894" s="100"/>
      <c r="I1894" s="100"/>
      <c r="J1894" s="100"/>
      <c r="K1894" s="100"/>
      <c r="L1894" s="100"/>
      <c r="M1894" s="100"/>
      <c r="N1894" s="100"/>
      <c r="O1894" s="100"/>
      <c r="P1894" s="100"/>
      <c r="Q1894" s="100"/>
    </row>
    <row r="1895" spans="1:17" ht="14.25" customHeight="1" outlineLevel="1" x14ac:dyDescent="0.2">
      <c r="A1895" s="19" t="s">
        <v>441</v>
      </c>
      <c r="B1895" s="19">
        <v>7</v>
      </c>
      <c r="C1895" s="19">
        <v>1</v>
      </c>
      <c r="D1895" s="20">
        <v>20400</v>
      </c>
      <c r="E1895" s="20">
        <v>3400</v>
      </c>
      <c r="F1895" s="20">
        <v>8000000</v>
      </c>
      <c r="G1895" s="21">
        <v>60</v>
      </c>
      <c r="H1895" s="100"/>
      <c r="I1895" s="100"/>
      <c r="J1895" s="100"/>
      <c r="K1895" s="100"/>
      <c r="L1895" s="100"/>
      <c r="M1895" s="100"/>
      <c r="N1895" s="100"/>
      <c r="O1895" s="100"/>
      <c r="P1895" s="100"/>
      <c r="Q1895" s="100"/>
    </row>
    <row r="1896" spans="1:17" ht="14.25" customHeight="1" outlineLevel="1" x14ac:dyDescent="0.2">
      <c r="A1896" s="19" t="s">
        <v>441</v>
      </c>
      <c r="B1896" s="19">
        <v>8</v>
      </c>
      <c r="C1896" s="19">
        <v>1</v>
      </c>
      <c r="D1896" s="20">
        <v>22398</v>
      </c>
      <c r="E1896" s="20">
        <v>3733</v>
      </c>
      <c r="F1896" s="20">
        <v>13000000</v>
      </c>
      <c r="G1896" s="21">
        <v>72</v>
      </c>
      <c r="H1896" s="100"/>
      <c r="I1896" s="100"/>
      <c r="J1896" s="100"/>
      <c r="K1896" s="100"/>
      <c r="L1896" s="100"/>
      <c r="M1896" s="100"/>
      <c r="N1896" s="100"/>
      <c r="O1896" s="100"/>
      <c r="P1896" s="100"/>
      <c r="Q1896" s="100"/>
    </row>
    <row r="1897" spans="1:17" ht="14.25" customHeight="1" outlineLevel="1" x14ac:dyDescent="0.2">
      <c r="A1897" s="19" t="s">
        <v>441</v>
      </c>
      <c r="B1897" s="19">
        <v>9</v>
      </c>
      <c r="C1897" s="19">
        <v>1</v>
      </c>
      <c r="D1897" s="20">
        <v>24600</v>
      </c>
      <c r="E1897" s="20">
        <v>4100</v>
      </c>
      <c r="F1897" s="20">
        <v>25000000</v>
      </c>
      <c r="G1897" s="21">
        <v>80</v>
      </c>
      <c r="H1897" s="100"/>
      <c r="I1897" s="100"/>
      <c r="J1897" s="100"/>
      <c r="K1897" s="100"/>
      <c r="L1897" s="100"/>
      <c r="M1897" s="100"/>
      <c r="N1897" s="100"/>
      <c r="O1897" s="100"/>
      <c r="P1897" s="100"/>
      <c r="Q1897" s="100"/>
    </row>
    <row r="1898" spans="1:17" ht="14.25" customHeight="1" outlineLevel="1" x14ac:dyDescent="0.2">
      <c r="A1898" s="19" t="s">
        <v>441</v>
      </c>
      <c r="B1898" s="19">
        <v>10</v>
      </c>
      <c r="C1898" s="19">
        <v>1</v>
      </c>
      <c r="D1898" s="20">
        <v>27000</v>
      </c>
      <c r="E1898" s="20">
        <v>4500</v>
      </c>
      <c r="F1898" s="20">
        <v>35000000</v>
      </c>
      <c r="G1898" s="21">
        <v>90</v>
      </c>
      <c r="H1898" s="100"/>
      <c r="I1898" s="100"/>
      <c r="J1898" s="100"/>
      <c r="K1898" s="100"/>
      <c r="L1898" s="100"/>
      <c r="M1898" s="100"/>
      <c r="N1898" s="100"/>
      <c r="O1898" s="100"/>
      <c r="P1898" s="100"/>
      <c r="Q1898" s="100"/>
    </row>
    <row r="1899" spans="1:17" ht="14.25" customHeight="1" outlineLevel="1" x14ac:dyDescent="0.2">
      <c r="A1899" s="19" t="s">
        <v>441</v>
      </c>
      <c r="B1899" s="19">
        <v>11</v>
      </c>
      <c r="C1899" s="19">
        <v>1</v>
      </c>
      <c r="D1899" s="20">
        <v>29700</v>
      </c>
      <c r="E1899" s="20">
        <v>4950</v>
      </c>
      <c r="F1899" s="20">
        <v>45000000</v>
      </c>
      <c r="G1899" s="21">
        <v>96</v>
      </c>
      <c r="H1899" s="100"/>
      <c r="I1899" s="100"/>
      <c r="J1899" s="100"/>
      <c r="K1899" s="100"/>
      <c r="L1899" s="100"/>
      <c r="M1899" s="100"/>
      <c r="N1899" s="100"/>
      <c r="O1899" s="100"/>
      <c r="P1899" s="100"/>
      <c r="Q1899" s="100"/>
    </row>
    <row r="1900" spans="1:17" ht="14.25" customHeight="1" outlineLevel="1" x14ac:dyDescent="0.2">
      <c r="A1900" s="19" t="s">
        <v>441</v>
      </c>
      <c r="B1900" s="19">
        <v>12</v>
      </c>
      <c r="C1900" s="19">
        <v>1</v>
      </c>
      <c r="D1900" s="20">
        <v>32700</v>
      </c>
      <c r="E1900" s="20">
        <v>5450</v>
      </c>
      <c r="F1900" s="20">
        <v>0</v>
      </c>
      <c r="G1900" s="21">
        <v>0</v>
      </c>
      <c r="H1900" s="100"/>
      <c r="I1900" s="100"/>
      <c r="J1900" s="100"/>
      <c r="K1900" s="100"/>
      <c r="L1900" s="100"/>
      <c r="M1900" s="100"/>
      <c r="N1900" s="100"/>
      <c r="O1900" s="100"/>
      <c r="P1900" s="100"/>
      <c r="Q1900" s="100"/>
    </row>
    <row r="1901" spans="1:17" ht="14.25" customHeight="1" outlineLevel="1" x14ac:dyDescent="0.2">
      <c r="A1901" s="22" t="s">
        <v>441</v>
      </c>
      <c r="B1901" s="22">
        <v>1</v>
      </c>
      <c r="C1901" s="22">
        <v>2</v>
      </c>
      <c r="D1901" s="23">
        <v>32700</v>
      </c>
      <c r="E1901" s="23">
        <v>5450</v>
      </c>
      <c r="F1901" s="23">
        <v>1000000</v>
      </c>
      <c r="G1901" s="24">
        <v>6</v>
      </c>
      <c r="H1901" s="100"/>
      <c r="I1901" s="100"/>
      <c r="J1901" s="100"/>
      <c r="K1901" s="100"/>
      <c r="L1901" s="100"/>
      <c r="M1901" s="100"/>
      <c r="N1901" s="100"/>
      <c r="O1901" s="100"/>
      <c r="P1901" s="100"/>
      <c r="Q1901" s="100"/>
    </row>
    <row r="1902" spans="1:17" ht="14.25" customHeight="1" outlineLevel="1" x14ac:dyDescent="0.2">
      <c r="A1902" s="22" t="s">
        <v>441</v>
      </c>
      <c r="B1902" s="22">
        <v>2</v>
      </c>
      <c r="C1902" s="22">
        <v>2</v>
      </c>
      <c r="D1902" s="23">
        <v>33300</v>
      </c>
      <c r="E1902" s="23">
        <v>5550</v>
      </c>
      <c r="F1902" s="23">
        <v>2000000</v>
      </c>
      <c r="G1902" s="24">
        <v>12</v>
      </c>
      <c r="H1902" s="100"/>
      <c r="I1902" s="100"/>
      <c r="J1902" s="100"/>
      <c r="K1902" s="100"/>
      <c r="L1902" s="100"/>
      <c r="M1902" s="100"/>
      <c r="N1902" s="100"/>
      <c r="O1902" s="100"/>
      <c r="P1902" s="100"/>
      <c r="Q1902" s="100"/>
    </row>
    <row r="1903" spans="1:17" ht="14.25" customHeight="1" outlineLevel="1" x14ac:dyDescent="0.2">
      <c r="A1903" s="22" t="s">
        <v>441</v>
      </c>
      <c r="B1903" s="22">
        <v>3</v>
      </c>
      <c r="C1903" s="22">
        <v>2</v>
      </c>
      <c r="D1903" s="23">
        <v>33900</v>
      </c>
      <c r="E1903" s="23">
        <v>5650</v>
      </c>
      <c r="F1903" s="23">
        <v>4000000</v>
      </c>
      <c r="G1903" s="24">
        <v>18</v>
      </c>
      <c r="H1903" s="100"/>
      <c r="I1903" s="100"/>
      <c r="J1903" s="100"/>
      <c r="K1903" s="100"/>
      <c r="L1903" s="100"/>
      <c r="M1903" s="100"/>
      <c r="N1903" s="100"/>
      <c r="O1903" s="100"/>
      <c r="P1903" s="100"/>
      <c r="Q1903" s="100"/>
    </row>
    <row r="1904" spans="1:17" ht="14.25" customHeight="1" outlineLevel="1" x14ac:dyDescent="0.2">
      <c r="A1904" s="22" t="s">
        <v>441</v>
      </c>
      <c r="B1904" s="22">
        <v>4</v>
      </c>
      <c r="C1904" s="22">
        <v>2</v>
      </c>
      <c r="D1904" s="23">
        <v>34500</v>
      </c>
      <c r="E1904" s="23">
        <v>5750</v>
      </c>
      <c r="F1904" s="23">
        <v>16000000</v>
      </c>
      <c r="G1904" s="24">
        <v>24</v>
      </c>
      <c r="H1904" s="100"/>
      <c r="I1904" s="100"/>
      <c r="J1904" s="100"/>
      <c r="K1904" s="100"/>
      <c r="L1904" s="100"/>
      <c r="M1904" s="100"/>
      <c r="N1904" s="100"/>
      <c r="O1904" s="100"/>
      <c r="P1904" s="100"/>
      <c r="Q1904" s="100"/>
    </row>
    <row r="1905" spans="1:17" ht="14.25" customHeight="1" outlineLevel="1" x14ac:dyDescent="0.2">
      <c r="A1905" s="22" t="s">
        <v>441</v>
      </c>
      <c r="B1905" s="22">
        <v>5</v>
      </c>
      <c r="C1905" s="22">
        <v>2</v>
      </c>
      <c r="D1905" s="23">
        <v>35100</v>
      </c>
      <c r="E1905" s="23">
        <v>5850</v>
      </c>
      <c r="F1905" s="23">
        <v>16000000</v>
      </c>
      <c r="G1905" s="24">
        <v>24</v>
      </c>
      <c r="H1905" s="100"/>
      <c r="I1905" s="100"/>
      <c r="J1905" s="100"/>
      <c r="K1905" s="100"/>
      <c r="L1905" s="100"/>
      <c r="M1905" s="100"/>
      <c r="N1905" s="100"/>
      <c r="O1905" s="100"/>
      <c r="P1905" s="100"/>
      <c r="Q1905" s="100"/>
    </row>
    <row r="1906" spans="1:17" ht="14.25" customHeight="1" outlineLevel="1" collapsed="1" x14ac:dyDescent="0.2">
      <c r="A1906" s="22" t="s">
        <v>441</v>
      </c>
      <c r="B1906" s="22">
        <v>6</v>
      </c>
      <c r="C1906" s="22">
        <v>2</v>
      </c>
      <c r="D1906" s="23">
        <v>35700</v>
      </c>
      <c r="E1906" s="23">
        <v>5950</v>
      </c>
      <c r="F1906" s="23">
        <v>16000000</v>
      </c>
      <c r="G1906" s="24">
        <v>24</v>
      </c>
      <c r="H1906" s="100"/>
      <c r="I1906" s="100"/>
      <c r="J1906" s="100"/>
      <c r="K1906" s="100"/>
      <c r="L1906" s="100"/>
      <c r="M1906" s="100"/>
      <c r="N1906" s="100"/>
      <c r="O1906" s="100"/>
      <c r="P1906" s="100"/>
      <c r="Q1906" s="100"/>
    </row>
    <row r="1907" spans="1:17" ht="14.25" customHeight="1" outlineLevel="1" x14ac:dyDescent="0.2">
      <c r="A1907" s="22" t="s">
        <v>441</v>
      </c>
      <c r="B1907" s="22">
        <v>7</v>
      </c>
      <c r="C1907" s="22">
        <v>2</v>
      </c>
      <c r="D1907" s="23">
        <v>36300</v>
      </c>
      <c r="E1907" s="23">
        <v>6050</v>
      </c>
      <c r="F1907" s="23">
        <v>16000000</v>
      </c>
      <c r="G1907" s="24">
        <v>24</v>
      </c>
      <c r="H1907" s="100"/>
      <c r="I1907" s="100"/>
      <c r="J1907" s="100"/>
      <c r="K1907" s="100"/>
      <c r="L1907" s="100"/>
      <c r="M1907" s="100"/>
      <c r="N1907" s="100"/>
      <c r="O1907" s="100"/>
      <c r="P1907" s="100"/>
      <c r="Q1907" s="100"/>
    </row>
    <row r="1908" spans="1:17" ht="14.25" customHeight="1" outlineLevel="1" x14ac:dyDescent="0.2">
      <c r="A1908" s="22" t="s">
        <v>441</v>
      </c>
      <c r="B1908" s="22">
        <v>8</v>
      </c>
      <c r="C1908" s="22">
        <v>2</v>
      </c>
      <c r="D1908" s="23">
        <v>36900</v>
      </c>
      <c r="E1908" s="23">
        <v>6150</v>
      </c>
      <c r="F1908" s="23">
        <v>16000000</v>
      </c>
      <c r="G1908" s="24">
        <v>24</v>
      </c>
      <c r="H1908" s="100"/>
      <c r="I1908" s="100"/>
      <c r="J1908" s="100"/>
      <c r="K1908" s="100"/>
      <c r="L1908" s="100"/>
      <c r="M1908" s="100"/>
      <c r="N1908" s="100"/>
      <c r="O1908" s="100"/>
      <c r="P1908" s="100"/>
      <c r="Q1908" s="100"/>
    </row>
    <row r="1909" spans="1:17" ht="14.25" customHeight="1" outlineLevel="1" x14ac:dyDescent="0.2">
      <c r="A1909" s="22" t="s">
        <v>441</v>
      </c>
      <c r="B1909" s="22">
        <v>9</v>
      </c>
      <c r="C1909" s="22">
        <v>2</v>
      </c>
      <c r="D1909" s="23">
        <v>37500</v>
      </c>
      <c r="E1909" s="23">
        <v>6250</v>
      </c>
      <c r="F1909" s="23">
        <v>16000000</v>
      </c>
      <c r="G1909" s="24">
        <v>24</v>
      </c>
      <c r="H1909" s="100"/>
      <c r="I1909" s="100"/>
      <c r="J1909" s="100"/>
      <c r="K1909" s="100"/>
      <c r="L1909" s="100"/>
      <c r="M1909" s="100"/>
      <c r="N1909" s="100"/>
      <c r="O1909" s="100"/>
      <c r="P1909" s="100"/>
      <c r="Q1909" s="100"/>
    </row>
    <row r="1910" spans="1:17" ht="14.25" customHeight="1" outlineLevel="1" x14ac:dyDescent="0.2">
      <c r="A1910" s="22" t="s">
        <v>441</v>
      </c>
      <c r="B1910" s="22">
        <v>10</v>
      </c>
      <c r="C1910" s="22">
        <v>2</v>
      </c>
      <c r="D1910" s="23">
        <v>38100</v>
      </c>
      <c r="E1910" s="23">
        <v>6350</v>
      </c>
      <c r="F1910" s="23">
        <v>16000000</v>
      </c>
      <c r="G1910" s="24">
        <v>24</v>
      </c>
      <c r="H1910" s="100"/>
      <c r="I1910" s="100"/>
      <c r="J1910" s="100"/>
      <c r="K1910" s="100"/>
      <c r="L1910" s="100"/>
      <c r="M1910" s="100"/>
      <c r="N1910" s="100"/>
      <c r="O1910" s="100"/>
      <c r="P1910" s="100"/>
      <c r="Q1910" s="100"/>
    </row>
    <row r="1911" spans="1:17" ht="14.25" customHeight="1" outlineLevel="1" x14ac:dyDescent="0.2">
      <c r="A1911" s="22" t="s">
        <v>441</v>
      </c>
      <c r="B1911" s="22">
        <v>11</v>
      </c>
      <c r="C1911" s="22">
        <v>2</v>
      </c>
      <c r="D1911" s="23">
        <v>38700</v>
      </c>
      <c r="E1911" s="23">
        <v>6450</v>
      </c>
      <c r="F1911" s="23">
        <v>16000000</v>
      </c>
      <c r="G1911" s="24">
        <v>24</v>
      </c>
      <c r="H1911" s="100"/>
      <c r="I1911" s="100"/>
      <c r="J1911" s="100"/>
      <c r="K1911" s="100"/>
      <c r="L1911" s="100"/>
      <c r="M1911" s="100"/>
      <c r="N1911" s="100"/>
      <c r="O1911" s="100"/>
      <c r="P1911" s="100"/>
      <c r="Q1911" s="100"/>
    </row>
    <row r="1912" spans="1:17" ht="14.25" customHeight="1" outlineLevel="1" x14ac:dyDescent="0.2">
      <c r="A1912" s="22" t="s">
        <v>441</v>
      </c>
      <c r="B1912" s="22">
        <v>12</v>
      </c>
      <c r="C1912" s="22">
        <v>2</v>
      </c>
      <c r="D1912" s="23">
        <v>39300</v>
      </c>
      <c r="E1912" s="23">
        <v>6550</v>
      </c>
      <c r="F1912" s="23">
        <v>0</v>
      </c>
      <c r="G1912" s="24">
        <v>0</v>
      </c>
      <c r="H1912" s="100"/>
      <c r="I1912" s="100"/>
      <c r="J1912" s="100"/>
      <c r="K1912" s="100"/>
      <c r="L1912" s="100"/>
      <c r="M1912" s="100"/>
      <c r="N1912" s="100"/>
      <c r="O1912" s="100"/>
      <c r="P1912" s="100"/>
      <c r="Q1912" s="100"/>
    </row>
    <row r="1913" spans="1:17" ht="14.25" customHeight="1" outlineLevel="1" x14ac:dyDescent="0.2">
      <c r="A1913" s="25" t="s">
        <v>441</v>
      </c>
      <c r="B1913" s="25">
        <v>1</v>
      </c>
      <c r="C1913" s="25">
        <v>3</v>
      </c>
      <c r="D1913" s="26">
        <v>41265</v>
      </c>
      <c r="E1913" s="26">
        <v>6877.5</v>
      </c>
      <c r="F1913" s="26">
        <v>0</v>
      </c>
      <c r="G1913" s="27">
        <v>0</v>
      </c>
      <c r="H1913" s="100"/>
      <c r="I1913" s="100"/>
      <c r="J1913" s="100"/>
      <c r="K1913" s="100"/>
      <c r="L1913" s="100"/>
      <c r="M1913" s="100"/>
      <c r="N1913" s="100"/>
      <c r="O1913" s="100"/>
      <c r="P1913" s="100"/>
      <c r="Q1913" s="100"/>
    </row>
    <row r="1914" spans="1:17" ht="14.25" customHeight="1" x14ac:dyDescent="0.2">
      <c r="A1914" s="19" t="s">
        <v>456</v>
      </c>
      <c r="B1914" s="19">
        <v>1</v>
      </c>
      <c r="C1914" s="19">
        <v>1</v>
      </c>
      <c r="D1914" s="20">
        <v>1370</v>
      </c>
      <c r="E1914" s="20">
        <v>1370</v>
      </c>
      <c r="F1914" s="20">
        <v>100000</v>
      </c>
      <c r="G1914" s="21">
        <v>2</v>
      </c>
      <c r="H1914" s="100"/>
      <c r="I1914" s="100"/>
      <c r="J1914" s="100"/>
      <c r="K1914" s="100"/>
      <c r="L1914" s="100"/>
      <c r="M1914" s="100"/>
      <c r="N1914" s="100"/>
      <c r="O1914" s="100"/>
      <c r="P1914" s="100"/>
      <c r="Q1914" s="100"/>
    </row>
    <row r="1915" spans="1:17" ht="14.25" customHeight="1" outlineLevel="1" x14ac:dyDescent="0.2">
      <c r="A1915" s="19" t="s">
        <v>456</v>
      </c>
      <c r="B1915" s="19">
        <v>2</v>
      </c>
      <c r="C1915" s="19">
        <v>1</v>
      </c>
      <c r="D1915" s="20">
        <v>1510</v>
      </c>
      <c r="E1915" s="20">
        <v>1510</v>
      </c>
      <c r="F1915" s="20">
        <v>200000</v>
      </c>
      <c r="G1915" s="21">
        <v>5</v>
      </c>
      <c r="H1915" s="100"/>
      <c r="I1915" s="100"/>
      <c r="J1915" s="100"/>
      <c r="K1915" s="100"/>
      <c r="L1915" s="100"/>
      <c r="M1915" s="100"/>
      <c r="N1915" s="100"/>
      <c r="O1915" s="100"/>
      <c r="P1915" s="100"/>
      <c r="Q1915" s="100"/>
    </row>
    <row r="1916" spans="1:17" ht="14.25" customHeight="1" outlineLevel="1" x14ac:dyDescent="0.2">
      <c r="A1916" s="19" t="s">
        <v>456</v>
      </c>
      <c r="B1916" s="19">
        <v>3</v>
      </c>
      <c r="C1916" s="19">
        <v>1</v>
      </c>
      <c r="D1916" s="20">
        <v>1660</v>
      </c>
      <c r="E1916" s="20">
        <v>1660</v>
      </c>
      <c r="F1916" s="20">
        <v>400000</v>
      </c>
      <c r="G1916" s="21">
        <v>14</v>
      </c>
      <c r="H1916" s="100"/>
      <c r="I1916" s="100"/>
      <c r="J1916" s="100"/>
      <c r="K1916" s="100"/>
      <c r="L1916" s="100"/>
      <c r="M1916" s="100"/>
      <c r="N1916" s="100"/>
      <c r="O1916" s="100"/>
      <c r="P1916" s="100"/>
      <c r="Q1916" s="100"/>
    </row>
    <row r="1917" spans="1:17" ht="14.25" customHeight="1" outlineLevel="1" x14ac:dyDescent="0.2">
      <c r="A1917" s="19" t="s">
        <v>456</v>
      </c>
      <c r="B1917" s="19">
        <v>4</v>
      </c>
      <c r="C1917" s="19">
        <v>1</v>
      </c>
      <c r="D1917" s="20">
        <v>1830</v>
      </c>
      <c r="E1917" s="20">
        <v>1830</v>
      </c>
      <c r="F1917" s="20">
        <v>2000000</v>
      </c>
      <c r="G1917" s="21">
        <v>24</v>
      </c>
      <c r="H1917" s="100"/>
      <c r="I1917" s="100"/>
      <c r="J1917" s="100"/>
      <c r="K1917" s="100"/>
      <c r="L1917" s="100"/>
      <c r="M1917" s="100"/>
      <c r="N1917" s="100"/>
      <c r="O1917" s="100"/>
      <c r="P1917" s="100"/>
      <c r="Q1917" s="100"/>
    </row>
    <row r="1918" spans="1:17" ht="14.25" customHeight="1" outlineLevel="1" x14ac:dyDescent="0.2">
      <c r="A1918" s="19" t="s">
        <v>456</v>
      </c>
      <c r="B1918" s="19">
        <v>5</v>
      </c>
      <c r="C1918" s="19">
        <v>1</v>
      </c>
      <c r="D1918" s="20">
        <v>2020</v>
      </c>
      <c r="E1918" s="20">
        <v>2020</v>
      </c>
      <c r="F1918" s="20">
        <v>4000000</v>
      </c>
      <c r="G1918" s="21">
        <v>40</v>
      </c>
      <c r="H1918" s="100"/>
      <c r="I1918" s="100"/>
      <c r="J1918" s="100"/>
      <c r="K1918" s="100"/>
      <c r="L1918" s="100"/>
      <c r="M1918" s="100"/>
      <c r="N1918" s="100"/>
      <c r="O1918" s="100"/>
      <c r="P1918" s="100"/>
      <c r="Q1918" s="100"/>
    </row>
    <row r="1919" spans="1:17" ht="14.25" customHeight="1" outlineLevel="1" x14ac:dyDescent="0.2">
      <c r="A1919" s="19" t="s">
        <v>456</v>
      </c>
      <c r="B1919" s="19">
        <v>6</v>
      </c>
      <c r="C1919" s="19">
        <v>1</v>
      </c>
      <c r="D1919" s="20">
        <v>2220</v>
      </c>
      <c r="E1919" s="20">
        <v>2220</v>
      </c>
      <c r="F1919" s="20">
        <v>6000000</v>
      </c>
      <c r="G1919" s="21">
        <v>68</v>
      </c>
      <c r="H1919" s="100"/>
      <c r="I1919" s="100"/>
      <c r="J1919" s="100"/>
      <c r="K1919" s="100"/>
      <c r="L1919" s="100"/>
      <c r="M1919" s="100"/>
      <c r="N1919" s="100"/>
      <c r="O1919" s="100"/>
      <c r="P1919" s="100"/>
      <c r="Q1919" s="100"/>
    </row>
    <row r="1920" spans="1:17" ht="14.25" customHeight="1" outlineLevel="1" x14ac:dyDescent="0.2">
      <c r="A1920" s="19" t="s">
        <v>456</v>
      </c>
      <c r="B1920" s="19">
        <v>7</v>
      </c>
      <c r="C1920" s="19">
        <v>1</v>
      </c>
      <c r="D1920" s="20">
        <v>2440</v>
      </c>
      <c r="E1920" s="20">
        <v>2440</v>
      </c>
      <c r="F1920" s="20">
        <v>11000000</v>
      </c>
      <c r="G1920" s="21">
        <v>86</v>
      </c>
      <c r="H1920" s="100"/>
      <c r="I1920" s="100"/>
      <c r="J1920" s="100"/>
      <c r="K1920" s="100"/>
      <c r="L1920" s="100"/>
      <c r="M1920" s="100"/>
      <c r="N1920" s="100"/>
      <c r="O1920" s="100"/>
      <c r="P1920" s="100"/>
      <c r="Q1920" s="100"/>
    </row>
    <row r="1921" spans="1:17" ht="14.25" customHeight="1" outlineLevel="1" x14ac:dyDescent="0.2">
      <c r="A1921" s="19" t="s">
        <v>456</v>
      </c>
      <c r="B1921" s="19">
        <v>8</v>
      </c>
      <c r="C1921" s="19">
        <v>1</v>
      </c>
      <c r="D1921" s="20">
        <v>2690</v>
      </c>
      <c r="E1921" s="20">
        <v>2690</v>
      </c>
      <c r="F1921" s="20">
        <v>17000000</v>
      </c>
      <c r="G1921" s="21">
        <v>108</v>
      </c>
      <c r="H1921" s="100"/>
      <c r="I1921" s="100"/>
      <c r="J1921" s="100"/>
      <c r="K1921" s="100"/>
      <c r="L1921" s="100"/>
      <c r="M1921" s="100"/>
      <c r="N1921" s="100"/>
      <c r="O1921" s="100"/>
      <c r="P1921" s="100"/>
      <c r="Q1921" s="100"/>
    </row>
    <row r="1922" spans="1:17" ht="14.25" customHeight="1" outlineLevel="1" x14ac:dyDescent="0.2">
      <c r="A1922" s="19" t="s">
        <v>456</v>
      </c>
      <c r="B1922" s="19">
        <v>9</v>
      </c>
      <c r="C1922" s="19">
        <v>1</v>
      </c>
      <c r="D1922" s="20">
        <v>2960</v>
      </c>
      <c r="E1922" s="20">
        <v>2960</v>
      </c>
      <c r="F1922" s="20">
        <v>32000000</v>
      </c>
      <c r="G1922" s="21">
        <v>120</v>
      </c>
      <c r="H1922" s="100"/>
      <c r="I1922" s="100"/>
      <c r="J1922" s="100"/>
      <c r="K1922" s="100"/>
      <c r="L1922" s="100"/>
      <c r="M1922" s="100"/>
      <c r="N1922" s="100"/>
      <c r="O1922" s="100"/>
      <c r="P1922" s="100"/>
      <c r="Q1922" s="100"/>
    </row>
    <row r="1923" spans="1:17" ht="14.25" customHeight="1" outlineLevel="1" x14ac:dyDescent="0.2">
      <c r="A1923" s="19" t="s">
        <v>456</v>
      </c>
      <c r="B1923" s="19">
        <v>10</v>
      </c>
      <c r="C1923" s="19">
        <v>1</v>
      </c>
      <c r="D1923" s="20">
        <v>3260</v>
      </c>
      <c r="E1923" s="20">
        <v>3260</v>
      </c>
      <c r="F1923" s="20">
        <v>43000000</v>
      </c>
      <c r="G1923" s="21">
        <v>128</v>
      </c>
      <c r="H1923" s="100"/>
      <c r="I1923" s="100"/>
      <c r="J1923" s="100"/>
      <c r="K1923" s="100"/>
      <c r="L1923" s="100"/>
      <c r="M1923" s="100"/>
      <c r="N1923" s="100"/>
      <c r="O1923" s="100"/>
      <c r="P1923" s="100"/>
      <c r="Q1923" s="100"/>
    </row>
    <row r="1924" spans="1:17" ht="14.25" customHeight="1" outlineLevel="1" x14ac:dyDescent="0.2">
      <c r="A1924" s="19" t="s">
        <v>456</v>
      </c>
      <c r="B1924" s="19">
        <v>11</v>
      </c>
      <c r="C1924" s="19">
        <v>1</v>
      </c>
      <c r="D1924" s="20">
        <v>3590</v>
      </c>
      <c r="E1924" s="20">
        <v>3590</v>
      </c>
      <c r="F1924" s="20">
        <v>55000000</v>
      </c>
      <c r="G1924" s="21">
        <v>136</v>
      </c>
      <c r="H1924" s="100"/>
      <c r="I1924" s="100"/>
      <c r="J1924" s="100"/>
      <c r="K1924" s="100"/>
      <c r="L1924" s="100"/>
      <c r="M1924" s="100"/>
      <c r="N1924" s="100"/>
      <c r="O1924" s="100"/>
      <c r="P1924" s="100"/>
      <c r="Q1924" s="100"/>
    </row>
    <row r="1925" spans="1:17" ht="14.25" customHeight="1" outlineLevel="1" x14ac:dyDescent="0.2">
      <c r="A1925" s="19" t="s">
        <v>456</v>
      </c>
      <c r="B1925" s="19">
        <v>12</v>
      </c>
      <c r="C1925" s="19">
        <v>1</v>
      </c>
      <c r="D1925" s="20">
        <v>3950</v>
      </c>
      <c r="E1925" s="20">
        <v>3950</v>
      </c>
      <c r="F1925" s="20">
        <v>0</v>
      </c>
      <c r="G1925" s="21">
        <v>0</v>
      </c>
      <c r="H1925" s="100"/>
      <c r="I1925" s="100"/>
      <c r="J1925" s="100"/>
      <c r="K1925" s="100"/>
      <c r="L1925" s="100"/>
      <c r="M1925" s="100"/>
      <c r="N1925" s="100"/>
      <c r="O1925" s="100"/>
      <c r="P1925" s="100"/>
      <c r="Q1925" s="100"/>
    </row>
    <row r="1926" spans="1:17" ht="14.25" customHeight="1" outlineLevel="1" x14ac:dyDescent="0.2">
      <c r="A1926" s="22" t="s">
        <v>456</v>
      </c>
      <c r="B1926" s="22">
        <v>1</v>
      </c>
      <c r="C1926" s="22">
        <v>2</v>
      </c>
      <c r="D1926" s="23">
        <v>3950</v>
      </c>
      <c r="E1926" s="23">
        <v>3950</v>
      </c>
      <c r="F1926" s="23">
        <v>2000000</v>
      </c>
      <c r="G1926" s="24">
        <v>12</v>
      </c>
      <c r="H1926" s="100"/>
      <c r="I1926" s="100"/>
      <c r="J1926" s="100"/>
      <c r="K1926" s="100"/>
      <c r="L1926" s="100"/>
      <c r="M1926" s="100"/>
      <c r="N1926" s="100"/>
      <c r="O1926" s="100"/>
      <c r="P1926" s="100"/>
      <c r="Q1926" s="100"/>
    </row>
    <row r="1927" spans="1:17" ht="14.25" customHeight="1" outlineLevel="1" x14ac:dyDescent="0.2">
      <c r="A1927" s="22" t="s">
        <v>456</v>
      </c>
      <c r="B1927" s="22">
        <v>2</v>
      </c>
      <c r="C1927" s="22">
        <v>2</v>
      </c>
      <c r="D1927" s="23">
        <v>4022</v>
      </c>
      <c r="E1927" s="23">
        <v>4022</v>
      </c>
      <c r="F1927" s="23">
        <v>4000000</v>
      </c>
      <c r="G1927" s="24">
        <v>24</v>
      </c>
      <c r="H1927" s="100"/>
      <c r="I1927" s="100"/>
      <c r="J1927" s="100"/>
      <c r="K1927" s="100"/>
      <c r="L1927" s="100"/>
      <c r="M1927" s="100"/>
      <c r="N1927" s="100"/>
      <c r="O1927" s="100"/>
      <c r="P1927" s="100"/>
      <c r="Q1927" s="100"/>
    </row>
    <row r="1928" spans="1:17" ht="14.25" customHeight="1" outlineLevel="1" x14ac:dyDescent="0.2">
      <c r="A1928" s="22" t="s">
        <v>456</v>
      </c>
      <c r="B1928" s="22">
        <v>3</v>
      </c>
      <c r="C1928" s="22">
        <v>2</v>
      </c>
      <c r="D1928" s="23">
        <v>4094</v>
      </c>
      <c r="E1928" s="23">
        <v>4094</v>
      </c>
      <c r="F1928" s="23">
        <v>8000000</v>
      </c>
      <c r="G1928" s="24">
        <v>36</v>
      </c>
      <c r="H1928" s="100"/>
      <c r="I1928" s="100"/>
      <c r="J1928" s="100"/>
      <c r="K1928" s="100"/>
      <c r="L1928" s="100"/>
      <c r="M1928" s="100"/>
      <c r="N1928" s="100"/>
      <c r="O1928" s="100"/>
      <c r="P1928" s="100"/>
      <c r="Q1928" s="100"/>
    </row>
    <row r="1929" spans="1:17" ht="14.25" customHeight="1" outlineLevel="1" x14ac:dyDescent="0.2">
      <c r="A1929" s="22" t="s">
        <v>456</v>
      </c>
      <c r="B1929" s="22">
        <v>4</v>
      </c>
      <c r="C1929" s="22">
        <v>2</v>
      </c>
      <c r="D1929" s="23">
        <v>4166</v>
      </c>
      <c r="E1929" s="23">
        <v>4166</v>
      </c>
      <c r="F1929" s="23">
        <v>19500000</v>
      </c>
      <c r="G1929" s="24">
        <v>36</v>
      </c>
      <c r="H1929" s="100"/>
      <c r="I1929" s="100"/>
      <c r="J1929" s="100"/>
      <c r="K1929" s="100"/>
      <c r="L1929" s="100"/>
      <c r="M1929" s="100"/>
      <c r="N1929" s="100"/>
      <c r="O1929" s="100"/>
      <c r="P1929" s="100"/>
      <c r="Q1929" s="100"/>
    </row>
    <row r="1930" spans="1:17" ht="14.25" customHeight="1" outlineLevel="1" x14ac:dyDescent="0.2">
      <c r="A1930" s="22" t="s">
        <v>456</v>
      </c>
      <c r="B1930" s="22">
        <v>5</v>
      </c>
      <c r="C1930" s="22">
        <v>2</v>
      </c>
      <c r="D1930" s="23">
        <v>4238</v>
      </c>
      <c r="E1930" s="23">
        <v>4238</v>
      </c>
      <c r="F1930" s="23">
        <v>19500000</v>
      </c>
      <c r="G1930" s="24">
        <v>36</v>
      </c>
      <c r="H1930" s="100"/>
      <c r="I1930" s="100"/>
      <c r="J1930" s="100"/>
      <c r="K1930" s="100"/>
      <c r="L1930" s="100"/>
      <c r="M1930" s="100"/>
      <c r="N1930" s="100"/>
      <c r="O1930" s="100"/>
      <c r="P1930" s="100"/>
      <c r="Q1930" s="100"/>
    </row>
    <row r="1931" spans="1:17" ht="14.25" customHeight="1" outlineLevel="1" collapsed="1" x14ac:dyDescent="0.2">
      <c r="A1931" s="22" t="s">
        <v>456</v>
      </c>
      <c r="B1931" s="22">
        <v>6</v>
      </c>
      <c r="C1931" s="22">
        <v>2</v>
      </c>
      <c r="D1931" s="23">
        <v>4310</v>
      </c>
      <c r="E1931" s="23">
        <v>4310</v>
      </c>
      <c r="F1931" s="23">
        <v>19500000</v>
      </c>
      <c r="G1931" s="24">
        <v>36</v>
      </c>
      <c r="H1931" s="100"/>
      <c r="I1931" s="100"/>
      <c r="J1931" s="100"/>
      <c r="K1931" s="100"/>
      <c r="L1931" s="100"/>
      <c r="M1931" s="100"/>
      <c r="N1931" s="100"/>
      <c r="O1931" s="100"/>
      <c r="P1931" s="100"/>
      <c r="Q1931" s="100"/>
    </row>
    <row r="1932" spans="1:17" ht="14.25" customHeight="1" outlineLevel="1" x14ac:dyDescent="0.2">
      <c r="A1932" s="22" t="s">
        <v>456</v>
      </c>
      <c r="B1932" s="22">
        <v>7</v>
      </c>
      <c r="C1932" s="22">
        <v>2</v>
      </c>
      <c r="D1932" s="23">
        <v>4382</v>
      </c>
      <c r="E1932" s="23">
        <v>4382</v>
      </c>
      <c r="F1932" s="23">
        <v>19500000</v>
      </c>
      <c r="G1932" s="24">
        <v>36</v>
      </c>
      <c r="H1932" s="100"/>
      <c r="I1932" s="100"/>
      <c r="J1932" s="100"/>
      <c r="K1932" s="100"/>
      <c r="L1932" s="100"/>
      <c r="M1932" s="100"/>
      <c r="N1932" s="100"/>
      <c r="O1932" s="100"/>
      <c r="P1932" s="100"/>
      <c r="Q1932" s="100"/>
    </row>
    <row r="1933" spans="1:17" ht="14.25" customHeight="1" outlineLevel="1" x14ac:dyDescent="0.2">
      <c r="A1933" s="22" t="s">
        <v>456</v>
      </c>
      <c r="B1933" s="22">
        <v>8</v>
      </c>
      <c r="C1933" s="22">
        <v>2</v>
      </c>
      <c r="D1933" s="23">
        <v>4454</v>
      </c>
      <c r="E1933" s="23">
        <v>4454</v>
      </c>
      <c r="F1933" s="23">
        <v>19500000</v>
      </c>
      <c r="G1933" s="24">
        <v>36</v>
      </c>
      <c r="H1933" s="100"/>
      <c r="I1933" s="100"/>
      <c r="J1933" s="100"/>
      <c r="K1933" s="100"/>
      <c r="L1933" s="100"/>
      <c r="M1933" s="100"/>
      <c r="N1933" s="100"/>
      <c r="O1933" s="100"/>
      <c r="P1933" s="100"/>
      <c r="Q1933" s="100"/>
    </row>
    <row r="1934" spans="1:17" ht="14.25" customHeight="1" outlineLevel="1" x14ac:dyDescent="0.2">
      <c r="A1934" s="22" t="s">
        <v>456</v>
      </c>
      <c r="B1934" s="22">
        <v>9</v>
      </c>
      <c r="C1934" s="22">
        <v>2</v>
      </c>
      <c r="D1934" s="23">
        <v>4526</v>
      </c>
      <c r="E1934" s="23">
        <v>4526</v>
      </c>
      <c r="F1934" s="23">
        <v>19500000</v>
      </c>
      <c r="G1934" s="24">
        <v>36</v>
      </c>
      <c r="H1934" s="100"/>
      <c r="I1934" s="100"/>
      <c r="J1934" s="100"/>
      <c r="K1934" s="100"/>
      <c r="L1934" s="100"/>
      <c r="M1934" s="100"/>
      <c r="N1934" s="100"/>
      <c r="O1934" s="100"/>
      <c r="P1934" s="100"/>
      <c r="Q1934" s="100"/>
    </row>
    <row r="1935" spans="1:17" ht="14.25" customHeight="1" outlineLevel="1" x14ac:dyDescent="0.2">
      <c r="A1935" s="22" t="s">
        <v>456</v>
      </c>
      <c r="B1935" s="22">
        <v>10</v>
      </c>
      <c r="C1935" s="22">
        <v>2</v>
      </c>
      <c r="D1935" s="23">
        <v>4598</v>
      </c>
      <c r="E1935" s="23">
        <v>4598</v>
      </c>
      <c r="F1935" s="23">
        <v>19500000</v>
      </c>
      <c r="G1935" s="24">
        <v>36</v>
      </c>
      <c r="H1935" s="100"/>
      <c r="I1935" s="100"/>
      <c r="J1935" s="100"/>
      <c r="K1935" s="100"/>
      <c r="L1935" s="100"/>
      <c r="M1935" s="100"/>
      <c r="N1935" s="100"/>
      <c r="O1935" s="100"/>
      <c r="P1935" s="100"/>
      <c r="Q1935" s="100"/>
    </row>
    <row r="1936" spans="1:17" ht="14.25" customHeight="1" outlineLevel="1" x14ac:dyDescent="0.2">
      <c r="A1936" s="22" t="s">
        <v>456</v>
      </c>
      <c r="B1936" s="22">
        <v>11</v>
      </c>
      <c r="C1936" s="22">
        <v>2</v>
      </c>
      <c r="D1936" s="23">
        <v>4670</v>
      </c>
      <c r="E1936" s="23">
        <v>4670</v>
      </c>
      <c r="F1936" s="23">
        <v>19500000</v>
      </c>
      <c r="G1936" s="24">
        <v>36</v>
      </c>
      <c r="H1936" s="100"/>
      <c r="I1936" s="100"/>
      <c r="J1936" s="100"/>
      <c r="K1936" s="100"/>
      <c r="L1936" s="100"/>
      <c r="M1936" s="100"/>
      <c r="N1936" s="100"/>
      <c r="O1936" s="100"/>
      <c r="P1936" s="100"/>
      <c r="Q1936" s="100"/>
    </row>
    <row r="1937" spans="1:17" ht="14.25" customHeight="1" outlineLevel="1" x14ac:dyDescent="0.2">
      <c r="A1937" s="22" t="s">
        <v>456</v>
      </c>
      <c r="B1937" s="22">
        <v>12</v>
      </c>
      <c r="C1937" s="22">
        <v>2</v>
      </c>
      <c r="D1937" s="23">
        <v>4742</v>
      </c>
      <c r="E1937" s="23">
        <v>4742</v>
      </c>
      <c r="F1937" s="23">
        <v>0</v>
      </c>
      <c r="G1937" s="24">
        <v>0</v>
      </c>
      <c r="H1937" s="100"/>
      <c r="I1937" s="100"/>
      <c r="J1937" s="100"/>
      <c r="K1937" s="100"/>
      <c r="L1937" s="100"/>
      <c r="M1937" s="100"/>
      <c r="N1937" s="100"/>
      <c r="O1937" s="100"/>
      <c r="P1937" s="100"/>
      <c r="Q1937" s="100"/>
    </row>
    <row r="1938" spans="1:17" ht="14.25" customHeight="1" outlineLevel="1" x14ac:dyDescent="0.2">
      <c r="A1938" s="25" t="s">
        <v>456</v>
      </c>
      <c r="B1938" s="25">
        <v>1</v>
      </c>
      <c r="C1938" s="25">
        <v>3</v>
      </c>
      <c r="D1938" s="26">
        <v>4979.1000000000004</v>
      </c>
      <c r="E1938" s="26">
        <v>4979.1000000000004</v>
      </c>
      <c r="F1938" s="26">
        <v>0</v>
      </c>
      <c r="G1938" s="27">
        <v>0</v>
      </c>
      <c r="H1938" s="100"/>
      <c r="I1938" s="100"/>
      <c r="J1938" s="100"/>
      <c r="K1938" s="100"/>
      <c r="L1938" s="100"/>
      <c r="M1938" s="100"/>
      <c r="N1938" s="100"/>
      <c r="O1938" s="100"/>
      <c r="P1938" s="100"/>
      <c r="Q1938" s="100"/>
    </row>
    <row r="1939" spans="1:17" ht="14.25" customHeight="1" x14ac:dyDescent="0.2">
      <c r="A1939" s="19" t="s">
        <v>471</v>
      </c>
      <c r="B1939" s="19">
        <v>1</v>
      </c>
      <c r="C1939" s="19">
        <v>1</v>
      </c>
      <c r="D1939" s="20">
        <v>4900</v>
      </c>
      <c r="E1939" s="20">
        <v>700</v>
      </c>
      <c r="F1939" s="20">
        <v>100000</v>
      </c>
      <c r="G1939" s="21">
        <v>2</v>
      </c>
      <c r="H1939" s="100"/>
      <c r="I1939" s="100"/>
      <c r="J1939" s="100"/>
      <c r="K1939" s="100"/>
      <c r="L1939" s="100"/>
      <c r="M1939" s="100"/>
      <c r="N1939" s="100"/>
      <c r="O1939" s="100"/>
      <c r="P1939" s="100"/>
      <c r="Q1939" s="100"/>
    </row>
    <row r="1940" spans="1:17" ht="14.25" customHeight="1" outlineLevel="1" x14ac:dyDescent="0.2">
      <c r="A1940" s="19" t="s">
        <v>471</v>
      </c>
      <c r="B1940" s="19">
        <v>2</v>
      </c>
      <c r="C1940" s="19">
        <v>1</v>
      </c>
      <c r="D1940" s="20">
        <v>5390</v>
      </c>
      <c r="E1940" s="20">
        <v>770</v>
      </c>
      <c r="F1940" s="20">
        <v>200000</v>
      </c>
      <c r="G1940" s="21">
        <v>5</v>
      </c>
      <c r="H1940" s="100"/>
      <c r="I1940" s="100"/>
      <c r="J1940" s="100"/>
      <c r="K1940" s="100"/>
      <c r="L1940" s="100"/>
      <c r="M1940" s="100"/>
      <c r="N1940" s="100"/>
      <c r="O1940" s="100"/>
      <c r="P1940" s="100"/>
      <c r="Q1940" s="100"/>
    </row>
    <row r="1941" spans="1:17" ht="14.25" customHeight="1" outlineLevel="1" x14ac:dyDescent="0.2">
      <c r="A1941" s="19" t="s">
        <v>471</v>
      </c>
      <c r="B1941" s="19">
        <v>3</v>
      </c>
      <c r="C1941" s="19">
        <v>1</v>
      </c>
      <c r="D1941" s="20">
        <v>5950</v>
      </c>
      <c r="E1941" s="20">
        <v>850</v>
      </c>
      <c r="F1941" s="20">
        <v>400000</v>
      </c>
      <c r="G1941" s="21">
        <v>14</v>
      </c>
      <c r="H1941" s="100"/>
      <c r="I1941" s="100"/>
      <c r="J1941" s="100"/>
      <c r="K1941" s="100"/>
      <c r="L1941" s="100"/>
      <c r="M1941" s="100"/>
      <c r="N1941" s="100"/>
      <c r="O1941" s="100"/>
      <c r="P1941" s="100"/>
      <c r="Q1941" s="100"/>
    </row>
    <row r="1942" spans="1:17" ht="14.25" customHeight="1" outlineLevel="1" x14ac:dyDescent="0.2">
      <c r="A1942" s="19" t="s">
        <v>471</v>
      </c>
      <c r="B1942" s="19">
        <v>4</v>
      </c>
      <c r="C1942" s="19">
        <v>1</v>
      </c>
      <c r="D1942" s="20">
        <v>6580</v>
      </c>
      <c r="E1942" s="20">
        <v>940</v>
      </c>
      <c r="F1942" s="20">
        <v>2000000</v>
      </c>
      <c r="G1942" s="21">
        <v>24</v>
      </c>
      <c r="H1942" s="100"/>
      <c r="I1942" s="100"/>
      <c r="J1942" s="100"/>
      <c r="K1942" s="100"/>
      <c r="L1942" s="100"/>
      <c r="M1942" s="100"/>
      <c r="N1942" s="100"/>
      <c r="O1942" s="100"/>
      <c r="P1942" s="100"/>
      <c r="Q1942" s="100"/>
    </row>
    <row r="1943" spans="1:17" ht="14.25" customHeight="1" outlineLevel="1" x14ac:dyDescent="0.2">
      <c r="A1943" s="19" t="s">
        <v>471</v>
      </c>
      <c r="B1943" s="19">
        <v>5</v>
      </c>
      <c r="C1943" s="19">
        <v>1</v>
      </c>
      <c r="D1943" s="20">
        <v>7210</v>
      </c>
      <c r="E1943" s="20">
        <v>1030</v>
      </c>
      <c r="F1943" s="20">
        <v>4000000</v>
      </c>
      <c r="G1943" s="21">
        <v>40</v>
      </c>
      <c r="H1943" s="100"/>
      <c r="I1943" s="100"/>
      <c r="J1943" s="100"/>
      <c r="K1943" s="100"/>
      <c r="L1943" s="100"/>
      <c r="M1943" s="100"/>
      <c r="N1943" s="100"/>
      <c r="O1943" s="100"/>
      <c r="P1943" s="100"/>
      <c r="Q1943" s="100"/>
    </row>
    <row r="1944" spans="1:17" ht="14.25" customHeight="1" outlineLevel="1" x14ac:dyDescent="0.2">
      <c r="A1944" s="19" t="s">
        <v>471</v>
      </c>
      <c r="B1944" s="19">
        <v>6</v>
      </c>
      <c r="C1944" s="19">
        <v>1</v>
      </c>
      <c r="D1944" s="20">
        <v>7980</v>
      </c>
      <c r="E1944" s="20">
        <v>1140</v>
      </c>
      <c r="F1944" s="20">
        <v>6000000</v>
      </c>
      <c r="G1944" s="21">
        <v>68</v>
      </c>
      <c r="H1944" s="100"/>
      <c r="I1944" s="100"/>
      <c r="J1944" s="100"/>
      <c r="K1944" s="100"/>
      <c r="L1944" s="100"/>
      <c r="M1944" s="100"/>
      <c r="N1944" s="100"/>
      <c r="O1944" s="100"/>
      <c r="P1944" s="100"/>
      <c r="Q1944" s="100"/>
    </row>
    <row r="1945" spans="1:17" ht="14.25" customHeight="1" outlineLevel="1" x14ac:dyDescent="0.2">
      <c r="A1945" s="19" t="s">
        <v>471</v>
      </c>
      <c r="B1945" s="19">
        <v>7</v>
      </c>
      <c r="C1945" s="19">
        <v>1</v>
      </c>
      <c r="D1945" s="20">
        <v>8750</v>
      </c>
      <c r="E1945" s="20">
        <v>1250</v>
      </c>
      <c r="F1945" s="20">
        <v>11000000</v>
      </c>
      <c r="G1945" s="21">
        <v>86</v>
      </c>
      <c r="H1945" s="100"/>
      <c r="I1945" s="100"/>
      <c r="J1945" s="100"/>
      <c r="K1945" s="100"/>
      <c r="L1945" s="100"/>
      <c r="M1945" s="100"/>
      <c r="N1945" s="100"/>
      <c r="O1945" s="100"/>
      <c r="P1945" s="100"/>
      <c r="Q1945" s="100"/>
    </row>
    <row r="1946" spans="1:17" ht="14.25" customHeight="1" outlineLevel="1" x14ac:dyDescent="0.2">
      <c r="A1946" s="19" t="s">
        <v>471</v>
      </c>
      <c r="B1946" s="19">
        <v>8</v>
      </c>
      <c r="C1946" s="19">
        <v>1</v>
      </c>
      <c r="D1946" s="20">
        <v>9590</v>
      </c>
      <c r="E1946" s="20">
        <v>1370</v>
      </c>
      <c r="F1946" s="20">
        <v>17000000</v>
      </c>
      <c r="G1946" s="21">
        <v>108</v>
      </c>
      <c r="H1946" s="100"/>
      <c r="I1946" s="100"/>
      <c r="J1946" s="100"/>
      <c r="K1946" s="100"/>
      <c r="L1946" s="100"/>
      <c r="M1946" s="100"/>
      <c r="N1946" s="100"/>
      <c r="O1946" s="100"/>
      <c r="P1946" s="100"/>
      <c r="Q1946" s="100"/>
    </row>
    <row r="1947" spans="1:17" ht="14.25" customHeight="1" outlineLevel="1" x14ac:dyDescent="0.2">
      <c r="A1947" s="19" t="s">
        <v>471</v>
      </c>
      <c r="B1947" s="19">
        <v>9</v>
      </c>
      <c r="C1947" s="19">
        <v>1</v>
      </c>
      <c r="D1947" s="20">
        <v>10570</v>
      </c>
      <c r="E1947" s="20">
        <v>1510</v>
      </c>
      <c r="F1947" s="20">
        <v>32000000</v>
      </c>
      <c r="G1947" s="21">
        <v>120</v>
      </c>
      <c r="H1947" s="100"/>
      <c r="I1947" s="100"/>
      <c r="J1947" s="100"/>
      <c r="K1947" s="100"/>
      <c r="L1947" s="100"/>
      <c r="M1947" s="100"/>
      <c r="N1947" s="100"/>
      <c r="O1947" s="100"/>
      <c r="P1947" s="100"/>
      <c r="Q1947" s="100"/>
    </row>
    <row r="1948" spans="1:17" ht="14.25" customHeight="1" outlineLevel="1" x14ac:dyDescent="0.2">
      <c r="A1948" s="19" t="s">
        <v>471</v>
      </c>
      <c r="B1948" s="19">
        <v>10</v>
      </c>
      <c r="C1948" s="19">
        <v>1</v>
      </c>
      <c r="D1948" s="20">
        <v>11620</v>
      </c>
      <c r="E1948" s="20">
        <v>1660</v>
      </c>
      <c r="F1948" s="20">
        <v>43000000</v>
      </c>
      <c r="G1948" s="21">
        <v>128</v>
      </c>
      <c r="H1948" s="100"/>
      <c r="I1948" s="100"/>
      <c r="J1948" s="100"/>
      <c r="K1948" s="100"/>
      <c r="L1948" s="100"/>
      <c r="M1948" s="100"/>
      <c r="N1948" s="100"/>
      <c r="O1948" s="100"/>
      <c r="P1948" s="100"/>
      <c r="Q1948" s="100"/>
    </row>
    <row r="1949" spans="1:17" ht="14.25" customHeight="1" outlineLevel="1" x14ac:dyDescent="0.2">
      <c r="A1949" s="19" t="s">
        <v>471</v>
      </c>
      <c r="B1949" s="19">
        <v>11</v>
      </c>
      <c r="C1949" s="19">
        <v>1</v>
      </c>
      <c r="D1949" s="20">
        <v>12810</v>
      </c>
      <c r="E1949" s="20">
        <v>1830</v>
      </c>
      <c r="F1949" s="20">
        <v>55000000</v>
      </c>
      <c r="G1949" s="21">
        <v>136</v>
      </c>
      <c r="H1949" s="100"/>
      <c r="I1949" s="100"/>
      <c r="J1949" s="100"/>
      <c r="K1949" s="100"/>
      <c r="L1949" s="100"/>
      <c r="M1949" s="100"/>
      <c r="N1949" s="100"/>
      <c r="O1949" s="100"/>
      <c r="P1949" s="100"/>
      <c r="Q1949" s="100"/>
    </row>
    <row r="1950" spans="1:17" ht="14.25" customHeight="1" outlineLevel="1" x14ac:dyDescent="0.2">
      <c r="A1950" s="19" t="s">
        <v>471</v>
      </c>
      <c r="B1950" s="19">
        <v>12</v>
      </c>
      <c r="C1950" s="19">
        <v>1</v>
      </c>
      <c r="D1950" s="20">
        <v>14140</v>
      </c>
      <c r="E1950" s="20">
        <v>2020</v>
      </c>
      <c r="F1950" s="20">
        <v>0</v>
      </c>
      <c r="G1950" s="21">
        <v>0</v>
      </c>
      <c r="H1950" s="100"/>
      <c r="I1950" s="100"/>
      <c r="J1950" s="100"/>
      <c r="K1950" s="100"/>
      <c r="L1950" s="100"/>
      <c r="M1950" s="100"/>
      <c r="N1950" s="100"/>
      <c r="O1950" s="100"/>
      <c r="P1950" s="100"/>
      <c r="Q1950" s="100"/>
    </row>
    <row r="1951" spans="1:17" ht="14.25" customHeight="1" outlineLevel="1" x14ac:dyDescent="0.2">
      <c r="A1951" s="22" t="s">
        <v>471</v>
      </c>
      <c r="B1951" s="22">
        <v>1</v>
      </c>
      <c r="C1951" s="22">
        <v>2</v>
      </c>
      <c r="D1951" s="23">
        <v>14140</v>
      </c>
      <c r="E1951" s="23">
        <v>2020</v>
      </c>
      <c r="F1951" s="23">
        <v>2000000</v>
      </c>
      <c r="G1951" s="24">
        <v>12</v>
      </c>
      <c r="H1951" s="100"/>
      <c r="I1951" s="100"/>
      <c r="J1951" s="100"/>
      <c r="K1951" s="100"/>
      <c r="L1951" s="100"/>
      <c r="M1951" s="100"/>
      <c r="N1951" s="100"/>
      <c r="O1951" s="100"/>
      <c r="P1951" s="100"/>
      <c r="Q1951" s="100"/>
    </row>
    <row r="1952" spans="1:17" ht="14.25" customHeight="1" outlineLevel="1" x14ac:dyDescent="0.2">
      <c r="A1952" s="22" t="s">
        <v>471</v>
      </c>
      <c r="B1952" s="22">
        <v>2</v>
      </c>
      <c r="C1952" s="22">
        <v>2</v>
      </c>
      <c r="D1952" s="23">
        <v>14350</v>
      </c>
      <c r="E1952" s="23">
        <v>2050</v>
      </c>
      <c r="F1952" s="23">
        <v>4000000</v>
      </c>
      <c r="G1952" s="24">
        <v>24</v>
      </c>
      <c r="H1952" s="100"/>
      <c r="I1952" s="100"/>
      <c r="J1952" s="100"/>
      <c r="K1952" s="100"/>
      <c r="L1952" s="100"/>
      <c r="M1952" s="100"/>
      <c r="N1952" s="100"/>
      <c r="O1952" s="100"/>
      <c r="P1952" s="100"/>
      <c r="Q1952" s="100"/>
    </row>
    <row r="1953" spans="1:17" ht="14.25" customHeight="1" outlineLevel="1" x14ac:dyDescent="0.2">
      <c r="A1953" s="22" t="s">
        <v>471</v>
      </c>
      <c r="B1953" s="22">
        <v>3</v>
      </c>
      <c r="C1953" s="22">
        <v>2</v>
      </c>
      <c r="D1953" s="23">
        <v>14630</v>
      </c>
      <c r="E1953" s="23">
        <v>2090</v>
      </c>
      <c r="F1953" s="23">
        <v>8000000</v>
      </c>
      <c r="G1953" s="24">
        <v>36</v>
      </c>
      <c r="H1953" s="100"/>
      <c r="I1953" s="100"/>
      <c r="J1953" s="100"/>
      <c r="K1953" s="100"/>
      <c r="L1953" s="100"/>
      <c r="M1953" s="100"/>
      <c r="N1953" s="100"/>
      <c r="O1953" s="100"/>
      <c r="P1953" s="100"/>
      <c r="Q1953" s="100"/>
    </row>
    <row r="1954" spans="1:17" ht="14.25" customHeight="1" outlineLevel="1" x14ac:dyDescent="0.2">
      <c r="A1954" s="22" t="s">
        <v>471</v>
      </c>
      <c r="B1954" s="22">
        <v>4</v>
      </c>
      <c r="C1954" s="22">
        <v>2</v>
      </c>
      <c r="D1954" s="23">
        <v>14910</v>
      </c>
      <c r="E1954" s="23">
        <v>2130</v>
      </c>
      <c r="F1954" s="23">
        <v>19500000</v>
      </c>
      <c r="G1954" s="24">
        <v>36</v>
      </c>
      <c r="H1954" s="100"/>
      <c r="I1954" s="100"/>
      <c r="J1954" s="100"/>
      <c r="K1954" s="100"/>
      <c r="L1954" s="100"/>
      <c r="M1954" s="100"/>
      <c r="N1954" s="100"/>
      <c r="O1954" s="100"/>
      <c r="P1954" s="100"/>
      <c r="Q1954" s="100"/>
    </row>
    <row r="1955" spans="1:17" ht="14.25" customHeight="1" outlineLevel="1" x14ac:dyDescent="0.2">
      <c r="A1955" s="22" t="s">
        <v>471</v>
      </c>
      <c r="B1955" s="22">
        <v>5</v>
      </c>
      <c r="C1955" s="22">
        <v>2</v>
      </c>
      <c r="D1955" s="23">
        <v>15120</v>
      </c>
      <c r="E1955" s="23">
        <v>2160</v>
      </c>
      <c r="F1955" s="23">
        <v>19500000</v>
      </c>
      <c r="G1955" s="24">
        <v>36</v>
      </c>
      <c r="H1955" s="100"/>
      <c r="I1955" s="100"/>
      <c r="J1955" s="100"/>
      <c r="K1955" s="100"/>
      <c r="L1955" s="100"/>
      <c r="M1955" s="100"/>
      <c r="N1955" s="100"/>
      <c r="O1955" s="100"/>
      <c r="P1955" s="100"/>
      <c r="Q1955" s="100"/>
    </row>
    <row r="1956" spans="1:17" ht="14.25" customHeight="1" outlineLevel="1" collapsed="1" x14ac:dyDescent="0.2">
      <c r="A1956" s="22" t="s">
        <v>471</v>
      </c>
      <c r="B1956" s="22">
        <v>6</v>
      </c>
      <c r="C1956" s="22">
        <v>2</v>
      </c>
      <c r="D1956" s="23">
        <v>15400</v>
      </c>
      <c r="E1956" s="23">
        <v>2200</v>
      </c>
      <c r="F1956" s="23">
        <v>19500000</v>
      </c>
      <c r="G1956" s="24">
        <v>36</v>
      </c>
      <c r="H1956" s="100"/>
      <c r="I1956" s="100"/>
      <c r="J1956" s="100"/>
      <c r="K1956" s="100"/>
      <c r="L1956" s="100"/>
      <c r="M1956" s="100"/>
      <c r="N1956" s="100"/>
      <c r="O1956" s="100"/>
      <c r="P1956" s="100"/>
      <c r="Q1956" s="100"/>
    </row>
    <row r="1957" spans="1:17" ht="14.25" customHeight="1" outlineLevel="1" x14ac:dyDescent="0.2">
      <c r="A1957" s="22" t="s">
        <v>471</v>
      </c>
      <c r="B1957" s="22">
        <v>7</v>
      </c>
      <c r="C1957" s="22">
        <v>2</v>
      </c>
      <c r="D1957" s="23">
        <v>15680</v>
      </c>
      <c r="E1957" s="23">
        <v>2240</v>
      </c>
      <c r="F1957" s="23">
        <v>19500000</v>
      </c>
      <c r="G1957" s="24">
        <v>36</v>
      </c>
      <c r="H1957" s="100"/>
      <c r="I1957" s="100"/>
      <c r="J1957" s="100"/>
      <c r="K1957" s="100"/>
      <c r="L1957" s="100"/>
      <c r="M1957" s="100"/>
      <c r="N1957" s="100"/>
      <c r="O1957" s="100"/>
      <c r="P1957" s="100"/>
      <c r="Q1957" s="100"/>
    </row>
    <row r="1958" spans="1:17" ht="14.25" customHeight="1" outlineLevel="1" x14ac:dyDescent="0.2">
      <c r="A1958" s="22" t="s">
        <v>471</v>
      </c>
      <c r="B1958" s="22">
        <v>8</v>
      </c>
      <c r="C1958" s="22">
        <v>2</v>
      </c>
      <c r="D1958" s="23">
        <v>15890</v>
      </c>
      <c r="E1958" s="23">
        <v>2270</v>
      </c>
      <c r="F1958" s="23">
        <v>19500000</v>
      </c>
      <c r="G1958" s="24">
        <v>36</v>
      </c>
      <c r="H1958" s="100"/>
      <c r="I1958" s="100"/>
      <c r="J1958" s="100"/>
      <c r="K1958" s="100"/>
      <c r="L1958" s="100"/>
      <c r="M1958" s="100"/>
      <c r="N1958" s="100"/>
      <c r="O1958" s="100"/>
      <c r="P1958" s="100"/>
      <c r="Q1958" s="100"/>
    </row>
    <row r="1959" spans="1:17" ht="14.25" customHeight="1" outlineLevel="1" x14ac:dyDescent="0.2">
      <c r="A1959" s="22" t="s">
        <v>471</v>
      </c>
      <c r="B1959" s="22">
        <v>9</v>
      </c>
      <c r="C1959" s="22">
        <v>2</v>
      </c>
      <c r="D1959" s="23">
        <v>16170</v>
      </c>
      <c r="E1959" s="23">
        <v>2310</v>
      </c>
      <c r="F1959" s="23">
        <v>19500000</v>
      </c>
      <c r="G1959" s="24">
        <v>36</v>
      </c>
      <c r="H1959" s="100"/>
      <c r="I1959" s="100"/>
      <c r="J1959" s="100"/>
      <c r="K1959" s="100"/>
      <c r="L1959" s="100"/>
      <c r="M1959" s="100"/>
      <c r="N1959" s="100"/>
      <c r="O1959" s="100"/>
      <c r="P1959" s="100"/>
      <c r="Q1959" s="100"/>
    </row>
    <row r="1960" spans="1:17" ht="14.25" customHeight="1" outlineLevel="1" x14ac:dyDescent="0.2">
      <c r="A1960" s="22" t="s">
        <v>471</v>
      </c>
      <c r="B1960" s="22">
        <v>10</v>
      </c>
      <c r="C1960" s="22">
        <v>2</v>
      </c>
      <c r="D1960" s="23">
        <v>16380</v>
      </c>
      <c r="E1960" s="23">
        <v>2340</v>
      </c>
      <c r="F1960" s="23">
        <v>19500000</v>
      </c>
      <c r="G1960" s="24">
        <v>36</v>
      </c>
      <c r="H1960" s="100"/>
      <c r="I1960" s="100"/>
      <c r="J1960" s="100"/>
      <c r="K1960" s="100"/>
      <c r="L1960" s="100"/>
      <c r="M1960" s="100"/>
      <c r="N1960" s="100"/>
      <c r="O1960" s="100"/>
      <c r="P1960" s="100"/>
      <c r="Q1960" s="100"/>
    </row>
    <row r="1961" spans="1:17" ht="14.25" customHeight="1" outlineLevel="1" x14ac:dyDescent="0.2">
      <c r="A1961" s="22" t="s">
        <v>471</v>
      </c>
      <c r="B1961" s="22">
        <v>11</v>
      </c>
      <c r="C1961" s="22">
        <v>2</v>
      </c>
      <c r="D1961" s="23">
        <v>16660</v>
      </c>
      <c r="E1961" s="23">
        <v>2380</v>
      </c>
      <c r="F1961" s="23">
        <v>19500000</v>
      </c>
      <c r="G1961" s="24">
        <v>36</v>
      </c>
      <c r="H1961" s="100"/>
      <c r="I1961" s="100"/>
      <c r="J1961" s="100"/>
      <c r="K1961" s="100"/>
      <c r="L1961" s="100"/>
      <c r="M1961" s="100"/>
      <c r="N1961" s="100"/>
      <c r="O1961" s="100"/>
      <c r="P1961" s="100"/>
      <c r="Q1961" s="100"/>
    </row>
    <row r="1962" spans="1:17" ht="14.25" customHeight="1" outlineLevel="1" x14ac:dyDescent="0.2">
      <c r="A1962" s="22" t="s">
        <v>471</v>
      </c>
      <c r="B1962" s="22">
        <v>12</v>
      </c>
      <c r="C1962" s="22">
        <v>2</v>
      </c>
      <c r="D1962" s="23">
        <v>16940</v>
      </c>
      <c r="E1962" s="23">
        <v>2420</v>
      </c>
      <c r="F1962" s="23">
        <v>0</v>
      </c>
      <c r="G1962" s="24">
        <v>0</v>
      </c>
      <c r="H1962" s="100"/>
      <c r="I1962" s="100"/>
      <c r="J1962" s="100"/>
      <c r="K1962" s="100"/>
      <c r="L1962" s="100"/>
      <c r="M1962" s="100"/>
      <c r="N1962" s="100"/>
      <c r="O1962" s="100"/>
      <c r="P1962" s="100"/>
      <c r="Q1962" s="100"/>
    </row>
    <row r="1963" spans="1:17" ht="14.25" customHeight="1" outlineLevel="1" x14ac:dyDescent="0.2">
      <c r="A1963" s="25" t="s">
        <v>471</v>
      </c>
      <c r="B1963" s="25">
        <v>1</v>
      </c>
      <c r="C1963" s="25">
        <v>3</v>
      </c>
      <c r="D1963" s="26">
        <v>17787</v>
      </c>
      <c r="E1963" s="26">
        <v>2541</v>
      </c>
      <c r="F1963" s="26">
        <v>0</v>
      </c>
      <c r="G1963" s="27">
        <v>0</v>
      </c>
      <c r="H1963" s="100"/>
      <c r="I1963" s="100"/>
      <c r="J1963" s="100"/>
      <c r="K1963" s="100"/>
      <c r="L1963" s="100"/>
      <c r="M1963" s="100"/>
      <c r="N1963" s="100"/>
      <c r="O1963" s="100"/>
      <c r="P1963" s="100"/>
      <c r="Q1963" s="100"/>
    </row>
    <row r="1964" spans="1:17" ht="14.25" customHeight="1" x14ac:dyDescent="0.2">
      <c r="A1964" s="19" t="s">
        <v>421</v>
      </c>
      <c r="B1964" s="19">
        <v>1</v>
      </c>
      <c r="C1964" s="19">
        <v>1</v>
      </c>
      <c r="D1964" s="20">
        <v>1344</v>
      </c>
      <c r="E1964" s="20">
        <v>1344</v>
      </c>
      <c r="F1964" s="20">
        <v>400000</v>
      </c>
      <c r="G1964" s="21">
        <v>8</v>
      </c>
      <c r="H1964" s="100"/>
      <c r="I1964" s="100"/>
      <c r="J1964" s="100"/>
      <c r="K1964" s="100"/>
      <c r="L1964" s="100"/>
      <c r="M1964" s="100"/>
      <c r="N1964" s="100"/>
      <c r="O1964" s="100"/>
      <c r="P1964" s="100"/>
      <c r="Q1964" s="100"/>
    </row>
    <row r="1965" spans="1:17" ht="14.25" customHeight="1" outlineLevel="1" x14ac:dyDescent="0.2">
      <c r="A1965" s="19" t="s">
        <v>421</v>
      </c>
      <c r="B1965" s="19">
        <v>2</v>
      </c>
      <c r="C1965" s="19">
        <v>1</v>
      </c>
      <c r="D1965" s="20">
        <v>1476</v>
      </c>
      <c r="E1965" s="20">
        <v>1476</v>
      </c>
      <c r="F1965" s="20">
        <v>800000</v>
      </c>
      <c r="G1965" s="21">
        <v>12</v>
      </c>
      <c r="H1965" s="100"/>
      <c r="I1965" s="100"/>
      <c r="J1965" s="100"/>
      <c r="K1965" s="100"/>
      <c r="L1965" s="100"/>
      <c r="M1965" s="100"/>
      <c r="N1965" s="100"/>
      <c r="O1965" s="100"/>
      <c r="P1965" s="100"/>
      <c r="Q1965" s="100"/>
    </row>
    <row r="1966" spans="1:17" ht="14.25" customHeight="1" outlineLevel="1" x14ac:dyDescent="0.2">
      <c r="A1966" s="19" t="s">
        <v>421</v>
      </c>
      <c r="B1966" s="19">
        <v>3</v>
      </c>
      <c r="C1966" s="19">
        <v>1</v>
      </c>
      <c r="D1966" s="20">
        <v>1622</v>
      </c>
      <c r="E1966" s="20">
        <v>1622</v>
      </c>
      <c r="F1966" s="20">
        <v>1500000</v>
      </c>
      <c r="G1966" s="21">
        <v>16</v>
      </c>
      <c r="H1966" s="100"/>
      <c r="I1966" s="100"/>
      <c r="J1966" s="100"/>
      <c r="K1966" s="100"/>
      <c r="L1966" s="100"/>
      <c r="M1966" s="100"/>
      <c r="N1966" s="100"/>
      <c r="O1966" s="100"/>
      <c r="P1966" s="100"/>
      <c r="Q1966" s="100"/>
    </row>
    <row r="1967" spans="1:17" ht="14.25" customHeight="1" outlineLevel="1" x14ac:dyDescent="0.2">
      <c r="A1967" s="19" t="s">
        <v>421</v>
      </c>
      <c r="B1967" s="19">
        <v>4</v>
      </c>
      <c r="C1967" s="19">
        <v>1</v>
      </c>
      <c r="D1967" s="20">
        <v>1783</v>
      </c>
      <c r="E1967" s="20">
        <v>1783</v>
      </c>
      <c r="F1967" s="20">
        <v>3000000</v>
      </c>
      <c r="G1967" s="21">
        <v>20</v>
      </c>
      <c r="H1967" s="100"/>
      <c r="I1967" s="100"/>
      <c r="J1967" s="100"/>
      <c r="K1967" s="100"/>
      <c r="L1967" s="100"/>
      <c r="M1967" s="100"/>
      <c r="N1967" s="100"/>
      <c r="O1967" s="100"/>
      <c r="P1967" s="100"/>
      <c r="Q1967" s="100"/>
    </row>
    <row r="1968" spans="1:17" ht="14.25" customHeight="1" outlineLevel="1" x14ac:dyDescent="0.2">
      <c r="A1968" s="19" t="s">
        <v>421</v>
      </c>
      <c r="B1968" s="19">
        <v>5</v>
      </c>
      <c r="C1968" s="19">
        <v>1</v>
      </c>
      <c r="D1968" s="20">
        <v>1959</v>
      </c>
      <c r="E1968" s="20">
        <v>1959</v>
      </c>
      <c r="F1968" s="20">
        <v>5000000</v>
      </c>
      <c r="G1968" s="21">
        <v>24</v>
      </c>
      <c r="H1968" s="100"/>
      <c r="I1968" s="100"/>
      <c r="J1968" s="100"/>
      <c r="K1968" s="100"/>
      <c r="L1968" s="100"/>
      <c r="M1968" s="100"/>
      <c r="N1968" s="100"/>
      <c r="O1968" s="100"/>
      <c r="P1968" s="100"/>
      <c r="Q1968" s="100"/>
    </row>
    <row r="1969" spans="1:17" ht="14.25" customHeight="1" outlineLevel="1" x14ac:dyDescent="0.2">
      <c r="A1969" s="19" t="s">
        <v>421</v>
      </c>
      <c r="B1969" s="19">
        <v>6</v>
      </c>
      <c r="C1969" s="19">
        <v>1</v>
      </c>
      <c r="D1969" s="20">
        <v>2153</v>
      </c>
      <c r="E1969" s="20">
        <v>2153</v>
      </c>
      <c r="F1969" s="20">
        <v>8000000</v>
      </c>
      <c r="G1969" s="21">
        <v>26</v>
      </c>
      <c r="H1969" s="100"/>
      <c r="I1969" s="100"/>
      <c r="J1969" s="100"/>
      <c r="K1969" s="100"/>
      <c r="L1969" s="100"/>
      <c r="M1969" s="100"/>
      <c r="N1969" s="100"/>
      <c r="O1969" s="100"/>
      <c r="P1969" s="100"/>
      <c r="Q1969" s="100"/>
    </row>
    <row r="1970" spans="1:17" ht="14.25" customHeight="1" outlineLevel="1" x14ac:dyDescent="0.2">
      <c r="A1970" s="19" t="s">
        <v>421</v>
      </c>
      <c r="B1970" s="19">
        <v>7</v>
      </c>
      <c r="C1970" s="19">
        <v>1</v>
      </c>
      <c r="D1970" s="20">
        <v>2366</v>
      </c>
      <c r="E1970" s="20">
        <v>2366</v>
      </c>
      <c r="F1970" s="20">
        <v>13000000</v>
      </c>
      <c r="G1970" s="21">
        <v>28</v>
      </c>
      <c r="H1970" s="100"/>
      <c r="I1970" s="100"/>
      <c r="J1970" s="100"/>
      <c r="K1970" s="100"/>
      <c r="L1970" s="100"/>
      <c r="M1970" s="100"/>
      <c r="N1970" s="100"/>
      <c r="O1970" s="100"/>
      <c r="P1970" s="100"/>
      <c r="Q1970" s="100"/>
    </row>
    <row r="1971" spans="1:17" ht="14.25" customHeight="1" outlineLevel="1" x14ac:dyDescent="0.2">
      <c r="A1971" s="19" t="s">
        <v>421</v>
      </c>
      <c r="B1971" s="19">
        <v>8</v>
      </c>
      <c r="C1971" s="19">
        <v>1</v>
      </c>
      <c r="D1971" s="20">
        <v>2600</v>
      </c>
      <c r="E1971" s="20">
        <v>2600</v>
      </c>
      <c r="F1971" s="20">
        <v>0</v>
      </c>
      <c r="G1971" s="21">
        <v>0</v>
      </c>
      <c r="H1971" s="100"/>
      <c r="I1971" s="100"/>
      <c r="J1971" s="100"/>
      <c r="K1971" s="100"/>
      <c r="L1971" s="100"/>
      <c r="M1971" s="100"/>
      <c r="N1971" s="100"/>
      <c r="O1971" s="100"/>
      <c r="P1971" s="100"/>
      <c r="Q1971" s="100"/>
    </row>
    <row r="1972" spans="1:17" ht="14.25" customHeight="1" outlineLevel="1" x14ac:dyDescent="0.2">
      <c r="A1972" s="22" t="s">
        <v>421</v>
      </c>
      <c r="B1972" s="22">
        <v>1</v>
      </c>
      <c r="C1972" s="22">
        <v>2</v>
      </c>
      <c r="D1972" s="23">
        <v>2600</v>
      </c>
      <c r="E1972" s="23">
        <v>2600</v>
      </c>
      <c r="F1972" s="23">
        <v>250000</v>
      </c>
      <c r="G1972" s="24">
        <v>1.5</v>
      </c>
      <c r="H1972" s="100"/>
      <c r="I1972" s="100"/>
      <c r="J1972" s="100"/>
      <c r="K1972" s="100"/>
      <c r="L1972" s="100"/>
      <c r="M1972" s="100"/>
      <c r="N1972" s="100"/>
      <c r="O1972" s="100"/>
      <c r="P1972" s="100"/>
      <c r="Q1972" s="100"/>
    </row>
    <row r="1973" spans="1:17" ht="14.25" customHeight="1" outlineLevel="1" x14ac:dyDescent="0.2">
      <c r="A1973" s="22" t="s">
        <v>421</v>
      </c>
      <c r="B1973" s="22">
        <v>2</v>
      </c>
      <c r="C1973" s="22">
        <v>2</v>
      </c>
      <c r="D1973" s="23">
        <v>2650</v>
      </c>
      <c r="E1973" s="23">
        <v>2650</v>
      </c>
      <c r="F1973" s="23">
        <v>500000</v>
      </c>
      <c r="G1973" s="24">
        <v>2.5</v>
      </c>
      <c r="H1973" s="100"/>
      <c r="I1973" s="100"/>
      <c r="J1973" s="100"/>
      <c r="K1973" s="100"/>
      <c r="L1973" s="100"/>
      <c r="M1973" s="100"/>
      <c r="N1973" s="100"/>
      <c r="O1973" s="100"/>
      <c r="P1973" s="100"/>
      <c r="Q1973" s="100"/>
    </row>
    <row r="1974" spans="1:17" ht="14.25" customHeight="1" outlineLevel="1" x14ac:dyDescent="0.2">
      <c r="A1974" s="22" t="s">
        <v>421</v>
      </c>
      <c r="B1974" s="22">
        <v>3</v>
      </c>
      <c r="C1974" s="22">
        <v>2</v>
      </c>
      <c r="D1974" s="23">
        <v>2700</v>
      </c>
      <c r="E1974" s="23">
        <v>2700</v>
      </c>
      <c r="F1974" s="23">
        <v>1000000</v>
      </c>
      <c r="G1974" s="24">
        <v>4</v>
      </c>
      <c r="H1974" s="100"/>
      <c r="I1974" s="100"/>
      <c r="J1974" s="100"/>
      <c r="K1974" s="100"/>
      <c r="L1974" s="100"/>
      <c r="M1974" s="100"/>
      <c r="N1974" s="100"/>
      <c r="O1974" s="100"/>
      <c r="P1974" s="100"/>
      <c r="Q1974" s="100"/>
    </row>
    <row r="1975" spans="1:17" ht="14.25" customHeight="1" outlineLevel="1" x14ac:dyDescent="0.2">
      <c r="A1975" s="22" t="s">
        <v>421</v>
      </c>
      <c r="B1975" s="22">
        <v>4</v>
      </c>
      <c r="C1975" s="22">
        <v>2</v>
      </c>
      <c r="D1975" s="23">
        <v>2750</v>
      </c>
      <c r="E1975" s="23">
        <v>2750</v>
      </c>
      <c r="F1975" s="23">
        <v>3750000</v>
      </c>
      <c r="G1975" s="24">
        <v>7.5</v>
      </c>
      <c r="H1975" s="100"/>
      <c r="I1975" s="100"/>
      <c r="J1975" s="100"/>
      <c r="K1975" s="100"/>
      <c r="L1975" s="100"/>
      <c r="M1975" s="100"/>
      <c r="N1975" s="100"/>
      <c r="O1975" s="100"/>
      <c r="P1975" s="100"/>
      <c r="Q1975" s="100"/>
    </row>
    <row r="1976" spans="1:17" ht="14.25" customHeight="1" outlineLevel="1" x14ac:dyDescent="0.2">
      <c r="A1976" s="22" t="s">
        <v>421</v>
      </c>
      <c r="B1976" s="22">
        <v>5</v>
      </c>
      <c r="C1976" s="22">
        <v>2</v>
      </c>
      <c r="D1976" s="23">
        <v>2800</v>
      </c>
      <c r="E1976" s="23">
        <v>2800</v>
      </c>
      <c r="F1976" s="23">
        <v>3750000</v>
      </c>
      <c r="G1976" s="24">
        <v>7.5</v>
      </c>
      <c r="H1976" s="100"/>
      <c r="I1976" s="100"/>
      <c r="J1976" s="100"/>
      <c r="K1976" s="100"/>
      <c r="L1976" s="100"/>
      <c r="M1976" s="100"/>
      <c r="N1976" s="100"/>
      <c r="O1976" s="100"/>
      <c r="P1976" s="100"/>
      <c r="Q1976" s="100"/>
    </row>
    <row r="1977" spans="1:17" ht="14.25" customHeight="1" outlineLevel="1" x14ac:dyDescent="0.2">
      <c r="A1977" s="22" t="s">
        <v>421</v>
      </c>
      <c r="B1977" s="22">
        <v>6</v>
      </c>
      <c r="C1977" s="22">
        <v>2</v>
      </c>
      <c r="D1977" s="23">
        <v>2850</v>
      </c>
      <c r="E1977" s="23">
        <v>2850</v>
      </c>
      <c r="F1977" s="23">
        <v>3750000</v>
      </c>
      <c r="G1977" s="24">
        <v>7.5</v>
      </c>
      <c r="H1977" s="100"/>
      <c r="I1977" s="100"/>
      <c r="J1977" s="100"/>
      <c r="K1977" s="100"/>
      <c r="L1977" s="100"/>
      <c r="M1977" s="100"/>
      <c r="N1977" s="100"/>
      <c r="O1977" s="100"/>
      <c r="P1977" s="100"/>
      <c r="Q1977" s="100"/>
    </row>
    <row r="1978" spans="1:17" ht="14.25" customHeight="1" outlineLevel="1" x14ac:dyDescent="0.2">
      <c r="A1978" s="22" t="s">
        <v>421</v>
      </c>
      <c r="B1978" s="22">
        <v>7</v>
      </c>
      <c r="C1978" s="22">
        <v>2</v>
      </c>
      <c r="D1978" s="23">
        <v>2900</v>
      </c>
      <c r="E1978" s="23">
        <v>2900</v>
      </c>
      <c r="F1978" s="23">
        <v>3750000</v>
      </c>
      <c r="G1978" s="24">
        <v>7.5</v>
      </c>
      <c r="H1978" s="100"/>
      <c r="I1978" s="100"/>
      <c r="J1978" s="100"/>
      <c r="K1978" s="100"/>
      <c r="L1978" s="100"/>
      <c r="M1978" s="100"/>
      <c r="N1978" s="100"/>
      <c r="O1978" s="100"/>
      <c r="P1978" s="100"/>
      <c r="Q1978" s="100"/>
    </row>
    <row r="1979" spans="1:17" ht="14.25" customHeight="1" outlineLevel="1" x14ac:dyDescent="0.2">
      <c r="A1979" s="22" t="s">
        <v>421</v>
      </c>
      <c r="B1979" s="22">
        <v>8</v>
      </c>
      <c r="C1979" s="22">
        <v>2</v>
      </c>
      <c r="D1979" s="23">
        <v>2950</v>
      </c>
      <c r="E1979" s="23">
        <v>2950</v>
      </c>
      <c r="F1979" s="23">
        <v>3750000</v>
      </c>
      <c r="G1979" s="24">
        <v>7.5</v>
      </c>
      <c r="H1979" s="100"/>
      <c r="I1979" s="100"/>
      <c r="J1979" s="100"/>
      <c r="K1979" s="100"/>
      <c r="L1979" s="100"/>
      <c r="M1979" s="100"/>
      <c r="N1979" s="100"/>
      <c r="O1979" s="100"/>
      <c r="P1979" s="100"/>
      <c r="Q1979" s="100"/>
    </row>
    <row r="1980" spans="1:17" ht="14.25" customHeight="1" outlineLevel="1" x14ac:dyDescent="0.2">
      <c r="A1980" s="22" t="s">
        <v>421</v>
      </c>
      <c r="B1980" s="22">
        <v>9</v>
      </c>
      <c r="C1980" s="22">
        <v>2</v>
      </c>
      <c r="D1980" s="23">
        <v>3000</v>
      </c>
      <c r="E1980" s="23">
        <v>3000</v>
      </c>
      <c r="F1980" s="23">
        <v>3750000</v>
      </c>
      <c r="G1980" s="24">
        <v>7.5</v>
      </c>
      <c r="H1980" s="100"/>
      <c r="I1980" s="100"/>
      <c r="J1980" s="100"/>
      <c r="K1980" s="100"/>
      <c r="L1980" s="100"/>
      <c r="M1980" s="100"/>
      <c r="N1980" s="100"/>
      <c r="O1980" s="100"/>
      <c r="P1980" s="100"/>
      <c r="Q1980" s="100"/>
    </row>
    <row r="1981" spans="1:17" ht="14.25" customHeight="1" outlineLevel="1" collapsed="1" x14ac:dyDescent="0.2">
      <c r="A1981" s="22" t="s">
        <v>421</v>
      </c>
      <c r="B1981" s="22">
        <v>10</v>
      </c>
      <c r="C1981" s="22">
        <v>2</v>
      </c>
      <c r="D1981" s="23">
        <v>3050</v>
      </c>
      <c r="E1981" s="23">
        <v>3050</v>
      </c>
      <c r="F1981" s="23">
        <v>3750000</v>
      </c>
      <c r="G1981" s="24">
        <v>7.5</v>
      </c>
      <c r="H1981" s="100"/>
      <c r="I1981" s="100"/>
      <c r="J1981" s="100"/>
      <c r="K1981" s="100"/>
      <c r="L1981" s="100"/>
      <c r="M1981" s="100"/>
      <c r="N1981" s="100"/>
      <c r="O1981" s="100"/>
      <c r="P1981" s="100"/>
      <c r="Q1981" s="100"/>
    </row>
    <row r="1982" spans="1:17" ht="14.25" customHeight="1" outlineLevel="1" x14ac:dyDescent="0.2">
      <c r="A1982" s="22" t="s">
        <v>421</v>
      </c>
      <c r="B1982" s="22">
        <v>11</v>
      </c>
      <c r="C1982" s="22">
        <v>2</v>
      </c>
      <c r="D1982" s="23">
        <v>3100</v>
      </c>
      <c r="E1982" s="23">
        <v>3100</v>
      </c>
      <c r="F1982" s="23">
        <v>3750000</v>
      </c>
      <c r="G1982" s="24">
        <v>7.5</v>
      </c>
      <c r="H1982" s="100"/>
      <c r="I1982" s="100"/>
      <c r="J1982" s="100"/>
      <c r="K1982" s="100"/>
      <c r="L1982" s="100"/>
      <c r="M1982" s="100"/>
      <c r="N1982" s="100"/>
      <c r="O1982" s="100"/>
      <c r="P1982" s="100"/>
      <c r="Q1982" s="100"/>
    </row>
    <row r="1983" spans="1:17" ht="14.25" customHeight="1" outlineLevel="1" x14ac:dyDescent="0.2">
      <c r="A1983" s="22" t="s">
        <v>421</v>
      </c>
      <c r="B1983" s="22">
        <v>12</v>
      </c>
      <c r="C1983" s="22">
        <v>2</v>
      </c>
      <c r="D1983" s="23">
        <v>3120</v>
      </c>
      <c r="E1983" s="23">
        <v>3150</v>
      </c>
      <c r="F1983" s="23">
        <v>0</v>
      </c>
      <c r="G1983" s="24">
        <v>0</v>
      </c>
      <c r="H1983" s="100"/>
      <c r="I1983" s="100"/>
      <c r="J1983" s="100"/>
      <c r="K1983" s="100"/>
      <c r="L1983" s="100"/>
      <c r="M1983" s="100"/>
      <c r="N1983" s="100"/>
      <c r="O1983" s="100"/>
      <c r="P1983" s="100"/>
      <c r="Q1983" s="100"/>
    </row>
    <row r="1984" spans="1:17" ht="14.25" customHeight="1" outlineLevel="1" x14ac:dyDescent="0.2">
      <c r="A1984" s="25" t="s">
        <v>421</v>
      </c>
      <c r="B1984" s="25">
        <v>1</v>
      </c>
      <c r="C1984" s="25">
        <v>3</v>
      </c>
      <c r="D1984" s="26">
        <v>3307.5</v>
      </c>
      <c r="E1984" s="26">
        <v>3307.5</v>
      </c>
      <c r="F1984" s="26">
        <v>0</v>
      </c>
      <c r="G1984" s="27">
        <v>0</v>
      </c>
      <c r="H1984" s="100"/>
      <c r="I1984" s="100"/>
      <c r="J1984" s="100"/>
      <c r="K1984" s="100"/>
      <c r="L1984" s="100"/>
      <c r="M1984" s="100"/>
      <c r="N1984" s="100"/>
      <c r="O1984" s="100"/>
      <c r="P1984" s="100"/>
      <c r="Q1984" s="100"/>
    </row>
    <row r="1985" spans="1:17" ht="14.25" customHeight="1" x14ac:dyDescent="0.2">
      <c r="A1985" s="19" t="s">
        <v>422</v>
      </c>
      <c r="B1985" s="19">
        <v>1</v>
      </c>
      <c r="C1985" s="19">
        <v>1</v>
      </c>
      <c r="D1985" s="20">
        <v>10180</v>
      </c>
      <c r="E1985" s="20">
        <v>10180</v>
      </c>
      <c r="F1985" s="20">
        <v>800000</v>
      </c>
      <c r="G1985" s="21">
        <v>12</v>
      </c>
      <c r="H1985" s="100"/>
      <c r="I1985" s="100"/>
      <c r="J1985" s="100"/>
      <c r="K1985" s="100"/>
      <c r="L1985" s="100"/>
      <c r="M1985" s="100"/>
      <c r="N1985" s="100"/>
      <c r="O1985" s="100"/>
      <c r="P1985" s="100"/>
      <c r="Q1985" s="100"/>
    </row>
    <row r="1986" spans="1:17" ht="14.25" customHeight="1" outlineLevel="1" x14ac:dyDescent="0.2">
      <c r="A1986" s="19" t="s">
        <v>422</v>
      </c>
      <c r="B1986" s="19">
        <v>2</v>
      </c>
      <c r="C1986" s="19">
        <v>1</v>
      </c>
      <c r="D1986" s="20">
        <v>11190</v>
      </c>
      <c r="E1986" s="20">
        <v>11190</v>
      </c>
      <c r="F1986" s="20">
        <v>1600000</v>
      </c>
      <c r="G1986" s="21">
        <v>24</v>
      </c>
      <c r="H1986" s="100"/>
      <c r="I1986" s="100"/>
      <c r="J1986" s="100"/>
      <c r="K1986" s="100"/>
      <c r="L1986" s="100"/>
      <c r="M1986" s="100"/>
      <c r="N1986" s="100"/>
      <c r="O1986" s="100"/>
      <c r="P1986" s="100"/>
      <c r="Q1986" s="100"/>
    </row>
    <row r="1987" spans="1:17" ht="14.25" customHeight="1" outlineLevel="1" x14ac:dyDescent="0.2">
      <c r="A1987" s="19" t="s">
        <v>422</v>
      </c>
      <c r="B1987" s="19">
        <v>3</v>
      </c>
      <c r="C1987" s="19">
        <v>1</v>
      </c>
      <c r="D1987" s="20">
        <v>12290</v>
      </c>
      <c r="E1987" s="20">
        <v>12290</v>
      </c>
      <c r="F1987" s="20">
        <v>3000000</v>
      </c>
      <c r="G1987" s="21">
        <v>32</v>
      </c>
      <c r="H1987" s="100"/>
      <c r="I1987" s="100"/>
      <c r="J1987" s="100"/>
      <c r="K1987" s="100"/>
      <c r="L1987" s="100"/>
      <c r="M1987" s="100"/>
      <c r="N1987" s="100"/>
      <c r="O1987" s="100"/>
      <c r="P1987" s="100"/>
      <c r="Q1987" s="100"/>
    </row>
    <row r="1988" spans="1:17" ht="14.25" customHeight="1" outlineLevel="1" x14ac:dyDescent="0.2">
      <c r="A1988" s="19" t="s">
        <v>422</v>
      </c>
      <c r="B1988" s="19">
        <v>4</v>
      </c>
      <c r="C1988" s="19">
        <v>1</v>
      </c>
      <c r="D1988" s="20">
        <v>13510</v>
      </c>
      <c r="E1988" s="20">
        <v>13510</v>
      </c>
      <c r="F1988" s="20">
        <v>6000000</v>
      </c>
      <c r="G1988" s="21">
        <v>40</v>
      </c>
      <c r="H1988" s="100"/>
      <c r="I1988" s="100"/>
      <c r="J1988" s="100"/>
      <c r="K1988" s="100"/>
      <c r="L1988" s="100"/>
      <c r="M1988" s="100"/>
      <c r="N1988" s="100"/>
      <c r="O1988" s="100"/>
      <c r="P1988" s="100"/>
      <c r="Q1988" s="100"/>
    </row>
    <row r="1989" spans="1:17" ht="14.25" customHeight="1" outlineLevel="1" x14ac:dyDescent="0.2">
      <c r="A1989" s="19" t="s">
        <v>422</v>
      </c>
      <c r="B1989" s="19">
        <v>5</v>
      </c>
      <c r="C1989" s="19">
        <v>1</v>
      </c>
      <c r="D1989" s="20">
        <v>14850</v>
      </c>
      <c r="E1989" s="20">
        <v>14850</v>
      </c>
      <c r="F1989" s="20">
        <v>10000000</v>
      </c>
      <c r="G1989" s="21">
        <v>44</v>
      </c>
      <c r="H1989" s="100"/>
      <c r="I1989" s="100"/>
      <c r="J1989" s="100"/>
      <c r="K1989" s="100"/>
      <c r="L1989" s="100"/>
      <c r="M1989" s="100"/>
      <c r="N1989" s="100"/>
      <c r="O1989" s="100"/>
      <c r="P1989" s="100"/>
      <c r="Q1989" s="100"/>
    </row>
    <row r="1990" spans="1:17" ht="14.25" customHeight="1" outlineLevel="1" x14ac:dyDescent="0.2">
      <c r="A1990" s="19" t="s">
        <v>422</v>
      </c>
      <c r="B1990" s="19">
        <v>6</v>
      </c>
      <c r="C1990" s="19">
        <v>1</v>
      </c>
      <c r="D1990" s="20">
        <v>16310</v>
      </c>
      <c r="E1990" s="20">
        <v>16310</v>
      </c>
      <c r="F1990" s="20">
        <v>16000000</v>
      </c>
      <c r="G1990" s="21">
        <v>52</v>
      </c>
      <c r="H1990" s="100"/>
      <c r="I1990" s="100"/>
      <c r="J1990" s="100"/>
      <c r="K1990" s="100"/>
      <c r="L1990" s="100"/>
      <c r="M1990" s="100"/>
      <c r="N1990" s="100"/>
      <c r="O1990" s="100"/>
      <c r="P1990" s="100"/>
      <c r="Q1990" s="100"/>
    </row>
    <row r="1991" spans="1:17" ht="14.25" customHeight="1" outlineLevel="1" x14ac:dyDescent="0.2">
      <c r="A1991" s="19" t="s">
        <v>422</v>
      </c>
      <c r="B1991" s="19">
        <v>7</v>
      </c>
      <c r="C1991" s="19">
        <v>1</v>
      </c>
      <c r="D1991" s="20">
        <v>17930</v>
      </c>
      <c r="E1991" s="20">
        <v>17930</v>
      </c>
      <c r="F1991" s="20">
        <v>26000000</v>
      </c>
      <c r="G1991" s="21">
        <v>60</v>
      </c>
      <c r="H1991" s="100"/>
      <c r="I1991" s="100"/>
      <c r="J1991" s="100"/>
      <c r="K1991" s="100"/>
      <c r="L1991" s="100"/>
      <c r="M1991" s="100"/>
      <c r="N1991" s="100"/>
      <c r="O1991" s="100"/>
      <c r="P1991" s="100"/>
      <c r="Q1991" s="100"/>
    </row>
    <row r="1992" spans="1:17" ht="14.25" customHeight="1" outlineLevel="1" x14ac:dyDescent="0.2">
      <c r="A1992" s="19" t="s">
        <v>422</v>
      </c>
      <c r="B1992" s="19">
        <v>8</v>
      </c>
      <c r="C1992" s="19">
        <v>1</v>
      </c>
      <c r="D1992" s="20">
        <v>19700</v>
      </c>
      <c r="E1992" s="20">
        <v>19700</v>
      </c>
      <c r="F1992" s="20">
        <v>0</v>
      </c>
      <c r="G1992" s="21">
        <v>0</v>
      </c>
      <c r="H1992" s="100"/>
      <c r="I1992" s="100"/>
      <c r="J1992" s="100"/>
      <c r="K1992" s="100"/>
      <c r="L1992" s="100"/>
      <c r="M1992" s="100"/>
      <c r="N1992" s="100"/>
      <c r="O1992" s="100"/>
      <c r="P1992" s="100"/>
      <c r="Q1992" s="100"/>
    </row>
    <row r="1993" spans="1:17" ht="14.25" customHeight="1" outlineLevel="1" x14ac:dyDescent="0.2">
      <c r="A1993" s="22" t="s">
        <v>422</v>
      </c>
      <c r="B1993" s="22">
        <v>1</v>
      </c>
      <c r="C1993" s="22">
        <v>2</v>
      </c>
      <c r="D1993" s="23">
        <v>19700</v>
      </c>
      <c r="E1993" s="23">
        <v>19700</v>
      </c>
      <c r="F1993" s="23">
        <v>500000</v>
      </c>
      <c r="G1993" s="24">
        <v>2.5</v>
      </c>
      <c r="H1993" s="100"/>
      <c r="I1993" s="100"/>
      <c r="J1993" s="100"/>
      <c r="K1993" s="100"/>
      <c r="L1993" s="100"/>
      <c r="M1993" s="100"/>
      <c r="N1993" s="100"/>
      <c r="O1993" s="100"/>
      <c r="P1993" s="100"/>
      <c r="Q1993" s="100"/>
    </row>
    <row r="1994" spans="1:17" ht="14.25" customHeight="1" outlineLevel="1" x14ac:dyDescent="0.2">
      <c r="A1994" s="22" t="s">
        <v>422</v>
      </c>
      <c r="B1994" s="22">
        <v>2</v>
      </c>
      <c r="C1994" s="22">
        <v>2</v>
      </c>
      <c r="D1994" s="23">
        <v>20060</v>
      </c>
      <c r="E1994" s="23">
        <v>20060</v>
      </c>
      <c r="F1994" s="23">
        <v>1000000</v>
      </c>
      <c r="G1994" s="24">
        <v>5</v>
      </c>
      <c r="H1994" s="100"/>
      <c r="I1994" s="100"/>
      <c r="J1994" s="100"/>
      <c r="K1994" s="100"/>
      <c r="L1994" s="100"/>
      <c r="M1994" s="100"/>
      <c r="N1994" s="100"/>
      <c r="O1994" s="100"/>
      <c r="P1994" s="100"/>
      <c r="Q1994" s="100"/>
    </row>
    <row r="1995" spans="1:17" ht="14.25" customHeight="1" outlineLevel="1" x14ac:dyDescent="0.2">
      <c r="A1995" s="22" t="s">
        <v>422</v>
      </c>
      <c r="B1995" s="22">
        <v>3</v>
      </c>
      <c r="C1995" s="22">
        <v>2</v>
      </c>
      <c r="D1995" s="23">
        <v>20420</v>
      </c>
      <c r="E1995" s="23">
        <v>20420</v>
      </c>
      <c r="F1995" s="23">
        <v>2000000</v>
      </c>
      <c r="G1995" s="24">
        <v>10</v>
      </c>
      <c r="H1995" s="100"/>
      <c r="I1995" s="100"/>
      <c r="J1995" s="100"/>
      <c r="K1995" s="100"/>
      <c r="L1995" s="100"/>
      <c r="M1995" s="100"/>
      <c r="N1995" s="100"/>
      <c r="O1995" s="100"/>
      <c r="P1995" s="100"/>
      <c r="Q1995" s="100"/>
    </row>
    <row r="1996" spans="1:17" ht="14.25" customHeight="1" outlineLevel="1" x14ac:dyDescent="0.2">
      <c r="A1996" s="22" t="s">
        <v>422</v>
      </c>
      <c r="B1996" s="22">
        <v>4</v>
      </c>
      <c r="C1996" s="22">
        <v>2</v>
      </c>
      <c r="D1996" s="23">
        <v>20780</v>
      </c>
      <c r="E1996" s="23">
        <v>20780</v>
      </c>
      <c r="F1996" s="23">
        <v>7500000</v>
      </c>
      <c r="G1996" s="24">
        <v>15</v>
      </c>
      <c r="H1996" s="100"/>
      <c r="I1996" s="100"/>
      <c r="J1996" s="100"/>
      <c r="K1996" s="100"/>
      <c r="L1996" s="100"/>
      <c r="M1996" s="100"/>
      <c r="N1996" s="100"/>
      <c r="O1996" s="100"/>
      <c r="P1996" s="100"/>
      <c r="Q1996" s="100"/>
    </row>
    <row r="1997" spans="1:17" ht="14.25" customHeight="1" outlineLevel="1" x14ac:dyDescent="0.2">
      <c r="A1997" s="22" t="s">
        <v>422</v>
      </c>
      <c r="B1997" s="22">
        <v>5</v>
      </c>
      <c r="C1997" s="22">
        <v>2</v>
      </c>
      <c r="D1997" s="23">
        <v>21140</v>
      </c>
      <c r="E1997" s="23">
        <v>21140</v>
      </c>
      <c r="F1997" s="23">
        <v>7500000</v>
      </c>
      <c r="G1997" s="24">
        <v>15</v>
      </c>
      <c r="H1997" s="100"/>
      <c r="I1997" s="100"/>
      <c r="J1997" s="100"/>
      <c r="K1997" s="100"/>
      <c r="L1997" s="100"/>
      <c r="M1997" s="100"/>
      <c r="N1997" s="100"/>
      <c r="O1997" s="100"/>
      <c r="P1997" s="100"/>
      <c r="Q1997" s="100"/>
    </row>
    <row r="1998" spans="1:17" ht="14.25" customHeight="1" outlineLevel="1" x14ac:dyDescent="0.2">
      <c r="A1998" s="22" t="s">
        <v>422</v>
      </c>
      <c r="B1998" s="22">
        <v>6</v>
      </c>
      <c r="C1998" s="22">
        <v>2</v>
      </c>
      <c r="D1998" s="23">
        <v>21500</v>
      </c>
      <c r="E1998" s="23">
        <v>21500</v>
      </c>
      <c r="F1998" s="23">
        <v>7500000</v>
      </c>
      <c r="G1998" s="24">
        <v>15</v>
      </c>
      <c r="H1998" s="100"/>
      <c r="I1998" s="100"/>
      <c r="J1998" s="100"/>
      <c r="K1998" s="100"/>
      <c r="L1998" s="100"/>
      <c r="M1998" s="100"/>
      <c r="N1998" s="100"/>
      <c r="O1998" s="100"/>
      <c r="P1998" s="100"/>
      <c r="Q1998" s="100"/>
    </row>
    <row r="1999" spans="1:17" ht="14.25" customHeight="1" outlineLevel="1" x14ac:dyDescent="0.2">
      <c r="A1999" s="22" t="s">
        <v>422</v>
      </c>
      <c r="B1999" s="22">
        <v>7</v>
      </c>
      <c r="C1999" s="22">
        <v>2</v>
      </c>
      <c r="D1999" s="23">
        <v>21860</v>
      </c>
      <c r="E1999" s="23">
        <v>21860</v>
      </c>
      <c r="F1999" s="23">
        <v>7500000</v>
      </c>
      <c r="G1999" s="24">
        <v>15</v>
      </c>
      <c r="H1999" s="100"/>
      <c r="I1999" s="100"/>
      <c r="J1999" s="100"/>
      <c r="K1999" s="100"/>
      <c r="L1999" s="100"/>
      <c r="M1999" s="100"/>
      <c r="N1999" s="100"/>
      <c r="O1999" s="100"/>
      <c r="P1999" s="100"/>
      <c r="Q1999" s="100"/>
    </row>
    <row r="2000" spans="1:17" ht="14.25" customHeight="1" outlineLevel="1" x14ac:dyDescent="0.2">
      <c r="A2000" s="22" t="s">
        <v>422</v>
      </c>
      <c r="B2000" s="22">
        <v>8</v>
      </c>
      <c r="C2000" s="22">
        <v>2</v>
      </c>
      <c r="D2000" s="23">
        <v>22220</v>
      </c>
      <c r="E2000" s="23">
        <v>22220</v>
      </c>
      <c r="F2000" s="23">
        <v>7500000</v>
      </c>
      <c r="G2000" s="24">
        <v>15</v>
      </c>
      <c r="H2000" s="100"/>
      <c r="I2000" s="100"/>
      <c r="J2000" s="100"/>
      <c r="K2000" s="100"/>
      <c r="L2000" s="100"/>
      <c r="M2000" s="100"/>
      <c r="N2000" s="100"/>
      <c r="O2000" s="100"/>
      <c r="P2000" s="100"/>
      <c r="Q2000" s="100"/>
    </row>
    <row r="2001" spans="1:17" ht="14.25" customHeight="1" outlineLevel="1" x14ac:dyDescent="0.2">
      <c r="A2001" s="22" t="s">
        <v>422</v>
      </c>
      <c r="B2001" s="22">
        <v>9</v>
      </c>
      <c r="C2001" s="22">
        <v>2</v>
      </c>
      <c r="D2001" s="23">
        <v>22580</v>
      </c>
      <c r="E2001" s="23">
        <v>22580</v>
      </c>
      <c r="F2001" s="23">
        <v>7500000</v>
      </c>
      <c r="G2001" s="24">
        <v>15</v>
      </c>
      <c r="H2001" s="100"/>
      <c r="I2001" s="100"/>
      <c r="J2001" s="100"/>
      <c r="K2001" s="100"/>
      <c r="L2001" s="100"/>
      <c r="M2001" s="100"/>
      <c r="N2001" s="100"/>
      <c r="O2001" s="100"/>
      <c r="P2001" s="100"/>
      <c r="Q2001" s="100"/>
    </row>
    <row r="2002" spans="1:17" ht="14.25" customHeight="1" outlineLevel="1" x14ac:dyDescent="0.2">
      <c r="A2002" s="22" t="s">
        <v>422</v>
      </c>
      <c r="B2002" s="22">
        <v>10</v>
      </c>
      <c r="C2002" s="22">
        <v>2</v>
      </c>
      <c r="D2002" s="23">
        <v>22940</v>
      </c>
      <c r="E2002" s="23">
        <v>22940</v>
      </c>
      <c r="F2002" s="23">
        <v>7500000</v>
      </c>
      <c r="G2002" s="24">
        <v>15</v>
      </c>
      <c r="H2002" s="100"/>
      <c r="I2002" s="100"/>
      <c r="J2002" s="100"/>
      <c r="K2002" s="100"/>
      <c r="L2002" s="100"/>
      <c r="M2002" s="100"/>
      <c r="N2002" s="100"/>
      <c r="O2002" s="100"/>
      <c r="P2002" s="100"/>
      <c r="Q2002" s="100"/>
    </row>
    <row r="2003" spans="1:17" ht="14.25" customHeight="1" outlineLevel="1" x14ac:dyDescent="0.2">
      <c r="A2003" s="22" t="s">
        <v>422</v>
      </c>
      <c r="B2003" s="22">
        <v>11</v>
      </c>
      <c r="C2003" s="22">
        <v>2</v>
      </c>
      <c r="D2003" s="23">
        <v>23300</v>
      </c>
      <c r="E2003" s="23">
        <v>23300</v>
      </c>
      <c r="F2003" s="23">
        <v>7500000</v>
      </c>
      <c r="G2003" s="24">
        <v>15</v>
      </c>
      <c r="H2003" s="100"/>
      <c r="I2003" s="100"/>
      <c r="J2003" s="100"/>
      <c r="K2003" s="100"/>
      <c r="L2003" s="100"/>
      <c r="M2003" s="100"/>
      <c r="N2003" s="100"/>
      <c r="O2003" s="100"/>
      <c r="P2003" s="100"/>
      <c r="Q2003" s="100"/>
    </row>
    <row r="2004" spans="1:17" ht="14.25" customHeight="1" outlineLevel="1" x14ac:dyDescent="0.2">
      <c r="A2004" s="22" t="s">
        <v>422</v>
      </c>
      <c r="B2004" s="22">
        <v>12</v>
      </c>
      <c r="C2004" s="22">
        <v>2</v>
      </c>
      <c r="D2004" s="23">
        <v>23660</v>
      </c>
      <c r="E2004" s="23">
        <v>23660</v>
      </c>
      <c r="F2004" s="23">
        <v>0</v>
      </c>
      <c r="G2004" s="24">
        <v>0</v>
      </c>
      <c r="H2004" s="100"/>
      <c r="I2004" s="100"/>
      <c r="J2004" s="100"/>
      <c r="K2004" s="100"/>
      <c r="L2004" s="100"/>
      <c r="M2004" s="100"/>
      <c r="N2004" s="100"/>
      <c r="O2004" s="100"/>
      <c r="P2004" s="100"/>
      <c r="Q2004" s="100"/>
    </row>
    <row r="2005" spans="1:17" ht="14.25" customHeight="1" outlineLevel="1" x14ac:dyDescent="0.2">
      <c r="A2005" s="25" t="s">
        <v>422</v>
      </c>
      <c r="B2005" s="25">
        <v>1</v>
      </c>
      <c r="C2005" s="25">
        <v>3</v>
      </c>
      <c r="D2005" s="26">
        <v>24843</v>
      </c>
      <c r="E2005" s="26">
        <v>24843</v>
      </c>
      <c r="F2005" s="26">
        <v>0</v>
      </c>
      <c r="G2005" s="27">
        <v>0</v>
      </c>
      <c r="H2005" s="100"/>
      <c r="I2005" s="100"/>
      <c r="J2005" s="100"/>
      <c r="K2005" s="100"/>
      <c r="L2005" s="100"/>
      <c r="M2005" s="100"/>
      <c r="N2005" s="100"/>
      <c r="O2005" s="100"/>
      <c r="P2005" s="100"/>
      <c r="Q2005" s="100"/>
    </row>
  </sheetData>
  <autoFilter ref="A1:G1930" xr:uid="{00000000-0009-0000-0000-000007000000}">
    <sortState xmlns:xlrd2="http://schemas.microsoft.com/office/spreadsheetml/2017/richdata2" ref="A2:G1930">
      <sortCondition ref="A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873AC0"/>
  </sheetPr>
  <dimension ref="A1:AG2128"/>
  <sheetViews>
    <sheetView workbookViewId="0">
      <pane xSplit="4" ySplit="2" topLeftCell="E3" activePane="bottomRight" state="frozen"/>
      <selection pane="bottomLeft" activeCell="A3" sqref="A3"/>
      <selection pane="topRight" activeCell="B1" sqref="B1"/>
      <selection pane="bottomRight" activeCell="Y153" sqref="Y153"/>
    </sheetView>
  </sheetViews>
  <sheetFormatPr defaultColWidth="9.16796875" defaultRowHeight="12.75" outlineLevelRow="1" x14ac:dyDescent="0.15"/>
  <cols>
    <col min="1" max="1" width="4.44921875" style="202" customWidth="1"/>
    <col min="2" max="2" width="9.9765625" style="202" customWidth="1"/>
    <col min="3" max="3" width="4.44921875" style="202" customWidth="1"/>
    <col min="4" max="4" width="4.44921875" style="203" customWidth="1"/>
    <col min="5" max="8" width="9.3046875" style="203" customWidth="1"/>
    <col min="9" max="9" width="7.68359375" style="203" customWidth="1"/>
    <col min="10" max="10" width="9.16796875" style="203" customWidth="1"/>
    <col min="11" max="12" width="9.3046875" style="203" customWidth="1"/>
    <col min="13" max="13" width="9.3046875" style="198" customWidth="1"/>
    <col min="14" max="15" width="9.3046875" style="202" customWidth="1"/>
    <col min="16" max="17" width="8.22265625" style="202" customWidth="1"/>
    <col min="18" max="18" width="10.11328125" style="202" customWidth="1"/>
    <col min="19" max="19" width="16.1796875" style="203" customWidth="1"/>
    <col min="20" max="20" width="14.96875" style="203" customWidth="1"/>
    <col min="21" max="22" width="15.91015625" style="203" customWidth="1"/>
    <col min="23" max="23" width="7.8203125" style="202" customWidth="1"/>
    <col min="24" max="24" width="12.67578125" style="202" customWidth="1"/>
    <col min="25" max="25" width="19.55078125" style="202" customWidth="1"/>
    <col min="26" max="38" width="9.16796875" style="202" customWidth="1"/>
    <col min="39" max="16384" width="9.16796875" style="202"/>
  </cols>
  <sheetData>
    <row r="1" spans="1:33" ht="67.5" customHeight="1" x14ac:dyDescent="0.2">
      <c r="A1" s="204"/>
      <c r="B1" s="204"/>
      <c r="C1" s="197"/>
      <c r="D1" s="197"/>
      <c r="E1" s="197" t="s">
        <v>392</v>
      </c>
      <c r="F1" s="197" t="s">
        <v>393</v>
      </c>
      <c r="G1" s="197" t="s">
        <v>552</v>
      </c>
      <c r="H1" s="197" t="s">
        <v>394</v>
      </c>
      <c r="I1" s="197" t="s">
        <v>553</v>
      </c>
      <c r="J1" s="197" t="s">
        <v>554</v>
      </c>
      <c r="K1" s="197" t="s">
        <v>555</v>
      </c>
      <c r="L1" s="180" t="s">
        <v>556</v>
      </c>
      <c r="M1" s="139" t="s">
        <v>557</v>
      </c>
      <c r="N1" s="197" t="s">
        <v>558</v>
      </c>
      <c r="O1" s="180" t="s">
        <v>559</v>
      </c>
      <c r="P1" s="197" t="s">
        <v>560</v>
      </c>
      <c r="Q1" s="197" t="s">
        <v>561</v>
      </c>
      <c r="R1" s="197" t="s">
        <v>562</v>
      </c>
      <c r="S1" s="199" t="s">
        <v>563</v>
      </c>
      <c r="T1" s="199" t="s">
        <v>564</v>
      </c>
      <c r="U1" s="199" t="s">
        <v>565</v>
      </c>
      <c r="V1" s="199" t="s">
        <v>566</v>
      </c>
      <c r="W1" s="199" t="s">
        <v>567</v>
      </c>
      <c r="X1" s="199" t="s">
        <v>568</v>
      </c>
      <c r="Y1" s="199" t="s">
        <v>569</v>
      </c>
    </row>
    <row r="2" spans="1:33" s="181" customFormat="1" ht="61.5" customHeight="1" x14ac:dyDescent="0.2">
      <c r="A2" s="182" t="s">
        <v>99</v>
      </c>
      <c r="B2" s="182" t="s">
        <v>92</v>
      </c>
      <c r="C2" s="182" t="s">
        <v>94</v>
      </c>
      <c r="D2" s="127" t="s">
        <v>93</v>
      </c>
      <c r="E2" s="127" t="s">
        <v>401</v>
      </c>
      <c r="F2" s="127" t="s">
        <v>402</v>
      </c>
      <c r="G2" s="127" t="s">
        <v>570</v>
      </c>
      <c r="H2" s="127" t="s">
        <v>403</v>
      </c>
      <c r="I2" s="127" t="s">
        <v>571</v>
      </c>
      <c r="J2" s="127" t="s">
        <v>572</v>
      </c>
      <c r="K2" s="127" t="s">
        <v>573</v>
      </c>
      <c r="L2" s="127" t="s">
        <v>574</v>
      </c>
      <c r="M2" s="140" t="s">
        <v>575</v>
      </c>
      <c r="N2" s="127" t="s">
        <v>576</v>
      </c>
      <c r="O2" s="127" t="s">
        <v>577</v>
      </c>
      <c r="P2" s="182" t="s">
        <v>578</v>
      </c>
      <c r="Q2" s="127" t="s">
        <v>579</v>
      </c>
      <c r="R2" s="183" t="s">
        <v>580</v>
      </c>
      <c r="S2" s="129" t="s">
        <v>404</v>
      </c>
      <c r="T2" s="129" t="s">
        <v>581</v>
      </c>
      <c r="U2" s="129" t="s">
        <v>582</v>
      </c>
      <c r="V2" s="129" t="s">
        <v>583</v>
      </c>
      <c r="W2" s="184" t="s">
        <v>584</v>
      </c>
      <c r="X2" s="184" t="s">
        <v>585</v>
      </c>
      <c r="Y2" s="184" t="s">
        <v>586</v>
      </c>
    </row>
    <row r="3" spans="1:33" ht="14.25" customHeight="1" x14ac:dyDescent="0.2">
      <c r="A3" s="128">
        <v>1</v>
      </c>
      <c r="B3" s="185" t="s">
        <v>410</v>
      </c>
      <c r="C3" s="185" t="s">
        <v>101</v>
      </c>
      <c r="D3" s="128">
        <v>1</v>
      </c>
      <c r="E3" s="128">
        <v>160</v>
      </c>
      <c r="F3" s="128"/>
      <c r="G3" s="128"/>
      <c r="H3" s="128"/>
      <c r="I3" s="128">
        <v>220</v>
      </c>
      <c r="J3" s="128">
        <v>1</v>
      </c>
      <c r="K3" s="128">
        <v>1</v>
      </c>
      <c r="L3" s="137"/>
      <c r="M3" s="137">
        <v>0.09</v>
      </c>
      <c r="N3" s="128">
        <v>220</v>
      </c>
      <c r="O3" s="137"/>
      <c r="P3" s="137">
        <v>10</v>
      </c>
      <c r="Q3" s="128">
        <v>0</v>
      </c>
      <c r="R3" s="137">
        <v>10</v>
      </c>
      <c r="S3" s="128">
        <f>Table4[[#This Row],[DMG PER PARTICLE]]*Table4[[#This Row],[PARTICLES 
PER SHOT]]</f>
        <v>160</v>
      </c>
      <c r="T3" s="185">
        <f>Table4[[#This Row],[DAMAGE PER SHOT]]/Table4[[#This Row],[SHOT 
INTERVAL]]</f>
        <v>1777.7777777777778</v>
      </c>
      <c r="U3" s="128">
        <f>Table4[[#This Row],[SHOTS PER MAGAZINE]]*Table4[[#This Row],[DAMAGE PER SHOT]]</f>
        <v>35200</v>
      </c>
      <c r="V3" s="128">
        <f>Table4[[#This Row],[MAGAZINE AMMO]]/Table4[[#This Row],[AMMO PER SHOT]]</f>
        <v>220</v>
      </c>
      <c r="W3" s="137">
        <f>1/Table4[[#This Row],[SHOT 
INTERVAL]]</f>
        <v>11.111111111111111</v>
      </c>
      <c r="X3" s="137">
        <f>(Table4[[#This Row],[SHOTS PER MAGAZINE]]-1)*Table4[[#This Row],[SHOT 
INTERVAL]]+(Table4[[#This Row],[PARTICLES 
PER SHOT]]-1)*Table4[[#This Row],[BURST INTERVAL]]</f>
        <v>19.71</v>
      </c>
      <c r="Y3" s="185">
        <f>Table4[[#This Row],[DAMAGE PER MAGAZINE]]/(Table4[[#This Row],[UNLOAD TIME]]+Table4[[#This Row],[RELOAD TIME]])</f>
        <v>1184.7862672500842</v>
      </c>
      <c r="AA3" s="131"/>
      <c r="AB3" s="131"/>
      <c r="AC3" s="132"/>
      <c r="AD3" s="132"/>
      <c r="AE3" s="132"/>
      <c r="AF3" s="132"/>
      <c r="AG3" s="132"/>
    </row>
    <row r="4" spans="1:33" ht="14.25" hidden="1" customHeight="1" outlineLevel="1" x14ac:dyDescent="0.2">
      <c r="A4" s="130">
        <v>1</v>
      </c>
      <c r="B4" s="186" t="s">
        <v>410</v>
      </c>
      <c r="C4" s="186" t="s">
        <v>101</v>
      </c>
      <c r="D4" s="130">
        <v>2</v>
      </c>
      <c r="E4" s="130">
        <v>180</v>
      </c>
      <c r="F4" s="130"/>
      <c r="G4" s="130"/>
      <c r="H4" s="130"/>
      <c r="I4" s="130">
        <v>220</v>
      </c>
      <c r="J4" s="130">
        <v>1</v>
      </c>
      <c r="K4" s="130">
        <v>1</v>
      </c>
      <c r="L4" s="138"/>
      <c r="M4" s="138">
        <v>0.09</v>
      </c>
      <c r="N4" s="130">
        <v>220</v>
      </c>
      <c r="O4" s="138"/>
      <c r="P4" s="138">
        <v>10</v>
      </c>
      <c r="Q4" s="130">
        <v>0</v>
      </c>
      <c r="R4" s="138">
        <v>10</v>
      </c>
      <c r="S4" s="130">
        <f>Table4[[#This Row],[DMG PER PARTICLE]]*Table4[[#This Row],[PARTICLES 
PER SHOT]]</f>
        <v>180</v>
      </c>
      <c r="T4" s="186">
        <f>Table4[[#This Row],[DAMAGE PER SHOT]]/Table4[[#This Row],[SHOT 
INTERVAL]]</f>
        <v>2000</v>
      </c>
      <c r="U4" s="130">
        <f>Table4[[#This Row],[SHOTS PER MAGAZINE]]*Table4[[#This Row],[DAMAGE PER SHOT]]</f>
        <v>39600</v>
      </c>
      <c r="V4" s="130">
        <f>Table4[[#This Row],[MAGAZINE AMMO]]/Table4[[#This Row],[AMMO PER SHOT]]</f>
        <v>220</v>
      </c>
      <c r="W4" s="138">
        <f>1/Table4[[#This Row],[SHOT 
INTERVAL]]</f>
        <v>11.111111111111111</v>
      </c>
      <c r="X4" s="138">
        <f>(Table4[[#This Row],[SHOTS PER MAGAZINE]]-1)*Table4[[#This Row],[SHOT 
INTERVAL]]+(Table4[[#This Row],[PARTICLES 
PER SHOT]]-1)*Table4[[#This Row],[BURST INTERVAL]]</f>
        <v>19.71</v>
      </c>
      <c r="Y4" s="186">
        <f>Table4[[#This Row],[DAMAGE PER MAGAZINE]]/(Table4[[#This Row],[UNLOAD TIME]]+Table4[[#This Row],[RELOAD TIME]])</f>
        <v>1332.8845506563446</v>
      </c>
      <c r="AA4" s="131"/>
      <c r="AB4" s="131"/>
      <c r="AC4" s="132"/>
      <c r="AD4" s="132"/>
      <c r="AE4" s="132"/>
      <c r="AF4" s="132"/>
      <c r="AG4" s="132"/>
    </row>
    <row r="5" spans="1:33" ht="14.25" hidden="1" customHeight="1" outlineLevel="1" x14ac:dyDescent="0.2">
      <c r="A5" s="130">
        <v>1</v>
      </c>
      <c r="B5" s="186" t="s">
        <v>410</v>
      </c>
      <c r="C5" s="186" t="s">
        <v>101</v>
      </c>
      <c r="D5" s="130">
        <v>3</v>
      </c>
      <c r="E5" s="130">
        <v>200</v>
      </c>
      <c r="F5" s="130"/>
      <c r="G5" s="130"/>
      <c r="H5" s="130"/>
      <c r="I5" s="130">
        <v>220</v>
      </c>
      <c r="J5" s="130">
        <v>1</v>
      </c>
      <c r="K5" s="130">
        <v>1</v>
      </c>
      <c r="L5" s="138"/>
      <c r="M5" s="138">
        <v>0.09</v>
      </c>
      <c r="N5" s="130">
        <v>220</v>
      </c>
      <c r="O5" s="138"/>
      <c r="P5" s="138">
        <v>10</v>
      </c>
      <c r="Q5" s="130">
        <v>0</v>
      </c>
      <c r="R5" s="138">
        <v>10</v>
      </c>
      <c r="S5" s="130">
        <f>Table4[[#This Row],[DMG PER PARTICLE]]*Table4[[#This Row],[PARTICLES 
PER SHOT]]</f>
        <v>200</v>
      </c>
      <c r="T5" s="186">
        <f>Table4[[#This Row],[DAMAGE PER SHOT]]/Table4[[#This Row],[SHOT 
INTERVAL]]</f>
        <v>2222.2222222222222</v>
      </c>
      <c r="U5" s="130">
        <f>Table4[[#This Row],[SHOTS PER MAGAZINE]]*Table4[[#This Row],[DAMAGE PER SHOT]]</f>
        <v>44000</v>
      </c>
      <c r="V5" s="130">
        <f>Table4[[#This Row],[MAGAZINE AMMO]]/Table4[[#This Row],[AMMO PER SHOT]]</f>
        <v>220</v>
      </c>
      <c r="W5" s="138">
        <f>1/Table4[[#This Row],[SHOT 
INTERVAL]]</f>
        <v>11.111111111111111</v>
      </c>
      <c r="X5" s="138">
        <f>(Table4[[#This Row],[SHOTS PER MAGAZINE]]-1)*Table4[[#This Row],[SHOT 
INTERVAL]]+(Table4[[#This Row],[PARTICLES 
PER SHOT]]-1)*Table4[[#This Row],[BURST INTERVAL]]</f>
        <v>19.71</v>
      </c>
      <c r="Y5" s="186">
        <f>Table4[[#This Row],[DAMAGE PER MAGAZINE]]/(Table4[[#This Row],[UNLOAD TIME]]+Table4[[#This Row],[RELOAD TIME]])</f>
        <v>1480.9828340626052</v>
      </c>
      <c r="AA5" s="131"/>
      <c r="AB5" s="131"/>
      <c r="AC5" s="132"/>
      <c r="AD5" s="132"/>
      <c r="AE5" s="132"/>
      <c r="AF5" s="132"/>
      <c r="AG5" s="132"/>
    </row>
    <row r="6" spans="1:33" ht="14.25" hidden="1" customHeight="1" outlineLevel="1" x14ac:dyDescent="0.2">
      <c r="A6" s="130">
        <v>1</v>
      </c>
      <c r="B6" s="186" t="s">
        <v>410</v>
      </c>
      <c r="C6" s="186" t="s">
        <v>101</v>
      </c>
      <c r="D6" s="130">
        <v>4</v>
      </c>
      <c r="E6" s="130">
        <v>220</v>
      </c>
      <c r="F6" s="130"/>
      <c r="G6" s="130"/>
      <c r="H6" s="130"/>
      <c r="I6" s="130">
        <v>220</v>
      </c>
      <c r="J6" s="130">
        <v>1</v>
      </c>
      <c r="K6" s="130">
        <v>1</v>
      </c>
      <c r="L6" s="138"/>
      <c r="M6" s="138">
        <v>0.09</v>
      </c>
      <c r="N6" s="130">
        <v>220</v>
      </c>
      <c r="O6" s="138"/>
      <c r="P6" s="138">
        <v>10</v>
      </c>
      <c r="Q6" s="130">
        <v>0</v>
      </c>
      <c r="R6" s="138">
        <v>10</v>
      </c>
      <c r="S6" s="130">
        <f>Table4[[#This Row],[DMG PER PARTICLE]]*Table4[[#This Row],[PARTICLES 
PER SHOT]]</f>
        <v>220</v>
      </c>
      <c r="T6" s="186">
        <f>Table4[[#This Row],[DAMAGE PER SHOT]]/Table4[[#This Row],[SHOT 
INTERVAL]]</f>
        <v>2444.4444444444443</v>
      </c>
      <c r="U6" s="130">
        <f>Table4[[#This Row],[SHOTS PER MAGAZINE]]*Table4[[#This Row],[DAMAGE PER SHOT]]</f>
        <v>48400</v>
      </c>
      <c r="V6" s="130">
        <f>Table4[[#This Row],[MAGAZINE AMMO]]/Table4[[#This Row],[AMMO PER SHOT]]</f>
        <v>220</v>
      </c>
      <c r="W6" s="138">
        <f>1/Table4[[#This Row],[SHOT 
INTERVAL]]</f>
        <v>11.111111111111111</v>
      </c>
      <c r="X6" s="138">
        <f>(Table4[[#This Row],[SHOTS PER MAGAZINE]]-1)*Table4[[#This Row],[SHOT 
INTERVAL]]+(Table4[[#This Row],[PARTICLES 
PER SHOT]]-1)*Table4[[#This Row],[BURST INTERVAL]]</f>
        <v>19.71</v>
      </c>
      <c r="Y6" s="186">
        <f>Table4[[#This Row],[DAMAGE PER MAGAZINE]]/(Table4[[#This Row],[UNLOAD TIME]]+Table4[[#This Row],[RELOAD TIME]])</f>
        <v>1629.0811174688656</v>
      </c>
      <c r="AA6" s="131"/>
      <c r="AB6" s="131"/>
      <c r="AC6" s="132"/>
      <c r="AD6" s="132"/>
      <c r="AE6" s="132"/>
      <c r="AF6" s="132"/>
      <c r="AG6" s="132"/>
    </row>
    <row r="7" spans="1:33" ht="14.25" hidden="1" customHeight="1" outlineLevel="1" x14ac:dyDescent="0.2">
      <c r="A7" s="130">
        <v>1</v>
      </c>
      <c r="B7" s="186" t="s">
        <v>410</v>
      </c>
      <c r="C7" s="186" t="s">
        <v>101</v>
      </c>
      <c r="D7" s="130">
        <v>5</v>
      </c>
      <c r="E7" s="130">
        <v>240</v>
      </c>
      <c r="F7" s="130"/>
      <c r="G7" s="130"/>
      <c r="H7" s="130"/>
      <c r="I7" s="130">
        <v>220</v>
      </c>
      <c r="J7" s="130">
        <v>1</v>
      </c>
      <c r="K7" s="130">
        <v>1</v>
      </c>
      <c r="L7" s="138"/>
      <c r="M7" s="138">
        <v>0.09</v>
      </c>
      <c r="N7" s="130">
        <v>220</v>
      </c>
      <c r="O7" s="138"/>
      <c r="P7" s="138">
        <v>10</v>
      </c>
      <c r="Q7" s="130">
        <v>0</v>
      </c>
      <c r="R7" s="138">
        <v>10</v>
      </c>
      <c r="S7" s="130">
        <f>Table4[[#This Row],[DMG PER PARTICLE]]*Table4[[#This Row],[PARTICLES 
PER SHOT]]</f>
        <v>240</v>
      </c>
      <c r="T7" s="186">
        <f>Table4[[#This Row],[DAMAGE PER SHOT]]/Table4[[#This Row],[SHOT 
INTERVAL]]</f>
        <v>2666.666666666667</v>
      </c>
      <c r="U7" s="130">
        <f>Table4[[#This Row],[SHOTS PER MAGAZINE]]*Table4[[#This Row],[DAMAGE PER SHOT]]</f>
        <v>52800</v>
      </c>
      <c r="V7" s="130">
        <f>Table4[[#This Row],[MAGAZINE AMMO]]/Table4[[#This Row],[AMMO PER SHOT]]</f>
        <v>220</v>
      </c>
      <c r="W7" s="138">
        <f>1/Table4[[#This Row],[SHOT 
INTERVAL]]</f>
        <v>11.111111111111111</v>
      </c>
      <c r="X7" s="138">
        <f>(Table4[[#This Row],[SHOTS PER MAGAZINE]]-1)*Table4[[#This Row],[SHOT 
INTERVAL]]+(Table4[[#This Row],[PARTICLES 
PER SHOT]]-1)*Table4[[#This Row],[BURST INTERVAL]]</f>
        <v>19.71</v>
      </c>
      <c r="Y7" s="186">
        <f>Table4[[#This Row],[DAMAGE PER MAGAZINE]]/(Table4[[#This Row],[UNLOAD TIME]]+Table4[[#This Row],[RELOAD TIME]])</f>
        <v>1777.1794008751262</v>
      </c>
      <c r="AA7" s="131"/>
      <c r="AB7" s="131"/>
      <c r="AC7" s="132"/>
      <c r="AD7" s="132"/>
      <c r="AE7" s="132"/>
      <c r="AF7" s="132"/>
      <c r="AG7" s="132"/>
    </row>
    <row r="8" spans="1:33" ht="14.25" hidden="1" customHeight="1" outlineLevel="1" x14ac:dyDescent="0.2">
      <c r="A8" s="130">
        <v>1</v>
      </c>
      <c r="B8" s="186" t="s">
        <v>410</v>
      </c>
      <c r="C8" s="186" t="s">
        <v>101</v>
      </c>
      <c r="D8" s="130">
        <v>6</v>
      </c>
      <c r="E8" s="130">
        <v>260</v>
      </c>
      <c r="F8" s="130"/>
      <c r="G8" s="130"/>
      <c r="H8" s="130"/>
      <c r="I8" s="130">
        <v>220</v>
      </c>
      <c r="J8" s="130">
        <v>1</v>
      </c>
      <c r="K8" s="130">
        <v>1</v>
      </c>
      <c r="L8" s="138"/>
      <c r="M8" s="138">
        <v>0.09</v>
      </c>
      <c r="N8" s="130">
        <v>220</v>
      </c>
      <c r="O8" s="138"/>
      <c r="P8" s="138">
        <v>10</v>
      </c>
      <c r="Q8" s="130">
        <v>0</v>
      </c>
      <c r="R8" s="138">
        <v>10</v>
      </c>
      <c r="S8" s="130">
        <f>Table4[[#This Row],[DMG PER PARTICLE]]*Table4[[#This Row],[PARTICLES 
PER SHOT]]</f>
        <v>260</v>
      </c>
      <c r="T8" s="186">
        <f>Table4[[#This Row],[DAMAGE PER SHOT]]/Table4[[#This Row],[SHOT 
INTERVAL]]</f>
        <v>2888.8888888888891</v>
      </c>
      <c r="U8" s="130">
        <f>Table4[[#This Row],[SHOTS PER MAGAZINE]]*Table4[[#This Row],[DAMAGE PER SHOT]]</f>
        <v>57200</v>
      </c>
      <c r="V8" s="130">
        <f>Table4[[#This Row],[MAGAZINE AMMO]]/Table4[[#This Row],[AMMO PER SHOT]]</f>
        <v>220</v>
      </c>
      <c r="W8" s="138">
        <f>1/Table4[[#This Row],[SHOT 
INTERVAL]]</f>
        <v>11.111111111111111</v>
      </c>
      <c r="X8" s="138">
        <f>(Table4[[#This Row],[SHOTS PER MAGAZINE]]-1)*Table4[[#This Row],[SHOT 
INTERVAL]]+(Table4[[#This Row],[PARTICLES 
PER SHOT]]-1)*Table4[[#This Row],[BURST INTERVAL]]</f>
        <v>19.71</v>
      </c>
      <c r="Y8" s="186">
        <f>Table4[[#This Row],[DAMAGE PER MAGAZINE]]/(Table4[[#This Row],[UNLOAD TIME]]+Table4[[#This Row],[RELOAD TIME]])</f>
        <v>1925.2776842813867</v>
      </c>
      <c r="AA8" s="131"/>
      <c r="AB8" s="131"/>
      <c r="AC8" s="132"/>
      <c r="AD8" s="132"/>
      <c r="AE8" s="132"/>
      <c r="AF8" s="132"/>
      <c r="AG8" s="132"/>
    </row>
    <row r="9" spans="1:33" ht="14.25" hidden="1" customHeight="1" outlineLevel="1" x14ac:dyDescent="0.2">
      <c r="A9" s="130">
        <v>1</v>
      </c>
      <c r="B9" s="186" t="s">
        <v>410</v>
      </c>
      <c r="C9" s="186" t="s">
        <v>101</v>
      </c>
      <c r="D9" s="130">
        <v>7</v>
      </c>
      <c r="E9" s="130">
        <v>290</v>
      </c>
      <c r="F9" s="130"/>
      <c r="G9" s="130"/>
      <c r="H9" s="130"/>
      <c r="I9" s="130">
        <v>220</v>
      </c>
      <c r="J9" s="130">
        <v>1</v>
      </c>
      <c r="K9" s="130">
        <v>1</v>
      </c>
      <c r="L9" s="138"/>
      <c r="M9" s="138">
        <v>0.09</v>
      </c>
      <c r="N9" s="130">
        <v>220</v>
      </c>
      <c r="O9" s="138"/>
      <c r="P9" s="138">
        <v>10</v>
      </c>
      <c r="Q9" s="130">
        <v>0</v>
      </c>
      <c r="R9" s="138">
        <v>10</v>
      </c>
      <c r="S9" s="130">
        <f>Table4[[#This Row],[DMG PER PARTICLE]]*Table4[[#This Row],[PARTICLES 
PER SHOT]]</f>
        <v>290</v>
      </c>
      <c r="T9" s="186">
        <f>Table4[[#This Row],[DAMAGE PER SHOT]]/Table4[[#This Row],[SHOT 
INTERVAL]]</f>
        <v>3222.2222222222222</v>
      </c>
      <c r="U9" s="130">
        <f>Table4[[#This Row],[SHOTS PER MAGAZINE]]*Table4[[#This Row],[DAMAGE PER SHOT]]</f>
        <v>63800</v>
      </c>
      <c r="V9" s="130">
        <f>Table4[[#This Row],[MAGAZINE AMMO]]/Table4[[#This Row],[AMMO PER SHOT]]</f>
        <v>220</v>
      </c>
      <c r="W9" s="138">
        <f>1/Table4[[#This Row],[SHOT 
INTERVAL]]</f>
        <v>11.111111111111111</v>
      </c>
      <c r="X9" s="138">
        <f>(Table4[[#This Row],[SHOTS PER MAGAZINE]]-1)*Table4[[#This Row],[SHOT 
INTERVAL]]+(Table4[[#This Row],[PARTICLES 
PER SHOT]]-1)*Table4[[#This Row],[BURST INTERVAL]]</f>
        <v>19.71</v>
      </c>
      <c r="Y9" s="186">
        <f>Table4[[#This Row],[DAMAGE PER MAGAZINE]]/(Table4[[#This Row],[UNLOAD TIME]]+Table4[[#This Row],[RELOAD TIME]])</f>
        <v>2147.4251093907774</v>
      </c>
      <c r="AA9" s="131"/>
      <c r="AB9" s="131"/>
      <c r="AC9" s="132"/>
      <c r="AD9" s="132"/>
      <c r="AE9" s="132"/>
      <c r="AF9" s="132"/>
      <c r="AG9" s="132"/>
    </row>
    <row r="10" spans="1:33" ht="14.25" hidden="1" customHeight="1" outlineLevel="1" x14ac:dyDescent="0.2">
      <c r="A10" s="130">
        <v>1</v>
      </c>
      <c r="B10" s="186" t="s">
        <v>410</v>
      </c>
      <c r="C10" s="186" t="s">
        <v>101</v>
      </c>
      <c r="D10" s="130">
        <v>8</v>
      </c>
      <c r="E10" s="130">
        <v>320</v>
      </c>
      <c r="F10" s="130"/>
      <c r="G10" s="130"/>
      <c r="H10" s="130"/>
      <c r="I10" s="130">
        <v>220</v>
      </c>
      <c r="J10" s="130">
        <v>1</v>
      </c>
      <c r="K10" s="130">
        <v>1</v>
      </c>
      <c r="L10" s="138"/>
      <c r="M10" s="138">
        <v>0.09</v>
      </c>
      <c r="N10" s="130">
        <v>220</v>
      </c>
      <c r="O10" s="138"/>
      <c r="P10" s="138">
        <v>10</v>
      </c>
      <c r="Q10" s="130">
        <v>0</v>
      </c>
      <c r="R10" s="138">
        <v>10</v>
      </c>
      <c r="S10" s="130">
        <f>Table4[[#This Row],[DMG PER PARTICLE]]*Table4[[#This Row],[PARTICLES 
PER SHOT]]</f>
        <v>320</v>
      </c>
      <c r="T10" s="186">
        <f>Table4[[#This Row],[DAMAGE PER SHOT]]/Table4[[#This Row],[SHOT 
INTERVAL]]</f>
        <v>3555.5555555555557</v>
      </c>
      <c r="U10" s="130">
        <f>Table4[[#This Row],[SHOTS PER MAGAZINE]]*Table4[[#This Row],[DAMAGE PER SHOT]]</f>
        <v>70400</v>
      </c>
      <c r="V10" s="130">
        <f>Table4[[#This Row],[MAGAZINE AMMO]]/Table4[[#This Row],[AMMO PER SHOT]]</f>
        <v>220</v>
      </c>
      <c r="W10" s="138">
        <f>1/Table4[[#This Row],[SHOT 
INTERVAL]]</f>
        <v>11.111111111111111</v>
      </c>
      <c r="X10" s="138">
        <f>(Table4[[#This Row],[SHOTS PER MAGAZINE]]-1)*Table4[[#This Row],[SHOT 
INTERVAL]]+(Table4[[#This Row],[PARTICLES 
PER SHOT]]-1)*Table4[[#This Row],[BURST INTERVAL]]</f>
        <v>19.71</v>
      </c>
      <c r="Y10" s="186">
        <f>Table4[[#This Row],[DAMAGE PER MAGAZINE]]/(Table4[[#This Row],[UNLOAD TIME]]+Table4[[#This Row],[RELOAD TIME]])</f>
        <v>2369.5725345001683</v>
      </c>
      <c r="AA10" s="131"/>
      <c r="AB10" s="131"/>
      <c r="AC10" s="132"/>
      <c r="AD10" s="132"/>
      <c r="AE10" s="132"/>
      <c r="AF10" s="132"/>
      <c r="AG10" s="132"/>
    </row>
    <row r="11" spans="1:33" ht="14.25" hidden="1" customHeight="1" outlineLevel="1" x14ac:dyDescent="0.2">
      <c r="A11" s="130">
        <v>1</v>
      </c>
      <c r="B11" s="186" t="s">
        <v>410</v>
      </c>
      <c r="C11" s="186" t="s">
        <v>101</v>
      </c>
      <c r="D11" s="130">
        <v>9</v>
      </c>
      <c r="E11" s="130">
        <v>350</v>
      </c>
      <c r="F11" s="130"/>
      <c r="G11" s="130"/>
      <c r="H11" s="130"/>
      <c r="I11" s="130">
        <v>220</v>
      </c>
      <c r="J11" s="130">
        <v>1</v>
      </c>
      <c r="K11" s="130">
        <v>1</v>
      </c>
      <c r="L11" s="138"/>
      <c r="M11" s="138">
        <v>0.09</v>
      </c>
      <c r="N11" s="130">
        <v>220</v>
      </c>
      <c r="O11" s="138"/>
      <c r="P11" s="138">
        <v>10</v>
      </c>
      <c r="Q11" s="130">
        <v>0</v>
      </c>
      <c r="R11" s="138">
        <v>10</v>
      </c>
      <c r="S11" s="130">
        <f>Table4[[#This Row],[DMG PER PARTICLE]]*Table4[[#This Row],[PARTICLES 
PER SHOT]]</f>
        <v>350</v>
      </c>
      <c r="T11" s="186">
        <f>Table4[[#This Row],[DAMAGE PER SHOT]]/Table4[[#This Row],[SHOT 
INTERVAL]]</f>
        <v>3888.8888888888891</v>
      </c>
      <c r="U11" s="130">
        <f>Table4[[#This Row],[SHOTS PER MAGAZINE]]*Table4[[#This Row],[DAMAGE PER SHOT]]</f>
        <v>77000</v>
      </c>
      <c r="V11" s="130">
        <f>Table4[[#This Row],[MAGAZINE AMMO]]/Table4[[#This Row],[AMMO PER SHOT]]</f>
        <v>220</v>
      </c>
      <c r="W11" s="138">
        <f>1/Table4[[#This Row],[SHOT 
INTERVAL]]</f>
        <v>11.111111111111111</v>
      </c>
      <c r="X11" s="138">
        <f>(Table4[[#This Row],[SHOTS PER MAGAZINE]]-1)*Table4[[#This Row],[SHOT 
INTERVAL]]+(Table4[[#This Row],[PARTICLES 
PER SHOT]]-1)*Table4[[#This Row],[BURST INTERVAL]]</f>
        <v>19.71</v>
      </c>
      <c r="Y11" s="186">
        <f>Table4[[#This Row],[DAMAGE PER MAGAZINE]]/(Table4[[#This Row],[UNLOAD TIME]]+Table4[[#This Row],[RELOAD TIME]])</f>
        <v>2591.7199596095588</v>
      </c>
      <c r="AA11" s="131"/>
      <c r="AB11" s="131"/>
      <c r="AC11" s="132"/>
      <c r="AD11" s="132"/>
      <c r="AE11" s="132"/>
      <c r="AF11" s="132"/>
      <c r="AG11" s="132"/>
    </row>
    <row r="12" spans="1:33" ht="14.25" hidden="1" customHeight="1" outlineLevel="1" x14ac:dyDescent="0.2">
      <c r="A12" s="130">
        <v>1</v>
      </c>
      <c r="B12" s="186" t="s">
        <v>410</v>
      </c>
      <c r="C12" s="186" t="s">
        <v>101</v>
      </c>
      <c r="D12" s="130">
        <v>10</v>
      </c>
      <c r="E12" s="130">
        <v>390</v>
      </c>
      <c r="F12" s="130"/>
      <c r="G12" s="130"/>
      <c r="H12" s="130"/>
      <c r="I12" s="130">
        <v>220</v>
      </c>
      <c r="J12" s="130">
        <v>1</v>
      </c>
      <c r="K12" s="130">
        <v>1</v>
      </c>
      <c r="L12" s="138"/>
      <c r="M12" s="138">
        <v>0.09</v>
      </c>
      <c r="N12" s="130">
        <v>220</v>
      </c>
      <c r="O12" s="138"/>
      <c r="P12" s="138">
        <v>10</v>
      </c>
      <c r="Q12" s="130">
        <v>0</v>
      </c>
      <c r="R12" s="138">
        <v>10</v>
      </c>
      <c r="S12" s="130">
        <f>Table4[[#This Row],[DMG PER PARTICLE]]*Table4[[#This Row],[PARTICLES 
PER SHOT]]</f>
        <v>390</v>
      </c>
      <c r="T12" s="186">
        <f>Table4[[#This Row],[DAMAGE PER SHOT]]/Table4[[#This Row],[SHOT 
INTERVAL]]</f>
        <v>4333.3333333333339</v>
      </c>
      <c r="U12" s="130">
        <f>Table4[[#This Row],[SHOTS PER MAGAZINE]]*Table4[[#This Row],[DAMAGE PER SHOT]]</f>
        <v>85800</v>
      </c>
      <c r="V12" s="130">
        <f>Table4[[#This Row],[MAGAZINE AMMO]]/Table4[[#This Row],[AMMO PER SHOT]]</f>
        <v>220</v>
      </c>
      <c r="W12" s="138">
        <f>1/Table4[[#This Row],[SHOT 
INTERVAL]]</f>
        <v>11.111111111111111</v>
      </c>
      <c r="X12" s="138">
        <f>(Table4[[#This Row],[SHOTS PER MAGAZINE]]-1)*Table4[[#This Row],[SHOT 
INTERVAL]]+(Table4[[#This Row],[PARTICLES 
PER SHOT]]-1)*Table4[[#This Row],[BURST INTERVAL]]</f>
        <v>19.71</v>
      </c>
      <c r="Y12" s="186">
        <f>Table4[[#This Row],[DAMAGE PER MAGAZINE]]/(Table4[[#This Row],[UNLOAD TIME]]+Table4[[#This Row],[RELOAD TIME]])</f>
        <v>2887.9165264220801</v>
      </c>
      <c r="AA12" s="131"/>
      <c r="AB12" s="131"/>
      <c r="AC12" s="132"/>
      <c r="AD12" s="132"/>
      <c r="AE12" s="132"/>
      <c r="AF12" s="132"/>
      <c r="AG12" s="132"/>
    </row>
    <row r="13" spans="1:33" ht="14.25" hidden="1" customHeight="1" outlineLevel="1" x14ac:dyDescent="0.2">
      <c r="A13" s="130">
        <v>1</v>
      </c>
      <c r="B13" s="186" t="s">
        <v>410</v>
      </c>
      <c r="C13" s="186" t="s">
        <v>101</v>
      </c>
      <c r="D13" s="130">
        <v>11</v>
      </c>
      <c r="E13" s="130">
        <v>430</v>
      </c>
      <c r="F13" s="130"/>
      <c r="G13" s="130"/>
      <c r="H13" s="130"/>
      <c r="I13" s="130">
        <v>220</v>
      </c>
      <c r="J13" s="130">
        <v>1</v>
      </c>
      <c r="K13" s="130">
        <v>1</v>
      </c>
      <c r="L13" s="138"/>
      <c r="M13" s="138">
        <v>0.09</v>
      </c>
      <c r="N13" s="130">
        <v>220</v>
      </c>
      <c r="O13" s="138"/>
      <c r="P13" s="138">
        <v>10</v>
      </c>
      <c r="Q13" s="130">
        <v>0</v>
      </c>
      <c r="R13" s="138">
        <v>10</v>
      </c>
      <c r="S13" s="130">
        <f>Table4[[#This Row],[DMG PER PARTICLE]]*Table4[[#This Row],[PARTICLES 
PER SHOT]]</f>
        <v>430</v>
      </c>
      <c r="T13" s="186">
        <f>Table4[[#This Row],[DAMAGE PER SHOT]]/Table4[[#This Row],[SHOT 
INTERVAL]]</f>
        <v>4777.7777777777783</v>
      </c>
      <c r="U13" s="130">
        <f>Table4[[#This Row],[SHOTS PER MAGAZINE]]*Table4[[#This Row],[DAMAGE PER SHOT]]</f>
        <v>94600</v>
      </c>
      <c r="V13" s="130">
        <f>Table4[[#This Row],[MAGAZINE AMMO]]/Table4[[#This Row],[AMMO PER SHOT]]</f>
        <v>220</v>
      </c>
      <c r="W13" s="138">
        <f>1/Table4[[#This Row],[SHOT 
INTERVAL]]</f>
        <v>11.111111111111111</v>
      </c>
      <c r="X13" s="138">
        <f>(Table4[[#This Row],[SHOTS PER MAGAZINE]]-1)*Table4[[#This Row],[SHOT 
INTERVAL]]+(Table4[[#This Row],[PARTICLES 
PER SHOT]]-1)*Table4[[#This Row],[BURST INTERVAL]]</f>
        <v>19.71</v>
      </c>
      <c r="Y13" s="186">
        <f>Table4[[#This Row],[DAMAGE PER MAGAZINE]]/(Table4[[#This Row],[UNLOAD TIME]]+Table4[[#This Row],[RELOAD TIME]])</f>
        <v>3184.1130932346009</v>
      </c>
      <c r="AA13" s="131"/>
      <c r="AB13" s="131"/>
      <c r="AC13" s="132"/>
      <c r="AD13" s="132"/>
      <c r="AE13" s="132"/>
      <c r="AF13" s="132"/>
      <c r="AG13" s="132"/>
    </row>
    <row r="14" spans="1:33" ht="14.25" hidden="1" customHeight="1" outlineLevel="1" x14ac:dyDescent="0.2">
      <c r="A14" s="130">
        <v>1</v>
      </c>
      <c r="B14" s="186" t="s">
        <v>410</v>
      </c>
      <c r="C14" s="186" t="s">
        <v>101</v>
      </c>
      <c r="D14" s="130">
        <v>12</v>
      </c>
      <c r="E14" s="130">
        <v>470</v>
      </c>
      <c r="F14" s="130"/>
      <c r="G14" s="130"/>
      <c r="H14" s="130"/>
      <c r="I14" s="130">
        <v>220</v>
      </c>
      <c r="J14" s="130">
        <v>1</v>
      </c>
      <c r="K14" s="130">
        <v>1</v>
      </c>
      <c r="L14" s="138"/>
      <c r="M14" s="138">
        <v>0.09</v>
      </c>
      <c r="N14" s="130">
        <v>220</v>
      </c>
      <c r="O14" s="138"/>
      <c r="P14" s="138">
        <v>10</v>
      </c>
      <c r="Q14" s="130">
        <v>0</v>
      </c>
      <c r="R14" s="138">
        <v>10</v>
      </c>
      <c r="S14" s="130">
        <f>Table4[[#This Row],[DMG PER PARTICLE]]*Table4[[#This Row],[PARTICLES 
PER SHOT]]</f>
        <v>470</v>
      </c>
      <c r="T14" s="186">
        <f>Table4[[#This Row],[DAMAGE PER SHOT]]/Table4[[#This Row],[SHOT 
INTERVAL]]</f>
        <v>5222.2222222222226</v>
      </c>
      <c r="U14" s="130">
        <f>Table4[[#This Row],[SHOTS PER MAGAZINE]]*Table4[[#This Row],[DAMAGE PER SHOT]]</f>
        <v>103400</v>
      </c>
      <c r="V14" s="130">
        <f>Table4[[#This Row],[MAGAZINE AMMO]]/Table4[[#This Row],[AMMO PER SHOT]]</f>
        <v>220</v>
      </c>
      <c r="W14" s="138">
        <f>1/Table4[[#This Row],[SHOT 
INTERVAL]]</f>
        <v>11.111111111111111</v>
      </c>
      <c r="X14" s="138">
        <f>(Table4[[#This Row],[SHOTS PER MAGAZINE]]-1)*Table4[[#This Row],[SHOT 
INTERVAL]]+(Table4[[#This Row],[PARTICLES 
PER SHOT]]-1)*Table4[[#This Row],[BURST INTERVAL]]</f>
        <v>19.71</v>
      </c>
      <c r="Y14" s="186">
        <f>Table4[[#This Row],[DAMAGE PER MAGAZINE]]/(Table4[[#This Row],[UNLOAD TIME]]+Table4[[#This Row],[RELOAD TIME]])</f>
        <v>3480.3096600471222</v>
      </c>
      <c r="AA14" s="131"/>
      <c r="AB14" s="131"/>
      <c r="AC14" s="132"/>
      <c r="AD14" s="132"/>
      <c r="AE14" s="132"/>
      <c r="AF14" s="132"/>
      <c r="AG14" s="132"/>
    </row>
    <row r="15" spans="1:33" ht="14.25" hidden="1" customHeight="1" outlineLevel="1" x14ac:dyDescent="0.2">
      <c r="A15" s="130">
        <v>1</v>
      </c>
      <c r="B15" s="186" t="s">
        <v>410</v>
      </c>
      <c r="C15" s="186" t="s">
        <v>102</v>
      </c>
      <c r="D15" s="130">
        <v>1</v>
      </c>
      <c r="E15" s="130">
        <v>470</v>
      </c>
      <c r="F15" s="130"/>
      <c r="G15" s="130"/>
      <c r="H15" s="130"/>
      <c r="I15" s="130">
        <v>220</v>
      </c>
      <c r="J15" s="130">
        <v>1</v>
      </c>
      <c r="K15" s="130">
        <v>1</v>
      </c>
      <c r="L15" s="138"/>
      <c r="M15" s="138">
        <v>0.09</v>
      </c>
      <c r="N15" s="130">
        <v>220</v>
      </c>
      <c r="O15" s="138"/>
      <c r="P15" s="138">
        <v>10</v>
      </c>
      <c r="Q15" s="130">
        <v>0</v>
      </c>
      <c r="R15" s="138">
        <v>10</v>
      </c>
      <c r="S15" s="130">
        <f>Table4[[#This Row],[DMG PER PARTICLE]]*Table4[[#This Row],[PARTICLES 
PER SHOT]]</f>
        <v>470</v>
      </c>
      <c r="T15" s="186">
        <f>Table4[[#This Row],[DAMAGE PER SHOT]]/Table4[[#This Row],[SHOT 
INTERVAL]]</f>
        <v>5222.2222222222226</v>
      </c>
      <c r="U15" s="130">
        <f>Table4[[#This Row],[SHOTS PER MAGAZINE]]*Table4[[#This Row],[DAMAGE PER SHOT]]</f>
        <v>103400</v>
      </c>
      <c r="V15" s="130">
        <f>Table4[[#This Row],[MAGAZINE AMMO]]/Table4[[#This Row],[AMMO PER SHOT]]</f>
        <v>220</v>
      </c>
      <c r="W15" s="138">
        <f>1/Table4[[#This Row],[SHOT 
INTERVAL]]</f>
        <v>11.111111111111111</v>
      </c>
      <c r="X15" s="138">
        <f>(Table4[[#This Row],[SHOTS PER MAGAZINE]]-1)*Table4[[#This Row],[SHOT 
INTERVAL]]+(Table4[[#This Row],[PARTICLES 
PER SHOT]]-1)*Table4[[#This Row],[BURST INTERVAL]]</f>
        <v>19.71</v>
      </c>
      <c r="Y15" s="186">
        <f>Table4[[#This Row],[DAMAGE PER MAGAZINE]]/(Table4[[#This Row],[UNLOAD TIME]]+Table4[[#This Row],[RELOAD TIME]])</f>
        <v>3480.3096600471222</v>
      </c>
      <c r="AA15" s="131"/>
      <c r="AB15" s="131"/>
      <c r="AC15" s="132"/>
      <c r="AD15" s="132"/>
      <c r="AE15" s="132"/>
      <c r="AF15" s="132"/>
      <c r="AG15" s="132"/>
    </row>
    <row r="16" spans="1:33" ht="14.25" hidden="1" customHeight="1" outlineLevel="1" x14ac:dyDescent="0.2">
      <c r="A16" s="130">
        <v>1</v>
      </c>
      <c r="B16" s="186" t="s">
        <v>410</v>
      </c>
      <c r="C16" s="186" t="s">
        <v>102</v>
      </c>
      <c r="D16" s="130">
        <v>2</v>
      </c>
      <c r="E16" s="130">
        <v>479</v>
      </c>
      <c r="F16" s="130"/>
      <c r="G16" s="130"/>
      <c r="H16" s="130"/>
      <c r="I16" s="130">
        <v>220</v>
      </c>
      <c r="J16" s="130">
        <v>1</v>
      </c>
      <c r="K16" s="130">
        <v>1</v>
      </c>
      <c r="L16" s="138"/>
      <c r="M16" s="138">
        <v>0.09</v>
      </c>
      <c r="N16" s="130">
        <v>220</v>
      </c>
      <c r="O16" s="138"/>
      <c r="P16" s="138">
        <v>10</v>
      </c>
      <c r="Q16" s="130">
        <v>0</v>
      </c>
      <c r="R16" s="138">
        <v>10</v>
      </c>
      <c r="S16" s="130">
        <f>Table4[[#This Row],[DMG PER PARTICLE]]*Table4[[#This Row],[PARTICLES 
PER SHOT]]</f>
        <v>479</v>
      </c>
      <c r="T16" s="186">
        <f>Table4[[#This Row],[DAMAGE PER SHOT]]/Table4[[#This Row],[SHOT 
INTERVAL]]</f>
        <v>5322.2222222222226</v>
      </c>
      <c r="U16" s="130">
        <f>Table4[[#This Row],[SHOTS PER MAGAZINE]]*Table4[[#This Row],[DAMAGE PER SHOT]]</f>
        <v>105380</v>
      </c>
      <c r="V16" s="130">
        <f>Table4[[#This Row],[MAGAZINE AMMO]]/Table4[[#This Row],[AMMO PER SHOT]]</f>
        <v>220</v>
      </c>
      <c r="W16" s="138">
        <f>1/Table4[[#This Row],[SHOT 
INTERVAL]]</f>
        <v>11.111111111111111</v>
      </c>
      <c r="X16" s="138">
        <f>(Table4[[#This Row],[SHOTS PER MAGAZINE]]-1)*Table4[[#This Row],[SHOT 
INTERVAL]]+(Table4[[#This Row],[PARTICLES 
PER SHOT]]-1)*Table4[[#This Row],[BURST INTERVAL]]</f>
        <v>19.71</v>
      </c>
      <c r="Y16" s="186">
        <f>Table4[[#This Row],[DAMAGE PER MAGAZINE]]/(Table4[[#This Row],[UNLOAD TIME]]+Table4[[#This Row],[RELOAD TIME]])</f>
        <v>3546.9538875799394</v>
      </c>
      <c r="AA16" s="131"/>
      <c r="AB16" s="131"/>
      <c r="AC16" s="132"/>
      <c r="AD16" s="132"/>
      <c r="AE16" s="132"/>
      <c r="AF16" s="132"/>
      <c r="AG16" s="132"/>
    </row>
    <row r="17" spans="1:33" ht="14.25" hidden="1" customHeight="1" outlineLevel="1" x14ac:dyDescent="0.2">
      <c r="A17" s="130">
        <v>1</v>
      </c>
      <c r="B17" s="186" t="s">
        <v>410</v>
      </c>
      <c r="C17" s="186" t="s">
        <v>102</v>
      </c>
      <c r="D17" s="130">
        <v>3</v>
      </c>
      <c r="E17" s="130">
        <v>488</v>
      </c>
      <c r="F17" s="130"/>
      <c r="G17" s="130"/>
      <c r="H17" s="130"/>
      <c r="I17" s="130">
        <v>220</v>
      </c>
      <c r="J17" s="130">
        <v>1</v>
      </c>
      <c r="K17" s="130">
        <v>1</v>
      </c>
      <c r="L17" s="138"/>
      <c r="M17" s="138">
        <v>0.09</v>
      </c>
      <c r="N17" s="130">
        <v>220</v>
      </c>
      <c r="O17" s="138"/>
      <c r="P17" s="138">
        <v>10</v>
      </c>
      <c r="Q17" s="130">
        <v>0</v>
      </c>
      <c r="R17" s="138">
        <v>10</v>
      </c>
      <c r="S17" s="130">
        <f>Table4[[#This Row],[DMG PER PARTICLE]]*Table4[[#This Row],[PARTICLES 
PER SHOT]]</f>
        <v>488</v>
      </c>
      <c r="T17" s="186">
        <f>Table4[[#This Row],[DAMAGE PER SHOT]]/Table4[[#This Row],[SHOT 
INTERVAL]]</f>
        <v>5422.2222222222226</v>
      </c>
      <c r="U17" s="130">
        <f>Table4[[#This Row],[SHOTS PER MAGAZINE]]*Table4[[#This Row],[DAMAGE PER SHOT]]</f>
        <v>107360</v>
      </c>
      <c r="V17" s="130">
        <f>Table4[[#This Row],[MAGAZINE AMMO]]/Table4[[#This Row],[AMMO PER SHOT]]</f>
        <v>220</v>
      </c>
      <c r="W17" s="138">
        <f>1/Table4[[#This Row],[SHOT 
INTERVAL]]</f>
        <v>11.111111111111111</v>
      </c>
      <c r="X17" s="138">
        <f>(Table4[[#This Row],[SHOTS PER MAGAZINE]]-1)*Table4[[#This Row],[SHOT 
INTERVAL]]+(Table4[[#This Row],[PARTICLES 
PER SHOT]]-1)*Table4[[#This Row],[BURST INTERVAL]]</f>
        <v>19.71</v>
      </c>
      <c r="Y17" s="186">
        <f>Table4[[#This Row],[DAMAGE PER MAGAZINE]]/(Table4[[#This Row],[UNLOAD TIME]]+Table4[[#This Row],[RELOAD TIME]])</f>
        <v>3613.5981151127567</v>
      </c>
      <c r="AA17" s="131"/>
      <c r="AB17" s="131"/>
      <c r="AC17" s="132"/>
      <c r="AD17" s="132"/>
      <c r="AE17" s="132"/>
      <c r="AF17" s="132"/>
      <c r="AG17" s="132"/>
    </row>
    <row r="18" spans="1:33" ht="14.25" hidden="1" customHeight="1" outlineLevel="1" x14ac:dyDescent="0.2">
      <c r="A18" s="130">
        <v>1</v>
      </c>
      <c r="B18" s="186" t="s">
        <v>410</v>
      </c>
      <c r="C18" s="186" t="s">
        <v>102</v>
      </c>
      <c r="D18" s="130">
        <v>4</v>
      </c>
      <c r="E18" s="130">
        <v>497</v>
      </c>
      <c r="F18" s="130"/>
      <c r="G18" s="130"/>
      <c r="H18" s="130"/>
      <c r="I18" s="130">
        <v>220</v>
      </c>
      <c r="J18" s="130">
        <v>1</v>
      </c>
      <c r="K18" s="130">
        <v>1</v>
      </c>
      <c r="L18" s="138"/>
      <c r="M18" s="138">
        <v>0.09</v>
      </c>
      <c r="N18" s="130">
        <v>220</v>
      </c>
      <c r="O18" s="138"/>
      <c r="P18" s="138">
        <v>10</v>
      </c>
      <c r="Q18" s="130">
        <v>0</v>
      </c>
      <c r="R18" s="138">
        <v>10</v>
      </c>
      <c r="S18" s="130">
        <f>Table4[[#This Row],[DMG PER PARTICLE]]*Table4[[#This Row],[PARTICLES 
PER SHOT]]</f>
        <v>497</v>
      </c>
      <c r="T18" s="186">
        <f>Table4[[#This Row],[DAMAGE PER SHOT]]/Table4[[#This Row],[SHOT 
INTERVAL]]</f>
        <v>5522.2222222222226</v>
      </c>
      <c r="U18" s="130">
        <f>Table4[[#This Row],[SHOTS PER MAGAZINE]]*Table4[[#This Row],[DAMAGE PER SHOT]]</f>
        <v>109340</v>
      </c>
      <c r="V18" s="130">
        <f>Table4[[#This Row],[MAGAZINE AMMO]]/Table4[[#This Row],[AMMO PER SHOT]]</f>
        <v>220</v>
      </c>
      <c r="W18" s="138">
        <f>1/Table4[[#This Row],[SHOT 
INTERVAL]]</f>
        <v>11.111111111111111</v>
      </c>
      <c r="X18" s="138">
        <f>(Table4[[#This Row],[SHOTS PER MAGAZINE]]-1)*Table4[[#This Row],[SHOT 
INTERVAL]]+(Table4[[#This Row],[PARTICLES 
PER SHOT]]-1)*Table4[[#This Row],[BURST INTERVAL]]</f>
        <v>19.71</v>
      </c>
      <c r="Y18" s="186">
        <f>Table4[[#This Row],[DAMAGE PER MAGAZINE]]/(Table4[[#This Row],[UNLOAD TIME]]+Table4[[#This Row],[RELOAD TIME]])</f>
        <v>3680.2423426455739</v>
      </c>
      <c r="AA18" s="131"/>
      <c r="AB18" s="131"/>
      <c r="AC18" s="132"/>
      <c r="AD18" s="132"/>
      <c r="AE18" s="132"/>
      <c r="AF18" s="132"/>
      <c r="AG18" s="132"/>
    </row>
    <row r="19" spans="1:33" ht="14.25" hidden="1" customHeight="1" outlineLevel="1" x14ac:dyDescent="0.2">
      <c r="A19" s="130">
        <v>1</v>
      </c>
      <c r="B19" s="186" t="s">
        <v>410</v>
      </c>
      <c r="C19" s="186" t="s">
        <v>102</v>
      </c>
      <c r="D19" s="130">
        <v>5</v>
      </c>
      <c r="E19" s="130">
        <v>506</v>
      </c>
      <c r="F19" s="130"/>
      <c r="G19" s="130"/>
      <c r="H19" s="130"/>
      <c r="I19" s="130">
        <v>220</v>
      </c>
      <c r="J19" s="130">
        <v>1</v>
      </c>
      <c r="K19" s="130">
        <v>1</v>
      </c>
      <c r="L19" s="138"/>
      <c r="M19" s="138">
        <v>0.09</v>
      </c>
      <c r="N19" s="130">
        <v>220</v>
      </c>
      <c r="O19" s="138"/>
      <c r="P19" s="138">
        <v>10</v>
      </c>
      <c r="Q19" s="130">
        <v>0</v>
      </c>
      <c r="R19" s="138">
        <v>10</v>
      </c>
      <c r="S19" s="130">
        <f>Table4[[#This Row],[DMG PER PARTICLE]]*Table4[[#This Row],[PARTICLES 
PER SHOT]]</f>
        <v>506</v>
      </c>
      <c r="T19" s="186">
        <f>Table4[[#This Row],[DAMAGE PER SHOT]]/Table4[[#This Row],[SHOT 
INTERVAL]]</f>
        <v>5622.2222222222226</v>
      </c>
      <c r="U19" s="130">
        <f>Table4[[#This Row],[SHOTS PER MAGAZINE]]*Table4[[#This Row],[DAMAGE PER SHOT]]</f>
        <v>111320</v>
      </c>
      <c r="V19" s="130">
        <f>Table4[[#This Row],[MAGAZINE AMMO]]/Table4[[#This Row],[AMMO PER SHOT]]</f>
        <v>220</v>
      </c>
      <c r="W19" s="138">
        <f>1/Table4[[#This Row],[SHOT 
INTERVAL]]</f>
        <v>11.111111111111111</v>
      </c>
      <c r="X19" s="138">
        <f>(Table4[[#This Row],[SHOTS PER MAGAZINE]]-1)*Table4[[#This Row],[SHOT 
INTERVAL]]+(Table4[[#This Row],[PARTICLES 
PER SHOT]]-1)*Table4[[#This Row],[BURST INTERVAL]]</f>
        <v>19.71</v>
      </c>
      <c r="Y19" s="186">
        <f>Table4[[#This Row],[DAMAGE PER MAGAZINE]]/(Table4[[#This Row],[UNLOAD TIME]]+Table4[[#This Row],[RELOAD TIME]])</f>
        <v>3746.8865701783911</v>
      </c>
      <c r="AA19" s="131"/>
      <c r="AB19" s="131"/>
      <c r="AC19" s="132"/>
      <c r="AD19" s="132"/>
      <c r="AE19" s="132"/>
      <c r="AF19" s="132"/>
      <c r="AG19" s="132"/>
    </row>
    <row r="20" spans="1:33" ht="14.25" hidden="1" customHeight="1" outlineLevel="1" x14ac:dyDescent="0.2">
      <c r="A20" s="130">
        <v>1</v>
      </c>
      <c r="B20" s="186" t="s">
        <v>410</v>
      </c>
      <c r="C20" s="186" t="s">
        <v>102</v>
      </c>
      <c r="D20" s="130">
        <v>6</v>
      </c>
      <c r="E20" s="130">
        <v>515</v>
      </c>
      <c r="F20" s="130"/>
      <c r="G20" s="130"/>
      <c r="H20" s="130"/>
      <c r="I20" s="130">
        <v>220</v>
      </c>
      <c r="J20" s="130">
        <v>1</v>
      </c>
      <c r="K20" s="130">
        <v>1</v>
      </c>
      <c r="L20" s="138"/>
      <c r="M20" s="138">
        <v>0.09</v>
      </c>
      <c r="N20" s="130">
        <v>220</v>
      </c>
      <c r="O20" s="138"/>
      <c r="P20" s="138">
        <v>10</v>
      </c>
      <c r="Q20" s="130">
        <v>0</v>
      </c>
      <c r="R20" s="138">
        <v>10</v>
      </c>
      <c r="S20" s="130">
        <f>Table4[[#This Row],[DMG PER PARTICLE]]*Table4[[#This Row],[PARTICLES 
PER SHOT]]</f>
        <v>515</v>
      </c>
      <c r="T20" s="186">
        <f>Table4[[#This Row],[DAMAGE PER SHOT]]/Table4[[#This Row],[SHOT 
INTERVAL]]</f>
        <v>5722.2222222222226</v>
      </c>
      <c r="U20" s="130">
        <f>Table4[[#This Row],[SHOTS PER MAGAZINE]]*Table4[[#This Row],[DAMAGE PER SHOT]]</f>
        <v>113300</v>
      </c>
      <c r="V20" s="130">
        <f>Table4[[#This Row],[MAGAZINE AMMO]]/Table4[[#This Row],[AMMO PER SHOT]]</f>
        <v>220</v>
      </c>
      <c r="W20" s="138">
        <f>1/Table4[[#This Row],[SHOT 
INTERVAL]]</f>
        <v>11.111111111111111</v>
      </c>
      <c r="X20" s="138">
        <f>(Table4[[#This Row],[SHOTS PER MAGAZINE]]-1)*Table4[[#This Row],[SHOT 
INTERVAL]]+(Table4[[#This Row],[PARTICLES 
PER SHOT]]-1)*Table4[[#This Row],[BURST INTERVAL]]</f>
        <v>19.71</v>
      </c>
      <c r="Y20" s="186">
        <f>Table4[[#This Row],[DAMAGE PER MAGAZINE]]/(Table4[[#This Row],[UNLOAD TIME]]+Table4[[#This Row],[RELOAD TIME]])</f>
        <v>3813.5307977112084</v>
      </c>
      <c r="AA20" s="131"/>
      <c r="AB20" s="131"/>
      <c r="AC20" s="132"/>
      <c r="AD20" s="132"/>
      <c r="AE20" s="132"/>
      <c r="AF20" s="132"/>
      <c r="AG20" s="132"/>
    </row>
    <row r="21" spans="1:33" ht="14.25" hidden="1" customHeight="1" outlineLevel="1" x14ac:dyDescent="0.2">
      <c r="A21" s="130">
        <v>1</v>
      </c>
      <c r="B21" s="186" t="s">
        <v>410</v>
      </c>
      <c r="C21" s="186" t="s">
        <v>102</v>
      </c>
      <c r="D21" s="130">
        <v>7</v>
      </c>
      <c r="E21" s="130">
        <v>524</v>
      </c>
      <c r="F21" s="130"/>
      <c r="G21" s="130"/>
      <c r="H21" s="130"/>
      <c r="I21" s="130">
        <v>220</v>
      </c>
      <c r="J21" s="130">
        <v>1</v>
      </c>
      <c r="K21" s="130">
        <v>1</v>
      </c>
      <c r="L21" s="138"/>
      <c r="M21" s="138">
        <v>0.09</v>
      </c>
      <c r="N21" s="130">
        <v>220</v>
      </c>
      <c r="O21" s="138"/>
      <c r="P21" s="138">
        <v>10</v>
      </c>
      <c r="Q21" s="130">
        <v>0</v>
      </c>
      <c r="R21" s="138">
        <v>10</v>
      </c>
      <c r="S21" s="130">
        <f>Table4[[#This Row],[DMG PER PARTICLE]]*Table4[[#This Row],[PARTICLES 
PER SHOT]]</f>
        <v>524</v>
      </c>
      <c r="T21" s="186">
        <f>Table4[[#This Row],[DAMAGE PER SHOT]]/Table4[[#This Row],[SHOT 
INTERVAL]]</f>
        <v>5822.2222222222226</v>
      </c>
      <c r="U21" s="130">
        <f>Table4[[#This Row],[SHOTS PER MAGAZINE]]*Table4[[#This Row],[DAMAGE PER SHOT]]</f>
        <v>115280</v>
      </c>
      <c r="V21" s="130">
        <f>Table4[[#This Row],[MAGAZINE AMMO]]/Table4[[#This Row],[AMMO PER SHOT]]</f>
        <v>220</v>
      </c>
      <c r="W21" s="138">
        <f>1/Table4[[#This Row],[SHOT 
INTERVAL]]</f>
        <v>11.111111111111111</v>
      </c>
      <c r="X21" s="138">
        <f>(Table4[[#This Row],[SHOTS PER MAGAZINE]]-1)*Table4[[#This Row],[SHOT 
INTERVAL]]+(Table4[[#This Row],[PARTICLES 
PER SHOT]]-1)*Table4[[#This Row],[BURST INTERVAL]]</f>
        <v>19.71</v>
      </c>
      <c r="Y21" s="186">
        <f>Table4[[#This Row],[DAMAGE PER MAGAZINE]]/(Table4[[#This Row],[UNLOAD TIME]]+Table4[[#This Row],[RELOAD TIME]])</f>
        <v>3880.1750252440256</v>
      </c>
      <c r="AA21" s="131"/>
      <c r="AB21" s="131"/>
      <c r="AC21" s="132"/>
      <c r="AD21" s="132"/>
      <c r="AE21" s="132"/>
      <c r="AF21" s="132"/>
      <c r="AG21" s="132"/>
    </row>
    <row r="22" spans="1:33" ht="14.25" hidden="1" customHeight="1" outlineLevel="1" x14ac:dyDescent="0.2">
      <c r="A22" s="130">
        <v>1</v>
      </c>
      <c r="B22" s="186" t="s">
        <v>410</v>
      </c>
      <c r="C22" s="186" t="s">
        <v>102</v>
      </c>
      <c r="D22" s="130">
        <v>8</v>
      </c>
      <c r="E22" s="130">
        <v>533</v>
      </c>
      <c r="F22" s="130"/>
      <c r="G22" s="130"/>
      <c r="H22" s="130"/>
      <c r="I22" s="130">
        <v>220</v>
      </c>
      <c r="J22" s="130">
        <v>1</v>
      </c>
      <c r="K22" s="130">
        <v>1</v>
      </c>
      <c r="L22" s="138"/>
      <c r="M22" s="138">
        <v>0.09</v>
      </c>
      <c r="N22" s="130">
        <v>220</v>
      </c>
      <c r="O22" s="138"/>
      <c r="P22" s="138">
        <v>10</v>
      </c>
      <c r="Q22" s="130">
        <v>0</v>
      </c>
      <c r="R22" s="138">
        <v>10</v>
      </c>
      <c r="S22" s="130">
        <f>Table4[[#This Row],[DMG PER PARTICLE]]*Table4[[#This Row],[PARTICLES 
PER SHOT]]</f>
        <v>533</v>
      </c>
      <c r="T22" s="186">
        <f>Table4[[#This Row],[DAMAGE PER SHOT]]/Table4[[#This Row],[SHOT 
INTERVAL]]</f>
        <v>5922.2222222222226</v>
      </c>
      <c r="U22" s="130">
        <f>Table4[[#This Row],[SHOTS PER MAGAZINE]]*Table4[[#This Row],[DAMAGE PER SHOT]]</f>
        <v>117260</v>
      </c>
      <c r="V22" s="130">
        <f>Table4[[#This Row],[MAGAZINE AMMO]]/Table4[[#This Row],[AMMO PER SHOT]]</f>
        <v>220</v>
      </c>
      <c r="W22" s="138">
        <f>1/Table4[[#This Row],[SHOT 
INTERVAL]]</f>
        <v>11.111111111111111</v>
      </c>
      <c r="X22" s="138">
        <f>(Table4[[#This Row],[SHOTS PER MAGAZINE]]-1)*Table4[[#This Row],[SHOT 
INTERVAL]]+(Table4[[#This Row],[PARTICLES 
PER SHOT]]-1)*Table4[[#This Row],[BURST INTERVAL]]</f>
        <v>19.71</v>
      </c>
      <c r="Y22" s="186">
        <f>Table4[[#This Row],[DAMAGE PER MAGAZINE]]/(Table4[[#This Row],[UNLOAD TIME]]+Table4[[#This Row],[RELOAD TIME]])</f>
        <v>3946.8192527768429</v>
      </c>
      <c r="AA22" s="131"/>
      <c r="AB22" s="131"/>
      <c r="AC22" s="132"/>
      <c r="AD22" s="132"/>
      <c r="AE22" s="132"/>
      <c r="AF22" s="132"/>
      <c r="AG22" s="132"/>
    </row>
    <row r="23" spans="1:33" ht="14.25" hidden="1" customHeight="1" outlineLevel="1" x14ac:dyDescent="0.2">
      <c r="A23" s="130">
        <v>1</v>
      </c>
      <c r="B23" s="186" t="s">
        <v>410</v>
      </c>
      <c r="C23" s="186" t="s">
        <v>102</v>
      </c>
      <c r="D23" s="130">
        <v>9</v>
      </c>
      <c r="E23" s="130">
        <v>542</v>
      </c>
      <c r="F23" s="130"/>
      <c r="G23" s="130"/>
      <c r="H23" s="130"/>
      <c r="I23" s="130">
        <v>220</v>
      </c>
      <c r="J23" s="130">
        <v>1</v>
      </c>
      <c r="K23" s="130">
        <v>1</v>
      </c>
      <c r="L23" s="138"/>
      <c r="M23" s="138">
        <v>0.09</v>
      </c>
      <c r="N23" s="130">
        <v>220</v>
      </c>
      <c r="O23" s="138"/>
      <c r="P23" s="138">
        <v>10</v>
      </c>
      <c r="Q23" s="130">
        <v>0</v>
      </c>
      <c r="R23" s="138">
        <v>10</v>
      </c>
      <c r="S23" s="130">
        <f>Table4[[#This Row],[DMG PER PARTICLE]]*Table4[[#This Row],[PARTICLES 
PER SHOT]]</f>
        <v>542</v>
      </c>
      <c r="T23" s="186">
        <f>Table4[[#This Row],[DAMAGE PER SHOT]]/Table4[[#This Row],[SHOT 
INTERVAL]]</f>
        <v>6022.2222222222226</v>
      </c>
      <c r="U23" s="130">
        <f>Table4[[#This Row],[SHOTS PER MAGAZINE]]*Table4[[#This Row],[DAMAGE PER SHOT]]</f>
        <v>119240</v>
      </c>
      <c r="V23" s="130">
        <f>Table4[[#This Row],[MAGAZINE AMMO]]/Table4[[#This Row],[AMMO PER SHOT]]</f>
        <v>220</v>
      </c>
      <c r="W23" s="138">
        <f>1/Table4[[#This Row],[SHOT 
INTERVAL]]</f>
        <v>11.111111111111111</v>
      </c>
      <c r="X23" s="138">
        <f>(Table4[[#This Row],[SHOTS PER MAGAZINE]]-1)*Table4[[#This Row],[SHOT 
INTERVAL]]+(Table4[[#This Row],[PARTICLES 
PER SHOT]]-1)*Table4[[#This Row],[BURST INTERVAL]]</f>
        <v>19.71</v>
      </c>
      <c r="Y23" s="186">
        <f>Table4[[#This Row],[DAMAGE PER MAGAZINE]]/(Table4[[#This Row],[UNLOAD TIME]]+Table4[[#This Row],[RELOAD TIME]])</f>
        <v>4013.4634803096601</v>
      </c>
      <c r="AA23" s="131"/>
      <c r="AB23" s="131"/>
      <c r="AC23" s="132"/>
      <c r="AD23" s="132"/>
      <c r="AE23" s="132"/>
      <c r="AF23" s="132"/>
      <c r="AG23" s="132"/>
    </row>
    <row r="24" spans="1:33" ht="14.25" hidden="1" customHeight="1" outlineLevel="1" x14ac:dyDescent="0.2">
      <c r="A24" s="130">
        <v>1</v>
      </c>
      <c r="B24" s="186" t="s">
        <v>410</v>
      </c>
      <c r="C24" s="186" t="s">
        <v>102</v>
      </c>
      <c r="D24" s="130">
        <v>10</v>
      </c>
      <c r="E24" s="130">
        <v>551</v>
      </c>
      <c r="F24" s="130"/>
      <c r="G24" s="130"/>
      <c r="H24" s="130"/>
      <c r="I24" s="130">
        <v>220</v>
      </c>
      <c r="J24" s="130">
        <v>1</v>
      </c>
      <c r="K24" s="130">
        <v>1</v>
      </c>
      <c r="L24" s="138"/>
      <c r="M24" s="138">
        <v>0.09</v>
      </c>
      <c r="N24" s="130">
        <v>220</v>
      </c>
      <c r="O24" s="138"/>
      <c r="P24" s="138">
        <v>10</v>
      </c>
      <c r="Q24" s="130">
        <v>0</v>
      </c>
      <c r="R24" s="138">
        <v>10</v>
      </c>
      <c r="S24" s="130">
        <f>Table4[[#This Row],[DMG PER PARTICLE]]*Table4[[#This Row],[PARTICLES 
PER SHOT]]</f>
        <v>551</v>
      </c>
      <c r="T24" s="186">
        <f>Table4[[#This Row],[DAMAGE PER SHOT]]/Table4[[#This Row],[SHOT 
INTERVAL]]</f>
        <v>6122.2222222222226</v>
      </c>
      <c r="U24" s="130">
        <f>Table4[[#This Row],[SHOTS PER MAGAZINE]]*Table4[[#This Row],[DAMAGE PER SHOT]]</f>
        <v>121220</v>
      </c>
      <c r="V24" s="130">
        <f>Table4[[#This Row],[MAGAZINE AMMO]]/Table4[[#This Row],[AMMO PER SHOT]]</f>
        <v>220</v>
      </c>
      <c r="W24" s="138">
        <f>1/Table4[[#This Row],[SHOT 
INTERVAL]]</f>
        <v>11.111111111111111</v>
      </c>
      <c r="X24" s="138">
        <f>(Table4[[#This Row],[SHOTS PER MAGAZINE]]-1)*Table4[[#This Row],[SHOT 
INTERVAL]]+(Table4[[#This Row],[PARTICLES 
PER SHOT]]-1)*Table4[[#This Row],[BURST INTERVAL]]</f>
        <v>19.71</v>
      </c>
      <c r="Y24" s="186">
        <f>Table4[[#This Row],[DAMAGE PER MAGAZINE]]/(Table4[[#This Row],[UNLOAD TIME]]+Table4[[#This Row],[RELOAD TIME]])</f>
        <v>4080.1077078424773</v>
      </c>
      <c r="AA24" s="131"/>
      <c r="AB24" s="131"/>
      <c r="AC24" s="132"/>
      <c r="AD24" s="132"/>
      <c r="AE24" s="132"/>
      <c r="AF24" s="132"/>
      <c r="AG24" s="132"/>
    </row>
    <row r="25" spans="1:33" ht="14.25" hidden="1" customHeight="1" outlineLevel="1" x14ac:dyDescent="0.2">
      <c r="A25" s="130">
        <v>1</v>
      </c>
      <c r="B25" s="186" t="s">
        <v>410</v>
      </c>
      <c r="C25" s="186" t="s">
        <v>102</v>
      </c>
      <c r="D25" s="130">
        <v>11</v>
      </c>
      <c r="E25" s="130">
        <v>560</v>
      </c>
      <c r="F25" s="130"/>
      <c r="G25" s="130"/>
      <c r="H25" s="130"/>
      <c r="I25" s="130">
        <v>220</v>
      </c>
      <c r="J25" s="130">
        <v>1</v>
      </c>
      <c r="K25" s="130">
        <v>1</v>
      </c>
      <c r="L25" s="138"/>
      <c r="M25" s="138">
        <v>0.09</v>
      </c>
      <c r="N25" s="130">
        <v>220</v>
      </c>
      <c r="O25" s="138"/>
      <c r="P25" s="138">
        <v>10</v>
      </c>
      <c r="Q25" s="130">
        <v>0</v>
      </c>
      <c r="R25" s="138">
        <v>10</v>
      </c>
      <c r="S25" s="130">
        <f>Table4[[#This Row],[DMG PER PARTICLE]]*Table4[[#This Row],[PARTICLES 
PER SHOT]]</f>
        <v>560</v>
      </c>
      <c r="T25" s="186">
        <f>Table4[[#This Row],[DAMAGE PER SHOT]]/Table4[[#This Row],[SHOT 
INTERVAL]]</f>
        <v>6222.2222222222226</v>
      </c>
      <c r="U25" s="130">
        <f>Table4[[#This Row],[SHOTS PER MAGAZINE]]*Table4[[#This Row],[DAMAGE PER SHOT]]</f>
        <v>123200</v>
      </c>
      <c r="V25" s="130">
        <f>Table4[[#This Row],[MAGAZINE AMMO]]/Table4[[#This Row],[AMMO PER SHOT]]</f>
        <v>220</v>
      </c>
      <c r="W25" s="138">
        <f>1/Table4[[#This Row],[SHOT 
INTERVAL]]</f>
        <v>11.111111111111111</v>
      </c>
      <c r="X25" s="138">
        <f>(Table4[[#This Row],[SHOTS PER MAGAZINE]]-1)*Table4[[#This Row],[SHOT 
INTERVAL]]+(Table4[[#This Row],[PARTICLES 
PER SHOT]]-1)*Table4[[#This Row],[BURST INTERVAL]]</f>
        <v>19.71</v>
      </c>
      <c r="Y25" s="186">
        <f>Table4[[#This Row],[DAMAGE PER MAGAZINE]]/(Table4[[#This Row],[UNLOAD TIME]]+Table4[[#This Row],[RELOAD TIME]])</f>
        <v>4146.7519353752941</v>
      </c>
      <c r="AA25" s="131"/>
      <c r="AB25" s="131"/>
      <c r="AC25" s="132"/>
      <c r="AD25" s="132"/>
      <c r="AE25" s="132"/>
      <c r="AF25" s="132"/>
      <c r="AG25" s="132"/>
    </row>
    <row r="26" spans="1:33" ht="14.25" hidden="1" customHeight="1" outlineLevel="1" x14ac:dyDescent="0.2">
      <c r="A26" s="130">
        <v>1</v>
      </c>
      <c r="B26" s="186" t="s">
        <v>410</v>
      </c>
      <c r="C26" s="186" t="s">
        <v>102</v>
      </c>
      <c r="D26" s="130">
        <v>12</v>
      </c>
      <c r="E26" s="130">
        <v>569</v>
      </c>
      <c r="F26" s="130"/>
      <c r="G26" s="130"/>
      <c r="H26" s="130"/>
      <c r="I26" s="130">
        <v>220</v>
      </c>
      <c r="J26" s="130">
        <v>1</v>
      </c>
      <c r="K26" s="130">
        <v>1</v>
      </c>
      <c r="L26" s="138"/>
      <c r="M26" s="138">
        <v>0.09</v>
      </c>
      <c r="N26" s="130">
        <v>220</v>
      </c>
      <c r="O26" s="138"/>
      <c r="P26" s="138">
        <v>10</v>
      </c>
      <c r="Q26" s="130">
        <v>0</v>
      </c>
      <c r="R26" s="138">
        <v>10</v>
      </c>
      <c r="S26" s="130">
        <f>Table4[[#This Row],[DMG PER PARTICLE]]*Table4[[#This Row],[PARTICLES 
PER SHOT]]</f>
        <v>569</v>
      </c>
      <c r="T26" s="186">
        <f>Table4[[#This Row],[DAMAGE PER SHOT]]/Table4[[#This Row],[SHOT 
INTERVAL]]</f>
        <v>6322.2222222222226</v>
      </c>
      <c r="U26" s="130">
        <f>Table4[[#This Row],[SHOTS PER MAGAZINE]]*Table4[[#This Row],[DAMAGE PER SHOT]]</f>
        <v>125180</v>
      </c>
      <c r="V26" s="130">
        <f>Table4[[#This Row],[MAGAZINE AMMO]]/Table4[[#This Row],[AMMO PER SHOT]]</f>
        <v>220</v>
      </c>
      <c r="W26" s="138">
        <f>1/Table4[[#This Row],[SHOT 
INTERVAL]]</f>
        <v>11.111111111111111</v>
      </c>
      <c r="X26" s="138">
        <f>(Table4[[#This Row],[SHOTS PER MAGAZINE]]-1)*Table4[[#This Row],[SHOT 
INTERVAL]]+(Table4[[#This Row],[PARTICLES 
PER SHOT]]-1)*Table4[[#This Row],[BURST INTERVAL]]</f>
        <v>19.71</v>
      </c>
      <c r="Y26" s="186">
        <f>Table4[[#This Row],[DAMAGE PER MAGAZINE]]/(Table4[[#This Row],[UNLOAD TIME]]+Table4[[#This Row],[RELOAD TIME]])</f>
        <v>4213.3961629081114</v>
      </c>
      <c r="AA26" s="131"/>
      <c r="AB26" s="131"/>
      <c r="AC26" s="132"/>
      <c r="AD26" s="132"/>
      <c r="AE26" s="132"/>
      <c r="AF26" s="132"/>
      <c r="AG26" s="132"/>
    </row>
    <row r="27" spans="1:33" ht="14.25" hidden="1" customHeight="1" outlineLevel="1" x14ac:dyDescent="0.2">
      <c r="A27" s="130">
        <v>1</v>
      </c>
      <c r="B27" s="186" t="s">
        <v>410</v>
      </c>
      <c r="C27" s="186" t="s">
        <v>103</v>
      </c>
      <c r="D27" s="130">
        <v>1</v>
      </c>
      <c r="E27" s="130">
        <v>597.45000000000005</v>
      </c>
      <c r="F27" s="130"/>
      <c r="G27" s="130"/>
      <c r="H27" s="130"/>
      <c r="I27" s="130">
        <v>220</v>
      </c>
      <c r="J27" s="130">
        <v>1</v>
      </c>
      <c r="K27" s="130">
        <v>1</v>
      </c>
      <c r="L27" s="138"/>
      <c r="M27" s="138">
        <v>0.09</v>
      </c>
      <c r="N27" s="130">
        <v>220</v>
      </c>
      <c r="O27" s="138"/>
      <c r="P27" s="138">
        <v>10</v>
      </c>
      <c r="Q27" s="130">
        <v>0</v>
      </c>
      <c r="R27" s="138">
        <v>10</v>
      </c>
      <c r="S27" s="130">
        <f>Table4[[#This Row],[DMG PER PARTICLE]]*Table4[[#This Row],[PARTICLES 
PER SHOT]]</f>
        <v>597.45000000000005</v>
      </c>
      <c r="T27" s="186">
        <f>Table4[[#This Row],[DAMAGE PER SHOT]]/Table4[[#This Row],[SHOT 
INTERVAL]]</f>
        <v>6638.3333333333339</v>
      </c>
      <c r="U27" s="130">
        <f>Table4[[#This Row],[SHOTS PER MAGAZINE]]*Table4[[#This Row],[DAMAGE PER SHOT]]</f>
        <v>131439</v>
      </c>
      <c r="V27" s="130">
        <f>Table4[[#This Row],[MAGAZINE AMMO]]/Table4[[#This Row],[AMMO PER SHOT]]</f>
        <v>220</v>
      </c>
      <c r="W27" s="138">
        <f>1/Table4[[#This Row],[SHOT 
INTERVAL]]</f>
        <v>11.111111111111111</v>
      </c>
      <c r="X27" s="138">
        <f>(Table4[[#This Row],[SHOTS PER MAGAZINE]]-1)*Table4[[#This Row],[SHOT 
INTERVAL]]+(Table4[[#This Row],[PARTICLES 
PER SHOT]]-1)*Table4[[#This Row],[BURST INTERVAL]]</f>
        <v>19.71</v>
      </c>
      <c r="Y27" s="186">
        <f>Table4[[#This Row],[DAMAGE PER MAGAZINE]]/(Table4[[#This Row],[UNLOAD TIME]]+Table4[[#This Row],[RELOAD TIME]])</f>
        <v>4424.0659710535174</v>
      </c>
      <c r="AA27" s="131"/>
      <c r="AB27" s="131"/>
      <c r="AC27" s="132"/>
      <c r="AD27" s="132"/>
      <c r="AE27" s="132"/>
      <c r="AF27" s="132"/>
      <c r="AG27" s="132"/>
    </row>
    <row r="28" spans="1:33" ht="14.25" customHeight="1" collapsed="1" x14ac:dyDescent="0.2">
      <c r="A28" s="128">
        <v>2</v>
      </c>
      <c r="B28" s="185" t="s">
        <v>411</v>
      </c>
      <c r="C28" s="185" t="s">
        <v>101</v>
      </c>
      <c r="D28" s="128">
        <v>1</v>
      </c>
      <c r="E28" s="128">
        <v>279</v>
      </c>
      <c r="F28" s="128"/>
      <c r="G28" s="128"/>
      <c r="H28" s="128"/>
      <c r="I28" s="128">
        <v>70</v>
      </c>
      <c r="J28" s="128">
        <v>1</v>
      </c>
      <c r="K28" s="128">
        <v>1</v>
      </c>
      <c r="L28" s="137"/>
      <c r="M28" s="137">
        <v>0.215</v>
      </c>
      <c r="N28" s="128">
        <v>70</v>
      </c>
      <c r="O28" s="137"/>
      <c r="P28" s="137">
        <v>10</v>
      </c>
      <c r="Q28" s="128">
        <v>0</v>
      </c>
      <c r="R28" s="137">
        <v>10</v>
      </c>
      <c r="S28" s="128">
        <f>Table4[[#This Row],[DMG PER PARTICLE]]*Table4[[#This Row],[PARTICLES 
PER SHOT]]</f>
        <v>279</v>
      </c>
      <c r="T28" s="185">
        <f>Table4[[#This Row],[DAMAGE PER SHOT]]/Table4[[#This Row],[SHOT 
INTERVAL]]</f>
        <v>1297.6744186046512</v>
      </c>
      <c r="U28" s="128">
        <f>Table4[[#This Row],[SHOTS PER MAGAZINE]]*Table4[[#This Row],[DAMAGE PER SHOT]]</f>
        <v>19530</v>
      </c>
      <c r="V28" s="128">
        <f>Table4[[#This Row],[MAGAZINE AMMO]]/Table4[[#This Row],[AMMO PER SHOT]]</f>
        <v>70</v>
      </c>
      <c r="W28" s="137">
        <f>1/Table4[[#This Row],[SHOT 
INTERVAL]]</f>
        <v>4.6511627906976747</v>
      </c>
      <c r="X28" s="137">
        <f>(Table4[[#This Row],[SHOTS PER MAGAZINE]]-1)*Table4[[#This Row],[SHOT 
INTERVAL]]+(Table4[[#This Row],[PARTICLES 
PER SHOT]]-1)*Table4[[#This Row],[BURST INTERVAL]]</f>
        <v>14.834999999999999</v>
      </c>
      <c r="Y28" s="185">
        <f>Table4[[#This Row],[DAMAGE PER MAGAZINE]]/(Table4[[#This Row],[UNLOAD TIME]]+Table4[[#This Row],[RELOAD TIME]])</f>
        <v>786.39017515602973</v>
      </c>
      <c r="AA28" s="131"/>
      <c r="AB28" s="131"/>
      <c r="AC28" s="132"/>
      <c r="AD28" s="132"/>
      <c r="AE28" s="132"/>
      <c r="AF28" s="132"/>
      <c r="AG28" s="132"/>
    </row>
    <row r="29" spans="1:33" ht="14.25" hidden="1" customHeight="1" outlineLevel="1" x14ac:dyDescent="0.2">
      <c r="A29" s="130">
        <v>2</v>
      </c>
      <c r="B29" s="186" t="s">
        <v>411</v>
      </c>
      <c r="C29" s="186" t="s">
        <v>101</v>
      </c>
      <c r="D29" s="130">
        <v>2</v>
      </c>
      <c r="E29" s="130">
        <v>303</v>
      </c>
      <c r="F29" s="130"/>
      <c r="G29" s="130"/>
      <c r="H29" s="130"/>
      <c r="I29" s="130">
        <v>70</v>
      </c>
      <c r="J29" s="130">
        <v>1</v>
      </c>
      <c r="K29" s="130">
        <v>1</v>
      </c>
      <c r="L29" s="138"/>
      <c r="M29" s="138">
        <v>0.215</v>
      </c>
      <c r="N29" s="130">
        <v>70</v>
      </c>
      <c r="O29" s="138"/>
      <c r="P29" s="138">
        <v>10</v>
      </c>
      <c r="Q29" s="130">
        <v>0</v>
      </c>
      <c r="R29" s="138">
        <v>10</v>
      </c>
      <c r="S29" s="130">
        <f>Table4[[#This Row],[DMG PER PARTICLE]]*Table4[[#This Row],[PARTICLES 
PER SHOT]]</f>
        <v>303</v>
      </c>
      <c r="T29" s="186">
        <f>Table4[[#This Row],[DAMAGE PER SHOT]]/Table4[[#This Row],[SHOT 
INTERVAL]]</f>
        <v>1409.3023255813953</v>
      </c>
      <c r="U29" s="130">
        <f>Table4[[#This Row],[SHOTS PER MAGAZINE]]*Table4[[#This Row],[DAMAGE PER SHOT]]</f>
        <v>21210</v>
      </c>
      <c r="V29" s="130">
        <f>Table4[[#This Row],[MAGAZINE AMMO]]/Table4[[#This Row],[AMMO PER SHOT]]</f>
        <v>70</v>
      </c>
      <c r="W29" s="138">
        <f>1/Table4[[#This Row],[SHOT 
INTERVAL]]</f>
        <v>4.6511627906976747</v>
      </c>
      <c r="X29" s="138">
        <f>(Table4[[#This Row],[SHOTS PER MAGAZINE]]-1)*Table4[[#This Row],[SHOT 
INTERVAL]]+(Table4[[#This Row],[PARTICLES 
PER SHOT]]-1)*Table4[[#This Row],[BURST INTERVAL]]</f>
        <v>14.834999999999999</v>
      </c>
      <c r="Y29" s="186">
        <f>Table4[[#This Row],[DAMAGE PER MAGAZINE]]/(Table4[[#This Row],[UNLOAD TIME]]+Table4[[#This Row],[RELOAD TIME]])</f>
        <v>854.03664183611841</v>
      </c>
      <c r="AA29" s="131"/>
      <c r="AB29" s="131"/>
      <c r="AC29" s="132"/>
      <c r="AD29" s="132"/>
      <c r="AE29" s="132"/>
      <c r="AF29" s="132"/>
      <c r="AG29" s="132"/>
    </row>
    <row r="30" spans="1:33" ht="14.25" hidden="1" customHeight="1" outlineLevel="1" x14ac:dyDescent="0.2">
      <c r="A30" s="130">
        <v>2</v>
      </c>
      <c r="B30" s="186" t="s">
        <v>411</v>
      </c>
      <c r="C30" s="186" t="s">
        <v>101</v>
      </c>
      <c r="D30" s="130">
        <v>3</v>
      </c>
      <c r="E30" s="130">
        <v>327</v>
      </c>
      <c r="F30" s="130"/>
      <c r="G30" s="130"/>
      <c r="H30" s="130"/>
      <c r="I30" s="130">
        <v>70</v>
      </c>
      <c r="J30" s="130">
        <v>1</v>
      </c>
      <c r="K30" s="130">
        <v>1</v>
      </c>
      <c r="L30" s="138"/>
      <c r="M30" s="138">
        <v>0.215</v>
      </c>
      <c r="N30" s="130">
        <v>70</v>
      </c>
      <c r="O30" s="138"/>
      <c r="P30" s="138">
        <v>10</v>
      </c>
      <c r="Q30" s="130">
        <v>0</v>
      </c>
      <c r="R30" s="138">
        <v>10</v>
      </c>
      <c r="S30" s="130">
        <f>Table4[[#This Row],[DMG PER PARTICLE]]*Table4[[#This Row],[PARTICLES 
PER SHOT]]</f>
        <v>327</v>
      </c>
      <c r="T30" s="186">
        <f>Table4[[#This Row],[DAMAGE PER SHOT]]/Table4[[#This Row],[SHOT 
INTERVAL]]</f>
        <v>1520.9302325581396</v>
      </c>
      <c r="U30" s="130">
        <f>Table4[[#This Row],[SHOTS PER MAGAZINE]]*Table4[[#This Row],[DAMAGE PER SHOT]]</f>
        <v>22890</v>
      </c>
      <c r="V30" s="130">
        <f>Table4[[#This Row],[MAGAZINE AMMO]]/Table4[[#This Row],[AMMO PER SHOT]]</f>
        <v>70</v>
      </c>
      <c r="W30" s="138">
        <f>1/Table4[[#This Row],[SHOT 
INTERVAL]]</f>
        <v>4.6511627906976747</v>
      </c>
      <c r="X30" s="138">
        <f>(Table4[[#This Row],[SHOTS PER MAGAZINE]]-1)*Table4[[#This Row],[SHOT 
INTERVAL]]+(Table4[[#This Row],[PARTICLES 
PER SHOT]]-1)*Table4[[#This Row],[BURST INTERVAL]]</f>
        <v>14.834999999999999</v>
      </c>
      <c r="Y30" s="186">
        <f>Table4[[#This Row],[DAMAGE PER MAGAZINE]]/(Table4[[#This Row],[UNLOAD TIME]]+Table4[[#This Row],[RELOAD TIME]])</f>
        <v>921.68310851620697</v>
      </c>
      <c r="AA30" s="131"/>
      <c r="AB30" s="131"/>
      <c r="AC30" s="132"/>
      <c r="AD30" s="132"/>
      <c r="AE30" s="132"/>
      <c r="AF30" s="132"/>
      <c r="AG30" s="132"/>
    </row>
    <row r="31" spans="1:33" ht="14.25" hidden="1" customHeight="1" outlineLevel="1" x14ac:dyDescent="0.2">
      <c r="A31" s="130">
        <v>2</v>
      </c>
      <c r="B31" s="186" t="s">
        <v>411</v>
      </c>
      <c r="C31" s="186" t="s">
        <v>101</v>
      </c>
      <c r="D31" s="130">
        <v>4</v>
      </c>
      <c r="E31" s="130">
        <v>363</v>
      </c>
      <c r="F31" s="130"/>
      <c r="G31" s="130"/>
      <c r="H31" s="130"/>
      <c r="I31" s="130">
        <v>70</v>
      </c>
      <c r="J31" s="130">
        <v>1</v>
      </c>
      <c r="K31" s="130">
        <v>1</v>
      </c>
      <c r="L31" s="138"/>
      <c r="M31" s="138">
        <v>0.215</v>
      </c>
      <c r="N31" s="130">
        <v>70</v>
      </c>
      <c r="O31" s="138"/>
      <c r="P31" s="138">
        <v>10</v>
      </c>
      <c r="Q31" s="130">
        <v>0</v>
      </c>
      <c r="R31" s="138">
        <v>10</v>
      </c>
      <c r="S31" s="130">
        <f>Table4[[#This Row],[DMG PER PARTICLE]]*Table4[[#This Row],[PARTICLES 
PER SHOT]]</f>
        <v>363</v>
      </c>
      <c r="T31" s="186">
        <f>Table4[[#This Row],[DAMAGE PER SHOT]]/Table4[[#This Row],[SHOT 
INTERVAL]]</f>
        <v>1688.3720930232557</v>
      </c>
      <c r="U31" s="130">
        <f>Table4[[#This Row],[SHOTS PER MAGAZINE]]*Table4[[#This Row],[DAMAGE PER SHOT]]</f>
        <v>25410</v>
      </c>
      <c r="V31" s="130">
        <f>Table4[[#This Row],[MAGAZINE AMMO]]/Table4[[#This Row],[AMMO PER SHOT]]</f>
        <v>70</v>
      </c>
      <c r="W31" s="138">
        <f>1/Table4[[#This Row],[SHOT 
INTERVAL]]</f>
        <v>4.6511627906976747</v>
      </c>
      <c r="X31" s="138">
        <f>(Table4[[#This Row],[SHOTS PER MAGAZINE]]-1)*Table4[[#This Row],[SHOT 
INTERVAL]]+(Table4[[#This Row],[PARTICLES 
PER SHOT]]-1)*Table4[[#This Row],[BURST INTERVAL]]</f>
        <v>14.834999999999999</v>
      </c>
      <c r="Y31" s="186">
        <f>Table4[[#This Row],[DAMAGE PER MAGAZINE]]/(Table4[[#This Row],[UNLOAD TIME]]+Table4[[#This Row],[RELOAD TIME]])</f>
        <v>1023.1528085363398</v>
      </c>
      <c r="AA31" s="131"/>
      <c r="AB31" s="131"/>
      <c r="AC31" s="132"/>
      <c r="AD31" s="132"/>
      <c r="AE31" s="132"/>
      <c r="AF31" s="132"/>
      <c r="AG31" s="132"/>
    </row>
    <row r="32" spans="1:33" ht="14.25" hidden="1" customHeight="1" outlineLevel="1" x14ac:dyDescent="0.2">
      <c r="A32" s="130">
        <v>2</v>
      </c>
      <c r="B32" s="186" t="s">
        <v>411</v>
      </c>
      <c r="C32" s="186" t="s">
        <v>101</v>
      </c>
      <c r="D32" s="130">
        <v>5</v>
      </c>
      <c r="E32" s="130">
        <v>400</v>
      </c>
      <c r="F32" s="130"/>
      <c r="G32" s="130"/>
      <c r="H32" s="130"/>
      <c r="I32" s="130">
        <v>70</v>
      </c>
      <c r="J32" s="130">
        <v>1</v>
      </c>
      <c r="K32" s="130">
        <v>1</v>
      </c>
      <c r="L32" s="138"/>
      <c r="M32" s="138">
        <v>0.215</v>
      </c>
      <c r="N32" s="130">
        <v>70</v>
      </c>
      <c r="O32" s="138"/>
      <c r="P32" s="138">
        <v>10</v>
      </c>
      <c r="Q32" s="130">
        <v>0</v>
      </c>
      <c r="R32" s="138">
        <v>10</v>
      </c>
      <c r="S32" s="130">
        <f>Table4[[#This Row],[DMG PER PARTICLE]]*Table4[[#This Row],[PARTICLES 
PER SHOT]]</f>
        <v>400</v>
      </c>
      <c r="T32" s="186">
        <f>Table4[[#This Row],[DAMAGE PER SHOT]]/Table4[[#This Row],[SHOT 
INTERVAL]]</f>
        <v>1860.4651162790699</v>
      </c>
      <c r="U32" s="130">
        <f>Table4[[#This Row],[SHOTS PER MAGAZINE]]*Table4[[#This Row],[DAMAGE PER SHOT]]</f>
        <v>28000</v>
      </c>
      <c r="V32" s="130">
        <f>Table4[[#This Row],[MAGAZINE AMMO]]/Table4[[#This Row],[AMMO PER SHOT]]</f>
        <v>70</v>
      </c>
      <c r="W32" s="138">
        <f>1/Table4[[#This Row],[SHOT 
INTERVAL]]</f>
        <v>4.6511627906976747</v>
      </c>
      <c r="X32" s="138">
        <f>(Table4[[#This Row],[SHOTS PER MAGAZINE]]-1)*Table4[[#This Row],[SHOT 
INTERVAL]]+(Table4[[#This Row],[PARTICLES 
PER SHOT]]-1)*Table4[[#This Row],[BURST INTERVAL]]</f>
        <v>14.834999999999999</v>
      </c>
      <c r="Y32" s="186">
        <f>Table4[[#This Row],[DAMAGE PER MAGAZINE]]/(Table4[[#This Row],[UNLOAD TIME]]+Table4[[#This Row],[RELOAD TIME]])</f>
        <v>1127.4411113348096</v>
      </c>
      <c r="AA32" s="131"/>
      <c r="AB32" s="131"/>
      <c r="AC32" s="132"/>
      <c r="AD32" s="132"/>
      <c r="AE32" s="132"/>
      <c r="AF32" s="132"/>
      <c r="AG32" s="132"/>
    </row>
    <row r="33" spans="1:33" ht="14.25" hidden="1" customHeight="1" outlineLevel="1" x14ac:dyDescent="0.2">
      <c r="A33" s="130">
        <v>2</v>
      </c>
      <c r="B33" s="186" t="s">
        <v>411</v>
      </c>
      <c r="C33" s="186" t="s">
        <v>101</v>
      </c>
      <c r="D33" s="130">
        <v>6</v>
      </c>
      <c r="E33" s="130">
        <v>436</v>
      </c>
      <c r="F33" s="130"/>
      <c r="G33" s="130"/>
      <c r="H33" s="130"/>
      <c r="I33" s="130">
        <v>70</v>
      </c>
      <c r="J33" s="130">
        <v>1</v>
      </c>
      <c r="K33" s="130">
        <v>1</v>
      </c>
      <c r="L33" s="138"/>
      <c r="M33" s="138">
        <v>0.215</v>
      </c>
      <c r="N33" s="130">
        <v>70</v>
      </c>
      <c r="O33" s="138"/>
      <c r="P33" s="138">
        <v>10</v>
      </c>
      <c r="Q33" s="130">
        <v>0</v>
      </c>
      <c r="R33" s="138">
        <v>10</v>
      </c>
      <c r="S33" s="130">
        <f>Table4[[#This Row],[DMG PER PARTICLE]]*Table4[[#This Row],[PARTICLES 
PER SHOT]]</f>
        <v>436</v>
      </c>
      <c r="T33" s="186">
        <f>Table4[[#This Row],[DAMAGE PER SHOT]]/Table4[[#This Row],[SHOT 
INTERVAL]]</f>
        <v>2027.9069767441861</v>
      </c>
      <c r="U33" s="130">
        <f>Table4[[#This Row],[SHOTS PER MAGAZINE]]*Table4[[#This Row],[DAMAGE PER SHOT]]</f>
        <v>30520</v>
      </c>
      <c r="V33" s="130">
        <f>Table4[[#This Row],[MAGAZINE AMMO]]/Table4[[#This Row],[AMMO PER SHOT]]</f>
        <v>70</v>
      </c>
      <c r="W33" s="138">
        <f>1/Table4[[#This Row],[SHOT 
INTERVAL]]</f>
        <v>4.6511627906976747</v>
      </c>
      <c r="X33" s="138">
        <f>(Table4[[#This Row],[SHOTS PER MAGAZINE]]-1)*Table4[[#This Row],[SHOT 
INTERVAL]]+(Table4[[#This Row],[PARTICLES 
PER SHOT]]-1)*Table4[[#This Row],[BURST INTERVAL]]</f>
        <v>14.834999999999999</v>
      </c>
      <c r="Y33" s="186">
        <f>Table4[[#This Row],[DAMAGE PER MAGAZINE]]/(Table4[[#This Row],[UNLOAD TIME]]+Table4[[#This Row],[RELOAD TIME]])</f>
        <v>1228.9108113549426</v>
      </c>
      <c r="AA33" s="131"/>
      <c r="AB33" s="131"/>
      <c r="AC33" s="132"/>
      <c r="AD33" s="132"/>
      <c r="AE33" s="132"/>
      <c r="AF33" s="132"/>
      <c r="AG33" s="132"/>
    </row>
    <row r="34" spans="1:33" ht="14.25" hidden="1" customHeight="1" outlineLevel="1" x14ac:dyDescent="0.2">
      <c r="A34" s="130">
        <v>2</v>
      </c>
      <c r="B34" s="186" t="s">
        <v>411</v>
      </c>
      <c r="C34" s="186" t="s">
        <v>101</v>
      </c>
      <c r="D34" s="130">
        <v>7</v>
      </c>
      <c r="E34" s="130">
        <v>484</v>
      </c>
      <c r="F34" s="130"/>
      <c r="G34" s="130"/>
      <c r="H34" s="130"/>
      <c r="I34" s="130">
        <v>70</v>
      </c>
      <c r="J34" s="130">
        <v>1</v>
      </c>
      <c r="K34" s="130">
        <v>1</v>
      </c>
      <c r="L34" s="138"/>
      <c r="M34" s="138">
        <v>0.215</v>
      </c>
      <c r="N34" s="130">
        <v>70</v>
      </c>
      <c r="O34" s="138"/>
      <c r="P34" s="138">
        <v>10</v>
      </c>
      <c r="Q34" s="130">
        <v>0</v>
      </c>
      <c r="R34" s="138">
        <v>10</v>
      </c>
      <c r="S34" s="130">
        <f>Table4[[#This Row],[DMG PER PARTICLE]]*Table4[[#This Row],[PARTICLES 
PER SHOT]]</f>
        <v>484</v>
      </c>
      <c r="T34" s="186">
        <f>Table4[[#This Row],[DAMAGE PER SHOT]]/Table4[[#This Row],[SHOT 
INTERVAL]]</f>
        <v>2251.1627906976746</v>
      </c>
      <c r="U34" s="130">
        <f>Table4[[#This Row],[SHOTS PER MAGAZINE]]*Table4[[#This Row],[DAMAGE PER SHOT]]</f>
        <v>33880</v>
      </c>
      <c r="V34" s="130">
        <f>Table4[[#This Row],[MAGAZINE AMMO]]/Table4[[#This Row],[AMMO PER SHOT]]</f>
        <v>70</v>
      </c>
      <c r="W34" s="138">
        <f>1/Table4[[#This Row],[SHOT 
INTERVAL]]</f>
        <v>4.6511627906976747</v>
      </c>
      <c r="X34" s="138">
        <f>(Table4[[#This Row],[SHOTS PER MAGAZINE]]-1)*Table4[[#This Row],[SHOT 
INTERVAL]]+(Table4[[#This Row],[PARTICLES 
PER SHOT]]-1)*Table4[[#This Row],[BURST INTERVAL]]</f>
        <v>14.834999999999999</v>
      </c>
      <c r="Y34" s="186">
        <f>Table4[[#This Row],[DAMAGE PER MAGAZINE]]/(Table4[[#This Row],[UNLOAD TIME]]+Table4[[#This Row],[RELOAD TIME]])</f>
        <v>1364.2037447151197</v>
      </c>
      <c r="AA34" s="131"/>
      <c r="AB34" s="131"/>
      <c r="AC34" s="132"/>
      <c r="AD34" s="132"/>
      <c r="AE34" s="132"/>
      <c r="AF34" s="132"/>
      <c r="AG34" s="132"/>
    </row>
    <row r="35" spans="1:33" ht="14.25" hidden="1" customHeight="1" outlineLevel="1" x14ac:dyDescent="0.2">
      <c r="A35" s="130">
        <v>2</v>
      </c>
      <c r="B35" s="186" t="s">
        <v>411</v>
      </c>
      <c r="C35" s="186" t="s">
        <v>101</v>
      </c>
      <c r="D35" s="130">
        <v>8</v>
      </c>
      <c r="E35" s="130">
        <v>533</v>
      </c>
      <c r="F35" s="130"/>
      <c r="G35" s="130"/>
      <c r="H35" s="130"/>
      <c r="I35" s="130">
        <v>70</v>
      </c>
      <c r="J35" s="130">
        <v>1</v>
      </c>
      <c r="K35" s="130">
        <v>1</v>
      </c>
      <c r="L35" s="138"/>
      <c r="M35" s="138">
        <v>0.215</v>
      </c>
      <c r="N35" s="130">
        <v>70</v>
      </c>
      <c r="O35" s="138"/>
      <c r="P35" s="138">
        <v>10</v>
      </c>
      <c r="Q35" s="130">
        <v>0</v>
      </c>
      <c r="R35" s="138">
        <v>10</v>
      </c>
      <c r="S35" s="130">
        <f>Table4[[#This Row],[DMG PER PARTICLE]]*Table4[[#This Row],[PARTICLES 
PER SHOT]]</f>
        <v>533</v>
      </c>
      <c r="T35" s="186">
        <f>Table4[[#This Row],[DAMAGE PER SHOT]]/Table4[[#This Row],[SHOT 
INTERVAL]]</f>
        <v>2479.0697674418607</v>
      </c>
      <c r="U35" s="130">
        <f>Table4[[#This Row],[SHOTS PER MAGAZINE]]*Table4[[#This Row],[DAMAGE PER SHOT]]</f>
        <v>37310</v>
      </c>
      <c r="V35" s="130">
        <f>Table4[[#This Row],[MAGAZINE AMMO]]/Table4[[#This Row],[AMMO PER SHOT]]</f>
        <v>70</v>
      </c>
      <c r="W35" s="138">
        <f>1/Table4[[#This Row],[SHOT 
INTERVAL]]</f>
        <v>4.6511627906976747</v>
      </c>
      <c r="X35" s="138">
        <f>(Table4[[#This Row],[SHOTS PER MAGAZINE]]-1)*Table4[[#This Row],[SHOT 
INTERVAL]]+(Table4[[#This Row],[PARTICLES 
PER SHOT]]-1)*Table4[[#This Row],[BURST INTERVAL]]</f>
        <v>14.834999999999999</v>
      </c>
      <c r="Y35" s="186">
        <f>Table4[[#This Row],[DAMAGE PER MAGAZINE]]/(Table4[[#This Row],[UNLOAD TIME]]+Table4[[#This Row],[RELOAD TIME]])</f>
        <v>1502.315280853634</v>
      </c>
      <c r="AA35" s="131"/>
      <c r="AB35" s="131"/>
      <c r="AC35" s="132"/>
      <c r="AD35" s="132"/>
      <c r="AE35" s="132"/>
      <c r="AF35" s="134"/>
    </row>
    <row r="36" spans="1:33" ht="14.25" hidden="1" customHeight="1" outlineLevel="1" x14ac:dyDescent="0.2">
      <c r="A36" s="130">
        <v>2</v>
      </c>
      <c r="B36" s="186" t="s">
        <v>411</v>
      </c>
      <c r="C36" s="186" t="s">
        <v>101</v>
      </c>
      <c r="D36" s="130">
        <v>9</v>
      </c>
      <c r="E36" s="130">
        <v>581</v>
      </c>
      <c r="F36" s="130"/>
      <c r="G36" s="130"/>
      <c r="H36" s="130"/>
      <c r="I36" s="130">
        <v>70</v>
      </c>
      <c r="J36" s="130">
        <v>1</v>
      </c>
      <c r="K36" s="130">
        <v>1</v>
      </c>
      <c r="L36" s="138"/>
      <c r="M36" s="138">
        <v>0.215</v>
      </c>
      <c r="N36" s="130">
        <v>70</v>
      </c>
      <c r="O36" s="138"/>
      <c r="P36" s="138">
        <v>10</v>
      </c>
      <c r="Q36" s="130">
        <v>0</v>
      </c>
      <c r="R36" s="138">
        <v>10</v>
      </c>
      <c r="S36" s="130">
        <f>Table4[[#This Row],[DMG PER PARTICLE]]*Table4[[#This Row],[PARTICLES 
PER SHOT]]</f>
        <v>581</v>
      </c>
      <c r="T36" s="186">
        <f>Table4[[#This Row],[DAMAGE PER SHOT]]/Table4[[#This Row],[SHOT 
INTERVAL]]</f>
        <v>2702.3255813953488</v>
      </c>
      <c r="U36" s="130">
        <f>Table4[[#This Row],[SHOTS PER MAGAZINE]]*Table4[[#This Row],[DAMAGE PER SHOT]]</f>
        <v>40670</v>
      </c>
      <c r="V36" s="130">
        <f>Table4[[#This Row],[MAGAZINE AMMO]]/Table4[[#This Row],[AMMO PER SHOT]]</f>
        <v>70</v>
      </c>
      <c r="W36" s="138">
        <f>1/Table4[[#This Row],[SHOT 
INTERVAL]]</f>
        <v>4.6511627906976747</v>
      </c>
      <c r="X36" s="138">
        <f>(Table4[[#This Row],[SHOTS PER MAGAZINE]]-1)*Table4[[#This Row],[SHOT 
INTERVAL]]+(Table4[[#This Row],[PARTICLES 
PER SHOT]]-1)*Table4[[#This Row],[BURST INTERVAL]]</f>
        <v>14.834999999999999</v>
      </c>
      <c r="Y36" s="186">
        <f>Table4[[#This Row],[DAMAGE PER MAGAZINE]]/(Table4[[#This Row],[UNLOAD TIME]]+Table4[[#This Row],[RELOAD TIME]])</f>
        <v>1637.6082142138112</v>
      </c>
      <c r="AA36" s="131"/>
      <c r="AB36" s="131"/>
      <c r="AC36" s="132"/>
      <c r="AD36" s="132"/>
      <c r="AE36" s="132"/>
      <c r="AF36" s="132"/>
      <c r="AG36" s="132"/>
    </row>
    <row r="37" spans="1:33" ht="14.25" hidden="1" customHeight="1" outlineLevel="1" x14ac:dyDescent="0.2">
      <c r="A37" s="130">
        <v>2</v>
      </c>
      <c r="B37" s="186" t="s">
        <v>411</v>
      </c>
      <c r="C37" s="186" t="s">
        <v>101</v>
      </c>
      <c r="D37" s="130">
        <v>10</v>
      </c>
      <c r="E37" s="130">
        <v>642</v>
      </c>
      <c r="F37" s="130"/>
      <c r="G37" s="130"/>
      <c r="H37" s="130"/>
      <c r="I37" s="130">
        <v>70</v>
      </c>
      <c r="J37" s="130">
        <v>1</v>
      </c>
      <c r="K37" s="130">
        <v>1</v>
      </c>
      <c r="L37" s="138"/>
      <c r="M37" s="138">
        <v>0.215</v>
      </c>
      <c r="N37" s="130">
        <v>70</v>
      </c>
      <c r="O37" s="138"/>
      <c r="P37" s="138">
        <v>10</v>
      </c>
      <c r="Q37" s="130">
        <v>0</v>
      </c>
      <c r="R37" s="138">
        <v>10</v>
      </c>
      <c r="S37" s="130">
        <f>Table4[[#This Row],[DMG PER PARTICLE]]*Table4[[#This Row],[PARTICLES 
PER SHOT]]</f>
        <v>642</v>
      </c>
      <c r="T37" s="186">
        <f>Table4[[#This Row],[DAMAGE PER SHOT]]/Table4[[#This Row],[SHOT 
INTERVAL]]</f>
        <v>2986.046511627907</v>
      </c>
      <c r="U37" s="130">
        <f>Table4[[#This Row],[SHOTS PER MAGAZINE]]*Table4[[#This Row],[DAMAGE PER SHOT]]</f>
        <v>44940</v>
      </c>
      <c r="V37" s="130">
        <f>Table4[[#This Row],[MAGAZINE AMMO]]/Table4[[#This Row],[AMMO PER SHOT]]</f>
        <v>70</v>
      </c>
      <c r="W37" s="138">
        <f>1/Table4[[#This Row],[SHOT 
INTERVAL]]</f>
        <v>4.6511627906976747</v>
      </c>
      <c r="X37" s="138">
        <f>(Table4[[#This Row],[SHOTS PER MAGAZINE]]-1)*Table4[[#This Row],[SHOT 
INTERVAL]]+(Table4[[#This Row],[PARTICLES 
PER SHOT]]-1)*Table4[[#This Row],[BURST INTERVAL]]</f>
        <v>14.834999999999999</v>
      </c>
      <c r="Y37" s="186">
        <f>Table4[[#This Row],[DAMAGE PER MAGAZINE]]/(Table4[[#This Row],[UNLOAD TIME]]+Table4[[#This Row],[RELOAD TIME]])</f>
        <v>1809.5429836923695</v>
      </c>
      <c r="AA37" s="131"/>
      <c r="AB37" s="131"/>
      <c r="AC37" s="133"/>
      <c r="AD37" s="133"/>
      <c r="AE37" s="132"/>
      <c r="AF37" s="132"/>
      <c r="AG37" s="132"/>
    </row>
    <row r="38" spans="1:33" ht="14.25" hidden="1" customHeight="1" outlineLevel="1" x14ac:dyDescent="0.2">
      <c r="A38" s="130">
        <v>2</v>
      </c>
      <c r="B38" s="186" t="s">
        <v>411</v>
      </c>
      <c r="C38" s="186" t="s">
        <v>101</v>
      </c>
      <c r="D38" s="130">
        <v>11</v>
      </c>
      <c r="E38" s="130">
        <v>702</v>
      </c>
      <c r="F38" s="130"/>
      <c r="G38" s="130"/>
      <c r="H38" s="130"/>
      <c r="I38" s="130">
        <v>70</v>
      </c>
      <c r="J38" s="130">
        <v>1</v>
      </c>
      <c r="K38" s="130">
        <v>1</v>
      </c>
      <c r="L38" s="138"/>
      <c r="M38" s="138">
        <v>0.215</v>
      </c>
      <c r="N38" s="130">
        <v>70</v>
      </c>
      <c r="O38" s="138"/>
      <c r="P38" s="138">
        <v>10</v>
      </c>
      <c r="Q38" s="130">
        <v>0</v>
      </c>
      <c r="R38" s="138">
        <v>10</v>
      </c>
      <c r="S38" s="130">
        <f>Table4[[#This Row],[DMG PER PARTICLE]]*Table4[[#This Row],[PARTICLES 
PER SHOT]]</f>
        <v>702</v>
      </c>
      <c r="T38" s="186">
        <f>Table4[[#This Row],[DAMAGE PER SHOT]]/Table4[[#This Row],[SHOT 
INTERVAL]]</f>
        <v>3265.1162790697676</v>
      </c>
      <c r="U38" s="130">
        <f>Table4[[#This Row],[SHOTS PER MAGAZINE]]*Table4[[#This Row],[DAMAGE PER SHOT]]</f>
        <v>49140</v>
      </c>
      <c r="V38" s="130">
        <f>Table4[[#This Row],[MAGAZINE AMMO]]/Table4[[#This Row],[AMMO PER SHOT]]</f>
        <v>70</v>
      </c>
      <c r="W38" s="138">
        <f>1/Table4[[#This Row],[SHOT 
INTERVAL]]</f>
        <v>4.6511627906976747</v>
      </c>
      <c r="X38" s="138">
        <f>(Table4[[#This Row],[SHOTS PER MAGAZINE]]-1)*Table4[[#This Row],[SHOT 
INTERVAL]]+(Table4[[#This Row],[PARTICLES 
PER SHOT]]-1)*Table4[[#This Row],[BURST INTERVAL]]</f>
        <v>14.834999999999999</v>
      </c>
      <c r="Y38" s="186">
        <f>Table4[[#This Row],[DAMAGE PER MAGAZINE]]/(Table4[[#This Row],[UNLOAD TIME]]+Table4[[#This Row],[RELOAD TIME]])</f>
        <v>1978.6591503925911</v>
      </c>
      <c r="AA38" s="131"/>
      <c r="AB38" s="131"/>
      <c r="AC38" s="132"/>
      <c r="AD38" s="132"/>
      <c r="AE38" s="132"/>
      <c r="AF38" s="132"/>
      <c r="AG38" s="132"/>
    </row>
    <row r="39" spans="1:33" ht="14.25" hidden="1" customHeight="1" outlineLevel="1" x14ac:dyDescent="0.2">
      <c r="A39" s="130">
        <v>2</v>
      </c>
      <c r="B39" s="186" t="s">
        <v>411</v>
      </c>
      <c r="C39" s="186" t="s">
        <v>101</v>
      </c>
      <c r="D39" s="130">
        <v>12</v>
      </c>
      <c r="E39" s="130">
        <v>775</v>
      </c>
      <c r="F39" s="130"/>
      <c r="G39" s="130"/>
      <c r="H39" s="130"/>
      <c r="I39" s="130">
        <v>70</v>
      </c>
      <c r="J39" s="130">
        <v>1</v>
      </c>
      <c r="K39" s="130">
        <v>1</v>
      </c>
      <c r="L39" s="138"/>
      <c r="M39" s="138">
        <v>0.215</v>
      </c>
      <c r="N39" s="130">
        <v>70</v>
      </c>
      <c r="O39" s="138"/>
      <c r="P39" s="138">
        <v>10</v>
      </c>
      <c r="Q39" s="130">
        <v>0</v>
      </c>
      <c r="R39" s="138">
        <v>10</v>
      </c>
      <c r="S39" s="130">
        <f>Table4[[#This Row],[DMG PER PARTICLE]]*Table4[[#This Row],[PARTICLES 
PER SHOT]]</f>
        <v>775</v>
      </c>
      <c r="T39" s="186">
        <f>Table4[[#This Row],[DAMAGE PER SHOT]]/Table4[[#This Row],[SHOT 
INTERVAL]]</f>
        <v>3604.6511627906975</v>
      </c>
      <c r="U39" s="130">
        <f>Table4[[#This Row],[SHOTS PER MAGAZINE]]*Table4[[#This Row],[DAMAGE PER SHOT]]</f>
        <v>54250</v>
      </c>
      <c r="V39" s="130">
        <f>Table4[[#This Row],[MAGAZINE AMMO]]/Table4[[#This Row],[AMMO PER SHOT]]</f>
        <v>70</v>
      </c>
      <c r="W39" s="138">
        <f>1/Table4[[#This Row],[SHOT 
INTERVAL]]</f>
        <v>4.6511627906976747</v>
      </c>
      <c r="X39" s="138">
        <f>(Table4[[#This Row],[SHOTS PER MAGAZINE]]-1)*Table4[[#This Row],[SHOT 
INTERVAL]]+(Table4[[#This Row],[PARTICLES 
PER SHOT]]-1)*Table4[[#This Row],[BURST INTERVAL]]</f>
        <v>14.834999999999999</v>
      </c>
      <c r="Y39" s="186">
        <f>Table4[[#This Row],[DAMAGE PER MAGAZINE]]/(Table4[[#This Row],[UNLOAD TIME]]+Table4[[#This Row],[RELOAD TIME]])</f>
        <v>2184.4171532111936</v>
      </c>
      <c r="AA39" s="131"/>
      <c r="AB39" s="131"/>
      <c r="AC39" s="132"/>
      <c r="AD39" s="132"/>
      <c r="AE39" s="132"/>
      <c r="AF39" s="132"/>
      <c r="AG39" s="132"/>
    </row>
    <row r="40" spans="1:33" ht="14.25" hidden="1" customHeight="1" outlineLevel="1" x14ac:dyDescent="0.2">
      <c r="A40" s="130">
        <v>2</v>
      </c>
      <c r="B40" s="186" t="s">
        <v>411</v>
      </c>
      <c r="C40" s="186" t="s">
        <v>102</v>
      </c>
      <c r="D40" s="130">
        <v>1</v>
      </c>
      <c r="E40" s="130">
        <v>775</v>
      </c>
      <c r="F40" s="130"/>
      <c r="G40" s="130"/>
      <c r="H40" s="130"/>
      <c r="I40" s="130">
        <v>70</v>
      </c>
      <c r="J40" s="130">
        <v>1</v>
      </c>
      <c r="K40" s="130">
        <v>1</v>
      </c>
      <c r="L40" s="138"/>
      <c r="M40" s="138">
        <v>0.215</v>
      </c>
      <c r="N40" s="130">
        <v>70</v>
      </c>
      <c r="O40" s="138"/>
      <c r="P40" s="138">
        <v>10</v>
      </c>
      <c r="Q40" s="130">
        <v>0</v>
      </c>
      <c r="R40" s="138">
        <v>10</v>
      </c>
      <c r="S40" s="130">
        <f>Table4[[#This Row],[DMG PER PARTICLE]]*Table4[[#This Row],[PARTICLES 
PER SHOT]]</f>
        <v>775</v>
      </c>
      <c r="T40" s="186">
        <f>Table4[[#This Row],[DAMAGE PER SHOT]]/Table4[[#This Row],[SHOT 
INTERVAL]]</f>
        <v>3604.6511627906975</v>
      </c>
      <c r="U40" s="130">
        <f>Table4[[#This Row],[SHOTS PER MAGAZINE]]*Table4[[#This Row],[DAMAGE PER SHOT]]</f>
        <v>54250</v>
      </c>
      <c r="V40" s="130">
        <f>Table4[[#This Row],[MAGAZINE AMMO]]/Table4[[#This Row],[AMMO PER SHOT]]</f>
        <v>70</v>
      </c>
      <c r="W40" s="138">
        <f>1/Table4[[#This Row],[SHOT 
INTERVAL]]</f>
        <v>4.6511627906976747</v>
      </c>
      <c r="X40" s="138">
        <f>(Table4[[#This Row],[SHOTS PER MAGAZINE]]-1)*Table4[[#This Row],[SHOT 
INTERVAL]]+(Table4[[#This Row],[PARTICLES 
PER SHOT]]-1)*Table4[[#This Row],[BURST INTERVAL]]</f>
        <v>14.834999999999999</v>
      </c>
      <c r="Y40" s="186">
        <f>Table4[[#This Row],[DAMAGE PER MAGAZINE]]/(Table4[[#This Row],[UNLOAD TIME]]+Table4[[#This Row],[RELOAD TIME]])</f>
        <v>2184.4171532111936</v>
      </c>
      <c r="AA40" s="131"/>
      <c r="AB40" s="131"/>
      <c r="AC40" s="132"/>
      <c r="AD40" s="132"/>
      <c r="AE40" s="132"/>
      <c r="AF40" s="132"/>
      <c r="AG40" s="132"/>
    </row>
    <row r="41" spans="1:33" ht="14.25" hidden="1" customHeight="1" outlineLevel="1" x14ac:dyDescent="0.2">
      <c r="A41" s="130">
        <v>2</v>
      </c>
      <c r="B41" s="186" t="s">
        <v>411</v>
      </c>
      <c r="C41" s="186" t="s">
        <v>102</v>
      </c>
      <c r="D41" s="130">
        <v>2</v>
      </c>
      <c r="E41" s="130">
        <v>790</v>
      </c>
      <c r="F41" s="130"/>
      <c r="G41" s="130"/>
      <c r="H41" s="130"/>
      <c r="I41" s="130">
        <v>70</v>
      </c>
      <c r="J41" s="130">
        <v>1</v>
      </c>
      <c r="K41" s="130">
        <v>1</v>
      </c>
      <c r="L41" s="138"/>
      <c r="M41" s="138">
        <v>0.215</v>
      </c>
      <c r="N41" s="130">
        <v>70</v>
      </c>
      <c r="O41" s="138"/>
      <c r="P41" s="138">
        <v>10</v>
      </c>
      <c r="Q41" s="130">
        <v>0</v>
      </c>
      <c r="R41" s="138">
        <v>10</v>
      </c>
      <c r="S41" s="130">
        <f>Table4[[#This Row],[DMG PER PARTICLE]]*Table4[[#This Row],[PARTICLES 
PER SHOT]]</f>
        <v>790</v>
      </c>
      <c r="T41" s="186">
        <f>Table4[[#This Row],[DAMAGE PER SHOT]]/Table4[[#This Row],[SHOT 
INTERVAL]]</f>
        <v>3674.4186046511627</v>
      </c>
      <c r="U41" s="130">
        <f>Table4[[#This Row],[SHOTS PER MAGAZINE]]*Table4[[#This Row],[DAMAGE PER SHOT]]</f>
        <v>55300</v>
      </c>
      <c r="V41" s="130">
        <f>Table4[[#This Row],[MAGAZINE AMMO]]/Table4[[#This Row],[AMMO PER SHOT]]</f>
        <v>70</v>
      </c>
      <c r="W41" s="138">
        <f>1/Table4[[#This Row],[SHOT 
INTERVAL]]</f>
        <v>4.6511627906976747</v>
      </c>
      <c r="X41" s="138">
        <f>(Table4[[#This Row],[SHOTS PER MAGAZINE]]-1)*Table4[[#This Row],[SHOT 
INTERVAL]]+(Table4[[#This Row],[PARTICLES 
PER SHOT]]-1)*Table4[[#This Row],[BURST INTERVAL]]</f>
        <v>14.834999999999999</v>
      </c>
      <c r="Y41" s="186">
        <f>Table4[[#This Row],[DAMAGE PER MAGAZINE]]/(Table4[[#This Row],[UNLOAD TIME]]+Table4[[#This Row],[RELOAD TIME]])</f>
        <v>2226.696194886249</v>
      </c>
      <c r="AA41" s="131"/>
      <c r="AB41" s="131"/>
      <c r="AC41" s="132"/>
      <c r="AD41" s="132"/>
      <c r="AE41" s="132"/>
      <c r="AF41" s="132"/>
      <c r="AG41" s="132"/>
    </row>
    <row r="42" spans="1:33" ht="14.25" hidden="1" customHeight="1" outlineLevel="1" x14ac:dyDescent="0.2">
      <c r="A42" s="130">
        <v>2</v>
      </c>
      <c r="B42" s="186" t="s">
        <v>411</v>
      </c>
      <c r="C42" s="186" t="s">
        <v>102</v>
      </c>
      <c r="D42" s="130">
        <v>3</v>
      </c>
      <c r="E42" s="130">
        <v>805</v>
      </c>
      <c r="F42" s="130"/>
      <c r="G42" s="130"/>
      <c r="H42" s="130"/>
      <c r="I42" s="130">
        <v>70</v>
      </c>
      <c r="J42" s="130">
        <v>1</v>
      </c>
      <c r="K42" s="130">
        <v>1</v>
      </c>
      <c r="L42" s="138"/>
      <c r="M42" s="138">
        <v>0.215</v>
      </c>
      <c r="N42" s="130">
        <v>70</v>
      </c>
      <c r="O42" s="138"/>
      <c r="P42" s="138">
        <v>10</v>
      </c>
      <c r="Q42" s="130">
        <v>0</v>
      </c>
      <c r="R42" s="138">
        <v>10</v>
      </c>
      <c r="S42" s="130">
        <f>Table4[[#This Row],[DMG PER PARTICLE]]*Table4[[#This Row],[PARTICLES 
PER SHOT]]</f>
        <v>805</v>
      </c>
      <c r="T42" s="186">
        <f>Table4[[#This Row],[DAMAGE PER SHOT]]/Table4[[#This Row],[SHOT 
INTERVAL]]</f>
        <v>3744.1860465116279</v>
      </c>
      <c r="U42" s="130">
        <f>Table4[[#This Row],[SHOTS PER MAGAZINE]]*Table4[[#This Row],[DAMAGE PER SHOT]]</f>
        <v>56350</v>
      </c>
      <c r="V42" s="130">
        <f>Table4[[#This Row],[MAGAZINE AMMO]]/Table4[[#This Row],[AMMO PER SHOT]]</f>
        <v>70</v>
      </c>
      <c r="W42" s="138">
        <f>1/Table4[[#This Row],[SHOT 
INTERVAL]]</f>
        <v>4.6511627906976747</v>
      </c>
      <c r="X42" s="138">
        <f>(Table4[[#This Row],[SHOTS PER MAGAZINE]]-1)*Table4[[#This Row],[SHOT 
INTERVAL]]+(Table4[[#This Row],[PARTICLES 
PER SHOT]]-1)*Table4[[#This Row],[BURST INTERVAL]]</f>
        <v>14.834999999999999</v>
      </c>
      <c r="Y42" s="186">
        <f>Table4[[#This Row],[DAMAGE PER MAGAZINE]]/(Table4[[#This Row],[UNLOAD TIME]]+Table4[[#This Row],[RELOAD TIME]])</f>
        <v>2268.9752365613044</v>
      </c>
      <c r="AA42" s="131"/>
      <c r="AB42" s="131"/>
      <c r="AC42" s="132"/>
      <c r="AD42" s="132"/>
      <c r="AE42" s="132"/>
      <c r="AF42" s="132"/>
      <c r="AG42" s="132"/>
    </row>
    <row r="43" spans="1:33" ht="14.25" hidden="1" customHeight="1" outlineLevel="1" x14ac:dyDescent="0.2">
      <c r="A43" s="130">
        <v>2</v>
      </c>
      <c r="B43" s="186" t="s">
        <v>411</v>
      </c>
      <c r="C43" s="186" t="s">
        <v>102</v>
      </c>
      <c r="D43" s="130">
        <v>4</v>
      </c>
      <c r="E43" s="130">
        <v>820</v>
      </c>
      <c r="F43" s="130"/>
      <c r="G43" s="130"/>
      <c r="H43" s="130"/>
      <c r="I43" s="130">
        <v>70</v>
      </c>
      <c r="J43" s="130">
        <v>1</v>
      </c>
      <c r="K43" s="130">
        <v>1</v>
      </c>
      <c r="L43" s="138"/>
      <c r="M43" s="138">
        <v>0.215</v>
      </c>
      <c r="N43" s="130">
        <v>70</v>
      </c>
      <c r="O43" s="138"/>
      <c r="P43" s="138">
        <v>10</v>
      </c>
      <c r="Q43" s="130">
        <v>0</v>
      </c>
      <c r="R43" s="138">
        <v>10</v>
      </c>
      <c r="S43" s="130">
        <f>Table4[[#This Row],[DMG PER PARTICLE]]*Table4[[#This Row],[PARTICLES 
PER SHOT]]</f>
        <v>820</v>
      </c>
      <c r="T43" s="186">
        <f>Table4[[#This Row],[DAMAGE PER SHOT]]/Table4[[#This Row],[SHOT 
INTERVAL]]</f>
        <v>3813.953488372093</v>
      </c>
      <c r="U43" s="130">
        <f>Table4[[#This Row],[SHOTS PER MAGAZINE]]*Table4[[#This Row],[DAMAGE PER SHOT]]</f>
        <v>57400</v>
      </c>
      <c r="V43" s="130">
        <f>Table4[[#This Row],[MAGAZINE AMMO]]/Table4[[#This Row],[AMMO PER SHOT]]</f>
        <v>70</v>
      </c>
      <c r="W43" s="138">
        <f>1/Table4[[#This Row],[SHOT 
INTERVAL]]</f>
        <v>4.6511627906976747</v>
      </c>
      <c r="X43" s="138">
        <f>(Table4[[#This Row],[SHOTS PER MAGAZINE]]-1)*Table4[[#This Row],[SHOT 
INTERVAL]]+(Table4[[#This Row],[PARTICLES 
PER SHOT]]-1)*Table4[[#This Row],[BURST INTERVAL]]</f>
        <v>14.834999999999999</v>
      </c>
      <c r="Y43" s="186">
        <f>Table4[[#This Row],[DAMAGE PER MAGAZINE]]/(Table4[[#This Row],[UNLOAD TIME]]+Table4[[#This Row],[RELOAD TIME]])</f>
        <v>2311.2542782363598</v>
      </c>
      <c r="AA43" s="131"/>
      <c r="AB43" s="131"/>
      <c r="AC43" s="132"/>
      <c r="AD43" s="132"/>
      <c r="AE43" s="132"/>
      <c r="AF43" s="132"/>
      <c r="AG43" s="132"/>
    </row>
    <row r="44" spans="1:33" ht="14.25" hidden="1" customHeight="1" outlineLevel="1" x14ac:dyDescent="0.2">
      <c r="A44" s="130">
        <v>2</v>
      </c>
      <c r="B44" s="186" t="s">
        <v>411</v>
      </c>
      <c r="C44" s="186" t="s">
        <v>102</v>
      </c>
      <c r="D44" s="130">
        <v>5</v>
      </c>
      <c r="E44" s="130">
        <v>835</v>
      </c>
      <c r="F44" s="130"/>
      <c r="G44" s="130"/>
      <c r="H44" s="130"/>
      <c r="I44" s="130">
        <v>70</v>
      </c>
      <c r="J44" s="130">
        <v>1</v>
      </c>
      <c r="K44" s="130">
        <v>1</v>
      </c>
      <c r="L44" s="138"/>
      <c r="M44" s="138">
        <v>0.215</v>
      </c>
      <c r="N44" s="130">
        <v>70</v>
      </c>
      <c r="O44" s="138"/>
      <c r="P44" s="138">
        <v>10</v>
      </c>
      <c r="Q44" s="130">
        <v>0</v>
      </c>
      <c r="R44" s="138">
        <v>10</v>
      </c>
      <c r="S44" s="130">
        <f>Table4[[#This Row],[DMG PER PARTICLE]]*Table4[[#This Row],[PARTICLES 
PER SHOT]]</f>
        <v>835</v>
      </c>
      <c r="T44" s="186">
        <f>Table4[[#This Row],[DAMAGE PER SHOT]]/Table4[[#This Row],[SHOT 
INTERVAL]]</f>
        <v>3883.7209302325582</v>
      </c>
      <c r="U44" s="130">
        <f>Table4[[#This Row],[SHOTS PER MAGAZINE]]*Table4[[#This Row],[DAMAGE PER SHOT]]</f>
        <v>58450</v>
      </c>
      <c r="V44" s="130">
        <f>Table4[[#This Row],[MAGAZINE AMMO]]/Table4[[#This Row],[AMMO PER SHOT]]</f>
        <v>70</v>
      </c>
      <c r="W44" s="138">
        <f>1/Table4[[#This Row],[SHOT 
INTERVAL]]</f>
        <v>4.6511627906976747</v>
      </c>
      <c r="X44" s="138">
        <f>(Table4[[#This Row],[SHOTS PER MAGAZINE]]-1)*Table4[[#This Row],[SHOT 
INTERVAL]]+(Table4[[#This Row],[PARTICLES 
PER SHOT]]-1)*Table4[[#This Row],[BURST INTERVAL]]</f>
        <v>14.834999999999999</v>
      </c>
      <c r="Y44" s="186">
        <f>Table4[[#This Row],[DAMAGE PER MAGAZINE]]/(Table4[[#This Row],[UNLOAD TIME]]+Table4[[#This Row],[RELOAD TIME]])</f>
        <v>2353.5333199114152</v>
      </c>
      <c r="AA44" s="131"/>
      <c r="AB44" s="131"/>
      <c r="AC44" s="132"/>
      <c r="AD44" s="132"/>
      <c r="AE44" s="132"/>
      <c r="AF44" s="132"/>
      <c r="AG44" s="132"/>
    </row>
    <row r="45" spans="1:33" ht="14.25" hidden="1" customHeight="1" outlineLevel="1" x14ac:dyDescent="0.2">
      <c r="A45" s="130">
        <v>2</v>
      </c>
      <c r="B45" s="186" t="s">
        <v>411</v>
      </c>
      <c r="C45" s="186" t="s">
        <v>102</v>
      </c>
      <c r="D45" s="130">
        <v>6</v>
      </c>
      <c r="E45" s="130">
        <v>850</v>
      </c>
      <c r="F45" s="130"/>
      <c r="G45" s="130"/>
      <c r="H45" s="130"/>
      <c r="I45" s="130">
        <v>70</v>
      </c>
      <c r="J45" s="130">
        <v>1</v>
      </c>
      <c r="K45" s="130">
        <v>1</v>
      </c>
      <c r="L45" s="138"/>
      <c r="M45" s="138">
        <v>0.215</v>
      </c>
      <c r="N45" s="130">
        <v>70</v>
      </c>
      <c r="O45" s="138"/>
      <c r="P45" s="138">
        <v>10</v>
      </c>
      <c r="Q45" s="130">
        <v>0</v>
      </c>
      <c r="R45" s="138">
        <v>10</v>
      </c>
      <c r="S45" s="130">
        <f>Table4[[#This Row],[DMG PER PARTICLE]]*Table4[[#This Row],[PARTICLES 
PER SHOT]]</f>
        <v>850</v>
      </c>
      <c r="T45" s="186">
        <f>Table4[[#This Row],[DAMAGE PER SHOT]]/Table4[[#This Row],[SHOT 
INTERVAL]]</f>
        <v>3953.4883720930234</v>
      </c>
      <c r="U45" s="130">
        <f>Table4[[#This Row],[SHOTS PER MAGAZINE]]*Table4[[#This Row],[DAMAGE PER SHOT]]</f>
        <v>59500</v>
      </c>
      <c r="V45" s="130">
        <f>Table4[[#This Row],[MAGAZINE AMMO]]/Table4[[#This Row],[AMMO PER SHOT]]</f>
        <v>70</v>
      </c>
      <c r="W45" s="138">
        <f>1/Table4[[#This Row],[SHOT 
INTERVAL]]</f>
        <v>4.6511627906976747</v>
      </c>
      <c r="X45" s="138">
        <f>(Table4[[#This Row],[SHOTS PER MAGAZINE]]-1)*Table4[[#This Row],[SHOT 
INTERVAL]]+(Table4[[#This Row],[PARTICLES 
PER SHOT]]-1)*Table4[[#This Row],[BURST INTERVAL]]</f>
        <v>14.834999999999999</v>
      </c>
      <c r="Y45" s="186">
        <f>Table4[[#This Row],[DAMAGE PER MAGAZINE]]/(Table4[[#This Row],[UNLOAD TIME]]+Table4[[#This Row],[RELOAD TIME]])</f>
        <v>2395.8123615864706</v>
      </c>
      <c r="AA45" s="131"/>
      <c r="AB45" s="131"/>
      <c r="AC45" s="132"/>
      <c r="AD45" s="132"/>
      <c r="AE45" s="132"/>
      <c r="AF45" s="132"/>
      <c r="AG45" s="132"/>
    </row>
    <row r="46" spans="1:33" ht="14.25" hidden="1" customHeight="1" outlineLevel="1" x14ac:dyDescent="0.2">
      <c r="A46" s="130">
        <v>2</v>
      </c>
      <c r="B46" s="186" t="s">
        <v>411</v>
      </c>
      <c r="C46" s="186" t="s">
        <v>102</v>
      </c>
      <c r="D46" s="130">
        <v>7</v>
      </c>
      <c r="E46" s="130">
        <v>865</v>
      </c>
      <c r="F46" s="130"/>
      <c r="G46" s="130"/>
      <c r="H46" s="130"/>
      <c r="I46" s="130">
        <v>70</v>
      </c>
      <c r="J46" s="130">
        <v>1</v>
      </c>
      <c r="K46" s="130">
        <v>1</v>
      </c>
      <c r="L46" s="138"/>
      <c r="M46" s="138">
        <v>0.215</v>
      </c>
      <c r="N46" s="130">
        <v>70</v>
      </c>
      <c r="O46" s="138"/>
      <c r="P46" s="138">
        <v>10</v>
      </c>
      <c r="Q46" s="130">
        <v>0</v>
      </c>
      <c r="R46" s="138">
        <v>10</v>
      </c>
      <c r="S46" s="130">
        <f>Table4[[#This Row],[DMG PER PARTICLE]]*Table4[[#This Row],[PARTICLES 
PER SHOT]]</f>
        <v>865</v>
      </c>
      <c r="T46" s="186">
        <f>Table4[[#This Row],[DAMAGE PER SHOT]]/Table4[[#This Row],[SHOT 
INTERVAL]]</f>
        <v>4023.2558139534885</v>
      </c>
      <c r="U46" s="130">
        <f>Table4[[#This Row],[SHOTS PER MAGAZINE]]*Table4[[#This Row],[DAMAGE PER SHOT]]</f>
        <v>60550</v>
      </c>
      <c r="V46" s="130">
        <f>Table4[[#This Row],[MAGAZINE AMMO]]/Table4[[#This Row],[AMMO PER SHOT]]</f>
        <v>70</v>
      </c>
      <c r="W46" s="138">
        <f>1/Table4[[#This Row],[SHOT 
INTERVAL]]</f>
        <v>4.6511627906976747</v>
      </c>
      <c r="X46" s="138">
        <f>(Table4[[#This Row],[SHOTS PER MAGAZINE]]-1)*Table4[[#This Row],[SHOT 
INTERVAL]]+(Table4[[#This Row],[PARTICLES 
PER SHOT]]-1)*Table4[[#This Row],[BURST INTERVAL]]</f>
        <v>14.834999999999999</v>
      </c>
      <c r="Y46" s="186">
        <f>Table4[[#This Row],[DAMAGE PER MAGAZINE]]/(Table4[[#This Row],[UNLOAD TIME]]+Table4[[#This Row],[RELOAD TIME]])</f>
        <v>2438.091403261526</v>
      </c>
      <c r="AA46" s="131"/>
      <c r="AB46" s="131"/>
      <c r="AC46" s="132"/>
      <c r="AD46" s="132"/>
      <c r="AE46" s="132"/>
      <c r="AF46" s="132"/>
      <c r="AG46" s="132"/>
    </row>
    <row r="47" spans="1:33" ht="14.25" hidden="1" customHeight="1" outlineLevel="1" x14ac:dyDescent="0.2">
      <c r="A47" s="130">
        <v>2</v>
      </c>
      <c r="B47" s="186" t="s">
        <v>411</v>
      </c>
      <c r="C47" s="186" t="s">
        <v>102</v>
      </c>
      <c r="D47" s="130">
        <v>8</v>
      </c>
      <c r="E47" s="130">
        <v>880</v>
      </c>
      <c r="F47" s="130"/>
      <c r="G47" s="130"/>
      <c r="H47" s="130"/>
      <c r="I47" s="130">
        <v>70</v>
      </c>
      <c r="J47" s="130">
        <v>1</v>
      </c>
      <c r="K47" s="130">
        <v>1</v>
      </c>
      <c r="L47" s="138"/>
      <c r="M47" s="138">
        <v>0.215</v>
      </c>
      <c r="N47" s="130">
        <v>70</v>
      </c>
      <c r="O47" s="138"/>
      <c r="P47" s="138">
        <v>10</v>
      </c>
      <c r="Q47" s="130">
        <v>0</v>
      </c>
      <c r="R47" s="138">
        <v>10</v>
      </c>
      <c r="S47" s="130">
        <f>Table4[[#This Row],[DMG PER PARTICLE]]*Table4[[#This Row],[PARTICLES 
PER SHOT]]</f>
        <v>880</v>
      </c>
      <c r="T47" s="186">
        <f>Table4[[#This Row],[DAMAGE PER SHOT]]/Table4[[#This Row],[SHOT 
INTERVAL]]</f>
        <v>4093.0232558139537</v>
      </c>
      <c r="U47" s="130">
        <f>Table4[[#This Row],[SHOTS PER MAGAZINE]]*Table4[[#This Row],[DAMAGE PER SHOT]]</f>
        <v>61600</v>
      </c>
      <c r="V47" s="130">
        <f>Table4[[#This Row],[MAGAZINE AMMO]]/Table4[[#This Row],[AMMO PER SHOT]]</f>
        <v>70</v>
      </c>
      <c r="W47" s="138">
        <f>1/Table4[[#This Row],[SHOT 
INTERVAL]]</f>
        <v>4.6511627906976747</v>
      </c>
      <c r="X47" s="138">
        <f>(Table4[[#This Row],[SHOTS PER MAGAZINE]]-1)*Table4[[#This Row],[SHOT 
INTERVAL]]+(Table4[[#This Row],[PARTICLES 
PER SHOT]]-1)*Table4[[#This Row],[BURST INTERVAL]]</f>
        <v>14.834999999999999</v>
      </c>
      <c r="Y47" s="186">
        <f>Table4[[#This Row],[DAMAGE PER MAGAZINE]]/(Table4[[#This Row],[UNLOAD TIME]]+Table4[[#This Row],[RELOAD TIME]])</f>
        <v>2480.3704449365814</v>
      </c>
      <c r="AA47" s="131"/>
      <c r="AB47" s="131"/>
      <c r="AC47" s="132"/>
      <c r="AD47" s="132"/>
      <c r="AE47" s="134"/>
      <c r="AF47" s="132"/>
      <c r="AG47" s="132"/>
    </row>
    <row r="48" spans="1:33" ht="14.25" hidden="1" customHeight="1" outlineLevel="1" x14ac:dyDescent="0.2">
      <c r="A48" s="130">
        <v>2</v>
      </c>
      <c r="B48" s="186" t="s">
        <v>411</v>
      </c>
      <c r="C48" s="186" t="s">
        <v>102</v>
      </c>
      <c r="D48" s="130">
        <v>9</v>
      </c>
      <c r="E48" s="130">
        <v>895</v>
      </c>
      <c r="F48" s="130"/>
      <c r="G48" s="130"/>
      <c r="H48" s="130"/>
      <c r="I48" s="130">
        <v>70</v>
      </c>
      <c r="J48" s="130">
        <v>1</v>
      </c>
      <c r="K48" s="130">
        <v>1</v>
      </c>
      <c r="L48" s="138"/>
      <c r="M48" s="138">
        <v>0.215</v>
      </c>
      <c r="N48" s="130">
        <v>70</v>
      </c>
      <c r="O48" s="138"/>
      <c r="P48" s="138">
        <v>10</v>
      </c>
      <c r="Q48" s="130">
        <v>0</v>
      </c>
      <c r="R48" s="138">
        <v>10</v>
      </c>
      <c r="S48" s="130">
        <f>Table4[[#This Row],[DMG PER PARTICLE]]*Table4[[#This Row],[PARTICLES 
PER SHOT]]</f>
        <v>895</v>
      </c>
      <c r="T48" s="186">
        <f>Table4[[#This Row],[DAMAGE PER SHOT]]/Table4[[#This Row],[SHOT 
INTERVAL]]</f>
        <v>4162.7906976744189</v>
      </c>
      <c r="U48" s="130">
        <f>Table4[[#This Row],[SHOTS PER MAGAZINE]]*Table4[[#This Row],[DAMAGE PER SHOT]]</f>
        <v>62650</v>
      </c>
      <c r="V48" s="130">
        <f>Table4[[#This Row],[MAGAZINE AMMO]]/Table4[[#This Row],[AMMO PER SHOT]]</f>
        <v>70</v>
      </c>
      <c r="W48" s="138">
        <f>1/Table4[[#This Row],[SHOT 
INTERVAL]]</f>
        <v>4.6511627906976747</v>
      </c>
      <c r="X48" s="138">
        <f>(Table4[[#This Row],[SHOTS PER MAGAZINE]]-1)*Table4[[#This Row],[SHOT 
INTERVAL]]+(Table4[[#This Row],[PARTICLES 
PER SHOT]]-1)*Table4[[#This Row],[BURST INTERVAL]]</f>
        <v>14.834999999999999</v>
      </c>
      <c r="Y48" s="186">
        <f>Table4[[#This Row],[DAMAGE PER MAGAZINE]]/(Table4[[#This Row],[UNLOAD TIME]]+Table4[[#This Row],[RELOAD TIME]])</f>
        <v>2522.6494866116368</v>
      </c>
      <c r="AA48" s="131"/>
      <c r="AB48" s="131"/>
      <c r="AC48" s="132"/>
      <c r="AD48" s="132"/>
      <c r="AE48" s="132"/>
      <c r="AF48" s="132"/>
      <c r="AG48" s="132"/>
    </row>
    <row r="49" spans="1:33" ht="14.25" hidden="1" customHeight="1" outlineLevel="1" x14ac:dyDescent="0.2">
      <c r="A49" s="130">
        <v>2</v>
      </c>
      <c r="B49" s="186" t="s">
        <v>411</v>
      </c>
      <c r="C49" s="186" t="s">
        <v>102</v>
      </c>
      <c r="D49" s="130">
        <v>10</v>
      </c>
      <c r="E49" s="130">
        <v>910</v>
      </c>
      <c r="F49" s="130"/>
      <c r="G49" s="130"/>
      <c r="H49" s="130"/>
      <c r="I49" s="130">
        <v>70</v>
      </c>
      <c r="J49" s="130">
        <v>1</v>
      </c>
      <c r="K49" s="130">
        <v>1</v>
      </c>
      <c r="L49" s="138"/>
      <c r="M49" s="138">
        <v>0.215</v>
      </c>
      <c r="N49" s="130">
        <v>70</v>
      </c>
      <c r="O49" s="138"/>
      <c r="P49" s="138">
        <v>10</v>
      </c>
      <c r="Q49" s="130">
        <v>0</v>
      </c>
      <c r="R49" s="138">
        <v>10</v>
      </c>
      <c r="S49" s="130">
        <f>Table4[[#This Row],[DMG PER PARTICLE]]*Table4[[#This Row],[PARTICLES 
PER SHOT]]</f>
        <v>910</v>
      </c>
      <c r="T49" s="186">
        <f>Table4[[#This Row],[DAMAGE PER SHOT]]/Table4[[#This Row],[SHOT 
INTERVAL]]</f>
        <v>4232.5581395348836</v>
      </c>
      <c r="U49" s="130">
        <f>Table4[[#This Row],[SHOTS PER MAGAZINE]]*Table4[[#This Row],[DAMAGE PER SHOT]]</f>
        <v>63700</v>
      </c>
      <c r="V49" s="130">
        <f>Table4[[#This Row],[MAGAZINE AMMO]]/Table4[[#This Row],[AMMO PER SHOT]]</f>
        <v>70</v>
      </c>
      <c r="W49" s="138">
        <f>1/Table4[[#This Row],[SHOT 
INTERVAL]]</f>
        <v>4.6511627906976747</v>
      </c>
      <c r="X49" s="138">
        <f>(Table4[[#This Row],[SHOTS PER MAGAZINE]]-1)*Table4[[#This Row],[SHOT 
INTERVAL]]+(Table4[[#This Row],[PARTICLES 
PER SHOT]]-1)*Table4[[#This Row],[BURST INTERVAL]]</f>
        <v>14.834999999999999</v>
      </c>
      <c r="Y49" s="186">
        <f>Table4[[#This Row],[DAMAGE PER MAGAZINE]]/(Table4[[#This Row],[UNLOAD TIME]]+Table4[[#This Row],[RELOAD TIME]])</f>
        <v>2564.9285282866922</v>
      </c>
      <c r="AA49" s="131"/>
      <c r="AB49" s="131"/>
      <c r="AC49" s="133"/>
      <c r="AD49" s="132"/>
      <c r="AE49" s="132"/>
      <c r="AF49" s="132"/>
      <c r="AG49" s="132"/>
    </row>
    <row r="50" spans="1:33" ht="14.25" hidden="1" customHeight="1" outlineLevel="1" x14ac:dyDescent="0.2">
      <c r="A50" s="130">
        <v>2</v>
      </c>
      <c r="B50" s="186" t="s">
        <v>411</v>
      </c>
      <c r="C50" s="186" t="s">
        <v>102</v>
      </c>
      <c r="D50" s="130">
        <v>11</v>
      </c>
      <c r="E50" s="130">
        <v>925</v>
      </c>
      <c r="F50" s="130"/>
      <c r="G50" s="130"/>
      <c r="H50" s="130"/>
      <c r="I50" s="130">
        <v>70</v>
      </c>
      <c r="J50" s="130">
        <v>1</v>
      </c>
      <c r="K50" s="130">
        <v>1</v>
      </c>
      <c r="L50" s="138"/>
      <c r="M50" s="138">
        <v>0.215</v>
      </c>
      <c r="N50" s="130">
        <v>70</v>
      </c>
      <c r="O50" s="138"/>
      <c r="P50" s="138">
        <v>10</v>
      </c>
      <c r="Q50" s="130">
        <v>0</v>
      </c>
      <c r="R50" s="138">
        <v>10</v>
      </c>
      <c r="S50" s="130">
        <f>Table4[[#This Row],[DMG PER PARTICLE]]*Table4[[#This Row],[PARTICLES 
PER SHOT]]</f>
        <v>925</v>
      </c>
      <c r="T50" s="186">
        <f>Table4[[#This Row],[DAMAGE PER SHOT]]/Table4[[#This Row],[SHOT 
INTERVAL]]</f>
        <v>4302.3255813953492</v>
      </c>
      <c r="U50" s="130">
        <f>Table4[[#This Row],[SHOTS PER MAGAZINE]]*Table4[[#This Row],[DAMAGE PER SHOT]]</f>
        <v>64750</v>
      </c>
      <c r="V50" s="130">
        <f>Table4[[#This Row],[MAGAZINE AMMO]]/Table4[[#This Row],[AMMO PER SHOT]]</f>
        <v>70</v>
      </c>
      <c r="W50" s="138">
        <f>1/Table4[[#This Row],[SHOT 
INTERVAL]]</f>
        <v>4.6511627906976747</v>
      </c>
      <c r="X50" s="138">
        <f>(Table4[[#This Row],[SHOTS PER MAGAZINE]]-1)*Table4[[#This Row],[SHOT 
INTERVAL]]+(Table4[[#This Row],[PARTICLES 
PER SHOT]]-1)*Table4[[#This Row],[BURST INTERVAL]]</f>
        <v>14.834999999999999</v>
      </c>
      <c r="Y50" s="186">
        <f>Table4[[#This Row],[DAMAGE PER MAGAZINE]]/(Table4[[#This Row],[UNLOAD TIME]]+Table4[[#This Row],[RELOAD TIME]])</f>
        <v>2607.2075699617476</v>
      </c>
      <c r="AA50" s="131"/>
      <c r="AB50" s="131"/>
      <c r="AC50" s="132"/>
      <c r="AD50" s="132"/>
      <c r="AE50" s="132"/>
      <c r="AF50" s="132"/>
      <c r="AG50" s="132"/>
    </row>
    <row r="51" spans="1:33" ht="14.25" hidden="1" customHeight="1" outlineLevel="1" x14ac:dyDescent="0.2">
      <c r="A51" s="130">
        <v>2</v>
      </c>
      <c r="B51" s="186" t="s">
        <v>411</v>
      </c>
      <c r="C51" s="186" t="s">
        <v>102</v>
      </c>
      <c r="D51" s="130">
        <v>12</v>
      </c>
      <c r="E51" s="130">
        <v>940</v>
      </c>
      <c r="F51" s="130"/>
      <c r="G51" s="130"/>
      <c r="H51" s="130"/>
      <c r="I51" s="130">
        <v>70</v>
      </c>
      <c r="J51" s="130">
        <v>1</v>
      </c>
      <c r="K51" s="130">
        <v>1</v>
      </c>
      <c r="L51" s="138"/>
      <c r="M51" s="138">
        <v>0.215</v>
      </c>
      <c r="N51" s="130">
        <v>70</v>
      </c>
      <c r="O51" s="138"/>
      <c r="P51" s="138">
        <v>10</v>
      </c>
      <c r="Q51" s="130">
        <v>0</v>
      </c>
      <c r="R51" s="138">
        <v>10</v>
      </c>
      <c r="S51" s="130">
        <f>Table4[[#This Row],[DMG PER PARTICLE]]*Table4[[#This Row],[PARTICLES 
PER SHOT]]</f>
        <v>940</v>
      </c>
      <c r="T51" s="186">
        <f>Table4[[#This Row],[DAMAGE PER SHOT]]/Table4[[#This Row],[SHOT 
INTERVAL]]</f>
        <v>4372.0930232558139</v>
      </c>
      <c r="U51" s="130">
        <f>Table4[[#This Row],[SHOTS PER MAGAZINE]]*Table4[[#This Row],[DAMAGE PER SHOT]]</f>
        <v>65800</v>
      </c>
      <c r="V51" s="130">
        <f>Table4[[#This Row],[MAGAZINE AMMO]]/Table4[[#This Row],[AMMO PER SHOT]]</f>
        <v>70</v>
      </c>
      <c r="W51" s="138">
        <f>1/Table4[[#This Row],[SHOT 
INTERVAL]]</f>
        <v>4.6511627906976747</v>
      </c>
      <c r="X51" s="138">
        <f>(Table4[[#This Row],[SHOTS PER MAGAZINE]]-1)*Table4[[#This Row],[SHOT 
INTERVAL]]+(Table4[[#This Row],[PARTICLES 
PER SHOT]]-1)*Table4[[#This Row],[BURST INTERVAL]]</f>
        <v>14.834999999999999</v>
      </c>
      <c r="Y51" s="186">
        <f>Table4[[#This Row],[DAMAGE PER MAGAZINE]]/(Table4[[#This Row],[UNLOAD TIME]]+Table4[[#This Row],[RELOAD TIME]])</f>
        <v>2649.486611636803</v>
      </c>
      <c r="AA51" s="131"/>
      <c r="AB51" s="131"/>
      <c r="AC51" s="132"/>
      <c r="AD51" s="132"/>
      <c r="AE51" s="132"/>
      <c r="AF51" s="132"/>
      <c r="AG51" s="132"/>
    </row>
    <row r="52" spans="1:33" ht="14.25" hidden="1" customHeight="1" outlineLevel="1" x14ac:dyDescent="0.2">
      <c r="A52" s="130">
        <v>2</v>
      </c>
      <c r="B52" s="186" t="s">
        <v>411</v>
      </c>
      <c r="C52" s="186" t="s">
        <v>103</v>
      </c>
      <c r="D52" s="130">
        <v>1</v>
      </c>
      <c r="E52" s="130">
        <v>987</v>
      </c>
      <c r="F52" s="130"/>
      <c r="G52" s="130"/>
      <c r="H52" s="130"/>
      <c r="I52" s="130">
        <v>70</v>
      </c>
      <c r="J52" s="130">
        <v>1</v>
      </c>
      <c r="K52" s="130">
        <v>1</v>
      </c>
      <c r="L52" s="138"/>
      <c r="M52" s="138">
        <v>0.215</v>
      </c>
      <c r="N52" s="130">
        <v>70</v>
      </c>
      <c r="O52" s="138"/>
      <c r="P52" s="138">
        <v>10</v>
      </c>
      <c r="Q52" s="130">
        <v>0</v>
      </c>
      <c r="R52" s="138">
        <v>10</v>
      </c>
      <c r="S52" s="130">
        <f>Table4[[#This Row],[DMG PER PARTICLE]]*Table4[[#This Row],[PARTICLES 
PER SHOT]]</f>
        <v>987</v>
      </c>
      <c r="T52" s="186">
        <f>Table4[[#This Row],[DAMAGE PER SHOT]]/Table4[[#This Row],[SHOT 
INTERVAL]]</f>
        <v>4590.6976744186049</v>
      </c>
      <c r="U52" s="130">
        <f>Table4[[#This Row],[SHOTS PER MAGAZINE]]*Table4[[#This Row],[DAMAGE PER SHOT]]</f>
        <v>69090</v>
      </c>
      <c r="V52" s="130">
        <f>Table4[[#This Row],[MAGAZINE AMMO]]/Table4[[#This Row],[AMMO PER SHOT]]</f>
        <v>70</v>
      </c>
      <c r="W52" s="138">
        <f>1/Table4[[#This Row],[SHOT 
INTERVAL]]</f>
        <v>4.6511627906976747</v>
      </c>
      <c r="X52" s="138">
        <f>(Table4[[#This Row],[SHOTS PER MAGAZINE]]-1)*Table4[[#This Row],[SHOT 
INTERVAL]]+(Table4[[#This Row],[PARTICLES 
PER SHOT]]-1)*Table4[[#This Row],[BURST INTERVAL]]</f>
        <v>14.834999999999999</v>
      </c>
      <c r="Y52" s="186">
        <f>Table4[[#This Row],[DAMAGE PER MAGAZINE]]/(Table4[[#This Row],[UNLOAD TIME]]+Table4[[#This Row],[RELOAD TIME]])</f>
        <v>2781.9609422186431</v>
      </c>
      <c r="AA52" s="131"/>
      <c r="AB52" s="131"/>
      <c r="AC52" s="132"/>
      <c r="AD52" s="132"/>
      <c r="AE52" s="132"/>
      <c r="AF52" s="132"/>
      <c r="AG52" s="132"/>
    </row>
    <row r="53" spans="1:33" ht="14.25" customHeight="1" collapsed="1" x14ac:dyDescent="0.2">
      <c r="A53" s="128">
        <v>3</v>
      </c>
      <c r="B53" s="185" t="s">
        <v>412</v>
      </c>
      <c r="C53" s="185" t="s">
        <v>101</v>
      </c>
      <c r="D53" s="128">
        <v>1</v>
      </c>
      <c r="E53" s="128" t="s">
        <v>123</v>
      </c>
      <c r="F53" s="128"/>
      <c r="G53" s="128"/>
      <c r="H53" s="128"/>
      <c r="I53" s="136">
        <v>8</v>
      </c>
      <c r="J53" s="136">
        <v>8</v>
      </c>
      <c r="K53" s="128">
        <v>8</v>
      </c>
      <c r="L53" s="128"/>
      <c r="M53" s="142"/>
      <c r="N53" s="136">
        <v>8</v>
      </c>
      <c r="O53" s="137"/>
      <c r="P53" s="137">
        <v>10</v>
      </c>
      <c r="Q53" s="128">
        <v>0</v>
      </c>
      <c r="R53" s="137">
        <v>10</v>
      </c>
      <c r="S53" s="128" t="s">
        <v>123</v>
      </c>
      <c r="T53" s="137" t="s">
        <v>123</v>
      </c>
      <c r="U53" s="128" t="s">
        <v>123</v>
      </c>
      <c r="V53" s="128">
        <f>Table4[[#This Row],[MAGAZINE AMMO]]/Table4[[#This Row],[AMMO PER SHOT]]</f>
        <v>1</v>
      </c>
      <c r="W53" s="137" t="s">
        <v>123</v>
      </c>
      <c r="X53" s="137">
        <f>(Table4[[#This Row],[SHOTS PER MAGAZINE]]-1)*Table4[[#This Row],[SHOT 
INTERVAL]]+(Table4[[#This Row],[PARTICLES 
PER SHOT]]-1)*Table4[[#This Row],[BURST INTERVAL]]</f>
        <v>0</v>
      </c>
      <c r="Y53" s="185" t="s">
        <v>123</v>
      </c>
      <c r="AA53" s="131"/>
      <c r="AB53" s="131"/>
      <c r="AC53" s="132"/>
      <c r="AD53" s="132"/>
      <c r="AE53" s="132"/>
      <c r="AF53" s="134"/>
    </row>
    <row r="54" spans="1:33" ht="14.25" hidden="1" customHeight="1" outlineLevel="1" x14ac:dyDescent="0.2">
      <c r="A54" s="130">
        <v>3</v>
      </c>
      <c r="B54" s="186" t="s">
        <v>412</v>
      </c>
      <c r="C54" s="186" t="s">
        <v>101</v>
      </c>
      <c r="D54" s="130">
        <v>2</v>
      </c>
      <c r="E54" s="130" t="s">
        <v>123</v>
      </c>
      <c r="F54" s="130"/>
      <c r="G54" s="130"/>
      <c r="H54" s="130"/>
      <c r="I54" s="136">
        <v>8</v>
      </c>
      <c r="J54" s="136">
        <v>8</v>
      </c>
      <c r="K54" s="130">
        <v>8</v>
      </c>
      <c r="M54" s="142"/>
      <c r="N54" s="136">
        <v>8</v>
      </c>
      <c r="O54" s="138"/>
      <c r="P54" s="138">
        <v>10</v>
      </c>
      <c r="Q54" s="130">
        <v>0</v>
      </c>
      <c r="R54" s="138">
        <v>10</v>
      </c>
      <c r="S54" s="130" t="s">
        <v>123</v>
      </c>
      <c r="T54" s="138" t="s">
        <v>123</v>
      </c>
      <c r="U54" s="130" t="s">
        <v>123</v>
      </c>
      <c r="V54" s="130">
        <f>Table4[[#This Row],[MAGAZINE AMMO]]/Table4[[#This Row],[AMMO PER SHOT]]</f>
        <v>1</v>
      </c>
      <c r="W54" s="138" t="s">
        <v>123</v>
      </c>
      <c r="X54" s="138">
        <f>(Table4[[#This Row],[SHOTS PER MAGAZINE]]-1)*Table4[[#This Row],[SHOT 
INTERVAL]]+(Table4[[#This Row],[PARTICLES 
PER SHOT]]-1)*Table4[[#This Row],[BURST INTERVAL]]</f>
        <v>0</v>
      </c>
      <c r="Y54" s="186" t="s">
        <v>123</v>
      </c>
      <c r="AA54" s="131"/>
      <c r="AB54" s="131"/>
      <c r="AC54" s="132"/>
      <c r="AD54" s="132"/>
      <c r="AE54" s="132"/>
      <c r="AF54" s="132"/>
      <c r="AG54" s="132"/>
    </row>
    <row r="55" spans="1:33" ht="14.25" hidden="1" customHeight="1" outlineLevel="1" x14ac:dyDescent="0.2">
      <c r="A55" s="130">
        <v>3</v>
      </c>
      <c r="B55" s="186" t="s">
        <v>412</v>
      </c>
      <c r="C55" s="186" t="s">
        <v>101</v>
      </c>
      <c r="D55" s="130">
        <v>3</v>
      </c>
      <c r="E55" s="130" t="s">
        <v>123</v>
      </c>
      <c r="F55" s="130"/>
      <c r="G55" s="130"/>
      <c r="H55" s="130"/>
      <c r="I55" s="136">
        <v>8</v>
      </c>
      <c r="J55" s="136">
        <v>8</v>
      </c>
      <c r="K55" s="130">
        <v>8</v>
      </c>
      <c r="M55" s="142"/>
      <c r="N55" s="136">
        <v>8</v>
      </c>
      <c r="O55" s="138"/>
      <c r="P55" s="138">
        <v>10</v>
      </c>
      <c r="Q55" s="130">
        <v>0</v>
      </c>
      <c r="R55" s="138">
        <v>10</v>
      </c>
      <c r="S55" s="130" t="s">
        <v>123</v>
      </c>
      <c r="T55" s="138" t="s">
        <v>123</v>
      </c>
      <c r="U55" s="130" t="s">
        <v>123</v>
      </c>
      <c r="V55" s="130">
        <f>Table4[[#This Row],[MAGAZINE AMMO]]/Table4[[#This Row],[AMMO PER SHOT]]</f>
        <v>1</v>
      </c>
      <c r="W55" s="138" t="s">
        <v>123</v>
      </c>
      <c r="X55" s="138">
        <f>(Table4[[#This Row],[SHOTS PER MAGAZINE]]-1)*Table4[[#This Row],[SHOT 
INTERVAL]]+(Table4[[#This Row],[PARTICLES 
PER SHOT]]-1)*Table4[[#This Row],[BURST INTERVAL]]</f>
        <v>0</v>
      </c>
      <c r="Y55" s="186" t="s">
        <v>123</v>
      </c>
      <c r="AA55" s="131"/>
      <c r="AB55" s="131"/>
      <c r="AC55" s="132"/>
      <c r="AD55" s="132"/>
      <c r="AE55" s="132"/>
      <c r="AF55" s="132"/>
      <c r="AG55" s="132"/>
    </row>
    <row r="56" spans="1:33" ht="14.25" hidden="1" customHeight="1" outlineLevel="1" x14ac:dyDescent="0.2">
      <c r="A56" s="130">
        <v>3</v>
      </c>
      <c r="B56" s="186" t="s">
        <v>412</v>
      </c>
      <c r="C56" s="186" t="s">
        <v>101</v>
      </c>
      <c r="D56" s="130">
        <v>4</v>
      </c>
      <c r="E56" s="130" t="s">
        <v>123</v>
      </c>
      <c r="F56" s="130"/>
      <c r="G56" s="130"/>
      <c r="H56" s="130"/>
      <c r="I56" s="136">
        <v>8</v>
      </c>
      <c r="J56" s="136">
        <v>8</v>
      </c>
      <c r="K56" s="130">
        <v>8</v>
      </c>
      <c r="M56" s="142"/>
      <c r="N56" s="136">
        <v>8</v>
      </c>
      <c r="O56" s="138"/>
      <c r="P56" s="138">
        <v>10</v>
      </c>
      <c r="Q56" s="130">
        <v>0</v>
      </c>
      <c r="R56" s="138">
        <v>10</v>
      </c>
      <c r="S56" s="130" t="s">
        <v>123</v>
      </c>
      <c r="T56" s="138" t="s">
        <v>123</v>
      </c>
      <c r="U56" s="130" t="s">
        <v>123</v>
      </c>
      <c r="V56" s="130">
        <f>Table4[[#This Row],[MAGAZINE AMMO]]/Table4[[#This Row],[AMMO PER SHOT]]</f>
        <v>1</v>
      </c>
      <c r="W56" s="138" t="s">
        <v>123</v>
      </c>
      <c r="X56" s="138">
        <f>(Table4[[#This Row],[SHOTS PER MAGAZINE]]-1)*Table4[[#This Row],[SHOT 
INTERVAL]]+(Table4[[#This Row],[PARTICLES 
PER SHOT]]-1)*Table4[[#This Row],[BURST INTERVAL]]</f>
        <v>0</v>
      </c>
      <c r="Y56" s="186" t="s">
        <v>123</v>
      </c>
      <c r="AA56" s="131"/>
      <c r="AB56" s="131"/>
      <c r="AC56" s="132"/>
      <c r="AD56" s="132"/>
      <c r="AE56" s="132"/>
      <c r="AF56" s="132"/>
      <c r="AG56" s="132"/>
    </row>
    <row r="57" spans="1:33" ht="14.25" hidden="1" customHeight="1" outlineLevel="1" x14ac:dyDescent="0.2">
      <c r="A57" s="130">
        <v>3</v>
      </c>
      <c r="B57" s="186" t="s">
        <v>412</v>
      </c>
      <c r="C57" s="186" t="s">
        <v>101</v>
      </c>
      <c r="D57" s="130">
        <v>5</v>
      </c>
      <c r="E57" s="130">
        <v>1169</v>
      </c>
      <c r="F57" s="130"/>
      <c r="G57" s="130"/>
      <c r="H57" s="130"/>
      <c r="I57" s="136">
        <v>8</v>
      </c>
      <c r="J57" s="136">
        <v>8</v>
      </c>
      <c r="K57" s="130">
        <v>8</v>
      </c>
      <c r="M57" s="142"/>
      <c r="N57" s="136">
        <v>8</v>
      </c>
      <c r="O57" s="138"/>
      <c r="P57" s="138">
        <v>10</v>
      </c>
      <c r="Q57" s="130">
        <v>0</v>
      </c>
      <c r="R57" s="138">
        <v>10</v>
      </c>
      <c r="S57" s="130">
        <f>Table4[[#This Row],[DMG PER PARTICLE]]*Table4[[#This Row],[PARTICLES 
PER SHOT]]</f>
        <v>9352</v>
      </c>
      <c r="T57" s="138" t="s">
        <v>123</v>
      </c>
      <c r="U57" s="130">
        <f>Table4[[#This Row],[SHOTS PER MAGAZINE]]*Table4[[#This Row],[DAMAGE PER SHOT]]</f>
        <v>9352</v>
      </c>
      <c r="V57" s="130">
        <f>Table4[[#This Row],[MAGAZINE AMMO]]/Table4[[#This Row],[AMMO PER SHOT]]</f>
        <v>1</v>
      </c>
      <c r="W57" s="138" t="s">
        <v>123</v>
      </c>
      <c r="X57" s="138">
        <f>(Table4[[#This Row],[SHOTS PER MAGAZINE]]-1)*Table4[[#This Row],[SHOT 
INTERVAL]]+(Table4[[#This Row],[PARTICLES 
PER SHOT]]-1)*Table4[[#This Row],[BURST INTERVAL]]</f>
        <v>0</v>
      </c>
      <c r="Y57" s="186">
        <f>Table4[[#This Row],[DAMAGE PER MAGAZINE]]/(Table4[[#This Row],[UNLOAD TIME]]+Table4[[#This Row],[RELOAD TIME]])</f>
        <v>935.2</v>
      </c>
      <c r="AA57" s="131"/>
      <c r="AB57" s="131"/>
      <c r="AC57" s="132"/>
      <c r="AD57" s="132"/>
      <c r="AE57" s="132"/>
      <c r="AF57" s="132"/>
      <c r="AG57" s="132"/>
    </row>
    <row r="58" spans="1:33" ht="14.25" hidden="1" customHeight="1" outlineLevel="1" x14ac:dyDescent="0.2">
      <c r="A58" s="130">
        <v>3</v>
      </c>
      <c r="B58" s="186" t="s">
        <v>412</v>
      </c>
      <c r="C58" s="186" t="s">
        <v>101</v>
      </c>
      <c r="D58" s="130">
        <v>6</v>
      </c>
      <c r="E58" s="130">
        <v>1284</v>
      </c>
      <c r="F58" s="130"/>
      <c r="G58" s="130"/>
      <c r="H58" s="130"/>
      <c r="I58" s="136">
        <v>8</v>
      </c>
      <c r="J58" s="136">
        <v>8</v>
      </c>
      <c r="K58" s="130">
        <v>8</v>
      </c>
      <c r="M58" s="142"/>
      <c r="N58" s="136">
        <v>8</v>
      </c>
      <c r="O58" s="138"/>
      <c r="P58" s="138">
        <v>10</v>
      </c>
      <c r="Q58" s="130">
        <v>0</v>
      </c>
      <c r="R58" s="138">
        <v>10</v>
      </c>
      <c r="S58" s="130">
        <f>Table4[[#This Row],[DMG PER PARTICLE]]*Table4[[#This Row],[PARTICLES 
PER SHOT]]</f>
        <v>10272</v>
      </c>
      <c r="T58" s="138" t="s">
        <v>123</v>
      </c>
      <c r="U58" s="130">
        <f>Table4[[#This Row],[SHOTS PER MAGAZINE]]*Table4[[#This Row],[DAMAGE PER SHOT]]</f>
        <v>10272</v>
      </c>
      <c r="V58" s="130">
        <f>Table4[[#This Row],[MAGAZINE AMMO]]/Table4[[#This Row],[AMMO PER SHOT]]</f>
        <v>1</v>
      </c>
      <c r="W58" s="138" t="s">
        <v>123</v>
      </c>
      <c r="X58" s="138">
        <f>(Table4[[#This Row],[SHOTS PER MAGAZINE]]-1)*Table4[[#This Row],[SHOT 
INTERVAL]]+(Table4[[#This Row],[PARTICLES 
PER SHOT]]-1)*Table4[[#This Row],[BURST INTERVAL]]</f>
        <v>0</v>
      </c>
      <c r="Y58" s="186">
        <f>Table4[[#This Row],[DAMAGE PER MAGAZINE]]/(Table4[[#This Row],[UNLOAD TIME]]+Table4[[#This Row],[RELOAD TIME]])</f>
        <v>1027.2</v>
      </c>
      <c r="AA58" s="131"/>
      <c r="AB58" s="131"/>
      <c r="AC58" s="132"/>
      <c r="AD58" s="132"/>
      <c r="AE58" s="132"/>
      <c r="AF58" s="132"/>
      <c r="AG58" s="132"/>
    </row>
    <row r="59" spans="1:33" ht="14.25" hidden="1" customHeight="1" outlineLevel="1" x14ac:dyDescent="0.2">
      <c r="A59" s="130">
        <v>3</v>
      </c>
      <c r="B59" s="186" t="s">
        <v>412</v>
      </c>
      <c r="C59" s="186" t="s">
        <v>101</v>
      </c>
      <c r="D59" s="130">
        <v>7</v>
      </c>
      <c r="E59" s="130">
        <v>1408</v>
      </c>
      <c r="F59" s="130"/>
      <c r="G59" s="130"/>
      <c r="H59" s="130"/>
      <c r="I59" s="136">
        <v>8</v>
      </c>
      <c r="J59" s="136">
        <v>8</v>
      </c>
      <c r="K59" s="130">
        <v>8</v>
      </c>
      <c r="M59" s="142"/>
      <c r="N59" s="136">
        <v>8</v>
      </c>
      <c r="O59" s="138"/>
      <c r="P59" s="138">
        <v>10</v>
      </c>
      <c r="Q59" s="130">
        <v>0</v>
      </c>
      <c r="R59" s="138">
        <v>10</v>
      </c>
      <c r="S59" s="130">
        <f>Table4[[#This Row],[DMG PER PARTICLE]]*Table4[[#This Row],[PARTICLES 
PER SHOT]]</f>
        <v>11264</v>
      </c>
      <c r="T59" s="138" t="s">
        <v>123</v>
      </c>
      <c r="U59" s="130">
        <f>Table4[[#This Row],[SHOTS PER MAGAZINE]]*Table4[[#This Row],[DAMAGE PER SHOT]]</f>
        <v>11264</v>
      </c>
      <c r="V59" s="130">
        <f>Table4[[#This Row],[MAGAZINE AMMO]]/Table4[[#This Row],[AMMO PER SHOT]]</f>
        <v>1</v>
      </c>
      <c r="W59" s="138" t="s">
        <v>123</v>
      </c>
      <c r="X59" s="138">
        <f>(Table4[[#This Row],[SHOTS PER MAGAZINE]]-1)*Table4[[#This Row],[SHOT 
INTERVAL]]+(Table4[[#This Row],[PARTICLES 
PER SHOT]]-1)*Table4[[#This Row],[BURST INTERVAL]]</f>
        <v>0</v>
      </c>
      <c r="Y59" s="186">
        <f>Table4[[#This Row],[DAMAGE PER MAGAZINE]]/(Table4[[#This Row],[UNLOAD TIME]]+Table4[[#This Row],[RELOAD TIME]])</f>
        <v>1126.4000000000001</v>
      </c>
      <c r="AA59" s="131"/>
      <c r="AB59" s="131"/>
      <c r="AC59" s="132"/>
      <c r="AD59" s="132"/>
      <c r="AE59" s="132"/>
      <c r="AF59" s="132"/>
      <c r="AG59" s="132"/>
    </row>
    <row r="60" spans="1:33" ht="14.25" hidden="1" customHeight="1" outlineLevel="1" x14ac:dyDescent="0.2">
      <c r="A60" s="130">
        <v>3</v>
      </c>
      <c r="B60" s="186" t="s">
        <v>412</v>
      </c>
      <c r="C60" s="186" t="s">
        <v>101</v>
      </c>
      <c r="D60" s="130">
        <v>8</v>
      </c>
      <c r="E60" s="130">
        <v>1550</v>
      </c>
      <c r="F60" s="130"/>
      <c r="G60" s="130"/>
      <c r="H60" s="130"/>
      <c r="I60" s="136">
        <v>8</v>
      </c>
      <c r="J60" s="136">
        <v>8</v>
      </c>
      <c r="K60" s="130">
        <v>8</v>
      </c>
      <c r="M60" s="142"/>
      <c r="N60" s="136">
        <v>8</v>
      </c>
      <c r="O60" s="138"/>
      <c r="P60" s="138">
        <v>10</v>
      </c>
      <c r="Q60" s="130">
        <v>0</v>
      </c>
      <c r="R60" s="138">
        <v>10</v>
      </c>
      <c r="S60" s="130">
        <f>Table4[[#This Row],[DMG PER PARTICLE]]*Table4[[#This Row],[PARTICLES 
PER SHOT]]</f>
        <v>12400</v>
      </c>
      <c r="T60" s="138" t="s">
        <v>123</v>
      </c>
      <c r="U60" s="130">
        <f>Table4[[#This Row],[SHOTS PER MAGAZINE]]*Table4[[#This Row],[DAMAGE PER SHOT]]</f>
        <v>12400</v>
      </c>
      <c r="V60" s="130">
        <f>Table4[[#This Row],[MAGAZINE AMMO]]/Table4[[#This Row],[AMMO PER SHOT]]</f>
        <v>1</v>
      </c>
      <c r="W60" s="138" t="s">
        <v>123</v>
      </c>
      <c r="X60" s="138">
        <f>(Table4[[#This Row],[SHOTS PER MAGAZINE]]-1)*Table4[[#This Row],[SHOT 
INTERVAL]]+(Table4[[#This Row],[PARTICLES 
PER SHOT]]-1)*Table4[[#This Row],[BURST INTERVAL]]</f>
        <v>0</v>
      </c>
      <c r="Y60" s="186">
        <f>Table4[[#This Row],[DAMAGE PER MAGAZINE]]/(Table4[[#This Row],[UNLOAD TIME]]+Table4[[#This Row],[RELOAD TIME]])</f>
        <v>1240</v>
      </c>
      <c r="AA60" s="131"/>
      <c r="AB60" s="131"/>
      <c r="AC60" s="132"/>
      <c r="AD60" s="133"/>
      <c r="AE60" s="132"/>
      <c r="AF60" s="132"/>
      <c r="AG60" s="132"/>
    </row>
    <row r="61" spans="1:33" ht="14.25" hidden="1" customHeight="1" outlineLevel="1" x14ac:dyDescent="0.2">
      <c r="A61" s="130">
        <v>3</v>
      </c>
      <c r="B61" s="186" t="s">
        <v>412</v>
      </c>
      <c r="C61" s="186" t="s">
        <v>101</v>
      </c>
      <c r="D61" s="130">
        <v>9</v>
      </c>
      <c r="E61" s="130">
        <v>1701</v>
      </c>
      <c r="F61" s="130"/>
      <c r="G61" s="130"/>
      <c r="H61" s="130"/>
      <c r="I61" s="136">
        <v>8</v>
      </c>
      <c r="J61" s="136">
        <v>8</v>
      </c>
      <c r="K61" s="130">
        <v>8</v>
      </c>
      <c r="M61" s="142"/>
      <c r="N61" s="136">
        <v>8</v>
      </c>
      <c r="O61" s="138"/>
      <c r="P61" s="138">
        <v>10</v>
      </c>
      <c r="Q61" s="130">
        <v>0</v>
      </c>
      <c r="R61" s="138">
        <v>10</v>
      </c>
      <c r="S61" s="130">
        <f>Table4[[#This Row],[DMG PER PARTICLE]]*Table4[[#This Row],[PARTICLES 
PER SHOT]]</f>
        <v>13608</v>
      </c>
      <c r="T61" s="138" t="s">
        <v>123</v>
      </c>
      <c r="U61" s="130">
        <f>Table4[[#This Row],[SHOTS PER MAGAZINE]]*Table4[[#This Row],[DAMAGE PER SHOT]]</f>
        <v>13608</v>
      </c>
      <c r="V61" s="130">
        <f>Table4[[#This Row],[MAGAZINE AMMO]]/Table4[[#This Row],[AMMO PER SHOT]]</f>
        <v>1</v>
      </c>
      <c r="W61" s="138" t="s">
        <v>123</v>
      </c>
      <c r="X61" s="138">
        <f>(Table4[[#This Row],[SHOTS PER MAGAZINE]]-1)*Table4[[#This Row],[SHOT 
INTERVAL]]+(Table4[[#This Row],[PARTICLES 
PER SHOT]]-1)*Table4[[#This Row],[BURST INTERVAL]]</f>
        <v>0</v>
      </c>
      <c r="Y61" s="186">
        <f>Table4[[#This Row],[DAMAGE PER MAGAZINE]]/(Table4[[#This Row],[UNLOAD TIME]]+Table4[[#This Row],[RELOAD TIME]])</f>
        <v>1360.8</v>
      </c>
      <c r="AA61" s="131"/>
      <c r="AB61" s="131"/>
      <c r="AC61" s="132"/>
      <c r="AD61" s="132"/>
      <c r="AE61" s="132"/>
      <c r="AF61" s="132"/>
      <c r="AG61" s="132"/>
    </row>
    <row r="62" spans="1:33" ht="14.25" hidden="1" customHeight="1" outlineLevel="1" x14ac:dyDescent="0.2">
      <c r="A62" s="130">
        <v>3</v>
      </c>
      <c r="B62" s="186" t="s">
        <v>412</v>
      </c>
      <c r="C62" s="186" t="s">
        <v>101</v>
      </c>
      <c r="D62" s="130">
        <v>10</v>
      </c>
      <c r="E62" s="130">
        <v>1873</v>
      </c>
      <c r="F62" s="130"/>
      <c r="G62" s="130"/>
      <c r="H62" s="130"/>
      <c r="I62" s="136">
        <v>8</v>
      </c>
      <c r="J62" s="136">
        <v>8</v>
      </c>
      <c r="K62" s="130">
        <v>8</v>
      </c>
      <c r="M62" s="142"/>
      <c r="N62" s="136">
        <v>8</v>
      </c>
      <c r="O62" s="138"/>
      <c r="P62" s="138">
        <v>10</v>
      </c>
      <c r="Q62" s="130">
        <v>0</v>
      </c>
      <c r="R62" s="138">
        <v>10</v>
      </c>
      <c r="S62" s="130">
        <f>Table4[[#This Row],[DMG PER PARTICLE]]*Table4[[#This Row],[PARTICLES 
PER SHOT]]</f>
        <v>14984</v>
      </c>
      <c r="T62" s="138" t="s">
        <v>123</v>
      </c>
      <c r="U62" s="130">
        <f>Table4[[#This Row],[SHOTS PER MAGAZINE]]*Table4[[#This Row],[DAMAGE PER SHOT]]</f>
        <v>14984</v>
      </c>
      <c r="V62" s="130">
        <f>Table4[[#This Row],[MAGAZINE AMMO]]/Table4[[#This Row],[AMMO PER SHOT]]</f>
        <v>1</v>
      </c>
      <c r="W62" s="138" t="s">
        <v>123</v>
      </c>
      <c r="X62" s="138">
        <f>(Table4[[#This Row],[SHOTS PER MAGAZINE]]-1)*Table4[[#This Row],[SHOT 
INTERVAL]]+(Table4[[#This Row],[PARTICLES 
PER SHOT]]-1)*Table4[[#This Row],[BURST INTERVAL]]</f>
        <v>0</v>
      </c>
      <c r="Y62" s="186">
        <f>Table4[[#This Row],[DAMAGE PER MAGAZINE]]/(Table4[[#This Row],[UNLOAD TIME]]+Table4[[#This Row],[RELOAD TIME]])</f>
        <v>1498.4</v>
      </c>
      <c r="AA62" s="131"/>
      <c r="AB62" s="131"/>
      <c r="AC62" s="132"/>
      <c r="AD62" s="132"/>
      <c r="AE62" s="132"/>
      <c r="AF62" s="132"/>
      <c r="AG62" s="132"/>
    </row>
    <row r="63" spans="1:33" ht="14.25" hidden="1" customHeight="1" outlineLevel="1" x14ac:dyDescent="0.2">
      <c r="A63" s="130">
        <v>3</v>
      </c>
      <c r="B63" s="186" t="s">
        <v>412</v>
      </c>
      <c r="C63" s="186" t="s">
        <v>101</v>
      </c>
      <c r="D63" s="130">
        <v>11</v>
      </c>
      <c r="E63" s="130">
        <v>2063</v>
      </c>
      <c r="F63" s="130"/>
      <c r="G63" s="130"/>
      <c r="H63" s="130"/>
      <c r="I63" s="136">
        <v>8</v>
      </c>
      <c r="J63" s="136">
        <v>8</v>
      </c>
      <c r="K63" s="130">
        <v>8</v>
      </c>
      <c r="M63" s="142"/>
      <c r="N63" s="136">
        <v>8</v>
      </c>
      <c r="O63" s="138"/>
      <c r="P63" s="138">
        <v>10</v>
      </c>
      <c r="Q63" s="130">
        <v>0</v>
      </c>
      <c r="R63" s="138">
        <v>10</v>
      </c>
      <c r="S63" s="130">
        <f>Table4[[#This Row],[DMG PER PARTICLE]]*Table4[[#This Row],[PARTICLES 
PER SHOT]]</f>
        <v>16504</v>
      </c>
      <c r="T63" s="138" t="s">
        <v>123</v>
      </c>
      <c r="U63" s="130">
        <f>Table4[[#This Row],[SHOTS PER MAGAZINE]]*Table4[[#This Row],[DAMAGE PER SHOT]]</f>
        <v>16504</v>
      </c>
      <c r="V63" s="130">
        <f>Table4[[#This Row],[MAGAZINE AMMO]]/Table4[[#This Row],[AMMO PER SHOT]]</f>
        <v>1</v>
      </c>
      <c r="W63" s="138" t="s">
        <v>123</v>
      </c>
      <c r="X63" s="138">
        <f>(Table4[[#This Row],[SHOTS PER MAGAZINE]]-1)*Table4[[#This Row],[SHOT 
INTERVAL]]+(Table4[[#This Row],[PARTICLES 
PER SHOT]]-1)*Table4[[#This Row],[BURST INTERVAL]]</f>
        <v>0</v>
      </c>
      <c r="Y63" s="186">
        <f>Table4[[#This Row],[DAMAGE PER MAGAZINE]]/(Table4[[#This Row],[UNLOAD TIME]]+Table4[[#This Row],[RELOAD TIME]])</f>
        <v>1650.4</v>
      </c>
      <c r="AA63" s="131"/>
      <c r="AB63" s="131"/>
      <c r="AC63" s="132"/>
      <c r="AD63" s="132"/>
      <c r="AE63" s="132"/>
      <c r="AF63" s="134"/>
    </row>
    <row r="64" spans="1:33" ht="14.25" hidden="1" customHeight="1" outlineLevel="1" x14ac:dyDescent="0.2">
      <c r="A64" s="130">
        <v>3</v>
      </c>
      <c r="B64" s="186" t="s">
        <v>412</v>
      </c>
      <c r="C64" s="186" t="s">
        <v>101</v>
      </c>
      <c r="D64" s="130">
        <v>12</v>
      </c>
      <c r="E64" s="130">
        <v>2263</v>
      </c>
      <c r="F64" s="130"/>
      <c r="G64" s="130"/>
      <c r="H64" s="130"/>
      <c r="I64" s="136">
        <v>8</v>
      </c>
      <c r="J64" s="136">
        <v>8</v>
      </c>
      <c r="K64" s="130">
        <v>8</v>
      </c>
      <c r="M64" s="142"/>
      <c r="N64" s="136">
        <v>8</v>
      </c>
      <c r="O64" s="138"/>
      <c r="P64" s="138">
        <v>10</v>
      </c>
      <c r="Q64" s="130">
        <v>0</v>
      </c>
      <c r="R64" s="138">
        <v>10</v>
      </c>
      <c r="S64" s="130">
        <f>Table4[[#This Row],[DMG PER PARTICLE]]*Table4[[#This Row],[PARTICLES 
PER SHOT]]</f>
        <v>18104</v>
      </c>
      <c r="T64" s="138" t="s">
        <v>123</v>
      </c>
      <c r="U64" s="130">
        <f>Table4[[#This Row],[SHOTS PER MAGAZINE]]*Table4[[#This Row],[DAMAGE PER SHOT]]</f>
        <v>18104</v>
      </c>
      <c r="V64" s="130">
        <f>Table4[[#This Row],[MAGAZINE AMMO]]/Table4[[#This Row],[AMMO PER SHOT]]</f>
        <v>1</v>
      </c>
      <c r="W64" s="138" t="s">
        <v>123</v>
      </c>
      <c r="X64" s="138">
        <f>(Table4[[#This Row],[SHOTS PER MAGAZINE]]-1)*Table4[[#This Row],[SHOT 
INTERVAL]]+(Table4[[#This Row],[PARTICLES 
PER SHOT]]-1)*Table4[[#This Row],[BURST INTERVAL]]</f>
        <v>0</v>
      </c>
      <c r="Y64" s="186">
        <f>Table4[[#This Row],[DAMAGE PER MAGAZINE]]/(Table4[[#This Row],[UNLOAD TIME]]+Table4[[#This Row],[RELOAD TIME]])</f>
        <v>1810.4</v>
      </c>
      <c r="AA64" s="131"/>
      <c r="AB64" s="131"/>
      <c r="AC64" s="132"/>
      <c r="AD64" s="132"/>
      <c r="AE64" s="132"/>
      <c r="AF64" s="132"/>
      <c r="AG64" s="132"/>
    </row>
    <row r="65" spans="1:33" ht="14.25" hidden="1" customHeight="1" outlineLevel="1" x14ac:dyDescent="0.2">
      <c r="A65" s="130">
        <v>3</v>
      </c>
      <c r="B65" s="186" t="s">
        <v>412</v>
      </c>
      <c r="C65" s="186" t="s">
        <v>102</v>
      </c>
      <c r="D65" s="130">
        <v>1</v>
      </c>
      <c r="E65" s="130">
        <v>2263</v>
      </c>
      <c r="F65" s="130"/>
      <c r="G65" s="130"/>
      <c r="H65" s="130"/>
      <c r="I65" s="136">
        <v>8</v>
      </c>
      <c r="J65" s="136">
        <v>8</v>
      </c>
      <c r="K65" s="130">
        <v>8</v>
      </c>
      <c r="M65" s="142"/>
      <c r="N65" s="136">
        <v>8</v>
      </c>
      <c r="O65" s="138"/>
      <c r="P65" s="138">
        <v>10</v>
      </c>
      <c r="Q65" s="130">
        <v>0</v>
      </c>
      <c r="R65" s="138">
        <v>10</v>
      </c>
      <c r="S65" s="130">
        <f>Table4[[#This Row],[DMG PER PARTICLE]]*Table4[[#This Row],[PARTICLES 
PER SHOT]]</f>
        <v>18104</v>
      </c>
      <c r="T65" s="138" t="s">
        <v>123</v>
      </c>
      <c r="U65" s="130">
        <f>Table4[[#This Row],[SHOTS PER MAGAZINE]]*Table4[[#This Row],[DAMAGE PER SHOT]]</f>
        <v>18104</v>
      </c>
      <c r="V65" s="130">
        <f>Table4[[#This Row],[MAGAZINE AMMO]]/Table4[[#This Row],[AMMO PER SHOT]]</f>
        <v>1</v>
      </c>
      <c r="W65" s="138" t="s">
        <v>123</v>
      </c>
      <c r="X65" s="138">
        <f>(Table4[[#This Row],[SHOTS PER MAGAZINE]]-1)*Table4[[#This Row],[SHOT 
INTERVAL]]+(Table4[[#This Row],[PARTICLES 
PER SHOT]]-1)*Table4[[#This Row],[BURST INTERVAL]]</f>
        <v>0</v>
      </c>
      <c r="Y65" s="186">
        <f>Table4[[#This Row],[DAMAGE PER MAGAZINE]]/(Table4[[#This Row],[UNLOAD TIME]]+Table4[[#This Row],[RELOAD TIME]])</f>
        <v>1810.4</v>
      </c>
      <c r="AA65" s="131"/>
      <c r="AB65" s="131"/>
      <c r="AC65" s="132"/>
      <c r="AD65" s="132"/>
      <c r="AE65" s="132"/>
      <c r="AF65" s="132"/>
      <c r="AG65" s="132"/>
    </row>
    <row r="66" spans="1:33" ht="14.25" hidden="1" customHeight="1" outlineLevel="1" x14ac:dyDescent="0.2">
      <c r="A66" s="130">
        <v>3</v>
      </c>
      <c r="B66" s="186" t="s">
        <v>412</v>
      </c>
      <c r="C66" s="186" t="s">
        <v>102</v>
      </c>
      <c r="D66" s="130">
        <v>2</v>
      </c>
      <c r="E66" s="130">
        <v>2305</v>
      </c>
      <c r="F66" s="130"/>
      <c r="G66" s="130"/>
      <c r="H66" s="130"/>
      <c r="I66" s="136">
        <v>8</v>
      </c>
      <c r="J66" s="136">
        <v>8</v>
      </c>
      <c r="K66" s="130">
        <v>8</v>
      </c>
      <c r="M66" s="142"/>
      <c r="N66" s="136">
        <v>8</v>
      </c>
      <c r="O66" s="138"/>
      <c r="P66" s="138">
        <v>10</v>
      </c>
      <c r="Q66" s="130">
        <v>0</v>
      </c>
      <c r="R66" s="138">
        <v>10</v>
      </c>
      <c r="S66" s="130">
        <f>Table4[[#This Row],[DMG PER PARTICLE]]*Table4[[#This Row],[PARTICLES 
PER SHOT]]</f>
        <v>18440</v>
      </c>
      <c r="T66" s="138" t="s">
        <v>123</v>
      </c>
      <c r="U66" s="130">
        <f>Table4[[#This Row],[SHOTS PER MAGAZINE]]*Table4[[#This Row],[DAMAGE PER SHOT]]</f>
        <v>18440</v>
      </c>
      <c r="V66" s="130">
        <f>Table4[[#This Row],[MAGAZINE AMMO]]/Table4[[#This Row],[AMMO PER SHOT]]</f>
        <v>1</v>
      </c>
      <c r="W66" s="138" t="s">
        <v>123</v>
      </c>
      <c r="X66" s="138">
        <f>(Table4[[#This Row],[SHOTS PER MAGAZINE]]-1)*Table4[[#This Row],[SHOT 
INTERVAL]]+(Table4[[#This Row],[PARTICLES 
PER SHOT]]-1)*Table4[[#This Row],[BURST INTERVAL]]</f>
        <v>0</v>
      </c>
      <c r="Y66" s="186">
        <f>Table4[[#This Row],[DAMAGE PER MAGAZINE]]/(Table4[[#This Row],[UNLOAD TIME]]+Table4[[#This Row],[RELOAD TIME]])</f>
        <v>1844</v>
      </c>
      <c r="AA66" s="131"/>
      <c r="AB66" s="131"/>
      <c r="AC66" s="132"/>
      <c r="AD66" s="132"/>
      <c r="AE66" s="132"/>
      <c r="AF66" s="132"/>
      <c r="AG66" s="132"/>
    </row>
    <row r="67" spans="1:33" ht="14.25" hidden="1" customHeight="1" outlineLevel="1" x14ac:dyDescent="0.2">
      <c r="A67" s="130">
        <v>3</v>
      </c>
      <c r="B67" s="186" t="s">
        <v>412</v>
      </c>
      <c r="C67" s="186" t="s">
        <v>102</v>
      </c>
      <c r="D67" s="130">
        <v>3</v>
      </c>
      <c r="E67" s="130">
        <v>2347</v>
      </c>
      <c r="F67" s="130"/>
      <c r="G67" s="130"/>
      <c r="H67" s="130"/>
      <c r="I67" s="136">
        <v>8</v>
      </c>
      <c r="J67" s="136">
        <v>8</v>
      </c>
      <c r="K67" s="130">
        <v>8</v>
      </c>
      <c r="M67" s="142"/>
      <c r="N67" s="136">
        <v>8</v>
      </c>
      <c r="O67" s="138"/>
      <c r="P67" s="138">
        <v>10</v>
      </c>
      <c r="Q67" s="130">
        <v>0</v>
      </c>
      <c r="R67" s="138">
        <v>10</v>
      </c>
      <c r="S67" s="130">
        <f>Table4[[#This Row],[DMG PER PARTICLE]]*Table4[[#This Row],[PARTICLES 
PER SHOT]]</f>
        <v>18776</v>
      </c>
      <c r="T67" s="138" t="s">
        <v>123</v>
      </c>
      <c r="U67" s="130">
        <f>Table4[[#This Row],[SHOTS PER MAGAZINE]]*Table4[[#This Row],[DAMAGE PER SHOT]]</f>
        <v>18776</v>
      </c>
      <c r="V67" s="130">
        <f>Table4[[#This Row],[MAGAZINE AMMO]]/Table4[[#This Row],[AMMO PER SHOT]]</f>
        <v>1</v>
      </c>
      <c r="W67" s="138" t="s">
        <v>123</v>
      </c>
      <c r="X67" s="138">
        <f>(Table4[[#This Row],[SHOTS PER MAGAZINE]]-1)*Table4[[#This Row],[SHOT 
INTERVAL]]+(Table4[[#This Row],[PARTICLES 
PER SHOT]]-1)*Table4[[#This Row],[BURST INTERVAL]]</f>
        <v>0</v>
      </c>
      <c r="Y67" s="186">
        <f>Table4[[#This Row],[DAMAGE PER MAGAZINE]]/(Table4[[#This Row],[UNLOAD TIME]]+Table4[[#This Row],[RELOAD TIME]])</f>
        <v>1877.6</v>
      </c>
      <c r="AA67" s="131"/>
      <c r="AB67" s="131"/>
      <c r="AC67" s="132"/>
      <c r="AD67" s="132"/>
      <c r="AE67" s="132"/>
      <c r="AF67" s="132"/>
      <c r="AG67" s="132"/>
    </row>
    <row r="68" spans="1:33" ht="14.25" hidden="1" customHeight="1" outlineLevel="1" x14ac:dyDescent="0.2">
      <c r="A68" s="130">
        <v>3</v>
      </c>
      <c r="B68" s="186" t="s">
        <v>412</v>
      </c>
      <c r="C68" s="186" t="s">
        <v>102</v>
      </c>
      <c r="D68" s="130">
        <v>4</v>
      </c>
      <c r="E68" s="130">
        <v>2389</v>
      </c>
      <c r="F68" s="130"/>
      <c r="G68" s="130"/>
      <c r="H68" s="130"/>
      <c r="I68" s="136">
        <v>8</v>
      </c>
      <c r="J68" s="136">
        <v>8</v>
      </c>
      <c r="K68" s="130">
        <v>8</v>
      </c>
      <c r="M68" s="142"/>
      <c r="N68" s="136">
        <v>8</v>
      </c>
      <c r="O68" s="138"/>
      <c r="P68" s="138">
        <v>10</v>
      </c>
      <c r="Q68" s="130">
        <v>0</v>
      </c>
      <c r="R68" s="138">
        <v>10</v>
      </c>
      <c r="S68" s="130">
        <f>Table4[[#This Row],[DMG PER PARTICLE]]*Table4[[#This Row],[PARTICLES 
PER SHOT]]</f>
        <v>19112</v>
      </c>
      <c r="T68" s="138" t="s">
        <v>123</v>
      </c>
      <c r="U68" s="130">
        <f>Table4[[#This Row],[SHOTS PER MAGAZINE]]*Table4[[#This Row],[DAMAGE PER SHOT]]</f>
        <v>19112</v>
      </c>
      <c r="V68" s="130">
        <f>Table4[[#This Row],[MAGAZINE AMMO]]/Table4[[#This Row],[AMMO PER SHOT]]</f>
        <v>1</v>
      </c>
      <c r="W68" s="138" t="s">
        <v>123</v>
      </c>
      <c r="X68" s="138">
        <f>(Table4[[#This Row],[SHOTS PER MAGAZINE]]-1)*Table4[[#This Row],[SHOT 
INTERVAL]]+(Table4[[#This Row],[PARTICLES 
PER SHOT]]-1)*Table4[[#This Row],[BURST INTERVAL]]</f>
        <v>0</v>
      </c>
      <c r="Y68" s="186">
        <f>Table4[[#This Row],[DAMAGE PER MAGAZINE]]/(Table4[[#This Row],[UNLOAD TIME]]+Table4[[#This Row],[RELOAD TIME]])</f>
        <v>1911.2</v>
      </c>
      <c r="AA68" s="131"/>
      <c r="AB68" s="131"/>
      <c r="AC68" s="132"/>
      <c r="AD68" s="132"/>
      <c r="AE68" s="132"/>
      <c r="AF68" s="132"/>
      <c r="AG68" s="132"/>
    </row>
    <row r="69" spans="1:33" ht="14.25" hidden="1" customHeight="1" outlineLevel="1" x14ac:dyDescent="0.2">
      <c r="A69" s="130">
        <v>3</v>
      </c>
      <c r="B69" s="186" t="s">
        <v>412</v>
      </c>
      <c r="C69" s="186" t="s">
        <v>102</v>
      </c>
      <c r="D69" s="130">
        <v>5</v>
      </c>
      <c r="E69" s="130">
        <v>2431</v>
      </c>
      <c r="F69" s="130"/>
      <c r="G69" s="130"/>
      <c r="H69" s="130"/>
      <c r="I69" s="136">
        <v>8</v>
      </c>
      <c r="J69" s="136">
        <v>8</v>
      </c>
      <c r="K69" s="130">
        <v>8</v>
      </c>
      <c r="M69" s="142"/>
      <c r="N69" s="136">
        <v>8</v>
      </c>
      <c r="O69" s="138"/>
      <c r="P69" s="138">
        <v>10</v>
      </c>
      <c r="Q69" s="130">
        <v>0</v>
      </c>
      <c r="R69" s="138">
        <v>10</v>
      </c>
      <c r="S69" s="130">
        <f>Table4[[#This Row],[DMG PER PARTICLE]]*Table4[[#This Row],[PARTICLES 
PER SHOT]]</f>
        <v>19448</v>
      </c>
      <c r="T69" s="138" t="s">
        <v>123</v>
      </c>
      <c r="U69" s="130">
        <f>Table4[[#This Row],[SHOTS PER MAGAZINE]]*Table4[[#This Row],[DAMAGE PER SHOT]]</f>
        <v>19448</v>
      </c>
      <c r="V69" s="130">
        <f>Table4[[#This Row],[MAGAZINE AMMO]]/Table4[[#This Row],[AMMO PER SHOT]]</f>
        <v>1</v>
      </c>
      <c r="W69" s="138" t="s">
        <v>123</v>
      </c>
      <c r="X69" s="138">
        <f>(Table4[[#This Row],[SHOTS PER MAGAZINE]]-1)*Table4[[#This Row],[SHOT 
INTERVAL]]+(Table4[[#This Row],[PARTICLES 
PER SHOT]]-1)*Table4[[#This Row],[BURST INTERVAL]]</f>
        <v>0</v>
      </c>
      <c r="Y69" s="186">
        <f>Table4[[#This Row],[DAMAGE PER MAGAZINE]]/(Table4[[#This Row],[UNLOAD TIME]]+Table4[[#This Row],[RELOAD TIME]])</f>
        <v>1944.8</v>
      </c>
      <c r="AA69" s="131"/>
      <c r="AB69" s="131"/>
      <c r="AC69" s="132"/>
      <c r="AD69" s="132"/>
      <c r="AE69" s="132"/>
      <c r="AF69" s="132"/>
      <c r="AG69" s="132"/>
    </row>
    <row r="70" spans="1:33" ht="14.25" hidden="1" customHeight="1" outlineLevel="1" x14ac:dyDescent="0.2">
      <c r="A70" s="130">
        <v>3</v>
      </c>
      <c r="B70" s="186" t="s">
        <v>412</v>
      </c>
      <c r="C70" s="186" t="s">
        <v>102</v>
      </c>
      <c r="D70" s="130">
        <v>6</v>
      </c>
      <c r="E70" s="130">
        <v>2473</v>
      </c>
      <c r="F70" s="130"/>
      <c r="G70" s="130"/>
      <c r="H70" s="130"/>
      <c r="I70" s="136">
        <v>8</v>
      </c>
      <c r="J70" s="136">
        <v>8</v>
      </c>
      <c r="K70" s="130">
        <v>8</v>
      </c>
      <c r="M70" s="142"/>
      <c r="N70" s="136">
        <v>8</v>
      </c>
      <c r="O70" s="138"/>
      <c r="P70" s="138">
        <v>10</v>
      </c>
      <c r="Q70" s="130">
        <v>0</v>
      </c>
      <c r="R70" s="138">
        <v>10</v>
      </c>
      <c r="S70" s="130">
        <f>Table4[[#This Row],[DMG PER PARTICLE]]*Table4[[#This Row],[PARTICLES 
PER SHOT]]</f>
        <v>19784</v>
      </c>
      <c r="T70" s="138" t="s">
        <v>123</v>
      </c>
      <c r="U70" s="130">
        <f>Table4[[#This Row],[SHOTS PER MAGAZINE]]*Table4[[#This Row],[DAMAGE PER SHOT]]</f>
        <v>19784</v>
      </c>
      <c r="V70" s="130">
        <f>Table4[[#This Row],[MAGAZINE AMMO]]/Table4[[#This Row],[AMMO PER SHOT]]</f>
        <v>1</v>
      </c>
      <c r="W70" s="138" t="s">
        <v>123</v>
      </c>
      <c r="X70" s="138">
        <f>(Table4[[#This Row],[SHOTS PER MAGAZINE]]-1)*Table4[[#This Row],[SHOT 
INTERVAL]]+(Table4[[#This Row],[PARTICLES 
PER SHOT]]-1)*Table4[[#This Row],[BURST INTERVAL]]</f>
        <v>0</v>
      </c>
      <c r="Y70" s="186">
        <f>Table4[[#This Row],[DAMAGE PER MAGAZINE]]/(Table4[[#This Row],[UNLOAD TIME]]+Table4[[#This Row],[RELOAD TIME]])</f>
        <v>1978.4</v>
      </c>
      <c r="AA70" s="131"/>
      <c r="AB70" s="131"/>
      <c r="AC70" s="132"/>
      <c r="AD70" s="132"/>
      <c r="AE70" s="132"/>
      <c r="AF70" s="132"/>
      <c r="AG70" s="132"/>
    </row>
    <row r="71" spans="1:33" ht="14.25" hidden="1" customHeight="1" outlineLevel="1" x14ac:dyDescent="0.2">
      <c r="A71" s="130">
        <v>3</v>
      </c>
      <c r="B71" s="186" t="s">
        <v>412</v>
      </c>
      <c r="C71" s="186" t="s">
        <v>102</v>
      </c>
      <c r="D71" s="130">
        <v>7</v>
      </c>
      <c r="E71" s="130">
        <v>2515</v>
      </c>
      <c r="F71" s="130"/>
      <c r="G71" s="130"/>
      <c r="H71" s="130"/>
      <c r="I71" s="136">
        <v>8</v>
      </c>
      <c r="J71" s="136">
        <v>8</v>
      </c>
      <c r="K71" s="130">
        <v>8</v>
      </c>
      <c r="M71" s="142"/>
      <c r="N71" s="136">
        <v>8</v>
      </c>
      <c r="O71" s="138"/>
      <c r="P71" s="138">
        <v>10</v>
      </c>
      <c r="Q71" s="130">
        <v>0</v>
      </c>
      <c r="R71" s="138">
        <v>10</v>
      </c>
      <c r="S71" s="130">
        <f>Table4[[#This Row],[DMG PER PARTICLE]]*Table4[[#This Row],[PARTICLES 
PER SHOT]]</f>
        <v>20120</v>
      </c>
      <c r="T71" s="138" t="s">
        <v>123</v>
      </c>
      <c r="U71" s="130">
        <f>Table4[[#This Row],[SHOTS PER MAGAZINE]]*Table4[[#This Row],[DAMAGE PER SHOT]]</f>
        <v>20120</v>
      </c>
      <c r="V71" s="130">
        <f>Table4[[#This Row],[MAGAZINE AMMO]]/Table4[[#This Row],[AMMO PER SHOT]]</f>
        <v>1</v>
      </c>
      <c r="W71" s="138" t="s">
        <v>123</v>
      </c>
      <c r="X71" s="138">
        <f>(Table4[[#This Row],[SHOTS PER MAGAZINE]]-1)*Table4[[#This Row],[SHOT 
INTERVAL]]+(Table4[[#This Row],[PARTICLES 
PER SHOT]]-1)*Table4[[#This Row],[BURST INTERVAL]]</f>
        <v>0</v>
      </c>
      <c r="Y71" s="186">
        <f>Table4[[#This Row],[DAMAGE PER MAGAZINE]]/(Table4[[#This Row],[UNLOAD TIME]]+Table4[[#This Row],[RELOAD TIME]])</f>
        <v>2012</v>
      </c>
      <c r="AA71" s="131"/>
      <c r="AB71" s="131"/>
      <c r="AC71" s="132"/>
      <c r="AD71" s="132"/>
      <c r="AE71" s="132"/>
      <c r="AF71" s="132"/>
      <c r="AG71" s="132"/>
    </row>
    <row r="72" spans="1:33" ht="14.25" hidden="1" customHeight="1" outlineLevel="1" x14ac:dyDescent="0.2">
      <c r="A72" s="130">
        <v>3</v>
      </c>
      <c r="B72" s="186" t="s">
        <v>412</v>
      </c>
      <c r="C72" s="186" t="s">
        <v>102</v>
      </c>
      <c r="D72" s="130">
        <v>8</v>
      </c>
      <c r="E72" s="130">
        <v>2557</v>
      </c>
      <c r="F72" s="130"/>
      <c r="G72" s="130"/>
      <c r="H72" s="130"/>
      <c r="I72" s="136">
        <v>8</v>
      </c>
      <c r="J72" s="136">
        <v>8</v>
      </c>
      <c r="K72" s="130">
        <v>8</v>
      </c>
      <c r="M72" s="142"/>
      <c r="N72" s="136">
        <v>8</v>
      </c>
      <c r="O72" s="138"/>
      <c r="P72" s="138">
        <v>10</v>
      </c>
      <c r="Q72" s="130">
        <v>0</v>
      </c>
      <c r="R72" s="138">
        <v>10</v>
      </c>
      <c r="S72" s="130">
        <f>Table4[[#This Row],[DMG PER PARTICLE]]*Table4[[#This Row],[PARTICLES 
PER SHOT]]</f>
        <v>20456</v>
      </c>
      <c r="T72" s="138" t="s">
        <v>123</v>
      </c>
      <c r="U72" s="130">
        <f>Table4[[#This Row],[SHOTS PER MAGAZINE]]*Table4[[#This Row],[DAMAGE PER SHOT]]</f>
        <v>20456</v>
      </c>
      <c r="V72" s="130">
        <f>Table4[[#This Row],[MAGAZINE AMMO]]/Table4[[#This Row],[AMMO PER SHOT]]</f>
        <v>1</v>
      </c>
      <c r="W72" s="138" t="s">
        <v>123</v>
      </c>
      <c r="X72" s="138">
        <f>(Table4[[#This Row],[SHOTS PER MAGAZINE]]-1)*Table4[[#This Row],[SHOT 
INTERVAL]]+(Table4[[#This Row],[PARTICLES 
PER SHOT]]-1)*Table4[[#This Row],[BURST INTERVAL]]</f>
        <v>0</v>
      </c>
      <c r="Y72" s="186">
        <f>Table4[[#This Row],[DAMAGE PER MAGAZINE]]/(Table4[[#This Row],[UNLOAD TIME]]+Table4[[#This Row],[RELOAD TIME]])</f>
        <v>2045.6</v>
      </c>
      <c r="AA72" s="131"/>
      <c r="AB72" s="131"/>
      <c r="AC72" s="132"/>
      <c r="AD72" s="132"/>
      <c r="AE72" s="132"/>
      <c r="AF72" s="132"/>
      <c r="AG72" s="132"/>
    </row>
    <row r="73" spans="1:33" ht="14.25" hidden="1" customHeight="1" outlineLevel="1" x14ac:dyDescent="0.2">
      <c r="A73" s="130">
        <v>3</v>
      </c>
      <c r="B73" s="186" t="s">
        <v>412</v>
      </c>
      <c r="C73" s="186" t="s">
        <v>102</v>
      </c>
      <c r="D73" s="130">
        <v>9</v>
      </c>
      <c r="E73" s="130">
        <v>2599</v>
      </c>
      <c r="F73" s="130"/>
      <c r="G73" s="130"/>
      <c r="H73" s="130"/>
      <c r="I73" s="136">
        <v>8</v>
      </c>
      <c r="J73" s="136">
        <v>8</v>
      </c>
      <c r="K73" s="130">
        <v>8</v>
      </c>
      <c r="M73" s="142"/>
      <c r="N73" s="136">
        <v>8</v>
      </c>
      <c r="O73" s="138"/>
      <c r="P73" s="138">
        <v>10</v>
      </c>
      <c r="Q73" s="130">
        <v>0</v>
      </c>
      <c r="R73" s="138">
        <v>10</v>
      </c>
      <c r="S73" s="130">
        <f>Table4[[#This Row],[DMG PER PARTICLE]]*Table4[[#This Row],[PARTICLES 
PER SHOT]]</f>
        <v>20792</v>
      </c>
      <c r="T73" s="138" t="s">
        <v>123</v>
      </c>
      <c r="U73" s="130">
        <f>Table4[[#This Row],[SHOTS PER MAGAZINE]]*Table4[[#This Row],[DAMAGE PER SHOT]]</f>
        <v>20792</v>
      </c>
      <c r="V73" s="130">
        <f>Table4[[#This Row],[MAGAZINE AMMO]]/Table4[[#This Row],[AMMO PER SHOT]]</f>
        <v>1</v>
      </c>
      <c r="W73" s="138" t="s">
        <v>123</v>
      </c>
      <c r="X73" s="138">
        <f>(Table4[[#This Row],[SHOTS PER MAGAZINE]]-1)*Table4[[#This Row],[SHOT 
INTERVAL]]+(Table4[[#This Row],[PARTICLES 
PER SHOT]]-1)*Table4[[#This Row],[BURST INTERVAL]]</f>
        <v>0</v>
      </c>
      <c r="Y73" s="186">
        <f>Table4[[#This Row],[DAMAGE PER MAGAZINE]]/(Table4[[#This Row],[UNLOAD TIME]]+Table4[[#This Row],[RELOAD TIME]])</f>
        <v>2079.1999999999998</v>
      </c>
      <c r="AA73" s="131"/>
      <c r="AB73" s="131"/>
      <c r="AC73" s="132"/>
      <c r="AD73" s="132"/>
      <c r="AE73" s="132"/>
      <c r="AF73" s="132"/>
      <c r="AG73" s="132"/>
    </row>
    <row r="74" spans="1:33" ht="14.25" hidden="1" customHeight="1" outlineLevel="1" x14ac:dyDescent="0.2">
      <c r="A74" s="130">
        <v>3</v>
      </c>
      <c r="B74" s="186" t="s">
        <v>412</v>
      </c>
      <c r="C74" s="186" t="s">
        <v>102</v>
      </c>
      <c r="D74" s="130">
        <v>10</v>
      </c>
      <c r="E74" s="130">
        <v>2641</v>
      </c>
      <c r="F74" s="130"/>
      <c r="G74" s="130"/>
      <c r="H74" s="130"/>
      <c r="I74" s="136">
        <v>8</v>
      </c>
      <c r="J74" s="136">
        <v>8</v>
      </c>
      <c r="K74" s="130">
        <v>8</v>
      </c>
      <c r="M74" s="142"/>
      <c r="N74" s="136">
        <v>8</v>
      </c>
      <c r="O74" s="138"/>
      <c r="P74" s="138">
        <v>10</v>
      </c>
      <c r="Q74" s="130">
        <v>0</v>
      </c>
      <c r="R74" s="138">
        <v>10</v>
      </c>
      <c r="S74" s="130">
        <f>Table4[[#This Row],[DMG PER PARTICLE]]*Table4[[#This Row],[PARTICLES 
PER SHOT]]</f>
        <v>21128</v>
      </c>
      <c r="T74" s="138" t="s">
        <v>123</v>
      </c>
      <c r="U74" s="130">
        <f>Table4[[#This Row],[SHOTS PER MAGAZINE]]*Table4[[#This Row],[DAMAGE PER SHOT]]</f>
        <v>21128</v>
      </c>
      <c r="V74" s="130">
        <f>Table4[[#This Row],[MAGAZINE AMMO]]/Table4[[#This Row],[AMMO PER SHOT]]</f>
        <v>1</v>
      </c>
      <c r="W74" s="138" t="s">
        <v>123</v>
      </c>
      <c r="X74" s="138">
        <f>(Table4[[#This Row],[SHOTS PER MAGAZINE]]-1)*Table4[[#This Row],[SHOT 
INTERVAL]]+(Table4[[#This Row],[PARTICLES 
PER SHOT]]-1)*Table4[[#This Row],[BURST INTERVAL]]</f>
        <v>0</v>
      </c>
      <c r="Y74" s="186">
        <f>Table4[[#This Row],[DAMAGE PER MAGAZINE]]/(Table4[[#This Row],[UNLOAD TIME]]+Table4[[#This Row],[RELOAD TIME]])</f>
        <v>2112.8000000000002</v>
      </c>
      <c r="AA74" s="131"/>
      <c r="AB74" s="131"/>
      <c r="AC74" s="132"/>
      <c r="AD74" s="132"/>
      <c r="AE74" s="132"/>
      <c r="AF74" s="132"/>
      <c r="AG74" s="132"/>
    </row>
    <row r="75" spans="1:33" ht="14.25" hidden="1" customHeight="1" outlineLevel="1" x14ac:dyDescent="0.2">
      <c r="A75" s="130">
        <v>3</v>
      </c>
      <c r="B75" s="186" t="s">
        <v>412</v>
      </c>
      <c r="C75" s="186" t="s">
        <v>102</v>
      </c>
      <c r="D75" s="130">
        <v>11</v>
      </c>
      <c r="E75" s="130">
        <v>2683</v>
      </c>
      <c r="F75" s="130"/>
      <c r="G75" s="130"/>
      <c r="H75" s="130"/>
      <c r="I75" s="136">
        <v>8</v>
      </c>
      <c r="J75" s="136">
        <v>8</v>
      </c>
      <c r="K75" s="130">
        <v>8</v>
      </c>
      <c r="M75" s="142"/>
      <c r="N75" s="136">
        <v>8</v>
      </c>
      <c r="O75" s="138"/>
      <c r="P75" s="138">
        <v>10</v>
      </c>
      <c r="Q75" s="130">
        <v>0</v>
      </c>
      <c r="R75" s="138">
        <v>10</v>
      </c>
      <c r="S75" s="130">
        <f>Table4[[#This Row],[DMG PER PARTICLE]]*Table4[[#This Row],[PARTICLES 
PER SHOT]]</f>
        <v>21464</v>
      </c>
      <c r="T75" s="138" t="s">
        <v>123</v>
      </c>
      <c r="U75" s="130">
        <f>Table4[[#This Row],[SHOTS PER MAGAZINE]]*Table4[[#This Row],[DAMAGE PER SHOT]]</f>
        <v>21464</v>
      </c>
      <c r="V75" s="130">
        <f>Table4[[#This Row],[MAGAZINE AMMO]]/Table4[[#This Row],[AMMO PER SHOT]]</f>
        <v>1</v>
      </c>
      <c r="W75" s="138" t="s">
        <v>123</v>
      </c>
      <c r="X75" s="138">
        <f>(Table4[[#This Row],[SHOTS PER MAGAZINE]]-1)*Table4[[#This Row],[SHOT 
INTERVAL]]+(Table4[[#This Row],[PARTICLES 
PER SHOT]]-1)*Table4[[#This Row],[BURST INTERVAL]]</f>
        <v>0</v>
      </c>
      <c r="Y75" s="186">
        <f>Table4[[#This Row],[DAMAGE PER MAGAZINE]]/(Table4[[#This Row],[UNLOAD TIME]]+Table4[[#This Row],[RELOAD TIME]])</f>
        <v>2146.4</v>
      </c>
      <c r="AA75" s="131"/>
      <c r="AB75" s="131"/>
      <c r="AC75" s="132"/>
      <c r="AD75" s="132"/>
      <c r="AE75" s="132"/>
      <c r="AF75" s="132"/>
      <c r="AG75" s="132"/>
    </row>
    <row r="76" spans="1:33" ht="14.25" hidden="1" customHeight="1" outlineLevel="1" x14ac:dyDescent="0.2">
      <c r="A76" s="130">
        <v>3</v>
      </c>
      <c r="B76" s="186" t="s">
        <v>412</v>
      </c>
      <c r="C76" s="186" t="s">
        <v>102</v>
      </c>
      <c r="D76" s="130">
        <v>12</v>
      </c>
      <c r="E76" s="130">
        <v>2725</v>
      </c>
      <c r="F76" s="130"/>
      <c r="G76" s="130"/>
      <c r="H76" s="130"/>
      <c r="I76" s="136">
        <v>8</v>
      </c>
      <c r="J76" s="136">
        <v>8</v>
      </c>
      <c r="K76" s="130">
        <v>8</v>
      </c>
      <c r="M76" s="142"/>
      <c r="N76" s="136">
        <v>8</v>
      </c>
      <c r="O76" s="138"/>
      <c r="P76" s="138">
        <v>10</v>
      </c>
      <c r="Q76" s="130">
        <v>0</v>
      </c>
      <c r="R76" s="138">
        <v>10</v>
      </c>
      <c r="S76" s="130">
        <f>Table4[[#This Row],[DMG PER PARTICLE]]*Table4[[#This Row],[PARTICLES 
PER SHOT]]</f>
        <v>21800</v>
      </c>
      <c r="T76" s="138" t="s">
        <v>123</v>
      </c>
      <c r="U76" s="130">
        <f>Table4[[#This Row],[SHOTS PER MAGAZINE]]*Table4[[#This Row],[DAMAGE PER SHOT]]</f>
        <v>21800</v>
      </c>
      <c r="V76" s="130">
        <f>Table4[[#This Row],[MAGAZINE AMMO]]/Table4[[#This Row],[AMMO PER SHOT]]</f>
        <v>1</v>
      </c>
      <c r="W76" s="138" t="s">
        <v>123</v>
      </c>
      <c r="X76" s="138">
        <f>(Table4[[#This Row],[SHOTS PER MAGAZINE]]-1)*Table4[[#This Row],[SHOT 
INTERVAL]]+(Table4[[#This Row],[PARTICLES 
PER SHOT]]-1)*Table4[[#This Row],[BURST INTERVAL]]</f>
        <v>0</v>
      </c>
      <c r="Y76" s="186">
        <f>Table4[[#This Row],[DAMAGE PER MAGAZINE]]/(Table4[[#This Row],[UNLOAD TIME]]+Table4[[#This Row],[RELOAD TIME]])</f>
        <v>2180</v>
      </c>
      <c r="AA76" s="131"/>
      <c r="AB76" s="131"/>
      <c r="AC76" s="132"/>
      <c r="AD76" s="132"/>
      <c r="AE76" s="132"/>
      <c r="AF76" s="132"/>
      <c r="AG76" s="132"/>
    </row>
    <row r="77" spans="1:33" ht="14.25" hidden="1" customHeight="1" outlineLevel="1" x14ac:dyDescent="0.2">
      <c r="A77" s="130">
        <v>3</v>
      </c>
      <c r="B77" s="186" t="s">
        <v>412</v>
      </c>
      <c r="C77" s="186" t="s">
        <v>103</v>
      </c>
      <c r="D77" s="130">
        <v>1</v>
      </c>
      <c r="E77" s="130">
        <v>2861.25</v>
      </c>
      <c r="F77" s="130"/>
      <c r="G77" s="130"/>
      <c r="H77" s="130"/>
      <c r="I77" s="136">
        <v>8</v>
      </c>
      <c r="J77" s="136">
        <v>8</v>
      </c>
      <c r="K77" s="130">
        <v>8</v>
      </c>
      <c r="M77" s="142"/>
      <c r="N77" s="136">
        <v>8</v>
      </c>
      <c r="O77" s="138"/>
      <c r="P77" s="138">
        <v>10</v>
      </c>
      <c r="Q77" s="130">
        <v>0</v>
      </c>
      <c r="R77" s="138">
        <v>10</v>
      </c>
      <c r="S77" s="130">
        <f>Table4[[#This Row],[DMG PER PARTICLE]]*Table4[[#This Row],[PARTICLES 
PER SHOT]]</f>
        <v>22890</v>
      </c>
      <c r="T77" s="138" t="s">
        <v>123</v>
      </c>
      <c r="U77" s="130">
        <f>Table4[[#This Row],[SHOTS PER MAGAZINE]]*Table4[[#This Row],[DAMAGE PER SHOT]]</f>
        <v>22890</v>
      </c>
      <c r="V77" s="130">
        <f>Table4[[#This Row],[MAGAZINE AMMO]]/Table4[[#This Row],[AMMO PER SHOT]]</f>
        <v>1</v>
      </c>
      <c r="W77" s="138" t="s">
        <v>123</v>
      </c>
      <c r="X77" s="138">
        <f>(Table4[[#This Row],[SHOTS PER MAGAZINE]]-1)*Table4[[#This Row],[SHOT 
INTERVAL]]+(Table4[[#This Row],[PARTICLES 
PER SHOT]]-1)*Table4[[#This Row],[BURST INTERVAL]]</f>
        <v>0</v>
      </c>
      <c r="Y77" s="186">
        <f>Table4[[#This Row],[DAMAGE PER MAGAZINE]]/(Table4[[#This Row],[UNLOAD TIME]]+Table4[[#This Row],[RELOAD TIME]])</f>
        <v>2289</v>
      </c>
      <c r="AA77" s="131"/>
      <c r="AB77" s="131"/>
      <c r="AC77" s="132"/>
      <c r="AD77" s="132"/>
      <c r="AE77" s="132"/>
      <c r="AF77" s="132"/>
      <c r="AG77" s="132"/>
    </row>
    <row r="78" spans="1:33" ht="14.25" customHeight="1" collapsed="1" x14ac:dyDescent="0.2">
      <c r="A78" s="128">
        <v>4</v>
      </c>
      <c r="B78" s="185" t="s">
        <v>413</v>
      </c>
      <c r="C78" s="185" t="s">
        <v>101</v>
      </c>
      <c r="D78" s="128">
        <v>1</v>
      </c>
      <c r="E78" s="128">
        <v>920</v>
      </c>
      <c r="F78" s="128"/>
      <c r="G78" s="128"/>
      <c r="H78" s="128"/>
      <c r="I78" s="136">
        <v>3</v>
      </c>
      <c r="J78" s="136">
        <v>3</v>
      </c>
      <c r="K78" s="136">
        <v>3</v>
      </c>
      <c r="L78" s="141">
        <v>0.2</v>
      </c>
      <c r="M78" s="137"/>
      <c r="N78" s="136">
        <v>3</v>
      </c>
      <c r="O78" s="137"/>
      <c r="P78" s="137">
        <v>12</v>
      </c>
      <c r="Q78" s="128">
        <v>0</v>
      </c>
      <c r="R78" s="137">
        <v>12</v>
      </c>
      <c r="S78" s="128">
        <f>Table4[[#This Row],[DMG PER PARTICLE]]*Table4[[#This Row],[PARTICLES 
PER SHOT]]</f>
        <v>2760</v>
      </c>
      <c r="T78" s="137" t="s">
        <v>123</v>
      </c>
      <c r="U78" s="128">
        <f>Table4[[#This Row],[SHOTS PER MAGAZINE]]*Table4[[#This Row],[DAMAGE PER SHOT]]</f>
        <v>2760</v>
      </c>
      <c r="V78" s="128">
        <f>Table4[[#This Row],[MAGAZINE AMMO]]/Table4[[#This Row],[AMMO PER SHOT]]</f>
        <v>1</v>
      </c>
      <c r="W78" s="137" t="s">
        <v>123</v>
      </c>
      <c r="X78" s="137">
        <f>(Table4[[#This Row],[SHOTS PER MAGAZINE]]-1)*Table4[[#This Row],[SHOT 
INTERVAL]]+(Table4[[#This Row],[PARTICLES 
PER SHOT]]-1)*Table4[[#This Row],[BURST INTERVAL]]</f>
        <v>0.4</v>
      </c>
      <c r="Y78" s="185">
        <f>Table4[[#This Row],[DAMAGE PER MAGAZINE]]/(Table4[[#This Row],[UNLOAD TIME]]+Table4[[#This Row],[RELOAD TIME]])</f>
        <v>222.58064516129031</v>
      </c>
      <c r="AA78" s="131"/>
      <c r="AB78" s="131"/>
      <c r="AC78" s="132"/>
      <c r="AD78" s="132"/>
      <c r="AE78" s="132"/>
      <c r="AF78" s="132"/>
      <c r="AG78" s="132"/>
    </row>
    <row r="79" spans="1:33" ht="14.25" hidden="1" customHeight="1" outlineLevel="1" x14ac:dyDescent="0.2">
      <c r="A79" s="130">
        <v>4</v>
      </c>
      <c r="B79" s="186" t="s">
        <v>413</v>
      </c>
      <c r="C79" s="186" t="s">
        <v>101</v>
      </c>
      <c r="D79" s="130">
        <v>2</v>
      </c>
      <c r="E79" s="130">
        <v>1010</v>
      </c>
      <c r="F79" s="130"/>
      <c r="G79" s="130"/>
      <c r="H79" s="130"/>
      <c r="I79" s="136">
        <v>3</v>
      </c>
      <c r="J79" s="136">
        <v>3</v>
      </c>
      <c r="K79" s="136">
        <v>3</v>
      </c>
      <c r="L79" s="141">
        <v>0.2</v>
      </c>
      <c r="M79" s="138"/>
      <c r="N79" s="136">
        <v>3</v>
      </c>
      <c r="O79" s="138"/>
      <c r="P79" s="138">
        <v>12</v>
      </c>
      <c r="Q79" s="130">
        <v>0</v>
      </c>
      <c r="R79" s="138">
        <v>12</v>
      </c>
      <c r="S79" s="130">
        <f>Table4[[#This Row],[DMG PER PARTICLE]]*Table4[[#This Row],[PARTICLES 
PER SHOT]]</f>
        <v>3030</v>
      </c>
      <c r="T79" s="138" t="s">
        <v>123</v>
      </c>
      <c r="U79" s="130">
        <f>Table4[[#This Row],[SHOTS PER MAGAZINE]]*Table4[[#This Row],[DAMAGE PER SHOT]]</f>
        <v>3030</v>
      </c>
      <c r="V79" s="130">
        <f>Table4[[#This Row],[MAGAZINE AMMO]]/Table4[[#This Row],[AMMO PER SHOT]]</f>
        <v>1</v>
      </c>
      <c r="W79" s="138" t="s">
        <v>123</v>
      </c>
      <c r="X79" s="138">
        <f>(Table4[[#This Row],[SHOTS PER MAGAZINE]]-1)*Table4[[#This Row],[SHOT 
INTERVAL]]+(Table4[[#This Row],[PARTICLES 
PER SHOT]]-1)*Table4[[#This Row],[BURST INTERVAL]]</f>
        <v>0.4</v>
      </c>
      <c r="Y79" s="186">
        <f>Table4[[#This Row],[DAMAGE PER MAGAZINE]]/(Table4[[#This Row],[UNLOAD TIME]]+Table4[[#This Row],[RELOAD TIME]])</f>
        <v>244.35483870967741</v>
      </c>
      <c r="AA79" s="131"/>
      <c r="AB79" s="131"/>
      <c r="AC79" s="132"/>
      <c r="AD79" s="132"/>
      <c r="AE79" s="132"/>
      <c r="AF79" s="132"/>
      <c r="AG79" s="132"/>
    </row>
    <row r="80" spans="1:33" ht="14.25" hidden="1" customHeight="1" outlineLevel="1" x14ac:dyDescent="0.2">
      <c r="A80" s="130">
        <v>4</v>
      </c>
      <c r="B80" s="186" t="s">
        <v>413</v>
      </c>
      <c r="C80" s="186" t="s">
        <v>101</v>
      </c>
      <c r="D80" s="130">
        <v>3</v>
      </c>
      <c r="E80" s="130">
        <v>1110</v>
      </c>
      <c r="F80" s="130"/>
      <c r="G80" s="130"/>
      <c r="H80" s="130"/>
      <c r="I80" s="136">
        <v>3</v>
      </c>
      <c r="J80" s="136">
        <v>3</v>
      </c>
      <c r="K80" s="136">
        <v>3</v>
      </c>
      <c r="L80" s="141">
        <v>0.2</v>
      </c>
      <c r="M80" s="138"/>
      <c r="N80" s="136">
        <v>3</v>
      </c>
      <c r="O80" s="138"/>
      <c r="P80" s="138">
        <v>12</v>
      </c>
      <c r="Q80" s="130">
        <v>0</v>
      </c>
      <c r="R80" s="138">
        <v>12</v>
      </c>
      <c r="S80" s="130">
        <f>Table4[[#This Row],[DMG PER PARTICLE]]*Table4[[#This Row],[PARTICLES 
PER SHOT]]</f>
        <v>3330</v>
      </c>
      <c r="T80" s="138" t="s">
        <v>123</v>
      </c>
      <c r="U80" s="130">
        <f>Table4[[#This Row],[SHOTS PER MAGAZINE]]*Table4[[#This Row],[DAMAGE PER SHOT]]</f>
        <v>3330</v>
      </c>
      <c r="V80" s="130">
        <f>Table4[[#This Row],[MAGAZINE AMMO]]/Table4[[#This Row],[AMMO PER SHOT]]</f>
        <v>1</v>
      </c>
      <c r="W80" s="138" t="s">
        <v>123</v>
      </c>
      <c r="X80" s="138">
        <f>(Table4[[#This Row],[SHOTS PER MAGAZINE]]-1)*Table4[[#This Row],[SHOT 
INTERVAL]]+(Table4[[#This Row],[PARTICLES 
PER SHOT]]-1)*Table4[[#This Row],[BURST INTERVAL]]</f>
        <v>0.4</v>
      </c>
      <c r="Y80" s="186">
        <f>Table4[[#This Row],[DAMAGE PER MAGAZINE]]/(Table4[[#This Row],[UNLOAD TIME]]+Table4[[#This Row],[RELOAD TIME]])</f>
        <v>268.54838709677421</v>
      </c>
      <c r="AA80" s="131"/>
      <c r="AB80" s="131"/>
      <c r="AC80" s="132"/>
      <c r="AD80" s="132"/>
      <c r="AE80" s="132"/>
      <c r="AF80" s="132"/>
      <c r="AG80" s="132"/>
    </row>
    <row r="81" spans="1:33" ht="14.25" hidden="1" customHeight="1" outlineLevel="1" x14ac:dyDescent="0.2">
      <c r="A81" s="130">
        <v>4</v>
      </c>
      <c r="B81" s="186" t="s">
        <v>413</v>
      </c>
      <c r="C81" s="186" t="s">
        <v>101</v>
      </c>
      <c r="D81" s="130">
        <v>4</v>
      </c>
      <c r="E81" s="130">
        <v>1220</v>
      </c>
      <c r="F81" s="130"/>
      <c r="G81" s="130"/>
      <c r="H81" s="130"/>
      <c r="I81" s="136">
        <v>3</v>
      </c>
      <c r="J81" s="136">
        <v>3</v>
      </c>
      <c r="K81" s="136">
        <v>3</v>
      </c>
      <c r="L81" s="141">
        <v>0.2</v>
      </c>
      <c r="M81" s="138"/>
      <c r="N81" s="136">
        <v>3</v>
      </c>
      <c r="O81" s="138"/>
      <c r="P81" s="138">
        <v>12</v>
      </c>
      <c r="Q81" s="130">
        <v>0</v>
      </c>
      <c r="R81" s="138">
        <v>12</v>
      </c>
      <c r="S81" s="130">
        <f>Table4[[#This Row],[DMG PER PARTICLE]]*Table4[[#This Row],[PARTICLES 
PER SHOT]]</f>
        <v>3660</v>
      </c>
      <c r="T81" s="138" t="s">
        <v>123</v>
      </c>
      <c r="U81" s="130">
        <f>Table4[[#This Row],[SHOTS PER MAGAZINE]]*Table4[[#This Row],[DAMAGE PER SHOT]]</f>
        <v>3660</v>
      </c>
      <c r="V81" s="130">
        <f>Table4[[#This Row],[MAGAZINE AMMO]]/Table4[[#This Row],[AMMO PER SHOT]]</f>
        <v>1</v>
      </c>
      <c r="W81" s="138" t="s">
        <v>123</v>
      </c>
      <c r="X81" s="138">
        <f>(Table4[[#This Row],[SHOTS PER MAGAZINE]]-1)*Table4[[#This Row],[SHOT 
INTERVAL]]+(Table4[[#This Row],[PARTICLES 
PER SHOT]]-1)*Table4[[#This Row],[BURST INTERVAL]]</f>
        <v>0.4</v>
      </c>
      <c r="Y81" s="186">
        <f>Table4[[#This Row],[DAMAGE PER MAGAZINE]]/(Table4[[#This Row],[UNLOAD TIME]]+Table4[[#This Row],[RELOAD TIME]])</f>
        <v>295.16129032258061</v>
      </c>
      <c r="AA81" s="131"/>
      <c r="AB81" s="131"/>
      <c r="AC81" s="132"/>
      <c r="AD81" s="132"/>
      <c r="AE81" s="132"/>
      <c r="AF81" s="132"/>
      <c r="AG81" s="132"/>
    </row>
    <row r="82" spans="1:33" ht="14.25" hidden="1" customHeight="1" outlineLevel="1" x14ac:dyDescent="0.2">
      <c r="A82" s="130">
        <v>4</v>
      </c>
      <c r="B82" s="186" t="s">
        <v>413</v>
      </c>
      <c r="C82" s="186" t="s">
        <v>101</v>
      </c>
      <c r="D82" s="130">
        <v>5</v>
      </c>
      <c r="E82" s="130">
        <v>1340</v>
      </c>
      <c r="F82" s="130"/>
      <c r="G82" s="130"/>
      <c r="H82" s="130"/>
      <c r="I82" s="136">
        <v>3</v>
      </c>
      <c r="J82" s="136">
        <v>3</v>
      </c>
      <c r="K82" s="136">
        <v>3</v>
      </c>
      <c r="L82" s="141">
        <v>0.2</v>
      </c>
      <c r="M82" s="138"/>
      <c r="N82" s="136">
        <v>3</v>
      </c>
      <c r="O82" s="138"/>
      <c r="P82" s="138">
        <v>12</v>
      </c>
      <c r="Q82" s="130">
        <v>0</v>
      </c>
      <c r="R82" s="138">
        <v>12</v>
      </c>
      <c r="S82" s="130">
        <f>Table4[[#This Row],[DMG PER PARTICLE]]*Table4[[#This Row],[PARTICLES 
PER SHOT]]</f>
        <v>4020</v>
      </c>
      <c r="T82" s="138" t="s">
        <v>123</v>
      </c>
      <c r="U82" s="130">
        <f>Table4[[#This Row],[SHOTS PER MAGAZINE]]*Table4[[#This Row],[DAMAGE PER SHOT]]</f>
        <v>4020</v>
      </c>
      <c r="V82" s="130">
        <f>Table4[[#This Row],[MAGAZINE AMMO]]/Table4[[#This Row],[AMMO PER SHOT]]</f>
        <v>1</v>
      </c>
      <c r="W82" s="138" t="s">
        <v>123</v>
      </c>
      <c r="X82" s="138">
        <f>(Table4[[#This Row],[SHOTS PER MAGAZINE]]-1)*Table4[[#This Row],[SHOT 
INTERVAL]]+(Table4[[#This Row],[PARTICLES 
PER SHOT]]-1)*Table4[[#This Row],[BURST INTERVAL]]</f>
        <v>0.4</v>
      </c>
      <c r="Y82" s="186">
        <f>Table4[[#This Row],[DAMAGE PER MAGAZINE]]/(Table4[[#This Row],[UNLOAD TIME]]+Table4[[#This Row],[RELOAD TIME]])</f>
        <v>324.19354838709677</v>
      </c>
      <c r="AA82" s="131"/>
      <c r="AB82" s="131"/>
      <c r="AC82" s="132"/>
      <c r="AD82" s="132"/>
      <c r="AE82" s="132"/>
      <c r="AF82" s="132"/>
      <c r="AG82" s="132"/>
    </row>
    <row r="83" spans="1:33" ht="14.25" hidden="1" customHeight="1" outlineLevel="1" x14ac:dyDescent="0.2">
      <c r="A83" s="130">
        <v>4</v>
      </c>
      <c r="B83" s="186" t="s">
        <v>413</v>
      </c>
      <c r="C83" s="186" t="s">
        <v>101</v>
      </c>
      <c r="D83" s="130">
        <v>6</v>
      </c>
      <c r="E83" s="130">
        <v>1470</v>
      </c>
      <c r="F83" s="130"/>
      <c r="G83" s="130"/>
      <c r="H83" s="130"/>
      <c r="I83" s="136">
        <v>3</v>
      </c>
      <c r="J83" s="136">
        <v>3</v>
      </c>
      <c r="K83" s="136">
        <v>3</v>
      </c>
      <c r="L83" s="141">
        <v>0.2</v>
      </c>
      <c r="M83" s="138"/>
      <c r="N83" s="136">
        <v>3</v>
      </c>
      <c r="O83" s="138"/>
      <c r="P83" s="138">
        <v>12</v>
      </c>
      <c r="Q83" s="130">
        <v>0</v>
      </c>
      <c r="R83" s="138">
        <v>12</v>
      </c>
      <c r="S83" s="130">
        <f>Table4[[#This Row],[DMG PER PARTICLE]]*Table4[[#This Row],[PARTICLES 
PER SHOT]]</f>
        <v>4410</v>
      </c>
      <c r="T83" s="138" t="s">
        <v>123</v>
      </c>
      <c r="U83" s="130">
        <f>Table4[[#This Row],[SHOTS PER MAGAZINE]]*Table4[[#This Row],[DAMAGE PER SHOT]]</f>
        <v>4410</v>
      </c>
      <c r="V83" s="130">
        <f>Table4[[#This Row],[MAGAZINE AMMO]]/Table4[[#This Row],[AMMO PER SHOT]]</f>
        <v>1</v>
      </c>
      <c r="W83" s="138" t="s">
        <v>123</v>
      </c>
      <c r="X83" s="138">
        <f>(Table4[[#This Row],[SHOTS PER MAGAZINE]]-1)*Table4[[#This Row],[SHOT 
INTERVAL]]+(Table4[[#This Row],[PARTICLES 
PER SHOT]]-1)*Table4[[#This Row],[BURST INTERVAL]]</f>
        <v>0.4</v>
      </c>
      <c r="Y83" s="186">
        <f>Table4[[#This Row],[DAMAGE PER MAGAZINE]]/(Table4[[#This Row],[UNLOAD TIME]]+Table4[[#This Row],[RELOAD TIME]])</f>
        <v>355.64516129032256</v>
      </c>
      <c r="AA83" s="131"/>
      <c r="AB83" s="131"/>
      <c r="AC83" s="132"/>
      <c r="AD83" s="132"/>
      <c r="AE83" s="132"/>
      <c r="AF83" s="132"/>
      <c r="AG83" s="132"/>
    </row>
    <row r="84" spans="1:33" ht="14.25" hidden="1" customHeight="1" outlineLevel="1" x14ac:dyDescent="0.2">
      <c r="A84" s="130">
        <v>4</v>
      </c>
      <c r="B84" s="186" t="s">
        <v>413</v>
      </c>
      <c r="C84" s="186" t="s">
        <v>101</v>
      </c>
      <c r="D84" s="130">
        <v>7</v>
      </c>
      <c r="E84" s="130">
        <v>1610</v>
      </c>
      <c r="F84" s="130"/>
      <c r="G84" s="130"/>
      <c r="H84" s="130"/>
      <c r="I84" s="136">
        <v>3</v>
      </c>
      <c r="J84" s="136">
        <v>3</v>
      </c>
      <c r="K84" s="136">
        <v>3</v>
      </c>
      <c r="L84" s="141">
        <v>0.2</v>
      </c>
      <c r="M84" s="138"/>
      <c r="N84" s="136">
        <v>3</v>
      </c>
      <c r="O84" s="138"/>
      <c r="P84" s="138">
        <v>12</v>
      </c>
      <c r="Q84" s="130">
        <v>0</v>
      </c>
      <c r="R84" s="138">
        <v>12</v>
      </c>
      <c r="S84" s="130">
        <f>Table4[[#This Row],[DMG PER PARTICLE]]*Table4[[#This Row],[PARTICLES 
PER SHOT]]</f>
        <v>4830</v>
      </c>
      <c r="T84" s="138" t="s">
        <v>123</v>
      </c>
      <c r="U84" s="130">
        <f>Table4[[#This Row],[SHOTS PER MAGAZINE]]*Table4[[#This Row],[DAMAGE PER SHOT]]</f>
        <v>4830</v>
      </c>
      <c r="V84" s="130">
        <f>Table4[[#This Row],[MAGAZINE AMMO]]/Table4[[#This Row],[AMMO PER SHOT]]</f>
        <v>1</v>
      </c>
      <c r="W84" s="138" t="s">
        <v>123</v>
      </c>
      <c r="X84" s="138">
        <f>(Table4[[#This Row],[SHOTS PER MAGAZINE]]-1)*Table4[[#This Row],[SHOT 
INTERVAL]]+(Table4[[#This Row],[PARTICLES 
PER SHOT]]-1)*Table4[[#This Row],[BURST INTERVAL]]</f>
        <v>0.4</v>
      </c>
      <c r="Y84" s="186">
        <f>Table4[[#This Row],[DAMAGE PER MAGAZINE]]/(Table4[[#This Row],[UNLOAD TIME]]+Table4[[#This Row],[RELOAD TIME]])</f>
        <v>389.51612903225805</v>
      </c>
      <c r="AA84" s="131"/>
      <c r="AB84" s="131"/>
      <c r="AC84" s="132"/>
      <c r="AD84" s="132"/>
      <c r="AE84" s="132"/>
      <c r="AF84" s="132"/>
      <c r="AG84" s="132"/>
    </row>
    <row r="85" spans="1:33" ht="14.25" hidden="1" customHeight="1" outlineLevel="1" x14ac:dyDescent="0.2">
      <c r="A85" s="130">
        <v>4</v>
      </c>
      <c r="B85" s="186" t="s">
        <v>413</v>
      </c>
      <c r="C85" s="186" t="s">
        <v>101</v>
      </c>
      <c r="D85" s="130">
        <v>8</v>
      </c>
      <c r="E85" s="130">
        <v>1770</v>
      </c>
      <c r="F85" s="130"/>
      <c r="G85" s="130"/>
      <c r="H85" s="130"/>
      <c r="I85" s="136">
        <v>3</v>
      </c>
      <c r="J85" s="136">
        <v>3</v>
      </c>
      <c r="K85" s="136">
        <v>3</v>
      </c>
      <c r="L85" s="141">
        <v>0.2</v>
      </c>
      <c r="M85" s="138"/>
      <c r="N85" s="136">
        <v>3</v>
      </c>
      <c r="O85" s="138"/>
      <c r="P85" s="138">
        <v>12</v>
      </c>
      <c r="Q85" s="130">
        <v>0</v>
      </c>
      <c r="R85" s="138">
        <v>12</v>
      </c>
      <c r="S85" s="130">
        <f>Table4[[#This Row],[DMG PER PARTICLE]]*Table4[[#This Row],[PARTICLES 
PER SHOT]]</f>
        <v>5310</v>
      </c>
      <c r="T85" s="138" t="s">
        <v>123</v>
      </c>
      <c r="U85" s="130">
        <f>Table4[[#This Row],[SHOTS PER MAGAZINE]]*Table4[[#This Row],[DAMAGE PER SHOT]]</f>
        <v>5310</v>
      </c>
      <c r="V85" s="130">
        <f>Table4[[#This Row],[MAGAZINE AMMO]]/Table4[[#This Row],[AMMO PER SHOT]]</f>
        <v>1</v>
      </c>
      <c r="W85" s="138" t="s">
        <v>123</v>
      </c>
      <c r="X85" s="138">
        <f>(Table4[[#This Row],[SHOTS PER MAGAZINE]]-1)*Table4[[#This Row],[SHOT 
INTERVAL]]+(Table4[[#This Row],[PARTICLES 
PER SHOT]]-1)*Table4[[#This Row],[BURST INTERVAL]]</f>
        <v>0.4</v>
      </c>
      <c r="Y85" s="186">
        <f>Table4[[#This Row],[DAMAGE PER MAGAZINE]]/(Table4[[#This Row],[UNLOAD TIME]]+Table4[[#This Row],[RELOAD TIME]])</f>
        <v>428.22580645161287</v>
      </c>
    </row>
    <row r="86" spans="1:33" ht="14.25" hidden="1" customHeight="1" outlineLevel="1" x14ac:dyDescent="0.2">
      <c r="A86" s="130">
        <v>4</v>
      </c>
      <c r="B86" s="186" t="s">
        <v>413</v>
      </c>
      <c r="C86" s="186" t="s">
        <v>101</v>
      </c>
      <c r="D86" s="130">
        <v>9</v>
      </c>
      <c r="E86" s="130">
        <v>1940</v>
      </c>
      <c r="F86" s="130"/>
      <c r="G86" s="130"/>
      <c r="H86" s="130"/>
      <c r="I86" s="136">
        <v>3</v>
      </c>
      <c r="J86" s="136">
        <v>3</v>
      </c>
      <c r="K86" s="136">
        <v>3</v>
      </c>
      <c r="L86" s="141">
        <v>0.2</v>
      </c>
      <c r="M86" s="138"/>
      <c r="N86" s="136">
        <v>3</v>
      </c>
      <c r="O86" s="138"/>
      <c r="P86" s="138">
        <v>12</v>
      </c>
      <c r="Q86" s="130">
        <v>0</v>
      </c>
      <c r="R86" s="138">
        <v>12</v>
      </c>
      <c r="S86" s="130">
        <f>Table4[[#This Row],[DMG PER PARTICLE]]*Table4[[#This Row],[PARTICLES 
PER SHOT]]</f>
        <v>5820</v>
      </c>
      <c r="T86" s="138" t="s">
        <v>123</v>
      </c>
      <c r="U86" s="130">
        <f>Table4[[#This Row],[SHOTS PER MAGAZINE]]*Table4[[#This Row],[DAMAGE PER SHOT]]</f>
        <v>5820</v>
      </c>
      <c r="V86" s="130">
        <f>Table4[[#This Row],[MAGAZINE AMMO]]/Table4[[#This Row],[AMMO PER SHOT]]</f>
        <v>1</v>
      </c>
      <c r="W86" s="138" t="s">
        <v>123</v>
      </c>
      <c r="X86" s="138">
        <f>(Table4[[#This Row],[SHOTS PER MAGAZINE]]-1)*Table4[[#This Row],[SHOT 
INTERVAL]]+(Table4[[#This Row],[PARTICLES 
PER SHOT]]-1)*Table4[[#This Row],[BURST INTERVAL]]</f>
        <v>0.4</v>
      </c>
      <c r="Y86" s="186">
        <f>Table4[[#This Row],[DAMAGE PER MAGAZINE]]/(Table4[[#This Row],[UNLOAD TIME]]+Table4[[#This Row],[RELOAD TIME]])</f>
        <v>469.35483870967738</v>
      </c>
    </row>
    <row r="87" spans="1:33" ht="14.25" hidden="1" customHeight="1" outlineLevel="1" x14ac:dyDescent="0.2">
      <c r="A87" s="130">
        <v>4</v>
      </c>
      <c r="B87" s="186" t="s">
        <v>413</v>
      </c>
      <c r="C87" s="186" t="s">
        <v>101</v>
      </c>
      <c r="D87" s="130">
        <v>10</v>
      </c>
      <c r="E87" s="130">
        <v>2130</v>
      </c>
      <c r="F87" s="130"/>
      <c r="G87" s="130"/>
      <c r="H87" s="130"/>
      <c r="I87" s="136">
        <v>3</v>
      </c>
      <c r="J87" s="136">
        <v>3</v>
      </c>
      <c r="K87" s="136">
        <v>3</v>
      </c>
      <c r="L87" s="141">
        <v>0.2</v>
      </c>
      <c r="M87" s="138"/>
      <c r="N87" s="136">
        <v>3</v>
      </c>
      <c r="O87" s="138"/>
      <c r="P87" s="138">
        <v>12</v>
      </c>
      <c r="Q87" s="130">
        <v>0</v>
      </c>
      <c r="R87" s="138">
        <v>12</v>
      </c>
      <c r="S87" s="130">
        <f>Table4[[#This Row],[DMG PER PARTICLE]]*Table4[[#This Row],[PARTICLES 
PER SHOT]]</f>
        <v>6390</v>
      </c>
      <c r="T87" s="138" t="s">
        <v>123</v>
      </c>
      <c r="U87" s="130">
        <f>Table4[[#This Row],[SHOTS PER MAGAZINE]]*Table4[[#This Row],[DAMAGE PER SHOT]]</f>
        <v>6390</v>
      </c>
      <c r="V87" s="130">
        <f>Table4[[#This Row],[MAGAZINE AMMO]]/Table4[[#This Row],[AMMO PER SHOT]]</f>
        <v>1</v>
      </c>
      <c r="W87" s="138" t="s">
        <v>123</v>
      </c>
      <c r="X87" s="138">
        <f>(Table4[[#This Row],[SHOTS PER MAGAZINE]]-1)*Table4[[#This Row],[SHOT 
INTERVAL]]+(Table4[[#This Row],[PARTICLES 
PER SHOT]]-1)*Table4[[#This Row],[BURST INTERVAL]]</f>
        <v>0.4</v>
      </c>
      <c r="Y87" s="186">
        <f>Table4[[#This Row],[DAMAGE PER MAGAZINE]]/(Table4[[#This Row],[UNLOAD TIME]]+Table4[[#This Row],[RELOAD TIME]])</f>
        <v>515.32258064516122</v>
      </c>
    </row>
    <row r="88" spans="1:33" ht="14.25" hidden="1" customHeight="1" outlineLevel="1" x14ac:dyDescent="0.2">
      <c r="A88" s="130">
        <v>4</v>
      </c>
      <c r="B88" s="186" t="s">
        <v>413</v>
      </c>
      <c r="C88" s="186" t="s">
        <v>101</v>
      </c>
      <c r="D88" s="130">
        <v>11</v>
      </c>
      <c r="E88" s="130">
        <v>2340</v>
      </c>
      <c r="F88" s="130"/>
      <c r="G88" s="130"/>
      <c r="H88" s="130"/>
      <c r="I88" s="136">
        <v>3</v>
      </c>
      <c r="J88" s="136">
        <v>3</v>
      </c>
      <c r="K88" s="136">
        <v>3</v>
      </c>
      <c r="L88" s="141">
        <v>0.2</v>
      </c>
      <c r="M88" s="138"/>
      <c r="N88" s="136">
        <v>3</v>
      </c>
      <c r="O88" s="138"/>
      <c r="P88" s="138">
        <v>12</v>
      </c>
      <c r="Q88" s="130">
        <v>0</v>
      </c>
      <c r="R88" s="138">
        <v>12</v>
      </c>
      <c r="S88" s="130">
        <f>Table4[[#This Row],[DMG PER PARTICLE]]*Table4[[#This Row],[PARTICLES 
PER SHOT]]</f>
        <v>7020</v>
      </c>
      <c r="T88" s="138" t="s">
        <v>123</v>
      </c>
      <c r="U88" s="130">
        <f>Table4[[#This Row],[SHOTS PER MAGAZINE]]*Table4[[#This Row],[DAMAGE PER SHOT]]</f>
        <v>7020</v>
      </c>
      <c r="V88" s="130">
        <f>Table4[[#This Row],[MAGAZINE AMMO]]/Table4[[#This Row],[AMMO PER SHOT]]</f>
        <v>1</v>
      </c>
      <c r="W88" s="138" t="s">
        <v>123</v>
      </c>
      <c r="X88" s="138">
        <f>(Table4[[#This Row],[SHOTS PER MAGAZINE]]-1)*Table4[[#This Row],[SHOT 
INTERVAL]]+(Table4[[#This Row],[PARTICLES 
PER SHOT]]-1)*Table4[[#This Row],[BURST INTERVAL]]</f>
        <v>0.4</v>
      </c>
      <c r="Y88" s="186">
        <f>Table4[[#This Row],[DAMAGE PER MAGAZINE]]/(Table4[[#This Row],[UNLOAD TIME]]+Table4[[#This Row],[RELOAD TIME]])</f>
        <v>566.12903225806451</v>
      </c>
    </row>
    <row r="89" spans="1:33" ht="14.25" hidden="1" customHeight="1" outlineLevel="1" x14ac:dyDescent="0.2">
      <c r="A89" s="130">
        <v>4</v>
      </c>
      <c r="B89" s="186" t="s">
        <v>413</v>
      </c>
      <c r="C89" s="186" t="s">
        <v>101</v>
      </c>
      <c r="D89" s="130">
        <v>12</v>
      </c>
      <c r="E89" s="130">
        <v>2570</v>
      </c>
      <c r="F89" s="130"/>
      <c r="G89" s="130"/>
      <c r="H89" s="130"/>
      <c r="I89" s="136">
        <v>3</v>
      </c>
      <c r="J89" s="136">
        <v>3</v>
      </c>
      <c r="K89" s="136">
        <v>3</v>
      </c>
      <c r="L89" s="141">
        <v>0.2</v>
      </c>
      <c r="M89" s="138"/>
      <c r="N89" s="136">
        <v>3</v>
      </c>
      <c r="O89" s="138"/>
      <c r="P89" s="138">
        <v>12</v>
      </c>
      <c r="Q89" s="130">
        <v>0</v>
      </c>
      <c r="R89" s="138">
        <v>12</v>
      </c>
      <c r="S89" s="130">
        <f>Table4[[#This Row],[DMG PER PARTICLE]]*Table4[[#This Row],[PARTICLES 
PER SHOT]]</f>
        <v>7710</v>
      </c>
      <c r="T89" s="138" t="s">
        <v>123</v>
      </c>
      <c r="U89" s="130">
        <f>Table4[[#This Row],[SHOTS PER MAGAZINE]]*Table4[[#This Row],[DAMAGE PER SHOT]]</f>
        <v>7710</v>
      </c>
      <c r="V89" s="130">
        <f>Table4[[#This Row],[MAGAZINE AMMO]]/Table4[[#This Row],[AMMO PER SHOT]]</f>
        <v>1</v>
      </c>
      <c r="W89" s="138" t="s">
        <v>123</v>
      </c>
      <c r="X89" s="138">
        <f>(Table4[[#This Row],[SHOTS PER MAGAZINE]]-1)*Table4[[#This Row],[SHOT 
INTERVAL]]+(Table4[[#This Row],[PARTICLES 
PER SHOT]]-1)*Table4[[#This Row],[BURST INTERVAL]]</f>
        <v>0.4</v>
      </c>
      <c r="Y89" s="186">
        <f>Table4[[#This Row],[DAMAGE PER MAGAZINE]]/(Table4[[#This Row],[UNLOAD TIME]]+Table4[[#This Row],[RELOAD TIME]])</f>
        <v>621.77419354838707</v>
      </c>
    </row>
    <row r="90" spans="1:33" ht="14.25" hidden="1" customHeight="1" outlineLevel="1" x14ac:dyDescent="0.2">
      <c r="A90" s="130">
        <v>4</v>
      </c>
      <c r="B90" s="186" t="s">
        <v>413</v>
      </c>
      <c r="C90" s="186" t="s">
        <v>102</v>
      </c>
      <c r="D90" s="130">
        <v>1</v>
      </c>
      <c r="E90" s="130">
        <v>2570</v>
      </c>
      <c r="F90" s="130"/>
      <c r="G90" s="130"/>
      <c r="H90" s="130"/>
      <c r="I90" s="136">
        <v>3</v>
      </c>
      <c r="J90" s="136">
        <v>3</v>
      </c>
      <c r="K90" s="136">
        <v>3</v>
      </c>
      <c r="L90" s="141">
        <v>0.2</v>
      </c>
      <c r="M90" s="138"/>
      <c r="N90" s="136">
        <v>3</v>
      </c>
      <c r="O90" s="138"/>
      <c r="P90" s="138">
        <v>12</v>
      </c>
      <c r="Q90" s="130">
        <v>0</v>
      </c>
      <c r="R90" s="138">
        <v>12</v>
      </c>
      <c r="S90" s="130">
        <f>Table4[[#This Row],[DMG PER PARTICLE]]*Table4[[#This Row],[PARTICLES 
PER SHOT]]</f>
        <v>7710</v>
      </c>
      <c r="T90" s="138" t="s">
        <v>123</v>
      </c>
      <c r="U90" s="130">
        <f>Table4[[#This Row],[SHOTS PER MAGAZINE]]*Table4[[#This Row],[DAMAGE PER SHOT]]</f>
        <v>7710</v>
      </c>
      <c r="V90" s="130">
        <f>Table4[[#This Row],[MAGAZINE AMMO]]/Table4[[#This Row],[AMMO PER SHOT]]</f>
        <v>1</v>
      </c>
      <c r="W90" s="138" t="s">
        <v>123</v>
      </c>
      <c r="X90" s="138">
        <f>(Table4[[#This Row],[SHOTS PER MAGAZINE]]-1)*Table4[[#This Row],[SHOT 
INTERVAL]]+(Table4[[#This Row],[PARTICLES 
PER SHOT]]-1)*Table4[[#This Row],[BURST INTERVAL]]</f>
        <v>0.4</v>
      </c>
      <c r="Y90" s="186">
        <f>Table4[[#This Row],[DAMAGE PER MAGAZINE]]/(Table4[[#This Row],[UNLOAD TIME]]+Table4[[#This Row],[RELOAD TIME]])</f>
        <v>621.77419354838707</v>
      </c>
    </row>
    <row r="91" spans="1:33" ht="14.25" hidden="1" customHeight="1" outlineLevel="1" x14ac:dyDescent="0.2">
      <c r="A91" s="130">
        <v>4</v>
      </c>
      <c r="B91" s="186" t="s">
        <v>413</v>
      </c>
      <c r="C91" s="186" t="s">
        <v>102</v>
      </c>
      <c r="D91" s="130">
        <v>2</v>
      </c>
      <c r="E91" s="130">
        <v>2617</v>
      </c>
      <c r="F91" s="130"/>
      <c r="G91" s="130"/>
      <c r="H91" s="130"/>
      <c r="I91" s="136">
        <v>3</v>
      </c>
      <c r="J91" s="136">
        <v>3</v>
      </c>
      <c r="K91" s="136">
        <v>3</v>
      </c>
      <c r="L91" s="141">
        <v>0.2</v>
      </c>
      <c r="M91" s="138"/>
      <c r="N91" s="136">
        <v>3</v>
      </c>
      <c r="O91" s="138"/>
      <c r="P91" s="138">
        <v>12</v>
      </c>
      <c r="Q91" s="130">
        <v>0</v>
      </c>
      <c r="R91" s="138">
        <v>12</v>
      </c>
      <c r="S91" s="130">
        <f>Table4[[#This Row],[DMG PER PARTICLE]]*Table4[[#This Row],[PARTICLES 
PER SHOT]]</f>
        <v>7851</v>
      </c>
      <c r="T91" s="138" t="s">
        <v>123</v>
      </c>
      <c r="U91" s="130">
        <f>Table4[[#This Row],[SHOTS PER MAGAZINE]]*Table4[[#This Row],[DAMAGE PER SHOT]]</f>
        <v>7851</v>
      </c>
      <c r="V91" s="130">
        <f>Table4[[#This Row],[MAGAZINE AMMO]]/Table4[[#This Row],[AMMO PER SHOT]]</f>
        <v>1</v>
      </c>
      <c r="W91" s="138" t="s">
        <v>123</v>
      </c>
      <c r="X91" s="138">
        <f>(Table4[[#This Row],[SHOTS PER MAGAZINE]]-1)*Table4[[#This Row],[SHOT 
INTERVAL]]+(Table4[[#This Row],[PARTICLES 
PER SHOT]]-1)*Table4[[#This Row],[BURST INTERVAL]]</f>
        <v>0.4</v>
      </c>
      <c r="Y91" s="186">
        <f>Table4[[#This Row],[DAMAGE PER MAGAZINE]]/(Table4[[#This Row],[UNLOAD TIME]]+Table4[[#This Row],[RELOAD TIME]])</f>
        <v>633.14516129032256</v>
      </c>
    </row>
    <row r="92" spans="1:33" ht="14.25" hidden="1" customHeight="1" outlineLevel="1" x14ac:dyDescent="0.2">
      <c r="A92" s="130">
        <v>4</v>
      </c>
      <c r="B92" s="186" t="s">
        <v>413</v>
      </c>
      <c r="C92" s="186" t="s">
        <v>102</v>
      </c>
      <c r="D92" s="130">
        <v>3</v>
      </c>
      <c r="E92" s="130">
        <v>2664</v>
      </c>
      <c r="F92" s="130"/>
      <c r="G92" s="130"/>
      <c r="H92" s="130"/>
      <c r="I92" s="136">
        <v>3</v>
      </c>
      <c r="J92" s="136">
        <v>3</v>
      </c>
      <c r="K92" s="136">
        <v>3</v>
      </c>
      <c r="L92" s="141">
        <v>0.2</v>
      </c>
      <c r="M92" s="138"/>
      <c r="N92" s="136">
        <v>3</v>
      </c>
      <c r="O92" s="138"/>
      <c r="P92" s="138">
        <v>12</v>
      </c>
      <c r="Q92" s="130">
        <v>0</v>
      </c>
      <c r="R92" s="138">
        <v>12</v>
      </c>
      <c r="S92" s="130">
        <f>Table4[[#This Row],[DMG PER PARTICLE]]*Table4[[#This Row],[PARTICLES 
PER SHOT]]</f>
        <v>7992</v>
      </c>
      <c r="T92" s="138" t="s">
        <v>123</v>
      </c>
      <c r="U92" s="130">
        <f>Table4[[#This Row],[SHOTS PER MAGAZINE]]*Table4[[#This Row],[DAMAGE PER SHOT]]</f>
        <v>7992</v>
      </c>
      <c r="V92" s="130">
        <f>Table4[[#This Row],[MAGAZINE AMMO]]/Table4[[#This Row],[AMMO PER SHOT]]</f>
        <v>1</v>
      </c>
      <c r="W92" s="138" t="s">
        <v>123</v>
      </c>
      <c r="X92" s="138">
        <f>(Table4[[#This Row],[SHOTS PER MAGAZINE]]-1)*Table4[[#This Row],[SHOT 
INTERVAL]]+(Table4[[#This Row],[PARTICLES 
PER SHOT]]-1)*Table4[[#This Row],[BURST INTERVAL]]</f>
        <v>0.4</v>
      </c>
      <c r="Y92" s="186">
        <f>Table4[[#This Row],[DAMAGE PER MAGAZINE]]/(Table4[[#This Row],[UNLOAD TIME]]+Table4[[#This Row],[RELOAD TIME]])</f>
        <v>644.51612903225805</v>
      </c>
    </row>
    <row r="93" spans="1:33" ht="14.25" hidden="1" customHeight="1" outlineLevel="1" x14ac:dyDescent="0.2">
      <c r="A93" s="130">
        <v>4</v>
      </c>
      <c r="B93" s="186" t="s">
        <v>413</v>
      </c>
      <c r="C93" s="186" t="s">
        <v>102</v>
      </c>
      <c r="D93" s="130">
        <v>4</v>
      </c>
      <c r="E93" s="130">
        <v>2711</v>
      </c>
      <c r="F93" s="130"/>
      <c r="G93" s="130"/>
      <c r="H93" s="130"/>
      <c r="I93" s="136">
        <v>3</v>
      </c>
      <c r="J93" s="136">
        <v>3</v>
      </c>
      <c r="K93" s="136">
        <v>3</v>
      </c>
      <c r="L93" s="141">
        <v>0.2</v>
      </c>
      <c r="M93" s="138"/>
      <c r="N93" s="136">
        <v>3</v>
      </c>
      <c r="O93" s="138"/>
      <c r="P93" s="138">
        <v>12</v>
      </c>
      <c r="Q93" s="130">
        <v>0</v>
      </c>
      <c r="R93" s="138">
        <v>12</v>
      </c>
      <c r="S93" s="130">
        <f>Table4[[#This Row],[DMG PER PARTICLE]]*Table4[[#This Row],[PARTICLES 
PER SHOT]]</f>
        <v>8133</v>
      </c>
      <c r="T93" s="138" t="s">
        <v>123</v>
      </c>
      <c r="U93" s="130">
        <f>Table4[[#This Row],[SHOTS PER MAGAZINE]]*Table4[[#This Row],[DAMAGE PER SHOT]]</f>
        <v>8133</v>
      </c>
      <c r="V93" s="130">
        <f>Table4[[#This Row],[MAGAZINE AMMO]]/Table4[[#This Row],[AMMO PER SHOT]]</f>
        <v>1</v>
      </c>
      <c r="W93" s="138" t="s">
        <v>123</v>
      </c>
      <c r="X93" s="138">
        <f>(Table4[[#This Row],[SHOTS PER MAGAZINE]]-1)*Table4[[#This Row],[SHOT 
INTERVAL]]+(Table4[[#This Row],[PARTICLES 
PER SHOT]]-1)*Table4[[#This Row],[BURST INTERVAL]]</f>
        <v>0.4</v>
      </c>
      <c r="Y93" s="186">
        <f>Table4[[#This Row],[DAMAGE PER MAGAZINE]]/(Table4[[#This Row],[UNLOAD TIME]]+Table4[[#This Row],[RELOAD TIME]])</f>
        <v>655.88709677419354</v>
      </c>
    </row>
    <row r="94" spans="1:33" ht="14.25" hidden="1" customHeight="1" outlineLevel="1" x14ac:dyDescent="0.2">
      <c r="A94" s="130">
        <v>4</v>
      </c>
      <c r="B94" s="186" t="s">
        <v>413</v>
      </c>
      <c r="C94" s="186" t="s">
        <v>102</v>
      </c>
      <c r="D94" s="130">
        <v>5</v>
      </c>
      <c r="E94" s="130">
        <v>2758</v>
      </c>
      <c r="F94" s="130"/>
      <c r="G94" s="130"/>
      <c r="H94" s="130"/>
      <c r="I94" s="136">
        <v>3</v>
      </c>
      <c r="J94" s="136">
        <v>3</v>
      </c>
      <c r="K94" s="136">
        <v>3</v>
      </c>
      <c r="L94" s="141">
        <v>0.2</v>
      </c>
      <c r="M94" s="138"/>
      <c r="N94" s="136">
        <v>3</v>
      </c>
      <c r="O94" s="138"/>
      <c r="P94" s="138">
        <v>12</v>
      </c>
      <c r="Q94" s="130">
        <v>0</v>
      </c>
      <c r="R94" s="138">
        <v>12</v>
      </c>
      <c r="S94" s="130">
        <f>Table4[[#This Row],[DMG PER PARTICLE]]*Table4[[#This Row],[PARTICLES 
PER SHOT]]</f>
        <v>8274</v>
      </c>
      <c r="T94" s="138" t="s">
        <v>123</v>
      </c>
      <c r="U94" s="130">
        <f>Table4[[#This Row],[SHOTS PER MAGAZINE]]*Table4[[#This Row],[DAMAGE PER SHOT]]</f>
        <v>8274</v>
      </c>
      <c r="V94" s="130">
        <f>Table4[[#This Row],[MAGAZINE AMMO]]/Table4[[#This Row],[AMMO PER SHOT]]</f>
        <v>1</v>
      </c>
      <c r="W94" s="138" t="s">
        <v>123</v>
      </c>
      <c r="X94" s="138">
        <f>(Table4[[#This Row],[SHOTS PER MAGAZINE]]-1)*Table4[[#This Row],[SHOT 
INTERVAL]]+(Table4[[#This Row],[PARTICLES 
PER SHOT]]-1)*Table4[[#This Row],[BURST INTERVAL]]</f>
        <v>0.4</v>
      </c>
      <c r="Y94" s="186">
        <f>Table4[[#This Row],[DAMAGE PER MAGAZINE]]/(Table4[[#This Row],[UNLOAD TIME]]+Table4[[#This Row],[RELOAD TIME]])</f>
        <v>667.25806451612902</v>
      </c>
    </row>
    <row r="95" spans="1:33" ht="14.25" hidden="1" customHeight="1" outlineLevel="1" x14ac:dyDescent="0.2">
      <c r="A95" s="130">
        <v>4</v>
      </c>
      <c r="B95" s="186" t="s">
        <v>413</v>
      </c>
      <c r="C95" s="186" t="s">
        <v>102</v>
      </c>
      <c r="D95" s="130">
        <v>6</v>
      </c>
      <c r="E95" s="130">
        <v>2805</v>
      </c>
      <c r="F95" s="130"/>
      <c r="G95" s="130"/>
      <c r="H95" s="130"/>
      <c r="I95" s="136">
        <v>3</v>
      </c>
      <c r="J95" s="136">
        <v>3</v>
      </c>
      <c r="K95" s="136">
        <v>3</v>
      </c>
      <c r="L95" s="141">
        <v>0.2</v>
      </c>
      <c r="M95" s="138"/>
      <c r="N95" s="136">
        <v>3</v>
      </c>
      <c r="O95" s="138"/>
      <c r="P95" s="138">
        <v>12</v>
      </c>
      <c r="Q95" s="130">
        <v>0</v>
      </c>
      <c r="R95" s="138">
        <v>12</v>
      </c>
      <c r="S95" s="130">
        <f>Table4[[#This Row],[DMG PER PARTICLE]]*Table4[[#This Row],[PARTICLES 
PER SHOT]]</f>
        <v>8415</v>
      </c>
      <c r="T95" s="138" t="s">
        <v>123</v>
      </c>
      <c r="U95" s="130">
        <f>Table4[[#This Row],[SHOTS PER MAGAZINE]]*Table4[[#This Row],[DAMAGE PER SHOT]]</f>
        <v>8415</v>
      </c>
      <c r="V95" s="130">
        <f>Table4[[#This Row],[MAGAZINE AMMO]]/Table4[[#This Row],[AMMO PER SHOT]]</f>
        <v>1</v>
      </c>
      <c r="W95" s="138" t="s">
        <v>123</v>
      </c>
      <c r="X95" s="138">
        <f>(Table4[[#This Row],[SHOTS PER MAGAZINE]]-1)*Table4[[#This Row],[SHOT 
INTERVAL]]+(Table4[[#This Row],[PARTICLES 
PER SHOT]]-1)*Table4[[#This Row],[BURST INTERVAL]]</f>
        <v>0.4</v>
      </c>
      <c r="Y95" s="186">
        <f>Table4[[#This Row],[DAMAGE PER MAGAZINE]]/(Table4[[#This Row],[UNLOAD TIME]]+Table4[[#This Row],[RELOAD TIME]])</f>
        <v>678.62903225806451</v>
      </c>
    </row>
    <row r="96" spans="1:33" ht="14.25" hidden="1" customHeight="1" outlineLevel="1" x14ac:dyDescent="0.2">
      <c r="A96" s="130">
        <v>4</v>
      </c>
      <c r="B96" s="186" t="s">
        <v>413</v>
      </c>
      <c r="C96" s="186" t="s">
        <v>102</v>
      </c>
      <c r="D96" s="130">
        <v>7</v>
      </c>
      <c r="E96" s="130">
        <v>2852</v>
      </c>
      <c r="F96" s="130"/>
      <c r="G96" s="130"/>
      <c r="H96" s="130"/>
      <c r="I96" s="136">
        <v>3</v>
      </c>
      <c r="J96" s="136">
        <v>3</v>
      </c>
      <c r="K96" s="136">
        <v>3</v>
      </c>
      <c r="L96" s="141">
        <v>0.2</v>
      </c>
      <c r="M96" s="138"/>
      <c r="N96" s="136">
        <v>3</v>
      </c>
      <c r="O96" s="138"/>
      <c r="P96" s="138">
        <v>12</v>
      </c>
      <c r="Q96" s="130">
        <v>0</v>
      </c>
      <c r="R96" s="138">
        <v>12</v>
      </c>
      <c r="S96" s="130">
        <f>Table4[[#This Row],[DMG PER PARTICLE]]*Table4[[#This Row],[PARTICLES 
PER SHOT]]</f>
        <v>8556</v>
      </c>
      <c r="T96" s="138" t="s">
        <v>123</v>
      </c>
      <c r="U96" s="130">
        <f>Table4[[#This Row],[SHOTS PER MAGAZINE]]*Table4[[#This Row],[DAMAGE PER SHOT]]</f>
        <v>8556</v>
      </c>
      <c r="V96" s="130">
        <f>Table4[[#This Row],[MAGAZINE AMMO]]/Table4[[#This Row],[AMMO PER SHOT]]</f>
        <v>1</v>
      </c>
      <c r="W96" s="138" t="s">
        <v>123</v>
      </c>
      <c r="X96" s="138">
        <f>(Table4[[#This Row],[SHOTS PER MAGAZINE]]-1)*Table4[[#This Row],[SHOT 
INTERVAL]]+(Table4[[#This Row],[PARTICLES 
PER SHOT]]-1)*Table4[[#This Row],[BURST INTERVAL]]</f>
        <v>0.4</v>
      </c>
      <c r="Y96" s="186">
        <f>Table4[[#This Row],[DAMAGE PER MAGAZINE]]/(Table4[[#This Row],[UNLOAD TIME]]+Table4[[#This Row],[RELOAD TIME]])</f>
        <v>690</v>
      </c>
    </row>
    <row r="97" spans="1:25" ht="14.25" hidden="1" customHeight="1" outlineLevel="1" x14ac:dyDescent="0.2">
      <c r="A97" s="130">
        <v>4</v>
      </c>
      <c r="B97" s="186" t="s">
        <v>413</v>
      </c>
      <c r="C97" s="186" t="s">
        <v>102</v>
      </c>
      <c r="D97" s="130">
        <v>8</v>
      </c>
      <c r="E97" s="130">
        <v>2899</v>
      </c>
      <c r="F97" s="130"/>
      <c r="G97" s="130"/>
      <c r="H97" s="130"/>
      <c r="I97" s="136">
        <v>3</v>
      </c>
      <c r="J97" s="136">
        <v>3</v>
      </c>
      <c r="K97" s="136">
        <v>3</v>
      </c>
      <c r="L97" s="141">
        <v>0.2</v>
      </c>
      <c r="M97" s="138"/>
      <c r="N97" s="136">
        <v>3</v>
      </c>
      <c r="O97" s="138"/>
      <c r="P97" s="138">
        <v>12</v>
      </c>
      <c r="Q97" s="130">
        <v>0</v>
      </c>
      <c r="R97" s="138">
        <v>12</v>
      </c>
      <c r="S97" s="130">
        <f>Table4[[#This Row],[DMG PER PARTICLE]]*Table4[[#This Row],[PARTICLES 
PER SHOT]]</f>
        <v>8697</v>
      </c>
      <c r="T97" s="138" t="s">
        <v>123</v>
      </c>
      <c r="U97" s="130">
        <f>Table4[[#This Row],[SHOTS PER MAGAZINE]]*Table4[[#This Row],[DAMAGE PER SHOT]]</f>
        <v>8697</v>
      </c>
      <c r="V97" s="130">
        <f>Table4[[#This Row],[MAGAZINE AMMO]]/Table4[[#This Row],[AMMO PER SHOT]]</f>
        <v>1</v>
      </c>
      <c r="W97" s="138" t="s">
        <v>123</v>
      </c>
      <c r="X97" s="138">
        <f>(Table4[[#This Row],[SHOTS PER MAGAZINE]]-1)*Table4[[#This Row],[SHOT 
INTERVAL]]+(Table4[[#This Row],[PARTICLES 
PER SHOT]]-1)*Table4[[#This Row],[BURST INTERVAL]]</f>
        <v>0.4</v>
      </c>
      <c r="Y97" s="186">
        <f>Table4[[#This Row],[DAMAGE PER MAGAZINE]]/(Table4[[#This Row],[UNLOAD TIME]]+Table4[[#This Row],[RELOAD TIME]])</f>
        <v>701.37096774193549</v>
      </c>
    </row>
    <row r="98" spans="1:25" ht="14.25" hidden="1" customHeight="1" outlineLevel="1" x14ac:dyDescent="0.2">
      <c r="A98" s="130">
        <v>4</v>
      </c>
      <c r="B98" s="186" t="s">
        <v>413</v>
      </c>
      <c r="C98" s="186" t="s">
        <v>102</v>
      </c>
      <c r="D98" s="130">
        <v>9</v>
      </c>
      <c r="E98" s="130">
        <v>2946</v>
      </c>
      <c r="F98" s="130"/>
      <c r="G98" s="130"/>
      <c r="H98" s="130"/>
      <c r="I98" s="136">
        <v>3</v>
      </c>
      <c r="J98" s="136">
        <v>3</v>
      </c>
      <c r="K98" s="136">
        <v>3</v>
      </c>
      <c r="L98" s="141">
        <v>0.2</v>
      </c>
      <c r="M98" s="138"/>
      <c r="N98" s="136">
        <v>3</v>
      </c>
      <c r="O98" s="138"/>
      <c r="P98" s="138">
        <v>12</v>
      </c>
      <c r="Q98" s="130">
        <v>0</v>
      </c>
      <c r="R98" s="138">
        <v>12</v>
      </c>
      <c r="S98" s="130">
        <f>Table4[[#This Row],[DMG PER PARTICLE]]*Table4[[#This Row],[PARTICLES 
PER SHOT]]</f>
        <v>8838</v>
      </c>
      <c r="T98" s="138" t="s">
        <v>123</v>
      </c>
      <c r="U98" s="130">
        <f>Table4[[#This Row],[SHOTS PER MAGAZINE]]*Table4[[#This Row],[DAMAGE PER SHOT]]</f>
        <v>8838</v>
      </c>
      <c r="V98" s="130">
        <f>Table4[[#This Row],[MAGAZINE AMMO]]/Table4[[#This Row],[AMMO PER SHOT]]</f>
        <v>1</v>
      </c>
      <c r="W98" s="138" t="s">
        <v>123</v>
      </c>
      <c r="X98" s="138">
        <f>(Table4[[#This Row],[SHOTS PER MAGAZINE]]-1)*Table4[[#This Row],[SHOT 
INTERVAL]]+(Table4[[#This Row],[PARTICLES 
PER SHOT]]-1)*Table4[[#This Row],[BURST INTERVAL]]</f>
        <v>0.4</v>
      </c>
      <c r="Y98" s="186">
        <f>Table4[[#This Row],[DAMAGE PER MAGAZINE]]/(Table4[[#This Row],[UNLOAD TIME]]+Table4[[#This Row],[RELOAD TIME]])</f>
        <v>712.74193548387098</v>
      </c>
    </row>
    <row r="99" spans="1:25" ht="14.25" hidden="1" customHeight="1" outlineLevel="1" x14ac:dyDescent="0.2">
      <c r="A99" s="130">
        <v>4</v>
      </c>
      <c r="B99" s="186" t="s">
        <v>413</v>
      </c>
      <c r="C99" s="186" t="s">
        <v>102</v>
      </c>
      <c r="D99" s="130">
        <v>10</v>
      </c>
      <c r="E99" s="130">
        <v>2993</v>
      </c>
      <c r="F99" s="130"/>
      <c r="G99" s="130"/>
      <c r="H99" s="130"/>
      <c r="I99" s="136">
        <v>3</v>
      </c>
      <c r="J99" s="136">
        <v>3</v>
      </c>
      <c r="K99" s="136">
        <v>3</v>
      </c>
      <c r="L99" s="141">
        <v>0.2</v>
      </c>
      <c r="M99" s="138"/>
      <c r="N99" s="136">
        <v>3</v>
      </c>
      <c r="O99" s="138"/>
      <c r="P99" s="138">
        <v>12</v>
      </c>
      <c r="Q99" s="130">
        <v>0</v>
      </c>
      <c r="R99" s="138">
        <v>12</v>
      </c>
      <c r="S99" s="130">
        <f>Table4[[#This Row],[DMG PER PARTICLE]]*Table4[[#This Row],[PARTICLES 
PER SHOT]]</f>
        <v>8979</v>
      </c>
      <c r="T99" s="138" t="s">
        <v>123</v>
      </c>
      <c r="U99" s="130">
        <f>Table4[[#This Row],[SHOTS PER MAGAZINE]]*Table4[[#This Row],[DAMAGE PER SHOT]]</f>
        <v>8979</v>
      </c>
      <c r="V99" s="130">
        <f>Table4[[#This Row],[MAGAZINE AMMO]]/Table4[[#This Row],[AMMO PER SHOT]]</f>
        <v>1</v>
      </c>
      <c r="W99" s="138" t="s">
        <v>123</v>
      </c>
      <c r="X99" s="138">
        <f>(Table4[[#This Row],[SHOTS PER MAGAZINE]]-1)*Table4[[#This Row],[SHOT 
INTERVAL]]+(Table4[[#This Row],[PARTICLES 
PER SHOT]]-1)*Table4[[#This Row],[BURST INTERVAL]]</f>
        <v>0.4</v>
      </c>
      <c r="Y99" s="186">
        <f>Table4[[#This Row],[DAMAGE PER MAGAZINE]]/(Table4[[#This Row],[UNLOAD TIME]]+Table4[[#This Row],[RELOAD TIME]])</f>
        <v>724.11290322580646</v>
      </c>
    </row>
    <row r="100" spans="1:25" ht="14.25" hidden="1" customHeight="1" outlineLevel="1" x14ac:dyDescent="0.2">
      <c r="A100" s="130">
        <v>4</v>
      </c>
      <c r="B100" s="186" t="s">
        <v>413</v>
      </c>
      <c r="C100" s="186" t="s">
        <v>102</v>
      </c>
      <c r="D100" s="130">
        <v>11</v>
      </c>
      <c r="E100" s="130">
        <v>3040</v>
      </c>
      <c r="F100" s="130"/>
      <c r="G100" s="130"/>
      <c r="H100" s="130"/>
      <c r="I100" s="136">
        <v>3</v>
      </c>
      <c r="J100" s="136">
        <v>3</v>
      </c>
      <c r="K100" s="136">
        <v>3</v>
      </c>
      <c r="L100" s="141">
        <v>0.2</v>
      </c>
      <c r="M100" s="138"/>
      <c r="N100" s="136">
        <v>3</v>
      </c>
      <c r="O100" s="138"/>
      <c r="P100" s="138">
        <v>12</v>
      </c>
      <c r="Q100" s="130">
        <v>0</v>
      </c>
      <c r="R100" s="138">
        <v>12</v>
      </c>
      <c r="S100" s="130">
        <f>Table4[[#This Row],[DMG PER PARTICLE]]*Table4[[#This Row],[PARTICLES 
PER SHOT]]</f>
        <v>9120</v>
      </c>
      <c r="T100" s="138" t="s">
        <v>123</v>
      </c>
      <c r="U100" s="130">
        <f>Table4[[#This Row],[SHOTS PER MAGAZINE]]*Table4[[#This Row],[DAMAGE PER SHOT]]</f>
        <v>9120</v>
      </c>
      <c r="V100" s="130">
        <f>Table4[[#This Row],[MAGAZINE AMMO]]/Table4[[#This Row],[AMMO PER SHOT]]</f>
        <v>1</v>
      </c>
      <c r="W100" s="138" t="s">
        <v>123</v>
      </c>
      <c r="X100" s="138">
        <f>(Table4[[#This Row],[SHOTS PER MAGAZINE]]-1)*Table4[[#This Row],[SHOT 
INTERVAL]]+(Table4[[#This Row],[PARTICLES 
PER SHOT]]-1)*Table4[[#This Row],[BURST INTERVAL]]</f>
        <v>0.4</v>
      </c>
      <c r="Y100" s="186">
        <f>Table4[[#This Row],[DAMAGE PER MAGAZINE]]/(Table4[[#This Row],[UNLOAD TIME]]+Table4[[#This Row],[RELOAD TIME]])</f>
        <v>735.48387096774195</v>
      </c>
    </row>
    <row r="101" spans="1:25" ht="14.25" hidden="1" customHeight="1" outlineLevel="1" x14ac:dyDescent="0.2">
      <c r="A101" s="130">
        <v>4</v>
      </c>
      <c r="B101" s="186" t="s">
        <v>413</v>
      </c>
      <c r="C101" s="186" t="s">
        <v>102</v>
      </c>
      <c r="D101" s="130">
        <v>12</v>
      </c>
      <c r="E101" s="130">
        <v>3087</v>
      </c>
      <c r="F101" s="130"/>
      <c r="G101" s="130"/>
      <c r="H101" s="130"/>
      <c r="I101" s="136">
        <v>3</v>
      </c>
      <c r="J101" s="136">
        <v>3</v>
      </c>
      <c r="K101" s="136">
        <v>3</v>
      </c>
      <c r="L101" s="141">
        <v>0.2</v>
      </c>
      <c r="M101" s="138"/>
      <c r="N101" s="136">
        <v>3</v>
      </c>
      <c r="O101" s="138"/>
      <c r="P101" s="138">
        <v>12</v>
      </c>
      <c r="Q101" s="130">
        <v>0</v>
      </c>
      <c r="R101" s="138">
        <v>12</v>
      </c>
      <c r="S101" s="130">
        <f>Table4[[#This Row],[DMG PER PARTICLE]]*Table4[[#This Row],[PARTICLES 
PER SHOT]]</f>
        <v>9261</v>
      </c>
      <c r="T101" s="138" t="s">
        <v>123</v>
      </c>
      <c r="U101" s="130">
        <f>Table4[[#This Row],[SHOTS PER MAGAZINE]]*Table4[[#This Row],[DAMAGE PER SHOT]]</f>
        <v>9261</v>
      </c>
      <c r="V101" s="130">
        <f>Table4[[#This Row],[MAGAZINE AMMO]]/Table4[[#This Row],[AMMO PER SHOT]]</f>
        <v>1</v>
      </c>
      <c r="W101" s="138" t="s">
        <v>123</v>
      </c>
      <c r="X101" s="138">
        <f>(Table4[[#This Row],[SHOTS PER MAGAZINE]]-1)*Table4[[#This Row],[SHOT 
INTERVAL]]+(Table4[[#This Row],[PARTICLES 
PER SHOT]]-1)*Table4[[#This Row],[BURST INTERVAL]]</f>
        <v>0.4</v>
      </c>
      <c r="Y101" s="186">
        <f>Table4[[#This Row],[DAMAGE PER MAGAZINE]]/(Table4[[#This Row],[UNLOAD TIME]]+Table4[[#This Row],[RELOAD TIME]])</f>
        <v>746.85483870967744</v>
      </c>
    </row>
    <row r="102" spans="1:25" ht="14.25" hidden="1" customHeight="1" outlineLevel="1" x14ac:dyDescent="0.2">
      <c r="A102" s="130">
        <v>4</v>
      </c>
      <c r="B102" s="186" t="s">
        <v>413</v>
      </c>
      <c r="C102" s="186" t="s">
        <v>103</v>
      </c>
      <c r="D102" s="130">
        <v>1</v>
      </c>
      <c r="E102" s="130">
        <v>3241.35</v>
      </c>
      <c r="F102" s="130"/>
      <c r="G102" s="130"/>
      <c r="H102" s="130"/>
      <c r="I102" s="136">
        <v>3</v>
      </c>
      <c r="J102" s="136">
        <v>3</v>
      </c>
      <c r="K102" s="136">
        <v>3</v>
      </c>
      <c r="L102" s="141">
        <v>0.2</v>
      </c>
      <c r="M102" s="138"/>
      <c r="N102" s="136">
        <v>3</v>
      </c>
      <c r="O102" s="138"/>
      <c r="P102" s="138">
        <v>12</v>
      </c>
      <c r="Q102" s="130">
        <v>0</v>
      </c>
      <c r="R102" s="138">
        <v>12</v>
      </c>
      <c r="S102" s="130">
        <f>Table4[[#This Row],[DMG PER PARTICLE]]*Table4[[#This Row],[PARTICLES 
PER SHOT]]</f>
        <v>9724.0499999999993</v>
      </c>
      <c r="T102" s="138" t="s">
        <v>123</v>
      </c>
      <c r="U102" s="130">
        <f>Table4[[#This Row],[SHOTS PER MAGAZINE]]*Table4[[#This Row],[DAMAGE PER SHOT]]</f>
        <v>9724.0499999999993</v>
      </c>
      <c r="V102" s="130">
        <f>Table4[[#This Row],[MAGAZINE AMMO]]/Table4[[#This Row],[AMMO PER SHOT]]</f>
        <v>1</v>
      </c>
      <c r="W102" s="138" t="s">
        <v>123</v>
      </c>
      <c r="X102" s="138">
        <f>(Table4[[#This Row],[SHOTS PER MAGAZINE]]-1)*Table4[[#This Row],[SHOT 
INTERVAL]]+(Table4[[#This Row],[PARTICLES 
PER SHOT]]-1)*Table4[[#This Row],[BURST INTERVAL]]</f>
        <v>0.4</v>
      </c>
      <c r="Y102" s="186">
        <f>Table4[[#This Row],[DAMAGE PER MAGAZINE]]/(Table4[[#This Row],[UNLOAD TIME]]+Table4[[#This Row],[RELOAD TIME]])</f>
        <v>784.19758064516122</v>
      </c>
    </row>
    <row r="103" spans="1:25" ht="14.25" customHeight="1" collapsed="1" x14ac:dyDescent="0.2">
      <c r="A103" s="128">
        <v>5</v>
      </c>
      <c r="B103" s="185" t="s">
        <v>414</v>
      </c>
      <c r="C103" s="185" t="s">
        <v>101</v>
      </c>
      <c r="D103" s="128">
        <v>1</v>
      </c>
      <c r="E103" s="128" t="s">
        <v>123</v>
      </c>
      <c r="F103" s="128"/>
      <c r="G103" s="128"/>
      <c r="H103" s="128"/>
      <c r="I103" s="128">
        <v>30</v>
      </c>
      <c r="J103" s="128">
        <v>1</v>
      </c>
      <c r="K103" s="128">
        <v>1</v>
      </c>
      <c r="L103" s="137"/>
      <c r="M103" s="137">
        <v>0.1</v>
      </c>
      <c r="N103" s="128">
        <v>3</v>
      </c>
      <c r="O103" s="137"/>
      <c r="P103" s="137">
        <v>1.1000000000000001</v>
      </c>
      <c r="Q103" s="128">
        <v>29</v>
      </c>
      <c r="R103" s="137">
        <v>11</v>
      </c>
      <c r="S103" s="128" t="s">
        <v>123</v>
      </c>
      <c r="T103" s="185" t="s">
        <v>123</v>
      </c>
      <c r="U103" s="128" t="s">
        <v>123</v>
      </c>
      <c r="V103" s="128">
        <f>Table4[[#This Row],[MAGAZINE AMMO]]/Table4[[#This Row],[AMMO PER SHOT]]</f>
        <v>30</v>
      </c>
      <c r="W103" s="137">
        <f>1/Table4[[#This Row],[SHOT 
INTERVAL]]</f>
        <v>10</v>
      </c>
      <c r="X103" s="137">
        <f>(Table4[[#This Row],[SHOTS PER MAGAZINE]]-1)*Table4[[#This Row],[SHOT 
INTERVAL]]+(Table4[[#This Row],[PARTICLES 
PER SHOT]]-1)*Table4[[#This Row],[BURST INTERVAL]]</f>
        <v>2.9000000000000004</v>
      </c>
      <c r="Y103" s="185" t="s">
        <v>123</v>
      </c>
    </row>
    <row r="104" spans="1:25" ht="14.25" hidden="1" customHeight="1" outlineLevel="1" x14ac:dyDescent="0.2">
      <c r="A104" s="130">
        <v>5</v>
      </c>
      <c r="B104" s="186" t="s">
        <v>414</v>
      </c>
      <c r="C104" s="186" t="s">
        <v>101</v>
      </c>
      <c r="D104" s="130">
        <v>2</v>
      </c>
      <c r="E104" s="130" t="s">
        <v>123</v>
      </c>
      <c r="F104" s="130"/>
      <c r="G104" s="130"/>
      <c r="H104" s="130"/>
      <c r="I104" s="130">
        <v>30</v>
      </c>
      <c r="J104" s="130">
        <v>1</v>
      </c>
      <c r="K104" s="130">
        <v>1</v>
      </c>
      <c r="L104" s="138"/>
      <c r="M104" s="138">
        <v>0.1</v>
      </c>
      <c r="N104" s="130">
        <v>3</v>
      </c>
      <c r="O104" s="138"/>
      <c r="P104" s="138">
        <v>1.1000000000000001</v>
      </c>
      <c r="Q104" s="130">
        <v>29</v>
      </c>
      <c r="R104" s="138">
        <v>11</v>
      </c>
      <c r="S104" s="130" t="s">
        <v>123</v>
      </c>
      <c r="T104" s="186" t="s">
        <v>123</v>
      </c>
      <c r="U104" s="130" t="s">
        <v>123</v>
      </c>
      <c r="V104" s="130">
        <f>Table4[[#This Row],[MAGAZINE AMMO]]/Table4[[#This Row],[AMMO PER SHOT]]</f>
        <v>30</v>
      </c>
      <c r="W104" s="138">
        <f>1/Table4[[#This Row],[SHOT 
INTERVAL]]</f>
        <v>10</v>
      </c>
      <c r="X104" s="138">
        <f>(Table4[[#This Row],[SHOTS PER MAGAZINE]]-1)*Table4[[#This Row],[SHOT 
INTERVAL]]+(Table4[[#This Row],[PARTICLES 
PER SHOT]]-1)*Table4[[#This Row],[BURST INTERVAL]]</f>
        <v>2.9000000000000004</v>
      </c>
      <c r="Y104" s="186" t="s">
        <v>123</v>
      </c>
    </row>
    <row r="105" spans="1:25" ht="14.25" hidden="1" customHeight="1" outlineLevel="1" x14ac:dyDescent="0.2">
      <c r="A105" s="130">
        <v>5</v>
      </c>
      <c r="B105" s="186" t="s">
        <v>414</v>
      </c>
      <c r="C105" s="186" t="s">
        <v>101</v>
      </c>
      <c r="D105" s="130">
        <v>3</v>
      </c>
      <c r="E105" s="130" t="s">
        <v>123</v>
      </c>
      <c r="F105" s="130"/>
      <c r="G105" s="130"/>
      <c r="H105" s="130"/>
      <c r="I105" s="130">
        <v>30</v>
      </c>
      <c r="J105" s="130">
        <v>1</v>
      </c>
      <c r="K105" s="130">
        <v>1</v>
      </c>
      <c r="L105" s="138"/>
      <c r="M105" s="138">
        <v>0.1</v>
      </c>
      <c r="N105" s="130">
        <v>3</v>
      </c>
      <c r="O105" s="138"/>
      <c r="P105" s="138">
        <v>1.1000000000000001</v>
      </c>
      <c r="Q105" s="130">
        <v>29</v>
      </c>
      <c r="R105" s="138">
        <v>11</v>
      </c>
      <c r="S105" s="130" t="s">
        <v>123</v>
      </c>
      <c r="T105" s="186" t="s">
        <v>123</v>
      </c>
      <c r="U105" s="130" t="s">
        <v>123</v>
      </c>
      <c r="V105" s="130">
        <f>Table4[[#This Row],[MAGAZINE AMMO]]/Table4[[#This Row],[AMMO PER SHOT]]</f>
        <v>30</v>
      </c>
      <c r="W105" s="138">
        <f>1/Table4[[#This Row],[SHOT 
INTERVAL]]</f>
        <v>10</v>
      </c>
      <c r="X105" s="138">
        <f>(Table4[[#This Row],[SHOTS PER MAGAZINE]]-1)*Table4[[#This Row],[SHOT 
INTERVAL]]+(Table4[[#This Row],[PARTICLES 
PER SHOT]]-1)*Table4[[#This Row],[BURST INTERVAL]]</f>
        <v>2.9000000000000004</v>
      </c>
      <c r="Y105" s="186" t="s">
        <v>123</v>
      </c>
    </row>
    <row r="106" spans="1:25" ht="14.25" hidden="1" customHeight="1" outlineLevel="1" x14ac:dyDescent="0.2">
      <c r="A106" s="130">
        <v>5</v>
      </c>
      <c r="B106" s="186" t="s">
        <v>414</v>
      </c>
      <c r="C106" s="186" t="s">
        <v>101</v>
      </c>
      <c r="D106" s="130">
        <v>4</v>
      </c>
      <c r="E106" s="130" t="s">
        <v>123</v>
      </c>
      <c r="F106" s="130"/>
      <c r="G106" s="130"/>
      <c r="H106" s="130"/>
      <c r="I106" s="130">
        <v>30</v>
      </c>
      <c r="J106" s="130">
        <v>1</v>
      </c>
      <c r="K106" s="130">
        <v>1</v>
      </c>
      <c r="L106" s="138"/>
      <c r="M106" s="138">
        <v>0.1</v>
      </c>
      <c r="N106" s="130">
        <v>3</v>
      </c>
      <c r="O106" s="138"/>
      <c r="P106" s="138">
        <v>1.1000000000000001</v>
      </c>
      <c r="Q106" s="130">
        <v>29</v>
      </c>
      <c r="R106" s="138">
        <v>11</v>
      </c>
      <c r="S106" s="130" t="s">
        <v>123</v>
      </c>
      <c r="T106" s="186" t="s">
        <v>123</v>
      </c>
      <c r="U106" s="130" t="s">
        <v>123</v>
      </c>
      <c r="V106" s="130">
        <f>Table4[[#This Row],[MAGAZINE AMMO]]/Table4[[#This Row],[AMMO PER SHOT]]</f>
        <v>30</v>
      </c>
      <c r="W106" s="138">
        <f>1/Table4[[#This Row],[SHOT 
INTERVAL]]</f>
        <v>10</v>
      </c>
      <c r="X106" s="138">
        <f>(Table4[[#This Row],[SHOTS PER MAGAZINE]]-1)*Table4[[#This Row],[SHOT 
INTERVAL]]+(Table4[[#This Row],[PARTICLES 
PER SHOT]]-1)*Table4[[#This Row],[BURST INTERVAL]]</f>
        <v>2.9000000000000004</v>
      </c>
      <c r="Y106" s="186" t="s">
        <v>123</v>
      </c>
    </row>
    <row r="107" spans="1:25" ht="14.25" hidden="1" customHeight="1" outlineLevel="1" x14ac:dyDescent="0.2">
      <c r="A107" s="130">
        <v>5</v>
      </c>
      <c r="B107" s="186" t="s">
        <v>414</v>
      </c>
      <c r="C107" s="186" t="s">
        <v>101</v>
      </c>
      <c r="D107" s="130">
        <v>5</v>
      </c>
      <c r="E107" s="130">
        <v>157</v>
      </c>
      <c r="F107" s="130"/>
      <c r="G107" s="130"/>
      <c r="H107" s="130"/>
      <c r="I107" s="130">
        <v>30</v>
      </c>
      <c r="J107" s="130">
        <v>1</v>
      </c>
      <c r="K107" s="130">
        <v>1</v>
      </c>
      <c r="L107" s="138"/>
      <c r="M107" s="138">
        <v>0.1</v>
      </c>
      <c r="N107" s="130">
        <v>3</v>
      </c>
      <c r="O107" s="138"/>
      <c r="P107" s="138">
        <v>1.1000000000000001</v>
      </c>
      <c r="Q107" s="130">
        <v>29</v>
      </c>
      <c r="R107" s="138">
        <v>11</v>
      </c>
      <c r="S107" s="130">
        <f>Table4[[#This Row],[DMG PER PARTICLE]]*Table4[[#This Row],[PARTICLES 
PER SHOT]]</f>
        <v>157</v>
      </c>
      <c r="T107" s="186">
        <f>Table4[[#This Row],[DAMAGE PER SHOT]]/Table4[[#This Row],[SHOT 
INTERVAL]]</f>
        <v>1570</v>
      </c>
      <c r="U107" s="130">
        <f>Table4[[#This Row],[SHOTS PER MAGAZINE]]*Table4[[#This Row],[DAMAGE PER SHOT]]</f>
        <v>4710</v>
      </c>
      <c r="V107" s="130">
        <f>Table4[[#This Row],[MAGAZINE AMMO]]/Table4[[#This Row],[AMMO PER SHOT]]</f>
        <v>30</v>
      </c>
      <c r="W107" s="138">
        <f>1/Table4[[#This Row],[SHOT 
INTERVAL]]</f>
        <v>10</v>
      </c>
      <c r="X107" s="138">
        <f>(Table4[[#This Row],[SHOTS PER MAGAZINE]]-1)*Table4[[#This Row],[SHOT 
INTERVAL]]+(Table4[[#This Row],[PARTICLES 
PER SHOT]]-1)*Table4[[#This Row],[BURST INTERVAL]]</f>
        <v>2.9000000000000004</v>
      </c>
      <c r="Y107" s="186">
        <f>Table4[[#This Row],[DAMAGE PER MAGAZINE]]/(Table4[[#This Row],[UNLOAD TIME]]+Table4[[#This Row],[RELOAD TIME]])</f>
        <v>338.84892086330933</v>
      </c>
    </row>
    <row r="108" spans="1:25" ht="14.25" hidden="1" customHeight="1" outlineLevel="1" x14ac:dyDescent="0.2">
      <c r="A108" s="130">
        <v>5</v>
      </c>
      <c r="B108" s="186" t="s">
        <v>414</v>
      </c>
      <c r="C108" s="186" t="s">
        <v>101</v>
      </c>
      <c r="D108" s="130">
        <v>6</v>
      </c>
      <c r="E108" s="130">
        <v>172</v>
      </c>
      <c r="F108" s="130"/>
      <c r="G108" s="130"/>
      <c r="H108" s="130"/>
      <c r="I108" s="130">
        <v>30</v>
      </c>
      <c r="J108" s="130">
        <v>1</v>
      </c>
      <c r="K108" s="130">
        <v>1</v>
      </c>
      <c r="L108" s="138"/>
      <c r="M108" s="138">
        <v>0.1</v>
      </c>
      <c r="N108" s="130">
        <v>3</v>
      </c>
      <c r="O108" s="138"/>
      <c r="P108" s="138">
        <v>1.1000000000000001</v>
      </c>
      <c r="Q108" s="130">
        <v>29</v>
      </c>
      <c r="R108" s="138">
        <v>11</v>
      </c>
      <c r="S108" s="130">
        <f>Table4[[#This Row],[DMG PER PARTICLE]]*Table4[[#This Row],[PARTICLES 
PER SHOT]]</f>
        <v>172</v>
      </c>
      <c r="T108" s="186">
        <f>Table4[[#This Row],[DAMAGE PER SHOT]]/Table4[[#This Row],[SHOT 
INTERVAL]]</f>
        <v>1720</v>
      </c>
      <c r="U108" s="130">
        <f>Table4[[#This Row],[SHOTS PER MAGAZINE]]*Table4[[#This Row],[DAMAGE PER SHOT]]</f>
        <v>5160</v>
      </c>
      <c r="V108" s="130">
        <f>Table4[[#This Row],[MAGAZINE AMMO]]/Table4[[#This Row],[AMMO PER SHOT]]</f>
        <v>30</v>
      </c>
      <c r="W108" s="138">
        <f>1/Table4[[#This Row],[SHOT 
INTERVAL]]</f>
        <v>10</v>
      </c>
      <c r="X108" s="138">
        <f>(Table4[[#This Row],[SHOTS PER MAGAZINE]]-1)*Table4[[#This Row],[SHOT 
INTERVAL]]+(Table4[[#This Row],[PARTICLES 
PER SHOT]]-1)*Table4[[#This Row],[BURST INTERVAL]]</f>
        <v>2.9000000000000004</v>
      </c>
      <c r="Y108" s="186">
        <f>Table4[[#This Row],[DAMAGE PER MAGAZINE]]/(Table4[[#This Row],[UNLOAD TIME]]+Table4[[#This Row],[RELOAD TIME]])</f>
        <v>371.22302158273379</v>
      </c>
    </row>
    <row r="109" spans="1:25" ht="14.25" hidden="1" customHeight="1" outlineLevel="1" x14ac:dyDescent="0.2">
      <c r="A109" s="130">
        <v>5</v>
      </c>
      <c r="B109" s="186" t="s">
        <v>414</v>
      </c>
      <c r="C109" s="186" t="s">
        <v>101</v>
      </c>
      <c r="D109" s="130">
        <v>7</v>
      </c>
      <c r="E109" s="130">
        <v>189</v>
      </c>
      <c r="F109" s="130"/>
      <c r="G109" s="130"/>
      <c r="H109" s="130"/>
      <c r="I109" s="130">
        <v>30</v>
      </c>
      <c r="J109" s="130">
        <v>1</v>
      </c>
      <c r="K109" s="130">
        <v>1</v>
      </c>
      <c r="L109" s="138"/>
      <c r="M109" s="138">
        <v>0.1</v>
      </c>
      <c r="N109" s="130">
        <v>3</v>
      </c>
      <c r="O109" s="138"/>
      <c r="P109" s="138">
        <v>1.1000000000000001</v>
      </c>
      <c r="Q109" s="130">
        <v>29</v>
      </c>
      <c r="R109" s="138">
        <v>11</v>
      </c>
      <c r="S109" s="130">
        <f>Table4[[#This Row],[DMG PER PARTICLE]]*Table4[[#This Row],[PARTICLES 
PER SHOT]]</f>
        <v>189</v>
      </c>
      <c r="T109" s="186">
        <f>Table4[[#This Row],[DAMAGE PER SHOT]]/Table4[[#This Row],[SHOT 
INTERVAL]]</f>
        <v>1890</v>
      </c>
      <c r="U109" s="130">
        <f>Table4[[#This Row],[SHOTS PER MAGAZINE]]*Table4[[#This Row],[DAMAGE PER SHOT]]</f>
        <v>5670</v>
      </c>
      <c r="V109" s="130">
        <f>Table4[[#This Row],[MAGAZINE AMMO]]/Table4[[#This Row],[AMMO PER SHOT]]</f>
        <v>30</v>
      </c>
      <c r="W109" s="138">
        <f>1/Table4[[#This Row],[SHOT 
INTERVAL]]</f>
        <v>10</v>
      </c>
      <c r="X109" s="138">
        <f>(Table4[[#This Row],[SHOTS PER MAGAZINE]]-1)*Table4[[#This Row],[SHOT 
INTERVAL]]+(Table4[[#This Row],[PARTICLES 
PER SHOT]]-1)*Table4[[#This Row],[BURST INTERVAL]]</f>
        <v>2.9000000000000004</v>
      </c>
      <c r="Y109" s="186">
        <f>Table4[[#This Row],[DAMAGE PER MAGAZINE]]/(Table4[[#This Row],[UNLOAD TIME]]+Table4[[#This Row],[RELOAD TIME]])</f>
        <v>407.91366906474821</v>
      </c>
    </row>
    <row r="110" spans="1:25" ht="14.25" hidden="1" customHeight="1" outlineLevel="1" x14ac:dyDescent="0.2">
      <c r="A110" s="130">
        <v>5</v>
      </c>
      <c r="B110" s="186" t="s">
        <v>414</v>
      </c>
      <c r="C110" s="186" t="s">
        <v>101</v>
      </c>
      <c r="D110" s="130">
        <v>8</v>
      </c>
      <c r="E110" s="130">
        <v>208</v>
      </c>
      <c r="F110" s="130"/>
      <c r="G110" s="130"/>
      <c r="H110" s="130"/>
      <c r="I110" s="130">
        <v>30</v>
      </c>
      <c r="J110" s="130">
        <v>1</v>
      </c>
      <c r="K110" s="130">
        <v>1</v>
      </c>
      <c r="L110" s="138"/>
      <c r="M110" s="138">
        <v>0.1</v>
      </c>
      <c r="N110" s="130">
        <v>3</v>
      </c>
      <c r="O110" s="138"/>
      <c r="P110" s="138">
        <v>1.1000000000000001</v>
      </c>
      <c r="Q110" s="130">
        <v>29</v>
      </c>
      <c r="R110" s="138">
        <v>11</v>
      </c>
      <c r="S110" s="130">
        <f>Table4[[#This Row],[DMG PER PARTICLE]]*Table4[[#This Row],[PARTICLES 
PER SHOT]]</f>
        <v>208</v>
      </c>
      <c r="T110" s="186">
        <f>Table4[[#This Row],[DAMAGE PER SHOT]]/Table4[[#This Row],[SHOT 
INTERVAL]]</f>
        <v>2080</v>
      </c>
      <c r="U110" s="130">
        <f>Table4[[#This Row],[SHOTS PER MAGAZINE]]*Table4[[#This Row],[DAMAGE PER SHOT]]</f>
        <v>6240</v>
      </c>
      <c r="V110" s="130">
        <f>Table4[[#This Row],[MAGAZINE AMMO]]/Table4[[#This Row],[AMMO PER SHOT]]</f>
        <v>30</v>
      </c>
      <c r="W110" s="138">
        <f>1/Table4[[#This Row],[SHOT 
INTERVAL]]</f>
        <v>10</v>
      </c>
      <c r="X110" s="138">
        <f>(Table4[[#This Row],[SHOTS PER MAGAZINE]]-1)*Table4[[#This Row],[SHOT 
INTERVAL]]+(Table4[[#This Row],[PARTICLES 
PER SHOT]]-1)*Table4[[#This Row],[BURST INTERVAL]]</f>
        <v>2.9000000000000004</v>
      </c>
      <c r="Y110" s="186">
        <f>Table4[[#This Row],[DAMAGE PER MAGAZINE]]/(Table4[[#This Row],[UNLOAD TIME]]+Table4[[#This Row],[RELOAD TIME]])</f>
        <v>448.92086330935251</v>
      </c>
    </row>
    <row r="111" spans="1:25" ht="14.25" hidden="1" customHeight="1" outlineLevel="1" x14ac:dyDescent="0.2">
      <c r="A111" s="130">
        <v>5</v>
      </c>
      <c r="B111" s="186" t="s">
        <v>414</v>
      </c>
      <c r="C111" s="186" t="s">
        <v>101</v>
      </c>
      <c r="D111" s="130">
        <v>9</v>
      </c>
      <c r="E111" s="130">
        <v>229</v>
      </c>
      <c r="F111" s="130"/>
      <c r="G111" s="130"/>
      <c r="H111" s="130"/>
      <c r="I111" s="130">
        <v>30</v>
      </c>
      <c r="J111" s="130">
        <v>1</v>
      </c>
      <c r="K111" s="130">
        <v>1</v>
      </c>
      <c r="L111" s="138"/>
      <c r="M111" s="138">
        <v>0.1</v>
      </c>
      <c r="N111" s="130">
        <v>3</v>
      </c>
      <c r="O111" s="138"/>
      <c r="P111" s="138">
        <v>1.1000000000000001</v>
      </c>
      <c r="Q111" s="130">
        <v>29</v>
      </c>
      <c r="R111" s="138">
        <v>11</v>
      </c>
      <c r="S111" s="130">
        <f>Table4[[#This Row],[DMG PER PARTICLE]]*Table4[[#This Row],[PARTICLES 
PER SHOT]]</f>
        <v>229</v>
      </c>
      <c r="T111" s="186">
        <f>Table4[[#This Row],[DAMAGE PER SHOT]]/Table4[[#This Row],[SHOT 
INTERVAL]]</f>
        <v>2290</v>
      </c>
      <c r="U111" s="130">
        <f>Table4[[#This Row],[SHOTS PER MAGAZINE]]*Table4[[#This Row],[DAMAGE PER SHOT]]</f>
        <v>6870</v>
      </c>
      <c r="V111" s="130">
        <f>Table4[[#This Row],[MAGAZINE AMMO]]/Table4[[#This Row],[AMMO PER SHOT]]</f>
        <v>30</v>
      </c>
      <c r="W111" s="138">
        <f>1/Table4[[#This Row],[SHOT 
INTERVAL]]</f>
        <v>10</v>
      </c>
      <c r="X111" s="138">
        <f>(Table4[[#This Row],[SHOTS PER MAGAZINE]]-1)*Table4[[#This Row],[SHOT 
INTERVAL]]+(Table4[[#This Row],[PARTICLES 
PER SHOT]]-1)*Table4[[#This Row],[BURST INTERVAL]]</f>
        <v>2.9000000000000004</v>
      </c>
      <c r="Y111" s="186">
        <f>Table4[[#This Row],[DAMAGE PER MAGAZINE]]/(Table4[[#This Row],[UNLOAD TIME]]+Table4[[#This Row],[RELOAD TIME]])</f>
        <v>494.24460431654677</v>
      </c>
    </row>
    <row r="112" spans="1:25" ht="14.25" hidden="1" customHeight="1" outlineLevel="1" x14ac:dyDescent="0.2">
      <c r="A112" s="130">
        <v>5</v>
      </c>
      <c r="B112" s="186" t="s">
        <v>414</v>
      </c>
      <c r="C112" s="186" t="s">
        <v>101</v>
      </c>
      <c r="D112" s="130">
        <v>10</v>
      </c>
      <c r="E112" s="130">
        <v>252</v>
      </c>
      <c r="F112" s="130"/>
      <c r="G112" s="130"/>
      <c r="H112" s="130"/>
      <c r="I112" s="130">
        <v>30</v>
      </c>
      <c r="J112" s="130">
        <v>1</v>
      </c>
      <c r="K112" s="130">
        <v>1</v>
      </c>
      <c r="L112" s="138"/>
      <c r="M112" s="138">
        <v>0.1</v>
      </c>
      <c r="N112" s="130">
        <v>3</v>
      </c>
      <c r="O112" s="138"/>
      <c r="P112" s="138">
        <v>1.1000000000000001</v>
      </c>
      <c r="Q112" s="130">
        <v>29</v>
      </c>
      <c r="R112" s="138">
        <v>11</v>
      </c>
      <c r="S112" s="130">
        <f>Table4[[#This Row],[DMG PER PARTICLE]]*Table4[[#This Row],[PARTICLES 
PER SHOT]]</f>
        <v>252</v>
      </c>
      <c r="T112" s="186">
        <f>Table4[[#This Row],[DAMAGE PER SHOT]]/Table4[[#This Row],[SHOT 
INTERVAL]]</f>
        <v>2520</v>
      </c>
      <c r="U112" s="130">
        <f>Table4[[#This Row],[SHOTS PER MAGAZINE]]*Table4[[#This Row],[DAMAGE PER SHOT]]</f>
        <v>7560</v>
      </c>
      <c r="V112" s="130">
        <f>Table4[[#This Row],[MAGAZINE AMMO]]/Table4[[#This Row],[AMMO PER SHOT]]</f>
        <v>30</v>
      </c>
      <c r="W112" s="138">
        <f>1/Table4[[#This Row],[SHOT 
INTERVAL]]</f>
        <v>10</v>
      </c>
      <c r="X112" s="138">
        <f>(Table4[[#This Row],[SHOTS PER MAGAZINE]]-1)*Table4[[#This Row],[SHOT 
INTERVAL]]+(Table4[[#This Row],[PARTICLES 
PER SHOT]]-1)*Table4[[#This Row],[BURST INTERVAL]]</f>
        <v>2.9000000000000004</v>
      </c>
      <c r="Y112" s="186">
        <f>Table4[[#This Row],[DAMAGE PER MAGAZINE]]/(Table4[[#This Row],[UNLOAD TIME]]+Table4[[#This Row],[RELOAD TIME]])</f>
        <v>543.88489208633086</v>
      </c>
    </row>
    <row r="113" spans="1:25" ht="14.25" hidden="1" customHeight="1" outlineLevel="1" x14ac:dyDescent="0.2">
      <c r="A113" s="130">
        <v>5</v>
      </c>
      <c r="B113" s="186" t="s">
        <v>414</v>
      </c>
      <c r="C113" s="186" t="s">
        <v>101</v>
      </c>
      <c r="D113" s="130">
        <v>11</v>
      </c>
      <c r="E113" s="130">
        <v>277</v>
      </c>
      <c r="F113" s="130"/>
      <c r="G113" s="130"/>
      <c r="H113" s="130"/>
      <c r="I113" s="130">
        <v>30</v>
      </c>
      <c r="J113" s="130">
        <v>1</v>
      </c>
      <c r="K113" s="130">
        <v>1</v>
      </c>
      <c r="L113" s="138"/>
      <c r="M113" s="138">
        <v>0.1</v>
      </c>
      <c r="N113" s="130">
        <v>3</v>
      </c>
      <c r="O113" s="138"/>
      <c r="P113" s="138">
        <v>1.1000000000000001</v>
      </c>
      <c r="Q113" s="130">
        <v>29</v>
      </c>
      <c r="R113" s="138">
        <v>11</v>
      </c>
      <c r="S113" s="130">
        <f>Table4[[#This Row],[DMG PER PARTICLE]]*Table4[[#This Row],[PARTICLES 
PER SHOT]]</f>
        <v>277</v>
      </c>
      <c r="T113" s="186">
        <f>Table4[[#This Row],[DAMAGE PER SHOT]]/Table4[[#This Row],[SHOT 
INTERVAL]]</f>
        <v>2770</v>
      </c>
      <c r="U113" s="130">
        <f>Table4[[#This Row],[SHOTS PER MAGAZINE]]*Table4[[#This Row],[DAMAGE PER SHOT]]</f>
        <v>8310</v>
      </c>
      <c r="V113" s="130">
        <f>Table4[[#This Row],[MAGAZINE AMMO]]/Table4[[#This Row],[AMMO PER SHOT]]</f>
        <v>30</v>
      </c>
      <c r="W113" s="138">
        <f>1/Table4[[#This Row],[SHOT 
INTERVAL]]</f>
        <v>10</v>
      </c>
      <c r="X113" s="138">
        <f>(Table4[[#This Row],[SHOTS PER MAGAZINE]]-1)*Table4[[#This Row],[SHOT 
INTERVAL]]+(Table4[[#This Row],[PARTICLES 
PER SHOT]]-1)*Table4[[#This Row],[BURST INTERVAL]]</f>
        <v>2.9000000000000004</v>
      </c>
      <c r="Y113" s="186">
        <f>Table4[[#This Row],[DAMAGE PER MAGAZINE]]/(Table4[[#This Row],[UNLOAD TIME]]+Table4[[#This Row],[RELOAD TIME]])</f>
        <v>597.84172661870502</v>
      </c>
    </row>
    <row r="114" spans="1:25" ht="14.25" hidden="1" customHeight="1" outlineLevel="1" x14ac:dyDescent="0.2">
      <c r="A114" s="130">
        <v>5</v>
      </c>
      <c r="B114" s="186" t="s">
        <v>414</v>
      </c>
      <c r="C114" s="186" t="s">
        <v>101</v>
      </c>
      <c r="D114" s="130">
        <v>12</v>
      </c>
      <c r="E114" s="130">
        <v>304</v>
      </c>
      <c r="F114" s="130"/>
      <c r="G114" s="130"/>
      <c r="H114" s="130"/>
      <c r="I114" s="130">
        <v>30</v>
      </c>
      <c r="J114" s="130">
        <v>1</v>
      </c>
      <c r="K114" s="130">
        <v>1</v>
      </c>
      <c r="L114" s="138"/>
      <c r="M114" s="138">
        <v>0.1</v>
      </c>
      <c r="N114" s="130">
        <v>3</v>
      </c>
      <c r="O114" s="138"/>
      <c r="P114" s="138">
        <v>1.1000000000000001</v>
      </c>
      <c r="Q114" s="130">
        <v>29</v>
      </c>
      <c r="R114" s="138">
        <v>11</v>
      </c>
      <c r="S114" s="130">
        <f>Table4[[#This Row],[DMG PER PARTICLE]]*Table4[[#This Row],[PARTICLES 
PER SHOT]]</f>
        <v>304</v>
      </c>
      <c r="T114" s="186">
        <f>Table4[[#This Row],[DAMAGE PER SHOT]]/Table4[[#This Row],[SHOT 
INTERVAL]]</f>
        <v>3040</v>
      </c>
      <c r="U114" s="130">
        <f>Table4[[#This Row],[SHOTS PER MAGAZINE]]*Table4[[#This Row],[DAMAGE PER SHOT]]</f>
        <v>9120</v>
      </c>
      <c r="V114" s="130">
        <f>Table4[[#This Row],[MAGAZINE AMMO]]/Table4[[#This Row],[AMMO PER SHOT]]</f>
        <v>30</v>
      </c>
      <c r="W114" s="138">
        <f>1/Table4[[#This Row],[SHOT 
INTERVAL]]</f>
        <v>10</v>
      </c>
      <c r="X114" s="138">
        <f>(Table4[[#This Row],[SHOTS PER MAGAZINE]]-1)*Table4[[#This Row],[SHOT 
INTERVAL]]+(Table4[[#This Row],[PARTICLES 
PER SHOT]]-1)*Table4[[#This Row],[BURST INTERVAL]]</f>
        <v>2.9000000000000004</v>
      </c>
      <c r="Y114" s="186">
        <f>Table4[[#This Row],[DAMAGE PER MAGAZINE]]/(Table4[[#This Row],[UNLOAD TIME]]+Table4[[#This Row],[RELOAD TIME]])</f>
        <v>656.11510791366902</v>
      </c>
    </row>
    <row r="115" spans="1:25" ht="14.25" hidden="1" customHeight="1" outlineLevel="1" x14ac:dyDescent="0.2">
      <c r="A115" s="130">
        <v>5</v>
      </c>
      <c r="B115" s="186" t="s">
        <v>414</v>
      </c>
      <c r="C115" s="186" t="s">
        <v>102</v>
      </c>
      <c r="D115" s="130">
        <v>1</v>
      </c>
      <c r="E115" s="130">
        <v>304</v>
      </c>
      <c r="F115" s="130"/>
      <c r="G115" s="130"/>
      <c r="H115" s="130"/>
      <c r="I115" s="130">
        <v>30</v>
      </c>
      <c r="J115" s="130">
        <v>1</v>
      </c>
      <c r="K115" s="130">
        <v>1</v>
      </c>
      <c r="L115" s="138"/>
      <c r="M115" s="138">
        <v>0.1</v>
      </c>
      <c r="N115" s="130">
        <v>3</v>
      </c>
      <c r="O115" s="138"/>
      <c r="P115" s="138">
        <v>1.1000000000000001</v>
      </c>
      <c r="Q115" s="130">
        <v>29</v>
      </c>
      <c r="R115" s="138">
        <v>11</v>
      </c>
      <c r="S115" s="130">
        <f>Table4[[#This Row],[DMG PER PARTICLE]]*Table4[[#This Row],[PARTICLES 
PER SHOT]]</f>
        <v>304</v>
      </c>
      <c r="T115" s="186">
        <f>Table4[[#This Row],[DAMAGE PER SHOT]]/Table4[[#This Row],[SHOT 
INTERVAL]]</f>
        <v>3040</v>
      </c>
      <c r="U115" s="130">
        <f>Table4[[#This Row],[SHOTS PER MAGAZINE]]*Table4[[#This Row],[DAMAGE PER SHOT]]</f>
        <v>9120</v>
      </c>
      <c r="V115" s="130">
        <f>Table4[[#This Row],[MAGAZINE AMMO]]/Table4[[#This Row],[AMMO PER SHOT]]</f>
        <v>30</v>
      </c>
      <c r="W115" s="138">
        <f>1/Table4[[#This Row],[SHOT 
INTERVAL]]</f>
        <v>10</v>
      </c>
      <c r="X115" s="138">
        <f>(Table4[[#This Row],[SHOTS PER MAGAZINE]]-1)*Table4[[#This Row],[SHOT 
INTERVAL]]+(Table4[[#This Row],[PARTICLES 
PER SHOT]]-1)*Table4[[#This Row],[BURST INTERVAL]]</f>
        <v>2.9000000000000004</v>
      </c>
      <c r="Y115" s="186">
        <f>Table4[[#This Row],[DAMAGE PER MAGAZINE]]/(Table4[[#This Row],[UNLOAD TIME]]+Table4[[#This Row],[RELOAD TIME]])</f>
        <v>656.11510791366902</v>
      </c>
    </row>
    <row r="116" spans="1:25" ht="14.25" hidden="1" customHeight="1" outlineLevel="1" x14ac:dyDescent="0.2">
      <c r="A116" s="130">
        <v>5</v>
      </c>
      <c r="B116" s="186" t="s">
        <v>414</v>
      </c>
      <c r="C116" s="186" t="s">
        <v>102</v>
      </c>
      <c r="D116" s="130">
        <v>2</v>
      </c>
      <c r="E116" s="130">
        <v>309</v>
      </c>
      <c r="F116" s="130"/>
      <c r="G116" s="130"/>
      <c r="H116" s="130"/>
      <c r="I116" s="130">
        <v>30</v>
      </c>
      <c r="J116" s="130">
        <v>1</v>
      </c>
      <c r="K116" s="130">
        <v>1</v>
      </c>
      <c r="L116" s="138"/>
      <c r="M116" s="138">
        <v>0.1</v>
      </c>
      <c r="N116" s="130">
        <v>3</v>
      </c>
      <c r="O116" s="138"/>
      <c r="P116" s="138">
        <v>1.1000000000000001</v>
      </c>
      <c r="Q116" s="130">
        <v>29</v>
      </c>
      <c r="R116" s="138">
        <v>11</v>
      </c>
      <c r="S116" s="130">
        <f>Table4[[#This Row],[DMG PER PARTICLE]]*Table4[[#This Row],[PARTICLES 
PER SHOT]]</f>
        <v>309</v>
      </c>
      <c r="T116" s="186">
        <f>Table4[[#This Row],[DAMAGE PER SHOT]]/Table4[[#This Row],[SHOT 
INTERVAL]]</f>
        <v>3090</v>
      </c>
      <c r="U116" s="130">
        <f>Table4[[#This Row],[SHOTS PER MAGAZINE]]*Table4[[#This Row],[DAMAGE PER SHOT]]</f>
        <v>9270</v>
      </c>
      <c r="V116" s="130">
        <f>Table4[[#This Row],[MAGAZINE AMMO]]/Table4[[#This Row],[AMMO PER SHOT]]</f>
        <v>30</v>
      </c>
      <c r="W116" s="138">
        <f>1/Table4[[#This Row],[SHOT 
INTERVAL]]</f>
        <v>10</v>
      </c>
      <c r="X116" s="138">
        <f>(Table4[[#This Row],[SHOTS PER MAGAZINE]]-1)*Table4[[#This Row],[SHOT 
INTERVAL]]+(Table4[[#This Row],[PARTICLES 
PER SHOT]]-1)*Table4[[#This Row],[BURST INTERVAL]]</f>
        <v>2.9000000000000004</v>
      </c>
      <c r="Y116" s="186">
        <f>Table4[[#This Row],[DAMAGE PER MAGAZINE]]/(Table4[[#This Row],[UNLOAD TIME]]+Table4[[#This Row],[RELOAD TIME]])</f>
        <v>666.9064748201439</v>
      </c>
    </row>
    <row r="117" spans="1:25" ht="14.25" hidden="1" customHeight="1" outlineLevel="1" x14ac:dyDescent="0.2">
      <c r="A117" s="130">
        <v>5</v>
      </c>
      <c r="B117" s="186" t="s">
        <v>414</v>
      </c>
      <c r="C117" s="186" t="s">
        <v>102</v>
      </c>
      <c r="D117" s="130">
        <v>3</v>
      </c>
      <c r="E117" s="130">
        <v>315</v>
      </c>
      <c r="F117" s="130"/>
      <c r="G117" s="130"/>
      <c r="H117" s="130"/>
      <c r="I117" s="130">
        <v>30</v>
      </c>
      <c r="J117" s="130">
        <v>1</v>
      </c>
      <c r="K117" s="130">
        <v>1</v>
      </c>
      <c r="L117" s="138"/>
      <c r="M117" s="138">
        <v>0.1</v>
      </c>
      <c r="N117" s="130">
        <v>3</v>
      </c>
      <c r="O117" s="138"/>
      <c r="P117" s="138">
        <v>1.1000000000000001</v>
      </c>
      <c r="Q117" s="130">
        <v>29</v>
      </c>
      <c r="R117" s="138">
        <v>11</v>
      </c>
      <c r="S117" s="130">
        <f>Table4[[#This Row],[DMG PER PARTICLE]]*Table4[[#This Row],[PARTICLES 
PER SHOT]]</f>
        <v>315</v>
      </c>
      <c r="T117" s="186">
        <f>Table4[[#This Row],[DAMAGE PER SHOT]]/Table4[[#This Row],[SHOT 
INTERVAL]]</f>
        <v>3150</v>
      </c>
      <c r="U117" s="130">
        <f>Table4[[#This Row],[SHOTS PER MAGAZINE]]*Table4[[#This Row],[DAMAGE PER SHOT]]</f>
        <v>9450</v>
      </c>
      <c r="V117" s="130">
        <f>Table4[[#This Row],[MAGAZINE AMMO]]/Table4[[#This Row],[AMMO PER SHOT]]</f>
        <v>30</v>
      </c>
      <c r="W117" s="138">
        <f>1/Table4[[#This Row],[SHOT 
INTERVAL]]</f>
        <v>10</v>
      </c>
      <c r="X117" s="138">
        <f>(Table4[[#This Row],[SHOTS PER MAGAZINE]]-1)*Table4[[#This Row],[SHOT 
INTERVAL]]+(Table4[[#This Row],[PARTICLES 
PER SHOT]]-1)*Table4[[#This Row],[BURST INTERVAL]]</f>
        <v>2.9000000000000004</v>
      </c>
      <c r="Y117" s="186">
        <f>Table4[[#This Row],[DAMAGE PER MAGAZINE]]/(Table4[[#This Row],[UNLOAD TIME]]+Table4[[#This Row],[RELOAD TIME]])</f>
        <v>679.85611510791364</v>
      </c>
    </row>
    <row r="118" spans="1:25" ht="14.25" hidden="1" customHeight="1" outlineLevel="1" x14ac:dyDescent="0.2">
      <c r="A118" s="130">
        <v>5</v>
      </c>
      <c r="B118" s="186" t="s">
        <v>414</v>
      </c>
      <c r="C118" s="186" t="s">
        <v>102</v>
      </c>
      <c r="D118" s="130">
        <v>4</v>
      </c>
      <c r="E118" s="130">
        <v>320</v>
      </c>
      <c r="F118" s="130"/>
      <c r="G118" s="130"/>
      <c r="H118" s="130"/>
      <c r="I118" s="130">
        <v>30</v>
      </c>
      <c r="J118" s="130">
        <v>1</v>
      </c>
      <c r="K118" s="130">
        <v>1</v>
      </c>
      <c r="L118" s="138"/>
      <c r="M118" s="138">
        <v>0.1</v>
      </c>
      <c r="N118" s="130">
        <v>3</v>
      </c>
      <c r="O118" s="138"/>
      <c r="P118" s="138">
        <v>1.1000000000000001</v>
      </c>
      <c r="Q118" s="130">
        <v>29</v>
      </c>
      <c r="R118" s="138">
        <v>11</v>
      </c>
      <c r="S118" s="130">
        <f>Table4[[#This Row],[DMG PER PARTICLE]]*Table4[[#This Row],[PARTICLES 
PER SHOT]]</f>
        <v>320</v>
      </c>
      <c r="T118" s="186">
        <f>Table4[[#This Row],[DAMAGE PER SHOT]]/Table4[[#This Row],[SHOT 
INTERVAL]]</f>
        <v>3200</v>
      </c>
      <c r="U118" s="130">
        <f>Table4[[#This Row],[SHOTS PER MAGAZINE]]*Table4[[#This Row],[DAMAGE PER SHOT]]</f>
        <v>9600</v>
      </c>
      <c r="V118" s="130">
        <f>Table4[[#This Row],[MAGAZINE AMMO]]/Table4[[#This Row],[AMMO PER SHOT]]</f>
        <v>30</v>
      </c>
      <c r="W118" s="138">
        <f>1/Table4[[#This Row],[SHOT 
INTERVAL]]</f>
        <v>10</v>
      </c>
      <c r="X118" s="138">
        <f>(Table4[[#This Row],[SHOTS PER MAGAZINE]]-1)*Table4[[#This Row],[SHOT 
INTERVAL]]+(Table4[[#This Row],[PARTICLES 
PER SHOT]]-1)*Table4[[#This Row],[BURST INTERVAL]]</f>
        <v>2.9000000000000004</v>
      </c>
      <c r="Y118" s="186">
        <f>Table4[[#This Row],[DAMAGE PER MAGAZINE]]/(Table4[[#This Row],[UNLOAD TIME]]+Table4[[#This Row],[RELOAD TIME]])</f>
        <v>690.64748201438852</v>
      </c>
    </row>
    <row r="119" spans="1:25" ht="14.25" hidden="1" customHeight="1" outlineLevel="1" x14ac:dyDescent="0.2">
      <c r="A119" s="130">
        <v>5</v>
      </c>
      <c r="B119" s="186" t="s">
        <v>414</v>
      </c>
      <c r="C119" s="186" t="s">
        <v>102</v>
      </c>
      <c r="D119" s="130">
        <v>5</v>
      </c>
      <c r="E119" s="130">
        <v>326</v>
      </c>
      <c r="F119" s="130"/>
      <c r="G119" s="130"/>
      <c r="H119" s="130"/>
      <c r="I119" s="130">
        <v>30</v>
      </c>
      <c r="J119" s="130">
        <v>1</v>
      </c>
      <c r="K119" s="130">
        <v>1</v>
      </c>
      <c r="L119" s="138"/>
      <c r="M119" s="138">
        <v>0.1</v>
      </c>
      <c r="N119" s="130">
        <v>3</v>
      </c>
      <c r="O119" s="138"/>
      <c r="P119" s="138">
        <v>1.1000000000000001</v>
      </c>
      <c r="Q119" s="130">
        <v>29</v>
      </c>
      <c r="R119" s="138">
        <v>11</v>
      </c>
      <c r="S119" s="130">
        <f>Table4[[#This Row],[DMG PER PARTICLE]]*Table4[[#This Row],[PARTICLES 
PER SHOT]]</f>
        <v>326</v>
      </c>
      <c r="T119" s="186">
        <f>Table4[[#This Row],[DAMAGE PER SHOT]]/Table4[[#This Row],[SHOT 
INTERVAL]]</f>
        <v>3260</v>
      </c>
      <c r="U119" s="130">
        <f>Table4[[#This Row],[SHOTS PER MAGAZINE]]*Table4[[#This Row],[DAMAGE PER SHOT]]</f>
        <v>9780</v>
      </c>
      <c r="V119" s="130">
        <f>Table4[[#This Row],[MAGAZINE AMMO]]/Table4[[#This Row],[AMMO PER SHOT]]</f>
        <v>30</v>
      </c>
      <c r="W119" s="138">
        <f>1/Table4[[#This Row],[SHOT 
INTERVAL]]</f>
        <v>10</v>
      </c>
      <c r="X119" s="138">
        <f>(Table4[[#This Row],[SHOTS PER MAGAZINE]]-1)*Table4[[#This Row],[SHOT 
INTERVAL]]+(Table4[[#This Row],[PARTICLES 
PER SHOT]]-1)*Table4[[#This Row],[BURST INTERVAL]]</f>
        <v>2.9000000000000004</v>
      </c>
      <c r="Y119" s="186">
        <f>Table4[[#This Row],[DAMAGE PER MAGAZINE]]/(Table4[[#This Row],[UNLOAD TIME]]+Table4[[#This Row],[RELOAD TIME]])</f>
        <v>703.59712230215825</v>
      </c>
    </row>
    <row r="120" spans="1:25" ht="14.25" hidden="1" customHeight="1" outlineLevel="1" x14ac:dyDescent="0.2">
      <c r="A120" s="130">
        <v>5</v>
      </c>
      <c r="B120" s="186" t="s">
        <v>414</v>
      </c>
      <c r="C120" s="186" t="s">
        <v>102</v>
      </c>
      <c r="D120" s="130">
        <v>6</v>
      </c>
      <c r="E120" s="130">
        <v>332</v>
      </c>
      <c r="F120" s="130"/>
      <c r="G120" s="130"/>
      <c r="H120" s="130"/>
      <c r="I120" s="130">
        <v>30</v>
      </c>
      <c r="J120" s="130">
        <v>1</v>
      </c>
      <c r="K120" s="130">
        <v>1</v>
      </c>
      <c r="L120" s="138"/>
      <c r="M120" s="138">
        <v>0.1</v>
      </c>
      <c r="N120" s="130">
        <v>3</v>
      </c>
      <c r="O120" s="138"/>
      <c r="P120" s="138">
        <v>1.1000000000000001</v>
      </c>
      <c r="Q120" s="130">
        <v>29</v>
      </c>
      <c r="R120" s="138">
        <v>11</v>
      </c>
      <c r="S120" s="130">
        <f>Table4[[#This Row],[DMG PER PARTICLE]]*Table4[[#This Row],[PARTICLES 
PER SHOT]]</f>
        <v>332</v>
      </c>
      <c r="T120" s="186">
        <f>Table4[[#This Row],[DAMAGE PER SHOT]]/Table4[[#This Row],[SHOT 
INTERVAL]]</f>
        <v>3320</v>
      </c>
      <c r="U120" s="130">
        <f>Table4[[#This Row],[SHOTS PER MAGAZINE]]*Table4[[#This Row],[DAMAGE PER SHOT]]</f>
        <v>9960</v>
      </c>
      <c r="V120" s="130">
        <f>Table4[[#This Row],[MAGAZINE AMMO]]/Table4[[#This Row],[AMMO PER SHOT]]</f>
        <v>30</v>
      </c>
      <c r="W120" s="138">
        <f>1/Table4[[#This Row],[SHOT 
INTERVAL]]</f>
        <v>10</v>
      </c>
      <c r="X120" s="138">
        <f>(Table4[[#This Row],[SHOTS PER MAGAZINE]]-1)*Table4[[#This Row],[SHOT 
INTERVAL]]+(Table4[[#This Row],[PARTICLES 
PER SHOT]]-1)*Table4[[#This Row],[BURST INTERVAL]]</f>
        <v>2.9000000000000004</v>
      </c>
      <c r="Y120" s="186">
        <f>Table4[[#This Row],[DAMAGE PER MAGAZINE]]/(Table4[[#This Row],[UNLOAD TIME]]+Table4[[#This Row],[RELOAD TIME]])</f>
        <v>716.54676258992799</v>
      </c>
    </row>
    <row r="121" spans="1:25" ht="14.25" hidden="1" customHeight="1" outlineLevel="1" x14ac:dyDescent="0.2">
      <c r="A121" s="130">
        <v>5</v>
      </c>
      <c r="B121" s="186" t="s">
        <v>414</v>
      </c>
      <c r="C121" s="186" t="s">
        <v>102</v>
      </c>
      <c r="D121" s="130">
        <v>7</v>
      </c>
      <c r="E121" s="130">
        <v>337</v>
      </c>
      <c r="F121" s="130"/>
      <c r="G121" s="130"/>
      <c r="H121" s="130"/>
      <c r="I121" s="130">
        <v>30</v>
      </c>
      <c r="J121" s="130">
        <v>1</v>
      </c>
      <c r="K121" s="130">
        <v>1</v>
      </c>
      <c r="L121" s="138"/>
      <c r="M121" s="138">
        <v>0.1</v>
      </c>
      <c r="N121" s="130">
        <v>3</v>
      </c>
      <c r="O121" s="138"/>
      <c r="P121" s="138">
        <v>1.1000000000000001</v>
      </c>
      <c r="Q121" s="130">
        <v>29</v>
      </c>
      <c r="R121" s="138">
        <v>11</v>
      </c>
      <c r="S121" s="130">
        <f>Table4[[#This Row],[DMG PER PARTICLE]]*Table4[[#This Row],[PARTICLES 
PER SHOT]]</f>
        <v>337</v>
      </c>
      <c r="T121" s="186">
        <f>Table4[[#This Row],[DAMAGE PER SHOT]]/Table4[[#This Row],[SHOT 
INTERVAL]]</f>
        <v>3370</v>
      </c>
      <c r="U121" s="130">
        <f>Table4[[#This Row],[SHOTS PER MAGAZINE]]*Table4[[#This Row],[DAMAGE PER SHOT]]</f>
        <v>10110</v>
      </c>
      <c r="V121" s="130">
        <f>Table4[[#This Row],[MAGAZINE AMMO]]/Table4[[#This Row],[AMMO PER SHOT]]</f>
        <v>30</v>
      </c>
      <c r="W121" s="138">
        <f>1/Table4[[#This Row],[SHOT 
INTERVAL]]</f>
        <v>10</v>
      </c>
      <c r="X121" s="138">
        <f>(Table4[[#This Row],[SHOTS PER MAGAZINE]]-1)*Table4[[#This Row],[SHOT 
INTERVAL]]+(Table4[[#This Row],[PARTICLES 
PER SHOT]]-1)*Table4[[#This Row],[BURST INTERVAL]]</f>
        <v>2.9000000000000004</v>
      </c>
      <c r="Y121" s="186">
        <f>Table4[[#This Row],[DAMAGE PER MAGAZINE]]/(Table4[[#This Row],[UNLOAD TIME]]+Table4[[#This Row],[RELOAD TIME]])</f>
        <v>727.33812949640287</v>
      </c>
    </row>
    <row r="122" spans="1:25" ht="14.25" hidden="1" customHeight="1" outlineLevel="1" x14ac:dyDescent="0.2">
      <c r="A122" s="130">
        <v>5</v>
      </c>
      <c r="B122" s="186" t="s">
        <v>414</v>
      </c>
      <c r="C122" s="186" t="s">
        <v>102</v>
      </c>
      <c r="D122" s="130">
        <v>8</v>
      </c>
      <c r="E122" s="130">
        <v>343</v>
      </c>
      <c r="F122" s="130"/>
      <c r="G122" s="130"/>
      <c r="H122" s="130"/>
      <c r="I122" s="130">
        <v>30</v>
      </c>
      <c r="J122" s="130">
        <v>1</v>
      </c>
      <c r="K122" s="130">
        <v>1</v>
      </c>
      <c r="L122" s="138"/>
      <c r="M122" s="138">
        <v>0.1</v>
      </c>
      <c r="N122" s="130">
        <v>3</v>
      </c>
      <c r="O122" s="138"/>
      <c r="P122" s="138">
        <v>1.1000000000000001</v>
      </c>
      <c r="Q122" s="130">
        <v>29</v>
      </c>
      <c r="R122" s="138">
        <v>11</v>
      </c>
      <c r="S122" s="130">
        <f>Table4[[#This Row],[DMG PER PARTICLE]]*Table4[[#This Row],[PARTICLES 
PER SHOT]]</f>
        <v>343</v>
      </c>
      <c r="T122" s="186">
        <f>Table4[[#This Row],[DAMAGE PER SHOT]]/Table4[[#This Row],[SHOT 
INTERVAL]]</f>
        <v>3430</v>
      </c>
      <c r="U122" s="130">
        <f>Table4[[#This Row],[SHOTS PER MAGAZINE]]*Table4[[#This Row],[DAMAGE PER SHOT]]</f>
        <v>10290</v>
      </c>
      <c r="V122" s="130">
        <f>Table4[[#This Row],[MAGAZINE AMMO]]/Table4[[#This Row],[AMMO PER SHOT]]</f>
        <v>30</v>
      </c>
      <c r="W122" s="138">
        <f>1/Table4[[#This Row],[SHOT 
INTERVAL]]</f>
        <v>10</v>
      </c>
      <c r="X122" s="138">
        <f>(Table4[[#This Row],[SHOTS PER MAGAZINE]]-1)*Table4[[#This Row],[SHOT 
INTERVAL]]+(Table4[[#This Row],[PARTICLES 
PER SHOT]]-1)*Table4[[#This Row],[BURST INTERVAL]]</f>
        <v>2.9000000000000004</v>
      </c>
      <c r="Y122" s="186">
        <f>Table4[[#This Row],[DAMAGE PER MAGAZINE]]/(Table4[[#This Row],[UNLOAD TIME]]+Table4[[#This Row],[RELOAD TIME]])</f>
        <v>740.28776978417261</v>
      </c>
    </row>
    <row r="123" spans="1:25" ht="14.25" hidden="1" customHeight="1" outlineLevel="1" x14ac:dyDescent="0.2">
      <c r="A123" s="130">
        <v>5</v>
      </c>
      <c r="B123" s="186" t="s">
        <v>414</v>
      </c>
      <c r="C123" s="186" t="s">
        <v>102</v>
      </c>
      <c r="D123" s="130">
        <v>9</v>
      </c>
      <c r="E123" s="130">
        <v>348</v>
      </c>
      <c r="F123" s="130"/>
      <c r="G123" s="130"/>
      <c r="H123" s="130"/>
      <c r="I123" s="130">
        <v>30</v>
      </c>
      <c r="J123" s="130">
        <v>1</v>
      </c>
      <c r="K123" s="130">
        <v>1</v>
      </c>
      <c r="L123" s="138"/>
      <c r="M123" s="138">
        <v>0.1</v>
      </c>
      <c r="N123" s="130">
        <v>3</v>
      </c>
      <c r="O123" s="138"/>
      <c r="P123" s="138">
        <v>1.1000000000000001</v>
      </c>
      <c r="Q123" s="130">
        <v>29</v>
      </c>
      <c r="R123" s="138">
        <v>11</v>
      </c>
      <c r="S123" s="130">
        <f>Table4[[#This Row],[DMG PER PARTICLE]]*Table4[[#This Row],[PARTICLES 
PER SHOT]]</f>
        <v>348</v>
      </c>
      <c r="T123" s="186">
        <f>Table4[[#This Row],[DAMAGE PER SHOT]]/Table4[[#This Row],[SHOT 
INTERVAL]]</f>
        <v>3480</v>
      </c>
      <c r="U123" s="130">
        <f>Table4[[#This Row],[SHOTS PER MAGAZINE]]*Table4[[#This Row],[DAMAGE PER SHOT]]</f>
        <v>10440</v>
      </c>
      <c r="V123" s="130">
        <f>Table4[[#This Row],[MAGAZINE AMMO]]/Table4[[#This Row],[AMMO PER SHOT]]</f>
        <v>30</v>
      </c>
      <c r="W123" s="138">
        <f>1/Table4[[#This Row],[SHOT 
INTERVAL]]</f>
        <v>10</v>
      </c>
      <c r="X123" s="138">
        <f>(Table4[[#This Row],[SHOTS PER MAGAZINE]]-1)*Table4[[#This Row],[SHOT 
INTERVAL]]+(Table4[[#This Row],[PARTICLES 
PER SHOT]]-1)*Table4[[#This Row],[BURST INTERVAL]]</f>
        <v>2.9000000000000004</v>
      </c>
      <c r="Y123" s="186">
        <f>Table4[[#This Row],[DAMAGE PER MAGAZINE]]/(Table4[[#This Row],[UNLOAD TIME]]+Table4[[#This Row],[RELOAD TIME]])</f>
        <v>751.07913669064749</v>
      </c>
    </row>
    <row r="124" spans="1:25" ht="14.25" hidden="1" customHeight="1" outlineLevel="1" x14ac:dyDescent="0.2">
      <c r="A124" s="130">
        <v>5</v>
      </c>
      <c r="B124" s="186" t="s">
        <v>414</v>
      </c>
      <c r="C124" s="186" t="s">
        <v>102</v>
      </c>
      <c r="D124" s="130">
        <v>10</v>
      </c>
      <c r="E124" s="130">
        <v>354</v>
      </c>
      <c r="F124" s="130"/>
      <c r="G124" s="130"/>
      <c r="H124" s="130"/>
      <c r="I124" s="130">
        <v>30</v>
      </c>
      <c r="J124" s="130">
        <v>1</v>
      </c>
      <c r="K124" s="130">
        <v>1</v>
      </c>
      <c r="L124" s="138"/>
      <c r="M124" s="138">
        <v>0.1</v>
      </c>
      <c r="N124" s="130">
        <v>3</v>
      </c>
      <c r="O124" s="138"/>
      <c r="P124" s="138">
        <v>1.1000000000000001</v>
      </c>
      <c r="Q124" s="130">
        <v>29</v>
      </c>
      <c r="R124" s="138">
        <v>11</v>
      </c>
      <c r="S124" s="130">
        <f>Table4[[#This Row],[DMG PER PARTICLE]]*Table4[[#This Row],[PARTICLES 
PER SHOT]]</f>
        <v>354</v>
      </c>
      <c r="T124" s="186">
        <f>Table4[[#This Row],[DAMAGE PER SHOT]]/Table4[[#This Row],[SHOT 
INTERVAL]]</f>
        <v>3540</v>
      </c>
      <c r="U124" s="130">
        <f>Table4[[#This Row],[SHOTS PER MAGAZINE]]*Table4[[#This Row],[DAMAGE PER SHOT]]</f>
        <v>10620</v>
      </c>
      <c r="V124" s="130">
        <f>Table4[[#This Row],[MAGAZINE AMMO]]/Table4[[#This Row],[AMMO PER SHOT]]</f>
        <v>30</v>
      </c>
      <c r="W124" s="138">
        <f>1/Table4[[#This Row],[SHOT 
INTERVAL]]</f>
        <v>10</v>
      </c>
      <c r="X124" s="138">
        <f>(Table4[[#This Row],[SHOTS PER MAGAZINE]]-1)*Table4[[#This Row],[SHOT 
INTERVAL]]+(Table4[[#This Row],[PARTICLES 
PER SHOT]]-1)*Table4[[#This Row],[BURST INTERVAL]]</f>
        <v>2.9000000000000004</v>
      </c>
      <c r="Y124" s="186">
        <f>Table4[[#This Row],[DAMAGE PER MAGAZINE]]/(Table4[[#This Row],[UNLOAD TIME]]+Table4[[#This Row],[RELOAD TIME]])</f>
        <v>764.02877697841723</v>
      </c>
    </row>
    <row r="125" spans="1:25" ht="14.25" hidden="1" customHeight="1" outlineLevel="1" x14ac:dyDescent="0.2">
      <c r="A125" s="130">
        <v>5</v>
      </c>
      <c r="B125" s="186" t="s">
        <v>414</v>
      </c>
      <c r="C125" s="186" t="s">
        <v>102</v>
      </c>
      <c r="D125" s="130">
        <v>11</v>
      </c>
      <c r="E125" s="130">
        <v>360</v>
      </c>
      <c r="F125" s="130"/>
      <c r="G125" s="130"/>
      <c r="H125" s="130"/>
      <c r="I125" s="130">
        <v>30</v>
      </c>
      <c r="J125" s="130">
        <v>1</v>
      </c>
      <c r="K125" s="130">
        <v>1</v>
      </c>
      <c r="L125" s="138"/>
      <c r="M125" s="138">
        <v>0.1</v>
      </c>
      <c r="N125" s="130">
        <v>3</v>
      </c>
      <c r="O125" s="138"/>
      <c r="P125" s="138">
        <v>1.1000000000000001</v>
      </c>
      <c r="Q125" s="130">
        <v>29</v>
      </c>
      <c r="R125" s="138">
        <v>11</v>
      </c>
      <c r="S125" s="130">
        <f>Table4[[#This Row],[DMG PER PARTICLE]]*Table4[[#This Row],[PARTICLES 
PER SHOT]]</f>
        <v>360</v>
      </c>
      <c r="T125" s="186">
        <f>Table4[[#This Row],[DAMAGE PER SHOT]]/Table4[[#This Row],[SHOT 
INTERVAL]]</f>
        <v>3600</v>
      </c>
      <c r="U125" s="130">
        <f>Table4[[#This Row],[SHOTS PER MAGAZINE]]*Table4[[#This Row],[DAMAGE PER SHOT]]</f>
        <v>10800</v>
      </c>
      <c r="V125" s="130">
        <f>Table4[[#This Row],[MAGAZINE AMMO]]/Table4[[#This Row],[AMMO PER SHOT]]</f>
        <v>30</v>
      </c>
      <c r="W125" s="138">
        <f>1/Table4[[#This Row],[SHOT 
INTERVAL]]</f>
        <v>10</v>
      </c>
      <c r="X125" s="138">
        <f>(Table4[[#This Row],[SHOTS PER MAGAZINE]]-1)*Table4[[#This Row],[SHOT 
INTERVAL]]+(Table4[[#This Row],[PARTICLES 
PER SHOT]]-1)*Table4[[#This Row],[BURST INTERVAL]]</f>
        <v>2.9000000000000004</v>
      </c>
      <c r="Y125" s="186">
        <f>Table4[[#This Row],[DAMAGE PER MAGAZINE]]/(Table4[[#This Row],[UNLOAD TIME]]+Table4[[#This Row],[RELOAD TIME]])</f>
        <v>776.97841726618708</v>
      </c>
    </row>
    <row r="126" spans="1:25" ht="14.25" hidden="1" customHeight="1" outlineLevel="1" x14ac:dyDescent="0.2">
      <c r="A126" s="130">
        <v>5</v>
      </c>
      <c r="B126" s="186" t="s">
        <v>414</v>
      </c>
      <c r="C126" s="186" t="s">
        <v>102</v>
      </c>
      <c r="D126" s="130">
        <v>12</v>
      </c>
      <c r="E126" s="130">
        <v>365</v>
      </c>
      <c r="F126" s="130"/>
      <c r="G126" s="130"/>
      <c r="H126" s="130"/>
      <c r="I126" s="130">
        <v>30</v>
      </c>
      <c r="J126" s="130">
        <v>1</v>
      </c>
      <c r="K126" s="130">
        <v>1</v>
      </c>
      <c r="L126" s="138"/>
      <c r="M126" s="138">
        <v>0.1</v>
      </c>
      <c r="N126" s="130">
        <v>3</v>
      </c>
      <c r="O126" s="138"/>
      <c r="P126" s="138">
        <v>1.1000000000000001</v>
      </c>
      <c r="Q126" s="130">
        <v>29</v>
      </c>
      <c r="R126" s="138">
        <v>11</v>
      </c>
      <c r="S126" s="130">
        <f>Table4[[#This Row],[DMG PER PARTICLE]]*Table4[[#This Row],[PARTICLES 
PER SHOT]]</f>
        <v>365</v>
      </c>
      <c r="T126" s="186">
        <f>Table4[[#This Row],[DAMAGE PER SHOT]]/Table4[[#This Row],[SHOT 
INTERVAL]]</f>
        <v>3650</v>
      </c>
      <c r="U126" s="130">
        <f>Table4[[#This Row],[SHOTS PER MAGAZINE]]*Table4[[#This Row],[DAMAGE PER SHOT]]</f>
        <v>10950</v>
      </c>
      <c r="V126" s="130">
        <f>Table4[[#This Row],[MAGAZINE AMMO]]/Table4[[#This Row],[AMMO PER SHOT]]</f>
        <v>30</v>
      </c>
      <c r="W126" s="138">
        <f>1/Table4[[#This Row],[SHOT 
INTERVAL]]</f>
        <v>10</v>
      </c>
      <c r="X126" s="138">
        <f>(Table4[[#This Row],[SHOTS PER MAGAZINE]]-1)*Table4[[#This Row],[SHOT 
INTERVAL]]+(Table4[[#This Row],[PARTICLES 
PER SHOT]]-1)*Table4[[#This Row],[BURST INTERVAL]]</f>
        <v>2.9000000000000004</v>
      </c>
      <c r="Y126" s="186">
        <f>Table4[[#This Row],[DAMAGE PER MAGAZINE]]/(Table4[[#This Row],[UNLOAD TIME]]+Table4[[#This Row],[RELOAD TIME]])</f>
        <v>787.76978417266184</v>
      </c>
    </row>
    <row r="127" spans="1:25" ht="14.25" hidden="1" customHeight="1" outlineLevel="1" x14ac:dyDescent="0.2">
      <c r="A127" s="130">
        <v>5</v>
      </c>
      <c r="B127" s="186" t="s">
        <v>414</v>
      </c>
      <c r="C127" s="186" t="s">
        <v>103</v>
      </c>
      <c r="D127" s="130">
        <v>1</v>
      </c>
      <c r="E127" s="130">
        <v>383</v>
      </c>
      <c r="F127" s="130"/>
      <c r="G127" s="130"/>
      <c r="H127" s="130"/>
      <c r="I127" s="130">
        <v>30</v>
      </c>
      <c r="J127" s="130">
        <v>1</v>
      </c>
      <c r="K127" s="130">
        <v>1</v>
      </c>
      <c r="L127" s="138"/>
      <c r="M127" s="138">
        <v>0.1</v>
      </c>
      <c r="N127" s="130">
        <v>3</v>
      </c>
      <c r="O127" s="138"/>
      <c r="P127" s="138">
        <v>1.1000000000000001</v>
      </c>
      <c r="Q127" s="130">
        <v>29</v>
      </c>
      <c r="R127" s="138">
        <v>11</v>
      </c>
      <c r="S127" s="130">
        <f>Table4[[#This Row],[DMG PER PARTICLE]]*Table4[[#This Row],[PARTICLES 
PER SHOT]]</f>
        <v>383</v>
      </c>
      <c r="T127" s="186">
        <f>Table4[[#This Row],[DAMAGE PER SHOT]]/Table4[[#This Row],[SHOT 
INTERVAL]]</f>
        <v>3830</v>
      </c>
      <c r="U127" s="130">
        <f>Table4[[#This Row],[SHOTS PER MAGAZINE]]*Table4[[#This Row],[DAMAGE PER SHOT]]</f>
        <v>11490</v>
      </c>
      <c r="V127" s="130">
        <f>Table4[[#This Row],[MAGAZINE AMMO]]/Table4[[#This Row],[AMMO PER SHOT]]</f>
        <v>30</v>
      </c>
      <c r="W127" s="138">
        <f>1/Table4[[#This Row],[SHOT 
INTERVAL]]</f>
        <v>10</v>
      </c>
      <c r="X127" s="138">
        <f>(Table4[[#This Row],[SHOTS PER MAGAZINE]]-1)*Table4[[#This Row],[SHOT 
INTERVAL]]+(Table4[[#This Row],[PARTICLES 
PER SHOT]]-1)*Table4[[#This Row],[BURST INTERVAL]]</f>
        <v>2.9000000000000004</v>
      </c>
      <c r="Y127" s="186">
        <f>Table4[[#This Row],[DAMAGE PER MAGAZINE]]/(Table4[[#This Row],[UNLOAD TIME]]+Table4[[#This Row],[RELOAD TIME]])</f>
        <v>826.61870503597117</v>
      </c>
    </row>
    <row r="128" spans="1:25" ht="14.25" customHeight="1" collapsed="1" x14ac:dyDescent="0.2">
      <c r="A128" s="128">
        <v>6</v>
      </c>
      <c r="B128" s="185" t="s">
        <v>415</v>
      </c>
      <c r="C128" s="185" t="s">
        <v>101</v>
      </c>
      <c r="D128" s="128">
        <v>1</v>
      </c>
      <c r="E128" s="128" t="s">
        <v>123</v>
      </c>
      <c r="F128" s="128"/>
      <c r="G128" s="128"/>
      <c r="H128" s="128"/>
      <c r="I128" s="128">
        <v>17</v>
      </c>
      <c r="J128" s="128">
        <v>1</v>
      </c>
      <c r="K128" s="128">
        <v>1</v>
      </c>
      <c r="L128" s="137"/>
      <c r="M128" s="137">
        <v>8.7999999999999995E-2</v>
      </c>
      <c r="N128" s="128">
        <v>1</v>
      </c>
      <c r="O128" s="137"/>
      <c r="P128" s="137">
        <v>0.88</v>
      </c>
      <c r="Q128" s="128">
        <v>16</v>
      </c>
      <c r="R128" s="137">
        <v>15</v>
      </c>
      <c r="S128" s="128" t="s">
        <v>123</v>
      </c>
      <c r="T128" s="185" t="s">
        <v>123</v>
      </c>
      <c r="U128" s="128" t="s">
        <v>123</v>
      </c>
      <c r="V128" s="128">
        <f>Table4[[#This Row],[MAGAZINE AMMO]]/Table4[[#This Row],[AMMO PER SHOT]]</f>
        <v>17</v>
      </c>
      <c r="W128" s="137">
        <f>1/Table4[[#This Row],[SHOT 
INTERVAL]]</f>
        <v>11.363636363636365</v>
      </c>
      <c r="X128" s="137">
        <f>(Table4[[#This Row],[SHOTS PER MAGAZINE]]-1)*Table4[[#This Row],[SHOT 
INTERVAL]]+(Table4[[#This Row],[PARTICLES 
PER SHOT]]-1)*Table4[[#This Row],[BURST INTERVAL]]</f>
        <v>1.4079999999999999</v>
      </c>
      <c r="Y128" s="185" t="s">
        <v>123</v>
      </c>
    </row>
    <row r="129" spans="1:25" ht="14.25" hidden="1" customHeight="1" outlineLevel="1" x14ac:dyDescent="0.2">
      <c r="A129" s="130">
        <v>6</v>
      </c>
      <c r="B129" s="186" t="s">
        <v>415</v>
      </c>
      <c r="C129" s="186" t="s">
        <v>101</v>
      </c>
      <c r="D129" s="130">
        <v>2</v>
      </c>
      <c r="E129" s="130" t="s">
        <v>123</v>
      </c>
      <c r="F129" s="130"/>
      <c r="G129" s="130"/>
      <c r="H129" s="130"/>
      <c r="I129" s="130">
        <v>17</v>
      </c>
      <c r="J129" s="130">
        <v>1</v>
      </c>
      <c r="K129" s="130">
        <v>1</v>
      </c>
      <c r="L129" s="138"/>
      <c r="M129" s="138">
        <v>8.7999999999999995E-2</v>
      </c>
      <c r="N129" s="130">
        <v>1</v>
      </c>
      <c r="O129" s="138"/>
      <c r="P129" s="138">
        <v>0.88</v>
      </c>
      <c r="Q129" s="130">
        <v>16</v>
      </c>
      <c r="R129" s="138">
        <v>15</v>
      </c>
      <c r="S129" s="130" t="s">
        <v>123</v>
      </c>
      <c r="T129" s="186" t="s">
        <v>123</v>
      </c>
      <c r="U129" s="130" t="s">
        <v>123</v>
      </c>
      <c r="V129" s="130">
        <f>Table4[[#This Row],[MAGAZINE AMMO]]/Table4[[#This Row],[AMMO PER SHOT]]</f>
        <v>17</v>
      </c>
      <c r="W129" s="138">
        <f>1/Table4[[#This Row],[SHOT 
INTERVAL]]</f>
        <v>11.363636363636365</v>
      </c>
      <c r="X129" s="138">
        <f>(Table4[[#This Row],[SHOTS PER MAGAZINE]]-1)*Table4[[#This Row],[SHOT 
INTERVAL]]+(Table4[[#This Row],[PARTICLES 
PER SHOT]]-1)*Table4[[#This Row],[BURST INTERVAL]]</f>
        <v>1.4079999999999999</v>
      </c>
      <c r="Y129" s="186" t="s">
        <v>123</v>
      </c>
    </row>
    <row r="130" spans="1:25" ht="14.25" hidden="1" customHeight="1" outlineLevel="1" x14ac:dyDescent="0.2">
      <c r="A130" s="130">
        <v>6</v>
      </c>
      <c r="B130" s="186" t="s">
        <v>415</v>
      </c>
      <c r="C130" s="186" t="s">
        <v>101</v>
      </c>
      <c r="D130" s="130">
        <v>3</v>
      </c>
      <c r="E130" s="130" t="s">
        <v>123</v>
      </c>
      <c r="F130" s="130"/>
      <c r="G130" s="130"/>
      <c r="H130" s="130"/>
      <c r="I130" s="130">
        <v>17</v>
      </c>
      <c r="J130" s="130">
        <v>1</v>
      </c>
      <c r="K130" s="130">
        <v>1</v>
      </c>
      <c r="L130" s="138"/>
      <c r="M130" s="138">
        <v>8.7999999999999995E-2</v>
      </c>
      <c r="N130" s="130">
        <v>1</v>
      </c>
      <c r="O130" s="138"/>
      <c r="P130" s="138">
        <v>0.88</v>
      </c>
      <c r="Q130" s="130">
        <v>16</v>
      </c>
      <c r="R130" s="138">
        <v>15</v>
      </c>
      <c r="S130" s="130" t="s">
        <v>123</v>
      </c>
      <c r="T130" s="186" t="s">
        <v>123</v>
      </c>
      <c r="U130" s="130" t="s">
        <v>123</v>
      </c>
      <c r="V130" s="130">
        <f>Table4[[#This Row],[MAGAZINE AMMO]]/Table4[[#This Row],[AMMO PER SHOT]]</f>
        <v>17</v>
      </c>
      <c r="W130" s="138">
        <f>1/Table4[[#This Row],[SHOT 
INTERVAL]]</f>
        <v>11.363636363636365</v>
      </c>
      <c r="X130" s="138">
        <f>(Table4[[#This Row],[SHOTS PER MAGAZINE]]-1)*Table4[[#This Row],[SHOT 
INTERVAL]]+(Table4[[#This Row],[PARTICLES 
PER SHOT]]-1)*Table4[[#This Row],[BURST INTERVAL]]</f>
        <v>1.4079999999999999</v>
      </c>
      <c r="Y130" s="186" t="s">
        <v>123</v>
      </c>
    </row>
    <row r="131" spans="1:25" ht="14.25" hidden="1" customHeight="1" outlineLevel="1" x14ac:dyDescent="0.2">
      <c r="A131" s="130">
        <v>6</v>
      </c>
      <c r="B131" s="186" t="s">
        <v>415</v>
      </c>
      <c r="C131" s="186" t="s">
        <v>101</v>
      </c>
      <c r="D131" s="130">
        <v>4</v>
      </c>
      <c r="E131" s="130" t="s">
        <v>123</v>
      </c>
      <c r="F131" s="130"/>
      <c r="G131" s="130"/>
      <c r="H131" s="130"/>
      <c r="I131" s="130">
        <v>17</v>
      </c>
      <c r="J131" s="130">
        <v>1</v>
      </c>
      <c r="K131" s="130">
        <v>1</v>
      </c>
      <c r="L131" s="138"/>
      <c r="M131" s="138">
        <v>8.7999999999999995E-2</v>
      </c>
      <c r="N131" s="130">
        <v>1</v>
      </c>
      <c r="O131" s="138"/>
      <c r="P131" s="138">
        <v>0.88</v>
      </c>
      <c r="Q131" s="130">
        <v>16</v>
      </c>
      <c r="R131" s="138">
        <v>15</v>
      </c>
      <c r="S131" s="130" t="s">
        <v>123</v>
      </c>
      <c r="T131" s="186" t="s">
        <v>123</v>
      </c>
      <c r="U131" s="130" t="s">
        <v>123</v>
      </c>
      <c r="V131" s="130">
        <f>Table4[[#This Row],[MAGAZINE AMMO]]/Table4[[#This Row],[AMMO PER SHOT]]</f>
        <v>17</v>
      </c>
      <c r="W131" s="138">
        <f>1/Table4[[#This Row],[SHOT 
INTERVAL]]</f>
        <v>11.363636363636365</v>
      </c>
      <c r="X131" s="138">
        <f>(Table4[[#This Row],[SHOTS PER MAGAZINE]]-1)*Table4[[#This Row],[SHOT 
INTERVAL]]+(Table4[[#This Row],[PARTICLES 
PER SHOT]]-1)*Table4[[#This Row],[BURST INTERVAL]]</f>
        <v>1.4079999999999999</v>
      </c>
      <c r="Y131" s="186" t="s">
        <v>123</v>
      </c>
    </row>
    <row r="132" spans="1:25" ht="14.25" hidden="1" customHeight="1" outlineLevel="1" x14ac:dyDescent="0.2">
      <c r="A132" s="130">
        <v>6</v>
      </c>
      <c r="B132" s="186" t="s">
        <v>415</v>
      </c>
      <c r="C132" s="186" t="s">
        <v>101</v>
      </c>
      <c r="D132" s="130">
        <v>5</v>
      </c>
      <c r="E132" s="130">
        <v>690</v>
      </c>
      <c r="F132" s="130"/>
      <c r="G132" s="130"/>
      <c r="H132" s="130"/>
      <c r="I132" s="130">
        <v>17</v>
      </c>
      <c r="J132" s="130">
        <v>1</v>
      </c>
      <c r="K132" s="130">
        <v>1</v>
      </c>
      <c r="L132" s="138"/>
      <c r="M132" s="138">
        <v>8.7999999999999995E-2</v>
      </c>
      <c r="N132" s="130">
        <v>1</v>
      </c>
      <c r="O132" s="138"/>
      <c r="P132" s="138">
        <v>0.88</v>
      </c>
      <c r="Q132" s="130">
        <v>16</v>
      </c>
      <c r="R132" s="138">
        <v>15</v>
      </c>
      <c r="S132" s="130">
        <f>Table4[[#This Row],[DMG PER PARTICLE]]*Table4[[#This Row],[PARTICLES 
PER SHOT]]</f>
        <v>690</v>
      </c>
      <c r="T132" s="186">
        <f>Table4[[#This Row],[DAMAGE PER SHOT]]/Table4[[#This Row],[SHOT 
INTERVAL]]</f>
        <v>7840.909090909091</v>
      </c>
      <c r="U132" s="130">
        <f>Table4[[#This Row],[SHOTS PER MAGAZINE]]*Table4[[#This Row],[DAMAGE PER SHOT]]</f>
        <v>11730</v>
      </c>
      <c r="V132" s="130">
        <f>Table4[[#This Row],[MAGAZINE AMMO]]/Table4[[#This Row],[AMMO PER SHOT]]</f>
        <v>17</v>
      </c>
      <c r="W132" s="138">
        <f>1/Table4[[#This Row],[SHOT 
INTERVAL]]</f>
        <v>11.363636363636365</v>
      </c>
      <c r="X132" s="138">
        <f>(Table4[[#This Row],[SHOTS PER MAGAZINE]]-1)*Table4[[#This Row],[SHOT 
INTERVAL]]+(Table4[[#This Row],[PARTICLES 
PER SHOT]]-1)*Table4[[#This Row],[BURST INTERVAL]]</f>
        <v>1.4079999999999999</v>
      </c>
      <c r="Y132" s="186">
        <f>Table4[[#This Row],[DAMAGE PER MAGAZINE]]/(Table4[[#This Row],[UNLOAD TIME]]+Table4[[#This Row],[RELOAD TIME]])</f>
        <v>714.89517308629934</v>
      </c>
    </row>
    <row r="133" spans="1:25" ht="14.25" hidden="1" customHeight="1" outlineLevel="1" x14ac:dyDescent="0.2">
      <c r="A133" s="130">
        <v>6</v>
      </c>
      <c r="B133" s="186" t="s">
        <v>415</v>
      </c>
      <c r="C133" s="186" t="s">
        <v>101</v>
      </c>
      <c r="D133" s="130">
        <v>6</v>
      </c>
      <c r="E133" s="130">
        <v>760</v>
      </c>
      <c r="F133" s="130"/>
      <c r="G133" s="130"/>
      <c r="H133" s="130"/>
      <c r="I133" s="130">
        <v>17</v>
      </c>
      <c r="J133" s="130">
        <v>1</v>
      </c>
      <c r="K133" s="130">
        <v>1</v>
      </c>
      <c r="L133" s="138"/>
      <c r="M133" s="138">
        <v>8.7999999999999995E-2</v>
      </c>
      <c r="N133" s="130">
        <v>1</v>
      </c>
      <c r="O133" s="138"/>
      <c r="P133" s="138">
        <v>0.88</v>
      </c>
      <c r="Q133" s="130">
        <v>16</v>
      </c>
      <c r="R133" s="138">
        <v>15</v>
      </c>
      <c r="S133" s="130">
        <f>Table4[[#This Row],[DMG PER PARTICLE]]*Table4[[#This Row],[PARTICLES 
PER SHOT]]</f>
        <v>760</v>
      </c>
      <c r="T133" s="186">
        <f>Table4[[#This Row],[DAMAGE PER SHOT]]/Table4[[#This Row],[SHOT 
INTERVAL]]</f>
        <v>8636.363636363636</v>
      </c>
      <c r="U133" s="130">
        <f>Table4[[#This Row],[SHOTS PER MAGAZINE]]*Table4[[#This Row],[DAMAGE PER SHOT]]</f>
        <v>12920</v>
      </c>
      <c r="V133" s="130">
        <f>Table4[[#This Row],[MAGAZINE AMMO]]/Table4[[#This Row],[AMMO PER SHOT]]</f>
        <v>17</v>
      </c>
      <c r="W133" s="138">
        <f>1/Table4[[#This Row],[SHOT 
INTERVAL]]</f>
        <v>11.363636363636365</v>
      </c>
      <c r="X133" s="138">
        <f>(Table4[[#This Row],[SHOTS PER MAGAZINE]]-1)*Table4[[#This Row],[SHOT 
INTERVAL]]+(Table4[[#This Row],[PARTICLES 
PER SHOT]]-1)*Table4[[#This Row],[BURST INTERVAL]]</f>
        <v>1.4079999999999999</v>
      </c>
      <c r="Y133" s="186">
        <f>Table4[[#This Row],[DAMAGE PER MAGAZINE]]/(Table4[[#This Row],[UNLOAD TIME]]+Table4[[#This Row],[RELOAD TIME]])</f>
        <v>787.42077035592388</v>
      </c>
    </row>
    <row r="134" spans="1:25" ht="14.25" hidden="1" customHeight="1" outlineLevel="1" x14ac:dyDescent="0.2">
      <c r="A134" s="130">
        <v>6</v>
      </c>
      <c r="B134" s="186" t="s">
        <v>415</v>
      </c>
      <c r="C134" s="186" t="s">
        <v>101</v>
      </c>
      <c r="D134" s="130">
        <v>7</v>
      </c>
      <c r="E134" s="130">
        <v>830</v>
      </c>
      <c r="F134" s="130"/>
      <c r="G134" s="130"/>
      <c r="H134" s="130"/>
      <c r="I134" s="130">
        <v>17</v>
      </c>
      <c r="J134" s="130">
        <v>1</v>
      </c>
      <c r="K134" s="130">
        <v>1</v>
      </c>
      <c r="L134" s="138"/>
      <c r="M134" s="138">
        <v>8.7999999999999995E-2</v>
      </c>
      <c r="N134" s="130">
        <v>1</v>
      </c>
      <c r="O134" s="138"/>
      <c r="P134" s="138">
        <v>0.88</v>
      </c>
      <c r="Q134" s="130">
        <v>16</v>
      </c>
      <c r="R134" s="138">
        <v>15</v>
      </c>
      <c r="S134" s="130">
        <f>Table4[[#This Row],[DMG PER PARTICLE]]*Table4[[#This Row],[PARTICLES 
PER SHOT]]</f>
        <v>830</v>
      </c>
      <c r="T134" s="186">
        <f>Table4[[#This Row],[DAMAGE PER SHOT]]/Table4[[#This Row],[SHOT 
INTERVAL]]</f>
        <v>9431.818181818182</v>
      </c>
      <c r="U134" s="130">
        <f>Table4[[#This Row],[SHOTS PER MAGAZINE]]*Table4[[#This Row],[DAMAGE PER SHOT]]</f>
        <v>14110</v>
      </c>
      <c r="V134" s="130">
        <f>Table4[[#This Row],[MAGAZINE AMMO]]/Table4[[#This Row],[AMMO PER SHOT]]</f>
        <v>17</v>
      </c>
      <c r="W134" s="138">
        <f>1/Table4[[#This Row],[SHOT 
INTERVAL]]</f>
        <v>11.363636363636365</v>
      </c>
      <c r="X134" s="138">
        <f>(Table4[[#This Row],[SHOTS PER MAGAZINE]]-1)*Table4[[#This Row],[SHOT 
INTERVAL]]+(Table4[[#This Row],[PARTICLES 
PER SHOT]]-1)*Table4[[#This Row],[BURST INTERVAL]]</f>
        <v>1.4079999999999999</v>
      </c>
      <c r="Y134" s="186">
        <f>Table4[[#This Row],[DAMAGE PER MAGAZINE]]/(Table4[[#This Row],[UNLOAD TIME]]+Table4[[#This Row],[RELOAD TIME]])</f>
        <v>859.94636762554842</v>
      </c>
    </row>
    <row r="135" spans="1:25" ht="14.25" hidden="1" customHeight="1" outlineLevel="1" x14ac:dyDescent="0.2">
      <c r="A135" s="130">
        <v>6</v>
      </c>
      <c r="B135" s="186" t="s">
        <v>415</v>
      </c>
      <c r="C135" s="186" t="s">
        <v>101</v>
      </c>
      <c r="D135" s="130">
        <v>8</v>
      </c>
      <c r="E135" s="130">
        <v>910</v>
      </c>
      <c r="F135" s="130"/>
      <c r="G135" s="130"/>
      <c r="H135" s="130"/>
      <c r="I135" s="130">
        <v>17</v>
      </c>
      <c r="J135" s="130">
        <v>1</v>
      </c>
      <c r="K135" s="130">
        <v>1</v>
      </c>
      <c r="L135" s="138"/>
      <c r="M135" s="138">
        <v>8.7999999999999995E-2</v>
      </c>
      <c r="N135" s="130">
        <v>1</v>
      </c>
      <c r="O135" s="138"/>
      <c r="P135" s="138">
        <v>0.88</v>
      </c>
      <c r="Q135" s="130">
        <v>16</v>
      </c>
      <c r="R135" s="138">
        <v>15</v>
      </c>
      <c r="S135" s="130">
        <f>Table4[[#This Row],[DMG PER PARTICLE]]*Table4[[#This Row],[PARTICLES 
PER SHOT]]</f>
        <v>910</v>
      </c>
      <c r="T135" s="186">
        <f>Table4[[#This Row],[DAMAGE PER SHOT]]/Table4[[#This Row],[SHOT 
INTERVAL]]</f>
        <v>10340.909090909092</v>
      </c>
      <c r="U135" s="130">
        <f>Table4[[#This Row],[SHOTS PER MAGAZINE]]*Table4[[#This Row],[DAMAGE PER SHOT]]</f>
        <v>15470</v>
      </c>
      <c r="V135" s="130">
        <f>Table4[[#This Row],[MAGAZINE AMMO]]/Table4[[#This Row],[AMMO PER SHOT]]</f>
        <v>17</v>
      </c>
      <c r="W135" s="138">
        <f>1/Table4[[#This Row],[SHOT 
INTERVAL]]</f>
        <v>11.363636363636365</v>
      </c>
      <c r="X135" s="138">
        <f>(Table4[[#This Row],[SHOTS PER MAGAZINE]]-1)*Table4[[#This Row],[SHOT 
INTERVAL]]+(Table4[[#This Row],[PARTICLES 
PER SHOT]]-1)*Table4[[#This Row],[BURST INTERVAL]]</f>
        <v>1.4079999999999999</v>
      </c>
      <c r="Y135" s="186">
        <f>Table4[[#This Row],[DAMAGE PER MAGAZINE]]/(Table4[[#This Row],[UNLOAD TIME]]+Table4[[#This Row],[RELOAD TIME]])</f>
        <v>942.83276450511937</v>
      </c>
    </row>
    <row r="136" spans="1:25" ht="14.25" hidden="1" customHeight="1" outlineLevel="1" x14ac:dyDescent="0.2">
      <c r="A136" s="130">
        <v>6</v>
      </c>
      <c r="B136" s="186" t="s">
        <v>415</v>
      </c>
      <c r="C136" s="186" t="s">
        <v>101</v>
      </c>
      <c r="D136" s="130">
        <v>9</v>
      </c>
      <c r="E136" s="130">
        <v>1010</v>
      </c>
      <c r="F136" s="130"/>
      <c r="G136" s="130"/>
      <c r="H136" s="130"/>
      <c r="I136" s="130">
        <v>17</v>
      </c>
      <c r="J136" s="130">
        <v>1</v>
      </c>
      <c r="K136" s="130">
        <v>1</v>
      </c>
      <c r="L136" s="138"/>
      <c r="M136" s="138">
        <v>8.7999999999999995E-2</v>
      </c>
      <c r="N136" s="130">
        <v>1</v>
      </c>
      <c r="O136" s="138"/>
      <c r="P136" s="138">
        <v>0.88</v>
      </c>
      <c r="Q136" s="130">
        <v>16</v>
      </c>
      <c r="R136" s="138">
        <v>15</v>
      </c>
      <c r="S136" s="130">
        <f>Table4[[#This Row],[DMG PER PARTICLE]]*Table4[[#This Row],[PARTICLES 
PER SHOT]]</f>
        <v>1010</v>
      </c>
      <c r="T136" s="186">
        <f>Table4[[#This Row],[DAMAGE PER SHOT]]/Table4[[#This Row],[SHOT 
INTERVAL]]</f>
        <v>11477.272727272728</v>
      </c>
      <c r="U136" s="130">
        <f>Table4[[#This Row],[SHOTS PER MAGAZINE]]*Table4[[#This Row],[DAMAGE PER SHOT]]</f>
        <v>17170</v>
      </c>
      <c r="V136" s="130">
        <f>Table4[[#This Row],[MAGAZINE AMMO]]/Table4[[#This Row],[AMMO PER SHOT]]</f>
        <v>17</v>
      </c>
      <c r="W136" s="138">
        <f>1/Table4[[#This Row],[SHOT 
INTERVAL]]</f>
        <v>11.363636363636365</v>
      </c>
      <c r="X136" s="138">
        <f>(Table4[[#This Row],[SHOTS PER MAGAZINE]]-1)*Table4[[#This Row],[SHOT 
INTERVAL]]+(Table4[[#This Row],[PARTICLES 
PER SHOT]]-1)*Table4[[#This Row],[BURST INTERVAL]]</f>
        <v>1.4079999999999999</v>
      </c>
      <c r="Y136" s="186">
        <f>Table4[[#This Row],[DAMAGE PER MAGAZINE]]/(Table4[[#This Row],[UNLOAD TIME]]+Table4[[#This Row],[RELOAD TIME]])</f>
        <v>1046.4407606045831</v>
      </c>
    </row>
    <row r="137" spans="1:25" ht="14.25" hidden="1" customHeight="1" outlineLevel="1" x14ac:dyDescent="0.2">
      <c r="A137" s="130">
        <v>6</v>
      </c>
      <c r="B137" s="186" t="s">
        <v>415</v>
      </c>
      <c r="C137" s="186" t="s">
        <v>101</v>
      </c>
      <c r="D137" s="130">
        <v>10</v>
      </c>
      <c r="E137" s="130">
        <v>1110</v>
      </c>
      <c r="F137" s="130"/>
      <c r="G137" s="130"/>
      <c r="H137" s="130"/>
      <c r="I137" s="130">
        <v>17</v>
      </c>
      <c r="J137" s="130">
        <v>1</v>
      </c>
      <c r="K137" s="130">
        <v>1</v>
      </c>
      <c r="L137" s="138"/>
      <c r="M137" s="138">
        <v>8.7999999999999995E-2</v>
      </c>
      <c r="N137" s="130">
        <v>1</v>
      </c>
      <c r="O137" s="138"/>
      <c r="P137" s="138">
        <v>0.88</v>
      </c>
      <c r="Q137" s="130">
        <v>16</v>
      </c>
      <c r="R137" s="138">
        <v>15</v>
      </c>
      <c r="S137" s="130">
        <f>Table4[[#This Row],[DMG PER PARTICLE]]*Table4[[#This Row],[PARTICLES 
PER SHOT]]</f>
        <v>1110</v>
      </c>
      <c r="T137" s="186">
        <f>Table4[[#This Row],[DAMAGE PER SHOT]]/Table4[[#This Row],[SHOT 
INTERVAL]]</f>
        <v>12613.636363636364</v>
      </c>
      <c r="U137" s="130">
        <f>Table4[[#This Row],[SHOTS PER MAGAZINE]]*Table4[[#This Row],[DAMAGE PER SHOT]]</f>
        <v>18870</v>
      </c>
      <c r="V137" s="130">
        <f>Table4[[#This Row],[MAGAZINE AMMO]]/Table4[[#This Row],[AMMO PER SHOT]]</f>
        <v>17</v>
      </c>
      <c r="W137" s="138">
        <f>1/Table4[[#This Row],[SHOT 
INTERVAL]]</f>
        <v>11.363636363636365</v>
      </c>
      <c r="X137" s="138">
        <f>(Table4[[#This Row],[SHOTS PER MAGAZINE]]-1)*Table4[[#This Row],[SHOT 
INTERVAL]]+(Table4[[#This Row],[PARTICLES 
PER SHOT]]-1)*Table4[[#This Row],[BURST INTERVAL]]</f>
        <v>1.4079999999999999</v>
      </c>
      <c r="Y137" s="186">
        <f>Table4[[#This Row],[DAMAGE PER MAGAZINE]]/(Table4[[#This Row],[UNLOAD TIME]]+Table4[[#This Row],[RELOAD TIME]])</f>
        <v>1150.0487567040468</v>
      </c>
    </row>
    <row r="138" spans="1:25" ht="14.25" hidden="1" customHeight="1" outlineLevel="1" x14ac:dyDescent="0.2">
      <c r="A138" s="130">
        <v>6</v>
      </c>
      <c r="B138" s="186" t="s">
        <v>415</v>
      </c>
      <c r="C138" s="186" t="s">
        <v>101</v>
      </c>
      <c r="D138" s="130">
        <v>11</v>
      </c>
      <c r="E138" s="130">
        <v>1220</v>
      </c>
      <c r="F138" s="130"/>
      <c r="G138" s="130"/>
      <c r="H138" s="130"/>
      <c r="I138" s="130">
        <v>17</v>
      </c>
      <c r="J138" s="130">
        <v>1</v>
      </c>
      <c r="K138" s="130">
        <v>1</v>
      </c>
      <c r="L138" s="138"/>
      <c r="M138" s="138">
        <v>8.7999999999999995E-2</v>
      </c>
      <c r="N138" s="130">
        <v>1</v>
      </c>
      <c r="O138" s="138"/>
      <c r="P138" s="138">
        <v>0.88</v>
      </c>
      <c r="Q138" s="130">
        <v>16</v>
      </c>
      <c r="R138" s="138">
        <v>15</v>
      </c>
      <c r="S138" s="130">
        <f>Table4[[#This Row],[DMG PER PARTICLE]]*Table4[[#This Row],[PARTICLES 
PER SHOT]]</f>
        <v>1220</v>
      </c>
      <c r="T138" s="186">
        <f>Table4[[#This Row],[DAMAGE PER SHOT]]/Table4[[#This Row],[SHOT 
INTERVAL]]</f>
        <v>13863.636363636364</v>
      </c>
      <c r="U138" s="130">
        <f>Table4[[#This Row],[SHOTS PER MAGAZINE]]*Table4[[#This Row],[DAMAGE PER SHOT]]</f>
        <v>20740</v>
      </c>
      <c r="V138" s="130">
        <f>Table4[[#This Row],[MAGAZINE AMMO]]/Table4[[#This Row],[AMMO PER SHOT]]</f>
        <v>17</v>
      </c>
      <c r="W138" s="138">
        <f>1/Table4[[#This Row],[SHOT 
INTERVAL]]</f>
        <v>11.363636363636365</v>
      </c>
      <c r="X138" s="138">
        <f>(Table4[[#This Row],[SHOTS PER MAGAZINE]]-1)*Table4[[#This Row],[SHOT 
INTERVAL]]+(Table4[[#This Row],[PARTICLES 
PER SHOT]]-1)*Table4[[#This Row],[BURST INTERVAL]]</f>
        <v>1.4079999999999999</v>
      </c>
      <c r="Y138" s="186">
        <f>Table4[[#This Row],[DAMAGE PER MAGAZINE]]/(Table4[[#This Row],[UNLOAD TIME]]+Table4[[#This Row],[RELOAD TIME]])</f>
        <v>1264.0175524134568</v>
      </c>
    </row>
    <row r="139" spans="1:25" ht="14.25" hidden="1" customHeight="1" outlineLevel="1" x14ac:dyDescent="0.2">
      <c r="A139" s="130">
        <v>6</v>
      </c>
      <c r="B139" s="186" t="s">
        <v>415</v>
      </c>
      <c r="C139" s="186" t="s">
        <v>101</v>
      </c>
      <c r="D139" s="130">
        <v>12</v>
      </c>
      <c r="E139" s="130">
        <v>1335</v>
      </c>
      <c r="F139" s="130"/>
      <c r="G139" s="130"/>
      <c r="H139" s="130"/>
      <c r="I139" s="130">
        <v>17</v>
      </c>
      <c r="J139" s="130">
        <v>1</v>
      </c>
      <c r="K139" s="130">
        <v>1</v>
      </c>
      <c r="L139" s="138"/>
      <c r="M139" s="138">
        <v>8.7999999999999995E-2</v>
      </c>
      <c r="N139" s="130">
        <v>1</v>
      </c>
      <c r="O139" s="138"/>
      <c r="P139" s="138">
        <v>0.88</v>
      </c>
      <c r="Q139" s="130">
        <v>16</v>
      </c>
      <c r="R139" s="138">
        <v>15</v>
      </c>
      <c r="S139" s="130">
        <f>Table4[[#This Row],[DMG PER PARTICLE]]*Table4[[#This Row],[PARTICLES 
PER SHOT]]</f>
        <v>1335</v>
      </c>
      <c r="T139" s="186">
        <f>Table4[[#This Row],[DAMAGE PER SHOT]]/Table4[[#This Row],[SHOT 
INTERVAL]]</f>
        <v>15170.454545454546</v>
      </c>
      <c r="U139" s="130">
        <f>Table4[[#This Row],[SHOTS PER MAGAZINE]]*Table4[[#This Row],[DAMAGE PER SHOT]]</f>
        <v>22695</v>
      </c>
      <c r="V139" s="130">
        <f>Table4[[#This Row],[MAGAZINE AMMO]]/Table4[[#This Row],[AMMO PER SHOT]]</f>
        <v>17</v>
      </c>
      <c r="W139" s="138">
        <f>1/Table4[[#This Row],[SHOT 
INTERVAL]]</f>
        <v>11.363636363636365</v>
      </c>
      <c r="X139" s="138">
        <f>(Table4[[#This Row],[SHOTS PER MAGAZINE]]-1)*Table4[[#This Row],[SHOT 
INTERVAL]]+(Table4[[#This Row],[PARTICLES 
PER SHOT]]-1)*Table4[[#This Row],[BURST INTERVAL]]</f>
        <v>1.4079999999999999</v>
      </c>
      <c r="Y139" s="186">
        <f>Table4[[#This Row],[DAMAGE PER MAGAZINE]]/(Table4[[#This Row],[UNLOAD TIME]]+Table4[[#This Row],[RELOAD TIME]])</f>
        <v>1383.1667479278399</v>
      </c>
    </row>
    <row r="140" spans="1:25" ht="14.25" hidden="1" customHeight="1" outlineLevel="1" x14ac:dyDescent="0.2">
      <c r="A140" s="130">
        <v>6</v>
      </c>
      <c r="B140" s="186" t="s">
        <v>415</v>
      </c>
      <c r="C140" s="186" t="s">
        <v>102</v>
      </c>
      <c r="D140" s="130">
        <v>1</v>
      </c>
      <c r="E140" s="130">
        <v>1335</v>
      </c>
      <c r="F140" s="130"/>
      <c r="G140" s="130"/>
      <c r="H140" s="130"/>
      <c r="I140" s="130">
        <v>17</v>
      </c>
      <c r="J140" s="130">
        <v>1</v>
      </c>
      <c r="K140" s="130">
        <v>1</v>
      </c>
      <c r="L140" s="138"/>
      <c r="M140" s="138">
        <v>8.7999999999999995E-2</v>
      </c>
      <c r="N140" s="130">
        <v>1</v>
      </c>
      <c r="O140" s="138"/>
      <c r="P140" s="138">
        <v>0.88</v>
      </c>
      <c r="Q140" s="130">
        <v>16</v>
      </c>
      <c r="R140" s="138">
        <v>15</v>
      </c>
      <c r="S140" s="130">
        <f>Table4[[#This Row],[DMG PER PARTICLE]]*Table4[[#This Row],[PARTICLES 
PER SHOT]]</f>
        <v>1335</v>
      </c>
      <c r="T140" s="186">
        <f>Table4[[#This Row],[DAMAGE PER SHOT]]/Table4[[#This Row],[SHOT 
INTERVAL]]</f>
        <v>15170.454545454546</v>
      </c>
      <c r="U140" s="130">
        <f>Table4[[#This Row],[SHOTS PER MAGAZINE]]*Table4[[#This Row],[DAMAGE PER SHOT]]</f>
        <v>22695</v>
      </c>
      <c r="V140" s="130">
        <f>Table4[[#This Row],[MAGAZINE AMMO]]/Table4[[#This Row],[AMMO PER SHOT]]</f>
        <v>17</v>
      </c>
      <c r="W140" s="138">
        <f>1/Table4[[#This Row],[SHOT 
INTERVAL]]</f>
        <v>11.363636363636365</v>
      </c>
      <c r="X140" s="138">
        <f>(Table4[[#This Row],[SHOTS PER MAGAZINE]]-1)*Table4[[#This Row],[SHOT 
INTERVAL]]+(Table4[[#This Row],[PARTICLES 
PER SHOT]]-1)*Table4[[#This Row],[BURST INTERVAL]]</f>
        <v>1.4079999999999999</v>
      </c>
      <c r="Y140" s="186">
        <f>Table4[[#This Row],[DAMAGE PER MAGAZINE]]/(Table4[[#This Row],[UNLOAD TIME]]+Table4[[#This Row],[RELOAD TIME]])</f>
        <v>1383.1667479278399</v>
      </c>
    </row>
    <row r="141" spans="1:25" ht="14.25" hidden="1" customHeight="1" outlineLevel="1" x14ac:dyDescent="0.2">
      <c r="A141" s="130">
        <v>6</v>
      </c>
      <c r="B141" s="186" t="s">
        <v>415</v>
      </c>
      <c r="C141" s="186" t="s">
        <v>102</v>
      </c>
      <c r="D141" s="130">
        <v>2</v>
      </c>
      <c r="E141" s="130">
        <v>1360</v>
      </c>
      <c r="F141" s="130"/>
      <c r="G141" s="130"/>
      <c r="H141" s="130"/>
      <c r="I141" s="130">
        <v>17</v>
      </c>
      <c r="J141" s="130">
        <v>1</v>
      </c>
      <c r="K141" s="130">
        <v>1</v>
      </c>
      <c r="L141" s="138"/>
      <c r="M141" s="138">
        <v>8.7999999999999995E-2</v>
      </c>
      <c r="N141" s="130">
        <v>1</v>
      </c>
      <c r="O141" s="138"/>
      <c r="P141" s="138">
        <v>0.88</v>
      </c>
      <c r="Q141" s="130">
        <v>16</v>
      </c>
      <c r="R141" s="138">
        <v>15</v>
      </c>
      <c r="S141" s="130">
        <f>Table4[[#This Row],[DMG PER PARTICLE]]*Table4[[#This Row],[PARTICLES 
PER SHOT]]</f>
        <v>1360</v>
      </c>
      <c r="T141" s="186">
        <f>Table4[[#This Row],[DAMAGE PER SHOT]]/Table4[[#This Row],[SHOT 
INTERVAL]]</f>
        <v>15454.545454545456</v>
      </c>
      <c r="U141" s="130">
        <f>Table4[[#This Row],[SHOTS PER MAGAZINE]]*Table4[[#This Row],[DAMAGE PER SHOT]]</f>
        <v>23120</v>
      </c>
      <c r="V141" s="130">
        <f>Table4[[#This Row],[MAGAZINE AMMO]]/Table4[[#This Row],[AMMO PER SHOT]]</f>
        <v>17</v>
      </c>
      <c r="W141" s="138">
        <f>1/Table4[[#This Row],[SHOT 
INTERVAL]]</f>
        <v>11.363636363636365</v>
      </c>
      <c r="X141" s="138">
        <f>(Table4[[#This Row],[SHOTS PER MAGAZINE]]-1)*Table4[[#This Row],[SHOT 
INTERVAL]]+(Table4[[#This Row],[PARTICLES 
PER SHOT]]-1)*Table4[[#This Row],[BURST INTERVAL]]</f>
        <v>1.4079999999999999</v>
      </c>
      <c r="Y141" s="186">
        <f>Table4[[#This Row],[DAMAGE PER MAGAZINE]]/(Table4[[#This Row],[UNLOAD TIME]]+Table4[[#This Row],[RELOAD TIME]])</f>
        <v>1409.0687469527059</v>
      </c>
    </row>
    <row r="142" spans="1:25" ht="14.25" hidden="1" customHeight="1" outlineLevel="1" x14ac:dyDescent="0.2">
      <c r="A142" s="130">
        <v>6</v>
      </c>
      <c r="B142" s="186" t="s">
        <v>415</v>
      </c>
      <c r="C142" s="186" t="s">
        <v>102</v>
      </c>
      <c r="D142" s="130">
        <v>3</v>
      </c>
      <c r="E142" s="130">
        <v>1385</v>
      </c>
      <c r="F142" s="130"/>
      <c r="G142" s="130"/>
      <c r="H142" s="130"/>
      <c r="I142" s="130">
        <v>17</v>
      </c>
      <c r="J142" s="130">
        <v>1</v>
      </c>
      <c r="K142" s="130">
        <v>1</v>
      </c>
      <c r="L142" s="138"/>
      <c r="M142" s="138">
        <v>8.7999999999999995E-2</v>
      </c>
      <c r="N142" s="130">
        <v>1</v>
      </c>
      <c r="O142" s="138"/>
      <c r="P142" s="138">
        <v>0.88</v>
      </c>
      <c r="Q142" s="130">
        <v>16</v>
      </c>
      <c r="R142" s="138">
        <v>15</v>
      </c>
      <c r="S142" s="130">
        <f>Table4[[#This Row],[DMG PER PARTICLE]]*Table4[[#This Row],[PARTICLES 
PER SHOT]]</f>
        <v>1385</v>
      </c>
      <c r="T142" s="186">
        <f>Table4[[#This Row],[DAMAGE PER SHOT]]/Table4[[#This Row],[SHOT 
INTERVAL]]</f>
        <v>15738.636363636364</v>
      </c>
      <c r="U142" s="130">
        <f>Table4[[#This Row],[SHOTS PER MAGAZINE]]*Table4[[#This Row],[DAMAGE PER SHOT]]</f>
        <v>23545</v>
      </c>
      <c r="V142" s="130">
        <f>Table4[[#This Row],[MAGAZINE AMMO]]/Table4[[#This Row],[AMMO PER SHOT]]</f>
        <v>17</v>
      </c>
      <c r="W142" s="138">
        <f>1/Table4[[#This Row],[SHOT 
INTERVAL]]</f>
        <v>11.363636363636365</v>
      </c>
      <c r="X142" s="138">
        <f>(Table4[[#This Row],[SHOTS PER MAGAZINE]]-1)*Table4[[#This Row],[SHOT 
INTERVAL]]+(Table4[[#This Row],[PARTICLES 
PER SHOT]]-1)*Table4[[#This Row],[BURST INTERVAL]]</f>
        <v>1.4079999999999999</v>
      </c>
      <c r="Y142" s="186">
        <f>Table4[[#This Row],[DAMAGE PER MAGAZINE]]/(Table4[[#This Row],[UNLOAD TIME]]+Table4[[#This Row],[RELOAD TIME]])</f>
        <v>1434.9707459775718</v>
      </c>
    </row>
    <row r="143" spans="1:25" ht="14.25" hidden="1" customHeight="1" outlineLevel="1" x14ac:dyDescent="0.2">
      <c r="A143" s="130">
        <v>6</v>
      </c>
      <c r="B143" s="186" t="s">
        <v>415</v>
      </c>
      <c r="C143" s="186" t="s">
        <v>102</v>
      </c>
      <c r="D143" s="130">
        <v>4</v>
      </c>
      <c r="E143" s="130">
        <v>1410</v>
      </c>
      <c r="F143" s="130"/>
      <c r="G143" s="130"/>
      <c r="H143" s="130"/>
      <c r="I143" s="130">
        <v>17</v>
      </c>
      <c r="J143" s="130">
        <v>1</v>
      </c>
      <c r="K143" s="130">
        <v>1</v>
      </c>
      <c r="L143" s="138"/>
      <c r="M143" s="138">
        <v>8.7999999999999995E-2</v>
      </c>
      <c r="N143" s="130">
        <v>1</v>
      </c>
      <c r="O143" s="138"/>
      <c r="P143" s="138">
        <v>0.88</v>
      </c>
      <c r="Q143" s="130">
        <v>16</v>
      </c>
      <c r="R143" s="138">
        <v>15</v>
      </c>
      <c r="S143" s="130">
        <f>Table4[[#This Row],[DMG PER PARTICLE]]*Table4[[#This Row],[PARTICLES 
PER SHOT]]</f>
        <v>1410</v>
      </c>
      <c r="T143" s="186">
        <f>Table4[[#This Row],[DAMAGE PER SHOT]]/Table4[[#This Row],[SHOT 
INTERVAL]]</f>
        <v>16022.727272727274</v>
      </c>
      <c r="U143" s="130">
        <f>Table4[[#This Row],[SHOTS PER MAGAZINE]]*Table4[[#This Row],[DAMAGE PER SHOT]]</f>
        <v>23970</v>
      </c>
      <c r="V143" s="130">
        <f>Table4[[#This Row],[MAGAZINE AMMO]]/Table4[[#This Row],[AMMO PER SHOT]]</f>
        <v>17</v>
      </c>
      <c r="W143" s="138">
        <f>1/Table4[[#This Row],[SHOT 
INTERVAL]]</f>
        <v>11.363636363636365</v>
      </c>
      <c r="X143" s="138">
        <f>(Table4[[#This Row],[SHOTS PER MAGAZINE]]-1)*Table4[[#This Row],[SHOT 
INTERVAL]]+(Table4[[#This Row],[PARTICLES 
PER SHOT]]-1)*Table4[[#This Row],[BURST INTERVAL]]</f>
        <v>1.4079999999999999</v>
      </c>
      <c r="Y143" s="186">
        <f>Table4[[#This Row],[DAMAGE PER MAGAZINE]]/(Table4[[#This Row],[UNLOAD TIME]]+Table4[[#This Row],[RELOAD TIME]])</f>
        <v>1460.8727450024378</v>
      </c>
    </row>
    <row r="144" spans="1:25" ht="14.25" hidden="1" customHeight="1" outlineLevel="1" x14ac:dyDescent="0.2">
      <c r="A144" s="130">
        <v>6</v>
      </c>
      <c r="B144" s="186" t="s">
        <v>415</v>
      </c>
      <c r="C144" s="186" t="s">
        <v>102</v>
      </c>
      <c r="D144" s="130">
        <v>5</v>
      </c>
      <c r="E144" s="130">
        <v>1435</v>
      </c>
      <c r="F144" s="130"/>
      <c r="G144" s="130"/>
      <c r="H144" s="130"/>
      <c r="I144" s="130">
        <v>17</v>
      </c>
      <c r="J144" s="130">
        <v>1</v>
      </c>
      <c r="K144" s="130">
        <v>1</v>
      </c>
      <c r="L144" s="138"/>
      <c r="M144" s="138">
        <v>8.7999999999999995E-2</v>
      </c>
      <c r="N144" s="130">
        <v>1</v>
      </c>
      <c r="O144" s="138"/>
      <c r="P144" s="138">
        <v>0.88</v>
      </c>
      <c r="Q144" s="130">
        <v>16</v>
      </c>
      <c r="R144" s="138">
        <v>15</v>
      </c>
      <c r="S144" s="130">
        <f>Table4[[#This Row],[DMG PER PARTICLE]]*Table4[[#This Row],[PARTICLES 
PER SHOT]]</f>
        <v>1435</v>
      </c>
      <c r="T144" s="186">
        <f>Table4[[#This Row],[DAMAGE PER SHOT]]/Table4[[#This Row],[SHOT 
INTERVAL]]</f>
        <v>16306.818181818182</v>
      </c>
      <c r="U144" s="130">
        <f>Table4[[#This Row],[SHOTS PER MAGAZINE]]*Table4[[#This Row],[DAMAGE PER SHOT]]</f>
        <v>24395</v>
      </c>
      <c r="V144" s="130">
        <f>Table4[[#This Row],[MAGAZINE AMMO]]/Table4[[#This Row],[AMMO PER SHOT]]</f>
        <v>17</v>
      </c>
      <c r="W144" s="138">
        <f>1/Table4[[#This Row],[SHOT 
INTERVAL]]</f>
        <v>11.363636363636365</v>
      </c>
      <c r="X144" s="138">
        <f>(Table4[[#This Row],[SHOTS PER MAGAZINE]]-1)*Table4[[#This Row],[SHOT 
INTERVAL]]+(Table4[[#This Row],[PARTICLES 
PER SHOT]]-1)*Table4[[#This Row],[BURST INTERVAL]]</f>
        <v>1.4079999999999999</v>
      </c>
      <c r="Y144" s="186">
        <f>Table4[[#This Row],[DAMAGE PER MAGAZINE]]/(Table4[[#This Row],[UNLOAD TIME]]+Table4[[#This Row],[RELOAD TIME]])</f>
        <v>1486.7747440273035</v>
      </c>
    </row>
    <row r="145" spans="1:25" ht="14.25" hidden="1" customHeight="1" outlineLevel="1" x14ac:dyDescent="0.2">
      <c r="A145" s="130">
        <v>6</v>
      </c>
      <c r="B145" s="186" t="s">
        <v>415</v>
      </c>
      <c r="C145" s="186" t="s">
        <v>102</v>
      </c>
      <c r="D145" s="130">
        <v>6</v>
      </c>
      <c r="E145" s="130">
        <v>1460</v>
      </c>
      <c r="F145" s="130"/>
      <c r="G145" s="130"/>
      <c r="H145" s="130"/>
      <c r="I145" s="130">
        <v>17</v>
      </c>
      <c r="J145" s="130">
        <v>1</v>
      </c>
      <c r="K145" s="130">
        <v>1</v>
      </c>
      <c r="L145" s="138"/>
      <c r="M145" s="138">
        <v>8.7999999999999995E-2</v>
      </c>
      <c r="N145" s="130">
        <v>1</v>
      </c>
      <c r="O145" s="138"/>
      <c r="P145" s="138">
        <v>0.88</v>
      </c>
      <c r="Q145" s="130">
        <v>16</v>
      </c>
      <c r="R145" s="138">
        <v>15</v>
      </c>
      <c r="S145" s="130">
        <f>Table4[[#This Row],[DMG PER PARTICLE]]*Table4[[#This Row],[PARTICLES 
PER SHOT]]</f>
        <v>1460</v>
      </c>
      <c r="T145" s="186">
        <f>Table4[[#This Row],[DAMAGE PER SHOT]]/Table4[[#This Row],[SHOT 
INTERVAL]]</f>
        <v>16590.909090909092</v>
      </c>
      <c r="U145" s="130">
        <f>Table4[[#This Row],[SHOTS PER MAGAZINE]]*Table4[[#This Row],[DAMAGE PER SHOT]]</f>
        <v>24820</v>
      </c>
      <c r="V145" s="130">
        <f>Table4[[#This Row],[MAGAZINE AMMO]]/Table4[[#This Row],[AMMO PER SHOT]]</f>
        <v>17</v>
      </c>
      <c r="W145" s="138">
        <f>1/Table4[[#This Row],[SHOT 
INTERVAL]]</f>
        <v>11.363636363636365</v>
      </c>
      <c r="X145" s="138">
        <f>(Table4[[#This Row],[SHOTS PER MAGAZINE]]-1)*Table4[[#This Row],[SHOT 
INTERVAL]]+(Table4[[#This Row],[PARTICLES 
PER SHOT]]-1)*Table4[[#This Row],[BURST INTERVAL]]</f>
        <v>1.4079999999999999</v>
      </c>
      <c r="Y145" s="186">
        <f>Table4[[#This Row],[DAMAGE PER MAGAZINE]]/(Table4[[#This Row],[UNLOAD TIME]]+Table4[[#This Row],[RELOAD TIME]])</f>
        <v>1512.6767430521695</v>
      </c>
    </row>
    <row r="146" spans="1:25" ht="14.25" hidden="1" customHeight="1" outlineLevel="1" x14ac:dyDescent="0.2">
      <c r="A146" s="130">
        <v>6</v>
      </c>
      <c r="B146" s="186" t="s">
        <v>415</v>
      </c>
      <c r="C146" s="186" t="s">
        <v>102</v>
      </c>
      <c r="D146" s="130">
        <v>7</v>
      </c>
      <c r="E146" s="130">
        <v>1485</v>
      </c>
      <c r="F146" s="130"/>
      <c r="G146" s="130"/>
      <c r="H146" s="130"/>
      <c r="I146" s="130">
        <v>17</v>
      </c>
      <c r="J146" s="130">
        <v>1</v>
      </c>
      <c r="K146" s="130">
        <v>1</v>
      </c>
      <c r="L146" s="138"/>
      <c r="M146" s="138">
        <v>8.7999999999999995E-2</v>
      </c>
      <c r="N146" s="130">
        <v>1</v>
      </c>
      <c r="O146" s="138"/>
      <c r="P146" s="138">
        <v>0.88</v>
      </c>
      <c r="Q146" s="130">
        <v>16</v>
      </c>
      <c r="R146" s="138">
        <v>15</v>
      </c>
      <c r="S146" s="130">
        <f>Table4[[#This Row],[DMG PER PARTICLE]]*Table4[[#This Row],[PARTICLES 
PER SHOT]]</f>
        <v>1485</v>
      </c>
      <c r="T146" s="186">
        <f>Table4[[#This Row],[DAMAGE PER SHOT]]/Table4[[#This Row],[SHOT 
INTERVAL]]</f>
        <v>16875</v>
      </c>
      <c r="U146" s="130">
        <f>Table4[[#This Row],[SHOTS PER MAGAZINE]]*Table4[[#This Row],[DAMAGE PER SHOT]]</f>
        <v>25245</v>
      </c>
      <c r="V146" s="130">
        <f>Table4[[#This Row],[MAGAZINE AMMO]]/Table4[[#This Row],[AMMO PER SHOT]]</f>
        <v>17</v>
      </c>
      <c r="W146" s="138">
        <f>1/Table4[[#This Row],[SHOT 
INTERVAL]]</f>
        <v>11.363636363636365</v>
      </c>
      <c r="X146" s="138">
        <f>(Table4[[#This Row],[SHOTS PER MAGAZINE]]-1)*Table4[[#This Row],[SHOT 
INTERVAL]]+(Table4[[#This Row],[PARTICLES 
PER SHOT]]-1)*Table4[[#This Row],[BURST INTERVAL]]</f>
        <v>1.4079999999999999</v>
      </c>
      <c r="Y146" s="186">
        <f>Table4[[#This Row],[DAMAGE PER MAGAZINE]]/(Table4[[#This Row],[UNLOAD TIME]]+Table4[[#This Row],[RELOAD TIME]])</f>
        <v>1538.5787420770355</v>
      </c>
    </row>
    <row r="147" spans="1:25" ht="14.25" hidden="1" customHeight="1" outlineLevel="1" x14ac:dyDescent="0.2">
      <c r="A147" s="130">
        <v>6</v>
      </c>
      <c r="B147" s="186" t="s">
        <v>415</v>
      </c>
      <c r="C147" s="186" t="s">
        <v>102</v>
      </c>
      <c r="D147" s="130">
        <v>8</v>
      </c>
      <c r="E147" s="130">
        <v>1510</v>
      </c>
      <c r="F147" s="130"/>
      <c r="G147" s="130"/>
      <c r="H147" s="130"/>
      <c r="I147" s="130">
        <v>17</v>
      </c>
      <c r="J147" s="130">
        <v>1</v>
      </c>
      <c r="K147" s="130">
        <v>1</v>
      </c>
      <c r="L147" s="138"/>
      <c r="M147" s="138">
        <v>8.7999999999999995E-2</v>
      </c>
      <c r="N147" s="130">
        <v>1</v>
      </c>
      <c r="O147" s="138"/>
      <c r="P147" s="138">
        <v>0.88</v>
      </c>
      <c r="Q147" s="130">
        <v>16</v>
      </c>
      <c r="R147" s="138">
        <v>15</v>
      </c>
      <c r="S147" s="130">
        <f>Table4[[#This Row],[DMG PER PARTICLE]]*Table4[[#This Row],[PARTICLES 
PER SHOT]]</f>
        <v>1510</v>
      </c>
      <c r="T147" s="186">
        <f>Table4[[#This Row],[DAMAGE PER SHOT]]/Table4[[#This Row],[SHOT 
INTERVAL]]</f>
        <v>17159.090909090912</v>
      </c>
      <c r="U147" s="130">
        <f>Table4[[#This Row],[SHOTS PER MAGAZINE]]*Table4[[#This Row],[DAMAGE PER SHOT]]</f>
        <v>25670</v>
      </c>
      <c r="V147" s="130">
        <f>Table4[[#This Row],[MAGAZINE AMMO]]/Table4[[#This Row],[AMMO PER SHOT]]</f>
        <v>17</v>
      </c>
      <c r="W147" s="138">
        <f>1/Table4[[#This Row],[SHOT 
INTERVAL]]</f>
        <v>11.363636363636365</v>
      </c>
      <c r="X147" s="138">
        <f>(Table4[[#This Row],[SHOTS PER MAGAZINE]]-1)*Table4[[#This Row],[SHOT 
INTERVAL]]+(Table4[[#This Row],[PARTICLES 
PER SHOT]]-1)*Table4[[#This Row],[BURST INTERVAL]]</f>
        <v>1.4079999999999999</v>
      </c>
      <c r="Y147" s="186">
        <f>Table4[[#This Row],[DAMAGE PER MAGAZINE]]/(Table4[[#This Row],[UNLOAD TIME]]+Table4[[#This Row],[RELOAD TIME]])</f>
        <v>1564.4807411019015</v>
      </c>
    </row>
    <row r="148" spans="1:25" ht="14.25" hidden="1" customHeight="1" outlineLevel="1" x14ac:dyDescent="0.2">
      <c r="A148" s="130">
        <v>6</v>
      </c>
      <c r="B148" s="186" t="s">
        <v>415</v>
      </c>
      <c r="C148" s="186" t="s">
        <v>102</v>
      </c>
      <c r="D148" s="130">
        <v>9</v>
      </c>
      <c r="E148" s="130">
        <v>1535</v>
      </c>
      <c r="F148" s="130"/>
      <c r="G148" s="130"/>
      <c r="H148" s="130"/>
      <c r="I148" s="130">
        <v>17</v>
      </c>
      <c r="J148" s="130">
        <v>1</v>
      </c>
      <c r="K148" s="130">
        <v>1</v>
      </c>
      <c r="L148" s="138"/>
      <c r="M148" s="138">
        <v>8.7999999999999995E-2</v>
      </c>
      <c r="N148" s="130">
        <v>1</v>
      </c>
      <c r="O148" s="138"/>
      <c r="P148" s="138">
        <v>0.88</v>
      </c>
      <c r="Q148" s="130">
        <v>16</v>
      </c>
      <c r="R148" s="138">
        <v>15</v>
      </c>
      <c r="S148" s="130">
        <f>Table4[[#This Row],[DMG PER PARTICLE]]*Table4[[#This Row],[PARTICLES 
PER SHOT]]</f>
        <v>1535</v>
      </c>
      <c r="T148" s="186">
        <f>Table4[[#This Row],[DAMAGE PER SHOT]]/Table4[[#This Row],[SHOT 
INTERVAL]]</f>
        <v>17443.18181818182</v>
      </c>
      <c r="U148" s="130">
        <f>Table4[[#This Row],[SHOTS PER MAGAZINE]]*Table4[[#This Row],[DAMAGE PER SHOT]]</f>
        <v>26095</v>
      </c>
      <c r="V148" s="130">
        <f>Table4[[#This Row],[MAGAZINE AMMO]]/Table4[[#This Row],[AMMO PER SHOT]]</f>
        <v>17</v>
      </c>
      <c r="W148" s="138">
        <f>1/Table4[[#This Row],[SHOT 
INTERVAL]]</f>
        <v>11.363636363636365</v>
      </c>
      <c r="X148" s="138">
        <f>(Table4[[#This Row],[SHOTS PER MAGAZINE]]-1)*Table4[[#This Row],[SHOT 
INTERVAL]]+(Table4[[#This Row],[PARTICLES 
PER SHOT]]-1)*Table4[[#This Row],[BURST INTERVAL]]</f>
        <v>1.4079999999999999</v>
      </c>
      <c r="Y148" s="186">
        <f>Table4[[#This Row],[DAMAGE PER MAGAZINE]]/(Table4[[#This Row],[UNLOAD TIME]]+Table4[[#This Row],[RELOAD TIME]])</f>
        <v>1590.3827401267672</v>
      </c>
    </row>
    <row r="149" spans="1:25" ht="14.25" hidden="1" customHeight="1" outlineLevel="1" x14ac:dyDescent="0.2">
      <c r="A149" s="130">
        <v>6</v>
      </c>
      <c r="B149" s="186" t="s">
        <v>415</v>
      </c>
      <c r="C149" s="186" t="s">
        <v>102</v>
      </c>
      <c r="D149" s="130">
        <v>10</v>
      </c>
      <c r="E149" s="130">
        <v>1560</v>
      </c>
      <c r="F149" s="130"/>
      <c r="G149" s="130"/>
      <c r="H149" s="130"/>
      <c r="I149" s="130">
        <v>17</v>
      </c>
      <c r="J149" s="130">
        <v>1</v>
      </c>
      <c r="K149" s="130">
        <v>1</v>
      </c>
      <c r="L149" s="138"/>
      <c r="M149" s="138">
        <v>8.7999999999999995E-2</v>
      </c>
      <c r="N149" s="130">
        <v>1</v>
      </c>
      <c r="O149" s="138"/>
      <c r="P149" s="138">
        <v>0.88</v>
      </c>
      <c r="Q149" s="130">
        <v>16</v>
      </c>
      <c r="R149" s="138">
        <v>15</v>
      </c>
      <c r="S149" s="130">
        <f>Table4[[#This Row],[DMG PER PARTICLE]]*Table4[[#This Row],[PARTICLES 
PER SHOT]]</f>
        <v>1560</v>
      </c>
      <c r="T149" s="186">
        <f>Table4[[#This Row],[DAMAGE PER SHOT]]/Table4[[#This Row],[SHOT 
INTERVAL]]</f>
        <v>17727.272727272728</v>
      </c>
      <c r="U149" s="130">
        <f>Table4[[#This Row],[SHOTS PER MAGAZINE]]*Table4[[#This Row],[DAMAGE PER SHOT]]</f>
        <v>26520</v>
      </c>
      <c r="V149" s="130">
        <f>Table4[[#This Row],[MAGAZINE AMMO]]/Table4[[#This Row],[AMMO PER SHOT]]</f>
        <v>17</v>
      </c>
      <c r="W149" s="138">
        <f>1/Table4[[#This Row],[SHOT 
INTERVAL]]</f>
        <v>11.363636363636365</v>
      </c>
      <c r="X149" s="138">
        <f>(Table4[[#This Row],[SHOTS PER MAGAZINE]]-1)*Table4[[#This Row],[SHOT 
INTERVAL]]+(Table4[[#This Row],[PARTICLES 
PER SHOT]]-1)*Table4[[#This Row],[BURST INTERVAL]]</f>
        <v>1.4079999999999999</v>
      </c>
      <c r="Y149" s="186">
        <f>Table4[[#This Row],[DAMAGE PER MAGAZINE]]/(Table4[[#This Row],[UNLOAD TIME]]+Table4[[#This Row],[RELOAD TIME]])</f>
        <v>1616.2847391516332</v>
      </c>
    </row>
    <row r="150" spans="1:25" ht="14.25" hidden="1" customHeight="1" outlineLevel="1" x14ac:dyDescent="0.2">
      <c r="A150" s="130">
        <v>6</v>
      </c>
      <c r="B150" s="186" t="s">
        <v>415</v>
      </c>
      <c r="C150" s="186" t="s">
        <v>102</v>
      </c>
      <c r="D150" s="130">
        <v>11</v>
      </c>
      <c r="E150" s="130">
        <v>1585</v>
      </c>
      <c r="F150" s="130"/>
      <c r="G150" s="130"/>
      <c r="H150" s="130"/>
      <c r="I150" s="130">
        <v>17</v>
      </c>
      <c r="J150" s="130">
        <v>1</v>
      </c>
      <c r="K150" s="130">
        <v>1</v>
      </c>
      <c r="L150" s="138"/>
      <c r="M150" s="138">
        <v>8.7999999999999995E-2</v>
      </c>
      <c r="N150" s="130">
        <v>1</v>
      </c>
      <c r="O150" s="138"/>
      <c r="P150" s="138">
        <v>0.88</v>
      </c>
      <c r="Q150" s="130">
        <v>16</v>
      </c>
      <c r="R150" s="138">
        <v>15</v>
      </c>
      <c r="S150" s="130">
        <f>Table4[[#This Row],[DMG PER PARTICLE]]*Table4[[#This Row],[PARTICLES 
PER SHOT]]</f>
        <v>1585</v>
      </c>
      <c r="T150" s="186">
        <f>Table4[[#This Row],[DAMAGE PER SHOT]]/Table4[[#This Row],[SHOT 
INTERVAL]]</f>
        <v>18011.363636363636</v>
      </c>
      <c r="U150" s="130">
        <f>Table4[[#This Row],[SHOTS PER MAGAZINE]]*Table4[[#This Row],[DAMAGE PER SHOT]]</f>
        <v>26945</v>
      </c>
      <c r="V150" s="130">
        <f>Table4[[#This Row],[MAGAZINE AMMO]]/Table4[[#This Row],[AMMO PER SHOT]]</f>
        <v>17</v>
      </c>
      <c r="W150" s="138">
        <f>1/Table4[[#This Row],[SHOT 
INTERVAL]]</f>
        <v>11.363636363636365</v>
      </c>
      <c r="X150" s="138">
        <f>(Table4[[#This Row],[SHOTS PER MAGAZINE]]-1)*Table4[[#This Row],[SHOT 
INTERVAL]]+(Table4[[#This Row],[PARTICLES 
PER SHOT]]-1)*Table4[[#This Row],[BURST INTERVAL]]</f>
        <v>1.4079999999999999</v>
      </c>
      <c r="Y150" s="186">
        <f>Table4[[#This Row],[DAMAGE PER MAGAZINE]]/(Table4[[#This Row],[UNLOAD TIME]]+Table4[[#This Row],[RELOAD TIME]])</f>
        <v>1642.1867381764991</v>
      </c>
    </row>
    <row r="151" spans="1:25" ht="14.25" hidden="1" customHeight="1" outlineLevel="1" x14ac:dyDescent="0.2">
      <c r="A151" s="130">
        <v>6</v>
      </c>
      <c r="B151" s="186" t="s">
        <v>415</v>
      </c>
      <c r="C151" s="186" t="s">
        <v>102</v>
      </c>
      <c r="D151" s="130">
        <v>12</v>
      </c>
      <c r="E151" s="130">
        <v>1610</v>
      </c>
      <c r="F151" s="130"/>
      <c r="G151" s="130"/>
      <c r="H151" s="130"/>
      <c r="I151" s="130">
        <v>17</v>
      </c>
      <c r="J151" s="130">
        <v>1</v>
      </c>
      <c r="K151" s="130">
        <v>1</v>
      </c>
      <c r="L151" s="138"/>
      <c r="M151" s="138">
        <v>8.7999999999999995E-2</v>
      </c>
      <c r="N151" s="130">
        <v>1</v>
      </c>
      <c r="O151" s="138"/>
      <c r="P151" s="138">
        <v>0.88</v>
      </c>
      <c r="Q151" s="130">
        <v>16</v>
      </c>
      <c r="R151" s="138">
        <v>15</v>
      </c>
      <c r="S151" s="130">
        <f>Table4[[#This Row],[DMG PER PARTICLE]]*Table4[[#This Row],[PARTICLES 
PER SHOT]]</f>
        <v>1610</v>
      </c>
      <c r="T151" s="186">
        <f>Table4[[#This Row],[DAMAGE PER SHOT]]/Table4[[#This Row],[SHOT 
INTERVAL]]</f>
        <v>18295.454545454548</v>
      </c>
      <c r="U151" s="130">
        <f>Table4[[#This Row],[SHOTS PER MAGAZINE]]*Table4[[#This Row],[DAMAGE PER SHOT]]</f>
        <v>27370</v>
      </c>
      <c r="V151" s="130">
        <f>Table4[[#This Row],[MAGAZINE AMMO]]/Table4[[#This Row],[AMMO PER SHOT]]</f>
        <v>17</v>
      </c>
      <c r="W151" s="138">
        <f>1/Table4[[#This Row],[SHOT 
INTERVAL]]</f>
        <v>11.363636363636365</v>
      </c>
      <c r="X151" s="138">
        <f>(Table4[[#This Row],[SHOTS PER MAGAZINE]]-1)*Table4[[#This Row],[SHOT 
INTERVAL]]+(Table4[[#This Row],[PARTICLES 
PER SHOT]]-1)*Table4[[#This Row],[BURST INTERVAL]]</f>
        <v>1.4079999999999999</v>
      </c>
      <c r="Y151" s="186">
        <f>Table4[[#This Row],[DAMAGE PER MAGAZINE]]/(Table4[[#This Row],[UNLOAD TIME]]+Table4[[#This Row],[RELOAD TIME]])</f>
        <v>1668.0887372013651</v>
      </c>
    </row>
    <row r="152" spans="1:25" ht="14.25" hidden="1" customHeight="1" outlineLevel="1" x14ac:dyDescent="0.2">
      <c r="A152" s="130">
        <v>6</v>
      </c>
      <c r="B152" s="186" t="s">
        <v>415</v>
      </c>
      <c r="C152" s="186" t="s">
        <v>103</v>
      </c>
      <c r="D152" s="130">
        <v>1</v>
      </c>
      <c r="E152" s="130">
        <v>1690.5</v>
      </c>
      <c r="F152" s="130"/>
      <c r="G152" s="130"/>
      <c r="H152" s="130"/>
      <c r="I152" s="130">
        <v>17</v>
      </c>
      <c r="J152" s="130">
        <v>1</v>
      </c>
      <c r="K152" s="130">
        <v>1</v>
      </c>
      <c r="L152" s="138"/>
      <c r="M152" s="138">
        <v>8.7999999999999995E-2</v>
      </c>
      <c r="N152" s="130">
        <v>1</v>
      </c>
      <c r="O152" s="138"/>
      <c r="P152" s="138">
        <v>0.88</v>
      </c>
      <c r="Q152" s="130">
        <v>16</v>
      </c>
      <c r="R152" s="138">
        <v>15</v>
      </c>
      <c r="S152" s="130">
        <f>Table4[[#This Row],[DMG PER PARTICLE]]*Table4[[#This Row],[PARTICLES 
PER SHOT]]</f>
        <v>1690.5</v>
      </c>
      <c r="T152" s="186">
        <f>Table4[[#This Row],[DAMAGE PER SHOT]]/Table4[[#This Row],[SHOT 
INTERVAL]]</f>
        <v>19210.227272727272</v>
      </c>
      <c r="U152" s="130">
        <f>Table4[[#This Row],[SHOTS PER MAGAZINE]]*Table4[[#This Row],[DAMAGE PER SHOT]]</f>
        <v>28738.5</v>
      </c>
      <c r="V152" s="130">
        <f>Table4[[#This Row],[MAGAZINE AMMO]]/Table4[[#This Row],[AMMO PER SHOT]]</f>
        <v>17</v>
      </c>
      <c r="W152" s="138">
        <f>1/Table4[[#This Row],[SHOT 
INTERVAL]]</f>
        <v>11.363636363636365</v>
      </c>
      <c r="X152" s="138">
        <f>(Table4[[#This Row],[SHOTS PER MAGAZINE]]-1)*Table4[[#This Row],[SHOT 
INTERVAL]]+(Table4[[#This Row],[PARTICLES 
PER SHOT]]-1)*Table4[[#This Row],[BURST INTERVAL]]</f>
        <v>1.4079999999999999</v>
      </c>
      <c r="Y152" s="186">
        <f>Table4[[#This Row],[DAMAGE PER MAGAZINE]]/(Table4[[#This Row],[UNLOAD TIME]]+Table4[[#This Row],[RELOAD TIME]])</f>
        <v>1751.4931740614334</v>
      </c>
    </row>
    <row r="153" spans="1:25" ht="14.25" customHeight="1" collapsed="1" x14ac:dyDescent="0.2">
      <c r="A153" s="128">
        <v>7</v>
      </c>
      <c r="B153" s="185" t="s">
        <v>416</v>
      </c>
      <c r="C153" s="185" t="s">
        <v>101</v>
      </c>
      <c r="D153" s="128">
        <v>1</v>
      </c>
      <c r="E153" s="128" t="s">
        <v>123</v>
      </c>
      <c r="F153" s="128"/>
      <c r="G153" s="128"/>
      <c r="H153" s="128"/>
      <c r="I153" s="128">
        <v>4</v>
      </c>
      <c r="J153" s="128">
        <v>1</v>
      </c>
      <c r="K153" s="128">
        <v>1</v>
      </c>
      <c r="L153" s="137"/>
      <c r="M153" s="137">
        <v>0.5</v>
      </c>
      <c r="N153" s="128">
        <v>1</v>
      </c>
      <c r="O153" s="137"/>
      <c r="P153" s="137">
        <v>3</v>
      </c>
      <c r="Q153" s="128">
        <v>3</v>
      </c>
      <c r="R153" s="137">
        <v>12</v>
      </c>
      <c r="S153" s="128" t="s">
        <v>123</v>
      </c>
      <c r="T153" s="185" t="s">
        <v>123</v>
      </c>
      <c r="U153" s="128" t="s">
        <v>123</v>
      </c>
      <c r="V153" s="128">
        <f>Table4[[#This Row],[MAGAZINE AMMO]]/Table4[[#This Row],[AMMO PER SHOT]]</f>
        <v>4</v>
      </c>
      <c r="W153" s="137">
        <f>1/Table4[[#This Row],[SHOT 
INTERVAL]]</f>
        <v>2</v>
      </c>
      <c r="X153" s="137">
        <f>(Table4[[#This Row],[SHOTS PER MAGAZINE]]-1)*Table4[[#This Row],[SHOT 
INTERVAL]]+(Table4[[#This Row],[PARTICLES 
PER SHOT]]-1)*Table4[[#This Row],[BURST INTERVAL]]</f>
        <v>1.5</v>
      </c>
      <c r="Y153" s="185" t="s">
        <v>123</v>
      </c>
    </row>
    <row r="154" spans="1:25" ht="14.25" hidden="1" customHeight="1" outlineLevel="1" x14ac:dyDescent="0.2">
      <c r="A154" s="130">
        <v>7</v>
      </c>
      <c r="B154" s="186" t="s">
        <v>416</v>
      </c>
      <c r="C154" s="186" t="s">
        <v>101</v>
      </c>
      <c r="D154" s="130">
        <v>2</v>
      </c>
      <c r="E154" s="130" t="s">
        <v>123</v>
      </c>
      <c r="F154" s="130"/>
      <c r="G154" s="130"/>
      <c r="H154" s="130"/>
      <c r="I154" s="130">
        <v>4</v>
      </c>
      <c r="J154" s="130">
        <v>1</v>
      </c>
      <c r="K154" s="130">
        <v>1</v>
      </c>
      <c r="L154" s="138"/>
      <c r="M154" s="138">
        <v>0.5</v>
      </c>
      <c r="N154" s="130">
        <v>1</v>
      </c>
      <c r="O154" s="138"/>
      <c r="P154" s="138">
        <v>3</v>
      </c>
      <c r="Q154" s="130">
        <v>3</v>
      </c>
      <c r="R154" s="138">
        <v>12</v>
      </c>
      <c r="S154" s="130" t="s">
        <v>123</v>
      </c>
      <c r="T154" s="186" t="s">
        <v>123</v>
      </c>
      <c r="U154" s="130" t="s">
        <v>123</v>
      </c>
      <c r="V154" s="130">
        <f>Table4[[#This Row],[MAGAZINE AMMO]]/Table4[[#This Row],[AMMO PER SHOT]]</f>
        <v>4</v>
      </c>
      <c r="W154" s="138">
        <f>1/Table4[[#This Row],[SHOT 
INTERVAL]]</f>
        <v>2</v>
      </c>
      <c r="X154" s="138">
        <f>(Table4[[#This Row],[SHOTS PER MAGAZINE]]-1)*Table4[[#This Row],[SHOT 
INTERVAL]]+(Table4[[#This Row],[PARTICLES 
PER SHOT]]-1)*Table4[[#This Row],[BURST INTERVAL]]</f>
        <v>1.5</v>
      </c>
      <c r="Y154" s="186" t="s">
        <v>123</v>
      </c>
    </row>
    <row r="155" spans="1:25" ht="14.25" hidden="1" customHeight="1" outlineLevel="1" x14ac:dyDescent="0.2">
      <c r="A155" s="130">
        <v>7</v>
      </c>
      <c r="B155" s="186" t="s">
        <v>416</v>
      </c>
      <c r="C155" s="186" t="s">
        <v>101</v>
      </c>
      <c r="D155" s="130">
        <v>3</v>
      </c>
      <c r="E155" s="130" t="s">
        <v>123</v>
      </c>
      <c r="F155" s="130"/>
      <c r="G155" s="130"/>
      <c r="H155" s="130"/>
      <c r="I155" s="130">
        <v>4</v>
      </c>
      <c r="J155" s="130">
        <v>1</v>
      </c>
      <c r="K155" s="130">
        <v>1</v>
      </c>
      <c r="L155" s="138"/>
      <c r="M155" s="138">
        <v>0.5</v>
      </c>
      <c r="N155" s="130">
        <v>1</v>
      </c>
      <c r="O155" s="138"/>
      <c r="P155" s="138">
        <v>3</v>
      </c>
      <c r="Q155" s="130">
        <v>3</v>
      </c>
      <c r="R155" s="138">
        <v>12</v>
      </c>
      <c r="S155" s="130" t="s">
        <v>123</v>
      </c>
      <c r="T155" s="186" t="s">
        <v>123</v>
      </c>
      <c r="U155" s="130" t="s">
        <v>123</v>
      </c>
      <c r="V155" s="130">
        <f>Table4[[#This Row],[MAGAZINE AMMO]]/Table4[[#This Row],[AMMO PER SHOT]]</f>
        <v>4</v>
      </c>
      <c r="W155" s="138">
        <f>1/Table4[[#This Row],[SHOT 
INTERVAL]]</f>
        <v>2</v>
      </c>
      <c r="X155" s="138">
        <f>(Table4[[#This Row],[SHOTS PER MAGAZINE]]-1)*Table4[[#This Row],[SHOT 
INTERVAL]]+(Table4[[#This Row],[PARTICLES 
PER SHOT]]-1)*Table4[[#This Row],[BURST INTERVAL]]</f>
        <v>1.5</v>
      </c>
      <c r="Y155" s="186" t="s">
        <v>123</v>
      </c>
    </row>
    <row r="156" spans="1:25" ht="14.25" hidden="1" customHeight="1" outlineLevel="1" x14ac:dyDescent="0.2">
      <c r="A156" s="130">
        <v>7</v>
      </c>
      <c r="B156" s="186" t="s">
        <v>416</v>
      </c>
      <c r="C156" s="186" t="s">
        <v>101</v>
      </c>
      <c r="D156" s="130">
        <v>4</v>
      </c>
      <c r="E156" s="130" t="s">
        <v>123</v>
      </c>
      <c r="F156" s="130"/>
      <c r="G156" s="130"/>
      <c r="H156" s="130"/>
      <c r="I156" s="130">
        <v>4</v>
      </c>
      <c r="J156" s="130">
        <v>1</v>
      </c>
      <c r="K156" s="130">
        <v>1</v>
      </c>
      <c r="L156" s="138"/>
      <c r="M156" s="138">
        <v>0.5</v>
      </c>
      <c r="N156" s="130">
        <v>1</v>
      </c>
      <c r="O156" s="138"/>
      <c r="P156" s="138">
        <v>3</v>
      </c>
      <c r="Q156" s="130">
        <v>3</v>
      </c>
      <c r="R156" s="138">
        <v>12</v>
      </c>
      <c r="S156" s="130" t="s">
        <v>123</v>
      </c>
      <c r="T156" s="186" t="s">
        <v>123</v>
      </c>
      <c r="U156" s="130" t="s">
        <v>123</v>
      </c>
      <c r="V156" s="130">
        <f>Table4[[#This Row],[MAGAZINE AMMO]]/Table4[[#This Row],[AMMO PER SHOT]]</f>
        <v>4</v>
      </c>
      <c r="W156" s="138">
        <f>1/Table4[[#This Row],[SHOT 
INTERVAL]]</f>
        <v>2</v>
      </c>
      <c r="X156" s="138">
        <f>(Table4[[#This Row],[SHOTS PER MAGAZINE]]-1)*Table4[[#This Row],[SHOT 
INTERVAL]]+(Table4[[#This Row],[PARTICLES 
PER SHOT]]-1)*Table4[[#This Row],[BURST INTERVAL]]</f>
        <v>1.5</v>
      </c>
      <c r="Y156" s="186" t="s">
        <v>123</v>
      </c>
    </row>
    <row r="157" spans="1:25" ht="14.25" hidden="1" customHeight="1" outlineLevel="1" x14ac:dyDescent="0.2">
      <c r="A157" s="130">
        <v>7</v>
      </c>
      <c r="B157" s="186" t="s">
        <v>416</v>
      </c>
      <c r="C157" s="186" t="s">
        <v>101</v>
      </c>
      <c r="D157" s="130">
        <v>5</v>
      </c>
      <c r="E157" s="130">
        <v>1420</v>
      </c>
      <c r="F157" s="130"/>
      <c r="G157" s="130"/>
      <c r="H157" s="130"/>
      <c r="I157" s="130">
        <v>4</v>
      </c>
      <c r="J157" s="130">
        <v>1</v>
      </c>
      <c r="K157" s="130">
        <v>1</v>
      </c>
      <c r="L157" s="138"/>
      <c r="M157" s="138">
        <v>0.5</v>
      </c>
      <c r="N157" s="130">
        <v>1</v>
      </c>
      <c r="O157" s="138"/>
      <c r="P157" s="138">
        <v>3</v>
      </c>
      <c r="Q157" s="130">
        <v>3</v>
      </c>
      <c r="R157" s="138">
        <v>12</v>
      </c>
      <c r="S157" s="130">
        <f>Table4[[#This Row],[DMG PER PARTICLE]]*Table4[[#This Row],[PARTICLES 
PER SHOT]]</f>
        <v>1420</v>
      </c>
      <c r="T157" s="186">
        <f>Table4[[#This Row],[DAMAGE PER SHOT]]/Table4[[#This Row],[SHOT 
INTERVAL]]</f>
        <v>2840</v>
      </c>
      <c r="U157" s="130">
        <f>Table4[[#This Row],[SHOTS PER MAGAZINE]]*Table4[[#This Row],[DAMAGE PER SHOT]]</f>
        <v>5680</v>
      </c>
      <c r="V157" s="130">
        <f>Table4[[#This Row],[MAGAZINE AMMO]]/Table4[[#This Row],[AMMO PER SHOT]]</f>
        <v>4</v>
      </c>
      <c r="W157" s="138">
        <f>1/Table4[[#This Row],[SHOT 
INTERVAL]]</f>
        <v>2</v>
      </c>
      <c r="X157" s="138">
        <f>(Table4[[#This Row],[SHOTS PER MAGAZINE]]-1)*Table4[[#This Row],[SHOT 
INTERVAL]]+(Table4[[#This Row],[PARTICLES 
PER SHOT]]-1)*Table4[[#This Row],[BURST INTERVAL]]</f>
        <v>1.5</v>
      </c>
      <c r="Y157" s="186">
        <f>Table4[[#This Row],[DAMAGE PER MAGAZINE]]/(Table4[[#This Row],[UNLOAD TIME]]+Table4[[#This Row],[RELOAD TIME]])</f>
        <v>420.74074074074076</v>
      </c>
    </row>
    <row r="158" spans="1:25" ht="14.25" hidden="1" customHeight="1" outlineLevel="1" x14ac:dyDescent="0.2">
      <c r="A158" s="130">
        <v>7</v>
      </c>
      <c r="B158" s="186" t="s">
        <v>416</v>
      </c>
      <c r="C158" s="186" t="s">
        <v>101</v>
      </c>
      <c r="D158" s="130">
        <v>6</v>
      </c>
      <c r="E158" s="130">
        <v>1560</v>
      </c>
      <c r="F158" s="130"/>
      <c r="G158" s="130"/>
      <c r="H158" s="130"/>
      <c r="I158" s="130">
        <v>4</v>
      </c>
      <c r="J158" s="130">
        <v>1</v>
      </c>
      <c r="K158" s="130">
        <v>1</v>
      </c>
      <c r="L158" s="138"/>
      <c r="M158" s="138">
        <v>0.5</v>
      </c>
      <c r="N158" s="130">
        <v>1</v>
      </c>
      <c r="O158" s="138"/>
      <c r="P158" s="138">
        <v>3</v>
      </c>
      <c r="Q158" s="130">
        <v>3</v>
      </c>
      <c r="R158" s="138">
        <v>12</v>
      </c>
      <c r="S158" s="130">
        <f>Table4[[#This Row],[DMG PER PARTICLE]]*Table4[[#This Row],[PARTICLES 
PER SHOT]]</f>
        <v>1560</v>
      </c>
      <c r="T158" s="186">
        <f>Table4[[#This Row],[DAMAGE PER SHOT]]/Table4[[#This Row],[SHOT 
INTERVAL]]</f>
        <v>3120</v>
      </c>
      <c r="U158" s="130">
        <f>Table4[[#This Row],[SHOTS PER MAGAZINE]]*Table4[[#This Row],[DAMAGE PER SHOT]]</f>
        <v>6240</v>
      </c>
      <c r="V158" s="130">
        <f>Table4[[#This Row],[MAGAZINE AMMO]]/Table4[[#This Row],[AMMO PER SHOT]]</f>
        <v>4</v>
      </c>
      <c r="W158" s="138">
        <f>1/Table4[[#This Row],[SHOT 
INTERVAL]]</f>
        <v>2</v>
      </c>
      <c r="X158" s="138">
        <f>(Table4[[#This Row],[SHOTS PER MAGAZINE]]-1)*Table4[[#This Row],[SHOT 
INTERVAL]]+(Table4[[#This Row],[PARTICLES 
PER SHOT]]-1)*Table4[[#This Row],[BURST INTERVAL]]</f>
        <v>1.5</v>
      </c>
      <c r="Y158" s="186">
        <f>Table4[[#This Row],[DAMAGE PER MAGAZINE]]/(Table4[[#This Row],[UNLOAD TIME]]+Table4[[#This Row],[RELOAD TIME]])</f>
        <v>462.22222222222223</v>
      </c>
    </row>
    <row r="159" spans="1:25" ht="14.25" hidden="1" customHeight="1" outlineLevel="1" x14ac:dyDescent="0.2">
      <c r="A159" s="130">
        <v>7</v>
      </c>
      <c r="B159" s="186" t="s">
        <v>416</v>
      </c>
      <c r="C159" s="186" t="s">
        <v>101</v>
      </c>
      <c r="D159" s="130">
        <v>7</v>
      </c>
      <c r="E159" s="130">
        <v>1710</v>
      </c>
      <c r="F159" s="130"/>
      <c r="G159" s="130"/>
      <c r="H159" s="130"/>
      <c r="I159" s="130">
        <v>4</v>
      </c>
      <c r="J159" s="130">
        <v>1</v>
      </c>
      <c r="K159" s="130">
        <v>1</v>
      </c>
      <c r="L159" s="138"/>
      <c r="M159" s="138">
        <v>0.5</v>
      </c>
      <c r="N159" s="130">
        <v>1</v>
      </c>
      <c r="O159" s="138"/>
      <c r="P159" s="138">
        <v>3</v>
      </c>
      <c r="Q159" s="130">
        <v>3</v>
      </c>
      <c r="R159" s="138">
        <v>12</v>
      </c>
      <c r="S159" s="130">
        <f>Table4[[#This Row],[DMG PER PARTICLE]]*Table4[[#This Row],[PARTICLES 
PER SHOT]]</f>
        <v>1710</v>
      </c>
      <c r="T159" s="186">
        <f>Table4[[#This Row],[DAMAGE PER SHOT]]/Table4[[#This Row],[SHOT 
INTERVAL]]</f>
        <v>3420</v>
      </c>
      <c r="U159" s="130">
        <f>Table4[[#This Row],[SHOTS PER MAGAZINE]]*Table4[[#This Row],[DAMAGE PER SHOT]]</f>
        <v>6840</v>
      </c>
      <c r="V159" s="130">
        <f>Table4[[#This Row],[MAGAZINE AMMO]]/Table4[[#This Row],[AMMO PER SHOT]]</f>
        <v>4</v>
      </c>
      <c r="W159" s="138">
        <f>1/Table4[[#This Row],[SHOT 
INTERVAL]]</f>
        <v>2</v>
      </c>
      <c r="X159" s="138">
        <f>(Table4[[#This Row],[SHOTS PER MAGAZINE]]-1)*Table4[[#This Row],[SHOT 
INTERVAL]]+(Table4[[#This Row],[PARTICLES 
PER SHOT]]-1)*Table4[[#This Row],[BURST INTERVAL]]</f>
        <v>1.5</v>
      </c>
      <c r="Y159" s="186">
        <f>Table4[[#This Row],[DAMAGE PER MAGAZINE]]/(Table4[[#This Row],[UNLOAD TIME]]+Table4[[#This Row],[RELOAD TIME]])</f>
        <v>506.66666666666669</v>
      </c>
    </row>
    <row r="160" spans="1:25" ht="14.25" hidden="1" customHeight="1" outlineLevel="1" x14ac:dyDescent="0.2">
      <c r="A160" s="130">
        <v>7</v>
      </c>
      <c r="B160" s="186" t="s">
        <v>416</v>
      </c>
      <c r="C160" s="186" t="s">
        <v>101</v>
      </c>
      <c r="D160" s="130">
        <v>8</v>
      </c>
      <c r="E160" s="130">
        <v>1880</v>
      </c>
      <c r="F160" s="130"/>
      <c r="G160" s="130"/>
      <c r="H160" s="130"/>
      <c r="I160" s="130">
        <v>4</v>
      </c>
      <c r="J160" s="130">
        <v>1</v>
      </c>
      <c r="K160" s="130">
        <v>1</v>
      </c>
      <c r="L160" s="138"/>
      <c r="M160" s="138">
        <v>0.5</v>
      </c>
      <c r="N160" s="130">
        <v>1</v>
      </c>
      <c r="O160" s="138"/>
      <c r="P160" s="138">
        <v>3</v>
      </c>
      <c r="Q160" s="130">
        <v>3</v>
      </c>
      <c r="R160" s="138">
        <v>12</v>
      </c>
      <c r="S160" s="130">
        <f>Table4[[#This Row],[DMG PER PARTICLE]]*Table4[[#This Row],[PARTICLES 
PER SHOT]]</f>
        <v>1880</v>
      </c>
      <c r="T160" s="186">
        <f>Table4[[#This Row],[DAMAGE PER SHOT]]/Table4[[#This Row],[SHOT 
INTERVAL]]</f>
        <v>3760</v>
      </c>
      <c r="U160" s="130">
        <f>Table4[[#This Row],[SHOTS PER MAGAZINE]]*Table4[[#This Row],[DAMAGE PER SHOT]]</f>
        <v>7520</v>
      </c>
      <c r="V160" s="130">
        <f>Table4[[#This Row],[MAGAZINE AMMO]]/Table4[[#This Row],[AMMO PER SHOT]]</f>
        <v>4</v>
      </c>
      <c r="W160" s="138">
        <f>1/Table4[[#This Row],[SHOT 
INTERVAL]]</f>
        <v>2</v>
      </c>
      <c r="X160" s="138">
        <f>(Table4[[#This Row],[SHOTS PER MAGAZINE]]-1)*Table4[[#This Row],[SHOT 
INTERVAL]]+(Table4[[#This Row],[PARTICLES 
PER SHOT]]-1)*Table4[[#This Row],[BURST INTERVAL]]</f>
        <v>1.5</v>
      </c>
      <c r="Y160" s="186">
        <f>Table4[[#This Row],[DAMAGE PER MAGAZINE]]/(Table4[[#This Row],[UNLOAD TIME]]+Table4[[#This Row],[RELOAD TIME]])</f>
        <v>557.03703703703707</v>
      </c>
    </row>
    <row r="161" spans="1:25" ht="14.25" hidden="1" customHeight="1" outlineLevel="1" x14ac:dyDescent="0.2">
      <c r="A161" s="130">
        <v>7</v>
      </c>
      <c r="B161" s="186" t="s">
        <v>416</v>
      </c>
      <c r="C161" s="186" t="s">
        <v>101</v>
      </c>
      <c r="D161" s="130">
        <v>9</v>
      </c>
      <c r="E161" s="130">
        <v>2070</v>
      </c>
      <c r="F161" s="130"/>
      <c r="G161" s="130"/>
      <c r="H161" s="130"/>
      <c r="I161" s="130">
        <v>4</v>
      </c>
      <c r="J161" s="130">
        <v>1</v>
      </c>
      <c r="K161" s="130">
        <v>1</v>
      </c>
      <c r="L161" s="138"/>
      <c r="M161" s="138">
        <v>0.5</v>
      </c>
      <c r="N161" s="130">
        <v>1</v>
      </c>
      <c r="O161" s="138"/>
      <c r="P161" s="138">
        <v>3</v>
      </c>
      <c r="Q161" s="130">
        <v>3</v>
      </c>
      <c r="R161" s="138">
        <v>12</v>
      </c>
      <c r="S161" s="130">
        <f>Table4[[#This Row],[DMG PER PARTICLE]]*Table4[[#This Row],[PARTICLES 
PER SHOT]]</f>
        <v>2070</v>
      </c>
      <c r="T161" s="186">
        <f>Table4[[#This Row],[DAMAGE PER SHOT]]/Table4[[#This Row],[SHOT 
INTERVAL]]</f>
        <v>4140</v>
      </c>
      <c r="U161" s="130">
        <f>Table4[[#This Row],[SHOTS PER MAGAZINE]]*Table4[[#This Row],[DAMAGE PER SHOT]]</f>
        <v>8280</v>
      </c>
      <c r="V161" s="130">
        <f>Table4[[#This Row],[MAGAZINE AMMO]]/Table4[[#This Row],[AMMO PER SHOT]]</f>
        <v>4</v>
      </c>
      <c r="W161" s="138">
        <f>1/Table4[[#This Row],[SHOT 
INTERVAL]]</f>
        <v>2</v>
      </c>
      <c r="X161" s="138">
        <f>(Table4[[#This Row],[SHOTS PER MAGAZINE]]-1)*Table4[[#This Row],[SHOT 
INTERVAL]]+(Table4[[#This Row],[PARTICLES 
PER SHOT]]-1)*Table4[[#This Row],[BURST INTERVAL]]</f>
        <v>1.5</v>
      </c>
      <c r="Y161" s="186">
        <f>Table4[[#This Row],[DAMAGE PER MAGAZINE]]/(Table4[[#This Row],[UNLOAD TIME]]+Table4[[#This Row],[RELOAD TIME]])</f>
        <v>613.33333333333337</v>
      </c>
    </row>
    <row r="162" spans="1:25" ht="14.25" hidden="1" customHeight="1" outlineLevel="1" x14ac:dyDescent="0.2">
      <c r="A162" s="130">
        <v>7</v>
      </c>
      <c r="B162" s="186" t="s">
        <v>416</v>
      </c>
      <c r="C162" s="186" t="s">
        <v>101</v>
      </c>
      <c r="D162" s="130">
        <v>10</v>
      </c>
      <c r="E162" s="130">
        <v>2280</v>
      </c>
      <c r="F162" s="130"/>
      <c r="G162" s="130"/>
      <c r="H162" s="130"/>
      <c r="I162" s="130">
        <v>4</v>
      </c>
      <c r="J162" s="130">
        <v>1</v>
      </c>
      <c r="K162" s="130">
        <v>1</v>
      </c>
      <c r="L162" s="138"/>
      <c r="M162" s="138">
        <v>0.5</v>
      </c>
      <c r="N162" s="130">
        <v>1</v>
      </c>
      <c r="O162" s="138"/>
      <c r="P162" s="138">
        <v>3</v>
      </c>
      <c r="Q162" s="130">
        <v>3</v>
      </c>
      <c r="R162" s="138">
        <v>12</v>
      </c>
      <c r="S162" s="130">
        <f>Table4[[#This Row],[DMG PER PARTICLE]]*Table4[[#This Row],[PARTICLES 
PER SHOT]]</f>
        <v>2280</v>
      </c>
      <c r="T162" s="186">
        <f>Table4[[#This Row],[DAMAGE PER SHOT]]/Table4[[#This Row],[SHOT 
INTERVAL]]</f>
        <v>4560</v>
      </c>
      <c r="U162" s="130">
        <f>Table4[[#This Row],[SHOTS PER MAGAZINE]]*Table4[[#This Row],[DAMAGE PER SHOT]]</f>
        <v>9120</v>
      </c>
      <c r="V162" s="130">
        <f>Table4[[#This Row],[MAGAZINE AMMO]]/Table4[[#This Row],[AMMO PER SHOT]]</f>
        <v>4</v>
      </c>
      <c r="W162" s="138">
        <f>1/Table4[[#This Row],[SHOT 
INTERVAL]]</f>
        <v>2</v>
      </c>
      <c r="X162" s="138">
        <f>(Table4[[#This Row],[SHOTS PER MAGAZINE]]-1)*Table4[[#This Row],[SHOT 
INTERVAL]]+(Table4[[#This Row],[PARTICLES 
PER SHOT]]-1)*Table4[[#This Row],[BURST INTERVAL]]</f>
        <v>1.5</v>
      </c>
      <c r="Y162" s="186">
        <f>Table4[[#This Row],[DAMAGE PER MAGAZINE]]/(Table4[[#This Row],[UNLOAD TIME]]+Table4[[#This Row],[RELOAD TIME]])</f>
        <v>675.55555555555554</v>
      </c>
    </row>
    <row r="163" spans="1:25" ht="14.25" hidden="1" customHeight="1" outlineLevel="1" x14ac:dyDescent="0.2">
      <c r="A163" s="130">
        <v>7</v>
      </c>
      <c r="B163" s="186" t="s">
        <v>416</v>
      </c>
      <c r="C163" s="186" t="s">
        <v>101</v>
      </c>
      <c r="D163" s="130">
        <v>11</v>
      </c>
      <c r="E163" s="130">
        <v>2510</v>
      </c>
      <c r="F163" s="130"/>
      <c r="G163" s="130"/>
      <c r="H163" s="130"/>
      <c r="I163" s="130">
        <v>4</v>
      </c>
      <c r="J163" s="130">
        <v>1</v>
      </c>
      <c r="K163" s="130">
        <v>1</v>
      </c>
      <c r="L163" s="138"/>
      <c r="M163" s="138">
        <v>0.5</v>
      </c>
      <c r="N163" s="130">
        <v>1</v>
      </c>
      <c r="O163" s="138"/>
      <c r="P163" s="138">
        <v>3</v>
      </c>
      <c r="Q163" s="130">
        <v>3</v>
      </c>
      <c r="R163" s="138">
        <v>12</v>
      </c>
      <c r="S163" s="130">
        <f>Table4[[#This Row],[DMG PER PARTICLE]]*Table4[[#This Row],[PARTICLES 
PER SHOT]]</f>
        <v>2510</v>
      </c>
      <c r="T163" s="186">
        <f>Table4[[#This Row],[DAMAGE PER SHOT]]/Table4[[#This Row],[SHOT 
INTERVAL]]</f>
        <v>5020</v>
      </c>
      <c r="U163" s="130">
        <f>Table4[[#This Row],[SHOTS PER MAGAZINE]]*Table4[[#This Row],[DAMAGE PER SHOT]]</f>
        <v>10040</v>
      </c>
      <c r="V163" s="130">
        <f>Table4[[#This Row],[MAGAZINE AMMO]]/Table4[[#This Row],[AMMO PER SHOT]]</f>
        <v>4</v>
      </c>
      <c r="W163" s="138">
        <f>1/Table4[[#This Row],[SHOT 
INTERVAL]]</f>
        <v>2</v>
      </c>
      <c r="X163" s="138">
        <f>(Table4[[#This Row],[SHOTS PER MAGAZINE]]-1)*Table4[[#This Row],[SHOT 
INTERVAL]]+(Table4[[#This Row],[PARTICLES 
PER SHOT]]-1)*Table4[[#This Row],[BURST INTERVAL]]</f>
        <v>1.5</v>
      </c>
      <c r="Y163" s="186">
        <f>Table4[[#This Row],[DAMAGE PER MAGAZINE]]/(Table4[[#This Row],[UNLOAD TIME]]+Table4[[#This Row],[RELOAD TIME]])</f>
        <v>743.7037037037037</v>
      </c>
    </row>
    <row r="164" spans="1:25" ht="14.25" hidden="1" customHeight="1" outlineLevel="1" x14ac:dyDescent="0.2">
      <c r="A164" s="130">
        <v>7</v>
      </c>
      <c r="B164" s="186" t="s">
        <v>416</v>
      </c>
      <c r="C164" s="186" t="s">
        <v>101</v>
      </c>
      <c r="D164" s="130">
        <v>12</v>
      </c>
      <c r="E164" s="130">
        <v>2760</v>
      </c>
      <c r="F164" s="130"/>
      <c r="G164" s="130"/>
      <c r="H164" s="130"/>
      <c r="I164" s="130">
        <v>4</v>
      </c>
      <c r="J164" s="130">
        <v>1</v>
      </c>
      <c r="K164" s="130">
        <v>1</v>
      </c>
      <c r="L164" s="138"/>
      <c r="M164" s="138">
        <v>0.5</v>
      </c>
      <c r="N164" s="130">
        <v>1</v>
      </c>
      <c r="O164" s="138"/>
      <c r="P164" s="138">
        <v>3</v>
      </c>
      <c r="Q164" s="130">
        <v>3</v>
      </c>
      <c r="R164" s="138">
        <v>12</v>
      </c>
      <c r="S164" s="130">
        <f>Table4[[#This Row],[DMG PER PARTICLE]]*Table4[[#This Row],[PARTICLES 
PER SHOT]]</f>
        <v>2760</v>
      </c>
      <c r="T164" s="186">
        <f>Table4[[#This Row],[DAMAGE PER SHOT]]/Table4[[#This Row],[SHOT 
INTERVAL]]</f>
        <v>5520</v>
      </c>
      <c r="U164" s="130">
        <f>Table4[[#This Row],[SHOTS PER MAGAZINE]]*Table4[[#This Row],[DAMAGE PER SHOT]]</f>
        <v>11040</v>
      </c>
      <c r="V164" s="130">
        <f>Table4[[#This Row],[MAGAZINE AMMO]]/Table4[[#This Row],[AMMO PER SHOT]]</f>
        <v>4</v>
      </c>
      <c r="W164" s="138">
        <f>1/Table4[[#This Row],[SHOT 
INTERVAL]]</f>
        <v>2</v>
      </c>
      <c r="X164" s="138">
        <f>(Table4[[#This Row],[SHOTS PER MAGAZINE]]-1)*Table4[[#This Row],[SHOT 
INTERVAL]]+(Table4[[#This Row],[PARTICLES 
PER SHOT]]-1)*Table4[[#This Row],[BURST INTERVAL]]</f>
        <v>1.5</v>
      </c>
      <c r="Y164" s="186">
        <f>Table4[[#This Row],[DAMAGE PER MAGAZINE]]/(Table4[[#This Row],[UNLOAD TIME]]+Table4[[#This Row],[RELOAD TIME]])</f>
        <v>817.77777777777783</v>
      </c>
    </row>
    <row r="165" spans="1:25" ht="14.25" hidden="1" customHeight="1" outlineLevel="1" x14ac:dyDescent="0.2">
      <c r="A165" s="130">
        <v>7</v>
      </c>
      <c r="B165" s="186" t="s">
        <v>416</v>
      </c>
      <c r="C165" s="186" t="s">
        <v>102</v>
      </c>
      <c r="D165" s="130">
        <v>1</v>
      </c>
      <c r="E165" s="130">
        <v>2760</v>
      </c>
      <c r="F165" s="130"/>
      <c r="G165" s="130"/>
      <c r="H165" s="130"/>
      <c r="I165" s="130">
        <v>4</v>
      </c>
      <c r="J165" s="130">
        <v>1</v>
      </c>
      <c r="K165" s="130">
        <v>1</v>
      </c>
      <c r="L165" s="138"/>
      <c r="M165" s="138">
        <v>0.5</v>
      </c>
      <c r="N165" s="130">
        <v>1</v>
      </c>
      <c r="O165" s="138"/>
      <c r="P165" s="138">
        <v>3</v>
      </c>
      <c r="Q165" s="130">
        <v>3</v>
      </c>
      <c r="R165" s="138">
        <v>12</v>
      </c>
      <c r="S165" s="130">
        <f>Table4[[#This Row],[DMG PER PARTICLE]]*Table4[[#This Row],[PARTICLES 
PER SHOT]]</f>
        <v>2760</v>
      </c>
      <c r="T165" s="186">
        <f>Table4[[#This Row],[DAMAGE PER SHOT]]/Table4[[#This Row],[SHOT 
INTERVAL]]</f>
        <v>5520</v>
      </c>
      <c r="U165" s="130">
        <f>Table4[[#This Row],[SHOTS PER MAGAZINE]]*Table4[[#This Row],[DAMAGE PER SHOT]]</f>
        <v>11040</v>
      </c>
      <c r="V165" s="130">
        <f>Table4[[#This Row],[MAGAZINE AMMO]]/Table4[[#This Row],[AMMO PER SHOT]]</f>
        <v>4</v>
      </c>
      <c r="W165" s="138">
        <f>1/Table4[[#This Row],[SHOT 
INTERVAL]]</f>
        <v>2</v>
      </c>
      <c r="X165" s="138">
        <f>(Table4[[#This Row],[SHOTS PER MAGAZINE]]-1)*Table4[[#This Row],[SHOT 
INTERVAL]]+(Table4[[#This Row],[PARTICLES 
PER SHOT]]-1)*Table4[[#This Row],[BURST INTERVAL]]</f>
        <v>1.5</v>
      </c>
      <c r="Y165" s="186">
        <f>Table4[[#This Row],[DAMAGE PER MAGAZINE]]/(Table4[[#This Row],[UNLOAD TIME]]+Table4[[#This Row],[RELOAD TIME]])</f>
        <v>817.77777777777783</v>
      </c>
    </row>
    <row r="166" spans="1:25" ht="14.25" hidden="1" customHeight="1" outlineLevel="1" x14ac:dyDescent="0.2">
      <c r="A166" s="130">
        <v>7</v>
      </c>
      <c r="B166" s="186" t="s">
        <v>416</v>
      </c>
      <c r="C166" s="186" t="s">
        <v>102</v>
      </c>
      <c r="D166" s="130">
        <v>2</v>
      </c>
      <c r="E166" s="130">
        <v>2810</v>
      </c>
      <c r="F166" s="130"/>
      <c r="G166" s="130"/>
      <c r="H166" s="130"/>
      <c r="I166" s="130">
        <v>4</v>
      </c>
      <c r="J166" s="130">
        <v>1</v>
      </c>
      <c r="K166" s="130">
        <v>1</v>
      </c>
      <c r="L166" s="138"/>
      <c r="M166" s="138">
        <v>0.5</v>
      </c>
      <c r="N166" s="130">
        <v>1</v>
      </c>
      <c r="O166" s="138"/>
      <c r="P166" s="138">
        <v>3</v>
      </c>
      <c r="Q166" s="130">
        <v>3</v>
      </c>
      <c r="R166" s="138">
        <v>12</v>
      </c>
      <c r="S166" s="130">
        <f>Table4[[#This Row],[DMG PER PARTICLE]]*Table4[[#This Row],[PARTICLES 
PER SHOT]]</f>
        <v>2810</v>
      </c>
      <c r="T166" s="186">
        <f>Table4[[#This Row],[DAMAGE PER SHOT]]/Table4[[#This Row],[SHOT 
INTERVAL]]</f>
        <v>5620</v>
      </c>
      <c r="U166" s="130">
        <f>Table4[[#This Row],[SHOTS PER MAGAZINE]]*Table4[[#This Row],[DAMAGE PER SHOT]]</f>
        <v>11240</v>
      </c>
      <c r="V166" s="130">
        <f>Table4[[#This Row],[MAGAZINE AMMO]]/Table4[[#This Row],[AMMO PER SHOT]]</f>
        <v>4</v>
      </c>
      <c r="W166" s="138">
        <f>1/Table4[[#This Row],[SHOT 
INTERVAL]]</f>
        <v>2</v>
      </c>
      <c r="X166" s="138">
        <f>(Table4[[#This Row],[SHOTS PER MAGAZINE]]-1)*Table4[[#This Row],[SHOT 
INTERVAL]]+(Table4[[#This Row],[PARTICLES 
PER SHOT]]-1)*Table4[[#This Row],[BURST INTERVAL]]</f>
        <v>1.5</v>
      </c>
      <c r="Y166" s="186">
        <f>Table4[[#This Row],[DAMAGE PER MAGAZINE]]/(Table4[[#This Row],[UNLOAD TIME]]+Table4[[#This Row],[RELOAD TIME]])</f>
        <v>832.59259259259261</v>
      </c>
    </row>
    <row r="167" spans="1:25" ht="14.25" hidden="1" customHeight="1" outlineLevel="1" x14ac:dyDescent="0.2">
      <c r="A167" s="130">
        <v>7</v>
      </c>
      <c r="B167" s="186" t="s">
        <v>416</v>
      </c>
      <c r="C167" s="186" t="s">
        <v>102</v>
      </c>
      <c r="D167" s="130">
        <v>3</v>
      </c>
      <c r="E167" s="130">
        <v>2860</v>
      </c>
      <c r="F167" s="130"/>
      <c r="G167" s="130"/>
      <c r="H167" s="130"/>
      <c r="I167" s="130">
        <v>4</v>
      </c>
      <c r="J167" s="130">
        <v>1</v>
      </c>
      <c r="K167" s="130">
        <v>1</v>
      </c>
      <c r="L167" s="138"/>
      <c r="M167" s="138">
        <v>0.5</v>
      </c>
      <c r="N167" s="130">
        <v>1</v>
      </c>
      <c r="O167" s="138"/>
      <c r="P167" s="138">
        <v>3</v>
      </c>
      <c r="Q167" s="130">
        <v>3</v>
      </c>
      <c r="R167" s="138">
        <v>12</v>
      </c>
      <c r="S167" s="130">
        <f>Table4[[#This Row],[DMG PER PARTICLE]]*Table4[[#This Row],[PARTICLES 
PER SHOT]]</f>
        <v>2860</v>
      </c>
      <c r="T167" s="186">
        <f>Table4[[#This Row],[DAMAGE PER SHOT]]/Table4[[#This Row],[SHOT 
INTERVAL]]</f>
        <v>5720</v>
      </c>
      <c r="U167" s="130">
        <f>Table4[[#This Row],[SHOTS PER MAGAZINE]]*Table4[[#This Row],[DAMAGE PER SHOT]]</f>
        <v>11440</v>
      </c>
      <c r="V167" s="130">
        <f>Table4[[#This Row],[MAGAZINE AMMO]]/Table4[[#This Row],[AMMO PER SHOT]]</f>
        <v>4</v>
      </c>
      <c r="W167" s="138">
        <f>1/Table4[[#This Row],[SHOT 
INTERVAL]]</f>
        <v>2</v>
      </c>
      <c r="X167" s="138">
        <f>(Table4[[#This Row],[SHOTS PER MAGAZINE]]-1)*Table4[[#This Row],[SHOT 
INTERVAL]]+(Table4[[#This Row],[PARTICLES 
PER SHOT]]-1)*Table4[[#This Row],[BURST INTERVAL]]</f>
        <v>1.5</v>
      </c>
      <c r="Y167" s="186">
        <f>Table4[[#This Row],[DAMAGE PER MAGAZINE]]/(Table4[[#This Row],[UNLOAD TIME]]+Table4[[#This Row],[RELOAD TIME]])</f>
        <v>847.40740740740739</v>
      </c>
    </row>
    <row r="168" spans="1:25" ht="14.25" hidden="1" customHeight="1" outlineLevel="1" x14ac:dyDescent="0.2">
      <c r="A168" s="130">
        <v>7</v>
      </c>
      <c r="B168" s="186" t="s">
        <v>416</v>
      </c>
      <c r="C168" s="186" t="s">
        <v>102</v>
      </c>
      <c r="D168" s="130">
        <v>4</v>
      </c>
      <c r="E168" s="130">
        <v>2910</v>
      </c>
      <c r="F168" s="130"/>
      <c r="G168" s="130"/>
      <c r="H168" s="130"/>
      <c r="I168" s="130">
        <v>4</v>
      </c>
      <c r="J168" s="130">
        <v>1</v>
      </c>
      <c r="K168" s="130">
        <v>1</v>
      </c>
      <c r="L168" s="138"/>
      <c r="M168" s="138">
        <v>0.5</v>
      </c>
      <c r="N168" s="130">
        <v>1</v>
      </c>
      <c r="O168" s="138"/>
      <c r="P168" s="138">
        <v>3</v>
      </c>
      <c r="Q168" s="130">
        <v>3</v>
      </c>
      <c r="R168" s="138">
        <v>12</v>
      </c>
      <c r="S168" s="130">
        <f>Table4[[#This Row],[DMG PER PARTICLE]]*Table4[[#This Row],[PARTICLES 
PER SHOT]]</f>
        <v>2910</v>
      </c>
      <c r="T168" s="186">
        <f>Table4[[#This Row],[DAMAGE PER SHOT]]/Table4[[#This Row],[SHOT 
INTERVAL]]</f>
        <v>5820</v>
      </c>
      <c r="U168" s="130">
        <f>Table4[[#This Row],[SHOTS PER MAGAZINE]]*Table4[[#This Row],[DAMAGE PER SHOT]]</f>
        <v>11640</v>
      </c>
      <c r="V168" s="130">
        <f>Table4[[#This Row],[MAGAZINE AMMO]]/Table4[[#This Row],[AMMO PER SHOT]]</f>
        <v>4</v>
      </c>
      <c r="W168" s="138">
        <f>1/Table4[[#This Row],[SHOT 
INTERVAL]]</f>
        <v>2</v>
      </c>
      <c r="X168" s="138">
        <f>(Table4[[#This Row],[SHOTS PER MAGAZINE]]-1)*Table4[[#This Row],[SHOT 
INTERVAL]]+(Table4[[#This Row],[PARTICLES 
PER SHOT]]-1)*Table4[[#This Row],[BURST INTERVAL]]</f>
        <v>1.5</v>
      </c>
      <c r="Y168" s="186">
        <f>Table4[[#This Row],[DAMAGE PER MAGAZINE]]/(Table4[[#This Row],[UNLOAD TIME]]+Table4[[#This Row],[RELOAD TIME]])</f>
        <v>862.22222222222217</v>
      </c>
    </row>
    <row r="169" spans="1:25" ht="14.25" hidden="1" customHeight="1" outlineLevel="1" x14ac:dyDescent="0.2">
      <c r="A169" s="130">
        <v>7</v>
      </c>
      <c r="B169" s="186" t="s">
        <v>416</v>
      </c>
      <c r="C169" s="186" t="s">
        <v>102</v>
      </c>
      <c r="D169" s="130">
        <v>5</v>
      </c>
      <c r="E169" s="130">
        <v>2960</v>
      </c>
      <c r="F169" s="130"/>
      <c r="G169" s="130"/>
      <c r="H169" s="130"/>
      <c r="I169" s="130">
        <v>4</v>
      </c>
      <c r="J169" s="130">
        <v>1</v>
      </c>
      <c r="K169" s="130">
        <v>1</v>
      </c>
      <c r="L169" s="138"/>
      <c r="M169" s="138">
        <v>0.5</v>
      </c>
      <c r="N169" s="130">
        <v>1</v>
      </c>
      <c r="O169" s="138"/>
      <c r="P169" s="138">
        <v>3</v>
      </c>
      <c r="Q169" s="130">
        <v>3</v>
      </c>
      <c r="R169" s="138">
        <v>12</v>
      </c>
      <c r="S169" s="130">
        <f>Table4[[#This Row],[DMG PER PARTICLE]]*Table4[[#This Row],[PARTICLES 
PER SHOT]]</f>
        <v>2960</v>
      </c>
      <c r="T169" s="186">
        <f>Table4[[#This Row],[DAMAGE PER SHOT]]/Table4[[#This Row],[SHOT 
INTERVAL]]</f>
        <v>5920</v>
      </c>
      <c r="U169" s="130">
        <f>Table4[[#This Row],[SHOTS PER MAGAZINE]]*Table4[[#This Row],[DAMAGE PER SHOT]]</f>
        <v>11840</v>
      </c>
      <c r="V169" s="130">
        <f>Table4[[#This Row],[MAGAZINE AMMO]]/Table4[[#This Row],[AMMO PER SHOT]]</f>
        <v>4</v>
      </c>
      <c r="W169" s="138">
        <f>1/Table4[[#This Row],[SHOT 
INTERVAL]]</f>
        <v>2</v>
      </c>
      <c r="X169" s="138">
        <f>(Table4[[#This Row],[SHOTS PER MAGAZINE]]-1)*Table4[[#This Row],[SHOT 
INTERVAL]]+(Table4[[#This Row],[PARTICLES 
PER SHOT]]-1)*Table4[[#This Row],[BURST INTERVAL]]</f>
        <v>1.5</v>
      </c>
      <c r="Y169" s="186">
        <f>Table4[[#This Row],[DAMAGE PER MAGAZINE]]/(Table4[[#This Row],[UNLOAD TIME]]+Table4[[#This Row],[RELOAD TIME]])</f>
        <v>877.03703703703707</v>
      </c>
    </row>
    <row r="170" spans="1:25" ht="14.25" hidden="1" customHeight="1" outlineLevel="1" x14ac:dyDescent="0.2">
      <c r="A170" s="130">
        <v>7</v>
      </c>
      <c r="B170" s="186" t="s">
        <v>416</v>
      </c>
      <c r="C170" s="186" t="s">
        <v>102</v>
      </c>
      <c r="D170" s="130">
        <v>6</v>
      </c>
      <c r="E170" s="130">
        <v>3010</v>
      </c>
      <c r="F170" s="130"/>
      <c r="G170" s="130"/>
      <c r="H170" s="130"/>
      <c r="I170" s="130">
        <v>4</v>
      </c>
      <c r="J170" s="130">
        <v>1</v>
      </c>
      <c r="K170" s="130">
        <v>1</v>
      </c>
      <c r="L170" s="138"/>
      <c r="M170" s="138">
        <v>0.5</v>
      </c>
      <c r="N170" s="130">
        <v>1</v>
      </c>
      <c r="O170" s="138"/>
      <c r="P170" s="138">
        <v>3</v>
      </c>
      <c r="Q170" s="130">
        <v>3</v>
      </c>
      <c r="R170" s="138">
        <v>12</v>
      </c>
      <c r="S170" s="130">
        <f>Table4[[#This Row],[DMG PER PARTICLE]]*Table4[[#This Row],[PARTICLES 
PER SHOT]]</f>
        <v>3010</v>
      </c>
      <c r="T170" s="186">
        <f>Table4[[#This Row],[DAMAGE PER SHOT]]/Table4[[#This Row],[SHOT 
INTERVAL]]</f>
        <v>6020</v>
      </c>
      <c r="U170" s="130">
        <f>Table4[[#This Row],[SHOTS PER MAGAZINE]]*Table4[[#This Row],[DAMAGE PER SHOT]]</f>
        <v>12040</v>
      </c>
      <c r="V170" s="130">
        <f>Table4[[#This Row],[MAGAZINE AMMO]]/Table4[[#This Row],[AMMO PER SHOT]]</f>
        <v>4</v>
      </c>
      <c r="W170" s="138">
        <f>1/Table4[[#This Row],[SHOT 
INTERVAL]]</f>
        <v>2</v>
      </c>
      <c r="X170" s="138">
        <f>(Table4[[#This Row],[SHOTS PER MAGAZINE]]-1)*Table4[[#This Row],[SHOT 
INTERVAL]]+(Table4[[#This Row],[PARTICLES 
PER SHOT]]-1)*Table4[[#This Row],[BURST INTERVAL]]</f>
        <v>1.5</v>
      </c>
      <c r="Y170" s="186">
        <f>Table4[[#This Row],[DAMAGE PER MAGAZINE]]/(Table4[[#This Row],[UNLOAD TIME]]+Table4[[#This Row],[RELOAD TIME]])</f>
        <v>891.85185185185185</v>
      </c>
    </row>
    <row r="171" spans="1:25" ht="14.25" hidden="1" customHeight="1" outlineLevel="1" x14ac:dyDescent="0.2">
      <c r="A171" s="130">
        <v>7</v>
      </c>
      <c r="B171" s="186" t="s">
        <v>416</v>
      </c>
      <c r="C171" s="186" t="s">
        <v>102</v>
      </c>
      <c r="D171" s="130">
        <v>7</v>
      </c>
      <c r="E171" s="130">
        <v>3060</v>
      </c>
      <c r="F171" s="130"/>
      <c r="G171" s="130"/>
      <c r="H171" s="130"/>
      <c r="I171" s="130">
        <v>4</v>
      </c>
      <c r="J171" s="130">
        <v>1</v>
      </c>
      <c r="K171" s="130">
        <v>1</v>
      </c>
      <c r="L171" s="138"/>
      <c r="M171" s="138">
        <v>0.5</v>
      </c>
      <c r="N171" s="130">
        <v>1</v>
      </c>
      <c r="O171" s="138"/>
      <c r="P171" s="138">
        <v>3</v>
      </c>
      <c r="Q171" s="130">
        <v>3</v>
      </c>
      <c r="R171" s="138">
        <v>12</v>
      </c>
      <c r="S171" s="130">
        <f>Table4[[#This Row],[DMG PER PARTICLE]]*Table4[[#This Row],[PARTICLES 
PER SHOT]]</f>
        <v>3060</v>
      </c>
      <c r="T171" s="186">
        <f>Table4[[#This Row],[DAMAGE PER SHOT]]/Table4[[#This Row],[SHOT 
INTERVAL]]</f>
        <v>6120</v>
      </c>
      <c r="U171" s="130">
        <f>Table4[[#This Row],[SHOTS PER MAGAZINE]]*Table4[[#This Row],[DAMAGE PER SHOT]]</f>
        <v>12240</v>
      </c>
      <c r="V171" s="130">
        <f>Table4[[#This Row],[MAGAZINE AMMO]]/Table4[[#This Row],[AMMO PER SHOT]]</f>
        <v>4</v>
      </c>
      <c r="W171" s="138">
        <f>1/Table4[[#This Row],[SHOT 
INTERVAL]]</f>
        <v>2</v>
      </c>
      <c r="X171" s="138">
        <f>(Table4[[#This Row],[SHOTS PER MAGAZINE]]-1)*Table4[[#This Row],[SHOT 
INTERVAL]]+(Table4[[#This Row],[PARTICLES 
PER SHOT]]-1)*Table4[[#This Row],[BURST INTERVAL]]</f>
        <v>1.5</v>
      </c>
      <c r="Y171" s="186">
        <f>Table4[[#This Row],[DAMAGE PER MAGAZINE]]/(Table4[[#This Row],[UNLOAD TIME]]+Table4[[#This Row],[RELOAD TIME]])</f>
        <v>906.66666666666663</v>
      </c>
    </row>
    <row r="172" spans="1:25" ht="14.25" hidden="1" customHeight="1" outlineLevel="1" x14ac:dyDescent="0.2">
      <c r="A172" s="130">
        <v>7</v>
      </c>
      <c r="B172" s="186" t="s">
        <v>416</v>
      </c>
      <c r="C172" s="186" t="s">
        <v>102</v>
      </c>
      <c r="D172" s="130">
        <v>8</v>
      </c>
      <c r="E172" s="130">
        <v>3110</v>
      </c>
      <c r="F172" s="130"/>
      <c r="G172" s="130"/>
      <c r="H172" s="130"/>
      <c r="I172" s="130">
        <v>4</v>
      </c>
      <c r="J172" s="130">
        <v>1</v>
      </c>
      <c r="K172" s="130">
        <v>1</v>
      </c>
      <c r="L172" s="138"/>
      <c r="M172" s="138">
        <v>0.5</v>
      </c>
      <c r="N172" s="130">
        <v>1</v>
      </c>
      <c r="O172" s="138"/>
      <c r="P172" s="138">
        <v>3</v>
      </c>
      <c r="Q172" s="130">
        <v>3</v>
      </c>
      <c r="R172" s="138">
        <v>12</v>
      </c>
      <c r="S172" s="130">
        <f>Table4[[#This Row],[DMG PER PARTICLE]]*Table4[[#This Row],[PARTICLES 
PER SHOT]]</f>
        <v>3110</v>
      </c>
      <c r="T172" s="186">
        <f>Table4[[#This Row],[DAMAGE PER SHOT]]/Table4[[#This Row],[SHOT 
INTERVAL]]</f>
        <v>6220</v>
      </c>
      <c r="U172" s="130">
        <f>Table4[[#This Row],[SHOTS PER MAGAZINE]]*Table4[[#This Row],[DAMAGE PER SHOT]]</f>
        <v>12440</v>
      </c>
      <c r="V172" s="130">
        <f>Table4[[#This Row],[MAGAZINE AMMO]]/Table4[[#This Row],[AMMO PER SHOT]]</f>
        <v>4</v>
      </c>
      <c r="W172" s="138">
        <f>1/Table4[[#This Row],[SHOT 
INTERVAL]]</f>
        <v>2</v>
      </c>
      <c r="X172" s="138">
        <f>(Table4[[#This Row],[SHOTS PER MAGAZINE]]-1)*Table4[[#This Row],[SHOT 
INTERVAL]]+(Table4[[#This Row],[PARTICLES 
PER SHOT]]-1)*Table4[[#This Row],[BURST INTERVAL]]</f>
        <v>1.5</v>
      </c>
      <c r="Y172" s="186">
        <f>Table4[[#This Row],[DAMAGE PER MAGAZINE]]/(Table4[[#This Row],[UNLOAD TIME]]+Table4[[#This Row],[RELOAD TIME]])</f>
        <v>921.48148148148152</v>
      </c>
    </row>
    <row r="173" spans="1:25" ht="14.25" hidden="1" customHeight="1" outlineLevel="1" x14ac:dyDescent="0.2">
      <c r="A173" s="130">
        <v>7</v>
      </c>
      <c r="B173" s="186" t="s">
        <v>416</v>
      </c>
      <c r="C173" s="186" t="s">
        <v>102</v>
      </c>
      <c r="D173" s="130">
        <v>9</v>
      </c>
      <c r="E173" s="130">
        <v>3160</v>
      </c>
      <c r="F173" s="130"/>
      <c r="G173" s="130"/>
      <c r="H173" s="130"/>
      <c r="I173" s="130">
        <v>4</v>
      </c>
      <c r="J173" s="130">
        <v>1</v>
      </c>
      <c r="K173" s="130">
        <v>1</v>
      </c>
      <c r="L173" s="138"/>
      <c r="M173" s="138">
        <v>0.5</v>
      </c>
      <c r="N173" s="130">
        <v>1</v>
      </c>
      <c r="O173" s="138"/>
      <c r="P173" s="138">
        <v>3</v>
      </c>
      <c r="Q173" s="130">
        <v>3</v>
      </c>
      <c r="R173" s="138">
        <v>12</v>
      </c>
      <c r="S173" s="130">
        <f>Table4[[#This Row],[DMG PER PARTICLE]]*Table4[[#This Row],[PARTICLES 
PER SHOT]]</f>
        <v>3160</v>
      </c>
      <c r="T173" s="186">
        <f>Table4[[#This Row],[DAMAGE PER SHOT]]/Table4[[#This Row],[SHOT 
INTERVAL]]</f>
        <v>6320</v>
      </c>
      <c r="U173" s="130">
        <f>Table4[[#This Row],[SHOTS PER MAGAZINE]]*Table4[[#This Row],[DAMAGE PER SHOT]]</f>
        <v>12640</v>
      </c>
      <c r="V173" s="130">
        <f>Table4[[#This Row],[MAGAZINE AMMO]]/Table4[[#This Row],[AMMO PER SHOT]]</f>
        <v>4</v>
      </c>
      <c r="W173" s="138">
        <f>1/Table4[[#This Row],[SHOT 
INTERVAL]]</f>
        <v>2</v>
      </c>
      <c r="X173" s="138">
        <f>(Table4[[#This Row],[SHOTS PER MAGAZINE]]-1)*Table4[[#This Row],[SHOT 
INTERVAL]]+(Table4[[#This Row],[PARTICLES 
PER SHOT]]-1)*Table4[[#This Row],[BURST INTERVAL]]</f>
        <v>1.5</v>
      </c>
      <c r="Y173" s="186">
        <f>Table4[[#This Row],[DAMAGE PER MAGAZINE]]/(Table4[[#This Row],[UNLOAD TIME]]+Table4[[#This Row],[RELOAD TIME]])</f>
        <v>936.2962962962963</v>
      </c>
    </row>
    <row r="174" spans="1:25" ht="14.25" hidden="1" customHeight="1" outlineLevel="1" x14ac:dyDescent="0.2">
      <c r="A174" s="130">
        <v>7</v>
      </c>
      <c r="B174" s="186" t="s">
        <v>416</v>
      </c>
      <c r="C174" s="186" t="s">
        <v>102</v>
      </c>
      <c r="D174" s="130">
        <v>10</v>
      </c>
      <c r="E174" s="130">
        <v>3210</v>
      </c>
      <c r="F174" s="130"/>
      <c r="G174" s="130"/>
      <c r="H174" s="130"/>
      <c r="I174" s="130">
        <v>4</v>
      </c>
      <c r="J174" s="130">
        <v>1</v>
      </c>
      <c r="K174" s="130">
        <v>1</v>
      </c>
      <c r="L174" s="138"/>
      <c r="M174" s="138">
        <v>0.5</v>
      </c>
      <c r="N174" s="130">
        <v>1</v>
      </c>
      <c r="O174" s="138"/>
      <c r="P174" s="138">
        <v>3</v>
      </c>
      <c r="Q174" s="130">
        <v>3</v>
      </c>
      <c r="R174" s="138">
        <v>12</v>
      </c>
      <c r="S174" s="130">
        <f>Table4[[#This Row],[DMG PER PARTICLE]]*Table4[[#This Row],[PARTICLES 
PER SHOT]]</f>
        <v>3210</v>
      </c>
      <c r="T174" s="186">
        <f>Table4[[#This Row],[DAMAGE PER SHOT]]/Table4[[#This Row],[SHOT 
INTERVAL]]</f>
        <v>6420</v>
      </c>
      <c r="U174" s="130">
        <f>Table4[[#This Row],[SHOTS PER MAGAZINE]]*Table4[[#This Row],[DAMAGE PER SHOT]]</f>
        <v>12840</v>
      </c>
      <c r="V174" s="130">
        <f>Table4[[#This Row],[MAGAZINE AMMO]]/Table4[[#This Row],[AMMO PER SHOT]]</f>
        <v>4</v>
      </c>
      <c r="W174" s="138">
        <f>1/Table4[[#This Row],[SHOT 
INTERVAL]]</f>
        <v>2</v>
      </c>
      <c r="X174" s="138">
        <f>(Table4[[#This Row],[SHOTS PER MAGAZINE]]-1)*Table4[[#This Row],[SHOT 
INTERVAL]]+(Table4[[#This Row],[PARTICLES 
PER SHOT]]-1)*Table4[[#This Row],[BURST INTERVAL]]</f>
        <v>1.5</v>
      </c>
      <c r="Y174" s="186">
        <f>Table4[[#This Row],[DAMAGE PER MAGAZINE]]/(Table4[[#This Row],[UNLOAD TIME]]+Table4[[#This Row],[RELOAD TIME]])</f>
        <v>951.11111111111109</v>
      </c>
    </row>
    <row r="175" spans="1:25" ht="14.25" hidden="1" customHeight="1" outlineLevel="1" x14ac:dyDescent="0.2">
      <c r="A175" s="130">
        <v>7</v>
      </c>
      <c r="B175" s="186" t="s">
        <v>416</v>
      </c>
      <c r="C175" s="186" t="s">
        <v>102</v>
      </c>
      <c r="D175" s="130">
        <v>11</v>
      </c>
      <c r="E175" s="130">
        <v>3260</v>
      </c>
      <c r="F175" s="130"/>
      <c r="G175" s="130"/>
      <c r="H175" s="130"/>
      <c r="I175" s="130">
        <v>4</v>
      </c>
      <c r="J175" s="130">
        <v>1</v>
      </c>
      <c r="K175" s="130">
        <v>1</v>
      </c>
      <c r="L175" s="138"/>
      <c r="M175" s="138">
        <v>0.5</v>
      </c>
      <c r="N175" s="130">
        <v>1</v>
      </c>
      <c r="O175" s="138"/>
      <c r="P175" s="138">
        <v>3</v>
      </c>
      <c r="Q175" s="130">
        <v>3</v>
      </c>
      <c r="R175" s="138">
        <v>12</v>
      </c>
      <c r="S175" s="130">
        <f>Table4[[#This Row],[DMG PER PARTICLE]]*Table4[[#This Row],[PARTICLES 
PER SHOT]]</f>
        <v>3260</v>
      </c>
      <c r="T175" s="186">
        <f>Table4[[#This Row],[DAMAGE PER SHOT]]/Table4[[#This Row],[SHOT 
INTERVAL]]</f>
        <v>6520</v>
      </c>
      <c r="U175" s="130">
        <f>Table4[[#This Row],[SHOTS PER MAGAZINE]]*Table4[[#This Row],[DAMAGE PER SHOT]]</f>
        <v>13040</v>
      </c>
      <c r="V175" s="130">
        <f>Table4[[#This Row],[MAGAZINE AMMO]]/Table4[[#This Row],[AMMO PER SHOT]]</f>
        <v>4</v>
      </c>
      <c r="W175" s="138">
        <f>1/Table4[[#This Row],[SHOT 
INTERVAL]]</f>
        <v>2</v>
      </c>
      <c r="X175" s="138">
        <f>(Table4[[#This Row],[SHOTS PER MAGAZINE]]-1)*Table4[[#This Row],[SHOT 
INTERVAL]]+(Table4[[#This Row],[PARTICLES 
PER SHOT]]-1)*Table4[[#This Row],[BURST INTERVAL]]</f>
        <v>1.5</v>
      </c>
      <c r="Y175" s="186">
        <f>Table4[[#This Row],[DAMAGE PER MAGAZINE]]/(Table4[[#This Row],[UNLOAD TIME]]+Table4[[#This Row],[RELOAD TIME]])</f>
        <v>965.92592592592598</v>
      </c>
    </row>
    <row r="176" spans="1:25" ht="14.25" hidden="1" customHeight="1" outlineLevel="1" x14ac:dyDescent="0.2">
      <c r="A176" s="130">
        <v>7</v>
      </c>
      <c r="B176" s="186" t="s">
        <v>416</v>
      </c>
      <c r="C176" s="186" t="s">
        <v>102</v>
      </c>
      <c r="D176" s="130">
        <v>12</v>
      </c>
      <c r="E176" s="130">
        <v>3310</v>
      </c>
      <c r="F176" s="130"/>
      <c r="G176" s="130"/>
      <c r="H176" s="130"/>
      <c r="I176" s="130">
        <v>4</v>
      </c>
      <c r="J176" s="130">
        <v>1</v>
      </c>
      <c r="K176" s="130">
        <v>1</v>
      </c>
      <c r="L176" s="138"/>
      <c r="M176" s="138">
        <v>0.5</v>
      </c>
      <c r="N176" s="130">
        <v>1</v>
      </c>
      <c r="O176" s="138"/>
      <c r="P176" s="138">
        <v>3</v>
      </c>
      <c r="Q176" s="130">
        <v>3</v>
      </c>
      <c r="R176" s="138">
        <v>12</v>
      </c>
      <c r="S176" s="130">
        <f>Table4[[#This Row],[DMG PER PARTICLE]]*Table4[[#This Row],[PARTICLES 
PER SHOT]]</f>
        <v>3310</v>
      </c>
      <c r="T176" s="186">
        <f>Table4[[#This Row],[DAMAGE PER SHOT]]/Table4[[#This Row],[SHOT 
INTERVAL]]</f>
        <v>6620</v>
      </c>
      <c r="U176" s="130">
        <f>Table4[[#This Row],[SHOTS PER MAGAZINE]]*Table4[[#This Row],[DAMAGE PER SHOT]]</f>
        <v>13240</v>
      </c>
      <c r="V176" s="130">
        <f>Table4[[#This Row],[MAGAZINE AMMO]]/Table4[[#This Row],[AMMO PER SHOT]]</f>
        <v>4</v>
      </c>
      <c r="W176" s="138">
        <f>1/Table4[[#This Row],[SHOT 
INTERVAL]]</f>
        <v>2</v>
      </c>
      <c r="X176" s="138">
        <f>(Table4[[#This Row],[SHOTS PER MAGAZINE]]-1)*Table4[[#This Row],[SHOT 
INTERVAL]]+(Table4[[#This Row],[PARTICLES 
PER SHOT]]-1)*Table4[[#This Row],[BURST INTERVAL]]</f>
        <v>1.5</v>
      </c>
      <c r="Y176" s="186">
        <f>Table4[[#This Row],[DAMAGE PER MAGAZINE]]/(Table4[[#This Row],[UNLOAD TIME]]+Table4[[#This Row],[RELOAD TIME]])</f>
        <v>980.74074074074076</v>
      </c>
    </row>
    <row r="177" spans="1:25" ht="14.25" hidden="1" customHeight="1" outlineLevel="1" x14ac:dyDescent="0.2">
      <c r="A177" s="130">
        <v>7</v>
      </c>
      <c r="B177" s="186" t="s">
        <v>416</v>
      </c>
      <c r="C177" s="186" t="s">
        <v>103</v>
      </c>
      <c r="D177" s="130">
        <v>1</v>
      </c>
      <c r="E177" s="130">
        <v>3475.5</v>
      </c>
      <c r="F177" s="130"/>
      <c r="G177" s="130"/>
      <c r="H177" s="130"/>
      <c r="I177" s="130">
        <v>4</v>
      </c>
      <c r="J177" s="130">
        <v>1</v>
      </c>
      <c r="K177" s="130">
        <v>1</v>
      </c>
      <c r="L177" s="138"/>
      <c r="M177" s="138">
        <v>0.5</v>
      </c>
      <c r="N177" s="130">
        <v>1</v>
      </c>
      <c r="O177" s="138"/>
      <c r="P177" s="138">
        <v>3</v>
      </c>
      <c r="Q177" s="130">
        <v>3</v>
      </c>
      <c r="R177" s="138">
        <v>12</v>
      </c>
      <c r="S177" s="130">
        <f>Table4[[#This Row],[DMG PER PARTICLE]]*Table4[[#This Row],[PARTICLES 
PER SHOT]]</f>
        <v>3475.5</v>
      </c>
      <c r="T177" s="186">
        <f>Table4[[#This Row],[DAMAGE PER SHOT]]/Table4[[#This Row],[SHOT 
INTERVAL]]</f>
        <v>6951</v>
      </c>
      <c r="U177" s="130">
        <f>Table4[[#This Row],[SHOTS PER MAGAZINE]]*Table4[[#This Row],[DAMAGE PER SHOT]]</f>
        <v>13902</v>
      </c>
      <c r="V177" s="130">
        <f>Table4[[#This Row],[MAGAZINE AMMO]]/Table4[[#This Row],[AMMO PER SHOT]]</f>
        <v>4</v>
      </c>
      <c r="W177" s="138">
        <f>1/Table4[[#This Row],[SHOT 
INTERVAL]]</f>
        <v>2</v>
      </c>
      <c r="X177" s="138">
        <f>(Table4[[#This Row],[SHOTS PER MAGAZINE]]-1)*Table4[[#This Row],[SHOT 
INTERVAL]]+(Table4[[#This Row],[PARTICLES 
PER SHOT]]-1)*Table4[[#This Row],[BURST INTERVAL]]</f>
        <v>1.5</v>
      </c>
      <c r="Y177" s="186">
        <f>Table4[[#This Row],[DAMAGE PER MAGAZINE]]/(Table4[[#This Row],[UNLOAD TIME]]+Table4[[#This Row],[RELOAD TIME]])</f>
        <v>1029.7777777777778</v>
      </c>
    </row>
    <row r="178" spans="1:25" ht="14.25" customHeight="1" collapsed="1" x14ac:dyDescent="0.2">
      <c r="A178" s="128">
        <v>8</v>
      </c>
      <c r="B178" s="185" t="s">
        <v>417</v>
      </c>
      <c r="C178" s="185" t="s">
        <v>101</v>
      </c>
      <c r="D178" s="128">
        <v>1</v>
      </c>
      <c r="E178" s="128">
        <v>260</v>
      </c>
      <c r="F178" s="128"/>
      <c r="G178" s="128"/>
      <c r="H178" s="128"/>
      <c r="I178" s="128">
        <v>220</v>
      </c>
      <c r="J178" s="128">
        <v>1</v>
      </c>
      <c r="K178" s="128">
        <v>1</v>
      </c>
      <c r="L178" s="137"/>
      <c r="M178" s="137">
        <v>0.09</v>
      </c>
      <c r="N178" s="128">
        <v>220</v>
      </c>
      <c r="O178" s="137"/>
      <c r="P178" s="137">
        <v>10</v>
      </c>
      <c r="Q178" s="128">
        <v>0</v>
      </c>
      <c r="R178" s="137">
        <v>10</v>
      </c>
      <c r="S178" s="128">
        <f>Table4[[#This Row],[DMG PER PARTICLE]]*Table4[[#This Row],[PARTICLES 
PER SHOT]]</f>
        <v>260</v>
      </c>
      <c r="T178" s="185">
        <f>Table4[[#This Row],[DAMAGE PER SHOT]]/Table4[[#This Row],[SHOT 
INTERVAL]]</f>
        <v>2888.8888888888891</v>
      </c>
      <c r="U178" s="128">
        <f>Table4[[#This Row],[SHOTS PER MAGAZINE]]*Table4[[#This Row],[DAMAGE PER SHOT]]</f>
        <v>57200</v>
      </c>
      <c r="V178" s="128">
        <f>Table4[[#This Row],[MAGAZINE AMMO]]/Table4[[#This Row],[AMMO PER SHOT]]</f>
        <v>220</v>
      </c>
      <c r="W178" s="137">
        <f>1/Table4[[#This Row],[SHOT 
INTERVAL]]</f>
        <v>11.111111111111111</v>
      </c>
      <c r="X178" s="137">
        <f>(Table4[[#This Row],[SHOTS PER MAGAZINE]]-1)*Table4[[#This Row],[SHOT 
INTERVAL]]+(Table4[[#This Row],[PARTICLES 
PER SHOT]]-1)*Table4[[#This Row],[BURST INTERVAL]]</f>
        <v>19.71</v>
      </c>
      <c r="Y178" s="185">
        <f>Table4[[#This Row],[DAMAGE PER MAGAZINE]]/(Table4[[#This Row],[UNLOAD TIME]]+Table4[[#This Row],[RELOAD TIME]])</f>
        <v>1925.2776842813867</v>
      </c>
    </row>
    <row r="179" spans="1:25" ht="14.25" hidden="1" customHeight="1" outlineLevel="1" x14ac:dyDescent="0.2">
      <c r="A179" s="130">
        <v>8</v>
      </c>
      <c r="B179" s="186" t="s">
        <v>417</v>
      </c>
      <c r="C179" s="186" t="s">
        <v>101</v>
      </c>
      <c r="D179" s="130">
        <v>2</v>
      </c>
      <c r="E179" s="130">
        <v>290</v>
      </c>
      <c r="F179" s="130"/>
      <c r="G179" s="130"/>
      <c r="H179" s="130"/>
      <c r="I179" s="130">
        <v>220</v>
      </c>
      <c r="J179" s="130">
        <v>1</v>
      </c>
      <c r="K179" s="130">
        <v>1</v>
      </c>
      <c r="L179" s="138"/>
      <c r="M179" s="138">
        <v>0.09</v>
      </c>
      <c r="N179" s="130">
        <v>220</v>
      </c>
      <c r="O179" s="138"/>
      <c r="P179" s="138">
        <v>10</v>
      </c>
      <c r="Q179" s="130">
        <v>0</v>
      </c>
      <c r="R179" s="138">
        <v>10</v>
      </c>
      <c r="S179" s="130">
        <f>Table4[[#This Row],[DMG PER PARTICLE]]*Table4[[#This Row],[PARTICLES 
PER SHOT]]</f>
        <v>290</v>
      </c>
      <c r="T179" s="186">
        <f>Table4[[#This Row],[DAMAGE PER SHOT]]/Table4[[#This Row],[SHOT 
INTERVAL]]</f>
        <v>3222.2222222222222</v>
      </c>
      <c r="U179" s="130">
        <f>Table4[[#This Row],[SHOTS PER MAGAZINE]]*Table4[[#This Row],[DAMAGE PER SHOT]]</f>
        <v>63800</v>
      </c>
      <c r="V179" s="130">
        <f>Table4[[#This Row],[MAGAZINE AMMO]]/Table4[[#This Row],[AMMO PER SHOT]]</f>
        <v>220</v>
      </c>
      <c r="W179" s="138">
        <f>1/Table4[[#This Row],[SHOT 
INTERVAL]]</f>
        <v>11.111111111111111</v>
      </c>
      <c r="X179" s="138">
        <f>(Table4[[#This Row],[SHOTS PER MAGAZINE]]-1)*Table4[[#This Row],[SHOT 
INTERVAL]]+(Table4[[#This Row],[PARTICLES 
PER SHOT]]-1)*Table4[[#This Row],[BURST INTERVAL]]</f>
        <v>19.71</v>
      </c>
      <c r="Y179" s="186">
        <f>Table4[[#This Row],[DAMAGE PER MAGAZINE]]/(Table4[[#This Row],[UNLOAD TIME]]+Table4[[#This Row],[RELOAD TIME]])</f>
        <v>2147.4251093907774</v>
      </c>
    </row>
    <row r="180" spans="1:25" ht="14.25" hidden="1" customHeight="1" outlineLevel="1" x14ac:dyDescent="0.2">
      <c r="A180" s="130">
        <v>8</v>
      </c>
      <c r="B180" s="186" t="s">
        <v>417</v>
      </c>
      <c r="C180" s="186" t="s">
        <v>101</v>
      </c>
      <c r="D180" s="130">
        <v>3</v>
      </c>
      <c r="E180" s="130">
        <v>320</v>
      </c>
      <c r="F180" s="130"/>
      <c r="G180" s="130"/>
      <c r="H180" s="130"/>
      <c r="I180" s="130">
        <v>220</v>
      </c>
      <c r="J180" s="130">
        <v>1</v>
      </c>
      <c r="K180" s="130">
        <v>1</v>
      </c>
      <c r="L180" s="138"/>
      <c r="M180" s="138">
        <v>0.09</v>
      </c>
      <c r="N180" s="130">
        <v>220</v>
      </c>
      <c r="O180" s="138"/>
      <c r="P180" s="138">
        <v>10</v>
      </c>
      <c r="Q180" s="130">
        <v>0</v>
      </c>
      <c r="R180" s="138">
        <v>10</v>
      </c>
      <c r="S180" s="130">
        <f>Table4[[#This Row],[DMG PER PARTICLE]]*Table4[[#This Row],[PARTICLES 
PER SHOT]]</f>
        <v>320</v>
      </c>
      <c r="T180" s="186">
        <f>Table4[[#This Row],[DAMAGE PER SHOT]]/Table4[[#This Row],[SHOT 
INTERVAL]]</f>
        <v>3555.5555555555557</v>
      </c>
      <c r="U180" s="130">
        <f>Table4[[#This Row],[SHOTS PER MAGAZINE]]*Table4[[#This Row],[DAMAGE PER SHOT]]</f>
        <v>70400</v>
      </c>
      <c r="V180" s="130">
        <f>Table4[[#This Row],[MAGAZINE AMMO]]/Table4[[#This Row],[AMMO PER SHOT]]</f>
        <v>220</v>
      </c>
      <c r="W180" s="138">
        <f>1/Table4[[#This Row],[SHOT 
INTERVAL]]</f>
        <v>11.111111111111111</v>
      </c>
      <c r="X180" s="138">
        <f>(Table4[[#This Row],[SHOTS PER MAGAZINE]]-1)*Table4[[#This Row],[SHOT 
INTERVAL]]+(Table4[[#This Row],[PARTICLES 
PER SHOT]]-1)*Table4[[#This Row],[BURST INTERVAL]]</f>
        <v>19.71</v>
      </c>
      <c r="Y180" s="186">
        <f>Table4[[#This Row],[DAMAGE PER MAGAZINE]]/(Table4[[#This Row],[UNLOAD TIME]]+Table4[[#This Row],[RELOAD TIME]])</f>
        <v>2369.5725345001683</v>
      </c>
    </row>
    <row r="181" spans="1:25" ht="14.25" hidden="1" customHeight="1" outlineLevel="1" x14ac:dyDescent="0.2">
      <c r="A181" s="130">
        <v>8</v>
      </c>
      <c r="B181" s="186" t="s">
        <v>417</v>
      </c>
      <c r="C181" s="186" t="s">
        <v>101</v>
      </c>
      <c r="D181" s="130">
        <v>4</v>
      </c>
      <c r="E181" s="130">
        <v>350</v>
      </c>
      <c r="F181" s="130"/>
      <c r="G181" s="130"/>
      <c r="H181" s="130"/>
      <c r="I181" s="130">
        <v>220</v>
      </c>
      <c r="J181" s="130">
        <v>1</v>
      </c>
      <c r="K181" s="130">
        <v>1</v>
      </c>
      <c r="L181" s="138"/>
      <c r="M181" s="138">
        <v>0.09</v>
      </c>
      <c r="N181" s="130">
        <v>220</v>
      </c>
      <c r="O181" s="138"/>
      <c r="P181" s="138">
        <v>10</v>
      </c>
      <c r="Q181" s="130">
        <v>0</v>
      </c>
      <c r="R181" s="138">
        <v>10</v>
      </c>
      <c r="S181" s="130">
        <f>Table4[[#This Row],[DMG PER PARTICLE]]*Table4[[#This Row],[PARTICLES 
PER SHOT]]</f>
        <v>350</v>
      </c>
      <c r="T181" s="186">
        <f>Table4[[#This Row],[DAMAGE PER SHOT]]/Table4[[#This Row],[SHOT 
INTERVAL]]</f>
        <v>3888.8888888888891</v>
      </c>
      <c r="U181" s="130">
        <f>Table4[[#This Row],[SHOTS PER MAGAZINE]]*Table4[[#This Row],[DAMAGE PER SHOT]]</f>
        <v>77000</v>
      </c>
      <c r="V181" s="130">
        <f>Table4[[#This Row],[MAGAZINE AMMO]]/Table4[[#This Row],[AMMO PER SHOT]]</f>
        <v>220</v>
      </c>
      <c r="W181" s="138">
        <f>1/Table4[[#This Row],[SHOT 
INTERVAL]]</f>
        <v>11.111111111111111</v>
      </c>
      <c r="X181" s="138">
        <f>(Table4[[#This Row],[SHOTS PER MAGAZINE]]-1)*Table4[[#This Row],[SHOT 
INTERVAL]]+(Table4[[#This Row],[PARTICLES 
PER SHOT]]-1)*Table4[[#This Row],[BURST INTERVAL]]</f>
        <v>19.71</v>
      </c>
      <c r="Y181" s="186">
        <f>Table4[[#This Row],[DAMAGE PER MAGAZINE]]/(Table4[[#This Row],[UNLOAD TIME]]+Table4[[#This Row],[RELOAD TIME]])</f>
        <v>2591.7199596095588</v>
      </c>
    </row>
    <row r="182" spans="1:25" ht="14.25" hidden="1" customHeight="1" outlineLevel="1" x14ac:dyDescent="0.2">
      <c r="A182" s="130">
        <v>8</v>
      </c>
      <c r="B182" s="186" t="s">
        <v>417</v>
      </c>
      <c r="C182" s="186" t="s">
        <v>101</v>
      </c>
      <c r="D182" s="130">
        <v>5</v>
      </c>
      <c r="E182" s="130">
        <v>390</v>
      </c>
      <c r="F182" s="130"/>
      <c r="G182" s="130"/>
      <c r="H182" s="130"/>
      <c r="I182" s="130">
        <v>220</v>
      </c>
      <c r="J182" s="130">
        <v>1</v>
      </c>
      <c r="K182" s="130">
        <v>1</v>
      </c>
      <c r="L182" s="138"/>
      <c r="M182" s="138">
        <v>0.09</v>
      </c>
      <c r="N182" s="130">
        <v>220</v>
      </c>
      <c r="O182" s="138"/>
      <c r="P182" s="138">
        <v>10</v>
      </c>
      <c r="Q182" s="130">
        <v>0</v>
      </c>
      <c r="R182" s="138">
        <v>10</v>
      </c>
      <c r="S182" s="130">
        <f>Table4[[#This Row],[DMG PER PARTICLE]]*Table4[[#This Row],[PARTICLES 
PER SHOT]]</f>
        <v>390</v>
      </c>
      <c r="T182" s="186">
        <f>Table4[[#This Row],[DAMAGE PER SHOT]]/Table4[[#This Row],[SHOT 
INTERVAL]]</f>
        <v>4333.3333333333339</v>
      </c>
      <c r="U182" s="130">
        <f>Table4[[#This Row],[SHOTS PER MAGAZINE]]*Table4[[#This Row],[DAMAGE PER SHOT]]</f>
        <v>85800</v>
      </c>
      <c r="V182" s="130">
        <f>Table4[[#This Row],[MAGAZINE AMMO]]/Table4[[#This Row],[AMMO PER SHOT]]</f>
        <v>220</v>
      </c>
      <c r="W182" s="138">
        <f>1/Table4[[#This Row],[SHOT 
INTERVAL]]</f>
        <v>11.111111111111111</v>
      </c>
      <c r="X182" s="138">
        <f>(Table4[[#This Row],[SHOTS PER MAGAZINE]]-1)*Table4[[#This Row],[SHOT 
INTERVAL]]+(Table4[[#This Row],[PARTICLES 
PER SHOT]]-1)*Table4[[#This Row],[BURST INTERVAL]]</f>
        <v>19.71</v>
      </c>
      <c r="Y182" s="186">
        <f>Table4[[#This Row],[DAMAGE PER MAGAZINE]]/(Table4[[#This Row],[UNLOAD TIME]]+Table4[[#This Row],[RELOAD TIME]])</f>
        <v>2887.9165264220801</v>
      </c>
    </row>
    <row r="183" spans="1:25" ht="14.25" hidden="1" customHeight="1" outlineLevel="1" x14ac:dyDescent="0.2">
      <c r="A183" s="130">
        <v>8</v>
      </c>
      <c r="B183" s="186" t="s">
        <v>417</v>
      </c>
      <c r="C183" s="186" t="s">
        <v>101</v>
      </c>
      <c r="D183" s="130">
        <v>6</v>
      </c>
      <c r="E183" s="130">
        <v>430</v>
      </c>
      <c r="F183" s="130"/>
      <c r="G183" s="130"/>
      <c r="H183" s="130"/>
      <c r="I183" s="130">
        <v>220</v>
      </c>
      <c r="J183" s="130">
        <v>1</v>
      </c>
      <c r="K183" s="130">
        <v>1</v>
      </c>
      <c r="L183" s="138"/>
      <c r="M183" s="138">
        <v>0.09</v>
      </c>
      <c r="N183" s="130">
        <v>220</v>
      </c>
      <c r="O183" s="138"/>
      <c r="P183" s="138">
        <v>10</v>
      </c>
      <c r="Q183" s="130">
        <v>0</v>
      </c>
      <c r="R183" s="138">
        <v>10</v>
      </c>
      <c r="S183" s="130">
        <f>Table4[[#This Row],[DMG PER PARTICLE]]*Table4[[#This Row],[PARTICLES 
PER SHOT]]</f>
        <v>430</v>
      </c>
      <c r="T183" s="186">
        <f>Table4[[#This Row],[DAMAGE PER SHOT]]/Table4[[#This Row],[SHOT 
INTERVAL]]</f>
        <v>4777.7777777777783</v>
      </c>
      <c r="U183" s="130">
        <f>Table4[[#This Row],[SHOTS PER MAGAZINE]]*Table4[[#This Row],[DAMAGE PER SHOT]]</f>
        <v>94600</v>
      </c>
      <c r="V183" s="130">
        <f>Table4[[#This Row],[MAGAZINE AMMO]]/Table4[[#This Row],[AMMO PER SHOT]]</f>
        <v>220</v>
      </c>
      <c r="W183" s="138">
        <f>1/Table4[[#This Row],[SHOT 
INTERVAL]]</f>
        <v>11.111111111111111</v>
      </c>
      <c r="X183" s="138">
        <f>(Table4[[#This Row],[SHOTS PER MAGAZINE]]-1)*Table4[[#This Row],[SHOT 
INTERVAL]]+(Table4[[#This Row],[PARTICLES 
PER SHOT]]-1)*Table4[[#This Row],[BURST INTERVAL]]</f>
        <v>19.71</v>
      </c>
      <c r="Y183" s="186">
        <f>Table4[[#This Row],[DAMAGE PER MAGAZINE]]/(Table4[[#This Row],[UNLOAD TIME]]+Table4[[#This Row],[RELOAD TIME]])</f>
        <v>3184.1130932346009</v>
      </c>
    </row>
    <row r="184" spans="1:25" ht="14.25" hidden="1" customHeight="1" outlineLevel="1" x14ac:dyDescent="0.2">
      <c r="A184" s="130">
        <v>8</v>
      </c>
      <c r="B184" s="186" t="s">
        <v>417</v>
      </c>
      <c r="C184" s="186" t="s">
        <v>101</v>
      </c>
      <c r="D184" s="130">
        <v>7</v>
      </c>
      <c r="E184" s="130">
        <v>470</v>
      </c>
      <c r="F184" s="130"/>
      <c r="G184" s="130"/>
      <c r="H184" s="130"/>
      <c r="I184" s="130">
        <v>220</v>
      </c>
      <c r="J184" s="130">
        <v>1</v>
      </c>
      <c r="K184" s="130">
        <v>1</v>
      </c>
      <c r="L184" s="138"/>
      <c r="M184" s="138">
        <v>0.09</v>
      </c>
      <c r="N184" s="130">
        <v>220</v>
      </c>
      <c r="O184" s="138"/>
      <c r="P184" s="138">
        <v>10</v>
      </c>
      <c r="Q184" s="130">
        <v>0</v>
      </c>
      <c r="R184" s="138">
        <v>10</v>
      </c>
      <c r="S184" s="130">
        <f>Table4[[#This Row],[DMG PER PARTICLE]]*Table4[[#This Row],[PARTICLES 
PER SHOT]]</f>
        <v>470</v>
      </c>
      <c r="T184" s="186">
        <f>Table4[[#This Row],[DAMAGE PER SHOT]]/Table4[[#This Row],[SHOT 
INTERVAL]]</f>
        <v>5222.2222222222226</v>
      </c>
      <c r="U184" s="130">
        <f>Table4[[#This Row],[SHOTS PER MAGAZINE]]*Table4[[#This Row],[DAMAGE PER SHOT]]</f>
        <v>103400</v>
      </c>
      <c r="V184" s="130">
        <f>Table4[[#This Row],[MAGAZINE AMMO]]/Table4[[#This Row],[AMMO PER SHOT]]</f>
        <v>220</v>
      </c>
      <c r="W184" s="138">
        <f>1/Table4[[#This Row],[SHOT 
INTERVAL]]</f>
        <v>11.111111111111111</v>
      </c>
      <c r="X184" s="138">
        <f>(Table4[[#This Row],[SHOTS PER MAGAZINE]]-1)*Table4[[#This Row],[SHOT 
INTERVAL]]+(Table4[[#This Row],[PARTICLES 
PER SHOT]]-1)*Table4[[#This Row],[BURST INTERVAL]]</f>
        <v>19.71</v>
      </c>
      <c r="Y184" s="186">
        <f>Table4[[#This Row],[DAMAGE PER MAGAZINE]]/(Table4[[#This Row],[UNLOAD TIME]]+Table4[[#This Row],[RELOAD TIME]])</f>
        <v>3480.3096600471222</v>
      </c>
    </row>
    <row r="185" spans="1:25" ht="14.25" hidden="1" customHeight="1" outlineLevel="1" x14ac:dyDescent="0.2">
      <c r="A185" s="130">
        <v>8</v>
      </c>
      <c r="B185" s="186" t="s">
        <v>417</v>
      </c>
      <c r="C185" s="186" t="s">
        <v>101</v>
      </c>
      <c r="D185" s="130">
        <v>8</v>
      </c>
      <c r="E185" s="130">
        <v>520</v>
      </c>
      <c r="F185" s="130"/>
      <c r="G185" s="130"/>
      <c r="H185" s="130"/>
      <c r="I185" s="130">
        <v>220</v>
      </c>
      <c r="J185" s="130">
        <v>1</v>
      </c>
      <c r="K185" s="130">
        <v>1</v>
      </c>
      <c r="L185" s="138"/>
      <c r="M185" s="138">
        <v>0.09</v>
      </c>
      <c r="N185" s="130">
        <v>220</v>
      </c>
      <c r="O185" s="138"/>
      <c r="P185" s="138">
        <v>10</v>
      </c>
      <c r="Q185" s="130">
        <v>0</v>
      </c>
      <c r="R185" s="138">
        <v>10</v>
      </c>
      <c r="S185" s="130">
        <f>Table4[[#This Row],[DMG PER PARTICLE]]*Table4[[#This Row],[PARTICLES 
PER SHOT]]</f>
        <v>520</v>
      </c>
      <c r="T185" s="186">
        <f>Table4[[#This Row],[DAMAGE PER SHOT]]/Table4[[#This Row],[SHOT 
INTERVAL]]</f>
        <v>5777.7777777777783</v>
      </c>
      <c r="U185" s="130">
        <f>Table4[[#This Row],[SHOTS PER MAGAZINE]]*Table4[[#This Row],[DAMAGE PER SHOT]]</f>
        <v>114400</v>
      </c>
      <c r="V185" s="130">
        <f>Table4[[#This Row],[MAGAZINE AMMO]]/Table4[[#This Row],[AMMO PER SHOT]]</f>
        <v>220</v>
      </c>
      <c r="W185" s="138">
        <f>1/Table4[[#This Row],[SHOT 
INTERVAL]]</f>
        <v>11.111111111111111</v>
      </c>
      <c r="X185" s="138">
        <f>(Table4[[#This Row],[SHOTS PER MAGAZINE]]-1)*Table4[[#This Row],[SHOT 
INTERVAL]]+(Table4[[#This Row],[PARTICLES 
PER SHOT]]-1)*Table4[[#This Row],[BURST INTERVAL]]</f>
        <v>19.71</v>
      </c>
      <c r="Y185" s="186">
        <f>Table4[[#This Row],[DAMAGE PER MAGAZINE]]/(Table4[[#This Row],[UNLOAD TIME]]+Table4[[#This Row],[RELOAD TIME]])</f>
        <v>3850.5553685627733</v>
      </c>
    </row>
    <row r="186" spans="1:25" ht="14.25" hidden="1" customHeight="1" outlineLevel="1" x14ac:dyDescent="0.2">
      <c r="A186" s="130">
        <v>8</v>
      </c>
      <c r="B186" s="186" t="s">
        <v>417</v>
      </c>
      <c r="C186" s="186" t="s">
        <v>101</v>
      </c>
      <c r="D186" s="130">
        <v>9</v>
      </c>
      <c r="E186" s="130">
        <v>570</v>
      </c>
      <c r="F186" s="130"/>
      <c r="G186" s="130"/>
      <c r="H186" s="130"/>
      <c r="I186" s="130">
        <v>220</v>
      </c>
      <c r="J186" s="130">
        <v>1</v>
      </c>
      <c r="K186" s="130">
        <v>1</v>
      </c>
      <c r="L186" s="138"/>
      <c r="M186" s="138">
        <v>0.09</v>
      </c>
      <c r="N186" s="130">
        <v>220</v>
      </c>
      <c r="O186" s="138"/>
      <c r="P186" s="138">
        <v>10</v>
      </c>
      <c r="Q186" s="130">
        <v>0</v>
      </c>
      <c r="R186" s="138">
        <v>10</v>
      </c>
      <c r="S186" s="130">
        <f>Table4[[#This Row],[DMG PER PARTICLE]]*Table4[[#This Row],[PARTICLES 
PER SHOT]]</f>
        <v>570</v>
      </c>
      <c r="T186" s="186">
        <f>Table4[[#This Row],[DAMAGE PER SHOT]]/Table4[[#This Row],[SHOT 
INTERVAL]]</f>
        <v>6333.3333333333339</v>
      </c>
      <c r="U186" s="130">
        <f>Table4[[#This Row],[SHOTS PER MAGAZINE]]*Table4[[#This Row],[DAMAGE PER SHOT]]</f>
        <v>125400</v>
      </c>
      <c r="V186" s="130">
        <f>Table4[[#This Row],[MAGAZINE AMMO]]/Table4[[#This Row],[AMMO PER SHOT]]</f>
        <v>220</v>
      </c>
      <c r="W186" s="138">
        <f>1/Table4[[#This Row],[SHOT 
INTERVAL]]</f>
        <v>11.111111111111111</v>
      </c>
      <c r="X186" s="138">
        <f>(Table4[[#This Row],[SHOTS PER MAGAZINE]]-1)*Table4[[#This Row],[SHOT 
INTERVAL]]+(Table4[[#This Row],[PARTICLES 
PER SHOT]]-1)*Table4[[#This Row],[BURST INTERVAL]]</f>
        <v>19.71</v>
      </c>
      <c r="Y186" s="186">
        <f>Table4[[#This Row],[DAMAGE PER MAGAZINE]]/(Table4[[#This Row],[UNLOAD TIME]]+Table4[[#This Row],[RELOAD TIME]])</f>
        <v>4220.8010770784249</v>
      </c>
    </row>
    <row r="187" spans="1:25" ht="14.25" hidden="1" customHeight="1" outlineLevel="1" x14ac:dyDescent="0.2">
      <c r="A187" s="130">
        <v>8</v>
      </c>
      <c r="B187" s="186" t="s">
        <v>417</v>
      </c>
      <c r="C187" s="186" t="s">
        <v>101</v>
      </c>
      <c r="D187" s="130">
        <v>10</v>
      </c>
      <c r="E187" s="130">
        <v>630</v>
      </c>
      <c r="F187" s="130"/>
      <c r="G187" s="130"/>
      <c r="H187" s="130"/>
      <c r="I187" s="130">
        <v>220</v>
      </c>
      <c r="J187" s="130">
        <v>1</v>
      </c>
      <c r="K187" s="130">
        <v>1</v>
      </c>
      <c r="L187" s="138"/>
      <c r="M187" s="138">
        <v>0.09</v>
      </c>
      <c r="N187" s="130">
        <v>220</v>
      </c>
      <c r="O187" s="138"/>
      <c r="P187" s="138">
        <v>10</v>
      </c>
      <c r="Q187" s="130">
        <v>0</v>
      </c>
      <c r="R187" s="138">
        <v>10</v>
      </c>
      <c r="S187" s="130">
        <f>Table4[[#This Row],[DMG PER PARTICLE]]*Table4[[#This Row],[PARTICLES 
PER SHOT]]</f>
        <v>630</v>
      </c>
      <c r="T187" s="186">
        <f>Table4[[#This Row],[DAMAGE PER SHOT]]/Table4[[#This Row],[SHOT 
INTERVAL]]</f>
        <v>7000</v>
      </c>
      <c r="U187" s="130">
        <f>Table4[[#This Row],[SHOTS PER MAGAZINE]]*Table4[[#This Row],[DAMAGE PER SHOT]]</f>
        <v>138600</v>
      </c>
      <c r="V187" s="130">
        <f>Table4[[#This Row],[MAGAZINE AMMO]]/Table4[[#This Row],[AMMO PER SHOT]]</f>
        <v>220</v>
      </c>
      <c r="W187" s="138">
        <f>1/Table4[[#This Row],[SHOT 
INTERVAL]]</f>
        <v>11.111111111111111</v>
      </c>
      <c r="X187" s="138">
        <f>(Table4[[#This Row],[SHOTS PER MAGAZINE]]-1)*Table4[[#This Row],[SHOT 
INTERVAL]]+(Table4[[#This Row],[PARTICLES 
PER SHOT]]-1)*Table4[[#This Row],[BURST INTERVAL]]</f>
        <v>19.71</v>
      </c>
      <c r="Y187" s="186">
        <f>Table4[[#This Row],[DAMAGE PER MAGAZINE]]/(Table4[[#This Row],[UNLOAD TIME]]+Table4[[#This Row],[RELOAD TIME]])</f>
        <v>4665.0959272972059</v>
      </c>
    </row>
    <row r="188" spans="1:25" ht="14.25" hidden="1" customHeight="1" outlineLevel="1" x14ac:dyDescent="0.2">
      <c r="A188" s="130">
        <v>8</v>
      </c>
      <c r="B188" s="186" t="s">
        <v>417</v>
      </c>
      <c r="C188" s="186" t="s">
        <v>101</v>
      </c>
      <c r="D188" s="130">
        <v>11</v>
      </c>
      <c r="E188" s="130">
        <v>690</v>
      </c>
      <c r="F188" s="130"/>
      <c r="G188" s="130"/>
      <c r="H188" s="130"/>
      <c r="I188" s="130">
        <v>220</v>
      </c>
      <c r="J188" s="130">
        <v>1</v>
      </c>
      <c r="K188" s="130">
        <v>1</v>
      </c>
      <c r="L188" s="138"/>
      <c r="M188" s="138">
        <v>0.09</v>
      </c>
      <c r="N188" s="130">
        <v>220</v>
      </c>
      <c r="O188" s="138"/>
      <c r="P188" s="138">
        <v>10</v>
      </c>
      <c r="Q188" s="130">
        <v>0</v>
      </c>
      <c r="R188" s="138">
        <v>10</v>
      </c>
      <c r="S188" s="130">
        <f>Table4[[#This Row],[DMG PER PARTICLE]]*Table4[[#This Row],[PARTICLES 
PER SHOT]]</f>
        <v>690</v>
      </c>
      <c r="T188" s="186">
        <f>Table4[[#This Row],[DAMAGE PER SHOT]]/Table4[[#This Row],[SHOT 
INTERVAL]]</f>
        <v>7666.666666666667</v>
      </c>
      <c r="U188" s="130">
        <f>Table4[[#This Row],[SHOTS PER MAGAZINE]]*Table4[[#This Row],[DAMAGE PER SHOT]]</f>
        <v>151800</v>
      </c>
      <c r="V188" s="130">
        <f>Table4[[#This Row],[MAGAZINE AMMO]]/Table4[[#This Row],[AMMO PER SHOT]]</f>
        <v>220</v>
      </c>
      <c r="W188" s="138">
        <f>1/Table4[[#This Row],[SHOT 
INTERVAL]]</f>
        <v>11.111111111111111</v>
      </c>
      <c r="X188" s="138">
        <f>(Table4[[#This Row],[SHOTS PER MAGAZINE]]-1)*Table4[[#This Row],[SHOT 
INTERVAL]]+(Table4[[#This Row],[PARTICLES 
PER SHOT]]-1)*Table4[[#This Row],[BURST INTERVAL]]</f>
        <v>19.71</v>
      </c>
      <c r="Y188" s="186">
        <f>Table4[[#This Row],[DAMAGE PER MAGAZINE]]/(Table4[[#This Row],[UNLOAD TIME]]+Table4[[#This Row],[RELOAD TIME]])</f>
        <v>5109.3907775159878</v>
      </c>
    </row>
    <row r="189" spans="1:25" ht="14.25" hidden="1" customHeight="1" outlineLevel="1" x14ac:dyDescent="0.2">
      <c r="A189" s="130">
        <v>8</v>
      </c>
      <c r="B189" s="186" t="s">
        <v>417</v>
      </c>
      <c r="C189" s="186" t="s">
        <v>101</v>
      </c>
      <c r="D189" s="130">
        <v>12</v>
      </c>
      <c r="E189" s="130">
        <v>760</v>
      </c>
      <c r="F189" s="130"/>
      <c r="G189" s="130"/>
      <c r="H189" s="130"/>
      <c r="I189" s="130">
        <v>220</v>
      </c>
      <c r="J189" s="130">
        <v>1</v>
      </c>
      <c r="K189" s="130">
        <v>1</v>
      </c>
      <c r="L189" s="138"/>
      <c r="M189" s="138">
        <v>0.09</v>
      </c>
      <c r="N189" s="130">
        <v>220</v>
      </c>
      <c r="O189" s="138"/>
      <c r="P189" s="138">
        <v>10</v>
      </c>
      <c r="Q189" s="130">
        <v>0</v>
      </c>
      <c r="R189" s="138">
        <v>10</v>
      </c>
      <c r="S189" s="130">
        <f>Table4[[#This Row],[DMG PER PARTICLE]]*Table4[[#This Row],[PARTICLES 
PER SHOT]]</f>
        <v>760</v>
      </c>
      <c r="T189" s="186">
        <f>Table4[[#This Row],[DAMAGE PER SHOT]]/Table4[[#This Row],[SHOT 
INTERVAL]]</f>
        <v>8444.4444444444453</v>
      </c>
      <c r="U189" s="130">
        <f>Table4[[#This Row],[SHOTS PER MAGAZINE]]*Table4[[#This Row],[DAMAGE PER SHOT]]</f>
        <v>167200</v>
      </c>
      <c r="V189" s="130">
        <f>Table4[[#This Row],[MAGAZINE AMMO]]/Table4[[#This Row],[AMMO PER SHOT]]</f>
        <v>220</v>
      </c>
      <c r="W189" s="138">
        <f>1/Table4[[#This Row],[SHOT 
INTERVAL]]</f>
        <v>11.111111111111111</v>
      </c>
      <c r="X189" s="138">
        <f>(Table4[[#This Row],[SHOTS PER MAGAZINE]]-1)*Table4[[#This Row],[SHOT 
INTERVAL]]+(Table4[[#This Row],[PARTICLES 
PER SHOT]]-1)*Table4[[#This Row],[BURST INTERVAL]]</f>
        <v>19.71</v>
      </c>
      <c r="Y189" s="186">
        <f>Table4[[#This Row],[DAMAGE PER MAGAZINE]]/(Table4[[#This Row],[UNLOAD TIME]]+Table4[[#This Row],[RELOAD TIME]])</f>
        <v>5627.7347694378996</v>
      </c>
    </row>
    <row r="190" spans="1:25" ht="14.25" hidden="1" customHeight="1" outlineLevel="1" x14ac:dyDescent="0.2">
      <c r="A190" s="130">
        <v>8</v>
      </c>
      <c r="B190" s="186" t="s">
        <v>417</v>
      </c>
      <c r="C190" s="186" t="s">
        <v>102</v>
      </c>
      <c r="D190" s="130">
        <v>1</v>
      </c>
      <c r="E190" s="130">
        <v>760</v>
      </c>
      <c r="F190" s="130"/>
      <c r="G190" s="130"/>
      <c r="H190" s="130"/>
      <c r="I190" s="130">
        <v>220</v>
      </c>
      <c r="J190" s="130">
        <v>1</v>
      </c>
      <c r="K190" s="130">
        <v>1</v>
      </c>
      <c r="L190" s="138"/>
      <c r="M190" s="138">
        <v>0.09</v>
      </c>
      <c r="N190" s="130">
        <v>220</v>
      </c>
      <c r="O190" s="138"/>
      <c r="P190" s="138">
        <v>10</v>
      </c>
      <c r="Q190" s="130">
        <v>0</v>
      </c>
      <c r="R190" s="138">
        <v>10</v>
      </c>
      <c r="S190" s="130">
        <f>Table4[[#This Row],[DMG PER PARTICLE]]*Table4[[#This Row],[PARTICLES 
PER SHOT]]</f>
        <v>760</v>
      </c>
      <c r="T190" s="186">
        <f>Table4[[#This Row],[DAMAGE PER SHOT]]/Table4[[#This Row],[SHOT 
INTERVAL]]</f>
        <v>8444.4444444444453</v>
      </c>
      <c r="U190" s="130">
        <f>Table4[[#This Row],[SHOTS PER MAGAZINE]]*Table4[[#This Row],[DAMAGE PER SHOT]]</f>
        <v>167200</v>
      </c>
      <c r="V190" s="130">
        <f>Table4[[#This Row],[MAGAZINE AMMO]]/Table4[[#This Row],[AMMO PER SHOT]]</f>
        <v>220</v>
      </c>
      <c r="W190" s="138">
        <f>1/Table4[[#This Row],[SHOT 
INTERVAL]]</f>
        <v>11.111111111111111</v>
      </c>
      <c r="X190" s="138">
        <f>(Table4[[#This Row],[SHOTS PER MAGAZINE]]-1)*Table4[[#This Row],[SHOT 
INTERVAL]]+(Table4[[#This Row],[PARTICLES 
PER SHOT]]-1)*Table4[[#This Row],[BURST INTERVAL]]</f>
        <v>19.71</v>
      </c>
      <c r="Y190" s="186">
        <f>Table4[[#This Row],[DAMAGE PER MAGAZINE]]/(Table4[[#This Row],[UNLOAD TIME]]+Table4[[#This Row],[RELOAD TIME]])</f>
        <v>5627.7347694378996</v>
      </c>
    </row>
    <row r="191" spans="1:25" ht="14.25" hidden="1" customHeight="1" outlineLevel="1" x14ac:dyDescent="0.2">
      <c r="A191" s="130">
        <v>8</v>
      </c>
      <c r="B191" s="186" t="s">
        <v>417</v>
      </c>
      <c r="C191" s="186" t="s">
        <v>102</v>
      </c>
      <c r="D191" s="130">
        <v>2</v>
      </c>
      <c r="E191" s="130">
        <v>774</v>
      </c>
      <c r="F191" s="130"/>
      <c r="G191" s="130"/>
      <c r="H191" s="130"/>
      <c r="I191" s="130">
        <v>220</v>
      </c>
      <c r="J191" s="130">
        <v>1</v>
      </c>
      <c r="K191" s="130">
        <v>1</v>
      </c>
      <c r="L191" s="138"/>
      <c r="M191" s="138">
        <v>0.09</v>
      </c>
      <c r="N191" s="130">
        <v>220</v>
      </c>
      <c r="O191" s="138"/>
      <c r="P191" s="138">
        <v>10</v>
      </c>
      <c r="Q191" s="130">
        <v>0</v>
      </c>
      <c r="R191" s="138">
        <v>10</v>
      </c>
      <c r="S191" s="130">
        <f>Table4[[#This Row],[DMG PER PARTICLE]]*Table4[[#This Row],[PARTICLES 
PER SHOT]]</f>
        <v>774</v>
      </c>
      <c r="T191" s="186">
        <f>Table4[[#This Row],[DAMAGE PER SHOT]]/Table4[[#This Row],[SHOT 
INTERVAL]]</f>
        <v>8600</v>
      </c>
      <c r="U191" s="130">
        <f>Table4[[#This Row],[SHOTS PER MAGAZINE]]*Table4[[#This Row],[DAMAGE PER SHOT]]</f>
        <v>170280</v>
      </c>
      <c r="V191" s="130">
        <f>Table4[[#This Row],[MAGAZINE AMMO]]/Table4[[#This Row],[AMMO PER SHOT]]</f>
        <v>220</v>
      </c>
      <c r="W191" s="138">
        <f>1/Table4[[#This Row],[SHOT 
INTERVAL]]</f>
        <v>11.111111111111111</v>
      </c>
      <c r="X191" s="138">
        <f>(Table4[[#This Row],[SHOTS PER MAGAZINE]]-1)*Table4[[#This Row],[SHOT 
INTERVAL]]+(Table4[[#This Row],[PARTICLES 
PER SHOT]]-1)*Table4[[#This Row],[BURST INTERVAL]]</f>
        <v>19.71</v>
      </c>
      <c r="Y191" s="186">
        <f>Table4[[#This Row],[DAMAGE PER MAGAZINE]]/(Table4[[#This Row],[UNLOAD TIME]]+Table4[[#This Row],[RELOAD TIME]])</f>
        <v>5731.4035678222817</v>
      </c>
    </row>
    <row r="192" spans="1:25" ht="14.25" hidden="1" customHeight="1" outlineLevel="1" x14ac:dyDescent="0.2">
      <c r="A192" s="130">
        <v>8</v>
      </c>
      <c r="B192" s="186" t="s">
        <v>417</v>
      </c>
      <c r="C192" s="186" t="s">
        <v>102</v>
      </c>
      <c r="D192" s="130">
        <v>3</v>
      </c>
      <c r="E192" s="130">
        <v>788</v>
      </c>
      <c r="F192" s="130"/>
      <c r="G192" s="130"/>
      <c r="H192" s="130"/>
      <c r="I192" s="130">
        <v>220</v>
      </c>
      <c r="J192" s="130">
        <v>1</v>
      </c>
      <c r="K192" s="130">
        <v>1</v>
      </c>
      <c r="L192" s="138"/>
      <c r="M192" s="138">
        <v>0.09</v>
      </c>
      <c r="N192" s="130">
        <v>220</v>
      </c>
      <c r="O192" s="138"/>
      <c r="P192" s="138">
        <v>10</v>
      </c>
      <c r="Q192" s="130">
        <v>0</v>
      </c>
      <c r="R192" s="138">
        <v>10</v>
      </c>
      <c r="S192" s="130">
        <f>Table4[[#This Row],[DMG PER PARTICLE]]*Table4[[#This Row],[PARTICLES 
PER SHOT]]</f>
        <v>788</v>
      </c>
      <c r="T192" s="186">
        <f>Table4[[#This Row],[DAMAGE PER SHOT]]/Table4[[#This Row],[SHOT 
INTERVAL]]</f>
        <v>8755.5555555555566</v>
      </c>
      <c r="U192" s="130">
        <f>Table4[[#This Row],[SHOTS PER MAGAZINE]]*Table4[[#This Row],[DAMAGE PER SHOT]]</f>
        <v>173360</v>
      </c>
      <c r="V192" s="130">
        <f>Table4[[#This Row],[MAGAZINE AMMO]]/Table4[[#This Row],[AMMO PER SHOT]]</f>
        <v>220</v>
      </c>
      <c r="W192" s="138">
        <f>1/Table4[[#This Row],[SHOT 
INTERVAL]]</f>
        <v>11.111111111111111</v>
      </c>
      <c r="X192" s="138">
        <f>(Table4[[#This Row],[SHOTS PER MAGAZINE]]-1)*Table4[[#This Row],[SHOT 
INTERVAL]]+(Table4[[#This Row],[PARTICLES 
PER SHOT]]-1)*Table4[[#This Row],[BURST INTERVAL]]</f>
        <v>19.71</v>
      </c>
      <c r="Y192" s="186">
        <f>Table4[[#This Row],[DAMAGE PER MAGAZINE]]/(Table4[[#This Row],[UNLOAD TIME]]+Table4[[#This Row],[RELOAD TIME]])</f>
        <v>5835.0723662066639</v>
      </c>
    </row>
    <row r="193" spans="1:25" ht="14.25" hidden="1" customHeight="1" outlineLevel="1" x14ac:dyDescent="0.2">
      <c r="A193" s="130">
        <v>8</v>
      </c>
      <c r="B193" s="186" t="s">
        <v>417</v>
      </c>
      <c r="C193" s="186" t="s">
        <v>102</v>
      </c>
      <c r="D193" s="130">
        <v>4</v>
      </c>
      <c r="E193" s="130">
        <v>802</v>
      </c>
      <c r="F193" s="130"/>
      <c r="G193" s="130"/>
      <c r="H193" s="130"/>
      <c r="I193" s="130">
        <v>220</v>
      </c>
      <c r="J193" s="130">
        <v>1</v>
      </c>
      <c r="K193" s="130">
        <v>1</v>
      </c>
      <c r="L193" s="138"/>
      <c r="M193" s="138">
        <v>0.09</v>
      </c>
      <c r="N193" s="130">
        <v>220</v>
      </c>
      <c r="O193" s="138"/>
      <c r="P193" s="138">
        <v>10</v>
      </c>
      <c r="Q193" s="130">
        <v>0</v>
      </c>
      <c r="R193" s="138">
        <v>10</v>
      </c>
      <c r="S193" s="130">
        <f>Table4[[#This Row],[DMG PER PARTICLE]]*Table4[[#This Row],[PARTICLES 
PER SHOT]]</f>
        <v>802</v>
      </c>
      <c r="T193" s="186">
        <f>Table4[[#This Row],[DAMAGE PER SHOT]]/Table4[[#This Row],[SHOT 
INTERVAL]]</f>
        <v>8911.1111111111113</v>
      </c>
      <c r="U193" s="130">
        <f>Table4[[#This Row],[SHOTS PER MAGAZINE]]*Table4[[#This Row],[DAMAGE PER SHOT]]</f>
        <v>176440</v>
      </c>
      <c r="V193" s="130">
        <f>Table4[[#This Row],[MAGAZINE AMMO]]/Table4[[#This Row],[AMMO PER SHOT]]</f>
        <v>220</v>
      </c>
      <c r="W193" s="138">
        <f>1/Table4[[#This Row],[SHOT 
INTERVAL]]</f>
        <v>11.111111111111111</v>
      </c>
      <c r="X193" s="138">
        <f>(Table4[[#This Row],[SHOTS PER MAGAZINE]]-1)*Table4[[#This Row],[SHOT 
INTERVAL]]+(Table4[[#This Row],[PARTICLES 
PER SHOT]]-1)*Table4[[#This Row],[BURST INTERVAL]]</f>
        <v>19.71</v>
      </c>
      <c r="Y193" s="186">
        <f>Table4[[#This Row],[DAMAGE PER MAGAZINE]]/(Table4[[#This Row],[UNLOAD TIME]]+Table4[[#This Row],[RELOAD TIME]])</f>
        <v>5938.741164591047</v>
      </c>
    </row>
    <row r="194" spans="1:25" ht="14.25" hidden="1" customHeight="1" outlineLevel="1" x14ac:dyDescent="0.2">
      <c r="A194" s="130">
        <v>8</v>
      </c>
      <c r="B194" s="186" t="s">
        <v>417</v>
      </c>
      <c r="C194" s="186" t="s">
        <v>102</v>
      </c>
      <c r="D194" s="130">
        <v>5</v>
      </c>
      <c r="E194" s="130">
        <v>816</v>
      </c>
      <c r="F194" s="130"/>
      <c r="G194" s="130"/>
      <c r="H194" s="130"/>
      <c r="I194" s="130">
        <v>220</v>
      </c>
      <c r="J194" s="130">
        <v>1</v>
      </c>
      <c r="K194" s="130">
        <v>1</v>
      </c>
      <c r="L194" s="138"/>
      <c r="M194" s="138">
        <v>0.09</v>
      </c>
      <c r="N194" s="130">
        <v>220</v>
      </c>
      <c r="O194" s="138"/>
      <c r="P194" s="138">
        <v>10</v>
      </c>
      <c r="Q194" s="130">
        <v>0</v>
      </c>
      <c r="R194" s="138">
        <v>10</v>
      </c>
      <c r="S194" s="130">
        <f>Table4[[#This Row],[DMG PER PARTICLE]]*Table4[[#This Row],[PARTICLES 
PER SHOT]]</f>
        <v>816</v>
      </c>
      <c r="T194" s="186">
        <f>Table4[[#This Row],[DAMAGE PER SHOT]]/Table4[[#This Row],[SHOT 
INTERVAL]]</f>
        <v>9066.6666666666679</v>
      </c>
      <c r="U194" s="130">
        <f>Table4[[#This Row],[SHOTS PER MAGAZINE]]*Table4[[#This Row],[DAMAGE PER SHOT]]</f>
        <v>179520</v>
      </c>
      <c r="V194" s="130">
        <f>Table4[[#This Row],[MAGAZINE AMMO]]/Table4[[#This Row],[AMMO PER SHOT]]</f>
        <v>220</v>
      </c>
      <c r="W194" s="138">
        <f>1/Table4[[#This Row],[SHOT 
INTERVAL]]</f>
        <v>11.111111111111111</v>
      </c>
      <c r="X194" s="138">
        <f>(Table4[[#This Row],[SHOTS PER MAGAZINE]]-1)*Table4[[#This Row],[SHOT 
INTERVAL]]+(Table4[[#This Row],[PARTICLES 
PER SHOT]]-1)*Table4[[#This Row],[BURST INTERVAL]]</f>
        <v>19.71</v>
      </c>
      <c r="Y194" s="186">
        <f>Table4[[#This Row],[DAMAGE PER MAGAZINE]]/(Table4[[#This Row],[UNLOAD TIME]]+Table4[[#This Row],[RELOAD TIME]])</f>
        <v>6042.4099629754292</v>
      </c>
    </row>
    <row r="195" spans="1:25" ht="14.25" hidden="1" customHeight="1" outlineLevel="1" x14ac:dyDescent="0.2">
      <c r="A195" s="130">
        <v>8</v>
      </c>
      <c r="B195" s="186" t="s">
        <v>417</v>
      </c>
      <c r="C195" s="186" t="s">
        <v>102</v>
      </c>
      <c r="D195" s="130">
        <v>6</v>
      </c>
      <c r="E195" s="130">
        <v>830</v>
      </c>
      <c r="F195" s="130"/>
      <c r="G195" s="130"/>
      <c r="H195" s="130"/>
      <c r="I195" s="130">
        <v>220</v>
      </c>
      <c r="J195" s="130">
        <v>1</v>
      </c>
      <c r="K195" s="130">
        <v>1</v>
      </c>
      <c r="L195" s="138"/>
      <c r="M195" s="138">
        <v>0.09</v>
      </c>
      <c r="N195" s="130">
        <v>220</v>
      </c>
      <c r="O195" s="138"/>
      <c r="P195" s="138">
        <v>10</v>
      </c>
      <c r="Q195" s="130">
        <v>0</v>
      </c>
      <c r="R195" s="138">
        <v>10</v>
      </c>
      <c r="S195" s="130">
        <f>Table4[[#This Row],[DMG PER PARTICLE]]*Table4[[#This Row],[PARTICLES 
PER SHOT]]</f>
        <v>830</v>
      </c>
      <c r="T195" s="186">
        <f>Table4[[#This Row],[DAMAGE PER SHOT]]/Table4[[#This Row],[SHOT 
INTERVAL]]</f>
        <v>9222.2222222222226</v>
      </c>
      <c r="U195" s="130">
        <f>Table4[[#This Row],[SHOTS PER MAGAZINE]]*Table4[[#This Row],[DAMAGE PER SHOT]]</f>
        <v>182600</v>
      </c>
      <c r="V195" s="130">
        <f>Table4[[#This Row],[MAGAZINE AMMO]]/Table4[[#This Row],[AMMO PER SHOT]]</f>
        <v>220</v>
      </c>
      <c r="W195" s="138">
        <f>1/Table4[[#This Row],[SHOT 
INTERVAL]]</f>
        <v>11.111111111111111</v>
      </c>
      <c r="X195" s="138">
        <f>(Table4[[#This Row],[SHOTS PER MAGAZINE]]-1)*Table4[[#This Row],[SHOT 
INTERVAL]]+(Table4[[#This Row],[PARTICLES 
PER SHOT]]-1)*Table4[[#This Row],[BURST INTERVAL]]</f>
        <v>19.71</v>
      </c>
      <c r="Y195" s="186">
        <f>Table4[[#This Row],[DAMAGE PER MAGAZINE]]/(Table4[[#This Row],[UNLOAD TIME]]+Table4[[#This Row],[RELOAD TIME]])</f>
        <v>6146.0787613598113</v>
      </c>
    </row>
    <row r="196" spans="1:25" ht="14.25" hidden="1" customHeight="1" outlineLevel="1" x14ac:dyDescent="0.2">
      <c r="A196" s="130">
        <v>8</v>
      </c>
      <c r="B196" s="186" t="s">
        <v>417</v>
      </c>
      <c r="C196" s="186" t="s">
        <v>102</v>
      </c>
      <c r="D196" s="130">
        <v>7</v>
      </c>
      <c r="E196" s="130">
        <v>844</v>
      </c>
      <c r="F196" s="130"/>
      <c r="G196" s="130"/>
      <c r="H196" s="130"/>
      <c r="I196" s="130">
        <v>220</v>
      </c>
      <c r="J196" s="130">
        <v>1</v>
      </c>
      <c r="K196" s="130">
        <v>1</v>
      </c>
      <c r="L196" s="138"/>
      <c r="M196" s="138">
        <v>0.09</v>
      </c>
      <c r="N196" s="130">
        <v>220</v>
      </c>
      <c r="O196" s="138"/>
      <c r="P196" s="138">
        <v>10</v>
      </c>
      <c r="Q196" s="130">
        <v>0</v>
      </c>
      <c r="R196" s="138">
        <v>10</v>
      </c>
      <c r="S196" s="130">
        <f>Table4[[#This Row],[DMG PER PARTICLE]]*Table4[[#This Row],[PARTICLES 
PER SHOT]]</f>
        <v>844</v>
      </c>
      <c r="T196" s="186">
        <f>Table4[[#This Row],[DAMAGE PER SHOT]]/Table4[[#This Row],[SHOT 
INTERVAL]]</f>
        <v>9377.7777777777774</v>
      </c>
      <c r="U196" s="130">
        <f>Table4[[#This Row],[SHOTS PER MAGAZINE]]*Table4[[#This Row],[DAMAGE PER SHOT]]</f>
        <v>185680</v>
      </c>
      <c r="V196" s="130">
        <f>Table4[[#This Row],[MAGAZINE AMMO]]/Table4[[#This Row],[AMMO PER SHOT]]</f>
        <v>220</v>
      </c>
      <c r="W196" s="138">
        <f>1/Table4[[#This Row],[SHOT 
INTERVAL]]</f>
        <v>11.111111111111111</v>
      </c>
      <c r="X196" s="138">
        <f>(Table4[[#This Row],[SHOTS PER MAGAZINE]]-1)*Table4[[#This Row],[SHOT 
INTERVAL]]+(Table4[[#This Row],[PARTICLES 
PER SHOT]]-1)*Table4[[#This Row],[BURST INTERVAL]]</f>
        <v>19.71</v>
      </c>
      <c r="Y196" s="186">
        <f>Table4[[#This Row],[DAMAGE PER MAGAZINE]]/(Table4[[#This Row],[UNLOAD TIME]]+Table4[[#This Row],[RELOAD TIME]])</f>
        <v>6249.7475597441935</v>
      </c>
    </row>
    <row r="197" spans="1:25" ht="14.25" hidden="1" customHeight="1" outlineLevel="1" x14ac:dyDescent="0.2">
      <c r="A197" s="130">
        <v>8</v>
      </c>
      <c r="B197" s="186" t="s">
        <v>417</v>
      </c>
      <c r="C197" s="186" t="s">
        <v>102</v>
      </c>
      <c r="D197" s="130">
        <v>8</v>
      </c>
      <c r="E197" s="130">
        <v>858</v>
      </c>
      <c r="F197" s="130"/>
      <c r="G197" s="130"/>
      <c r="H197" s="130"/>
      <c r="I197" s="130">
        <v>220</v>
      </c>
      <c r="J197" s="130">
        <v>1</v>
      </c>
      <c r="K197" s="130">
        <v>1</v>
      </c>
      <c r="L197" s="138"/>
      <c r="M197" s="138">
        <v>0.09</v>
      </c>
      <c r="N197" s="130">
        <v>220</v>
      </c>
      <c r="O197" s="138"/>
      <c r="P197" s="138">
        <v>10</v>
      </c>
      <c r="Q197" s="130">
        <v>0</v>
      </c>
      <c r="R197" s="138">
        <v>10</v>
      </c>
      <c r="S197" s="130">
        <f>Table4[[#This Row],[DMG PER PARTICLE]]*Table4[[#This Row],[PARTICLES 
PER SHOT]]</f>
        <v>858</v>
      </c>
      <c r="T197" s="186">
        <f>Table4[[#This Row],[DAMAGE PER SHOT]]/Table4[[#This Row],[SHOT 
INTERVAL]]</f>
        <v>9533.3333333333339</v>
      </c>
      <c r="U197" s="130">
        <f>Table4[[#This Row],[SHOTS PER MAGAZINE]]*Table4[[#This Row],[DAMAGE PER SHOT]]</f>
        <v>188760</v>
      </c>
      <c r="V197" s="130">
        <f>Table4[[#This Row],[MAGAZINE AMMO]]/Table4[[#This Row],[AMMO PER SHOT]]</f>
        <v>220</v>
      </c>
      <c r="W197" s="138">
        <f>1/Table4[[#This Row],[SHOT 
INTERVAL]]</f>
        <v>11.111111111111111</v>
      </c>
      <c r="X197" s="138">
        <f>(Table4[[#This Row],[SHOTS PER MAGAZINE]]-1)*Table4[[#This Row],[SHOT 
INTERVAL]]+(Table4[[#This Row],[PARTICLES 
PER SHOT]]-1)*Table4[[#This Row],[BURST INTERVAL]]</f>
        <v>19.71</v>
      </c>
      <c r="Y197" s="186">
        <f>Table4[[#This Row],[DAMAGE PER MAGAZINE]]/(Table4[[#This Row],[UNLOAD TIME]]+Table4[[#This Row],[RELOAD TIME]])</f>
        <v>6353.4163581285757</v>
      </c>
    </row>
    <row r="198" spans="1:25" ht="14.25" hidden="1" customHeight="1" outlineLevel="1" x14ac:dyDescent="0.2">
      <c r="A198" s="130">
        <v>8</v>
      </c>
      <c r="B198" s="186" t="s">
        <v>417</v>
      </c>
      <c r="C198" s="186" t="s">
        <v>102</v>
      </c>
      <c r="D198" s="130">
        <v>9</v>
      </c>
      <c r="E198" s="130">
        <v>872</v>
      </c>
      <c r="F198" s="130"/>
      <c r="G198" s="130"/>
      <c r="H198" s="130"/>
      <c r="I198" s="130">
        <v>220</v>
      </c>
      <c r="J198" s="130">
        <v>1</v>
      </c>
      <c r="K198" s="130">
        <v>1</v>
      </c>
      <c r="L198" s="138"/>
      <c r="M198" s="138">
        <v>0.09</v>
      </c>
      <c r="N198" s="130">
        <v>220</v>
      </c>
      <c r="O198" s="138"/>
      <c r="P198" s="138">
        <v>10</v>
      </c>
      <c r="Q198" s="130">
        <v>0</v>
      </c>
      <c r="R198" s="138">
        <v>10</v>
      </c>
      <c r="S198" s="130">
        <f>Table4[[#This Row],[DMG PER PARTICLE]]*Table4[[#This Row],[PARTICLES 
PER SHOT]]</f>
        <v>872</v>
      </c>
      <c r="T198" s="186">
        <f>Table4[[#This Row],[DAMAGE PER SHOT]]/Table4[[#This Row],[SHOT 
INTERVAL]]</f>
        <v>9688.8888888888887</v>
      </c>
      <c r="U198" s="130">
        <f>Table4[[#This Row],[SHOTS PER MAGAZINE]]*Table4[[#This Row],[DAMAGE PER SHOT]]</f>
        <v>191840</v>
      </c>
      <c r="V198" s="130">
        <f>Table4[[#This Row],[MAGAZINE AMMO]]/Table4[[#This Row],[AMMO PER SHOT]]</f>
        <v>220</v>
      </c>
      <c r="W198" s="138">
        <f>1/Table4[[#This Row],[SHOT 
INTERVAL]]</f>
        <v>11.111111111111111</v>
      </c>
      <c r="X198" s="138">
        <f>(Table4[[#This Row],[SHOTS PER MAGAZINE]]-1)*Table4[[#This Row],[SHOT 
INTERVAL]]+(Table4[[#This Row],[PARTICLES 
PER SHOT]]-1)*Table4[[#This Row],[BURST INTERVAL]]</f>
        <v>19.71</v>
      </c>
      <c r="Y198" s="186">
        <f>Table4[[#This Row],[DAMAGE PER MAGAZINE]]/(Table4[[#This Row],[UNLOAD TIME]]+Table4[[#This Row],[RELOAD TIME]])</f>
        <v>6457.0851565129587</v>
      </c>
    </row>
    <row r="199" spans="1:25" ht="14.25" hidden="1" customHeight="1" outlineLevel="1" x14ac:dyDescent="0.2">
      <c r="A199" s="130">
        <v>8</v>
      </c>
      <c r="B199" s="186" t="s">
        <v>417</v>
      </c>
      <c r="C199" s="186" t="s">
        <v>102</v>
      </c>
      <c r="D199" s="130">
        <v>10</v>
      </c>
      <c r="E199" s="130">
        <v>886</v>
      </c>
      <c r="F199" s="130"/>
      <c r="G199" s="130"/>
      <c r="H199" s="130"/>
      <c r="I199" s="130">
        <v>220</v>
      </c>
      <c r="J199" s="130">
        <v>1</v>
      </c>
      <c r="K199" s="130">
        <v>1</v>
      </c>
      <c r="L199" s="138"/>
      <c r="M199" s="138">
        <v>0.09</v>
      </c>
      <c r="N199" s="130">
        <v>220</v>
      </c>
      <c r="O199" s="138"/>
      <c r="P199" s="138">
        <v>10</v>
      </c>
      <c r="Q199" s="130">
        <v>0</v>
      </c>
      <c r="R199" s="138">
        <v>10</v>
      </c>
      <c r="S199" s="130">
        <f>Table4[[#This Row],[DMG PER PARTICLE]]*Table4[[#This Row],[PARTICLES 
PER SHOT]]</f>
        <v>886</v>
      </c>
      <c r="T199" s="186">
        <f>Table4[[#This Row],[DAMAGE PER SHOT]]/Table4[[#This Row],[SHOT 
INTERVAL]]</f>
        <v>9844.4444444444453</v>
      </c>
      <c r="U199" s="130">
        <f>Table4[[#This Row],[SHOTS PER MAGAZINE]]*Table4[[#This Row],[DAMAGE PER SHOT]]</f>
        <v>194920</v>
      </c>
      <c r="V199" s="130">
        <f>Table4[[#This Row],[MAGAZINE AMMO]]/Table4[[#This Row],[AMMO PER SHOT]]</f>
        <v>220</v>
      </c>
      <c r="W199" s="138">
        <f>1/Table4[[#This Row],[SHOT 
INTERVAL]]</f>
        <v>11.111111111111111</v>
      </c>
      <c r="X199" s="138">
        <f>(Table4[[#This Row],[SHOTS PER MAGAZINE]]-1)*Table4[[#This Row],[SHOT 
INTERVAL]]+(Table4[[#This Row],[PARTICLES 
PER SHOT]]-1)*Table4[[#This Row],[BURST INTERVAL]]</f>
        <v>19.71</v>
      </c>
      <c r="Y199" s="186">
        <f>Table4[[#This Row],[DAMAGE PER MAGAZINE]]/(Table4[[#This Row],[UNLOAD TIME]]+Table4[[#This Row],[RELOAD TIME]])</f>
        <v>6560.7539548973409</v>
      </c>
    </row>
    <row r="200" spans="1:25" ht="14.25" hidden="1" customHeight="1" outlineLevel="1" x14ac:dyDescent="0.2">
      <c r="A200" s="130">
        <v>8</v>
      </c>
      <c r="B200" s="186" t="s">
        <v>417</v>
      </c>
      <c r="C200" s="186" t="s">
        <v>102</v>
      </c>
      <c r="D200" s="130">
        <v>11</v>
      </c>
      <c r="E200" s="130">
        <v>900</v>
      </c>
      <c r="F200" s="130"/>
      <c r="G200" s="130"/>
      <c r="H200" s="130"/>
      <c r="I200" s="130">
        <v>220</v>
      </c>
      <c r="J200" s="130">
        <v>1</v>
      </c>
      <c r="K200" s="130">
        <v>1</v>
      </c>
      <c r="L200" s="138"/>
      <c r="M200" s="138">
        <v>0.09</v>
      </c>
      <c r="N200" s="130">
        <v>220</v>
      </c>
      <c r="O200" s="138"/>
      <c r="P200" s="138">
        <v>10</v>
      </c>
      <c r="Q200" s="130">
        <v>0</v>
      </c>
      <c r="R200" s="138">
        <v>10</v>
      </c>
      <c r="S200" s="130">
        <f>Table4[[#This Row],[DMG PER PARTICLE]]*Table4[[#This Row],[PARTICLES 
PER SHOT]]</f>
        <v>900</v>
      </c>
      <c r="T200" s="186">
        <f>Table4[[#This Row],[DAMAGE PER SHOT]]/Table4[[#This Row],[SHOT 
INTERVAL]]</f>
        <v>10000</v>
      </c>
      <c r="U200" s="130">
        <f>Table4[[#This Row],[SHOTS PER MAGAZINE]]*Table4[[#This Row],[DAMAGE PER SHOT]]</f>
        <v>198000</v>
      </c>
      <c r="V200" s="130">
        <f>Table4[[#This Row],[MAGAZINE AMMO]]/Table4[[#This Row],[AMMO PER SHOT]]</f>
        <v>220</v>
      </c>
      <c r="W200" s="138">
        <f>1/Table4[[#This Row],[SHOT 
INTERVAL]]</f>
        <v>11.111111111111111</v>
      </c>
      <c r="X200" s="138">
        <f>(Table4[[#This Row],[SHOTS PER MAGAZINE]]-1)*Table4[[#This Row],[SHOT 
INTERVAL]]+(Table4[[#This Row],[PARTICLES 
PER SHOT]]-1)*Table4[[#This Row],[BURST INTERVAL]]</f>
        <v>19.71</v>
      </c>
      <c r="Y200" s="186">
        <f>Table4[[#This Row],[DAMAGE PER MAGAZINE]]/(Table4[[#This Row],[UNLOAD TIME]]+Table4[[#This Row],[RELOAD TIME]])</f>
        <v>6664.4227532817231</v>
      </c>
    </row>
    <row r="201" spans="1:25" ht="14.25" hidden="1" customHeight="1" outlineLevel="1" x14ac:dyDescent="0.2">
      <c r="A201" s="130">
        <v>8</v>
      </c>
      <c r="B201" s="186" t="s">
        <v>417</v>
      </c>
      <c r="C201" s="186" t="s">
        <v>102</v>
      </c>
      <c r="D201" s="130">
        <v>12</v>
      </c>
      <c r="E201" s="130">
        <v>914</v>
      </c>
      <c r="F201" s="130"/>
      <c r="G201" s="130"/>
      <c r="H201" s="130"/>
      <c r="I201" s="130">
        <v>220</v>
      </c>
      <c r="J201" s="130">
        <v>1</v>
      </c>
      <c r="K201" s="130">
        <v>1</v>
      </c>
      <c r="L201" s="138"/>
      <c r="M201" s="138">
        <v>0.09</v>
      </c>
      <c r="N201" s="130">
        <v>220</v>
      </c>
      <c r="O201" s="138"/>
      <c r="P201" s="138">
        <v>10</v>
      </c>
      <c r="Q201" s="130">
        <v>0</v>
      </c>
      <c r="R201" s="138">
        <v>10</v>
      </c>
      <c r="S201" s="130">
        <f>Table4[[#This Row],[DMG PER PARTICLE]]*Table4[[#This Row],[PARTICLES 
PER SHOT]]</f>
        <v>914</v>
      </c>
      <c r="T201" s="186">
        <f>Table4[[#This Row],[DAMAGE PER SHOT]]/Table4[[#This Row],[SHOT 
INTERVAL]]</f>
        <v>10155.555555555557</v>
      </c>
      <c r="U201" s="130">
        <f>Table4[[#This Row],[SHOTS PER MAGAZINE]]*Table4[[#This Row],[DAMAGE PER SHOT]]</f>
        <v>201080</v>
      </c>
      <c r="V201" s="130">
        <f>Table4[[#This Row],[MAGAZINE AMMO]]/Table4[[#This Row],[AMMO PER SHOT]]</f>
        <v>220</v>
      </c>
      <c r="W201" s="138">
        <f>1/Table4[[#This Row],[SHOT 
INTERVAL]]</f>
        <v>11.111111111111111</v>
      </c>
      <c r="X201" s="138">
        <f>(Table4[[#This Row],[SHOTS PER MAGAZINE]]-1)*Table4[[#This Row],[SHOT 
INTERVAL]]+(Table4[[#This Row],[PARTICLES 
PER SHOT]]-1)*Table4[[#This Row],[BURST INTERVAL]]</f>
        <v>19.71</v>
      </c>
      <c r="Y201" s="186">
        <f>Table4[[#This Row],[DAMAGE PER MAGAZINE]]/(Table4[[#This Row],[UNLOAD TIME]]+Table4[[#This Row],[RELOAD TIME]])</f>
        <v>6768.0915516661053</v>
      </c>
    </row>
    <row r="202" spans="1:25" ht="14.25" hidden="1" customHeight="1" outlineLevel="1" x14ac:dyDescent="0.2">
      <c r="A202" s="130">
        <v>8</v>
      </c>
      <c r="B202" s="186" t="s">
        <v>417</v>
      </c>
      <c r="C202" s="186" t="s">
        <v>103</v>
      </c>
      <c r="D202" s="130">
        <v>1</v>
      </c>
      <c r="E202" s="130">
        <v>959.7</v>
      </c>
      <c r="F202" s="130"/>
      <c r="G202" s="130"/>
      <c r="H202" s="130"/>
      <c r="I202" s="130">
        <v>220</v>
      </c>
      <c r="J202" s="130">
        <v>1</v>
      </c>
      <c r="K202" s="130">
        <v>1</v>
      </c>
      <c r="L202" s="138"/>
      <c r="M202" s="138">
        <v>0.09</v>
      </c>
      <c r="N202" s="130">
        <v>220</v>
      </c>
      <c r="O202" s="138"/>
      <c r="P202" s="138">
        <v>10</v>
      </c>
      <c r="Q202" s="130">
        <v>0</v>
      </c>
      <c r="R202" s="138">
        <v>10</v>
      </c>
      <c r="S202" s="130">
        <f>Table4[[#This Row],[DMG PER PARTICLE]]*Table4[[#This Row],[PARTICLES 
PER SHOT]]</f>
        <v>959.7</v>
      </c>
      <c r="T202" s="186">
        <f>Table4[[#This Row],[DAMAGE PER SHOT]]/Table4[[#This Row],[SHOT 
INTERVAL]]</f>
        <v>10663.333333333334</v>
      </c>
      <c r="U202" s="130">
        <f>Table4[[#This Row],[SHOTS PER MAGAZINE]]*Table4[[#This Row],[DAMAGE PER SHOT]]</f>
        <v>211134</v>
      </c>
      <c r="V202" s="130">
        <f>Table4[[#This Row],[MAGAZINE AMMO]]/Table4[[#This Row],[AMMO PER SHOT]]</f>
        <v>220</v>
      </c>
      <c r="W202" s="138">
        <f>1/Table4[[#This Row],[SHOT 
INTERVAL]]</f>
        <v>11.111111111111111</v>
      </c>
      <c r="X202" s="138">
        <f>(Table4[[#This Row],[SHOTS PER MAGAZINE]]-1)*Table4[[#This Row],[SHOT 
INTERVAL]]+(Table4[[#This Row],[PARTICLES 
PER SHOT]]-1)*Table4[[#This Row],[BURST INTERVAL]]</f>
        <v>19.71</v>
      </c>
      <c r="Y202" s="186">
        <f>Table4[[#This Row],[DAMAGE PER MAGAZINE]]/(Table4[[#This Row],[UNLOAD TIME]]+Table4[[#This Row],[RELOAD TIME]])</f>
        <v>7106.4961292494108</v>
      </c>
    </row>
    <row r="203" spans="1:25" ht="14.25" customHeight="1" collapsed="1" x14ac:dyDescent="0.2">
      <c r="A203" s="128">
        <v>9</v>
      </c>
      <c r="B203" s="185" t="s">
        <v>418</v>
      </c>
      <c r="C203" s="185" t="s">
        <v>101</v>
      </c>
      <c r="D203" s="128">
        <v>1</v>
      </c>
      <c r="E203" s="128" t="s">
        <v>123</v>
      </c>
      <c r="F203" s="128"/>
      <c r="G203" s="128"/>
      <c r="H203" s="128"/>
      <c r="I203" s="128">
        <v>1</v>
      </c>
      <c r="J203" s="128">
        <v>1</v>
      </c>
      <c r="K203" s="128">
        <v>1</v>
      </c>
      <c r="L203" s="137"/>
      <c r="M203" s="187"/>
      <c r="N203" s="128">
        <v>1</v>
      </c>
      <c r="O203" s="137"/>
      <c r="P203" s="137">
        <v>9</v>
      </c>
      <c r="Q203" s="128">
        <v>0</v>
      </c>
      <c r="R203" s="137">
        <v>9</v>
      </c>
      <c r="S203" s="128" t="s">
        <v>123</v>
      </c>
      <c r="T203" s="137" t="s">
        <v>123</v>
      </c>
      <c r="U203" s="128" t="s">
        <v>123</v>
      </c>
      <c r="V203" s="128">
        <f>Table4[[#This Row],[MAGAZINE AMMO]]/Table4[[#This Row],[AMMO PER SHOT]]</f>
        <v>1</v>
      </c>
      <c r="W203" s="137" t="s">
        <v>123</v>
      </c>
      <c r="X203" s="137">
        <f>(Table4[[#This Row],[SHOTS PER MAGAZINE]]-1)*Table4[[#This Row],[SHOT 
INTERVAL]]+(Table4[[#This Row],[PARTICLES 
PER SHOT]]-1)*Table4[[#This Row],[BURST INTERVAL]]</f>
        <v>0</v>
      </c>
      <c r="Y203" s="185" t="s">
        <v>123</v>
      </c>
    </row>
    <row r="204" spans="1:25" ht="14.25" hidden="1" customHeight="1" outlineLevel="1" x14ac:dyDescent="0.2">
      <c r="A204" s="130">
        <v>9</v>
      </c>
      <c r="B204" s="186" t="s">
        <v>418</v>
      </c>
      <c r="C204" s="186" t="s">
        <v>101</v>
      </c>
      <c r="D204" s="130">
        <v>2</v>
      </c>
      <c r="E204" s="130" t="s">
        <v>123</v>
      </c>
      <c r="F204" s="130"/>
      <c r="G204" s="130"/>
      <c r="H204" s="130"/>
      <c r="I204" s="130">
        <v>1</v>
      </c>
      <c r="J204" s="130">
        <v>1</v>
      </c>
      <c r="K204" s="130">
        <v>1</v>
      </c>
      <c r="L204" s="138"/>
      <c r="M204" s="187"/>
      <c r="N204" s="130">
        <v>1</v>
      </c>
      <c r="O204" s="138"/>
      <c r="P204" s="138">
        <v>9</v>
      </c>
      <c r="Q204" s="130">
        <v>0</v>
      </c>
      <c r="R204" s="138">
        <v>9</v>
      </c>
      <c r="S204" s="130" t="s">
        <v>123</v>
      </c>
      <c r="T204" s="138" t="s">
        <v>123</v>
      </c>
      <c r="U204" s="130" t="s">
        <v>123</v>
      </c>
      <c r="V204" s="130">
        <f>Table4[[#This Row],[MAGAZINE AMMO]]/Table4[[#This Row],[AMMO PER SHOT]]</f>
        <v>1</v>
      </c>
      <c r="W204" s="138" t="s">
        <v>123</v>
      </c>
      <c r="X204" s="138">
        <f>(Table4[[#This Row],[SHOTS PER MAGAZINE]]-1)*Table4[[#This Row],[SHOT 
INTERVAL]]+(Table4[[#This Row],[PARTICLES 
PER SHOT]]-1)*Table4[[#This Row],[BURST INTERVAL]]</f>
        <v>0</v>
      </c>
      <c r="Y204" s="186" t="s">
        <v>123</v>
      </c>
    </row>
    <row r="205" spans="1:25" ht="14.25" hidden="1" customHeight="1" outlineLevel="1" x14ac:dyDescent="0.2">
      <c r="A205" s="130">
        <v>9</v>
      </c>
      <c r="B205" s="186" t="s">
        <v>418</v>
      </c>
      <c r="C205" s="186" t="s">
        <v>101</v>
      </c>
      <c r="D205" s="130">
        <v>3</v>
      </c>
      <c r="E205" s="130">
        <v>4950</v>
      </c>
      <c r="F205" s="130"/>
      <c r="G205" s="130"/>
      <c r="H205" s="130"/>
      <c r="I205" s="130">
        <v>1</v>
      </c>
      <c r="J205" s="130">
        <v>1</v>
      </c>
      <c r="K205" s="130">
        <v>1</v>
      </c>
      <c r="L205" s="138"/>
      <c r="M205" s="187"/>
      <c r="N205" s="130">
        <v>1</v>
      </c>
      <c r="O205" s="138"/>
      <c r="P205" s="138">
        <v>9</v>
      </c>
      <c r="Q205" s="130">
        <v>0</v>
      </c>
      <c r="R205" s="138">
        <v>9</v>
      </c>
      <c r="S205" s="130">
        <f>Table4[[#This Row],[DMG PER PARTICLE]]*Table4[[#This Row],[PARTICLES 
PER SHOT]]</f>
        <v>4950</v>
      </c>
      <c r="T205" s="138" t="s">
        <v>123</v>
      </c>
      <c r="U205" s="130">
        <f>Table4[[#This Row],[SHOTS PER MAGAZINE]]*Table4[[#This Row],[DAMAGE PER SHOT]]</f>
        <v>4950</v>
      </c>
      <c r="V205" s="130">
        <f>Table4[[#This Row],[MAGAZINE AMMO]]/Table4[[#This Row],[AMMO PER SHOT]]</f>
        <v>1</v>
      </c>
      <c r="W205" s="138" t="s">
        <v>123</v>
      </c>
      <c r="X205" s="138">
        <f>(Table4[[#This Row],[SHOTS PER MAGAZINE]]-1)*Table4[[#This Row],[SHOT 
INTERVAL]]+(Table4[[#This Row],[PARTICLES 
PER SHOT]]-1)*Table4[[#This Row],[BURST INTERVAL]]</f>
        <v>0</v>
      </c>
      <c r="Y205" s="186">
        <f>Table4[[#This Row],[DAMAGE PER MAGAZINE]]/(Table4[[#This Row],[UNLOAD TIME]]+Table4[[#This Row],[RELOAD TIME]])</f>
        <v>550</v>
      </c>
    </row>
    <row r="206" spans="1:25" ht="14.25" hidden="1" customHeight="1" outlineLevel="1" x14ac:dyDescent="0.2">
      <c r="A206" s="130">
        <v>9</v>
      </c>
      <c r="B206" s="186" t="s">
        <v>418</v>
      </c>
      <c r="C206" s="186" t="s">
        <v>101</v>
      </c>
      <c r="D206" s="130">
        <v>4</v>
      </c>
      <c r="E206" s="130">
        <v>5430</v>
      </c>
      <c r="F206" s="130"/>
      <c r="G206" s="130"/>
      <c r="H206" s="130"/>
      <c r="I206" s="130">
        <v>1</v>
      </c>
      <c r="J206" s="130">
        <v>1</v>
      </c>
      <c r="K206" s="130">
        <v>1</v>
      </c>
      <c r="L206" s="138"/>
      <c r="M206" s="187"/>
      <c r="N206" s="130">
        <v>1</v>
      </c>
      <c r="O206" s="138"/>
      <c r="P206" s="138">
        <v>9</v>
      </c>
      <c r="Q206" s="130">
        <v>0</v>
      </c>
      <c r="R206" s="138">
        <v>9</v>
      </c>
      <c r="S206" s="130">
        <f>Table4[[#This Row],[DMG PER PARTICLE]]*Table4[[#This Row],[PARTICLES 
PER SHOT]]</f>
        <v>5430</v>
      </c>
      <c r="T206" s="138" t="s">
        <v>123</v>
      </c>
      <c r="U206" s="130">
        <f>Table4[[#This Row],[SHOTS PER MAGAZINE]]*Table4[[#This Row],[DAMAGE PER SHOT]]</f>
        <v>5430</v>
      </c>
      <c r="V206" s="130">
        <f>Table4[[#This Row],[MAGAZINE AMMO]]/Table4[[#This Row],[AMMO PER SHOT]]</f>
        <v>1</v>
      </c>
      <c r="W206" s="138" t="s">
        <v>123</v>
      </c>
      <c r="X206" s="138">
        <f>(Table4[[#This Row],[SHOTS PER MAGAZINE]]-1)*Table4[[#This Row],[SHOT 
INTERVAL]]+(Table4[[#This Row],[PARTICLES 
PER SHOT]]-1)*Table4[[#This Row],[BURST INTERVAL]]</f>
        <v>0</v>
      </c>
      <c r="Y206" s="186">
        <f>Table4[[#This Row],[DAMAGE PER MAGAZINE]]/(Table4[[#This Row],[UNLOAD TIME]]+Table4[[#This Row],[RELOAD TIME]])</f>
        <v>603.33333333333337</v>
      </c>
    </row>
    <row r="207" spans="1:25" ht="14.25" hidden="1" customHeight="1" outlineLevel="1" x14ac:dyDescent="0.2">
      <c r="A207" s="130">
        <v>9</v>
      </c>
      <c r="B207" s="186" t="s">
        <v>418</v>
      </c>
      <c r="C207" s="186" t="s">
        <v>101</v>
      </c>
      <c r="D207" s="130">
        <v>5</v>
      </c>
      <c r="E207" s="130">
        <v>5970</v>
      </c>
      <c r="F207" s="130"/>
      <c r="G207" s="130"/>
      <c r="H207" s="130"/>
      <c r="I207" s="130">
        <v>1</v>
      </c>
      <c r="J207" s="130">
        <v>1</v>
      </c>
      <c r="K207" s="130">
        <v>1</v>
      </c>
      <c r="L207" s="138"/>
      <c r="M207" s="187"/>
      <c r="N207" s="130">
        <v>1</v>
      </c>
      <c r="O207" s="138"/>
      <c r="P207" s="138">
        <v>9</v>
      </c>
      <c r="Q207" s="130">
        <v>0</v>
      </c>
      <c r="R207" s="138">
        <v>9</v>
      </c>
      <c r="S207" s="130">
        <f>Table4[[#This Row],[DMG PER PARTICLE]]*Table4[[#This Row],[PARTICLES 
PER SHOT]]</f>
        <v>5970</v>
      </c>
      <c r="T207" s="138" t="s">
        <v>123</v>
      </c>
      <c r="U207" s="130">
        <f>Table4[[#This Row],[SHOTS PER MAGAZINE]]*Table4[[#This Row],[DAMAGE PER SHOT]]</f>
        <v>5970</v>
      </c>
      <c r="V207" s="130">
        <f>Table4[[#This Row],[MAGAZINE AMMO]]/Table4[[#This Row],[AMMO PER SHOT]]</f>
        <v>1</v>
      </c>
      <c r="W207" s="138" t="s">
        <v>123</v>
      </c>
      <c r="X207" s="138">
        <f>(Table4[[#This Row],[SHOTS PER MAGAZINE]]-1)*Table4[[#This Row],[SHOT 
INTERVAL]]+(Table4[[#This Row],[PARTICLES 
PER SHOT]]-1)*Table4[[#This Row],[BURST INTERVAL]]</f>
        <v>0</v>
      </c>
      <c r="Y207" s="186">
        <f>Table4[[#This Row],[DAMAGE PER MAGAZINE]]/(Table4[[#This Row],[UNLOAD TIME]]+Table4[[#This Row],[RELOAD TIME]])</f>
        <v>663.33333333333337</v>
      </c>
    </row>
    <row r="208" spans="1:25" ht="14.25" hidden="1" customHeight="1" outlineLevel="1" x14ac:dyDescent="0.2">
      <c r="A208" s="130">
        <v>9</v>
      </c>
      <c r="B208" s="186" t="s">
        <v>418</v>
      </c>
      <c r="C208" s="186" t="s">
        <v>101</v>
      </c>
      <c r="D208" s="130">
        <v>6</v>
      </c>
      <c r="E208" s="130">
        <v>6560</v>
      </c>
      <c r="F208" s="130"/>
      <c r="G208" s="130"/>
      <c r="H208" s="130"/>
      <c r="I208" s="130">
        <v>1</v>
      </c>
      <c r="J208" s="130">
        <v>1</v>
      </c>
      <c r="K208" s="130">
        <v>1</v>
      </c>
      <c r="L208" s="138"/>
      <c r="M208" s="187"/>
      <c r="N208" s="130">
        <v>1</v>
      </c>
      <c r="O208" s="138"/>
      <c r="P208" s="138">
        <v>9</v>
      </c>
      <c r="Q208" s="130">
        <v>0</v>
      </c>
      <c r="R208" s="138">
        <v>9</v>
      </c>
      <c r="S208" s="130">
        <f>Table4[[#This Row],[DMG PER PARTICLE]]*Table4[[#This Row],[PARTICLES 
PER SHOT]]</f>
        <v>6560</v>
      </c>
      <c r="T208" s="138" t="s">
        <v>123</v>
      </c>
      <c r="U208" s="130">
        <f>Table4[[#This Row],[SHOTS PER MAGAZINE]]*Table4[[#This Row],[DAMAGE PER SHOT]]</f>
        <v>6560</v>
      </c>
      <c r="V208" s="130">
        <f>Table4[[#This Row],[MAGAZINE AMMO]]/Table4[[#This Row],[AMMO PER SHOT]]</f>
        <v>1</v>
      </c>
      <c r="W208" s="138" t="s">
        <v>123</v>
      </c>
      <c r="X208" s="138">
        <f>(Table4[[#This Row],[SHOTS PER MAGAZINE]]-1)*Table4[[#This Row],[SHOT 
INTERVAL]]+(Table4[[#This Row],[PARTICLES 
PER SHOT]]-1)*Table4[[#This Row],[BURST INTERVAL]]</f>
        <v>0</v>
      </c>
      <c r="Y208" s="186">
        <f>Table4[[#This Row],[DAMAGE PER MAGAZINE]]/(Table4[[#This Row],[UNLOAD TIME]]+Table4[[#This Row],[RELOAD TIME]])</f>
        <v>728.88888888888891</v>
      </c>
    </row>
    <row r="209" spans="1:25" ht="14.25" hidden="1" customHeight="1" outlineLevel="1" x14ac:dyDescent="0.2">
      <c r="A209" s="130">
        <v>9</v>
      </c>
      <c r="B209" s="186" t="s">
        <v>418</v>
      </c>
      <c r="C209" s="186" t="s">
        <v>101</v>
      </c>
      <c r="D209" s="130">
        <v>7</v>
      </c>
      <c r="E209" s="130">
        <v>7200</v>
      </c>
      <c r="F209" s="130"/>
      <c r="G209" s="130"/>
      <c r="H209" s="130"/>
      <c r="I209" s="130">
        <v>1</v>
      </c>
      <c r="J209" s="130">
        <v>1</v>
      </c>
      <c r="K209" s="130">
        <v>1</v>
      </c>
      <c r="L209" s="138"/>
      <c r="M209" s="187"/>
      <c r="N209" s="130">
        <v>1</v>
      </c>
      <c r="O209" s="138"/>
      <c r="P209" s="138">
        <v>9</v>
      </c>
      <c r="Q209" s="130">
        <v>0</v>
      </c>
      <c r="R209" s="138">
        <v>9</v>
      </c>
      <c r="S209" s="130">
        <f>Table4[[#This Row],[DMG PER PARTICLE]]*Table4[[#This Row],[PARTICLES 
PER SHOT]]</f>
        <v>7200</v>
      </c>
      <c r="T209" s="138" t="s">
        <v>123</v>
      </c>
      <c r="U209" s="130">
        <f>Table4[[#This Row],[SHOTS PER MAGAZINE]]*Table4[[#This Row],[DAMAGE PER SHOT]]</f>
        <v>7200</v>
      </c>
      <c r="V209" s="130">
        <f>Table4[[#This Row],[MAGAZINE AMMO]]/Table4[[#This Row],[AMMO PER SHOT]]</f>
        <v>1</v>
      </c>
      <c r="W209" s="138" t="s">
        <v>123</v>
      </c>
      <c r="X209" s="138">
        <f>(Table4[[#This Row],[SHOTS PER MAGAZINE]]-1)*Table4[[#This Row],[SHOT 
INTERVAL]]+(Table4[[#This Row],[PARTICLES 
PER SHOT]]-1)*Table4[[#This Row],[BURST INTERVAL]]</f>
        <v>0</v>
      </c>
      <c r="Y209" s="186">
        <f>Table4[[#This Row],[DAMAGE PER MAGAZINE]]/(Table4[[#This Row],[UNLOAD TIME]]+Table4[[#This Row],[RELOAD TIME]])</f>
        <v>800</v>
      </c>
    </row>
    <row r="210" spans="1:25" ht="14.25" hidden="1" customHeight="1" outlineLevel="1" x14ac:dyDescent="0.2">
      <c r="A210" s="130">
        <v>9</v>
      </c>
      <c r="B210" s="186" t="s">
        <v>418</v>
      </c>
      <c r="C210" s="186" t="s">
        <v>101</v>
      </c>
      <c r="D210" s="130">
        <v>8</v>
      </c>
      <c r="E210" s="130">
        <v>7910</v>
      </c>
      <c r="F210" s="130"/>
      <c r="G210" s="130"/>
      <c r="H210" s="130"/>
      <c r="I210" s="130">
        <v>1</v>
      </c>
      <c r="J210" s="130">
        <v>1</v>
      </c>
      <c r="K210" s="130">
        <v>1</v>
      </c>
      <c r="L210" s="138"/>
      <c r="M210" s="187"/>
      <c r="N210" s="130">
        <v>1</v>
      </c>
      <c r="O210" s="138"/>
      <c r="P210" s="138">
        <v>9</v>
      </c>
      <c r="Q210" s="130">
        <v>0</v>
      </c>
      <c r="R210" s="138">
        <v>9</v>
      </c>
      <c r="S210" s="130">
        <f>Table4[[#This Row],[DMG PER PARTICLE]]*Table4[[#This Row],[PARTICLES 
PER SHOT]]</f>
        <v>7910</v>
      </c>
      <c r="T210" s="138" t="s">
        <v>123</v>
      </c>
      <c r="U210" s="130">
        <f>Table4[[#This Row],[SHOTS PER MAGAZINE]]*Table4[[#This Row],[DAMAGE PER SHOT]]</f>
        <v>7910</v>
      </c>
      <c r="V210" s="130">
        <f>Table4[[#This Row],[MAGAZINE AMMO]]/Table4[[#This Row],[AMMO PER SHOT]]</f>
        <v>1</v>
      </c>
      <c r="W210" s="138" t="s">
        <v>123</v>
      </c>
      <c r="X210" s="138">
        <f>(Table4[[#This Row],[SHOTS PER MAGAZINE]]-1)*Table4[[#This Row],[SHOT 
INTERVAL]]+(Table4[[#This Row],[PARTICLES 
PER SHOT]]-1)*Table4[[#This Row],[BURST INTERVAL]]</f>
        <v>0</v>
      </c>
      <c r="Y210" s="186">
        <f>Table4[[#This Row],[DAMAGE PER MAGAZINE]]/(Table4[[#This Row],[UNLOAD TIME]]+Table4[[#This Row],[RELOAD TIME]])</f>
        <v>878.88888888888891</v>
      </c>
    </row>
    <row r="211" spans="1:25" ht="14.25" hidden="1" customHeight="1" outlineLevel="1" x14ac:dyDescent="0.2">
      <c r="A211" s="130">
        <v>9</v>
      </c>
      <c r="B211" s="186" t="s">
        <v>418</v>
      </c>
      <c r="C211" s="186" t="s">
        <v>101</v>
      </c>
      <c r="D211" s="130">
        <v>9</v>
      </c>
      <c r="E211" s="130">
        <v>8690</v>
      </c>
      <c r="F211" s="130"/>
      <c r="G211" s="130"/>
      <c r="H211" s="130"/>
      <c r="I211" s="130">
        <v>1</v>
      </c>
      <c r="J211" s="130">
        <v>1</v>
      </c>
      <c r="K211" s="130">
        <v>1</v>
      </c>
      <c r="L211" s="138"/>
      <c r="M211" s="187"/>
      <c r="N211" s="130">
        <v>1</v>
      </c>
      <c r="O211" s="138"/>
      <c r="P211" s="138">
        <v>9</v>
      </c>
      <c r="Q211" s="130">
        <v>0</v>
      </c>
      <c r="R211" s="138">
        <v>9</v>
      </c>
      <c r="S211" s="130">
        <f>Table4[[#This Row],[DMG PER PARTICLE]]*Table4[[#This Row],[PARTICLES 
PER SHOT]]</f>
        <v>8690</v>
      </c>
      <c r="T211" s="138" t="s">
        <v>123</v>
      </c>
      <c r="U211" s="130">
        <f>Table4[[#This Row],[SHOTS PER MAGAZINE]]*Table4[[#This Row],[DAMAGE PER SHOT]]</f>
        <v>8690</v>
      </c>
      <c r="V211" s="130">
        <f>Table4[[#This Row],[MAGAZINE AMMO]]/Table4[[#This Row],[AMMO PER SHOT]]</f>
        <v>1</v>
      </c>
      <c r="W211" s="138" t="s">
        <v>123</v>
      </c>
      <c r="X211" s="138">
        <f>(Table4[[#This Row],[SHOTS PER MAGAZINE]]-1)*Table4[[#This Row],[SHOT 
INTERVAL]]+(Table4[[#This Row],[PARTICLES 
PER SHOT]]-1)*Table4[[#This Row],[BURST INTERVAL]]</f>
        <v>0</v>
      </c>
      <c r="Y211" s="186">
        <f>Table4[[#This Row],[DAMAGE PER MAGAZINE]]/(Table4[[#This Row],[UNLOAD TIME]]+Table4[[#This Row],[RELOAD TIME]])</f>
        <v>965.55555555555554</v>
      </c>
    </row>
    <row r="212" spans="1:25" ht="14.25" hidden="1" customHeight="1" outlineLevel="1" x14ac:dyDescent="0.2">
      <c r="A212" s="130">
        <v>9</v>
      </c>
      <c r="B212" s="186" t="s">
        <v>418</v>
      </c>
      <c r="C212" s="186" t="s">
        <v>101</v>
      </c>
      <c r="D212" s="130">
        <v>10</v>
      </c>
      <c r="E212" s="130">
        <v>9560</v>
      </c>
      <c r="F212" s="130"/>
      <c r="G212" s="130"/>
      <c r="H212" s="130"/>
      <c r="I212" s="130">
        <v>1</v>
      </c>
      <c r="J212" s="130">
        <v>1</v>
      </c>
      <c r="K212" s="130">
        <v>1</v>
      </c>
      <c r="L212" s="138"/>
      <c r="M212" s="187"/>
      <c r="N212" s="130">
        <v>1</v>
      </c>
      <c r="O212" s="138"/>
      <c r="P212" s="138">
        <v>9</v>
      </c>
      <c r="Q212" s="130">
        <v>0</v>
      </c>
      <c r="R212" s="138">
        <v>9</v>
      </c>
      <c r="S212" s="130">
        <f>Table4[[#This Row],[DMG PER PARTICLE]]*Table4[[#This Row],[PARTICLES 
PER SHOT]]</f>
        <v>9560</v>
      </c>
      <c r="T212" s="138" t="s">
        <v>123</v>
      </c>
      <c r="U212" s="130">
        <f>Table4[[#This Row],[SHOTS PER MAGAZINE]]*Table4[[#This Row],[DAMAGE PER SHOT]]</f>
        <v>9560</v>
      </c>
      <c r="V212" s="130">
        <f>Table4[[#This Row],[MAGAZINE AMMO]]/Table4[[#This Row],[AMMO PER SHOT]]</f>
        <v>1</v>
      </c>
      <c r="W212" s="138" t="s">
        <v>123</v>
      </c>
      <c r="X212" s="138">
        <f>(Table4[[#This Row],[SHOTS PER MAGAZINE]]-1)*Table4[[#This Row],[SHOT 
INTERVAL]]+(Table4[[#This Row],[PARTICLES 
PER SHOT]]-1)*Table4[[#This Row],[BURST INTERVAL]]</f>
        <v>0</v>
      </c>
      <c r="Y212" s="186">
        <f>Table4[[#This Row],[DAMAGE PER MAGAZINE]]/(Table4[[#This Row],[UNLOAD TIME]]+Table4[[#This Row],[RELOAD TIME]])</f>
        <v>1062.2222222222222</v>
      </c>
    </row>
    <row r="213" spans="1:25" ht="14.25" hidden="1" customHeight="1" outlineLevel="1" x14ac:dyDescent="0.2">
      <c r="A213" s="130">
        <v>9</v>
      </c>
      <c r="B213" s="186" t="s">
        <v>418</v>
      </c>
      <c r="C213" s="186" t="s">
        <v>101</v>
      </c>
      <c r="D213" s="130">
        <v>11</v>
      </c>
      <c r="E213" s="130">
        <v>10500</v>
      </c>
      <c r="F213" s="130"/>
      <c r="G213" s="130"/>
      <c r="H213" s="130"/>
      <c r="I213" s="130">
        <v>1</v>
      </c>
      <c r="J213" s="130">
        <v>1</v>
      </c>
      <c r="K213" s="130">
        <v>1</v>
      </c>
      <c r="L213" s="138"/>
      <c r="M213" s="187"/>
      <c r="N213" s="130">
        <v>1</v>
      </c>
      <c r="O213" s="138"/>
      <c r="P213" s="138">
        <v>9</v>
      </c>
      <c r="Q213" s="130">
        <v>0</v>
      </c>
      <c r="R213" s="138">
        <v>9</v>
      </c>
      <c r="S213" s="130">
        <f>Table4[[#This Row],[DMG PER PARTICLE]]*Table4[[#This Row],[PARTICLES 
PER SHOT]]</f>
        <v>10500</v>
      </c>
      <c r="T213" s="138" t="s">
        <v>123</v>
      </c>
      <c r="U213" s="130">
        <f>Table4[[#This Row],[SHOTS PER MAGAZINE]]*Table4[[#This Row],[DAMAGE PER SHOT]]</f>
        <v>10500</v>
      </c>
      <c r="V213" s="130">
        <f>Table4[[#This Row],[MAGAZINE AMMO]]/Table4[[#This Row],[AMMO PER SHOT]]</f>
        <v>1</v>
      </c>
      <c r="W213" s="138" t="s">
        <v>123</v>
      </c>
      <c r="X213" s="138">
        <f>(Table4[[#This Row],[SHOTS PER MAGAZINE]]-1)*Table4[[#This Row],[SHOT 
INTERVAL]]+(Table4[[#This Row],[PARTICLES 
PER SHOT]]-1)*Table4[[#This Row],[BURST INTERVAL]]</f>
        <v>0</v>
      </c>
      <c r="Y213" s="186">
        <f>Table4[[#This Row],[DAMAGE PER MAGAZINE]]/(Table4[[#This Row],[UNLOAD TIME]]+Table4[[#This Row],[RELOAD TIME]])</f>
        <v>1166.6666666666667</v>
      </c>
    </row>
    <row r="214" spans="1:25" ht="14.25" hidden="1" customHeight="1" outlineLevel="1" x14ac:dyDescent="0.2">
      <c r="A214" s="130">
        <v>9</v>
      </c>
      <c r="B214" s="186" t="s">
        <v>418</v>
      </c>
      <c r="C214" s="186" t="s">
        <v>101</v>
      </c>
      <c r="D214" s="130">
        <v>12</v>
      </c>
      <c r="E214" s="130">
        <v>11560</v>
      </c>
      <c r="F214" s="130"/>
      <c r="G214" s="130"/>
      <c r="H214" s="130"/>
      <c r="I214" s="130">
        <v>1</v>
      </c>
      <c r="J214" s="130">
        <v>1</v>
      </c>
      <c r="K214" s="130">
        <v>1</v>
      </c>
      <c r="L214" s="138"/>
      <c r="M214" s="187"/>
      <c r="N214" s="130">
        <v>1</v>
      </c>
      <c r="O214" s="138"/>
      <c r="P214" s="138">
        <v>9</v>
      </c>
      <c r="Q214" s="130">
        <v>0</v>
      </c>
      <c r="R214" s="138">
        <v>9</v>
      </c>
      <c r="S214" s="130">
        <f>Table4[[#This Row],[DMG PER PARTICLE]]*Table4[[#This Row],[PARTICLES 
PER SHOT]]</f>
        <v>11560</v>
      </c>
      <c r="T214" s="138" t="s">
        <v>123</v>
      </c>
      <c r="U214" s="130">
        <f>Table4[[#This Row],[SHOTS PER MAGAZINE]]*Table4[[#This Row],[DAMAGE PER SHOT]]</f>
        <v>11560</v>
      </c>
      <c r="V214" s="130">
        <f>Table4[[#This Row],[MAGAZINE AMMO]]/Table4[[#This Row],[AMMO PER SHOT]]</f>
        <v>1</v>
      </c>
      <c r="W214" s="138" t="s">
        <v>123</v>
      </c>
      <c r="X214" s="138">
        <f>(Table4[[#This Row],[SHOTS PER MAGAZINE]]-1)*Table4[[#This Row],[SHOT 
INTERVAL]]+(Table4[[#This Row],[PARTICLES 
PER SHOT]]-1)*Table4[[#This Row],[BURST INTERVAL]]</f>
        <v>0</v>
      </c>
      <c r="Y214" s="186">
        <f>Table4[[#This Row],[DAMAGE PER MAGAZINE]]/(Table4[[#This Row],[UNLOAD TIME]]+Table4[[#This Row],[RELOAD TIME]])</f>
        <v>1284.4444444444443</v>
      </c>
    </row>
    <row r="215" spans="1:25" ht="14.25" hidden="1" customHeight="1" outlineLevel="1" x14ac:dyDescent="0.2">
      <c r="A215" s="130">
        <v>9</v>
      </c>
      <c r="B215" s="186" t="s">
        <v>418</v>
      </c>
      <c r="C215" s="186" t="s">
        <v>102</v>
      </c>
      <c r="D215" s="130">
        <v>1</v>
      </c>
      <c r="E215" s="130">
        <v>11560</v>
      </c>
      <c r="F215" s="130"/>
      <c r="G215" s="130"/>
      <c r="H215" s="130"/>
      <c r="I215" s="130">
        <v>1</v>
      </c>
      <c r="J215" s="130">
        <v>1</v>
      </c>
      <c r="K215" s="130">
        <v>1</v>
      </c>
      <c r="L215" s="138"/>
      <c r="M215" s="187"/>
      <c r="N215" s="130">
        <v>1</v>
      </c>
      <c r="O215" s="138"/>
      <c r="P215" s="138">
        <v>9</v>
      </c>
      <c r="Q215" s="130">
        <v>0</v>
      </c>
      <c r="R215" s="138">
        <v>9</v>
      </c>
      <c r="S215" s="130">
        <f>Table4[[#This Row],[DMG PER PARTICLE]]*Table4[[#This Row],[PARTICLES 
PER SHOT]]</f>
        <v>11560</v>
      </c>
      <c r="T215" s="138" t="s">
        <v>123</v>
      </c>
      <c r="U215" s="130">
        <f>Table4[[#This Row],[SHOTS PER MAGAZINE]]*Table4[[#This Row],[DAMAGE PER SHOT]]</f>
        <v>11560</v>
      </c>
      <c r="V215" s="130">
        <f>Table4[[#This Row],[MAGAZINE AMMO]]/Table4[[#This Row],[AMMO PER SHOT]]</f>
        <v>1</v>
      </c>
      <c r="W215" s="138" t="s">
        <v>123</v>
      </c>
      <c r="X215" s="138">
        <f>(Table4[[#This Row],[SHOTS PER MAGAZINE]]-1)*Table4[[#This Row],[SHOT 
INTERVAL]]+(Table4[[#This Row],[PARTICLES 
PER SHOT]]-1)*Table4[[#This Row],[BURST INTERVAL]]</f>
        <v>0</v>
      </c>
      <c r="Y215" s="186">
        <f>Table4[[#This Row],[DAMAGE PER MAGAZINE]]/(Table4[[#This Row],[UNLOAD TIME]]+Table4[[#This Row],[RELOAD TIME]])</f>
        <v>1284.4444444444443</v>
      </c>
    </row>
    <row r="216" spans="1:25" ht="14.25" hidden="1" customHeight="1" outlineLevel="1" x14ac:dyDescent="0.2">
      <c r="A216" s="130">
        <v>9</v>
      </c>
      <c r="B216" s="186" t="s">
        <v>418</v>
      </c>
      <c r="C216" s="186" t="s">
        <v>102</v>
      </c>
      <c r="D216" s="130">
        <v>2</v>
      </c>
      <c r="E216" s="130">
        <v>11770</v>
      </c>
      <c r="F216" s="130"/>
      <c r="G216" s="130"/>
      <c r="H216" s="130"/>
      <c r="I216" s="130">
        <v>1</v>
      </c>
      <c r="J216" s="130">
        <v>1</v>
      </c>
      <c r="K216" s="130">
        <v>1</v>
      </c>
      <c r="L216" s="138"/>
      <c r="M216" s="187"/>
      <c r="N216" s="130">
        <v>1</v>
      </c>
      <c r="O216" s="138"/>
      <c r="P216" s="138">
        <v>9</v>
      </c>
      <c r="Q216" s="130">
        <v>0</v>
      </c>
      <c r="R216" s="138">
        <v>9</v>
      </c>
      <c r="S216" s="130">
        <f>Table4[[#This Row],[DMG PER PARTICLE]]*Table4[[#This Row],[PARTICLES 
PER SHOT]]</f>
        <v>11770</v>
      </c>
      <c r="T216" s="138" t="s">
        <v>123</v>
      </c>
      <c r="U216" s="130">
        <f>Table4[[#This Row],[SHOTS PER MAGAZINE]]*Table4[[#This Row],[DAMAGE PER SHOT]]</f>
        <v>11770</v>
      </c>
      <c r="V216" s="130">
        <f>Table4[[#This Row],[MAGAZINE AMMO]]/Table4[[#This Row],[AMMO PER SHOT]]</f>
        <v>1</v>
      </c>
      <c r="W216" s="138" t="s">
        <v>123</v>
      </c>
      <c r="X216" s="138">
        <f>(Table4[[#This Row],[SHOTS PER MAGAZINE]]-1)*Table4[[#This Row],[SHOT 
INTERVAL]]+(Table4[[#This Row],[PARTICLES 
PER SHOT]]-1)*Table4[[#This Row],[BURST INTERVAL]]</f>
        <v>0</v>
      </c>
      <c r="Y216" s="186">
        <f>Table4[[#This Row],[DAMAGE PER MAGAZINE]]/(Table4[[#This Row],[UNLOAD TIME]]+Table4[[#This Row],[RELOAD TIME]])</f>
        <v>1307.7777777777778</v>
      </c>
    </row>
    <row r="217" spans="1:25" ht="14.25" hidden="1" customHeight="1" outlineLevel="1" x14ac:dyDescent="0.2">
      <c r="A217" s="130">
        <v>9</v>
      </c>
      <c r="B217" s="186" t="s">
        <v>418</v>
      </c>
      <c r="C217" s="186" t="s">
        <v>102</v>
      </c>
      <c r="D217" s="130">
        <v>3</v>
      </c>
      <c r="E217" s="130">
        <v>11980</v>
      </c>
      <c r="F217" s="130"/>
      <c r="G217" s="130"/>
      <c r="H217" s="130"/>
      <c r="I217" s="130">
        <v>1</v>
      </c>
      <c r="J217" s="130">
        <v>1</v>
      </c>
      <c r="K217" s="130">
        <v>1</v>
      </c>
      <c r="L217" s="138"/>
      <c r="M217" s="187"/>
      <c r="N217" s="130">
        <v>1</v>
      </c>
      <c r="O217" s="138"/>
      <c r="P217" s="138">
        <v>9</v>
      </c>
      <c r="Q217" s="130">
        <v>0</v>
      </c>
      <c r="R217" s="138">
        <v>9</v>
      </c>
      <c r="S217" s="130">
        <f>Table4[[#This Row],[DMG PER PARTICLE]]*Table4[[#This Row],[PARTICLES 
PER SHOT]]</f>
        <v>11980</v>
      </c>
      <c r="T217" s="138" t="s">
        <v>123</v>
      </c>
      <c r="U217" s="130">
        <f>Table4[[#This Row],[SHOTS PER MAGAZINE]]*Table4[[#This Row],[DAMAGE PER SHOT]]</f>
        <v>11980</v>
      </c>
      <c r="V217" s="130">
        <f>Table4[[#This Row],[MAGAZINE AMMO]]/Table4[[#This Row],[AMMO PER SHOT]]</f>
        <v>1</v>
      </c>
      <c r="W217" s="138" t="s">
        <v>123</v>
      </c>
      <c r="X217" s="138">
        <f>(Table4[[#This Row],[SHOTS PER MAGAZINE]]-1)*Table4[[#This Row],[SHOT 
INTERVAL]]+(Table4[[#This Row],[PARTICLES 
PER SHOT]]-1)*Table4[[#This Row],[BURST INTERVAL]]</f>
        <v>0</v>
      </c>
      <c r="Y217" s="186">
        <f>Table4[[#This Row],[DAMAGE PER MAGAZINE]]/(Table4[[#This Row],[UNLOAD TIME]]+Table4[[#This Row],[RELOAD TIME]])</f>
        <v>1331.1111111111111</v>
      </c>
    </row>
    <row r="218" spans="1:25" ht="14.25" hidden="1" customHeight="1" outlineLevel="1" x14ac:dyDescent="0.2">
      <c r="A218" s="130">
        <v>9</v>
      </c>
      <c r="B218" s="186" t="s">
        <v>418</v>
      </c>
      <c r="C218" s="186" t="s">
        <v>102</v>
      </c>
      <c r="D218" s="130">
        <v>4</v>
      </c>
      <c r="E218" s="130">
        <v>12190</v>
      </c>
      <c r="F218" s="130"/>
      <c r="G218" s="130"/>
      <c r="H218" s="130"/>
      <c r="I218" s="130">
        <v>1</v>
      </c>
      <c r="J218" s="130">
        <v>1</v>
      </c>
      <c r="K218" s="130">
        <v>1</v>
      </c>
      <c r="L218" s="138"/>
      <c r="M218" s="187"/>
      <c r="N218" s="130">
        <v>1</v>
      </c>
      <c r="O218" s="138"/>
      <c r="P218" s="138">
        <v>9</v>
      </c>
      <c r="Q218" s="130">
        <v>0</v>
      </c>
      <c r="R218" s="138">
        <v>9</v>
      </c>
      <c r="S218" s="130">
        <f>Table4[[#This Row],[DMG PER PARTICLE]]*Table4[[#This Row],[PARTICLES 
PER SHOT]]</f>
        <v>12190</v>
      </c>
      <c r="T218" s="138" t="s">
        <v>123</v>
      </c>
      <c r="U218" s="130">
        <f>Table4[[#This Row],[SHOTS PER MAGAZINE]]*Table4[[#This Row],[DAMAGE PER SHOT]]</f>
        <v>12190</v>
      </c>
      <c r="V218" s="130">
        <f>Table4[[#This Row],[MAGAZINE AMMO]]/Table4[[#This Row],[AMMO PER SHOT]]</f>
        <v>1</v>
      </c>
      <c r="W218" s="138" t="s">
        <v>123</v>
      </c>
      <c r="X218" s="138">
        <f>(Table4[[#This Row],[SHOTS PER MAGAZINE]]-1)*Table4[[#This Row],[SHOT 
INTERVAL]]+(Table4[[#This Row],[PARTICLES 
PER SHOT]]-1)*Table4[[#This Row],[BURST INTERVAL]]</f>
        <v>0</v>
      </c>
      <c r="Y218" s="186">
        <f>Table4[[#This Row],[DAMAGE PER MAGAZINE]]/(Table4[[#This Row],[UNLOAD TIME]]+Table4[[#This Row],[RELOAD TIME]])</f>
        <v>1354.4444444444443</v>
      </c>
    </row>
    <row r="219" spans="1:25" ht="14.25" hidden="1" customHeight="1" outlineLevel="1" x14ac:dyDescent="0.2">
      <c r="A219" s="130">
        <v>9</v>
      </c>
      <c r="B219" s="186" t="s">
        <v>418</v>
      </c>
      <c r="C219" s="186" t="s">
        <v>102</v>
      </c>
      <c r="D219" s="130">
        <v>5</v>
      </c>
      <c r="E219" s="130">
        <v>12400</v>
      </c>
      <c r="F219" s="130"/>
      <c r="G219" s="130"/>
      <c r="H219" s="130"/>
      <c r="I219" s="130">
        <v>1</v>
      </c>
      <c r="J219" s="130">
        <v>1</v>
      </c>
      <c r="K219" s="130">
        <v>1</v>
      </c>
      <c r="L219" s="138"/>
      <c r="M219" s="187"/>
      <c r="N219" s="130">
        <v>1</v>
      </c>
      <c r="O219" s="138"/>
      <c r="P219" s="138">
        <v>9</v>
      </c>
      <c r="Q219" s="130">
        <v>0</v>
      </c>
      <c r="R219" s="138">
        <v>9</v>
      </c>
      <c r="S219" s="130">
        <f>Table4[[#This Row],[DMG PER PARTICLE]]*Table4[[#This Row],[PARTICLES 
PER SHOT]]</f>
        <v>12400</v>
      </c>
      <c r="T219" s="138" t="s">
        <v>123</v>
      </c>
      <c r="U219" s="130">
        <f>Table4[[#This Row],[SHOTS PER MAGAZINE]]*Table4[[#This Row],[DAMAGE PER SHOT]]</f>
        <v>12400</v>
      </c>
      <c r="V219" s="130">
        <f>Table4[[#This Row],[MAGAZINE AMMO]]/Table4[[#This Row],[AMMO PER SHOT]]</f>
        <v>1</v>
      </c>
      <c r="W219" s="138" t="s">
        <v>123</v>
      </c>
      <c r="X219" s="138">
        <f>(Table4[[#This Row],[SHOTS PER MAGAZINE]]-1)*Table4[[#This Row],[SHOT 
INTERVAL]]+(Table4[[#This Row],[PARTICLES 
PER SHOT]]-1)*Table4[[#This Row],[BURST INTERVAL]]</f>
        <v>0</v>
      </c>
      <c r="Y219" s="186">
        <f>Table4[[#This Row],[DAMAGE PER MAGAZINE]]/(Table4[[#This Row],[UNLOAD TIME]]+Table4[[#This Row],[RELOAD TIME]])</f>
        <v>1377.7777777777778</v>
      </c>
    </row>
    <row r="220" spans="1:25" ht="14.25" hidden="1" customHeight="1" outlineLevel="1" x14ac:dyDescent="0.2">
      <c r="A220" s="130">
        <v>9</v>
      </c>
      <c r="B220" s="186" t="s">
        <v>418</v>
      </c>
      <c r="C220" s="186" t="s">
        <v>102</v>
      </c>
      <c r="D220" s="130">
        <v>6</v>
      </c>
      <c r="E220" s="130">
        <v>12610</v>
      </c>
      <c r="F220" s="130"/>
      <c r="G220" s="130"/>
      <c r="H220" s="130"/>
      <c r="I220" s="130">
        <v>1</v>
      </c>
      <c r="J220" s="130">
        <v>1</v>
      </c>
      <c r="K220" s="130">
        <v>1</v>
      </c>
      <c r="L220" s="138"/>
      <c r="M220" s="187"/>
      <c r="N220" s="130">
        <v>1</v>
      </c>
      <c r="O220" s="138"/>
      <c r="P220" s="138">
        <v>9</v>
      </c>
      <c r="Q220" s="130">
        <v>0</v>
      </c>
      <c r="R220" s="138">
        <v>9</v>
      </c>
      <c r="S220" s="130">
        <f>Table4[[#This Row],[DMG PER PARTICLE]]*Table4[[#This Row],[PARTICLES 
PER SHOT]]</f>
        <v>12610</v>
      </c>
      <c r="T220" s="138" t="s">
        <v>123</v>
      </c>
      <c r="U220" s="130">
        <f>Table4[[#This Row],[SHOTS PER MAGAZINE]]*Table4[[#This Row],[DAMAGE PER SHOT]]</f>
        <v>12610</v>
      </c>
      <c r="V220" s="130">
        <f>Table4[[#This Row],[MAGAZINE AMMO]]/Table4[[#This Row],[AMMO PER SHOT]]</f>
        <v>1</v>
      </c>
      <c r="W220" s="138" t="s">
        <v>123</v>
      </c>
      <c r="X220" s="138">
        <f>(Table4[[#This Row],[SHOTS PER MAGAZINE]]-1)*Table4[[#This Row],[SHOT 
INTERVAL]]+(Table4[[#This Row],[PARTICLES 
PER SHOT]]-1)*Table4[[#This Row],[BURST INTERVAL]]</f>
        <v>0</v>
      </c>
      <c r="Y220" s="186">
        <f>Table4[[#This Row],[DAMAGE PER MAGAZINE]]/(Table4[[#This Row],[UNLOAD TIME]]+Table4[[#This Row],[RELOAD TIME]])</f>
        <v>1401.1111111111111</v>
      </c>
    </row>
    <row r="221" spans="1:25" ht="14.25" hidden="1" customHeight="1" outlineLevel="1" x14ac:dyDescent="0.2">
      <c r="A221" s="130">
        <v>9</v>
      </c>
      <c r="B221" s="186" t="s">
        <v>418</v>
      </c>
      <c r="C221" s="186" t="s">
        <v>102</v>
      </c>
      <c r="D221" s="130">
        <v>7</v>
      </c>
      <c r="E221" s="130">
        <v>12820</v>
      </c>
      <c r="F221" s="130"/>
      <c r="G221" s="130"/>
      <c r="H221" s="130"/>
      <c r="I221" s="130">
        <v>1</v>
      </c>
      <c r="J221" s="130">
        <v>1</v>
      </c>
      <c r="K221" s="130">
        <v>1</v>
      </c>
      <c r="L221" s="138"/>
      <c r="M221" s="187"/>
      <c r="N221" s="130">
        <v>1</v>
      </c>
      <c r="O221" s="138"/>
      <c r="P221" s="138">
        <v>9</v>
      </c>
      <c r="Q221" s="130">
        <v>0</v>
      </c>
      <c r="R221" s="138">
        <v>9</v>
      </c>
      <c r="S221" s="130">
        <f>Table4[[#This Row],[DMG PER PARTICLE]]*Table4[[#This Row],[PARTICLES 
PER SHOT]]</f>
        <v>12820</v>
      </c>
      <c r="T221" s="138" t="s">
        <v>123</v>
      </c>
      <c r="U221" s="130">
        <f>Table4[[#This Row],[SHOTS PER MAGAZINE]]*Table4[[#This Row],[DAMAGE PER SHOT]]</f>
        <v>12820</v>
      </c>
      <c r="V221" s="130">
        <f>Table4[[#This Row],[MAGAZINE AMMO]]/Table4[[#This Row],[AMMO PER SHOT]]</f>
        <v>1</v>
      </c>
      <c r="W221" s="138" t="s">
        <v>123</v>
      </c>
      <c r="X221" s="138">
        <f>(Table4[[#This Row],[SHOTS PER MAGAZINE]]-1)*Table4[[#This Row],[SHOT 
INTERVAL]]+(Table4[[#This Row],[PARTICLES 
PER SHOT]]-1)*Table4[[#This Row],[BURST INTERVAL]]</f>
        <v>0</v>
      </c>
      <c r="Y221" s="186">
        <f>Table4[[#This Row],[DAMAGE PER MAGAZINE]]/(Table4[[#This Row],[UNLOAD TIME]]+Table4[[#This Row],[RELOAD TIME]])</f>
        <v>1424.4444444444443</v>
      </c>
    </row>
    <row r="222" spans="1:25" ht="14.25" hidden="1" customHeight="1" outlineLevel="1" x14ac:dyDescent="0.2">
      <c r="A222" s="130">
        <v>9</v>
      </c>
      <c r="B222" s="186" t="s">
        <v>418</v>
      </c>
      <c r="C222" s="186" t="s">
        <v>102</v>
      </c>
      <c r="D222" s="130">
        <v>8</v>
      </c>
      <c r="E222" s="130">
        <v>13030</v>
      </c>
      <c r="F222" s="130"/>
      <c r="G222" s="130"/>
      <c r="H222" s="130"/>
      <c r="I222" s="130">
        <v>1</v>
      </c>
      <c r="J222" s="130">
        <v>1</v>
      </c>
      <c r="K222" s="130">
        <v>1</v>
      </c>
      <c r="L222" s="138"/>
      <c r="M222" s="187"/>
      <c r="N222" s="130">
        <v>1</v>
      </c>
      <c r="O222" s="138"/>
      <c r="P222" s="138">
        <v>9</v>
      </c>
      <c r="Q222" s="130">
        <v>0</v>
      </c>
      <c r="R222" s="138">
        <v>9</v>
      </c>
      <c r="S222" s="130">
        <f>Table4[[#This Row],[DMG PER PARTICLE]]*Table4[[#This Row],[PARTICLES 
PER SHOT]]</f>
        <v>13030</v>
      </c>
      <c r="T222" s="138" t="s">
        <v>123</v>
      </c>
      <c r="U222" s="130">
        <f>Table4[[#This Row],[SHOTS PER MAGAZINE]]*Table4[[#This Row],[DAMAGE PER SHOT]]</f>
        <v>13030</v>
      </c>
      <c r="V222" s="130">
        <f>Table4[[#This Row],[MAGAZINE AMMO]]/Table4[[#This Row],[AMMO PER SHOT]]</f>
        <v>1</v>
      </c>
      <c r="W222" s="138" t="s">
        <v>123</v>
      </c>
      <c r="X222" s="138">
        <f>(Table4[[#This Row],[SHOTS PER MAGAZINE]]-1)*Table4[[#This Row],[SHOT 
INTERVAL]]+(Table4[[#This Row],[PARTICLES 
PER SHOT]]-1)*Table4[[#This Row],[BURST INTERVAL]]</f>
        <v>0</v>
      </c>
      <c r="Y222" s="186">
        <f>Table4[[#This Row],[DAMAGE PER MAGAZINE]]/(Table4[[#This Row],[UNLOAD TIME]]+Table4[[#This Row],[RELOAD TIME]])</f>
        <v>1447.7777777777778</v>
      </c>
    </row>
    <row r="223" spans="1:25" ht="14.25" hidden="1" customHeight="1" outlineLevel="1" x14ac:dyDescent="0.2">
      <c r="A223" s="130">
        <v>9</v>
      </c>
      <c r="B223" s="186" t="s">
        <v>418</v>
      </c>
      <c r="C223" s="186" t="s">
        <v>102</v>
      </c>
      <c r="D223" s="130">
        <v>9</v>
      </c>
      <c r="E223" s="130">
        <v>13240</v>
      </c>
      <c r="F223" s="130"/>
      <c r="G223" s="130"/>
      <c r="H223" s="130"/>
      <c r="I223" s="130">
        <v>1</v>
      </c>
      <c r="J223" s="130">
        <v>1</v>
      </c>
      <c r="K223" s="130">
        <v>1</v>
      </c>
      <c r="L223" s="138"/>
      <c r="M223" s="187"/>
      <c r="N223" s="130">
        <v>1</v>
      </c>
      <c r="O223" s="138"/>
      <c r="P223" s="138">
        <v>9</v>
      </c>
      <c r="Q223" s="130">
        <v>0</v>
      </c>
      <c r="R223" s="138">
        <v>9</v>
      </c>
      <c r="S223" s="130">
        <f>Table4[[#This Row],[DMG PER PARTICLE]]*Table4[[#This Row],[PARTICLES 
PER SHOT]]</f>
        <v>13240</v>
      </c>
      <c r="T223" s="138" t="s">
        <v>123</v>
      </c>
      <c r="U223" s="130">
        <f>Table4[[#This Row],[SHOTS PER MAGAZINE]]*Table4[[#This Row],[DAMAGE PER SHOT]]</f>
        <v>13240</v>
      </c>
      <c r="V223" s="130">
        <f>Table4[[#This Row],[MAGAZINE AMMO]]/Table4[[#This Row],[AMMO PER SHOT]]</f>
        <v>1</v>
      </c>
      <c r="W223" s="138" t="s">
        <v>123</v>
      </c>
      <c r="X223" s="138">
        <f>(Table4[[#This Row],[SHOTS PER MAGAZINE]]-1)*Table4[[#This Row],[SHOT 
INTERVAL]]+(Table4[[#This Row],[PARTICLES 
PER SHOT]]-1)*Table4[[#This Row],[BURST INTERVAL]]</f>
        <v>0</v>
      </c>
      <c r="Y223" s="186">
        <f>Table4[[#This Row],[DAMAGE PER MAGAZINE]]/(Table4[[#This Row],[UNLOAD TIME]]+Table4[[#This Row],[RELOAD TIME]])</f>
        <v>1471.1111111111111</v>
      </c>
    </row>
    <row r="224" spans="1:25" ht="14.25" hidden="1" customHeight="1" outlineLevel="1" x14ac:dyDescent="0.2">
      <c r="A224" s="130">
        <v>9</v>
      </c>
      <c r="B224" s="186" t="s">
        <v>418</v>
      </c>
      <c r="C224" s="186" t="s">
        <v>102</v>
      </c>
      <c r="D224" s="130">
        <v>10</v>
      </c>
      <c r="E224" s="130">
        <v>13450</v>
      </c>
      <c r="F224" s="130"/>
      <c r="G224" s="130"/>
      <c r="H224" s="130"/>
      <c r="I224" s="130">
        <v>1</v>
      </c>
      <c r="J224" s="130">
        <v>1</v>
      </c>
      <c r="K224" s="130">
        <v>1</v>
      </c>
      <c r="L224" s="138"/>
      <c r="M224" s="187"/>
      <c r="N224" s="130">
        <v>1</v>
      </c>
      <c r="O224" s="138"/>
      <c r="P224" s="138">
        <v>9</v>
      </c>
      <c r="Q224" s="130">
        <v>0</v>
      </c>
      <c r="R224" s="138">
        <v>9</v>
      </c>
      <c r="S224" s="130">
        <f>Table4[[#This Row],[DMG PER PARTICLE]]*Table4[[#This Row],[PARTICLES 
PER SHOT]]</f>
        <v>13450</v>
      </c>
      <c r="T224" s="138" t="s">
        <v>123</v>
      </c>
      <c r="U224" s="130">
        <f>Table4[[#This Row],[SHOTS PER MAGAZINE]]*Table4[[#This Row],[DAMAGE PER SHOT]]</f>
        <v>13450</v>
      </c>
      <c r="V224" s="130">
        <f>Table4[[#This Row],[MAGAZINE AMMO]]/Table4[[#This Row],[AMMO PER SHOT]]</f>
        <v>1</v>
      </c>
      <c r="W224" s="138" t="s">
        <v>123</v>
      </c>
      <c r="X224" s="138">
        <f>(Table4[[#This Row],[SHOTS PER MAGAZINE]]-1)*Table4[[#This Row],[SHOT 
INTERVAL]]+(Table4[[#This Row],[PARTICLES 
PER SHOT]]-1)*Table4[[#This Row],[BURST INTERVAL]]</f>
        <v>0</v>
      </c>
      <c r="Y224" s="186">
        <f>Table4[[#This Row],[DAMAGE PER MAGAZINE]]/(Table4[[#This Row],[UNLOAD TIME]]+Table4[[#This Row],[RELOAD TIME]])</f>
        <v>1494.4444444444443</v>
      </c>
    </row>
    <row r="225" spans="1:25" ht="14.25" hidden="1" customHeight="1" outlineLevel="1" x14ac:dyDescent="0.2">
      <c r="A225" s="130">
        <v>9</v>
      </c>
      <c r="B225" s="186" t="s">
        <v>418</v>
      </c>
      <c r="C225" s="186" t="s">
        <v>102</v>
      </c>
      <c r="D225" s="130">
        <v>11</v>
      </c>
      <c r="E225" s="130">
        <v>13660</v>
      </c>
      <c r="F225" s="130"/>
      <c r="G225" s="130"/>
      <c r="H225" s="130"/>
      <c r="I225" s="130">
        <v>1</v>
      </c>
      <c r="J225" s="130">
        <v>1</v>
      </c>
      <c r="K225" s="130">
        <v>1</v>
      </c>
      <c r="L225" s="138"/>
      <c r="M225" s="187"/>
      <c r="N225" s="130">
        <v>1</v>
      </c>
      <c r="O225" s="138"/>
      <c r="P225" s="138">
        <v>9</v>
      </c>
      <c r="Q225" s="130">
        <v>0</v>
      </c>
      <c r="R225" s="138">
        <v>9</v>
      </c>
      <c r="S225" s="130">
        <f>Table4[[#This Row],[DMG PER PARTICLE]]*Table4[[#This Row],[PARTICLES 
PER SHOT]]</f>
        <v>13660</v>
      </c>
      <c r="T225" s="138" t="s">
        <v>123</v>
      </c>
      <c r="U225" s="130">
        <f>Table4[[#This Row],[SHOTS PER MAGAZINE]]*Table4[[#This Row],[DAMAGE PER SHOT]]</f>
        <v>13660</v>
      </c>
      <c r="V225" s="130">
        <f>Table4[[#This Row],[MAGAZINE AMMO]]/Table4[[#This Row],[AMMO PER SHOT]]</f>
        <v>1</v>
      </c>
      <c r="W225" s="138" t="s">
        <v>123</v>
      </c>
      <c r="X225" s="138">
        <f>(Table4[[#This Row],[SHOTS PER MAGAZINE]]-1)*Table4[[#This Row],[SHOT 
INTERVAL]]+(Table4[[#This Row],[PARTICLES 
PER SHOT]]-1)*Table4[[#This Row],[BURST INTERVAL]]</f>
        <v>0</v>
      </c>
      <c r="Y225" s="186">
        <f>Table4[[#This Row],[DAMAGE PER MAGAZINE]]/(Table4[[#This Row],[UNLOAD TIME]]+Table4[[#This Row],[RELOAD TIME]])</f>
        <v>1517.7777777777778</v>
      </c>
    </row>
    <row r="226" spans="1:25" ht="14.25" hidden="1" customHeight="1" outlineLevel="1" x14ac:dyDescent="0.2">
      <c r="A226" s="130">
        <v>9</v>
      </c>
      <c r="B226" s="186" t="s">
        <v>418</v>
      </c>
      <c r="C226" s="186" t="s">
        <v>102</v>
      </c>
      <c r="D226" s="130">
        <v>12</v>
      </c>
      <c r="E226" s="130">
        <v>13870</v>
      </c>
      <c r="F226" s="130"/>
      <c r="G226" s="130"/>
      <c r="H226" s="130"/>
      <c r="I226" s="130">
        <v>1</v>
      </c>
      <c r="J226" s="130">
        <v>1</v>
      </c>
      <c r="K226" s="130">
        <v>1</v>
      </c>
      <c r="L226" s="138"/>
      <c r="M226" s="187"/>
      <c r="N226" s="130">
        <v>1</v>
      </c>
      <c r="O226" s="138"/>
      <c r="P226" s="138">
        <v>9</v>
      </c>
      <c r="Q226" s="130">
        <v>0</v>
      </c>
      <c r="R226" s="138">
        <v>9</v>
      </c>
      <c r="S226" s="130">
        <f>Table4[[#This Row],[DMG PER PARTICLE]]*Table4[[#This Row],[PARTICLES 
PER SHOT]]</f>
        <v>13870</v>
      </c>
      <c r="T226" s="138" t="s">
        <v>123</v>
      </c>
      <c r="U226" s="130">
        <f>Table4[[#This Row],[SHOTS PER MAGAZINE]]*Table4[[#This Row],[DAMAGE PER SHOT]]</f>
        <v>13870</v>
      </c>
      <c r="V226" s="130">
        <f>Table4[[#This Row],[MAGAZINE AMMO]]/Table4[[#This Row],[AMMO PER SHOT]]</f>
        <v>1</v>
      </c>
      <c r="W226" s="138" t="s">
        <v>123</v>
      </c>
      <c r="X226" s="138">
        <f>(Table4[[#This Row],[SHOTS PER MAGAZINE]]-1)*Table4[[#This Row],[SHOT 
INTERVAL]]+(Table4[[#This Row],[PARTICLES 
PER SHOT]]-1)*Table4[[#This Row],[BURST INTERVAL]]</f>
        <v>0</v>
      </c>
      <c r="Y226" s="186">
        <f>Table4[[#This Row],[DAMAGE PER MAGAZINE]]/(Table4[[#This Row],[UNLOAD TIME]]+Table4[[#This Row],[RELOAD TIME]])</f>
        <v>1541.1111111111111</v>
      </c>
    </row>
    <row r="227" spans="1:25" ht="14.25" hidden="1" customHeight="1" outlineLevel="1" x14ac:dyDescent="0.2">
      <c r="A227" s="130">
        <v>9</v>
      </c>
      <c r="B227" s="186" t="s">
        <v>418</v>
      </c>
      <c r="C227" s="186" t="s">
        <v>103</v>
      </c>
      <c r="D227" s="130">
        <v>1</v>
      </c>
      <c r="E227" s="130">
        <v>14563.5</v>
      </c>
      <c r="F227" s="130"/>
      <c r="G227" s="130"/>
      <c r="H227" s="130"/>
      <c r="I227" s="130">
        <v>1</v>
      </c>
      <c r="J227" s="130">
        <v>1</v>
      </c>
      <c r="K227" s="130">
        <v>1</v>
      </c>
      <c r="L227" s="138"/>
      <c r="M227" s="187"/>
      <c r="N227" s="130">
        <v>1</v>
      </c>
      <c r="O227" s="138"/>
      <c r="P227" s="138">
        <v>9</v>
      </c>
      <c r="Q227" s="130">
        <v>0</v>
      </c>
      <c r="R227" s="138">
        <v>9</v>
      </c>
      <c r="S227" s="130">
        <f>Table4[[#This Row],[DMG PER PARTICLE]]*Table4[[#This Row],[PARTICLES 
PER SHOT]]</f>
        <v>14563.5</v>
      </c>
      <c r="T227" s="138" t="s">
        <v>123</v>
      </c>
      <c r="U227" s="130">
        <f>Table4[[#This Row],[SHOTS PER MAGAZINE]]*Table4[[#This Row],[DAMAGE PER SHOT]]</f>
        <v>14563.5</v>
      </c>
      <c r="V227" s="130">
        <f>Table4[[#This Row],[MAGAZINE AMMO]]/Table4[[#This Row],[AMMO PER SHOT]]</f>
        <v>1</v>
      </c>
      <c r="W227" s="138" t="s">
        <v>123</v>
      </c>
      <c r="X227" s="138">
        <f>(Table4[[#This Row],[SHOTS PER MAGAZINE]]-1)*Table4[[#This Row],[SHOT 
INTERVAL]]+(Table4[[#This Row],[PARTICLES 
PER SHOT]]-1)*Table4[[#This Row],[BURST INTERVAL]]</f>
        <v>0</v>
      </c>
      <c r="Y227" s="186">
        <f>Table4[[#This Row],[DAMAGE PER MAGAZINE]]/(Table4[[#This Row],[UNLOAD TIME]]+Table4[[#This Row],[RELOAD TIME]])</f>
        <v>1618.1666666666667</v>
      </c>
    </row>
    <row r="228" spans="1:25" ht="14.25" customHeight="1" collapsed="1" x14ac:dyDescent="0.2">
      <c r="A228" s="128">
        <v>11</v>
      </c>
      <c r="B228" s="185" t="s">
        <v>419</v>
      </c>
      <c r="C228" s="185" t="s">
        <v>101</v>
      </c>
      <c r="D228" s="128">
        <v>1</v>
      </c>
      <c r="E228" s="128" t="s">
        <v>123</v>
      </c>
      <c r="F228" s="128"/>
      <c r="G228" s="128"/>
      <c r="H228" s="128"/>
      <c r="I228" s="128">
        <v>5</v>
      </c>
      <c r="J228" s="128">
        <v>1</v>
      </c>
      <c r="K228" s="128">
        <v>16</v>
      </c>
      <c r="L228" s="137"/>
      <c r="M228" s="137">
        <v>1</v>
      </c>
      <c r="N228" s="128">
        <v>1</v>
      </c>
      <c r="O228" s="137"/>
      <c r="P228" s="137">
        <v>2</v>
      </c>
      <c r="Q228" s="128">
        <v>4</v>
      </c>
      <c r="R228" s="137">
        <v>10</v>
      </c>
      <c r="S228" s="128" t="s">
        <v>123</v>
      </c>
      <c r="T228" s="185" t="s">
        <v>123</v>
      </c>
      <c r="U228" s="128" t="s">
        <v>123</v>
      </c>
      <c r="V228" s="128">
        <f>Table4[[#This Row],[MAGAZINE AMMO]]/Table4[[#This Row],[AMMO PER SHOT]]</f>
        <v>5</v>
      </c>
      <c r="W228" s="137">
        <f>1/Table4[[#This Row],[SHOT 
INTERVAL]]</f>
        <v>1</v>
      </c>
      <c r="X228" s="137">
        <f>(Table4[[#This Row],[SHOTS PER MAGAZINE]]-1)*Table4[[#This Row],[SHOT 
INTERVAL]]+(Table4[[#This Row],[PARTICLES 
PER SHOT]]-1)*Table4[[#This Row],[BURST INTERVAL]]</f>
        <v>4</v>
      </c>
      <c r="Y228" s="185" t="s">
        <v>123</v>
      </c>
    </row>
    <row r="229" spans="1:25" ht="14.25" hidden="1" customHeight="1" outlineLevel="1" x14ac:dyDescent="0.2">
      <c r="A229" s="130">
        <v>11</v>
      </c>
      <c r="B229" s="186" t="s">
        <v>419</v>
      </c>
      <c r="C229" s="186" t="s">
        <v>101</v>
      </c>
      <c r="D229" s="130">
        <v>2</v>
      </c>
      <c r="E229" s="130" t="s">
        <v>123</v>
      </c>
      <c r="F229" s="130"/>
      <c r="G229" s="130"/>
      <c r="H229" s="130"/>
      <c r="I229" s="130">
        <v>5</v>
      </c>
      <c r="J229" s="130">
        <v>1</v>
      </c>
      <c r="K229" s="130">
        <v>16</v>
      </c>
      <c r="L229" s="138"/>
      <c r="M229" s="138">
        <v>1</v>
      </c>
      <c r="N229" s="130">
        <v>1</v>
      </c>
      <c r="O229" s="138"/>
      <c r="P229" s="138">
        <v>2</v>
      </c>
      <c r="Q229" s="130">
        <v>4</v>
      </c>
      <c r="R229" s="138">
        <v>10</v>
      </c>
      <c r="S229" s="130" t="s">
        <v>123</v>
      </c>
      <c r="T229" s="186" t="s">
        <v>123</v>
      </c>
      <c r="U229" s="130" t="s">
        <v>123</v>
      </c>
      <c r="V229" s="130">
        <f>Table4[[#This Row],[MAGAZINE AMMO]]/Table4[[#This Row],[AMMO PER SHOT]]</f>
        <v>5</v>
      </c>
      <c r="W229" s="138">
        <f>1/Table4[[#This Row],[SHOT 
INTERVAL]]</f>
        <v>1</v>
      </c>
      <c r="X229" s="138">
        <f>(Table4[[#This Row],[SHOTS PER MAGAZINE]]-1)*Table4[[#This Row],[SHOT 
INTERVAL]]+(Table4[[#This Row],[PARTICLES 
PER SHOT]]-1)*Table4[[#This Row],[BURST INTERVAL]]</f>
        <v>4</v>
      </c>
      <c r="Y229" s="186" t="s">
        <v>123</v>
      </c>
    </row>
    <row r="230" spans="1:25" ht="14.25" hidden="1" customHeight="1" outlineLevel="1" x14ac:dyDescent="0.2">
      <c r="A230" s="130">
        <v>11</v>
      </c>
      <c r="B230" s="186" t="s">
        <v>419</v>
      </c>
      <c r="C230" s="186" t="s">
        <v>101</v>
      </c>
      <c r="D230" s="130">
        <v>3</v>
      </c>
      <c r="E230" s="130" t="s">
        <v>123</v>
      </c>
      <c r="F230" s="130"/>
      <c r="G230" s="130"/>
      <c r="H230" s="130"/>
      <c r="I230" s="130">
        <v>5</v>
      </c>
      <c r="J230" s="130">
        <v>1</v>
      </c>
      <c r="K230" s="130">
        <v>16</v>
      </c>
      <c r="L230" s="138"/>
      <c r="M230" s="138">
        <v>1</v>
      </c>
      <c r="N230" s="130">
        <v>1</v>
      </c>
      <c r="O230" s="138"/>
      <c r="P230" s="138">
        <v>2</v>
      </c>
      <c r="Q230" s="130">
        <v>4</v>
      </c>
      <c r="R230" s="138">
        <v>10</v>
      </c>
      <c r="S230" s="130" t="s">
        <v>123</v>
      </c>
      <c r="T230" s="186" t="s">
        <v>123</v>
      </c>
      <c r="U230" s="130" t="s">
        <v>123</v>
      </c>
      <c r="V230" s="130">
        <f>Table4[[#This Row],[MAGAZINE AMMO]]/Table4[[#This Row],[AMMO PER SHOT]]</f>
        <v>5</v>
      </c>
      <c r="W230" s="138">
        <f>1/Table4[[#This Row],[SHOT 
INTERVAL]]</f>
        <v>1</v>
      </c>
      <c r="X230" s="138">
        <f>(Table4[[#This Row],[SHOTS PER MAGAZINE]]-1)*Table4[[#This Row],[SHOT 
INTERVAL]]+(Table4[[#This Row],[PARTICLES 
PER SHOT]]-1)*Table4[[#This Row],[BURST INTERVAL]]</f>
        <v>4</v>
      </c>
      <c r="Y230" s="186" t="s">
        <v>123</v>
      </c>
    </row>
    <row r="231" spans="1:25" ht="14.25" hidden="1" customHeight="1" outlineLevel="1" x14ac:dyDescent="0.2">
      <c r="A231" s="130">
        <v>11</v>
      </c>
      <c r="B231" s="186" t="s">
        <v>419</v>
      </c>
      <c r="C231" s="186" t="s">
        <v>101</v>
      </c>
      <c r="D231" s="130">
        <v>4</v>
      </c>
      <c r="E231" s="130" t="s">
        <v>123</v>
      </c>
      <c r="F231" s="130"/>
      <c r="G231" s="130"/>
      <c r="H231" s="130"/>
      <c r="I231" s="130">
        <v>5</v>
      </c>
      <c r="J231" s="130">
        <v>1</v>
      </c>
      <c r="K231" s="130">
        <v>16</v>
      </c>
      <c r="L231" s="138"/>
      <c r="M231" s="138">
        <v>1</v>
      </c>
      <c r="N231" s="130">
        <v>1</v>
      </c>
      <c r="O231" s="138"/>
      <c r="P231" s="138">
        <v>2</v>
      </c>
      <c r="Q231" s="130">
        <v>4</v>
      </c>
      <c r="R231" s="138">
        <v>10</v>
      </c>
      <c r="S231" s="130" t="s">
        <v>123</v>
      </c>
      <c r="T231" s="186" t="s">
        <v>123</v>
      </c>
      <c r="U231" s="130" t="s">
        <v>123</v>
      </c>
      <c r="V231" s="130">
        <f>Table4[[#This Row],[MAGAZINE AMMO]]/Table4[[#This Row],[AMMO PER SHOT]]</f>
        <v>5</v>
      </c>
      <c r="W231" s="138">
        <f>1/Table4[[#This Row],[SHOT 
INTERVAL]]</f>
        <v>1</v>
      </c>
      <c r="X231" s="138">
        <f>(Table4[[#This Row],[SHOTS PER MAGAZINE]]-1)*Table4[[#This Row],[SHOT 
INTERVAL]]+(Table4[[#This Row],[PARTICLES 
PER SHOT]]-1)*Table4[[#This Row],[BURST INTERVAL]]</f>
        <v>4</v>
      </c>
      <c r="Y231" s="186" t="s">
        <v>123</v>
      </c>
    </row>
    <row r="232" spans="1:25" ht="14.25" hidden="1" customHeight="1" outlineLevel="1" x14ac:dyDescent="0.2">
      <c r="A232" s="130">
        <v>11</v>
      </c>
      <c r="B232" s="186" t="s">
        <v>419</v>
      </c>
      <c r="C232" s="186" t="s">
        <v>101</v>
      </c>
      <c r="D232" s="130">
        <v>5</v>
      </c>
      <c r="E232" s="130">
        <v>540</v>
      </c>
      <c r="F232" s="130"/>
      <c r="G232" s="130"/>
      <c r="H232" s="130"/>
      <c r="I232" s="130">
        <v>5</v>
      </c>
      <c r="J232" s="130">
        <v>1</v>
      </c>
      <c r="K232" s="130">
        <v>16</v>
      </c>
      <c r="L232" s="138"/>
      <c r="M232" s="138">
        <v>1</v>
      </c>
      <c r="N232" s="130">
        <v>1</v>
      </c>
      <c r="O232" s="138"/>
      <c r="P232" s="138">
        <v>2</v>
      </c>
      <c r="Q232" s="130">
        <v>4</v>
      </c>
      <c r="R232" s="138">
        <v>10</v>
      </c>
      <c r="S232" s="130">
        <f>Table4[[#This Row],[DMG PER PARTICLE]]*Table4[[#This Row],[PARTICLES 
PER SHOT]]</f>
        <v>8640</v>
      </c>
      <c r="T232" s="186">
        <f>Table4[[#This Row],[DAMAGE PER SHOT]]/Table4[[#This Row],[SHOT 
INTERVAL]]</f>
        <v>8640</v>
      </c>
      <c r="U232" s="130">
        <f>Table4[[#This Row],[SHOTS PER MAGAZINE]]*Table4[[#This Row],[DAMAGE PER SHOT]]</f>
        <v>43200</v>
      </c>
      <c r="V232" s="130">
        <f>Table4[[#This Row],[MAGAZINE AMMO]]/Table4[[#This Row],[AMMO PER SHOT]]</f>
        <v>5</v>
      </c>
      <c r="W232" s="138">
        <f>1/Table4[[#This Row],[SHOT 
INTERVAL]]</f>
        <v>1</v>
      </c>
      <c r="X232" s="138">
        <f>(Table4[[#This Row],[SHOTS PER MAGAZINE]]-1)*Table4[[#This Row],[SHOT 
INTERVAL]]+(Table4[[#This Row],[PARTICLES 
PER SHOT]]-1)*Table4[[#This Row],[BURST INTERVAL]]</f>
        <v>4</v>
      </c>
      <c r="Y232" s="186">
        <f>Table4[[#This Row],[DAMAGE PER MAGAZINE]]/(Table4[[#This Row],[UNLOAD TIME]]+Table4[[#This Row],[RELOAD TIME]])</f>
        <v>3085.7142857142858</v>
      </c>
    </row>
    <row r="233" spans="1:25" ht="14.25" hidden="1" customHeight="1" outlineLevel="1" x14ac:dyDescent="0.2">
      <c r="A233" s="130">
        <v>11</v>
      </c>
      <c r="B233" s="186" t="s">
        <v>419</v>
      </c>
      <c r="C233" s="186" t="s">
        <v>101</v>
      </c>
      <c r="D233" s="130">
        <v>6</v>
      </c>
      <c r="E233" s="130">
        <v>595</v>
      </c>
      <c r="F233" s="130"/>
      <c r="G233" s="130"/>
      <c r="H233" s="130"/>
      <c r="I233" s="130">
        <v>5</v>
      </c>
      <c r="J233" s="130">
        <v>1</v>
      </c>
      <c r="K233" s="130">
        <v>16</v>
      </c>
      <c r="L233" s="138"/>
      <c r="M233" s="138">
        <v>1</v>
      </c>
      <c r="N233" s="130">
        <v>1</v>
      </c>
      <c r="O233" s="138"/>
      <c r="P233" s="138">
        <v>2</v>
      </c>
      <c r="Q233" s="130">
        <v>4</v>
      </c>
      <c r="R233" s="138">
        <v>10</v>
      </c>
      <c r="S233" s="130">
        <f>Table4[[#This Row],[DMG PER PARTICLE]]*Table4[[#This Row],[PARTICLES 
PER SHOT]]</f>
        <v>9520</v>
      </c>
      <c r="T233" s="186">
        <f>Table4[[#This Row],[DAMAGE PER SHOT]]/Table4[[#This Row],[SHOT 
INTERVAL]]</f>
        <v>9520</v>
      </c>
      <c r="U233" s="130">
        <f>Table4[[#This Row],[SHOTS PER MAGAZINE]]*Table4[[#This Row],[DAMAGE PER SHOT]]</f>
        <v>47600</v>
      </c>
      <c r="V233" s="130">
        <f>Table4[[#This Row],[MAGAZINE AMMO]]/Table4[[#This Row],[AMMO PER SHOT]]</f>
        <v>5</v>
      </c>
      <c r="W233" s="138">
        <f>1/Table4[[#This Row],[SHOT 
INTERVAL]]</f>
        <v>1</v>
      </c>
      <c r="X233" s="138">
        <f>(Table4[[#This Row],[SHOTS PER MAGAZINE]]-1)*Table4[[#This Row],[SHOT 
INTERVAL]]+(Table4[[#This Row],[PARTICLES 
PER SHOT]]-1)*Table4[[#This Row],[BURST INTERVAL]]</f>
        <v>4</v>
      </c>
      <c r="Y233" s="186">
        <f>Table4[[#This Row],[DAMAGE PER MAGAZINE]]/(Table4[[#This Row],[UNLOAD TIME]]+Table4[[#This Row],[RELOAD TIME]])</f>
        <v>3400</v>
      </c>
    </row>
    <row r="234" spans="1:25" ht="14.25" hidden="1" customHeight="1" outlineLevel="1" x14ac:dyDescent="0.2">
      <c r="A234" s="130">
        <v>11</v>
      </c>
      <c r="B234" s="186" t="s">
        <v>419</v>
      </c>
      <c r="C234" s="186" t="s">
        <v>101</v>
      </c>
      <c r="D234" s="130">
        <v>7</v>
      </c>
      <c r="E234" s="130">
        <v>655</v>
      </c>
      <c r="F234" s="130"/>
      <c r="G234" s="130"/>
      <c r="H234" s="130"/>
      <c r="I234" s="130">
        <v>5</v>
      </c>
      <c r="J234" s="130">
        <v>1</v>
      </c>
      <c r="K234" s="130">
        <v>16</v>
      </c>
      <c r="L234" s="138"/>
      <c r="M234" s="138">
        <v>1</v>
      </c>
      <c r="N234" s="130">
        <v>1</v>
      </c>
      <c r="O234" s="138"/>
      <c r="P234" s="138">
        <v>2</v>
      </c>
      <c r="Q234" s="130">
        <v>4</v>
      </c>
      <c r="R234" s="138">
        <v>10</v>
      </c>
      <c r="S234" s="130">
        <f>Table4[[#This Row],[DMG PER PARTICLE]]*Table4[[#This Row],[PARTICLES 
PER SHOT]]</f>
        <v>10480</v>
      </c>
      <c r="T234" s="186">
        <f>Table4[[#This Row],[DAMAGE PER SHOT]]/Table4[[#This Row],[SHOT 
INTERVAL]]</f>
        <v>10480</v>
      </c>
      <c r="U234" s="130">
        <f>Table4[[#This Row],[SHOTS PER MAGAZINE]]*Table4[[#This Row],[DAMAGE PER SHOT]]</f>
        <v>52400</v>
      </c>
      <c r="V234" s="130">
        <f>Table4[[#This Row],[MAGAZINE AMMO]]/Table4[[#This Row],[AMMO PER SHOT]]</f>
        <v>5</v>
      </c>
      <c r="W234" s="138">
        <f>1/Table4[[#This Row],[SHOT 
INTERVAL]]</f>
        <v>1</v>
      </c>
      <c r="X234" s="138">
        <f>(Table4[[#This Row],[SHOTS PER MAGAZINE]]-1)*Table4[[#This Row],[SHOT 
INTERVAL]]+(Table4[[#This Row],[PARTICLES 
PER SHOT]]-1)*Table4[[#This Row],[BURST INTERVAL]]</f>
        <v>4</v>
      </c>
      <c r="Y234" s="186">
        <f>Table4[[#This Row],[DAMAGE PER MAGAZINE]]/(Table4[[#This Row],[UNLOAD TIME]]+Table4[[#This Row],[RELOAD TIME]])</f>
        <v>3742.8571428571427</v>
      </c>
    </row>
    <row r="235" spans="1:25" ht="14.25" hidden="1" customHeight="1" outlineLevel="1" x14ac:dyDescent="0.2">
      <c r="A235" s="130">
        <v>11</v>
      </c>
      <c r="B235" s="186" t="s">
        <v>419</v>
      </c>
      <c r="C235" s="186" t="s">
        <v>101</v>
      </c>
      <c r="D235" s="130">
        <v>8</v>
      </c>
      <c r="E235" s="130">
        <v>720</v>
      </c>
      <c r="F235" s="130"/>
      <c r="G235" s="130"/>
      <c r="H235" s="130"/>
      <c r="I235" s="130">
        <v>5</v>
      </c>
      <c r="J235" s="130">
        <v>1</v>
      </c>
      <c r="K235" s="130">
        <v>16</v>
      </c>
      <c r="L235" s="138"/>
      <c r="M235" s="138">
        <v>1</v>
      </c>
      <c r="N235" s="130">
        <v>1</v>
      </c>
      <c r="O235" s="138"/>
      <c r="P235" s="138">
        <v>2</v>
      </c>
      <c r="Q235" s="130">
        <v>4</v>
      </c>
      <c r="R235" s="138">
        <v>10</v>
      </c>
      <c r="S235" s="130">
        <f>Table4[[#This Row],[DMG PER PARTICLE]]*Table4[[#This Row],[PARTICLES 
PER SHOT]]</f>
        <v>11520</v>
      </c>
      <c r="T235" s="186">
        <f>Table4[[#This Row],[DAMAGE PER SHOT]]/Table4[[#This Row],[SHOT 
INTERVAL]]</f>
        <v>11520</v>
      </c>
      <c r="U235" s="130">
        <f>Table4[[#This Row],[SHOTS PER MAGAZINE]]*Table4[[#This Row],[DAMAGE PER SHOT]]</f>
        <v>57600</v>
      </c>
      <c r="V235" s="130">
        <f>Table4[[#This Row],[MAGAZINE AMMO]]/Table4[[#This Row],[AMMO PER SHOT]]</f>
        <v>5</v>
      </c>
      <c r="W235" s="138">
        <f>1/Table4[[#This Row],[SHOT 
INTERVAL]]</f>
        <v>1</v>
      </c>
      <c r="X235" s="138">
        <f>(Table4[[#This Row],[SHOTS PER MAGAZINE]]-1)*Table4[[#This Row],[SHOT 
INTERVAL]]+(Table4[[#This Row],[PARTICLES 
PER SHOT]]-1)*Table4[[#This Row],[BURST INTERVAL]]</f>
        <v>4</v>
      </c>
      <c r="Y235" s="186">
        <f>Table4[[#This Row],[DAMAGE PER MAGAZINE]]/(Table4[[#This Row],[UNLOAD TIME]]+Table4[[#This Row],[RELOAD TIME]])</f>
        <v>4114.2857142857147</v>
      </c>
    </row>
    <row r="236" spans="1:25" ht="14.25" hidden="1" customHeight="1" outlineLevel="1" x14ac:dyDescent="0.2">
      <c r="A236" s="130">
        <v>11</v>
      </c>
      <c r="B236" s="186" t="s">
        <v>419</v>
      </c>
      <c r="C236" s="186" t="s">
        <v>101</v>
      </c>
      <c r="D236" s="130">
        <v>9</v>
      </c>
      <c r="E236" s="130">
        <v>790</v>
      </c>
      <c r="F236" s="130"/>
      <c r="G236" s="130"/>
      <c r="H236" s="130"/>
      <c r="I236" s="130">
        <v>5</v>
      </c>
      <c r="J236" s="130">
        <v>1</v>
      </c>
      <c r="K236" s="130">
        <v>16</v>
      </c>
      <c r="L236" s="138"/>
      <c r="M236" s="138">
        <v>1</v>
      </c>
      <c r="N236" s="130">
        <v>1</v>
      </c>
      <c r="O236" s="138"/>
      <c r="P236" s="138">
        <v>2</v>
      </c>
      <c r="Q236" s="130">
        <v>4</v>
      </c>
      <c r="R236" s="138">
        <v>10</v>
      </c>
      <c r="S236" s="130">
        <f>Table4[[#This Row],[DMG PER PARTICLE]]*Table4[[#This Row],[PARTICLES 
PER SHOT]]</f>
        <v>12640</v>
      </c>
      <c r="T236" s="186">
        <f>Table4[[#This Row],[DAMAGE PER SHOT]]/Table4[[#This Row],[SHOT 
INTERVAL]]</f>
        <v>12640</v>
      </c>
      <c r="U236" s="130">
        <f>Table4[[#This Row],[SHOTS PER MAGAZINE]]*Table4[[#This Row],[DAMAGE PER SHOT]]</f>
        <v>63200</v>
      </c>
      <c r="V236" s="130">
        <f>Table4[[#This Row],[MAGAZINE AMMO]]/Table4[[#This Row],[AMMO PER SHOT]]</f>
        <v>5</v>
      </c>
      <c r="W236" s="138">
        <f>1/Table4[[#This Row],[SHOT 
INTERVAL]]</f>
        <v>1</v>
      </c>
      <c r="X236" s="138">
        <f>(Table4[[#This Row],[SHOTS PER MAGAZINE]]-1)*Table4[[#This Row],[SHOT 
INTERVAL]]+(Table4[[#This Row],[PARTICLES 
PER SHOT]]-1)*Table4[[#This Row],[BURST INTERVAL]]</f>
        <v>4</v>
      </c>
      <c r="Y236" s="186">
        <f>Table4[[#This Row],[DAMAGE PER MAGAZINE]]/(Table4[[#This Row],[UNLOAD TIME]]+Table4[[#This Row],[RELOAD TIME]])</f>
        <v>4514.2857142857147</v>
      </c>
    </row>
    <row r="237" spans="1:25" ht="14.25" hidden="1" customHeight="1" outlineLevel="1" x14ac:dyDescent="0.2">
      <c r="A237" s="130">
        <v>11</v>
      </c>
      <c r="B237" s="186" t="s">
        <v>419</v>
      </c>
      <c r="C237" s="186" t="s">
        <v>101</v>
      </c>
      <c r="D237" s="130">
        <v>10</v>
      </c>
      <c r="E237" s="130">
        <v>870</v>
      </c>
      <c r="F237" s="130"/>
      <c r="G237" s="130"/>
      <c r="H237" s="130"/>
      <c r="I237" s="130">
        <v>5</v>
      </c>
      <c r="J237" s="130">
        <v>1</v>
      </c>
      <c r="K237" s="130">
        <v>16</v>
      </c>
      <c r="L237" s="138"/>
      <c r="M237" s="138">
        <v>1</v>
      </c>
      <c r="N237" s="130">
        <v>1</v>
      </c>
      <c r="O237" s="138"/>
      <c r="P237" s="138">
        <v>2</v>
      </c>
      <c r="Q237" s="130">
        <v>4</v>
      </c>
      <c r="R237" s="138">
        <v>10</v>
      </c>
      <c r="S237" s="130">
        <f>Table4[[#This Row],[DMG PER PARTICLE]]*Table4[[#This Row],[PARTICLES 
PER SHOT]]</f>
        <v>13920</v>
      </c>
      <c r="T237" s="186">
        <f>Table4[[#This Row],[DAMAGE PER SHOT]]/Table4[[#This Row],[SHOT 
INTERVAL]]</f>
        <v>13920</v>
      </c>
      <c r="U237" s="130">
        <f>Table4[[#This Row],[SHOTS PER MAGAZINE]]*Table4[[#This Row],[DAMAGE PER SHOT]]</f>
        <v>69600</v>
      </c>
      <c r="V237" s="130">
        <f>Table4[[#This Row],[MAGAZINE AMMO]]/Table4[[#This Row],[AMMO PER SHOT]]</f>
        <v>5</v>
      </c>
      <c r="W237" s="138">
        <f>1/Table4[[#This Row],[SHOT 
INTERVAL]]</f>
        <v>1</v>
      </c>
      <c r="X237" s="138">
        <f>(Table4[[#This Row],[SHOTS PER MAGAZINE]]-1)*Table4[[#This Row],[SHOT 
INTERVAL]]+(Table4[[#This Row],[PARTICLES 
PER SHOT]]-1)*Table4[[#This Row],[BURST INTERVAL]]</f>
        <v>4</v>
      </c>
      <c r="Y237" s="186">
        <f>Table4[[#This Row],[DAMAGE PER MAGAZINE]]/(Table4[[#This Row],[UNLOAD TIME]]+Table4[[#This Row],[RELOAD TIME]])</f>
        <v>4971.4285714285716</v>
      </c>
    </row>
    <row r="238" spans="1:25" ht="14.25" hidden="1" customHeight="1" outlineLevel="1" x14ac:dyDescent="0.2">
      <c r="A238" s="130">
        <v>11</v>
      </c>
      <c r="B238" s="186" t="s">
        <v>419</v>
      </c>
      <c r="C238" s="186" t="s">
        <v>101</v>
      </c>
      <c r="D238" s="130">
        <v>11</v>
      </c>
      <c r="E238" s="130">
        <v>960</v>
      </c>
      <c r="F238" s="130"/>
      <c r="G238" s="130"/>
      <c r="H238" s="130"/>
      <c r="I238" s="130">
        <v>5</v>
      </c>
      <c r="J238" s="130">
        <v>1</v>
      </c>
      <c r="K238" s="130">
        <v>16</v>
      </c>
      <c r="L238" s="138"/>
      <c r="M238" s="138">
        <v>1</v>
      </c>
      <c r="N238" s="130">
        <v>1</v>
      </c>
      <c r="O238" s="138"/>
      <c r="P238" s="138">
        <v>2</v>
      </c>
      <c r="Q238" s="130">
        <v>4</v>
      </c>
      <c r="R238" s="138">
        <v>10</v>
      </c>
      <c r="S238" s="130">
        <f>Table4[[#This Row],[DMG PER PARTICLE]]*Table4[[#This Row],[PARTICLES 
PER SHOT]]</f>
        <v>15360</v>
      </c>
      <c r="T238" s="186">
        <f>Table4[[#This Row],[DAMAGE PER SHOT]]/Table4[[#This Row],[SHOT 
INTERVAL]]</f>
        <v>15360</v>
      </c>
      <c r="U238" s="130">
        <f>Table4[[#This Row],[SHOTS PER MAGAZINE]]*Table4[[#This Row],[DAMAGE PER SHOT]]</f>
        <v>76800</v>
      </c>
      <c r="V238" s="130">
        <f>Table4[[#This Row],[MAGAZINE AMMO]]/Table4[[#This Row],[AMMO PER SHOT]]</f>
        <v>5</v>
      </c>
      <c r="W238" s="138">
        <f>1/Table4[[#This Row],[SHOT 
INTERVAL]]</f>
        <v>1</v>
      </c>
      <c r="X238" s="138">
        <f>(Table4[[#This Row],[SHOTS PER MAGAZINE]]-1)*Table4[[#This Row],[SHOT 
INTERVAL]]+(Table4[[#This Row],[PARTICLES 
PER SHOT]]-1)*Table4[[#This Row],[BURST INTERVAL]]</f>
        <v>4</v>
      </c>
      <c r="Y238" s="186">
        <f>Table4[[#This Row],[DAMAGE PER MAGAZINE]]/(Table4[[#This Row],[UNLOAD TIME]]+Table4[[#This Row],[RELOAD TIME]])</f>
        <v>5485.7142857142853</v>
      </c>
    </row>
    <row r="239" spans="1:25" ht="14.25" hidden="1" customHeight="1" outlineLevel="1" x14ac:dyDescent="0.2">
      <c r="A239" s="130">
        <v>11</v>
      </c>
      <c r="B239" s="186" t="s">
        <v>419</v>
      </c>
      <c r="C239" s="186" t="s">
        <v>101</v>
      </c>
      <c r="D239" s="130">
        <v>12</v>
      </c>
      <c r="E239" s="130">
        <v>1055</v>
      </c>
      <c r="F239" s="130"/>
      <c r="G239" s="130"/>
      <c r="H239" s="130"/>
      <c r="I239" s="130">
        <v>5</v>
      </c>
      <c r="J239" s="130">
        <v>1</v>
      </c>
      <c r="K239" s="130">
        <v>16</v>
      </c>
      <c r="L239" s="138"/>
      <c r="M239" s="138">
        <v>1</v>
      </c>
      <c r="N239" s="130">
        <v>1</v>
      </c>
      <c r="O239" s="138"/>
      <c r="P239" s="138">
        <v>2</v>
      </c>
      <c r="Q239" s="130">
        <v>4</v>
      </c>
      <c r="R239" s="138">
        <v>10</v>
      </c>
      <c r="S239" s="130">
        <f>Table4[[#This Row],[DMG PER PARTICLE]]*Table4[[#This Row],[PARTICLES 
PER SHOT]]</f>
        <v>16880</v>
      </c>
      <c r="T239" s="186">
        <f>Table4[[#This Row],[DAMAGE PER SHOT]]/Table4[[#This Row],[SHOT 
INTERVAL]]</f>
        <v>16880</v>
      </c>
      <c r="U239" s="130">
        <f>Table4[[#This Row],[SHOTS PER MAGAZINE]]*Table4[[#This Row],[DAMAGE PER SHOT]]</f>
        <v>84400</v>
      </c>
      <c r="V239" s="130">
        <f>Table4[[#This Row],[MAGAZINE AMMO]]/Table4[[#This Row],[AMMO PER SHOT]]</f>
        <v>5</v>
      </c>
      <c r="W239" s="138">
        <f>1/Table4[[#This Row],[SHOT 
INTERVAL]]</f>
        <v>1</v>
      </c>
      <c r="X239" s="138">
        <f>(Table4[[#This Row],[SHOTS PER MAGAZINE]]-1)*Table4[[#This Row],[SHOT 
INTERVAL]]+(Table4[[#This Row],[PARTICLES 
PER SHOT]]-1)*Table4[[#This Row],[BURST INTERVAL]]</f>
        <v>4</v>
      </c>
      <c r="Y239" s="186">
        <f>Table4[[#This Row],[DAMAGE PER MAGAZINE]]/(Table4[[#This Row],[UNLOAD TIME]]+Table4[[#This Row],[RELOAD TIME]])</f>
        <v>6028.5714285714284</v>
      </c>
    </row>
    <row r="240" spans="1:25" ht="14.25" hidden="1" customHeight="1" outlineLevel="1" x14ac:dyDescent="0.2">
      <c r="A240" s="130">
        <v>11</v>
      </c>
      <c r="B240" s="186" t="s">
        <v>419</v>
      </c>
      <c r="C240" s="186" t="s">
        <v>102</v>
      </c>
      <c r="D240" s="130">
        <v>1</v>
      </c>
      <c r="E240" s="130">
        <v>1055</v>
      </c>
      <c r="F240" s="130"/>
      <c r="G240" s="130"/>
      <c r="H240" s="130"/>
      <c r="I240" s="130">
        <v>5</v>
      </c>
      <c r="J240" s="130">
        <v>1</v>
      </c>
      <c r="K240" s="130">
        <v>16</v>
      </c>
      <c r="L240" s="138"/>
      <c r="M240" s="138">
        <v>1</v>
      </c>
      <c r="N240" s="130">
        <v>1</v>
      </c>
      <c r="O240" s="138"/>
      <c r="P240" s="138">
        <v>2</v>
      </c>
      <c r="Q240" s="130">
        <v>4</v>
      </c>
      <c r="R240" s="138">
        <v>10</v>
      </c>
      <c r="S240" s="130">
        <f>Table4[[#This Row],[DMG PER PARTICLE]]*Table4[[#This Row],[PARTICLES 
PER SHOT]]</f>
        <v>16880</v>
      </c>
      <c r="T240" s="186">
        <f>Table4[[#This Row],[DAMAGE PER SHOT]]/Table4[[#This Row],[SHOT 
INTERVAL]]</f>
        <v>16880</v>
      </c>
      <c r="U240" s="130">
        <f>Table4[[#This Row],[SHOTS PER MAGAZINE]]*Table4[[#This Row],[DAMAGE PER SHOT]]</f>
        <v>84400</v>
      </c>
      <c r="V240" s="130">
        <f>Table4[[#This Row],[MAGAZINE AMMO]]/Table4[[#This Row],[AMMO PER SHOT]]</f>
        <v>5</v>
      </c>
      <c r="W240" s="138">
        <f>1/Table4[[#This Row],[SHOT 
INTERVAL]]</f>
        <v>1</v>
      </c>
      <c r="X240" s="138">
        <f>(Table4[[#This Row],[SHOTS PER MAGAZINE]]-1)*Table4[[#This Row],[SHOT 
INTERVAL]]+(Table4[[#This Row],[PARTICLES 
PER SHOT]]-1)*Table4[[#This Row],[BURST INTERVAL]]</f>
        <v>4</v>
      </c>
      <c r="Y240" s="186">
        <f>Table4[[#This Row],[DAMAGE PER MAGAZINE]]/(Table4[[#This Row],[UNLOAD TIME]]+Table4[[#This Row],[RELOAD TIME]])</f>
        <v>6028.5714285714284</v>
      </c>
    </row>
    <row r="241" spans="1:25" ht="14.25" hidden="1" customHeight="1" outlineLevel="1" x14ac:dyDescent="0.2">
      <c r="A241" s="130">
        <v>11</v>
      </c>
      <c r="B241" s="186" t="s">
        <v>419</v>
      </c>
      <c r="C241" s="186" t="s">
        <v>102</v>
      </c>
      <c r="D241" s="130">
        <v>2</v>
      </c>
      <c r="E241" s="130">
        <v>1075</v>
      </c>
      <c r="F241" s="130"/>
      <c r="G241" s="130"/>
      <c r="H241" s="130"/>
      <c r="I241" s="130">
        <v>5</v>
      </c>
      <c r="J241" s="130">
        <v>1</v>
      </c>
      <c r="K241" s="130">
        <v>16</v>
      </c>
      <c r="L241" s="138"/>
      <c r="M241" s="138">
        <v>1</v>
      </c>
      <c r="N241" s="130">
        <v>1</v>
      </c>
      <c r="O241" s="138"/>
      <c r="P241" s="138">
        <v>2</v>
      </c>
      <c r="Q241" s="130">
        <v>4</v>
      </c>
      <c r="R241" s="138">
        <v>10</v>
      </c>
      <c r="S241" s="130">
        <f>Table4[[#This Row],[DMG PER PARTICLE]]*Table4[[#This Row],[PARTICLES 
PER SHOT]]</f>
        <v>17200</v>
      </c>
      <c r="T241" s="186">
        <f>Table4[[#This Row],[DAMAGE PER SHOT]]/Table4[[#This Row],[SHOT 
INTERVAL]]</f>
        <v>17200</v>
      </c>
      <c r="U241" s="130">
        <f>Table4[[#This Row],[SHOTS PER MAGAZINE]]*Table4[[#This Row],[DAMAGE PER SHOT]]</f>
        <v>86000</v>
      </c>
      <c r="V241" s="130">
        <f>Table4[[#This Row],[MAGAZINE AMMO]]/Table4[[#This Row],[AMMO PER SHOT]]</f>
        <v>5</v>
      </c>
      <c r="W241" s="138">
        <f>1/Table4[[#This Row],[SHOT 
INTERVAL]]</f>
        <v>1</v>
      </c>
      <c r="X241" s="138">
        <f>(Table4[[#This Row],[SHOTS PER MAGAZINE]]-1)*Table4[[#This Row],[SHOT 
INTERVAL]]+(Table4[[#This Row],[PARTICLES 
PER SHOT]]-1)*Table4[[#This Row],[BURST INTERVAL]]</f>
        <v>4</v>
      </c>
      <c r="Y241" s="186">
        <f>Table4[[#This Row],[DAMAGE PER MAGAZINE]]/(Table4[[#This Row],[UNLOAD TIME]]+Table4[[#This Row],[RELOAD TIME]])</f>
        <v>6142.8571428571431</v>
      </c>
    </row>
    <row r="242" spans="1:25" ht="14.25" hidden="1" customHeight="1" outlineLevel="1" x14ac:dyDescent="0.2">
      <c r="A242" s="130">
        <v>11</v>
      </c>
      <c r="B242" s="186" t="s">
        <v>419</v>
      </c>
      <c r="C242" s="186" t="s">
        <v>102</v>
      </c>
      <c r="D242" s="130">
        <v>3</v>
      </c>
      <c r="E242" s="130">
        <v>1090</v>
      </c>
      <c r="F242" s="130"/>
      <c r="G242" s="130"/>
      <c r="H242" s="130"/>
      <c r="I242" s="130">
        <v>5</v>
      </c>
      <c r="J242" s="130">
        <v>1</v>
      </c>
      <c r="K242" s="130">
        <v>16</v>
      </c>
      <c r="L242" s="138"/>
      <c r="M242" s="138">
        <v>1</v>
      </c>
      <c r="N242" s="130">
        <v>1</v>
      </c>
      <c r="O242" s="138"/>
      <c r="P242" s="138">
        <v>2</v>
      </c>
      <c r="Q242" s="130">
        <v>4</v>
      </c>
      <c r="R242" s="138">
        <v>10</v>
      </c>
      <c r="S242" s="130">
        <f>Table4[[#This Row],[DMG PER PARTICLE]]*Table4[[#This Row],[PARTICLES 
PER SHOT]]</f>
        <v>17440</v>
      </c>
      <c r="T242" s="186">
        <f>Table4[[#This Row],[DAMAGE PER SHOT]]/Table4[[#This Row],[SHOT 
INTERVAL]]</f>
        <v>17440</v>
      </c>
      <c r="U242" s="130">
        <f>Table4[[#This Row],[SHOTS PER MAGAZINE]]*Table4[[#This Row],[DAMAGE PER SHOT]]</f>
        <v>87200</v>
      </c>
      <c r="V242" s="130">
        <f>Table4[[#This Row],[MAGAZINE AMMO]]/Table4[[#This Row],[AMMO PER SHOT]]</f>
        <v>5</v>
      </c>
      <c r="W242" s="138">
        <f>1/Table4[[#This Row],[SHOT 
INTERVAL]]</f>
        <v>1</v>
      </c>
      <c r="X242" s="138">
        <f>(Table4[[#This Row],[SHOTS PER MAGAZINE]]-1)*Table4[[#This Row],[SHOT 
INTERVAL]]+(Table4[[#This Row],[PARTICLES 
PER SHOT]]-1)*Table4[[#This Row],[BURST INTERVAL]]</f>
        <v>4</v>
      </c>
      <c r="Y242" s="186">
        <f>Table4[[#This Row],[DAMAGE PER MAGAZINE]]/(Table4[[#This Row],[UNLOAD TIME]]+Table4[[#This Row],[RELOAD TIME]])</f>
        <v>6228.5714285714284</v>
      </c>
    </row>
    <row r="243" spans="1:25" ht="14.25" hidden="1" customHeight="1" outlineLevel="1" x14ac:dyDescent="0.2">
      <c r="A243" s="130">
        <v>11</v>
      </c>
      <c r="B243" s="186" t="s">
        <v>419</v>
      </c>
      <c r="C243" s="186" t="s">
        <v>102</v>
      </c>
      <c r="D243" s="130">
        <v>4</v>
      </c>
      <c r="E243" s="130">
        <v>1115</v>
      </c>
      <c r="F243" s="130"/>
      <c r="G243" s="130"/>
      <c r="H243" s="130"/>
      <c r="I243" s="130">
        <v>5</v>
      </c>
      <c r="J243" s="130">
        <v>1</v>
      </c>
      <c r="K243" s="130">
        <v>16</v>
      </c>
      <c r="L243" s="138"/>
      <c r="M243" s="138">
        <v>1</v>
      </c>
      <c r="N243" s="130">
        <v>1</v>
      </c>
      <c r="O243" s="138"/>
      <c r="P243" s="138">
        <v>2</v>
      </c>
      <c r="Q243" s="130">
        <v>4</v>
      </c>
      <c r="R243" s="138">
        <v>10</v>
      </c>
      <c r="S243" s="130">
        <f>Table4[[#This Row],[DMG PER PARTICLE]]*Table4[[#This Row],[PARTICLES 
PER SHOT]]</f>
        <v>17840</v>
      </c>
      <c r="T243" s="186">
        <f>Table4[[#This Row],[DAMAGE PER SHOT]]/Table4[[#This Row],[SHOT 
INTERVAL]]</f>
        <v>17840</v>
      </c>
      <c r="U243" s="130">
        <f>Table4[[#This Row],[SHOTS PER MAGAZINE]]*Table4[[#This Row],[DAMAGE PER SHOT]]</f>
        <v>89200</v>
      </c>
      <c r="V243" s="130">
        <f>Table4[[#This Row],[MAGAZINE AMMO]]/Table4[[#This Row],[AMMO PER SHOT]]</f>
        <v>5</v>
      </c>
      <c r="W243" s="138">
        <f>1/Table4[[#This Row],[SHOT 
INTERVAL]]</f>
        <v>1</v>
      </c>
      <c r="X243" s="138">
        <f>(Table4[[#This Row],[SHOTS PER MAGAZINE]]-1)*Table4[[#This Row],[SHOT 
INTERVAL]]+(Table4[[#This Row],[PARTICLES 
PER SHOT]]-1)*Table4[[#This Row],[BURST INTERVAL]]</f>
        <v>4</v>
      </c>
      <c r="Y243" s="186">
        <f>Table4[[#This Row],[DAMAGE PER MAGAZINE]]/(Table4[[#This Row],[UNLOAD TIME]]+Table4[[#This Row],[RELOAD TIME]])</f>
        <v>6371.4285714285716</v>
      </c>
    </row>
    <row r="244" spans="1:25" ht="14.25" hidden="1" customHeight="1" outlineLevel="1" x14ac:dyDescent="0.2">
      <c r="A244" s="130">
        <v>11</v>
      </c>
      <c r="B244" s="186" t="s">
        <v>419</v>
      </c>
      <c r="C244" s="186" t="s">
        <v>102</v>
      </c>
      <c r="D244" s="130">
        <v>5</v>
      </c>
      <c r="E244" s="130">
        <v>1130</v>
      </c>
      <c r="F244" s="130"/>
      <c r="G244" s="130"/>
      <c r="H244" s="130"/>
      <c r="I244" s="130">
        <v>5</v>
      </c>
      <c r="J244" s="130">
        <v>1</v>
      </c>
      <c r="K244" s="130">
        <v>16</v>
      </c>
      <c r="L244" s="138"/>
      <c r="M244" s="138">
        <v>1</v>
      </c>
      <c r="N244" s="130">
        <v>1</v>
      </c>
      <c r="O244" s="138"/>
      <c r="P244" s="138">
        <v>2</v>
      </c>
      <c r="Q244" s="130">
        <v>4</v>
      </c>
      <c r="R244" s="138">
        <v>10</v>
      </c>
      <c r="S244" s="130">
        <f>Table4[[#This Row],[DMG PER PARTICLE]]*Table4[[#This Row],[PARTICLES 
PER SHOT]]</f>
        <v>18080</v>
      </c>
      <c r="T244" s="186">
        <f>Table4[[#This Row],[DAMAGE PER SHOT]]/Table4[[#This Row],[SHOT 
INTERVAL]]</f>
        <v>18080</v>
      </c>
      <c r="U244" s="130">
        <f>Table4[[#This Row],[SHOTS PER MAGAZINE]]*Table4[[#This Row],[DAMAGE PER SHOT]]</f>
        <v>90400</v>
      </c>
      <c r="V244" s="130">
        <f>Table4[[#This Row],[MAGAZINE AMMO]]/Table4[[#This Row],[AMMO PER SHOT]]</f>
        <v>5</v>
      </c>
      <c r="W244" s="138">
        <f>1/Table4[[#This Row],[SHOT 
INTERVAL]]</f>
        <v>1</v>
      </c>
      <c r="X244" s="138">
        <f>(Table4[[#This Row],[SHOTS PER MAGAZINE]]-1)*Table4[[#This Row],[SHOT 
INTERVAL]]+(Table4[[#This Row],[PARTICLES 
PER SHOT]]-1)*Table4[[#This Row],[BURST INTERVAL]]</f>
        <v>4</v>
      </c>
      <c r="Y244" s="186">
        <f>Table4[[#This Row],[DAMAGE PER MAGAZINE]]/(Table4[[#This Row],[UNLOAD TIME]]+Table4[[#This Row],[RELOAD TIME]])</f>
        <v>6457.1428571428569</v>
      </c>
    </row>
    <row r="245" spans="1:25" ht="14.25" hidden="1" customHeight="1" outlineLevel="1" x14ac:dyDescent="0.2">
      <c r="A245" s="130">
        <v>11</v>
      </c>
      <c r="B245" s="186" t="s">
        <v>419</v>
      </c>
      <c r="C245" s="186" t="s">
        <v>102</v>
      </c>
      <c r="D245" s="130">
        <v>6</v>
      </c>
      <c r="E245" s="130">
        <v>1150</v>
      </c>
      <c r="F245" s="130"/>
      <c r="G245" s="130"/>
      <c r="H245" s="130"/>
      <c r="I245" s="130">
        <v>5</v>
      </c>
      <c r="J245" s="130">
        <v>1</v>
      </c>
      <c r="K245" s="130">
        <v>16</v>
      </c>
      <c r="L245" s="138"/>
      <c r="M245" s="138">
        <v>1</v>
      </c>
      <c r="N245" s="130">
        <v>1</v>
      </c>
      <c r="O245" s="138"/>
      <c r="P245" s="138">
        <v>2</v>
      </c>
      <c r="Q245" s="130">
        <v>4</v>
      </c>
      <c r="R245" s="138">
        <v>10</v>
      </c>
      <c r="S245" s="130">
        <f>Table4[[#This Row],[DMG PER PARTICLE]]*Table4[[#This Row],[PARTICLES 
PER SHOT]]</f>
        <v>18400</v>
      </c>
      <c r="T245" s="186">
        <f>Table4[[#This Row],[DAMAGE PER SHOT]]/Table4[[#This Row],[SHOT 
INTERVAL]]</f>
        <v>18400</v>
      </c>
      <c r="U245" s="130">
        <f>Table4[[#This Row],[SHOTS PER MAGAZINE]]*Table4[[#This Row],[DAMAGE PER SHOT]]</f>
        <v>92000</v>
      </c>
      <c r="V245" s="130">
        <f>Table4[[#This Row],[MAGAZINE AMMO]]/Table4[[#This Row],[AMMO PER SHOT]]</f>
        <v>5</v>
      </c>
      <c r="W245" s="138">
        <f>1/Table4[[#This Row],[SHOT 
INTERVAL]]</f>
        <v>1</v>
      </c>
      <c r="X245" s="138">
        <f>(Table4[[#This Row],[SHOTS PER MAGAZINE]]-1)*Table4[[#This Row],[SHOT 
INTERVAL]]+(Table4[[#This Row],[PARTICLES 
PER SHOT]]-1)*Table4[[#This Row],[BURST INTERVAL]]</f>
        <v>4</v>
      </c>
      <c r="Y245" s="186">
        <f>Table4[[#This Row],[DAMAGE PER MAGAZINE]]/(Table4[[#This Row],[UNLOAD TIME]]+Table4[[#This Row],[RELOAD TIME]])</f>
        <v>6571.4285714285716</v>
      </c>
    </row>
    <row r="246" spans="1:25" ht="14.25" hidden="1" customHeight="1" outlineLevel="1" x14ac:dyDescent="0.2">
      <c r="A246" s="130">
        <v>11</v>
      </c>
      <c r="B246" s="186" t="s">
        <v>419</v>
      </c>
      <c r="C246" s="186" t="s">
        <v>102</v>
      </c>
      <c r="D246" s="130">
        <v>7</v>
      </c>
      <c r="E246" s="130">
        <v>1170</v>
      </c>
      <c r="F246" s="130"/>
      <c r="G246" s="130"/>
      <c r="H246" s="130"/>
      <c r="I246" s="130">
        <v>5</v>
      </c>
      <c r="J246" s="130">
        <v>1</v>
      </c>
      <c r="K246" s="130">
        <v>16</v>
      </c>
      <c r="L246" s="138"/>
      <c r="M246" s="138">
        <v>1</v>
      </c>
      <c r="N246" s="130">
        <v>1</v>
      </c>
      <c r="O246" s="138"/>
      <c r="P246" s="138">
        <v>2</v>
      </c>
      <c r="Q246" s="130">
        <v>4</v>
      </c>
      <c r="R246" s="138">
        <v>10</v>
      </c>
      <c r="S246" s="130">
        <f>Table4[[#This Row],[DMG PER PARTICLE]]*Table4[[#This Row],[PARTICLES 
PER SHOT]]</f>
        <v>18720</v>
      </c>
      <c r="T246" s="186">
        <f>Table4[[#This Row],[DAMAGE PER SHOT]]/Table4[[#This Row],[SHOT 
INTERVAL]]</f>
        <v>18720</v>
      </c>
      <c r="U246" s="130">
        <f>Table4[[#This Row],[SHOTS PER MAGAZINE]]*Table4[[#This Row],[DAMAGE PER SHOT]]</f>
        <v>93600</v>
      </c>
      <c r="V246" s="130">
        <f>Table4[[#This Row],[MAGAZINE AMMO]]/Table4[[#This Row],[AMMO PER SHOT]]</f>
        <v>5</v>
      </c>
      <c r="W246" s="138">
        <f>1/Table4[[#This Row],[SHOT 
INTERVAL]]</f>
        <v>1</v>
      </c>
      <c r="X246" s="138">
        <f>(Table4[[#This Row],[SHOTS PER MAGAZINE]]-1)*Table4[[#This Row],[SHOT 
INTERVAL]]+(Table4[[#This Row],[PARTICLES 
PER SHOT]]-1)*Table4[[#This Row],[BURST INTERVAL]]</f>
        <v>4</v>
      </c>
      <c r="Y246" s="186">
        <f>Table4[[#This Row],[DAMAGE PER MAGAZINE]]/(Table4[[#This Row],[UNLOAD TIME]]+Table4[[#This Row],[RELOAD TIME]])</f>
        <v>6685.7142857142853</v>
      </c>
    </row>
    <row r="247" spans="1:25" ht="14.25" hidden="1" customHeight="1" outlineLevel="1" x14ac:dyDescent="0.2">
      <c r="A247" s="130">
        <v>11</v>
      </c>
      <c r="B247" s="186" t="s">
        <v>419</v>
      </c>
      <c r="C247" s="186" t="s">
        <v>102</v>
      </c>
      <c r="D247" s="130">
        <v>8</v>
      </c>
      <c r="E247" s="130">
        <v>1190</v>
      </c>
      <c r="F247" s="130"/>
      <c r="G247" s="130"/>
      <c r="H247" s="130"/>
      <c r="I247" s="130">
        <v>5</v>
      </c>
      <c r="J247" s="130">
        <v>1</v>
      </c>
      <c r="K247" s="130">
        <v>16</v>
      </c>
      <c r="L247" s="138"/>
      <c r="M247" s="138">
        <v>1</v>
      </c>
      <c r="N247" s="130">
        <v>1</v>
      </c>
      <c r="O247" s="138"/>
      <c r="P247" s="138">
        <v>2</v>
      </c>
      <c r="Q247" s="130">
        <v>4</v>
      </c>
      <c r="R247" s="138">
        <v>10</v>
      </c>
      <c r="S247" s="130">
        <f>Table4[[#This Row],[DMG PER PARTICLE]]*Table4[[#This Row],[PARTICLES 
PER SHOT]]</f>
        <v>19040</v>
      </c>
      <c r="T247" s="186">
        <f>Table4[[#This Row],[DAMAGE PER SHOT]]/Table4[[#This Row],[SHOT 
INTERVAL]]</f>
        <v>19040</v>
      </c>
      <c r="U247" s="130">
        <f>Table4[[#This Row],[SHOTS PER MAGAZINE]]*Table4[[#This Row],[DAMAGE PER SHOT]]</f>
        <v>95200</v>
      </c>
      <c r="V247" s="130">
        <f>Table4[[#This Row],[MAGAZINE AMMO]]/Table4[[#This Row],[AMMO PER SHOT]]</f>
        <v>5</v>
      </c>
      <c r="W247" s="138">
        <f>1/Table4[[#This Row],[SHOT 
INTERVAL]]</f>
        <v>1</v>
      </c>
      <c r="X247" s="138">
        <f>(Table4[[#This Row],[SHOTS PER MAGAZINE]]-1)*Table4[[#This Row],[SHOT 
INTERVAL]]+(Table4[[#This Row],[PARTICLES 
PER SHOT]]-1)*Table4[[#This Row],[BURST INTERVAL]]</f>
        <v>4</v>
      </c>
      <c r="Y247" s="186">
        <f>Table4[[#This Row],[DAMAGE PER MAGAZINE]]/(Table4[[#This Row],[UNLOAD TIME]]+Table4[[#This Row],[RELOAD TIME]])</f>
        <v>6800</v>
      </c>
    </row>
    <row r="248" spans="1:25" ht="14.25" hidden="1" customHeight="1" outlineLevel="1" x14ac:dyDescent="0.2">
      <c r="A248" s="130">
        <v>11</v>
      </c>
      <c r="B248" s="186" t="s">
        <v>419</v>
      </c>
      <c r="C248" s="186" t="s">
        <v>102</v>
      </c>
      <c r="D248" s="130">
        <v>9</v>
      </c>
      <c r="E248" s="130">
        <v>1210</v>
      </c>
      <c r="F248" s="130"/>
      <c r="G248" s="130"/>
      <c r="H248" s="130"/>
      <c r="I248" s="130">
        <v>5</v>
      </c>
      <c r="J248" s="130">
        <v>1</v>
      </c>
      <c r="K248" s="130">
        <v>16</v>
      </c>
      <c r="L248" s="138"/>
      <c r="M248" s="138">
        <v>1</v>
      </c>
      <c r="N248" s="130">
        <v>1</v>
      </c>
      <c r="O248" s="138"/>
      <c r="P248" s="138">
        <v>2</v>
      </c>
      <c r="Q248" s="130">
        <v>4</v>
      </c>
      <c r="R248" s="138">
        <v>10</v>
      </c>
      <c r="S248" s="130">
        <f>Table4[[#This Row],[DMG PER PARTICLE]]*Table4[[#This Row],[PARTICLES 
PER SHOT]]</f>
        <v>19360</v>
      </c>
      <c r="T248" s="186">
        <f>Table4[[#This Row],[DAMAGE PER SHOT]]/Table4[[#This Row],[SHOT 
INTERVAL]]</f>
        <v>19360</v>
      </c>
      <c r="U248" s="130">
        <f>Table4[[#This Row],[SHOTS PER MAGAZINE]]*Table4[[#This Row],[DAMAGE PER SHOT]]</f>
        <v>96800</v>
      </c>
      <c r="V248" s="130">
        <f>Table4[[#This Row],[MAGAZINE AMMO]]/Table4[[#This Row],[AMMO PER SHOT]]</f>
        <v>5</v>
      </c>
      <c r="W248" s="138">
        <f>1/Table4[[#This Row],[SHOT 
INTERVAL]]</f>
        <v>1</v>
      </c>
      <c r="X248" s="138">
        <f>(Table4[[#This Row],[SHOTS PER MAGAZINE]]-1)*Table4[[#This Row],[SHOT 
INTERVAL]]+(Table4[[#This Row],[PARTICLES 
PER SHOT]]-1)*Table4[[#This Row],[BURST INTERVAL]]</f>
        <v>4</v>
      </c>
      <c r="Y248" s="186">
        <f>Table4[[#This Row],[DAMAGE PER MAGAZINE]]/(Table4[[#This Row],[UNLOAD TIME]]+Table4[[#This Row],[RELOAD TIME]])</f>
        <v>6914.2857142857147</v>
      </c>
    </row>
    <row r="249" spans="1:25" ht="14.25" hidden="1" customHeight="1" outlineLevel="1" x14ac:dyDescent="0.2">
      <c r="A249" s="130">
        <v>11</v>
      </c>
      <c r="B249" s="186" t="s">
        <v>419</v>
      </c>
      <c r="C249" s="186" t="s">
        <v>102</v>
      </c>
      <c r="D249" s="130">
        <v>10</v>
      </c>
      <c r="E249" s="130">
        <v>1230</v>
      </c>
      <c r="F249" s="130"/>
      <c r="G249" s="130"/>
      <c r="H249" s="130"/>
      <c r="I249" s="130">
        <v>5</v>
      </c>
      <c r="J249" s="130">
        <v>1</v>
      </c>
      <c r="K249" s="130">
        <v>16</v>
      </c>
      <c r="L249" s="138"/>
      <c r="M249" s="138">
        <v>1</v>
      </c>
      <c r="N249" s="130">
        <v>1</v>
      </c>
      <c r="O249" s="138"/>
      <c r="P249" s="138">
        <v>2</v>
      </c>
      <c r="Q249" s="130">
        <v>4</v>
      </c>
      <c r="R249" s="138">
        <v>10</v>
      </c>
      <c r="S249" s="130">
        <f>Table4[[#This Row],[DMG PER PARTICLE]]*Table4[[#This Row],[PARTICLES 
PER SHOT]]</f>
        <v>19680</v>
      </c>
      <c r="T249" s="186">
        <f>Table4[[#This Row],[DAMAGE PER SHOT]]/Table4[[#This Row],[SHOT 
INTERVAL]]</f>
        <v>19680</v>
      </c>
      <c r="U249" s="130">
        <f>Table4[[#This Row],[SHOTS PER MAGAZINE]]*Table4[[#This Row],[DAMAGE PER SHOT]]</f>
        <v>98400</v>
      </c>
      <c r="V249" s="130">
        <f>Table4[[#This Row],[MAGAZINE AMMO]]/Table4[[#This Row],[AMMO PER SHOT]]</f>
        <v>5</v>
      </c>
      <c r="W249" s="138">
        <f>1/Table4[[#This Row],[SHOT 
INTERVAL]]</f>
        <v>1</v>
      </c>
      <c r="X249" s="138">
        <f>(Table4[[#This Row],[SHOTS PER MAGAZINE]]-1)*Table4[[#This Row],[SHOT 
INTERVAL]]+(Table4[[#This Row],[PARTICLES 
PER SHOT]]-1)*Table4[[#This Row],[BURST INTERVAL]]</f>
        <v>4</v>
      </c>
      <c r="Y249" s="186">
        <f>Table4[[#This Row],[DAMAGE PER MAGAZINE]]/(Table4[[#This Row],[UNLOAD TIME]]+Table4[[#This Row],[RELOAD TIME]])</f>
        <v>7028.5714285714284</v>
      </c>
    </row>
    <row r="250" spans="1:25" ht="14.25" hidden="1" customHeight="1" outlineLevel="1" x14ac:dyDescent="0.2">
      <c r="A250" s="130">
        <v>11</v>
      </c>
      <c r="B250" s="186" t="s">
        <v>419</v>
      </c>
      <c r="C250" s="186" t="s">
        <v>102</v>
      </c>
      <c r="D250" s="130">
        <v>11</v>
      </c>
      <c r="E250" s="130">
        <v>1250</v>
      </c>
      <c r="F250" s="130"/>
      <c r="G250" s="130"/>
      <c r="H250" s="130"/>
      <c r="I250" s="130">
        <v>5</v>
      </c>
      <c r="J250" s="130">
        <v>1</v>
      </c>
      <c r="K250" s="130">
        <v>16</v>
      </c>
      <c r="L250" s="138"/>
      <c r="M250" s="138">
        <v>1</v>
      </c>
      <c r="N250" s="130">
        <v>1</v>
      </c>
      <c r="O250" s="138"/>
      <c r="P250" s="138">
        <v>2</v>
      </c>
      <c r="Q250" s="130">
        <v>4</v>
      </c>
      <c r="R250" s="138">
        <v>10</v>
      </c>
      <c r="S250" s="130">
        <f>Table4[[#This Row],[DMG PER PARTICLE]]*Table4[[#This Row],[PARTICLES 
PER SHOT]]</f>
        <v>20000</v>
      </c>
      <c r="T250" s="186">
        <f>Table4[[#This Row],[DAMAGE PER SHOT]]/Table4[[#This Row],[SHOT 
INTERVAL]]</f>
        <v>20000</v>
      </c>
      <c r="U250" s="130">
        <f>Table4[[#This Row],[SHOTS PER MAGAZINE]]*Table4[[#This Row],[DAMAGE PER SHOT]]</f>
        <v>100000</v>
      </c>
      <c r="V250" s="130">
        <f>Table4[[#This Row],[MAGAZINE AMMO]]/Table4[[#This Row],[AMMO PER SHOT]]</f>
        <v>5</v>
      </c>
      <c r="W250" s="138">
        <f>1/Table4[[#This Row],[SHOT 
INTERVAL]]</f>
        <v>1</v>
      </c>
      <c r="X250" s="138">
        <f>(Table4[[#This Row],[SHOTS PER MAGAZINE]]-1)*Table4[[#This Row],[SHOT 
INTERVAL]]+(Table4[[#This Row],[PARTICLES 
PER SHOT]]-1)*Table4[[#This Row],[BURST INTERVAL]]</f>
        <v>4</v>
      </c>
      <c r="Y250" s="186">
        <f>Table4[[#This Row],[DAMAGE PER MAGAZINE]]/(Table4[[#This Row],[UNLOAD TIME]]+Table4[[#This Row],[RELOAD TIME]])</f>
        <v>7142.8571428571431</v>
      </c>
    </row>
    <row r="251" spans="1:25" ht="14.25" hidden="1" customHeight="1" outlineLevel="1" x14ac:dyDescent="0.2">
      <c r="A251" s="130">
        <v>11</v>
      </c>
      <c r="B251" s="186" t="s">
        <v>419</v>
      </c>
      <c r="C251" s="186" t="s">
        <v>102</v>
      </c>
      <c r="D251" s="130">
        <v>12</v>
      </c>
      <c r="E251" s="130">
        <v>1265</v>
      </c>
      <c r="F251" s="130"/>
      <c r="G251" s="130"/>
      <c r="H251" s="130"/>
      <c r="I251" s="130">
        <v>5</v>
      </c>
      <c r="J251" s="130">
        <v>1</v>
      </c>
      <c r="K251" s="130">
        <v>16</v>
      </c>
      <c r="L251" s="138"/>
      <c r="M251" s="138">
        <v>1</v>
      </c>
      <c r="N251" s="130">
        <v>1</v>
      </c>
      <c r="O251" s="138"/>
      <c r="P251" s="138">
        <v>2</v>
      </c>
      <c r="Q251" s="130">
        <v>4</v>
      </c>
      <c r="R251" s="138">
        <v>10</v>
      </c>
      <c r="S251" s="130">
        <f>Table4[[#This Row],[DMG PER PARTICLE]]*Table4[[#This Row],[PARTICLES 
PER SHOT]]</f>
        <v>20240</v>
      </c>
      <c r="T251" s="186">
        <f>Table4[[#This Row],[DAMAGE PER SHOT]]/Table4[[#This Row],[SHOT 
INTERVAL]]</f>
        <v>20240</v>
      </c>
      <c r="U251" s="130">
        <f>Table4[[#This Row],[SHOTS PER MAGAZINE]]*Table4[[#This Row],[DAMAGE PER SHOT]]</f>
        <v>101200</v>
      </c>
      <c r="V251" s="130">
        <f>Table4[[#This Row],[MAGAZINE AMMO]]/Table4[[#This Row],[AMMO PER SHOT]]</f>
        <v>5</v>
      </c>
      <c r="W251" s="138">
        <f>1/Table4[[#This Row],[SHOT 
INTERVAL]]</f>
        <v>1</v>
      </c>
      <c r="X251" s="138">
        <f>(Table4[[#This Row],[SHOTS PER MAGAZINE]]-1)*Table4[[#This Row],[SHOT 
INTERVAL]]+(Table4[[#This Row],[PARTICLES 
PER SHOT]]-1)*Table4[[#This Row],[BURST INTERVAL]]</f>
        <v>4</v>
      </c>
      <c r="Y251" s="186">
        <f>Table4[[#This Row],[DAMAGE PER MAGAZINE]]/(Table4[[#This Row],[UNLOAD TIME]]+Table4[[#This Row],[RELOAD TIME]])</f>
        <v>7228.5714285714284</v>
      </c>
    </row>
    <row r="252" spans="1:25" ht="14.25" hidden="1" customHeight="1" outlineLevel="1" x14ac:dyDescent="0.2">
      <c r="A252" s="130">
        <v>11</v>
      </c>
      <c r="B252" s="186" t="s">
        <v>419</v>
      </c>
      <c r="C252" s="186" t="s">
        <v>103</v>
      </c>
      <c r="D252" s="130">
        <v>1</v>
      </c>
      <c r="E252" s="130">
        <v>1328.25</v>
      </c>
      <c r="F252" s="130"/>
      <c r="G252" s="130"/>
      <c r="H252" s="130"/>
      <c r="I252" s="130">
        <v>5</v>
      </c>
      <c r="J252" s="130">
        <v>1</v>
      </c>
      <c r="K252" s="130">
        <v>16</v>
      </c>
      <c r="L252" s="138"/>
      <c r="M252" s="138">
        <v>1</v>
      </c>
      <c r="N252" s="130">
        <v>1</v>
      </c>
      <c r="O252" s="138"/>
      <c r="P252" s="138">
        <v>2</v>
      </c>
      <c r="Q252" s="130">
        <v>4</v>
      </c>
      <c r="R252" s="138">
        <v>10</v>
      </c>
      <c r="S252" s="130">
        <f>Table4[[#This Row],[DMG PER PARTICLE]]*Table4[[#This Row],[PARTICLES 
PER SHOT]]</f>
        <v>21252</v>
      </c>
      <c r="T252" s="186">
        <f>Table4[[#This Row],[DAMAGE PER SHOT]]/Table4[[#This Row],[SHOT 
INTERVAL]]</f>
        <v>21252</v>
      </c>
      <c r="U252" s="130">
        <f>Table4[[#This Row],[SHOTS PER MAGAZINE]]*Table4[[#This Row],[DAMAGE PER SHOT]]</f>
        <v>106260</v>
      </c>
      <c r="V252" s="130">
        <f>Table4[[#This Row],[MAGAZINE AMMO]]/Table4[[#This Row],[AMMO PER SHOT]]</f>
        <v>5</v>
      </c>
      <c r="W252" s="138">
        <f>1/Table4[[#This Row],[SHOT 
INTERVAL]]</f>
        <v>1</v>
      </c>
      <c r="X252" s="138">
        <f>(Table4[[#This Row],[SHOTS PER MAGAZINE]]-1)*Table4[[#This Row],[SHOT 
INTERVAL]]+(Table4[[#This Row],[PARTICLES 
PER SHOT]]-1)*Table4[[#This Row],[BURST INTERVAL]]</f>
        <v>4</v>
      </c>
      <c r="Y252" s="186">
        <f>Table4[[#This Row],[DAMAGE PER MAGAZINE]]/(Table4[[#This Row],[UNLOAD TIME]]+Table4[[#This Row],[RELOAD TIME]])</f>
        <v>7590</v>
      </c>
    </row>
    <row r="253" spans="1:25" ht="14.25" customHeight="1" collapsed="1" x14ac:dyDescent="0.2">
      <c r="A253" s="128">
        <v>12</v>
      </c>
      <c r="B253" s="185" t="s">
        <v>420</v>
      </c>
      <c r="C253" s="185" t="s">
        <v>101</v>
      </c>
      <c r="D253" s="128">
        <v>1</v>
      </c>
      <c r="E253" s="128" t="s">
        <v>123</v>
      </c>
      <c r="F253" s="128"/>
      <c r="G253" s="128"/>
      <c r="H253" s="128"/>
      <c r="I253" s="128">
        <v>1</v>
      </c>
      <c r="J253" s="128">
        <v>1</v>
      </c>
      <c r="K253" s="128">
        <v>1</v>
      </c>
      <c r="L253" s="137"/>
      <c r="M253" s="187"/>
      <c r="N253" s="128">
        <v>1</v>
      </c>
      <c r="O253" s="137"/>
      <c r="P253" s="137">
        <v>6</v>
      </c>
      <c r="Q253" s="128">
        <v>0</v>
      </c>
      <c r="R253" s="137">
        <v>6</v>
      </c>
      <c r="S253" s="128" t="s">
        <v>123</v>
      </c>
      <c r="T253" s="137" t="s">
        <v>123</v>
      </c>
      <c r="U253" s="128" t="s">
        <v>123</v>
      </c>
      <c r="V253" s="128">
        <f>Table4[[#This Row],[MAGAZINE AMMO]]/Table4[[#This Row],[AMMO PER SHOT]]</f>
        <v>1</v>
      </c>
      <c r="W253" s="137" t="s">
        <v>123</v>
      </c>
      <c r="X253" s="137">
        <f>(Table4[[#This Row],[SHOTS PER MAGAZINE]]-1)*Table4[[#This Row],[SHOT 
INTERVAL]]+(Table4[[#This Row],[PARTICLES 
PER SHOT]]-1)*Table4[[#This Row],[BURST INTERVAL]]</f>
        <v>0</v>
      </c>
      <c r="Y253" s="185" t="s">
        <v>123</v>
      </c>
    </row>
    <row r="254" spans="1:25" ht="14.25" hidden="1" customHeight="1" outlineLevel="1" x14ac:dyDescent="0.2">
      <c r="A254" s="130">
        <v>12</v>
      </c>
      <c r="B254" s="186" t="s">
        <v>420</v>
      </c>
      <c r="C254" s="186" t="s">
        <v>101</v>
      </c>
      <c r="D254" s="130">
        <v>2</v>
      </c>
      <c r="E254" s="130" t="s">
        <v>123</v>
      </c>
      <c r="F254" s="130"/>
      <c r="G254" s="130"/>
      <c r="H254" s="130"/>
      <c r="I254" s="130">
        <v>1</v>
      </c>
      <c r="J254" s="130">
        <v>1</v>
      </c>
      <c r="K254" s="130">
        <v>1</v>
      </c>
      <c r="L254" s="138"/>
      <c r="M254" s="187"/>
      <c r="N254" s="130">
        <v>1</v>
      </c>
      <c r="O254" s="138"/>
      <c r="P254" s="138">
        <v>6</v>
      </c>
      <c r="Q254" s="130">
        <v>0</v>
      </c>
      <c r="R254" s="138">
        <v>6</v>
      </c>
      <c r="S254" s="130" t="s">
        <v>123</v>
      </c>
      <c r="T254" s="138" t="s">
        <v>123</v>
      </c>
      <c r="U254" s="130" t="s">
        <v>123</v>
      </c>
      <c r="V254" s="130">
        <f>Table4[[#This Row],[MAGAZINE AMMO]]/Table4[[#This Row],[AMMO PER SHOT]]</f>
        <v>1</v>
      </c>
      <c r="W254" s="138" t="s">
        <v>123</v>
      </c>
      <c r="X254" s="138">
        <f>(Table4[[#This Row],[SHOTS PER MAGAZINE]]-1)*Table4[[#This Row],[SHOT 
INTERVAL]]+(Table4[[#This Row],[PARTICLES 
PER SHOT]]-1)*Table4[[#This Row],[BURST INTERVAL]]</f>
        <v>0</v>
      </c>
      <c r="Y254" s="186" t="s">
        <v>123</v>
      </c>
    </row>
    <row r="255" spans="1:25" ht="14.25" hidden="1" customHeight="1" outlineLevel="1" x14ac:dyDescent="0.2">
      <c r="A255" s="130">
        <v>12</v>
      </c>
      <c r="B255" s="186" t="s">
        <v>420</v>
      </c>
      <c r="C255" s="186" t="s">
        <v>101</v>
      </c>
      <c r="D255" s="130">
        <v>3</v>
      </c>
      <c r="E255" s="130" t="s">
        <v>123</v>
      </c>
      <c r="F255" s="130"/>
      <c r="G255" s="130"/>
      <c r="H255" s="130"/>
      <c r="I255" s="130">
        <v>1</v>
      </c>
      <c r="J255" s="130">
        <v>1</v>
      </c>
      <c r="K255" s="130">
        <v>1</v>
      </c>
      <c r="L255" s="138"/>
      <c r="M255" s="187"/>
      <c r="N255" s="130">
        <v>1</v>
      </c>
      <c r="O255" s="138"/>
      <c r="P255" s="138">
        <v>6</v>
      </c>
      <c r="Q255" s="130">
        <v>0</v>
      </c>
      <c r="R255" s="138">
        <v>6</v>
      </c>
      <c r="S255" s="130" t="s">
        <v>123</v>
      </c>
      <c r="T255" s="138" t="s">
        <v>123</v>
      </c>
      <c r="U255" s="130" t="s">
        <v>123</v>
      </c>
      <c r="V255" s="130">
        <f>Table4[[#This Row],[MAGAZINE AMMO]]/Table4[[#This Row],[AMMO PER SHOT]]</f>
        <v>1</v>
      </c>
      <c r="W255" s="138" t="s">
        <v>123</v>
      </c>
      <c r="X255" s="138">
        <f>(Table4[[#This Row],[SHOTS PER MAGAZINE]]-1)*Table4[[#This Row],[SHOT 
INTERVAL]]+(Table4[[#This Row],[PARTICLES 
PER SHOT]]-1)*Table4[[#This Row],[BURST INTERVAL]]</f>
        <v>0</v>
      </c>
      <c r="Y255" s="186" t="s">
        <v>123</v>
      </c>
    </row>
    <row r="256" spans="1:25" ht="14.25" hidden="1" customHeight="1" outlineLevel="1" x14ac:dyDescent="0.2">
      <c r="A256" s="130">
        <v>12</v>
      </c>
      <c r="B256" s="186" t="s">
        <v>420</v>
      </c>
      <c r="C256" s="186" t="s">
        <v>101</v>
      </c>
      <c r="D256" s="130">
        <v>4</v>
      </c>
      <c r="E256" s="130" t="s">
        <v>123</v>
      </c>
      <c r="F256" s="130"/>
      <c r="G256" s="130"/>
      <c r="H256" s="130"/>
      <c r="I256" s="130">
        <v>1</v>
      </c>
      <c r="J256" s="130">
        <v>1</v>
      </c>
      <c r="K256" s="130">
        <v>1</v>
      </c>
      <c r="L256" s="138"/>
      <c r="M256" s="187"/>
      <c r="N256" s="130">
        <v>1</v>
      </c>
      <c r="O256" s="138"/>
      <c r="P256" s="138">
        <v>6</v>
      </c>
      <c r="Q256" s="130">
        <v>0</v>
      </c>
      <c r="R256" s="138">
        <v>6</v>
      </c>
      <c r="S256" s="130" t="s">
        <v>123</v>
      </c>
      <c r="T256" s="138" t="s">
        <v>123</v>
      </c>
      <c r="U256" s="130" t="s">
        <v>123</v>
      </c>
      <c r="V256" s="130">
        <f>Table4[[#This Row],[MAGAZINE AMMO]]/Table4[[#This Row],[AMMO PER SHOT]]</f>
        <v>1</v>
      </c>
      <c r="W256" s="138" t="s">
        <v>123</v>
      </c>
      <c r="X256" s="138">
        <f>(Table4[[#This Row],[SHOTS PER MAGAZINE]]-1)*Table4[[#This Row],[SHOT 
INTERVAL]]+(Table4[[#This Row],[PARTICLES 
PER SHOT]]-1)*Table4[[#This Row],[BURST INTERVAL]]</f>
        <v>0</v>
      </c>
      <c r="Y256" s="186" t="s">
        <v>123</v>
      </c>
    </row>
    <row r="257" spans="1:25" ht="14.25" hidden="1" customHeight="1" outlineLevel="1" x14ac:dyDescent="0.2">
      <c r="A257" s="130">
        <v>12</v>
      </c>
      <c r="B257" s="186" t="s">
        <v>420</v>
      </c>
      <c r="C257" s="186" t="s">
        <v>101</v>
      </c>
      <c r="D257" s="130">
        <v>5</v>
      </c>
      <c r="E257" s="130">
        <v>5070</v>
      </c>
      <c r="F257" s="130"/>
      <c r="G257" s="130"/>
      <c r="H257" s="130"/>
      <c r="I257" s="130">
        <v>1</v>
      </c>
      <c r="J257" s="130">
        <v>1</v>
      </c>
      <c r="K257" s="130">
        <v>1</v>
      </c>
      <c r="L257" s="138"/>
      <c r="M257" s="187"/>
      <c r="N257" s="130">
        <v>1</v>
      </c>
      <c r="O257" s="138"/>
      <c r="P257" s="138">
        <v>6</v>
      </c>
      <c r="Q257" s="130">
        <v>0</v>
      </c>
      <c r="R257" s="138">
        <v>6</v>
      </c>
      <c r="S257" s="130">
        <f>Table4[[#This Row],[DMG PER PARTICLE]]*Table4[[#This Row],[PARTICLES 
PER SHOT]]</f>
        <v>5070</v>
      </c>
      <c r="T257" s="138" t="s">
        <v>123</v>
      </c>
      <c r="U257" s="130">
        <f>Table4[[#This Row],[SHOTS PER MAGAZINE]]*Table4[[#This Row],[DAMAGE PER SHOT]]</f>
        <v>5070</v>
      </c>
      <c r="V257" s="130">
        <f>Table4[[#This Row],[MAGAZINE AMMO]]/Table4[[#This Row],[AMMO PER SHOT]]</f>
        <v>1</v>
      </c>
      <c r="W257" s="138" t="s">
        <v>123</v>
      </c>
      <c r="X257" s="138">
        <f>(Table4[[#This Row],[SHOTS PER MAGAZINE]]-1)*Table4[[#This Row],[SHOT 
INTERVAL]]+(Table4[[#This Row],[PARTICLES 
PER SHOT]]-1)*Table4[[#This Row],[BURST INTERVAL]]</f>
        <v>0</v>
      </c>
      <c r="Y257" s="186">
        <f>Table4[[#This Row],[DAMAGE PER MAGAZINE]]/(Table4[[#This Row],[UNLOAD TIME]]+Table4[[#This Row],[RELOAD TIME]])</f>
        <v>845</v>
      </c>
    </row>
    <row r="258" spans="1:25" ht="14.25" hidden="1" customHeight="1" outlineLevel="1" x14ac:dyDescent="0.2">
      <c r="A258" s="130">
        <v>12</v>
      </c>
      <c r="B258" s="186" t="s">
        <v>420</v>
      </c>
      <c r="C258" s="186" t="s">
        <v>101</v>
      </c>
      <c r="D258" s="130">
        <v>6</v>
      </c>
      <c r="E258" s="130">
        <v>5570</v>
      </c>
      <c r="F258" s="130"/>
      <c r="G258" s="130"/>
      <c r="H258" s="130"/>
      <c r="I258" s="130">
        <v>1</v>
      </c>
      <c r="J258" s="130">
        <v>1</v>
      </c>
      <c r="K258" s="130">
        <v>1</v>
      </c>
      <c r="L258" s="138"/>
      <c r="M258" s="187"/>
      <c r="N258" s="130">
        <v>1</v>
      </c>
      <c r="O258" s="138"/>
      <c r="P258" s="138">
        <v>6</v>
      </c>
      <c r="Q258" s="130">
        <v>0</v>
      </c>
      <c r="R258" s="138">
        <v>6</v>
      </c>
      <c r="S258" s="130">
        <f>Table4[[#This Row],[DMG PER PARTICLE]]*Table4[[#This Row],[PARTICLES 
PER SHOT]]</f>
        <v>5570</v>
      </c>
      <c r="T258" s="138" t="s">
        <v>123</v>
      </c>
      <c r="U258" s="130">
        <f>Table4[[#This Row],[SHOTS PER MAGAZINE]]*Table4[[#This Row],[DAMAGE PER SHOT]]</f>
        <v>5570</v>
      </c>
      <c r="V258" s="130">
        <f>Table4[[#This Row],[MAGAZINE AMMO]]/Table4[[#This Row],[AMMO PER SHOT]]</f>
        <v>1</v>
      </c>
      <c r="W258" s="138" t="s">
        <v>123</v>
      </c>
      <c r="X258" s="138">
        <f>(Table4[[#This Row],[SHOTS PER MAGAZINE]]-1)*Table4[[#This Row],[SHOT 
INTERVAL]]+(Table4[[#This Row],[PARTICLES 
PER SHOT]]-1)*Table4[[#This Row],[BURST INTERVAL]]</f>
        <v>0</v>
      </c>
      <c r="Y258" s="186">
        <f>Table4[[#This Row],[DAMAGE PER MAGAZINE]]/(Table4[[#This Row],[UNLOAD TIME]]+Table4[[#This Row],[RELOAD TIME]])</f>
        <v>928.33333333333337</v>
      </c>
    </row>
    <row r="259" spans="1:25" ht="14.25" hidden="1" customHeight="1" outlineLevel="1" x14ac:dyDescent="0.2">
      <c r="A259" s="130">
        <v>12</v>
      </c>
      <c r="B259" s="186" t="s">
        <v>420</v>
      </c>
      <c r="C259" s="186" t="s">
        <v>101</v>
      </c>
      <c r="D259" s="130">
        <v>7</v>
      </c>
      <c r="E259" s="130">
        <v>6120</v>
      </c>
      <c r="F259" s="130"/>
      <c r="G259" s="130"/>
      <c r="H259" s="130"/>
      <c r="I259" s="130">
        <v>1</v>
      </c>
      <c r="J259" s="130">
        <v>1</v>
      </c>
      <c r="K259" s="130">
        <v>1</v>
      </c>
      <c r="L259" s="138"/>
      <c r="M259" s="187"/>
      <c r="N259" s="130">
        <v>1</v>
      </c>
      <c r="O259" s="138"/>
      <c r="P259" s="138">
        <v>6</v>
      </c>
      <c r="Q259" s="130">
        <v>0</v>
      </c>
      <c r="R259" s="138">
        <v>6</v>
      </c>
      <c r="S259" s="130">
        <f>Table4[[#This Row],[DMG PER PARTICLE]]*Table4[[#This Row],[PARTICLES 
PER SHOT]]</f>
        <v>6120</v>
      </c>
      <c r="T259" s="138" t="s">
        <v>123</v>
      </c>
      <c r="U259" s="130">
        <f>Table4[[#This Row],[SHOTS PER MAGAZINE]]*Table4[[#This Row],[DAMAGE PER SHOT]]</f>
        <v>6120</v>
      </c>
      <c r="V259" s="130">
        <f>Table4[[#This Row],[MAGAZINE AMMO]]/Table4[[#This Row],[AMMO PER SHOT]]</f>
        <v>1</v>
      </c>
      <c r="W259" s="138" t="s">
        <v>123</v>
      </c>
      <c r="X259" s="138">
        <f>(Table4[[#This Row],[SHOTS PER MAGAZINE]]-1)*Table4[[#This Row],[SHOT 
INTERVAL]]+(Table4[[#This Row],[PARTICLES 
PER SHOT]]-1)*Table4[[#This Row],[BURST INTERVAL]]</f>
        <v>0</v>
      </c>
      <c r="Y259" s="186">
        <f>Table4[[#This Row],[DAMAGE PER MAGAZINE]]/(Table4[[#This Row],[UNLOAD TIME]]+Table4[[#This Row],[RELOAD TIME]])</f>
        <v>1020</v>
      </c>
    </row>
    <row r="260" spans="1:25" ht="14.25" hidden="1" customHeight="1" outlineLevel="1" x14ac:dyDescent="0.2">
      <c r="A260" s="130">
        <v>12</v>
      </c>
      <c r="B260" s="186" t="s">
        <v>420</v>
      </c>
      <c r="C260" s="186" t="s">
        <v>101</v>
      </c>
      <c r="D260" s="130">
        <v>8</v>
      </c>
      <c r="E260" s="130">
        <v>6720</v>
      </c>
      <c r="F260" s="130"/>
      <c r="G260" s="130"/>
      <c r="H260" s="130"/>
      <c r="I260" s="130">
        <v>1</v>
      </c>
      <c r="J260" s="130">
        <v>1</v>
      </c>
      <c r="K260" s="130">
        <v>1</v>
      </c>
      <c r="L260" s="138"/>
      <c r="M260" s="187"/>
      <c r="N260" s="130">
        <v>1</v>
      </c>
      <c r="O260" s="138"/>
      <c r="P260" s="138">
        <v>6</v>
      </c>
      <c r="Q260" s="130">
        <v>0</v>
      </c>
      <c r="R260" s="138">
        <v>6</v>
      </c>
      <c r="S260" s="130">
        <f>Table4[[#This Row],[DMG PER PARTICLE]]*Table4[[#This Row],[PARTICLES 
PER SHOT]]</f>
        <v>6720</v>
      </c>
      <c r="T260" s="138" t="s">
        <v>123</v>
      </c>
      <c r="U260" s="130">
        <f>Table4[[#This Row],[SHOTS PER MAGAZINE]]*Table4[[#This Row],[DAMAGE PER SHOT]]</f>
        <v>6720</v>
      </c>
      <c r="V260" s="130">
        <f>Table4[[#This Row],[MAGAZINE AMMO]]/Table4[[#This Row],[AMMO PER SHOT]]</f>
        <v>1</v>
      </c>
      <c r="W260" s="138" t="s">
        <v>123</v>
      </c>
      <c r="X260" s="138">
        <f>(Table4[[#This Row],[SHOTS PER MAGAZINE]]-1)*Table4[[#This Row],[SHOT 
INTERVAL]]+(Table4[[#This Row],[PARTICLES 
PER SHOT]]-1)*Table4[[#This Row],[BURST INTERVAL]]</f>
        <v>0</v>
      </c>
      <c r="Y260" s="186">
        <f>Table4[[#This Row],[DAMAGE PER MAGAZINE]]/(Table4[[#This Row],[UNLOAD TIME]]+Table4[[#This Row],[RELOAD TIME]])</f>
        <v>1120</v>
      </c>
    </row>
    <row r="261" spans="1:25" ht="14.25" hidden="1" customHeight="1" outlineLevel="1" x14ac:dyDescent="0.2">
      <c r="A261" s="130">
        <v>12</v>
      </c>
      <c r="B261" s="186" t="s">
        <v>420</v>
      </c>
      <c r="C261" s="186" t="s">
        <v>101</v>
      </c>
      <c r="D261" s="130">
        <v>9</v>
      </c>
      <c r="E261" s="130">
        <v>7390</v>
      </c>
      <c r="F261" s="130"/>
      <c r="G261" s="130"/>
      <c r="H261" s="130"/>
      <c r="I261" s="130">
        <v>1</v>
      </c>
      <c r="J261" s="130">
        <v>1</v>
      </c>
      <c r="K261" s="130">
        <v>1</v>
      </c>
      <c r="L261" s="138"/>
      <c r="M261" s="187"/>
      <c r="N261" s="130">
        <v>1</v>
      </c>
      <c r="O261" s="138"/>
      <c r="P261" s="138">
        <v>6</v>
      </c>
      <c r="Q261" s="130">
        <v>0</v>
      </c>
      <c r="R261" s="138">
        <v>6</v>
      </c>
      <c r="S261" s="130">
        <f>Table4[[#This Row],[DMG PER PARTICLE]]*Table4[[#This Row],[PARTICLES 
PER SHOT]]</f>
        <v>7390</v>
      </c>
      <c r="T261" s="138" t="s">
        <v>123</v>
      </c>
      <c r="U261" s="130">
        <f>Table4[[#This Row],[SHOTS PER MAGAZINE]]*Table4[[#This Row],[DAMAGE PER SHOT]]</f>
        <v>7390</v>
      </c>
      <c r="V261" s="130">
        <f>Table4[[#This Row],[MAGAZINE AMMO]]/Table4[[#This Row],[AMMO PER SHOT]]</f>
        <v>1</v>
      </c>
      <c r="W261" s="138" t="s">
        <v>123</v>
      </c>
      <c r="X261" s="138">
        <f>(Table4[[#This Row],[SHOTS PER MAGAZINE]]-1)*Table4[[#This Row],[SHOT 
INTERVAL]]+(Table4[[#This Row],[PARTICLES 
PER SHOT]]-1)*Table4[[#This Row],[BURST INTERVAL]]</f>
        <v>0</v>
      </c>
      <c r="Y261" s="186">
        <f>Table4[[#This Row],[DAMAGE PER MAGAZINE]]/(Table4[[#This Row],[UNLOAD TIME]]+Table4[[#This Row],[RELOAD TIME]])</f>
        <v>1231.6666666666667</v>
      </c>
    </row>
    <row r="262" spans="1:25" ht="14.25" hidden="1" customHeight="1" outlineLevel="1" x14ac:dyDescent="0.2">
      <c r="A262" s="130">
        <v>12</v>
      </c>
      <c r="B262" s="186" t="s">
        <v>420</v>
      </c>
      <c r="C262" s="186" t="s">
        <v>101</v>
      </c>
      <c r="D262" s="130">
        <v>10</v>
      </c>
      <c r="E262" s="130">
        <v>8120</v>
      </c>
      <c r="F262" s="130"/>
      <c r="G262" s="130"/>
      <c r="H262" s="130"/>
      <c r="I262" s="130">
        <v>1</v>
      </c>
      <c r="J262" s="130">
        <v>1</v>
      </c>
      <c r="K262" s="130">
        <v>1</v>
      </c>
      <c r="L262" s="138"/>
      <c r="M262" s="187"/>
      <c r="N262" s="130">
        <v>1</v>
      </c>
      <c r="O262" s="138"/>
      <c r="P262" s="138">
        <v>6</v>
      </c>
      <c r="Q262" s="130">
        <v>0</v>
      </c>
      <c r="R262" s="138">
        <v>6</v>
      </c>
      <c r="S262" s="130">
        <f>Table4[[#This Row],[DMG PER PARTICLE]]*Table4[[#This Row],[PARTICLES 
PER SHOT]]</f>
        <v>8120</v>
      </c>
      <c r="T262" s="138" t="s">
        <v>123</v>
      </c>
      <c r="U262" s="130">
        <f>Table4[[#This Row],[SHOTS PER MAGAZINE]]*Table4[[#This Row],[DAMAGE PER SHOT]]</f>
        <v>8120</v>
      </c>
      <c r="V262" s="130">
        <f>Table4[[#This Row],[MAGAZINE AMMO]]/Table4[[#This Row],[AMMO PER SHOT]]</f>
        <v>1</v>
      </c>
      <c r="W262" s="138" t="s">
        <v>123</v>
      </c>
      <c r="X262" s="138">
        <f>(Table4[[#This Row],[SHOTS PER MAGAZINE]]-1)*Table4[[#This Row],[SHOT 
INTERVAL]]+(Table4[[#This Row],[PARTICLES 
PER SHOT]]-1)*Table4[[#This Row],[BURST INTERVAL]]</f>
        <v>0</v>
      </c>
      <c r="Y262" s="186">
        <f>Table4[[#This Row],[DAMAGE PER MAGAZINE]]/(Table4[[#This Row],[UNLOAD TIME]]+Table4[[#This Row],[RELOAD TIME]])</f>
        <v>1353.3333333333333</v>
      </c>
    </row>
    <row r="263" spans="1:25" ht="14.25" hidden="1" customHeight="1" outlineLevel="1" x14ac:dyDescent="0.2">
      <c r="A263" s="130">
        <v>12</v>
      </c>
      <c r="B263" s="186" t="s">
        <v>420</v>
      </c>
      <c r="C263" s="186" t="s">
        <v>101</v>
      </c>
      <c r="D263" s="130">
        <v>11</v>
      </c>
      <c r="E263" s="130">
        <v>8920</v>
      </c>
      <c r="F263" s="130"/>
      <c r="G263" s="130"/>
      <c r="H263" s="130"/>
      <c r="I263" s="130">
        <v>1</v>
      </c>
      <c r="J263" s="130">
        <v>1</v>
      </c>
      <c r="K263" s="130">
        <v>1</v>
      </c>
      <c r="L263" s="138"/>
      <c r="M263" s="187"/>
      <c r="N263" s="130">
        <v>1</v>
      </c>
      <c r="O263" s="138"/>
      <c r="P263" s="138">
        <v>6</v>
      </c>
      <c r="Q263" s="130">
        <v>0</v>
      </c>
      <c r="R263" s="138">
        <v>6</v>
      </c>
      <c r="S263" s="130">
        <f>Table4[[#This Row],[DMG PER PARTICLE]]*Table4[[#This Row],[PARTICLES 
PER SHOT]]</f>
        <v>8920</v>
      </c>
      <c r="T263" s="138" t="s">
        <v>123</v>
      </c>
      <c r="U263" s="130">
        <f>Table4[[#This Row],[SHOTS PER MAGAZINE]]*Table4[[#This Row],[DAMAGE PER SHOT]]</f>
        <v>8920</v>
      </c>
      <c r="V263" s="130">
        <f>Table4[[#This Row],[MAGAZINE AMMO]]/Table4[[#This Row],[AMMO PER SHOT]]</f>
        <v>1</v>
      </c>
      <c r="W263" s="138" t="s">
        <v>123</v>
      </c>
      <c r="X263" s="138">
        <f>(Table4[[#This Row],[SHOTS PER MAGAZINE]]-1)*Table4[[#This Row],[SHOT 
INTERVAL]]+(Table4[[#This Row],[PARTICLES 
PER SHOT]]-1)*Table4[[#This Row],[BURST INTERVAL]]</f>
        <v>0</v>
      </c>
      <c r="Y263" s="186">
        <f>Table4[[#This Row],[DAMAGE PER MAGAZINE]]/(Table4[[#This Row],[UNLOAD TIME]]+Table4[[#This Row],[RELOAD TIME]])</f>
        <v>1486.6666666666667</v>
      </c>
    </row>
    <row r="264" spans="1:25" ht="14.25" hidden="1" customHeight="1" outlineLevel="1" x14ac:dyDescent="0.2">
      <c r="A264" s="130">
        <v>12</v>
      </c>
      <c r="B264" s="186" t="s">
        <v>420</v>
      </c>
      <c r="C264" s="186" t="s">
        <v>101</v>
      </c>
      <c r="D264" s="130">
        <v>12</v>
      </c>
      <c r="E264" s="130">
        <v>9800</v>
      </c>
      <c r="F264" s="130"/>
      <c r="G264" s="130"/>
      <c r="H264" s="130"/>
      <c r="I264" s="130">
        <v>1</v>
      </c>
      <c r="J264" s="130">
        <v>1</v>
      </c>
      <c r="K264" s="130">
        <v>1</v>
      </c>
      <c r="L264" s="138"/>
      <c r="M264" s="187"/>
      <c r="N264" s="130">
        <v>1</v>
      </c>
      <c r="O264" s="138"/>
      <c r="P264" s="138">
        <v>6</v>
      </c>
      <c r="Q264" s="130">
        <v>0</v>
      </c>
      <c r="R264" s="138">
        <v>6</v>
      </c>
      <c r="S264" s="130">
        <f>Table4[[#This Row],[DMG PER PARTICLE]]*Table4[[#This Row],[PARTICLES 
PER SHOT]]</f>
        <v>9800</v>
      </c>
      <c r="T264" s="138" t="s">
        <v>123</v>
      </c>
      <c r="U264" s="130">
        <f>Table4[[#This Row],[SHOTS PER MAGAZINE]]*Table4[[#This Row],[DAMAGE PER SHOT]]</f>
        <v>9800</v>
      </c>
      <c r="V264" s="130">
        <f>Table4[[#This Row],[MAGAZINE AMMO]]/Table4[[#This Row],[AMMO PER SHOT]]</f>
        <v>1</v>
      </c>
      <c r="W264" s="138" t="s">
        <v>123</v>
      </c>
      <c r="X264" s="138">
        <f>(Table4[[#This Row],[SHOTS PER MAGAZINE]]-1)*Table4[[#This Row],[SHOT 
INTERVAL]]+(Table4[[#This Row],[PARTICLES 
PER SHOT]]-1)*Table4[[#This Row],[BURST INTERVAL]]</f>
        <v>0</v>
      </c>
      <c r="Y264" s="186">
        <f>Table4[[#This Row],[DAMAGE PER MAGAZINE]]/(Table4[[#This Row],[UNLOAD TIME]]+Table4[[#This Row],[RELOAD TIME]])</f>
        <v>1633.3333333333333</v>
      </c>
    </row>
    <row r="265" spans="1:25" ht="14.25" hidden="1" customHeight="1" outlineLevel="1" x14ac:dyDescent="0.2">
      <c r="A265" s="130">
        <v>12</v>
      </c>
      <c r="B265" s="186" t="s">
        <v>420</v>
      </c>
      <c r="C265" s="186" t="s">
        <v>102</v>
      </c>
      <c r="D265" s="130">
        <v>1</v>
      </c>
      <c r="E265" s="130">
        <v>9800</v>
      </c>
      <c r="F265" s="130"/>
      <c r="G265" s="130"/>
      <c r="H265" s="130"/>
      <c r="I265" s="130">
        <v>1</v>
      </c>
      <c r="J265" s="130">
        <v>1</v>
      </c>
      <c r="K265" s="130">
        <v>1</v>
      </c>
      <c r="L265" s="138"/>
      <c r="M265" s="187"/>
      <c r="N265" s="130">
        <v>1</v>
      </c>
      <c r="O265" s="138"/>
      <c r="P265" s="138">
        <v>6</v>
      </c>
      <c r="Q265" s="130">
        <v>0</v>
      </c>
      <c r="R265" s="138">
        <v>6</v>
      </c>
      <c r="S265" s="130">
        <f>Table4[[#This Row],[DMG PER PARTICLE]]*Table4[[#This Row],[PARTICLES 
PER SHOT]]</f>
        <v>9800</v>
      </c>
      <c r="T265" s="138" t="s">
        <v>123</v>
      </c>
      <c r="U265" s="130">
        <f>Table4[[#This Row],[SHOTS PER MAGAZINE]]*Table4[[#This Row],[DAMAGE PER SHOT]]</f>
        <v>9800</v>
      </c>
      <c r="V265" s="130">
        <f>Table4[[#This Row],[MAGAZINE AMMO]]/Table4[[#This Row],[AMMO PER SHOT]]</f>
        <v>1</v>
      </c>
      <c r="W265" s="138" t="s">
        <v>123</v>
      </c>
      <c r="X265" s="138">
        <f>(Table4[[#This Row],[SHOTS PER MAGAZINE]]-1)*Table4[[#This Row],[SHOT 
INTERVAL]]+(Table4[[#This Row],[PARTICLES 
PER SHOT]]-1)*Table4[[#This Row],[BURST INTERVAL]]</f>
        <v>0</v>
      </c>
      <c r="Y265" s="186">
        <f>Table4[[#This Row],[DAMAGE PER MAGAZINE]]/(Table4[[#This Row],[UNLOAD TIME]]+Table4[[#This Row],[RELOAD TIME]])</f>
        <v>1633.3333333333333</v>
      </c>
    </row>
    <row r="266" spans="1:25" ht="14.25" hidden="1" customHeight="1" outlineLevel="1" x14ac:dyDescent="0.2">
      <c r="A266" s="130">
        <v>12</v>
      </c>
      <c r="B266" s="186" t="s">
        <v>420</v>
      </c>
      <c r="C266" s="186" t="s">
        <v>102</v>
      </c>
      <c r="D266" s="130">
        <v>2</v>
      </c>
      <c r="E266" s="130">
        <v>9980</v>
      </c>
      <c r="F266" s="130"/>
      <c r="G266" s="130"/>
      <c r="H266" s="130"/>
      <c r="I266" s="130">
        <v>1</v>
      </c>
      <c r="J266" s="130">
        <v>1</v>
      </c>
      <c r="K266" s="130">
        <v>1</v>
      </c>
      <c r="L266" s="138"/>
      <c r="M266" s="187"/>
      <c r="N266" s="130">
        <v>1</v>
      </c>
      <c r="O266" s="138"/>
      <c r="P266" s="138">
        <v>6</v>
      </c>
      <c r="Q266" s="130">
        <v>0</v>
      </c>
      <c r="R266" s="138">
        <v>6</v>
      </c>
      <c r="S266" s="130">
        <f>Table4[[#This Row],[DMG PER PARTICLE]]*Table4[[#This Row],[PARTICLES 
PER SHOT]]</f>
        <v>9980</v>
      </c>
      <c r="T266" s="138" t="s">
        <v>123</v>
      </c>
      <c r="U266" s="130">
        <f>Table4[[#This Row],[SHOTS PER MAGAZINE]]*Table4[[#This Row],[DAMAGE PER SHOT]]</f>
        <v>9980</v>
      </c>
      <c r="V266" s="130">
        <f>Table4[[#This Row],[MAGAZINE AMMO]]/Table4[[#This Row],[AMMO PER SHOT]]</f>
        <v>1</v>
      </c>
      <c r="W266" s="138" t="s">
        <v>123</v>
      </c>
      <c r="X266" s="138">
        <f>(Table4[[#This Row],[SHOTS PER MAGAZINE]]-1)*Table4[[#This Row],[SHOT 
INTERVAL]]+(Table4[[#This Row],[PARTICLES 
PER SHOT]]-1)*Table4[[#This Row],[BURST INTERVAL]]</f>
        <v>0</v>
      </c>
      <c r="Y266" s="186">
        <f>Table4[[#This Row],[DAMAGE PER MAGAZINE]]/(Table4[[#This Row],[UNLOAD TIME]]+Table4[[#This Row],[RELOAD TIME]])</f>
        <v>1663.3333333333333</v>
      </c>
    </row>
    <row r="267" spans="1:25" ht="14.25" hidden="1" customHeight="1" outlineLevel="1" x14ac:dyDescent="0.2">
      <c r="A267" s="130">
        <v>12</v>
      </c>
      <c r="B267" s="186" t="s">
        <v>420</v>
      </c>
      <c r="C267" s="186" t="s">
        <v>102</v>
      </c>
      <c r="D267" s="130">
        <v>3</v>
      </c>
      <c r="E267" s="130">
        <v>10160</v>
      </c>
      <c r="F267" s="130"/>
      <c r="G267" s="130"/>
      <c r="H267" s="130"/>
      <c r="I267" s="130">
        <v>1</v>
      </c>
      <c r="J267" s="130">
        <v>1</v>
      </c>
      <c r="K267" s="130">
        <v>1</v>
      </c>
      <c r="L267" s="138"/>
      <c r="M267" s="187"/>
      <c r="N267" s="130">
        <v>1</v>
      </c>
      <c r="O267" s="138"/>
      <c r="P267" s="138">
        <v>6</v>
      </c>
      <c r="Q267" s="130">
        <v>0</v>
      </c>
      <c r="R267" s="138">
        <v>6</v>
      </c>
      <c r="S267" s="130">
        <f>Table4[[#This Row],[DMG PER PARTICLE]]*Table4[[#This Row],[PARTICLES 
PER SHOT]]</f>
        <v>10160</v>
      </c>
      <c r="T267" s="138" t="s">
        <v>123</v>
      </c>
      <c r="U267" s="130">
        <f>Table4[[#This Row],[SHOTS PER MAGAZINE]]*Table4[[#This Row],[DAMAGE PER SHOT]]</f>
        <v>10160</v>
      </c>
      <c r="V267" s="130">
        <f>Table4[[#This Row],[MAGAZINE AMMO]]/Table4[[#This Row],[AMMO PER SHOT]]</f>
        <v>1</v>
      </c>
      <c r="W267" s="138" t="s">
        <v>123</v>
      </c>
      <c r="X267" s="138">
        <f>(Table4[[#This Row],[SHOTS PER MAGAZINE]]-1)*Table4[[#This Row],[SHOT 
INTERVAL]]+(Table4[[#This Row],[PARTICLES 
PER SHOT]]-1)*Table4[[#This Row],[BURST INTERVAL]]</f>
        <v>0</v>
      </c>
      <c r="Y267" s="186">
        <f>Table4[[#This Row],[DAMAGE PER MAGAZINE]]/(Table4[[#This Row],[UNLOAD TIME]]+Table4[[#This Row],[RELOAD TIME]])</f>
        <v>1693.3333333333333</v>
      </c>
    </row>
    <row r="268" spans="1:25" ht="14.25" hidden="1" customHeight="1" outlineLevel="1" x14ac:dyDescent="0.2">
      <c r="A268" s="130">
        <v>12</v>
      </c>
      <c r="B268" s="186" t="s">
        <v>420</v>
      </c>
      <c r="C268" s="186" t="s">
        <v>102</v>
      </c>
      <c r="D268" s="130">
        <v>4</v>
      </c>
      <c r="E268" s="130">
        <v>10340</v>
      </c>
      <c r="F268" s="130"/>
      <c r="G268" s="130"/>
      <c r="H268" s="130"/>
      <c r="I268" s="130">
        <v>1</v>
      </c>
      <c r="J268" s="130">
        <v>1</v>
      </c>
      <c r="K268" s="130">
        <v>1</v>
      </c>
      <c r="L268" s="138"/>
      <c r="M268" s="187"/>
      <c r="N268" s="130">
        <v>1</v>
      </c>
      <c r="O268" s="138"/>
      <c r="P268" s="138">
        <v>6</v>
      </c>
      <c r="Q268" s="130">
        <v>0</v>
      </c>
      <c r="R268" s="138">
        <v>6</v>
      </c>
      <c r="S268" s="130">
        <f>Table4[[#This Row],[DMG PER PARTICLE]]*Table4[[#This Row],[PARTICLES 
PER SHOT]]</f>
        <v>10340</v>
      </c>
      <c r="T268" s="138" t="s">
        <v>123</v>
      </c>
      <c r="U268" s="130">
        <f>Table4[[#This Row],[SHOTS PER MAGAZINE]]*Table4[[#This Row],[DAMAGE PER SHOT]]</f>
        <v>10340</v>
      </c>
      <c r="V268" s="130">
        <f>Table4[[#This Row],[MAGAZINE AMMO]]/Table4[[#This Row],[AMMO PER SHOT]]</f>
        <v>1</v>
      </c>
      <c r="W268" s="138" t="s">
        <v>123</v>
      </c>
      <c r="X268" s="138">
        <f>(Table4[[#This Row],[SHOTS PER MAGAZINE]]-1)*Table4[[#This Row],[SHOT 
INTERVAL]]+(Table4[[#This Row],[PARTICLES 
PER SHOT]]-1)*Table4[[#This Row],[BURST INTERVAL]]</f>
        <v>0</v>
      </c>
      <c r="Y268" s="186">
        <f>Table4[[#This Row],[DAMAGE PER MAGAZINE]]/(Table4[[#This Row],[UNLOAD TIME]]+Table4[[#This Row],[RELOAD TIME]])</f>
        <v>1723.3333333333333</v>
      </c>
    </row>
    <row r="269" spans="1:25" ht="14.25" hidden="1" customHeight="1" outlineLevel="1" x14ac:dyDescent="0.2">
      <c r="A269" s="130">
        <v>12</v>
      </c>
      <c r="B269" s="186" t="s">
        <v>420</v>
      </c>
      <c r="C269" s="186" t="s">
        <v>102</v>
      </c>
      <c r="D269" s="130">
        <v>5</v>
      </c>
      <c r="E269" s="130">
        <v>10520</v>
      </c>
      <c r="F269" s="130"/>
      <c r="G269" s="130"/>
      <c r="H269" s="130"/>
      <c r="I269" s="130">
        <v>1</v>
      </c>
      <c r="J269" s="130">
        <v>1</v>
      </c>
      <c r="K269" s="130">
        <v>1</v>
      </c>
      <c r="L269" s="138"/>
      <c r="M269" s="187"/>
      <c r="N269" s="130">
        <v>1</v>
      </c>
      <c r="O269" s="138"/>
      <c r="P269" s="138">
        <v>6</v>
      </c>
      <c r="Q269" s="130">
        <v>0</v>
      </c>
      <c r="R269" s="138">
        <v>6</v>
      </c>
      <c r="S269" s="130">
        <f>Table4[[#This Row],[DMG PER PARTICLE]]*Table4[[#This Row],[PARTICLES 
PER SHOT]]</f>
        <v>10520</v>
      </c>
      <c r="T269" s="138" t="s">
        <v>123</v>
      </c>
      <c r="U269" s="130">
        <f>Table4[[#This Row],[SHOTS PER MAGAZINE]]*Table4[[#This Row],[DAMAGE PER SHOT]]</f>
        <v>10520</v>
      </c>
      <c r="V269" s="130">
        <f>Table4[[#This Row],[MAGAZINE AMMO]]/Table4[[#This Row],[AMMO PER SHOT]]</f>
        <v>1</v>
      </c>
      <c r="W269" s="138" t="s">
        <v>123</v>
      </c>
      <c r="X269" s="138">
        <f>(Table4[[#This Row],[SHOTS PER MAGAZINE]]-1)*Table4[[#This Row],[SHOT 
INTERVAL]]+(Table4[[#This Row],[PARTICLES 
PER SHOT]]-1)*Table4[[#This Row],[BURST INTERVAL]]</f>
        <v>0</v>
      </c>
      <c r="Y269" s="186">
        <f>Table4[[#This Row],[DAMAGE PER MAGAZINE]]/(Table4[[#This Row],[UNLOAD TIME]]+Table4[[#This Row],[RELOAD TIME]])</f>
        <v>1753.3333333333333</v>
      </c>
    </row>
    <row r="270" spans="1:25" ht="14.25" hidden="1" customHeight="1" outlineLevel="1" x14ac:dyDescent="0.2">
      <c r="A270" s="130">
        <v>12</v>
      </c>
      <c r="B270" s="186" t="s">
        <v>420</v>
      </c>
      <c r="C270" s="186" t="s">
        <v>102</v>
      </c>
      <c r="D270" s="130">
        <v>6</v>
      </c>
      <c r="E270" s="130">
        <v>10700</v>
      </c>
      <c r="F270" s="130"/>
      <c r="G270" s="130"/>
      <c r="H270" s="130"/>
      <c r="I270" s="130">
        <v>1</v>
      </c>
      <c r="J270" s="130">
        <v>1</v>
      </c>
      <c r="K270" s="130">
        <v>1</v>
      </c>
      <c r="L270" s="138"/>
      <c r="M270" s="187"/>
      <c r="N270" s="130">
        <v>1</v>
      </c>
      <c r="O270" s="138"/>
      <c r="P270" s="138">
        <v>6</v>
      </c>
      <c r="Q270" s="130">
        <v>0</v>
      </c>
      <c r="R270" s="138">
        <v>6</v>
      </c>
      <c r="S270" s="130">
        <f>Table4[[#This Row],[DMG PER PARTICLE]]*Table4[[#This Row],[PARTICLES 
PER SHOT]]</f>
        <v>10700</v>
      </c>
      <c r="T270" s="138" t="s">
        <v>123</v>
      </c>
      <c r="U270" s="130">
        <f>Table4[[#This Row],[SHOTS PER MAGAZINE]]*Table4[[#This Row],[DAMAGE PER SHOT]]</f>
        <v>10700</v>
      </c>
      <c r="V270" s="130">
        <f>Table4[[#This Row],[MAGAZINE AMMO]]/Table4[[#This Row],[AMMO PER SHOT]]</f>
        <v>1</v>
      </c>
      <c r="W270" s="138" t="s">
        <v>123</v>
      </c>
      <c r="X270" s="138">
        <f>(Table4[[#This Row],[SHOTS PER MAGAZINE]]-1)*Table4[[#This Row],[SHOT 
INTERVAL]]+(Table4[[#This Row],[PARTICLES 
PER SHOT]]-1)*Table4[[#This Row],[BURST INTERVAL]]</f>
        <v>0</v>
      </c>
      <c r="Y270" s="186">
        <f>Table4[[#This Row],[DAMAGE PER MAGAZINE]]/(Table4[[#This Row],[UNLOAD TIME]]+Table4[[#This Row],[RELOAD TIME]])</f>
        <v>1783.3333333333333</v>
      </c>
    </row>
    <row r="271" spans="1:25" ht="14.25" hidden="1" customHeight="1" outlineLevel="1" x14ac:dyDescent="0.2">
      <c r="A271" s="130">
        <v>12</v>
      </c>
      <c r="B271" s="186" t="s">
        <v>420</v>
      </c>
      <c r="C271" s="186" t="s">
        <v>102</v>
      </c>
      <c r="D271" s="130">
        <v>7</v>
      </c>
      <c r="E271" s="130">
        <v>10880</v>
      </c>
      <c r="F271" s="130"/>
      <c r="G271" s="130"/>
      <c r="H271" s="130"/>
      <c r="I271" s="130">
        <v>1</v>
      </c>
      <c r="J271" s="130">
        <v>1</v>
      </c>
      <c r="K271" s="130">
        <v>1</v>
      </c>
      <c r="L271" s="138"/>
      <c r="M271" s="187"/>
      <c r="N271" s="130">
        <v>1</v>
      </c>
      <c r="O271" s="138"/>
      <c r="P271" s="138">
        <v>6</v>
      </c>
      <c r="Q271" s="130">
        <v>0</v>
      </c>
      <c r="R271" s="138">
        <v>6</v>
      </c>
      <c r="S271" s="130">
        <f>Table4[[#This Row],[DMG PER PARTICLE]]*Table4[[#This Row],[PARTICLES 
PER SHOT]]</f>
        <v>10880</v>
      </c>
      <c r="T271" s="138" t="s">
        <v>123</v>
      </c>
      <c r="U271" s="130">
        <f>Table4[[#This Row],[SHOTS PER MAGAZINE]]*Table4[[#This Row],[DAMAGE PER SHOT]]</f>
        <v>10880</v>
      </c>
      <c r="V271" s="130">
        <f>Table4[[#This Row],[MAGAZINE AMMO]]/Table4[[#This Row],[AMMO PER SHOT]]</f>
        <v>1</v>
      </c>
      <c r="W271" s="138" t="s">
        <v>123</v>
      </c>
      <c r="X271" s="138">
        <f>(Table4[[#This Row],[SHOTS PER MAGAZINE]]-1)*Table4[[#This Row],[SHOT 
INTERVAL]]+(Table4[[#This Row],[PARTICLES 
PER SHOT]]-1)*Table4[[#This Row],[BURST INTERVAL]]</f>
        <v>0</v>
      </c>
      <c r="Y271" s="186">
        <f>Table4[[#This Row],[DAMAGE PER MAGAZINE]]/(Table4[[#This Row],[UNLOAD TIME]]+Table4[[#This Row],[RELOAD TIME]])</f>
        <v>1813.3333333333333</v>
      </c>
    </row>
    <row r="272" spans="1:25" ht="14.25" hidden="1" customHeight="1" outlineLevel="1" x14ac:dyDescent="0.2">
      <c r="A272" s="130">
        <v>12</v>
      </c>
      <c r="B272" s="186" t="s">
        <v>420</v>
      </c>
      <c r="C272" s="186" t="s">
        <v>102</v>
      </c>
      <c r="D272" s="130">
        <v>8</v>
      </c>
      <c r="E272" s="130">
        <v>11060</v>
      </c>
      <c r="F272" s="130"/>
      <c r="G272" s="130"/>
      <c r="H272" s="130"/>
      <c r="I272" s="130">
        <v>1</v>
      </c>
      <c r="J272" s="130">
        <v>1</v>
      </c>
      <c r="K272" s="130">
        <v>1</v>
      </c>
      <c r="L272" s="138"/>
      <c r="M272" s="187"/>
      <c r="N272" s="130">
        <v>1</v>
      </c>
      <c r="O272" s="138"/>
      <c r="P272" s="138">
        <v>6</v>
      </c>
      <c r="Q272" s="130">
        <v>0</v>
      </c>
      <c r="R272" s="138">
        <v>6</v>
      </c>
      <c r="S272" s="130">
        <f>Table4[[#This Row],[DMG PER PARTICLE]]*Table4[[#This Row],[PARTICLES 
PER SHOT]]</f>
        <v>11060</v>
      </c>
      <c r="T272" s="138" t="s">
        <v>123</v>
      </c>
      <c r="U272" s="130">
        <f>Table4[[#This Row],[SHOTS PER MAGAZINE]]*Table4[[#This Row],[DAMAGE PER SHOT]]</f>
        <v>11060</v>
      </c>
      <c r="V272" s="130">
        <f>Table4[[#This Row],[MAGAZINE AMMO]]/Table4[[#This Row],[AMMO PER SHOT]]</f>
        <v>1</v>
      </c>
      <c r="W272" s="138" t="s">
        <v>123</v>
      </c>
      <c r="X272" s="138">
        <f>(Table4[[#This Row],[SHOTS PER MAGAZINE]]-1)*Table4[[#This Row],[SHOT 
INTERVAL]]+(Table4[[#This Row],[PARTICLES 
PER SHOT]]-1)*Table4[[#This Row],[BURST INTERVAL]]</f>
        <v>0</v>
      </c>
      <c r="Y272" s="186">
        <f>Table4[[#This Row],[DAMAGE PER MAGAZINE]]/(Table4[[#This Row],[UNLOAD TIME]]+Table4[[#This Row],[RELOAD TIME]])</f>
        <v>1843.3333333333333</v>
      </c>
    </row>
    <row r="273" spans="1:25" ht="14.25" hidden="1" customHeight="1" outlineLevel="1" x14ac:dyDescent="0.2">
      <c r="A273" s="130">
        <v>12</v>
      </c>
      <c r="B273" s="186" t="s">
        <v>420</v>
      </c>
      <c r="C273" s="186" t="s">
        <v>102</v>
      </c>
      <c r="D273" s="130">
        <v>9</v>
      </c>
      <c r="E273" s="130">
        <v>11240</v>
      </c>
      <c r="F273" s="130"/>
      <c r="G273" s="130"/>
      <c r="H273" s="130"/>
      <c r="I273" s="130">
        <v>1</v>
      </c>
      <c r="J273" s="130">
        <v>1</v>
      </c>
      <c r="K273" s="130">
        <v>1</v>
      </c>
      <c r="L273" s="138"/>
      <c r="M273" s="187"/>
      <c r="N273" s="130">
        <v>1</v>
      </c>
      <c r="O273" s="138"/>
      <c r="P273" s="138">
        <v>6</v>
      </c>
      <c r="Q273" s="130">
        <v>0</v>
      </c>
      <c r="R273" s="138">
        <v>6</v>
      </c>
      <c r="S273" s="130">
        <f>Table4[[#This Row],[DMG PER PARTICLE]]*Table4[[#This Row],[PARTICLES 
PER SHOT]]</f>
        <v>11240</v>
      </c>
      <c r="T273" s="138" t="s">
        <v>123</v>
      </c>
      <c r="U273" s="130">
        <f>Table4[[#This Row],[SHOTS PER MAGAZINE]]*Table4[[#This Row],[DAMAGE PER SHOT]]</f>
        <v>11240</v>
      </c>
      <c r="V273" s="130">
        <f>Table4[[#This Row],[MAGAZINE AMMO]]/Table4[[#This Row],[AMMO PER SHOT]]</f>
        <v>1</v>
      </c>
      <c r="W273" s="138" t="s">
        <v>123</v>
      </c>
      <c r="X273" s="138">
        <f>(Table4[[#This Row],[SHOTS PER MAGAZINE]]-1)*Table4[[#This Row],[SHOT 
INTERVAL]]+(Table4[[#This Row],[PARTICLES 
PER SHOT]]-1)*Table4[[#This Row],[BURST INTERVAL]]</f>
        <v>0</v>
      </c>
      <c r="Y273" s="186">
        <f>Table4[[#This Row],[DAMAGE PER MAGAZINE]]/(Table4[[#This Row],[UNLOAD TIME]]+Table4[[#This Row],[RELOAD TIME]])</f>
        <v>1873.3333333333333</v>
      </c>
    </row>
    <row r="274" spans="1:25" ht="14.25" hidden="1" customHeight="1" outlineLevel="1" x14ac:dyDescent="0.2">
      <c r="A274" s="130">
        <v>12</v>
      </c>
      <c r="B274" s="186" t="s">
        <v>420</v>
      </c>
      <c r="C274" s="186" t="s">
        <v>102</v>
      </c>
      <c r="D274" s="130">
        <v>10</v>
      </c>
      <c r="E274" s="130">
        <v>11420</v>
      </c>
      <c r="F274" s="130"/>
      <c r="G274" s="130"/>
      <c r="H274" s="130"/>
      <c r="I274" s="130">
        <v>1</v>
      </c>
      <c r="J274" s="130">
        <v>1</v>
      </c>
      <c r="K274" s="130">
        <v>1</v>
      </c>
      <c r="L274" s="138"/>
      <c r="M274" s="187"/>
      <c r="N274" s="130">
        <v>1</v>
      </c>
      <c r="O274" s="138"/>
      <c r="P274" s="138">
        <v>6</v>
      </c>
      <c r="Q274" s="130">
        <v>0</v>
      </c>
      <c r="R274" s="138">
        <v>6</v>
      </c>
      <c r="S274" s="130">
        <f>Table4[[#This Row],[DMG PER PARTICLE]]*Table4[[#This Row],[PARTICLES 
PER SHOT]]</f>
        <v>11420</v>
      </c>
      <c r="T274" s="138" t="s">
        <v>123</v>
      </c>
      <c r="U274" s="130">
        <f>Table4[[#This Row],[SHOTS PER MAGAZINE]]*Table4[[#This Row],[DAMAGE PER SHOT]]</f>
        <v>11420</v>
      </c>
      <c r="V274" s="130">
        <f>Table4[[#This Row],[MAGAZINE AMMO]]/Table4[[#This Row],[AMMO PER SHOT]]</f>
        <v>1</v>
      </c>
      <c r="W274" s="138" t="s">
        <v>123</v>
      </c>
      <c r="X274" s="138">
        <f>(Table4[[#This Row],[SHOTS PER MAGAZINE]]-1)*Table4[[#This Row],[SHOT 
INTERVAL]]+(Table4[[#This Row],[PARTICLES 
PER SHOT]]-1)*Table4[[#This Row],[BURST INTERVAL]]</f>
        <v>0</v>
      </c>
      <c r="Y274" s="186">
        <f>Table4[[#This Row],[DAMAGE PER MAGAZINE]]/(Table4[[#This Row],[UNLOAD TIME]]+Table4[[#This Row],[RELOAD TIME]])</f>
        <v>1903.3333333333333</v>
      </c>
    </row>
    <row r="275" spans="1:25" ht="14.25" hidden="1" customHeight="1" outlineLevel="1" x14ac:dyDescent="0.2">
      <c r="A275" s="130">
        <v>12</v>
      </c>
      <c r="B275" s="186" t="s">
        <v>420</v>
      </c>
      <c r="C275" s="186" t="s">
        <v>102</v>
      </c>
      <c r="D275" s="130">
        <v>11</v>
      </c>
      <c r="E275" s="130">
        <v>11600</v>
      </c>
      <c r="F275" s="130"/>
      <c r="G275" s="130"/>
      <c r="H275" s="130"/>
      <c r="I275" s="130">
        <v>1</v>
      </c>
      <c r="J275" s="130">
        <v>1</v>
      </c>
      <c r="K275" s="130">
        <v>1</v>
      </c>
      <c r="L275" s="138"/>
      <c r="M275" s="187"/>
      <c r="N275" s="130">
        <v>1</v>
      </c>
      <c r="O275" s="138"/>
      <c r="P275" s="138">
        <v>6</v>
      </c>
      <c r="Q275" s="130">
        <v>0</v>
      </c>
      <c r="R275" s="138">
        <v>6</v>
      </c>
      <c r="S275" s="130">
        <f>Table4[[#This Row],[DMG PER PARTICLE]]*Table4[[#This Row],[PARTICLES 
PER SHOT]]</f>
        <v>11600</v>
      </c>
      <c r="T275" s="138" t="s">
        <v>123</v>
      </c>
      <c r="U275" s="130">
        <f>Table4[[#This Row],[SHOTS PER MAGAZINE]]*Table4[[#This Row],[DAMAGE PER SHOT]]</f>
        <v>11600</v>
      </c>
      <c r="V275" s="130">
        <f>Table4[[#This Row],[MAGAZINE AMMO]]/Table4[[#This Row],[AMMO PER SHOT]]</f>
        <v>1</v>
      </c>
      <c r="W275" s="138" t="s">
        <v>123</v>
      </c>
      <c r="X275" s="138">
        <f>(Table4[[#This Row],[SHOTS PER MAGAZINE]]-1)*Table4[[#This Row],[SHOT 
INTERVAL]]+(Table4[[#This Row],[PARTICLES 
PER SHOT]]-1)*Table4[[#This Row],[BURST INTERVAL]]</f>
        <v>0</v>
      </c>
      <c r="Y275" s="186">
        <f>Table4[[#This Row],[DAMAGE PER MAGAZINE]]/(Table4[[#This Row],[UNLOAD TIME]]+Table4[[#This Row],[RELOAD TIME]])</f>
        <v>1933.3333333333333</v>
      </c>
    </row>
    <row r="276" spans="1:25" ht="14.25" hidden="1" customHeight="1" outlineLevel="1" x14ac:dyDescent="0.2">
      <c r="A276" s="130">
        <v>12</v>
      </c>
      <c r="B276" s="186" t="s">
        <v>420</v>
      </c>
      <c r="C276" s="186" t="s">
        <v>102</v>
      </c>
      <c r="D276" s="130">
        <v>12</v>
      </c>
      <c r="E276" s="130">
        <v>11780</v>
      </c>
      <c r="F276" s="130"/>
      <c r="G276" s="130"/>
      <c r="H276" s="130"/>
      <c r="I276" s="130">
        <v>1</v>
      </c>
      <c r="J276" s="130">
        <v>1</v>
      </c>
      <c r="K276" s="130">
        <v>1</v>
      </c>
      <c r="L276" s="138"/>
      <c r="M276" s="187"/>
      <c r="N276" s="130">
        <v>1</v>
      </c>
      <c r="O276" s="138"/>
      <c r="P276" s="138">
        <v>6</v>
      </c>
      <c r="Q276" s="130">
        <v>0</v>
      </c>
      <c r="R276" s="138">
        <v>6</v>
      </c>
      <c r="S276" s="130">
        <f>Table4[[#This Row],[DMG PER PARTICLE]]*Table4[[#This Row],[PARTICLES 
PER SHOT]]</f>
        <v>11780</v>
      </c>
      <c r="T276" s="138" t="s">
        <v>123</v>
      </c>
      <c r="U276" s="130">
        <f>Table4[[#This Row],[SHOTS PER MAGAZINE]]*Table4[[#This Row],[DAMAGE PER SHOT]]</f>
        <v>11780</v>
      </c>
      <c r="V276" s="130">
        <f>Table4[[#This Row],[MAGAZINE AMMO]]/Table4[[#This Row],[AMMO PER SHOT]]</f>
        <v>1</v>
      </c>
      <c r="W276" s="138" t="s">
        <v>123</v>
      </c>
      <c r="X276" s="138">
        <f>(Table4[[#This Row],[SHOTS PER MAGAZINE]]-1)*Table4[[#This Row],[SHOT 
INTERVAL]]+(Table4[[#This Row],[PARTICLES 
PER SHOT]]-1)*Table4[[#This Row],[BURST INTERVAL]]</f>
        <v>0</v>
      </c>
      <c r="Y276" s="186">
        <f>Table4[[#This Row],[DAMAGE PER MAGAZINE]]/(Table4[[#This Row],[UNLOAD TIME]]+Table4[[#This Row],[RELOAD TIME]])</f>
        <v>1963.3333333333333</v>
      </c>
    </row>
    <row r="277" spans="1:25" ht="14.25" hidden="1" customHeight="1" outlineLevel="1" x14ac:dyDescent="0.2">
      <c r="A277" s="130">
        <v>12</v>
      </c>
      <c r="B277" s="186" t="s">
        <v>420</v>
      </c>
      <c r="C277" s="186" t="s">
        <v>103</v>
      </c>
      <c r="D277" s="130">
        <v>1</v>
      </c>
      <c r="E277" s="130">
        <v>12369</v>
      </c>
      <c r="F277" s="130"/>
      <c r="G277" s="130"/>
      <c r="H277" s="130"/>
      <c r="I277" s="130">
        <v>1</v>
      </c>
      <c r="J277" s="130">
        <v>1</v>
      </c>
      <c r="K277" s="130">
        <v>1</v>
      </c>
      <c r="L277" s="138"/>
      <c r="M277" s="187"/>
      <c r="N277" s="130">
        <v>1</v>
      </c>
      <c r="O277" s="138"/>
      <c r="P277" s="138">
        <v>6</v>
      </c>
      <c r="Q277" s="130">
        <v>0</v>
      </c>
      <c r="R277" s="138">
        <v>6</v>
      </c>
      <c r="S277" s="130">
        <f>Table4[[#This Row],[DMG PER PARTICLE]]*Table4[[#This Row],[PARTICLES 
PER SHOT]]</f>
        <v>12369</v>
      </c>
      <c r="T277" s="138" t="s">
        <v>123</v>
      </c>
      <c r="U277" s="130">
        <f>Table4[[#This Row],[SHOTS PER MAGAZINE]]*Table4[[#This Row],[DAMAGE PER SHOT]]</f>
        <v>12369</v>
      </c>
      <c r="V277" s="130">
        <f>Table4[[#This Row],[MAGAZINE AMMO]]/Table4[[#This Row],[AMMO PER SHOT]]</f>
        <v>1</v>
      </c>
      <c r="W277" s="138" t="s">
        <v>123</v>
      </c>
      <c r="X277" s="138">
        <f>(Table4[[#This Row],[SHOTS PER MAGAZINE]]-1)*Table4[[#This Row],[SHOT 
INTERVAL]]+(Table4[[#This Row],[PARTICLES 
PER SHOT]]-1)*Table4[[#This Row],[BURST INTERVAL]]</f>
        <v>0</v>
      </c>
      <c r="Y277" s="186">
        <f>Table4[[#This Row],[DAMAGE PER MAGAZINE]]/(Table4[[#This Row],[UNLOAD TIME]]+Table4[[#This Row],[RELOAD TIME]])</f>
        <v>2061.5</v>
      </c>
    </row>
    <row r="278" spans="1:25" ht="14.25" customHeight="1" collapsed="1" x14ac:dyDescent="0.2">
      <c r="A278" s="128">
        <v>13</v>
      </c>
      <c r="B278" s="185" t="s">
        <v>421</v>
      </c>
      <c r="C278" s="185" t="s">
        <v>101</v>
      </c>
      <c r="D278" s="128">
        <v>1</v>
      </c>
      <c r="E278" s="128" t="s">
        <v>123</v>
      </c>
      <c r="F278" s="128"/>
      <c r="G278" s="128"/>
      <c r="H278" s="128"/>
      <c r="I278" s="128">
        <v>18</v>
      </c>
      <c r="J278" s="128">
        <v>2</v>
      </c>
      <c r="K278" s="128">
        <v>2</v>
      </c>
      <c r="L278" s="141">
        <v>0.3</v>
      </c>
      <c r="M278" s="141">
        <v>1.5</v>
      </c>
      <c r="N278" s="128">
        <v>18</v>
      </c>
      <c r="O278" s="137"/>
      <c r="P278" s="137">
        <v>15</v>
      </c>
      <c r="Q278" s="128">
        <v>0</v>
      </c>
      <c r="R278" s="137">
        <v>15</v>
      </c>
      <c r="S278" s="128" t="s">
        <v>123</v>
      </c>
      <c r="T278" s="185" t="s">
        <v>123</v>
      </c>
      <c r="U278" s="128" t="s">
        <v>123</v>
      </c>
      <c r="V278" s="128">
        <f>Table4[[#This Row],[MAGAZINE AMMO]]/Table4[[#This Row],[AMMO PER SHOT]]</f>
        <v>9</v>
      </c>
      <c r="W278" s="137">
        <f>1/Table4[[#This Row],[SHOT 
INTERVAL]]</f>
        <v>0.66666666666666663</v>
      </c>
      <c r="X278" s="137">
        <f>(Table4[[#This Row],[SHOTS PER MAGAZINE]]-1)*Table4[[#This Row],[SHOT 
INTERVAL]]+(Table4[[#This Row],[PARTICLES 
PER SHOT]]-1)*Table4[[#This Row],[BURST INTERVAL]]</f>
        <v>12.3</v>
      </c>
      <c r="Y278" s="185" t="s">
        <v>123</v>
      </c>
    </row>
    <row r="279" spans="1:25" ht="14.25" hidden="1" customHeight="1" outlineLevel="1" x14ac:dyDescent="0.2">
      <c r="A279" s="130">
        <v>13</v>
      </c>
      <c r="B279" s="186" t="s">
        <v>421</v>
      </c>
      <c r="C279" s="186" t="s">
        <v>101</v>
      </c>
      <c r="D279" s="130">
        <v>2</v>
      </c>
      <c r="E279" s="130" t="s">
        <v>123</v>
      </c>
      <c r="F279" s="130"/>
      <c r="G279" s="130"/>
      <c r="H279" s="130"/>
      <c r="I279" s="130">
        <v>18</v>
      </c>
      <c r="J279" s="130">
        <v>2</v>
      </c>
      <c r="K279" s="130">
        <v>2</v>
      </c>
      <c r="L279" s="141">
        <v>0.3</v>
      </c>
      <c r="M279" s="141">
        <v>1.5</v>
      </c>
      <c r="N279" s="130">
        <v>18</v>
      </c>
      <c r="O279" s="138"/>
      <c r="P279" s="138">
        <v>15</v>
      </c>
      <c r="Q279" s="130">
        <v>0</v>
      </c>
      <c r="R279" s="138">
        <v>15</v>
      </c>
      <c r="S279" s="130" t="s">
        <v>123</v>
      </c>
      <c r="T279" s="186" t="s">
        <v>123</v>
      </c>
      <c r="U279" s="130" t="s">
        <v>123</v>
      </c>
      <c r="V279" s="130">
        <f>Table4[[#This Row],[MAGAZINE AMMO]]/Table4[[#This Row],[AMMO PER SHOT]]</f>
        <v>9</v>
      </c>
      <c r="W279" s="138">
        <f>1/Table4[[#This Row],[SHOT 
INTERVAL]]</f>
        <v>0.66666666666666663</v>
      </c>
      <c r="X279" s="138">
        <f>(Table4[[#This Row],[SHOTS PER MAGAZINE]]-1)*Table4[[#This Row],[SHOT 
INTERVAL]]+(Table4[[#This Row],[PARTICLES 
PER SHOT]]-1)*Table4[[#This Row],[BURST INTERVAL]]</f>
        <v>12.3</v>
      </c>
      <c r="Y279" s="186" t="s">
        <v>123</v>
      </c>
    </row>
    <row r="280" spans="1:25" ht="14.25" hidden="1" customHeight="1" outlineLevel="1" x14ac:dyDescent="0.2">
      <c r="A280" s="130">
        <v>13</v>
      </c>
      <c r="B280" s="186" t="s">
        <v>421</v>
      </c>
      <c r="C280" s="186" t="s">
        <v>101</v>
      </c>
      <c r="D280" s="130">
        <v>3</v>
      </c>
      <c r="E280" s="130" t="s">
        <v>123</v>
      </c>
      <c r="F280" s="130"/>
      <c r="G280" s="130"/>
      <c r="H280" s="130"/>
      <c r="I280" s="130">
        <v>18</v>
      </c>
      <c r="J280" s="130">
        <v>2</v>
      </c>
      <c r="K280" s="130">
        <v>2</v>
      </c>
      <c r="L280" s="141">
        <v>0.3</v>
      </c>
      <c r="M280" s="141">
        <v>1.5</v>
      </c>
      <c r="N280" s="130">
        <v>18</v>
      </c>
      <c r="O280" s="138"/>
      <c r="P280" s="138">
        <v>15</v>
      </c>
      <c r="Q280" s="130">
        <v>0</v>
      </c>
      <c r="R280" s="138">
        <v>15</v>
      </c>
      <c r="S280" s="130" t="s">
        <v>123</v>
      </c>
      <c r="T280" s="186" t="s">
        <v>123</v>
      </c>
      <c r="U280" s="130" t="s">
        <v>123</v>
      </c>
      <c r="V280" s="130">
        <f>Table4[[#This Row],[MAGAZINE AMMO]]/Table4[[#This Row],[AMMO PER SHOT]]</f>
        <v>9</v>
      </c>
      <c r="W280" s="138">
        <f>1/Table4[[#This Row],[SHOT 
INTERVAL]]</f>
        <v>0.66666666666666663</v>
      </c>
      <c r="X280" s="138">
        <f>(Table4[[#This Row],[SHOTS PER MAGAZINE]]-1)*Table4[[#This Row],[SHOT 
INTERVAL]]+(Table4[[#This Row],[PARTICLES 
PER SHOT]]-1)*Table4[[#This Row],[BURST INTERVAL]]</f>
        <v>12.3</v>
      </c>
      <c r="Y280" s="186" t="s">
        <v>123</v>
      </c>
    </row>
    <row r="281" spans="1:25" ht="14.25" hidden="1" customHeight="1" outlineLevel="1" x14ac:dyDescent="0.2">
      <c r="A281" s="130">
        <v>13</v>
      </c>
      <c r="B281" s="186" t="s">
        <v>421</v>
      </c>
      <c r="C281" s="186" t="s">
        <v>101</v>
      </c>
      <c r="D281" s="130">
        <v>4</v>
      </c>
      <c r="E281" s="130" t="s">
        <v>123</v>
      </c>
      <c r="F281" s="130"/>
      <c r="G281" s="130"/>
      <c r="H281" s="130"/>
      <c r="I281" s="130">
        <v>18</v>
      </c>
      <c r="J281" s="130">
        <v>2</v>
      </c>
      <c r="K281" s="130">
        <v>2</v>
      </c>
      <c r="L281" s="141">
        <v>0.3</v>
      </c>
      <c r="M281" s="141">
        <v>1.5</v>
      </c>
      <c r="N281" s="130">
        <v>18</v>
      </c>
      <c r="O281" s="138"/>
      <c r="P281" s="138">
        <v>15</v>
      </c>
      <c r="Q281" s="130">
        <v>0</v>
      </c>
      <c r="R281" s="138">
        <v>15</v>
      </c>
      <c r="S281" s="130" t="s">
        <v>123</v>
      </c>
      <c r="T281" s="186" t="s">
        <v>123</v>
      </c>
      <c r="U281" s="130" t="s">
        <v>123</v>
      </c>
      <c r="V281" s="130">
        <f>Table4[[#This Row],[MAGAZINE AMMO]]/Table4[[#This Row],[AMMO PER SHOT]]</f>
        <v>9</v>
      </c>
      <c r="W281" s="138">
        <f>1/Table4[[#This Row],[SHOT 
INTERVAL]]</f>
        <v>0.66666666666666663</v>
      </c>
      <c r="X281" s="138">
        <f>(Table4[[#This Row],[SHOTS PER MAGAZINE]]-1)*Table4[[#This Row],[SHOT 
INTERVAL]]+(Table4[[#This Row],[PARTICLES 
PER SHOT]]-1)*Table4[[#This Row],[BURST INTERVAL]]</f>
        <v>12.3</v>
      </c>
      <c r="Y281" s="186" t="s">
        <v>123</v>
      </c>
    </row>
    <row r="282" spans="1:25" ht="14.25" hidden="1" customHeight="1" outlineLevel="1" x14ac:dyDescent="0.2">
      <c r="A282" s="130">
        <v>13</v>
      </c>
      <c r="B282" s="186" t="s">
        <v>421</v>
      </c>
      <c r="C282" s="186" t="s">
        <v>101</v>
      </c>
      <c r="D282" s="130">
        <v>5</v>
      </c>
      <c r="E282" s="130">
        <v>1344</v>
      </c>
      <c r="F282" s="130"/>
      <c r="G282" s="130"/>
      <c r="H282" s="130"/>
      <c r="I282" s="130">
        <v>18</v>
      </c>
      <c r="J282" s="130">
        <v>2</v>
      </c>
      <c r="K282" s="130">
        <v>2</v>
      </c>
      <c r="L282" s="141">
        <v>0.3</v>
      </c>
      <c r="M282" s="141">
        <v>1.5</v>
      </c>
      <c r="N282" s="130">
        <v>18</v>
      </c>
      <c r="O282" s="138"/>
      <c r="P282" s="138">
        <v>15</v>
      </c>
      <c r="Q282" s="130">
        <v>0</v>
      </c>
      <c r="R282" s="138">
        <v>15</v>
      </c>
      <c r="S282" s="130">
        <f>Table4[[#This Row],[DMG PER PARTICLE]]*Table4[[#This Row],[PARTICLES 
PER SHOT]]</f>
        <v>2688</v>
      </c>
      <c r="T282" s="186">
        <f>Table4[[#This Row],[DAMAGE PER SHOT]]/Table4[[#This Row],[SHOT 
INTERVAL]]</f>
        <v>1792</v>
      </c>
      <c r="U282" s="130">
        <f>Table4[[#This Row],[SHOTS PER MAGAZINE]]*Table4[[#This Row],[DAMAGE PER SHOT]]</f>
        <v>24192</v>
      </c>
      <c r="V282" s="130">
        <f>Table4[[#This Row],[MAGAZINE AMMO]]/Table4[[#This Row],[AMMO PER SHOT]]</f>
        <v>9</v>
      </c>
      <c r="W282" s="138">
        <f>1/Table4[[#This Row],[SHOT 
INTERVAL]]</f>
        <v>0.66666666666666663</v>
      </c>
      <c r="X282" s="138">
        <f>(Table4[[#This Row],[SHOTS PER MAGAZINE]]-1)*Table4[[#This Row],[SHOT 
INTERVAL]]+(Table4[[#This Row],[PARTICLES 
PER SHOT]]-1)*Table4[[#This Row],[BURST INTERVAL]]</f>
        <v>12.3</v>
      </c>
      <c r="Y282" s="186">
        <f>Table4[[#This Row],[DAMAGE PER MAGAZINE]]/(Table4[[#This Row],[UNLOAD TIME]]+Table4[[#This Row],[RELOAD TIME]])</f>
        <v>886.15384615384608</v>
      </c>
    </row>
    <row r="283" spans="1:25" ht="14.25" hidden="1" customHeight="1" outlineLevel="1" x14ac:dyDescent="0.2">
      <c r="A283" s="130">
        <v>13</v>
      </c>
      <c r="B283" s="186" t="s">
        <v>421</v>
      </c>
      <c r="C283" s="186" t="s">
        <v>101</v>
      </c>
      <c r="D283" s="130">
        <v>6</v>
      </c>
      <c r="E283" s="130">
        <v>1476</v>
      </c>
      <c r="F283" s="130"/>
      <c r="G283" s="130"/>
      <c r="H283" s="130"/>
      <c r="I283" s="130">
        <v>18</v>
      </c>
      <c r="J283" s="130">
        <v>2</v>
      </c>
      <c r="K283" s="130">
        <v>2</v>
      </c>
      <c r="L283" s="141">
        <v>0.3</v>
      </c>
      <c r="M283" s="141">
        <v>1.5</v>
      </c>
      <c r="N283" s="130">
        <v>18</v>
      </c>
      <c r="O283" s="138"/>
      <c r="P283" s="138">
        <v>15</v>
      </c>
      <c r="Q283" s="130">
        <v>0</v>
      </c>
      <c r="R283" s="138">
        <v>15</v>
      </c>
      <c r="S283" s="130">
        <f>Table4[[#This Row],[DMG PER PARTICLE]]*Table4[[#This Row],[PARTICLES 
PER SHOT]]</f>
        <v>2952</v>
      </c>
      <c r="T283" s="186">
        <f>Table4[[#This Row],[DAMAGE PER SHOT]]/Table4[[#This Row],[SHOT 
INTERVAL]]</f>
        <v>1968</v>
      </c>
      <c r="U283" s="130">
        <f>Table4[[#This Row],[SHOTS PER MAGAZINE]]*Table4[[#This Row],[DAMAGE PER SHOT]]</f>
        <v>26568</v>
      </c>
      <c r="V283" s="130">
        <f>Table4[[#This Row],[MAGAZINE AMMO]]/Table4[[#This Row],[AMMO PER SHOT]]</f>
        <v>9</v>
      </c>
      <c r="W283" s="138">
        <f>1/Table4[[#This Row],[SHOT 
INTERVAL]]</f>
        <v>0.66666666666666663</v>
      </c>
      <c r="X283" s="138">
        <f>(Table4[[#This Row],[SHOTS PER MAGAZINE]]-1)*Table4[[#This Row],[SHOT 
INTERVAL]]+(Table4[[#This Row],[PARTICLES 
PER SHOT]]-1)*Table4[[#This Row],[BURST INTERVAL]]</f>
        <v>12.3</v>
      </c>
      <c r="Y283" s="186">
        <f>Table4[[#This Row],[DAMAGE PER MAGAZINE]]/(Table4[[#This Row],[UNLOAD TIME]]+Table4[[#This Row],[RELOAD TIME]])</f>
        <v>973.1868131868132</v>
      </c>
    </row>
    <row r="284" spans="1:25" ht="14.25" hidden="1" customHeight="1" outlineLevel="1" x14ac:dyDescent="0.2">
      <c r="A284" s="130">
        <v>13</v>
      </c>
      <c r="B284" s="186" t="s">
        <v>421</v>
      </c>
      <c r="C284" s="186" t="s">
        <v>101</v>
      </c>
      <c r="D284" s="130">
        <v>7</v>
      </c>
      <c r="E284" s="130">
        <v>1622</v>
      </c>
      <c r="F284" s="130"/>
      <c r="G284" s="130"/>
      <c r="H284" s="130"/>
      <c r="I284" s="130">
        <v>18</v>
      </c>
      <c r="J284" s="130">
        <v>2</v>
      </c>
      <c r="K284" s="130">
        <v>2</v>
      </c>
      <c r="L284" s="141">
        <v>0.3</v>
      </c>
      <c r="M284" s="141">
        <v>1.5</v>
      </c>
      <c r="N284" s="130">
        <v>18</v>
      </c>
      <c r="O284" s="138"/>
      <c r="P284" s="138">
        <v>15</v>
      </c>
      <c r="Q284" s="130">
        <v>0</v>
      </c>
      <c r="R284" s="138">
        <v>15</v>
      </c>
      <c r="S284" s="130">
        <f>Table4[[#This Row],[DMG PER PARTICLE]]*Table4[[#This Row],[PARTICLES 
PER SHOT]]</f>
        <v>3244</v>
      </c>
      <c r="T284" s="186">
        <f>Table4[[#This Row],[DAMAGE PER SHOT]]/Table4[[#This Row],[SHOT 
INTERVAL]]</f>
        <v>2162.6666666666665</v>
      </c>
      <c r="U284" s="130">
        <f>Table4[[#This Row],[SHOTS PER MAGAZINE]]*Table4[[#This Row],[DAMAGE PER SHOT]]</f>
        <v>29196</v>
      </c>
      <c r="V284" s="130">
        <f>Table4[[#This Row],[MAGAZINE AMMO]]/Table4[[#This Row],[AMMO PER SHOT]]</f>
        <v>9</v>
      </c>
      <c r="W284" s="138">
        <f>1/Table4[[#This Row],[SHOT 
INTERVAL]]</f>
        <v>0.66666666666666663</v>
      </c>
      <c r="X284" s="138">
        <f>(Table4[[#This Row],[SHOTS PER MAGAZINE]]-1)*Table4[[#This Row],[SHOT 
INTERVAL]]+(Table4[[#This Row],[PARTICLES 
PER SHOT]]-1)*Table4[[#This Row],[BURST INTERVAL]]</f>
        <v>12.3</v>
      </c>
      <c r="Y284" s="186">
        <f>Table4[[#This Row],[DAMAGE PER MAGAZINE]]/(Table4[[#This Row],[UNLOAD TIME]]+Table4[[#This Row],[RELOAD TIME]])</f>
        <v>1069.4505494505495</v>
      </c>
    </row>
    <row r="285" spans="1:25" ht="14.25" hidden="1" customHeight="1" outlineLevel="1" x14ac:dyDescent="0.2">
      <c r="A285" s="130">
        <v>13</v>
      </c>
      <c r="B285" s="186" t="s">
        <v>421</v>
      </c>
      <c r="C285" s="186" t="s">
        <v>101</v>
      </c>
      <c r="D285" s="130">
        <v>8</v>
      </c>
      <c r="E285" s="130">
        <v>1783</v>
      </c>
      <c r="F285" s="130"/>
      <c r="G285" s="130"/>
      <c r="H285" s="130"/>
      <c r="I285" s="130">
        <v>18</v>
      </c>
      <c r="J285" s="130">
        <v>2</v>
      </c>
      <c r="K285" s="130">
        <v>2</v>
      </c>
      <c r="L285" s="141">
        <v>0.3</v>
      </c>
      <c r="M285" s="141">
        <v>1.5</v>
      </c>
      <c r="N285" s="130">
        <v>18</v>
      </c>
      <c r="O285" s="138"/>
      <c r="P285" s="138">
        <v>15</v>
      </c>
      <c r="Q285" s="130">
        <v>0</v>
      </c>
      <c r="R285" s="138">
        <v>15</v>
      </c>
      <c r="S285" s="130">
        <f>Table4[[#This Row],[DMG PER PARTICLE]]*Table4[[#This Row],[PARTICLES 
PER SHOT]]</f>
        <v>3566</v>
      </c>
      <c r="T285" s="186">
        <f>Table4[[#This Row],[DAMAGE PER SHOT]]/Table4[[#This Row],[SHOT 
INTERVAL]]</f>
        <v>2377.3333333333335</v>
      </c>
      <c r="U285" s="130">
        <f>Table4[[#This Row],[SHOTS PER MAGAZINE]]*Table4[[#This Row],[DAMAGE PER SHOT]]</f>
        <v>32094</v>
      </c>
      <c r="V285" s="130">
        <f>Table4[[#This Row],[MAGAZINE AMMO]]/Table4[[#This Row],[AMMO PER SHOT]]</f>
        <v>9</v>
      </c>
      <c r="W285" s="138">
        <f>1/Table4[[#This Row],[SHOT 
INTERVAL]]</f>
        <v>0.66666666666666663</v>
      </c>
      <c r="X285" s="138">
        <f>(Table4[[#This Row],[SHOTS PER MAGAZINE]]-1)*Table4[[#This Row],[SHOT 
INTERVAL]]+(Table4[[#This Row],[PARTICLES 
PER SHOT]]-1)*Table4[[#This Row],[BURST INTERVAL]]</f>
        <v>12.3</v>
      </c>
      <c r="Y285" s="186">
        <f>Table4[[#This Row],[DAMAGE PER MAGAZINE]]/(Table4[[#This Row],[UNLOAD TIME]]+Table4[[#This Row],[RELOAD TIME]])</f>
        <v>1175.6043956043957</v>
      </c>
    </row>
    <row r="286" spans="1:25" ht="14.25" hidden="1" customHeight="1" outlineLevel="1" x14ac:dyDescent="0.2">
      <c r="A286" s="130">
        <v>13</v>
      </c>
      <c r="B286" s="186" t="s">
        <v>421</v>
      </c>
      <c r="C286" s="186" t="s">
        <v>101</v>
      </c>
      <c r="D286" s="130">
        <v>9</v>
      </c>
      <c r="E286" s="130">
        <v>1959</v>
      </c>
      <c r="F286" s="130"/>
      <c r="G286" s="130"/>
      <c r="H286" s="130"/>
      <c r="I286" s="130">
        <v>18</v>
      </c>
      <c r="J286" s="130">
        <v>2</v>
      </c>
      <c r="K286" s="130">
        <v>2</v>
      </c>
      <c r="L286" s="141">
        <v>0.3</v>
      </c>
      <c r="M286" s="141">
        <v>1.5</v>
      </c>
      <c r="N286" s="130">
        <v>18</v>
      </c>
      <c r="O286" s="138"/>
      <c r="P286" s="138">
        <v>15</v>
      </c>
      <c r="Q286" s="130">
        <v>0</v>
      </c>
      <c r="R286" s="138">
        <v>15</v>
      </c>
      <c r="S286" s="130">
        <f>Table4[[#This Row],[DMG PER PARTICLE]]*Table4[[#This Row],[PARTICLES 
PER SHOT]]</f>
        <v>3918</v>
      </c>
      <c r="T286" s="186">
        <f>Table4[[#This Row],[DAMAGE PER SHOT]]/Table4[[#This Row],[SHOT 
INTERVAL]]</f>
        <v>2612</v>
      </c>
      <c r="U286" s="130">
        <f>Table4[[#This Row],[SHOTS PER MAGAZINE]]*Table4[[#This Row],[DAMAGE PER SHOT]]</f>
        <v>35262</v>
      </c>
      <c r="V286" s="130">
        <f>Table4[[#This Row],[MAGAZINE AMMO]]/Table4[[#This Row],[AMMO PER SHOT]]</f>
        <v>9</v>
      </c>
      <c r="W286" s="138">
        <f>1/Table4[[#This Row],[SHOT 
INTERVAL]]</f>
        <v>0.66666666666666663</v>
      </c>
      <c r="X286" s="138">
        <f>(Table4[[#This Row],[SHOTS PER MAGAZINE]]-1)*Table4[[#This Row],[SHOT 
INTERVAL]]+(Table4[[#This Row],[PARTICLES 
PER SHOT]]-1)*Table4[[#This Row],[BURST INTERVAL]]</f>
        <v>12.3</v>
      </c>
      <c r="Y286" s="186">
        <f>Table4[[#This Row],[DAMAGE PER MAGAZINE]]/(Table4[[#This Row],[UNLOAD TIME]]+Table4[[#This Row],[RELOAD TIME]])</f>
        <v>1291.6483516483515</v>
      </c>
    </row>
    <row r="287" spans="1:25" ht="14.25" hidden="1" customHeight="1" outlineLevel="1" x14ac:dyDescent="0.2">
      <c r="A287" s="130">
        <v>13</v>
      </c>
      <c r="B287" s="186" t="s">
        <v>421</v>
      </c>
      <c r="C287" s="186" t="s">
        <v>101</v>
      </c>
      <c r="D287" s="130">
        <v>10</v>
      </c>
      <c r="E287" s="130">
        <v>2153</v>
      </c>
      <c r="F287" s="130"/>
      <c r="G287" s="130"/>
      <c r="H287" s="130"/>
      <c r="I287" s="130">
        <v>18</v>
      </c>
      <c r="J287" s="130">
        <v>2</v>
      </c>
      <c r="K287" s="130">
        <v>2</v>
      </c>
      <c r="L287" s="141">
        <v>0.3</v>
      </c>
      <c r="M287" s="141">
        <v>1.5</v>
      </c>
      <c r="N287" s="130">
        <v>18</v>
      </c>
      <c r="O287" s="138"/>
      <c r="P287" s="138">
        <v>15</v>
      </c>
      <c r="Q287" s="130">
        <v>0</v>
      </c>
      <c r="R287" s="138">
        <v>15</v>
      </c>
      <c r="S287" s="130">
        <f>Table4[[#This Row],[DMG PER PARTICLE]]*Table4[[#This Row],[PARTICLES 
PER SHOT]]</f>
        <v>4306</v>
      </c>
      <c r="T287" s="186">
        <f>Table4[[#This Row],[DAMAGE PER SHOT]]/Table4[[#This Row],[SHOT 
INTERVAL]]</f>
        <v>2870.6666666666665</v>
      </c>
      <c r="U287" s="130">
        <f>Table4[[#This Row],[SHOTS PER MAGAZINE]]*Table4[[#This Row],[DAMAGE PER SHOT]]</f>
        <v>38754</v>
      </c>
      <c r="V287" s="130">
        <f>Table4[[#This Row],[MAGAZINE AMMO]]/Table4[[#This Row],[AMMO PER SHOT]]</f>
        <v>9</v>
      </c>
      <c r="W287" s="138">
        <f>1/Table4[[#This Row],[SHOT 
INTERVAL]]</f>
        <v>0.66666666666666663</v>
      </c>
      <c r="X287" s="138">
        <f>(Table4[[#This Row],[SHOTS PER MAGAZINE]]-1)*Table4[[#This Row],[SHOT 
INTERVAL]]+(Table4[[#This Row],[PARTICLES 
PER SHOT]]-1)*Table4[[#This Row],[BURST INTERVAL]]</f>
        <v>12.3</v>
      </c>
      <c r="Y287" s="186">
        <f>Table4[[#This Row],[DAMAGE PER MAGAZINE]]/(Table4[[#This Row],[UNLOAD TIME]]+Table4[[#This Row],[RELOAD TIME]])</f>
        <v>1419.5604395604396</v>
      </c>
    </row>
    <row r="288" spans="1:25" ht="14.25" hidden="1" customHeight="1" outlineLevel="1" x14ac:dyDescent="0.2">
      <c r="A288" s="130">
        <v>13</v>
      </c>
      <c r="B288" s="186" t="s">
        <v>421</v>
      </c>
      <c r="C288" s="186" t="s">
        <v>101</v>
      </c>
      <c r="D288" s="130">
        <v>11</v>
      </c>
      <c r="E288" s="130">
        <v>2366</v>
      </c>
      <c r="F288" s="130"/>
      <c r="G288" s="130"/>
      <c r="H288" s="130"/>
      <c r="I288" s="130">
        <v>18</v>
      </c>
      <c r="J288" s="130">
        <v>2</v>
      </c>
      <c r="K288" s="130">
        <v>2</v>
      </c>
      <c r="L288" s="141">
        <v>0.3</v>
      </c>
      <c r="M288" s="141">
        <v>1.5</v>
      </c>
      <c r="N288" s="130">
        <v>18</v>
      </c>
      <c r="O288" s="138"/>
      <c r="P288" s="138">
        <v>15</v>
      </c>
      <c r="Q288" s="130">
        <v>0</v>
      </c>
      <c r="R288" s="138">
        <v>15</v>
      </c>
      <c r="S288" s="130">
        <f>Table4[[#This Row],[DMG PER PARTICLE]]*Table4[[#This Row],[PARTICLES 
PER SHOT]]</f>
        <v>4732</v>
      </c>
      <c r="T288" s="186">
        <f>Table4[[#This Row],[DAMAGE PER SHOT]]/Table4[[#This Row],[SHOT 
INTERVAL]]</f>
        <v>3154.6666666666665</v>
      </c>
      <c r="U288" s="130">
        <f>Table4[[#This Row],[SHOTS PER MAGAZINE]]*Table4[[#This Row],[DAMAGE PER SHOT]]</f>
        <v>42588</v>
      </c>
      <c r="V288" s="130">
        <f>Table4[[#This Row],[MAGAZINE AMMO]]/Table4[[#This Row],[AMMO PER SHOT]]</f>
        <v>9</v>
      </c>
      <c r="W288" s="138">
        <f>1/Table4[[#This Row],[SHOT 
INTERVAL]]</f>
        <v>0.66666666666666663</v>
      </c>
      <c r="X288" s="138">
        <f>(Table4[[#This Row],[SHOTS PER MAGAZINE]]-1)*Table4[[#This Row],[SHOT 
INTERVAL]]+(Table4[[#This Row],[PARTICLES 
PER SHOT]]-1)*Table4[[#This Row],[BURST INTERVAL]]</f>
        <v>12.3</v>
      </c>
      <c r="Y288" s="186">
        <f>Table4[[#This Row],[DAMAGE PER MAGAZINE]]/(Table4[[#This Row],[UNLOAD TIME]]+Table4[[#This Row],[RELOAD TIME]])</f>
        <v>1560</v>
      </c>
    </row>
    <row r="289" spans="1:25" ht="14.25" hidden="1" customHeight="1" outlineLevel="1" x14ac:dyDescent="0.2">
      <c r="A289" s="130">
        <v>13</v>
      </c>
      <c r="B289" s="186" t="s">
        <v>421</v>
      </c>
      <c r="C289" s="186" t="s">
        <v>101</v>
      </c>
      <c r="D289" s="130">
        <v>12</v>
      </c>
      <c r="E289" s="130">
        <v>2600</v>
      </c>
      <c r="F289" s="130"/>
      <c r="G289" s="130"/>
      <c r="H289" s="130"/>
      <c r="I289" s="130">
        <v>18</v>
      </c>
      <c r="J289" s="130">
        <v>2</v>
      </c>
      <c r="K289" s="130">
        <v>2</v>
      </c>
      <c r="L289" s="141">
        <v>0.3</v>
      </c>
      <c r="M289" s="141">
        <v>1.5</v>
      </c>
      <c r="N289" s="130">
        <v>18</v>
      </c>
      <c r="O289" s="138"/>
      <c r="P289" s="138">
        <v>15</v>
      </c>
      <c r="Q289" s="130">
        <v>0</v>
      </c>
      <c r="R289" s="138">
        <v>15</v>
      </c>
      <c r="S289" s="130">
        <f>Table4[[#This Row],[DMG PER PARTICLE]]*Table4[[#This Row],[PARTICLES 
PER SHOT]]</f>
        <v>5200</v>
      </c>
      <c r="T289" s="186">
        <f>Table4[[#This Row],[DAMAGE PER SHOT]]/Table4[[#This Row],[SHOT 
INTERVAL]]</f>
        <v>3466.6666666666665</v>
      </c>
      <c r="U289" s="130">
        <f>Table4[[#This Row],[SHOTS PER MAGAZINE]]*Table4[[#This Row],[DAMAGE PER SHOT]]</f>
        <v>46800</v>
      </c>
      <c r="V289" s="130">
        <f>Table4[[#This Row],[MAGAZINE AMMO]]/Table4[[#This Row],[AMMO PER SHOT]]</f>
        <v>9</v>
      </c>
      <c r="W289" s="138">
        <f>1/Table4[[#This Row],[SHOT 
INTERVAL]]</f>
        <v>0.66666666666666663</v>
      </c>
      <c r="X289" s="138">
        <f>(Table4[[#This Row],[SHOTS PER MAGAZINE]]-1)*Table4[[#This Row],[SHOT 
INTERVAL]]+(Table4[[#This Row],[PARTICLES 
PER SHOT]]-1)*Table4[[#This Row],[BURST INTERVAL]]</f>
        <v>12.3</v>
      </c>
      <c r="Y289" s="186">
        <f>Table4[[#This Row],[DAMAGE PER MAGAZINE]]/(Table4[[#This Row],[UNLOAD TIME]]+Table4[[#This Row],[RELOAD TIME]])</f>
        <v>1714.2857142857142</v>
      </c>
    </row>
    <row r="290" spans="1:25" ht="14.25" hidden="1" customHeight="1" outlineLevel="1" x14ac:dyDescent="0.2">
      <c r="A290" s="130">
        <v>13</v>
      </c>
      <c r="B290" s="186" t="s">
        <v>421</v>
      </c>
      <c r="C290" s="186" t="s">
        <v>102</v>
      </c>
      <c r="D290" s="130">
        <v>1</v>
      </c>
      <c r="E290" s="130">
        <v>2600</v>
      </c>
      <c r="F290" s="130"/>
      <c r="G290" s="130"/>
      <c r="H290" s="130"/>
      <c r="I290" s="130">
        <v>18</v>
      </c>
      <c r="J290" s="130">
        <v>2</v>
      </c>
      <c r="K290" s="130">
        <v>2</v>
      </c>
      <c r="L290" s="141">
        <v>0.3</v>
      </c>
      <c r="M290" s="141">
        <v>1.5</v>
      </c>
      <c r="N290" s="130">
        <v>18</v>
      </c>
      <c r="O290" s="138"/>
      <c r="P290" s="138">
        <v>15</v>
      </c>
      <c r="Q290" s="130">
        <v>0</v>
      </c>
      <c r="R290" s="138">
        <v>15</v>
      </c>
      <c r="S290" s="130">
        <f>Table4[[#This Row],[DMG PER PARTICLE]]*Table4[[#This Row],[PARTICLES 
PER SHOT]]</f>
        <v>5200</v>
      </c>
      <c r="T290" s="186">
        <f>Table4[[#This Row],[DAMAGE PER SHOT]]/Table4[[#This Row],[SHOT 
INTERVAL]]</f>
        <v>3466.6666666666665</v>
      </c>
      <c r="U290" s="130">
        <f>Table4[[#This Row],[SHOTS PER MAGAZINE]]*Table4[[#This Row],[DAMAGE PER SHOT]]</f>
        <v>46800</v>
      </c>
      <c r="V290" s="130">
        <f>Table4[[#This Row],[MAGAZINE AMMO]]/Table4[[#This Row],[AMMO PER SHOT]]</f>
        <v>9</v>
      </c>
      <c r="W290" s="138">
        <f>1/Table4[[#This Row],[SHOT 
INTERVAL]]</f>
        <v>0.66666666666666663</v>
      </c>
      <c r="X290" s="138">
        <f>(Table4[[#This Row],[SHOTS PER MAGAZINE]]-1)*Table4[[#This Row],[SHOT 
INTERVAL]]+(Table4[[#This Row],[PARTICLES 
PER SHOT]]-1)*Table4[[#This Row],[BURST INTERVAL]]</f>
        <v>12.3</v>
      </c>
      <c r="Y290" s="186">
        <f>Table4[[#This Row],[DAMAGE PER MAGAZINE]]/(Table4[[#This Row],[UNLOAD TIME]]+Table4[[#This Row],[RELOAD TIME]])</f>
        <v>1714.2857142857142</v>
      </c>
    </row>
    <row r="291" spans="1:25" ht="14.25" hidden="1" customHeight="1" outlineLevel="1" x14ac:dyDescent="0.2">
      <c r="A291" s="130">
        <v>13</v>
      </c>
      <c r="B291" s="186" t="s">
        <v>421</v>
      </c>
      <c r="C291" s="186" t="s">
        <v>102</v>
      </c>
      <c r="D291" s="130">
        <v>2</v>
      </c>
      <c r="E291" s="130">
        <v>2650</v>
      </c>
      <c r="F291" s="130"/>
      <c r="G291" s="130"/>
      <c r="H291" s="130"/>
      <c r="I291" s="130">
        <v>18</v>
      </c>
      <c r="J291" s="130">
        <v>2</v>
      </c>
      <c r="K291" s="130">
        <v>2</v>
      </c>
      <c r="L291" s="141">
        <v>0.3</v>
      </c>
      <c r="M291" s="141">
        <v>1.5</v>
      </c>
      <c r="N291" s="130">
        <v>18</v>
      </c>
      <c r="O291" s="138"/>
      <c r="P291" s="138">
        <v>15</v>
      </c>
      <c r="Q291" s="130">
        <v>0</v>
      </c>
      <c r="R291" s="138">
        <v>15</v>
      </c>
      <c r="S291" s="130">
        <f>Table4[[#This Row],[DMG PER PARTICLE]]*Table4[[#This Row],[PARTICLES 
PER SHOT]]</f>
        <v>5300</v>
      </c>
      <c r="T291" s="186">
        <f>Table4[[#This Row],[DAMAGE PER SHOT]]/Table4[[#This Row],[SHOT 
INTERVAL]]</f>
        <v>3533.3333333333335</v>
      </c>
      <c r="U291" s="130">
        <f>Table4[[#This Row],[SHOTS PER MAGAZINE]]*Table4[[#This Row],[DAMAGE PER SHOT]]</f>
        <v>47700</v>
      </c>
      <c r="V291" s="130">
        <f>Table4[[#This Row],[MAGAZINE AMMO]]/Table4[[#This Row],[AMMO PER SHOT]]</f>
        <v>9</v>
      </c>
      <c r="W291" s="138">
        <f>1/Table4[[#This Row],[SHOT 
INTERVAL]]</f>
        <v>0.66666666666666663</v>
      </c>
      <c r="X291" s="138">
        <f>(Table4[[#This Row],[SHOTS PER MAGAZINE]]-1)*Table4[[#This Row],[SHOT 
INTERVAL]]+(Table4[[#This Row],[PARTICLES 
PER SHOT]]-1)*Table4[[#This Row],[BURST INTERVAL]]</f>
        <v>12.3</v>
      </c>
      <c r="Y291" s="186">
        <f>Table4[[#This Row],[DAMAGE PER MAGAZINE]]/(Table4[[#This Row],[UNLOAD TIME]]+Table4[[#This Row],[RELOAD TIME]])</f>
        <v>1747.2527472527472</v>
      </c>
    </row>
    <row r="292" spans="1:25" ht="14.25" hidden="1" customHeight="1" outlineLevel="1" x14ac:dyDescent="0.2">
      <c r="A292" s="130">
        <v>13</v>
      </c>
      <c r="B292" s="186" t="s">
        <v>421</v>
      </c>
      <c r="C292" s="186" t="s">
        <v>102</v>
      </c>
      <c r="D292" s="130">
        <v>3</v>
      </c>
      <c r="E292" s="130">
        <v>2700</v>
      </c>
      <c r="F292" s="130"/>
      <c r="G292" s="130"/>
      <c r="H292" s="130"/>
      <c r="I292" s="130">
        <v>18</v>
      </c>
      <c r="J292" s="130">
        <v>2</v>
      </c>
      <c r="K292" s="130">
        <v>2</v>
      </c>
      <c r="L292" s="141">
        <v>0.3</v>
      </c>
      <c r="M292" s="141">
        <v>1.5</v>
      </c>
      <c r="N292" s="130">
        <v>18</v>
      </c>
      <c r="O292" s="138"/>
      <c r="P292" s="138">
        <v>15</v>
      </c>
      <c r="Q292" s="130">
        <v>0</v>
      </c>
      <c r="R292" s="138">
        <v>15</v>
      </c>
      <c r="S292" s="130">
        <f>Table4[[#This Row],[DMG PER PARTICLE]]*Table4[[#This Row],[PARTICLES 
PER SHOT]]</f>
        <v>5400</v>
      </c>
      <c r="T292" s="186">
        <f>Table4[[#This Row],[DAMAGE PER SHOT]]/Table4[[#This Row],[SHOT 
INTERVAL]]</f>
        <v>3600</v>
      </c>
      <c r="U292" s="130">
        <f>Table4[[#This Row],[SHOTS PER MAGAZINE]]*Table4[[#This Row],[DAMAGE PER SHOT]]</f>
        <v>48600</v>
      </c>
      <c r="V292" s="130">
        <f>Table4[[#This Row],[MAGAZINE AMMO]]/Table4[[#This Row],[AMMO PER SHOT]]</f>
        <v>9</v>
      </c>
      <c r="W292" s="138">
        <f>1/Table4[[#This Row],[SHOT 
INTERVAL]]</f>
        <v>0.66666666666666663</v>
      </c>
      <c r="X292" s="138">
        <f>(Table4[[#This Row],[SHOTS PER MAGAZINE]]-1)*Table4[[#This Row],[SHOT 
INTERVAL]]+(Table4[[#This Row],[PARTICLES 
PER SHOT]]-1)*Table4[[#This Row],[BURST INTERVAL]]</f>
        <v>12.3</v>
      </c>
      <c r="Y292" s="186">
        <f>Table4[[#This Row],[DAMAGE PER MAGAZINE]]/(Table4[[#This Row],[UNLOAD TIME]]+Table4[[#This Row],[RELOAD TIME]])</f>
        <v>1780.2197802197802</v>
      </c>
    </row>
    <row r="293" spans="1:25" ht="14.25" hidden="1" customHeight="1" outlineLevel="1" x14ac:dyDescent="0.2">
      <c r="A293" s="130">
        <v>13</v>
      </c>
      <c r="B293" s="186" t="s">
        <v>421</v>
      </c>
      <c r="C293" s="186" t="s">
        <v>102</v>
      </c>
      <c r="D293" s="130">
        <v>4</v>
      </c>
      <c r="E293" s="130">
        <v>2750</v>
      </c>
      <c r="F293" s="130"/>
      <c r="G293" s="130"/>
      <c r="H293" s="130"/>
      <c r="I293" s="130">
        <v>18</v>
      </c>
      <c r="J293" s="130">
        <v>2</v>
      </c>
      <c r="K293" s="130">
        <v>2</v>
      </c>
      <c r="L293" s="141">
        <v>0.3</v>
      </c>
      <c r="M293" s="141">
        <v>1.5</v>
      </c>
      <c r="N293" s="130">
        <v>18</v>
      </c>
      <c r="O293" s="138"/>
      <c r="P293" s="138">
        <v>15</v>
      </c>
      <c r="Q293" s="130">
        <v>0</v>
      </c>
      <c r="R293" s="138">
        <v>15</v>
      </c>
      <c r="S293" s="130">
        <f>Table4[[#This Row],[DMG PER PARTICLE]]*Table4[[#This Row],[PARTICLES 
PER SHOT]]</f>
        <v>5500</v>
      </c>
      <c r="T293" s="186">
        <f>Table4[[#This Row],[DAMAGE PER SHOT]]/Table4[[#This Row],[SHOT 
INTERVAL]]</f>
        <v>3666.6666666666665</v>
      </c>
      <c r="U293" s="130">
        <f>Table4[[#This Row],[SHOTS PER MAGAZINE]]*Table4[[#This Row],[DAMAGE PER SHOT]]</f>
        <v>49500</v>
      </c>
      <c r="V293" s="130">
        <f>Table4[[#This Row],[MAGAZINE AMMO]]/Table4[[#This Row],[AMMO PER SHOT]]</f>
        <v>9</v>
      </c>
      <c r="W293" s="138">
        <f>1/Table4[[#This Row],[SHOT 
INTERVAL]]</f>
        <v>0.66666666666666663</v>
      </c>
      <c r="X293" s="138">
        <f>(Table4[[#This Row],[SHOTS PER MAGAZINE]]-1)*Table4[[#This Row],[SHOT 
INTERVAL]]+(Table4[[#This Row],[PARTICLES 
PER SHOT]]-1)*Table4[[#This Row],[BURST INTERVAL]]</f>
        <v>12.3</v>
      </c>
      <c r="Y293" s="186">
        <f>Table4[[#This Row],[DAMAGE PER MAGAZINE]]/(Table4[[#This Row],[UNLOAD TIME]]+Table4[[#This Row],[RELOAD TIME]])</f>
        <v>1813.1868131868132</v>
      </c>
    </row>
    <row r="294" spans="1:25" ht="14.25" hidden="1" customHeight="1" outlineLevel="1" x14ac:dyDescent="0.2">
      <c r="A294" s="130">
        <v>13</v>
      </c>
      <c r="B294" s="186" t="s">
        <v>421</v>
      </c>
      <c r="C294" s="186" t="s">
        <v>102</v>
      </c>
      <c r="D294" s="130">
        <v>5</v>
      </c>
      <c r="E294" s="130">
        <v>2800</v>
      </c>
      <c r="F294" s="130"/>
      <c r="G294" s="130"/>
      <c r="H294" s="130"/>
      <c r="I294" s="130">
        <v>18</v>
      </c>
      <c r="J294" s="130">
        <v>2</v>
      </c>
      <c r="K294" s="130">
        <v>2</v>
      </c>
      <c r="L294" s="141">
        <v>0.3</v>
      </c>
      <c r="M294" s="141">
        <v>1.5</v>
      </c>
      <c r="N294" s="130">
        <v>18</v>
      </c>
      <c r="O294" s="138"/>
      <c r="P294" s="138">
        <v>15</v>
      </c>
      <c r="Q294" s="130">
        <v>0</v>
      </c>
      <c r="R294" s="138">
        <v>15</v>
      </c>
      <c r="S294" s="130">
        <f>Table4[[#This Row],[DMG PER PARTICLE]]*Table4[[#This Row],[PARTICLES 
PER SHOT]]</f>
        <v>5600</v>
      </c>
      <c r="T294" s="186">
        <f>Table4[[#This Row],[DAMAGE PER SHOT]]/Table4[[#This Row],[SHOT 
INTERVAL]]</f>
        <v>3733.3333333333335</v>
      </c>
      <c r="U294" s="130">
        <f>Table4[[#This Row],[SHOTS PER MAGAZINE]]*Table4[[#This Row],[DAMAGE PER SHOT]]</f>
        <v>50400</v>
      </c>
      <c r="V294" s="130">
        <f>Table4[[#This Row],[MAGAZINE AMMO]]/Table4[[#This Row],[AMMO PER SHOT]]</f>
        <v>9</v>
      </c>
      <c r="W294" s="138">
        <f>1/Table4[[#This Row],[SHOT 
INTERVAL]]</f>
        <v>0.66666666666666663</v>
      </c>
      <c r="X294" s="138">
        <f>(Table4[[#This Row],[SHOTS PER MAGAZINE]]-1)*Table4[[#This Row],[SHOT 
INTERVAL]]+(Table4[[#This Row],[PARTICLES 
PER SHOT]]-1)*Table4[[#This Row],[BURST INTERVAL]]</f>
        <v>12.3</v>
      </c>
      <c r="Y294" s="186">
        <f>Table4[[#This Row],[DAMAGE PER MAGAZINE]]/(Table4[[#This Row],[UNLOAD TIME]]+Table4[[#This Row],[RELOAD TIME]])</f>
        <v>1846.1538461538462</v>
      </c>
    </row>
    <row r="295" spans="1:25" ht="14.25" hidden="1" customHeight="1" outlineLevel="1" x14ac:dyDescent="0.2">
      <c r="A295" s="130">
        <v>13</v>
      </c>
      <c r="B295" s="186" t="s">
        <v>421</v>
      </c>
      <c r="C295" s="186" t="s">
        <v>102</v>
      </c>
      <c r="D295" s="130">
        <v>6</v>
      </c>
      <c r="E295" s="130">
        <v>2850</v>
      </c>
      <c r="F295" s="130"/>
      <c r="G295" s="130"/>
      <c r="H295" s="130"/>
      <c r="I295" s="130">
        <v>18</v>
      </c>
      <c r="J295" s="130">
        <v>2</v>
      </c>
      <c r="K295" s="130">
        <v>2</v>
      </c>
      <c r="L295" s="141">
        <v>0.3</v>
      </c>
      <c r="M295" s="141">
        <v>1.5</v>
      </c>
      <c r="N295" s="130">
        <v>18</v>
      </c>
      <c r="O295" s="138"/>
      <c r="P295" s="138">
        <v>15</v>
      </c>
      <c r="Q295" s="130">
        <v>0</v>
      </c>
      <c r="R295" s="138">
        <v>15</v>
      </c>
      <c r="S295" s="130">
        <f>Table4[[#This Row],[DMG PER PARTICLE]]*Table4[[#This Row],[PARTICLES 
PER SHOT]]</f>
        <v>5700</v>
      </c>
      <c r="T295" s="186">
        <f>Table4[[#This Row],[DAMAGE PER SHOT]]/Table4[[#This Row],[SHOT 
INTERVAL]]</f>
        <v>3800</v>
      </c>
      <c r="U295" s="130">
        <f>Table4[[#This Row],[SHOTS PER MAGAZINE]]*Table4[[#This Row],[DAMAGE PER SHOT]]</f>
        <v>51300</v>
      </c>
      <c r="V295" s="130">
        <f>Table4[[#This Row],[MAGAZINE AMMO]]/Table4[[#This Row],[AMMO PER SHOT]]</f>
        <v>9</v>
      </c>
      <c r="W295" s="138">
        <f>1/Table4[[#This Row],[SHOT 
INTERVAL]]</f>
        <v>0.66666666666666663</v>
      </c>
      <c r="X295" s="138">
        <f>(Table4[[#This Row],[SHOTS PER MAGAZINE]]-1)*Table4[[#This Row],[SHOT 
INTERVAL]]+(Table4[[#This Row],[PARTICLES 
PER SHOT]]-1)*Table4[[#This Row],[BURST INTERVAL]]</f>
        <v>12.3</v>
      </c>
      <c r="Y295" s="186">
        <f>Table4[[#This Row],[DAMAGE PER MAGAZINE]]/(Table4[[#This Row],[UNLOAD TIME]]+Table4[[#This Row],[RELOAD TIME]])</f>
        <v>1879.1208791208792</v>
      </c>
    </row>
    <row r="296" spans="1:25" ht="14.25" hidden="1" customHeight="1" outlineLevel="1" x14ac:dyDescent="0.2">
      <c r="A296" s="130">
        <v>13</v>
      </c>
      <c r="B296" s="186" t="s">
        <v>421</v>
      </c>
      <c r="C296" s="186" t="s">
        <v>102</v>
      </c>
      <c r="D296" s="130">
        <v>7</v>
      </c>
      <c r="E296" s="130">
        <v>2900</v>
      </c>
      <c r="F296" s="130"/>
      <c r="G296" s="130"/>
      <c r="H296" s="130"/>
      <c r="I296" s="130">
        <v>18</v>
      </c>
      <c r="J296" s="130">
        <v>2</v>
      </c>
      <c r="K296" s="130">
        <v>2</v>
      </c>
      <c r="L296" s="141">
        <v>0.3</v>
      </c>
      <c r="M296" s="141">
        <v>1.5</v>
      </c>
      <c r="N296" s="130">
        <v>18</v>
      </c>
      <c r="O296" s="138"/>
      <c r="P296" s="138">
        <v>15</v>
      </c>
      <c r="Q296" s="130">
        <v>0</v>
      </c>
      <c r="R296" s="138">
        <v>15</v>
      </c>
      <c r="S296" s="130">
        <f>Table4[[#This Row],[DMG PER PARTICLE]]*Table4[[#This Row],[PARTICLES 
PER SHOT]]</f>
        <v>5800</v>
      </c>
      <c r="T296" s="186">
        <f>Table4[[#This Row],[DAMAGE PER SHOT]]/Table4[[#This Row],[SHOT 
INTERVAL]]</f>
        <v>3866.6666666666665</v>
      </c>
      <c r="U296" s="130">
        <f>Table4[[#This Row],[SHOTS PER MAGAZINE]]*Table4[[#This Row],[DAMAGE PER SHOT]]</f>
        <v>52200</v>
      </c>
      <c r="V296" s="130">
        <f>Table4[[#This Row],[MAGAZINE AMMO]]/Table4[[#This Row],[AMMO PER SHOT]]</f>
        <v>9</v>
      </c>
      <c r="W296" s="138">
        <f>1/Table4[[#This Row],[SHOT 
INTERVAL]]</f>
        <v>0.66666666666666663</v>
      </c>
      <c r="X296" s="138">
        <f>(Table4[[#This Row],[SHOTS PER MAGAZINE]]-1)*Table4[[#This Row],[SHOT 
INTERVAL]]+(Table4[[#This Row],[PARTICLES 
PER SHOT]]-1)*Table4[[#This Row],[BURST INTERVAL]]</f>
        <v>12.3</v>
      </c>
      <c r="Y296" s="186">
        <f>Table4[[#This Row],[DAMAGE PER MAGAZINE]]/(Table4[[#This Row],[UNLOAD TIME]]+Table4[[#This Row],[RELOAD TIME]])</f>
        <v>1912.0879120879119</v>
      </c>
    </row>
    <row r="297" spans="1:25" ht="14.25" hidden="1" customHeight="1" outlineLevel="1" x14ac:dyDescent="0.2">
      <c r="A297" s="130">
        <v>13</v>
      </c>
      <c r="B297" s="186" t="s">
        <v>421</v>
      </c>
      <c r="C297" s="186" t="s">
        <v>102</v>
      </c>
      <c r="D297" s="130">
        <v>8</v>
      </c>
      <c r="E297" s="130">
        <v>2950</v>
      </c>
      <c r="F297" s="130"/>
      <c r="G297" s="130"/>
      <c r="H297" s="130"/>
      <c r="I297" s="130">
        <v>18</v>
      </c>
      <c r="J297" s="130">
        <v>2</v>
      </c>
      <c r="K297" s="130">
        <v>2</v>
      </c>
      <c r="L297" s="141">
        <v>0.3</v>
      </c>
      <c r="M297" s="141">
        <v>1.5</v>
      </c>
      <c r="N297" s="130">
        <v>18</v>
      </c>
      <c r="O297" s="138"/>
      <c r="P297" s="138">
        <v>15</v>
      </c>
      <c r="Q297" s="130">
        <v>0</v>
      </c>
      <c r="R297" s="138">
        <v>15</v>
      </c>
      <c r="S297" s="130">
        <f>Table4[[#This Row],[DMG PER PARTICLE]]*Table4[[#This Row],[PARTICLES 
PER SHOT]]</f>
        <v>5900</v>
      </c>
      <c r="T297" s="186">
        <f>Table4[[#This Row],[DAMAGE PER SHOT]]/Table4[[#This Row],[SHOT 
INTERVAL]]</f>
        <v>3933.3333333333335</v>
      </c>
      <c r="U297" s="130">
        <f>Table4[[#This Row],[SHOTS PER MAGAZINE]]*Table4[[#This Row],[DAMAGE PER SHOT]]</f>
        <v>53100</v>
      </c>
      <c r="V297" s="130">
        <f>Table4[[#This Row],[MAGAZINE AMMO]]/Table4[[#This Row],[AMMO PER SHOT]]</f>
        <v>9</v>
      </c>
      <c r="W297" s="138">
        <f>1/Table4[[#This Row],[SHOT 
INTERVAL]]</f>
        <v>0.66666666666666663</v>
      </c>
      <c r="X297" s="138">
        <f>(Table4[[#This Row],[SHOTS PER MAGAZINE]]-1)*Table4[[#This Row],[SHOT 
INTERVAL]]+(Table4[[#This Row],[PARTICLES 
PER SHOT]]-1)*Table4[[#This Row],[BURST INTERVAL]]</f>
        <v>12.3</v>
      </c>
      <c r="Y297" s="186">
        <f>Table4[[#This Row],[DAMAGE PER MAGAZINE]]/(Table4[[#This Row],[UNLOAD TIME]]+Table4[[#This Row],[RELOAD TIME]])</f>
        <v>1945.0549450549449</v>
      </c>
    </row>
    <row r="298" spans="1:25" ht="14.25" hidden="1" customHeight="1" outlineLevel="1" x14ac:dyDescent="0.2">
      <c r="A298" s="130">
        <v>13</v>
      </c>
      <c r="B298" s="186" t="s">
        <v>421</v>
      </c>
      <c r="C298" s="186" t="s">
        <v>102</v>
      </c>
      <c r="D298" s="130">
        <v>9</v>
      </c>
      <c r="E298" s="130">
        <v>3000</v>
      </c>
      <c r="F298" s="130"/>
      <c r="G298" s="130"/>
      <c r="H298" s="130"/>
      <c r="I298" s="130">
        <v>18</v>
      </c>
      <c r="J298" s="130">
        <v>2</v>
      </c>
      <c r="K298" s="130">
        <v>2</v>
      </c>
      <c r="L298" s="141">
        <v>0.3</v>
      </c>
      <c r="M298" s="141">
        <v>1.5</v>
      </c>
      <c r="N298" s="130">
        <v>18</v>
      </c>
      <c r="O298" s="138"/>
      <c r="P298" s="138">
        <v>15</v>
      </c>
      <c r="Q298" s="130">
        <v>0</v>
      </c>
      <c r="R298" s="138">
        <v>15</v>
      </c>
      <c r="S298" s="130">
        <f>Table4[[#This Row],[DMG PER PARTICLE]]*Table4[[#This Row],[PARTICLES 
PER SHOT]]</f>
        <v>6000</v>
      </c>
      <c r="T298" s="186">
        <f>Table4[[#This Row],[DAMAGE PER SHOT]]/Table4[[#This Row],[SHOT 
INTERVAL]]</f>
        <v>4000</v>
      </c>
      <c r="U298" s="130">
        <f>Table4[[#This Row],[SHOTS PER MAGAZINE]]*Table4[[#This Row],[DAMAGE PER SHOT]]</f>
        <v>54000</v>
      </c>
      <c r="V298" s="130">
        <f>Table4[[#This Row],[MAGAZINE AMMO]]/Table4[[#This Row],[AMMO PER SHOT]]</f>
        <v>9</v>
      </c>
      <c r="W298" s="138">
        <f>1/Table4[[#This Row],[SHOT 
INTERVAL]]</f>
        <v>0.66666666666666663</v>
      </c>
      <c r="X298" s="138">
        <f>(Table4[[#This Row],[SHOTS PER MAGAZINE]]-1)*Table4[[#This Row],[SHOT 
INTERVAL]]+(Table4[[#This Row],[PARTICLES 
PER SHOT]]-1)*Table4[[#This Row],[BURST INTERVAL]]</f>
        <v>12.3</v>
      </c>
      <c r="Y298" s="186">
        <f>Table4[[#This Row],[DAMAGE PER MAGAZINE]]/(Table4[[#This Row],[UNLOAD TIME]]+Table4[[#This Row],[RELOAD TIME]])</f>
        <v>1978.0219780219779</v>
      </c>
    </row>
    <row r="299" spans="1:25" ht="14.25" hidden="1" customHeight="1" outlineLevel="1" x14ac:dyDescent="0.2">
      <c r="A299" s="130">
        <v>13</v>
      </c>
      <c r="B299" s="186" t="s">
        <v>421</v>
      </c>
      <c r="C299" s="186" t="s">
        <v>102</v>
      </c>
      <c r="D299" s="130">
        <v>10</v>
      </c>
      <c r="E299" s="130">
        <v>3050</v>
      </c>
      <c r="F299" s="130"/>
      <c r="G299" s="130"/>
      <c r="H299" s="130"/>
      <c r="I299" s="130">
        <v>18</v>
      </c>
      <c r="J299" s="130">
        <v>2</v>
      </c>
      <c r="K299" s="130">
        <v>2</v>
      </c>
      <c r="L299" s="141">
        <v>0.3</v>
      </c>
      <c r="M299" s="141">
        <v>1.5</v>
      </c>
      <c r="N299" s="130">
        <v>18</v>
      </c>
      <c r="O299" s="138"/>
      <c r="P299" s="138">
        <v>15</v>
      </c>
      <c r="Q299" s="130">
        <v>0</v>
      </c>
      <c r="R299" s="138">
        <v>15</v>
      </c>
      <c r="S299" s="130">
        <f>Table4[[#This Row],[DMG PER PARTICLE]]*Table4[[#This Row],[PARTICLES 
PER SHOT]]</f>
        <v>6100</v>
      </c>
      <c r="T299" s="186">
        <f>Table4[[#This Row],[DAMAGE PER SHOT]]/Table4[[#This Row],[SHOT 
INTERVAL]]</f>
        <v>4066.6666666666665</v>
      </c>
      <c r="U299" s="130">
        <f>Table4[[#This Row],[SHOTS PER MAGAZINE]]*Table4[[#This Row],[DAMAGE PER SHOT]]</f>
        <v>54900</v>
      </c>
      <c r="V299" s="130">
        <f>Table4[[#This Row],[MAGAZINE AMMO]]/Table4[[#This Row],[AMMO PER SHOT]]</f>
        <v>9</v>
      </c>
      <c r="W299" s="138">
        <f>1/Table4[[#This Row],[SHOT 
INTERVAL]]</f>
        <v>0.66666666666666663</v>
      </c>
      <c r="X299" s="138">
        <f>(Table4[[#This Row],[SHOTS PER MAGAZINE]]-1)*Table4[[#This Row],[SHOT 
INTERVAL]]+(Table4[[#This Row],[PARTICLES 
PER SHOT]]-1)*Table4[[#This Row],[BURST INTERVAL]]</f>
        <v>12.3</v>
      </c>
      <c r="Y299" s="186">
        <f>Table4[[#This Row],[DAMAGE PER MAGAZINE]]/(Table4[[#This Row],[UNLOAD TIME]]+Table4[[#This Row],[RELOAD TIME]])</f>
        <v>2010.9890109890109</v>
      </c>
    </row>
    <row r="300" spans="1:25" ht="14.25" hidden="1" customHeight="1" outlineLevel="1" x14ac:dyDescent="0.2">
      <c r="A300" s="130">
        <v>13</v>
      </c>
      <c r="B300" s="186" t="s">
        <v>421</v>
      </c>
      <c r="C300" s="186" t="s">
        <v>102</v>
      </c>
      <c r="D300" s="130">
        <v>11</v>
      </c>
      <c r="E300" s="130">
        <v>3100</v>
      </c>
      <c r="F300" s="130"/>
      <c r="G300" s="130"/>
      <c r="H300" s="130"/>
      <c r="I300" s="130">
        <v>18</v>
      </c>
      <c r="J300" s="130">
        <v>2</v>
      </c>
      <c r="K300" s="130">
        <v>2</v>
      </c>
      <c r="L300" s="141">
        <v>0.3</v>
      </c>
      <c r="M300" s="141">
        <v>1.5</v>
      </c>
      <c r="N300" s="130">
        <v>18</v>
      </c>
      <c r="O300" s="138"/>
      <c r="P300" s="138">
        <v>15</v>
      </c>
      <c r="Q300" s="130">
        <v>0</v>
      </c>
      <c r="R300" s="138">
        <v>15</v>
      </c>
      <c r="S300" s="130">
        <f>Table4[[#This Row],[DMG PER PARTICLE]]*Table4[[#This Row],[PARTICLES 
PER SHOT]]</f>
        <v>6200</v>
      </c>
      <c r="T300" s="186">
        <f>Table4[[#This Row],[DAMAGE PER SHOT]]/Table4[[#This Row],[SHOT 
INTERVAL]]</f>
        <v>4133.333333333333</v>
      </c>
      <c r="U300" s="130">
        <f>Table4[[#This Row],[SHOTS PER MAGAZINE]]*Table4[[#This Row],[DAMAGE PER SHOT]]</f>
        <v>55800</v>
      </c>
      <c r="V300" s="130">
        <f>Table4[[#This Row],[MAGAZINE AMMO]]/Table4[[#This Row],[AMMO PER SHOT]]</f>
        <v>9</v>
      </c>
      <c r="W300" s="138">
        <f>1/Table4[[#This Row],[SHOT 
INTERVAL]]</f>
        <v>0.66666666666666663</v>
      </c>
      <c r="X300" s="138">
        <f>(Table4[[#This Row],[SHOTS PER MAGAZINE]]-1)*Table4[[#This Row],[SHOT 
INTERVAL]]+(Table4[[#This Row],[PARTICLES 
PER SHOT]]-1)*Table4[[#This Row],[BURST INTERVAL]]</f>
        <v>12.3</v>
      </c>
      <c r="Y300" s="186">
        <f>Table4[[#This Row],[DAMAGE PER MAGAZINE]]/(Table4[[#This Row],[UNLOAD TIME]]+Table4[[#This Row],[RELOAD TIME]])</f>
        <v>2043.9560439560439</v>
      </c>
    </row>
    <row r="301" spans="1:25" ht="14.25" hidden="1" customHeight="1" outlineLevel="1" x14ac:dyDescent="0.2">
      <c r="A301" s="130">
        <v>13</v>
      </c>
      <c r="B301" s="186" t="s">
        <v>421</v>
      </c>
      <c r="C301" s="186" t="s">
        <v>102</v>
      </c>
      <c r="D301" s="130">
        <v>12</v>
      </c>
      <c r="E301" s="130">
        <v>3150</v>
      </c>
      <c r="F301" s="130"/>
      <c r="G301" s="130"/>
      <c r="H301" s="130"/>
      <c r="I301" s="130">
        <v>18</v>
      </c>
      <c r="J301" s="130">
        <v>2</v>
      </c>
      <c r="K301" s="130">
        <v>2</v>
      </c>
      <c r="L301" s="141">
        <v>0.3</v>
      </c>
      <c r="M301" s="141">
        <v>1.5</v>
      </c>
      <c r="N301" s="130">
        <v>18</v>
      </c>
      <c r="O301" s="138"/>
      <c r="P301" s="138">
        <v>15</v>
      </c>
      <c r="Q301" s="130">
        <v>0</v>
      </c>
      <c r="R301" s="138">
        <v>15</v>
      </c>
      <c r="S301" s="130">
        <f>Table4[[#This Row],[DMG PER PARTICLE]]*Table4[[#This Row],[PARTICLES 
PER SHOT]]</f>
        <v>6300</v>
      </c>
      <c r="T301" s="186">
        <f>Table4[[#This Row],[DAMAGE PER SHOT]]/Table4[[#This Row],[SHOT 
INTERVAL]]</f>
        <v>4200</v>
      </c>
      <c r="U301" s="130">
        <f>Table4[[#This Row],[SHOTS PER MAGAZINE]]*Table4[[#This Row],[DAMAGE PER SHOT]]</f>
        <v>56700</v>
      </c>
      <c r="V301" s="130">
        <f>Table4[[#This Row],[MAGAZINE AMMO]]/Table4[[#This Row],[AMMO PER SHOT]]</f>
        <v>9</v>
      </c>
      <c r="W301" s="138">
        <f>1/Table4[[#This Row],[SHOT 
INTERVAL]]</f>
        <v>0.66666666666666663</v>
      </c>
      <c r="X301" s="138">
        <f>(Table4[[#This Row],[SHOTS PER MAGAZINE]]-1)*Table4[[#This Row],[SHOT 
INTERVAL]]+(Table4[[#This Row],[PARTICLES 
PER SHOT]]-1)*Table4[[#This Row],[BURST INTERVAL]]</f>
        <v>12.3</v>
      </c>
      <c r="Y301" s="186">
        <f>Table4[[#This Row],[DAMAGE PER MAGAZINE]]/(Table4[[#This Row],[UNLOAD TIME]]+Table4[[#This Row],[RELOAD TIME]])</f>
        <v>2076.9230769230767</v>
      </c>
    </row>
    <row r="302" spans="1:25" ht="14.25" hidden="1" customHeight="1" outlineLevel="1" x14ac:dyDescent="0.2">
      <c r="A302" s="130">
        <v>13</v>
      </c>
      <c r="B302" s="186" t="s">
        <v>421</v>
      </c>
      <c r="C302" s="186" t="s">
        <v>103</v>
      </c>
      <c r="D302" s="130">
        <v>1</v>
      </c>
      <c r="E302" s="130">
        <v>3307.5</v>
      </c>
      <c r="F302" s="130"/>
      <c r="G302" s="130"/>
      <c r="H302" s="130"/>
      <c r="I302" s="130">
        <v>18</v>
      </c>
      <c r="J302" s="130">
        <v>2</v>
      </c>
      <c r="K302" s="130">
        <v>2</v>
      </c>
      <c r="L302" s="141">
        <v>0.3</v>
      </c>
      <c r="M302" s="141">
        <v>1.5</v>
      </c>
      <c r="N302" s="130">
        <v>18</v>
      </c>
      <c r="O302" s="138"/>
      <c r="P302" s="138">
        <v>15</v>
      </c>
      <c r="Q302" s="130">
        <v>0</v>
      </c>
      <c r="R302" s="138">
        <v>15</v>
      </c>
      <c r="S302" s="130">
        <f>Table4[[#This Row],[DMG PER PARTICLE]]*Table4[[#This Row],[PARTICLES 
PER SHOT]]</f>
        <v>6615</v>
      </c>
      <c r="T302" s="186">
        <f>Table4[[#This Row],[DAMAGE PER SHOT]]/Table4[[#This Row],[SHOT 
INTERVAL]]</f>
        <v>4410</v>
      </c>
      <c r="U302" s="130">
        <f>Table4[[#This Row],[SHOTS PER MAGAZINE]]*Table4[[#This Row],[DAMAGE PER SHOT]]</f>
        <v>59535</v>
      </c>
      <c r="V302" s="130">
        <f>Table4[[#This Row],[MAGAZINE AMMO]]/Table4[[#This Row],[AMMO PER SHOT]]</f>
        <v>9</v>
      </c>
      <c r="W302" s="138">
        <f>1/Table4[[#This Row],[SHOT 
INTERVAL]]</f>
        <v>0.66666666666666663</v>
      </c>
      <c r="X302" s="138">
        <f>(Table4[[#This Row],[SHOTS PER MAGAZINE]]-1)*Table4[[#This Row],[SHOT 
INTERVAL]]+(Table4[[#This Row],[PARTICLES 
PER SHOT]]-1)*Table4[[#This Row],[BURST INTERVAL]]</f>
        <v>12.3</v>
      </c>
      <c r="Y302" s="186">
        <f>Table4[[#This Row],[DAMAGE PER MAGAZINE]]/(Table4[[#This Row],[UNLOAD TIME]]+Table4[[#This Row],[RELOAD TIME]])</f>
        <v>2180.7692307692305</v>
      </c>
    </row>
    <row r="303" spans="1:25" ht="12.75" customHeight="1" collapsed="1" x14ac:dyDescent="0.2">
      <c r="A303" s="128">
        <v>14</v>
      </c>
      <c r="B303" s="185" t="s">
        <v>422</v>
      </c>
      <c r="C303" s="185" t="s">
        <v>101</v>
      </c>
      <c r="D303" s="128">
        <v>1</v>
      </c>
      <c r="E303" s="148" t="s">
        <v>123</v>
      </c>
      <c r="F303" s="128"/>
      <c r="G303" s="128"/>
      <c r="H303" s="128"/>
      <c r="I303" s="128">
        <v>10</v>
      </c>
      <c r="J303" s="128">
        <v>10</v>
      </c>
      <c r="K303" s="128">
        <v>10</v>
      </c>
      <c r="L303" s="137">
        <v>0.1</v>
      </c>
      <c r="M303" s="141"/>
      <c r="N303" s="128">
        <v>10</v>
      </c>
      <c r="O303" s="137"/>
      <c r="P303" s="137">
        <v>5</v>
      </c>
      <c r="Q303" s="128">
        <v>0</v>
      </c>
      <c r="R303" s="137">
        <v>5</v>
      </c>
      <c r="S303" s="128" t="s">
        <v>123</v>
      </c>
      <c r="T303" s="137" t="s">
        <v>123</v>
      </c>
      <c r="U303" s="128" t="s">
        <v>123</v>
      </c>
      <c r="V303" s="128">
        <f>Table4[[#This Row],[MAGAZINE AMMO]]/Table4[[#This Row],[AMMO PER SHOT]]</f>
        <v>1</v>
      </c>
      <c r="W303" s="137" t="s">
        <v>123</v>
      </c>
      <c r="X303" s="137">
        <f>(Table4[[#This Row],[SHOTS PER MAGAZINE]]-1)*Table4[[#This Row],[SHOT 
INTERVAL]]+(Table4[[#This Row],[PARTICLES 
PER SHOT]]-1)*Table4[[#This Row],[BURST INTERVAL]]</f>
        <v>0.9</v>
      </c>
      <c r="Y303" s="185" t="s">
        <v>123</v>
      </c>
    </row>
    <row r="304" spans="1:25" ht="12.75" hidden="1" customHeight="1" outlineLevel="1" x14ac:dyDescent="0.2">
      <c r="A304" s="130">
        <v>14</v>
      </c>
      <c r="B304" s="186" t="s">
        <v>422</v>
      </c>
      <c r="C304" s="186" t="s">
        <v>101</v>
      </c>
      <c r="D304" s="130">
        <v>2</v>
      </c>
      <c r="E304" s="149" t="s">
        <v>123</v>
      </c>
      <c r="F304" s="130"/>
      <c r="G304" s="130"/>
      <c r="H304" s="130"/>
      <c r="I304" s="130">
        <v>10</v>
      </c>
      <c r="J304" s="130">
        <v>10</v>
      </c>
      <c r="K304" s="130">
        <v>10</v>
      </c>
      <c r="L304" s="138">
        <v>0.1</v>
      </c>
      <c r="M304" s="141"/>
      <c r="N304" s="130">
        <v>10</v>
      </c>
      <c r="O304" s="138"/>
      <c r="P304" s="138">
        <v>5</v>
      </c>
      <c r="Q304" s="130">
        <v>0</v>
      </c>
      <c r="R304" s="138">
        <v>5</v>
      </c>
      <c r="S304" s="130" t="s">
        <v>123</v>
      </c>
      <c r="T304" s="138" t="s">
        <v>123</v>
      </c>
      <c r="U304" s="130" t="s">
        <v>123</v>
      </c>
      <c r="V304" s="130">
        <f>Table4[[#This Row],[MAGAZINE AMMO]]/Table4[[#This Row],[AMMO PER SHOT]]</f>
        <v>1</v>
      </c>
      <c r="W304" s="138" t="s">
        <v>123</v>
      </c>
      <c r="X304" s="138">
        <f>(Table4[[#This Row],[SHOTS PER MAGAZINE]]-1)*Table4[[#This Row],[SHOT 
INTERVAL]]+(Table4[[#This Row],[PARTICLES 
PER SHOT]]-1)*Table4[[#This Row],[BURST INTERVAL]]</f>
        <v>0.9</v>
      </c>
      <c r="Y304" s="186" t="s">
        <v>123</v>
      </c>
    </row>
    <row r="305" spans="1:25" ht="12.75" hidden="1" customHeight="1" outlineLevel="1" x14ac:dyDescent="0.2">
      <c r="A305" s="130">
        <v>14</v>
      </c>
      <c r="B305" s="186" t="s">
        <v>422</v>
      </c>
      <c r="C305" s="186" t="s">
        <v>101</v>
      </c>
      <c r="D305" s="130">
        <v>3</v>
      </c>
      <c r="E305" s="149" t="s">
        <v>123</v>
      </c>
      <c r="F305" s="130"/>
      <c r="G305" s="130"/>
      <c r="H305" s="130"/>
      <c r="I305" s="130">
        <v>10</v>
      </c>
      <c r="J305" s="130">
        <v>10</v>
      </c>
      <c r="K305" s="130">
        <v>10</v>
      </c>
      <c r="L305" s="138">
        <v>0.1</v>
      </c>
      <c r="M305" s="141"/>
      <c r="N305" s="130">
        <v>10</v>
      </c>
      <c r="O305" s="138"/>
      <c r="P305" s="138">
        <v>5</v>
      </c>
      <c r="Q305" s="130">
        <v>0</v>
      </c>
      <c r="R305" s="138">
        <v>5</v>
      </c>
      <c r="S305" s="130" t="s">
        <v>123</v>
      </c>
      <c r="T305" s="138" t="s">
        <v>123</v>
      </c>
      <c r="U305" s="130" t="s">
        <v>123</v>
      </c>
      <c r="V305" s="130">
        <f>Table4[[#This Row],[MAGAZINE AMMO]]/Table4[[#This Row],[AMMO PER SHOT]]</f>
        <v>1</v>
      </c>
      <c r="W305" s="138" t="s">
        <v>123</v>
      </c>
      <c r="X305" s="138">
        <f>(Table4[[#This Row],[SHOTS PER MAGAZINE]]-1)*Table4[[#This Row],[SHOT 
INTERVAL]]+(Table4[[#This Row],[PARTICLES 
PER SHOT]]-1)*Table4[[#This Row],[BURST INTERVAL]]</f>
        <v>0.9</v>
      </c>
      <c r="Y305" s="186" t="s">
        <v>123</v>
      </c>
    </row>
    <row r="306" spans="1:25" ht="12.75" hidden="1" customHeight="1" outlineLevel="1" x14ac:dyDescent="0.2">
      <c r="A306" s="130">
        <v>14</v>
      </c>
      <c r="B306" s="186" t="s">
        <v>422</v>
      </c>
      <c r="C306" s="186" t="s">
        <v>101</v>
      </c>
      <c r="D306" s="130">
        <v>4</v>
      </c>
      <c r="E306" s="149" t="s">
        <v>123</v>
      </c>
      <c r="F306" s="130"/>
      <c r="G306" s="130"/>
      <c r="H306" s="130"/>
      <c r="I306" s="130">
        <v>10</v>
      </c>
      <c r="J306" s="130">
        <v>10</v>
      </c>
      <c r="K306" s="130">
        <v>10</v>
      </c>
      <c r="L306" s="138">
        <v>0.1</v>
      </c>
      <c r="M306" s="141"/>
      <c r="N306" s="130">
        <v>10</v>
      </c>
      <c r="O306" s="138"/>
      <c r="P306" s="138">
        <v>5</v>
      </c>
      <c r="Q306" s="130">
        <v>0</v>
      </c>
      <c r="R306" s="138">
        <v>5</v>
      </c>
      <c r="S306" s="130" t="s">
        <v>123</v>
      </c>
      <c r="T306" s="138" t="s">
        <v>123</v>
      </c>
      <c r="U306" s="130" t="s">
        <v>123</v>
      </c>
      <c r="V306" s="130">
        <f>Table4[[#This Row],[MAGAZINE AMMO]]/Table4[[#This Row],[AMMO PER SHOT]]</f>
        <v>1</v>
      </c>
      <c r="W306" s="138" t="s">
        <v>123</v>
      </c>
      <c r="X306" s="138">
        <f>(Table4[[#This Row],[SHOTS PER MAGAZINE]]-1)*Table4[[#This Row],[SHOT 
INTERVAL]]+(Table4[[#This Row],[PARTICLES 
PER SHOT]]-1)*Table4[[#This Row],[BURST INTERVAL]]</f>
        <v>0.9</v>
      </c>
      <c r="Y306" s="186" t="s">
        <v>123</v>
      </c>
    </row>
    <row r="307" spans="1:25" ht="12.75" hidden="1" customHeight="1" outlineLevel="1" x14ac:dyDescent="0.2">
      <c r="A307" s="130">
        <v>14</v>
      </c>
      <c r="B307" s="186" t="s">
        <v>422</v>
      </c>
      <c r="C307" s="186" t="s">
        <v>101</v>
      </c>
      <c r="D307" s="130">
        <v>5</v>
      </c>
      <c r="E307" s="149">
        <v>1120</v>
      </c>
      <c r="F307" s="130"/>
      <c r="G307" s="130"/>
      <c r="H307" s="130"/>
      <c r="I307" s="130">
        <v>10</v>
      </c>
      <c r="J307" s="130">
        <v>10</v>
      </c>
      <c r="K307" s="130">
        <v>10</v>
      </c>
      <c r="L307" s="138">
        <v>0.1</v>
      </c>
      <c r="M307" s="141"/>
      <c r="N307" s="130">
        <v>10</v>
      </c>
      <c r="O307" s="138"/>
      <c r="P307" s="138">
        <v>5</v>
      </c>
      <c r="Q307" s="130">
        <v>0</v>
      </c>
      <c r="R307" s="138">
        <v>5</v>
      </c>
      <c r="S307" s="130">
        <f>Table4[[#This Row],[DMG PER PARTICLE]]*Table4[[#This Row],[PARTICLES 
PER SHOT]]</f>
        <v>11200</v>
      </c>
      <c r="T307" s="138" t="s">
        <v>123</v>
      </c>
      <c r="U307" s="130">
        <f>Table4[[#This Row],[SHOTS PER MAGAZINE]]*Table4[[#This Row],[DAMAGE PER SHOT]]</f>
        <v>11200</v>
      </c>
      <c r="V307" s="130">
        <f>Table4[[#This Row],[MAGAZINE AMMO]]/Table4[[#This Row],[AMMO PER SHOT]]</f>
        <v>1</v>
      </c>
      <c r="W307" s="138" t="s">
        <v>123</v>
      </c>
      <c r="X307" s="138">
        <f>(Table4[[#This Row],[SHOTS PER MAGAZINE]]-1)*Table4[[#This Row],[SHOT 
INTERVAL]]+(Table4[[#This Row],[PARTICLES 
PER SHOT]]-1)*Table4[[#This Row],[BURST INTERVAL]]</f>
        <v>0.9</v>
      </c>
      <c r="Y307" s="186">
        <f>Table4[[#This Row],[DAMAGE PER MAGAZINE]]/(Table4[[#This Row],[UNLOAD TIME]]+Table4[[#This Row],[RELOAD TIME]])</f>
        <v>1898.3050847457625</v>
      </c>
    </row>
    <row r="308" spans="1:25" ht="12.75" hidden="1" customHeight="1" outlineLevel="1" x14ac:dyDescent="0.2">
      <c r="A308" s="130">
        <v>14</v>
      </c>
      <c r="B308" s="186" t="s">
        <v>422</v>
      </c>
      <c r="C308" s="186" t="s">
        <v>101</v>
      </c>
      <c r="D308" s="130">
        <v>6</v>
      </c>
      <c r="E308" s="149">
        <v>1231</v>
      </c>
      <c r="F308" s="130"/>
      <c r="G308" s="130"/>
      <c r="H308" s="130"/>
      <c r="I308" s="130">
        <v>10</v>
      </c>
      <c r="J308" s="130">
        <v>10</v>
      </c>
      <c r="K308" s="130">
        <v>10</v>
      </c>
      <c r="L308" s="138">
        <v>0.1</v>
      </c>
      <c r="M308" s="141"/>
      <c r="N308" s="130">
        <v>10</v>
      </c>
      <c r="O308" s="138"/>
      <c r="P308" s="138">
        <v>5</v>
      </c>
      <c r="Q308" s="130">
        <v>0</v>
      </c>
      <c r="R308" s="138">
        <v>5</v>
      </c>
      <c r="S308" s="130">
        <f>Table4[[#This Row],[DMG PER PARTICLE]]*Table4[[#This Row],[PARTICLES 
PER SHOT]]</f>
        <v>12310</v>
      </c>
      <c r="T308" s="138" t="s">
        <v>123</v>
      </c>
      <c r="U308" s="130">
        <f>Table4[[#This Row],[SHOTS PER MAGAZINE]]*Table4[[#This Row],[DAMAGE PER SHOT]]</f>
        <v>12310</v>
      </c>
      <c r="V308" s="130">
        <f>Table4[[#This Row],[MAGAZINE AMMO]]/Table4[[#This Row],[AMMO PER SHOT]]</f>
        <v>1</v>
      </c>
      <c r="W308" s="138" t="s">
        <v>123</v>
      </c>
      <c r="X308" s="138">
        <f>(Table4[[#This Row],[SHOTS PER MAGAZINE]]-1)*Table4[[#This Row],[SHOT 
INTERVAL]]+(Table4[[#This Row],[PARTICLES 
PER SHOT]]-1)*Table4[[#This Row],[BURST INTERVAL]]</f>
        <v>0.9</v>
      </c>
      <c r="Y308" s="186">
        <f>Table4[[#This Row],[DAMAGE PER MAGAZINE]]/(Table4[[#This Row],[UNLOAD TIME]]+Table4[[#This Row],[RELOAD TIME]])</f>
        <v>2086.4406779661017</v>
      </c>
    </row>
    <row r="309" spans="1:25" ht="12.75" hidden="1" customHeight="1" outlineLevel="1" x14ac:dyDescent="0.2">
      <c r="A309" s="130">
        <v>14</v>
      </c>
      <c r="B309" s="186" t="s">
        <v>422</v>
      </c>
      <c r="C309" s="186" t="s">
        <v>101</v>
      </c>
      <c r="D309" s="130">
        <v>7</v>
      </c>
      <c r="E309" s="149">
        <v>1352</v>
      </c>
      <c r="F309" s="130"/>
      <c r="G309" s="130"/>
      <c r="H309" s="130"/>
      <c r="I309" s="130">
        <v>10</v>
      </c>
      <c r="J309" s="130">
        <v>10</v>
      </c>
      <c r="K309" s="130">
        <v>10</v>
      </c>
      <c r="L309" s="138">
        <v>0.1</v>
      </c>
      <c r="M309" s="141"/>
      <c r="N309" s="130">
        <v>10</v>
      </c>
      <c r="O309" s="138"/>
      <c r="P309" s="138">
        <v>5</v>
      </c>
      <c r="Q309" s="130">
        <v>0</v>
      </c>
      <c r="R309" s="138">
        <v>5</v>
      </c>
      <c r="S309" s="130">
        <f>Table4[[#This Row],[DMG PER PARTICLE]]*Table4[[#This Row],[PARTICLES 
PER SHOT]]</f>
        <v>13520</v>
      </c>
      <c r="T309" s="138" t="s">
        <v>123</v>
      </c>
      <c r="U309" s="130">
        <f>Table4[[#This Row],[SHOTS PER MAGAZINE]]*Table4[[#This Row],[DAMAGE PER SHOT]]</f>
        <v>13520</v>
      </c>
      <c r="V309" s="130">
        <f>Table4[[#This Row],[MAGAZINE AMMO]]/Table4[[#This Row],[AMMO PER SHOT]]</f>
        <v>1</v>
      </c>
      <c r="W309" s="138" t="s">
        <v>123</v>
      </c>
      <c r="X309" s="138">
        <f>(Table4[[#This Row],[SHOTS PER MAGAZINE]]-1)*Table4[[#This Row],[SHOT 
INTERVAL]]+(Table4[[#This Row],[PARTICLES 
PER SHOT]]-1)*Table4[[#This Row],[BURST INTERVAL]]</f>
        <v>0.9</v>
      </c>
      <c r="Y309" s="186">
        <f>Table4[[#This Row],[DAMAGE PER MAGAZINE]]/(Table4[[#This Row],[UNLOAD TIME]]+Table4[[#This Row],[RELOAD TIME]])</f>
        <v>2291.5254237288136</v>
      </c>
    </row>
    <row r="310" spans="1:25" ht="12.75" hidden="1" customHeight="1" outlineLevel="1" x14ac:dyDescent="0.2">
      <c r="A310" s="130">
        <v>14</v>
      </c>
      <c r="B310" s="186" t="s">
        <v>422</v>
      </c>
      <c r="C310" s="186" t="s">
        <v>101</v>
      </c>
      <c r="D310" s="130">
        <v>8</v>
      </c>
      <c r="E310" s="149">
        <v>1486</v>
      </c>
      <c r="F310" s="130"/>
      <c r="G310" s="130"/>
      <c r="H310" s="130"/>
      <c r="I310" s="130">
        <v>10</v>
      </c>
      <c r="J310" s="130">
        <v>10</v>
      </c>
      <c r="K310" s="130">
        <v>10</v>
      </c>
      <c r="L310" s="138">
        <v>0.1</v>
      </c>
      <c r="M310" s="141"/>
      <c r="N310" s="130">
        <v>10</v>
      </c>
      <c r="O310" s="138"/>
      <c r="P310" s="138">
        <v>5</v>
      </c>
      <c r="Q310" s="130">
        <v>0</v>
      </c>
      <c r="R310" s="138">
        <v>5</v>
      </c>
      <c r="S310" s="130">
        <f>Table4[[#This Row],[DMG PER PARTICLE]]*Table4[[#This Row],[PARTICLES 
PER SHOT]]</f>
        <v>14860</v>
      </c>
      <c r="T310" s="138" t="s">
        <v>123</v>
      </c>
      <c r="U310" s="130">
        <f>Table4[[#This Row],[SHOTS PER MAGAZINE]]*Table4[[#This Row],[DAMAGE PER SHOT]]</f>
        <v>14860</v>
      </c>
      <c r="V310" s="130">
        <f>Table4[[#This Row],[MAGAZINE AMMO]]/Table4[[#This Row],[AMMO PER SHOT]]</f>
        <v>1</v>
      </c>
      <c r="W310" s="138" t="s">
        <v>123</v>
      </c>
      <c r="X310" s="138">
        <f>(Table4[[#This Row],[SHOTS PER MAGAZINE]]-1)*Table4[[#This Row],[SHOT 
INTERVAL]]+(Table4[[#This Row],[PARTICLES 
PER SHOT]]-1)*Table4[[#This Row],[BURST INTERVAL]]</f>
        <v>0.9</v>
      </c>
      <c r="Y310" s="186">
        <f>Table4[[#This Row],[DAMAGE PER MAGAZINE]]/(Table4[[#This Row],[UNLOAD TIME]]+Table4[[#This Row],[RELOAD TIME]])</f>
        <v>2518.6440677966102</v>
      </c>
    </row>
    <row r="311" spans="1:25" ht="12.75" hidden="1" customHeight="1" outlineLevel="1" x14ac:dyDescent="0.2">
      <c r="A311" s="130">
        <v>14</v>
      </c>
      <c r="B311" s="186" t="s">
        <v>422</v>
      </c>
      <c r="C311" s="186" t="s">
        <v>101</v>
      </c>
      <c r="D311" s="130">
        <v>9</v>
      </c>
      <c r="E311" s="149">
        <v>1634</v>
      </c>
      <c r="F311" s="130"/>
      <c r="G311" s="130"/>
      <c r="H311" s="130"/>
      <c r="I311" s="130">
        <v>10</v>
      </c>
      <c r="J311" s="130">
        <v>10</v>
      </c>
      <c r="K311" s="130">
        <v>10</v>
      </c>
      <c r="L311" s="138">
        <v>0.1</v>
      </c>
      <c r="M311" s="141"/>
      <c r="N311" s="130">
        <v>10</v>
      </c>
      <c r="O311" s="138"/>
      <c r="P311" s="138">
        <v>5</v>
      </c>
      <c r="Q311" s="130">
        <v>0</v>
      </c>
      <c r="R311" s="138">
        <v>5</v>
      </c>
      <c r="S311" s="130">
        <f>Table4[[#This Row],[DMG PER PARTICLE]]*Table4[[#This Row],[PARTICLES 
PER SHOT]]</f>
        <v>16340</v>
      </c>
      <c r="T311" s="138" t="s">
        <v>123</v>
      </c>
      <c r="U311" s="130">
        <f>Table4[[#This Row],[SHOTS PER MAGAZINE]]*Table4[[#This Row],[DAMAGE PER SHOT]]</f>
        <v>16340</v>
      </c>
      <c r="V311" s="130">
        <f>Table4[[#This Row],[MAGAZINE AMMO]]/Table4[[#This Row],[AMMO PER SHOT]]</f>
        <v>1</v>
      </c>
      <c r="W311" s="138" t="s">
        <v>123</v>
      </c>
      <c r="X311" s="138">
        <f>(Table4[[#This Row],[SHOTS PER MAGAZINE]]-1)*Table4[[#This Row],[SHOT 
INTERVAL]]+(Table4[[#This Row],[PARTICLES 
PER SHOT]]-1)*Table4[[#This Row],[BURST INTERVAL]]</f>
        <v>0.9</v>
      </c>
      <c r="Y311" s="186">
        <f>Table4[[#This Row],[DAMAGE PER MAGAZINE]]/(Table4[[#This Row],[UNLOAD TIME]]+Table4[[#This Row],[RELOAD TIME]])</f>
        <v>2769.4915254237285</v>
      </c>
    </row>
    <row r="312" spans="1:25" ht="12.75" hidden="1" customHeight="1" outlineLevel="1" x14ac:dyDescent="0.2">
      <c r="A312" s="130">
        <v>14</v>
      </c>
      <c r="B312" s="186" t="s">
        <v>422</v>
      </c>
      <c r="C312" s="186" t="s">
        <v>101</v>
      </c>
      <c r="D312" s="130">
        <v>10</v>
      </c>
      <c r="E312" s="149">
        <v>1794</v>
      </c>
      <c r="F312" s="130"/>
      <c r="G312" s="130"/>
      <c r="H312" s="130"/>
      <c r="I312" s="130">
        <v>10</v>
      </c>
      <c r="J312" s="130">
        <v>10</v>
      </c>
      <c r="K312" s="130">
        <v>10</v>
      </c>
      <c r="L312" s="138">
        <v>0.1</v>
      </c>
      <c r="M312" s="141"/>
      <c r="N312" s="130">
        <v>10</v>
      </c>
      <c r="O312" s="138"/>
      <c r="P312" s="138">
        <v>5</v>
      </c>
      <c r="Q312" s="130">
        <v>0</v>
      </c>
      <c r="R312" s="138">
        <v>5</v>
      </c>
      <c r="S312" s="130">
        <f>Table4[[#This Row],[DMG PER PARTICLE]]*Table4[[#This Row],[PARTICLES 
PER SHOT]]</f>
        <v>17940</v>
      </c>
      <c r="T312" s="138" t="s">
        <v>123</v>
      </c>
      <c r="U312" s="130">
        <f>Table4[[#This Row],[SHOTS PER MAGAZINE]]*Table4[[#This Row],[DAMAGE PER SHOT]]</f>
        <v>17940</v>
      </c>
      <c r="V312" s="130">
        <f>Table4[[#This Row],[MAGAZINE AMMO]]/Table4[[#This Row],[AMMO PER SHOT]]</f>
        <v>1</v>
      </c>
      <c r="W312" s="138" t="s">
        <v>123</v>
      </c>
      <c r="X312" s="138">
        <f>(Table4[[#This Row],[SHOTS PER MAGAZINE]]-1)*Table4[[#This Row],[SHOT 
INTERVAL]]+(Table4[[#This Row],[PARTICLES 
PER SHOT]]-1)*Table4[[#This Row],[BURST INTERVAL]]</f>
        <v>0.9</v>
      </c>
      <c r="Y312" s="186">
        <f>Table4[[#This Row],[DAMAGE PER MAGAZINE]]/(Table4[[#This Row],[UNLOAD TIME]]+Table4[[#This Row],[RELOAD TIME]])</f>
        <v>3040.6779661016949</v>
      </c>
    </row>
    <row r="313" spans="1:25" ht="12.75" hidden="1" customHeight="1" outlineLevel="1" x14ac:dyDescent="0.2">
      <c r="A313" s="130">
        <v>14</v>
      </c>
      <c r="B313" s="186" t="s">
        <v>422</v>
      </c>
      <c r="C313" s="186" t="s">
        <v>101</v>
      </c>
      <c r="D313" s="130">
        <v>11</v>
      </c>
      <c r="E313" s="149">
        <v>1972</v>
      </c>
      <c r="F313" s="130"/>
      <c r="G313" s="130"/>
      <c r="H313" s="130"/>
      <c r="I313" s="130">
        <v>10</v>
      </c>
      <c r="J313" s="130">
        <v>10</v>
      </c>
      <c r="K313" s="130">
        <v>10</v>
      </c>
      <c r="L313" s="138">
        <v>0.1</v>
      </c>
      <c r="M313" s="141"/>
      <c r="N313" s="130">
        <v>10</v>
      </c>
      <c r="O313" s="138"/>
      <c r="P313" s="138">
        <v>5</v>
      </c>
      <c r="Q313" s="130">
        <v>0</v>
      </c>
      <c r="R313" s="138">
        <v>5</v>
      </c>
      <c r="S313" s="130">
        <f>Table4[[#This Row],[DMG PER PARTICLE]]*Table4[[#This Row],[PARTICLES 
PER SHOT]]</f>
        <v>19720</v>
      </c>
      <c r="T313" s="138" t="s">
        <v>123</v>
      </c>
      <c r="U313" s="130">
        <f>Table4[[#This Row],[SHOTS PER MAGAZINE]]*Table4[[#This Row],[DAMAGE PER SHOT]]</f>
        <v>19720</v>
      </c>
      <c r="V313" s="130">
        <f>Table4[[#This Row],[MAGAZINE AMMO]]/Table4[[#This Row],[AMMO PER SHOT]]</f>
        <v>1</v>
      </c>
      <c r="W313" s="138" t="s">
        <v>123</v>
      </c>
      <c r="X313" s="138">
        <f>(Table4[[#This Row],[SHOTS PER MAGAZINE]]-1)*Table4[[#This Row],[SHOT 
INTERVAL]]+(Table4[[#This Row],[PARTICLES 
PER SHOT]]-1)*Table4[[#This Row],[BURST INTERVAL]]</f>
        <v>0.9</v>
      </c>
      <c r="Y313" s="186">
        <f>Table4[[#This Row],[DAMAGE PER MAGAZINE]]/(Table4[[#This Row],[UNLOAD TIME]]+Table4[[#This Row],[RELOAD TIME]])</f>
        <v>3342.3728813559319</v>
      </c>
    </row>
    <row r="314" spans="1:25" ht="12.75" hidden="1" customHeight="1" outlineLevel="1" x14ac:dyDescent="0.2">
      <c r="A314" s="130">
        <v>14</v>
      </c>
      <c r="B314" s="186" t="s">
        <v>422</v>
      </c>
      <c r="C314" s="186" t="s">
        <v>101</v>
      </c>
      <c r="D314" s="130">
        <v>12</v>
      </c>
      <c r="E314" s="149">
        <v>2167</v>
      </c>
      <c r="F314" s="130"/>
      <c r="G314" s="130"/>
      <c r="H314" s="130"/>
      <c r="I314" s="130">
        <v>10</v>
      </c>
      <c r="J314" s="130">
        <v>10</v>
      </c>
      <c r="K314" s="130">
        <v>10</v>
      </c>
      <c r="L314" s="138">
        <v>0.1</v>
      </c>
      <c r="M314" s="141"/>
      <c r="N314" s="130">
        <v>10</v>
      </c>
      <c r="O314" s="138"/>
      <c r="P314" s="138">
        <v>5</v>
      </c>
      <c r="Q314" s="130">
        <v>0</v>
      </c>
      <c r="R314" s="138">
        <v>5</v>
      </c>
      <c r="S314" s="130">
        <f>Table4[[#This Row],[DMG PER PARTICLE]]*Table4[[#This Row],[PARTICLES 
PER SHOT]]</f>
        <v>21670</v>
      </c>
      <c r="T314" s="138" t="s">
        <v>123</v>
      </c>
      <c r="U314" s="130">
        <f>Table4[[#This Row],[SHOTS PER MAGAZINE]]*Table4[[#This Row],[DAMAGE PER SHOT]]</f>
        <v>21670</v>
      </c>
      <c r="V314" s="130">
        <f>Table4[[#This Row],[MAGAZINE AMMO]]/Table4[[#This Row],[AMMO PER SHOT]]</f>
        <v>1</v>
      </c>
      <c r="W314" s="138" t="s">
        <v>123</v>
      </c>
      <c r="X314" s="138">
        <f>(Table4[[#This Row],[SHOTS PER MAGAZINE]]-1)*Table4[[#This Row],[SHOT 
INTERVAL]]+(Table4[[#This Row],[PARTICLES 
PER SHOT]]-1)*Table4[[#This Row],[BURST INTERVAL]]</f>
        <v>0.9</v>
      </c>
      <c r="Y314" s="186">
        <f>Table4[[#This Row],[DAMAGE PER MAGAZINE]]/(Table4[[#This Row],[UNLOAD TIME]]+Table4[[#This Row],[RELOAD TIME]])</f>
        <v>3672.881355932203</v>
      </c>
    </row>
    <row r="315" spans="1:25" ht="12.75" hidden="1" customHeight="1" outlineLevel="1" x14ac:dyDescent="0.2">
      <c r="A315" s="130">
        <v>14</v>
      </c>
      <c r="B315" s="186" t="s">
        <v>422</v>
      </c>
      <c r="C315" s="186" t="s">
        <v>102</v>
      </c>
      <c r="D315" s="130">
        <v>1</v>
      </c>
      <c r="E315" s="149">
        <v>2167</v>
      </c>
      <c r="F315" s="130"/>
      <c r="G315" s="130"/>
      <c r="H315" s="130"/>
      <c r="I315" s="130">
        <v>10</v>
      </c>
      <c r="J315" s="130">
        <v>10</v>
      </c>
      <c r="K315" s="130">
        <v>10</v>
      </c>
      <c r="L315" s="138">
        <v>0.1</v>
      </c>
      <c r="M315" s="141"/>
      <c r="N315" s="130">
        <v>10</v>
      </c>
      <c r="O315" s="138"/>
      <c r="P315" s="138">
        <v>5</v>
      </c>
      <c r="Q315" s="130">
        <v>0</v>
      </c>
      <c r="R315" s="138">
        <v>5</v>
      </c>
      <c r="S315" s="130">
        <f>Table4[[#This Row],[DMG PER PARTICLE]]*Table4[[#This Row],[PARTICLES 
PER SHOT]]</f>
        <v>21670</v>
      </c>
      <c r="T315" s="138" t="s">
        <v>123</v>
      </c>
      <c r="U315" s="130">
        <f>Table4[[#This Row],[SHOTS PER MAGAZINE]]*Table4[[#This Row],[DAMAGE PER SHOT]]</f>
        <v>21670</v>
      </c>
      <c r="V315" s="130">
        <f>Table4[[#This Row],[MAGAZINE AMMO]]/Table4[[#This Row],[AMMO PER SHOT]]</f>
        <v>1</v>
      </c>
      <c r="W315" s="138" t="s">
        <v>123</v>
      </c>
      <c r="X315" s="138">
        <f>(Table4[[#This Row],[SHOTS PER MAGAZINE]]-1)*Table4[[#This Row],[SHOT 
INTERVAL]]+(Table4[[#This Row],[PARTICLES 
PER SHOT]]-1)*Table4[[#This Row],[BURST INTERVAL]]</f>
        <v>0.9</v>
      </c>
      <c r="Y315" s="186">
        <f>Table4[[#This Row],[DAMAGE PER MAGAZINE]]/(Table4[[#This Row],[UNLOAD TIME]]+Table4[[#This Row],[RELOAD TIME]])</f>
        <v>3672.881355932203</v>
      </c>
    </row>
    <row r="316" spans="1:25" ht="12.75" hidden="1" customHeight="1" outlineLevel="1" x14ac:dyDescent="0.2">
      <c r="A316" s="130">
        <v>14</v>
      </c>
      <c r="B316" s="186" t="s">
        <v>422</v>
      </c>
      <c r="C316" s="186" t="s">
        <v>102</v>
      </c>
      <c r="D316" s="130">
        <v>2</v>
      </c>
      <c r="E316" s="149">
        <v>2207</v>
      </c>
      <c r="F316" s="130"/>
      <c r="G316" s="130"/>
      <c r="H316" s="130"/>
      <c r="I316" s="130">
        <v>10</v>
      </c>
      <c r="J316" s="130">
        <v>10</v>
      </c>
      <c r="K316" s="130">
        <v>10</v>
      </c>
      <c r="L316" s="138">
        <v>0.1</v>
      </c>
      <c r="M316" s="141"/>
      <c r="N316" s="130">
        <v>10</v>
      </c>
      <c r="O316" s="138"/>
      <c r="P316" s="138">
        <v>5</v>
      </c>
      <c r="Q316" s="130">
        <v>0</v>
      </c>
      <c r="R316" s="138">
        <v>5</v>
      </c>
      <c r="S316" s="130">
        <f>Table4[[#This Row],[DMG PER PARTICLE]]*Table4[[#This Row],[PARTICLES 
PER SHOT]]</f>
        <v>22070</v>
      </c>
      <c r="T316" s="138" t="s">
        <v>123</v>
      </c>
      <c r="U316" s="130">
        <f>Table4[[#This Row],[SHOTS PER MAGAZINE]]*Table4[[#This Row],[DAMAGE PER SHOT]]</f>
        <v>22070</v>
      </c>
      <c r="V316" s="130">
        <f>Table4[[#This Row],[MAGAZINE AMMO]]/Table4[[#This Row],[AMMO PER SHOT]]</f>
        <v>1</v>
      </c>
      <c r="W316" s="138" t="s">
        <v>123</v>
      </c>
      <c r="X316" s="138">
        <f>(Table4[[#This Row],[SHOTS PER MAGAZINE]]-1)*Table4[[#This Row],[SHOT 
INTERVAL]]+(Table4[[#This Row],[PARTICLES 
PER SHOT]]-1)*Table4[[#This Row],[BURST INTERVAL]]</f>
        <v>0.9</v>
      </c>
      <c r="Y316" s="186">
        <f>Table4[[#This Row],[DAMAGE PER MAGAZINE]]/(Table4[[#This Row],[UNLOAD TIME]]+Table4[[#This Row],[RELOAD TIME]])</f>
        <v>3740.6779661016949</v>
      </c>
    </row>
    <row r="317" spans="1:25" ht="12.75" hidden="1" customHeight="1" outlineLevel="1" x14ac:dyDescent="0.2">
      <c r="A317" s="130">
        <v>14</v>
      </c>
      <c r="B317" s="186" t="s">
        <v>422</v>
      </c>
      <c r="C317" s="186" t="s">
        <v>102</v>
      </c>
      <c r="D317" s="130">
        <v>3</v>
      </c>
      <c r="E317" s="149">
        <v>2246</v>
      </c>
      <c r="F317" s="130"/>
      <c r="G317" s="130"/>
      <c r="H317" s="130"/>
      <c r="I317" s="130">
        <v>10</v>
      </c>
      <c r="J317" s="130">
        <v>10</v>
      </c>
      <c r="K317" s="130">
        <v>10</v>
      </c>
      <c r="L317" s="138">
        <v>0.1</v>
      </c>
      <c r="M317" s="141"/>
      <c r="N317" s="130">
        <v>10</v>
      </c>
      <c r="O317" s="138"/>
      <c r="P317" s="138">
        <v>5</v>
      </c>
      <c r="Q317" s="130">
        <v>0</v>
      </c>
      <c r="R317" s="138">
        <v>5</v>
      </c>
      <c r="S317" s="130">
        <f>Table4[[#This Row],[DMG PER PARTICLE]]*Table4[[#This Row],[PARTICLES 
PER SHOT]]</f>
        <v>22460</v>
      </c>
      <c r="T317" s="138" t="s">
        <v>123</v>
      </c>
      <c r="U317" s="130">
        <f>Table4[[#This Row],[SHOTS PER MAGAZINE]]*Table4[[#This Row],[DAMAGE PER SHOT]]</f>
        <v>22460</v>
      </c>
      <c r="V317" s="130">
        <f>Table4[[#This Row],[MAGAZINE AMMO]]/Table4[[#This Row],[AMMO PER SHOT]]</f>
        <v>1</v>
      </c>
      <c r="W317" s="138" t="s">
        <v>123</v>
      </c>
      <c r="X317" s="138">
        <f>(Table4[[#This Row],[SHOTS PER MAGAZINE]]-1)*Table4[[#This Row],[SHOT 
INTERVAL]]+(Table4[[#This Row],[PARTICLES 
PER SHOT]]-1)*Table4[[#This Row],[BURST INTERVAL]]</f>
        <v>0.9</v>
      </c>
      <c r="Y317" s="186">
        <f>Table4[[#This Row],[DAMAGE PER MAGAZINE]]/(Table4[[#This Row],[UNLOAD TIME]]+Table4[[#This Row],[RELOAD TIME]])</f>
        <v>3806.7796610169489</v>
      </c>
    </row>
    <row r="318" spans="1:25" ht="12.75" hidden="1" customHeight="1" outlineLevel="1" x14ac:dyDescent="0.2">
      <c r="A318" s="130">
        <v>14</v>
      </c>
      <c r="B318" s="186" t="s">
        <v>422</v>
      </c>
      <c r="C318" s="186" t="s">
        <v>102</v>
      </c>
      <c r="D318" s="130">
        <v>4</v>
      </c>
      <c r="E318" s="149">
        <v>2286</v>
      </c>
      <c r="F318" s="130"/>
      <c r="G318" s="130"/>
      <c r="H318" s="130"/>
      <c r="I318" s="130">
        <v>10</v>
      </c>
      <c r="J318" s="130">
        <v>10</v>
      </c>
      <c r="K318" s="130">
        <v>10</v>
      </c>
      <c r="L318" s="138">
        <v>0.1</v>
      </c>
      <c r="M318" s="141"/>
      <c r="N318" s="130">
        <v>10</v>
      </c>
      <c r="O318" s="138"/>
      <c r="P318" s="138">
        <v>5</v>
      </c>
      <c r="Q318" s="130">
        <v>0</v>
      </c>
      <c r="R318" s="138">
        <v>5</v>
      </c>
      <c r="S318" s="130">
        <f>Table4[[#This Row],[DMG PER PARTICLE]]*Table4[[#This Row],[PARTICLES 
PER SHOT]]</f>
        <v>22860</v>
      </c>
      <c r="T318" s="138" t="s">
        <v>123</v>
      </c>
      <c r="U318" s="130">
        <f>Table4[[#This Row],[SHOTS PER MAGAZINE]]*Table4[[#This Row],[DAMAGE PER SHOT]]</f>
        <v>22860</v>
      </c>
      <c r="V318" s="130">
        <f>Table4[[#This Row],[MAGAZINE AMMO]]/Table4[[#This Row],[AMMO PER SHOT]]</f>
        <v>1</v>
      </c>
      <c r="W318" s="138" t="s">
        <v>123</v>
      </c>
      <c r="X318" s="138">
        <f>(Table4[[#This Row],[SHOTS PER MAGAZINE]]-1)*Table4[[#This Row],[SHOT 
INTERVAL]]+(Table4[[#This Row],[PARTICLES 
PER SHOT]]-1)*Table4[[#This Row],[BURST INTERVAL]]</f>
        <v>0.9</v>
      </c>
      <c r="Y318" s="186">
        <f>Table4[[#This Row],[DAMAGE PER MAGAZINE]]/(Table4[[#This Row],[UNLOAD TIME]]+Table4[[#This Row],[RELOAD TIME]])</f>
        <v>3874.5762711864404</v>
      </c>
    </row>
    <row r="319" spans="1:25" ht="12.75" hidden="1" customHeight="1" outlineLevel="1" x14ac:dyDescent="0.2">
      <c r="A319" s="130">
        <v>14</v>
      </c>
      <c r="B319" s="186" t="s">
        <v>422</v>
      </c>
      <c r="C319" s="186" t="s">
        <v>102</v>
      </c>
      <c r="D319" s="130">
        <v>5</v>
      </c>
      <c r="E319" s="149">
        <v>2325</v>
      </c>
      <c r="F319" s="130"/>
      <c r="G319" s="130"/>
      <c r="H319" s="130"/>
      <c r="I319" s="130">
        <v>10</v>
      </c>
      <c r="J319" s="130">
        <v>10</v>
      </c>
      <c r="K319" s="130">
        <v>10</v>
      </c>
      <c r="L319" s="138">
        <v>0.1</v>
      </c>
      <c r="M319" s="141"/>
      <c r="N319" s="130">
        <v>10</v>
      </c>
      <c r="O319" s="138"/>
      <c r="P319" s="138">
        <v>5</v>
      </c>
      <c r="Q319" s="130">
        <v>0</v>
      </c>
      <c r="R319" s="138">
        <v>5</v>
      </c>
      <c r="S319" s="130">
        <f>Table4[[#This Row],[DMG PER PARTICLE]]*Table4[[#This Row],[PARTICLES 
PER SHOT]]</f>
        <v>23250</v>
      </c>
      <c r="T319" s="138" t="s">
        <v>123</v>
      </c>
      <c r="U319" s="130">
        <f>Table4[[#This Row],[SHOTS PER MAGAZINE]]*Table4[[#This Row],[DAMAGE PER SHOT]]</f>
        <v>23250</v>
      </c>
      <c r="V319" s="130">
        <f>Table4[[#This Row],[MAGAZINE AMMO]]/Table4[[#This Row],[AMMO PER SHOT]]</f>
        <v>1</v>
      </c>
      <c r="W319" s="138" t="s">
        <v>123</v>
      </c>
      <c r="X319" s="138">
        <f>(Table4[[#This Row],[SHOTS PER MAGAZINE]]-1)*Table4[[#This Row],[SHOT 
INTERVAL]]+(Table4[[#This Row],[PARTICLES 
PER SHOT]]-1)*Table4[[#This Row],[BURST INTERVAL]]</f>
        <v>0.9</v>
      </c>
      <c r="Y319" s="186">
        <f>Table4[[#This Row],[DAMAGE PER MAGAZINE]]/(Table4[[#This Row],[UNLOAD TIME]]+Table4[[#This Row],[RELOAD TIME]])</f>
        <v>3940.6779661016949</v>
      </c>
    </row>
    <row r="320" spans="1:25" ht="12.75" hidden="1" customHeight="1" outlineLevel="1" x14ac:dyDescent="0.2">
      <c r="A320" s="130">
        <v>14</v>
      </c>
      <c r="B320" s="186" t="s">
        <v>422</v>
      </c>
      <c r="C320" s="186" t="s">
        <v>102</v>
      </c>
      <c r="D320" s="130">
        <v>6</v>
      </c>
      <c r="E320" s="149">
        <v>2365</v>
      </c>
      <c r="F320" s="130"/>
      <c r="G320" s="130"/>
      <c r="H320" s="130"/>
      <c r="I320" s="130">
        <v>10</v>
      </c>
      <c r="J320" s="130">
        <v>10</v>
      </c>
      <c r="K320" s="130">
        <v>10</v>
      </c>
      <c r="L320" s="138">
        <v>0.1</v>
      </c>
      <c r="M320" s="141"/>
      <c r="N320" s="130">
        <v>10</v>
      </c>
      <c r="O320" s="138"/>
      <c r="P320" s="138">
        <v>5</v>
      </c>
      <c r="Q320" s="130">
        <v>0</v>
      </c>
      <c r="R320" s="138">
        <v>5</v>
      </c>
      <c r="S320" s="130">
        <f>Table4[[#This Row],[DMG PER PARTICLE]]*Table4[[#This Row],[PARTICLES 
PER SHOT]]</f>
        <v>23650</v>
      </c>
      <c r="T320" s="138" t="s">
        <v>123</v>
      </c>
      <c r="U320" s="130">
        <f>Table4[[#This Row],[SHOTS PER MAGAZINE]]*Table4[[#This Row],[DAMAGE PER SHOT]]</f>
        <v>23650</v>
      </c>
      <c r="V320" s="130">
        <f>Table4[[#This Row],[MAGAZINE AMMO]]/Table4[[#This Row],[AMMO PER SHOT]]</f>
        <v>1</v>
      </c>
      <c r="W320" s="138" t="s">
        <v>123</v>
      </c>
      <c r="X320" s="138">
        <f>(Table4[[#This Row],[SHOTS PER MAGAZINE]]-1)*Table4[[#This Row],[SHOT 
INTERVAL]]+(Table4[[#This Row],[PARTICLES 
PER SHOT]]-1)*Table4[[#This Row],[BURST INTERVAL]]</f>
        <v>0.9</v>
      </c>
      <c r="Y320" s="186">
        <f>Table4[[#This Row],[DAMAGE PER MAGAZINE]]/(Table4[[#This Row],[UNLOAD TIME]]+Table4[[#This Row],[RELOAD TIME]])</f>
        <v>4008.4745762711864</v>
      </c>
    </row>
    <row r="321" spans="1:25" ht="12.75" hidden="1" customHeight="1" outlineLevel="1" x14ac:dyDescent="0.2">
      <c r="A321" s="130">
        <v>14</v>
      </c>
      <c r="B321" s="186" t="s">
        <v>422</v>
      </c>
      <c r="C321" s="186" t="s">
        <v>102</v>
      </c>
      <c r="D321" s="130">
        <v>7</v>
      </c>
      <c r="E321" s="149">
        <v>2405</v>
      </c>
      <c r="F321" s="130"/>
      <c r="G321" s="130"/>
      <c r="H321" s="130"/>
      <c r="I321" s="130">
        <v>10</v>
      </c>
      <c r="J321" s="130">
        <v>10</v>
      </c>
      <c r="K321" s="130">
        <v>10</v>
      </c>
      <c r="L321" s="138">
        <v>0.1</v>
      </c>
      <c r="M321" s="141"/>
      <c r="N321" s="130">
        <v>10</v>
      </c>
      <c r="O321" s="138"/>
      <c r="P321" s="138">
        <v>5</v>
      </c>
      <c r="Q321" s="130">
        <v>0</v>
      </c>
      <c r="R321" s="138">
        <v>5</v>
      </c>
      <c r="S321" s="130">
        <f>Table4[[#This Row],[DMG PER PARTICLE]]*Table4[[#This Row],[PARTICLES 
PER SHOT]]</f>
        <v>24050</v>
      </c>
      <c r="T321" s="138" t="s">
        <v>123</v>
      </c>
      <c r="U321" s="130">
        <f>Table4[[#This Row],[SHOTS PER MAGAZINE]]*Table4[[#This Row],[DAMAGE PER SHOT]]</f>
        <v>24050</v>
      </c>
      <c r="V321" s="130">
        <f>Table4[[#This Row],[MAGAZINE AMMO]]/Table4[[#This Row],[AMMO PER SHOT]]</f>
        <v>1</v>
      </c>
      <c r="W321" s="138" t="s">
        <v>123</v>
      </c>
      <c r="X321" s="138">
        <f>(Table4[[#This Row],[SHOTS PER MAGAZINE]]-1)*Table4[[#This Row],[SHOT 
INTERVAL]]+(Table4[[#This Row],[PARTICLES 
PER SHOT]]-1)*Table4[[#This Row],[BURST INTERVAL]]</f>
        <v>0.9</v>
      </c>
      <c r="Y321" s="186">
        <f>Table4[[#This Row],[DAMAGE PER MAGAZINE]]/(Table4[[#This Row],[UNLOAD TIME]]+Table4[[#This Row],[RELOAD TIME]])</f>
        <v>4076.2711864406779</v>
      </c>
    </row>
    <row r="322" spans="1:25" ht="12.75" hidden="1" customHeight="1" outlineLevel="1" x14ac:dyDescent="0.2">
      <c r="A322" s="130">
        <v>14</v>
      </c>
      <c r="B322" s="186" t="s">
        <v>422</v>
      </c>
      <c r="C322" s="186" t="s">
        <v>102</v>
      </c>
      <c r="D322" s="130">
        <v>8</v>
      </c>
      <c r="E322" s="149">
        <v>2444</v>
      </c>
      <c r="F322" s="130"/>
      <c r="G322" s="130"/>
      <c r="H322" s="130"/>
      <c r="I322" s="130">
        <v>10</v>
      </c>
      <c r="J322" s="130">
        <v>10</v>
      </c>
      <c r="K322" s="130">
        <v>10</v>
      </c>
      <c r="L322" s="138">
        <v>0.1</v>
      </c>
      <c r="M322" s="141"/>
      <c r="N322" s="130">
        <v>10</v>
      </c>
      <c r="O322" s="138"/>
      <c r="P322" s="138">
        <v>5</v>
      </c>
      <c r="Q322" s="130">
        <v>0</v>
      </c>
      <c r="R322" s="138">
        <v>5</v>
      </c>
      <c r="S322" s="130">
        <f>Table4[[#This Row],[DMG PER PARTICLE]]*Table4[[#This Row],[PARTICLES 
PER SHOT]]</f>
        <v>24440</v>
      </c>
      <c r="T322" s="138" t="s">
        <v>123</v>
      </c>
      <c r="U322" s="130">
        <f>Table4[[#This Row],[SHOTS PER MAGAZINE]]*Table4[[#This Row],[DAMAGE PER SHOT]]</f>
        <v>24440</v>
      </c>
      <c r="V322" s="130">
        <f>Table4[[#This Row],[MAGAZINE AMMO]]/Table4[[#This Row],[AMMO PER SHOT]]</f>
        <v>1</v>
      </c>
      <c r="W322" s="138" t="s">
        <v>123</v>
      </c>
      <c r="X322" s="138">
        <f>(Table4[[#This Row],[SHOTS PER MAGAZINE]]-1)*Table4[[#This Row],[SHOT 
INTERVAL]]+(Table4[[#This Row],[PARTICLES 
PER SHOT]]-1)*Table4[[#This Row],[BURST INTERVAL]]</f>
        <v>0.9</v>
      </c>
      <c r="Y322" s="186">
        <f>Table4[[#This Row],[DAMAGE PER MAGAZINE]]/(Table4[[#This Row],[UNLOAD TIME]]+Table4[[#This Row],[RELOAD TIME]])</f>
        <v>4142.3728813559319</v>
      </c>
    </row>
    <row r="323" spans="1:25" ht="12.75" hidden="1" customHeight="1" outlineLevel="1" x14ac:dyDescent="0.2">
      <c r="A323" s="130">
        <v>14</v>
      </c>
      <c r="B323" s="186" t="s">
        <v>422</v>
      </c>
      <c r="C323" s="186" t="s">
        <v>102</v>
      </c>
      <c r="D323" s="130">
        <v>9</v>
      </c>
      <c r="E323" s="149">
        <v>2484</v>
      </c>
      <c r="F323" s="130"/>
      <c r="G323" s="130"/>
      <c r="H323" s="130"/>
      <c r="I323" s="130">
        <v>10</v>
      </c>
      <c r="J323" s="130">
        <v>10</v>
      </c>
      <c r="K323" s="130">
        <v>10</v>
      </c>
      <c r="L323" s="138">
        <v>0.1</v>
      </c>
      <c r="M323" s="141"/>
      <c r="N323" s="130">
        <v>10</v>
      </c>
      <c r="O323" s="138"/>
      <c r="P323" s="138">
        <v>5</v>
      </c>
      <c r="Q323" s="130">
        <v>0</v>
      </c>
      <c r="R323" s="138">
        <v>5</v>
      </c>
      <c r="S323" s="130">
        <f>Table4[[#This Row],[DMG PER PARTICLE]]*Table4[[#This Row],[PARTICLES 
PER SHOT]]</f>
        <v>24840</v>
      </c>
      <c r="T323" s="138" t="s">
        <v>123</v>
      </c>
      <c r="U323" s="130">
        <f>Table4[[#This Row],[SHOTS PER MAGAZINE]]*Table4[[#This Row],[DAMAGE PER SHOT]]</f>
        <v>24840</v>
      </c>
      <c r="V323" s="130">
        <f>Table4[[#This Row],[MAGAZINE AMMO]]/Table4[[#This Row],[AMMO PER SHOT]]</f>
        <v>1</v>
      </c>
      <c r="W323" s="138" t="s">
        <v>123</v>
      </c>
      <c r="X323" s="138">
        <f>(Table4[[#This Row],[SHOTS PER MAGAZINE]]-1)*Table4[[#This Row],[SHOT 
INTERVAL]]+(Table4[[#This Row],[PARTICLES 
PER SHOT]]-1)*Table4[[#This Row],[BURST INTERVAL]]</f>
        <v>0.9</v>
      </c>
      <c r="Y323" s="186">
        <f>Table4[[#This Row],[DAMAGE PER MAGAZINE]]/(Table4[[#This Row],[UNLOAD TIME]]+Table4[[#This Row],[RELOAD TIME]])</f>
        <v>4210.1694915254238</v>
      </c>
    </row>
    <row r="324" spans="1:25" ht="12.75" hidden="1" customHeight="1" outlineLevel="1" x14ac:dyDescent="0.2">
      <c r="A324" s="130">
        <v>14</v>
      </c>
      <c r="B324" s="186" t="s">
        <v>422</v>
      </c>
      <c r="C324" s="186" t="s">
        <v>102</v>
      </c>
      <c r="D324" s="130">
        <v>10</v>
      </c>
      <c r="E324" s="149">
        <v>2523</v>
      </c>
      <c r="F324" s="130"/>
      <c r="G324" s="130"/>
      <c r="H324" s="130"/>
      <c r="I324" s="130">
        <v>10</v>
      </c>
      <c r="J324" s="130">
        <v>10</v>
      </c>
      <c r="K324" s="130">
        <v>10</v>
      </c>
      <c r="L324" s="138">
        <v>0.1</v>
      </c>
      <c r="M324" s="141"/>
      <c r="N324" s="130">
        <v>10</v>
      </c>
      <c r="O324" s="138"/>
      <c r="P324" s="138">
        <v>5</v>
      </c>
      <c r="Q324" s="130">
        <v>0</v>
      </c>
      <c r="R324" s="138">
        <v>5</v>
      </c>
      <c r="S324" s="130">
        <f>Table4[[#This Row],[DMG PER PARTICLE]]*Table4[[#This Row],[PARTICLES 
PER SHOT]]</f>
        <v>25230</v>
      </c>
      <c r="T324" s="138" t="s">
        <v>123</v>
      </c>
      <c r="U324" s="130">
        <f>Table4[[#This Row],[SHOTS PER MAGAZINE]]*Table4[[#This Row],[DAMAGE PER SHOT]]</f>
        <v>25230</v>
      </c>
      <c r="V324" s="130">
        <f>Table4[[#This Row],[MAGAZINE AMMO]]/Table4[[#This Row],[AMMO PER SHOT]]</f>
        <v>1</v>
      </c>
      <c r="W324" s="138" t="s">
        <v>123</v>
      </c>
      <c r="X324" s="138">
        <f>(Table4[[#This Row],[SHOTS PER MAGAZINE]]-1)*Table4[[#This Row],[SHOT 
INTERVAL]]+(Table4[[#This Row],[PARTICLES 
PER SHOT]]-1)*Table4[[#This Row],[BURST INTERVAL]]</f>
        <v>0.9</v>
      </c>
      <c r="Y324" s="186">
        <f>Table4[[#This Row],[DAMAGE PER MAGAZINE]]/(Table4[[#This Row],[UNLOAD TIME]]+Table4[[#This Row],[RELOAD TIME]])</f>
        <v>4276.2711864406774</v>
      </c>
    </row>
    <row r="325" spans="1:25" ht="12.75" hidden="1" customHeight="1" outlineLevel="1" x14ac:dyDescent="0.2">
      <c r="A325" s="130">
        <v>14</v>
      </c>
      <c r="B325" s="186" t="s">
        <v>422</v>
      </c>
      <c r="C325" s="186" t="s">
        <v>102</v>
      </c>
      <c r="D325" s="130">
        <v>11</v>
      </c>
      <c r="E325" s="149">
        <v>2563</v>
      </c>
      <c r="F325" s="130"/>
      <c r="G325" s="130"/>
      <c r="H325" s="130"/>
      <c r="I325" s="130">
        <v>10</v>
      </c>
      <c r="J325" s="130">
        <v>10</v>
      </c>
      <c r="K325" s="130">
        <v>10</v>
      </c>
      <c r="L325" s="138">
        <v>0.1</v>
      </c>
      <c r="M325" s="141"/>
      <c r="N325" s="130">
        <v>10</v>
      </c>
      <c r="O325" s="138"/>
      <c r="P325" s="138">
        <v>5</v>
      </c>
      <c r="Q325" s="130">
        <v>0</v>
      </c>
      <c r="R325" s="138">
        <v>5</v>
      </c>
      <c r="S325" s="130">
        <f>Table4[[#This Row],[DMG PER PARTICLE]]*Table4[[#This Row],[PARTICLES 
PER SHOT]]</f>
        <v>25630</v>
      </c>
      <c r="T325" s="138" t="s">
        <v>123</v>
      </c>
      <c r="U325" s="130">
        <f>Table4[[#This Row],[SHOTS PER MAGAZINE]]*Table4[[#This Row],[DAMAGE PER SHOT]]</f>
        <v>25630</v>
      </c>
      <c r="V325" s="130">
        <f>Table4[[#This Row],[MAGAZINE AMMO]]/Table4[[#This Row],[AMMO PER SHOT]]</f>
        <v>1</v>
      </c>
      <c r="W325" s="138" t="s">
        <v>123</v>
      </c>
      <c r="X325" s="138">
        <f>(Table4[[#This Row],[SHOTS PER MAGAZINE]]-1)*Table4[[#This Row],[SHOT 
INTERVAL]]+(Table4[[#This Row],[PARTICLES 
PER SHOT]]-1)*Table4[[#This Row],[BURST INTERVAL]]</f>
        <v>0.9</v>
      </c>
      <c r="Y325" s="186">
        <f>Table4[[#This Row],[DAMAGE PER MAGAZINE]]/(Table4[[#This Row],[UNLOAD TIME]]+Table4[[#This Row],[RELOAD TIME]])</f>
        <v>4344.0677966101694</v>
      </c>
    </row>
    <row r="326" spans="1:25" ht="12.75" hidden="1" customHeight="1" outlineLevel="1" x14ac:dyDescent="0.2">
      <c r="A326" s="130">
        <v>14</v>
      </c>
      <c r="B326" s="186" t="s">
        <v>422</v>
      </c>
      <c r="C326" s="186" t="s">
        <v>102</v>
      </c>
      <c r="D326" s="130">
        <v>12</v>
      </c>
      <c r="E326" s="149">
        <v>2603</v>
      </c>
      <c r="F326" s="130"/>
      <c r="G326" s="130"/>
      <c r="H326" s="130"/>
      <c r="I326" s="130">
        <v>10</v>
      </c>
      <c r="J326" s="130">
        <v>10</v>
      </c>
      <c r="K326" s="130">
        <v>10</v>
      </c>
      <c r="L326" s="138">
        <v>0.1</v>
      </c>
      <c r="M326" s="141"/>
      <c r="N326" s="130">
        <v>10</v>
      </c>
      <c r="O326" s="138"/>
      <c r="P326" s="138">
        <v>5</v>
      </c>
      <c r="Q326" s="130">
        <v>0</v>
      </c>
      <c r="R326" s="138">
        <v>5</v>
      </c>
      <c r="S326" s="130">
        <f>Table4[[#This Row],[DMG PER PARTICLE]]*Table4[[#This Row],[PARTICLES 
PER SHOT]]</f>
        <v>26030</v>
      </c>
      <c r="T326" s="138" t="s">
        <v>123</v>
      </c>
      <c r="U326" s="130">
        <f>Table4[[#This Row],[SHOTS PER MAGAZINE]]*Table4[[#This Row],[DAMAGE PER SHOT]]</f>
        <v>26030</v>
      </c>
      <c r="V326" s="130">
        <f>Table4[[#This Row],[MAGAZINE AMMO]]/Table4[[#This Row],[AMMO PER SHOT]]</f>
        <v>1</v>
      </c>
      <c r="W326" s="138" t="s">
        <v>123</v>
      </c>
      <c r="X326" s="138">
        <f>(Table4[[#This Row],[SHOTS PER MAGAZINE]]-1)*Table4[[#This Row],[SHOT 
INTERVAL]]+(Table4[[#This Row],[PARTICLES 
PER SHOT]]-1)*Table4[[#This Row],[BURST INTERVAL]]</f>
        <v>0.9</v>
      </c>
      <c r="Y326" s="186">
        <f>Table4[[#This Row],[DAMAGE PER MAGAZINE]]/(Table4[[#This Row],[UNLOAD TIME]]+Table4[[#This Row],[RELOAD TIME]])</f>
        <v>4411.8644067796604</v>
      </c>
    </row>
    <row r="327" spans="1:25" ht="12.75" hidden="1" customHeight="1" outlineLevel="1" x14ac:dyDescent="0.2">
      <c r="A327" s="130">
        <v>14</v>
      </c>
      <c r="B327" s="186" t="s">
        <v>422</v>
      </c>
      <c r="C327" s="186" t="s">
        <v>103</v>
      </c>
      <c r="D327" s="130">
        <v>1</v>
      </c>
      <c r="E327" s="149">
        <v>2733</v>
      </c>
      <c r="F327" s="130"/>
      <c r="G327" s="130"/>
      <c r="H327" s="130"/>
      <c r="I327" s="130">
        <v>10</v>
      </c>
      <c r="J327" s="130">
        <v>10</v>
      </c>
      <c r="K327" s="130">
        <v>10</v>
      </c>
      <c r="L327" s="138">
        <v>0.1</v>
      </c>
      <c r="M327" s="141"/>
      <c r="N327" s="130">
        <v>10</v>
      </c>
      <c r="O327" s="138"/>
      <c r="P327" s="138">
        <v>5</v>
      </c>
      <c r="Q327" s="130">
        <v>0</v>
      </c>
      <c r="R327" s="138">
        <v>5</v>
      </c>
      <c r="S327" s="130">
        <f>Table4[[#This Row],[DMG PER PARTICLE]]*Table4[[#This Row],[PARTICLES 
PER SHOT]]</f>
        <v>27330</v>
      </c>
      <c r="T327" s="138" t="s">
        <v>123</v>
      </c>
      <c r="U327" s="130">
        <f>Table4[[#This Row],[SHOTS PER MAGAZINE]]*Table4[[#This Row],[DAMAGE PER SHOT]]</f>
        <v>27330</v>
      </c>
      <c r="V327" s="130">
        <f>Table4[[#This Row],[MAGAZINE AMMO]]/Table4[[#This Row],[AMMO PER SHOT]]</f>
        <v>1</v>
      </c>
      <c r="W327" s="138" t="s">
        <v>123</v>
      </c>
      <c r="X327" s="138">
        <f>(Table4[[#This Row],[SHOTS PER MAGAZINE]]-1)*Table4[[#This Row],[SHOT 
INTERVAL]]+(Table4[[#This Row],[PARTICLES 
PER SHOT]]-1)*Table4[[#This Row],[BURST INTERVAL]]</f>
        <v>0.9</v>
      </c>
      <c r="Y327" s="186">
        <f>Table4[[#This Row],[DAMAGE PER MAGAZINE]]/(Table4[[#This Row],[UNLOAD TIME]]+Table4[[#This Row],[RELOAD TIME]])</f>
        <v>4632.2033898305081</v>
      </c>
    </row>
    <row r="328" spans="1:25" ht="14.25" customHeight="1" collapsed="1" x14ac:dyDescent="0.2">
      <c r="A328" s="128">
        <v>15</v>
      </c>
      <c r="B328" s="185" t="s">
        <v>423</v>
      </c>
      <c r="C328" s="185" t="s">
        <v>101</v>
      </c>
      <c r="D328" s="128">
        <v>1</v>
      </c>
      <c r="E328" s="128">
        <v>385</v>
      </c>
      <c r="F328" s="128"/>
      <c r="G328" s="128"/>
      <c r="H328" s="128"/>
      <c r="I328" s="136">
        <v>20</v>
      </c>
      <c r="J328" s="136">
        <v>20</v>
      </c>
      <c r="K328" s="136">
        <v>20</v>
      </c>
      <c r="L328" s="141"/>
      <c r="M328" s="142"/>
      <c r="N328" s="136">
        <v>1</v>
      </c>
      <c r="O328" s="156">
        <v>0.75</v>
      </c>
      <c r="P328" s="137">
        <v>3</v>
      </c>
      <c r="Q328" s="128">
        <v>19</v>
      </c>
      <c r="R328" s="154">
        <v>18</v>
      </c>
      <c r="S328" s="128">
        <f>Table4[[#This Row],[DMG PER PARTICLE]]*Table4[[#This Row],[PARTICLES 
PER SHOT]]</f>
        <v>7700</v>
      </c>
      <c r="T328" s="137" t="s">
        <v>123</v>
      </c>
      <c r="U328" s="128">
        <f>Table4[[#This Row],[SHOTS PER MAGAZINE]]*Table4[[#This Row],[DAMAGE PER SHOT]]</f>
        <v>7700</v>
      </c>
      <c r="V328" s="128">
        <f>Table4[[#This Row],[MAGAZINE AMMO]]/Table4[[#This Row],[AMMO PER SHOT]]</f>
        <v>1</v>
      </c>
      <c r="W328" s="137" t="s">
        <v>123</v>
      </c>
      <c r="X328" s="137">
        <f>(Table4[[#This Row],[SHOTS PER MAGAZINE]]-1)*Table4[[#This Row],[SHOT 
INTERVAL]]+(Table4[[#This Row],[PARTICLES 
PER SHOT]]-1)*Table4[[#This Row],[BURST INTERVAL]]</f>
        <v>0</v>
      </c>
      <c r="Y328" s="185">
        <f>Table4[[#This Row],[DAMAGE PER MAGAZINE]]/(Table4[[#This Row],[UNLOAD TIME]]+Table4[[#This Row],[RELOAD TIME]])</f>
        <v>427.77777777777777</v>
      </c>
    </row>
    <row r="329" spans="1:25" ht="14.25" hidden="1" customHeight="1" outlineLevel="1" x14ac:dyDescent="0.2">
      <c r="A329" s="130">
        <v>15</v>
      </c>
      <c r="B329" s="186" t="s">
        <v>423</v>
      </c>
      <c r="C329" s="186" t="s">
        <v>101</v>
      </c>
      <c r="D329" s="130">
        <v>2</v>
      </c>
      <c r="E329" s="130">
        <v>418</v>
      </c>
      <c r="F329" s="130"/>
      <c r="G329" s="130"/>
      <c r="H329" s="130"/>
      <c r="I329" s="136">
        <v>20</v>
      </c>
      <c r="J329" s="136">
        <v>20</v>
      </c>
      <c r="K329" s="136">
        <v>20</v>
      </c>
      <c r="L329" s="138"/>
      <c r="M329" s="142"/>
      <c r="N329" s="136">
        <v>1</v>
      </c>
      <c r="O329" s="156">
        <v>0.75</v>
      </c>
      <c r="P329" s="138">
        <v>3</v>
      </c>
      <c r="Q329" s="130">
        <v>19</v>
      </c>
      <c r="R329" s="155">
        <v>18</v>
      </c>
      <c r="S329" s="130">
        <f>Table4[[#This Row],[DMG PER PARTICLE]]*Table4[[#This Row],[PARTICLES 
PER SHOT]]</f>
        <v>8360</v>
      </c>
      <c r="T329" s="138" t="s">
        <v>123</v>
      </c>
      <c r="U329" s="130">
        <f>Table4[[#This Row],[SHOTS PER MAGAZINE]]*Table4[[#This Row],[DAMAGE PER SHOT]]</f>
        <v>8360</v>
      </c>
      <c r="V329" s="130">
        <f>Table4[[#This Row],[MAGAZINE AMMO]]/Table4[[#This Row],[AMMO PER SHOT]]</f>
        <v>1</v>
      </c>
      <c r="W329" s="138" t="s">
        <v>123</v>
      </c>
      <c r="X329" s="138">
        <f>(Table4[[#This Row],[SHOTS PER MAGAZINE]]-1)*Table4[[#This Row],[SHOT 
INTERVAL]]+(Table4[[#This Row],[PARTICLES 
PER SHOT]]-1)*Table4[[#This Row],[BURST INTERVAL]]</f>
        <v>0</v>
      </c>
      <c r="Y329" s="186">
        <f>Table4[[#This Row],[DAMAGE PER MAGAZINE]]/(Table4[[#This Row],[UNLOAD TIME]]+Table4[[#This Row],[RELOAD TIME]])</f>
        <v>464.44444444444446</v>
      </c>
    </row>
    <row r="330" spans="1:25" ht="14.25" hidden="1" customHeight="1" outlineLevel="1" x14ac:dyDescent="0.2">
      <c r="A330" s="130">
        <v>15</v>
      </c>
      <c r="B330" s="186" t="s">
        <v>423</v>
      </c>
      <c r="C330" s="186" t="s">
        <v>101</v>
      </c>
      <c r="D330" s="130">
        <v>3</v>
      </c>
      <c r="E330" s="130">
        <v>462</v>
      </c>
      <c r="F330" s="130"/>
      <c r="G330" s="130"/>
      <c r="H330" s="130"/>
      <c r="I330" s="136">
        <v>20</v>
      </c>
      <c r="J330" s="136">
        <v>20</v>
      </c>
      <c r="K330" s="136">
        <v>20</v>
      </c>
      <c r="L330" s="138"/>
      <c r="M330" s="142"/>
      <c r="N330" s="136">
        <v>1</v>
      </c>
      <c r="O330" s="156">
        <v>0.75</v>
      </c>
      <c r="P330" s="138">
        <v>3</v>
      </c>
      <c r="Q330" s="130">
        <v>19</v>
      </c>
      <c r="R330" s="155">
        <v>18</v>
      </c>
      <c r="S330" s="130">
        <f>Table4[[#This Row],[DMG PER PARTICLE]]*Table4[[#This Row],[PARTICLES 
PER SHOT]]</f>
        <v>9240</v>
      </c>
      <c r="T330" s="138" t="s">
        <v>123</v>
      </c>
      <c r="U330" s="130">
        <f>Table4[[#This Row],[SHOTS PER MAGAZINE]]*Table4[[#This Row],[DAMAGE PER SHOT]]</f>
        <v>9240</v>
      </c>
      <c r="V330" s="130">
        <f>Table4[[#This Row],[MAGAZINE AMMO]]/Table4[[#This Row],[AMMO PER SHOT]]</f>
        <v>1</v>
      </c>
      <c r="W330" s="138" t="s">
        <v>123</v>
      </c>
      <c r="X330" s="138">
        <f>(Table4[[#This Row],[SHOTS PER MAGAZINE]]-1)*Table4[[#This Row],[SHOT 
INTERVAL]]+(Table4[[#This Row],[PARTICLES 
PER SHOT]]-1)*Table4[[#This Row],[BURST INTERVAL]]</f>
        <v>0</v>
      </c>
      <c r="Y330" s="186">
        <f>Table4[[#This Row],[DAMAGE PER MAGAZINE]]/(Table4[[#This Row],[UNLOAD TIME]]+Table4[[#This Row],[RELOAD TIME]])</f>
        <v>513.33333333333337</v>
      </c>
    </row>
    <row r="331" spans="1:25" ht="14.25" hidden="1" customHeight="1" outlineLevel="1" x14ac:dyDescent="0.2">
      <c r="A331" s="130">
        <v>15</v>
      </c>
      <c r="B331" s="186" t="s">
        <v>423</v>
      </c>
      <c r="C331" s="186" t="s">
        <v>101</v>
      </c>
      <c r="D331" s="130">
        <v>4</v>
      </c>
      <c r="E331" s="130">
        <v>506</v>
      </c>
      <c r="F331" s="130"/>
      <c r="G331" s="130"/>
      <c r="H331" s="130"/>
      <c r="I331" s="136">
        <v>20</v>
      </c>
      <c r="J331" s="136">
        <v>20</v>
      </c>
      <c r="K331" s="136">
        <v>20</v>
      </c>
      <c r="L331" s="138"/>
      <c r="M331" s="142"/>
      <c r="N331" s="136">
        <v>1</v>
      </c>
      <c r="O331" s="156">
        <v>0.75</v>
      </c>
      <c r="P331" s="138">
        <v>3</v>
      </c>
      <c r="Q331" s="130">
        <v>19</v>
      </c>
      <c r="R331" s="155">
        <v>18</v>
      </c>
      <c r="S331" s="130">
        <f>Table4[[#This Row],[DMG PER PARTICLE]]*Table4[[#This Row],[PARTICLES 
PER SHOT]]</f>
        <v>10120</v>
      </c>
      <c r="T331" s="138" t="s">
        <v>123</v>
      </c>
      <c r="U331" s="130">
        <f>Table4[[#This Row],[SHOTS PER MAGAZINE]]*Table4[[#This Row],[DAMAGE PER SHOT]]</f>
        <v>10120</v>
      </c>
      <c r="V331" s="130">
        <f>Table4[[#This Row],[MAGAZINE AMMO]]/Table4[[#This Row],[AMMO PER SHOT]]</f>
        <v>1</v>
      </c>
      <c r="W331" s="138" t="s">
        <v>123</v>
      </c>
      <c r="X331" s="138">
        <f>(Table4[[#This Row],[SHOTS PER MAGAZINE]]-1)*Table4[[#This Row],[SHOT 
INTERVAL]]+(Table4[[#This Row],[PARTICLES 
PER SHOT]]-1)*Table4[[#This Row],[BURST INTERVAL]]</f>
        <v>0</v>
      </c>
      <c r="Y331" s="186">
        <f>Table4[[#This Row],[DAMAGE PER MAGAZINE]]/(Table4[[#This Row],[UNLOAD TIME]]+Table4[[#This Row],[RELOAD TIME]])</f>
        <v>562.22222222222217</v>
      </c>
    </row>
    <row r="332" spans="1:25" ht="14.25" hidden="1" customHeight="1" outlineLevel="1" x14ac:dyDescent="0.2">
      <c r="A332" s="130">
        <v>15</v>
      </c>
      <c r="B332" s="186" t="s">
        <v>423</v>
      </c>
      <c r="C332" s="186" t="s">
        <v>101</v>
      </c>
      <c r="D332" s="130">
        <v>5</v>
      </c>
      <c r="E332" s="130">
        <v>550</v>
      </c>
      <c r="F332" s="130"/>
      <c r="G332" s="130"/>
      <c r="H332" s="130"/>
      <c r="I332" s="136">
        <v>20</v>
      </c>
      <c r="J332" s="136">
        <v>20</v>
      </c>
      <c r="K332" s="136">
        <v>20</v>
      </c>
      <c r="L332" s="138"/>
      <c r="M332" s="142"/>
      <c r="N332" s="136">
        <v>1</v>
      </c>
      <c r="O332" s="156">
        <v>0.75</v>
      </c>
      <c r="P332" s="138">
        <v>3</v>
      </c>
      <c r="Q332" s="130">
        <v>19</v>
      </c>
      <c r="R332" s="155">
        <v>18</v>
      </c>
      <c r="S332" s="130">
        <f>Table4[[#This Row],[DMG PER PARTICLE]]*Table4[[#This Row],[PARTICLES 
PER SHOT]]</f>
        <v>11000</v>
      </c>
      <c r="T332" s="138" t="s">
        <v>123</v>
      </c>
      <c r="U332" s="130">
        <f>Table4[[#This Row],[SHOTS PER MAGAZINE]]*Table4[[#This Row],[DAMAGE PER SHOT]]</f>
        <v>11000</v>
      </c>
      <c r="V332" s="130">
        <f>Table4[[#This Row],[MAGAZINE AMMO]]/Table4[[#This Row],[AMMO PER SHOT]]</f>
        <v>1</v>
      </c>
      <c r="W332" s="138" t="s">
        <v>123</v>
      </c>
      <c r="X332" s="138">
        <f>(Table4[[#This Row],[SHOTS PER MAGAZINE]]-1)*Table4[[#This Row],[SHOT 
INTERVAL]]+(Table4[[#This Row],[PARTICLES 
PER SHOT]]-1)*Table4[[#This Row],[BURST INTERVAL]]</f>
        <v>0</v>
      </c>
      <c r="Y332" s="186">
        <f>Table4[[#This Row],[DAMAGE PER MAGAZINE]]/(Table4[[#This Row],[UNLOAD TIME]]+Table4[[#This Row],[RELOAD TIME]])</f>
        <v>611.11111111111109</v>
      </c>
    </row>
    <row r="333" spans="1:25" ht="14.25" hidden="1" customHeight="1" outlineLevel="1" x14ac:dyDescent="0.2">
      <c r="A333" s="130">
        <v>15</v>
      </c>
      <c r="B333" s="186" t="s">
        <v>423</v>
      </c>
      <c r="C333" s="186" t="s">
        <v>101</v>
      </c>
      <c r="D333" s="130">
        <v>6</v>
      </c>
      <c r="E333" s="130">
        <v>605</v>
      </c>
      <c r="F333" s="130"/>
      <c r="G333" s="130"/>
      <c r="H333" s="130"/>
      <c r="I333" s="136">
        <v>20</v>
      </c>
      <c r="J333" s="136">
        <v>20</v>
      </c>
      <c r="K333" s="136">
        <v>20</v>
      </c>
      <c r="L333" s="138"/>
      <c r="M333" s="142"/>
      <c r="N333" s="136">
        <v>1</v>
      </c>
      <c r="O333" s="156">
        <v>0.75</v>
      </c>
      <c r="P333" s="138">
        <v>3</v>
      </c>
      <c r="Q333" s="130">
        <v>19</v>
      </c>
      <c r="R333" s="155">
        <v>18</v>
      </c>
      <c r="S333" s="130">
        <f>Table4[[#This Row],[DMG PER PARTICLE]]*Table4[[#This Row],[PARTICLES 
PER SHOT]]</f>
        <v>12100</v>
      </c>
      <c r="T333" s="138" t="s">
        <v>123</v>
      </c>
      <c r="U333" s="130">
        <f>Table4[[#This Row],[SHOTS PER MAGAZINE]]*Table4[[#This Row],[DAMAGE PER SHOT]]</f>
        <v>12100</v>
      </c>
      <c r="V333" s="130">
        <f>Table4[[#This Row],[MAGAZINE AMMO]]/Table4[[#This Row],[AMMO PER SHOT]]</f>
        <v>1</v>
      </c>
      <c r="W333" s="138" t="s">
        <v>123</v>
      </c>
      <c r="X333" s="138">
        <f>(Table4[[#This Row],[SHOTS PER MAGAZINE]]-1)*Table4[[#This Row],[SHOT 
INTERVAL]]+(Table4[[#This Row],[PARTICLES 
PER SHOT]]-1)*Table4[[#This Row],[BURST INTERVAL]]</f>
        <v>0</v>
      </c>
      <c r="Y333" s="186">
        <f>Table4[[#This Row],[DAMAGE PER MAGAZINE]]/(Table4[[#This Row],[UNLOAD TIME]]+Table4[[#This Row],[RELOAD TIME]])</f>
        <v>672.22222222222217</v>
      </c>
    </row>
    <row r="334" spans="1:25" ht="14.25" hidden="1" customHeight="1" outlineLevel="1" x14ac:dyDescent="0.2">
      <c r="A334" s="130">
        <v>15</v>
      </c>
      <c r="B334" s="186" t="s">
        <v>423</v>
      </c>
      <c r="C334" s="186" t="s">
        <v>101</v>
      </c>
      <c r="D334" s="130">
        <v>7</v>
      </c>
      <c r="E334" s="130">
        <v>660</v>
      </c>
      <c r="F334" s="130"/>
      <c r="G334" s="130"/>
      <c r="H334" s="130"/>
      <c r="I334" s="136">
        <v>20</v>
      </c>
      <c r="J334" s="136">
        <v>20</v>
      </c>
      <c r="K334" s="136">
        <v>20</v>
      </c>
      <c r="L334" s="138"/>
      <c r="M334" s="142"/>
      <c r="N334" s="136">
        <v>1</v>
      </c>
      <c r="O334" s="156">
        <v>0.75</v>
      </c>
      <c r="P334" s="138">
        <v>3</v>
      </c>
      <c r="Q334" s="130">
        <v>19</v>
      </c>
      <c r="R334" s="155">
        <v>18</v>
      </c>
      <c r="S334" s="130">
        <f>Table4[[#This Row],[DMG PER PARTICLE]]*Table4[[#This Row],[PARTICLES 
PER SHOT]]</f>
        <v>13200</v>
      </c>
      <c r="T334" s="138" t="s">
        <v>123</v>
      </c>
      <c r="U334" s="130">
        <f>Table4[[#This Row],[SHOTS PER MAGAZINE]]*Table4[[#This Row],[DAMAGE PER SHOT]]</f>
        <v>13200</v>
      </c>
      <c r="V334" s="130">
        <f>Table4[[#This Row],[MAGAZINE AMMO]]/Table4[[#This Row],[AMMO PER SHOT]]</f>
        <v>1</v>
      </c>
      <c r="W334" s="138" t="s">
        <v>123</v>
      </c>
      <c r="X334" s="138">
        <f>(Table4[[#This Row],[SHOTS PER MAGAZINE]]-1)*Table4[[#This Row],[SHOT 
INTERVAL]]+(Table4[[#This Row],[PARTICLES 
PER SHOT]]-1)*Table4[[#This Row],[BURST INTERVAL]]</f>
        <v>0</v>
      </c>
      <c r="Y334" s="186">
        <f>Table4[[#This Row],[DAMAGE PER MAGAZINE]]/(Table4[[#This Row],[UNLOAD TIME]]+Table4[[#This Row],[RELOAD TIME]])</f>
        <v>733.33333333333337</v>
      </c>
    </row>
    <row r="335" spans="1:25" ht="14.25" hidden="1" customHeight="1" outlineLevel="1" x14ac:dyDescent="0.2">
      <c r="A335" s="130">
        <v>15</v>
      </c>
      <c r="B335" s="186" t="s">
        <v>423</v>
      </c>
      <c r="C335" s="186" t="s">
        <v>101</v>
      </c>
      <c r="D335" s="130">
        <v>8</v>
      </c>
      <c r="E335" s="130">
        <v>726</v>
      </c>
      <c r="F335" s="130"/>
      <c r="G335" s="130"/>
      <c r="H335" s="130"/>
      <c r="I335" s="136">
        <v>20</v>
      </c>
      <c r="J335" s="136">
        <v>20</v>
      </c>
      <c r="K335" s="136">
        <v>20</v>
      </c>
      <c r="L335" s="138"/>
      <c r="M335" s="142"/>
      <c r="N335" s="136">
        <v>1</v>
      </c>
      <c r="O335" s="156">
        <v>0.75</v>
      </c>
      <c r="P335" s="138">
        <v>3</v>
      </c>
      <c r="Q335" s="130">
        <v>19</v>
      </c>
      <c r="R335" s="155">
        <v>18</v>
      </c>
      <c r="S335" s="130">
        <f>Table4[[#This Row],[DMG PER PARTICLE]]*Table4[[#This Row],[PARTICLES 
PER SHOT]]</f>
        <v>14520</v>
      </c>
      <c r="T335" s="138" t="s">
        <v>123</v>
      </c>
      <c r="U335" s="130">
        <f>Table4[[#This Row],[SHOTS PER MAGAZINE]]*Table4[[#This Row],[DAMAGE PER SHOT]]</f>
        <v>14520</v>
      </c>
      <c r="V335" s="130">
        <f>Table4[[#This Row],[MAGAZINE AMMO]]/Table4[[#This Row],[AMMO PER SHOT]]</f>
        <v>1</v>
      </c>
      <c r="W335" s="138" t="s">
        <v>123</v>
      </c>
      <c r="X335" s="138">
        <f>(Table4[[#This Row],[SHOTS PER MAGAZINE]]-1)*Table4[[#This Row],[SHOT 
INTERVAL]]+(Table4[[#This Row],[PARTICLES 
PER SHOT]]-1)*Table4[[#This Row],[BURST INTERVAL]]</f>
        <v>0</v>
      </c>
      <c r="Y335" s="186">
        <f>Table4[[#This Row],[DAMAGE PER MAGAZINE]]/(Table4[[#This Row],[UNLOAD TIME]]+Table4[[#This Row],[RELOAD TIME]])</f>
        <v>806.66666666666663</v>
      </c>
    </row>
    <row r="336" spans="1:25" ht="14.25" hidden="1" customHeight="1" outlineLevel="1" x14ac:dyDescent="0.2">
      <c r="A336" s="130">
        <v>15</v>
      </c>
      <c r="B336" s="186" t="s">
        <v>423</v>
      </c>
      <c r="C336" s="186" t="s">
        <v>101</v>
      </c>
      <c r="D336" s="130">
        <v>9</v>
      </c>
      <c r="E336" s="130">
        <v>803</v>
      </c>
      <c r="F336" s="130"/>
      <c r="G336" s="130"/>
      <c r="H336" s="130"/>
      <c r="I336" s="136">
        <v>20</v>
      </c>
      <c r="J336" s="136">
        <v>20</v>
      </c>
      <c r="K336" s="136">
        <v>20</v>
      </c>
      <c r="L336" s="138"/>
      <c r="M336" s="142"/>
      <c r="N336" s="136">
        <v>1</v>
      </c>
      <c r="O336" s="156">
        <v>0.75</v>
      </c>
      <c r="P336" s="138">
        <v>3</v>
      </c>
      <c r="Q336" s="130">
        <v>19</v>
      </c>
      <c r="R336" s="155">
        <v>18</v>
      </c>
      <c r="S336" s="130">
        <f>Table4[[#This Row],[DMG PER PARTICLE]]*Table4[[#This Row],[PARTICLES 
PER SHOT]]</f>
        <v>16060</v>
      </c>
      <c r="T336" s="138" t="s">
        <v>123</v>
      </c>
      <c r="U336" s="130">
        <f>Table4[[#This Row],[SHOTS PER MAGAZINE]]*Table4[[#This Row],[DAMAGE PER SHOT]]</f>
        <v>16060</v>
      </c>
      <c r="V336" s="130">
        <f>Table4[[#This Row],[MAGAZINE AMMO]]/Table4[[#This Row],[AMMO PER SHOT]]</f>
        <v>1</v>
      </c>
      <c r="W336" s="138" t="s">
        <v>123</v>
      </c>
      <c r="X336" s="138">
        <f>(Table4[[#This Row],[SHOTS PER MAGAZINE]]-1)*Table4[[#This Row],[SHOT 
INTERVAL]]+(Table4[[#This Row],[PARTICLES 
PER SHOT]]-1)*Table4[[#This Row],[BURST INTERVAL]]</f>
        <v>0</v>
      </c>
      <c r="Y336" s="186">
        <f>Table4[[#This Row],[DAMAGE PER MAGAZINE]]/(Table4[[#This Row],[UNLOAD TIME]]+Table4[[#This Row],[RELOAD TIME]])</f>
        <v>892.22222222222217</v>
      </c>
    </row>
    <row r="337" spans="1:25" ht="14.25" hidden="1" customHeight="1" outlineLevel="1" x14ac:dyDescent="0.2">
      <c r="A337" s="130">
        <v>15</v>
      </c>
      <c r="B337" s="186" t="s">
        <v>423</v>
      </c>
      <c r="C337" s="186" t="s">
        <v>101</v>
      </c>
      <c r="D337" s="130">
        <v>10</v>
      </c>
      <c r="E337" s="130">
        <v>880</v>
      </c>
      <c r="F337" s="130"/>
      <c r="G337" s="130"/>
      <c r="H337" s="130"/>
      <c r="I337" s="136">
        <v>20</v>
      </c>
      <c r="J337" s="136">
        <v>20</v>
      </c>
      <c r="K337" s="136">
        <v>20</v>
      </c>
      <c r="L337" s="138"/>
      <c r="M337" s="142"/>
      <c r="N337" s="136">
        <v>1</v>
      </c>
      <c r="O337" s="156">
        <v>0.75</v>
      </c>
      <c r="P337" s="138">
        <v>3</v>
      </c>
      <c r="Q337" s="130">
        <v>19</v>
      </c>
      <c r="R337" s="155">
        <v>18</v>
      </c>
      <c r="S337" s="130">
        <f>Table4[[#This Row],[DMG PER PARTICLE]]*Table4[[#This Row],[PARTICLES 
PER SHOT]]</f>
        <v>17600</v>
      </c>
      <c r="T337" s="138" t="s">
        <v>123</v>
      </c>
      <c r="U337" s="130">
        <f>Table4[[#This Row],[SHOTS PER MAGAZINE]]*Table4[[#This Row],[DAMAGE PER SHOT]]</f>
        <v>17600</v>
      </c>
      <c r="V337" s="130">
        <f>Table4[[#This Row],[MAGAZINE AMMO]]/Table4[[#This Row],[AMMO PER SHOT]]</f>
        <v>1</v>
      </c>
      <c r="W337" s="138" t="s">
        <v>123</v>
      </c>
      <c r="X337" s="138">
        <f>(Table4[[#This Row],[SHOTS PER MAGAZINE]]-1)*Table4[[#This Row],[SHOT 
INTERVAL]]+(Table4[[#This Row],[PARTICLES 
PER SHOT]]-1)*Table4[[#This Row],[BURST INTERVAL]]</f>
        <v>0</v>
      </c>
      <c r="Y337" s="186">
        <f>Table4[[#This Row],[DAMAGE PER MAGAZINE]]/(Table4[[#This Row],[UNLOAD TIME]]+Table4[[#This Row],[RELOAD TIME]])</f>
        <v>977.77777777777783</v>
      </c>
    </row>
    <row r="338" spans="1:25" ht="14.25" hidden="1" customHeight="1" outlineLevel="1" x14ac:dyDescent="0.2">
      <c r="A338" s="130">
        <v>15</v>
      </c>
      <c r="B338" s="186" t="s">
        <v>423</v>
      </c>
      <c r="C338" s="186" t="s">
        <v>101</v>
      </c>
      <c r="D338" s="130">
        <v>11</v>
      </c>
      <c r="E338" s="130">
        <v>968</v>
      </c>
      <c r="F338" s="130"/>
      <c r="G338" s="130"/>
      <c r="H338" s="130"/>
      <c r="I338" s="136">
        <v>20</v>
      </c>
      <c r="J338" s="136">
        <v>20</v>
      </c>
      <c r="K338" s="136">
        <v>20</v>
      </c>
      <c r="L338" s="138"/>
      <c r="M338" s="142"/>
      <c r="N338" s="136">
        <v>1</v>
      </c>
      <c r="O338" s="156">
        <v>0.75</v>
      </c>
      <c r="P338" s="138">
        <v>3</v>
      </c>
      <c r="Q338" s="130">
        <v>19</v>
      </c>
      <c r="R338" s="155">
        <v>18</v>
      </c>
      <c r="S338" s="130">
        <f>Table4[[#This Row],[DMG PER PARTICLE]]*Table4[[#This Row],[PARTICLES 
PER SHOT]]</f>
        <v>19360</v>
      </c>
      <c r="T338" s="138" t="s">
        <v>123</v>
      </c>
      <c r="U338" s="130">
        <f>Table4[[#This Row],[SHOTS PER MAGAZINE]]*Table4[[#This Row],[DAMAGE PER SHOT]]</f>
        <v>19360</v>
      </c>
      <c r="V338" s="130">
        <f>Table4[[#This Row],[MAGAZINE AMMO]]/Table4[[#This Row],[AMMO PER SHOT]]</f>
        <v>1</v>
      </c>
      <c r="W338" s="138" t="s">
        <v>123</v>
      </c>
      <c r="X338" s="138">
        <f>(Table4[[#This Row],[SHOTS PER MAGAZINE]]-1)*Table4[[#This Row],[SHOT 
INTERVAL]]+(Table4[[#This Row],[PARTICLES 
PER SHOT]]-1)*Table4[[#This Row],[BURST INTERVAL]]</f>
        <v>0</v>
      </c>
      <c r="Y338" s="186">
        <f>Table4[[#This Row],[DAMAGE PER MAGAZINE]]/(Table4[[#This Row],[UNLOAD TIME]]+Table4[[#This Row],[RELOAD TIME]])</f>
        <v>1075.5555555555557</v>
      </c>
    </row>
    <row r="339" spans="1:25" ht="14.25" hidden="1" customHeight="1" outlineLevel="1" x14ac:dyDescent="0.2">
      <c r="A339" s="130">
        <v>15</v>
      </c>
      <c r="B339" s="186" t="s">
        <v>423</v>
      </c>
      <c r="C339" s="186" t="s">
        <v>101</v>
      </c>
      <c r="D339" s="130">
        <v>12</v>
      </c>
      <c r="E339" s="130">
        <v>1067</v>
      </c>
      <c r="F339" s="130"/>
      <c r="G339" s="130"/>
      <c r="H339" s="130"/>
      <c r="I339" s="136">
        <v>20</v>
      </c>
      <c r="J339" s="136">
        <v>20</v>
      </c>
      <c r="K339" s="136">
        <v>20</v>
      </c>
      <c r="L339" s="138"/>
      <c r="M339" s="142"/>
      <c r="N339" s="136">
        <v>1</v>
      </c>
      <c r="O339" s="156">
        <v>0.75</v>
      </c>
      <c r="P339" s="138">
        <v>3</v>
      </c>
      <c r="Q339" s="130">
        <v>19</v>
      </c>
      <c r="R339" s="155">
        <v>18</v>
      </c>
      <c r="S339" s="130">
        <f>Table4[[#This Row],[DMG PER PARTICLE]]*Table4[[#This Row],[PARTICLES 
PER SHOT]]</f>
        <v>21340</v>
      </c>
      <c r="T339" s="138" t="s">
        <v>123</v>
      </c>
      <c r="U339" s="130">
        <f>Table4[[#This Row],[SHOTS PER MAGAZINE]]*Table4[[#This Row],[DAMAGE PER SHOT]]</f>
        <v>21340</v>
      </c>
      <c r="V339" s="130">
        <f>Table4[[#This Row],[MAGAZINE AMMO]]/Table4[[#This Row],[AMMO PER SHOT]]</f>
        <v>1</v>
      </c>
      <c r="W339" s="138" t="s">
        <v>123</v>
      </c>
      <c r="X339" s="138">
        <f>(Table4[[#This Row],[SHOTS PER MAGAZINE]]-1)*Table4[[#This Row],[SHOT 
INTERVAL]]+(Table4[[#This Row],[PARTICLES 
PER SHOT]]-1)*Table4[[#This Row],[BURST INTERVAL]]</f>
        <v>0</v>
      </c>
      <c r="Y339" s="186">
        <f>Table4[[#This Row],[DAMAGE PER MAGAZINE]]/(Table4[[#This Row],[UNLOAD TIME]]+Table4[[#This Row],[RELOAD TIME]])</f>
        <v>1185.5555555555557</v>
      </c>
    </row>
    <row r="340" spans="1:25" ht="14.25" hidden="1" customHeight="1" outlineLevel="1" x14ac:dyDescent="0.2">
      <c r="A340" s="130">
        <v>15</v>
      </c>
      <c r="B340" s="186" t="s">
        <v>423</v>
      </c>
      <c r="C340" s="186" t="s">
        <v>102</v>
      </c>
      <c r="D340" s="130">
        <v>1</v>
      </c>
      <c r="E340" s="130">
        <v>1067</v>
      </c>
      <c r="F340" s="130"/>
      <c r="G340" s="130"/>
      <c r="H340" s="130"/>
      <c r="I340" s="136">
        <v>20</v>
      </c>
      <c r="J340" s="136">
        <v>20</v>
      </c>
      <c r="K340" s="136">
        <v>20</v>
      </c>
      <c r="L340" s="138"/>
      <c r="M340" s="142"/>
      <c r="N340" s="136">
        <v>1</v>
      </c>
      <c r="O340" s="156">
        <v>0.75</v>
      </c>
      <c r="P340" s="138">
        <v>3</v>
      </c>
      <c r="Q340" s="130">
        <v>19</v>
      </c>
      <c r="R340" s="155">
        <v>18</v>
      </c>
      <c r="S340" s="130">
        <f>Table4[[#This Row],[DMG PER PARTICLE]]*Table4[[#This Row],[PARTICLES 
PER SHOT]]</f>
        <v>21340</v>
      </c>
      <c r="T340" s="138" t="s">
        <v>123</v>
      </c>
      <c r="U340" s="130">
        <f>Table4[[#This Row],[SHOTS PER MAGAZINE]]*Table4[[#This Row],[DAMAGE PER SHOT]]</f>
        <v>21340</v>
      </c>
      <c r="V340" s="130">
        <f>Table4[[#This Row],[MAGAZINE AMMO]]/Table4[[#This Row],[AMMO PER SHOT]]</f>
        <v>1</v>
      </c>
      <c r="W340" s="138" t="s">
        <v>123</v>
      </c>
      <c r="X340" s="138">
        <f>(Table4[[#This Row],[SHOTS PER MAGAZINE]]-1)*Table4[[#This Row],[SHOT 
INTERVAL]]+(Table4[[#This Row],[PARTICLES 
PER SHOT]]-1)*Table4[[#This Row],[BURST INTERVAL]]</f>
        <v>0</v>
      </c>
      <c r="Y340" s="186">
        <f>Table4[[#This Row],[DAMAGE PER MAGAZINE]]/(Table4[[#This Row],[UNLOAD TIME]]+Table4[[#This Row],[RELOAD TIME]])</f>
        <v>1185.5555555555557</v>
      </c>
    </row>
    <row r="341" spans="1:25" ht="14.25" hidden="1" customHeight="1" outlineLevel="1" x14ac:dyDescent="0.2">
      <c r="A341" s="130">
        <v>15</v>
      </c>
      <c r="B341" s="186" t="s">
        <v>423</v>
      </c>
      <c r="C341" s="186" t="s">
        <v>102</v>
      </c>
      <c r="D341" s="130">
        <v>2</v>
      </c>
      <c r="E341" s="130">
        <v>1085</v>
      </c>
      <c r="F341" s="130"/>
      <c r="G341" s="130"/>
      <c r="H341" s="130"/>
      <c r="I341" s="136">
        <v>20</v>
      </c>
      <c r="J341" s="136">
        <v>20</v>
      </c>
      <c r="K341" s="136">
        <v>20</v>
      </c>
      <c r="L341" s="138"/>
      <c r="M341" s="142"/>
      <c r="N341" s="136">
        <v>1</v>
      </c>
      <c r="O341" s="156">
        <v>0.75</v>
      </c>
      <c r="P341" s="138">
        <v>3</v>
      </c>
      <c r="Q341" s="130">
        <v>19</v>
      </c>
      <c r="R341" s="155">
        <v>18</v>
      </c>
      <c r="S341" s="130">
        <f>Table4[[#This Row],[DMG PER PARTICLE]]*Table4[[#This Row],[PARTICLES 
PER SHOT]]</f>
        <v>21700</v>
      </c>
      <c r="T341" s="138" t="s">
        <v>123</v>
      </c>
      <c r="U341" s="130">
        <f>Table4[[#This Row],[SHOTS PER MAGAZINE]]*Table4[[#This Row],[DAMAGE PER SHOT]]</f>
        <v>21700</v>
      </c>
      <c r="V341" s="130">
        <f>Table4[[#This Row],[MAGAZINE AMMO]]/Table4[[#This Row],[AMMO PER SHOT]]</f>
        <v>1</v>
      </c>
      <c r="W341" s="138" t="s">
        <v>123</v>
      </c>
      <c r="X341" s="138">
        <f>(Table4[[#This Row],[SHOTS PER MAGAZINE]]-1)*Table4[[#This Row],[SHOT 
INTERVAL]]+(Table4[[#This Row],[PARTICLES 
PER SHOT]]-1)*Table4[[#This Row],[BURST INTERVAL]]</f>
        <v>0</v>
      </c>
      <c r="Y341" s="186">
        <f>Table4[[#This Row],[DAMAGE PER MAGAZINE]]/(Table4[[#This Row],[UNLOAD TIME]]+Table4[[#This Row],[RELOAD TIME]])</f>
        <v>1205.5555555555557</v>
      </c>
    </row>
    <row r="342" spans="1:25" ht="14.25" hidden="1" customHeight="1" outlineLevel="1" x14ac:dyDescent="0.2">
      <c r="A342" s="130">
        <v>15</v>
      </c>
      <c r="B342" s="186" t="s">
        <v>423</v>
      </c>
      <c r="C342" s="186" t="s">
        <v>102</v>
      </c>
      <c r="D342" s="130">
        <v>3</v>
      </c>
      <c r="E342" s="130">
        <v>1103</v>
      </c>
      <c r="F342" s="130"/>
      <c r="G342" s="130"/>
      <c r="H342" s="130"/>
      <c r="I342" s="136">
        <v>20</v>
      </c>
      <c r="J342" s="136">
        <v>20</v>
      </c>
      <c r="K342" s="136">
        <v>20</v>
      </c>
      <c r="L342" s="138"/>
      <c r="M342" s="142"/>
      <c r="N342" s="136">
        <v>1</v>
      </c>
      <c r="O342" s="156">
        <v>0.75</v>
      </c>
      <c r="P342" s="138">
        <v>3</v>
      </c>
      <c r="Q342" s="130">
        <v>19</v>
      </c>
      <c r="R342" s="155">
        <v>18</v>
      </c>
      <c r="S342" s="130">
        <f>Table4[[#This Row],[DMG PER PARTICLE]]*Table4[[#This Row],[PARTICLES 
PER SHOT]]</f>
        <v>22060</v>
      </c>
      <c r="T342" s="138" t="s">
        <v>123</v>
      </c>
      <c r="U342" s="130">
        <f>Table4[[#This Row],[SHOTS PER MAGAZINE]]*Table4[[#This Row],[DAMAGE PER SHOT]]</f>
        <v>22060</v>
      </c>
      <c r="V342" s="130">
        <f>Table4[[#This Row],[MAGAZINE AMMO]]/Table4[[#This Row],[AMMO PER SHOT]]</f>
        <v>1</v>
      </c>
      <c r="W342" s="138" t="s">
        <v>123</v>
      </c>
      <c r="X342" s="138">
        <f>(Table4[[#This Row],[SHOTS PER MAGAZINE]]-1)*Table4[[#This Row],[SHOT 
INTERVAL]]+(Table4[[#This Row],[PARTICLES 
PER SHOT]]-1)*Table4[[#This Row],[BURST INTERVAL]]</f>
        <v>0</v>
      </c>
      <c r="Y342" s="186">
        <f>Table4[[#This Row],[DAMAGE PER MAGAZINE]]/(Table4[[#This Row],[UNLOAD TIME]]+Table4[[#This Row],[RELOAD TIME]])</f>
        <v>1225.5555555555557</v>
      </c>
    </row>
    <row r="343" spans="1:25" ht="14.25" hidden="1" customHeight="1" outlineLevel="1" x14ac:dyDescent="0.2">
      <c r="A343" s="130">
        <v>15</v>
      </c>
      <c r="B343" s="186" t="s">
        <v>423</v>
      </c>
      <c r="C343" s="186" t="s">
        <v>102</v>
      </c>
      <c r="D343" s="130">
        <v>4</v>
      </c>
      <c r="E343" s="130">
        <v>1121</v>
      </c>
      <c r="F343" s="130"/>
      <c r="G343" s="130"/>
      <c r="H343" s="130"/>
      <c r="I343" s="136">
        <v>20</v>
      </c>
      <c r="J343" s="136">
        <v>20</v>
      </c>
      <c r="K343" s="136">
        <v>20</v>
      </c>
      <c r="L343" s="138"/>
      <c r="M343" s="142"/>
      <c r="N343" s="136">
        <v>1</v>
      </c>
      <c r="O343" s="156">
        <v>0.75</v>
      </c>
      <c r="P343" s="138">
        <v>3</v>
      </c>
      <c r="Q343" s="130">
        <v>19</v>
      </c>
      <c r="R343" s="155">
        <v>18</v>
      </c>
      <c r="S343" s="130">
        <f>Table4[[#This Row],[DMG PER PARTICLE]]*Table4[[#This Row],[PARTICLES 
PER SHOT]]</f>
        <v>22420</v>
      </c>
      <c r="T343" s="138" t="s">
        <v>123</v>
      </c>
      <c r="U343" s="130">
        <f>Table4[[#This Row],[SHOTS PER MAGAZINE]]*Table4[[#This Row],[DAMAGE PER SHOT]]</f>
        <v>22420</v>
      </c>
      <c r="V343" s="130">
        <f>Table4[[#This Row],[MAGAZINE AMMO]]/Table4[[#This Row],[AMMO PER SHOT]]</f>
        <v>1</v>
      </c>
      <c r="W343" s="138" t="s">
        <v>123</v>
      </c>
      <c r="X343" s="138">
        <f>(Table4[[#This Row],[SHOTS PER MAGAZINE]]-1)*Table4[[#This Row],[SHOT 
INTERVAL]]+(Table4[[#This Row],[PARTICLES 
PER SHOT]]-1)*Table4[[#This Row],[BURST INTERVAL]]</f>
        <v>0</v>
      </c>
      <c r="Y343" s="186">
        <f>Table4[[#This Row],[DAMAGE PER MAGAZINE]]/(Table4[[#This Row],[UNLOAD TIME]]+Table4[[#This Row],[RELOAD TIME]])</f>
        <v>1245.5555555555557</v>
      </c>
    </row>
    <row r="344" spans="1:25" ht="14.25" hidden="1" customHeight="1" outlineLevel="1" x14ac:dyDescent="0.2">
      <c r="A344" s="130">
        <v>15</v>
      </c>
      <c r="B344" s="186" t="s">
        <v>423</v>
      </c>
      <c r="C344" s="186" t="s">
        <v>102</v>
      </c>
      <c r="D344" s="130">
        <v>5</v>
      </c>
      <c r="E344" s="130">
        <v>1139</v>
      </c>
      <c r="F344" s="130"/>
      <c r="G344" s="130"/>
      <c r="H344" s="130"/>
      <c r="I344" s="136">
        <v>20</v>
      </c>
      <c r="J344" s="136">
        <v>20</v>
      </c>
      <c r="K344" s="136">
        <v>20</v>
      </c>
      <c r="L344" s="138"/>
      <c r="M344" s="142"/>
      <c r="N344" s="136">
        <v>1</v>
      </c>
      <c r="O344" s="156">
        <v>0.75</v>
      </c>
      <c r="P344" s="138">
        <v>3</v>
      </c>
      <c r="Q344" s="130">
        <v>19</v>
      </c>
      <c r="R344" s="155">
        <v>18</v>
      </c>
      <c r="S344" s="130">
        <f>Table4[[#This Row],[DMG PER PARTICLE]]*Table4[[#This Row],[PARTICLES 
PER SHOT]]</f>
        <v>22780</v>
      </c>
      <c r="T344" s="138" t="s">
        <v>123</v>
      </c>
      <c r="U344" s="130">
        <f>Table4[[#This Row],[SHOTS PER MAGAZINE]]*Table4[[#This Row],[DAMAGE PER SHOT]]</f>
        <v>22780</v>
      </c>
      <c r="V344" s="130">
        <f>Table4[[#This Row],[MAGAZINE AMMO]]/Table4[[#This Row],[AMMO PER SHOT]]</f>
        <v>1</v>
      </c>
      <c r="W344" s="138" t="s">
        <v>123</v>
      </c>
      <c r="X344" s="138">
        <f>(Table4[[#This Row],[SHOTS PER MAGAZINE]]-1)*Table4[[#This Row],[SHOT 
INTERVAL]]+(Table4[[#This Row],[PARTICLES 
PER SHOT]]-1)*Table4[[#This Row],[BURST INTERVAL]]</f>
        <v>0</v>
      </c>
      <c r="Y344" s="186">
        <f>Table4[[#This Row],[DAMAGE PER MAGAZINE]]/(Table4[[#This Row],[UNLOAD TIME]]+Table4[[#This Row],[RELOAD TIME]])</f>
        <v>1265.5555555555557</v>
      </c>
    </row>
    <row r="345" spans="1:25" ht="14.25" hidden="1" customHeight="1" outlineLevel="1" x14ac:dyDescent="0.2">
      <c r="A345" s="130">
        <v>15</v>
      </c>
      <c r="B345" s="186" t="s">
        <v>423</v>
      </c>
      <c r="C345" s="186" t="s">
        <v>102</v>
      </c>
      <c r="D345" s="130">
        <v>6</v>
      </c>
      <c r="E345" s="130">
        <v>1157</v>
      </c>
      <c r="F345" s="130"/>
      <c r="G345" s="130"/>
      <c r="H345" s="130"/>
      <c r="I345" s="136">
        <v>20</v>
      </c>
      <c r="J345" s="136">
        <v>20</v>
      </c>
      <c r="K345" s="136">
        <v>20</v>
      </c>
      <c r="L345" s="138"/>
      <c r="M345" s="142"/>
      <c r="N345" s="136">
        <v>1</v>
      </c>
      <c r="O345" s="156">
        <v>0.75</v>
      </c>
      <c r="P345" s="138">
        <v>3</v>
      </c>
      <c r="Q345" s="130">
        <v>19</v>
      </c>
      <c r="R345" s="155">
        <v>18</v>
      </c>
      <c r="S345" s="130">
        <f>Table4[[#This Row],[DMG PER PARTICLE]]*Table4[[#This Row],[PARTICLES 
PER SHOT]]</f>
        <v>23140</v>
      </c>
      <c r="T345" s="138" t="s">
        <v>123</v>
      </c>
      <c r="U345" s="130">
        <f>Table4[[#This Row],[SHOTS PER MAGAZINE]]*Table4[[#This Row],[DAMAGE PER SHOT]]</f>
        <v>23140</v>
      </c>
      <c r="V345" s="130">
        <f>Table4[[#This Row],[MAGAZINE AMMO]]/Table4[[#This Row],[AMMO PER SHOT]]</f>
        <v>1</v>
      </c>
      <c r="W345" s="138" t="s">
        <v>123</v>
      </c>
      <c r="X345" s="138">
        <f>(Table4[[#This Row],[SHOTS PER MAGAZINE]]-1)*Table4[[#This Row],[SHOT 
INTERVAL]]+(Table4[[#This Row],[PARTICLES 
PER SHOT]]-1)*Table4[[#This Row],[BURST INTERVAL]]</f>
        <v>0</v>
      </c>
      <c r="Y345" s="186">
        <f>Table4[[#This Row],[DAMAGE PER MAGAZINE]]/(Table4[[#This Row],[UNLOAD TIME]]+Table4[[#This Row],[RELOAD TIME]])</f>
        <v>1285.5555555555557</v>
      </c>
    </row>
    <row r="346" spans="1:25" ht="14.25" hidden="1" customHeight="1" outlineLevel="1" x14ac:dyDescent="0.2">
      <c r="A346" s="130">
        <v>15</v>
      </c>
      <c r="B346" s="186" t="s">
        <v>423</v>
      </c>
      <c r="C346" s="186" t="s">
        <v>102</v>
      </c>
      <c r="D346" s="130">
        <v>7</v>
      </c>
      <c r="E346" s="130">
        <v>1175</v>
      </c>
      <c r="F346" s="130"/>
      <c r="G346" s="130"/>
      <c r="H346" s="130"/>
      <c r="I346" s="136">
        <v>20</v>
      </c>
      <c r="J346" s="136">
        <v>20</v>
      </c>
      <c r="K346" s="136">
        <v>20</v>
      </c>
      <c r="L346" s="138"/>
      <c r="M346" s="142"/>
      <c r="N346" s="136">
        <v>1</v>
      </c>
      <c r="O346" s="156">
        <v>0.75</v>
      </c>
      <c r="P346" s="138">
        <v>3</v>
      </c>
      <c r="Q346" s="130">
        <v>19</v>
      </c>
      <c r="R346" s="155">
        <v>18</v>
      </c>
      <c r="S346" s="130">
        <f>Table4[[#This Row],[DMG PER PARTICLE]]*Table4[[#This Row],[PARTICLES 
PER SHOT]]</f>
        <v>23500</v>
      </c>
      <c r="T346" s="138" t="s">
        <v>123</v>
      </c>
      <c r="U346" s="130">
        <f>Table4[[#This Row],[SHOTS PER MAGAZINE]]*Table4[[#This Row],[DAMAGE PER SHOT]]</f>
        <v>23500</v>
      </c>
      <c r="V346" s="130">
        <f>Table4[[#This Row],[MAGAZINE AMMO]]/Table4[[#This Row],[AMMO PER SHOT]]</f>
        <v>1</v>
      </c>
      <c r="W346" s="138" t="s">
        <v>123</v>
      </c>
      <c r="X346" s="138">
        <f>(Table4[[#This Row],[SHOTS PER MAGAZINE]]-1)*Table4[[#This Row],[SHOT 
INTERVAL]]+(Table4[[#This Row],[PARTICLES 
PER SHOT]]-1)*Table4[[#This Row],[BURST INTERVAL]]</f>
        <v>0</v>
      </c>
      <c r="Y346" s="186">
        <f>Table4[[#This Row],[DAMAGE PER MAGAZINE]]/(Table4[[#This Row],[UNLOAD TIME]]+Table4[[#This Row],[RELOAD TIME]])</f>
        <v>1305.5555555555557</v>
      </c>
    </row>
    <row r="347" spans="1:25" ht="14.25" hidden="1" customHeight="1" outlineLevel="1" x14ac:dyDescent="0.2">
      <c r="A347" s="130">
        <v>15</v>
      </c>
      <c r="B347" s="186" t="s">
        <v>423</v>
      </c>
      <c r="C347" s="186" t="s">
        <v>102</v>
      </c>
      <c r="D347" s="130">
        <v>8</v>
      </c>
      <c r="E347" s="130">
        <v>1193</v>
      </c>
      <c r="F347" s="130"/>
      <c r="G347" s="130"/>
      <c r="H347" s="130"/>
      <c r="I347" s="136">
        <v>20</v>
      </c>
      <c r="J347" s="136">
        <v>20</v>
      </c>
      <c r="K347" s="136">
        <v>20</v>
      </c>
      <c r="L347" s="138"/>
      <c r="M347" s="142"/>
      <c r="N347" s="136">
        <v>1</v>
      </c>
      <c r="O347" s="156">
        <v>0.75</v>
      </c>
      <c r="P347" s="138">
        <v>3</v>
      </c>
      <c r="Q347" s="130">
        <v>19</v>
      </c>
      <c r="R347" s="155">
        <v>18</v>
      </c>
      <c r="S347" s="130">
        <f>Table4[[#This Row],[DMG PER PARTICLE]]*Table4[[#This Row],[PARTICLES 
PER SHOT]]</f>
        <v>23860</v>
      </c>
      <c r="T347" s="138" t="s">
        <v>123</v>
      </c>
      <c r="U347" s="130">
        <f>Table4[[#This Row],[SHOTS PER MAGAZINE]]*Table4[[#This Row],[DAMAGE PER SHOT]]</f>
        <v>23860</v>
      </c>
      <c r="V347" s="130">
        <f>Table4[[#This Row],[MAGAZINE AMMO]]/Table4[[#This Row],[AMMO PER SHOT]]</f>
        <v>1</v>
      </c>
      <c r="W347" s="138" t="s">
        <v>123</v>
      </c>
      <c r="X347" s="138">
        <f>(Table4[[#This Row],[SHOTS PER MAGAZINE]]-1)*Table4[[#This Row],[SHOT 
INTERVAL]]+(Table4[[#This Row],[PARTICLES 
PER SHOT]]-1)*Table4[[#This Row],[BURST INTERVAL]]</f>
        <v>0</v>
      </c>
      <c r="Y347" s="186">
        <f>Table4[[#This Row],[DAMAGE PER MAGAZINE]]/(Table4[[#This Row],[UNLOAD TIME]]+Table4[[#This Row],[RELOAD TIME]])</f>
        <v>1325.5555555555557</v>
      </c>
    </row>
    <row r="348" spans="1:25" ht="14.25" hidden="1" customHeight="1" outlineLevel="1" x14ac:dyDescent="0.2">
      <c r="A348" s="130">
        <v>15</v>
      </c>
      <c r="B348" s="186" t="s">
        <v>423</v>
      </c>
      <c r="C348" s="186" t="s">
        <v>102</v>
      </c>
      <c r="D348" s="130">
        <v>9</v>
      </c>
      <c r="E348" s="130">
        <v>1211</v>
      </c>
      <c r="F348" s="130"/>
      <c r="G348" s="130"/>
      <c r="H348" s="130"/>
      <c r="I348" s="136">
        <v>20</v>
      </c>
      <c r="J348" s="136">
        <v>20</v>
      </c>
      <c r="K348" s="136">
        <v>20</v>
      </c>
      <c r="L348" s="138"/>
      <c r="M348" s="142"/>
      <c r="N348" s="136">
        <v>1</v>
      </c>
      <c r="O348" s="156">
        <v>0.75</v>
      </c>
      <c r="P348" s="138">
        <v>3</v>
      </c>
      <c r="Q348" s="130">
        <v>19</v>
      </c>
      <c r="R348" s="155">
        <v>18</v>
      </c>
      <c r="S348" s="130">
        <f>Table4[[#This Row],[DMG PER PARTICLE]]*Table4[[#This Row],[PARTICLES 
PER SHOT]]</f>
        <v>24220</v>
      </c>
      <c r="T348" s="138" t="s">
        <v>123</v>
      </c>
      <c r="U348" s="130">
        <f>Table4[[#This Row],[SHOTS PER MAGAZINE]]*Table4[[#This Row],[DAMAGE PER SHOT]]</f>
        <v>24220</v>
      </c>
      <c r="V348" s="130">
        <f>Table4[[#This Row],[MAGAZINE AMMO]]/Table4[[#This Row],[AMMO PER SHOT]]</f>
        <v>1</v>
      </c>
      <c r="W348" s="138" t="s">
        <v>123</v>
      </c>
      <c r="X348" s="138">
        <f>(Table4[[#This Row],[SHOTS PER MAGAZINE]]-1)*Table4[[#This Row],[SHOT 
INTERVAL]]+(Table4[[#This Row],[PARTICLES 
PER SHOT]]-1)*Table4[[#This Row],[BURST INTERVAL]]</f>
        <v>0</v>
      </c>
      <c r="Y348" s="186">
        <f>Table4[[#This Row],[DAMAGE PER MAGAZINE]]/(Table4[[#This Row],[UNLOAD TIME]]+Table4[[#This Row],[RELOAD TIME]])</f>
        <v>1345.5555555555557</v>
      </c>
    </row>
    <row r="349" spans="1:25" ht="14.25" hidden="1" customHeight="1" outlineLevel="1" x14ac:dyDescent="0.2">
      <c r="A349" s="130">
        <v>15</v>
      </c>
      <c r="B349" s="186" t="s">
        <v>423</v>
      </c>
      <c r="C349" s="186" t="s">
        <v>102</v>
      </c>
      <c r="D349" s="130">
        <v>10</v>
      </c>
      <c r="E349" s="130">
        <v>1229</v>
      </c>
      <c r="F349" s="130"/>
      <c r="G349" s="130"/>
      <c r="H349" s="130"/>
      <c r="I349" s="136">
        <v>20</v>
      </c>
      <c r="J349" s="136">
        <v>20</v>
      </c>
      <c r="K349" s="136">
        <v>20</v>
      </c>
      <c r="L349" s="138"/>
      <c r="M349" s="142"/>
      <c r="N349" s="136">
        <v>1</v>
      </c>
      <c r="O349" s="156">
        <v>0.75</v>
      </c>
      <c r="P349" s="138">
        <v>3</v>
      </c>
      <c r="Q349" s="130">
        <v>19</v>
      </c>
      <c r="R349" s="155">
        <v>18</v>
      </c>
      <c r="S349" s="130">
        <f>Table4[[#This Row],[DMG PER PARTICLE]]*Table4[[#This Row],[PARTICLES 
PER SHOT]]</f>
        <v>24580</v>
      </c>
      <c r="T349" s="138" t="s">
        <v>123</v>
      </c>
      <c r="U349" s="130">
        <f>Table4[[#This Row],[SHOTS PER MAGAZINE]]*Table4[[#This Row],[DAMAGE PER SHOT]]</f>
        <v>24580</v>
      </c>
      <c r="V349" s="130">
        <f>Table4[[#This Row],[MAGAZINE AMMO]]/Table4[[#This Row],[AMMO PER SHOT]]</f>
        <v>1</v>
      </c>
      <c r="W349" s="138" t="s">
        <v>123</v>
      </c>
      <c r="X349" s="138">
        <f>(Table4[[#This Row],[SHOTS PER MAGAZINE]]-1)*Table4[[#This Row],[SHOT 
INTERVAL]]+(Table4[[#This Row],[PARTICLES 
PER SHOT]]-1)*Table4[[#This Row],[BURST INTERVAL]]</f>
        <v>0</v>
      </c>
      <c r="Y349" s="186">
        <f>Table4[[#This Row],[DAMAGE PER MAGAZINE]]/(Table4[[#This Row],[UNLOAD TIME]]+Table4[[#This Row],[RELOAD TIME]])</f>
        <v>1365.5555555555557</v>
      </c>
    </row>
    <row r="350" spans="1:25" ht="14.25" hidden="1" customHeight="1" outlineLevel="1" x14ac:dyDescent="0.2">
      <c r="A350" s="130">
        <v>15</v>
      </c>
      <c r="B350" s="186" t="s">
        <v>423</v>
      </c>
      <c r="C350" s="186" t="s">
        <v>102</v>
      </c>
      <c r="D350" s="130">
        <v>11</v>
      </c>
      <c r="E350" s="130">
        <v>1247</v>
      </c>
      <c r="F350" s="130"/>
      <c r="G350" s="130"/>
      <c r="H350" s="130"/>
      <c r="I350" s="136">
        <v>20</v>
      </c>
      <c r="J350" s="136">
        <v>20</v>
      </c>
      <c r="K350" s="136">
        <v>20</v>
      </c>
      <c r="L350" s="138"/>
      <c r="M350" s="142"/>
      <c r="N350" s="136">
        <v>1</v>
      </c>
      <c r="O350" s="156">
        <v>0.75</v>
      </c>
      <c r="P350" s="138">
        <v>3</v>
      </c>
      <c r="Q350" s="130">
        <v>19</v>
      </c>
      <c r="R350" s="155">
        <v>18</v>
      </c>
      <c r="S350" s="130">
        <f>Table4[[#This Row],[DMG PER PARTICLE]]*Table4[[#This Row],[PARTICLES 
PER SHOT]]</f>
        <v>24940</v>
      </c>
      <c r="T350" s="138" t="s">
        <v>123</v>
      </c>
      <c r="U350" s="130">
        <f>Table4[[#This Row],[SHOTS PER MAGAZINE]]*Table4[[#This Row],[DAMAGE PER SHOT]]</f>
        <v>24940</v>
      </c>
      <c r="V350" s="130">
        <f>Table4[[#This Row],[MAGAZINE AMMO]]/Table4[[#This Row],[AMMO PER SHOT]]</f>
        <v>1</v>
      </c>
      <c r="W350" s="138" t="s">
        <v>123</v>
      </c>
      <c r="X350" s="138">
        <f>(Table4[[#This Row],[SHOTS PER MAGAZINE]]-1)*Table4[[#This Row],[SHOT 
INTERVAL]]+(Table4[[#This Row],[PARTICLES 
PER SHOT]]-1)*Table4[[#This Row],[BURST INTERVAL]]</f>
        <v>0</v>
      </c>
      <c r="Y350" s="186">
        <f>Table4[[#This Row],[DAMAGE PER MAGAZINE]]/(Table4[[#This Row],[UNLOAD TIME]]+Table4[[#This Row],[RELOAD TIME]])</f>
        <v>1385.5555555555557</v>
      </c>
    </row>
    <row r="351" spans="1:25" ht="14.25" hidden="1" customHeight="1" outlineLevel="1" x14ac:dyDescent="0.2">
      <c r="A351" s="130">
        <v>15</v>
      </c>
      <c r="B351" s="186" t="s">
        <v>423</v>
      </c>
      <c r="C351" s="186" t="s">
        <v>102</v>
      </c>
      <c r="D351" s="130">
        <v>12</v>
      </c>
      <c r="E351" s="130">
        <v>1265</v>
      </c>
      <c r="F351" s="130"/>
      <c r="G351" s="130"/>
      <c r="H351" s="130"/>
      <c r="I351" s="136">
        <v>20</v>
      </c>
      <c r="J351" s="136">
        <v>20</v>
      </c>
      <c r="K351" s="136">
        <v>20</v>
      </c>
      <c r="L351" s="138"/>
      <c r="M351" s="142"/>
      <c r="N351" s="136">
        <v>1</v>
      </c>
      <c r="O351" s="156">
        <v>0.75</v>
      </c>
      <c r="P351" s="138">
        <v>3</v>
      </c>
      <c r="Q351" s="130">
        <v>19</v>
      </c>
      <c r="R351" s="155">
        <v>18</v>
      </c>
      <c r="S351" s="130">
        <f>Table4[[#This Row],[DMG PER PARTICLE]]*Table4[[#This Row],[PARTICLES 
PER SHOT]]</f>
        <v>25300</v>
      </c>
      <c r="T351" s="138" t="s">
        <v>123</v>
      </c>
      <c r="U351" s="130">
        <f>Table4[[#This Row],[SHOTS PER MAGAZINE]]*Table4[[#This Row],[DAMAGE PER SHOT]]</f>
        <v>25300</v>
      </c>
      <c r="V351" s="130">
        <f>Table4[[#This Row],[MAGAZINE AMMO]]/Table4[[#This Row],[AMMO PER SHOT]]</f>
        <v>1</v>
      </c>
      <c r="W351" s="138" t="s">
        <v>123</v>
      </c>
      <c r="X351" s="138">
        <f>(Table4[[#This Row],[SHOTS PER MAGAZINE]]-1)*Table4[[#This Row],[SHOT 
INTERVAL]]+(Table4[[#This Row],[PARTICLES 
PER SHOT]]-1)*Table4[[#This Row],[BURST INTERVAL]]</f>
        <v>0</v>
      </c>
      <c r="Y351" s="186">
        <f>Table4[[#This Row],[DAMAGE PER MAGAZINE]]/(Table4[[#This Row],[UNLOAD TIME]]+Table4[[#This Row],[RELOAD TIME]])</f>
        <v>1405.5555555555557</v>
      </c>
    </row>
    <row r="352" spans="1:25" ht="14.25" hidden="1" customHeight="1" outlineLevel="1" x14ac:dyDescent="0.2">
      <c r="A352" s="130">
        <v>15</v>
      </c>
      <c r="B352" s="186" t="s">
        <v>423</v>
      </c>
      <c r="C352" s="186" t="s">
        <v>103</v>
      </c>
      <c r="D352" s="130">
        <v>1</v>
      </c>
      <c r="E352" s="130">
        <v>1328.25</v>
      </c>
      <c r="F352" s="130"/>
      <c r="G352" s="130"/>
      <c r="H352" s="130"/>
      <c r="I352" s="136">
        <v>20</v>
      </c>
      <c r="J352" s="136">
        <v>20</v>
      </c>
      <c r="K352" s="136">
        <v>20</v>
      </c>
      <c r="L352" s="138"/>
      <c r="M352" s="142"/>
      <c r="N352" s="136">
        <v>1</v>
      </c>
      <c r="O352" s="156">
        <v>0.75</v>
      </c>
      <c r="P352" s="138">
        <v>3</v>
      </c>
      <c r="Q352" s="130">
        <v>19</v>
      </c>
      <c r="R352" s="155">
        <v>18</v>
      </c>
      <c r="S352" s="130">
        <f>Table4[[#This Row],[DMG PER PARTICLE]]*Table4[[#This Row],[PARTICLES 
PER SHOT]]</f>
        <v>26565</v>
      </c>
      <c r="T352" s="138" t="s">
        <v>123</v>
      </c>
      <c r="U352" s="130">
        <f>Table4[[#This Row],[SHOTS PER MAGAZINE]]*Table4[[#This Row],[DAMAGE PER SHOT]]</f>
        <v>26565</v>
      </c>
      <c r="V352" s="130">
        <f>Table4[[#This Row],[MAGAZINE AMMO]]/Table4[[#This Row],[AMMO PER SHOT]]</f>
        <v>1</v>
      </c>
      <c r="W352" s="138" t="s">
        <v>123</v>
      </c>
      <c r="X352" s="138">
        <f>(Table4[[#This Row],[SHOTS PER MAGAZINE]]-1)*Table4[[#This Row],[SHOT 
INTERVAL]]+(Table4[[#This Row],[PARTICLES 
PER SHOT]]-1)*Table4[[#This Row],[BURST INTERVAL]]</f>
        <v>0</v>
      </c>
      <c r="Y352" s="186">
        <f>Table4[[#This Row],[DAMAGE PER MAGAZINE]]/(Table4[[#This Row],[UNLOAD TIME]]+Table4[[#This Row],[RELOAD TIME]])</f>
        <v>1475.8333333333333</v>
      </c>
    </row>
    <row r="353" spans="1:25" ht="14.25" customHeight="1" collapsed="1" x14ac:dyDescent="0.2">
      <c r="A353" s="128">
        <v>16</v>
      </c>
      <c r="B353" s="185" t="s">
        <v>424</v>
      </c>
      <c r="C353" s="185" t="s">
        <v>101</v>
      </c>
      <c r="D353" s="128">
        <v>1</v>
      </c>
      <c r="E353" s="128">
        <v>2550</v>
      </c>
      <c r="F353" s="128"/>
      <c r="G353" s="128"/>
      <c r="H353" s="128"/>
      <c r="I353" s="128">
        <v>3</v>
      </c>
      <c r="J353" s="128">
        <v>1</v>
      </c>
      <c r="K353" s="128">
        <v>1</v>
      </c>
      <c r="L353" s="137"/>
      <c r="M353" s="137">
        <v>1</v>
      </c>
      <c r="N353" s="128">
        <v>1</v>
      </c>
      <c r="O353" s="137"/>
      <c r="P353" s="137">
        <v>3</v>
      </c>
      <c r="Q353" s="128">
        <v>2</v>
      </c>
      <c r="R353" s="137">
        <v>3</v>
      </c>
      <c r="S353" s="128">
        <f>Table4[[#This Row],[DMG PER PARTICLE]]*Table4[[#This Row],[PARTICLES 
PER SHOT]]</f>
        <v>2550</v>
      </c>
      <c r="T353" s="185">
        <f>Table4[[#This Row],[DAMAGE PER SHOT]]/Table4[[#This Row],[SHOT 
INTERVAL]]</f>
        <v>2550</v>
      </c>
      <c r="U353" s="128">
        <f>Table4[[#This Row],[SHOTS PER MAGAZINE]]*Table4[[#This Row],[DAMAGE PER SHOT]]</f>
        <v>7650</v>
      </c>
      <c r="V353" s="128">
        <f>Table4[[#This Row],[MAGAZINE AMMO]]/Table4[[#This Row],[AMMO PER SHOT]]</f>
        <v>3</v>
      </c>
      <c r="W353" s="137">
        <f>1/Table4[[#This Row],[SHOT 
INTERVAL]]</f>
        <v>1</v>
      </c>
      <c r="X353" s="137">
        <f>(Table4[[#This Row],[SHOTS PER MAGAZINE]]-1)*Table4[[#This Row],[SHOT 
INTERVAL]]+(Table4[[#This Row],[PARTICLES 
PER SHOT]]-1)*Table4[[#This Row],[BURST INTERVAL]]</f>
        <v>2</v>
      </c>
      <c r="Y353" s="185">
        <f>Table4[[#This Row],[DAMAGE PER MAGAZINE]]/(Table4[[#This Row],[UNLOAD TIME]]+Table4[[#This Row],[RELOAD TIME]])</f>
        <v>1530</v>
      </c>
    </row>
    <row r="354" spans="1:25" ht="14.25" hidden="1" customHeight="1" outlineLevel="1" x14ac:dyDescent="0.2">
      <c r="A354" s="130">
        <v>16</v>
      </c>
      <c r="B354" s="186" t="s">
        <v>424</v>
      </c>
      <c r="C354" s="186" t="s">
        <v>101</v>
      </c>
      <c r="D354" s="130">
        <v>2</v>
      </c>
      <c r="E354" s="130">
        <v>2800</v>
      </c>
      <c r="F354" s="130"/>
      <c r="G354" s="130"/>
      <c r="H354" s="130"/>
      <c r="I354" s="130">
        <v>3</v>
      </c>
      <c r="J354" s="130">
        <v>1</v>
      </c>
      <c r="K354" s="130">
        <v>1</v>
      </c>
      <c r="L354" s="138"/>
      <c r="M354" s="138">
        <v>1</v>
      </c>
      <c r="N354" s="130">
        <v>1</v>
      </c>
      <c r="O354" s="138"/>
      <c r="P354" s="138">
        <v>3</v>
      </c>
      <c r="Q354" s="130">
        <v>2</v>
      </c>
      <c r="R354" s="138">
        <v>3</v>
      </c>
      <c r="S354" s="130">
        <f>Table4[[#This Row],[DMG PER PARTICLE]]*Table4[[#This Row],[PARTICLES 
PER SHOT]]</f>
        <v>2800</v>
      </c>
      <c r="T354" s="186">
        <f>Table4[[#This Row],[DAMAGE PER SHOT]]/Table4[[#This Row],[SHOT 
INTERVAL]]</f>
        <v>2800</v>
      </c>
      <c r="U354" s="130">
        <f>Table4[[#This Row],[SHOTS PER MAGAZINE]]*Table4[[#This Row],[DAMAGE PER SHOT]]</f>
        <v>8400</v>
      </c>
      <c r="V354" s="130">
        <f>Table4[[#This Row],[MAGAZINE AMMO]]/Table4[[#This Row],[AMMO PER SHOT]]</f>
        <v>3</v>
      </c>
      <c r="W354" s="138">
        <f>1/Table4[[#This Row],[SHOT 
INTERVAL]]</f>
        <v>1</v>
      </c>
      <c r="X354" s="138">
        <f>(Table4[[#This Row],[SHOTS PER MAGAZINE]]-1)*Table4[[#This Row],[SHOT 
INTERVAL]]+(Table4[[#This Row],[PARTICLES 
PER SHOT]]-1)*Table4[[#This Row],[BURST INTERVAL]]</f>
        <v>2</v>
      </c>
      <c r="Y354" s="186">
        <f>Table4[[#This Row],[DAMAGE PER MAGAZINE]]/(Table4[[#This Row],[UNLOAD TIME]]+Table4[[#This Row],[RELOAD TIME]])</f>
        <v>1680</v>
      </c>
    </row>
    <row r="355" spans="1:25" ht="14.25" hidden="1" customHeight="1" outlineLevel="1" x14ac:dyDescent="0.2">
      <c r="A355" s="130">
        <v>16</v>
      </c>
      <c r="B355" s="186" t="s">
        <v>424</v>
      </c>
      <c r="C355" s="186" t="s">
        <v>101</v>
      </c>
      <c r="D355" s="130">
        <v>3</v>
      </c>
      <c r="E355" s="130">
        <v>3080</v>
      </c>
      <c r="F355" s="130"/>
      <c r="G355" s="130"/>
      <c r="H355" s="130"/>
      <c r="I355" s="130">
        <v>3</v>
      </c>
      <c r="J355" s="130">
        <v>1</v>
      </c>
      <c r="K355" s="130">
        <v>1</v>
      </c>
      <c r="L355" s="138"/>
      <c r="M355" s="138">
        <v>1</v>
      </c>
      <c r="N355" s="130">
        <v>1</v>
      </c>
      <c r="O355" s="138"/>
      <c r="P355" s="138">
        <v>3</v>
      </c>
      <c r="Q355" s="130">
        <v>2</v>
      </c>
      <c r="R355" s="138">
        <v>3</v>
      </c>
      <c r="S355" s="130">
        <f>Table4[[#This Row],[DMG PER PARTICLE]]*Table4[[#This Row],[PARTICLES 
PER SHOT]]</f>
        <v>3080</v>
      </c>
      <c r="T355" s="186">
        <f>Table4[[#This Row],[DAMAGE PER SHOT]]/Table4[[#This Row],[SHOT 
INTERVAL]]</f>
        <v>3080</v>
      </c>
      <c r="U355" s="130">
        <f>Table4[[#This Row],[SHOTS PER MAGAZINE]]*Table4[[#This Row],[DAMAGE PER SHOT]]</f>
        <v>9240</v>
      </c>
      <c r="V355" s="130">
        <f>Table4[[#This Row],[MAGAZINE AMMO]]/Table4[[#This Row],[AMMO PER SHOT]]</f>
        <v>3</v>
      </c>
      <c r="W355" s="138">
        <f>1/Table4[[#This Row],[SHOT 
INTERVAL]]</f>
        <v>1</v>
      </c>
      <c r="X355" s="138">
        <f>(Table4[[#This Row],[SHOTS PER MAGAZINE]]-1)*Table4[[#This Row],[SHOT 
INTERVAL]]+(Table4[[#This Row],[PARTICLES 
PER SHOT]]-1)*Table4[[#This Row],[BURST INTERVAL]]</f>
        <v>2</v>
      </c>
      <c r="Y355" s="186">
        <f>Table4[[#This Row],[DAMAGE PER MAGAZINE]]/(Table4[[#This Row],[UNLOAD TIME]]+Table4[[#This Row],[RELOAD TIME]])</f>
        <v>1848</v>
      </c>
    </row>
    <row r="356" spans="1:25" ht="14.25" hidden="1" customHeight="1" outlineLevel="1" x14ac:dyDescent="0.2">
      <c r="A356" s="130">
        <v>16</v>
      </c>
      <c r="B356" s="186" t="s">
        <v>424</v>
      </c>
      <c r="C356" s="186" t="s">
        <v>101</v>
      </c>
      <c r="D356" s="130">
        <v>4</v>
      </c>
      <c r="E356" s="130">
        <v>3380</v>
      </c>
      <c r="F356" s="130"/>
      <c r="G356" s="130"/>
      <c r="H356" s="130"/>
      <c r="I356" s="130">
        <v>3</v>
      </c>
      <c r="J356" s="130">
        <v>1</v>
      </c>
      <c r="K356" s="130">
        <v>1</v>
      </c>
      <c r="L356" s="138"/>
      <c r="M356" s="138">
        <v>1</v>
      </c>
      <c r="N356" s="130">
        <v>1</v>
      </c>
      <c r="O356" s="138"/>
      <c r="P356" s="138">
        <v>3</v>
      </c>
      <c r="Q356" s="130">
        <v>2</v>
      </c>
      <c r="R356" s="138">
        <v>3</v>
      </c>
      <c r="S356" s="130">
        <f>Table4[[#This Row],[DMG PER PARTICLE]]*Table4[[#This Row],[PARTICLES 
PER SHOT]]</f>
        <v>3380</v>
      </c>
      <c r="T356" s="186">
        <f>Table4[[#This Row],[DAMAGE PER SHOT]]/Table4[[#This Row],[SHOT 
INTERVAL]]</f>
        <v>3380</v>
      </c>
      <c r="U356" s="130">
        <f>Table4[[#This Row],[SHOTS PER MAGAZINE]]*Table4[[#This Row],[DAMAGE PER SHOT]]</f>
        <v>10140</v>
      </c>
      <c r="V356" s="130">
        <f>Table4[[#This Row],[MAGAZINE AMMO]]/Table4[[#This Row],[AMMO PER SHOT]]</f>
        <v>3</v>
      </c>
      <c r="W356" s="138">
        <f>1/Table4[[#This Row],[SHOT 
INTERVAL]]</f>
        <v>1</v>
      </c>
      <c r="X356" s="138">
        <f>(Table4[[#This Row],[SHOTS PER MAGAZINE]]-1)*Table4[[#This Row],[SHOT 
INTERVAL]]+(Table4[[#This Row],[PARTICLES 
PER SHOT]]-1)*Table4[[#This Row],[BURST INTERVAL]]</f>
        <v>2</v>
      </c>
      <c r="Y356" s="186">
        <f>Table4[[#This Row],[DAMAGE PER MAGAZINE]]/(Table4[[#This Row],[UNLOAD TIME]]+Table4[[#This Row],[RELOAD TIME]])</f>
        <v>2028</v>
      </c>
    </row>
    <row r="357" spans="1:25" ht="14.25" hidden="1" customHeight="1" outlineLevel="1" x14ac:dyDescent="0.2">
      <c r="A357" s="130">
        <v>16</v>
      </c>
      <c r="B357" s="186" t="s">
        <v>424</v>
      </c>
      <c r="C357" s="186" t="s">
        <v>101</v>
      </c>
      <c r="D357" s="130">
        <v>5</v>
      </c>
      <c r="E357" s="130">
        <v>3710</v>
      </c>
      <c r="F357" s="130"/>
      <c r="G357" s="130"/>
      <c r="H357" s="130"/>
      <c r="I357" s="130">
        <v>3</v>
      </c>
      <c r="J357" s="130">
        <v>1</v>
      </c>
      <c r="K357" s="130">
        <v>1</v>
      </c>
      <c r="L357" s="138"/>
      <c r="M357" s="138">
        <v>1</v>
      </c>
      <c r="N357" s="130">
        <v>1</v>
      </c>
      <c r="O357" s="138"/>
      <c r="P357" s="138">
        <v>3</v>
      </c>
      <c r="Q357" s="130">
        <v>2</v>
      </c>
      <c r="R357" s="138">
        <v>3</v>
      </c>
      <c r="S357" s="130">
        <f>Table4[[#This Row],[DMG PER PARTICLE]]*Table4[[#This Row],[PARTICLES 
PER SHOT]]</f>
        <v>3710</v>
      </c>
      <c r="T357" s="186">
        <f>Table4[[#This Row],[DAMAGE PER SHOT]]/Table4[[#This Row],[SHOT 
INTERVAL]]</f>
        <v>3710</v>
      </c>
      <c r="U357" s="130">
        <f>Table4[[#This Row],[SHOTS PER MAGAZINE]]*Table4[[#This Row],[DAMAGE PER SHOT]]</f>
        <v>11130</v>
      </c>
      <c r="V357" s="130">
        <f>Table4[[#This Row],[MAGAZINE AMMO]]/Table4[[#This Row],[AMMO PER SHOT]]</f>
        <v>3</v>
      </c>
      <c r="W357" s="138">
        <f>1/Table4[[#This Row],[SHOT 
INTERVAL]]</f>
        <v>1</v>
      </c>
      <c r="X357" s="138">
        <f>(Table4[[#This Row],[SHOTS PER MAGAZINE]]-1)*Table4[[#This Row],[SHOT 
INTERVAL]]+(Table4[[#This Row],[PARTICLES 
PER SHOT]]-1)*Table4[[#This Row],[BURST INTERVAL]]</f>
        <v>2</v>
      </c>
      <c r="Y357" s="186">
        <f>Table4[[#This Row],[DAMAGE PER MAGAZINE]]/(Table4[[#This Row],[UNLOAD TIME]]+Table4[[#This Row],[RELOAD TIME]])</f>
        <v>2226</v>
      </c>
    </row>
    <row r="358" spans="1:25" ht="14.25" hidden="1" customHeight="1" outlineLevel="1" x14ac:dyDescent="0.2">
      <c r="A358" s="130">
        <v>16</v>
      </c>
      <c r="B358" s="186" t="s">
        <v>424</v>
      </c>
      <c r="C358" s="186" t="s">
        <v>101</v>
      </c>
      <c r="D358" s="130">
        <v>6</v>
      </c>
      <c r="E358" s="130">
        <v>4080</v>
      </c>
      <c r="F358" s="130"/>
      <c r="G358" s="130"/>
      <c r="H358" s="130"/>
      <c r="I358" s="130">
        <v>3</v>
      </c>
      <c r="J358" s="130">
        <v>1</v>
      </c>
      <c r="K358" s="130">
        <v>1</v>
      </c>
      <c r="L358" s="138"/>
      <c r="M358" s="138">
        <v>1</v>
      </c>
      <c r="N358" s="130">
        <v>1</v>
      </c>
      <c r="O358" s="138"/>
      <c r="P358" s="138">
        <v>3</v>
      </c>
      <c r="Q358" s="130">
        <v>2</v>
      </c>
      <c r="R358" s="138">
        <v>3</v>
      </c>
      <c r="S358" s="130">
        <f>Table4[[#This Row],[DMG PER PARTICLE]]*Table4[[#This Row],[PARTICLES 
PER SHOT]]</f>
        <v>4080</v>
      </c>
      <c r="T358" s="186">
        <f>Table4[[#This Row],[DAMAGE PER SHOT]]/Table4[[#This Row],[SHOT 
INTERVAL]]</f>
        <v>4080</v>
      </c>
      <c r="U358" s="130">
        <f>Table4[[#This Row],[SHOTS PER MAGAZINE]]*Table4[[#This Row],[DAMAGE PER SHOT]]</f>
        <v>12240</v>
      </c>
      <c r="V358" s="130">
        <f>Table4[[#This Row],[MAGAZINE AMMO]]/Table4[[#This Row],[AMMO PER SHOT]]</f>
        <v>3</v>
      </c>
      <c r="W358" s="138">
        <f>1/Table4[[#This Row],[SHOT 
INTERVAL]]</f>
        <v>1</v>
      </c>
      <c r="X358" s="138">
        <f>(Table4[[#This Row],[SHOTS PER MAGAZINE]]-1)*Table4[[#This Row],[SHOT 
INTERVAL]]+(Table4[[#This Row],[PARTICLES 
PER SHOT]]-1)*Table4[[#This Row],[BURST INTERVAL]]</f>
        <v>2</v>
      </c>
      <c r="Y358" s="186">
        <f>Table4[[#This Row],[DAMAGE PER MAGAZINE]]/(Table4[[#This Row],[UNLOAD TIME]]+Table4[[#This Row],[RELOAD TIME]])</f>
        <v>2448</v>
      </c>
    </row>
    <row r="359" spans="1:25" ht="14.25" hidden="1" customHeight="1" outlineLevel="1" x14ac:dyDescent="0.2">
      <c r="A359" s="130">
        <v>16</v>
      </c>
      <c r="B359" s="186" t="s">
        <v>424</v>
      </c>
      <c r="C359" s="186" t="s">
        <v>101</v>
      </c>
      <c r="D359" s="130">
        <v>7</v>
      </c>
      <c r="E359" s="130">
        <v>4480</v>
      </c>
      <c r="F359" s="130"/>
      <c r="G359" s="130"/>
      <c r="H359" s="130"/>
      <c r="I359" s="130">
        <v>3</v>
      </c>
      <c r="J359" s="130">
        <v>1</v>
      </c>
      <c r="K359" s="130">
        <v>1</v>
      </c>
      <c r="L359" s="138"/>
      <c r="M359" s="138">
        <v>1</v>
      </c>
      <c r="N359" s="130">
        <v>1</v>
      </c>
      <c r="O359" s="138"/>
      <c r="P359" s="138">
        <v>3</v>
      </c>
      <c r="Q359" s="130">
        <v>2</v>
      </c>
      <c r="R359" s="138">
        <v>3</v>
      </c>
      <c r="S359" s="130">
        <f>Table4[[#This Row],[DMG PER PARTICLE]]*Table4[[#This Row],[PARTICLES 
PER SHOT]]</f>
        <v>4480</v>
      </c>
      <c r="T359" s="186">
        <f>Table4[[#This Row],[DAMAGE PER SHOT]]/Table4[[#This Row],[SHOT 
INTERVAL]]</f>
        <v>4480</v>
      </c>
      <c r="U359" s="130">
        <f>Table4[[#This Row],[SHOTS PER MAGAZINE]]*Table4[[#This Row],[DAMAGE PER SHOT]]</f>
        <v>13440</v>
      </c>
      <c r="V359" s="130">
        <f>Table4[[#This Row],[MAGAZINE AMMO]]/Table4[[#This Row],[AMMO PER SHOT]]</f>
        <v>3</v>
      </c>
      <c r="W359" s="138">
        <f>1/Table4[[#This Row],[SHOT 
INTERVAL]]</f>
        <v>1</v>
      </c>
      <c r="X359" s="138">
        <f>(Table4[[#This Row],[SHOTS PER MAGAZINE]]-1)*Table4[[#This Row],[SHOT 
INTERVAL]]+(Table4[[#This Row],[PARTICLES 
PER SHOT]]-1)*Table4[[#This Row],[BURST INTERVAL]]</f>
        <v>2</v>
      </c>
      <c r="Y359" s="186">
        <f>Table4[[#This Row],[DAMAGE PER MAGAZINE]]/(Table4[[#This Row],[UNLOAD TIME]]+Table4[[#This Row],[RELOAD TIME]])</f>
        <v>2688</v>
      </c>
    </row>
    <row r="360" spans="1:25" ht="14.25" hidden="1" customHeight="1" outlineLevel="1" x14ac:dyDescent="0.2">
      <c r="A360" s="130">
        <v>16</v>
      </c>
      <c r="B360" s="186" t="s">
        <v>424</v>
      </c>
      <c r="C360" s="186" t="s">
        <v>101</v>
      </c>
      <c r="D360" s="130">
        <v>8</v>
      </c>
      <c r="E360" s="130">
        <v>4920</v>
      </c>
      <c r="F360" s="130"/>
      <c r="G360" s="130"/>
      <c r="H360" s="130"/>
      <c r="I360" s="130">
        <v>3</v>
      </c>
      <c r="J360" s="130">
        <v>1</v>
      </c>
      <c r="K360" s="130">
        <v>1</v>
      </c>
      <c r="L360" s="138"/>
      <c r="M360" s="138">
        <v>1</v>
      </c>
      <c r="N360" s="130">
        <v>1</v>
      </c>
      <c r="O360" s="138"/>
      <c r="P360" s="138">
        <v>3</v>
      </c>
      <c r="Q360" s="130">
        <v>2</v>
      </c>
      <c r="R360" s="138">
        <v>3</v>
      </c>
      <c r="S360" s="130">
        <f>Table4[[#This Row],[DMG PER PARTICLE]]*Table4[[#This Row],[PARTICLES 
PER SHOT]]</f>
        <v>4920</v>
      </c>
      <c r="T360" s="186">
        <f>Table4[[#This Row],[DAMAGE PER SHOT]]/Table4[[#This Row],[SHOT 
INTERVAL]]</f>
        <v>4920</v>
      </c>
      <c r="U360" s="130">
        <f>Table4[[#This Row],[SHOTS PER MAGAZINE]]*Table4[[#This Row],[DAMAGE PER SHOT]]</f>
        <v>14760</v>
      </c>
      <c r="V360" s="130">
        <f>Table4[[#This Row],[MAGAZINE AMMO]]/Table4[[#This Row],[AMMO PER SHOT]]</f>
        <v>3</v>
      </c>
      <c r="W360" s="138">
        <f>1/Table4[[#This Row],[SHOT 
INTERVAL]]</f>
        <v>1</v>
      </c>
      <c r="X360" s="138">
        <f>(Table4[[#This Row],[SHOTS PER MAGAZINE]]-1)*Table4[[#This Row],[SHOT 
INTERVAL]]+(Table4[[#This Row],[PARTICLES 
PER SHOT]]-1)*Table4[[#This Row],[BURST INTERVAL]]</f>
        <v>2</v>
      </c>
      <c r="Y360" s="186">
        <f>Table4[[#This Row],[DAMAGE PER MAGAZINE]]/(Table4[[#This Row],[UNLOAD TIME]]+Table4[[#This Row],[RELOAD TIME]])</f>
        <v>2952</v>
      </c>
    </row>
    <row r="361" spans="1:25" ht="14.25" hidden="1" customHeight="1" outlineLevel="1" x14ac:dyDescent="0.2">
      <c r="A361" s="130">
        <v>16</v>
      </c>
      <c r="B361" s="186" t="s">
        <v>424</v>
      </c>
      <c r="C361" s="186" t="s">
        <v>101</v>
      </c>
      <c r="D361" s="130">
        <v>9</v>
      </c>
      <c r="E361" s="130">
        <v>5410</v>
      </c>
      <c r="F361" s="130"/>
      <c r="G361" s="130"/>
      <c r="H361" s="130"/>
      <c r="I361" s="130">
        <v>3</v>
      </c>
      <c r="J361" s="130">
        <v>1</v>
      </c>
      <c r="K361" s="130">
        <v>1</v>
      </c>
      <c r="L361" s="138"/>
      <c r="M361" s="138">
        <v>1</v>
      </c>
      <c r="N361" s="130">
        <v>1</v>
      </c>
      <c r="O361" s="138"/>
      <c r="P361" s="138">
        <v>3</v>
      </c>
      <c r="Q361" s="130">
        <v>2</v>
      </c>
      <c r="R361" s="138">
        <v>3</v>
      </c>
      <c r="S361" s="130">
        <f>Table4[[#This Row],[DMG PER PARTICLE]]*Table4[[#This Row],[PARTICLES 
PER SHOT]]</f>
        <v>5410</v>
      </c>
      <c r="T361" s="186">
        <f>Table4[[#This Row],[DAMAGE PER SHOT]]/Table4[[#This Row],[SHOT 
INTERVAL]]</f>
        <v>5410</v>
      </c>
      <c r="U361" s="130">
        <f>Table4[[#This Row],[SHOTS PER MAGAZINE]]*Table4[[#This Row],[DAMAGE PER SHOT]]</f>
        <v>16230</v>
      </c>
      <c r="V361" s="130">
        <f>Table4[[#This Row],[MAGAZINE AMMO]]/Table4[[#This Row],[AMMO PER SHOT]]</f>
        <v>3</v>
      </c>
      <c r="W361" s="138">
        <f>1/Table4[[#This Row],[SHOT 
INTERVAL]]</f>
        <v>1</v>
      </c>
      <c r="X361" s="138">
        <f>(Table4[[#This Row],[SHOTS PER MAGAZINE]]-1)*Table4[[#This Row],[SHOT 
INTERVAL]]+(Table4[[#This Row],[PARTICLES 
PER SHOT]]-1)*Table4[[#This Row],[BURST INTERVAL]]</f>
        <v>2</v>
      </c>
      <c r="Y361" s="186">
        <f>Table4[[#This Row],[DAMAGE PER MAGAZINE]]/(Table4[[#This Row],[UNLOAD TIME]]+Table4[[#This Row],[RELOAD TIME]])</f>
        <v>3246</v>
      </c>
    </row>
    <row r="362" spans="1:25" ht="14.25" hidden="1" customHeight="1" outlineLevel="1" x14ac:dyDescent="0.2">
      <c r="A362" s="130">
        <v>16</v>
      </c>
      <c r="B362" s="186" t="s">
        <v>424</v>
      </c>
      <c r="C362" s="186" t="s">
        <v>101</v>
      </c>
      <c r="D362" s="130">
        <v>10</v>
      </c>
      <c r="E362" s="130">
        <v>5950</v>
      </c>
      <c r="F362" s="130"/>
      <c r="G362" s="130"/>
      <c r="H362" s="130"/>
      <c r="I362" s="130">
        <v>3</v>
      </c>
      <c r="J362" s="130">
        <v>1</v>
      </c>
      <c r="K362" s="130">
        <v>1</v>
      </c>
      <c r="L362" s="138"/>
      <c r="M362" s="138">
        <v>1</v>
      </c>
      <c r="N362" s="130">
        <v>1</v>
      </c>
      <c r="O362" s="138"/>
      <c r="P362" s="138">
        <v>3</v>
      </c>
      <c r="Q362" s="130">
        <v>2</v>
      </c>
      <c r="R362" s="138">
        <v>3</v>
      </c>
      <c r="S362" s="130">
        <f>Table4[[#This Row],[DMG PER PARTICLE]]*Table4[[#This Row],[PARTICLES 
PER SHOT]]</f>
        <v>5950</v>
      </c>
      <c r="T362" s="186">
        <f>Table4[[#This Row],[DAMAGE PER SHOT]]/Table4[[#This Row],[SHOT 
INTERVAL]]</f>
        <v>5950</v>
      </c>
      <c r="U362" s="130">
        <f>Table4[[#This Row],[SHOTS PER MAGAZINE]]*Table4[[#This Row],[DAMAGE PER SHOT]]</f>
        <v>17850</v>
      </c>
      <c r="V362" s="130">
        <f>Table4[[#This Row],[MAGAZINE AMMO]]/Table4[[#This Row],[AMMO PER SHOT]]</f>
        <v>3</v>
      </c>
      <c r="W362" s="138">
        <f>1/Table4[[#This Row],[SHOT 
INTERVAL]]</f>
        <v>1</v>
      </c>
      <c r="X362" s="138">
        <f>(Table4[[#This Row],[SHOTS PER MAGAZINE]]-1)*Table4[[#This Row],[SHOT 
INTERVAL]]+(Table4[[#This Row],[PARTICLES 
PER SHOT]]-1)*Table4[[#This Row],[BURST INTERVAL]]</f>
        <v>2</v>
      </c>
      <c r="Y362" s="186">
        <f>Table4[[#This Row],[DAMAGE PER MAGAZINE]]/(Table4[[#This Row],[UNLOAD TIME]]+Table4[[#This Row],[RELOAD TIME]])</f>
        <v>3570</v>
      </c>
    </row>
    <row r="363" spans="1:25" ht="14.25" hidden="1" customHeight="1" outlineLevel="1" x14ac:dyDescent="0.2">
      <c r="A363" s="130">
        <v>16</v>
      </c>
      <c r="B363" s="186" t="s">
        <v>424</v>
      </c>
      <c r="C363" s="186" t="s">
        <v>101</v>
      </c>
      <c r="D363" s="130">
        <v>11</v>
      </c>
      <c r="E363" s="130">
        <v>6540</v>
      </c>
      <c r="F363" s="130"/>
      <c r="G363" s="130"/>
      <c r="H363" s="130"/>
      <c r="I363" s="130">
        <v>3</v>
      </c>
      <c r="J363" s="130">
        <v>1</v>
      </c>
      <c r="K363" s="130">
        <v>1</v>
      </c>
      <c r="L363" s="138"/>
      <c r="M363" s="138">
        <v>1</v>
      </c>
      <c r="N363" s="130">
        <v>1</v>
      </c>
      <c r="O363" s="138"/>
      <c r="P363" s="138">
        <v>3</v>
      </c>
      <c r="Q363" s="130">
        <v>2</v>
      </c>
      <c r="R363" s="138">
        <v>3</v>
      </c>
      <c r="S363" s="130">
        <f>Table4[[#This Row],[DMG PER PARTICLE]]*Table4[[#This Row],[PARTICLES 
PER SHOT]]</f>
        <v>6540</v>
      </c>
      <c r="T363" s="186">
        <f>Table4[[#This Row],[DAMAGE PER SHOT]]/Table4[[#This Row],[SHOT 
INTERVAL]]</f>
        <v>6540</v>
      </c>
      <c r="U363" s="130">
        <f>Table4[[#This Row],[SHOTS PER MAGAZINE]]*Table4[[#This Row],[DAMAGE PER SHOT]]</f>
        <v>19620</v>
      </c>
      <c r="V363" s="130">
        <f>Table4[[#This Row],[MAGAZINE AMMO]]/Table4[[#This Row],[AMMO PER SHOT]]</f>
        <v>3</v>
      </c>
      <c r="W363" s="138">
        <f>1/Table4[[#This Row],[SHOT 
INTERVAL]]</f>
        <v>1</v>
      </c>
      <c r="X363" s="138">
        <f>(Table4[[#This Row],[SHOTS PER MAGAZINE]]-1)*Table4[[#This Row],[SHOT 
INTERVAL]]+(Table4[[#This Row],[PARTICLES 
PER SHOT]]-1)*Table4[[#This Row],[BURST INTERVAL]]</f>
        <v>2</v>
      </c>
      <c r="Y363" s="186">
        <f>Table4[[#This Row],[DAMAGE PER MAGAZINE]]/(Table4[[#This Row],[UNLOAD TIME]]+Table4[[#This Row],[RELOAD TIME]])</f>
        <v>3924</v>
      </c>
    </row>
    <row r="364" spans="1:25" ht="14.25" hidden="1" customHeight="1" outlineLevel="1" x14ac:dyDescent="0.2">
      <c r="A364" s="130">
        <v>16</v>
      </c>
      <c r="B364" s="186" t="s">
        <v>424</v>
      </c>
      <c r="C364" s="186" t="s">
        <v>101</v>
      </c>
      <c r="D364" s="130">
        <v>12</v>
      </c>
      <c r="E364" s="130">
        <v>7200</v>
      </c>
      <c r="F364" s="130"/>
      <c r="G364" s="130"/>
      <c r="H364" s="130"/>
      <c r="I364" s="130">
        <v>3</v>
      </c>
      <c r="J364" s="130">
        <v>1</v>
      </c>
      <c r="K364" s="130">
        <v>1</v>
      </c>
      <c r="L364" s="138"/>
      <c r="M364" s="138">
        <v>1</v>
      </c>
      <c r="N364" s="130">
        <v>1</v>
      </c>
      <c r="O364" s="138"/>
      <c r="P364" s="138">
        <v>3</v>
      </c>
      <c r="Q364" s="130">
        <v>2</v>
      </c>
      <c r="R364" s="138">
        <v>3</v>
      </c>
      <c r="S364" s="130">
        <f>Table4[[#This Row],[DMG PER PARTICLE]]*Table4[[#This Row],[PARTICLES 
PER SHOT]]</f>
        <v>7200</v>
      </c>
      <c r="T364" s="186">
        <f>Table4[[#This Row],[DAMAGE PER SHOT]]/Table4[[#This Row],[SHOT 
INTERVAL]]</f>
        <v>7200</v>
      </c>
      <c r="U364" s="130">
        <f>Table4[[#This Row],[SHOTS PER MAGAZINE]]*Table4[[#This Row],[DAMAGE PER SHOT]]</f>
        <v>21600</v>
      </c>
      <c r="V364" s="130">
        <f>Table4[[#This Row],[MAGAZINE AMMO]]/Table4[[#This Row],[AMMO PER SHOT]]</f>
        <v>3</v>
      </c>
      <c r="W364" s="138">
        <f>1/Table4[[#This Row],[SHOT 
INTERVAL]]</f>
        <v>1</v>
      </c>
      <c r="X364" s="138">
        <f>(Table4[[#This Row],[SHOTS PER MAGAZINE]]-1)*Table4[[#This Row],[SHOT 
INTERVAL]]+(Table4[[#This Row],[PARTICLES 
PER SHOT]]-1)*Table4[[#This Row],[BURST INTERVAL]]</f>
        <v>2</v>
      </c>
      <c r="Y364" s="186">
        <f>Table4[[#This Row],[DAMAGE PER MAGAZINE]]/(Table4[[#This Row],[UNLOAD TIME]]+Table4[[#This Row],[RELOAD TIME]])</f>
        <v>4320</v>
      </c>
    </row>
    <row r="365" spans="1:25" ht="14.25" hidden="1" customHeight="1" outlineLevel="1" x14ac:dyDescent="0.2">
      <c r="A365" s="130">
        <v>16</v>
      </c>
      <c r="B365" s="186" t="s">
        <v>424</v>
      </c>
      <c r="C365" s="186" t="s">
        <v>102</v>
      </c>
      <c r="D365" s="130">
        <v>1</v>
      </c>
      <c r="E365" s="130">
        <v>7200</v>
      </c>
      <c r="F365" s="130"/>
      <c r="G365" s="130"/>
      <c r="H365" s="130"/>
      <c r="I365" s="130">
        <v>3</v>
      </c>
      <c r="J365" s="130">
        <v>1</v>
      </c>
      <c r="K365" s="130">
        <v>1</v>
      </c>
      <c r="L365" s="138"/>
      <c r="M365" s="138">
        <v>1</v>
      </c>
      <c r="N365" s="130">
        <v>1</v>
      </c>
      <c r="O365" s="138"/>
      <c r="P365" s="138">
        <v>3</v>
      </c>
      <c r="Q365" s="130">
        <v>2</v>
      </c>
      <c r="R365" s="138">
        <v>3</v>
      </c>
      <c r="S365" s="130">
        <f>Table4[[#This Row],[DMG PER PARTICLE]]*Table4[[#This Row],[PARTICLES 
PER SHOT]]</f>
        <v>7200</v>
      </c>
      <c r="T365" s="186">
        <f>Table4[[#This Row],[DAMAGE PER SHOT]]/Table4[[#This Row],[SHOT 
INTERVAL]]</f>
        <v>7200</v>
      </c>
      <c r="U365" s="130">
        <f>Table4[[#This Row],[SHOTS PER MAGAZINE]]*Table4[[#This Row],[DAMAGE PER SHOT]]</f>
        <v>21600</v>
      </c>
      <c r="V365" s="130">
        <f>Table4[[#This Row],[MAGAZINE AMMO]]/Table4[[#This Row],[AMMO PER SHOT]]</f>
        <v>3</v>
      </c>
      <c r="W365" s="138">
        <f>1/Table4[[#This Row],[SHOT 
INTERVAL]]</f>
        <v>1</v>
      </c>
      <c r="X365" s="138">
        <f>(Table4[[#This Row],[SHOTS PER MAGAZINE]]-1)*Table4[[#This Row],[SHOT 
INTERVAL]]+(Table4[[#This Row],[PARTICLES 
PER SHOT]]-1)*Table4[[#This Row],[BURST INTERVAL]]</f>
        <v>2</v>
      </c>
      <c r="Y365" s="186">
        <f>Table4[[#This Row],[DAMAGE PER MAGAZINE]]/(Table4[[#This Row],[UNLOAD TIME]]+Table4[[#This Row],[RELOAD TIME]])</f>
        <v>4320</v>
      </c>
    </row>
    <row r="366" spans="1:25" ht="14.25" hidden="1" customHeight="1" outlineLevel="1" x14ac:dyDescent="0.2">
      <c r="A366" s="130">
        <v>16</v>
      </c>
      <c r="B366" s="186" t="s">
        <v>424</v>
      </c>
      <c r="C366" s="186" t="s">
        <v>102</v>
      </c>
      <c r="D366" s="130">
        <v>2</v>
      </c>
      <c r="E366" s="130">
        <v>7330</v>
      </c>
      <c r="F366" s="130"/>
      <c r="G366" s="130"/>
      <c r="H366" s="130"/>
      <c r="I366" s="130">
        <v>3</v>
      </c>
      <c r="J366" s="130">
        <v>1</v>
      </c>
      <c r="K366" s="130">
        <v>1</v>
      </c>
      <c r="L366" s="138"/>
      <c r="M366" s="138">
        <v>1</v>
      </c>
      <c r="N366" s="130">
        <v>1</v>
      </c>
      <c r="O366" s="138"/>
      <c r="P366" s="138">
        <v>3</v>
      </c>
      <c r="Q366" s="130">
        <v>2</v>
      </c>
      <c r="R366" s="138">
        <v>3</v>
      </c>
      <c r="S366" s="130">
        <f>Table4[[#This Row],[DMG PER PARTICLE]]*Table4[[#This Row],[PARTICLES 
PER SHOT]]</f>
        <v>7330</v>
      </c>
      <c r="T366" s="186">
        <f>Table4[[#This Row],[DAMAGE PER SHOT]]/Table4[[#This Row],[SHOT 
INTERVAL]]</f>
        <v>7330</v>
      </c>
      <c r="U366" s="130">
        <f>Table4[[#This Row],[SHOTS PER MAGAZINE]]*Table4[[#This Row],[DAMAGE PER SHOT]]</f>
        <v>21990</v>
      </c>
      <c r="V366" s="130">
        <f>Table4[[#This Row],[MAGAZINE AMMO]]/Table4[[#This Row],[AMMO PER SHOT]]</f>
        <v>3</v>
      </c>
      <c r="W366" s="138">
        <f>1/Table4[[#This Row],[SHOT 
INTERVAL]]</f>
        <v>1</v>
      </c>
      <c r="X366" s="138">
        <f>(Table4[[#This Row],[SHOTS PER MAGAZINE]]-1)*Table4[[#This Row],[SHOT 
INTERVAL]]+(Table4[[#This Row],[PARTICLES 
PER SHOT]]-1)*Table4[[#This Row],[BURST INTERVAL]]</f>
        <v>2</v>
      </c>
      <c r="Y366" s="186">
        <f>Table4[[#This Row],[DAMAGE PER MAGAZINE]]/(Table4[[#This Row],[UNLOAD TIME]]+Table4[[#This Row],[RELOAD TIME]])</f>
        <v>4398</v>
      </c>
    </row>
    <row r="367" spans="1:25" ht="14.25" hidden="1" customHeight="1" outlineLevel="1" x14ac:dyDescent="0.2">
      <c r="A367" s="130">
        <v>16</v>
      </c>
      <c r="B367" s="186" t="s">
        <v>424</v>
      </c>
      <c r="C367" s="186" t="s">
        <v>102</v>
      </c>
      <c r="D367" s="130">
        <v>3</v>
      </c>
      <c r="E367" s="130">
        <v>7460</v>
      </c>
      <c r="F367" s="130"/>
      <c r="G367" s="130"/>
      <c r="H367" s="130"/>
      <c r="I367" s="130">
        <v>3</v>
      </c>
      <c r="J367" s="130">
        <v>1</v>
      </c>
      <c r="K367" s="130">
        <v>1</v>
      </c>
      <c r="L367" s="138"/>
      <c r="M367" s="138">
        <v>1</v>
      </c>
      <c r="N367" s="130">
        <v>1</v>
      </c>
      <c r="O367" s="138"/>
      <c r="P367" s="138">
        <v>3</v>
      </c>
      <c r="Q367" s="130">
        <v>2</v>
      </c>
      <c r="R367" s="138">
        <v>3</v>
      </c>
      <c r="S367" s="130">
        <f>Table4[[#This Row],[DMG PER PARTICLE]]*Table4[[#This Row],[PARTICLES 
PER SHOT]]</f>
        <v>7460</v>
      </c>
      <c r="T367" s="186">
        <f>Table4[[#This Row],[DAMAGE PER SHOT]]/Table4[[#This Row],[SHOT 
INTERVAL]]</f>
        <v>7460</v>
      </c>
      <c r="U367" s="130">
        <f>Table4[[#This Row],[SHOTS PER MAGAZINE]]*Table4[[#This Row],[DAMAGE PER SHOT]]</f>
        <v>22380</v>
      </c>
      <c r="V367" s="130">
        <f>Table4[[#This Row],[MAGAZINE AMMO]]/Table4[[#This Row],[AMMO PER SHOT]]</f>
        <v>3</v>
      </c>
      <c r="W367" s="138">
        <f>1/Table4[[#This Row],[SHOT 
INTERVAL]]</f>
        <v>1</v>
      </c>
      <c r="X367" s="138">
        <f>(Table4[[#This Row],[SHOTS PER MAGAZINE]]-1)*Table4[[#This Row],[SHOT 
INTERVAL]]+(Table4[[#This Row],[PARTICLES 
PER SHOT]]-1)*Table4[[#This Row],[BURST INTERVAL]]</f>
        <v>2</v>
      </c>
      <c r="Y367" s="186">
        <f>Table4[[#This Row],[DAMAGE PER MAGAZINE]]/(Table4[[#This Row],[UNLOAD TIME]]+Table4[[#This Row],[RELOAD TIME]])</f>
        <v>4476</v>
      </c>
    </row>
    <row r="368" spans="1:25" ht="14.25" hidden="1" customHeight="1" outlineLevel="1" x14ac:dyDescent="0.2">
      <c r="A368" s="130">
        <v>16</v>
      </c>
      <c r="B368" s="186" t="s">
        <v>424</v>
      </c>
      <c r="C368" s="186" t="s">
        <v>102</v>
      </c>
      <c r="D368" s="130">
        <v>4</v>
      </c>
      <c r="E368" s="130">
        <v>7590</v>
      </c>
      <c r="F368" s="130"/>
      <c r="G368" s="130"/>
      <c r="H368" s="130"/>
      <c r="I368" s="130">
        <v>3</v>
      </c>
      <c r="J368" s="130">
        <v>1</v>
      </c>
      <c r="K368" s="130">
        <v>1</v>
      </c>
      <c r="L368" s="138"/>
      <c r="M368" s="138">
        <v>1</v>
      </c>
      <c r="N368" s="130">
        <v>1</v>
      </c>
      <c r="O368" s="138"/>
      <c r="P368" s="138">
        <v>3</v>
      </c>
      <c r="Q368" s="130">
        <v>2</v>
      </c>
      <c r="R368" s="138">
        <v>3</v>
      </c>
      <c r="S368" s="130">
        <f>Table4[[#This Row],[DMG PER PARTICLE]]*Table4[[#This Row],[PARTICLES 
PER SHOT]]</f>
        <v>7590</v>
      </c>
      <c r="T368" s="186">
        <f>Table4[[#This Row],[DAMAGE PER SHOT]]/Table4[[#This Row],[SHOT 
INTERVAL]]</f>
        <v>7590</v>
      </c>
      <c r="U368" s="130">
        <f>Table4[[#This Row],[SHOTS PER MAGAZINE]]*Table4[[#This Row],[DAMAGE PER SHOT]]</f>
        <v>22770</v>
      </c>
      <c r="V368" s="130">
        <f>Table4[[#This Row],[MAGAZINE AMMO]]/Table4[[#This Row],[AMMO PER SHOT]]</f>
        <v>3</v>
      </c>
      <c r="W368" s="138">
        <f>1/Table4[[#This Row],[SHOT 
INTERVAL]]</f>
        <v>1</v>
      </c>
      <c r="X368" s="138">
        <f>(Table4[[#This Row],[SHOTS PER MAGAZINE]]-1)*Table4[[#This Row],[SHOT 
INTERVAL]]+(Table4[[#This Row],[PARTICLES 
PER SHOT]]-1)*Table4[[#This Row],[BURST INTERVAL]]</f>
        <v>2</v>
      </c>
      <c r="Y368" s="186">
        <f>Table4[[#This Row],[DAMAGE PER MAGAZINE]]/(Table4[[#This Row],[UNLOAD TIME]]+Table4[[#This Row],[RELOAD TIME]])</f>
        <v>4554</v>
      </c>
    </row>
    <row r="369" spans="1:25" ht="14.25" hidden="1" customHeight="1" outlineLevel="1" x14ac:dyDescent="0.2">
      <c r="A369" s="130">
        <v>16</v>
      </c>
      <c r="B369" s="186" t="s">
        <v>424</v>
      </c>
      <c r="C369" s="186" t="s">
        <v>102</v>
      </c>
      <c r="D369" s="130">
        <v>5</v>
      </c>
      <c r="E369" s="130">
        <v>7720</v>
      </c>
      <c r="F369" s="130"/>
      <c r="G369" s="130"/>
      <c r="H369" s="130"/>
      <c r="I369" s="130">
        <v>3</v>
      </c>
      <c r="J369" s="130">
        <v>1</v>
      </c>
      <c r="K369" s="130">
        <v>1</v>
      </c>
      <c r="L369" s="138"/>
      <c r="M369" s="138">
        <v>1</v>
      </c>
      <c r="N369" s="130">
        <v>1</v>
      </c>
      <c r="O369" s="138"/>
      <c r="P369" s="138">
        <v>3</v>
      </c>
      <c r="Q369" s="130">
        <v>2</v>
      </c>
      <c r="R369" s="138">
        <v>3</v>
      </c>
      <c r="S369" s="130">
        <f>Table4[[#This Row],[DMG PER PARTICLE]]*Table4[[#This Row],[PARTICLES 
PER SHOT]]</f>
        <v>7720</v>
      </c>
      <c r="T369" s="186">
        <f>Table4[[#This Row],[DAMAGE PER SHOT]]/Table4[[#This Row],[SHOT 
INTERVAL]]</f>
        <v>7720</v>
      </c>
      <c r="U369" s="130">
        <f>Table4[[#This Row],[SHOTS PER MAGAZINE]]*Table4[[#This Row],[DAMAGE PER SHOT]]</f>
        <v>23160</v>
      </c>
      <c r="V369" s="130">
        <f>Table4[[#This Row],[MAGAZINE AMMO]]/Table4[[#This Row],[AMMO PER SHOT]]</f>
        <v>3</v>
      </c>
      <c r="W369" s="138">
        <f>1/Table4[[#This Row],[SHOT 
INTERVAL]]</f>
        <v>1</v>
      </c>
      <c r="X369" s="138">
        <f>(Table4[[#This Row],[SHOTS PER MAGAZINE]]-1)*Table4[[#This Row],[SHOT 
INTERVAL]]+(Table4[[#This Row],[PARTICLES 
PER SHOT]]-1)*Table4[[#This Row],[BURST INTERVAL]]</f>
        <v>2</v>
      </c>
      <c r="Y369" s="186">
        <f>Table4[[#This Row],[DAMAGE PER MAGAZINE]]/(Table4[[#This Row],[UNLOAD TIME]]+Table4[[#This Row],[RELOAD TIME]])</f>
        <v>4632</v>
      </c>
    </row>
    <row r="370" spans="1:25" ht="14.25" hidden="1" customHeight="1" outlineLevel="1" x14ac:dyDescent="0.2">
      <c r="A370" s="130">
        <v>16</v>
      </c>
      <c r="B370" s="186" t="s">
        <v>424</v>
      </c>
      <c r="C370" s="186" t="s">
        <v>102</v>
      </c>
      <c r="D370" s="130">
        <v>6</v>
      </c>
      <c r="E370" s="130">
        <v>7850</v>
      </c>
      <c r="F370" s="130"/>
      <c r="G370" s="130"/>
      <c r="H370" s="130"/>
      <c r="I370" s="130">
        <v>3</v>
      </c>
      <c r="J370" s="130">
        <v>1</v>
      </c>
      <c r="K370" s="130">
        <v>1</v>
      </c>
      <c r="L370" s="138"/>
      <c r="M370" s="138">
        <v>1</v>
      </c>
      <c r="N370" s="130">
        <v>1</v>
      </c>
      <c r="O370" s="138"/>
      <c r="P370" s="138">
        <v>3</v>
      </c>
      <c r="Q370" s="130">
        <v>2</v>
      </c>
      <c r="R370" s="138">
        <v>3</v>
      </c>
      <c r="S370" s="130">
        <f>Table4[[#This Row],[DMG PER PARTICLE]]*Table4[[#This Row],[PARTICLES 
PER SHOT]]</f>
        <v>7850</v>
      </c>
      <c r="T370" s="186">
        <f>Table4[[#This Row],[DAMAGE PER SHOT]]/Table4[[#This Row],[SHOT 
INTERVAL]]</f>
        <v>7850</v>
      </c>
      <c r="U370" s="130">
        <f>Table4[[#This Row],[SHOTS PER MAGAZINE]]*Table4[[#This Row],[DAMAGE PER SHOT]]</f>
        <v>23550</v>
      </c>
      <c r="V370" s="130">
        <f>Table4[[#This Row],[MAGAZINE AMMO]]/Table4[[#This Row],[AMMO PER SHOT]]</f>
        <v>3</v>
      </c>
      <c r="W370" s="138">
        <f>1/Table4[[#This Row],[SHOT 
INTERVAL]]</f>
        <v>1</v>
      </c>
      <c r="X370" s="138">
        <f>(Table4[[#This Row],[SHOTS PER MAGAZINE]]-1)*Table4[[#This Row],[SHOT 
INTERVAL]]+(Table4[[#This Row],[PARTICLES 
PER SHOT]]-1)*Table4[[#This Row],[BURST INTERVAL]]</f>
        <v>2</v>
      </c>
      <c r="Y370" s="186">
        <f>Table4[[#This Row],[DAMAGE PER MAGAZINE]]/(Table4[[#This Row],[UNLOAD TIME]]+Table4[[#This Row],[RELOAD TIME]])</f>
        <v>4710</v>
      </c>
    </row>
    <row r="371" spans="1:25" ht="14.25" hidden="1" customHeight="1" outlineLevel="1" x14ac:dyDescent="0.2">
      <c r="A371" s="130">
        <v>16</v>
      </c>
      <c r="B371" s="186" t="s">
        <v>424</v>
      </c>
      <c r="C371" s="186" t="s">
        <v>102</v>
      </c>
      <c r="D371" s="130">
        <v>7</v>
      </c>
      <c r="E371" s="130">
        <v>7980</v>
      </c>
      <c r="F371" s="130"/>
      <c r="G371" s="130"/>
      <c r="H371" s="130"/>
      <c r="I371" s="130">
        <v>3</v>
      </c>
      <c r="J371" s="130">
        <v>1</v>
      </c>
      <c r="K371" s="130">
        <v>1</v>
      </c>
      <c r="L371" s="138"/>
      <c r="M371" s="138">
        <v>1</v>
      </c>
      <c r="N371" s="130">
        <v>1</v>
      </c>
      <c r="O371" s="138"/>
      <c r="P371" s="138">
        <v>3</v>
      </c>
      <c r="Q371" s="130">
        <v>2</v>
      </c>
      <c r="R371" s="138">
        <v>3</v>
      </c>
      <c r="S371" s="130">
        <f>Table4[[#This Row],[DMG PER PARTICLE]]*Table4[[#This Row],[PARTICLES 
PER SHOT]]</f>
        <v>7980</v>
      </c>
      <c r="T371" s="186">
        <f>Table4[[#This Row],[DAMAGE PER SHOT]]/Table4[[#This Row],[SHOT 
INTERVAL]]</f>
        <v>7980</v>
      </c>
      <c r="U371" s="130">
        <f>Table4[[#This Row],[SHOTS PER MAGAZINE]]*Table4[[#This Row],[DAMAGE PER SHOT]]</f>
        <v>23940</v>
      </c>
      <c r="V371" s="130">
        <f>Table4[[#This Row],[MAGAZINE AMMO]]/Table4[[#This Row],[AMMO PER SHOT]]</f>
        <v>3</v>
      </c>
      <c r="W371" s="138">
        <f>1/Table4[[#This Row],[SHOT 
INTERVAL]]</f>
        <v>1</v>
      </c>
      <c r="X371" s="138">
        <f>(Table4[[#This Row],[SHOTS PER MAGAZINE]]-1)*Table4[[#This Row],[SHOT 
INTERVAL]]+(Table4[[#This Row],[PARTICLES 
PER SHOT]]-1)*Table4[[#This Row],[BURST INTERVAL]]</f>
        <v>2</v>
      </c>
      <c r="Y371" s="186">
        <f>Table4[[#This Row],[DAMAGE PER MAGAZINE]]/(Table4[[#This Row],[UNLOAD TIME]]+Table4[[#This Row],[RELOAD TIME]])</f>
        <v>4788</v>
      </c>
    </row>
    <row r="372" spans="1:25" ht="14.25" hidden="1" customHeight="1" outlineLevel="1" x14ac:dyDescent="0.2">
      <c r="A372" s="130">
        <v>16</v>
      </c>
      <c r="B372" s="186" t="s">
        <v>424</v>
      </c>
      <c r="C372" s="186" t="s">
        <v>102</v>
      </c>
      <c r="D372" s="130">
        <v>8</v>
      </c>
      <c r="E372" s="130">
        <v>8110</v>
      </c>
      <c r="F372" s="130"/>
      <c r="G372" s="130"/>
      <c r="H372" s="130"/>
      <c r="I372" s="130">
        <v>3</v>
      </c>
      <c r="J372" s="130">
        <v>1</v>
      </c>
      <c r="K372" s="130">
        <v>1</v>
      </c>
      <c r="L372" s="138"/>
      <c r="M372" s="138">
        <v>1</v>
      </c>
      <c r="N372" s="130">
        <v>1</v>
      </c>
      <c r="O372" s="138"/>
      <c r="P372" s="138">
        <v>3</v>
      </c>
      <c r="Q372" s="130">
        <v>2</v>
      </c>
      <c r="R372" s="138">
        <v>3</v>
      </c>
      <c r="S372" s="130">
        <f>Table4[[#This Row],[DMG PER PARTICLE]]*Table4[[#This Row],[PARTICLES 
PER SHOT]]</f>
        <v>8110</v>
      </c>
      <c r="T372" s="186">
        <f>Table4[[#This Row],[DAMAGE PER SHOT]]/Table4[[#This Row],[SHOT 
INTERVAL]]</f>
        <v>8110</v>
      </c>
      <c r="U372" s="130">
        <f>Table4[[#This Row],[SHOTS PER MAGAZINE]]*Table4[[#This Row],[DAMAGE PER SHOT]]</f>
        <v>24330</v>
      </c>
      <c r="V372" s="130">
        <f>Table4[[#This Row],[MAGAZINE AMMO]]/Table4[[#This Row],[AMMO PER SHOT]]</f>
        <v>3</v>
      </c>
      <c r="W372" s="138">
        <f>1/Table4[[#This Row],[SHOT 
INTERVAL]]</f>
        <v>1</v>
      </c>
      <c r="X372" s="138">
        <f>(Table4[[#This Row],[SHOTS PER MAGAZINE]]-1)*Table4[[#This Row],[SHOT 
INTERVAL]]+(Table4[[#This Row],[PARTICLES 
PER SHOT]]-1)*Table4[[#This Row],[BURST INTERVAL]]</f>
        <v>2</v>
      </c>
      <c r="Y372" s="186">
        <f>Table4[[#This Row],[DAMAGE PER MAGAZINE]]/(Table4[[#This Row],[UNLOAD TIME]]+Table4[[#This Row],[RELOAD TIME]])</f>
        <v>4866</v>
      </c>
    </row>
    <row r="373" spans="1:25" ht="14.25" hidden="1" customHeight="1" outlineLevel="1" x14ac:dyDescent="0.2">
      <c r="A373" s="130">
        <v>16</v>
      </c>
      <c r="B373" s="186" t="s">
        <v>424</v>
      </c>
      <c r="C373" s="186" t="s">
        <v>102</v>
      </c>
      <c r="D373" s="130">
        <v>9</v>
      </c>
      <c r="E373" s="130">
        <v>8240</v>
      </c>
      <c r="F373" s="130"/>
      <c r="G373" s="130"/>
      <c r="H373" s="130"/>
      <c r="I373" s="130">
        <v>3</v>
      </c>
      <c r="J373" s="130">
        <v>1</v>
      </c>
      <c r="K373" s="130">
        <v>1</v>
      </c>
      <c r="L373" s="138"/>
      <c r="M373" s="138">
        <v>1</v>
      </c>
      <c r="N373" s="130">
        <v>1</v>
      </c>
      <c r="O373" s="138"/>
      <c r="P373" s="138">
        <v>3</v>
      </c>
      <c r="Q373" s="130">
        <v>2</v>
      </c>
      <c r="R373" s="138">
        <v>3</v>
      </c>
      <c r="S373" s="130">
        <f>Table4[[#This Row],[DMG PER PARTICLE]]*Table4[[#This Row],[PARTICLES 
PER SHOT]]</f>
        <v>8240</v>
      </c>
      <c r="T373" s="186">
        <f>Table4[[#This Row],[DAMAGE PER SHOT]]/Table4[[#This Row],[SHOT 
INTERVAL]]</f>
        <v>8240</v>
      </c>
      <c r="U373" s="130">
        <f>Table4[[#This Row],[SHOTS PER MAGAZINE]]*Table4[[#This Row],[DAMAGE PER SHOT]]</f>
        <v>24720</v>
      </c>
      <c r="V373" s="130">
        <f>Table4[[#This Row],[MAGAZINE AMMO]]/Table4[[#This Row],[AMMO PER SHOT]]</f>
        <v>3</v>
      </c>
      <c r="W373" s="138">
        <f>1/Table4[[#This Row],[SHOT 
INTERVAL]]</f>
        <v>1</v>
      </c>
      <c r="X373" s="138">
        <f>(Table4[[#This Row],[SHOTS PER MAGAZINE]]-1)*Table4[[#This Row],[SHOT 
INTERVAL]]+(Table4[[#This Row],[PARTICLES 
PER SHOT]]-1)*Table4[[#This Row],[BURST INTERVAL]]</f>
        <v>2</v>
      </c>
      <c r="Y373" s="186">
        <f>Table4[[#This Row],[DAMAGE PER MAGAZINE]]/(Table4[[#This Row],[UNLOAD TIME]]+Table4[[#This Row],[RELOAD TIME]])</f>
        <v>4944</v>
      </c>
    </row>
    <row r="374" spans="1:25" ht="14.25" hidden="1" customHeight="1" outlineLevel="1" x14ac:dyDescent="0.2">
      <c r="A374" s="130">
        <v>16</v>
      </c>
      <c r="B374" s="186" t="s">
        <v>424</v>
      </c>
      <c r="C374" s="186" t="s">
        <v>102</v>
      </c>
      <c r="D374" s="130">
        <v>10</v>
      </c>
      <c r="E374" s="130">
        <v>8370</v>
      </c>
      <c r="F374" s="130"/>
      <c r="G374" s="130"/>
      <c r="H374" s="130"/>
      <c r="I374" s="130">
        <v>3</v>
      </c>
      <c r="J374" s="130">
        <v>1</v>
      </c>
      <c r="K374" s="130">
        <v>1</v>
      </c>
      <c r="L374" s="138"/>
      <c r="M374" s="138">
        <v>1</v>
      </c>
      <c r="N374" s="130">
        <v>1</v>
      </c>
      <c r="O374" s="138"/>
      <c r="P374" s="138">
        <v>3</v>
      </c>
      <c r="Q374" s="130">
        <v>2</v>
      </c>
      <c r="R374" s="138">
        <v>3</v>
      </c>
      <c r="S374" s="130">
        <f>Table4[[#This Row],[DMG PER PARTICLE]]*Table4[[#This Row],[PARTICLES 
PER SHOT]]</f>
        <v>8370</v>
      </c>
      <c r="T374" s="186">
        <f>Table4[[#This Row],[DAMAGE PER SHOT]]/Table4[[#This Row],[SHOT 
INTERVAL]]</f>
        <v>8370</v>
      </c>
      <c r="U374" s="130">
        <f>Table4[[#This Row],[SHOTS PER MAGAZINE]]*Table4[[#This Row],[DAMAGE PER SHOT]]</f>
        <v>25110</v>
      </c>
      <c r="V374" s="130">
        <f>Table4[[#This Row],[MAGAZINE AMMO]]/Table4[[#This Row],[AMMO PER SHOT]]</f>
        <v>3</v>
      </c>
      <c r="W374" s="138">
        <f>1/Table4[[#This Row],[SHOT 
INTERVAL]]</f>
        <v>1</v>
      </c>
      <c r="X374" s="138">
        <f>(Table4[[#This Row],[SHOTS PER MAGAZINE]]-1)*Table4[[#This Row],[SHOT 
INTERVAL]]+(Table4[[#This Row],[PARTICLES 
PER SHOT]]-1)*Table4[[#This Row],[BURST INTERVAL]]</f>
        <v>2</v>
      </c>
      <c r="Y374" s="186">
        <f>Table4[[#This Row],[DAMAGE PER MAGAZINE]]/(Table4[[#This Row],[UNLOAD TIME]]+Table4[[#This Row],[RELOAD TIME]])</f>
        <v>5022</v>
      </c>
    </row>
    <row r="375" spans="1:25" ht="14.25" hidden="1" customHeight="1" outlineLevel="1" x14ac:dyDescent="0.2">
      <c r="A375" s="130">
        <v>16</v>
      </c>
      <c r="B375" s="186" t="s">
        <v>424</v>
      </c>
      <c r="C375" s="186" t="s">
        <v>102</v>
      </c>
      <c r="D375" s="130">
        <v>11</v>
      </c>
      <c r="E375" s="130">
        <v>8500</v>
      </c>
      <c r="F375" s="130"/>
      <c r="G375" s="130"/>
      <c r="H375" s="130"/>
      <c r="I375" s="130">
        <v>3</v>
      </c>
      <c r="J375" s="130">
        <v>1</v>
      </c>
      <c r="K375" s="130">
        <v>1</v>
      </c>
      <c r="L375" s="138"/>
      <c r="M375" s="138">
        <v>1</v>
      </c>
      <c r="N375" s="130">
        <v>1</v>
      </c>
      <c r="O375" s="138"/>
      <c r="P375" s="138">
        <v>3</v>
      </c>
      <c r="Q375" s="130">
        <v>2</v>
      </c>
      <c r="R375" s="138">
        <v>3</v>
      </c>
      <c r="S375" s="130">
        <f>Table4[[#This Row],[DMG PER PARTICLE]]*Table4[[#This Row],[PARTICLES 
PER SHOT]]</f>
        <v>8500</v>
      </c>
      <c r="T375" s="186">
        <f>Table4[[#This Row],[DAMAGE PER SHOT]]/Table4[[#This Row],[SHOT 
INTERVAL]]</f>
        <v>8500</v>
      </c>
      <c r="U375" s="130">
        <f>Table4[[#This Row],[SHOTS PER MAGAZINE]]*Table4[[#This Row],[DAMAGE PER SHOT]]</f>
        <v>25500</v>
      </c>
      <c r="V375" s="130">
        <f>Table4[[#This Row],[MAGAZINE AMMO]]/Table4[[#This Row],[AMMO PER SHOT]]</f>
        <v>3</v>
      </c>
      <c r="W375" s="138">
        <f>1/Table4[[#This Row],[SHOT 
INTERVAL]]</f>
        <v>1</v>
      </c>
      <c r="X375" s="138">
        <f>(Table4[[#This Row],[SHOTS PER MAGAZINE]]-1)*Table4[[#This Row],[SHOT 
INTERVAL]]+(Table4[[#This Row],[PARTICLES 
PER SHOT]]-1)*Table4[[#This Row],[BURST INTERVAL]]</f>
        <v>2</v>
      </c>
      <c r="Y375" s="186">
        <f>Table4[[#This Row],[DAMAGE PER MAGAZINE]]/(Table4[[#This Row],[UNLOAD TIME]]+Table4[[#This Row],[RELOAD TIME]])</f>
        <v>5100</v>
      </c>
    </row>
    <row r="376" spans="1:25" ht="14.25" hidden="1" customHeight="1" outlineLevel="1" x14ac:dyDescent="0.2">
      <c r="A376" s="130">
        <v>16</v>
      </c>
      <c r="B376" s="186" t="s">
        <v>424</v>
      </c>
      <c r="C376" s="186" t="s">
        <v>102</v>
      </c>
      <c r="D376" s="130">
        <v>12</v>
      </c>
      <c r="E376" s="130">
        <v>8630</v>
      </c>
      <c r="F376" s="130"/>
      <c r="G376" s="130"/>
      <c r="H376" s="130"/>
      <c r="I376" s="130">
        <v>3</v>
      </c>
      <c r="J376" s="130">
        <v>1</v>
      </c>
      <c r="K376" s="130">
        <v>1</v>
      </c>
      <c r="L376" s="138"/>
      <c r="M376" s="138">
        <v>1</v>
      </c>
      <c r="N376" s="130">
        <v>1</v>
      </c>
      <c r="O376" s="138"/>
      <c r="P376" s="138">
        <v>3</v>
      </c>
      <c r="Q376" s="130">
        <v>2</v>
      </c>
      <c r="R376" s="138">
        <v>3</v>
      </c>
      <c r="S376" s="130">
        <f>Table4[[#This Row],[DMG PER PARTICLE]]*Table4[[#This Row],[PARTICLES 
PER SHOT]]</f>
        <v>8630</v>
      </c>
      <c r="T376" s="186">
        <f>Table4[[#This Row],[DAMAGE PER SHOT]]/Table4[[#This Row],[SHOT 
INTERVAL]]</f>
        <v>8630</v>
      </c>
      <c r="U376" s="130">
        <f>Table4[[#This Row],[SHOTS PER MAGAZINE]]*Table4[[#This Row],[DAMAGE PER SHOT]]</f>
        <v>25890</v>
      </c>
      <c r="V376" s="130">
        <f>Table4[[#This Row],[MAGAZINE AMMO]]/Table4[[#This Row],[AMMO PER SHOT]]</f>
        <v>3</v>
      </c>
      <c r="W376" s="138">
        <f>1/Table4[[#This Row],[SHOT 
INTERVAL]]</f>
        <v>1</v>
      </c>
      <c r="X376" s="138">
        <f>(Table4[[#This Row],[SHOTS PER MAGAZINE]]-1)*Table4[[#This Row],[SHOT 
INTERVAL]]+(Table4[[#This Row],[PARTICLES 
PER SHOT]]-1)*Table4[[#This Row],[BURST INTERVAL]]</f>
        <v>2</v>
      </c>
      <c r="Y376" s="186">
        <f>Table4[[#This Row],[DAMAGE PER MAGAZINE]]/(Table4[[#This Row],[UNLOAD TIME]]+Table4[[#This Row],[RELOAD TIME]])</f>
        <v>5178</v>
      </c>
    </row>
    <row r="377" spans="1:25" ht="14.25" hidden="1" customHeight="1" outlineLevel="1" x14ac:dyDescent="0.2">
      <c r="A377" s="130">
        <v>16</v>
      </c>
      <c r="B377" s="186" t="s">
        <v>424</v>
      </c>
      <c r="C377" s="186" t="s">
        <v>103</v>
      </c>
      <c r="D377" s="130">
        <v>1</v>
      </c>
      <c r="E377" s="130">
        <v>9061.5</v>
      </c>
      <c r="F377" s="130"/>
      <c r="G377" s="130"/>
      <c r="H377" s="130"/>
      <c r="I377" s="130">
        <v>3</v>
      </c>
      <c r="J377" s="130">
        <v>1</v>
      </c>
      <c r="K377" s="130">
        <v>1</v>
      </c>
      <c r="L377" s="138"/>
      <c r="M377" s="138">
        <v>1</v>
      </c>
      <c r="N377" s="130">
        <v>1</v>
      </c>
      <c r="O377" s="138"/>
      <c r="P377" s="138">
        <v>3</v>
      </c>
      <c r="Q377" s="130">
        <v>2</v>
      </c>
      <c r="R377" s="138">
        <v>3</v>
      </c>
      <c r="S377" s="130">
        <f>Table4[[#This Row],[DMG PER PARTICLE]]*Table4[[#This Row],[PARTICLES 
PER SHOT]]</f>
        <v>9061.5</v>
      </c>
      <c r="T377" s="186">
        <f>Table4[[#This Row],[DAMAGE PER SHOT]]/Table4[[#This Row],[SHOT 
INTERVAL]]</f>
        <v>9061.5</v>
      </c>
      <c r="U377" s="130">
        <f>Table4[[#This Row],[SHOTS PER MAGAZINE]]*Table4[[#This Row],[DAMAGE PER SHOT]]</f>
        <v>27184.5</v>
      </c>
      <c r="V377" s="130">
        <f>Table4[[#This Row],[MAGAZINE AMMO]]/Table4[[#This Row],[AMMO PER SHOT]]</f>
        <v>3</v>
      </c>
      <c r="W377" s="138">
        <f>1/Table4[[#This Row],[SHOT 
INTERVAL]]</f>
        <v>1</v>
      </c>
      <c r="X377" s="138">
        <f>(Table4[[#This Row],[SHOTS PER MAGAZINE]]-1)*Table4[[#This Row],[SHOT 
INTERVAL]]+(Table4[[#This Row],[PARTICLES 
PER SHOT]]-1)*Table4[[#This Row],[BURST INTERVAL]]</f>
        <v>2</v>
      </c>
      <c r="Y377" s="186">
        <f>Table4[[#This Row],[DAMAGE PER MAGAZINE]]/(Table4[[#This Row],[UNLOAD TIME]]+Table4[[#This Row],[RELOAD TIME]])</f>
        <v>5436.9</v>
      </c>
    </row>
    <row r="378" spans="1:25" ht="14.25" customHeight="1" collapsed="1" x14ac:dyDescent="0.2">
      <c r="A378" s="128">
        <v>17</v>
      </c>
      <c r="B378" s="185" t="s">
        <v>425</v>
      </c>
      <c r="C378" s="185" t="s">
        <v>101</v>
      </c>
      <c r="D378" s="128">
        <v>1</v>
      </c>
      <c r="E378" s="128">
        <v>680</v>
      </c>
      <c r="F378" s="128"/>
      <c r="G378" s="128"/>
      <c r="H378" s="128"/>
      <c r="I378" s="128">
        <v>70</v>
      </c>
      <c r="J378" s="128">
        <v>1</v>
      </c>
      <c r="K378" s="128">
        <v>1</v>
      </c>
      <c r="L378" s="137"/>
      <c r="M378" s="137">
        <v>0.215</v>
      </c>
      <c r="N378" s="128">
        <v>70</v>
      </c>
      <c r="O378" s="137"/>
      <c r="P378" s="137">
        <v>10</v>
      </c>
      <c r="Q378" s="128">
        <v>0</v>
      </c>
      <c r="R378" s="137">
        <v>10</v>
      </c>
      <c r="S378" s="128">
        <f>Table4[[#This Row],[DMG PER PARTICLE]]*Table4[[#This Row],[PARTICLES 
PER SHOT]]</f>
        <v>680</v>
      </c>
      <c r="T378" s="185">
        <f>Table4[[#This Row],[DAMAGE PER SHOT]]/Table4[[#This Row],[SHOT 
INTERVAL]]</f>
        <v>3162.7906976744189</v>
      </c>
      <c r="U378" s="128">
        <f>Table4[[#This Row],[SHOTS PER MAGAZINE]]*Table4[[#This Row],[DAMAGE PER SHOT]]</f>
        <v>47600</v>
      </c>
      <c r="V378" s="128">
        <f>Table4[[#This Row],[MAGAZINE AMMO]]/Table4[[#This Row],[AMMO PER SHOT]]</f>
        <v>70</v>
      </c>
      <c r="W378" s="137">
        <f>1/Table4[[#This Row],[SHOT 
INTERVAL]]</f>
        <v>4.6511627906976747</v>
      </c>
      <c r="X378" s="137">
        <f>(Table4[[#This Row],[SHOTS PER MAGAZINE]]-1)*Table4[[#This Row],[SHOT 
INTERVAL]]+(Table4[[#This Row],[PARTICLES 
PER SHOT]]-1)*Table4[[#This Row],[BURST INTERVAL]]</f>
        <v>14.834999999999999</v>
      </c>
      <c r="Y378" s="185">
        <f>Table4[[#This Row],[DAMAGE PER MAGAZINE]]/(Table4[[#This Row],[UNLOAD TIME]]+Table4[[#This Row],[RELOAD TIME]])</f>
        <v>1916.6498892691766</v>
      </c>
    </row>
    <row r="379" spans="1:25" ht="14.25" hidden="1" customHeight="1" outlineLevel="1" x14ac:dyDescent="0.2">
      <c r="A379" s="130">
        <v>17</v>
      </c>
      <c r="B379" s="186" t="s">
        <v>425</v>
      </c>
      <c r="C379" s="186" t="s">
        <v>101</v>
      </c>
      <c r="D379" s="130">
        <v>2</v>
      </c>
      <c r="E379" s="130">
        <v>750</v>
      </c>
      <c r="F379" s="130"/>
      <c r="G379" s="130"/>
      <c r="H379" s="130"/>
      <c r="I379" s="130">
        <v>70</v>
      </c>
      <c r="J379" s="130">
        <v>1</v>
      </c>
      <c r="K379" s="130">
        <v>1</v>
      </c>
      <c r="L379" s="138"/>
      <c r="M379" s="138">
        <v>0.215</v>
      </c>
      <c r="N379" s="130">
        <v>70</v>
      </c>
      <c r="O379" s="138"/>
      <c r="P379" s="138">
        <v>10</v>
      </c>
      <c r="Q379" s="130">
        <v>0</v>
      </c>
      <c r="R379" s="138">
        <v>10</v>
      </c>
      <c r="S379" s="130">
        <f>Table4[[#This Row],[DMG PER PARTICLE]]*Table4[[#This Row],[PARTICLES 
PER SHOT]]</f>
        <v>750</v>
      </c>
      <c r="T379" s="186">
        <f>Table4[[#This Row],[DAMAGE PER SHOT]]/Table4[[#This Row],[SHOT 
INTERVAL]]</f>
        <v>3488.3720930232557</v>
      </c>
      <c r="U379" s="130">
        <f>Table4[[#This Row],[SHOTS PER MAGAZINE]]*Table4[[#This Row],[DAMAGE PER SHOT]]</f>
        <v>52500</v>
      </c>
      <c r="V379" s="130">
        <f>Table4[[#This Row],[MAGAZINE AMMO]]/Table4[[#This Row],[AMMO PER SHOT]]</f>
        <v>70</v>
      </c>
      <c r="W379" s="138">
        <f>1/Table4[[#This Row],[SHOT 
INTERVAL]]</f>
        <v>4.6511627906976747</v>
      </c>
      <c r="X379" s="138">
        <f>(Table4[[#This Row],[SHOTS PER MAGAZINE]]-1)*Table4[[#This Row],[SHOT 
INTERVAL]]+(Table4[[#This Row],[PARTICLES 
PER SHOT]]-1)*Table4[[#This Row],[BURST INTERVAL]]</f>
        <v>14.834999999999999</v>
      </c>
      <c r="Y379" s="186">
        <f>Table4[[#This Row],[DAMAGE PER MAGAZINE]]/(Table4[[#This Row],[UNLOAD TIME]]+Table4[[#This Row],[RELOAD TIME]])</f>
        <v>2113.952083752768</v>
      </c>
    </row>
    <row r="380" spans="1:25" ht="14.25" hidden="1" customHeight="1" outlineLevel="1" x14ac:dyDescent="0.2">
      <c r="A380" s="130">
        <v>17</v>
      </c>
      <c r="B380" s="186" t="s">
        <v>425</v>
      </c>
      <c r="C380" s="186" t="s">
        <v>101</v>
      </c>
      <c r="D380" s="130">
        <v>3</v>
      </c>
      <c r="E380" s="130">
        <v>820</v>
      </c>
      <c r="F380" s="130"/>
      <c r="G380" s="130"/>
      <c r="H380" s="130"/>
      <c r="I380" s="130">
        <v>70</v>
      </c>
      <c r="J380" s="130">
        <v>1</v>
      </c>
      <c r="K380" s="130">
        <v>1</v>
      </c>
      <c r="L380" s="138"/>
      <c r="M380" s="138">
        <v>0.215</v>
      </c>
      <c r="N380" s="130">
        <v>70</v>
      </c>
      <c r="O380" s="138"/>
      <c r="P380" s="138">
        <v>10</v>
      </c>
      <c r="Q380" s="130">
        <v>0</v>
      </c>
      <c r="R380" s="138">
        <v>10</v>
      </c>
      <c r="S380" s="130">
        <f>Table4[[#This Row],[DMG PER PARTICLE]]*Table4[[#This Row],[PARTICLES 
PER SHOT]]</f>
        <v>820</v>
      </c>
      <c r="T380" s="186">
        <f>Table4[[#This Row],[DAMAGE PER SHOT]]/Table4[[#This Row],[SHOT 
INTERVAL]]</f>
        <v>3813.953488372093</v>
      </c>
      <c r="U380" s="130">
        <f>Table4[[#This Row],[SHOTS PER MAGAZINE]]*Table4[[#This Row],[DAMAGE PER SHOT]]</f>
        <v>57400</v>
      </c>
      <c r="V380" s="130">
        <f>Table4[[#This Row],[MAGAZINE AMMO]]/Table4[[#This Row],[AMMO PER SHOT]]</f>
        <v>70</v>
      </c>
      <c r="W380" s="138">
        <f>1/Table4[[#This Row],[SHOT 
INTERVAL]]</f>
        <v>4.6511627906976747</v>
      </c>
      <c r="X380" s="138">
        <f>(Table4[[#This Row],[SHOTS PER MAGAZINE]]-1)*Table4[[#This Row],[SHOT 
INTERVAL]]+(Table4[[#This Row],[PARTICLES 
PER SHOT]]-1)*Table4[[#This Row],[BURST INTERVAL]]</f>
        <v>14.834999999999999</v>
      </c>
      <c r="Y380" s="186">
        <f>Table4[[#This Row],[DAMAGE PER MAGAZINE]]/(Table4[[#This Row],[UNLOAD TIME]]+Table4[[#This Row],[RELOAD TIME]])</f>
        <v>2311.2542782363598</v>
      </c>
    </row>
    <row r="381" spans="1:25" ht="14.25" hidden="1" customHeight="1" outlineLevel="1" x14ac:dyDescent="0.2">
      <c r="A381" s="130">
        <v>17</v>
      </c>
      <c r="B381" s="186" t="s">
        <v>425</v>
      </c>
      <c r="C381" s="186" t="s">
        <v>101</v>
      </c>
      <c r="D381" s="130">
        <v>4</v>
      </c>
      <c r="E381" s="130">
        <v>900</v>
      </c>
      <c r="F381" s="130"/>
      <c r="G381" s="130"/>
      <c r="H381" s="130"/>
      <c r="I381" s="130">
        <v>70</v>
      </c>
      <c r="J381" s="130">
        <v>1</v>
      </c>
      <c r="K381" s="130">
        <v>1</v>
      </c>
      <c r="L381" s="138"/>
      <c r="M381" s="138">
        <v>0.215</v>
      </c>
      <c r="N381" s="130">
        <v>70</v>
      </c>
      <c r="O381" s="138"/>
      <c r="P381" s="138">
        <v>10</v>
      </c>
      <c r="Q381" s="130">
        <v>0</v>
      </c>
      <c r="R381" s="138">
        <v>10</v>
      </c>
      <c r="S381" s="130">
        <f>Table4[[#This Row],[DMG PER PARTICLE]]*Table4[[#This Row],[PARTICLES 
PER SHOT]]</f>
        <v>900</v>
      </c>
      <c r="T381" s="186">
        <f>Table4[[#This Row],[DAMAGE PER SHOT]]/Table4[[#This Row],[SHOT 
INTERVAL]]</f>
        <v>4186.0465116279074</v>
      </c>
      <c r="U381" s="130">
        <f>Table4[[#This Row],[SHOTS PER MAGAZINE]]*Table4[[#This Row],[DAMAGE PER SHOT]]</f>
        <v>63000</v>
      </c>
      <c r="V381" s="130">
        <f>Table4[[#This Row],[MAGAZINE AMMO]]/Table4[[#This Row],[AMMO PER SHOT]]</f>
        <v>70</v>
      </c>
      <c r="W381" s="138">
        <f>1/Table4[[#This Row],[SHOT 
INTERVAL]]</f>
        <v>4.6511627906976747</v>
      </c>
      <c r="X381" s="138">
        <f>(Table4[[#This Row],[SHOTS PER MAGAZINE]]-1)*Table4[[#This Row],[SHOT 
INTERVAL]]+(Table4[[#This Row],[PARTICLES 
PER SHOT]]-1)*Table4[[#This Row],[BURST INTERVAL]]</f>
        <v>14.834999999999999</v>
      </c>
      <c r="Y381" s="186">
        <f>Table4[[#This Row],[DAMAGE PER MAGAZINE]]/(Table4[[#This Row],[UNLOAD TIME]]+Table4[[#This Row],[RELOAD TIME]])</f>
        <v>2536.7425005033219</v>
      </c>
    </row>
    <row r="382" spans="1:25" ht="14.25" hidden="1" customHeight="1" outlineLevel="1" x14ac:dyDescent="0.2">
      <c r="A382" s="130">
        <v>17</v>
      </c>
      <c r="B382" s="186" t="s">
        <v>425</v>
      </c>
      <c r="C382" s="186" t="s">
        <v>101</v>
      </c>
      <c r="D382" s="130">
        <v>5</v>
      </c>
      <c r="E382" s="130">
        <v>990</v>
      </c>
      <c r="F382" s="130"/>
      <c r="G382" s="130"/>
      <c r="H382" s="130"/>
      <c r="I382" s="130">
        <v>70</v>
      </c>
      <c r="J382" s="130">
        <v>1</v>
      </c>
      <c r="K382" s="130">
        <v>1</v>
      </c>
      <c r="L382" s="138"/>
      <c r="M382" s="138">
        <v>0.215</v>
      </c>
      <c r="N382" s="130">
        <v>70</v>
      </c>
      <c r="O382" s="138"/>
      <c r="P382" s="138">
        <v>10</v>
      </c>
      <c r="Q382" s="130">
        <v>0</v>
      </c>
      <c r="R382" s="138">
        <v>10</v>
      </c>
      <c r="S382" s="130">
        <f>Table4[[#This Row],[DMG PER PARTICLE]]*Table4[[#This Row],[PARTICLES 
PER SHOT]]</f>
        <v>990</v>
      </c>
      <c r="T382" s="186">
        <f>Table4[[#This Row],[DAMAGE PER SHOT]]/Table4[[#This Row],[SHOT 
INTERVAL]]</f>
        <v>4604.6511627906975</v>
      </c>
      <c r="U382" s="130">
        <f>Table4[[#This Row],[SHOTS PER MAGAZINE]]*Table4[[#This Row],[DAMAGE PER SHOT]]</f>
        <v>69300</v>
      </c>
      <c r="V382" s="130">
        <f>Table4[[#This Row],[MAGAZINE AMMO]]/Table4[[#This Row],[AMMO PER SHOT]]</f>
        <v>70</v>
      </c>
      <c r="W382" s="138">
        <f>1/Table4[[#This Row],[SHOT 
INTERVAL]]</f>
        <v>4.6511627906976747</v>
      </c>
      <c r="X382" s="138">
        <f>(Table4[[#This Row],[SHOTS PER MAGAZINE]]-1)*Table4[[#This Row],[SHOT 
INTERVAL]]+(Table4[[#This Row],[PARTICLES 
PER SHOT]]-1)*Table4[[#This Row],[BURST INTERVAL]]</f>
        <v>14.834999999999999</v>
      </c>
      <c r="Y382" s="186">
        <f>Table4[[#This Row],[DAMAGE PER MAGAZINE]]/(Table4[[#This Row],[UNLOAD TIME]]+Table4[[#This Row],[RELOAD TIME]])</f>
        <v>2790.4167505536539</v>
      </c>
    </row>
    <row r="383" spans="1:25" ht="14.25" hidden="1" customHeight="1" outlineLevel="1" x14ac:dyDescent="0.2">
      <c r="A383" s="130">
        <v>17</v>
      </c>
      <c r="B383" s="186" t="s">
        <v>425</v>
      </c>
      <c r="C383" s="186" t="s">
        <v>101</v>
      </c>
      <c r="D383" s="130">
        <v>6</v>
      </c>
      <c r="E383" s="130">
        <v>1090</v>
      </c>
      <c r="F383" s="130"/>
      <c r="G383" s="130"/>
      <c r="H383" s="130"/>
      <c r="I383" s="130">
        <v>70</v>
      </c>
      <c r="J383" s="130">
        <v>1</v>
      </c>
      <c r="K383" s="130">
        <v>1</v>
      </c>
      <c r="L383" s="138"/>
      <c r="M383" s="138">
        <v>0.215</v>
      </c>
      <c r="N383" s="130">
        <v>70</v>
      </c>
      <c r="O383" s="138"/>
      <c r="P383" s="138">
        <v>10</v>
      </c>
      <c r="Q383" s="130">
        <v>0</v>
      </c>
      <c r="R383" s="138">
        <v>10</v>
      </c>
      <c r="S383" s="130">
        <f>Table4[[#This Row],[DMG PER PARTICLE]]*Table4[[#This Row],[PARTICLES 
PER SHOT]]</f>
        <v>1090</v>
      </c>
      <c r="T383" s="186">
        <f>Table4[[#This Row],[DAMAGE PER SHOT]]/Table4[[#This Row],[SHOT 
INTERVAL]]</f>
        <v>5069.7674418604656</v>
      </c>
      <c r="U383" s="130">
        <f>Table4[[#This Row],[SHOTS PER MAGAZINE]]*Table4[[#This Row],[DAMAGE PER SHOT]]</f>
        <v>76300</v>
      </c>
      <c r="V383" s="130">
        <f>Table4[[#This Row],[MAGAZINE AMMO]]/Table4[[#This Row],[AMMO PER SHOT]]</f>
        <v>70</v>
      </c>
      <c r="W383" s="138">
        <f>1/Table4[[#This Row],[SHOT 
INTERVAL]]</f>
        <v>4.6511627906976747</v>
      </c>
      <c r="X383" s="138">
        <f>(Table4[[#This Row],[SHOTS PER MAGAZINE]]-1)*Table4[[#This Row],[SHOT 
INTERVAL]]+(Table4[[#This Row],[PARTICLES 
PER SHOT]]-1)*Table4[[#This Row],[BURST INTERVAL]]</f>
        <v>14.834999999999999</v>
      </c>
      <c r="Y383" s="186">
        <f>Table4[[#This Row],[DAMAGE PER MAGAZINE]]/(Table4[[#This Row],[UNLOAD TIME]]+Table4[[#This Row],[RELOAD TIME]])</f>
        <v>3072.2770283873565</v>
      </c>
    </row>
    <row r="384" spans="1:25" ht="14.25" hidden="1" customHeight="1" outlineLevel="1" x14ac:dyDescent="0.2">
      <c r="A384" s="130">
        <v>17</v>
      </c>
      <c r="B384" s="186" t="s">
        <v>425</v>
      </c>
      <c r="C384" s="186" t="s">
        <v>101</v>
      </c>
      <c r="D384" s="130">
        <v>7</v>
      </c>
      <c r="E384" s="130">
        <v>1200</v>
      </c>
      <c r="F384" s="130"/>
      <c r="G384" s="130"/>
      <c r="H384" s="130"/>
      <c r="I384" s="130">
        <v>70</v>
      </c>
      <c r="J384" s="130">
        <v>1</v>
      </c>
      <c r="K384" s="130">
        <v>1</v>
      </c>
      <c r="L384" s="138"/>
      <c r="M384" s="138">
        <v>0.215</v>
      </c>
      <c r="N384" s="130">
        <v>70</v>
      </c>
      <c r="O384" s="138"/>
      <c r="P384" s="138">
        <v>10</v>
      </c>
      <c r="Q384" s="130">
        <v>0</v>
      </c>
      <c r="R384" s="138">
        <v>10</v>
      </c>
      <c r="S384" s="130">
        <f>Table4[[#This Row],[DMG PER PARTICLE]]*Table4[[#This Row],[PARTICLES 
PER SHOT]]</f>
        <v>1200</v>
      </c>
      <c r="T384" s="186">
        <f>Table4[[#This Row],[DAMAGE PER SHOT]]/Table4[[#This Row],[SHOT 
INTERVAL]]</f>
        <v>5581.395348837209</v>
      </c>
      <c r="U384" s="130">
        <f>Table4[[#This Row],[SHOTS PER MAGAZINE]]*Table4[[#This Row],[DAMAGE PER SHOT]]</f>
        <v>84000</v>
      </c>
      <c r="V384" s="130">
        <f>Table4[[#This Row],[MAGAZINE AMMO]]/Table4[[#This Row],[AMMO PER SHOT]]</f>
        <v>70</v>
      </c>
      <c r="W384" s="138">
        <f>1/Table4[[#This Row],[SHOT 
INTERVAL]]</f>
        <v>4.6511627906976747</v>
      </c>
      <c r="X384" s="138">
        <f>(Table4[[#This Row],[SHOTS PER MAGAZINE]]-1)*Table4[[#This Row],[SHOT 
INTERVAL]]+(Table4[[#This Row],[PARTICLES 
PER SHOT]]-1)*Table4[[#This Row],[BURST INTERVAL]]</f>
        <v>14.834999999999999</v>
      </c>
      <c r="Y384" s="186">
        <f>Table4[[#This Row],[DAMAGE PER MAGAZINE]]/(Table4[[#This Row],[UNLOAD TIME]]+Table4[[#This Row],[RELOAD TIME]])</f>
        <v>3382.3233340044289</v>
      </c>
    </row>
    <row r="385" spans="1:25" ht="14.25" hidden="1" customHeight="1" outlineLevel="1" x14ac:dyDescent="0.2">
      <c r="A385" s="130">
        <v>17</v>
      </c>
      <c r="B385" s="186" t="s">
        <v>425</v>
      </c>
      <c r="C385" s="186" t="s">
        <v>101</v>
      </c>
      <c r="D385" s="130">
        <v>8</v>
      </c>
      <c r="E385" s="130">
        <v>1330</v>
      </c>
      <c r="F385" s="130"/>
      <c r="G385" s="130"/>
      <c r="H385" s="130"/>
      <c r="I385" s="130">
        <v>70</v>
      </c>
      <c r="J385" s="130">
        <v>1</v>
      </c>
      <c r="K385" s="130">
        <v>1</v>
      </c>
      <c r="L385" s="138"/>
      <c r="M385" s="138">
        <v>0.215</v>
      </c>
      <c r="N385" s="130">
        <v>70</v>
      </c>
      <c r="O385" s="138"/>
      <c r="P385" s="138">
        <v>10</v>
      </c>
      <c r="Q385" s="130">
        <v>0</v>
      </c>
      <c r="R385" s="138">
        <v>10</v>
      </c>
      <c r="S385" s="130">
        <f>Table4[[#This Row],[DMG PER PARTICLE]]*Table4[[#This Row],[PARTICLES 
PER SHOT]]</f>
        <v>1330</v>
      </c>
      <c r="T385" s="186">
        <f>Table4[[#This Row],[DAMAGE PER SHOT]]/Table4[[#This Row],[SHOT 
INTERVAL]]</f>
        <v>6186.0465116279074</v>
      </c>
      <c r="U385" s="130">
        <f>Table4[[#This Row],[SHOTS PER MAGAZINE]]*Table4[[#This Row],[DAMAGE PER SHOT]]</f>
        <v>93100</v>
      </c>
      <c r="V385" s="130">
        <f>Table4[[#This Row],[MAGAZINE AMMO]]/Table4[[#This Row],[AMMO PER SHOT]]</f>
        <v>70</v>
      </c>
      <c r="W385" s="138">
        <f>1/Table4[[#This Row],[SHOT 
INTERVAL]]</f>
        <v>4.6511627906976747</v>
      </c>
      <c r="X385" s="138">
        <f>(Table4[[#This Row],[SHOTS PER MAGAZINE]]-1)*Table4[[#This Row],[SHOT 
INTERVAL]]+(Table4[[#This Row],[PARTICLES 
PER SHOT]]-1)*Table4[[#This Row],[BURST INTERVAL]]</f>
        <v>14.834999999999999</v>
      </c>
      <c r="Y385" s="186">
        <f>Table4[[#This Row],[DAMAGE PER MAGAZINE]]/(Table4[[#This Row],[UNLOAD TIME]]+Table4[[#This Row],[RELOAD TIME]])</f>
        <v>3748.7416951882424</v>
      </c>
    </row>
    <row r="386" spans="1:25" ht="14.25" hidden="1" customHeight="1" outlineLevel="1" x14ac:dyDescent="0.2">
      <c r="A386" s="130">
        <v>17</v>
      </c>
      <c r="B386" s="186" t="s">
        <v>425</v>
      </c>
      <c r="C386" s="186" t="s">
        <v>101</v>
      </c>
      <c r="D386" s="130">
        <v>9</v>
      </c>
      <c r="E386" s="130">
        <v>1460</v>
      </c>
      <c r="F386" s="130"/>
      <c r="G386" s="130"/>
      <c r="H386" s="130"/>
      <c r="I386" s="130">
        <v>70</v>
      </c>
      <c r="J386" s="130">
        <v>1</v>
      </c>
      <c r="K386" s="130">
        <v>1</v>
      </c>
      <c r="L386" s="138"/>
      <c r="M386" s="138">
        <v>0.215</v>
      </c>
      <c r="N386" s="130">
        <v>70</v>
      </c>
      <c r="O386" s="138"/>
      <c r="P386" s="138">
        <v>10</v>
      </c>
      <c r="Q386" s="130">
        <v>0</v>
      </c>
      <c r="R386" s="138">
        <v>10</v>
      </c>
      <c r="S386" s="130">
        <f>Table4[[#This Row],[DMG PER PARTICLE]]*Table4[[#This Row],[PARTICLES 
PER SHOT]]</f>
        <v>1460</v>
      </c>
      <c r="T386" s="186">
        <f>Table4[[#This Row],[DAMAGE PER SHOT]]/Table4[[#This Row],[SHOT 
INTERVAL]]</f>
        <v>6790.6976744186049</v>
      </c>
      <c r="U386" s="130">
        <f>Table4[[#This Row],[SHOTS PER MAGAZINE]]*Table4[[#This Row],[DAMAGE PER SHOT]]</f>
        <v>102200</v>
      </c>
      <c r="V386" s="130">
        <f>Table4[[#This Row],[MAGAZINE AMMO]]/Table4[[#This Row],[AMMO PER SHOT]]</f>
        <v>70</v>
      </c>
      <c r="W386" s="138">
        <f>1/Table4[[#This Row],[SHOT 
INTERVAL]]</f>
        <v>4.6511627906976747</v>
      </c>
      <c r="X386" s="138">
        <f>(Table4[[#This Row],[SHOTS PER MAGAZINE]]-1)*Table4[[#This Row],[SHOT 
INTERVAL]]+(Table4[[#This Row],[PARTICLES 
PER SHOT]]-1)*Table4[[#This Row],[BURST INTERVAL]]</f>
        <v>14.834999999999999</v>
      </c>
      <c r="Y386" s="186">
        <f>Table4[[#This Row],[DAMAGE PER MAGAZINE]]/(Table4[[#This Row],[UNLOAD TIME]]+Table4[[#This Row],[RELOAD TIME]])</f>
        <v>4115.1600563720558</v>
      </c>
    </row>
    <row r="387" spans="1:25" ht="14.25" hidden="1" customHeight="1" outlineLevel="1" x14ac:dyDescent="0.2">
      <c r="A387" s="130">
        <v>17</v>
      </c>
      <c r="B387" s="186" t="s">
        <v>425</v>
      </c>
      <c r="C387" s="186" t="s">
        <v>101</v>
      </c>
      <c r="D387" s="130">
        <v>10</v>
      </c>
      <c r="E387" s="130">
        <v>1610</v>
      </c>
      <c r="F387" s="130"/>
      <c r="G387" s="130"/>
      <c r="H387" s="130"/>
      <c r="I387" s="130">
        <v>70</v>
      </c>
      <c r="J387" s="130">
        <v>1</v>
      </c>
      <c r="K387" s="130">
        <v>1</v>
      </c>
      <c r="L387" s="138"/>
      <c r="M387" s="138">
        <v>0.215</v>
      </c>
      <c r="N387" s="130">
        <v>70</v>
      </c>
      <c r="O387" s="138"/>
      <c r="P387" s="138">
        <v>10</v>
      </c>
      <c r="Q387" s="130">
        <v>0</v>
      </c>
      <c r="R387" s="138">
        <v>10</v>
      </c>
      <c r="S387" s="130">
        <f>Table4[[#This Row],[DMG PER PARTICLE]]*Table4[[#This Row],[PARTICLES 
PER SHOT]]</f>
        <v>1610</v>
      </c>
      <c r="T387" s="186">
        <f>Table4[[#This Row],[DAMAGE PER SHOT]]/Table4[[#This Row],[SHOT 
INTERVAL]]</f>
        <v>7488.3720930232557</v>
      </c>
      <c r="U387" s="130">
        <f>Table4[[#This Row],[SHOTS PER MAGAZINE]]*Table4[[#This Row],[DAMAGE PER SHOT]]</f>
        <v>112700</v>
      </c>
      <c r="V387" s="130">
        <f>Table4[[#This Row],[MAGAZINE AMMO]]/Table4[[#This Row],[AMMO PER SHOT]]</f>
        <v>70</v>
      </c>
      <c r="W387" s="138">
        <f>1/Table4[[#This Row],[SHOT 
INTERVAL]]</f>
        <v>4.6511627906976747</v>
      </c>
      <c r="X387" s="138">
        <f>(Table4[[#This Row],[SHOTS PER MAGAZINE]]-1)*Table4[[#This Row],[SHOT 
INTERVAL]]+(Table4[[#This Row],[PARTICLES 
PER SHOT]]-1)*Table4[[#This Row],[BURST INTERVAL]]</f>
        <v>14.834999999999999</v>
      </c>
      <c r="Y387" s="186">
        <f>Table4[[#This Row],[DAMAGE PER MAGAZINE]]/(Table4[[#This Row],[UNLOAD TIME]]+Table4[[#This Row],[RELOAD TIME]])</f>
        <v>4537.9504731226089</v>
      </c>
    </row>
    <row r="388" spans="1:25" ht="14.25" hidden="1" customHeight="1" outlineLevel="1" x14ac:dyDescent="0.2">
      <c r="A388" s="130">
        <v>17</v>
      </c>
      <c r="B388" s="186" t="s">
        <v>425</v>
      </c>
      <c r="C388" s="186" t="s">
        <v>101</v>
      </c>
      <c r="D388" s="130">
        <v>11</v>
      </c>
      <c r="E388" s="130">
        <v>1770</v>
      </c>
      <c r="F388" s="130"/>
      <c r="G388" s="130"/>
      <c r="H388" s="130"/>
      <c r="I388" s="130">
        <v>70</v>
      </c>
      <c r="J388" s="130">
        <v>1</v>
      </c>
      <c r="K388" s="130">
        <v>1</v>
      </c>
      <c r="L388" s="138"/>
      <c r="M388" s="138">
        <v>0.215</v>
      </c>
      <c r="N388" s="130">
        <v>70</v>
      </c>
      <c r="O388" s="138"/>
      <c r="P388" s="138">
        <v>10</v>
      </c>
      <c r="Q388" s="130">
        <v>0</v>
      </c>
      <c r="R388" s="138">
        <v>10</v>
      </c>
      <c r="S388" s="130">
        <f>Table4[[#This Row],[DMG PER PARTICLE]]*Table4[[#This Row],[PARTICLES 
PER SHOT]]</f>
        <v>1770</v>
      </c>
      <c r="T388" s="186">
        <f>Table4[[#This Row],[DAMAGE PER SHOT]]/Table4[[#This Row],[SHOT 
INTERVAL]]</f>
        <v>8232.5581395348836</v>
      </c>
      <c r="U388" s="130">
        <f>Table4[[#This Row],[SHOTS PER MAGAZINE]]*Table4[[#This Row],[DAMAGE PER SHOT]]</f>
        <v>123900</v>
      </c>
      <c r="V388" s="130">
        <f>Table4[[#This Row],[MAGAZINE AMMO]]/Table4[[#This Row],[AMMO PER SHOT]]</f>
        <v>70</v>
      </c>
      <c r="W388" s="138">
        <f>1/Table4[[#This Row],[SHOT 
INTERVAL]]</f>
        <v>4.6511627906976747</v>
      </c>
      <c r="X388" s="138">
        <f>(Table4[[#This Row],[SHOTS PER MAGAZINE]]-1)*Table4[[#This Row],[SHOT 
INTERVAL]]+(Table4[[#This Row],[PARTICLES 
PER SHOT]]-1)*Table4[[#This Row],[BURST INTERVAL]]</f>
        <v>14.834999999999999</v>
      </c>
      <c r="Y388" s="186">
        <f>Table4[[#This Row],[DAMAGE PER MAGAZINE]]/(Table4[[#This Row],[UNLOAD TIME]]+Table4[[#This Row],[RELOAD TIME]])</f>
        <v>4988.9269176565331</v>
      </c>
    </row>
    <row r="389" spans="1:25" ht="14.25" hidden="1" customHeight="1" outlineLevel="1" x14ac:dyDescent="0.2">
      <c r="A389" s="130">
        <v>17</v>
      </c>
      <c r="B389" s="186" t="s">
        <v>425</v>
      </c>
      <c r="C389" s="186" t="s">
        <v>101</v>
      </c>
      <c r="D389" s="130">
        <v>12</v>
      </c>
      <c r="E389" s="130">
        <v>1940</v>
      </c>
      <c r="F389" s="130"/>
      <c r="G389" s="130"/>
      <c r="H389" s="130"/>
      <c r="I389" s="130">
        <v>70</v>
      </c>
      <c r="J389" s="130">
        <v>1</v>
      </c>
      <c r="K389" s="130">
        <v>1</v>
      </c>
      <c r="L389" s="138"/>
      <c r="M389" s="138">
        <v>0.215</v>
      </c>
      <c r="N389" s="130">
        <v>70</v>
      </c>
      <c r="O389" s="138"/>
      <c r="P389" s="138">
        <v>10</v>
      </c>
      <c r="Q389" s="130">
        <v>0</v>
      </c>
      <c r="R389" s="138">
        <v>10</v>
      </c>
      <c r="S389" s="130">
        <f>Table4[[#This Row],[DMG PER PARTICLE]]*Table4[[#This Row],[PARTICLES 
PER SHOT]]</f>
        <v>1940</v>
      </c>
      <c r="T389" s="186">
        <f>Table4[[#This Row],[DAMAGE PER SHOT]]/Table4[[#This Row],[SHOT 
INTERVAL]]</f>
        <v>9023.2558139534885</v>
      </c>
      <c r="U389" s="130">
        <f>Table4[[#This Row],[SHOTS PER MAGAZINE]]*Table4[[#This Row],[DAMAGE PER SHOT]]</f>
        <v>135800</v>
      </c>
      <c r="V389" s="130">
        <f>Table4[[#This Row],[MAGAZINE AMMO]]/Table4[[#This Row],[AMMO PER SHOT]]</f>
        <v>70</v>
      </c>
      <c r="W389" s="138">
        <f>1/Table4[[#This Row],[SHOT 
INTERVAL]]</f>
        <v>4.6511627906976747</v>
      </c>
      <c r="X389" s="138">
        <f>(Table4[[#This Row],[SHOTS PER MAGAZINE]]-1)*Table4[[#This Row],[SHOT 
INTERVAL]]+(Table4[[#This Row],[PARTICLES 
PER SHOT]]-1)*Table4[[#This Row],[BURST INTERVAL]]</f>
        <v>14.834999999999999</v>
      </c>
      <c r="Y389" s="186">
        <f>Table4[[#This Row],[DAMAGE PER MAGAZINE]]/(Table4[[#This Row],[UNLOAD TIME]]+Table4[[#This Row],[RELOAD TIME]])</f>
        <v>5468.0893899738267</v>
      </c>
    </row>
    <row r="390" spans="1:25" ht="14.25" hidden="1" customHeight="1" outlineLevel="1" x14ac:dyDescent="0.2">
      <c r="A390" s="130">
        <v>17</v>
      </c>
      <c r="B390" s="186" t="s">
        <v>425</v>
      </c>
      <c r="C390" s="186" t="s">
        <v>102</v>
      </c>
      <c r="D390" s="130">
        <v>1</v>
      </c>
      <c r="E390" s="130">
        <v>1940</v>
      </c>
      <c r="F390" s="130"/>
      <c r="G390" s="130"/>
      <c r="H390" s="130"/>
      <c r="I390" s="130">
        <v>70</v>
      </c>
      <c r="J390" s="130">
        <v>1</v>
      </c>
      <c r="K390" s="130">
        <v>1</v>
      </c>
      <c r="L390" s="138"/>
      <c r="M390" s="138">
        <v>0.215</v>
      </c>
      <c r="N390" s="130">
        <v>70</v>
      </c>
      <c r="O390" s="138"/>
      <c r="P390" s="138">
        <v>10</v>
      </c>
      <c r="Q390" s="130">
        <v>0</v>
      </c>
      <c r="R390" s="138">
        <v>10</v>
      </c>
      <c r="S390" s="130">
        <f>Table4[[#This Row],[DMG PER PARTICLE]]*Table4[[#This Row],[PARTICLES 
PER SHOT]]</f>
        <v>1940</v>
      </c>
      <c r="T390" s="186">
        <f>Table4[[#This Row],[DAMAGE PER SHOT]]/Table4[[#This Row],[SHOT 
INTERVAL]]</f>
        <v>9023.2558139534885</v>
      </c>
      <c r="U390" s="130">
        <f>Table4[[#This Row],[SHOTS PER MAGAZINE]]*Table4[[#This Row],[DAMAGE PER SHOT]]</f>
        <v>135800</v>
      </c>
      <c r="V390" s="130">
        <f>Table4[[#This Row],[MAGAZINE AMMO]]/Table4[[#This Row],[AMMO PER SHOT]]</f>
        <v>70</v>
      </c>
      <c r="W390" s="138">
        <f>1/Table4[[#This Row],[SHOT 
INTERVAL]]</f>
        <v>4.6511627906976747</v>
      </c>
      <c r="X390" s="138">
        <f>(Table4[[#This Row],[SHOTS PER MAGAZINE]]-1)*Table4[[#This Row],[SHOT 
INTERVAL]]+(Table4[[#This Row],[PARTICLES 
PER SHOT]]-1)*Table4[[#This Row],[BURST INTERVAL]]</f>
        <v>14.834999999999999</v>
      </c>
      <c r="Y390" s="186">
        <f>Table4[[#This Row],[DAMAGE PER MAGAZINE]]/(Table4[[#This Row],[UNLOAD TIME]]+Table4[[#This Row],[RELOAD TIME]])</f>
        <v>5468.0893899738267</v>
      </c>
    </row>
    <row r="391" spans="1:25" ht="14.25" hidden="1" customHeight="1" outlineLevel="1" x14ac:dyDescent="0.2">
      <c r="A391" s="130">
        <v>17</v>
      </c>
      <c r="B391" s="186" t="s">
        <v>425</v>
      </c>
      <c r="C391" s="186" t="s">
        <v>102</v>
      </c>
      <c r="D391" s="130">
        <v>2</v>
      </c>
      <c r="E391" s="130">
        <v>1976</v>
      </c>
      <c r="F391" s="130"/>
      <c r="G391" s="130"/>
      <c r="H391" s="130"/>
      <c r="I391" s="130">
        <v>70</v>
      </c>
      <c r="J391" s="130">
        <v>1</v>
      </c>
      <c r="K391" s="130">
        <v>1</v>
      </c>
      <c r="L391" s="138"/>
      <c r="M391" s="138">
        <v>0.215</v>
      </c>
      <c r="N391" s="130">
        <v>70</v>
      </c>
      <c r="O391" s="138"/>
      <c r="P391" s="138">
        <v>10</v>
      </c>
      <c r="Q391" s="130">
        <v>0</v>
      </c>
      <c r="R391" s="138">
        <v>10</v>
      </c>
      <c r="S391" s="130">
        <f>Table4[[#This Row],[DMG PER PARTICLE]]*Table4[[#This Row],[PARTICLES 
PER SHOT]]</f>
        <v>1976</v>
      </c>
      <c r="T391" s="186">
        <f>Table4[[#This Row],[DAMAGE PER SHOT]]/Table4[[#This Row],[SHOT 
INTERVAL]]</f>
        <v>9190.6976744186049</v>
      </c>
      <c r="U391" s="130">
        <f>Table4[[#This Row],[SHOTS PER MAGAZINE]]*Table4[[#This Row],[DAMAGE PER SHOT]]</f>
        <v>138320</v>
      </c>
      <c r="V391" s="130">
        <f>Table4[[#This Row],[MAGAZINE AMMO]]/Table4[[#This Row],[AMMO PER SHOT]]</f>
        <v>70</v>
      </c>
      <c r="W391" s="138">
        <f>1/Table4[[#This Row],[SHOT 
INTERVAL]]</f>
        <v>4.6511627906976747</v>
      </c>
      <c r="X391" s="138">
        <f>(Table4[[#This Row],[SHOTS PER MAGAZINE]]-1)*Table4[[#This Row],[SHOT 
INTERVAL]]+(Table4[[#This Row],[PARTICLES 
PER SHOT]]-1)*Table4[[#This Row],[BURST INTERVAL]]</f>
        <v>14.834999999999999</v>
      </c>
      <c r="Y391" s="186">
        <f>Table4[[#This Row],[DAMAGE PER MAGAZINE]]/(Table4[[#This Row],[UNLOAD TIME]]+Table4[[#This Row],[RELOAD TIME]])</f>
        <v>5569.5590899939598</v>
      </c>
    </row>
    <row r="392" spans="1:25" ht="14.25" hidden="1" customHeight="1" outlineLevel="1" x14ac:dyDescent="0.2">
      <c r="A392" s="130">
        <v>17</v>
      </c>
      <c r="B392" s="186" t="s">
        <v>425</v>
      </c>
      <c r="C392" s="186" t="s">
        <v>102</v>
      </c>
      <c r="D392" s="130">
        <v>3</v>
      </c>
      <c r="E392" s="130">
        <v>2012</v>
      </c>
      <c r="F392" s="130"/>
      <c r="G392" s="130"/>
      <c r="H392" s="130"/>
      <c r="I392" s="130">
        <v>70</v>
      </c>
      <c r="J392" s="130">
        <v>1</v>
      </c>
      <c r="K392" s="130">
        <v>1</v>
      </c>
      <c r="L392" s="138"/>
      <c r="M392" s="138">
        <v>0.215</v>
      </c>
      <c r="N392" s="130">
        <v>70</v>
      </c>
      <c r="O392" s="138"/>
      <c r="P392" s="138">
        <v>10</v>
      </c>
      <c r="Q392" s="130">
        <v>0</v>
      </c>
      <c r="R392" s="138">
        <v>10</v>
      </c>
      <c r="S392" s="130">
        <f>Table4[[#This Row],[DMG PER PARTICLE]]*Table4[[#This Row],[PARTICLES 
PER SHOT]]</f>
        <v>2012</v>
      </c>
      <c r="T392" s="186">
        <f>Table4[[#This Row],[DAMAGE PER SHOT]]/Table4[[#This Row],[SHOT 
INTERVAL]]</f>
        <v>9358.1395348837214</v>
      </c>
      <c r="U392" s="130">
        <f>Table4[[#This Row],[SHOTS PER MAGAZINE]]*Table4[[#This Row],[DAMAGE PER SHOT]]</f>
        <v>140840</v>
      </c>
      <c r="V392" s="130">
        <f>Table4[[#This Row],[MAGAZINE AMMO]]/Table4[[#This Row],[AMMO PER SHOT]]</f>
        <v>70</v>
      </c>
      <c r="W392" s="138">
        <f>1/Table4[[#This Row],[SHOT 
INTERVAL]]</f>
        <v>4.6511627906976747</v>
      </c>
      <c r="X392" s="138">
        <f>(Table4[[#This Row],[SHOTS PER MAGAZINE]]-1)*Table4[[#This Row],[SHOT 
INTERVAL]]+(Table4[[#This Row],[PARTICLES 
PER SHOT]]-1)*Table4[[#This Row],[BURST INTERVAL]]</f>
        <v>14.834999999999999</v>
      </c>
      <c r="Y392" s="186">
        <f>Table4[[#This Row],[DAMAGE PER MAGAZINE]]/(Table4[[#This Row],[UNLOAD TIME]]+Table4[[#This Row],[RELOAD TIME]])</f>
        <v>5671.0287900140929</v>
      </c>
    </row>
    <row r="393" spans="1:25" ht="14.25" hidden="1" customHeight="1" outlineLevel="1" x14ac:dyDescent="0.2">
      <c r="A393" s="130">
        <v>17</v>
      </c>
      <c r="B393" s="186" t="s">
        <v>425</v>
      </c>
      <c r="C393" s="186" t="s">
        <v>102</v>
      </c>
      <c r="D393" s="130">
        <v>4</v>
      </c>
      <c r="E393" s="130">
        <v>2048</v>
      </c>
      <c r="F393" s="130"/>
      <c r="G393" s="130"/>
      <c r="H393" s="130"/>
      <c r="I393" s="130">
        <v>70</v>
      </c>
      <c r="J393" s="130">
        <v>1</v>
      </c>
      <c r="K393" s="130">
        <v>1</v>
      </c>
      <c r="L393" s="138"/>
      <c r="M393" s="138">
        <v>0.215</v>
      </c>
      <c r="N393" s="130">
        <v>70</v>
      </c>
      <c r="O393" s="138"/>
      <c r="P393" s="138">
        <v>10</v>
      </c>
      <c r="Q393" s="130">
        <v>0</v>
      </c>
      <c r="R393" s="138">
        <v>10</v>
      </c>
      <c r="S393" s="130">
        <f>Table4[[#This Row],[DMG PER PARTICLE]]*Table4[[#This Row],[PARTICLES 
PER SHOT]]</f>
        <v>2048</v>
      </c>
      <c r="T393" s="186">
        <f>Table4[[#This Row],[DAMAGE PER SHOT]]/Table4[[#This Row],[SHOT 
INTERVAL]]</f>
        <v>9525.5813953488378</v>
      </c>
      <c r="U393" s="130">
        <f>Table4[[#This Row],[SHOTS PER MAGAZINE]]*Table4[[#This Row],[DAMAGE PER SHOT]]</f>
        <v>143360</v>
      </c>
      <c r="V393" s="130">
        <f>Table4[[#This Row],[MAGAZINE AMMO]]/Table4[[#This Row],[AMMO PER SHOT]]</f>
        <v>70</v>
      </c>
      <c r="W393" s="138">
        <f>1/Table4[[#This Row],[SHOT 
INTERVAL]]</f>
        <v>4.6511627906976747</v>
      </c>
      <c r="X393" s="138">
        <f>(Table4[[#This Row],[SHOTS PER MAGAZINE]]-1)*Table4[[#This Row],[SHOT 
INTERVAL]]+(Table4[[#This Row],[PARTICLES 
PER SHOT]]-1)*Table4[[#This Row],[BURST INTERVAL]]</f>
        <v>14.834999999999999</v>
      </c>
      <c r="Y393" s="186">
        <f>Table4[[#This Row],[DAMAGE PER MAGAZINE]]/(Table4[[#This Row],[UNLOAD TIME]]+Table4[[#This Row],[RELOAD TIME]])</f>
        <v>5772.4984900342261</v>
      </c>
    </row>
    <row r="394" spans="1:25" ht="14.25" hidden="1" customHeight="1" outlineLevel="1" x14ac:dyDescent="0.2">
      <c r="A394" s="130">
        <v>17</v>
      </c>
      <c r="B394" s="186" t="s">
        <v>425</v>
      </c>
      <c r="C394" s="186" t="s">
        <v>102</v>
      </c>
      <c r="D394" s="130">
        <v>5</v>
      </c>
      <c r="E394" s="130">
        <v>2084</v>
      </c>
      <c r="F394" s="130"/>
      <c r="G394" s="130"/>
      <c r="H394" s="130"/>
      <c r="I394" s="130">
        <v>70</v>
      </c>
      <c r="J394" s="130">
        <v>1</v>
      </c>
      <c r="K394" s="130">
        <v>1</v>
      </c>
      <c r="L394" s="138"/>
      <c r="M394" s="138">
        <v>0.215</v>
      </c>
      <c r="N394" s="130">
        <v>70</v>
      </c>
      <c r="O394" s="138"/>
      <c r="P394" s="138">
        <v>10</v>
      </c>
      <c r="Q394" s="130">
        <v>0</v>
      </c>
      <c r="R394" s="138">
        <v>10</v>
      </c>
      <c r="S394" s="130">
        <f>Table4[[#This Row],[DMG PER PARTICLE]]*Table4[[#This Row],[PARTICLES 
PER SHOT]]</f>
        <v>2084</v>
      </c>
      <c r="T394" s="186">
        <f>Table4[[#This Row],[DAMAGE PER SHOT]]/Table4[[#This Row],[SHOT 
INTERVAL]]</f>
        <v>9693.0232558139542</v>
      </c>
      <c r="U394" s="130">
        <f>Table4[[#This Row],[SHOTS PER MAGAZINE]]*Table4[[#This Row],[DAMAGE PER SHOT]]</f>
        <v>145880</v>
      </c>
      <c r="V394" s="130">
        <f>Table4[[#This Row],[MAGAZINE AMMO]]/Table4[[#This Row],[AMMO PER SHOT]]</f>
        <v>70</v>
      </c>
      <c r="W394" s="138">
        <f>1/Table4[[#This Row],[SHOT 
INTERVAL]]</f>
        <v>4.6511627906976747</v>
      </c>
      <c r="X394" s="138">
        <f>(Table4[[#This Row],[SHOTS PER MAGAZINE]]-1)*Table4[[#This Row],[SHOT 
INTERVAL]]+(Table4[[#This Row],[PARTICLES 
PER SHOT]]-1)*Table4[[#This Row],[BURST INTERVAL]]</f>
        <v>14.834999999999999</v>
      </c>
      <c r="Y394" s="186">
        <f>Table4[[#This Row],[DAMAGE PER MAGAZINE]]/(Table4[[#This Row],[UNLOAD TIME]]+Table4[[#This Row],[RELOAD TIME]])</f>
        <v>5873.9681900543583</v>
      </c>
    </row>
    <row r="395" spans="1:25" ht="14.25" hidden="1" customHeight="1" outlineLevel="1" x14ac:dyDescent="0.2">
      <c r="A395" s="130">
        <v>17</v>
      </c>
      <c r="B395" s="186" t="s">
        <v>425</v>
      </c>
      <c r="C395" s="186" t="s">
        <v>102</v>
      </c>
      <c r="D395" s="130">
        <v>6</v>
      </c>
      <c r="E395" s="130">
        <v>2120</v>
      </c>
      <c r="F395" s="130"/>
      <c r="G395" s="130"/>
      <c r="H395" s="130"/>
      <c r="I395" s="130">
        <v>70</v>
      </c>
      <c r="J395" s="130">
        <v>1</v>
      </c>
      <c r="K395" s="130">
        <v>1</v>
      </c>
      <c r="L395" s="138"/>
      <c r="M395" s="138">
        <v>0.215</v>
      </c>
      <c r="N395" s="130">
        <v>70</v>
      </c>
      <c r="O395" s="138"/>
      <c r="P395" s="138">
        <v>10</v>
      </c>
      <c r="Q395" s="130">
        <v>0</v>
      </c>
      <c r="R395" s="138">
        <v>10</v>
      </c>
      <c r="S395" s="130">
        <f>Table4[[#This Row],[DMG PER PARTICLE]]*Table4[[#This Row],[PARTICLES 
PER SHOT]]</f>
        <v>2120</v>
      </c>
      <c r="T395" s="186">
        <f>Table4[[#This Row],[DAMAGE PER SHOT]]/Table4[[#This Row],[SHOT 
INTERVAL]]</f>
        <v>9860.4651162790706</v>
      </c>
      <c r="U395" s="130">
        <f>Table4[[#This Row],[SHOTS PER MAGAZINE]]*Table4[[#This Row],[DAMAGE PER SHOT]]</f>
        <v>148400</v>
      </c>
      <c r="V395" s="130">
        <f>Table4[[#This Row],[MAGAZINE AMMO]]/Table4[[#This Row],[AMMO PER SHOT]]</f>
        <v>70</v>
      </c>
      <c r="W395" s="138">
        <f>1/Table4[[#This Row],[SHOT 
INTERVAL]]</f>
        <v>4.6511627906976747</v>
      </c>
      <c r="X395" s="138">
        <f>(Table4[[#This Row],[SHOTS PER MAGAZINE]]-1)*Table4[[#This Row],[SHOT 
INTERVAL]]+(Table4[[#This Row],[PARTICLES 
PER SHOT]]-1)*Table4[[#This Row],[BURST INTERVAL]]</f>
        <v>14.834999999999999</v>
      </c>
      <c r="Y395" s="186">
        <f>Table4[[#This Row],[DAMAGE PER MAGAZINE]]/(Table4[[#This Row],[UNLOAD TIME]]+Table4[[#This Row],[RELOAD TIME]])</f>
        <v>5975.4378900744914</v>
      </c>
    </row>
    <row r="396" spans="1:25" ht="14.25" hidden="1" customHeight="1" outlineLevel="1" x14ac:dyDescent="0.2">
      <c r="A396" s="130">
        <v>17</v>
      </c>
      <c r="B396" s="186" t="s">
        <v>425</v>
      </c>
      <c r="C396" s="186" t="s">
        <v>102</v>
      </c>
      <c r="D396" s="130">
        <v>7</v>
      </c>
      <c r="E396" s="130">
        <v>2156</v>
      </c>
      <c r="F396" s="130"/>
      <c r="G396" s="130"/>
      <c r="H396" s="130"/>
      <c r="I396" s="130">
        <v>70</v>
      </c>
      <c r="J396" s="130">
        <v>1</v>
      </c>
      <c r="K396" s="130">
        <v>1</v>
      </c>
      <c r="L396" s="138"/>
      <c r="M396" s="138">
        <v>0.215</v>
      </c>
      <c r="N396" s="130">
        <v>70</v>
      </c>
      <c r="O396" s="138"/>
      <c r="P396" s="138">
        <v>10</v>
      </c>
      <c r="Q396" s="130">
        <v>0</v>
      </c>
      <c r="R396" s="138">
        <v>10</v>
      </c>
      <c r="S396" s="130">
        <f>Table4[[#This Row],[DMG PER PARTICLE]]*Table4[[#This Row],[PARTICLES 
PER SHOT]]</f>
        <v>2156</v>
      </c>
      <c r="T396" s="186">
        <f>Table4[[#This Row],[DAMAGE PER SHOT]]/Table4[[#This Row],[SHOT 
INTERVAL]]</f>
        <v>10027.906976744187</v>
      </c>
      <c r="U396" s="130">
        <f>Table4[[#This Row],[SHOTS PER MAGAZINE]]*Table4[[#This Row],[DAMAGE PER SHOT]]</f>
        <v>150920</v>
      </c>
      <c r="V396" s="130">
        <f>Table4[[#This Row],[MAGAZINE AMMO]]/Table4[[#This Row],[AMMO PER SHOT]]</f>
        <v>70</v>
      </c>
      <c r="W396" s="138">
        <f>1/Table4[[#This Row],[SHOT 
INTERVAL]]</f>
        <v>4.6511627906976747</v>
      </c>
      <c r="X396" s="138">
        <f>(Table4[[#This Row],[SHOTS PER MAGAZINE]]-1)*Table4[[#This Row],[SHOT 
INTERVAL]]+(Table4[[#This Row],[PARTICLES 
PER SHOT]]-1)*Table4[[#This Row],[BURST INTERVAL]]</f>
        <v>14.834999999999999</v>
      </c>
      <c r="Y396" s="186">
        <f>Table4[[#This Row],[DAMAGE PER MAGAZINE]]/(Table4[[#This Row],[UNLOAD TIME]]+Table4[[#This Row],[RELOAD TIME]])</f>
        <v>6076.9075900946245</v>
      </c>
    </row>
    <row r="397" spans="1:25" ht="14.25" hidden="1" customHeight="1" outlineLevel="1" x14ac:dyDescent="0.2">
      <c r="A397" s="130">
        <v>17</v>
      </c>
      <c r="B397" s="186" t="s">
        <v>425</v>
      </c>
      <c r="C397" s="186" t="s">
        <v>102</v>
      </c>
      <c r="D397" s="130">
        <v>8</v>
      </c>
      <c r="E397" s="130">
        <v>2192</v>
      </c>
      <c r="F397" s="130"/>
      <c r="G397" s="130"/>
      <c r="H397" s="130"/>
      <c r="I397" s="130">
        <v>70</v>
      </c>
      <c r="J397" s="130">
        <v>1</v>
      </c>
      <c r="K397" s="130">
        <v>1</v>
      </c>
      <c r="L397" s="138"/>
      <c r="M397" s="138">
        <v>0.215</v>
      </c>
      <c r="N397" s="130">
        <v>70</v>
      </c>
      <c r="O397" s="138"/>
      <c r="P397" s="138">
        <v>10</v>
      </c>
      <c r="Q397" s="130">
        <v>0</v>
      </c>
      <c r="R397" s="138">
        <v>10</v>
      </c>
      <c r="S397" s="130">
        <f>Table4[[#This Row],[DMG PER PARTICLE]]*Table4[[#This Row],[PARTICLES 
PER SHOT]]</f>
        <v>2192</v>
      </c>
      <c r="T397" s="186">
        <f>Table4[[#This Row],[DAMAGE PER SHOT]]/Table4[[#This Row],[SHOT 
INTERVAL]]</f>
        <v>10195.348837209303</v>
      </c>
      <c r="U397" s="130">
        <f>Table4[[#This Row],[SHOTS PER MAGAZINE]]*Table4[[#This Row],[DAMAGE PER SHOT]]</f>
        <v>153440</v>
      </c>
      <c r="V397" s="130">
        <f>Table4[[#This Row],[MAGAZINE AMMO]]/Table4[[#This Row],[AMMO PER SHOT]]</f>
        <v>70</v>
      </c>
      <c r="W397" s="138">
        <f>1/Table4[[#This Row],[SHOT 
INTERVAL]]</f>
        <v>4.6511627906976747</v>
      </c>
      <c r="X397" s="138">
        <f>(Table4[[#This Row],[SHOTS PER MAGAZINE]]-1)*Table4[[#This Row],[SHOT 
INTERVAL]]+(Table4[[#This Row],[PARTICLES 
PER SHOT]]-1)*Table4[[#This Row],[BURST INTERVAL]]</f>
        <v>14.834999999999999</v>
      </c>
      <c r="Y397" s="186">
        <f>Table4[[#This Row],[DAMAGE PER MAGAZINE]]/(Table4[[#This Row],[UNLOAD TIME]]+Table4[[#This Row],[RELOAD TIME]])</f>
        <v>6178.3772901147568</v>
      </c>
    </row>
    <row r="398" spans="1:25" ht="14.25" hidden="1" customHeight="1" outlineLevel="1" x14ac:dyDescent="0.2">
      <c r="A398" s="130">
        <v>17</v>
      </c>
      <c r="B398" s="186" t="s">
        <v>425</v>
      </c>
      <c r="C398" s="186" t="s">
        <v>102</v>
      </c>
      <c r="D398" s="130">
        <v>9</v>
      </c>
      <c r="E398" s="130">
        <v>2228</v>
      </c>
      <c r="F398" s="130"/>
      <c r="G398" s="130"/>
      <c r="H398" s="130"/>
      <c r="I398" s="130">
        <v>70</v>
      </c>
      <c r="J398" s="130">
        <v>1</v>
      </c>
      <c r="K398" s="130">
        <v>1</v>
      </c>
      <c r="L398" s="138"/>
      <c r="M398" s="138">
        <v>0.215</v>
      </c>
      <c r="N398" s="130">
        <v>70</v>
      </c>
      <c r="O398" s="138"/>
      <c r="P398" s="138">
        <v>10</v>
      </c>
      <c r="Q398" s="130">
        <v>0</v>
      </c>
      <c r="R398" s="138">
        <v>10</v>
      </c>
      <c r="S398" s="130">
        <f>Table4[[#This Row],[DMG PER PARTICLE]]*Table4[[#This Row],[PARTICLES 
PER SHOT]]</f>
        <v>2228</v>
      </c>
      <c r="T398" s="186">
        <f>Table4[[#This Row],[DAMAGE PER SHOT]]/Table4[[#This Row],[SHOT 
INTERVAL]]</f>
        <v>10362.790697674418</v>
      </c>
      <c r="U398" s="130">
        <f>Table4[[#This Row],[SHOTS PER MAGAZINE]]*Table4[[#This Row],[DAMAGE PER SHOT]]</f>
        <v>155960</v>
      </c>
      <c r="V398" s="130">
        <f>Table4[[#This Row],[MAGAZINE AMMO]]/Table4[[#This Row],[AMMO PER SHOT]]</f>
        <v>70</v>
      </c>
      <c r="W398" s="138">
        <f>1/Table4[[#This Row],[SHOT 
INTERVAL]]</f>
        <v>4.6511627906976747</v>
      </c>
      <c r="X398" s="138">
        <f>(Table4[[#This Row],[SHOTS PER MAGAZINE]]-1)*Table4[[#This Row],[SHOT 
INTERVAL]]+(Table4[[#This Row],[PARTICLES 
PER SHOT]]-1)*Table4[[#This Row],[BURST INTERVAL]]</f>
        <v>14.834999999999999</v>
      </c>
      <c r="Y398" s="186">
        <f>Table4[[#This Row],[DAMAGE PER MAGAZINE]]/(Table4[[#This Row],[UNLOAD TIME]]+Table4[[#This Row],[RELOAD TIME]])</f>
        <v>6279.8469901348899</v>
      </c>
    </row>
    <row r="399" spans="1:25" ht="14.25" hidden="1" customHeight="1" outlineLevel="1" x14ac:dyDescent="0.2">
      <c r="A399" s="130">
        <v>17</v>
      </c>
      <c r="B399" s="186" t="s">
        <v>425</v>
      </c>
      <c r="C399" s="186" t="s">
        <v>102</v>
      </c>
      <c r="D399" s="130">
        <v>10</v>
      </c>
      <c r="E399" s="130">
        <v>2264</v>
      </c>
      <c r="F399" s="130"/>
      <c r="G399" s="130"/>
      <c r="H399" s="130"/>
      <c r="I399" s="130">
        <v>70</v>
      </c>
      <c r="J399" s="130">
        <v>1</v>
      </c>
      <c r="K399" s="130">
        <v>1</v>
      </c>
      <c r="L399" s="138"/>
      <c r="M399" s="138">
        <v>0.215</v>
      </c>
      <c r="N399" s="130">
        <v>70</v>
      </c>
      <c r="O399" s="138"/>
      <c r="P399" s="138">
        <v>10</v>
      </c>
      <c r="Q399" s="130">
        <v>0</v>
      </c>
      <c r="R399" s="138">
        <v>10</v>
      </c>
      <c r="S399" s="130">
        <f>Table4[[#This Row],[DMG PER PARTICLE]]*Table4[[#This Row],[PARTICLES 
PER SHOT]]</f>
        <v>2264</v>
      </c>
      <c r="T399" s="186">
        <f>Table4[[#This Row],[DAMAGE PER SHOT]]/Table4[[#This Row],[SHOT 
INTERVAL]]</f>
        <v>10530.232558139534</v>
      </c>
      <c r="U399" s="130">
        <f>Table4[[#This Row],[SHOTS PER MAGAZINE]]*Table4[[#This Row],[DAMAGE PER SHOT]]</f>
        <v>158480</v>
      </c>
      <c r="V399" s="130">
        <f>Table4[[#This Row],[MAGAZINE AMMO]]/Table4[[#This Row],[AMMO PER SHOT]]</f>
        <v>70</v>
      </c>
      <c r="W399" s="138">
        <f>1/Table4[[#This Row],[SHOT 
INTERVAL]]</f>
        <v>4.6511627906976747</v>
      </c>
      <c r="X399" s="138">
        <f>(Table4[[#This Row],[SHOTS PER MAGAZINE]]-1)*Table4[[#This Row],[SHOT 
INTERVAL]]+(Table4[[#This Row],[PARTICLES 
PER SHOT]]-1)*Table4[[#This Row],[BURST INTERVAL]]</f>
        <v>14.834999999999999</v>
      </c>
      <c r="Y399" s="186">
        <f>Table4[[#This Row],[DAMAGE PER MAGAZINE]]/(Table4[[#This Row],[UNLOAD TIME]]+Table4[[#This Row],[RELOAD TIME]])</f>
        <v>6381.316690155023</v>
      </c>
    </row>
    <row r="400" spans="1:25" ht="14.25" hidden="1" customHeight="1" outlineLevel="1" x14ac:dyDescent="0.2">
      <c r="A400" s="130">
        <v>17</v>
      </c>
      <c r="B400" s="186" t="s">
        <v>425</v>
      </c>
      <c r="C400" s="186" t="s">
        <v>102</v>
      </c>
      <c r="D400" s="130">
        <v>11</v>
      </c>
      <c r="E400" s="130">
        <v>2300</v>
      </c>
      <c r="F400" s="130"/>
      <c r="G400" s="130"/>
      <c r="H400" s="130"/>
      <c r="I400" s="130">
        <v>70</v>
      </c>
      <c r="J400" s="130">
        <v>1</v>
      </c>
      <c r="K400" s="130">
        <v>1</v>
      </c>
      <c r="L400" s="138"/>
      <c r="M400" s="138">
        <v>0.215</v>
      </c>
      <c r="N400" s="130">
        <v>70</v>
      </c>
      <c r="O400" s="138"/>
      <c r="P400" s="138">
        <v>10</v>
      </c>
      <c r="Q400" s="130">
        <v>0</v>
      </c>
      <c r="R400" s="138">
        <v>10</v>
      </c>
      <c r="S400" s="130">
        <f>Table4[[#This Row],[DMG PER PARTICLE]]*Table4[[#This Row],[PARTICLES 
PER SHOT]]</f>
        <v>2300</v>
      </c>
      <c r="T400" s="186">
        <f>Table4[[#This Row],[DAMAGE PER SHOT]]/Table4[[#This Row],[SHOT 
INTERVAL]]</f>
        <v>10697.674418604651</v>
      </c>
      <c r="U400" s="130">
        <f>Table4[[#This Row],[SHOTS PER MAGAZINE]]*Table4[[#This Row],[DAMAGE PER SHOT]]</f>
        <v>161000</v>
      </c>
      <c r="V400" s="130">
        <f>Table4[[#This Row],[MAGAZINE AMMO]]/Table4[[#This Row],[AMMO PER SHOT]]</f>
        <v>70</v>
      </c>
      <c r="W400" s="138">
        <f>1/Table4[[#This Row],[SHOT 
INTERVAL]]</f>
        <v>4.6511627906976747</v>
      </c>
      <c r="X400" s="138">
        <f>(Table4[[#This Row],[SHOTS PER MAGAZINE]]-1)*Table4[[#This Row],[SHOT 
INTERVAL]]+(Table4[[#This Row],[PARTICLES 
PER SHOT]]-1)*Table4[[#This Row],[BURST INTERVAL]]</f>
        <v>14.834999999999999</v>
      </c>
      <c r="Y400" s="186">
        <f>Table4[[#This Row],[DAMAGE PER MAGAZINE]]/(Table4[[#This Row],[UNLOAD TIME]]+Table4[[#This Row],[RELOAD TIME]])</f>
        <v>6482.7863901751562</v>
      </c>
    </row>
    <row r="401" spans="1:25" ht="14.25" hidden="1" customHeight="1" outlineLevel="1" x14ac:dyDescent="0.2">
      <c r="A401" s="130">
        <v>17</v>
      </c>
      <c r="B401" s="186" t="s">
        <v>425</v>
      </c>
      <c r="C401" s="186" t="s">
        <v>102</v>
      </c>
      <c r="D401" s="130">
        <v>12</v>
      </c>
      <c r="E401" s="130">
        <v>2336</v>
      </c>
      <c r="F401" s="130"/>
      <c r="G401" s="130"/>
      <c r="H401" s="130"/>
      <c r="I401" s="130">
        <v>70</v>
      </c>
      <c r="J401" s="130">
        <v>1</v>
      </c>
      <c r="K401" s="130">
        <v>1</v>
      </c>
      <c r="L401" s="138"/>
      <c r="M401" s="138">
        <v>0.215</v>
      </c>
      <c r="N401" s="130">
        <v>70</v>
      </c>
      <c r="O401" s="138"/>
      <c r="P401" s="138">
        <v>10</v>
      </c>
      <c r="Q401" s="130">
        <v>0</v>
      </c>
      <c r="R401" s="138">
        <v>10</v>
      </c>
      <c r="S401" s="130">
        <f>Table4[[#This Row],[DMG PER PARTICLE]]*Table4[[#This Row],[PARTICLES 
PER SHOT]]</f>
        <v>2336</v>
      </c>
      <c r="T401" s="186">
        <f>Table4[[#This Row],[DAMAGE PER SHOT]]/Table4[[#This Row],[SHOT 
INTERVAL]]</f>
        <v>10865.116279069767</v>
      </c>
      <c r="U401" s="130">
        <f>Table4[[#This Row],[SHOTS PER MAGAZINE]]*Table4[[#This Row],[DAMAGE PER SHOT]]</f>
        <v>163520</v>
      </c>
      <c r="V401" s="130">
        <f>Table4[[#This Row],[MAGAZINE AMMO]]/Table4[[#This Row],[AMMO PER SHOT]]</f>
        <v>70</v>
      </c>
      <c r="W401" s="138">
        <f>1/Table4[[#This Row],[SHOT 
INTERVAL]]</f>
        <v>4.6511627906976747</v>
      </c>
      <c r="X401" s="138">
        <f>(Table4[[#This Row],[SHOTS PER MAGAZINE]]-1)*Table4[[#This Row],[SHOT 
INTERVAL]]+(Table4[[#This Row],[PARTICLES 
PER SHOT]]-1)*Table4[[#This Row],[BURST INTERVAL]]</f>
        <v>14.834999999999999</v>
      </c>
      <c r="Y401" s="186">
        <f>Table4[[#This Row],[DAMAGE PER MAGAZINE]]/(Table4[[#This Row],[UNLOAD TIME]]+Table4[[#This Row],[RELOAD TIME]])</f>
        <v>6584.2560901952884</v>
      </c>
    </row>
    <row r="402" spans="1:25" ht="14.25" hidden="1" customHeight="1" outlineLevel="1" x14ac:dyDescent="0.2">
      <c r="A402" s="130">
        <v>17</v>
      </c>
      <c r="B402" s="186" t="s">
        <v>425</v>
      </c>
      <c r="C402" s="186" t="s">
        <v>103</v>
      </c>
      <c r="D402" s="130">
        <v>1</v>
      </c>
      <c r="E402" s="130">
        <v>2452.8000000000002</v>
      </c>
      <c r="F402" s="130"/>
      <c r="G402" s="130"/>
      <c r="H402" s="130"/>
      <c r="I402" s="130">
        <v>70</v>
      </c>
      <c r="J402" s="130">
        <v>1</v>
      </c>
      <c r="K402" s="130">
        <v>1</v>
      </c>
      <c r="L402" s="138"/>
      <c r="M402" s="138">
        <v>0.215</v>
      </c>
      <c r="N402" s="130">
        <v>70</v>
      </c>
      <c r="O402" s="138"/>
      <c r="P402" s="138">
        <v>10</v>
      </c>
      <c r="Q402" s="130">
        <v>0</v>
      </c>
      <c r="R402" s="138">
        <v>10</v>
      </c>
      <c r="S402" s="130">
        <f>Table4[[#This Row],[DMG PER PARTICLE]]*Table4[[#This Row],[PARTICLES 
PER SHOT]]</f>
        <v>2452.8000000000002</v>
      </c>
      <c r="T402" s="186">
        <f>Table4[[#This Row],[DAMAGE PER SHOT]]/Table4[[#This Row],[SHOT 
INTERVAL]]</f>
        <v>11408.372093023258</v>
      </c>
      <c r="U402" s="130">
        <f>Table4[[#This Row],[SHOTS PER MAGAZINE]]*Table4[[#This Row],[DAMAGE PER SHOT]]</f>
        <v>171696</v>
      </c>
      <c r="V402" s="130">
        <f>Table4[[#This Row],[MAGAZINE AMMO]]/Table4[[#This Row],[AMMO PER SHOT]]</f>
        <v>70</v>
      </c>
      <c r="W402" s="138">
        <f>1/Table4[[#This Row],[SHOT 
INTERVAL]]</f>
        <v>4.6511627906976747</v>
      </c>
      <c r="X402" s="138">
        <f>(Table4[[#This Row],[SHOTS PER MAGAZINE]]-1)*Table4[[#This Row],[SHOT 
INTERVAL]]+(Table4[[#This Row],[PARTICLES 
PER SHOT]]-1)*Table4[[#This Row],[BURST INTERVAL]]</f>
        <v>14.834999999999999</v>
      </c>
      <c r="Y402" s="186">
        <f>Table4[[#This Row],[DAMAGE PER MAGAZINE]]/(Table4[[#This Row],[UNLOAD TIME]]+Table4[[#This Row],[RELOAD TIME]])</f>
        <v>6913.4688947050527</v>
      </c>
    </row>
    <row r="403" spans="1:25" ht="14.25" customHeight="1" collapsed="1" x14ac:dyDescent="0.2">
      <c r="A403" s="128">
        <v>18</v>
      </c>
      <c r="B403" s="185" t="s">
        <v>426</v>
      </c>
      <c r="C403" s="185" t="s">
        <v>101</v>
      </c>
      <c r="D403" s="128">
        <v>1</v>
      </c>
      <c r="E403" s="128">
        <v>297</v>
      </c>
      <c r="F403" s="128"/>
      <c r="G403" s="128"/>
      <c r="H403" s="128"/>
      <c r="I403" s="128">
        <v>200</v>
      </c>
      <c r="J403" s="128">
        <v>1</v>
      </c>
      <c r="K403" s="128">
        <v>1</v>
      </c>
      <c r="L403" s="137"/>
      <c r="M403" s="137">
        <v>0.05</v>
      </c>
      <c r="N403" s="128">
        <v>300</v>
      </c>
      <c r="O403" s="137"/>
      <c r="P403" s="137">
        <v>5</v>
      </c>
      <c r="Q403" s="128">
        <v>0</v>
      </c>
      <c r="R403" s="137">
        <v>5</v>
      </c>
      <c r="S403" s="128">
        <f>Table4[[#This Row],[DMG PER PARTICLE]]*Table4[[#This Row],[PARTICLES 
PER SHOT]]</f>
        <v>297</v>
      </c>
      <c r="T403" s="185">
        <f>Table4[[#This Row],[DAMAGE PER SHOT]]/Table4[[#This Row],[SHOT 
INTERVAL]]</f>
        <v>5940</v>
      </c>
      <c r="U403" s="128">
        <f>Table4[[#This Row],[SHOTS PER MAGAZINE]]*Table4[[#This Row],[DAMAGE PER SHOT]]</f>
        <v>59400</v>
      </c>
      <c r="V403" s="128">
        <f>Table4[[#This Row],[MAGAZINE AMMO]]/Table4[[#This Row],[AMMO PER SHOT]]</f>
        <v>200</v>
      </c>
      <c r="W403" s="137">
        <f>1/Table4[[#This Row],[SHOT 
INTERVAL]]</f>
        <v>20</v>
      </c>
      <c r="X403" s="137">
        <f>(Table4[[#This Row],[SHOTS PER MAGAZINE]]-1)*Table4[[#This Row],[SHOT 
INTERVAL]]+(Table4[[#This Row],[PARTICLES 
PER SHOT]]-1)*Table4[[#This Row],[BURST INTERVAL]]</f>
        <v>9.9500000000000011</v>
      </c>
      <c r="Y403" s="185">
        <f>Table4[[#This Row],[DAMAGE PER MAGAZINE]]/(Table4[[#This Row],[UNLOAD TIME]]+Table4[[#This Row],[RELOAD TIME]])</f>
        <v>3973.2441471571901</v>
      </c>
    </row>
    <row r="404" spans="1:25" ht="14.25" hidden="1" customHeight="1" outlineLevel="1" x14ac:dyDescent="0.2">
      <c r="A404" s="130">
        <v>18</v>
      </c>
      <c r="B404" s="186" t="s">
        <v>426</v>
      </c>
      <c r="C404" s="186" t="s">
        <v>101</v>
      </c>
      <c r="D404" s="130">
        <v>2</v>
      </c>
      <c r="E404" s="130">
        <v>330</v>
      </c>
      <c r="F404" s="130"/>
      <c r="G404" s="130"/>
      <c r="H404" s="130"/>
      <c r="I404" s="130">
        <v>200</v>
      </c>
      <c r="J404" s="130">
        <v>1</v>
      </c>
      <c r="K404" s="130">
        <v>1</v>
      </c>
      <c r="L404" s="138"/>
      <c r="M404" s="138">
        <v>0.05</v>
      </c>
      <c r="N404" s="130">
        <v>300</v>
      </c>
      <c r="O404" s="138"/>
      <c r="P404" s="138">
        <v>5</v>
      </c>
      <c r="Q404" s="130">
        <v>0</v>
      </c>
      <c r="R404" s="138">
        <v>5</v>
      </c>
      <c r="S404" s="130">
        <f>Table4[[#This Row],[DMG PER PARTICLE]]*Table4[[#This Row],[PARTICLES 
PER SHOT]]</f>
        <v>330</v>
      </c>
      <c r="T404" s="186">
        <f>Table4[[#This Row],[DAMAGE PER SHOT]]/Table4[[#This Row],[SHOT 
INTERVAL]]</f>
        <v>6600</v>
      </c>
      <c r="U404" s="130">
        <f>Table4[[#This Row],[SHOTS PER MAGAZINE]]*Table4[[#This Row],[DAMAGE PER SHOT]]</f>
        <v>66000</v>
      </c>
      <c r="V404" s="130">
        <f>Table4[[#This Row],[MAGAZINE AMMO]]/Table4[[#This Row],[AMMO PER SHOT]]</f>
        <v>200</v>
      </c>
      <c r="W404" s="138">
        <f>1/Table4[[#This Row],[SHOT 
INTERVAL]]</f>
        <v>20</v>
      </c>
      <c r="X404" s="138">
        <f>(Table4[[#This Row],[SHOTS PER MAGAZINE]]-1)*Table4[[#This Row],[SHOT 
INTERVAL]]+(Table4[[#This Row],[PARTICLES 
PER SHOT]]-1)*Table4[[#This Row],[BURST INTERVAL]]</f>
        <v>9.9500000000000011</v>
      </c>
      <c r="Y404" s="186">
        <f>Table4[[#This Row],[DAMAGE PER MAGAZINE]]/(Table4[[#This Row],[UNLOAD TIME]]+Table4[[#This Row],[RELOAD TIME]])</f>
        <v>4414.7157190635444</v>
      </c>
    </row>
    <row r="405" spans="1:25" ht="14.25" hidden="1" customHeight="1" outlineLevel="1" x14ac:dyDescent="0.2">
      <c r="A405" s="130">
        <v>18</v>
      </c>
      <c r="B405" s="186" t="s">
        <v>426</v>
      </c>
      <c r="C405" s="186" t="s">
        <v>101</v>
      </c>
      <c r="D405" s="130">
        <v>3</v>
      </c>
      <c r="E405" s="130">
        <v>363</v>
      </c>
      <c r="F405" s="130"/>
      <c r="G405" s="130"/>
      <c r="H405" s="130"/>
      <c r="I405" s="130">
        <v>200</v>
      </c>
      <c r="J405" s="130">
        <v>1</v>
      </c>
      <c r="K405" s="130">
        <v>1</v>
      </c>
      <c r="L405" s="138"/>
      <c r="M405" s="138">
        <v>0.05</v>
      </c>
      <c r="N405" s="130">
        <v>300</v>
      </c>
      <c r="O405" s="138"/>
      <c r="P405" s="138">
        <v>5</v>
      </c>
      <c r="Q405" s="130">
        <v>0</v>
      </c>
      <c r="R405" s="138">
        <v>5</v>
      </c>
      <c r="S405" s="130">
        <f>Table4[[#This Row],[DMG PER PARTICLE]]*Table4[[#This Row],[PARTICLES 
PER SHOT]]</f>
        <v>363</v>
      </c>
      <c r="T405" s="186">
        <f>Table4[[#This Row],[DAMAGE PER SHOT]]/Table4[[#This Row],[SHOT 
INTERVAL]]</f>
        <v>7260</v>
      </c>
      <c r="U405" s="130">
        <f>Table4[[#This Row],[SHOTS PER MAGAZINE]]*Table4[[#This Row],[DAMAGE PER SHOT]]</f>
        <v>72600</v>
      </c>
      <c r="V405" s="130">
        <f>Table4[[#This Row],[MAGAZINE AMMO]]/Table4[[#This Row],[AMMO PER SHOT]]</f>
        <v>200</v>
      </c>
      <c r="W405" s="138">
        <f>1/Table4[[#This Row],[SHOT 
INTERVAL]]</f>
        <v>20</v>
      </c>
      <c r="X405" s="138">
        <f>(Table4[[#This Row],[SHOTS PER MAGAZINE]]-1)*Table4[[#This Row],[SHOT 
INTERVAL]]+(Table4[[#This Row],[PARTICLES 
PER SHOT]]-1)*Table4[[#This Row],[BURST INTERVAL]]</f>
        <v>9.9500000000000011</v>
      </c>
      <c r="Y405" s="186">
        <f>Table4[[#This Row],[DAMAGE PER MAGAZINE]]/(Table4[[#This Row],[UNLOAD TIME]]+Table4[[#This Row],[RELOAD TIME]])</f>
        <v>4856.1872909698995</v>
      </c>
    </row>
    <row r="406" spans="1:25" ht="14.25" hidden="1" customHeight="1" outlineLevel="1" x14ac:dyDescent="0.2">
      <c r="A406" s="130">
        <v>18</v>
      </c>
      <c r="B406" s="186" t="s">
        <v>426</v>
      </c>
      <c r="C406" s="186" t="s">
        <v>101</v>
      </c>
      <c r="D406" s="130">
        <v>4</v>
      </c>
      <c r="E406" s="130">
        <v>413</v>
      </c>
      <c r="F406" s="130"/>
      <c r="G406" s="130"/>
      <c r="H406" s="130"/>
      <c r="I406" s="130">
        <v>200</v>
      </c>
      <c r="J406" s="130">
        <v>1</v>
      </c>
      <c r="K406" s="130">
        <v>1</v>
      </c>
      <c r="L406" s="138"/>
      <c r="M406" s="138">
        <v>0.05</v>
      </c>
      <c r="N406" s="130">
        <v>300</v>
      </c>
      <c r="O406" s="138"/>
      <c r="P406" s="138">
        <v>5</v>
      </c>
      <c r="Q406" s="130">
        <v>0</v>
      </c>
      <c r="R406" s="138">
        <v>5</v>
      </c>
      <c r="S406" s="130">
        <f>Table4[[#This Row],[DMG PER PARTICLE]]*Table4[[#This Row],[PARTICLES 
PER SHOT]]</f>
        <v>413</v>
      </c>
      <c r="T406" s="186">
        <f>Table4[[#This Row],[DAMAGE PER SHOT]]/Table4[[#This Row],[SHOT 
INTERVAL]]</f>
        <v>8260</v>
      </c>
      <c r="U406" s="130">
        <f>Table4[[#This Row],[SHOTS PER MAGAZINE]]*Table4[[#This Row],[DAMAGE PER SHOT]]</f>
        <v>82600</v>
      </c>
      <c r="V406" s="130">
        <f>Table4[[#This Row],[MAGAZINE AMMO]]/Table4[[#This Row],[AMMO PER SHOT]]</f>
        <v>200</v>
      </c>
      <c r="W406" s="138">
        <f>1/Table4[[#This Row],[SHOT 
INTERVAL]]</f>
        <v>20</v>
      </c>
      <c r="X406" s="138">
        <f>(Table4[[#This Row],[SHOTS PER MAGAZINE]]-1)*Table4[[#This Row],[SHOT 
INTERVAL]]+(Table4[[#This Row],[PARTICLES 
PER SHOT]]-1)*Table4[[#This Row],[BURST INTERVAL]]</f>
        <v>9.9500000000000011</v>
      </c>
      <c r="Y406" s="186">
        <f>Table4[[#This Row],[DAMAGE PER MAGAZINE]]/(Table4[[#This Row],[UNLOAD TIME]]+Table4[[#This Row],[RELOAD TIME]])</f>
        <v>5525.0836120401336</v>
      </c>
    </row>
    <row r="407" spans="1:25" ht="14.25" hidden="1" customHeight="1" outlineLevel="1" x14ac:dyDescent="0.2">
      <c r="A407" s="130">
        <v>18</v>
      </c>
      <c r="B407" s="186" t="s">
        <v>426</v>
      </c>
      <c r="C407" s="186" t="s">
        <v>101</v>
      </c>
      <c r="D407" s="130">
        <v>5</v>
      </c>
      <c r="E407" s="130">
        <v>446</v>
      </c>
      <c r="F407" s="130"/>
      <c r="G407" s="130"/>
      <c r="H407" s="130"/>
      <c r="I407" s="130">
        <v>200</v>
      </c>
      <c r="J407" s="130">
        <v>1</v>
      </c>
      <c r="K407" s="130">
        <v>1</v>
      </c>
      <c r="L407" s="138"/>
      <c r="M407" s="138">
        <v>0.05</v>
      </c>
      <c r="N407" s="130">
        <v>300</v>
      </c>
      <c r="O407" s="138"/>
      <c r="P407" s="138">
        <v>5</v>
      </c>
      <c r="Q407" s="130">
        <v>0</v>
      </c>
      <c r="R407" s="138">
        <v>5</v>
      </c>
      <c r="S407" s="130">
        <f>Table4[[#This Row],[DMG PER PARTICLE]]*Table4[[#This Row],[PARTICLES 
PER SHOT]]</f>
        <v>446</v>
      </c>
      <c r="T407" s="186">
        <f>Table4[[#This Row],[DAMAGE PER SHOT]]/Table4[[#This Row],[SHOT 
INTERVAL]]</f>
        <v>8920</v>
      </c>
      <c r="U407" s="130">
        <f>Table4[[#This Row],[SHOTS PER MAGAZINE]]*Table4[[#This Row],[DAMAGE PER SHOT]]</f>
        <v>89200</v>
      </c>
      <c r="V407" s="130">
        <f>Table4[[#This Row],[MAGAZINE AMMO]]/Table4[[#This Row],[AMMO PER SHOT]]</f>
        <v>200</v>
      </c>
      <c r="W407" s="138">
        <f>1/Table4[[#This Row],[SHOT 
INTERVAL]]</f>
        <v>20</v>
      </c>
      <c r="X407" s="138">
        <f>(Table4[[#This Row],[SHOTS PER MAGAZINE]]-1)*Table4[[#This Row],[SHOT 
INTERVAL]]+(Table4[[#This Row],[PARTICLES 
PER SHOT]]-1)*Table4[[#This Row],[BURST INTERVAL]]</f>
        <v>9.9500000000000011</v>
      </c>
      <c r="Y407" s="186">
        <f>Table4[[#This Row],[DAMAGE PER MAGAZINE]]/(Table4[[#This Row],[UNLOAD TIME]]+Table4[[#This Row],[RELOAD TIME]])</f>
        <v>5966.5551839464879</v>
      </c>
    </row>
    <row r="408" spans="1:25" ht="14.25" hidden="1" customHeight="1" outlineLevel="1" x14ac:dyDescent="0.2">
      <c r="A408" s="130">
        <v>18</v>
      </c>
      <c r="B408" s="186" t="s">
        <v>426</v>
      </c>
      <c r="C408" s="186" t="s">
        <v>101</v>
      </c>
      <c r="D408" s="130">
        <v>6</v>
      </c>
      <c r="E408" s="130">
        <v>495</v>
      </c>
      <c r="F408" s="130"/>
      <c r="G408" s="130"/>
      <c r="H408" s="130"/>
      <c r="I408" s="130">
        <v>200</v>
      </c>
      <c r="J408" s="130">
        <v>1</v>
      </c>
      <c r="K408" s="130">
        <v>1</v>
      </c>
      <c r="L408" s="138"/>
      <c r="M408" s="138">
        <v>0.05</v>
      </c>
      <c r="N408" s="130">
        <v>300</v>
      </c>
      <c r="O408" s="138"/>
      <c r="P408" s="138">
        <v>5</v>
      </c>
      <c r="Q408" s="130">
        <v>0</v>
      </c>
      <c r="R408" s="138">
        <v>5</v>
      </c>
      <c r="S408" s="130">
        <f>Table4[[#This Row],[DMG PER PARTICLE]]*Table4[[#This Row],[PARTICLES 
PER SHOT]]</f>
        <v>495</v>
      </c>
      <c r="T408" s="186">
        <f>Table4[[#This Row],[DAMAGE PER SHOT]]/Table4[[#This Row],[SHOT 
INTERVAL]]</f>
        <v>9900</v>
      </c>
      <c r="U408" s="130">
        <f>Table4[[#This Row],[SHOTS PER MAGAZINE]]*Table4[[#This Row],[DAMAGE PER SHOT]]</f>
        <v>99000</v>
      </c>
      <c r="V408" s="130">
        <f>Table4[[#This Row],[MAGAZINE AMMO]]/Table4[[#This Row],[AMMO PER SHOT]]</f>
        <v>200</v>
      </c>
      <c r="W408" s="138">
        <f>1/Table4[[#This Row],[SHOT 
INTERVAL]]</f>
        <v>20</v>
      </c>
      <c r="X408" s="138">
        <f>(Table4[[#This Row],[SHOTS PER MAGAZINE]]-1)*Table4[[#This Row],[SHOT 
INTERVAL]]+(Table4[[#This Row],[PARTICLES 
PER SHOT]]-1)*Table4[[#This Row],[BURST INTERVAL]]</f>
        <v>9.9500000000000011</v>
      </c>
      <c r="Y408" s="186">
        <f>Table4[[#This Row],[DAMAGE PER MAGAZINE]]/(Table4[[#This Row],[UNLOAD TIME]]+Table4[[#This Row],[RELOAD TIME]])</f>
        <v>6622.0735785953175</v>
      </c>
    </row>
    <row r="409" spans="1:25" ht="14.25" hidden="1" customHeight="1" outlineLevel="1" x14ac:dyDescent="0.2">
      <c r="A409" s="130">
        <v>18</v>
      </c>
      <c r="B409" s="186" t="s">
        <v>426</v>
      </c>
      <c r="C409" s="186" t="s">
        <v>101</v>
      </c>
      <c r="D409" s="130">
        <v>7</v>
      </c>
      <c r="E409" s="130">
        <v>545</v>
      </c>
      <c r="F409" s="130"/>
      <c r="G409" s="130"/>
      <c r="H409" s="130"/>
      <c r="I409" s="130">
        <v>200</v>
      </c>
      <c r="J409" s="130">
        <v>1</v>
      </c>
      <c r="K409" s="130">
        <v>1</v>
      </c>
      <c r="L409" s="138"/>
      <c r="M409" s="138">
        <v>0.05</v>
      </c>
      <c r="N409" s="130">
        <v>300</v>
      </c>
      <c r="O409" s="138"/>
      <c r="P409" s="138">
        <v>5</v>
      </c>
      <c r="Q409" s="130">
        <v>0</v>
      </c>
      <c r="R409" s="138">
        <v>5</v>
      </c>
      <c r="S409" s="130">
        <f>Table4[[#This Row],[DMG PER PARTICLE]]*Table4[[#This Row],[PARTICLES 
PER SHOT]]</f>
        <v>545</v>
      </c>
      <c r="T409" s="186">
        <f>Table4[[#This Row],[DAMAGE PER SHOT]]/Table4[[#This Row],[SHOT 
INTERVAL]]</f>
        <v>10900</v>
      </c>
      <c r="U409" s="130">
        <f>Table4[[#This Row],[SHOTS PER MAGAZINE]]*Table4[[#This Row],[DAMAGE PER SHOT]]</f>
        <v>109000</v>
      </c>
      <c r="V409" s="130">
        <f>Table4[[#This Row],[MAGAZINE AMMO]]/Table4[[#This Row],[AMMO PER SHOT]]</f>
        <v>200</v>
      </c>
      <c r="W409" s="138">
        <f>1/Table4[[#This Row],[SHOT 
INTERVAL]]</f>
        <v>20</v>
      </c>
      <c r="X409" s="138">
        <f>(Table4[[#This Row],[SHOTS PER MAGAZINE]]-1)*Table4[[#This Row],[SHOT 
INTERVAL]]+(Table4[[#This Row],[PARTICLES 
PER SHOT]]-1)*Table4[[#This Row],[BURST INTERVAL]]</f>
        <v>9.9500000000000011</v>
      </c>
      <c r="Y409" s="186">
        <f>Table4[[#This Row],[DAMAGE PER MAGAZINE]]/(Table4[[#This Row],[UNLOAD TIME]]+Table4[[#This Row],[RELOAD TIME]])</f>
        <v>7290.9698996655516</v>
      </c>
    </row>
    <row r="410" spans="1:25" ht="14.25" hidden="1" customHeight="1" outlineLevel="1" x14ac:dyDescent="0.2">
      <c r="A410" s="130">
        <v>18</v>
      </c>
      <c r="B410" s="186" t="s">
        <v>426</v>
      </c>
      <c r="C410" s="186" t="s">
        <v>101</v>
      </c>
      <c r="D410" s="130">
        <v>8</v>
      </c>
      <c r="E410" s="130">
        <v>611</v>
      </c>
      <c r="F410" s="130"/>
      <c r="G410" s="130"/>
      <c r="H410" s="130"/>
      <c r="I410" s="130">
        <v>200</v>
      </c>
      <c r="J410" s="130">
        <v>1</v>
      </c>
      <c r="K410" s="130">
        <v>1</v>
      </c>
      <c r="L410" s="138"/>
      <c r="M410" s="138">
        <v>0.05</v>
      </c>
      <c r="N410" s="130">
        <v>300</v>
      </c>
      <c r="O410" s="138"/>
      <c r="P410" s="138">
        <v>5</v>
      </c>
      <c r="Q410" s="130">
        <v>0</v>
      </c>
      <c r="R410" s="138">
        <v>5</v>
      </c>
      <c r="S410" s="130">
        <f>Table4[[#This Row],[DMG PER PARTICLE]]*Table4[[#This Row],[PARTICLES 
PER SHOT]]</f>
        <v>611</v>
      </c>
      <c r="T410" s="186">
        <f>Table4[[#This Row],[DAMAGE PER SHOT]]/Table4[[#This Row],[SHOT 
INTERVAL]]</f>
        <v>12220</v>
      </c>
      <c r="U410" s="130">
        <f>Table4[[#This Row],[SHOTS PER MAGAZINE]]*Table4[[#This Row],[DAMAGE PER SHOT]]</f>
        <v>122200</v>
      </c>
      <c r="V410" s="130">
        <f>Table4[[#This Row],[MAGAZINE AMMO]]/Table4[[#This Row],[AMMO PER SHOT]]</f>
        <v>200</v>
      </c>
      <c r="W410" s="138">
        <f>1/Table4[[#This Row],[SHOT 
INTERVAL]]</f>
        <v>20</v>
      </c>
      <c r="X410" s="138">
        <f>(Table4[[#This Row],[SHOTS PER MAGAZINE]]-1)*Table4[[#This Row],[SHOT 
INTERVAL]]+(Table4[[#This Row],[PARTICLES 
PER SHOT]]-1)*Table4[[#This Row],[BURST INTERVAL]]</f>
        <v>9.9500000000000011</v>
      </c>
      <c r="Y410" s="186">
        <f>Table4[[#This Row],[DAMAGE PER MAGAZINE]]/(Table4[[#This Row],[UNLOAD TIME]]+Table4[[#This Row],[RELOAD TIME]])</f>
        <v>8173.9130434782601</v>
      </c>
    </row>
    <row r="411" spans="1:25" ht="14.25" hidden="1" customHeight="1" outlineLevel="1" x14ac:dyDescent="0.2">
      <c r="A411" s="130">
        <v>18</v>
      </c>
      <c r="B411" s="186" t="s">
        <v>426</v>
      </c>
      <c r="C411" s="186" t="s">
        <v>101</v>
      </c>
      <c r="D411" s="130">
        <v>9</v>
      </c>
      <c r="E411" s="130">
        <v>644</v>
      </c>
      <c r="F411" s="130"/>
      <c r="G411" s="130"/>
      <c r="H411" s="130"/>
      <c r="I411" s="130">
        <v>200</v>
      </c>
      <c r="J411" s="130">
        <v>1</v>
      </c>
      <c r="K411" s="130">
        <v>1</v>
      </c>
      <c r="L411" s="138"/>
      <c r="M411" s="138">
        <v>0.05</v>
      </c>
      <c r="N411" s="130">
        <v>300</v>
      </c>
      <c r="O411" s="138"/>
      <c r="P411" s="138">
        <v>5</v>
      </c>
      <c r="Q411" s="130">
        <v>0</v>
      </c>
      <c r="R411" s="138">
        <v>5</v>
      </c>
      <c r="S411" s="130">
        <f>Table4[[#This Row],[DMG PER PARTICLE]]*Table4[[#This Row],[PARTICLES 
PER SHOT]]</f>
        <v>644</v>
      </c>
      <c r="T411" s="186">
        <f>Table4[[#This Row],[DAMAGE PER SHOT]]/Table4[[#This Row],[SHOT 
INTERVAL]]</f>
        <v>12880</v>
      </c>
      <c r="U411" s="130">
        <f>Table4[[#This Row],[SHOTS PER MAGAZINE]]*Table4[[#This Row],[DAMAGE PER SHOT]]</f>
        <v>128800</v>
      </c>
      <c r="V411" s="130">
        <f>Table4[[#This Row],[MAGAZINE AMMO]]/Table4[[#This Row],[AMMO PER SHOT]]</f>
        <v>200</v>
      </c>
      <c r="W411" s="138">
        <f>1/Table4[[#This Row],[SHOT 
INTERVAL]]</f>
        <v>20</v>
      </c>
      <c r="X411" s="138">
        <f>(Table4[[#This Row],[SHOTS PER MAGAZINE]]-1)*Table4[[#This Row],[SHOT 
INTERVAL]]+(Table4[[#This Row],[PARTICLES 
PER SHOT]]-1)*Table4[[#This Row],[BURST INTERVAL]]</f>
        <v>9.9500000000000011</v>
      </c>
      <c r="Y411" s="186">
        <f>Table4[[#This Row],[DAMAGE PER MAGAZINE]]/(Table4[[#This Row],[UNLOAD TIME]]+Table4[[#This Row],[RELOAD TIME]])</f>
        <v>8615.3846153846152</v>
      </c>
    </row>
    <row r="412" spans="1:25" ht="14.25" hidden="1" customHeight="1" outlineLevel="1" x14ac:dyDescent="0.2">
      <c r="A412" s="130">
        <v>18</v>
      </c>
      <c r="B412" s="186" t="s">
        <v>426</v>
      </c>
      <c r="C412" s="186" t="s">
        <v>101</v>
      </c>
      <c r="D412" s="130">
        <v>10</v>
      </c>
      <c r="E412" s="130">
        <v>726</v>
      </c>
      <c r="F412" s="130"/>
      <c r="G412" s="130"/>
      <c r="H412" s="130"/>
      <c r="I412" s="130">
        <v>200</v>
      </c>
      <c r="J412" s="130">
        <v>1</v>
      </c>
      <c r="K412" s="130">
        <v>1</v>
      </c>
      <c r="L412" s="138"/>
      <c r="M412" s="138">
        <v>0.05</v>
      </c>
      <c r="N412" s="130">
        <v>300</v>
      </c>
      <c r="O412" s="138"/>
      <c r="P412" s="138">
        <v>5</v>
      </c>
      <c r="Q412" s="130">
        <v>0</v>
      </c>
      <c r="R412" s="138">
        <v>5</v>
      </c>
      <c r="S412" s="130">
        <f>Table4[[#This Row],[DMG PER PARTICLE]]*Table4[[#This Row],[PARTICLES 
PER SHOT]]</f>
        <v>726</v>
      </c>
      <c r="T412" s="186">
        <f>Table4[[#This Row],[DAMAGE PER SHOT]]/Table4[[#This Row],[SHOT 
INTERVAL]]</f>
        <v>14520</v>
      </c>
      <c r="U412" s="130">
        <f>Table4[[#This Row],[SHOTS PER MAGAZINE]]*Table4[[#This Row],[DAMAGE PER SHOT]]</f>
        <v>145200</v>
      </c>
      <c r="V412" s="130">
        <f>Table4[[#This Row],[MAGAZINE AMMO]]/Table4[[#This Row],[AMMO PER SHOT]]</f>
        <v>200</v>
      </c>
      <c r="W412" s="138">
        <f>1/Table4[[#This Row],[SHOT 
INTERVAL]]</f>
        <v>20</v>
      </c>
      <c r="X412" s="138">
        <f>(Table4[[#This Row],[SHOTS PER MAGAZINE]]-1)*Table4[[#This Row],[SHOT 
INTERVAL]]+(Table4[[#This Row],[PARTICLES 
PER SHOT]]-1)*Table4[[#This Row],[BURST INTERVAL]]</f>
        <v>9.9500000000000011</v>
      </c>
      <c r="Y412" s="186">
        <f>Table4[[#This Row],[DAMAGE PER MAGAZINE]]/(Table4[[#This Row],[UNLOAD TIME]]+Table4[[#This Row],[RELOAD TIME]])</f>
        <v>9712.3745819397991</v>
      </c>
    </row>
    <row r="413" spans="1:25" ht="14.25" hidden="1" customHeight="1" outlineLevel="1" x14ac:dyDescent="0.2">
      <c r="A413" s="130">
        <v>18</v>
      </c>
      <c r="B413" s="186" t="s">
        <v>426</v>
      </c>
      <c r="C413" s="186" t="s">
        <v>101</v>
      </c>
      <c r="D413" s="130">
        <v>11</v>
      </c>
      <c r="E413" s="130">
        <v>792</v>
      </c>
      <c r="F413" s="130"/>
      <c r="G413" s="130"/>
      <c r="H413" s="130"/>
      <c r="I413" s="130">
        <v>200</v>
      </c>
      <c r="J413" s="130">
        <v>1</v>
      </c>
      <c r="K413" s="130">
        <v>1</v>
      </c>
      <c r="L413" s="138"/>
      <c r="M413" s="138">
        <v>0.05</v>
      </c>
      <c r="N413" s="130">
        <v>300</v>
      </c>
      <c r="O413" s="138"/>
      <c r="P413" s="138">
        <v>5</v>
      </c>
      <c r="Q413" s="130">
        <v>0</v>
      </c>
      <c r="R413" s="138">
        <v>5</v>
      </c>
      <c r="S413" s="130">
        <f>Table4[[#This Row],[DMG PER PARTICLE]]*Table4[[#This Row],[PARTICLES 
PER SHOT]]</f>
        <v>792</v>
      </c>
      <c r="T413" s="186">
        <f>Table4[[#This Row],[DAMAGE PER SHOT]]/Table4[[#This Row],[SHOT 
INTERVAL]]</f>
        <v>15840</v>
      </c>
      <c r="U413" s="130">
        <f>Table4[[#This Row],[SHOTS PER MAGAZINE]]*Table4[[#This Row],[DAMAGE PER SHOT]]</f>
        <v>158400</v>
      </c>
      <c r="V413" s="130">
        <f>Table4[[#This Row],[MAGAZINE AMMO]]/Table4[[#This Row],[AMMO PER SHOT]]</f>
        <v>200</v>
      </c>
      <c r="W413" s="138">
        <f>1/Table4[[#This Row],[SHOT 
INTERVAL]]</f>
        <v>20</v>
      </c>
      <c r="X413" s="138">
        <f>(Table4[[#This Row],[SHOTS PER MAGAZINE]]-1)*Table4[[#This Row],[SHOT 
INTERVAL]]+(Table4[[#This Row],[PARTICLES 
PER SHOT]]-1)*Table4[[#This Row],[BURST INTERVAL]]</f>
        <v>9.9500000000000011</v>
      </c>
      <c r="Y413" s="186">
        <f>Table4[[#This Row],[DAMAGE PER MAGAZINE]]/(Table4[[#This Row],[UNLOAD TIME]]+Table4[[#This Row],[RELOAD TIME]])</f>
        <v>10595.317725752508</v>
      </c>
    </row>
    <row r="414" spans="1:25" ht="14.25" hidden="1" customHeight="1" outlineLevel="1" x14ac:dyDescent="0.2">
      <c r="A414" s="130">
        <v>18</v>
      </c>
      <c r="B414" s="186" t="s">
        <v>426</v>
      </c>
      <c r="C414" s="186" t="s">
        <v>101</v>
      </c>
      <c r="D414" s="130">
        <v>12</v>
      </c>
      <c r="E414" s="130">
        <v>867</v>
      </c>
      <c r="F414" s="130"/>
      <c r="G414" s="130"/>
      <c r="H414" s="130"/>
      <c r="I414" s="130">
        <v>200</v>
      </c>
      <c r="J414" s="130">
        <v>1</v>
      </c>
      <c r="K414" s="130">
        <v>1</v>
      </c>
      <c r="L414" s="138"/>
      <c r="M414" s="138">
        <v>0.05</v>
      </c>
      <c r="N414" s="130">
        <v>300</v>
      </c>
      <c r="O414" s="138"/>
      <c r="P414" s="138">
        <v>5</v>
      </c>
      <c r="Q414" s="130">
        <v>0</v>
      </c>
      <c r="R414" s="138">
        <v>5</v>
      </c>
      <c r="S414" s="130">
        <f>Table4[[#This Row],[DMG PER PARTICLE]]*Table4[[#This Row],[PARTICLES 
PER SHOT]]</f>
        <v>867</v>
      </c>
      <c r="T414" s="186">
        <f>Table4[[#This Row],[DAMAGE PER SHOT]]/Table4[[#This Row],[SHOT 
INTERVAL]]</f>
        <v>17340</v>
      </c>
      <c r="U414" s="130">
        <f>Table4[[#This Row],[SHOTS PER MAGAZINE]]*Table4[[#This Row],[DAMAGE PER SHOT]]</f>
        <v>173400</v>
      </c>
      <c r="V414" s="130">
        <f>Table4[[#This Row],[MAGAZINE AMMO]]/Table4[[#This Row],[AMMO PER SHOT]]</f>
        <v>200</v>
      </c>
      <c r="W414" s="138">
        <f>1/Table4[[#This Row],[SHOT 
INTERVAL]]</f>
        <v>20</v>
      </c>
      <c r="X414" s="138">
        <f>(Table4[[#This Row],[SHOTS PER MAGAZINE]]-1)*Table4[[#This Row],[SHOT 
INTERVAL]]+(Table4[[#This Row],[PARTICLES 
PER SHOT]]-1)*Table4[[#This Row],[BURST INTERVAL]]</f>
        <v>9.9500000000000011</v>
      </c>
      <c r="Y414" s="186">
        <f>Table4[[#This Row],[DAMAGE PER MAGAZINE]]/(Table4[[#This Row],[UNLOAD TIME]]+Table4[[#This Row],[RELOAD TIME]])</f>
        <v>11598.662207357858</v>
      </c>
    </row>
    <row r="415" spans="1:25" ht="14.25" hidden="1" customHeight="1" outlineLevel="1" x14ac:dyDescent="0.2">
      <c r="A415" s="130">
        <v>18</v>
      </c>
      <c r="B415" s="186" t="s">
        <v>426</v>
      </c>
      <c r="C415" s="186" t="s">
        <v>102</v>
      </c>
      <c r="D415" s="130">
        <v>1</v>
      </c>
      <c r="E415" s="130">
        <v>867</v>
      </c>
      <c r="F415" s="130"/>
      <c r="G415" s="130"/>
      <c r="H415" s="130"/>
      <c r="I415" s="130">
        <v>200</v>
      </c>
      <c r="J415" s="130">
        <v>1</v>
      </c>
      <c r="K415" s="130">
        <v>1</v>
      </c>
      <c r="L415" s="138"/>
      <c r="M415" s="138">
        <v>0.05</v>
      </c>
      <c r="N415" s="130">
        <v>300</v>
      </c>
      <c r="O415" s="138"/>
      <c r="P415" s="138">
        <v>5</v>
      </c>
      <c r="Q415" s="130">
        <v>0</v>
      </c>
      <c r="R415" s="138">
        <v>5</v>
      </c>
      <c r="S415" s="130">
        <f>Table4[[#This Row],[DMG PER PARTICLE]]*Table4[[#This Row],[PARTICLES 
PER SHOT]]</f>
        <v>867</v>
      </c>
      <c r="T415" s="186">
        <f>Table4[[#This Row],[DAMAGE PER SHOT]]/Table4[[#This Row],[SHOT 
INTERVAL]]</f>
        <v>17340</v>
      </c>
      <c r="U415" s="130">
        <f>Table4[[#This Row],[SHOTS PER MAGAZINE]]*Table4[[#This Row],[DAMAGE PER SHOT]]</f>
        <v>173400</v>
      </c>
      <c r="V415" s="130">
        <f>Table4[[#This Row],[MAGAZINE AMMO]]/Table4[[#This Row],[AMMO PER SHOT]]</f>
        <v>200</v>
      </c>
      <c r="W415" s="138">
        <f>1/Table4[[#This Row],[SHOT 
INTERVAL]]</f>
        <v>20</v>
      </c>
      <c r="X415" s="138">
        <f>(Table4[[#This Row],[SHOTS PER MAGAZINE]]-1)*Table4[[#This Row],[SHOT 
INTERVAL]]+(Table4[[#This Row],[PARTICLES 
PER SHOT]]-1)*Table4[[#This Row],[BURST INTERVAL]]</f>
        <v>9.9500000000000011</v>
      </c>
      <c r="Y415" s="186">
        <f>Table4[[#This Row],[DAMAGE PER MAGAZINE]]/(Table4[[#This Row],[UNLOAD TIME]]+Table4[[#This Row],[RELOAD TIME]])</f>
        <v>11598.662207357858</v>
      </c>
    </row>
    <row r="416" spans="1:25" ht="14.25" hidden="1" customHeight="1" outlineLevel="1" x14ac:dyDescent="0.2">
      <c r="A416" s="130">
        <v>18</v>
      </c>
      <c r="B416" s="186" t="s">
        <v>426</v>
      </c>
      <c r="C416" s="186" t="s">
        <v>102</v>
      </c>
      <c r="D416" s="130">
        <v>2</v>
      </c>
      <c r="E416" s="130">
        <v>880</v>
      </c>
      <c r="F416" s="130"/>
      <c r="G416" s="130"/>
      <c r="H416" s="130"/>
      <c r="I416" s="130">
        <v>200</v>
      </c>
      <c r="J416" s="130">
        <v>1</v>
      </c>
      <c r="K416" s="130">
        <v>1</v>
      </c>
      <c r="L416" s="138"/>
      <c r="M416" s="138">
        <v>0.05</v>
      </c>
      <c r="N416" s="130">
        <v>300</v>
      </c>
      <c r="O416" s="138"/>
      <c r="P416" s="138">
        <v>5</v>
      </c>
      <c r="Q416" s="130">
        <v>0</v>
      </c>
      <c r="R416" s="138">
        <v>5</v>
      </c>
      <c r="S416" s="130">
        <f>Table4[[#This Row],[DMG PER PARTICLE]]*Table4[[#This Row],[PARTICLES 
PER SHOT]]</f>
        <v>880</v>
      </c>
      <c r="T416" s="186">
        <f>Table4[[#This Row],[DAMAGE PER SHOT]]/Table4[[#This Row],[SHOT 
INTERVAL]]</f>
        <v>17600</v>
      </c>
      <c r="U416" s="130">
        <f>Table4[[#This Row],[SHOTS PER MAGAZINE]]*Table4[[#This Row],[DAMAGE PER SHOT]]</f>
        <v>176000</v>
      </c>
      <c r="V416" s="130">
        <f>Table4[[#This Row],[MAGAZINE AMMO]]/Table4[[#This Row],[AMMO PER SHOT]]</f>
        <v>200</v>
      </c>
      <c r="W416" s="138">
        <f>1/Table4[[#This Row],[SHOT 
INTERVAL]]</f>
        <v>20</v>
      </c>
      <c r="X416" s="138">
        <f>(Table4[[#This Row],[SHOTS PER MAGAZINE]]-1)*Table4[[#This Row],[SHOT 
INTERVAL]]+(Table4[[#This Row],[PARTICLES 
PER SHOT]]-1)*Table4[[#This Row],[BURST INTERVAL]]</f>
        <v>9.9500000000000011</v>
      </c>
      <c r="Y416" s="186">
        <f>Table4[[#This Row],[DAMAGE PER MAGAZINE]]/(Table4[[#This Row],[UNLOAD TIME]]+Table4[[#This Row],[RELOAD TIME]])</f>
        <v>11772.57525083612</v>
      </c>
    </row>
    <row r="417" spans="1:25" ht="14.25" hidden="1" customHeight="1" outlineLevel="1" x14ac:dyDescent="0.2">
      <c r="A417" s="130">
        <v>18</v>
      </c>
      <c r="B417" s="186" t="s">
        <v>426</v>
      </c>
      <c r="C417" s="186" t="s">
        <v>102</v>
      </c>
      <c r="D417" s="130">
        <v>3</v>
      </c>
      <c r="E417" s="130">
        <v>894</v>
      </c>
      <c r="F417" s="130"/>
      <c r="G417" s="130"/>
      <c r="H417" s="130"/>
      <c r="I417" s="130">
        <v>200</v>
      </c>
      <c r="J417" s="130">
        <v>1</v>
      </c>
      <c r="K417" s="130">
        <v>1</v>
      </c>
      <c r="L417" s="138"/>
      <c r="M417" s="138">
        <v>0.05</v>
      </c>
      <c r="N417" s="130">
        <v>300</v>
      </c>
      <c r="O417" s="138"/>
      <c r="P417" s="138">
        <v>5</v>
      </c>
      <c r="Q417" s="130">
        <v>0</v>
      </c>
      <c r="R417" s="138">
        <v>5</v>
      </c>
      <c r="S417" s="130">
        <f>Table4[[#This Row],[DMG PER PARTICLE]]*Table4[[#This Row],[PARTICLES 
PER SHOT]]</f>
        <v>894</v>
      </c>
      <c r="T417" s="186">
        <f>Table4[[#This Row],[DAMAGE PER SHOT]]/Table4[[#This Row],[SHOT 
INTERVAL]]</f>
        <v>17880</v>
      </c>
      <c r="U417" s="130">
        <f>Table4[[#This Row],[SHOTS PER MAGAZINE]]*Table4[[#This Row],[DAMAGE PER SHOT]]</f>
        <v>178800</v>
      </c>
      <c r="V417" s="130">
        <f>Table4[[#This Row],[MAGAZINE AMMO]]/Table4[[#This Row],[AMMO PER SHOT]]</f>
        <v>200</v>
      </c>
      <c r="W417" s="138">
        <f>1/Table4[[#This Row],[SHOT 
INTERVAL]]</f>
        <v>20</v>
      </c>
      <c r="X417" s="138">
        <f>(Table4[[#This Row],[SHOTS PER MAGAZINE]]-1)*Table4[[#This Row],[SHOT 
INTERVAL]]+(Table4[[#This Row],[PARTICLES 
PER SHOT]]-1)*Table4[[#This Row],[BURST INTERVAL]]</f>
        <v>9.9500000000000011</v>
      </c>
      <c r="Y417" s="186">
        <f>Table4[[#This Row],[DAMAGE PER MAGAZINE]]/(Table4[[#This Row],[UNLOAD TIME]]+Table4[[#This Row],[RELOAD TIME]])</f>
        <v>11959.866220735785</v>
      </c>
    </row>
    <row r="418" spans="1:25" ht="14.25" hidden="1" customHeight="1" outlineLevel="1" x14ac:dyDescent="0.2">
      <c r="A418" s="130">
        <v>18</v>
      </c>
      <c r="B418" s="186" t="s">
        <v>426</v>
      </c>
      <c r="C418" s="186" t="s">
        <v>102</v>
      </c>
      <c r="D418" s="130">
        <v>4</v>
      </c>
      <c r="E418" s="130">
        <v>908</v>
      </c>
      <c r="F418" s="130"/>
      <c r="G418" s="130"/>
      <c r="H418" s="130"/>
      <c r="I418" s="130">
        <v>200</v>
      </c>
      <c r="J418" s="130">
        <v>1</v>
      </c>
      <c r="K418" s="130">
        <v>1</v>
      </c>
      <c r="L418" s="138"/>
      <c r="M418" s="138">
        <v>0.05</v>
      </c>
      <c r="N418" s="130">
        <v>300</v>
      </c>
      <c r="O418" s="138"/>
      <c r="P418" s="138">
        <v>5</v>
      </c>
      <c r="Q418" s="130">
        <v>0</v>
      </c>
      <c r="R418" s="138">
        <v>5</v>
      </c>
      <c r="S418" s="130">
        <f>Table4[[#This Row],[DMG PER PARTICLE]]*Table4[[#This Row],[PARTICLES 
PER SHOT]]</f>
        <v>908</v>
      </c>
      <c r="T418" s="186">
        <f>Table4[[#This Row],[DAMAGE PER SHOT]]/Table4[[#This Row],[SHOT 
INTERVAL]]</f>
        <v>18160</v>
      </c>
      <c r="U418" s="130">
        <f>Table4[[#This Row],[SHOTS PER MAGAZINE]]*Table4[[#This Row],[DAMAGE PER SHOT]]</f>
        <v>181600</v>
      </c>
      <c r="V418" s="130">
        <f>Table4[[#This Row],[MAGAZINE AMMO]]/Table4[[#This Row],[AMMO PER SHOT]]</f>
        <v>200</v>
      </c>
      <c r="W418" s="138">
        <f>1/Table4[[#This Row],[SHOT 
INTERVAL]]</f>
        <v>20</v>
      </c>
      <c r="X418" s="138">
        <f>(Table4[[#This Row],[SHOTS PER MAGAZINE]]-1)*Table4[[#This Row],[SHOT 
INTERVAL]]+(Table4[[#This Row],[PARTICLES 
PER SHOT]]-1)*Table4[[#This Row],[BURST INTERVAL]]</f>
        <v>9.9500000000000011</v>
      </c>
      <c r="Y418" s="186">
        <f>Table4[[#This Row],[DAMAGE PER MAGAZINE]]/(Table4[[#This Row],[UNLOAD TIME]]+Table4[[#This Row],[RELOAD TIME]])</f>
        <v>12147.157190635451</v>
      </c>
    </row>
    <row r="419" spans="1:25" ht="14.25" hidden="1" customHeight="1" outlineLevel="1" x14ac:dyDescent="0.2">
      <c r="A419" s="130">
        <v>18</v>
      </c>
      <c r="B419" s="186" t="s">
        <v>426</v>
      </c>
      <c r="C419" s="186" t="s">
        <v>102</v>
      </c>
      <c r="D419" s="130">
        <v>5</v>
      </c>
      <c r="E419" s="130">
        <v>922</v>
      </c>
      <c r="F419" s="130"/>
      <c r="G419" s="130"/>
      <c r="H419" s="130"/>
      <c r="I419" s="130">
        <v>200</v>
      </c>
      <c r="J419" s="130">
        <v>1</v>
      </c>
      <c r="K419" s="130">
        <v>1</v>
      </c>
      <c r="L419" s="138"/>
      <c r="M419" s="138">
        <v>0.05</v>
      </c>
      <c r="N419" s="130">
        <v>300</v>
      </c>
      <c r="O419" s="138"/>
      <c r="P419" s="138">
        <v>5</v>
      </c>
      <c r="Q419" s="130">
        <v>0</v>
      </c>
      <c r="R419" s="138">
        <v>5</v>
      </c>
      <c r="S419" s="130">
        <f>Table4[[#This Row],[DMG PER PARTICLE]]*Table4[[#This Row],[PARTICLES 
PER SHOT]]</f>
        <v>922</v>
      </c>
      <c r="T419" s="186">
        <f>Table4[[#This Row],[DAMAGE PER SHOT]]/Table4[[#This Row],[SHOT 
INTERVAL]]</f>
        <v>18440</v>
      </c>
      <c r="U419" s="130">
        <f>Table4[[#This Row],[SHOTS PER MAGAZINE]]*Table4[[#This Row],[DAMAGE PER SHOT]]</f>
        <v>184400</v>
      </c>
      <c r="V419" s="130">
        <f>Table4[[#This Row],[MAGAZINE AMMO]]/Table4[[#This Row],[AMMO PER SHOT]]</f>
        <v>200</v>
      </c>
      <c r="W419" s="138">
        <f>1/Table4[[#This Row],[SHOT 
INTERVAL]]</f>
        <v>20</v>
      </c>
      <c r="X419" s="138">
        <f>(Table4[[#This Row],[SHOTS PER MAGAZINE]]-1)*Table4[[#This Row],[SHOT 
INTERVAL]]+(Table4[[#This Row],[PARTICLES 
PER SHOT]]-1)*Table4[[#This Row],[BURST INTERVAL]]</f>
        <v>9.9500000000000011</v>
      </c>
      <c r="Y419" s="186">
        <f>Table4[[#This Row],[DAMAGE PER MAGAZINE]]/(Table4[[#This Row],[UNLOAD TIME]]+Table4[[#This Row],[RELOAD TIME]])</f>
        <v>12334.448160535116</v>
      </c>
    </row>
    <row r="420" spans="1:25" ht="14.25" hidden="1" customHeight="1" outlineLevel="1" x14ac:dyDescent="0.2">
      <c r="A420" s="130">
        <v>18</v>
      </c>
      <c r="B420" s="186" t="s">
        <v>426</v>
      </c>
      <c r="C420" s="186" t="s">
        <v>102</v>
      </c>
      <c r="D420" s="130">
        <v>6</v>
      </c>
      <c r="E420" s="130">
        <v>935</v>
      </c>
      <c r="F420" s="130"/>
      <c r="G420" s="130"/>
      <c r="H420" s="130"/>
      <c r="I420" s="130">
        <v>200</v>
      </c>
      <c r="J420" s="130">
        <v>1</v>
      </c>
      <c r="K420" s="130">
        <v>1</v>
      </c>
      <c r="L420" s="138"/>
      <c r="M420" s="138">
        <v>0.05</v>
      </c>
      <c r="N420" s="130">
        <v>300</v>
      </c>
      <c r="O420" s="138"/>
      <c r="P420" s="138">
        <v>5</v>
      </c>
      <c r="Q420" s="130">
        <v>0</v>
      </c>
      <c r="R420" s="138">
        <v>5</v>
      </c>
      <c r="S420" s="130">
        <f>Table4[[#This Row],[DMG PER PARTICLE]]*Table4[[#This Row],[PARTICLES 
PER SHOT]]</f>
        <v>935</v>
      </c>
      <c r="T420" s="186">
        <f>Table4[[#This Row],[DAMAGE PER SHOT]]/Table4[[#This Row],[SHOT 
INTERVAL]]</f>
        <v>18700</v>
      </c>
      <c r="U420" s="130">
        <f>Table4[[#This Row],[SHOTS PER MAGAZINE]]*Table4[[#This Row],[DAMAGE PER SHOT]]</f>
        <v>187000</v>
      </c>
      <c r="V420" s="130">
        <f>Table4[[#This Row],[MAGAZINE AMMO]]/Table4[[#This Row],[AMMO PER SHOT]]</f>
        <v>200</v>
      </c>
      <c r="W420" s="138">
        <f>1/Table4[[#This Row],[SHOT 
INTERVAL]]</f>
        <v>20</v>
      </c>
      <c r="X420" s="138">
        <f>(Table4[[#This Row],[SHOTS PER MAGAZINE]]-1)*Table4[[#This Row],[SHOT 
INTERVAL]]+(Table4[[#This Row],[PARTICLES 
PER SHOT]]-1)*Table4[[#This Row],[BURST INTERVAL]]</f>
        <v>9.9500000000000011</v>
      </c>
      <c r="Y420" s="186">
        <f>Table4[[#This Row],[DAMAGE PER MAGAZINE]]/(Table4[[#This Row],[UNLOAD TIME]]+Table4[[#This Row],[RELOAD TIME]])</f>
        <v>12508.361204013378</v>
      </c>
    </row>
    <row r="421" spans="1:25" ht="14.25" hidden="1" customHeight="1" outlineLevel="1" x14ac:dyDescent="0.2">
      <c r="A421" s="130">
        <v>18</v>
      </c>
      <c r="B421" s="186" t="s">
        <v>426</v>
      </c>
      <c r="C421" s="186" t="s">
        <v>102</v>
      </c>
      <c r="D421" s="130">
        <v>7</v>
      </c>
      <c r="E421" s="130">
        <v>949</v>
      </c>
      <c r="F421" s="130"/>
      <c r="G421" s="130"/>
      <c r="H421" s="130"/>
      <c r="I421" s="130">
        <v>200</v>
      </c>
      <c r="J421" s="130">
        <v>1</v>
      </c>
      <c r="K421" s="130">
        <v>1</v>
      </c>
      <c r="L421" s="138"/>
      <c r="M421" s="138">
        <v>0.05</v>
      </c>
      <c r="N421" s="130">
        <v>300</v>
      </c>
      <c r="O421" s="138"/>
      <c r="P421" s="138">
        <v>5</v>
      </c>
      <c r="Q421" s="130">
        <v>0</v>
      </c>
      <c r="R421" s="138">
        <v>5</v>
      </c>
      <c r="S421" s="130">
        <f>Table4[[#This Row],[DMG PER PARTICLE]]*Table4[[#This Row],[PARTICLES 
PER SHOT]]</f>
        <v>949</v>
      </c>
      <c r="T421" s="186">
        <f>Table4[[#This Row],[DAMAGE PER SHOT]]/Table4[[#This Row],[SHOT 
INTERVAL]]</f>
        <v>18980</v>
      </c>
      <c r="U421" s="130">
        <f>Table4[[#This Row],[SHOTS PER MAGAZINE]]*Table4[[#This Row],[DAMAGE PER SHOT]]</f>
        <v>189800</v>
      </c>
      <c r="V421" s="130">
        <f>Table4[[#This Row],[MAGAZINE AMMO]]/Table4[[#This Row],[AMMO PER SHOT]]</f>
        <v>200</v>
      </c>
      <c r="W421" s="138">
        <f>1/Table4[[#This Row],[SHOT 
INTERVAL]]</f>
        <v>20</v>
      </c>
      <c r="X421" s="138">
        <f>(Table4[[#This Row],[SHOTS PER MAGAZINE]]-1)*Table4[[#This Row],[SHOT 
INTERVAL]]+(Table4[[#This Row],[PARTICLES 
PER SHOT]]-1)*Table4[[#This Row],[BURST INTERVAL]]</f>
        <v>9.9500000000000011</v>
      </c>
      <c r="Y421" s="186">
        <f>Table4[[#This Row],[DAMAGE PER MAGAZINE]]/(Table4[[#This Row],[UNLOAD TIME]]+Table4[[#This Row],[RELOAD TIME]])</f>
        <v>12695.652173913042</v>
      </c>
    </row>
    <row r="422" spans="1:25" ht="14.25" hidden="1" customHeight="1" outlineLevel="1" x14ac:dyDescent="0.2">
      <c r="A422" s="130">
        <v>18</v>
      </c>
      <c r="B422" s="186" t="s">
        <v>426</v>
      </c>
      <c r="C422" s="186" t="s">
        <v>102</v>
      </c>
      <c r="D422" s="130">
        <v>8</v>
      </c>
      <c r="E422" s="130">
        <v>963</v>
      </c>
      <c r="F422" s="130"/>
      <c r="G422" s="130"/>
      <c r="H422" s="130"/>
      <c r="I422" s="130">
        <v>200</v>
      </c>
      <c r="J422" s="130">
        <v>1</v>
      </c>
      <c r="K422" s="130">
        <v>1</v>
      </c>
      <c r="L422" s="138"/>
      <c r="M422" s="138">
        <v>0.05</v>
      </c>
      <c r="N422" s="130">
        <v>300</v>
      </c>
      <c r="O422" s="138"/>
      <c r="P422" s="138">
        <v>5</v>
      </c>
      <c r="Q422" s="130">
        <v>0</v>
      </c>
      <c r="R422" s="138">
        <v>5</v>
      </c>
      <c r="S422" s="130">
        <f>Table4[[#This Row],[DMG PER PARTICLE]]*Table4[[#This Row],[PARTICLES 
PER SHOT]]</f>
        <v>963</v>
      </c>
      <c r="T422" s="186">
        <f>Table4[[#This Row],[DAMAGE PER SHOT]]/Table4[[#This Row],[SHOT 
INTERVAL]]</f>
        <v>19260</v>
      </c>
      <c r="U422" s="130">
        <f>Table4[[#This Row],[SHOTS PER MAGAZINE]]*Table4[[#This Row],[DAMAGE PER SHOT]]</f>
        <v>192600</v>
      </c>
      <c r="V422" s="130">
        <f>Table4[[#This Row],[MAGAZINE AMMO]]/Table4[[#This Row],[AMMO PER SHOT]]</f>
        <v>200</v>
      </c>
      <c r="W422" s="138">
        <f>1/Table4[[#This Row],[SHOT 
INTERVAL]]</f>
        <v>20</v>
      </c>
      <c r="X422" s="138">
        <f>(Table4[[#This Row],[SHOTS PER MAGAZINE]]-1)*Table4[[#This Row],[SHOT 
INTERVAL]]+(Table4[[#This Row],[PARTICLES 
PER SHOT]]-1)*Table4[[#This Row],[BURST INTERVAL]]</f>
        <v>9.9500000000000011</v>
      </c>
      <c r="Y422" s="186">
        <f>Table4[[#This Row],[DAMAGE PER MAGAZINE]]/(Table4[[#This Row],[UNLOAD TIME]]+Table4[[#This Row],[RELOAD TIME]])</f>
        <v>12882.943143812709</v>
      </c>
    </row>
    <row r="423" spans="1:25" ht="14.25" hidden="1" customHeight="1" outlineLevel="1" x14ac:dyDescent="0.2">
      <c r="A423" s="130">
        <v>18</v>
      </c>
      <c r="B423" s="186" t="s">
        <v>426</v>
      </c>
      <c r="C423" s="186" t="s">
        <v>102</v>
      </c>
      <c r="D423" s="130">
        <v>9</v>
      </c>
      <c r="E423" s="130">
        <v>977</v>
      </c>
      <c r="F423" s="130"/>
      <c r="G423" s="130"/>
      <c r="H423" s="130"/>
      <c r="I423" s="130">
        <v>200</v>
      </c>
      <c r="J423" s="130">
        <v>1</v>
      </c>
      <c r="K423" s="130">
        <v>1</v>
      </c>
      <c r="L423" s="138"/>
      <c r="M423" s="138">
        <v>0.05</v>
      </c>
      <c r="N423" s="130">
        <v>300</v>
      </c>
      <c r="O423" s="138"/>
      <c r="P423" s="138">
        <v>5</v>
      </c>
      <c r="Q423" s="130">
        <v>0</v>
      </c>
      <c r="R423" s="138">
        <v>5</v>
      </c>
      <c r="S423" s="130">
        <f>Table4[[#This Row],[DMG PER PARTICLE]]*Table4[[#This Row],[PARTICLES 
PER SHOT]]</f>
        <v>977</v>
      </c>
      <c r="T423" s="186">
        <f>Table4[[#This Row],[DAMAGE PER SHOT]]/Table4[[#This Row],[SHOT 
INTERVAL]]</f>
        <v>19540</v>
      </c>
      <c r="U423" s="130">
        <f>Table4[[#This Row],[SHOTS PER MAGAZINE]]*Table4[[#This Row],[DAMAGE PER SHOT]]</f>
        <v>195400</v>
      </c>
      <c r="V423" s="130">
        <f>Table4[[#This Row],[MAGAZINE AMMO]]/Table4[[#This Row],[AMMO PER SHOT]]</f>
        <v>200</v>
      </c>
      <c r="W423" s="138">
        <f>1/Table4[[#This Row],[SHOT 
INTERVAL]]</f>
        <v>20</v>
      </c>
      <c r="X423" s="138">
        <f>(Table4[[#This Row],[SHOTS PER MAGAZINE]]-1)*Table4[[#This Row],[SHOT 
INTERVAL]]+(Table4[[#This Row],[PARTICLES 
PER SHOT]]-1)*Table4[[#This Row],[BURST INTERVAL]]</f>
        <v>9.9500000000000011</v>
      </c>
      <c r="Y423" s="186">
        <f>Table4[[#This Row],[DAMAGE PER MAGAZINE]]/(Table4[[#This Row],[UNLOAD TIME]]+Table4[[#This Row],[RELOAD TIME]])</f>
        <v>13070.234113712373</v>
      </c>
    </row>
    <row r="424" spans="1:25" ht="14.25" hidden="1" customHeight="1" outlineLevel="1" x14ac:dyDescent="0.2">
      <c r="A424" s="130">
        <v>18</v>
      </c>
      <c r="B424" s="186" t="s">
        <v>426</v>
      </c>
      <c r="C424" s="186" t="s">
        <v>102</v>
      </c>
      <c r="D424" s="130">
        <v>10</v>
      </c>
      <c r="E424" s="130">
        <v>997</v>
      </c>
      <c r="F424" s="130"/>
      <c r="G424" s="130"/>
      <c r="H424" s="130"/>
      <c r="I424" s="130">
        <v>200</v>
      </c>
      <c r="J424" s="130">
        <v>1</v>
      </c>
      <c r="K424" s="130">
        <v>1</v>
      </c>
      <c r="L424" s="138"/>
      <c r="M424" s="138">
        <v>0.05</v>
      </c>
      <c r="N424" s="130">
        <v>300</v>
      </c>
      <c r="O424" s="138"/>
      <c r="P424" s="138">
        <v>5</v>
      </c>
      <c r="Q424" s="130">
        <v>0</v>
      </c>
      <c r="R424" s="138">
        <v>5</v>
      </c>
      <c r="S424" s="130">
        <f>Table4[[#This Row],[DMG PER PARTICLE]]*Table4[[#This Row],[PARTICLES 
PER SHOT]]</f>
        <v>997</v>
      </c>
      <c r="T424" s="186">
        <f>Table4[[#This Row],[DAMAGE PER SHOT]]/Table4[[#This Row],[SHOT 
INTERVAL]]</f>
        <v>19940</v>
      </c>
      <c r="U424" s="130">
        <f>Table4[[#This Row],[SHOTS PER MAGAZINE]]*Table4[[#This Row],[DAMAGE PER SHOT]]</f>
        <v>199400</v>
      </c>
      <c r="V424" s="130">
        <f>Table4[[#This Row],[MAGAZINE AMMO]]/Table4[[#This Row],[AMMO PER SHOT]]</f>
        <v>200</v>
      </c>
      <c r="W424" s="138">
        <f>1/Table4[[#This Row],[SHOT 
INTERVAL]]</f>
        <v>20</v>
      </c>
      <c r="X424" s="138">
        <f>(Table4[[#This Row],[SHOTS PER MAGAZINE]]-1)*Table4[[#This Row],[SHOT 
INTERVAL]]+(Table4[[#This Row],[PARTICLES 
PER SHOT]]-1)*Table4[[#This Row],[BURST INTERVAL]]</f>
        <v>9.9500000000000011</v>
      </c>
      <c r="Y424" s="186">
        <f>Table4[[#This Row],[DAMAGE PER MAGAZINE]]/(Table4[[#This Row],[UNLOAD TIME]]+Table4[[#This Row],[RELOAD TIME]])</f>
        <v>13337.792642140468</v>
      </c>
    </row>
    <row r="425" spans="1:25" ht="14.25" hidden="1" customHeight="1" outlineLevel="1" x14ac:dyDescent="0.2">
      <c r="A425" s="130">
        <v>18</v>
      </c>
      <c r="B425" s="186" t="s">
        <v>426</v>
      </c>
      <c r="C425" s="186" t="s">
        <v>102</v>
      </c>
      <c r="D425" s="130">
        <v>11</v>
      </c>
      <c r="E425" s="130">
        <v>1018</v>
      </c>
      <c r="F425" s="130"/>
      <c r="G425" s="130"/>
      <c r="H425" s="130"/>
      <c r="I425" s="130">
        <v>200</v>
      </c>
      <c r="J425" s="130">
        <v>1</v>
      </c>
      <c r="K425" s="130">
        <v>1</v>
      </c>
      <c r="L425" s="138"/>
      <c r="M425" s="138">
        <v>0.05</v>
      </c>
      <c r="N425" s="130">
        <v>300</v>
      </c>
      <c r="O425" s="138"/>
      <c r="P425" s="138">
        <v>5</v>
      </c>
      <c r="Q425" s="130">
        <v>0</v>
      </c>
      <c r="R425" s="138">
        <v>5</v>
      </c>
      <c r="S425" s="130">
        <f>Table4[[#This Row],[DMG PER PARTICLE]]*Table4[[#This Row],[PARTICLES 
PER SHOT]]</f>
        <v>1018</v>
      </c>
      <c r="T425" s="186">
        <f>Table4[[#This Row],[DAMAGE PER SHOT]]/Table4[[#This Row],[SHOT 
INTERVAL]]</f>
        <v>20360</v>
      </c>
      <c r="U425" s="130">
        <f>Table4[[#This Row],[SHOTS PER MAGAZINE]]*Table4[[#This Row],[DAMAGE PER SHOT]]</f>
        <v>203600</v>
      </c>
      <c r="V425" s="130">
        <f>Table4[[#This Row],[MAGAZINE AMMO]]/Table4[[#This Row],[AMMO PER SHOT]]</f>
        <v>200</v>
      </c>
      <c r="W425" s="138">
        <f>1/Table4[[#This Row],[SHOT 
INTERVAL]]</f>
        <v>20</v>
      </c>
      <c r="X425" s="138">
        <f>(Table4[[#This Row],[SHOTS PER MAGAZINE]]-1)*Table4[[#This Row],[SHOT 
INTERVAL]]+(Table4[[#This Row],[PARTICLES 
PER SHOT]]-1)*Table4[[#This Row],[BURST INTERVAL]]</f>
        <v>9.9500000000000011</v>
      </c>
      <c r="Y425" s="186">
        <f>Table4[[#This Row],[DAMAGE PER MAGAZINE]]/(Table4[[#This Row],[UNLOAD TIME]]+Table4[[#This Row],[RELOAD TIME]])</f>
        <v>13618.729096989966</v>
      </c>
    </row>
    <row r="426" spans="1:25" ht="14.25" hidden="1" customHeight="1" outlineLevel="1" x14ac:dyDescent="0.2">
      <c r="A426" s="130">
        <v>18</v>
      </c>
      <c r="B426" s="186" t="s">
        <v>426</v>
      </c>
      <c r="C426" s="186" t="s">
        <v>102</v>
      </c>
      <c r="D426" s="130">
        <v>12</v>
      </c>
      <c r="E426" s="130">
        <v>1038</v>
      </c>
      <c r="F426" s="130"/>
      <c r="G426" s="130"/>
      <c r="H426" s="130"/>
      <c r="I426" s="130">
        <v>200</v>
      </c>
      <c r="J426" s="130">
        <v>1</v>
      </c>
      <c r="K426" s="130">
        <v>1</v>
      </c>
      <c r="L426" s="138"/>
      <c r="M426" s="138">
        <v>0.05</v>
      </c>
      <c r="N426" s="130">
        <v>300</v>
      </c>
      <c r="O426" s="138"/>
      <c r="P426" s="138">
        <v>5</v>
      </c>
      <c r="Q426" s="130">
        <v>0</v>
      </c>
      <c r="R426" s="138">
        <v>5</v>
      </c>
      <c r="S426" s="130">
        <f>Table4[[#This Row],[DMG PER PARTICLE]]*Table4[[#This Row],[PARTICLES 
PER SHOT]]</f>
        <v>1038</v>
      </c>
      <c r="T426" s="186">
        <f>Table4[[#This Row],[DAMAGE PER SHOT]]/Table4[[#This Row],[SHOT 
INTERVAL]]</f>
        <v>20760</v>
      </c>
      <c r="U426" s="130">
        <f>Table4[[#This Row],[SHOTS PER MAGAZINE]]*Table4[[#This Row],[DAMAGE PER SHOT]]</f>
        <v>207600</v>
      </c>
      <c r="V426" s="130">
        <f>Table4[[#This Row],[MAGAZINE AMMO]]/Table4[[#This Row],[AMMO PER SHOT]]</f>
        <v>200</v>
      </c>
      <c r="W426" s="138">
        <f>1/Table4[[#This Row],[SHOT 
INTERVAL]]</f>
        <v>20</v>
      </c>
      <c r="X426" s="138">
        <f>(Table4[[#This Row],[SHOTS PER MAGAZINE]]-1)*Table4[[#This Row],[SHOT 
INTERVAL]]+(Table4[[#This Row],[PARTICLES 
PER SHOT]]-1)*Table4[[#This Row],[BURST INTERVAL]]</f>
        <v>9.9500000000000011</v>
      </c>
      <c r="Y426" s="186">
        <f>Table4[[#This Row],[DAMAGE PER MAGAZINE]]/(Table4[[#This Row],[UNLOAD TIME]]+Table4[[#This Row],[RELOAD TIME]])</f>
        <v>13886.287625418059</v>
      </c>
    </row>
    <row r="427" spans="1:25" ht="14.25" hidden="1" customHeight="1" outlineLevel="1" x14ac:dyDescent="0.2">
      <c r="A427" s="130">
        <v>18</v>
      </c>
      <c r="B427" s="186" t="s">
        <v>426</v>
      </c>
      <c r="C427" s="186" t="s">
        <v>103</v>
      </c>
      <c r="D427" s="130">
        <v>1</v>
      </c>
      <c r="E427" s="130">
        <v>1089.9000000000001</v>
      </c>
      <c r="F427" s="130"/>
      <c r="G427" s="130"/>
      <c r="H427" s="130"/>
      <c r="I427" s="130">
        <v>200</v>
      </c>
      <c r="J427" s="130">
        <v>1</v>
      </c>
      <c r="K427" s="130">
        <v>1</v>
      </c>
      <c r="L427" s="138"/>
      <c r="M427" s="138">
        <v>0.05</v>
      </c>
      <c r="N427" s="130">
        <v>300</v>
      </c>
      <c r="O427" s="138"/>
      <c r="P427" s="138">
        <v>5</v>
      </c>
      <c r="Q427" s="130">
        <v>0</v>
      </c>
      <c r="R427" s="138">
        <v>5</v>
      </c>
      <c r="S427" s="130">
        <f>Table4[[#This Row],[DMG PER PARTICLE]]*Table4[[#This Row],[PARTICLES 
PER SHOT]]</f>
        <v>1089.9000000000001</v>
      </c>
      <c r="T427" s="186">
        <f>Table4[[#This Row],[DAMAGE PER SHOT]]/Table4[[#This Row],[SHOT 
INTERVAL]]</f>
        <v>21798</v>
      </c>
      <c r="U427" s="130">
        <f>Table4[[#This Row],[SHOTS PER MAGAZINE]]*Table4[[#This Row],[DAMAGE PER SHOT]]</f>
        <v>217980.00000000003</v>
      </c>
      <c r="V427" s="130">
        <f>Table4[[#This Row],[MAGAZINE AMMO]]/Table4[[#This Row],[AMMO PER SHOT]]</f>
        <v>200</v>
      </c>
      <c r="W427" s="138">
        <f>1/Table4[[#This Row],[SHOT 
INTERVAL]]</f>
        <v>20</v>
      </c>
      <c r="X427" s="138">
        <f>(Table4[[#This Row],[SHOTS PER MAGAZINE]]-1)*Table4[[#This Row],[SHOT 
INTERVAL]]+(Table4[[#This Row],[PARTICLES 
PER SHOT]]-1)*Table4[[#This Row],[BURST INTERVAL]]</f>
        <v>9.9500000000000011</v>
      </c>
      <c r="Y427" s="186">
        <f>Table4[[#This Row],[DAMAGE PER MAGAZINE]]/(Table4[[#This Row],[UNLOAD TIME]]+Table4[[#This Row],[RELOAD TIME]])</f>
        <v>14580.602006688963</v>
      </c>
    </row>
    <row r="428" spans="1:25" ht="14.25" customHeight="1" collapsed="1" x14ac:dyDescent="0.2">
      <c r="A428" s="128">
        <v>19</v>
      </c>
      <c r="B428" s="185" t="s">
        <v>427</v>
      </c>
      <c r="C428" s="185" t="s">
        <v>101</v>
      </c>
      <c r="D428" s="128">
        <v>1</v>
      </c>
      <c r="E428" s="128">
        <v>420</v>
      </c>
      <c r="F428" s="128"/>
      <c r="G428" s="128"/>
      <c r="H428" s="128"/>
      <c r="I428" s="128">
        <v>70</v>
      </c>
      <c r="J428" s="128">
        <v>1</v>
      </c>
      <c r="K428" s="128">
        <v>1</v>
      </c>
      <c r="L428" s="137"/>
      <c r="M428" s="137">
        <v>0.215</v>
      </c>
      <c r="N428" s="128">
        <v>70</v>
      </c>
      <c r="O428" s="137"/>
      <c r="P428" s="137">
        <v>10</v>
      </c>
      <c r="Q428" s="128">
        <v>0</v>
      </c>
      <c r="R428" s="137">
        <v>10</v>
      </c>
      <c r="S428" s="128">
        <f>Table4[[#This Row],[DMG PER PARTICLE]]*Table4[[#This Row],[PARTICLES 
PER SHOT]]</f>
        <v>420</v>
      </c>
      <c r="T428" s="185">
        <f>Table4[[#This Row],[DAMAGE PER SHOT]]/Table4[[#This Row],[SHOT 
INTERVAL]]</f>
        <v>1953.4883720930234</v>
      </c>
      <c r="U428" s="128">
        <f>Table4[[#This Row],[SHOTS PER MAGAZINE]]*Table4[[#This Row],[DAMAGE PER SHOT]]</f>
        <v>29400</v>
      </c>
      <c r="V428" s="128">
        <f>Table4[[#This Row],[MAGAZINE AMMO]]/Table4[[#This Row],[AMMO PER SHOT]]</f>
        <v>70</v>
      </c>
      <c r="W428" s="137">
        <f>1/Table4[[#This Row],[SHOT 
INTERVAL]]</f>
        <v>4.6511627906976747</v>
      </c>
      <c r="X428" s="137">
        <f>(Table4[[#This Row],[SHOTS PER MAGAZINE]]-1)*Table4[[#This Row],[SHOT 
INTERVAL]]+(Table4[[#This Row],[PARTICLES 
PER SHOT]]-1)*Table4[[#This Row],[BURST INTERVAL]]</f>
        <v>14.834999999999999</v>
      </c>
      <c r="Y428" s="185">
        <f>Table4[[#This Row],[DAMAGE PER MAGAZINE]]/(Table4[[#This Row],[UNLOAD TIME]]+Table4[[#This Row],[RELOAD TIME]])</f>
        <v>1183.8131669015502</v>
      </c>
    </row>
    <row r="429" spans="1:25" ht="14.25" hidden="1" customHeight="1" outlineLevel="1" x14ac:dyDescent="0.2">
      <c r="A429" s="130">
        <v>19</v>
      </c>
      <c r="B429" s="186" t="s">
        <v>427</v>
      </c>
      <c r="C429" s="186" t="s">
        <v>101</v>
      </c>
      <c r="D429" s="130">
        <v>2</v>
      </c>
      <c r="E429" s="130">
        <v>460</v>
      </c>
      <c r="F429" s="130"/>
      <c r="G429" s="130"/>
      <c r="H429" s="130"/>
      <c r="I429" s="130">
        <v>70</v>
      </c>
      <c r="J429" s="130">
        <v>1</v>
      </c>
      <c r="K429" s="130">
        <v>1</v>
      </c>
      <c r="L429" s="138"/>
      <c r="M429" s="138">
        <v>0.215</v>
      </c>
      <c r="N429" s="130">
        <v>70</v>
      </c>
      <c r="O429" s="138"/>
      <c r="P429" s="138">
        <v>10</v>
      </c>
      <c r="Q429" s="130">
        <v>0</v>
      </c>
      <c r="R429" s="138">
        <v>10</v>
      </c>
      <c r="S429" s="130">
        <f>Table4[[#This Row],[DMG PER PARTICLE]]*Table4[[#This Row],[PARTICLES 
PER SHOT]]</f>
        <v>460</v>
      </c>
      <c r="T429" s="186">
        <f>Table4[[#This Row],[DAMAGE PER SHOT]]/Table4[[#This Row],[SHOT 
INTERVAL]]</f>
        <v>2139.5348837209303</v>
      </c>
      <c r="U429" s="130">
        <f>Table4[[#This Row],[SHOTS PER MAGAZINE]]*Table4[[#This Row],[DAMAGE PER SHOT]]</f>
        <v>32200</v>
      </c>
      <c r="V429" s="130">
        <f>Table4[[#This Row],[MAGAZINE AMMO]]/Table4[[#This Row],[AMMO PER SHOT]]</f>
        <v>70</v>
      </c>
      <c r="W429" s="138">
        <f>1/Table4[[#This Row],[SHOT 
INTERVAL]]</f>
        <v>4.6511627906976747</v>
      </c>
      <c r="X429" s="138">
        <f>(Table4[[#This Row],[SHOTS PER MAGAZINE]]-1)*Table4[[#This Row],[SHOT 
INTERVAL]]+(Table4[[#This Row],[PARTICLES 
PER SHOT]]-1)*Table4[[#This Row],[BURST INTERVAL]]</f>
        <v>14.834999999999999</v>
      </c>
      <c r="Y429" s="186">
        <f>Table4[[#This Row],[DAMAGE PER MAGAZINE]]/(Table4[[#This Row],[UNLOAD TIME]]+Table4[[#This Row],[RELOAD TIME]])</f>
        <v>1296.5572780350312</v>
      </c>
    </row>
    <row r="430" spans="1:25" ht="14.25" hidden="1" customHeight="1" outlineLevel="1" x14ac:dyDescent="0.2">
      <c r="A430" s="130">
        <v>19</v>
      </c>
      <c r="B430" s="186" t="s">
        <v>427</v>
      </c>
      <c r="C430" s="186" t="s">
        <v>101</v>
      </c>
      <c r="D430" s="130">
        <v>3</v>
      </c>
      <c r="E430" s="130">
        <v>510</v>
      </c>
      <c r="F430" s="130"/>
      <c r="G430" s="130"/>
      <c r="H430" s="130"/>
      <c r="I430" s="130">
        <v>70</v>
      </c>
      <c r="J430" s="130">
        <v>1</v>
      </c>
      <c r="K430" s="130">
        <v>1</v>
      </c>
      <c r="L430" s="138"/>
      <c r="M430" s="138">
        <v>0.215</v>
      </c>
      <c r="N430" s="130">
        <v>70</v>
      </c>
      <c r="O430" s="138"/>
      <c r="P430" s="138">
        <v>10</v>
      </c>
      <c r="Q430" s="130">
        <v>0</v>
      </c>
      <c r="R430" s="138">
        <v>10</v>
      </c>
      <c r="S430" s="130">
        <f>Table4[[#This Row],[DMG PER PARTICLE]]*Table4[[#This Row],[PARTICLES 
PER SHOT]]</f>
        <v>510</v>
      </c>
      <c r="T430" s="186">
        <f>Table4[[#This Row],[DAMAGE PER SHOT]]/Table4[[#This Row],[SHOT 
INTERVAL]]</f>
        <v>2372.0930232558139</v>
      </c>
      <c r="U430" s="130">
        <f>Table4[[#This Row],[SHOTS PER MAGAZINE]]*Table4[[#This Row],[DAMAGE PER SHOT]]</f>
        <v>35700</v>
      </c>
      <c r="V430" s="130">
        <f>Table4[[#This Row],[MAGAZINE AMMO]]/Table4[[#This Row],[AMMO PER SHOT]]</f>
        <v>70</v>
      </c>
      <c r="W430" s="138">
        <f>1/Table4[[#This Row],[SHOT 
INTERVAL]]</f>
        <v>4.6511627906976747</v>
      </c>
      <c r="X430" s="138">
        <f>(Table4[[#This Row],[SHOTS PER MAGAZINE]]-1)*Table4[[#This Row],[SHOT 
INTERVAL]]+(Table4[[#This Row],[PARTICLES 
PER SHOT]]-1)*Table4[[#This Row],[BURST INTERVAL]]</f>
        <v>14.834999999999999</v>
      </c>
      <c r="Y430" s="186">
        <f>Table4[[#This Row],[DAMAGE PER MAGAZINE]]/(Table4[[#This Row],[UNLOAD TIME]]+Table4[[#This Row],[RELOAD TIME]])</f>
        <v>1437.4874169518823</v>
      </c>
    </row>
    <row r="431" spans="1:25" ht="14.25" hidden="1" customHeight="1" outlineLevel="1" x14ac:dyDescent="0.2">
      <c r="A431" s="130">
        <v>19</v>
      </c>
      <c r="B431" s="186" t="s">
        <v>427</v>
      </c>
      <c r="C431" s="186" t="s">
        <v>101</v>
      </c>
      <c r="D431" s="130">
        <v>4</v>
      </c>
      <c r="E431" s="130">
        <v>550</v>
      </c>
      <c r="F431" s="130"/>
      <c r="G431" s="130"/>
      <c r="H431" s="130"/>
      <c r="I431" s="130">
        <v>70</v>
      </c>
      <c r="J431" s="130">
        <v>1</v>
      </c>
      <c r="K431" s="130">
        <v>1</v>
      </c>
      <c r="L431" s="138"/>
      <c r="M431" s="138">
        <v>0.215</v>
      </c>
      <c r="N431" s="130">
        <v>70</v>
      </c>
      <c r="O431" s="138"/>
      <c r="P431" s="138">
        <v>10</v>
      </c>
      <c r="Q431" s="130">
        <v>0</v>
      </c>
      <c r="R431" s="138">
        <v>10</v>
      </c>
      <c r="S431" s="130">
        <f>Table4[[#This Row],[DMG PER PARTICLE]]*Table4[[#This Row],[PARTICLES 
PER SHOT]]</f>
        <v>550</v>
      </c>
      <c r="T431" s="186">
        <f>Table4[[#This Row],[DAMAGE PER SHOT]]/Table4[[#This Row],[SHOT 
INTERVAL]]</f>
        <v>2558.1395348837209</v>
      </c>
      <c r="U431" s="130">
        <f>Table4[[#This Row],[SHOTS PER MAGAZINE]]*Table4[[#This Row],[DAMAGE PER SHOT]]</f>
        <v>38500</v>
      </c>
      <c r="V431" s="130">
        <f>Table4[[#This Row],[MAGAZINE AMMO]]/Table4[[#This Row],[AMMO PER SHOT]]</f>
        <v>70</v>
      </c>
      <c r="W431" s="138">
        <f>1/Table4[[#This Row],[SHOT 
INTERVAL]]</f>
        <v>4.6511627906976747</v>
      </c>
      <c r="X431" s="138">
        <f>(Table4[[#This Row],[SHOTS PER MAGAZINE]]-1)*Table4[[#This Row],[SHOT 
INTERVAL]]+(Table4[[#This Row],[PARTICLES 
PER SHOT]]-1)*Table4[[#This Row],[BURST INTERVAL]]</f>
        <v>14.834999999999999</v>
      </c>
      <c r="Y431" s="186">
        <f>Table4[[#This Row],[DAMAGE PER MAGAZINE]]/(Table4[[#This Row],[UNLOAD TIME]]+Table4[[#This Row],[RELOAD TIME]])</f>
        <v>1550.2315280853634</v>
      </c>
    </row>
    <row r="432" spans="1:25" ht="14.25" hidden="1" customHeight="1" outlineLevel="1" x14ac:dyDescent="0.2">
      <c r="A432" s="130">
        <v>19</v>
      </c>
      <c r="B432" s="186" t="s">
        <v>427</v>
      </c>
      <c r="C432" s="186" t="s">
        <v>101</v>
      </c>
      <c r="D432" s="130">
        <v>5</v>
      </c>
      <c r="E432" s="130">
        <v>600</v>
      </c>
      <c r="F432" s="130"/>
      <c r="G432" s="130"/>
      <c r="H432" s="130"/>
      <c r="I432" s="130">
        <v>70</v>
      </c>
      <c r="J432" s="130">
        <v>1</v>
      </c>
      <c r="K432" s="130">
        <v>1</v>
      </c>
      <c r="L432" s="138"/>
      <c r="M432" s="138">
        <v>0.215</v>
      </c>
      <c r="N432" s="130">
        <v>70</v>
      </c>
      <c r="O432" s="138"/>
      <c r="P432" s="138">
        <v>10</v>
      </c>
      <c r="Q432" s="130">
        <v>0</v>
      </c>
      <c r="R432" s="138">
        <v>10</v>
      </c>
      <c r="S432" s="130">
        <f>Table4[[#This Row],[DMG PER PARTICLE]]*Table4[[#This Row],[PARTICLES 
PER SHOT]]</f>
        <v>600</v>
      </c>
      <c r="T432" s="186">
        <f>Table4[[#This Row],[DAMAGE PER SHOT]]/Table4[[#This Row],[SHOT 
INTERVAL]]</f>
        <v>2790.6976744186045</v>
      </c>
      <c r="U432" s="130">
        <f>Table4[[#This Row],[SHOTS PER MAGAZINE]]*Table4[[#This Row],[DAMAGE PER SHOT]]</f>
        <v>42000</v>
      </c>
      <c r="V432" s="130">
        <f>Table4[[#This Row],[MAGAZINE AMMO]]/Table4[[#This Row],[AMMO PER SHOT]]</f>
        <v>70</v>
      </c>
      <c r="W432" s="138">
        <f>1/Table4[[#This Row],[SHOT 
INTERVAL]]</f>
        <v>4.6511627906976747</v>
      </c>
      <c r="X432" s="138">
        <f>(Table4[[#This Row],[SHOTS PER MAGAZINE]]-1)*Table4[[#This Row],[SHOT 
INTERVAL]]+(Table4[[#This Row],[PARTICLES 
PER SHOT]]-1)*Table4[[#This Row],[BURST INTERVAL]]</f>
        <v>14.834999999999999</v>
      </c>
      <c r="Y432" s="186">
        <f>Table4[[#This Row],[DAMAGE PER MAGAZINE]]/(Table4[[#This Row],[UNLOAD TIME]]+Table4[[#This Row],[RELOAD TIME]])</f>
        <v>1691.1616670022145</v>
      </c>
    </row>
    <row r="433" spans="1:25" ht="14.25" hidden="1" customHeight="1" outlineLevel="1" x14ac:dyDescent="0.2">
      <c r="A433" s="130">
        <v>19</v>
      </c>
      <c r="B433" s="186" t="s">
        <v>427</v>
      </c>
      <c r="C433" s="186" t="s">
        <v>101</v>
      </c>
      <c r="D433" s="130">
        <v>6</v>
      </c>
      <c r="E433" s="130">
        <v>660</v>
      </c>
      <c r="F433" s="130"/>
      <c r="G433" s="130"/>
      <c r="H433" s="130"/>
      <c r="I433" s="130">
        <v>70</v>
      </c>
      <c r="J433" s="130">
        <v>1</v>
      </c>
      <c r="K433" s="130">
        <v>1</v>
      </c>
      <c r="L433" s="138"/>
      <c r="M433" s="138">
        <v>0.215</v>
      </c>
      <c r="N433" s="130">
        <v>70</v>
      </c>
      <c r="O433" s="138"/>
      <c r="P433" s="138">
        <v>10</v>
      </c>
      <c r="Q433" s="130">
        <v>0</v>
      </c>
      <c r="R433" s="138">
        <v>10</v>
      </c>
      <c r="S433" s="130">
        <f>Table4[[#This Row],[DMG PER PARTICLE]]*Table4[[#This Row],[PARTICLES 
PER SHOT]]</f>
        <v>660</v>
      </c>
      <c r="T433" s="186">
        <f>Table4[[#This Row],[DAMAGE PER SHOT]]/Table4[[#This Row],[SHOT 
INTERVAL]]</f>
        <v>3069.7674418604652</v>
      </c>
      <c r="U433" s="130">
        <f>Table4[[#This Row],[SHOTS PER MAGAZINE]]*Table4[[#This Row],[DAMAGE PER SHOT]]</f>
        <v>46200</v>
      </c>
      <c r="V433" s="130">
        <f>Table4[[#This Row],[MAGAZINE AMMO]]/Table4[[#This Row],[AMMO PER SHOT]]</f>
        <v>70</v>
      </c>
      <c r="W433" s="138">
        <f>1/Table4[[#This Row],[SHOT 
INTERVAL]]</f>
        <v>4.6511627906976747</v>
      </c>
      <c r="X433" s="138">
        <f>(Table4[[#This Row],[SHOTS PER MAGAZINE]]-1)*Table4[[#This Row],[SHOT 
INTERVAL]]+(Table4[[#This Row],[PARTICLES 
PER SHOT]]-1)*Table4[[#This Row],[BURST INTERVAL]]</f>
        <v>14.834999999999999</v>
      </c>
      <c r="Y433" s="186">
        <f>Table4[[#This Row],[DAMAGE PER MAGAZINE]]/(Table4[[#This Row],[UNLOAD TIME]]+Table4[[#This Row],[RELOAD TIME]])</f>
        <v>1860.2778337024361</v>
      </c>
    </row>
    <row r="434" spans="1:25" ht="14.25" hidden="1" customHeight="1" outlineLevel="1" x14ac:dyDescent="0.2">
      <c r="A434" s="130">
        <v>19</v>
      </c>
      <c r="B434" s="186" t="s">
        <v>427</v>
      </c>
      <c r="C434" s="186" t="s">
        <v>101</v>
      </c>
      <c r="D434" s="130">
        <v>7</v>
      </c>
      <c r="E434" s="130">
        <v>720</v>
      </c>
      <c r="F434" s="130"/>
      <c r="G434" s="130"/>
      <c r="H434" s="130"/>
      <c r="I434" s="130">
        <v>70</v>
      </c>
      <c r="J434" s="130">
        <v>1</v>
      </c>
      <c r="K434" s="130">
        <v>1</v>
      </c>
      <c r="L434" s="138"/>
      <c r="M434" s="138">
        <v>0.215</v>
      </c>
      <c r="N434" s="130">
        <v>70</v>
      </c>
      <c r="O434" s="138"/>
      <c r="P434" s="138">
        <v>10</v>
      </c>
      <c r="Q434" s="130">
        <v>0</v>
      </c>
      <c r="R434" s="138">
        <v>10</v>
      </c>
      <c r="S434" s="130">
        <f>Table4[[#This Row],[DMG PER PARTICLE]]*Table4[[#This Row],[PARTICLES 
PER SHOT]]</f>
        <v>720</v>
      </c>
      <c r="T434" s="186">
        <f>Table4[[#This Row],[DAMAGE PER SHOT]]/Table4[[#This Row],[SHOT 
INTERVAL]]</f>
        <v>3348.8372093023258</v>
      </c>
      <c r="U434" s="130">
        <f>Table4[[#This Row],[SHOTS PER MAGAZINE]]*Table4[[#This Row],[DAMAGE PER SHOT]]</f>
        <v>50400</v>
      </c>
      <c r="V434" s="130">
        <f>Table4[[#This Row],[MAGAZINE AMMO]]/Table4[[#This Row],[AMMO PER SHOT]]</f>
        <v>70</v>
      </c>
      <c r="W434" s="138">
        <f>1/Table4[[#This Row],[SHOT 
INTERVAL]]</f>
        <v>4.6511627906976747</v>
      </c>
      <c r="X434" s="138">
        <f>(Table4[[#This Row],[SHOTS PER MAGAZINE]]-1)*Table4[[#This Row],[SHOT 
INTERVAL]]+(Table4[[#This Row],[PARTICLES 
PER SHOT]]-1)*Table4[[#This Row],[BURST INTERVAL]]</f>
        <v>14.834999999999999</v>
      </c>
      <c r="Y434" s="186">
        <f>Table4[[#This Row],[DAMAGE PER MAGAZINE]]/(Table4[[#This Row],[UNLOAD TIME]]+Table4[[#This Row],[RELOAD TIME]])</f>
        <v>2029.3940004026574</v>
      </c>
    </row>
    <row r="435" spans="1:25" ht="14.25" hidden="1" customHeight="1" outlineLevel="1" x14ac:dyDescent="0.2">
      <c r="A435" s="130">
        <v>19</v>
      </c>
      <c r="B435" s="186" t="s">
        <v>427</v>
      </c>
      <c r="C435" s="186" t="s">
        <v>101</v>
      </c>
      <c r="D435" s="130">
        <v>8</v>
      </c>
      <c r="E435" s="130">
        <v>800</v>
      </c>
      <c r="F435" s="130"/>
      <c r="G435" s="130"/>
      <c r="H435" s="130"/>
      <c r="I435" s="130">
        <v>70</v>
      </c>
      <c r="J435" s="130">
        <v>1</v>
      </c>
      <c r="K435" s="130">
        <v>1</v>
      </c>
      <c r="L435" s="138"/>
      <c r="M435" s="138">
        <v>0.215</v>
      </c>
      <c r="N435" s="130">
        <v>70</v>
      </c>
      <c r="O435" s="138"/>
      <c r="P435" s="138">
        <v>10</v>
      </c>
      <c r="Q435" s="130">
        <v>0</v>
      </c>
      <c r="R435" s="138">
        <v>10</v>
      </c>
      <c r="S435" s="130">
        <f>Table4[[#This Row],[DMG PER PARTICLE]]*Table4[[#This Row],[PARTICLES 
PER SHOT]]</f>
        <v>800</v>
      </c>
      <c r="T435" s="186">
        <f>Table4[[#This Row],[DAMAGE PER SHOT]]/Table4[[#This Row],[SHOT 
INTERVAL]]</f>
        <v>3720.9302325581398</v>
      </c>
      <c r="U435" s="130">
        <f>Table4[[#This Row],[SHOTS PER MAGAZINE]]*Table4[[#This Row],[DAMAGE PER SHOT]]</f>
        <v>56000</v>
      </c>
      <c r="V435" s="130">
        <f>Table4[[#This Row],[MAGAZINE AMMO]]/Table4[[#This Row],[AMMO PER SHOT]]</f>
        <v>70</v>
      </c>
      <c r="W435" s="138">
        <f>1/Table4[[#This Row],[SHOT 
INTERVAL]]</f>
        <v>4.6511627906976747</v>
      </c>
      <c r="X435" s="138">
        <f>(Table4[[#This Row],[SHOTS PER MAGAZINE]]-1)*Table4[[#This Row],[SHOT 
INTERVAL]]+(Table4[[#This Row],[PARTICLES 
PER SHOT]]-1)*Table4[[#This Row],[BURST INTERVAL]]</f>
        <v>14.834999999999999</v>
      </c>
      <c r="Y435" s="186">
        <f>Table4[[#This Row],[DAMAGE PER MAGAZINE]]/(Table4[[#This Row],[UNLOAD TIME]]+Table4[[#This Row],[RELOAD TIME]])</f>
        <v>2254.8822226696193</v>
      </c>
    </row>
    <row r="436" spans="1:25" ht="14.25" hidden="1" customHeight="1" outlineLevel="1" x14ac:dyDescent="0.2">
      <c r="A436" s="130">
        <v>19</v>
      </c>
      <c r="B436" s="186" t="s">
        <v>427</v>
      </c>
      <c r="C436" s="186" t="s">
        <v>101</v>
      </c>
      <c r="D436" s="130">
        <v>9</v>
      </c>
      <c r="E436" s="130">
        <v>880</v>
      </c>
      <c r="F436" s="130"/>
      <c r="G436" s="130"/>
      <c r="H436" s="130"/>
      <c r="I436" s="130">
        <v>70</v>
      </c>
      <c r="J436" s="130">
        <v>1</v>
      </c>
      <c r="K436" s="130">
        <v>1</v>
      </c>
      <c r="L436" s="138"/>
      <c r="M436" s="138">
        <v>0.215</v>
      </c>
      <c r="N436" s="130">
        <v>70</v>
      </c>
      <c r="O436" s="138"/>
      <c r="P436" s="138">
        <v>10</v>
      </c>
      <c r="Q436" s="130">
        <v>0</v>
      </c>
      <c r="R436" s="138">
        <v>10</v>
      </c>
      <c r="S436" s="130">
        <f>Table4[[#This Row],[DMG PER PARTICLE]]*Table4[[#This Row],[PARTICLES 
PER SHOT]]</f>
        <v>880</v>
      </c>
      <c r="T436" s="186">
        <f>Table4[[#This Row],[DAMAGE PER SHOT]]/Table4[[#This Row],[SHOT 
INTERVAL]]</f>
        <v>4093.0232558139537</v>
      </c>
      <c r="U436" s="130">
        <f>Table4[[#This Row],[SHOTS PER MAGAZINE]]*Table4[[#This Row],[DAMAGE PER SHOT]]</f>
        <v>61600</v>
      </c>
      <c r="V436" s="130">
        <f>Table4[[#This Row],[MAGAZINE AMMO]]/Table4[[#This Row],[AMMO PER SHOT]]</f>
        <v>70</v>
      </c>
      <c r="W436" s="138">
        <f>1/Table4[[#This Row],[SHOT 
INTERVAL]]</f>
        <v>4.6511627906976747</v>
      </c>
      <c r="X436" s="138">
        <f>(Table4[[#This Row],[SHOTS PER MAGAZINE]]-1)*Table4[[#This Row],[SHOT 
INTERVAL]]+(Table4[[#This Row],[PARTICLES 
PER SHOT]]-1)*Table4[[#This Row],[BURST INTERVAL]]</f>
        <v>14.834999999999999</v>
      </c>
      <c r="Y436" s="186">
        <f>Table4[[#This Row],[DAMAGE PER MAGAZINE]]/(Table4[[#This Row],[UNLOAD TIME]]+Table4[[#This Row],[RELOAD TIME]])</f>
        <v>2480.3704449365814</v>
      </c>
    </row>
    <row r="437" spans="1:25" ht="14.25" hidden="1" customHeight="1" outlineLevel="1" x14ac:dyDescent="0.2">
      <c r="A437" s="130">
        <v>19</v>
      </c>
      <c r="B437" s="186" t="s">
        <v>427</v>
      </c>
      <c r="C437" s="186" t="s">
        <v>101</v>
      </c>
      <c r="D437" s="130">
        <v>10</v>
      </c>
      <c r="E437" s="130">
        <v>970</v>
      </c>
      <c r="F437" s="130"/>
      <c r="G437" s="130"/>
      <c r="H437" s="130"/>
      <c r="I437" s="130">
        <v>70</v>
      </c>
      <c r="J437" s="130">
        <v>1</v>
      </c>
      <c r="K437" s="130">
        <v>1</v>
      </c>
      <c r="L437" s="138"/>
      <c r="M437" s="138">
        <v>0.215</v>
      </c>
      <c r="N437" s="130">
        <v>70</v>
      </c>
      <c r="O437" s="138"/>
      <c r="P437" s="138">
        <v>10</v>
      </c>
      <c r="Q437" s="130">
        <v>0</v>
      </c>
      <c r="R437" s="138">
        <v>10</v>
      </c>
      <c r="S437" s="130">
        <f>Table4[[#This Row],[DMG PER PARTICLE]]*Table4[[#This Row],[PARTICLES 
PER SHOT]]</f>
        <v>970</v>
      </c>
      <c r="T437" s="186">
        <f>Table4[[#This Row],[DAMAGE PER SHOT]]/Table4[[#This Row],[SHOT 
INTERVAL]]</f>
        <v>4511.6279069767443</v>
      </c>
      <c r="U437" s="130">
        <f>Table4[[#This Row],[SHOTS PER MAGAZINE]]*Table4[[#This Row],[DAMAGE PER SHOT]]</f>
        <v>67900</v>
      </c>
      <c r="V437" s="130">
        <f>Table4[[#This Row],[MAGAZINE AMMO]]/Table4[[#This Row],[AMMO PER SHOT]]</f>
        <v>70</v>
      </c>
      <c r="W437" s="138">
        <f>1/Table4[[#This Row],[SHOT 
INTERVAL]]</f>
        <v>4.6511627906976747</v>
      </c>
      <c r="X437" s="138">
        <f>(Table4[[#This Row],[SHOTS PER MAGAZINE]]-1)*Table4[[#This Row],[SHOT 
INTERVAL]]+(Table4[[#This Row],[PARTICLES 
PER SHOT]]-1)*Table4[[#This Row],[BURST INTERVAL]]</f>
        <v>14.834999999999999</v>
      </c>
      <c r="Y437" s="186">
        <f>Table4[[#This Row],[DAMAGE PER MAGAZINE]]/(Table4[[#This Row],[UNLOAD TIME]]+Table4[[#This Row],[RELOAD TIME]])</f>
        <v>2734.0446949869133</v>
      </c>
    </row>
    <row r="438" spans="1:25" ht="14.25" hidden="1" customHeight="1" outlineLevel="1" x14ac:dyDescent="0.2">
      <c r="A438" s="130">
        <v>19</v>
      </c>
      <c r="B438" s="186" t="s">
        <v>427</v>
      </c>
      <c r="C438" s="186" t="s">
        <v>101</v>
      </c>
      <c r="D438" s="130">
        <v>11</v>
      </c>
      <c r="E438" s="130">
        <v>1070</v>
      </c>
      <c r="F438" s="130"/>
      <c r="G438" s="130"/>
      <c r="H438" s="130"/>
      <c r="I438" s="130">
        <v>70</v>
      </c>
      <c r="J438" s="130">
        <v>1</v>
      </c>
      <c r="K438" s="130">
        <v>1</v>
      </c>
      <c r="L438" s="138"/>
      <c r="M438" s="138">
        <v>0.215</v>
      </c>
      <c r="N438" s="130">
        <v>70</v>
      </c>
      <c r="O438" s="138"/>
      <c r="P438" s="138">
        <v>10</v>
      </c>
      <c r="Q438" s="130">
        <v>0</v>
      </c>
      <c r="R438" s="138">
        <v>10</v>
      </c>
      <c r="S438" s="130">
        <f>Table4[[#This Row],[DMG PER PARTICLE]]*Table4[[#This Row],[PARTICLES 
PER SHOT]]</f>
        <v>1070</v>
      </c>
      <c r="T438" s="186">
        <f>Table4[[#This Row],[DAMAGE PER SHOT]]/Table4[[#This Row],[SHOT 
INTERVAL]]</f>
        <v>4976.7441860465115</v>
      </c>
      <c r="U438" s="130">
        <f>Table4[[#This Row],[SHOTS PER MAGAZINE]]*Table4[[#This Row],[DAMAGE PER SHOT]]</f>
        <v>74900</v>
      </c>
      <c r="V438" s="130">
        <f>Table4[[#This Row],[MAGAZINE AMMO]]/Table4[[#This Row],[AMMO PER SHOT]]</f>
        <v>70</v>
      </c>
      <c r="W438" s="138">
        <f>1/Table4[[#This Row],[SHOT 
INTERVAL]]</f>
        <v>4.6511627906976747</v>
      </c>
      <c r="X438" s="138">
        <f>(Table4[[#This Row],[SHOTS PER MAGAZINE]]-1)*Table4[[#This Row],[SHOT 
INTERVAL]]+(Table4[[#This Row],[PARTICLES 
PER SHOT]]-1)*Table4[[#This Row],[BURST INTERVAL]]</f>
        <v>14.834999999999999</v>
      </c>
      <c r="Y438" s="186">
        <f>Table4[[#This Row],[DAMAGE PER MAGAZINE]]/(Table4[[#This Row],[UNLOAD TIME]]+Table4[[#This Row],[RELOAD TIME]])</f>
        <v>3015.904972820616</v>
      </c>
    </row>
    <row r="439" spans="1:25" ht="14.25" hidden="1" customHeight="1" outlineLevel="1" x14ac:dyDescent="0.2">
      <c r="A439" s="130">
        <v>19</v>
      </c>
      <c r="B439" s="186" t="s">
        <v>427</v>
      </c>
      <c r="C439" s="186" t="s">
        <v>101</v>
      </c>
      <c r="D439" s="130">
        <v>12</v>
      </c>
      <c r="E439" s="130">
        <v>1175</v>
      </c>
      <c r="F439" s="130"/>
      <c r="G439" s="130"/>
      <c r="H439" s="130"/>
      <c r="I439" s="130">
        <v>70</v>
      </c>
      <c r="J439" s="130">
        <v>1</v>
      </c>
      <c r="K439" s="130">
        <v>1</v>
      </c>
      <c r="L439" s="138"/>
      <c r="M439" s="138">
        <v>0.215</v>
      </c>
      <c r="N439" s="130">
        <v>70</v>
      </c>
      <c r="O439" s="138"/>
      <c r="P439" s="138">
        <v>10</v>
      </c>
      <c r="Q439" s="130">
        <v>0</v>
      </c>
      <c r="R439" s="138">
        <v>10</v>
      </c>
      <c r="S439" s="130">
        <f>Table4[[#This Row],[DMG PER PARTICLE]]*Table4[[#This Row],[PARTICLES 
PER SHOT]]</f>
        <v>1175</v>
      </c>
      <c r="T439" s="186">
        <f>Table4[[#This Row],[DAMAGE PER SHOT]]/Table4[[#This Row],[SHOT 
INTERVAL]]</f>
        <v>5465.1162790697672</v>
      </c>
      <c r="U439" s="130">
        <f>Table4[[#This Row],[SHOTS PER MAGAZINE]]*Table4[[#This Row],[DAMAGE PER SHOT]]</f>
        <v>82250</v>
      </c>
      <c r="V439" s="130">
        <f>Table4[[#This Row],[MAGAZINE AMMO]]/Table4[[#This Row],[AMMO PER SHOT]]</f>
        <v>70</v>
      </c>
      <c r="W439" s="138">
        <f>1/Table4[[#This Row],[SHOT 
INTERVAL]]</f>
        <v>4.6511627906976747</v>
      </c>
      <c r="X439" s="138">
        <f>(Table4[[#This Row],[SHOTS PER MAGAZINE]]-1)*Table4[[#This Row],[SHOT 
INTERVAL]]+(Table4[[#This Row],[PARTICLES 
PER SHOT]]-1)*Table4[[#This Row],[BURST INTERVAL]]</f>
        <v>14.834999999999999</v>
      </c>
      <c r="Y439" s="186">
        <f>Table4[[#This Row],[DAMAGE PER MAGAZINE]]/(Table4[[#This Row],[UNLOAD TIME]]+Table4[[#This Row],[RELOAD TIME]])</f>
        <v>3311.8582645460033</v>
      </c>
    </row>
    <row r="440" spans="1:25" ht="14.25" hidden="1" customHeight="1" outlineLevel="1" x14ac:dyDescent="0.2">
      <c r="A440" s="130">
        <v>19</v>
      </c>
      <c r="B440" s="186" t="s">
        <v>427</v>
      </c>
      <c r="C440" s="186" t="s">
        <v>102</v>
      </c>
      <c r="D440" s="130">
        <v>1</v>
      </c>
      <c r="E440" s="130">
        <v>1175</v>
      </c>
      <c r="F440" s="130"/>
      <c r="G440" s="130"/>
      <c r="H440" s="130"/>
      <c r="I440" s="130">
        <v>70</v>
      </c>
      <c r="J440" s="130">
        <v>1</v>
      </c>
      <c r="K440" s="130">
        <v>1</v>
      </c>
      <c r="L440" s="138"/>
      <c r="M440" s="138">
        <v>0.215</v>
      </c>
      <c r="N440" s="130">
        <v>70</v>
      </c>
      <c r="O440" s="138"/>
      <c r="P440" s="138">
        <v>10</v>
      </c>
      <c r="Q440" s="130">
        <v>0</v>
      </c>
      <c r="R440" s="138">
        <v>10</v>
      </c>
      <c r="S440" s="130">
        <f>Table4[[#This Row],[DMG PER PARTICLE]]*Table4[[#This Row],[PARTICLES 
PER SHOT]]</f>
        <v>1175</v>
      </c>
      <c r="T440" s="186">
        <f>Table4[[#This Row],[DAMAGE PER SHOT]]/Table4[[#This Row],[SHOT 
INTERVAL]]</f>
        <v>5465.1162790697672</v>
      </c>
      <c r="U440" s="130">
        <f>Table4[[#This Row],[SHOTS PER MAGAZINE]]*Table4[[#This Row],[DAMAGE PER SHOT]]</f>
        <v>82250</v>
      </c>
      <c r="V440" s="130">
        <f>Table4[[#This Row],[MAGAZINE AMMO]]/Table4[[#This Row],[AMMO PER SHOT]]</f>
        <v>70</v>
      </c>
      <c r="W440" s="138">
        <f>1/Table4[[#This Row],[SHOT 
INTERVAL]]</f>
        <v>4.6511627906976747</v>
      </c>
      <c r="X440" s="138">
        <f>(Table4[[#This Row],[SHOTS PER MAGAZINE]]-1)*Table4[[#This Row],[SHOT 
INTERVAL]]+(Table4[[#This Row],[PARTICLES 
PER SHOT]]-1)*Table4[[#This Row],[BURST INTERVAL]]</f>
        <v>14.834999999999999</v>
      </c>
      <c r="Y440" s="186">
        <f>Table4[[#This Row],[DAMAGE PER MAGAZINE]]/(Table4[[#This Row],[UNLOAD TIME]]+Table4[[#This Row],[RELOAD TIME]])</f>
        <v>3311.8582645460033</v>
      </c>
    </row>
    <row r="441" spans="1:25" ht="14.25" hidden="1" customHeight="1" outlineLevel="1" x14ac:dyDescent="0.2">
      <c r="A441" s="130">
        <v>19</v>
      </c>
      <c r="B441" s="186" t="s">
        <v>427</v>
      </c>
      <c r="C441" s="186" t="s">
        <v>102</v>
      </c>
      <c r="D441" s="130">
        <v>2</v>
      </c>
      <c r="E441" s="130">
        <v>1199</v>
      </c>
      <c r="F441" s="130"/>
      <c r="G441" s="130"/>
      <c r="H441" s="130"/>
      <c r="I441" s="130">
        <v>70</v>
      </c>
      <c r="J441" s="130">
        <v>1</v>
      </c>
      <c r="K441" s="130">
        <v>1</v>
      </c>
      <c r="L441" s="138"/>
      <c r="M441" s="138">
        <v>0.215</v>
      </c>
      <c r="N441" s="130">
        <v>70</v>
      </c>
      <c r="O441" s="138"/>
      <c r="P441" s="138">
        <v>10</v>
      </c>
      <c r="Q441" s="130">
        <v>0</v>
      </c>
      <c r="R441" s="138">
        <v>10</v>
      </c>
      <c r="S441" s="130">
        <f>Table4[[#This Row],[DMG PER PARTICLE]]*Table4[[#This Row],[PARTICLES 
PER SHOT]]</f>
        <v>1199</v>
      </c>
      <c r="T441" s="186">
        <f>Table4[[#This Row],[DAMAGE PER SHOT]]/Table4[[#This Row],[SHOT 
INTERVAL]]</f>
        <v>5576.7441860465115</v>
      </c>
      <c r="U441" s="130">
        <f>Table4[[#This Row],[SHOTS PER MAGAZINE]]*Table4[[#This Row],[DAMAGE PER SHOT]]</f>
        <v>83930</v>
      </c>
      <c r="V441" s="130">
        <f>Table4[[#This Row],[MAGAZINE AMMO]]/Table4[[#This Row],[AMMO PER SHOT]]</f>
        <v>70</v>
      </c>
      <c r="W441" s="138">
        <f>1/Table4[[#This Row],[SHOT 
INTERVAL]]</f>
        <v>4.6511627906976747</v>
      </c>
      <c r="X441" s="138">
        <f>(Table4[[#This Row],[SHOTS PER MAGAZINE]]-1)*Table4[[#This Row],[SHOT 
INTERVAL]]+(Table4[[#This Row],[PARTICLES 
PER SHOT]]-1)*Table4[[#This Row],[BURST INTERVAL]]</f>
        <v>14.834999999999999</v>
      </c>
      <c r="Y441" s="186">
        <f>Table4[[#This Row],[DAMAGE PER MAGAZINE]]/(Table4[[#This Row],[UNLOAD TIME]]+Table4[[#This Row],[RELOAD TIME]])</f>
        <v>3379.5047312260922</v>
      </c>
    </row>
    <row r="442" spans="1:25" ht="14.25" hidden="1" customHeight="1" outlineLevel="1" x14ac:dyDescent="0.2">
      <c r="A442" s="130">
        <v>19</v>
      </c>
      <c r="B442" s="186" t="s">
        <v>427</v>
      </c>
      <c r="C442" s="186" t="s">
        <v>102</v>
      </c>
      <c r="D442" s="130">
        <v>3</v>
      </c>
      <c r="E442" s="130">
        <v>1223</v>
      </c>
      <c r="F442" s="130"/>
      <c r="G442" s="130"/>
      <c r="H442" s="130"/>
      <c r="I442" s="130">
        <v>70</v>
      </c>
      <c r="J442" s="130">
        <v>1</v>
      </c>
      <c r="K442" s="130">
        <v>1</v>
      </c>
      <c r="L442" s="138"/>
      <c r="M442" s="138">
        <v>0.215</v>
      </c>
      <c r="N442" s="130">
        <v>70</v>
      </c>
      <c r="O442" s="138"/>
      <c r="P442" s="138">
        <v>10</v>
      </c>
      <c r="Q442" s="130">
        <v>0</v>
      </c>
      <c r="R442" s="138">
        <v>10</v>
      </c>
      <c r="S442" s="130">
        <f>Table4[[#This Row],[DMG PER PARTICLE]]*Table4[[#This Row],[PARTICLES 
PER SHOT]]</f>
        <v>1223</v>
      </c>
      <c r="T442" s="186">
        <f>Table4[[#This Row],[DAMAGE PER SHOT]]/Table4[[#This Row],[SHOT 
INTERVAL]]</f>
        <v>5688.3720930232557</v>
      </c>
      <c r="U442" s="130">
        <f>Table4[[#This Row],[SHOTS PER MAGAZINE]]*Table4[[#This Row],[DAMAGE PER SHOT]]</f>
        <v>85610</v>
      </c>
      <c r="V442" s="130">
        <f>Table4[[#This Row],[MAGAZINE AMMO]]/Table4[[#This Row],[AMMO PER SHOT]]</f>
        <v>70</v>
      </c>
      <c r="W442" s="138">
        <f>1/Table4[[#This Row],[SHOT 
INTERVAL]]</f>
        <v>4.6511627906976747</v>
      </c>
      <c r="X442" s="138">
        <f>(Table4[[#This Row],[SHOTS PER MAGAZINE]]-1)*Table4[[#This Row],[SHOT 
INTERVAL]]+(Table4[[#This Row],[PARTICLES 
PER SHOT]]-1)*Table4[[#This Row],[BURST INTERVAL]]</f>
        <v>14.834999999999999</v>
      </c>
      <c r="Y442" s="186">
        <f>Table4[[#This Row],[DAMAGE PER MAGAZINE]]/(Table4[[#This Row],[UNLOAD TIME]]+Table4[[#This Row],[RELOAD TIME]])</f>
        <v>3447.1511979061806</v>
      </c>
    </row>
    <row r="443" spans="1:25" ht="14.25" hidden="1" customHeight="1" outlineLevel="1" x14ac:dyDescent="0.2">
      <c r="A443" s="130">
        <v>19</v>
      </c>
      <c r="B443" s="186" t="s">
        <v>427</v>
      </c>
      <c r="C443" s="186" t="s">
        <v>102</v>
      </c>
      <c r="D443" s="130">
        <v>4</v>
      </c>
      <c r="E443" s="130">
        <v>1247</v>
      </c>
      <c r="F443" s="130"/>
      <c r="G443" s="130"/>
      <c r="H443" s="130"/>
      <c r="I443" s="130">
        <v>70</v>
      </c>
      <c r="J443" s="130">
        <v>1</v>
      </c>
      <c r="K443" s="130">
        <v>1</v>
      </c>
      <c r="L443" s="138"/>
      <c r="M443" s="138">
        <v>0.215</v>
      </c>
      <c r="N443" s="130">
        <v>70</v>
      </c>
      <c r="O443" s="138"/>
      <c r="P443" s="138">
        <v>10</v>
      </c>
      <c r="Q443" s="130">
        <v>0</v>
      </c>
      <c r="R443" s="138">
        <v>10</v>
      </c>
      <c r="S443" s="130">
        <f>Table4[[#This Row],[DMG PER PARTICLE]]*Table4[[#This Row],[PARTICLES 
PER SHOT]]</f>
        <v>1247</v>
      </c>
      <c r="T443" s="186">
        <f>Table4[[#This Row],[DAMAGE PER SHOT]]/Table4[[#This Row],[SHOT 
INTERVAL]]</f>
        <v>5800</v>
      </c>
      <c r="U443" s="130">
        <f>Table4[[#This Row],[SHOTS PER MAGAZINE]]*Table4[[#This Row],[DAMAGE PER SHOT]]</f>
        <v>87290</v>
      </c>
      <c r="V443" s="130">
        <f>Table4[[#This Row],[MAGAZINE AMMO]]/Table4[[#This Row],[AMMO PER SHOT]]</f>
        <v>70</v>
      </c>
      <c r="W443" s="138">
        <f>1/Table4[[#This Row],[SHOT 
INTERVAL]]</f>
        <v>4.6511627906976747</v>
      </c>
      <c r="X443" s="138">
        <f>(Table4[[#This Row],[SHOTS PER MAGAZINE]]-1)*Table4[[#This Row],[SHOT 
INTERVAL]]+(Table4[[#This Row],[PARTICLES 
PER SHOT]]-1)*Table4[[#This Row],[BURST INTERVAL]]</f>
        <v>14.834999999999999</v>
      </c>
      <c r="Y443" s="186">
        <f>Table4[[#This Row],[DAMAGE PER MAGAZINE]]/(Table4[[#This Row],[UNLOAD TIME]]+Table4[[#This Row],[RELOAD TIME]])</f>
        <v>3514.7976645862691</v>
      </c>
    </row>
    <row r="444" spans="1:25" ht="14.25" hidden="1" customHeight="1" outlineLevel="1" x14ac:dyDescent="0.2">
      <c r="A444" s="130">
        <v>19</v>
      </c>
      <c r="B444" s="186" t="s">
        <v>427</v>
      </c>
      <c r="C444" s="186" t="s">
        <v>102</v>
      </c>
      <c r="D444" s="130">
        <v>5</v>
      </c>
      <c r="E444" s="130">
        <v>1271</v>
      </c>
      <c r="F444" s="130"/>
      <c r="G444" s="130"/>
      <c r="H444" s="130"/>
      <c r="I444" s="130">
        <v>70</v>
      </c>
      <c r="J444" s="130">
        <v>1</v>
      </c>
      <c r="K444" s="130">
        <v>1</v>
      </c>
      <c r="L444" s="138"/>
      <c r="M444" s="138">
        <v>0.215</v>
      </c>
      <c r="N444" s="130">
        <v>70</v>
      </c>
      <c r="O444" s="138"/>
      <c r="P444" s="138">
        <v>10</v>
      </c>
      <c r="Q444" s="130">
        <v>0</v>
      </c>
      <c r="R444" s="138">
        <v>10</v>
      </c>
      <c r="S444" s="130">
        <f>Table4[[#This Row],[DMG PER PARTICLE]]*Table4[[#This Row],[PARTICLES 
PER SHOT]]</f>
        <v>1271</v>
      </c>
      <c r="T444" s="186">
        <f>Table4[[#This Row],[DAMAGE PER SHOT]]/Table4[[#This Row],[SHOT 
INTERVAL]]</f>
        <v>5911.6279069767443</v>
      </c>
      <c r="U444" s="130">
        <f>Table4[[#This Row],[SHOTS PER MAGAZINE]]*Table4[[#This Row],[DAMAGE PER SHOT]]</f>
        <v>88970</v>
      </c>
      <c r="V444" s="130">
        <f>Table4[[#This Row],[MAGAZINE AMMO]]/Table4[[#This Row],[AMMO PER SHOT]]</f>
        <v>70</v>
      </c>
      <c r="W444" s="138">
        <f>1/Table4[[#This Row],[SHOT 
INTERVAL]]</f>
        <v>4.6511627906976747</v>
      </c>
      <c r="X444" s="138">
        <f>(Table4[[#This Row],[SHOTS PER MAGAZINE]]-1)*Table4[[#This Row],[SHOT 
INTERVAL]]+(Table4[[#This Row],[PARTICLES 
PER SHOT]]-1)*Table4[[#This Row],[BURST INTERVAL]]</f>
        <v>14.834999999999999</v>
      </c>
      <c r="Y444" s="186">
        <f>Table4[[#This Row],[DAMAGE PER MAGAZINE]]/(Table4[[#This Row],[UNLOAD TIME]]+Table4[[#This Row],[RELOAD TIME]])</f>
        <v>3582.444131266358</v>
      </c>
    </row>
    <row r="445" spans="1:25" ht="14.25" hidden="1" customHeight="1" outlineLevel="1" x14ac:dyDescent="0.2">
      <c r="A445" s="130">
        <v>19</v>
      </c>
      <c r="B445" s="186" t="s">
        <v>427</v>
      </c>
      <c r="C445" s="186" t="s">
        <v>102</v>
      </c>
      <c r="D445" s="130">
        <v>6</v>
      </c>
      <c r="E445" s="130">
        <v>1295</v>
      </c>
      <c r="F445" s="130"/>
      <c r="G445" s="130"/>
      <c r="H445" s="130"/>
      <c r="I445" s="130">
        <v>70</v>
      </c>
      <c r="J445" s="130">
        <v>1</v>
      </c>
      <c r="K445" s="130">
        <v>1</v>
      </c>
      <c r="L445" s="138"/>
      <c r="M445" s="138">
        <v>0.215</v>
      </c>
      <c r="N445" s="130">
        <v>70</v>
      </c>
      <c r="O445" s="138"/>
      <c r="P445" s="138">
        <v>10</v>
      </c>
      <c r="Q445" s="130">
        <v>0</v>
      </c>
      <c r="R445" s="138">
        <v>10</v>
      </c>
      <c r="S445" s="130">
        <f>Table4[[#This Row],[DMG PER PARTICLE]]*Table4[[#This Row],[PARTICLES 
PER SHOT]]</f>
        <v>1295</v>
      </c>
      <c r="T445" s="186">
        <f>Table4[[#This Row],[DAMAGE PER SHOT]]/Table4[[#This Row],[SHOT 
INTERVAL]]</f>
        <v>6023.2558139534885</v>
      </c>
      <c r="U445" s="130">
        <f>Table4[[#This Row],[SHOTS PER MAGAZINE]]*Table4[[#This Row],[DAMAGE PER SHOT]]</f>
        <v>90650</v>
      </c>
      <c r="V445" s="130">
        <f>Table4[[#This Row],[MAGAZINE AMMO]]/Table4[[#This Row],[AMMO PER SHOT]]</f>
        <v>70</v>
      </c>
      <c r="W445" s="138">
        <f>1/Table4[[#This Row],[SHOT 
INTERVAL]]</f>
        <v>4.6511627906976747</v>
      </c>
      <c r="X445" s="138">
        <f>(Table4[[#This Row],[SHOTS PER MAGAZINE]]-1)*Table4[[#This Row],[SHOT 
INTERVAL]]+(Table4[[#This Row],[PARTICLES 
PER SHOT]]-1)*Table4[[#This Row],[BURST INTERVAL]]</f>
        <v>14.834999999999999</v>
      </c>
      <c r="Y445" s="186">
        <f>Table4[[#This Row],[DAMAGE PER MAGAZINE]]/(Table4[[#This Row],[UNLOAD TIME]]+Table4[[#This Row],[RELOAD TIME]])</f>
        <v>3650.0905979464465</v>
      </c>
    </row>
    <row r="446" spans="1:25" ht="14.25" hidden="1" customHeight="1" outlineLevel="1" x14ac:dyDescent="0.2">
      <c r="A446" s="130">
        <v>19</v>
      </c>
      <c r="B446" s="186" t="s">
        <v>427</v>
      </c>
      <c r="C446" s="186" t="s">
        <v>102</v>
      </c>
      <c r="D446" s="130">
        <v>7</v>
      </c>
      <c r="E446" s="130">
        <v>1319</v>
      </c>
      <c r="F446" s="130"/>
      <c r="G446" s="130"/>
      <c r="H446" s="130"/>
      <c r="I446" s="130">
        <v>70</v>
      </c>
      <c r="J446" s="130">
        <v>1</v>
      </c>
      <c r="K446" s="130">
        <v>1</v>
      </c>
      <c r="L446" s="138"/>
      <c r="M446" s="138">
        <v>0.215</v>
      </c>
      <c r="N446" s="130">
        <v>70</v>
      </c>
      <c r="O446" s="138"/>
      <c r="P446" s="138">
        <v>10</v>
      </c>
      <c r="Q446" s="130">
        <v>0</v>
      </c>
      <c r="R446" s="138">
        <v>10</v>
      </c>
      <c r="S446" s="130">
        <f>Table4[[#This Row],[DMG PER PARTICLE]]*Table4[[#This Row],[PARTICLES 
PER SHOT]]</f>
        <v>1319</v>
      </c>
      <c r="T446" s="186">
        <f>Table4[[#This Row],[DAMAGE PER SHOT]]/Table4[[#This Row],[SHOT 
INTERVAL]]</f>
        <v>6134.8837209302328</v>
      </c>
      <c r="U446" s="130">
        <f>Table4[[#This Row],[SHOTS PER MAGAZINE]]*Table4[[#This Row],[DAMAGE PER SHOT]]</f>
        <v>92330</v>
      </c>
      <c r="V446" s="130">
        <f>Table4[[#This Row],[MAGAZINE AMMO]]/Table4[[#This Row],[AMMO PER SHOT]]</f>
        <v>70</v>
      </c>
      <c r="W446" s="138">
        <f>1/Table4[[#This Row],[SHOT 
INTERVAL]]</f>
        <v>4.6511627906976747</v>
      </c>
      <c r="X446" s="138">
        <f>(Table4[[#This Row],[SHOTS PER MAGAZINE]]-1)*Table4[[#This Row],[SHOT 
INTERVAL]]+(Table4[[#This Row],[PARTICLES 
PER SHOT]]-1)*Table4[[#This Row],[BURST INTERVAL]]</f>
        <v>14.834999999999999</v>
      </c>
      <c r="Y446" s="186">
        <f>Table4[[#This Row],[DAMAGE PER MAGAZINE]]/(Table4[[#This Row],[UNLOAD TIME]]+Table4[[#This Row],[RELOAD TIME]])</f>
        <v>3717.7370646265349</v>
      </c>
    </row>
    <row r="447" spans="1:25" ht="14.25" hidden="1" customHeight="1" outlineLevel="1" x14ac:dyDescent="0.2">
      <c r="A447" s="130">
        <v>19</v>
      </c>
      <c r="B447" s="186" t="s">
        <v>427</v>
      </c>
      <c r="C447" s="186" t="s">
        <v>102</v>
      </c>
      <c r="D447" s="130">
        <v>8</v>
      </c>
      <c r="E447" s="130">
        <v>1343</v>
      </c>
      <c r="F447" s="130"/>
      <c r="G447" s="130"/>
      <c r="H447" s="130"/>
      <c r="I447" s="130">
        <v>70</v>
      </c>
      <c r="J447" s="130">
        <v>1</v>
      </c>
      <c r="K447" s="130">
        <v>1</v>
      </c>
      <c r="L447" s="138"/>
      <c r="M447" s="138">
        <v>0.215</v>
      </c>
      <c r="N447" s="130">
        <v>70</v>
      </c>
      <c r="O447" s="138"/>
      <c r="P447" s="138">
        <v>10</v>
      </c>
      <c r="Q447" s="130">
        <v>0</v>
      </c>
      <c r="R447" s="138">
        <v>10</v>
      </c>
      <c r="S447" s="130">
        <f>Table4[[#This Row],[DMG PER PARTICLE]]*Table4[[#This Row],[PARTICLES 
PER SHOT]]</f>
        <v>1343</v>
      </c>
      <c r="T447" s="186">
        <f>Table4[[#This Row],[DAMAGE PER SHOT]]/Table4[[#This Row],[SHOT 
INTERVAL]]</f>
        <v>6246.5116279069771</v>
      </c>
      <c r="U447" s="130">
        <f>Table4[[#This Row],[SHOTS PER MAGAZINE]]*Table4[[#This Row],[DAMAGE PER SHOT]]</f>
        <v>94010</v>
      </c>
      <c r="V447" s="130">
        <f>Table4[[#This Row],[MAGAZINE AMMO]]/Table4[[#This Row],[AMMO PER SHOT]]</f>
        <v>70</v>
      </c>
      <c r="W447" s="138">
        <f>1/Table4[[#This Row],[SHOT 
INTERVAL]]</f>
        <v>4.6511627906976747</v>
      </c>
      <c r="X447" s="138">
        <f>(Table4[[#This Row],[SHOTS PER MAGAZINE]]-1)*Table4[[#This Row],[SHOT 
INTERVAL]]+(Table4[[#This Row],[PARTICLES 
PER SHOT]]-1)*Table4[[#This Row],[BURST INTERVAL]]</f>
        <v>14.834999999999999</v>
      </c>
      <c r="Y447" s="186">
        <f>Table4[[#This Row],[DAMAGE PER MAGAZINE]]/(Table4[[#This Row],[UNLOAD TIME]]+Table4[[#This Row],[RELOAD TIME]])</f>
        <v>3785.3835313066238</v>
      </c>
    </row>
    <row r="448" spans="1:25" ht="14.25" hidden="1" customHeight="1" outlineLevel="1" x14ac:dyDescent="0.2">
      <c r="A448" s="130">
        <v>19</v>
      </c>
      <c r="B448" s="186" t="s">
        <v>427</v>
      </c>
      <c r="C448" s="186" t="s">
        <v>102</v>
      </c>
      <c r="D448" s="130">
        <v>9</v>
      </c>
      <c r="E448" s="130">
        <v>1367</v>
      </c>
      <c r="F448" s="130"/>
      <c r="G448" s="130"/>
      <c r="H448" s="130"/>
      <c r="I448" s="130">
        <v>70</v>
      </c>
      <c r="J448" s="130">
        <v>1</v>
      </c>
      <c r="K448" s="130">
        <v>1</v>
      </c>
      <c r="L448" s="138"/>
      <c r="M448" s="138">
        <v>0.215</v>
      </c>
      <c r="N448" s="130">
        <v>70</v>
      </c>
      <c r="O448" s="138"/>
      <c r="P448" s="138">
        <v>10</v>
      </c>
      <c r="Q448" s="130">
        <v>0</v>
      </c>
      <c r="R448" s="138">
        <v>10</v>
      </c>
      <c r="S448" s="130">
        <f>Table4[[#This Row],[DMG PER PARTICLE]]*Table4[[#This Row],[PARTICLES 
PER SHOT]]</f>
        <v>1367</v>
      </c>
      <c r="T448" s="186">
        <f>Table4[[#This Row],[DAMAGE PER SHOT]]/Table4[[#This Row],[SHOT 
INTERVAL]]</f>
        <v>6358.1395348837214</v>
      </c>
      <c r="U448" s="130">
        <f>Table4[[#This Row],[SHOTS PER MAGAZINE]]*Table4[[#This Row],[DAMAGE PER SHOT]]</f>
        <v>95690</v>
      </c>
      <c r="V448" s="130">
        <f>Table4[[#This Row],[MAGAZINE AMMO]]/Table4[[#This Row],[AMMO PER SHOT]]</f>
        <v>70</v>
      </c>
      <c r="W448" s="138">
        <f>1/Table4[[#This Row],[SHOT 
INTERVAL]]</f>
        <v>4.6511627906976747</v>
      </c>
      <c r="X448" s="138">
        <f>(Table4[[#This Row],[SHOTS PER MAGAZINE]]-1)*Table4[[#This Row],[SHOT 
INTERVAL]]+(Table4[[#This Row],[PARTICLES 
PER SHOT]]-1)*Table4[[#This Row],[BURST INTERVAL]]</f>
        <v>14.834999999999999</v>
      </c>
      <c r="Y448" s="186">
        <f>Table4[[#This Row],[DAMAGE PER MAGAZINE]]/(Table4[[#This Row],[UNLOAD TIME]]+Table4[[#This Row],[RELOAD TIME]])</f>
        <v>3853.0299979867123</v>
      </c>
    </row>
    <row r="449" spans="1:25" ht="14.25" hidden="1" customHeight="1" outlineLevel="1" x14ac:dyDescent="0.2">
      <c r="A449" s="130">
        <v>19</v>
      </c>
      <c r="B449" s="186" t="s">
        <v>427</v>
      </c>
      <c r="C449" s="186" t="s">
        <v>102</v>
      </c>
      <c r="D449" s="130">
        <v>10</v>
      </c>
      <c r="E449" s="130">
        <v>1391</v>
      </c>
      <c r="F449" s="130"/>
      <c r="G449" s="130"/>
      <c r="H449" s="130"/>
      <c r="I449" s="130">
        <v>70</v>
      </c>
      <c r="J449" s="130">
        <v>1</v>
      </c>
      <c r="K449" s="130">
        <v>1</v>
      </c>
      <c r="L449" s="138"/>
      <c r="M449" s="138">
        <v>0.215</v>
      </c>
      <c r="N449" s="130">
        <v>70</v>
      </c>
      <c r="O449" s="138"/>
      <c r="P449" s="138">
        <v>10</v>
      </c>
      <c r="Q449" s="130">
        <v>0</v>
      </c>
      <c r="R449" s="138">
        <v>10</v>
      </c>
      <c r="S449" s="130">
        <f>Table4[[#This Row],[DMG PER PARTICLE]]*Table4[[#This Row],[PARTICLES 
PER SHOT]]</f>
        <v>1391</v>
      </c>
      <c r="T449" s="186">
        <f>Table4[[#This Row],[DAMAGE PER SHOT]]/Table4[[#This Row],[SHOT 
INTERVAL]]</f>
        <v>6469.7674418604656</v>
      </c>
      <c r="U449" s="130">
        <f>Table4[[#This Row],[SHOTS PER MAGAZINE]]*Table4[[#This Row],[DAMAGE PER SHOT]]</f>
        <v>97370</v>
      </c>
      <c r="V449" s="130">
        <f>Table4[[#This Row],[MAGAZINE AMMO]]/Table4[[#This Row],[AMMO PER SHOT]]</f>
        <v>70</v>
      </c>
      <c r="W449" s="138">
        <f>1/Table4[[#This Row],[SHOT 
INTERVAL]]</f>
        <v>4.6511627906976747</v>
      </c>
      <c r="X449" s="138">
        <f>(Table4[[#This Row],[SHOTS PER MAGAZINE]]-1)*Table4[[#This Row],[SHOT 
INTERVAL]]+(Table4[[#This Row],[PARTICLES 
PER SHOT]]-1)*Table4[[#This Row],[BURST INTERVAL]]</f>
        <v>14.834999999999999</v>
      </c>
      <c r="Y449" s="186">
        <f>Table4[[#This Row],[DAMAGE PER MAGAZINE]]/(Table4[[#This Row],[UNLOAD TIME]]+Table4[[#This Row],[RELOAD TIME]])</f>
        <v>3920.6764646668007</v>
      </c>
    </row>
    <row r="450" spans="1:25" ht="14.25" hidden="1" customHeight="1" outlineLevel="1" x14ac:dyDescent="0.2">
      <c r="A450" s="130">
        <v>19</v>
      </c>
      <c r="B450" s="186" t="s">
        <v>427</v>
      </c>
      <c r="C450" s="186" t="s">
        <v>102</v>
      </c>
      <c r="D450" s="130">
        <v>11</v>
      </c>
      <c r="E450" s="130">
        <v>1415</v>
      </c>
      <c r="F450" s="130"/>
      <c r="G450" s="130"/>
      <c r="H450" s="130"/>
      <c r="I450" s="130">
        <v>70</v>
      </c>
      <c r="J450" s="130">
        <v>1</v>
      </c>
      <c r="K450" s="130">
        <v>1</v>
      </c>
      <c r="L450" s="138"/>
      <c r="M450" s="138">
        <v>0.215</v>
      </c>
      <c r="N450" s="130">
        <v>70</v>
      </c>
      <c r="O450" s="138"/>
      <c r="P450" s="138">
        <v>10</v>
      </c>
      <c r="Q450" s="130">
        <v>0</v>
      </c>
      <c r="R450" s="138">
        <v>10</v>
      </c>
      <c r="S450" s="130">
        <f>Table4[[#This Row],[DMG PER PARTICLE]]*Table4[[#This Row],[PARTICLES 
PER SHOT]]</f>
        <v>1415</v>
      </c>
      <c r="T450" s="186">
        <f>Table4[[#This Row],[DAMAGE PER SHOT]]/Table4[[#This Row],[SHOT 
INTERVAL]]</f>
        <v>6581.395348837209</v>
      </c>
      <c r="U450" s="130">
        <f>Table4[[#This Row],[SHOTS PER MAGAZINE]]*Table4[[#This Row],[DAMAGE PER SHOT]]</f>
        <v>99050</v>
      </c>
      <c r="V450" s="130">
        <f>Table4[[#This Row],[MAGAZINE AMMO]]/Table4[[#This Row],[AMMO PER SHOT]]</f>
        <v>70</v>
      </c>
      <c r="W450" s="138">
        <f>1/Table4[[#This Row],[SHOT 
INTERVAL]]</f>
        <v>4.6511627906976747</v>
      </c>
      <c r="X450" s="138">
        <f>(Table4[[#This Row],[SHOTS PER MAGAZINE]]-1)*Table4[[#This Row],[SHOT 
INTERVAL]]+(Table4[[#This Row],[PARTICLES 
PER SHOT]]-1)*Table4[[#This Row],[BURST INTERVAL]]</f>
        <v>14.834999999999999</v>
      </c>
      <c r="Y450" s="186">
        <f>Table4[[#This Row],[DAMAGE PER MAGAZINE]]/(Table4[[#This Row],[UNLOAD TIME]]+Table4[[#This Row],[RELOAD TIME]])</f>
        <v>3988.3229313468892</v>
      </c>
    </row>
    <row r="451" spans="1:25" ht="14.25" hidden="1" customHeight="1" outlineLevel="1" x14ac:dyDescent="0.2">
      <c r="A451" s="130">
        <v>19</v>
      </c>
      <c r="B451" s="186" t="s">
        <v>427</v>
      </c>
      <c r="C451" s="186" t="s">
        <v>102</v>
      </c>
      <c r="D451" s="130">
        <v>12</v>
      </c>
      <c r="E451" s="130">
        <v>1439</v>
      </c>
      <c r="F451" s="130"/>
      <c r="G451" s="130"/>
      <c r="H451" s="130"/>
      <c r="I451" s="130">
        <v>70</v>
      </c>
      <c r="J451" s="130">
        <v>1</v>
      </c>
      <c r="K451" s="130">
        <v>1</v>
      </c>
      <c r="L451" s="138"/>
      <c r="M451" s="138">
        <v>0.215</v>
      </c>
      <c r="N451" s="130">
        <v>70</v>
      </c>
      <c r="O451" s="138"/>
      <c r="P451" s="138">
        <v>10</v>
      </c>
      <c r="Q451" s="130">
        <v>0</v>
      </c>
      <c r="R451" s="138">
        <v>10</v>
      </c>
      <c r="S451" s="130">
        <f>Table4[[#This Row],[DMG PER PARTICLE]]*Table4[[#This Row],[PARTICLES 
PER SHOT]]</f>
        <v>1439</v>
      </c>
      <c r="T451" s="186">
        <f>Table4[[#This Row],[DAMAGE PER SHOT]]/Table4[[#This Row],[SHOT 
INTERVAL]]</f>
        <v>6693.0232558139533</v>
      </c>
      <c r="U451" s="130">
        <f>Table4[[#This Row],[SHOTS PER MAGAZINE]]*Table4[[#This Row],[DAMAGE PER SHOT]]</f>
        <v>100730</v>
      </c>
      <c r="V451" s="130">
        <f>Table4[[#This Row],[MAGAZINE AMMO]]/Table4[[#This Row],[AMMO PER SHOT]]</f>
        <v>70</v>
      </c>
      <c r="W451" s="138">
        <f>1/Table4[[#This Row],[SHOT 
INTERVAL]]</f>
        <v>4.6511627906976747</v>
      </c>
      <c r="X451" s="138">
        <f>(Table4[[#This Row],[SHOTS PER MAGAZINE]]-1)*Table4[[#This Row],[SHOT 
INTERVAL]]+(Table4[[#This Row],[PARTICLES 
PER SHOT]]-1)*Table4[[#This Row],[BURST INTERVAL]]</f>
        <v>14.834999999999999</v>
      </c>
      <c r="Y451" s="186">
        <f>Table4[[#This Row],[DAMAGE PER MAGAZINE]]/(Table4[[#This Row],[UNLOAD TIME]]+Table4[[#This Row],[RELOAD TIME]])</f>
        <v>4055.9693980269781</v>
      </c>
    </row>
    <row r="452" spans="1:25" ht="14.25" hidden="1" customHeight="1" outlineLevel="1" x14ac:dyDescent="0.2">
      <c r="A452" s="130">
        <v>19</v>
      </c>
      <c r="B452" s="186" t="s">
        <v>427</v>
      </c>
      <c r="C452" s="186" t="s">
        <v>103</v>
      </c>
      <c r="D452" s="130">
        <v>1</v>
      </c>
      <c r="E452" s="130">
        <v>1510.95</v>
      </c>
      <c r="F452" s="130"/>
      <c r="G452" s="130"/>
      <c r="H452" s="130"/>
      <c r="I452" s="130">
        <v>70</v>
      </c>
      <c r="J452" s="130">
        <v>1</v>
      </c>
      <c r="K452" s="130">
        <v>1</v>
      </c>
      <c r="L452" s="138"/>
      <c r="M452" s="138">
        <v>0.215</v>
      </c>
      <c r="N452" s="130">
        <v>70</v>
      </c>
      <c r="O452" s="138"/>
      <c r="P452" s="138">
        <v>10</v>
      </c>
      <c r="Q452" s="130">
        <v>0</v>
      </c>
      <c r="R452" s="138">
        <v>10</v>
      </c>
      <c r="S452" s="130">
        <f>Table4[[#This Row],[DMG PER PARTICLE]]*Table4[[#This Row],[PARTICLES 
PER SHOT]]</f>
        <v>1510.95</v>
      </c>
      <c r="T452" s="186">
        <f>Table4[[#This Row],[DAMAGE PER SHOT]]/Table4[[#This Row],[SHOT 
INTERVAL]]</f>
        <v>7027.6744186046517</v>
      </c>
      <c r="U452" s="130">
        <f>Table4[[#This Row],[SHOTS PER MAGAZINE]]*Table4[[#This Row],[DAMAGE PER SHOT]]</f>
        <v>105766.5</v>
      </c>
      <c r="V452" s="130">
        <f>Table4[[#This Row],[MAGAZINE AMMO]]/Table4[[#This Row],[AMMO PER SHOT]]</f>
        <v>70</v>
      </c>
      <c r="W452" s="138">
        <f>1/Table4[[#This Row],[SHOT 
INTERVAL]]</f>
        <v>4.6511627906976747</v>
      </c>
      <c r="X452" s="138">
        <f>(Table4[[#This Row],[SHOTS PER MAGAZINE]]-1)*Table4[[#This Row],[SHOT 
INTERVAL]]+(Table4[[#This Row],[PARTICLES 
PER SHOT]]-1)*Table4[[#This Row],[BURST INTERVAL]]</f>
        <v>14.834999999999999</v>
      </c>
      <c r="Y452" s="186">
        <f>Table4[[#This Row],[DAMAGE PER MAGAZINE]]/(Table4[[#This Row],[UNLOAD TIME]]+Table4[[#This Row],[RELOAD TIME]])</f>
        <v>4258.7678679283272</v>
      </c>
    </row>
    <row r="453" spans="1:25" ht="14.25" customHeight="1" collapsed="1" x14ac:dyDescent="0.2">
      <c r="A453" s="128">
        <v>20</v>
      </c>
      <c r="B453" s="185" t="s">
        <v>428</v>
      </c>
      <c r="C453" s="185" t="s">
        <v>101</v>
      </c>
      <c r="D453" s="128">
        <v>1</v>
      </c>
      <c r="E453" s="128" t="s">
        <v>123</v>
      </c>
      <c r="F453" s="128"/>
      <c r="G453" s="128"/>
      <c r="H453" s="128"/>
      <c r="I453" s="128">
        <v>25</v>
      </c>
      <c r="J453" s="128">
        <v>1</v>
      </c>
      <c r="K453" s="128">
        <v>1</v>
      </c>
      <c r="L453" s="137"/>
      <c r="M453" s="137">
        <v>0.12</v>
      </c>
      <c r="N453" s="128">
        <v>1</v>
      </c>
      <c r="O453" s="137"/>
      <c r="P453" s="137">
        <v>0.8</v>
      </c>
      <c r="Q453" s="128">
        <v>24</v>
      </c>
      <c r="R453" s="137">
        <v>20</v>
      </c>
      <c r="S453" s="128" t="s">
        <v>123</v>
      </c>
      <c r="T453" s="185" t="s">
        <v>123</v>
      </c>
      <c r="U453" s="128" t="s">
        <v>123</v>
      </c>
      <c r="V453" s="128">
        <f>Table4[[#This Row],[MAGAZINE AMMO]]/Table4[[#This Row],[AMMO PER SHOT]]</f>
        <v>25</v>
      </c>
      <c r="W453" s="137">
        <f>1/Table4[[#This Row],[SHOT 
INTERVAL]]</f>
        <v>8.3333333333333339</v>
      </c>
      <c r="X453" s="137">
        <f>(Table4[[#This Row],[SHOTS PER MAGAZINE]]-1)*Table4[[#This Row],[SHOT 
INTERVAL]]+(Table4[[#This Row],[PARTICLES 
PER SHOT]]-1)*Table4[[#This Row],[BURST INTERVAL]]</f>
        <v>2.88</v>
      </c>
      <c r="Y453" s="185" t="s">
        <v>123</v>
      </c>
    </row>
    <row r="454" spans="1:25" ht="14.25" hidden="1" customHeight="1" outlineLevel="1" x14ac:dyDescent="0.2">
      <c r="A454" s="130">
        <v>20</v>
      </c>
      <c r="B454" s="186" t="s">
        <v>428</v>
      </c>
      <c r="C454" s="186" t="s">
        <v>101</v>
      </c>
      <c r="D454" s="130">
        <v>2</v>
      </c>
      <c r="E454" s="130" t="s">
        <v>123</v>
      </c>
      <c r="F454" s="130"/>
      <c r="G454" s="130"/>
      <c r="H454" s="130"/>
      <c r="I454" s="130">
        <v>25</v>
      </c>
      <c r="J454" s="130">
        <v>1</v>
      </c>
      <c r="K454" s="130">
        <v>1</v>
      </c>
      <c r="L454" s="138"/>
      <c r="M454" s="138">
        <v>0.12</v>
      </c>
      <c r="N454" s="130">
        <v>1</v>
      </c>
      <c r="O454" s="138"/>
      <c r="P454" s="138">
        <v>0.8</v>
      </c>
      <c r="Q454" s="130">
        <v>24</v>
      </c>
      <c r="R454" s="138">
        <v>20</v>
      </c>
      <c r="S454" s="130" t="s">
        <v>123</v>
      </c>
      <c r="T454" s="186" t="s">
        <v>123</v>
      </c>
      <c r="U454" s="130" t="s">
        <v>123</v>
      </c>
      <c r="V454" s="130">
        <f>Table4[[#This Row],[MAGAZINE AMMO]]/Table4[[#This Row],[AMMO PER SHOT]]</f>
        <v>25</v>
      </c>
      <c r="W454" s="138">
        <f>1/Table4[[#This Row],[SHOT 
INTERVAL]]</f>
        <v>8.3333333333333339</v>
      </c>
      <c r="X454" s="138">
        <f>(Table4[[#This Row],[SHOTS PER MAGAZINE]]-1)*Table4[[#This Row],[SHOT 
INTERVAL]]+(Table4[[#This Row],[PARTICLES 
PER SHOT]]-1)*Table4[[#This Row],[BURST INTERVAL]]</f>
        <v>2.88</v>
      </c>
      <c r="Y454" s="186" t="s">
        <v>123</v>
      </c>
    </row>
    <row r="455" spans="1:25" ht="14.25" hidden="1" customHeight="1" outlineLevel="1" x14ac:dyDescent="0.2">
      <c r="A455" s="130">
        <v>20</v>
      </c>
      <c r="B455" s="186" t="s">
        <v>428</v>
      </c>
      <c r="C455" s="186" t="s">
        <v>101</v>
      </c>
      <c r="D455" s="130">
        <v>3</v>
      </c>
      <c r="E455" s="130" t="s">
        <v>123</v>
      </c>
      <c r="F455" s="130"/>
      <c r="G455" s="130"/>
      <c r="H455" s="130"/>
      <c r="I455" s="130">
        <v>25</v>
      </c>
      <c r="J455" s="130">
        <v>1</v>
      </c>
      <c r="K455" s="130">
        <v>1</v>
      </c>
      <c r="L455" s="138"/>
      <c r="M455" s="138">
        <v>0.12</v>
      </c>
      <c r="N455" s="130">
        <v>1</v>
      </c>
      <c r="O455" s="138"/>
      <c r="P455" s="138">
        <v>0.8</v>
      </c>
      <c r="Q455" s="130">
        <v>24</v>
      </c>
      <c r="R455" s="138">
        <v>20</v>
      </c>
      <c r="S455" s="130" t="s">
        <v>123</v>
      </c>
      <c r="T455" s="186" t="s">
        <v>123</v>
      </c>
      <c r="U455" s="130" t="s">
        <v>123</v>
      </c>
      <c r="V455" s="130">
        <f>Table4[[#This Row],[MAGAZINE AMMO]]/Table4[[#This Row],[AMMO PER SHOT]]</f>
        <v>25</v>
      </c>
      <c r="W455" s="138">
        <f>1/Table4[[#This Row],[SHOT 
INTERVAL]]</f>
        <v>8.3333333333333339</v>
      </c>
      <c r="X455" s="138">
        <f>(Table4[[#This Row],[SHOTS PER MAGAZINE]]-1)*Table4[[#This Row],[SHOT 
INTERVAL]]+(Table4[[#This Row],[PARTICLES 
PER SHOT]]-1)*Table4[[#This Row],[BURST INTERVAL]]</f>
        <v>2.88</v>
      </c>
      <c r="Y455" s="186" t="s">
        <v>123</v>
      </c>
    </row>
    <row r="456" spans="1:25" ht="14.25" hidden="1" customHeight="1" outlineLevel="1" x14ac:dyDescent="0.2">
      <c r="A456" s="130">
        <v>20</v>
      </c>
      <c r="B456" s="186" t="s">
        <v>428</v>
      </c>
      <c r="C456" s="186" t="s">
        <v>101</v>
      </c>
      <c r="D456" s="130">
        <v>4</v>
      </c>
      <c r="E456" s="130" t="s">
        <v>123</v>
      </c>
      <c r="F456" s="130"/>
      <c r="G456" s="130"/>
      <c r="H456" s="130"/>
      <c r="I456" s="130">
        <v>25</v>
      </c>
      <c r="J456" s="130">
        <v>1</v>
      </c>
      <c r="K456" s="130">
        <v>1</v>
      </c>
      <c r="L456" s="138"/>
      <c r="M456" s="138">
        <v>0.12</v>
      </c>
      <c r="N456" s="130">
        <v>1</v>
      </c>
      <c r="O456" s="138"/>
      <c r="P456" s="138">
        <v>0.8</v>
      </c>
      <c r="Q456" s="130">
        <v>24</v>
      </c>
      <c r="R456" s="138">
        <v>20</v>
      </c>
      <c r="S456" s="130" t="s">
        <v>123</v>
      </c>
      <c r="T456" s="186" t="s">
        <v>123</v>
      </c>
      <c r="U456" s="130" t="s">
        <v>123</v>
      </c>
      <c r="V456" s="130">
        <f>Table4[[#This Row],[MAGAZINE AMMO]]/Table4[[#This Row],[AMMO PER SHOT]]</f>
        <v>25</v>
      </c>
      <c r="W456" s="138">
        <f>1/Table4[[#This Row],[SHOT 
INTERVAL]]</f>
        <v>8.3333333333333339</v>
      </c>
      <c r="X456" s="138">
        <f>(Table4[[#This Row],[SHOTS PER MAGAZINE]]-1)*Table4[[#This Row],[SHOT 
INTERVAL]]+(Table4[[#This Row],[PARTICLES 
PER SHOT]]-1)*Table4[[#This Row],[BURST INTERVAL]]</f>
        <v>2.88</v>
      </c>
      <c r="Y456" s="186" t="s">
        <v>123</v>
      </c>
    </row>
    <row r="457" spans="1:25" ht="14.25" hidden="1" customHeight="1" outlineLevel="1" x14ac:dyDescent="0.2">
      <c r="A457" s="130">
        <v>20</v>
      </c>
      <c r="B457" s="186" t="s">
        <v>428</v>
      </c>
      <c r="C457" s="186" t="s">
        <v>101</v>
      </c>
      <c r="D457" s="130">
        <v>5</v>
      </c>
      <c r="E457" s="130">
        <v>860</v>
      </c>
      <c r="F457" s="130"/>
      <c r="G457" s="130"/>
      <c r="H457" s="130"/>
      <c r="I457" s="130">
        <v>25</v>
      </c>
      <c r="J457" s="130">
        <v>1</v>
      </c>
      <c r="K457" s="130">
        <v>1</v>
      </c>
      <c r="L457" s="138"/>
      <c r="M457" s="138">
        <v>0.12</v>
      </c>
      <c r="N457" s="130">
        <v>1</v>
      </c>
      <c r="O457" s="138"/>
      <c r="P457" s="138">
        <v>0.8</v>
      </c>
      <c r="Q457" s="130">
        <v>24</v>
      </c>
      <c r="R457" s="138">
        <v>20</v>
      </c>
      <c r="S457" s="130">
        <f>Table4[[#This Row],[DMG PER PARTICLE]]*Table4[[#This Row],[PARTICLES 
PER SHOT]]</f>
        <v>860</v>
      </c>
      <c r="T457" s="186">
        <f>Table4[[#This Row],[DAMAGE PER SHOT]]/Table4[[#This Row],[SHOT 
INTERVAL]]</f>
        <v>7166.666666666667</v>
      </c>
      <c r="U457" s="130">
        <f>Table4[[#This Row],[SHOTS PER MAGAZINE]]*Table4[[#This Row],[DAMAGE PER SHOT]]</f>
        <v>21500</v>
      </c>
      <c r="V457" s="130">
        <f>Table4[[#This Row],[MAGAZINE AMMO]]/Table4[[#This Row],[AMMO PER SHOT]]</f>
        <v>25</v>
      </c>
      <c r="W457" s="138">
        <f>1/Table4[[#This Row],[SHOT 
INTERVAL]]</f>
        <v>8.3333333333333339</v>
      </c>
      <c r="X457" s="138">
        <f>(Table4[[#This Row],[SHOTS PER MAGAZINE]]-1)*Table4[[#This Row],[SHOT 
INTERVAL]]+(Table4[[#This Row],[PARTICLES 
PER SHOT]]-1)*Table4[[#This Row],[BURST INTERVAL]]</f>
        <v>2.88</v>
      </c>
      <c r="Y457" s="186">
        <f>Table4[[#This Row],[DAMAGE PER MAGAZINE]]/(Table4[[#This Row],[UNLOAD TIME]]+Table4[[#This Row],[RELOAD TIME]])</f>
        <v>939.68531468531478</v>
      </c>
    </row>
    <row r="458" spans="1:25" ht="14.25" hidden="1" customHeight="1" outlineLevel="1" x14ac:dyDescent="0.2">
      <c r="A458" s="130">
        <v>20</v>
      </c>
      <c r="B458" s="186" t="s">
        <v>428</v>
      </c>
      <c r="C458" s="186" t="s">
        <v>101</v>
      </c>
      <c r="D458" s="130">
        <v>6</v>
      </c>
      <c r="E458" s="130">
        <v>950</v>
      </c>
      <c r="F458" s="130"/>
      <c r="G458" s="130"/>
      <c r="H458" s="130"/>
      <c r="I458" s="130">
        <v>25</v>
      </c>
      <c r="J458" s="130">
        <v>1</v>
      </c>
      <c r="K458" s="130">
        <v>1</v>
      </c>
      <c r="L458" s="138"/>
      <c r="M458" s="138">
        <v>0.12</v>
      </c>
      <c r="N458" s="130">
        <v>1</v>
      </c>
      <c r="O458" s="138"/>
      <c r="P458" s="138">
        <v>0.8</v>
      </c>
      <c r="Q458" s="130">
        <v>24</v>
      </c>
      <c r="R458" s="138">
        <v>20</v>
      </c>
      <c r="S458" s="130">
        <f>Table4[[#This Row],[DMG PER PARTICLE]]*Table4[[#This Row],[PARTICLES 
PER SHOT]]</f>
        <v>950</v>
      </c>
      <c r="T458" s="186">
        <f>Table4[[#This Row],[DAMAGE PER SHOT]]/Table4[[#This Row],[SHOT 
INTERVAL]]</f>
        <v>7916.666666666667</v>
      </c>
      <c r="U458" s="130">
        <f>Table4[[#This Row],[SHOTS PER MAGAZINE]]*Table4[[#This Row],[DAMAGE PER SHOT]]</f>
        <v>23750</v>
      </c>
      <c r="V458" s="130">
        <f>Table4[[#This Row],[MAGAZINE AMMO]]/Table4[[#This Row],[AMMO PER SHOT]]</f>
        <v>25</v>
      </c>
      <c r="W458" s="138">
        <f>1/Table4[[#This Row],[SHOT 
INTERVAL]]</f>
        <v>8.3333333333333339</v>
      </c>
      <c r="X458" s="138">
        <f>(Table4[[#This Row],[SHOTS PER MAGAZINE]]-1)*Table4[[#This Row],[SHOT 
INTERVAL]]+(Table4[[#This Row],[PARTICLES 
PER SHOT]]-1)*Table4[[#This Row],[BURST INTERVAL]]</f>
        <v>2.88</v>
      </c>
      <c r="Y458" s="186">
        <f>Table4[[#This Row],[DAMAGE PER MAGAZINE]]/(Table4[[#This Row],[UNLOAD TIME]]+Table4[[#This Row],[RELOAD TIME]])</f>
        <v>1038.0244755244755</v>
      </c>
    </row>
    <row r="459" spans="1:25" ht="14.25" hidden="1" customHeight="1" outlineLevel="1" x14ac:dyDescent="0.2">
      <c r="A459" s="130">
        <v>20</v>
      </c>
      <c r="B459" s="186" t="s">
        <v>428</v>
      </c>
      <c r="C459" s="186" t="s">
        <v>101</v>
      </c>
      <c r="D459" s="130">
        <v>7</v>
      </c>
      <c r="E459" s="130">
        <v>1040</v>
      </c>
      <c r="F459" s="130"/>
      <c r="G459" s="130"/>
      <c r="H459" s="130"/>
      <c r="I459" s="130">
        <v>25</v>
      </c>
      <c r="J459" s="130">
        <v>1</v>
      </c>
      <c r="K459" s="130">
        <v>1</v>
      </c>
      <c r="L459" s="138"/>
      <c r="M459" s="138">
        <v>0.12</v>
      </c>
      <c r="N459" s="130">
        <v>1</v>
      </c>
      <c r="O459" s="138"/>
      <c r="P459" s="138">
        <v>0.8</v>
      </c>
      <c r="Q459" s="130">
        <v>24</v>
      </c>
      <c r="R459" s="138">
        <v>20</v>
      </c>
      <c r="S459" s="130">
        <f>Table4[[#This Row],[DMG PER PARTICLE]]*Table4[[#This Row],[PARTICLES 
PER SHOT]]</f>
        <v>1040</v>
      </c>
      <c r="T459" s="186">
        <f>Table4[[#This Row],[DAMAGE PER SHOT]]/Table4[[#This Row],[SHOT 
INTERVAL]]</f>
        <v>8666.6666666666679</v>
      </c>
      <c r="U459" s="130">
        <f>Table4[[#This Row],[SHOTS PER MAGAZINE]]*Table4[[#This Row],[DAMAGE PER SHOT]]</f>
        <v>26000</v>
      </c>
      <c r="V459" s="130">
        <f>Table4[[#This Row],[MAGAZINE AMMO]]/Table4[[#This Row],[AMMO PER SHOT]]</f>
        <v>25</v>
      </c>
      <c r="W459" s="138">
        <f>1/Table4[[#This Row],[SHOT 
INTERVAL]]</f>
        <v>8.3333333333333339</v>
      </c>
      <c r="X459" s="138">
        <f>(Table4[[#This Row],[SHOTS PER MAGAZINE]]-1)*Table4[[#This Row],[SHOT 
INTERVAL]]+(Table4[[#This Row],[PARTICLES 
PER SHOT]]-1)*Table4[[#This Row],[BURST INTERVAL]]</f>
        <v>2.88</v>
      </c>
      <c r="Y459" s="186">
        <f>Table4[[#This Row],[DAMAGE PER MAGAZINE]]/(Table4[[#This Row],[UNLOAD TIME]]+Table4[[#This Row],[RELOAD TIME]])</f>
        <v>1136.3636363636365</v>
      </c>
    </row>
    <row r="460" spans="1:25" ht="14.25" hidden="1" customHeight="1" outlineLevel="1" x14ac:dyDescent="0.2">
      <c r="A460" s="130">
        <v>20</v>
      </c>
      <c r="B460" s="186" t="s">
        <v>428</v>
      </c>
      <c r="C460" s="186" t="s">
        <v>101</v>
      </c>
      <c r="D460" s="130">
        <v>8</v>
      </c>
      <c r="E460" s="130">
        <v>1150</v>
      </c>
      <c r="F460" s="130"/>
      <c r="G460" s="130"/>
      <c r="H460" s="130"/>
      <c r="I460" s="130">
        <v>25</v>
      </c>
      <c r="J460" s="130">
        <v>1</v>
      </c>
      <c r="K460" s="130">
        <v>1</v>
      </c>
      <c r="L460" s="138"/>
      <c r="M460" s="138">
        <v>0.12</v>
      </c>
      <c r="N460" s="130">
        <v>1</v>
      </c>
      <c r="O460" s="138"/>
      <c r="P460" s="138">
        <v>0.8</v>
      </c>
      <c r="Q460" s="130">
        <v>24</v>
      </c>
      <c r="R460" s="138">
        <v>20</v>
      </c>
      <c r="S460" s="130">
        <f>Table4[[#This Row],[DMG PER PARTICLE]]*Table4[[#This Row],[PARTICLES 
PER SHOT]]</f>
        <v>1150</v>
      </c>
      <c r="T460" s="186">
        <f>Table4[[#This Row],[DAMAGE PER SHOT]]/Table4[[#This Row],[SHOT 
INTERVAL]]</f>
        <v>9583.3333333333339</v>
      </c>
      <c r="U460" s="130">
        <f>Table4[[#This Row],[SHOTS PER MAGAZINE]]*Table4[[#This Row],[DAMAGE PER SHOT]]</f>
        <v>28750</v>
      </c>
      <c r="V460" s="130">
        <f>Table4[[#This Row],[MAGAZINE AMMO]]/Table4[[#This Row],[AMMO PER SHOT]]</f>
        <v>25</v>
      </c>
      <c r="W460" s="138">
        <f>1/Table4[[#This Row],[SHOT 
INTERVAL]]</f>
        <v>8.3333333333333339</v>
      </c>
      <c r="X460" s="138">
        <f>(Table4[[#This Row],[SHOTS PER MAGAZINE]]-1)*Table4[[#This Row],[SHOT 
INTERVAL]]+(Table4[[#This Row],[PARTICLES 
PER SHOT]]-1)*Table4[[#This Row],[BURST INTERVAL]]</f>
        <v>2.88</v>
      </c>
      <c r="Y460" s="186">
        <f>Table4[[#This Row],[DAMAGE PER MAGAZINE]]/(Table4[[#This Row],[UNLOAD TIME]]+Table4[[#This Row],[RELOAD TIME]])</f>
        <v>1256.5559440559441</v>
      </c>
    </row>
    <row r="461" spans="1:25" ht="14.25" hidden="1" customHeight="1" outlineLevel="1" x14ac:dyDescent="0.2">
      <c r="A461" s="130">
        <v>20</v>
      </c>
      <c r="B461" s="186" t="s">
        <v>428</v>
      </c>
      <c r="C461" s="186" t="s">
        <v>101</v>
      </c>
      <c r="D461" s="130">
        <v>9</v>
      </c>
      <c r="E461" s="130">
        <v>1260</v>
      </c>
      <c r="F461" s="130"/>
      <c r="G461" s="130"/>
      <c r="H461" s="130"/>
      <c r="I461" s="130">
        <v>25</v>
      </c>
      <c r="J461" s="130">
        <v>1</v>
      </c>
      <c r="K461" s="130">
        <v>1</v>
      </c>
      <c r="L461" s="138"/>
      <c r="M461" s="138">
        <v>0.12</v>
      </c>
      <c r="N461" s="130">
        <v>1</v>
      </c>
      <c r="O461" s="138"/>
      <c r="P461" s="138">
        <v>0.8</v>
      </c>
      <c r="Q461" s="130">
        <v>24</v>
      </c>
      <c r="R461" s="138">
        <v>20</v>
      </c>
      <c r="S461" s="130">
        <f>Table4[[#This Row],[DMG PER PARTICLE]]*Table4[[#This Row],[PARTICLES 
PER SHOT]]</f>
        <v>1260</v>
      </c>
      <c r="T461" s="186">
        <f>Table4[[#This Row],[DAMAGE PER SHOT]]/Table4[[#This Row],[SHOT 
INTERVAL]]</f>
        <v>10500</v>
      </c>
      <c r="U461" s="130">
        <f>Table4[[#This Row],[SHOTS PER MAGAZINE]]*Table4[[#This Row],[DAMAGE PER SHOT]]</f>
        <v>31500</v>
      </c>
      <c r="V461" s="130">
        <f>Table4[[#This Row],[MAGAZINE AMMO]]/Table4[[#This Row],[AMMO PER SHOT]]</f>
        <v>25</v>
      </c>
      <c r="W461" s="138">
        <f>1/Table4[[#This Row],[SHOT 
INTERVAL]]</f>
        <v>8.3333333333333339</v>
      </c>
      <c r="X461" s="138">
        <f>(Table4[[#This Row],[SHOTS PER MAGAZINE]]-1)*Table4[[#This Row],[SHOT 
INTERVAL]]+(Table4[[#This Row],[PARTICLES 
PER SHOT]]-1)*Table4[[#This Row],[BURST INTERVAL]]</f>
        <v>2.88</v>
      </c>
      <c r="Y461" s="186">
        <f>Table4[[#This Row],[DAMAGE PER MAGAZINE]]/(Table4[[#This Row],[UNLOAD TIME]]+Table4[[#This Row],[RELOAD TIME]])</f>
        <v>1376.7482517482517</v>
      </c>
    </row>
    <row r="462" spans="1:25" ht="14.25" hidden="1" customHeight="1" outlineLevel="1" x14ac:dyDescent="0.2">
      <c r="A462" s="130">
        <v>20</v>
      </c>
      <c r="B462" s="186" t="s">
        <v>428</v>
      </c>
      <c r="C462" s="186" t="s">
        <v>101</v>
      </c>
      <c r="D462" s="130">
        <v>10</v>
      </c>
      <c r="E462" s="130">
        <v>1390</v>
      </c>
      <c r="F462" s="130"/>
      <c r="G462" s="130"/>
      <c r="H462" s="130"/>
      <c r="I462" s="130">
        <v>25</v>
      </c>
      <c r="J462" s="130">
        <v>1</v>
      </c>
      <c r="K462" s="130">
        <v>1</v>
      </c>
      <c r="L462" s="138"/>
      <c r="M462" s="138">
        <v>0.12</v>
      </c>
      <c r="N462" s="130">
        <v>1</v>
      </c>
      <c r="O462" s="138"/>
      <c r="P462" s="138">
        <v>0.8</v>
      </c>
      <c r="Q462" s="130">
        <v>24</v>
      </c>
      <c r="R462" s="138">
        <v>20</v>
      </c>
      <c r="S462" s="130">
        <f>Table4[[#This Row],[DMG PER PARTICLE]]*Table4[[#This Row],[PARTICLES 
PER SHOT]]</f>
        <v>1390</v>
      </c>
      <c r="T462" s="186">
        <f>Table4[[#This Row],[DAMAGE PER SHOT]]/Table4[[#This Row],[SHOT 
INTERVAL]]</f>
        <v>11583.333333333334</v>
      </c>
      <c r="U462" s="130">
        <f>Table4[[#This Row],[SHOTS PER MAGAZINE]]*Table4[[#This Row],[DAMAGE PER SHOT]]</f>
        <v>34750</v>
      </c>
      <c r="V462" s="130">
        <f>Table4[[#This Row],[MAGAZINE AMMO]]/Table4[[#This Row],[AMMO PER SHOT]]</f>
        <v>25</v>
      </c>
      <c r="W462" s="138">
        <f>1/Table4[[#This Row],[SHOT 
INTERVAL]]</f>
        <v>8.3333333333333339</v>
      </c>
      <c r="X462" s="138">
        <f>(Table4[[#This Row],[SHOTS PER MAGAZINE]]-1)*Table4[[#This Row],[SHOT 
INTERVAL]]+(Table4[[#This Row],[PARTICLES 
PER SHOT]]-1)*Table4[[#This Row],[BURST INTERVAL]]</f>
        <v>2.88</v>
      </c>
      <c r="Y462" s="186">
        <f>Table4[[#This Row],[DAMAGE PER MAGAZINE]]/(Table4[[#This Row],[UNLOAD TIME]]+Table4[[#This Row],[RELOAD TIME]])</f>
        <v>1518.7937062937065</v>
      </c>
    </row>
    <row r="463" spans="1:25" ht="14.25" hidden="1" customHeight="1" outlineLevel="1" x14ac:dyDescent="0.2">
      <c r="A463" s="130">
        <v>20</v>
      </c>
      <c r="B463" s="186" t="s">
        <v>428</v>
      </c>
      <c r="C463" s="186" t="s">
        <v>101</v>
      </c>
      <c r="D463" s="130">
        <v>11</v>
      </c>
      <c r="E463" s="130">
        <v>1520</v>
      </c>
      <c r="F463" s="130"/>
      <c r="G463" s="130"/>
      <c r="H463" s="130"/>
      <c r="I463" s="130">
        <v>25</v>
      </c>
      <c r="J463" s="130">
        <v>1</v>
      </c>
      <c r="K463" s="130">
        <v>1</v>
      </c>
      <c r="L463" s="138"/>
      <c r="M463" s="138">
        <v>0.12</v>
      </c>
      <c r="N463" s="130">
        <v>1</v>
      </c>
      <c r="O463" s="138"/>
      <c r="P463" s="138">
        <v>0.8</v>
      </c>
      <c r="Q463" s="130">
        <v>24</v>
      </c>
      <c r="R463" s="138">
        <v>20</v>
      </c>
      <c r="S463" s="130">
        <f>Table4[[#This Row],[DMG PER PARTICLE]]*Table4[[#This Row],[PARTICLES 
PER SHOT]]</f>
        <v>1520</v>
      </c>
      <c r="T463" s="186">
        <f>Table4[[#This Row],[DAMAGE PER SHOT]]/Table4[[#This Row],[SHOT 
INTERVAL]]</f>
        <v>12666.666666666668</v>
      </c>
      <c r="U463" s="130">
        <f>Table4[[#This Row],[SHOTS PER MAGAZINE]]*Table4[[#This Row],[DAMAGE PER SHOT]]</f>
        <v>38000</v>
      </c>
      <c r="V463" s="130">
        <f>Table4[[#This Row],[MAGAZINE AMMO]]/Table4[[#This Row],[AMMO PER SHOT]]</f>
        <v>25</v>
      </c>
      <c r="W463" s="138">
        <f>1/Table4[[#This Row],[SHOT 
INTERVAL]]</f>
        <v>8.3333333333333339</v>
      </c>
      <c r="X463" s="138">
        <f>(Table4[[#This Row],[SHOTS PER MAGAZINE]]-1)*Table4[[#This Row],[SHOT 
INTERVAL]]+(Table4[[#This Row],[PARTICLES 
PER SHOT]]-1)*Table4[[#This Row],[BURST INTERVAL]]</f>
        <v>2.88</v>
      </c>
      <c r="Y463" s="186">
        <f>Table4[[#This Row],[DAMAGE PER MAGAZINE]]/(Table4[[#This Row],[UNLOAD TIME]]+Table4[[#This Row],[RELOAD TIME]])</f>
        <v>1660.839160839161</v>
      </c>
    </row>
    <row r="464" spans="1:25" ht="14.25" hidden="1" customHeight="1" outlineLevel="1" x14ac:dyDescent="0.2">
      <c r="A464" s="130">
        <v>20</v>
      </c>
      <c r="B464" s="186" t="s">
        <v>428</v>
      </c>
      <c r="C464" s="186" t="s">
        <v>101</v>
      </c>
      <c r="D464" s="130">
        <v>12</v>
      </c>
      <c r="E464" s="130">
        <v>1670</v>
      </c>
      <c r="F464" s="130"/>
      <c r="G464" s="130"/>
      <c r="H464" s="130"/>
      <c r="I464" s="130">
        <v>25</v>
      </c>
      <c r="J464" s="130">
        <v>1</v>
      </c>
      <c r="K464" s="130">
        <v>1</v>
      </c>
      <c r="L464" s="138"/>
      <c r="M464" s="138">
        <v>0.12</v>
      </c>
      <c r="N464" s="130">
        <v>1</v>
      </c>
      <c r="O464" s="138"/>
      <c r="P464" s="138">
        <v>0.8</v>
      </c>
      <c r="Q464" s="130">
        <v>24</v>
      </c>
      <c r="R464" s="138">
        <v>20</v>
      </c>
      <c r="S464" s="130">
        <f>Table4[[#This Row],[DMG PER PARTICLE]]*Table4[[#This Row],[PARTICLES 
PER SHOT]]</f>
        <v>1670</v>
      </c>
      <c r="T464" s="186">
        <f>Table4[[#This Row],[DAMAGE PER SHOT]]/Table4[[#This Row],[SHOT 
INTERVAL]]</f>
        <v>13916.666666666668</v>
      </c>
      <c r="U464" s="130">
        <f>Table4[[#This Row],[SHOTS PER MAGAZINE]]*Table4[[#This Row],[DAMAGE PER SHOT]]</f>
        <v>41750</v>
      </c>
      <c r="V464" s="130">
        <f>Table4[[#This Row],[MAGAZINE AMMO]]/Table4[[#This Row],[AMMO PER SHOT]]</f>
        <v>25</v>
      </c>
      <c r="W464" s="138">
        <f>1/Table4[[#This Row],[SHOT 
INTERVAL]]</f>
        <v>8.3333333333333339</v>
      </c>
      <c r="X464" s="138">
        <f>(Table4[[#This Row],[SHOTS PER MAGAZINE]]-1)*Table4[[#This Row],[SHOT 
INTERVAL]]+(Table4[[#This Row],[PARTICLES 
PER SHOT]]-1)*Table4[[#This Row],[BURST INTERVAL]]</f>
        <v>2.88</v>
      </c>
      <c r="Y464" s="186">
        <f>Table4[[#This Row],[DAMAGE PER MAGAZINE]]/(Table4[[#This Row],[UNLOAD TIME]]+Table4[[#This Row],[RELOAD TIME]])</f>
        <v>1824.7377622377624</v>
      </c>
    </row>
    <row r="465" spans="1:25" ht="14.25" hidden="1" customHeight="1" outlineLevel="1" x14ac:dyDescent="0.2">
      <c r="A465" s="130">
        <v>20</v>
      </c>
      <c r="B465" s="186" t="s">
        <v>428</v>
      </c>
      <c r="C465" s="186" t="s">
        <v>102</v>
      </c>
      <c r="D465" s="130">
        <v>1</v>
      </c>
      <c r="E465" s="130">
        <v>1670</v>
      </c>
      <c r="F465" s="130"/>
      <c r="G465" s="130"/>
      <c r="H465" s="130"/>
      <c r="I465" s="130">
        <v>25</v>
      </c>
      <c r="J465" s="130">
        <v>1</v>
      </c>
      <c r="K465" s="130">
        <v>1</v>
      </c>
      <c r="L465" s="138"/>
      <c r="M465" s="138">
        <v>0.12</v>
      </c>
      <c r="N465" s="130">
        <v>1</v>
      </c>
      <c r="O465" s="138"/>
      <c r="P465" s="138">
        <v>0.8</v>
      </c>
      <c r="Q465" s="130">
        <v>24</v>
      </c>
      <c r="R465" s="138">
        <v>20</v>
      </c>
      <c r="S465" s="130">
        <f>Table4[[#This Row],[DMG PER PARTICLE]]*Table4[[#This Row],[PARTICLES 
PER SHOT]]</f>
        <v>1670</v>
      </c>
      <c r="T465" s="186">
        <f>Table4[[#This Row],[DAMAGE PER SHOT]]/Table4[[#This Row],[SHOT 
INTERVAL]]</f>
        <v>13916.666666666668</v>
      </c>
      <c r="U465" s="130">
        <f>Table4[[#This Row],[SHOTS PER MAGAZINE]]*Table4[[#This Row],[DAMAGE PER SHOT]]</f>
        <v>41750</v>
      </c>
      <c r="V465" s="130">
        <f>Table4[[#This Row],[MAGAZINE AMMO]]/Table4[[#This Row],[AMMO PER SHOT]]</f>
        <v>25</v>
      </c>
      <c r="W465" s="138">
        <f>1/Table4[[#This Row],[SHOT 
INTERVAL]]</f>
        <v>8.3333333333333339</v>
      </c>
      <c r="X465" s="138">
        <f>(Table4[[#This Row],[SHOTS PER MAGAZINE]]-1)*Table4[[#This Row],[SHOT 
INTERVAL]]+(Table4[[#This Row],[PARTICLES 
PER SHOT]]-1)*Table4[[#This Row],[BURST INTERVAL]]</f>
        <v>2.88</v>
      </c>
      <c r="Y465" s="186">
        <f>Table4[[#This Row],[DAMAGE PER MAGAZINE]]/(Table4[[#This Row],[UNLOAD TIME]]+Table4[[#This Row],[RELOAD TIME]])</f>
        <v>1824.7377622377624</v>
      </c>
    </row>
    <row r="466" spans="1:25" ht="14.25" hidden="1" customHeight="1" outlineLevel="1" x14ac:dyDescent="0.2">
      <c r="A466" s="130">
        <v>20</v>
      </c>
      <c r="B466" s="186" t="s">
        <v>428</v>
      </c>
      <c r="C466" s="186" t="s">
        <v>102</v>
      </c>
      <c r="D466" s="130">
        <v>2</v>
      </c>
      <c r="E466" s="130">
        <v>1700</v>
      </c>
      <c r="F466" s="130"/>
      <c r="G466" s="130"/>
      <c r="H466" s="130"/>
      <c r="I466" s="130">
        <v>25</v>
      </c>
      <c r="J466" s="130">
        <v>1</v>
      </c>
      <c r="K466" s="130">
        <v>1</v>
      </c>
      <c r="L466" s="138"/>
      <c r="M466" s="138">
        <v>0.12</v>
      </c>
      <c r="N466" s="130">
        <v>1</v>
      </c>
      <c r="O466" s="138"/>
      <c r="P466" s="138">
        <v>0.8</v>
      </c>
      <c r="Q466" s="130">
        <v>24</v>
      </c>
      <c r="R466" s="138">
        <v>20</v>
      </c>
      <c r="S466" s="130">
        <f>Table4[[#This Row],[DMG PER PARTICLE]]*Table4[[#This Row],[PARTICLES 
PER SHOT]]</f>
        <v>1700</v>
      </c>
      <c r="T466" s="186">
        <f>Table4[[#This Row],[DAMAGE PER SHOT]]/Table4[[#This Row],[SHOT 
INTERVAL]]</f>
        <v>14166.666666666668</v>
      </c>
      <c r="U466" s="130">
        <f>Table4[[#This Row],[SHOTS PER MAGAZINE]]*Table4[[#This Row],[DAMAGE PER SHOT]]</f>
        <v>42500</v>
      </c>
      <c r="V466" s="130">
        <f>Table4[[#This Row],[MAGAZINE AMMO]]/Table4[[#This Row],[AMMO PER SHOT]]</f>
        <v>25</v>
      </c>
      <c r="W466" s="138">
        <f>1/Table4[[#This Row],[SHOT 
INTERVAL]]</f>
        <v>8.3333333333333339</v>
      </c>
      <c r="X466" s="138">
        <f>(Table4[[#This Row],[SHOTS PER MAGAZINE]]-1)*Table4[[#This Row],[SHOT 
INTERVAL]]+(Table4[[#This Row],[PARTICLES 
PER SHOT]]-1)*Table4[[#This Row],[BURST INTERVAL]]</f>
        <v>2.88</v>
      </c>
      <c r="Y466" s="186">
        <f>Table4[[#This Row],[DAMAGE PER MAGAZINE]]/(Table4[[#This Row],[UNLOAD TIME]]+Table4[[#This Row],[RELOAD TIME]])</f>
        <v>1857.5174825174827</v>
      </c>
    </row>
    <row r="467" spans="1:25" ht="14.25" hidden="1" customHeight="1" outlineLevel="1" x14ac:dyDescent="0.2">
      <c r="A467" s="130">
        <v>20</v>
      </c>
      <c r="B467" s="186" t="s">
        <v>428</v>
      </c>
      <c r="C467" s="186" t="s">
        <v>102</v>
      </c>
      <c r="D467" s="130">
        <v>3</v>
      </c>
      <c r="E467" s="130">
        <v>1730</v>
      </c>
      <c r="F467" s="130"/>
      <c r="G467" s="130"/>
      <c r="H467" s="130"/>
      <c r="I467" s="130">
        <v>25</v>
      </c>
      <c r="J467" s="130">
        <v>1</v>
      </c>
      <c r="K467" s="130">
        <v>1</v>
      </c>
      <c r="L467" s="138"/>
      <c r="M467" s="138">
        <v>0.12</v>
      </c>
      <c r="N467" s="130">
        <v>1</v>
      </c>
      <c r="O467" s="138"/>
      <c r="P467" s="138">
        <v>0.8</v>
      </c>
      <c r="Q467" s="130">
        <v>24</v>
      </c>
      <c r="R467" s="138">
        <v>20</v>
      </c>
      <c r="S467" s="130">
        <f>Table4[[#This Row],[DMG PER PARTICLE]]*Table4[[#This Row],[PARTICLES 
PER SHOT]]</f>
        <v>1730</v>
      </c>
      <c r="T467" s="186">
        <f>Table4[[#This Row],[DAMAGE PER SHOT]]/Table4[[#This Row],[SHOT 
INTERVAL]]</f>
        <v>14416.666666666668</v>
      </c>
      <c r="U467" s="130">
        <f>Table4[[#This Row],[SHOTS PER MAGAZINE]]*Table4[[#This Row],[DAMAGE PER SHOT]]</f>
        <v>43250</v>
      </c>
      <c r="V467" s="130">
        <f>Table4[[#This Row],[MAGAZINE AMMO]]/Table4[[#This Row],[AMMO PER SHOT]]</f>
        <v>25</v>
      </c>
      <c r="W467" s="138">
        <f>1/Table4[[#This Row],[SHOT 
INTERVAL]]</f>
        <v>8.3333333333333339</v>
      </c>
      <c r="X467" s="138">
        <f>(Table4[[#This Row],[SHOTS PER MAGAZINE]]-1)*Table4[[#This Row],[SHOT 
INTERVAL]]+(Table4[[#This Row],[PARTICLES 
PER SHOT]]-1)*Table4[[#This Row],[BURST INTERVAL]]</f>
        <v>2.88</v>
      </c>
      <c r="Y467" s="186">
        <f>Table4[[#This Row],[DAMAGE PER MAGAZINE]]/(Table4[[#This Row],[UNLOAD TIME]]+Table4[[#This Row],[RELOAD TIME]])</f>
        <v>1890.2972027972028</v>
      </c>
    </row>
    <row r="468" spans="1:25" ht="14.25" hidden="1" customHeight="1" outlineLevel="1" x14ac:dyDescent="0.2">
      <c r="A468" s="130">
        <v>20</v>
      </c>
      <c r="B468" s="186" t="s">
        <v>428</v>
      </c>
      <c r="C468" s="186" t="s">
        <v>102</v>
      </c>
      <c r="D468" s="130">
        <v>4</v>
      </c>
      <c r="E468" s="130">
        <v>1760</v>
      </c>
      <c r="F468" s="130"/>
      <c r="G468" s="130"/>
      <c r="H468" s="130"/>
      <c r="I468" s="130">
        <v>25</v>
      </c>
      <c r="J468" s="130">
        <v>1</v>
      </c>
      <c r="K468" s="130">
        <v>1</v>
      </c>
      <c r="L468" s="138"/>
      <c r="M468" s="138">
        <v>0.12</v>
      </c>
      <c r="N468" s="130">
        <v>1</v>
      </c>
      <c r="O468" s="138"/>
      <c r="P468" s="138">
        <v>0.8</v>
      </c>
      <c r="Q468" s="130">
        <v>24</v>
      </c>
      <c r="R468" s="138">
        <v>20</v>
      </c>
      <c r="S468" s="130">
        <f>Table4[[#This Row],[DMG PER PARTICLE]]*Table4[[#This Row],[PARTICLES 
PER SHOT]]</f>
        <v>1760</v>
      </c>
      <c r="T468" s="186">
        <f>Table4[[#This Row],[DAMAGE PER SHOT]]/Table4[[#This Row],[SHOT 
INTERVAL]]</f>
        <v>14666.666666666668</v>
      </c>
      <c r="U468" s="130">
        <f>Table4[[#This Row],[SHOTS PER MAGAZINE]]*Table4[[#This Row],[DAMAGE PER SHOT]]</f>
        <v>44000</v>
      </c>
      <c r="V468" s="130">
        <f>Table4[[#This Row],[MAGAZINE AMMO]]/Table4[[#This Row],[AMMO PER SHOT]]</f>
        <v>25</v>
      </c>
      <c r="W468" s="138">
        <f>1/Table4[[#This Row],[SHOT 
INTERVAL]]</f>
        <v>8.3333333333333339</v>
      </c>
      <c r="X468" s="138">
        <f>(Table4[[#This Row],[SHOTS PER MAGAZINE]]-1)*Table4[[#This Row],[SHOT 
INTERVAL]]+(Table4[[#This Row],[PARTICLES 
PER SHOT]]-1)*Table4[[#This Row],[BURST INTERVAL]]</f>
        <v>2.88</v>
      </c>
      <c r="Y468" s="186">
        <f>Table4[[#This Row],[DAMAGE PER MAGAZINE]]/(Table4[[#This Row],[UNLOAD TIME]]+Table4[[#This Row],[RELOAD TIME]])</f>
        <v>1923.0769230769231</v>
      </c>
    </row>
    <row r="469" spans="1:25" ht="14.25" hidden="1" customHeight="1" outlineLevel="1" x14ac:dyDescent="0.2">
      <c r="A469" s="130">
        <v>20</v>
      </c>
      <c r="B469" s="186" t="s">
        <v>428</v>
      </c>
      <c r="C469" s="186" t="s">
        <v>102</v>
      </c>
      <c r="D469" s="130">
        <v>5</v>
      </c>
      <c r="E469" s="130">
        <v>1790</v>
      </c>
      <c r="F469" s="130"/>
      <c r="G469" s="130"/>
      <c r="H469" s="130"/>
      <c r="I469" s="130">
        <v>25</v>
      </c>
      <c r="J469" s="130">
        <v>1</v>
      </c>
      <c r="K469" s="130">
        <v>1</v>
      </c>
      <c r="L469" s="138"/>
      <c r="M469" s="138">
        <v>0.12</v>
      </c>
      <c r="N469" s="130">
        <v>1</v>
      </c>
      <c r="O469" s="138"/>
      <c r="P469" s="138">
        <v>0.8</v>
      </c>
      <c r="Q469" s="130">
        <v>24</v>
      </c>
      <c r="R469" s="138">
        <v>20</v>
      </c>
      <c r="S469" s="130">
        <f>Table4[[#This Row],[DMG PER PARTICLE]]*Table4[[#This Row],[PARTICLES 
PER SHOT]]</f>
        <v>1790</v>
      </c>
      <c r="T469" s="186">
        <f>Table4[[#This Row],[DAMAGE PER SHOT]]/Table4[[#This Row],[SHOT 
INTERVAL]]</f>
        <v>14916.666666666668</v>
      </c>
      <c r="U469" s="130">
        <f>Table4[[#This Row],[SHOTS PER MAGAZINE]]*Table4[[#This Row],[DAMAGE PER SHOT]]</f>
        <v>44750</v>
      </c>
      <c r="V469" s="130">
        <f>Table4[[#This Row],[MAGAZINE AMMO]]/Table4[[#This Row],[AMMO PER SHOT]]</f>
        <v>25</v>
      </c>
      <c r="W469" s="138">
        <f>1/Table4[[#This Row],[SHOT 
INTERVAL]]</f>
        <v>8.3333333333333339</v>
      </c>
      <c r="X469" s="138">
        <f>(Table4[[#This Row],[SHOTS PER MAGAZINE]]-1)*Table4[[#This Row],[SHOT 
INTERVAL]]+(Table4[[#This Row],[PARTICLES 
PER SHOT]]-1)*Table4[[#This Row],[BURST INTERVAL]]</f>
        <v>2.88</v>
      </c>
      <c r="Y469" s="186">
        <f>Table4[[#This Row],[DAMAGE PER MAGAZINE]]/(Table4[[#This Row],[UNLOAD TIME]]+Table4[[#This Row],[RELOAD TIME]])</f>
        <v>1955.8566433566434</v>
      </c>
    </row>
    <row r="470" spans="1:25" ht="14.25" hidden="1" customHeight="1" outlineLevel="1" x14ac:dyDescent="0.2">
      <c r="A470" s="130">
        <v>20</v>
      </c>
      <c r="B470" s="186" t="s">
        <v>428</v>
      </c>
      <c r="C470" s="186" t="s">
        <v>102</v>
      </c>
      <c r="D470" s="130">
        <v>6</v>
      </c>
      <c r="E470" s="130">
        <v>1820</v>
      </c>
      <c r="F470" s="130"/>
      <c r="G470" s="130"/>
      <c r="H470" s="130"/>
      <c r="I470" s="130">
        <v>25</v>
      </c>
      <c r="J470" s="130">
        <v>1</v>
      </c>
      <c r="K470" s="130">
        <v>1</v>
      </c>
      <c r="L470" s="138"/>
      <c r="M470" s="138">
        <v>0.12</v>
      </c>
      <c r="N470" s="130">
        <v>1</v>
      </c>
      <c r="O470" s="138"/>
      <c r="P470" s="138">
        <v>0.8</v>
      </c>
      <c r="Q470" s="130">
        <v>24</v>
      </c>
      <c r="R470" s="138">
        <v>20</v>
      </c>
      <c r="S470" s="130">
        <f>Table4[[#This Row],[DMG PER PARTICLE]]*Table4[[#This Row],[PARTICLES 
PER SHOT]]</f>
        <v>1820</v>
      </c>
      <c r="T470" s="186">
        <f>Table4[[#This Row],[DAMAGE PER SHOT]]/Table4[[#This Row],[SHOT 
INTERVAL]]</f>
        <v>15166.666666666668</v>
      </c>
      <c r="U470" s="130">
        <f>Table4[[#This Row],[SHOTS PER MAGAZINE]]*Table4[[#This Row],[DAMAGE PER SHOT]]</f>
        <v>45500</v>
      </c>
      <c r="V470" s="130">
        <f>Table4[[#This Row],[MAGAZINE AMMO]]/Table4[[#This Row],[AMMO PER SHOT]]</f>
        <v>25</v>
      </c>
      <c r="W470" s="138">
        <f>1/Table4[[#This Row],[SHOT 
INTERVAL]]</f>
        <v>8.3333333333333339</v>
      </c>
      <c r="X470" s="138">
        <f>(Table4[[#This Row],[SHOTS PER MAGAZINE]]-1)*Table4[[#This Row],[SHOT 
INTERVAL]]+(Table4[[#This Row],[PARTICLES 
PER SHOT]]-1)*Table4[[#This Row],[BURST INTERVAL]]</f>
        <v>2.88</v>
      </c>
      <c r="Y470" s="186">
        <f>Table4[[#This Row],[DAMAGE PER MAGAZINE]]/(Table4[[#This Row],[UNLOAD TIME]]+Table4[[#This Row],[RELOAD TIME]])</f>
        <v>1988.6363636363637</v>
      </c>
    </row>
    <row r="471" spans="1:25" ht="14.25" hidden="1" customHeight="1" outlineLevel="1" x14ac:dyDescent="0.2">
      <c r="A471" s="130">
        <v>20</v>
      </c>
      <c r="B471" s="186" t="s">
        <v>428</v>
      </c>
      <c r="C471" s="186" t="s">
        <v>102</v>
      </c>
      <c r="D471" s="130">
        <v>7</v>
      </c>
      <c r="E471" s="130">
        <v>1850</v>
      </c>
      <c r="F471" s="130"/>
      <c r="G471" s="130"/>
      <c r="H471" s="130"/>
      <c r="I471" s="130">
        <v>25</v>
      </c>
      <c r="J471" s="130">
        <v>1</v>
      </c>
      <c r="K471" s="130">
        <v>1</v>
      </c>
      <c r="L471" s="138"/>
      <c r="M471" s="138">
        <v>0.12</v>
      </c>
      <c r="N471" s="130">
        <v>1</v>
      </c>
      <c r="O471" s="138"/>
      <c r="P471" s="138">
        <v>0.8</v>
      </c>
      <c r="Q471" s="130">
        <v>24</v>
      </c>
      <c r="R471" s="138">
        <v>20</v>
      </c>
      <c r="S471" s="130">
        <f>Table4[[#This Row],[DMG PER PARTICLE]]*Table4[[#This Row],[PARTICLES 
PER SHOT]]</f>
        <v>1850</v>
      </c>
      <c r="T471" s="186">
        <f>Table4[[#This Row],[DAMAGE PER SHOT]]/Table4[[#This Row],[SHOT 
INTERVAL]]</f>
        <v>15416.666666666668</v>
      </c>
      <c r="U471" s="130">
        <f>Table4[[#This Row],[SHOTS PER MAGAZINE]]*Table4[[#This Row],[DAMAGE PER SHOT]]</f>
        <v>46250</v>
      </c>
      <c r="V471" s="130">
        <f>Table4[[#This Row],[MAGAZINE AMMO]]/Table4[[#This Row],[AMMO PER SHOT]]</f>
        <v>25</v>
      </c>
      <c r="W471" s="138">
        <f>1/Table4[[#This Row],[SHOT 
INTERVAL]]</f>
        <v>8.3333333333333339</v>
      </c>
      <c r="X471" s="138">
        <f>(Table4[[#This Row],[SHOTS PER MAGAZINE]]-1)*Table4[[#This Row],[SHOT 
INTERVAL]]+(Table4[[#This Row],[PARTICLES 
PER SHOT]]-1)*Table4[[#This Row],[BURST INTERVAL]]</f>
        <v>2.88</v>
      </c>
      <c r="Y471" s="186">
        <f>Table4[[#This Row],[DAMAGE PER MAGAZINE]]/(Table4[[#This Row],[UNLOAD TIME]]+Table4[[#This Row],[RELOAD TIME]])</f>
        <v>2021.4160839160841</v>
      </c>
    </row>
    <row r="472" spans="1:25" ht="14.25" hidden="1" customHeight="1" outlineLevel="1" x14ac:dyDescent="0.2">
      <c r="A472" s="130">
        <v>20</v>
      </c>
      <c r="B472" s="186" t="s">
        <v>428</v>
      </c>
      <c r="C472" s="186" t="s">
        <v>102</v>
      </c>
      <c r="D472" s="130">
        <v>8</v>
      </c>
      <c r="E472" s="130">
        <v>1880</v>
      </c>
      <c r="F472" s="130"/>
      <c r="G472" s="130"/>
      <c r="H472" s="130"/>
      <c r="I472" s="130">
        <v>25</v>
      </c>
      <c r="J472" s="130">
        <v>1</v>
      </c>
      <c r="K472" s="130">
        <v>1</v>
      </c>
      <c r="L472" s="138"/>
      <c r="M472" s="138">
        <v>0.12</v>
      </c>
      <c r="N472" s="130">
        <v>1</v>
      </c>
      <c r="O472" s="138"/>
      <c r="P472" s="138">
        <v>0.8</v>
      </c>
      <c r="Q472" s="130">
        <v>24</v>
      </c>
      <c r="R472" s="138">
        <v>20</v>
      </c>
      <c r="S472" s="130">
        <f>Table4[[#This Row],[DMG PER PARTICLE]]*Table4[[#This Row],[PARTICLES 
PER SHOT]]</f>
        <v>1880</v>
      </c>
      <c r="T472" s="186">
        <f>Table4[[#This Row],[DAMAGE PER SHOT]]/Table4[[#This Row],[SHOT 
INTERVAL]]</f>
        <v>15666.666666666668</v>
      </c>
      <c r="U472" s="130">
        <f>Table4[[#This Row],[SHOTS PER MAGAZINE]]*Table4[[#This Row],[DAMAGE PER SHOT]]</f>
        <v>47000</v>
      </c>
      <c r="V472" s="130">
        <f>Table4[[#This Row],[MAGAZINE AMMO]]/Table4[[#This Row],[AMMO PER SHOT]]</f>
        <v>25</v>
      </c>
      <c r="W472" s="138">
        <f>1/Table4[[#This Row],[SHOT 
INTERVAL]]</f>
        <v>8.3333333333333339</v>
      </c>
      <c r="X472" s="138">
        <f>(Table4[[#This Row],[SHOTS PER MAGAZINE]]-1)*Table4[[#This Row],[SHOT 
INTERVAL]]+(Table4[[#This Row],[PARTICLES 
PER SHOT]]-1)*Table4[[#This Row],[BURST INTERVAL]]</f>
        <v>2.88</v>
      </c>
      <c r="Y472" s="186">
        <f>Table4[[#This Row],[DAMAGE PER MAGAZINE]]/(Table4[[#This Row],[UNLOAD TIME]]+Table4[[#This Row],[RELOAD TIME]])</f>
        <v>2054.1958041958042</v>
      </c>
    </row>
    <row r="473" spans="1:25" ht="14.25" hidden="1" customHeight="1" outlineLevel="1" x14ac:dyDescent="0.2">
      <c r="A473" s="130">
        <v>20</v>
      </c>
      <c r="B473" s="186" t="s">
        <v>428</v>
      </c>
      <c r="C473" s="186" t="s">
        <v>102</v>
      </c>
      <c r="D473" s="130">
        <v>9</v>
      </c>
      <c r="E473" s="130">
        <v>1910</v>
      </c>
      <c r="F473" s="130"/>
      <c r="G473" s="130"/>
      <c r="H473" s="130"/>
      <c r="I473" s="130">
        <v>25</v>
      </c>
      <c r="J473" s="130">
        <v>1</v>
      </c>
      <c r="K473" s="130">
        <v>1</v>
      </c>
      <c r="L473" s="138"/>
      <c r="M473" s="138">
        <v>0.12</v>
      </c>
      <c r="N473" s="130">
        <v>1</v>
      </c>
      <c r="O473" s="138"/>
      <c r="P473" s="138">
        <v>0.8</v>
      </c>
      <c r="Q473" s="130">
        <v>24</v>
      </c>
      <c r="R473" s="138">
        <v>20</v>
      </c>
      <c r="S473" s="130">
        <f>Table4[[#This Row],[DMG PER PARTICLE]]*Table4[[#This Row],[PARTICLES 
PER SHOT]]</f>
        <v>1910</v>
      </c>
      <c r="T473" s="186">
        <f>Table4[[#This Row],[DAMAGE PER SHOT]]/Table4[[#This Row],[SHOT 
INTERVAL]]</f>
        <v>15916.666666666668</v>
      </c>
      <c r="U473" s="130">
        <f>Table4[[#This Row],[SHOTS PER MAGAZINE]]*Table4[[#This Row],[DAMAGE PER SHOT]]</f>
        <v>47750</v>
      </c>
      <c r="V473" s="130">
        <f>Table4[[#This Row],[MAGAZINE AMMO]]/Table4[[#This Row],[AMMO PER SHOT]]</f>
        <v>25</v>
      </c>
      <c r="W473" s="138">
        <f>1/Table4[[#This Row],[SHOT 
INTERVAL]]</f>
        <v>8.3333333333333339</v>
      </c>
      <c r="X473" s="138">
        <f>(Table4[[#This Row],[SHOTS PER MAGAZINE]]-1)*Table4[[#This Row],[SHOT 
INTERVAL]]+(Table4[[#This Row],[PARTICLES 
PER SHOT]]-1)*Table4[[#This Row],[BURST INTERVAL]]</f>
        <v>2.88</v>
      </c>
      <c r="Y473" s="186">
        <f>Table4[[#This Row],[DAMAGE PER MAGAZINE]]/(Table4[[#This Row],[UNLOAD TIME]]+Table4[[#This Row],[RELOAD TIME]])</f>
        <v>2086.9755244755247</v>
      </c>
    </row>
    <row r="474" spans="1:25" ht="14.25" hidden="1" customHeight="1" outlineLevel="1" x14ac:dyDescent="0.2">
      <c r="A474" s="130">
        <v>20</v>
      </c>
      <c r="B474" s="186" t="s">
        <v>428</v>
      </c>
      <c r="C474" s="186" t="s">
        <v>102</v>
      </c>
      <c r="D474" s="130">
        <v>10</v>
      </c>
      <c r="E474" s="130">
        <v>1940</v>
      </c>
      <c r="F474" s="130"/>
      <c r="G474" s="130"/>
      <c r="H474" s="130"/>
      <c r="I474" s="130">
        <v>25</v>
      </c>
      <c r="J474" s="130">
        <v>1</v>
      </c>
      <c r="K474" s="130">
        <v>1</v>
      </c>
      <c r="L474" s="138"/>
      <c r="M474" s="138">
        <v>0.12</v>
      </c>
      <c r="N474" s="130">
        <v>1</v>
      </c>
      <c r="O474" s="138"/>
      <c r="P474" s="138">
        <v>0.8</v>
      </c>
      <c r="Q474" s="130">
        <v>24</v>
      </c>
      <c r="R474" s="138">
        <v>20</v>
      </c>
      <c r="S474" s="130">
        <f>Table4[[#This Row],[DMG PER PARTICLE]]*Table4[[#This Row],[PARTICLES 
PER SHOT]]</f>
        <v>1940</v>
      </c>
      <c r="T474" s="186">
        <f>Table4[[#This Row],[DAMAGE PER SHOT]]/Table4[[#This Row],[SHOT 
INTERVAL]]</f>
        <v>16166.666666666668</v>
      </c>
      <c r="U474" s="130">
        <f>Table4[[#This Row],[SHOTS PER MAGAZINE]]*Table4[[#This Row],[DAMAGE PER SHOT]]</f>
        <v>48500</v>
      </c>
      <c r="V474" s="130">
        <f>Table4[[#This Row],[MAGAZINE AMMO]]/Table4[[#This Row],[AMMO PER SHOT]]</f>
        <v>25</v>
      </c>
      <c r="W474" s="138">
        <f>1/Table4[[#This Row],[SHOT 
INTERVAL]]</f>
        <v>8.3333333333333339</v>
      </c>
      <c r="X474" s="138">
        <f>(Table4[[#This Row],[SHOTS PER MAGAZINE]]-1)*Table4[[#This Row],[SHOT 
INTERVAL]]+(Table4[[#This Row],[PARTICLES 
PER SHOT]]-1)*Table4[[#This Row],[BURST INTERVAL]]</f>
        <v>2.88</v>
      </c>
      <c r="Y474" s="186">
        <f>Table4[[#This Row],[DAMAGE PER MAGAZINE]]/(Table4[[#This Row],[UNLOAD TIME]]+Table4[[#This Row],[RELOAD TIME]])</f>
        <v>2119.7552447552448</v>
      </c>
    </row>
    <row r="475" spans="1:25" ht="14.25" hidden="1" customHeight="1" outlineLevel="1" x14ac:dyDescent="0.2">
      <c r="A475" s="130">
        <v>20</v>
      </c>
      <c r="B475" s="186" t="s">
        <v>428</v>
      </c>
      <c r="C475" s="186" t="s">
        <v>102</v>
      </c>
      <c r="D475" s="130">
        <v>11</v>
      </c>
      <c r="E475" s="130">
        <v>1970</v>
      </c>
      <c r="F475" s="130"/>
      <c r="G475" s="130"/>
      <c r="H475" s="130"/>
      <c r="I475" s="130">
        <v>25</v>
      </c>
      <c r="J475" s="130">
        <v>1</v>
      </c>
      <c r="K475" s="130">
        <v>1</v>
      </c>
      <c r="L475" s="138"/>
      <c r="M475" s="138">
        <v>0.12</v>
      </c>
      <c r="N475" s="130">
        <v>1</v>
      </c>
      <c r="O475" s="138"/>
      <c r="P475" s="138">
        <v>0.8</v>
      </c>
      <c r="Q475" s="130">
        <v>24</v>
      </c>
      <c r="R475" s="138">
        <v>20</v>
      </c>
      <c r="S475" s="130">
        <f>Table4[[#This Row],[DMG PER PARTICLE]]*Table4[[#This Row],[PARTICLES 
PER SHOT]]</f>
        <v>1970</v>
      </c>
      <c r="T475" s="186">
        <f>Table4[[#This Row],[DAMAGE PER SHOT]]/Table4[[#This Row],[SHOT 
INTERVAL]]</f>
        <v>16416.666666666668</v>
      </c>
      <c r="U475" s="130">
        <f>Table4[[#This Row],[SHOTS PER MAGAZINE]]*Table4[[#This Row],[DAMAGE PER SHOT]]</f>
        <v>49250</v>
      </c>
      <c r="V475" s="130">
        <f>Table4[[#This Row],[MAGAZINE AMMO]]/Table4[[#This Row],[AMMO PER SHOT]]</f>
        <v>25</v>
      </c>
      <c r="W475" s="138">
        <f>1/Table4[[#This Row],[SHOT 
INTERVAL]]</f>
        <v>8.3333333333333339</v>
      </c>
      <c r="X475" s="138">
        <f>(Table4[[#This Row],[SHOTS PER MAGAZINE]]-1)*Table4[[#This Row],[SHOT 
INTERVAL]]+(Table4[[#This Row],[PARTICLES 
PER SHOT]]-1)*Table4[[#This Row],[BURST INTERVAL]]</f>
        <v>2.88</v>
      </c>
      <c r="Y475" s="186">
        <f>Table4[[#This Row],[DAMAGE PER MAGAZINE]]/(Table4[[#This Row],[UNLOAD TIME]]+Table4[[#This Row],[RELOAD TIME]])</f>
        <v>2152.5349650349654</v>
      </c>
    </row>
    <row r="476" spans="1:25" ht="14.25" hidden="1" customHeight="1" outlineLevel="1" x14ac:dyDescent="0.2">
      <c r="A476" s="130">
        <v>20</v>
      </c>
      <c r="B476" s="186" t="s">
        <v>428</v>
      </c>
      <c r="C476" s="186" t="s">
        <v>102</v>
      </c>
      <c r="D476" s="130">
        <v>12</v>
      </c>
      <c r="E476" s="130">
        <v>2000</v>
      </c>
      <c r="F476" s="130"/>
      <c r="G476" s="130"/>
      <c r="H476" s="130"/>
      <c r="I476" s="130">
        <v>25</v>
      </c>
      <c r="J476" s="130">
        <v>1</v>
      </c>
      <c r="K476" s="130">
        <v>1</v>
      </c>
      <c r="L476" s="138"/>
      <c r="M476" s="138">
        <v>0.12</v>
      </c>
      <c r="N476" s="130">
        <v>1</v>
      </c>
      <c r="O476" s="138"/>
      <c r="P476" s="138">
        <v>0.8</v>
      </c>
      <c r="Q476" s="130">
        <v>24</v>
      </c>
      <c r="R476" s="138">
        <v>20</v>
      </c>
      <c r="S476" s="130">
        <f>Table4[[#This Row],[DMG PER PARTICLE]]*Table4[[#This Row],[PARTICLES 
PER SHOT]]</f>
        <v>2000</v>
      </c>
      <c r="T476" s="186">
        <f>Table4[[#This Row],[DAMAGE PER SHOT]]/Table4[[#This Row],[SHOT 
INTERVAL]]</f>
        <v>16666.666666666668</v>
      </c>
      <c r="U476" s="130">
        <f>Table4[[#This Row],[SHOTS PER MAGAZINE]]*Table4[[#This Row],[DAMAGE PER SHOT]]</f>
        <v>50000</v>
      </c>
      <c r="V476" s="130">
        <f>Table4[[#This Row],[MAGAZINE AMMO]]/Table4[[#This Row],[AMMO PER SHOT]]</f>
        <v>25</v>
      </c>
      <c r="W476" s="138">
        <f>1/Table4[[#This Row],[SHOT 
INTERVAL]]</f>
        <v>8.3333333333333339</v>
      </c>
      <c r="X476" s="138">
        <f>(Table4[[#This Row],[SHOTS PER MAGAZINE]]-1)*Table4[[#This Row],[SHOT 
INTERVAL]]+(Table4[[#This Row],[PARTICLES 
PER SHOT]]-1)*Table4[[#This Row],[BURST INTERVAL]]</f>
        <v>2.88</v>
      </c>
      <c r="Y476" s="186">
        <f>Table4[[#This Row],[DAMAGE PER MAGAZINE]]/(Table4[[#This Row],[UNLOAD TIME]]+Table4[[#This Row],[RELOAD TIME]])</f>
        <v>2185.3146853146854</v>
      </c>
    </row>
    <row r="477" spans="1:25" ht="14.25" hidden="1" customHeight="1" outlineLevel="1" x14ac:dyDescent="0.2">
      <c r="A477" s="130">
        <v>20</v>
      </c>
      <c r="B477" s="186" t="s">
        <v>428</v>
      </c>
      <c r="C477" s="186" t="s">
        <v>103</v>
      </c>
      <c r="D477" s="130">
        <v>1</v>
      </c>
      <c r="E477" s="130">
        <v>2100</v>
      </c>
      <c r="F477" s="130"/>
      <c r="G477" s="130"/>
      <c r="H477" s="130"/>
      <c r="I477" s="130">
        <v>25</v>
      </c>
      <c r="J477" s="130">
        <v>1</v>
      </c>
      <c r="K477" s="130">
        <v>1</v>
      </c>
      <c r="L477" s="138"/>
      <c r="M477" s="138">
        <v>0.12</v>
      </c>
      <c r="N477" s="130">
        <v>1</v>
      </c>
      <c r="O477" s="138"/>
      <c r="P477" s="138">
        <v>0.8</v>
      </c>
      <c r="Q477" s="130">
        <v>24</v>
      </c>
      <c r="R477" s="138">
        <v>20</v>
      </c>
      <c r="S477" s="130">
        <f>Table4[[#This Row],[DMG PER PARTICLE]]*Table4[[#This Row],[PARTICLES 
PER SHOT]]</f>
        <v>2100</v>
      </c>
      <c r="T477" s="186">
        <f>Table4[[#This Row],[DAMAGE PER SHOT]]/Table4[[#This Row],[SHOT 
INTERVAL]]</f>
        <v>17500</v>
      </c>
      <c r="U477" s="130">
        <f>Table4[[#This Row],[SHOTS PER MAGAZINE]]*Table4[[#This Row],[DAMAGE PER SHOT]]</f>
        <v>52500</v>
      </c>
      <c r="V477" s="130">
        <f>Table4[[#This Row],[MAGAZINE AMMO]]/Table4[[#This Row],[AMMO PER SHOT]]</f>
        <v>25</v>
      </c>
      <c r="W477" s="138">
        <f>1/Table4[[#This Row],[SHOT 
INTERVAL]]</f>
        <v>8.3333333333333339</v>
      </c>
      <c r="X477" s="138">
        <f>(Table4[[#This Row],[SHOTS PER MAGAZINE]]-1)*Table4[[#This Row],[SHOT 
INTERVAL]]+(Table4[[#This Row],[PARTICLES 
PER SHOT]]-1)*Table4[[#This Row],[BURST INTERVAL]]</f>
        <v>2.88</v>
      </c>
      <c r="Y477" s="186">
        <f>Table4[[#This Row],[DAMAGE PER MAGAZINE]]/(Table4[[#This Row],[UNLOAD TIME]]+Table4[[#This Row],[RELOAD TIME]])</f>
        <v>2294.5804195804199</v>
      </c>
    </row>
    <row r="478" spans="1:25" ht="14.25" customHeight="1" collapsed="1" x14ac:dyDescent="0.2">
      <c r="A478" s="128">
        <v>21</v>
      </c>
      <c r="B478" s="185" t="s">
        <v>429</v>
      </c>
      <c r="C478" s="185" t="s">
        <v>101</v>
      </c>
      <c r="D478" s="128">
        <v>1</v>
      </c>
      <c r="E478" s="128" t="s">
        <v>123</v>
      </c>
      <c r="F478" s="128"/>
      <c r="G478" s="128"/>
      <c r="H478" s="128"/>
      <c r="I478" s="128">
        <v>8</v>
      </c>
      <c r="J478" s="128">
        <v>1</v>
      </c>
      <c r="K478" s="128">
        <v>1</v>
      </c>
      <c r="L478" s="137"/>
      <c r="M478" s="137">
        <v>0.23</v>
      </c>
      <c r="N478" s="128">
        <v>1</v>
      </c>
      <c r="O478" s="137"/>
      <c r="P478" s="137">
        <v>2.25</v>
      </c>
      <c r="Q478" s="128">
        <v>7</v>
      </c>
      <c r="R478" s="137">
        <v>18</v>
      </c>
      <c r="S478" s="128" t="s">
        <v>123</v>
      </c>
      <c r="T478" s="185" t="s">
        <v>123</v>
      </c>
      <c r="U478" s="128" t="s">
        <v>123</v>
      </c>
      <c r="V478" s="128">
        <f>Table4[[#This Row],[MAGAZINE AMMO]]/Table4[[#This Row],[AMMO PER SHOT]]</f>
        <v>8</v>
      </c>
      <c r="W478" s="137">
        <f>1/Table4[[#This Row],[SHOT 
INTERVAL]]</f>
        <v>4.3478260869565215</v>
      </c>
      <c r="X478" s="137">
        <f>(Table4[[#This Row],[SHOTS PER MAGAZINE]]-1)*Table4[[#This Row],[SHOT 
INTERVAL]]+(Table4[[#This Row],[PARTICLES 
PER SHOT]]-1)*Table4[[#This Row],[BURST INTERVAL]]</f>
        <v>1.61</v>
      </c>
      <c r="Y478" s="185" t="s">
        <v>123</v>
      </c>
    </row>
    <row r="479" spans="1:25" ht="14.25" hidden="1" customHeight="1" outlineLevel="1" x14ac:dyDescent="0.2">
      <c r="A479" s="130">
        <v>21</v>
      </c>
      <c r="B479" s="186" t="s">
        <v>429</v>
      </c>
      <c r="C479" s="186" t="s">
        <v>101</v>
      </c>
      <c r="D479" s="130">
        <v>2</v>
      </c>
      <c r="E479" s="130" t="s">
        <v>123</v>
      </c>
      <c r="F479" s="130"/>
      <c r="G479" s="130"/>
      <c r="H479" s="130"/>
      <c r="I479" s="130">
        <v>8</v>
      </c>
      <c r="J479" s="130">
        <v>1</v>
      </c>
      <c r="K479" s="130">
        <v>1</v>
      </c>
      <c r="L479" s="138"/>
      <c r="M479" s="138">
        <v>0.23</v>
      </c>
      <c r="N479" s="130">
        <v>1</v>
      </c>
      <c r="O479" s="138"/>
      <c r="P479" s="138">
        <v>2.25</v>
      </c>
      <c r="Q479" s="130">
        <v>7</v>
      </c>
      <c r="R479" s="138">
        <v>18</v>
      </c>
      <c r="S479" s="130" t="s">
        <v>123</v>
      </c>
      <c r="T479" s="186" t="s">
        <v>123</v>
      </c>
      <c r="U479" s="130" t="s">
        <v>123</v>
      </c>
      <c r="V479" s="130">
        <f>Table4[[#This Row],[MAGAZINE AMMO]]/Table4[[#This Row],[AMMO PER SHOT]]</f>
        <v>8</v>
      </c>
      <c r="W479" s="138">
        <f>1/Table4[[#This Row],[SHOT 
INTERVAL]]</f>
        <v>4.3478260869565215</v>
      </c>
      <c r="X479" s="138">
        <f>(Table4[[#This Row],[SHOTS PER MAGAZINE]]-1)*Table4[[#This Row],[SHOT 
INTERVAL]]+(Table4[[#This Row],[PARTICLES 
PER SHOT]]-1)*Table4[[#This Row],[BURST INTERVAL]]</f>
        <v>1.61</v>
      </c>
      <c r="Y479" s="186" t="s">
        <v>123</v>
      </c>
    </row>
    <row r="480" spans="1:25" ht="14.25" hidden="1" customHeight="1" outlineLevel="1" x14ac:dyDescent="0.2">
      <c r="A480" s="130">
        <v>21</v>
      </c>
      <c r="B480" s="186" t="s">
        <v>429</v>
      </c>
      <c r="C480" s="186" t="s">
        <v>101</v>
      </c>
      <c r="D480" s="130">
        <v>3</v>
      </c>
      <c r="E480" s="130" t="s">
        <v>123</v>
      </c>
      <c r="F480" s="130"/>
      <c r="G480" s="130"/>
      <c r="H480" s="130"/>
      <c r="I480" s="130">
        <v>8</v>
      </c>
      <c r="J480" s="130">
        <v>1</v>
      </c>
      <c r="K480" s="130">
        <v>1</v>
      </c>
      <c r="L480" s="138"/>
      <c r="M480" s="138">
        <v>0.23</v>
      </c>
      <c r="N480" s="130">
        <v>1</v>
      </c>
      <c r="O480" s="138"/>
      <c r="P480" s="138">
        <v>2.25</v>
      </c>
      <c r="Q480" s="130">
        <v>7</v>
      </c>
      <c r="R480" s="138">
        <v>18</v>
      </c>
      <c r="S480" s="130" t="s">
        <v>123</v>
      </c>
      <c r="T480" s="186" t="s">
        <v>123</v>
      </c>
      <c r="U480" s="130" t="s">
        <v>123</v>
      </c>
      <c r="V480" s="130">
        <f>Table4[[#This Row],[MAGAZINE AMMO]]/Table4[[#This Row],[AMMO PER SHOT]]</f>
        <v>8</v>
      </c>
      <c r="W480" s="138">
        <f>1/Table4[[#This Row],[SHOT 
INTERVAL]]</f>
        <v>4.3478260869565215</v>
      </c>
      <c r="X480" s="138">
        <f>(Table4[[#This Row],[SHOTS PER MAGAZINE]]-1)*Table4[[#This Row],[SHOT 
INTERVAL]]+(Table4[[#This Row],[PARTICLES 
PER SHOT]]-1)*Table4[[#This Row],[BURST INTERVAL]]</f>
        <v>1.61</v>
      </c>
      <c r="Y480" s="186" t="s">
        <v>123</v>
      </c>
    </row>
    <row r="481" spans="1:25" ht="14.25" hidden="1" customHeight="1" outlineLevel="1" x14ac:dyDescent="0.2">
      <c r="A481" s="130">
        <v>21</v>
      </c>
      <c r="B481" s="186" t="s">
        <v>429</v>
      </c>
      <c r="C481" s="186" t="s">
        <v>101</v>
      </c>
      <c r="D481" s="130">
        <v>4</v>
      </c>
      <c r="E481" s="130" t="s">
        <v>123</v>
      </c>
      <c r="F481" s="130"/>
      <c r="G481" s="130"/>
      <c r="H481" s="130"/>
      <c r="I481" s="130">
        <v>8</v>
      </c>
      <c r="J481" s="130">
        <v>1</v>
      </c>
      <c r="K481" s="130">
        <v>1</v>
      </c>
      <c r="L481" s="138"/>
      <c r="M481" s="138">
        <v>0.23</v>
      </c>
      <c r="N481" s="130">
        <v>1</v>
      </c>
      <c r="O481" s="138"/>
      <c r="P481" s="138">
        <v>2.25</v>
      </c>
      <c r="Q481" s="130">
        <v>7</v>
      </c>
      <c r="R481" s="138">
        <v>18</v>
      </c>
      <c r="S481" s="130" t="s">
        <v>123</v>
      </c>
      <c r="T481" s="186" t="s">
        <v>123</v>
      </c>
      <c r="U481" s="130" t="s">
        <v>123</v>
      </c>
      <c r="V481" s="130">
        <f>Table4[[#This Row],[MAGAZINE AMMO]]/Table4[[#This Row],[AMMO PER SHOT]]</f>
        <v>8</v>
      </c>
      <c r="W481" s="138">
        <f>1/Table4[[#This Row],[SHOT 
INTERVAL]]</f>
        <v>4.3478260869565215</v>
      </c>
      <c r="X481" s="138">
        <f>(Table4[[#This Row],[SHOTS PER MAGAZINE]]-1)*Table4[[#This Row],[SHOT 
INTERVAL]]+(Table4[[#This Row],[PARTICLES 
PER SHOT]]-1)*Table4[[#This Row],[BURST INTERVAL]]</f>
        <v>1.61</v>
      </c>
      <c r="Y481" s="186" t="s">
        <v>123</v>
      </c>
    </row>
    <row r="482" spans="1:25" ht="14.25" hidden="1" customHeight="1" outlineLevel="1" x14ac:dyDescent="0.2">
      <c r="A482" s="130">
        <v>21</v>
      </c>
      <c r="B482" s="186" t="s">
        <v>429</v>
      </c>
      <c r="C482" s="186" t="s">
        <v>101</v>
      </c>
      <c r="D482" s="130">
        <v>5</v>
      </c>
      <c r="E482" s="130">
        <v>1350</v>
      </c>
      <c r="F482" s="130"/>
      <c r="G482" s="130"/>
      <c r="H482" s="130"/>
      <c r="I482" s="130">
        <v>8</v>
      </c>
      <c r="J482" s="130">
        <v>1</v>
      </c>
      <c r="K482" s="130">
        <v>1</v>
      </c>
      <c r="L482" s="138"/>
      <c r="M482" s="138">
        <v>0.23</v>
      </c>
      <c r="N482" s="130">
        <v>1</v>
      </c>
      <c r="O482" s="138"/>
      <c r="P482" s="138">
        <v>2.25</v>
      </c>
      <c r="Q482" s="130">
        <v>7</v>
      </c>
      <c r="R482" s="138">
        <v>18</v>
      </c>
      <c r="S482" s="130">
        <f>Table4[[#This Row],[DMG PER PARTICLE]]*Table4[[#This Row],[PARTICLES 
PER SHOT]]</f>
        <v>1350</v>
      </c>
      <c r="T482" s="186">
        <f>Table4[[#This Row],[DAMAGE PER SHOT]]/Table4[[#This Row],[SHOT 
INTERVAL]]</f>
        <v>5869.565217391304</v>
      </c>
      <c r="U482" s="130">
        <f>Table4[[#This Row],[SHOTS PER MAGAZINE]]*Table4[[#This Row],[DAMAGE PER SHOT]]</f>
        <v>10800</v>
      </c>
      <c r="V482" s="130">
        <f>Table4[[#This Row],[MAGAZINE AMMO]]/Table4[[#This Row],[AMMO PER SHOT]]</f>
        <v>8</v>
      </c>
      <c r="W482" s="138">
        <f>1/Table4[[#This Row],[SHOT 
INTERVAL]]</f>
        <v>4.3478260869565215</v>
      </c>
      <c r="X482" s="138">
        <f>(Table4[[#This Row],[SHOTS PER MAGAZINE]]-1)*Table4[[#This Row],[SHOT 
INTERVAL]]+(Table4[[#This Row],[PARTICLES 
PER SHOT]]-1)*Table4[[#This Row],[BURST INTERVAL]]</f>
        <v>1.61</v>
      </c>
      <c r="Y482" s="186">
        <f>Table4[[#This Row],[DAMAGE PER MAGAZINE]]/(Table4[[#This Row],[UNLOAD TIME]]+Table4[[#This Row],[RELOAD TIME]])</f>
        <v>550.73941866394694</v>
      </c>
    </row>
    <row r="483" spans="1:25" ht="14.25" hidden="1" customHeight="1" outlineLevel="1" x14ac:dyDescent="0.2">
      <c r="A483" s="130">
        <v>21</v>
      </c>
      <c r="B483" s="186" t="s">
        <v>429</v>
      </c>
      <c r="C483" s="186" t="s">
        <v>101</v>
      </c>
      <c r="D483" s="130">
        <v>6</v>
      </c>
      <c r="E483" s="130">
        <v>1480</v>
      </c>
      <c r="F483" s="130"/>
      <c r="G483" s="130"/>
      <c r="H483" s="130"/>
      <c r="I483" s="130">
        <v>8</v>
      </c>
      <c r="J483" s="130">
        <v>1</v>
      </c>
      <c r="K483" s="130">
        <v>1</v>
      </c>
      <c r="L483" s="138"/>
      <c r="M483" s="138">
        <v>0.23</v>
      </c>
      <c r="N483" s="130">
        <v>1</v>
      </c>
      <c r="O483" s="138"/>
      <c r="P483" s="138">
        <v>2.25</v>
      </c>
      <c r="Q483" s="130">
        <v>7</v>
      </c>
      <c r="R483" s="138">
        <v>18</v>
      </c>
      <c r="S483" s="130">
        <f>Table4[[#This Row],[DMG PER PARTICLE]]*Table4[[#This Row],[PARTICLES 
PER SHOT]]</f>
        <v>1480</v>
      </c>
      <c r="T483" s="186">
        <f>Table4[[#This Row],[DAMAGE PER SHOT]]/Table4[[#This Row],[SHOT 
INTERVAL]]</f>
        <v>6434.782608695652</v>
      </c>
      <c r="U483" s="130">
        <f>Table4[[#This Row],[SHOTS PER MAGAZINE]]*Table4[[#This Row],[DAMAGE PER SHOT]]</f>
        <v>11840</v>
      </c>
      <c r="V483" s="130">
        <f>Table4[[#This Row],[MAGAZINE AMMO]]/Table4[[#This Row],[AMMO PER SHOT]]</f>
        <v>8</v>
      </c>
      <c r="W483" s="138">
        <f>1/Table4[[#This Row],[SHOT 
INTERVAL]]</f>
        <v>4.3478260869565215</v>
      </c>
      <c r="X483" s="138">
        <f>(Table4[[#This Row],[SHOTS PER MAGAZINE]]-1)*Table4[[#This Row],[SHOT 
INTERVAL]]+(Table4[[#This Row],[PARTICLES 
PER SHOT]]-1)*Table4[[#This Row],[BURST INTERVAL]]</f>
        <v>1.61</v>
      </c>
      <c r="Y483" s="186">
        <f>Table4[[#This Row],[DAMAGE PER MAGAZINE]]/(Table4[[#This Row],[UNLOAD TIME]]+Table4[[#This Row],[RELOAD TIME]])</f>
        <v>603.77358490566041</v>
      </c>
    </row>
    <row r="484" spans="1:25" ht="14.25" hidden="1" customHeight="1" outlineLevel="1" x14ac:dyDescent="0.2">
      <c r="A484" s="130">
        <v>21</v>
      </c>
      <c r="B484" s="186" t="s">
        <v>429</v>
      </c>
      <c r="C484" s="186" t="s">
        <v>101</v>
      </c>
      <c r="D484" s="130">
        <v>7</v>
      </c>
      <c r="E484" s="130">
        <v>1630</v>
      </c>
      <c r="F484" s="130"/>
      <c r="G484" s="130"/>
      <c r="H484" s="130"/>
      <c r="I484" s="130">
        <v>8</v>
      </c>
      <c r="J484" s="130">
        <v>1</v>
      </c>
      <c r="K484" s="130">
        <v>1</v>
      </c>
      <c r="L484" s="138"/>
      <c r="M484" s="138">
        <v>0.23</v>
      </c>
      <c r="N484" s="130">
        <v>1</v>
      </c>
      <c r="O484" s="138"/>
      <c r="P484" s="138">
        <v>2.25</v>
      </c>
      <c r="Q484" s="130">
        <v>7</v>
      </c>
      <c r="R484" s="138">
        <v>18</v>
      </c>
      <c r="S484" s="130">
        <f>Table4[[#This Row],[DMG PER PARTICLE]]*Table4[[#This Row],[PARTICLES 
PER SHOT]]</f>
        <v>1630</v>
      </c>
      <c r="T484" s="186">
        <f>Table4[[#This Row],[DAMAGE PER SHOT]]/Table4[[#This Row],[SHOT 
INTERVAL]]</f>
        <v>7086.95652173913</v>
      </c>
      <c r="U484" s="130">
        <f>Table4[[#This Row],[SHOTS PER MAGAZINE]]*Table4[[#This Row],[DAMAGE PER SHOT]]</f>
        <v>13040</v>
      </c>
      <c r="V484" s="130">
        <f>Table4[[#This Row],[MAGAZINE AMMO]]/Table4[[#This Row],[AMMO PER SHOT]]</f>
        <v>8</v>
      </c>
      <c r="W484" s="138">
        <f>1/Table4[[#This Row],[SHOT 
INTERVAL]]</f>
        <v>4.3478260869565215</v>
      </c>
      <c r="X484" s="138">
        <f>(Table4[[#This Row],[SHOTS PER MAGAZINE]]-1)*Table4[[#This Row],[SHOT 
INTERVAL]]+(Table4[[#This Row],[PARTICLES 
PER SHOT]]-1)*Table4[[#This Row],[BURST INTERVAL]]</f>
        <v>1.61</v>
      </c>
      <c r="Y484" s="186">
        <f>Table4[[#This Row],[DAMAGE PER MAGAZINE]]/(Table4[[#This Row],[UNLOAD TIME]]+Table4[[#This Row],[RELOAD TIME]])</f>
        <v>664.96685364609891</v>
      </c>
    </row>
    <row r="485" spans="1:25" ht="14.25" hidden="1" customHeight="1" outlineLevel="1" x14ac:dyDescent="0.2">
      <c r="A485" s="130">
        <v>21</v>
      </c>
      <c r="B485" s="186" t="s">
        <v>429</v>
      </c>
      <c r="C485" s="186" t="s">
        <v>101</v>
      </c>
      <c r="D485" s="130">
        <v>8</v>
      </c>
      <c r="E485" s="130">
        <v>1790</v>
      </c>
      <c r="F485" s="130"/>
      <c r="G485" s="130"/>
      <c r="H485" s="130"/>
      <c r="I485" s="130">
        <v>8</v>
      </c>
      <c r="J485" s="130">
        <v>1</v>
      </c>
      <c r="K485" s="130">
        <v>1</v>
      </c>
      <c r="L485" s="138"/>
      <c r="M485" s="138">
        <v>0.23</v>
      </c>
      <c r="N485" s="130">
        <v>1</v>
      </c>
      <c r="O485" s="138"/>
      <c r="P485" s="138">
        <v>2.25</v>
      </c>
      <c r="Q485" s="130">
        <v>7</v>
      </c>
      <c r="R485" s="138">
        <v>18</v>
      </c>
      <c r="S485" s="130">
        <f>Table4[[#This Row],[DMG PER PARTICLE]]*Table4[[#This Row],[PARTICLES 
PER SHOT]]</f>
        <v>1790</v>
      </c>
      <c r="T485" s="186">
        <f>Table4[[#This Row],[DAMAGE PER SHOT]]/Table4[[#This Row],[SHOT 
INTERVAL]]</f>
        <v>7782.608695652174</v>
      </c>
      <c r="U485" s="130">
        <f>Table4[[#This Row],[SHOTS PER MAGAZINE]]*Table4[[#This Row],[DAMAGE PER SHOT]]</f>
        <v>14320</v>
      </c>
      <c r="V485" s="130">
        <f>Table4[[#This Row],[MAGAZINE AMMO]]/Table4[[#This Row],[AMMO PER SHOT]]</f>
        <v>8</v>
      </c>
      <c r="W485" s="138">
        <f>1/Table4[[#This Row],[SHOT 
INTERVAL]]</f>
        <v>4.3478260869565215</v>
      </c>
      <c r="X485" s="138">
        <f>(Table4[[#This Row],[SHOTS PER MAGAZINE]]-1)*Table4[[#This Row],[SHOT 
INTERVAL]]+(Table4[[#This Row],[PARTICLES 
PER SHOT]]-1)*Table4[[#This Row],[BURST INTERVAL]]</f>
        <v>1.61</v>
      </c>
      <c r="Y485" s="186">
        <f>Table4[[#This Row],[DAMAGE PER MAGAZINE]]/(Table4[[#This Row],[UNLOAD TIME]]+Table4[[#This Row],[RELOAD TIME]])</f>
        <v>730.23967363590009</v>
      </c>
    </row>
    <row r="486" spans="1:25" ht="14.25" hidden="1" customHeight="1" outlineLevel="1" x14ac:dyDescent="0.2">
      <c r="A486" s="130">
        <v>21</v>
      </c>
      <c r="B486" s="186" t="s">
        <v>429</v>
      </c>
      <c r="C486" s="186" t="s">
        <v>101</v>
      </c>
      <c r="D486" s="130">
        <v>9</v>
      </c>
      <c r="E486" s="130">
        <v>1970</v>
      </c>
      <c r="F486" s="130"/>
      <c r="G486" s="130"/>
      <c r="H486" s="130"/>
      <c r="I486" s="130">
        <v>8</v>
      </c>
      <c r="J486" s="130">
        <v>1</v>
      </c>
      <c r="K486" s="130">
        <v>1</v>
      </c>
      <c r="L486" s="138"/>
      <c r="M486" s="138">
        <v>0.23</v>
      </c>
      <c r="N486" s="130">
        <v>1</v>
      </c>
      <c r="O486" s="138"/>
      <c r="P486" s="138">
        <v>2.25</v>
      </c>
      <c r="Q486" s="130">
        <v>7</v>
      </c>
      <c r="R486" s="138">
        <v>18</v>
      </c>
      <c r="S486" s="130">
        <f>Table4[[#This Row],[DMG PER PARTICLE]]*Table4[[#This Row],[PARTICLES 
PER SHOT]]</f>
        <v>1970</v>
      </c>
      <c r="T486" s="186">
        <f>Table4[[#This Row],[DAMAGE PER SHOT]]/Table4[[#This Row],[SHOT 
INTERVAL]]</f>
        <v>8565.217391304348</v>
      </c>
      <c r="U486" s="130">
        <f>Table4[[#This Row],[SHOTS PER MAGAZINE]]*Table4[[#This Row],[DAMAGE PER SHOT]]</f>
        <v>15760</v>
      </c>
      <c r="V486" s="130">
        <f>Table4[[#This Row],[MAGAZINE AMMO]]/Table4[[#This Row],[AMMO PER SHOT]]</f>
        <v>8</v>
      </c>
      <c r="W486" s="138">
        <f>1/Table4[[#This Row],[SHOT 
INTERVAL]]</f>
        <v>4.3478260869565215</v>
      </c>
      <c r="X486" s="138">
        <f>(Table4[[#This Row],[SHOTS PER MAGAZINE]]-1)*Table4[[#This Row],[SHOT 
INTERVAL]]+(Table4[[#This Row],[PARTICLES 
PER SHOT]]-1)*Table4[[#This Row],[BURST INTERVAL]]</f>
        <v>1.61</v>
      </c>
      <c r="Y486" s="186">
        <f>Table4[[#This Row],[DAMAGE PER MAGAZINE]]/(Table4[[#This Row],[UNLOAD TIME]]+Table4[[#This Row],[RELOAD TIME]])</f>
        <v>803.67159612442629</v>
      </c>
    </row>
    <row r="487" spans="1:25" ht="14.25" hidden="1" customHeight="1" outlineLevel="1" x14ac:dyDescent="0.2">
      <c r="A487" s="130">
        <v>21</v>
      </c>
      <c r="B487" s="186" t="s">
        <v>429</v>
      </c>
      <c r="C487" s="186" t="s">
        <v>101</v>
      </c>
      <c r="D487" s="130">
        <v>10</v>
      </c>
      <c r="E487" s="130">
        <v>2170</v>
      </c>
      <c r="F487" s="130"/>
      <c r="G487" s="130"/>
      <c r="H487" s="130"/>
      <c r="I487" s="130">
        <v>8</v>
      </c>
      <c r="J487" s="130">
        <v>1</v>
      </c>
      <c r="K487" s="130">
        <v>1</v>
      </c>
      <c r="L487" s="138"/>
      <c r="M487" s="138">
        <v>0.23</v>
      </c>
      <c r="N487" s="130">
        <v>1</v>
      </c>
      <c r="O487" s="138"/>
      <c r="P487" s="138">
        <v>2.25</v>
      </c>
      <c r="Q487" s="130">
        <v>7</v>
      </c>
      <c r="R487" s="138">
        <v>18</v>
      </c>
      <c r="S487" s="130">
        <f>Table4[[#This Row],[DMG PER PARTICLE]]*Table4[[#This Row],[PARTICLES 
PER SHOT]]</f>
        <v>2170</v>
      </c>
      <c r="T487" s="186">
        <f>Table4[[#This Row],[DAMAGE PER SHOT]]/Table4[[#This Row],[SHOT 
INTERVAL]]</f>
        <v>9434.782608695652</v>
      </c>
      <c r="U487" s="130">
        <f>Table4[[#This Row],[SHOTS PER MAGAZINE]]*Table4[[#This Row],[DAMAGE PER SHOT]]</f>
        <v>17360</v>
      </c>
      <c r="V487" s="130">
        <f>Table4[[#This Row],[MAGAZINE AMMO]]/Table4[[#This Row],[AMMO PER SHOT]]</f>
        <v>8</v>
      </c>
      <c r="W487" s="138">
        <f>1/Table4[[#This Row],[SHOT 
INTERVAL]]</f>
        <v>4.3478260869565215</v>
      </c>
      <c r="X487" s="138">
        <f>(Table4[[#This Row],[SHOTS PER MAGAZINE]]-1)*Table4[[#This Row],[SHOT 
INTERVAL]]+(Table4[[#This Row],[PARTICLES 
PER SHOT]]-1)*Table4[[#This Row],[BURST INTERVAL]]</f>
        <v>1.61</v>
      </c>
      <c r="Y487" s="186">
        <f>Table4[[#This Row],[DAMAGE PER MAGAZINE]]/(Table4[[#This Row],[UNLOAD TIME]]+Table4[[#This Row],[RELOAD TIME]])</f>
        <v>885.26262111167773</v>
      </c>
    </row>
    <row r="488" spans="1:25" ht="14.25" hidden="1" customHeight="1" outlineLevel="1" x14ac:dyDescent="0.2">
      <c r="A488" s="130">
        <v>21</v>
      </c>
      <c r="B488" s="186" t="s">
        <v>429</v>
      </c>
      <c r="C488" s="186" t="s">
        <v>101</v>
      </c>
      <c r="D488" s="130">
        <v>11</v>
      </c>
      <c r="E488" s="130">
        <v>2380</v>
      </c>
      <c r="F488" s="130"/>
      <c r="G488" s="130"/>
      <c r="H488" s="130"/>
      <c r="I488" s="130">
        <v>8</v>
      </c>
      <c r="J488" s="130">
        <v>1</v>
      </c>
      <c r="K488" s="130">
        <v>1</v>
      </c>
      <c r="L488" s="138"/>
      <c r="M488" s="138">
        <v>0.23</v>
      </c>
      <c r="N488" s="130">
        <v>1</v>
      </c>
      <c r="O488" s="138"/>
      <c r="P488" s="138">
        <v>2.25</v>
      </c>
      <c r="Q488" s="130">
        <v>7</v>
      </c>
      <c r="R488" s="138">
        <v>18</v>
      </c>
      <c r="S488" s="130">
        <f>Table4[[#This Row],[DMG PER PARTICLE]]*Table4[[#This Row],[PARTICLES 
PER SHOT]]</f>
        <v>2380</v>
      </c>
      <c r="T488" s="186">
        <f>Table4[[#This Row],[DAMAGE PER SHOT]]/Table4[[#This Row],[SHOT 
INTERVAL]]</f>
        <v>10347.826086956522</v>
      </c>
      <c r="U488" s="130">
        <f>Table4[[#This Row],[SHOTS PER MAGAZINE]]*Table4[[#This Row],[DAMAGE PER SHOT]]</f>
        <v>19040</v>
      </c>
      <c r="V488" s="130">
        <f>Table4[[#This Row],[MAGAZINE AMMO]]/Table4[[#This Row],[AMMO PER SHOT]]</f>
        <v>8</v>
      </c>
      <c r="W488" s="138">
        <f>1/Table4[[#This Row],[SHOT 
INTERVAL]]</f>
        <v>4.3478260869565215</v>
      </c>
      <c r="X488" s="138">
        <f>(Table4[[#This Row],[SHOTS PER MAGAZINE]]-1)*Table4[[#This Row],[SHOT 
INTERVAL]]+(Table4[[#This Row],[PARTICLES 
PER SHOT]]-1)*Table4[[#This Row],[BURST INTERVAL]]</f>
        <v>1.61</v>
      </c>
      <c r="Y488" s="186">
        <f>Table4[[#This Row],[DAMAGE PER MAGAZINE]]/(Table4[[#This Row],[UNLOAD TIME]]+Table4[[#This Row],[RELOAD TIME]])</f>
        <v>970.93319734829174</v>
      </c>
    </row>
    <row r="489" spans="1:25" ht="14.25" hidden="1" customHeight="1" outlineLevel="1" x14ac:dyDescent="0.2">
      <c r="A489" s="130">
        <v>21</v>
      </c>
      <c r="B489" s="186" t="s">
        <v>429</v>
      </c>
      <c r="C489" s="186" t="s">
        <v>101</v>
      </c>
      <c r="D489" s="130">
        <v>12</v>
      </c>
      <c r="E489" s="130">
        <v>2610</v>
      </c>
      <c r="F489" s="130"/>
      <c r="G489" s="130"/>
      <c r="H489" s="130"/>
      <c r="I489" s="130">
        <v>8</v>
      </c>
      <c r="J489" s="130">
        <v>1</v>
      </c>
      <c r="K489" s="130">
        <v>1</v>
      </c>
      <c r="L489" s="138"/>
      <c r="M489" s="138">
        <v>0.23</v>
      </c>
      <c r="N489" s="130">
        <v>1</v>
      </c>
      <c r="O489" s="138"/>
      <c r="P489" s="138">
        <v>2.25</v>
      </c>
      <c r="Q489" s="130">
        <v>7</v>
      </c>
      <c r="R489" s="138">
        <v>18</v>
      </c>
      <c r="S489" s="130">
        <f>Table4[[#This Row],[DMG PER PARTICLE]]*Table4[[#This Row],[PARTICLES 
PER SHOT]]</f>
        <v>2610</v>
      </c>
      <c r="T489" s="186">
        <f>Table4[[#This Row],[DAMAGE PER SHOT]]/Table4[[#This Row],[SHOT 
INTERVAL]]</f>
        <v>11347.826086956522</v>
      </c>
      <c r="U489" s="130">
        <f>Table4[[#This Row],[SHOTS PER MAGAZINE]]*Table4[[#This Row],[DAMAGE PER SHOT]]</f>
        <v>20880</v>
      </c>
      <c r="V489" s="130">
        <f>Table4[[#This Row],[MAGAZINE AMMO]]/Table4[[#This Row],[AMMO PER SHOT]]</f>
        <v>8</v>
      </c>
      <c r="W489" s="138">
        <f>1/Table4[[#This Row],[SHOT 
INTERVAL]]</f>
        <v>4.3478260869565215</v>
      </c>
      <c r="X489" s="138">
        <f>(Table4[[#This Row],[SHOTS PER MAGAZINE]]-1)*Table4[[#This Row],[SHOT 
INTERVAL]]+(Table4[[#This Row],[PARTICLES 
PER SHOT]]-1)*Table4[[#This Row],[BURST INTERVAL]]</f>
        <v>1.61</v>
      </c>
      <c r="Y489" s="186">
        <f>Table4[[#This Row],[DAMAGE PER MAGAZINE]]/(Table4[[#This Row],[UNLOAD TIME]]+Table4[[#This Row],[RELOAD TIME]])</f>
        <v>1064.7628760836308</v>
      </c>
    </row>
    <row r="490" spans="1:25" ht="14.25" hidden="1" customHeight="1" outlineLevel="1" x14ac:dyDescent="0.2">
      <c r="A490" s="130">
        <v>21</v>
      </c>
      <c r="B490" s="186" t="s">
        <v>429</v>
      </c>
      <c r="C490" s="186" t="s">
        <v>102</v>
      </c>
      <c r="D490" s="130">
        <v>1</v>
      </c>
      <c r="E490" s="130">
        <v>2610</v>
      </c>
      <c r="F490" s="130"/>
      <c r="G490" s="130"/>
      <c r="H490" s="130"/>
      <c r="I490" s="130">
        <v>8</v>
      </c>
      <c r="J490" s="130">
        <v>1</v>
      </c>
      <c r="K490" s="130">
        <v>1</v>
      </c>
      <c r="L490" s="138"/>
      <c r="M490" s="138">
        <v>0.23</v>
      </c>
      <c r="N490" s="130">
        <v>1</v>
      </c>
      <c r="O490" s="138"/>
      <c r="P490" s="138">
        <v>2.25</v>
      </c>
      <c r="Q490" s="130">
        <v>7</v>
      </c>
      <c r="R490" s="138">
        <v>18</v>
      </c>
      <c r="S490" s="130">
        <f>Table4[[#This Row],[DMG PER PARTICLE]]*Table4[[#This Row],[PARTICLES 
PER SHOT]]</f>
        <v>2610</v>
      </c>
      <c r="T490" s="186">
        <f>Table4[[#This Row],[DAMAGE PER SHOT]]/Table4[[#This Row],[SHOT 
INTERVAL]]</f>
        <v>11347.826086956522</v>
      </c>
      <c r="U490" s="130">
        <f>Table4[[#This Row],[SHOTS PER MAGAZINE]]*Table4[[#This Row],[DAMAGE PER SHOT]]</f>
        <v>20880</v>
      </c>
      <c r="V490" s="130">
        <f>Table4[[#This Row],[MAGAZINE AMMO]]/Table4[[#This Row],[AMMO PER SHOT]]</f>
        <v>8</v>
      </c>
      <c r="W490" s="138">
        <f>1/Table4[[#This Row],[SHOT 
INTERVAL]]</f>
        <v>4.3478260869565215</v>
      </c>
      <c r="X490" s="138">
        <f>(Table4[[#This Row],[SHOTS PER MAGAZINE]]-1)*Table4[[#This Row],[SHOT 
INTERVAL]]+(Table4[[#This Row],[PARTICLES 
PER SHOT]]-1)*Table4[[#This Row],[BURST INTERVAL]]</f>
        <v>1.61</v>
      </c>
      <c r="Y490" s="186">
        <f>Table4[[#This Row],[DAMAGE PER MAGAZINE]]/(Table4[[#This Row],[UNLOAD TIME]]+Table4[[#This Row],[RELOAD TIME]])</f>
        <v>1064.7628760836308</v>
      </c>
    </row>
    <row r="491" spans="1:25" ht="14.25" hidden="1" customHeight="1" outlineLevel="1" x14ac:dyDescent="0.2">
      <c r="A491" s="130">
        <v>21</v>
      </c>
      <c r="B491" s="186" t="s">
        <v>429</v>
      </c>
      <c r="C491" s="186" t="s">
        <v>102</v>
      </c>
      <c r="D491" s="130">
        <v>2</v>
      </c>
      <c r="E491" s="130">
        <v>2658</v>
      </c>
      <c r="F491" s="130"/>
      <c r="G491" s="130"/>
      <c r="H491" s="130"/>
      <c r="I491" s="130">
        <v>8</v>
      </c>
      <c r="J491" s="130">
        <v>1</v>
      </c>
      <c r="K491" s="130">
        <v>1</v>
      </c>
      <c r="L491" s="138"/>
      <c r="M491" s="138">
        <v>0.23</v>
      </c>
      <c r="N491" s="130">
        <v>1</v>
      </c>
      <c r="O491" s="138"/>
      <c r="P491" s="138">
        <v>2.25</v>
      </c>
      <c r="Q491" s="130">
        <v>7</v>
      </c>
      <c r="R491" s="138">
        <v>18</v>
      </c>
      <c r="S491" s="130">
        <f>Table4[[#This Row],[DMG PER PARTICLE]]*Table4[[#This Row],[PARTICLES 
PER SHOT]]</f>
        <v>2658</v>
      </c>
      <c r="T491" s="186">
        <f>Table4[[#This Row],[DAMAGE PER SHOT]]/Table4[[#This Row],[SHOT 
INTERVAL]]</f>
        <v>11556.521739130434</v>
      </c>
      <c r="U491" s="130">
        <f>Table4[[#This Row],[SHOTS PER MAGAZINE]]*Table4[[#This Row],[DAMAGE PER SHOT]]</f>
        <v>21264</v>
      </c>
      <c r="V491" s="130">
        <f>Table4[[#This Row],[MAGAZINE AMMO]]/Table4[[#This Row],[AMMO PER SHOT]]</f>
        <v>8</v>
      </c>
      <c r="W491" s="138">
        <f>1/Table4[[#This Row],[SHOT 
INTERVAL]]</f>
        <v>4.3478260869565215</v>
      </c>
      <c r="X491" s="138">
        <f>(Table4[[#This Row],[SHOTS PER MAGAZINE]]-1)*Table4[[#This Row],[SHOT 
INTERVAL]]+(Table4[[#This Row],[PARTICLES 
PER SHOT]]-1)*Table4[[#This Row],[BURST INTERVAL]]</f>
        <v>1.61</v>
      </c>
      <c r="Y491" s="186">
        <f>Table4[[#This Row],[DAMAGE PER MAGAZINE]]/(Table4[[#This Row],[UNLOAD TIME]]+Table4[[#This Row],[RELOAD TIME]])</f>
        <v>1084.3447220805713</v>
      </c>
    </row>
    <row r="492" spans="1:25" ht="14.25" hidden="1" customHeight="1" outlineLevel="1" x14ac:dyDescent="0.2">
      <c r="A492" s="130">
        <v>21</v>
      </c>
      <c r="B492" s="186" t="s">
        <v>429</v>
      </c>
      <c r="C492" s="186" t="s">
        <v>102</v>
      </c>
      <c r="D492" s="130">
        <v>3</v>
      </c>
      <c r="E492" s="130">
        <v>2706</v>
      </c>
      <c r="F492" s="130"/>
      <c r="G492" s="130"/>
      <c r="H492" s="130"/>
      <c r="I492" s="130">
        <v>8</v>
      </c>
      <c r="J492" s="130">
        <v>1</v>
      </c>
      <c r="K492" s="130">
        <v>1</v>
      </c>
      <c r="L492" s="138"/>
      <c r="M492" s="138">
        <v>0.23</v>
      </c>
      <c r="N492" s="130">
        <v>1</v>
      </c>
      <c r="O492" s="138"/>
      <c r="P492" s="138">
        <v>2.25</v>
      </c>
      <c r="Q492" s="130">
        <v>7</v>
      </c>
      <c r="R492" s="138">
        <v>18</v>
      </c>
      <c r="S492" s="130">
        <f>Table4[[#This Row],[DMG PER PARTICLE]]*Table4[[#This Row],[PARTICLES 
PER SHOT]]</f>
        <v>2706</v>
      </c>
      <c r="T492" s="186">
        <f>Table4[[#This Row],[DAMAGE PER SHOT]]/Table4[[#This Row],[SHOT 
INTERVAL]]</f>
        <v>11765.217391304348</v>
      </c>
      <c r="U492" s="130">
        <f>Table4[[#This Row],[SHOTS PER MAGAZINE]]*Table4[[#This Row],[DAMAGE PER SHOT]]</f>
        <v>21648</v>
      </c>
      <c r="V492" s="130">
        <f>Table4[[#This Row],[MAGAZINE AMMO]]/Table4[[#This Row],[AMMO PER SHOT]]</f>
        <v>8</v>
      </c>
      <c r="W492" s="138">
        <f>1/Table4[[#This Row],[SHOT 
INTERVAL]]</f>
        <v>4.3478260869565215</v>
      </c>
      <c r="X492" s="138">
        <f>(Table4[[#This Row],[SHOTS PER MAGAZINE]]-1)*Table4[[#This Row],[SHOT 
INTERVAL]]+(Table4[[#This Row],[PARTICLES 
PER SHOT]]-1)*Table4[[#This Row],[BURST INTERVAL]]</f>
        <v>1.61</v>
      </c>
      <c r="Y492" s="186">
        <f>Table4[[#This Row],[DAMAGE PER MAGAZINE]]/(Table4[[#This Row],[UNLOAD TIME]]+Table4[[#This Row],[RELOAD TIME]])</f>
        <v>1103.9265680775115</v>
      </c>
    </row>
    <row r="493" spans="1:25" ht="14.25" hidden="1" customHeight="1" outlineLevel="1" x14ac:dyDescent="0.2">
      <c r="A493" s="130">
        <v>21</v>
      </c>
      <c r="B493" s="186" t="s">
        <v>429</v>
      </c>
      <c r="C493" s="186" t="s">
        <v>102</v>
      </c>
      <c r="D493" s="130">
        <v>4</v>
      </c>
      <c r="E493" s="130">
        <v>2754</v>
      </c>
      <c r="F493" s="130"/>
      <c r="G493" s="130"/>
      <c r="H493" s="130"/>
      <c r="I493" s="130">
        <v>8</v>
      </c>
      <c r="J493" s="130">
        <v>1</v>
      </c>
      <c r="K493" s="130">
        <v>1</v>
      </c>
      <c r="L493" s="138"/>
      <c r="M493" s="138">
        <v>0.23</v>
      </c>
      <c r="N493" s="130">
        <v>1</v>
      </c>
      <c r="O493" s="138"/>
      <c r="P493" s="138">
        <v>2.25</v>
      </c>
      <c r="Q493" s="130">
        <v>7</v>
      </c>
      <c r="R493" s="138">
        <v>18</v>
      </c>
      <c r="S493" s="130">
        <f>Table4[[#This Row],[DMG PER PARTICLE]]*Table4[[#This Row],[PARTICLES 
PER SHOT]]</f>
        <v>2754</v>
      </c>
      <c r="T493" s="186">
        <f>Table4[[#This Row],[DAMAGE PER SHOT]]/Table4[[#This Row],[SHOT 
INTERVAL]]</f>
        <v>11973.91304347826</v>
      </c>
      <c r="U493" s="130">
        <f>Table4[[#This Row],[SHOTS PER MAGAZINE]]*Table4[[#This Row],[DAMAGE PER SHOT]]</f>
        <v>22032</v>
      </c>
      <c r="V493" s="130">
        <f>Table4[[#This Row],[MAGAZINE AMMO]]/Table4[[#This Row],[AMMO PER SHOT]]</f>
        <v>8</v>
      </c>
      <c r="W493" s="138">
        <f>1/Table4[[#This Row],[SHOT 
INTERVAL]]</f>
        <v>4.3478260869565215</v>
      </c>
      <c r="X493" s="138">
        <f>(Table4[[#This Row],[SHOTS PER MAGAZINE]]-1)*Table4[[#This Row],[SHOT 
INTERVAL]]+(Table4[[#This Row],[PARTICLES 
PER SHOT]]-1)*Table4[[#This Row],[BURST INTERVAL]]</f>
        <v>1.61</v>
      </c>
      <c r="Y493" s="186">
        <f>Table4[[#This Row],[DAMAGE PER MAGAZINE]]/(Table4[[#This Row],[UNLOAD TIME]]+Table4[[#This Row],[RELOAD TIME]])</f>
        <v>1123.5084140744518</v>
      </c>
    </row>
    <row r="494" spans="1:25" ht="14.25" hidden="1" customHeight="1" outlineLevel="1" x14ac:dyDescent="0.2">
      <c r="A494" s="130">
        <v>21</v>
      </c>
      <c r="B494" s="186" t="s">
        <v>429</v>
      </c>
      <c r="C494" s="186" t="s">
        <v>102</v>
      </c>
      <c r="D494" s="130">
        <v>5</v>
      </c>
      <c r="E494" s="130">
        <v>2802</v>
      </c>
      <c r="F494" s="130"/>
      <c r="G494" s="130"/>
      <c r="H494" s="130"/>
      <c r="I494" s="130">
        <v>8</v>
      </c>
      <c r="J494" s="130">
        <v>1</v>
      </c>
      <c r="K494" s="130">
        <v>1</v>
      </c>
      <c r="L494" s="138"/>
      <c r="M494" s="138">
        <v>0.23</v>
      </c>
      <c r="N494" s="130">
        <v>1</v>
      </c>
      <c r="O494" s="138"/>
      <c r="P494" s="138">
        <v>2.25</v>
      </c>
      <c r="Q494" s="130">
        <v>7</v>
      </c>
      <c r="R494" s="138">
        <v>18</v>
      </c>
      <c r="S494" s="130">
        <f>Table4[[#This Row],[DMG PER PARTICLE]]*Table4[[#This Row],[PARTICLES 
PER SHOT]]</f>
        <v>2802</v>
      </c>
      <c r="T494" s="186">
        <f>Table4[[#This Row],[DAMAGE PER SHOT]]/Table4[[#This Row],[SHOT 
INTERVAL]]</f>
        <v>12182.608695652174</v>
      </c>
      <c r="U494" s="130">
        <f>Table4[[#This Row],[SHOTS PER MAGAZINE]]*Table4[[#This Row],[DAMAGE PER SHOT]]</f>
        <v>22416</v>
      </c>
      <c r="V494" s="130">
        <f>Table4[[#This Row],[MAGAZINE AMMO]]/Table4[[#This Row],[AMMO PER SHOT]]</f>
        <v>8</v>
      </c>
      <c r="W494" s="138">
        <f>1/Table4[[#This Row],[SHOT 
INTERVAL]]</f>
        <v>4.3478260869565215</v>
      </c>
      <c r="X494" s="138">
        <f>(Table4[[#This Row],[SHOTS PER MAGAZINE]]-1)*Table4[[#This Row],[SHOT 
INTERVAL]]+(Table4[[#This Row],[PARTICLES 
PER SHOT]]-1)*Table4[[#This Row],[BURST INTERVAL]]</f>
        <v>1.61</v>
      </c>
      <c r="Y494" s="186">
        <f>Table4[[#This Row],[DAMAGE PER MAGAZINE]]/(Table4[[#This Row],[UNLOAD TIME]]+Table4[[#This Row],[RELOAD TIME]])</f>
        <v>1143.0902600713921</v>
      </c>
    </row>
    <row r="495" spans="1:25" ht="14.25" hidden="1" customHeight="1" outlineLevel="1" x14ac:dyDescent="0.2">
      <c r="A495" s="130">
        <v>21</v>
      </c>
      <c r="B495" s="186" t="s">
        <v>429</v>
      </c>
      <c r="C495" s="186" t="s">
        <v>102</v>
      </c>
      <c r="D495" s="130">
        <v>6</v>
      </c>
      <c r="E495" s="130">
        <v>2850</v>
      </c>
      <c r="F495" s="130"/>
      <c r="G495" s="130"/>
      <c r="H495" s="130"/>
      <c r="I495" s="130">
        <v>8</v>
      </c>
      <c r="J495" s="130">
        <v>1</v>
      </c>
      <c r="K495" s="130">
        <v>1</v>
      </c>
      <c r="L495" s="138"/>
      <c r="M495" s="138">
        <v>0.23</v>
      </c>
      <c r="N495" s="130">
        <v>1</v>
      </c>
      <c r="O495" s="138"/>
      <c r="P495" s="138">
        <v>2.25</v>
      </c>
      <c r="Q495" s="130">
        <v>7</v>
      </c>
      <c r="R495" s="138">
        <v>18</v>
      </c>
      <c r="S495" s="130">
        <f>Table4[[#This Row],[DMG PER PARTICLE]]*Table4[[#This Row],[PARTICLES 
PER SHOT]]</f>
        <v>2850</v>
      </c>
      <c r="T495" s="186">
        <f>Table4[[#This Row],[DAMAGE PER SHOT]]/Table4[[#This Row],[SHOT 
INTERVAL]]</f>
        <v>12391.304347826086</v>
      </c>
      <c r="U495" s="130">
        <f>Table4[[#This Row],[SHOTS PER MAGAZINE]]*Table4[[#This Row],[DAMAGE PER SHOT]]</f>
        <v>22800</v>
      </c>
      <c r="V495" s="130">
        <f>Table4[[#This Row],[MAGAZINE AMMO]]/Table4[[#This Row],[AMMO PER SHOT]]</f>
        <v>8</v>
      </c>
      <c r="W495" s="138">
        <f>1/Table4[[#This Row],[SHOT 
INTERVAL]]</f>
        <v>4.3478260869565215</v>
      </c>
      <c r="X495" s="138">
        <f>(Table4[[#This Row],[SHOTS PER MAGAZINE]]-1)*Table4[[#This Row],[SHOT 
INTERVAL]]+(Table4[[#This Row],[PARTICLES 
PER SHOT]]-1)*Table4[[#This Row],[BURST INTERVAL]]</f>
        <v>1.61</v>
      </c>
      <c r="Y495" s="186">
        <f>Table4[[#This Row],[DAMAGE PER MAGAZINE]]/(Table4[[#This Row],[UNLOAD TIME]]+Table4[[#This Row],[RELOAD TIME]])</f>
        <v>1162.6721060683326</v>
      </c>
    </row>
    <row r="496" spans="1:25" ht="14.25" hidden="1" customHeight="1" outlineLevel="1" x14ac:dyDescent="0.2">
      <c r="A496" s="130">
        <v>21</v>
      </c>
      <c r="B496" s="186" t="s">
        <v>429</v>
      </c>
      <c r="C496" s="186" t="s">
        <v>102</v>
      </c>
      <c r="D496" s="130">
        <v>7</v>
      </c>
      <c r="E496" s="130">
        <v>2898</v>
      </c>
      <c r="F496" s="130"/>
      <c r="G496" s="130"/>
      <c r="H496" s="130"/>
      <c r="I496" s="130">
        <v>8</v>
      </c>
      <c r="J496" s="130">
        <v>1</v>
      </c>
      <c r="K496" s="130">
        <v>1</v>
      </c>
      <c r="L496" s="138"/>
      <c r="M496" s="138">
        <v>0.23</v>
      </c>
      <c r="N496" s="130">
        <v>1</v>
      </c>
      <c r="O496" s="138"/>
      <c r="P496" s="138">
        <v>2.25</v>
      </c>
      <c r="Q496" s="130">
        <v>7</v>
      </c>
      <c r="R496" s="138">
        <v>18</v>
      </c>
      <c r="S496" s="130">
        <f>Table4[[#This Row],[DMG PER PARTICLE]]*Table4[[#This Row],[PARTICLES 
PER SHOT]]</f>
        <v>2898</v>
      </c>
      <c r="T496" s="186">
        <f>Table4[[#This Row],[DAMAGE PER SHOT]]/Table4[[#This Row],[SHOT 
INTERVAL]]</f>
        <v>12600</v>
      </c>
      <c r="U496" s="130">
        <f>Table4[[#This Row],[SHOTS PER MAGAZINE]]*Table4[[#This Row],[DAMAGE PER SHOT]]</f>
        <v>23184</v>
      </c>
      <c r="V496" s="130">
        <f>Table4[[#This Row],[MAGAZINE AMMO]]/Table4[[#This Row],[AMMO PER SHOT]]</f>
        <v>8</v>
      </c>
      <c r="W496" s="138">
        <f>1/Table4[[#This Row],[SHOT 
INTERVAL]]</f>
        <v>4.3478260869565215</v>
      </c>
      <c r="X496" s="138">
        <f>(Table4[[#This Row],[SHOTS PER MAGAZINE]]-1)*Table4[[#This Row],[SHOT 
INTERVAL]]+(Table4[[#This Row],[PARTICLES 
PER SHOT]]-1)*Table4[[#This Row],[BURST INTERVAL]]</f>
        <v>1.61</v>
      </c>
      <c r="Y496" s="186">
        <f>Table4[[#This Row],[DAMAGE PER MAGAZINE]]/(Table4[[#This Row],[UNLOAD TIME]]+Table4[[#This Row],[RELOAD TIME]])</f>
        <v>1182.2539520652729</v>
      </c>
    </row>
    <row r="497" spans="1:25" ht="14.25" hidden="1" customHeight="1" outlineLevel="1" x14ac:dyDescent="0.2">
      <c r="A497" s="130">
        <v>21</v>
      </c>
      <c r="B497" s="186" t="s">
        <v>429</v>
      </c>
      <c r="C497" s="186" t="s">
        <v>102</v>
      </c>
      <c r="D497" s="130">
        <v>8</v>
      </c>
      <c r="E497" s="130">
        <v>2946</v>
      </c>
      <c r="F497" s="130"/>
      <c r="G497" s="130"/>
      <c r="H497" s="130"/>
      <c r="I497" s="130">
        <v>8</v>
      </c>
      <c r="J497" s="130">
        <v>1</v>
      </c>
      <c r="K497" s="130">
        <v>1</v>
      </c>
      <c r="L497" s="138"/>
      <c r="M497" s="138">
        <v>0.23</v>
      </c>
      <c r="N497" s="130">
        <v>1</v>
      </c>
      <c r="O497" s="138"/>
      <c r="P497" s="138">
        <v>2.25</v>
      </c>
      <c r="Q497" s="130">
        <v>7</v>
      </c>
      <c r="R497" s="138">
        <v>18</v>
      </c>
      <c r="S497" s="130">
        <f>Table4[[#This Row],[DMG PER PARTICLE]]*Table4[[#This Row],[PARTICLES 
PER SHOT]]</f>
        <v>2946</v>
      </c>
      <c r="T497" s="186">
        <f>Table4[[#This Row],[DAMAGE PER SHOT]]/Table4[[#This Row],[SHOT 
INTERVAL]]</f>
        <v>12808.695652173912</v>
      </c>
      <c r="U497" s="130">
        <f>Table4[[#This Row],[SHOTS PER MAGAZINE]]*Table4[[#This Row],[DAMAGE PER SHOT]]</f>
        <v>23568</v>
      </c>
      <c r="V497" s="130">
        <f>Table4[[#This Row],[MAGAZINE AMMO]]/Table4[[#This Row],[AMMO PER SHOT]]</f>
        <v>8</v>
      </c>
      <c r="W497" s="138">
        <f>1/Table4[[#This Row],[SHOT 
INTERVAL]]</f>
        <v>4.3478260869565215</v>
      </c>
      <c r="X497" s="138">
        <f>(Table4[[#This Row],[SHOTS PER MAGAZINE]]-1)*Table4[[#This Row],[SHOT 
INTERVAL]]+(Table4[[#This Row],[PARTICLES 
PER SHOT]]-1)*Table4[[#This Row],[BURST INTERVAL]]</f>
        <v>1.61</v>
      </c>
      <c r="Y497" s="186">
        <f>Table4[[#This Row],[DAMAGE PER MAGAZINE]]/(Table4[[#This Row],[UNLOAD TIME]]+Table4[[#This Row],[RELOAD TIME]])</f>
        <v>1201.8357980622131</v>
      </c>
    </row>
    <row r="498" spans="1:25" ht="14.25" hidden="1" customHeight="1" outlineLevel="1" x14ac:dyDescent="0.2">
      <c r="A498" s="130">
        <v>21</v>
      </c>
      <c r="B498" s="186" t="s">
        <v>429</v>
      </c>
      <c r="C498" s="186" t="s">
        <v>102</v>
      </c>
      <c r="D498" s="130">
        <v>9</v>
      </c>
      <c r="E498" s="130">
        <v>2994</v>
      </c>
      <c r="F498" s="130"/>
      <c r="G498" s="130"/>
      <c r="H498" s="130"/>
      <c r="I498" s="130">
        <v>8</v>
      </c>
      <c r="J498" s="130">
        <v>1</v>
      </c>
      <c r="K498" s="130">
        <v>1</v>
      </c>
      <c r="L498" s="138"/>
      <c r="M498" s="138">
        <v>0.23</v>
      </c>
      <c r="N498" s="130">
        <v>1</v>
      </c>
      <c r="O498" s="138"/>
      <c r="P498" s="138">
        <v>2.25</v>
      </c>
      <c r="Q498" s="130">
        <v>7</v>
      </c>
      <c r="R498" s="138">
        <v>18</v>
      </c>
      <c r="S498" s="130">
        <f>Table4[[#This Row],[DMG PER PARTICLE]]*Table4[[#This Row],[PARTICLES 
PER SHOT]]</f>
        <v>2994</v>
      </c>
      <c r="T498" s="186">
        <f>Table4[[#This Row],[DAMAGE PER SHOT]]/Table4[[#This Row],[SHOT 
INTERVAL]]</f>
        <v>13017.391304347826</v>
      </c>
      <c r="U498" s="130">
        <f>Table4[[#This Row],[SHOTS PER MAGAZINE]]*Table4[[#This Row],[DAMAGE PER SHOT]]</f>
        <v>23952</v>
      </c>
      <c r="V498" s="130">
        <f>Table4[[#This Row],[MAGAZINE AMMO]]/Table4[[#This Row],[AMMO PER SHOT]]</f>
        <v>8</v>
      </c>
      <c r="W498" s="138">
        <f>1/Table4[[#This Row],[SHOT 
INTERVAL]]</f>
        <v>4.3478260869565215</v>
      </c>
      <c r="X498" s="138">
        <f>(Table4[[#This Row],[SHOTS PER MAGAZINE]]-1)*Table4[[#This Row],[SHOT 
INTERVAL]]+(Table4[[#This Row],[PARTICLES 
PER SHOT]]-1)*Table4[[#This Row],[BURST INTERVAL]]</f>
        <v>1.61</v>
      </c>
      <c r="Y498" s="186">
        <f>Table4[[#This Row],[DAMAGE PER MAGAZINE]]/(Table4[[#This Row],[UNLOAD TIME]]+Table4[[#This Row],[RELOAD TIME]])</f>
        <v>1221.4176440591534</v>
      </c>
    </row>
    <row r="499" spans="1:25" ht="14.25" hidden="1" customHeight="1" outlineLevel="1" x14ac:dyDescent="0.2">
      <c r="A499" s="130">
        <v>21</v>
      </c>
      <c r="B499" s="186" t="s">
        <v>429</v>
      </c>
      <c r="C499" s="186" t="s">
        <v>102</v>
      </c>
      <c r="D499" s="130">
        <v>10</v>
      </c>
      <c r="E499" s="130">
        <v>3042</v>
      </c>
      <c r="F499" s="130"/>
      <c r="G499" s="130"/>
      <c r="H499" s="130"/>
      <c r="I499" s="130">
        <v>8</v>
      </c>
      <c r="J499" s="130">
        <v>1</v>
      </c>
      <c r="K499" s="130">
        <v>1</v>
      </c>
      <c r="L499" s="138"/>
      <c r="M499" s="138">
        <v>0.23</v>
      </c>
      <c r="N499" s="130">
        <v>1</v>
      </c>
      <c r="O499" s="138"/>
      <c r="P499" s="138">
        <v>2.25</v>
      </c>
      <c r="Q499" s="130">
        <v>7</v>
      </c>
      <c r="R499" s="138">
        <v>18</v>
      </c>
      <c r="S499" s="130">
        <f>Table4[[#This Row],[DMG PER PARTICLE]]*Table4[[#This Row],[PARTICLES 
PER SHOT]]</f>
        <v>3042</v>
      </c>
      <c r="T499" s="186">
        <f>Table4[[#This Row],[DAMAGE PER SHOT]]/Table4[[#This Row],[SHOT 
INTERVAL]]</f>
        <v>13226.086956521738</v>
      </c>
      <c r="U499" s="130">
        <f>Table4[[#This Row],[SHOTS PER MAGAZINE]]*Table4[[#This Row],[DAMAGE PER SHOT]]</f>
        <v>24336</v>
      </c>
      <c r="V499" s="130">
        <f>Table4[[#This Row],[MAGAZINE AMMO]]/Table4[[#This Row],[AMMO PER SHOT]]</f>
        <v>8</v>
      </c>
      <c r="W499" s="138">
        <f>1/Table4[[#This Row],[SHOT 
INTERVAL]]</f>
        <v>4.3478260869565215</v>
      </c>
      <c r="X499" s="138">
        <f>(Table4[[#This Row],[SHOTS PER MAGAZINE]]-1)*Table4[[#This Row],[SHOT 
INTERVAL]]+(Table4[[#This Row],[PARTICLES 
PER SHOT]]-1)*Table4[[#This Row],[BURST INTERVAL]]</f>
        <v>1.61</v>
      </c>
      <c r="Y499" s="186">
        <f>Table4[[#This Row],[DAMAGE PER MAGAZINE]]/(Table4[[#This Row],[UNLOAD TIME]]+Table4[[#This Row],[RELOAD TIME]])</f>
        <v>1240.9994900560939</v>
      </c>
    </row>
    <row r="500" spans="1:25" ht="14.25" hidden="1" customHeight="1" outlineLevel="1" x14ac:dyDescent="0.2">
      <c r="A500" s="130">
        <v>21</v>
      </c>
      <c r="B500" s="186" t="s">
        <v>429</v>
      </c>
      <c r="C500" s="186" t="s">
        <v>102</v>
      </c>
      <c r="D500" s="130">
        <v>11</v>
      </c>
      <c r="E500" s="130">
        <v>3090</v>
      </c>
      <c r="F500" s="130"/>
      <c r="G500" s="130"/>
      <c r="H500" s="130"/>
      <c r="I500" s="130">
        <v>8</v>
      </c>
      <c r="J500" s="130">
        <v>1</v>
      </c>
      <c r="K500" s="130">
        <v>1</v>
      </c>
      <c r="L500" s="138"/>
      <c r="M500" s="138">
        <v>0.23</v>
      </c>
      <c r="N500" s="130">
        <v>1</v>
      </c>
      <c r="O500" s="138"/>
      <c r="P500" s="138">
        <v>2.25</v>
      </c>
      <c r="Q500" s="130">
        <v>7</v>
      </c>
      <c r="R500" s="138">
        <v>18</v>
      </c>
      <c r="S500" s="130">
        <f>Table4[[#This Row],[DMG PER PARTICLE]]*Table4[[#This Row],[PARTICLES 
PER SHOT]]</f>
        <v>3090</v>
      </c>
      <c r="T500" s="186">
        <f>Table4[[#This Row],[DAMAGE PER SHOT]]/Table4[[#This Row],[SHOT 
INTERVAL]]</f>
        <v>13434.782608695652</v>
      </c>
      <c r="U500" s="130">
        <f>Table4[[#This Row],[SHOTS PER MAGAZINE]]*Table4[[#This Row],[DAMAGE PER SHOT]]</f>
        <v>24720</v>
      </c>
      <c r="V500" s="130">
        <f>Table4[[#This Row],[MAGAZINE AMMO]]/Table4[[#This Row],[AMMO PER SHOT]]</f>
        <v>8</v>
      </c>
      <c r="W500" s="138">
        <f>1/Table4[[#This Row],[SHOT 
INTERVAL]]</f>
        <v>4.3478260869565215</v>
      </c>
      <c r="X500" s="138">
        <f>(Table4[[#This Row],[SHOTS PER MAGAZINE]]-1)*Table4[[#This Row],[SHOT 
INTERVAL]]+(Table4[[#This Row],[PARTICLES 
PER SHOT]]-1)*Table4[[#This Row],[BURST INTERVAL]]</f>
        <v>1.61</v>
      </c>
      <c r="Y500" s="186">
        <f>Table4[[#This Row],[DAMAGE PER MAGAZINE]]/(Table4[[#This Row],[UNLOAD TIME]]+Table4[[#This Row],[RELOAD TIME]])</f>
        <v>1260.5813360530342</v>
      </c>
    </row>
    <row r="501" spans="1:25" ht="14.25" hidden="1" customHeight="1" outlineLevel="1" x14ac:dyDescent="0.2">
      <c r="A501" s="130">
        <v>21</v>
      </c>
      <c r="B501" s="186" t="s">
        <v>429</v>
      </c>
      <c r="C501" s="186" t="s">
        <v>102</v>
      </c>
      <c r="D501" s="130">
        <v>12</v>
      </c>
      <c r="E501" s="130">
        <v>3138</v>
      </c>
      <c r="F501" s="130"/>
      <c r="G501" s="130"/>
      <c r="H501" s="130"/>
      <c r="I501" s="130">
        <v>8</v>
      </c>
      <c r="J501" s="130">
        <v>1</v>
      </c>
      <c r="K501" s="130">
        <v>1</v>
      </c>
      <c r="L501" s="138"/>
      <c r="M501" s="138">
        <v>0.23</v>
      </c>
      <c r="N501" s="130">
        <v>1</v>
      </c>
      <c r="O501" s="138"/>
      <c r="P501" s="138">
        <v>2.25</v>
      </c>
      <c r="Q501" s="130">
        <v>7</v>
      </c>
      <c r="R501" s="138">
        <v>18</v>
      </c>
      <c r="S501" s="130">
        <f>Table4[[#This Row],[DMG PER PARTICLE]]*Table4[[#This Row],[PARTICLES 
PER SHOT]]</f>
        <v>3138</v>
      </c>
      <c r="T501" s="186">
        <f>Table4[[#This Row],[DAMAGE PER SHOT]]/Table4[[#This Row],[SHOT 
INTERVAL]]</f>
        <v>13643.478260869564</v>
      </c>
      <c r="U501" s="130">
        <f>Table4[[#This Row],[SHOTS PER MAGAZINE]]*Table4[[#This Row],[DAMAGE PER SHOT]]</f>
        <v>25104</v>
      </c>
      <c r="V501" s="130">
        <f>Table4[[#This Row],[MAGAZINE AMMO]]/Table4[[#This Row],[AMMO PER SHOT]]</f>
        <v>8</v>
      </c>
      <c r="W501" s="138">
        <f>1/Table4[[#This Row],[SHOT 
INTERVAL]]</f>
        <v>4.3478260869565215</v>
      </c>
      <c r="X501" s="138">
        <f>(Table4[[#This Row],[SHOTS PER MAGAZINE]]-1)*Table4[[#This Row],[SHOT 
INTERVAL]]+(Table4[[#This Row],[PARTICLES 
PER SHOT]]-1)*Table4[[#This Row],[BURST INTERVAL]]</f>
        <v>1.61</v>
      </c>
      <c r="Y501" s="186">
        <f>Table4[[#This Row],[DAMAGE PER MAGAZINE]]/(Table4[[#This Row],[UNLOAD TIME]]+Table4[[#This Row],[RELOAD TIME]])</f>
        <v>1280.1631820499745</v>
      </c>
    </row>
    <row r="502" spans="1:25" ht="14.25" hidden="1" customHeight="1" outlineLevel="1" x14ac:dyDescent="0.2">
      <c r="A502" s="130">
        <v>21</v>
      </c>
      <c r="B502" s="186" t="s">
        <v>429</v>
      </c>
      <c r="C502" s="186" t="s">
        <v>103</v>
      </c>
      <c r="D502" s="130">
        <v>1</v>
      </c>
      <c r="E502" s="130">
        <v>3294.9</v>
      </c>
      <c r="F502" s="130"/>
      <c r="G502" s="130"/>
      <c r="H502" s="130"/>
      <c r="I502" s="130">
        <v>8</v>
      </c>
      <c r="J502" s="130">
        <v>1</v>
      </c>
      <c r="K502" s="130">
        <v>1</v>
      </c>
      <c r="L502" s="138"/>
      <c r="M502" s="138">
        <v>0.23</v>
      </c>
      <c r="N502" s="130">
        <v>1</v>
      </c>
      <c r="O502" s="138"/>
      <c r="P502" s="138">
        <v>2.25</v>
      </c>
      <c r="Q502" s="130">
        <v>7</v>
      </c>
      <c r="R502" s="138">
        <v>18</v>
      </c>
      <c r="S502" s="130">
        <f>Table4[[#This Row],[DMG PER PARTICLE]]*Table4[[#This Row],[PARTICLES 
PER SHOT]]</f>
        <v>3294.9</v>
      </c>
      <c r="T502" s="186">
        <f>Table4[[#This Row],[DAMAGE PER SHOT]]/Table4[[#This Row],[SHOT 
INTERVAL]]</f>
        <v>14325.652173913044</v>
      </c>
      <c r="U502" s="130">
        <f>Table4[[#This Row],[SHOTS PER MAGAZINE]]*Table4[[#This Row],[DAMAGE PER SHOT]]</f>
        <v>26359.200000000001</v>
      </c>
      <c r="V502" s="130">
        <f>Table4[[#This Row],[MAGAZINE AMMO]]/Table4[[#This Row],[AMMO PER SHOT]]</f>
        <v>8</v>
      </c>
      <c r="W502" s="138">
        <f>1/Table4[[#This Row],[SHOT 
INTERVAL]]</f>
        <v>4.3478260869565215</v>
      </c>
      <c r="X502" s="138">
        <f>(Table4[[#This Row],[SHOTS PER MAGAZINE]]-1)*Table4[[#This Row],[SHOT 
INTERVAL]]+(Table4[[#This Row],[PARTICLES 
PER SHOT]]-1)*Table4[[#This Row],[BURST INTERVAL]]</f>
        <v>1.61</v>
      </c>
      <c r="Y502" s="186">
        <f>Table4[[#This Row],[DAMAGE PER MAGAZINE]]/(Table4[[#This Row],[UNLOAD TIME]]+Table4[[#This Row],[RELOAD TIME]])</f>
        <v>1344.1713411524734</v>
      </c>
    </row>
    <row r="503" spans="1:25" ht="14.25" customHeight="1" collapsed="1" x14ac:dyDescent="0.2">
      <c r="A503" s="128">
        <v>22</v>
      </c>
      <c r="B503" s="185" t="s">
        <v>430</v>
      </c>
      <c r="C503" s="185" t="s">
        <v>101</v>
      </c>
      <c r="D503" s="128">
        <v>1</v>
      </c>
      <c r="E503" s="128">
        <v>840</v>
      </c>
      <c r="F503" s="128"/>
      <c r="G503" s="128"/>
      <c r="H503" s="128"/>
      <c r="I503" s="128">
        <v>32</v>
      </c>
      <c r="J503" s="136">
        <v>4</v>
      </c>
      <c r="K503" s="136">
        <v>4</v>
      </c>
      <c r="L503" s="141">
        <v>0.15</v>
      </c>
      <c r="M503" s="141">
        <v>1.21</v>
      </c>
      <c r="N503" s="128">
        <v>32</v>
      </c>
      <c r="O503" s="137"/>
      <c r="P503" s="141">
        <v>4.8</v>
      </c>
      <c r="Q503" s="128">
        <v>0</v>
      </c>
      <c r="R503" s="141">
        <v>5</v>
      </c>
      <c r="S503" s="128">
        <f>Table4[[#This Row],[DMG PER PARTICLE]]*Table4[[#This Row],[PARTICLES 
PER SHOT]]</f>
        <v>3360</v>
      </c>
      <c r="T503" s="185">
        <f>Table4[[#This Row],[DAMAGE PER SHOT]]/Table4[[#This Row],[SHOT 
INTERVAL]]</f>
        <v>2776.8595041322315</v>
      </c>
      <c r="U503" s="128">
        <f>Table4[[#This Row],[SHOTS PER MAGAZINE]]*Table4[[#This Row],[DAMAGE PER SHOT]]</f>
        <v>26880</v>
      </c>
      <c r="V503" s="128">
        <f>Table4[[#This Row],[MAGAZINE AMMO]]/Table4[[#This Row],[AMMO PER SHOT]]</f>
        <v>8</v>
      </c>
      <c r="W503" s="137">
        <f>1/Table4[[#This Row],[SHOT 
INTERVAL]]</f>
        <v>0.82644628099173556</v>
      </c>
      <c r="X503" s="137">
        <f>(Table4[[#This Row],[SHOTS PER MAGAZINE]]-1)*Table4[[#This Row],[SHOT 
INTERVAL]]+(Table4[[#This Row],[PARTICLES 
PER SHOT]]-1)*Table4[[#This Row],[BURST INTERVAL]]</f>
        <v>8.9199999999999982</v>
      </c>
      <c r="Y503" s="187">
        <f>Table4[[#This Row],[DAMAGE PER MAGAZINE]]/(Table4[[#This Row],[UNLOAD TIME]]+Table4[[#This Row],[RELOAD TIME]])</f>
        <v>1931.0344827586209</v>
      </c>
    </row>
    <row r="504" spans="1:25" ht="14.25" hidden="1" customHeight="1" outlineLevel="1" x14ac:dyDescent="0.2">
      <c r="A504" s="130">
        <v>22</v>
      </c>
      <c r="B504" s="186" t="s">
        <v>430</v>
      </c>
      <c r="C504" s="186" t="s">
        <v>101</v>
      </c>
      <c r="D504" s="130">
        <v>2</v>
      </c>
      <c r="E504" s="130">
        <v>925</v>
      </c>
      <c r="F504" s="130"/>
      <c r="G504" s="130"/>
      <c r="H504" s="130"/>
      <c r="I504" s="130">
        <v>32</v>
      </c>
      <c r="J504" s="136">
        <v>4</v>
      </c>
      <c r="K504" s="136">
        <v>4</v>
      </c>
      <c r="L504" s="141">
        <v>0.15</v>
      </c>
      <c r="M504" s="141">
        <v>1.21</v>
      </c>
      <c r="N504" s="130">
        <v>32</v>
      </c>
      <c r="P504" s="141">
        <v>4.8</v>
      </c>
      <c r="Q504" s="130">
        <v>0</v>
      </c>
      <c r="R504" s="141">
        <v>5</v>
      </c>
      <c r="S504" s="130">
        <f>Table4[[#This Row],[DMG PER PARTICLE]]*Table4[[#This Row],[PARTICLES 
PER SHOT]]</f>
        <v>3700</v>
      </c>
      <c r="T504" s="186">
        <f>Table4[[#This Row],[DAMAGE PER SHOT]]/Table4[[#This Row],[SHOT 
INTERVAL]]</f>
        <v>3057.8512396694214</v>
      </c>
      <c r="U504" s="130">
        <f>Table4[[#This Row],[SHOTS PER MAGAZINE]]*Table4[[#This Row],[DAMAGE PER SHOT]]</f>
        <v>29600</v>
      </c>
      <c r="V504" s="130">
        <f>Table4[[#This Row],[MAGAZINE AMMO]]/Table4[[#This Row],[AMMO PER SHOT]]</f>
        <v>8</v>
      </c>
      <c r="W504" s="138">
        <f>1/Table4[[#This Row],[SHOT 
INTERVAL]]</f>
        <v>0.82644628099173556</v>
      </c>
      <c r="X504" s="138">
        <f>(Table4[[#This Row],[SHOTS PER MAGAZINE]]-1)*Table4[[#This Row],[SHOT 
INTERVAL]]+(Table4[[#This Row],[PARTICLES 
PER SHOT]]-1)*Table4[[#This Row],[BURST INTERVAL]]</f>
        <v>8.9199999999999982</v>
      </c>
      <c r="Y504" s="187">
        <f>Table4[[#This Row],[DAMAGE PER MAGAZINE]]/(Table4[[#This Row],[UNLOAD TIME]]+Table4[[#This Row],[RELOAD TIME]])</f>
        <v>2126.4367816091958</v>
      </c>
    </row>
    <row r="505" spans="1:25" ht="14.25" hidden="1" customHeight="1" outlineLevel="1" x14ac:dyDescent="0.2">
      <c r="A505" s="130">
        <v>22</v>
      </c>
      <c r="B505" s="186" t="s">
        <v>430</v>
      </c>
      <c r="C505" s="186" t="s">
        <v>101</v>
      </c>
      <c r="D505" s="130">
        <v>3</v>
      </c>
      <c r="E505" s="130">
        <v>1010</v>
      </c>
      <c r="F505" s="130"/>
      <c r="G505" s="130"/>
      <c r="H505" s="130"/>
      <c r="I505" s="130">
        <v>32</v>
      </c>
      <c r="J505" s="136">
        <v>4</v>
      </c>
      <c r="K505" s="136">
        <v>4</v>
      </c>
      <c r="L505" s="141">
        <v>0.15</v>
      </c>
      <c r="M505" s="141">
        <v>1.21</v>
      </c>
      <c r="N505" s="130">
        <v>32</v>
      </c>
      <c r="P505" s="141">
        <v>4.8</v>
      </c>
      <c r="Q505" s="130">
        <v>0</v>
      </c>
      <c r="R505" s="141">
        <v>5</v>
      </c>
      <c r="S505" s="130">
        <f>Table4[[#This Row],[DMG PER PARTICLE]]*Table4[[#This Row],[PARTICLES 
PER SHOT]]</f>
        <v>4040</v>
      </c>
      <c r="T505" s="186">
        <f>Table4[[#This Row],[DAMAGE PER SHOT]]/Table4[[#This Row],[SHOT 
INTERVAL]]</f>
        <v>3338.8429752066118</v>
      </c>
      <c r="U505" s="130">
        <f>Table4[[#This Row],[SHOTS PER MAGAZINE]]*Table4[[#This Row],[DAMAGE PER SHOT]]</f>
        <v>32320</v>
      </c>
      <c r="V505" s="130">
        <f>Table4[[#This Row],[MAGAZINE AMMO]]/Table4[[#This Row],[AMMO PER SHOT]]</f>
        <v>8</v>
      </c>
      <c r="W505" s="138">
        <f>1/Table4[[#This Row],[SHOT 
INTERVAL]]</f>
        <v>0.82644628099173556</v>
      </c>
      <c r="X505" s="138">
        <f>(Table4[[#This Row],[SHOTS PER MAGAZINE]]-1)*Table4[[#This Row],[SHOT 
INTERVAL]]+(Table4[[#This Row],[PARTICLES 
PER SHOT]]-1)*Table4[[#This Row],[BURST INTERVAL]]</f>
        <v>8.9199999999999982</v>
      </c>
      <c r="Y505" s="187">
        <f>Table4[[#This Row],[DAMAGE PER MAGAZINE]]/(Table4[[#This Row],[UNLOAD TIME]]+Table4[[#This Row],[RELOAD TIME]])</f>
        <v>2321.8390804597702</v>
      </c>
    </row>
    <row r="506" spans="1:25" ht="14.25" hidden="1" customHeight="1" outlineLevel="1" x14ac:dyDescent="0.2">
      <c r="A506" s="130">
        <v>22</v>
      </c>
      <c r="B506" s="186" t="s">
        <v>430</v>
      </c>
      <c r="C506" s="186" t="s">
        <v>101</v>
      </c>
      <c r="D506" s="130">
        <v>4</v>
      </c>
      <c r="E506" s="130">
        <v>1100</v>
      </c>
      <c r="F506" s="130"/>
      <c r="G506" s="130"/>
      <c r="H506" s="130"/>
      <c r="I506" s="130">
        <v>32</v>
      </c>
      <c r="J506" s="136">
        <v>4</v>
      </c>
      <c r="K506" s="136">
        <v>4</v>
      </c>
      <c r="L506" s="141">
        <v>0.15</v>
      </c>
      <c r="M506" s="141">
        <v>1.21</v>
      </c>
      <c r="N506" s="130">
        <v>32</v>
      </c>
      <c r="P506" s="141">
        <v>4.8</v>
      </c>
      <c r="Q506" s="130">
        <v>0</v>
      </c>
      <c r="R506" s="141">
        <v>5</v>
      </c>
      <c r="S506" s="130">
        <f>Table4[[#This Row],[DMG PER PARTICLE]]*Table4[[#This Row],[PARTICLES 
PER SHOT]]</f>
        <v>4400</v>
      </c>
      <c r="T506" s="186">
        <f>Table4[[#This Row],[DAMAGE PER SHOT]]/Table4[[#This Row],[SHOT 
INTERVAL]]</f>
        <v>3636.3636363636365</v>
      </c>
      <c r="U506" s="130">
        <f>Table4[[#This Row],[SHOTS PER MAGAZINE]]*Table4[[#This Row],[DAMAGE PER SHOT]]</f>
        <v>35200</v>
      </c>
      <c r="V506" s="130">
        <f>Table4[[#This Row],[MAGAZINE AMMO]]/Table4[[#This Row],[AMMO PER SHOT]]</f>
        <v>8</v>
      </c>
      <c r="W506" s="138">
        <f>1/Table4[[#This Row],[SHOT 
INTERVAL]]</f>
        <v>0.82644628099173556</v>
      </c>
      <c r="X506" s="138">
        <f>(Table4[[#This Row],[SHOTS PER MAGAZINE]]-1)*Table4[[#This Row],[SHOT 
INTERVAL]]+(Table4[[#This Row],[PARTICLES 
PER SHOT]]-1)*Table4[[#This Row],[BURST INTERVAL]]</f>
        <v>8.9199999999999982</v>
      </c>
      <c r="Y506" s="187">
        <f>Table4[[#This Row],[DAMAGE PER MAGAZINE]]/(Table4[[#This Row],[UNLOAD TIME]]+Table4[[#This Row],[RELOAD TIME]])</f>
        <v>2528.7356321839084</v>
      </c>
    </row>
    <row r="507" spans="1:25" ht="14.25" hidden="1" customHeight="1" outlineLevel="1" x14ac:dyDescent="0.2">
      <c r="A507" s="130">
        <v>22</v>
      </c>
      <c r="B507" s="186" t="s">
        <v>430</v>
      </c>
      <c r="C507" s="186" t="s">
        <v>101</v>
      </c>
      <c r="D507" s="130">
        <v>5</v>
      </c>
      <c r="E507" s="130">
        <v>1230</v>
      </c>
      <c r="F507" s="130"/>
      <c r="G507" s="130"/>
      <c r="H507" s="130"/>
      <c r="I507" s="130">
        <v>32</v>
      </c>
      <c r="J507" s="136">
        <v>4</v>
      </c>
      <c r="K507" s="136">
        <v>4</v>
      </c>
      <c r="L507" s="141">
        <v>0.15</v>
      </c>
      <c r="M507" s="141">
        <v>1.21</v>
      </c>
      <c r="N507" s="130">
        <v>32</v>
      </c>
      <c r="P507" s="141">
        <v>4.8</v>
      </c>
      <c r="Q507" s="130">
        <v>0</v>
      </c>
      <c r="R507" s="141">
        <v>5</v>
      </c>
      <c r="S507" s="130">
        <f>Table4[[#This Row],[DMG PER PARTICLE]]*Table4[[#This Row],[PARTICLES 
PER SHOT]]</f>
        <v>4920</v>
      </c>
      <c r="T507" s="186">
        <f>Table4[[#This Row],[DAMAGE PER SHOT]]/Table4[[#This Row],[SHOT 
INTERVAL]]</f>
        <v>4066.1157024793388</v>
      </c>
      <c r="U507" s="130">
        <f>Table4[[#This Row],[SHOTS PER MAGAZINE]]*Table4[[#This Row],[DAMAGE PER SHOT]]</f>
        <v>39360</v>
      </c>
      <c r="V507" s="130">
        <f>Table4[[#This Row],[MAGAZINE AMMO]]/Table4[[#This Row],[AMMO PER SHOT]]</f>
        <v>8</v>
      </c>
      <c r="W507" s="138">
        <f>1/Table4[[#This Row],[SHOT 
INTERVAL]]</f>
        <v>0.82644628099173556</v>
      </c>
      <c r="X507" s="138">
        <f>(Table4[[#This Row],[SHOTS PER MAGAZINE]]-1)*Table4[[#This Row],[SHOT 
INTERVAL]]+(Table4[[#This Row],[PARTICLES 
PER SHOT]]-1)*Table4[[#This Row],[BURST INTERVAL]]</f>
        <v>8.9199999999999982</v>
      </c>
      <c r="Y507" s="187">
        <f>Table4[[#This Row],[DAMAGE PER MAGAZINE]]/(Table4[[#This Row],[UNLOAD TIME]]+Table4[[#This Row],[RELOAD TIME]])</f>
        <v>2827.5862068965521</v>
      </c>
    </row>
    <row r="508" spans="1:25" ht="14.25" hidden="1" customHeight="1" outlineLevel="1" x14ac:dyDescent="0.2">
      <c r="A508" s="130">
        <v>22</v>
      </c>
      <c r="B508" s="186" t="s">
        <v>430</v>
      </c>
      <c r="C508" s="186" t="s">
        <v>101</v>
      </c>
      <c r="D508" s="130">
        <v>6</v>
      </c>
      <c r="E508" s="130">
        <v>1340</v>
      </c>
      <c r="F508" s="130"/>
      <c r="G508" s="130"/>
      <c r="H508" s="130"/>
      <c r="I508" s="130">
        <v>32</v>
      </c>
      <c r="J508" s="136">
        <v>4</v>
      </c>
      <c r="K508" s="136">
        <v>4</v>
      </c>
      <c r="L508" s="141">
        <v>0.15</v>
      </c>
      <c r="M508" s="141">
        <v>1.21</v>
      </c>
      <c r="N508" s="130">
        <v>32</v>
      </c>
      <c r="P508" s="141">
        <v>4.8</v>
      </c>
      <c r="Q508" s="130">
        <v>0</v>
      </c>
      <c r="R508" s="141">
        <v>5</v>
      </c>
      <c r="S508" s="130">
        <f>Table4[[#This Row],[DMG PER PARTICLE]]*Table4[[#This Row],[PARTICLES 
PER SHOT]]</f>
        <v>5360</v>
      </c>
      <c r="T508" s="186">
        <f>Table4[[#This Row],[DAMAGE PER SHOT]]/Table4[[#This Row],[SHOT 
INTERVAL]]</f>
        <v>4429.7520661157023</v>
      </c>
      <c r="U508" s="130">
        <f>Table4[[#This Row],[SHOTS PER MAGAZINE]]*Table4[[#This Row],[DAMAGE PER SHOT]]</f>
        <v>42880</v>
      </c>
      <c r="V508" s="130">
        <f>Table4[[#This Row],[MAGAZINE AMMO]]/Table4[[#This Row],[AMMO PER SHOT]]</f>
        <v>8</v>
      </c>
      <c r="W508" s="138">
        <f>1/Table4[[#This Row],[SHOT 
INTERVAL]]</f>
        <v>0.82644628099173556</v>
      </c>
      <c r="X508" s="138">
        <f>(Table4[[#This Row],[SHOTS PER MAGAZINE]]-1)*Table4[[#This Row],[SHOT 
INTERVAL]]+(Table4[[#This Row],[PARTICLES 
PER SHOT]]-1)*Table4[[#This Row],[BURST INTERVAL]]</f>
        <v>8.9199999999999982</v>
      </c>
      <c r="Y508" s="187">
        <f>Table4[[#This Row],[DAMAGE PER MAGAZINE]]/(Table4[[#This Row],[UNLOAD TIME]]+Table4[[#This Row],[RELOAD TIME]])</f>
        <v>3080.4597701149428</v>
      </c>
    </row>
    <row r="509" spans="1:25" ht="14.25" hidden="1" customHeight="1" outlineLevel="1" x14ac:dyDescent="0.2">
      <c r="A509" s="130">
        <v>22</v>
      </c>
      <c r="B509" s="186" t="s">
        <v>430</v>
      </c>
      <c r="C509" s="186" t="s">
        <v>101</v>
      </c>
      <c r="D509" s="130">
        <v>7</v>
      </c>
      <c r="E509" s="130">
        <v>1480</v>
      </c>
      <c r="F509" s="130"/>
      <c r="G509" s="130"/>
      <c r="H509" s="130"/>
      <c r="I509" s="130">
        <v>32</v>
      </c>
      <c r="J509" s="136">
        <v>4</v>
      </c>
      <c r="K509" s="136">
        <v>4</v>
      </c>
      <c r="L509" s="141">
        <v>0.15</v>
      </c>
      <c r="M509" s="141">
        <v>1.21</v>
      </c>
      <c r="N509" s="130">
        <v>32</v>
      </c>
      <c r="P509" s="141">
        <v>4.8</v>
      </c>
      <c r="Q509" s="130">
        <v>0</v>
      </c>
      <c r="R509" s="141">
        <v>5</v>
      </c>
      <c r="S509" s="130">
        <f>Table4[[#This Row],[DMG PER PARTICLE]]*Table4[[#This Row],[PARTICLES 
PER SHOT]]</f>
        <v>5920</v>
      </c>
      <c r="T509" s="186">
        <f>Table4[[#This Row],[DAMAGE PER SHOT]]/Table4[[#This Row],[SHOT 
INTERVAL]]</f>
        <v>4892.5619834710742</v>
      </c>
      <c r="U509" s="130">
        <f>Table4[[#This Row],[SHOTS PER MAGAZINE]]*Table4[[#This Row],[DAMAGE PER SHOT]]</f>
        <v>47360</v>
      </c>
      <c r="V509" s="130">
        <f>Table4[[#This Row],[MAGAZINE AMMO]]/Table4[[#This Row],[AMMO PER SHOT]]</f>
        <v>8</v>
      </c>
      <c r="W509" s="138">
        <f>1/Table4[[#This Row],[SHOT 
INTERVAL]]</f>
        <v>0.82644628099173556</v>
      </c>
      <c r="X509" s="138">
        <f>(Table4[[#This Row],[SHOTS PER MAGAZINE]]-1)*Table4[[#This Row],[SHOT 
INTERVAL]]+(Table4[[#This Row],[PARTICLES 
PER SHOT]]-1)*Table4[[#This Row],[BURST INTERVAL]]</f>
        <v>8.9199999999999982</v>
      </c>
      <c r="Y509" s="187">
        <f>Table4[[#This Row],[DAMAGE PER MAGAZINE]]/(Table4[[#This Row],[UNLOAD TIME]]+Table4[[#This Row],[RELOAD TIME]])</f>
        <v>3402.298850574713</v>
      </c>
    </row>
    <row r="510" spans="1:25" ht="14.25" hidden="1" customHeight="1" outlineLevel="1" x14ac:dyDescent="0.2">
      <c r="A510" s="130">
        <v>22</v>
      </c>
      <c r="B510" s="186" t="s">
        <v>430</v>
      </c>
      <c r="C510" s="186" t="s">
        <v>101</v>
      </c>
      <c r="D510" s="130">
        <v>8</v>
      </c>
      <c r="E510" s="130">
        <v>1620</v>
      </c>
      <c r="F510" s="130"/>
      <c r="G510" s="130"/>
      <c r="H510" s="130"/>
      <c r="I510" s="130">
        <v>32</v>
      </c>
      <c r="J510" s="136">
        <v>4</v>
      </c>
      <c r="K510" s="136">
        <v>4</v>
      </c>
      <c r="L510" s="141">
        <v>0.15</v>
      </c>
      <c r="M510" s="141">
        <v>1.21</v>
      </c>
      <c r="N510" s="130">
        <v>32</v>
      </c>
      <c r="P510" s="141">
        <v>4.8</v>
      </c>
      <c r="Q510" s="130">
        <v>0</v>
      </c>
      <c r="R510" s="141">
        <v>5</v>
      </c>
      <c r="S510" s="130">
        <f>Table4[[#This Row],[DMG PER PARTICLE]]*Table4[[#This Row],[PARTICLES 
PER SHOT]]</f>
        <v>6480</v>
      </c>
      <c r="T510" s="186">
        <f>Table4[[#This Row],[DAMAGE PER SHOT]]/Table4[[#This Row],[SHOT 
INTERVAL]]</f>
        <v>5355.3719008264461</v>
      </c>
      <c r="U510" s="130">
        <f>Table4[[#This Row],[SHOTS PER MAGAZINE]]*Table4[[#This Row],[DAMAGE PER SHOT]]</f>
        <v>51840</v>
      </c>
      <c r="V510" s="130">
        <f>Table4[[#This Row],[MAGAZINE AMMO]]/Table4[[#This Row],[AMMO PER SHOT]]</f>
        <v>8</v>
      </c>
      <c r="W510" s="138">
        <f>1/Table4[[#This Row],[SHOT 
INTERVAL]]</f>
        <v>0.82644628099173556</v>
      </c>
      <c r="X510" s="138">
        <f>(Table4[[#This Row],[SHOTS PER MAGAZINE]]-1)*Table4[[#This Row],[SHOT 
INTERVAL]]+(Table4[[#This Row],[PARTICLES 
PER SHOT]]-1)*Table4[[#This Row],[BURST INTERVAL]]</f>
        <v>8.9199999999999982</v>
      </c>
      <c r="Y510" s="187">
        <f>Table4[[#This Row],[DAMAGE PER MAGAZINE]]/(Table4[[#This Row],[UNLOAD TIME]]+Table4[[#This Row],[RELOAD TIME]])</f>
        <v>3724.1379310344832</v>
      </c>
    </row>
    <row r="511" spans="1:25" ht="14.25" hidden="1" customHeight="1" outlineLevel="1" x14ac:dyDescent="0.2">
      <c r="A511" s="130">
        <v>22</v>
      </c>
      <c r="B511" s="186" t="s">
        <v>430</v>
      </c>
      <c r="C511" s="186" t="s">
        <v>101</v>
      </c>
      <c r="D511" s="130">
        <v>9</v>
      </c>
      <c r="E511" s="130">
        <v>1780</v>
      </c>
      <c r="F511" s="130"/>
      <c r="G511" s="130"/>
      <c r="H511" s="130"/>
      <c r="I511" s="130">
        <v>32</v>
      </c>
      <c r="J511" s="136">
        <v>4</v>
      </c>
      <c r="K511" s="136">
        <v>4</v>
      </c>
      <c r="L511" s="141">
        <v>0.15</v>
      </c>
      <c r="M511" s="141">
        <v>1.21</v>
      </c>
      <c r="N511" s="130">
        <v>32</v>
      </c>
      <c r="P511" s="141">
        <v>4.8</v>
      </c>
      <c r="Q511" s="130">
        <v>0</v>
      </c>
      <c r="R511" s="141">
        <v>5</v>
      </c>
      <c r="S511" s="130">
        <f>Table4[[#This Row],[DMG PER PARTICLE]]*Table4[[#This Row],[PARTICLES 
PER SHOT]]</f>
        <v>7120</v>
      </c>
      <c r="T511" s="186">
        <f>Table4[[#This Row],[DAMAGE PER SHOT]]/Table4[[#This Row],[SHOT 
INTERVAL]]</f>
        <v>5884.2975206611573</v>
      </c>
      <c r="U511" s="130">
        <f>Table4[[#This Row],[SHOTS PER MAGAZINE]]*Table4[[#This Row],[DAMAGE PER SHOT]]</f>
        <v>56960</v>
      </c>
      <c r="V511" s="130">
        <f>Table4[[#This Row],[MAGAZINE AMMO]]/Table4[[#This Row],[AMMO PER SHOT]]</f>
        <v>8</v>
      </c>
      <c r="W511" s="138">
        <f>1/Table4[[#This Row],[SHOT 
INTERVAL]]</f>
        <v>0.82644628099173556</v>
      </c>
      <c r="X511" s="138">
        <f>(Table4[[#This Row],[SHOTS PER MAGAZINE]]-1)*Table4[[#This Row],[SHOT 
INTERVAL]]+(Table4[[#This Row],[PARTICLES 
PER SHOT]]-1)*Table4[[#This Row],[BURST INTERVAL]]</f>
        <v>8.9199999999999982</v>
      </c>
      <c r="Y511" s="187">
        <f>Table4[[#This Row],[DAMAGE PER MAGAZINE]]/(Table4[[#This Row],[UNLOAD TIME]]+Table4[[#This Row],[RELOAD TIME]])</f>
        <v>4091.9540229885065</v>
      </c>
    </row>
    <row r="512" spans="1:25" ht="14.25" hidden="1" customHeight="1" outlineLevel="1" x14ac:dyDescent="0.2">
      <c r="A512" s="130">
        <v>22</v>
      </c>
      <c r="B512" s="186" t="s">
        <v>430</v>
      </c>
      <c r="C512" s="186" t="s">
        <v>101</v>
      </c>
      <c r="D512" s="130">
        <v>10</v>
      </c>
      <c r="E512" s="130">
        <v>1950</v>
      </c>
      <c r="F512" s="130"/>
      <c r="G512" s="130"/>
      <c r="H512" s="130"/>
      <c r="I512" s="130">
        <v>32</v>
      </c>
      <c r="J512" s="136">
        <v>4</v>
      </c>
      <c r="K512" s="136">
        <v>4</v>
      </c>
      <c r="L512" s="141">
        <v>0.15</v>
      </c>
      <c r="M512" s="141">
        <v>1.21</v>
      </c>
      <c r="N512" s="130">
        <v>32</v>
      </c>
      <c r="P512" s="141">
        <v>4.8</v>
      </c>
      <c r="Q512" s="130">
        <v>0</v>
      </c>
      <c r="R512" s="141">
        <v>5</v>
      </c>
      <c r="S512" s="130">
        <f>Table4[[#This Row],[DMG PER PARTICLE]]*Table4[[#This Row],[PARTICLES 
PER SHOT]]</f>
        <v>7800</v>
      </c>
      <c r="T512" s="186">
        <f>Table4[[#This Row],[DAMAGE PER SHOT]]/Table4[[#This Row],[SHOT 
INTERVAL]]</f>
        <v>6446.2809917355371</v>
      </c>
      <c r="U512" s="130">
        <f>Table4[[#This Row],[SHOTS PER MAGAZINE]]*Table4[[#This Row],[DAMAGE PER SHOT]]</f>
        <v>62400</v>
      </c>
      <c r="V512" s="130">
        <f>Table4[[#This Row],[MAGAZINE AMMO]]/Table4[[#This Row],[AMMO PER SHOT]]</f>
        <v>8</v>
      </c>
      <c r="W512" s="138">
        <f>1/Table4[[#This Row],[SHOT 
INTERVAL]]</f>
        <v>0.82644628099173556</v>
      </c>
      <c r="X512" s="138">
        <f>(Table4[[#This Row],[SHOTS PER MAGAZINE]]-1)*Table4[[#This Row],[SHOT 
INTERVAL]]+(Table4[[#This Row],[PARTICLES 
PER SHOT]]-1)*Table4[[#This Row],[BURST INTERVAL]]</f>
        <v>8.9199999999999982</v>
      </c>
      <c r="Y512" s="187">
        <f>Table4[[#This Row],[DAMAGE PER MAGAZINE]]/(Table4[[#This Row],[UNLOAD TIME]]+Table4[[#This Row],[RELOAD TIME]])</f>
        <v>4482.7586206896558</v>
      </c>
    </row>
    <row r="513" spans="1:25" ht="14.25" hidden="1" customHeight="1" outlineLevel="1" x14ac:dyDescent="0.2">
      <c r="A513" s="130">
        <v>22</v>
      </c>
      <c r="B513" s="186" t="s">
        <v>430</v>
      </c>
      <c r="C513" s="186" t="s">
        <v>101</v>
      </c>
      <c r="D513" s="130">
        <v>11</v>
      </c>
      <c r="E513" s="130">
        <v>2150</v>
      </c>
      <c r="F513" s="130"/>
      <c r="G513" s="130"/>
      <c r="H513" s="130"/>
      <c r="I513" s="130">
        <v>32</v>
      </c>
      <c r="J513" s="136">
        <v>4</v>
      </c>
      <c r="K513" s="136">
        <v>4</v>
      </c>
      <c r="L513" s="141">
        <v>0.15</v>
      </c>
      <c r="M513" s="141">
        <v>1.21</v>
      </c>
      <c r="N513" s="130">
        <v>32</v>
      </c>
      <c r="P513" s="141">
        <v>4.8</v>
      </c>
      <c r="Q513" s="130">
        <v>0</v>
      </c>
      <c r="R513" s="141">
        <v>5</v>
      </c>
      <c r="S513" s="130">
        <f>Table4[[#This Row],[DMG PER PARTICLE]]*Table4[[#This Row],[PARTICLES 
PER SHOT]]</f>
        <v>8600</v>
      </c>
      <c r="T513" s="186">
        <f>Table4[[#This Row],[DAMAGE PER SHOT]]/Table4[[#This Row],[SHOT 
INTERVAL]]</f>
        <v>7107.4380165289258</v>
      </c>
      <c r="U513" s="130">
        <f>Table4[[#This Row],[SHOTS PER MAGAZINE]]*Table4[[#This Row],[DAMAGE PER SHOT]]</f>
        <v>68800</v>
      </c>
      <c r="V513" s="130">
        <f>Table4[[#This Row],[MAGAZINE AMMO]]/Table4[[#This Row],[AMMO PER SHOT]]</f>
        <v>8</v>
      </c>
      <c r="W513" s="138">
        <f>1/Table4[[#This Row],[SHOT 
INTERVAL]]</f>
        <v>0.82644628099173556</v>
      </c>
      <c r="X513" s="138">
        <f>(Table4[[#This Row],[SHOTS PER MAGAZINE]]-1)*Table4[[#This Row],[SHOT 
INTERVAL]]+(Table4[[#This Row],[PARTICLES 
PER SHOT]]-1)*Table4[[#This Row],[BURST INTERVAL]]</f>
        <v>8.9199999999999982</v>
      </c>
      <c r="Y513" s="187">
        <f>Table4[[#This Row],[DAMAGE PER MAGAZINE]]/(Table4[[#This Row],[UNLOAD TIME]]+Table4[[#This Row],[RELOAD TIME]])</f>
        <v>4942.5287356321842</v>
      </c>
    </row>
    <row r="514" spans="1:25" ht="14.25" hidden="1" customHeight="1" outlineLevel="1" x14ac:dyDescent="0.2">
      <c r="A514" s="130">
        <v>22</v>
      </c>
      <c r="B514" s="186" t="s">
        <v>430</v>
      </c>
      <c r="C514" s="186" t="s">
        <v>101</v>
      </c>
      <c r="D514" s="130">
        <v>12</v>
      </c>
      <c r="E514" s="130">
        <v>2360</v>
      </c>
      <c r="F514" s="130"/>
      <c r="G514" s="130"/>
      <c r="H514" s="130"/>
      <c r="I514" s="130">
        <v>32</v>
      </c>
      <c r="J514" s="136">
        <v>4</v>
      </c>
      <c r="K514" s="136">
        <v>4</v>
      </c>
      <c r="L514" s="141">
        <v>0.15</v>
      </c>
      <c r="M514" s="141">
        <v>1.21</v>
      </c>
      <c r="N514" s="130">
        <v>32</v>
      </c>
      <c r="P514" s="141">
        <v>4.8</v>
      </c>
      <c r="Q514" s="130">
        <v>0</v>
      </c>
      <c r="R514" s="141">
        <v>5</v>
      </c>
      <c r="S514" s="130">
        <f>Table4[[#This Row],[DMG PER PARTICLE]]*Table4[[#This Row],[PARTICLES 
PER SHOT]]</f>
        <v>9440</v>
      </c>
      <c r="T514" s="186">
        <f>Table4[[#This Row],[DAMAGE PER SHOT]]/Table4[[#This Row],[SHOT 
INTERVAL]]</f>
        <v>7801.6528925619841</v>
      </c>
      <c r="U514" s="130">
        <f>Table4[[#This Row],[SHOTS PER MAGAZINE]]*Table4[[#This Row],[DAMAGE PER SHOT]]</f>
        <v>75520</v>
      </c>
      <c r="V514" s="130">
        <f>Table4[[#This Row],[MAGAZINE AMMO]]/Table4[[#This Row],[AMMO PER SHOT]]</f>
        <v>8</v>
      </c>
      <c r="W514" s="138">
        <f>1/Table4[[#This Row],[SHOT 
INTERVAL]]</f>
        <v>0.82644628099173556</v>
      </c>
      <c r="X514" s="138">
        <f>(Table4[[#This Row],[SHOTS PER MAGAZINE]]-1)*Table4[[#This Row],[SHOT 
INTERVAL]]+(Table4[[#This Row],[PARTICLES 
PER SHOT]]-1)*Table4[[#This Row],[BURST INTERVAL]]</f>
        <v>8.9199999999999982</v>
      </c>
      <c r="Y514" s="187">
        <f>Table4[[#This Row],[DAMAGE PER MAGAZINE]]/(Table4[[#This Row],[UNLOAD TIME]]+Table4[[#This Row],[RELOAD TIME]])</f>
        <v>5425.28735632184</v>
      </c>
    </row>
    <row r="515" spans="1:25" ht="14.25" hidden="1" customHeight="1" outlineLevel="1" x14ac:dyDescent="0.2">
      <c r="A515" s="130">
        <v>22</v>
      </c>
      <c r="B515" s="186" t="s">
        <v>430</v>
      </c>
      <c r="C515" s="186" t="s">
        <v>102</v>
      </c>
      <c r="D515" s="130">
        <v>1</v>
      </c>
      <c r="E515" s="130">
        <v>2360</v>
      </c>
      <c r="F515" s="130"/>
      <c r="G515" s="130"/>
      <c r="H515" s="130"/>
      <c r="I515" s="130">
        <v>32</v>
      </c>
      <c r="J515" s="136">
        <v>4</v>
      </c>
      <c r="K515" s="136">
        <v>4</v>
      </c>
      <c r="L515" s="141">
        <v>0.15</v>
      </c>
      <c r="M515" s="141">
        <v>1.21</v>
      </c>
      <c r="N515" s="130">
        <v>32</v>
      </c>
      <c r="P515" s="141">
        <v>4.8</v>
      </c>
      <c r="Q515" s="130">
        <v>0</v>
      </c>
      <c r="R515" s="141">
        <v>5</v>
      </c>
      <c r="S515" s="130">
        <f>Table4[[#This Row],[DMG PER PARTICLE]]*Table4[[#This Row],[PARTICLES 
PER SHOT]]</f>
        <v>9440</v>
      </c>
      <c r="T515" s="186">
        <f>Table4[[#This Row],[DAMAGE PER SHOT]]/Table4[[#This Row],[SHOT 
INTERVAL]]</f>
        <v>7801.6528925619841</v>
      </c>
      <c r="U515" s="130">
        <f>Table4[[#This Row],[SHOTS PER MAGAZINE]]*Table4[[#This Row],[DAMAGE PER SHOT]]</f>
        <v>75520</v>
      </c>
      <c r="V515" s="130">
        <f>Table4[[#This Row],[MAGAZINE AMMO]]/Table4[[#This Row],[AMMO PER SHOT]]</f>
        <v>8</v>
      </c>
      <c r="W515" s="138">
        <f>1/Table4[[#This Row],[SHOT 
INTERVAL]]</f>
        <v>0.82644628099173556</v>
      </c>
      <c r="X515" s="138">
        <f>(Table4[[#This Row],[SHOTS PER MAGAZINE]]-1)*Table4[[#This Row],[SHOT 
INTERVAL]]+(Table4[[#This Row],[PARTICLES 
PER SHOT]]-1)*Table4[[#This Row],[BURST INTERVAL]]</f>
        <v>8.9199999999999982</v>
      </c>
      <c r="Y515" s="187">
        <f>Table4[[#This Row],[DAMAGE PER MAGAZINE]]/(Table4[[#This Row],[UNLOAD TIME]]+Table4[[#This Row],[RELOAD TIME]])</f>
        <v>5425.28735632184</v>
      </c>
    </row>
    <row r="516" spans="1:25" ht="14.25" hidden="1" customHeight="1" outlineLevel="1" x14ac:dyDescent="0.2">
      <c r="A516" s="130">
        <v>22</v>
      </c>
      <c r="B516" s="186" t="s">
        <v>430</v>
      </c>
      <c r="C516" s="186" t="s">
        <v>102</v>
      </c>
      <c r="D516" s="130">
        <v>2</v>
      </c>
      <c r="E516" s="130">
        <v>2400</v>
      </c>
      <c r="F516" s="130"/>
      <c r="G516" s="130"/>
      <c r="H516" s="130"/>
      <c r="I516" s="130">
        <v>32</v>
      </c>
      <c r="J516" s="136">
        <v>4</v>
      </c>
      <c r="K516" s="136">
        <v>4</v>
      </c>
      <c r="L516" s="141">
        <v>0.15</v>
      </c>
      <c r="M516" s="141">
        <v>1.21</v>
      </c>
      <c r="N516" s="130">
        <v>32</v>
      </c>
      <c r="P516" s="141">
        <v>4.8</v>
      </c>
      <c r="Q516" s="130">
        <v>0</v>
      </c>
      <c r="R516" s="141">
        <v>5</v>
      </c>
      <c r="S516" s="130">
        <f>Table4[[#This Row],[DMG PER PARTICLE]]*Table4[[#This Row],[PARTICLES 
PER SHOT]]</f>
        <v>9600</v>
      </c>
      <c r="T516" s="186">
        <f>Table4[[#This Row],[DAMAGE PER SHOT]]/Table4[[#This Row],[SHOT 
INTERVAL]]</f>
        <v>7933.8842975206617</v>
      </c>
      <c r="U516" s="130">
        <f>Table4[[#This Row],[SHOTS PER MAGAZINE]]*Table4[[#This Row],[DAMAGE PER SHOT]]</f>
        <v>76800</v>
      </c>
      <c r="V516" s="130">
        <f>Table4[[#This Row],[MAGAZINE AMMO]]/Table4[[#This Row],[AMMO PER SHOT]]</f>
        <v>8</v>
      </c>
      <c r="W516" s="138">
        <f>1/Table4[[#This Row],[SHOT 
INTERVAL]]</f>
        <v>0.82644628099173556</v>
      </c>
      <c r="X516" s="138">
        <f>(Table4[[#This Row],[SHOTS PER MAGAZINE]]-1)*Table4[[#This Row],[SHOT 
INTERVAL]]+(Table4[[#This Row],[PARTICLES 
PER SHOT]]-1)*Table4[[#This Row],[BURST INTERVAL]]</f>
        <v>8.9199999999999982</v>
      </c>
      <c r="Y516" s="187">
        <f>Table4[[#This Row],[DAMAGE PER MAGAZINE]]/(Table4[[#This Row],[UNLOAD TIME]]+Table4[[#This Row],[RELOAD TIME]])</f>
        <v>5517.2413793103451</v>
      </c>
    </row>
    <row r="517" spans="1:25" ht="14.25" hidden="1" customHeight="1" outlineLevel="1" x14ac:dyDescent="0.2">
      <c r="A517" s="130">
        <v>22</v>
      </c>
      <c r="B517" s="186" t="s">
        <v>430</v>
      </c>
      <c r="C517" s="186" t="s">
        <v>102</v>
      </c>
      <c r="D517" s="130">
        <v>3</v>
      </c>
      <c r="E517" s="130">
        <v>2440</v>
      </c>
      <c r="F517" s="130"/>
      <c r="G517" s="130"/>
      <c r="H517" s="130"/>
      <c r="I517" s="130">
        <v>32</v>
      </c>
      <c r="J517" s="136">
        <v>4</v>
      </c>
      <c r="K517" s="136">
        <v>4</v>
      </c>
      <c r="L517" s="141">
        <v>0.15</v>
      </c>
      <c r="M517" s="141">
        <v>1.21</v>
      </c>
      <c r="N517" s="130">
        <v>32</v>
      </c>
      <c r="P517" s="141">
        <v>4.8</v>
      </c>
      <c r="Q517" s="130">
        <v>0</v>
      </c>
      <c r="R517" s="141">
        <v>5</v>
      </c>
      <c r="S517" s="130">
        <f>Table4[[#This Row],[DMG PER PARTICLE]]*Table4[[#This Row],[PARTICLES 
PER SHOT]]</f>
        <v>9760</v>
      </c>
      <c r="T517" s="186">
        <f>Table4[[#This Row],[DAMAGE PER SHOT]]/Table4[[#This Row],[SHOT 
INTERVAL]]</f>
        <v>8066.1157024793392</v>
      </c>
      <c r="U517" s="130">
        <f>Table4[[#This Row],[SHOTS PER MAGAZINE]]*Table4[[#This Row],[DAMAGE PER SHOT]]</f>
        <v>78080</v>
      </c>
      <c r="V517" s="130">
        <f>Table4[[#This Row],[MAGAZINE AMMO]]/Table4[[#This Row],[AMMO PER SHOT]]</f>
        <v>8</v>
      </c>
      <c r="W517" s="138">
        <f>1/Table4[[#This Row],[SHOT 
INTERVAL]]</f>
        <v>0.82644628099173556</v>
      </c>
      <c r="X517" s="138">
        <f>(Table4[[#This Row],[SHOTS PER MAGAZINE]]-1)*Table4[[#This Row],[SHOT 
INTERVAL]]+(Table4[[#This Row],[PARTICLES 
PER SHOT]]-1)*Table4[[#This Row],[BURST INTERVAL]]</f>
        <v>8.9199999999999982</v>
      </c>
      <c r="Y517" s="187">
        <f>Table4[[#This Row],[DAMAGE PER MAGAZINE]]/(Table4[[#This Row],[UNLOAD TIME]]+Table4[[#This Row],[RELOAD TIME]])</f>
        <v>5609.1954022988511</v>
      </c>
    </row>
    <row r="518" spans="1:25" ht="14.25" hidden="1" customHeight="1" outlineLevel="1" x14ac:dyDescent="0.2">
      <c r="A518" s="130">
        <v>22</v>
      </c>
      <c r="B518" s="186" t="s">
        <v>430</v>
      </c>
      <c r="C518" s="186" t="s">
        <v>102</v>
      </c>
      <c r="D518" s="130">
        <v>4</v>
      </c>
      <c r="E518" s="130">
        <v>2480</v>
      </c>
      <c r="F518" s="130"/>
      <c r="G518" s="130"/>
      <c r="H518" s="130"/>
      <c r="I518" s="130">
        <v>32</v>
      </c>
      <c r="J518" s="136">
        <v>4</v>
      </c>
      <c r="K518" s="136">
        <v>4</v>
      </c>
      <c r="L518" s="141">
        <v>0.15</v>
      </c>
      <c r="M518" s="141">
        <v>1.21</v>
      </c>
      <c r="N518" s="130">
        <v>32</v>
      </c>
      <c r="P518" s="141">
        <v>4.8</v>
      </c>
      <c r="Q518" s="130">
        <v>0</v>
      </c>
      <c r="R518" s="141">
        <v>5</v>
      </c>
      <c r="S518" s="130">
        <f>Table4[[#This Row],[DMG PER PARTICLE]]*Table4[[#This Row],[PARTICLES 
PER SHOT]]</f>
        <v>9920</v>
      </c>
      <c r="T518" s="186">
        <f>Table4[[#This Row],[DAMAGE PER SHOT]]/Table4[[#This Row],[SHOT 
INTERVAL]]</f>
        <v>8198.3471074380159</v>
      </c>
      <c r="U518" s="130">
        <f>Table4[[#This Row],[SHOTS PER MAGAZINE]]*Table4[[#This Row],[DAMAGE PER SHOT]]</f>
        <v>79360</v>
      </c>
      <c r="V518" s="130">
        <f>Table4[[#This Row],[MAGAZINE AMMO]]/Table4[[#This Row],[AMMO PER SHOT]]</f>
        <v>8</v>
      </c>
      <c r="W518" s="138">
        <f>1/Table4[[#This Row],[SHOT 
INTERVAL]]</f>
        <v>0.82644628099173556</v>
      </c>
      <c r="X518" s="138">
        <f>(Table4[[#This Row],[SHOTS PER MAGAZINE]]-1)*Table4[[#This Row],[SHOT 
INTERVAL]]+(Table4[[#This Row],[PARTICLES 
PER SHOT]]-1)*Table4[[#This Row],[BURST INTERVAL]]</f>
        <v>8.9199999999999982</v>
      </c>
      <c r="Y518" s="187">
        <f>Table4[[#This Row],[DAMAGE PER MAGAZINE]]/(Table4[[#This Row],[UNLOAD TIME]]+Table4[[#This Row],[RELOAD TIME]])</f>
        <v>5701.1494252873572</v>
      </c>
    </row>
    <row r="519" spans="1:25" ht="14.25" hidden="1" customHeight="1" outlineLevel="1" x14ac:dyDescent="0.2">
      <c r="A519" s="130">
        <v>22</v>
      </c>
      <c r="B519" s="186" t="s">
        <v>430</v>
      </c>
      <c r="C519" s="186" t="s">
        <v>102</v>
      </c>
      <c r="D519" s="130">
        <v>5</v>
      </c>
      <c r="E519" s="130">
        <v>2520</v>
      </c>
      <c r="F519" s="130"/>
      <c r="G519" s="130"/>
      <c r="H519" s="130"/>
      <c r="I519" s="130">
        <v>32</v>
      </c>
      <c r="J519" s="136">
        <v>4</v>
      </c>
      <c r="K519" s="136">
        <v>4</v>
      </c>
      <c r="L519" s="141">
        <v>0.15</v>
      </c>
      <c r="M519" s="141">
        <v>1.21</v>
      </c>
      <c r="N519" s="130">
        <v>32</v>
      </c>
      <c r="P519" s="141">
        <v>4.8</v>
      </c>
      <c r="Q519" s="130">
        <v>0</v>
      </c>
      <c r="R519" s="141">
        <v>5</v>
      </c>
      <c r="S519" s="130">
        <f>Table4[[#This Row],[DMG PER PARTICLE]]*Table4[[#This Row],[PARTICLES 
PER SHOT]]</f>
        <v>10080</v>
      </c>
      <c r="T519" s="186">
        <f>Table4[[#This Row],[DAMAGE PER SHOT]]/Table4[[#This Row],[SHOT 
INTERVAL]]</f>
        <v>8330.5785123966944</v>
      </c>
      <c r="U519" s="130">
        <f>Table4[[#This Row],[SHOTS PER MAGAZINE]]*Table4[[#This Row],[DAMAGE PER SHOT]]</f>
        <v>80640</v>
      </c>
      <c r="V519" s="130">
        <f>Table4[[#This Row],[MAGAZINE AMMO]]/Table4[[#This Row],[AMMO PER SHOT]]</f>
        <v>8</v>
      </c>
      <c r="W519" s="138">
        <f>1/Table4[[#This Row],[SHOT 
INTERVAL]]</f>
        <v>0.82644628099173556</v>
      </c>
      <c r="X519" s="138">
        <f>(Table4[[#This Row],[SHOTS PER MAGAZINE]]-1)*Table4[[#This Row],[SHOT 
INTERVAL]]+(Table4[[#This Row],[PARTICLES 
PER SHOT]]-1)*Table4[[#This Row],[BURST INTERVAL]]</f>
        <v>8.9199999999999982</v>
      </c>
      <c r="Y519" s="187">
        <f>Table4[[#This Row],[DAMAGE PER MAGAZINE]]/(Table4[[#This Row],[UNLOAD TIME]]+Table4[[#This Row],[RELOAD TIME]])</f>
        <v>5793.1034482758632</v>
      </c>
    </row>
    <row r="520" spans="1:25" ht="14.25" hidden="1" customHeight="1" outlineLevel="1" x14ac:dyDescent="0.2">
      <c r="A520" s="130">
        <v>22</v>
      </c>
      <c r="B520" s="186" t="s">
        <v>430</v>
      </c>
      <c r="C520" s="186" t="s">
        <v>102</v>
      </c>
      <c r="D520" s="130">
        <v>6</v>
      </c>
      <c r="E520" s="130">
        <v>2560</v>
      </c>
      <c r="F520" s="130"/>
      <c r="G520" s="130"/>
      <c r="H520" s="130"/>
      <c r="I520" s="130">
        <v>32</v>
      </c>
      <c r="J520" s="136">
        <v>4</v>
      </c>
      <c r="K520" s="136">
        <v>4</v>
      </c>
      <c r="L520" s="141">
        <v>0.15</v>
      </c>
      <c r="M520" s="141">
        <v>1.21</v>
      </c>
      <c r="N520" s="130">
        <v>32</v>
      </c>
      <c r="P520" s="141">
        <v>4.8</v>
      </c>
      <c r="Q520" s="130">
        <v>0</v>
      </c>
      <c r="R520" s="141">
        <v>5</v>
      </c>
      <c r="S520" s="130">
        <f>Table4[[#This Row],[DMG PER PARTICLE]]*Table4[[#This Row],[PARTICLES 
PER SHOT]]</f>
        <v>10240</v>
      </c>
      <c r="T520" s="186">
        <f>Table4[[#This Row],[DAMAGE PER SHOT]]/Table4[[#This Row],[SHOT 
INTERVAL]]</f>
        <v>8462.8099173553728</v>
      </c>
      <c r="U520" s="130">
        <f>Table4[[#This Row],[SHOTS PER MAGAZINE]]*Table4[[#This Row],[DAMAGE PER SHOT]]</f>
        <v>81920</v>
      </c>
      <c r="V520" s="130">
        <f>Table4[[#This Row],[MAGAZINE AMMO]]/Table4[[#This Row],[AMMO PER SHOT]]</f>
        <v>8</v>
      </c>
      <c r="W520" s="138">
        <f>1/Table4[[#This Row],[SHOT 
INTERVAL]]</f>
        <v>0.82644628099173556</v>
      </c>
      <c r="X520" s="138">
        <f>(Table4[[#This Row],[SHOTS PER MAGAZINE]]-1)*Table4[[#This Row],[SHOT 
INTERVAL]]+(Table4[[#This Row],[PARTICLES 
PER SHOT]]-1)*Table4[[#This Row],[BURST INTERVAL]]</f>
        <v>8.9199999999999982</v>
      </c>
      <c r="Y520" s="187">
        <f>Table4[[#This Row],[DAMAGE PER MAGAZINE]]/(Table4[[#This Row],[UNLOAD TIME]]+Table4[[#This Row],[RELOAD TIME]])</f>
        <v>5885.0574712643684</v>
      </c>
    </row>
    <row r="521" spans="1:25" ht="14.25" hidden="1" customHeight="1" outlineLevel="1" x14ac:dyDescent="0.2">
      <c r="A521" s="130">
        <v>22</v>
      </c>
      <c r="B521" s="186" t="s">
        <v>430</v>
      </c>
      <c r="C521" s="186" t="s">
        <v>102</v>
      </c>
      <c r="D521" s="130">
        <v>7</v>
      </c>
      <c r="E521" s="130">
        <v>2600</v>
      </c>
      <c r="F521" s="130"/>
      <c r="G521" s="130"/>
      <c r="H521" s="130"/>
      <c r="I521" s="130">
        <v>32</v>
      </c>
      <c r="J521" s="136">
        <v>4</v>
      </c>
      <c r="K521" s="136">
        <v>4</v>
      </c>
      <c r="L521" s="141">
        <v>0.15</v>
      </c>
      <c r="M521" s="141">
        <v>1.21</v>
      </c>
      <c r="N521" s="130">
        <v>32</v>
      </c>
      <c r="P521" s="141">
        <v>4.8</v>
      </c>
      <c r="Q521" s="130">
        <v>0</v>
      </c>
      <c r="R521" s="141">
        <v>5</v>
      </c>
      <c r="S521" s="130">
        <f>Table4[[#This Row],[DMG PER PARTICLE]]*Table4[[#This Row],[PARTICLES 
PER SHOT]]</f>
        <v>10400</v>
      </c>
      <c r="T521" s="186">
        <f>Table4[[#This Row],[DAMAGE PER SHOT]]/Table4[[#This Row],[SHOT 
INTERVAL]]</f>
        <v>8595.0413223140495</v>
      </c>
      <c r="U521" s="130">
        <f>Table4[[#This Row],[SHOTS PER MAGAZINE]]*Table4[[#This Row],[DAMAGE PER SHOT]]</f>
        <v>83200</v>
      </c>
      <c r="V521" s="130">
        <f>Table4[[#This Row],[MAGAZINE AMMO]]/Table4[[#This Row],[AMMO PER SHOT]]</f>
        <v>8</v>
      </c>
      <c r="W521" s="138">
        <f>1/Table4[[#This Row],[SHOT 
INTERVAL]]</f>
        <v>0.82644628099173556</v>
      </c>
      <c r="X521" s="138">
        <f>(Table4[[#This Row],[SHOTS PER MAGAZINE]]-1)*Table4[[#This Row],[SHOT 
INTERVAL]]+(Table4[[#This Row],[PARTICLES 
PER SHOT]]-1)*Table4[[#This Row],[BURST INTERVAL]]</f>
        <v>8.9199999999999982</v>
      </c>
      <c r="Y521" s="187">
        <f>Table4[[#This Row],[DAMAGE PER MAGAZINE]]/(Table4[[#This Row],[UNLOAD TIME]]+Table4[[#This Row],[RELOAD TIME]])</f>
        <v>5977.0114942528744</v>
      </c>
    </row>
    <row r="522" spans="1:25" ht="14.25" hidden="1" customHeight="1" outlineLevel="1" x14ac:dyDescent="0.2">
      <c r="A522" s="130">
        <v>22</v>
      </c>
      <c r="B522" s="186" t="s">
        <v>430</v>
      </c>
      <c r="C522" s="186" t="s">
        <v>102</v>
      </c>
      <c r="D522" s="130">
        <v>8</v>
      </c>
      <c r="E522" s="130">
        <v>2640</v>
      </c>
      <c r="F522" s="130"/>
      <c r="G522" s="130"/>
      <c r="H522" s="130"/>
      <c r="I522" s="130">
        <v>32</v>
      </c>
      <c r="J522" s="136">
        <v>4</v>
      </c>
      <c r="K522" s="136">
        <v>4</v>
      </c>
      <c r="L522" s="141">
        <v>0.15</v>
      </c>
      <c r="M522" s="141">
        <v>1.21</v>
      </c>
      <c r="N522" s="130">
        <v>32</v>
      </c>
      <c r="P522" s="141">
        <v>4.8</v>
      </c>
      <c r="Q522" s="130">
        <v>0</v>
      </c>
      <c r="R522" s="141">
        <v>5</v>
      </c>
      <c r="S522" s="130">
        <f>Table4[[#This Row],[DMG PER PARTICLE]]*Table4[[#This Row],[PARTICLES 
PER SHOT]]</f>
        <v>10560</v>
      </c>
      <c r="T522" s="186">
        <f>Table4[[#This Row],[DAMAGE PER SHOT]]/Table4[[#This Row],[SHOT 
INTERVAL]]</f>
        <v>8727.2727272727279</v>
      </c>
      <c r="U522" s="130">
        <f>Table4[[#This Row],[SHOTS PER MAGAZINE]]*Table4[[#This Row],[DAMAGE PER SHOT]]</f>
        <v>84480</v>
      </c>
      <c r="V522" s="130">
        <f>Table4[[#This Row],[MAGAZINE AMMO]]/Table4[[#This Row],[AMMO PER SHOT]]</f>
        <v>8</v>
      </c>
      <c r="W522" s="138">
        <f>1/Table4[[#This Row],[SHOT 
INTERVAL]]</f>
        <v>0.82644628099173556</v>
      </c>
      <c r="X522" s="138">
        <f>(Table4[[#This Row],[SHOTS PER MAGAZINE]]-1)*Table4[[#This Row],[SHOT 
INTERVAL]]+(Table4[[#This Row],[PARTICLES 
PER SHOT]]-1)*Table4[[#This Row],[BURST INTERVAL]]</f>
        <v>8.9199999999999982</v>
      </c>
      <c r="Y522" s="187">
        <f>Table4[[#This Row],[DAMAGE PER MAGAZINE]]/(Table4[[#This Row],[UNLOAD TIME]]+Table4[[#This Row],[RELOAD TIME]])</f>
        <v>6068.9655172413804</v>
      </c>
    </row>
    <row r="523" spans="1:25" ht="14.25" hidden="1" customHeight="1" outlineLevel="1" x14ac:dyDescent="0.2">
      <c r="A523" s="130">
        <v>22</v>
      </c>
      <c r="B523" s="186" t="s">
        <v>430</v>
      </c>
      <c r="C523" s="186" t="s">
        <v>102</v>
      </c>
      <c r="D523" s="130">
        <v>9</v>
      </c>
      <c r="E523" s="130">
        <v>2680</v>
      </c>
      <c r="F523" s="130"/>
      <c r="G523" s="130"/>
      <c r="H523" s="130"/>
      <c r="I523" s="130">
        <v>32</v>
      </c>
      <c r="J523" s="136">
        <v>4</v>
      </c>
      <c r="K523" s="136">
        <v>4</v>
      </c>
      <c r="L523" s="141">
        <v>0.15</v>
      </c>
      <c r="M523" s="141">
        <v>1.21</v>
      </c>
      <c r="N523" s="130">
        <v>32</v>
      </c>
      <c r="P523" s="141">
        <v>4.8</v>
      </c>
      <c r="Q523" s="130">
        <v>0</v>
      </c>
      <c r="R523" s="141">
        <v>5</v>
      </c>
      <c r="S523" s="130">
        <f>Table4[[#This Row],[DMG PER PARTICLE]]*Table4[[#This Row],[PARTICLES 
PER SHOT]]</f>
        <v>10720</v>
      </c>
      <c r="T523" s="186">
        <f>Table4[[#This Row],[DAMAGE PER SHOT]]/Table4[[#This Row],[SHOT 
INTERVAL]]</f>
        <v>8859.5041322314046</v>
      </c>
      <c r="U523" s="130">
        <f>Table4[[#This Row],[SHOTS PER MAGAZINE]]*Table4[[#This Row],[DAMAGE PER SHOT]]</f>
        <v>85760</v>
      </c>
      <c r="V523" s="130">
        <f>Table4[[#This Row],[MAGAZINE AMMO]]/Table4[[#This Row],[AMMO PER SHOT]]</f>
        <v>8</v>
      </c>
      <c r="W523" s="138">
        <f>1/Table4[[#This Row],[SHOT 
INTERVAL]]</f>
        <v>0.82644628099173556</v>
      </c>
      <c r="X523" s="138">
        <f>(Table4[[#This Row],[SHOTS PER MAGAZINE]]-1)*Table4[[#This Row],[SHOT 
INTERVAL]]+(Table4[[#This Row],[PARTICLES 
PER SHOT]]-1)*Table4[[#This Row],[BURST INTERVAL]]</f>
        <v>8.9199999999999982</v>
      </c>
      <c r="Y523" s="187">
        <f>Table4[[#This Row],[DAMAGE PER MAGAZINE]]/(Table4[[#This Row],[UNLOAD TIME]]+Table4[[#This Row],[RELOAD TIME]])</f>
        <v>6160.9195402298856</v>
      </c>
    </row>
    <row r="524" spans="1:25" ht="14.25" hidden="1" customHeight="1" outlineLevel="1" x14ac:dyDescent="0.2">
      <c r="A524" s="130">
        <v>22</v>
      </c>
      <c r="B524" s="186" t="s">
        <v>430</v>
      </c>
      <c r="C524" s="186" t="s">
        <v>102</v>
      </c>
      <c r="D524" s="130">
        <v>10</v>
      </c>
      <c r="E524" s="130">
        <v>2720</v>
      </c>
      <c r="F524" s="130"/>
      <c r="G524" s="130"/>
      <c r="H524" s="130"/>
      <c r="I524" s="130">
        <v>32</v>
      </c>
      <c r="J524" s="136">
        <v>4</v>
      </c>
      <c r="K524" s="136">
        <v>4</v>
      </c>
      <c r="L524" s="141">
        <v>0.15</v>
      </c>
      <c r="M524" s="141">
        <v>1.21</v>
      </c>
      <c r="N524" s="130">
        <v>32</v>
      </c>
      <c r="P524" s="141">
        <v>4.8</v>
      </c>
      <c r="Q524" s="130">
        <v>0</v>
      </c>
      <c r="R524" s="141">
        <v>5</v>
      </c>
      <c r="S524" s="130">
        <f>Table4[[#This Row],[DMG PER PARTICLE]]*Table4[[#This Row],[PARTICLES 
PER SHOT]]</f>
        <v>10880</v>
      </c>
      <c r="T524" s="186">
        <f>Table4[[#This Row],[DAMAGE PER SHOT]]/Table4[[#This Row],[SHOT 
INTERVAL]]</f>
        <v>8991.7355371900831</v>
      </c>
      <c r="U524" s="130">
        <f>Table4[[#This Row],[SHOTS PER MAGAZINE]]*Table4[[#This Row],[DAMAGE PER SHOT]]</f>
        <v>87040</v>
      </c>
      <c r="V524" s="130">
        <f>Table4[[#This Row],[MAGAZINE AMMO]]/Table4[[#This Row],[AMMO PER SHOT]]</f>
        <v>8</v>
      </c>
      <c r="W524" s="138">
        <f>1/Table4[[#This Row],[SHOT 
INTERVAL]]</f>
        <v>0.82644628099173556</v>
      </c>
      <c r="X524" s="138">
        <f>(Table4[[#This Row],[SHOTS PER MAGAZINE]]-1)*Table4[[#This Row],[SHOT 
INTERVAL]]+(Table4[[#This Row],[PARTICLES 
PER SHOT]]-1)*Table4[[#This Row],[BURST INTERVAL]]</f>
        <v>8.9199999999999982</v>
      </c>
      <c r="Y524" s="187">
        <f>Table4[[#This Row],[DAMAGE PER MAGAZINE]]/(Table4[[#This Row],[UNLOAD TIME]]+Table4[[#This Row],[RELOAD TIME]])</f>
        <v>6252.8735632183916</v>
      </c>
    </row>
    <row r="525" spans="1:25" ht="14.25" hidden="1" customHeight="1" outlineLevel="1" x14ac:dyDescent="0.2">
      <c r="A525" s="130">
        <v>22</v>
      </c>
      <c r="B525" s="186" t="s">
        <v>430</v>
      </c>
      <c r="C525" s="186" t="s">
        <v>102</v>
      </c>
      <c r="D525" s="130">
        <v>11</v>
      </c>
      <c r="E525" s="130">
        <v>2760</v>
      </c>
      <c r="F525" s="130"/>
      <c r="G525" s="130"/>
      <c r="H525" s="130"/>
      <c r="I525" s="130">
        <v>32</v>
      </c>
      <c r="J525" s="136">
        <v>4</v>
      </c>
      <c r="K525" s="136">
        <v>4</v>
      </c>
      <c r="L525" s="141">
        <v>0.15</v>
      </c>
      <c r="M525" s="141">
        <v>1.21</v>
      </c>
      <c r="N525" s="130">
        <v>32</v>
      </c>
      <c r="P525" s="141">
        <v>4.8</v>
      </c>
      <c r="Q525" s="130">
        <v>0</v>
      </c>
      <c r="R525" s="141">
        <v>5</v>
      </c>
      <c r="S525" s="130">
        <f>Table4[[#This Row],[DMG PER PARTICLE]]*Table4[[#This Row],[PARTICLES 
PER SHOT]]</f>
        <v>11040</v>
      </c>
      <c r="T525" s="186">
        <f>Table4[[#This Row],[DAMAGE PER SHOT]]/Table4[[#This Row],[SHOT 
INTERVAL]]</f>
        <v>9123.9669421487597</v>
      </c>
      <c r="U525" s="130">
        <f>Table4[[#This Row],[SHOTS PER MAGAZINE]]*Table4[[#This Row],[DAMAGE PER SHOT]]</f>
        <v>88320</v>
      </c>
      <c r="V525" s="130">
        <f>Table4[[#This Row],[MAGAZINE AMMO]]/Table4[[#This Row],[AMMO PER SHOT]]</f>
        <v>8</v>
      </c>
      <c r="W525" s="138">
        <f>1/Table4[[#This Row],[SHOT 
INTERVAL]]</f>
        <v>0.82644628099173556</v>
      </c>
      <c r="X525" s="138">
        <f>(Table4[[#This Row],[SHOTS PER MAGAZINE]]-1)*Table4[[#This Row],[SHOT 
INTERVAL]]+(Table4[[#This Row],[PARTICLES 
PER SHOT]]-1)*Table4[[#This Row],[BURST INTERVAL]]</f>
        <v>8.9199999999999982</v>
      </c>
      <c r="Y525" s="187">
        <f>Table4[[#This Row],[DAMAGE PER MAGAZINE]]/(Table4[[#This Row],[UNLOAD TIME]]+Table4[[#This Row],[RELOAD TIME]])</f>
        <v>6344.8275862068976</v>
      </c>
    </row>
    <row r="526" spans="1:25" ht="14.25" hidden="1" customHeight="1" outlineLevel="1" x14ac:dyDescent="0.2">
      <c r="A526" s="130">
        <v>22</v>
      </c>
      <c r="B526" s="186" t="s">
        <v>430</v>
      </c>
      <c r="C526" s="186" t="s">
        <v>102</v>
      </c>
      <c r="D526" s="130">
        <v>12</v>
      </c>
      <c r="E526" s="130">
        <v>2800</v>
      </c>
      <c r="F526" s="130"/>
      <c r="G526" s="130"/>
      <c r="H526" s="130"/>
      <c r="I526" s="130">
        <v>32</v>
      </c>
      <c r="J526" s="136">
        <v>4</v>
      </c>
      <c r="K526" s="136">
        <v>4</v>
      </c>
      <c r="L526" s="141">
        <v>0.15</v>
      </c>
      <c r="M526" s="141">
        <v>1.21</v>
      </c>
      <c r="N526" s="130">
        <v>32</v>
      </c>
      <c r="P526" s="141">
        <v>4.8</v>
      </c>
      <c r="Q526" s="130">
        <v>0</v>
      </c>
      <c r="R526" s="141">
        <v>5</v>
      </c>
      <c r="S526" s="130">
        <f>Table4[[#This Row],[DMG PER PARTICLE]]*Table4[[#This Row],[PARTICLES 
PER SHOT]]</f>
        <v>11200</v>
      </c>
      <c r="T526" s="186">
        <f>Table4[[#This Row],[DAMAGE PER SHOT]]/Table4[[#This Row],[SHOT 
INTERVAL]]</f>
        <v>9256.1983471074382</v>
      </c>
      <c r="U526" s="130">
        <f>Table4[[#This Row],[SHOTS PER MAGAZINE]]*Table4[[#This Row],[DAMAGE PER SHOT]]</f>
        <v>89600</v>
      </c>
      <c r="V526" s="130">
        <f>Table4[[#This Row],[MAGAZINE AMMO]]/Table4[[#This Row],[AMMO PER SHOT]]</f>
        <v>8</v>
      </c>
      <c r="W526" s="138">
        <f>1/Table4[[#This Row],[SHOT 
INTERVAL]]</f>
        <v>0.82644628099173556</v>
      </c>
      <c r="X526" s="138">
        <f>(Table4[[#This Row],[SHOTS PER MAGAZINE]]-1)*Table4[[#This Row],[SHOT 
INTERVAL]]+(Table4[[#This Row],[PARTICLES 
PER SHOT]]-1)*Table4[[#This Row],[BURST INTERVAL]]</f>
        <v>8.9199999999999982</v>
      </c>
      <c r="Y526" s="187">
        <f>Table4[[#This Row],[DAMAGE PER MAGAZINE]]/(Table4[[#This Row],[UNLOAD TIME]]+Table4[[#This Row],[RELOAD TIME]])</f>
        <v>6436.7816091954028</v>
      </c>
    </row>
    <row r="527" spans="1:25" ht="14.25" hidden="1" customHeight="1" outlineLevel="1" x14ac:dyDescent="0.2">
      <c r="A527" s="130">
        <v>22</v>
      </c>
      <c r="B527" s="186" t="s">
        <v>430</v>
      </c>
      <c r="C527" s="186" t="s">
        <v>103</v>
      </c>
      <c r="D527" s="130">
        <v>1</v>
      </c>
      <c r="E527" s="130">
        <v>2940</v>
      </c>
      <c r="F527" s="130"/>
      <c r="G527" s="130"/>
      <c r="H527" s="130"/>
      <c r="I527" s="130">
        <v>32</v>
      </c>
      <c r="J527" s="136">
        <v>4</v>
      </c>
      <c r="K527" s="136">
        <v>4</v>
      </c>
      <c r="L527" s="141">
        <v>0.15</v>
      </c>
      <c r="M527" s="141">
        <v>1.21</v>
      </c>
      <c r="N527" s="130">
        <v>32</v>
      </c>
      <c r="P527" s="141">
        <v>4.8</v>
      </c>
      <c r="Q527" s="130">
        <v>0</v>
      </c>
      <c r="R527" s="141">
        <v>5</v>
      </c>
      <c r="S527" s="130">
        <f>Table4[[#This Row],[DMG PER PARTICLE]]*Table4[[#This Row],[PARTICLES 
PER SHOT]]</f>
        <v>11760</v>
      </c>
      <c r="T527" s="186">
        <f>Table4[[#This Row],[DAMAGE PER SHOT]]/Table4[[#This Row],[SHOT 
INTERVAL]]</f>
        <v>9719.008264462811</v>
      </c>
      <c r="U527" s="130">
        <f>Table4[[#This Row],[SHOTS PER MAGAZINE]]*Table4[[#This Row],[DAMAGE PER SHOT]]</f>
        <v>94080</v>
      </c>
      <c r="V527" s="130">
        <f>Table4[[#This Row],[MAGAZINE AMMO]]/Table4[[#This Row],[AMMO PER SHOT]]</f>
        <v>8</v>
      </c>
      <c r="W527" s="138">
        <f>1/Table4[[#This Row],[SHOT 
INTERVAL]]</f>
        <v>0.82644628099173556</v>
      </c>
      <c r="X527" s="138">
        <f>(Table4[[#This Row],[SHOTS PER MAGAZINE]]-1)*Table4[[#This Row],[SHOT 
INTERVAL]]+(Table4[[#This Row],[PARTICLES 
PER SHOT]]-1)*Table4[[#This Row],[BURST INTERVAL]]</f>
        <v>8.9199999999999982</v>
      </c>
      <c r="Y527" s="187">
        <f>Table4[[#This Row],[DAMAGE PER MAGAZINE]]/(Table4[[#This Row],[UNLOAD TIME]]+Table4[[#This Row],[RELOAD TIME]])</f>
        <v>6758.620689655173</v>
      </c>
    </row>
    <row r="528" spans="1:25" ht="14.25" customHeight="1" collapsed="1" x14ac:dyDescent="0.2">
      <c r="A528" s="128">
        <v>24</v>
      </c>
      <c r="B528" s="185" t="s">
        <v>431</v>
      </c>
      <c r="C528" s="185" t="s">
        <v>101</v>
      </c>
      <c r="D528" s="128">
        <v>1</v>
      </c>
      <c r="E528" s="128">
        <v>930</v>
      </c>
      <c r="F528" s="128"/>
      <c r="G528" s="128"/>
      <c r="H528" s="128"/>
      <c r="I528" s="128">
        <v>6</v>
      </c>
      <c r="J528" s="128">
        <v>1</v>
      </c>
      <c r="K528" s="128">
        <v>1</v>
      </c>
      <c r="L528" s="137"/>
      <c r="M528" s="137">
        <v>1.1000000000000001</v>
      </c>
      <c r="N528" s="128">
        <v>6</v>
      </c>
      <c r="O528" s="137"/>
      <c r="P528" s="137">
        <v>12</v>
      </c>
      <c r="Q528" s="128">
        <v>0</v>
      </c>
      <c r="R528" s="137">
        <v>12</v>
      </c>
      <c r="S528" s="128">
        <f>Table4[[#This Row],[DMG PER PARTICLE]]*Table4[[#This Row],[PARTICLES 
PER SHOT]]</f>
        <v>930</v>
      </c>
      <c r="T528" s="185">
        <f>Table4[[#This Row],[DAMAGE PER SHOT]]/Table4[[#This Row],[SHOT 
INTERVAL]]</f>
        <v>845.45454545454538</v>
      </c>
      <c r="U528" s="128">
        <f>Table4[[#This Row],[SHOTS PER MAGAZINE]]*Table4[[#This Row],[DAMAGE PER SHOT]]</f>
        <v>5580</v>
      </c>
      <c r="V528" s="128">
        <f>Table4[[#This Row],[MAGAZINE AMMO]]/Table4[[#This Row],[AMMO PER SHOT]]</f>
        <v>6</v>
      </c>
      <c r="W528" s="137">
        <f>1/Table4[[#This Row],[SHOT 
INTERVAL]]</f>
        <v>0.90909090909090906</v>
      </c>
      <c r="X528" s="137">
        <f>(Table4[[#This Row],[SHOTS PER MAGAZINE]]-1)*Table4[[#This Row],[SHOT 
INTERVAL]]+(Table4[[#This Row],[PARTICLES 
PER SHOT]]-1)*Table4[[#This Row],[BURST INTERVAL]]</f>
        <v>5.5</v>
      </c>
      <c r="Y528" s="185">
        <f>Table4[[#This Row],[DAMAGE PER MAGAZINE]]/(Table4[[#This Row],[UNLOAD TIME]]+Table4[[#This Row],[RELOAD TIME]])</f>
        <v>318.85714285714283</v>
      </c>
    </row>
    <row r="529" spans="1:25" ht="14.25" hidden="1" customHeight="1" outlineLevel="1" x14ac:dyDescent="0.2">
      <c r="A529" s="130">
        <v>24</v>
      </c>
      <c r="B529" s="186" t="s">
        <v>431</v>
      </c>
      <c r="C529" s="186" t="s">
        <v>101</v>
      </c>
      <c r="D529" s="130">
        <v>2</v>
      </c>
      <c r="E529" s="130">
        <v>1020</v>
      </c>
      <c r="F529" s="130"/>
      <c r="G529" s="130"/>
      <c r="H529" s="130"/>
      <c r="I529" s="130">
        <v>6</v>
      </c>
      <c r="J529" s="130">
        <v>1</v>
      </c>
      <c r="K529" s="130">
        <v>1</v>
      </c>
      <c r="L529" s="138"/>
      <c r="M529" s="138">
        <v>1.1000000000000001</v>
      </c>
      <c r="N529" s="130">
        <v>6</v>
      </c>
      <c r="O529" s="138"/>
      <c r="P529" s="138">
        <v>12</v>
      </c>
      <c r="Q529" s="130">
        <v>0</v>
      </c>
      <c r="R529" s="138">
        <v>12</v>
      </c>
      <c r="S529" s="130">
        <f>Table4[[#This Row],[DMG PER PARTICLE]]*Table4[[#This Row],[PARTICLES 
PER SHOT]]</f>
        <v>1020</v>
      </c>
      <c r="T529" s="186">
        <f>Table4[[#This Row],[DAMAGE PER SHOT]]/Table4[[#This Row],[SHOT 
INTERVAL]]</f>
        <v>927.27272727272725</v>
      </c>
      <c r="U529" s="130">
        <f>Table4[[#This Row],[SHOTS PER MAGAZINE]]*Table4[[#This Row],[DAMAGE PER SHOT]]</f>
        <v>6120</v>
      </c>
      <c r="V529" s="130">
        <f>Table4[[#This Row],[MAGAZINE AMMO]]/Table4[[#This Row],[AMMO PER SHOT]]</f>
        <v>6</v>
      </c>
      <c r="W529" s="138">
        <f>1/Table4[[#This Row],[SHOT 
INTERVAL]]</f>
        <v>0.90909090909090906</v>
      </c>
      <c r="X529" s="138">
        <f>(Table4[[#This Row],[SHOTS PER MAGAZINE]]-1)*Table4[[#This Row],[SHOT 
INTERVAL]]+(Table4[[#This Row],[PARTICLES 
PER SHOT]]-1)*Table4[[#This Row],[BURST INTERVAL]]</f>
        <v>5.5</v>
      </c>
      <c r="Y529" s="186">
        <f>Table4[[#This Row],[DAMAGE PER MAGAZINE]]/(Table4[[#This Row],[UNLOAD TIME]]+Table4[[#This Row],[RELOAD TIME]])</f>
        <v>349.71428571428572</v>
      </c>
    </row>
    <row r="530" spans="1:25" ht="14.25" hidden="1" customHeight="1" outlineLevel="1" x14ac:dyDescent="0.2">
      <c r="A530" s="130">
        <v>24</v>
      </c>
      <c r="B530" s="186" t="s">
        <v>431</v>
      </c>
      <c r="C530" s="186" t="s">
        <v>101</v>
      </c>
      <c r="D530" s="130">
        <v>3</v>
      </c>
      <c r="E530" s="130">
        <v>1120</v>
      </c>
      <c r="F530" s="130"/>
      <c r="G530" s="130"/>
      <c r="H530" s="130"/>
      <c r="I530" s="130">
        <v>6</v>
      </c>
      <c r="J530" s="130">
        <v>1</v>
      </c>
      <c r="K530" s="130">
        <v>1</v>
      </c>
      <c r="L530" s="138"/>
      <c r="M530" s="138">
        <v>1.1000000000000001</v>
      </c>
      <c r="N530" s="130">
        <v>6</v>
      </c>
      <c r="O530" s="138"/>
      <c r="P530" s="138">
        <v>12</v>
      </c>
      <c r="Q530" s="130">
        <v>0</v>
      </c>
      <c r="R530" s="138">
        <v>12</v>
      </c>
      <c r="S530" s="130">
        <f>Table4[[#This Row],[DMG PER PARTICLE]]*Table4[[#This Row],[PARTICLES 
PER SHOT]]</f>
        <v>1120</v>
      </c>
      <c r="T530" s="186">
        <f>Table4[[#This Row],[DAMAGE PER SHOT]]/Table4[[#This Row],[SHOT 
INTERVAL]]</f>
        <v>1018.1818181818181</v>
      </c>
      <c r="U530" s="130">
        <f>Table4[[#This Row],[SHOTS PER MAGAZINE]]*Table4[[#This Row],[DAMAGE PER SHOT]]</f>
        <v>6720</v>
      </c>
      <c r="V530" s="130">
        <f>Table4[[#This Row],[MAGAZINE AMMO]]/Table4[[#This Row],[AMMO PER SHOT]]</f>
        <v>6</v>
      </c>
      <c r="W530" s="138">
        <f>1/Table4[[#This Row],[SHOT 
INTERVAL]]</f>
        <v>0.90909090909090906</v>
      </c>
      <c r="X530" s="138">
        <f>(Table4[[#This Row],[SHOTS PER MAGAZINE]]-1)*Table4[[#This Row],[SHOT 
INTERVAL]]+(Table4[[#This Row],[PARTICLES 
PER SHOT]]-1)*Table4[[#This Row],[BURST INTERVAL]]</f>
        <v>5.5</v>
      </c>
      <c r="Y530" s="186">
        <f>Table4[[#This Row],[DAMAGE PER MAGAZINE]]/(Table4[[#This Row],[UNLOAD TIME]]+Table4[[#This Row],[RELOAD TIME]])</f>
        <v>384</v>
      </c>
    </row>
    <row r="531" spans="1:25" ht="14.25" hidden="1" customHeight="1" outlineLevel="1" x14ac:dyDescent="0.2">
      <c r="A531" s="130">
        <v>24</v>
      </c>
      <c r="B531" s="186" t="s">
        <v>431</v>
      </c>
      <c r="C531" s="186" t="s">
        <v>101</v>
      </c>
      <c r="D531" s="130">
        <v>4</v>
      </c>
      <c r="E531" s="130">
        <v>1230</v>
      </c>
      <c r="F531" s="130"/>
      <c r="G531" s="130"/>
      <c r="H531" s="130"/>
      <c r="I531" s="130">
        <v>6</v>
      </c>
      <c r="J531" s="130">
        <v>1</v>
      </c>
      <c r="K531" s="130">
        <v>1</v>
      </c>
      <c r="L531" s="138"/>
      <c r="M531" s="138">
        <v>1.1000000000000001</v>
      </c>
      <c r="N531" s="130">
        <v>6</v>
      </c>
      <c r="O531" s="138"/>
      <c r="P531" s="138">
        <v>12</v>
      </c>
      <c r="Q531" s="130">
        <v>0</v>
      </c>
      <c r="R531" s="138">
        <v>12</v>
      </c>
      <c r="S531" s="130">
        <f>Table4[[#This Row],[DMG PER PARTICLE]]*Table4[[#This Row],[PARTICLES 
PER SHOT]]</f>
        <v>1230</v>
      </c>
      <c r="T531" s="186">
        <f>Table4[[#This Row],[DAMAGE PER SHOT]]/Table4[[#This Row],[SHOT 
INTERVAL]]</f>
        <v>1118.181818181818</v>
      </c>
      <c r="U531" s="130">
        <f>Table4[[#This Row],[SHOTS PER MAGAZINE]]*Table4[[#This Row],[DAMAGE PER SHOT]]</f>
        <v>7380</v>
      </c>
      <c r="V531" s="130">
        <f>Table4[[#This Row],[MAGAZINE AMMO]]/Table4[[#This Row],[AMMO PER SHOT]]</f>
        <v>6</v>
      </c>
      <c r="W531" s="138">
        <f>1/Table4[[#This Row],[SHOT 
INTERVAL]]</f>
        <v>0.90909090909090906</v>
      </c>
      <c r="X531" s="138">
        <f>(Table4[[#This Row],[SHOTS PER MAGAZINE]]-1)*Table4[[#This Row],[SHOT 
INTERVAL]]+(Table4[[#This Row],[PARTICLES 
PER SHOT]]-1)*Table4[[#This Row],[BURST INTERVAL]]</f>
        <v>5.5</v>
      </c>
      <c r="Y531" s="186">
        <f>Table4[[#This Row],[DAMAGE PER MAGAZINE]]/(Table4[[#This Row],[UNLOAD TIME]]+Table4[[#This Row],[RELOAD TIME]])</f>
        <v>421.71428571428572</v>
      </c>
    </row>
    <row r="532" spans="1:25" ht="14.25" hidden="1" customHeight="1" outlineLevel="1" x14ac:dyDescent="0.2">
      <c r="A532" s="130">
        <v>24</v>
      </c>
      <c r="B532" s="186" t="s">
        <v>431</v>
      </c>
      <c r="C532" s="186" t="s">
        <v>101</v>
      </c>
      <c r="D532" s="130">
        <v>5</v>
      </c>
      <c r="E532" s="130">
        <v>1350</v>
      </c>
      <c r="F532" s="130"/>
      <c r="G532" s="130"/>
      <c r="H532" s="130"/>
      <c r="I532" s="130">
        <v>6</v>
      </c>
      <c r="J532" s="130">
        <v>1</v>
      </c>
      <c r="K532" s="130">
        <v>1</v>
      </c>
      <c r="L532" s="138"/>
      <c r="M532" s="138">
        <v>1.1000000000000001</v>
      </c>
      <c r="N532" s="130">
        <v>6</v>
      </c>
      <c r="O532" s="138"/>
      <c r="P532" s="138">
        <v>12</v>
      </c>
      <c r="Q532" s="130">
        <v>0</v>
      </c>
      <c r="R532" s="138">
        <v>12</v>
      </c>
      <c r="S532" s="130">
        <f>Table4[[#This Row],[DMG PER PARTICLE]]*Table4[[#This Row],[PARTICLES 
PER SHOT]]</f>
        <v>1350</v>
      </c>
      <c r="T532" s="186">
        <f>Table4[[#This Row],[DAMAGE PER SHOT]]/Table4[[#This Row],[SHOT 
INTERVAL]]</f>
        <v>1227.2727272727273</v>
      </c>
      <c r="U532" s="130">
        <f>Table4[[#This Row],[SHOTS PER MAGAZINE]]*Table4[[#This Row],[DAMAGE PER SHOT]]</f>
        <v>8100</v>
      </c>
      <c r="V532" s="130">
        <f>Table4[[#This Row],[MAGAZINE AMMO]]/Table4[[#This Row],[AMMO PER SHOT]]</f>
        <v>6</v>
      </c>
      <c r="W532" s="138">
        <f>1/Table4[[#This Row],[SHOT 
INTERVAL]]</f>
        <v>0.90909090909090906</v>
      </c>
      <c r="X532" s="138">
        <f>(Table4[[#This Row],[SHOTS PER MAGAZINE]]-1)*Table4[[#This Row],[SHOT 
INTERVAL]]+(Table4[[#This Row],[PARTICLES 
PER SHOT]]-1)*Table4[[#This Row],[BURST INTERVAL]]</f>
        <v>5.5</v>
      </c>
      <c r="Y532" s="186">
        <f>Table4[[#This Row],[DAMAGE PER MAGAZINE]]/(Table4[[#This Row],[UNLOAD TIME]]+Table4[[#This Row],[RELOAD TIME]])</f>
        <v>462.85714285714283</v>
      </c>
    </row>
    <row r="533" spans="1:25" ht="14.25" hidden="1" customHeight="1" outlineLevel="1" x14ac:dyDescent="0.2">
      <c r="A533" s="130">
        <v>24</v>
      </c>
      <c r="B533" s="186" t="s">
        <v>431</v>
      </c>
      <c r="C533" s="186" t="s">
        <v>101</v>
      </c>
      <c r="D533" s="130">
        <v>6</v>
      </c>
      <c r="E533" s="130">
        <v>1480</v>
      </c>
      <c r="F533" s="130"/>
      <c r="G533" s="130"/>
      <c r="H533" s="130"/>
      <c r="I533" s="130">
        <v>6</v>
      </c>
      <c r="J533" s="130">
        <v>1</v>
      </c>
      <c r="K533" s="130">
        <v>1</v>
      </c>
      <c r="L533" s="138"/>
      <c r="M533" s="138">
        <v>1.1000000000000001</v>
      </c>
      <c r="N533" s="130">
        <v>6</v>
      </c>
      <c r="O533" s="138"/>
      <c r="P533" s="138">
        <v>12</v>
      </c>
      <c r="Q533" s="130">
        <v>0</v>
      </c>
      <c r="R533" s="138">
        <v>12</v>
      </c>
      <c r="S533" s="130">
        <f>Table4[[#This Row],[DMG PER PARTICLE]]*Table4[[#This Row],[PARTICLES 
PER SHOT]]</f>
        <v>1480</v>
      </c>
      <c r="T533" s="186">
        <f>Table4[[#This Row],[DAMAGE PER SHOT]]/Table4[[#This Row],[SHOT 
INTERVAL]]</f>
        <v>1345.4545454545453</v>
      </c>
      <c r="U533" s="130">
        <f>Table4[[#This Row],[SHOTS PER MAGAZINE]]*Table4[[#This Row],[DAMAGE PER SHOT]]</f>
        <v>8880</v>
      </c>
      <c r="V533" s="130">
        <f>Table4[[#This Row],[MAGAZINE AMMO]]/Table4[[#This Row],[AMMO PER SHOT]]</f>
        <v>6</v>
      </c>
      <c r="W533" s="138">
        <f>1/Table4[[#This Row],[SHOT 
INTERVAL]]</f>
        <v>0.90909090909090906</v>
      </c>
      <c r="X533" s="138">
        <f>(Table4[[#This Row],[SHOTS PER MAGAZINE]]-1)*Table4[[#This Row],[SHOT 
INTERVAL]]+(Table4[[#This Row],[PARTICLES 
PER SHOT]]-1)*Table4[[#This Row],[BURST INTERVAL]]</f>
        <v>5.5</v>
      </c>
      <c r="Y533" s="186">
        <f>Table4[[#This Row],[DAMAGE PER MAGAZINE]]/(Table4[[#This Row],[UNLOAD TIME]]+Table4[[#This Row],[RELOAD TIME]])</f>
        <v>507.42857142857144</v>
      </c>
    </row>
    <row r="534" spans="1:25" ht="14.25" hidden="1" customHeight="1" outlineLevel="1" x14ac:dyDescent="0.2">
      <c r="A534" s="130">
        <v>24</v>
      </c>
      <c r="B534" s="186" t="s">
        <v>431</v>
      </c>
      <c r="C534" s="186" t="s">
        <v>101</v>
      </c>
      <c r="D534" s="130">
        <v>7</v>
      </c>
      <c r="E534" s="130">
        <v>1630</v>
      </c>
      <c r="F534" s="130"/>
      <c r="G534" s="130"/>
      <c r="H534" s="130"/>
      <c r="I534" s="130">
        <v>6</v>
      </c>
      <c r="J534" s="130">
        <v>1</v>
      </c>
      <c r="K534" s="130">
        <v>1</v>
      </c>
      <c r="L534" s="138"/>
      <c r="M534" s="138">
        <v>1.1000000000000001</v>
      </c>
      <c r="N534" s="130">
        <v>6</v>
      </c>
      <c r="O534" s="138"/>
      <c r="P534" s="138">
        <v>12</v>
      </c>
      <c r="Q534" s="130">
        <v>0</v>
      </c>
      <c r="R534" s="138">
        <v>12</v>
      </c>
      <c r="S534" s="130">
        <f>Table4[[#This Row],[DMG PER PARTICLE]]*Table4[[#This Row],[PARTICLES 
PER SHOT]]</f>
        <v>1630</v>
      </c>
      <c r="T534" s="186">
        <f>Table4[[#This Row],[DAMAGE PER SHOT]]/Table4[[#This Row],[SHOT 
INTERVAL]]</f>
        <v>1481.8181818181818</v>
      </c>
      <c r="U534" s="130">
        <f>Table4[[#This Row],[SHOTS PER MAGAZINE]]*Table4[[#This Row],[DAMAGE PER SHOT]]</f>
        <v>9780</v>
      </c>
      <c r="V534" s="130">
        <f>Table4[[#This Row],[MAGAZINE AMMO]]/Table4[[#This Row],[AMMO PER SHOT]]</f>
        <v>6</v>
      </c>
      <c r="W534" s="138">
        <f>1/Table4[[#This Row],[SHOT 
INTERVAL]]</f>
        <v>0.90909090909090906</v>
      </c>
      <c r="X534" s="138">
        <f>(Table4[[#This Row],[SHOTS PER MAGAZINE]]-1)*Table4[[#This Row],[SHOT 
INTERVAL]]+(Table4[[#This Row],[PARTICLES 
PER SHOT]]-1)*Table4[[#This Row],[BURST INTERVAL]]</f>
        <v>5.5</v>
      </c>
      <c r="Y534" s="186">
        <f>Table4[[#This Row],[DAMAGE PER MAGAZINE]]/(Table4[[#This Row],[UNLOAD TIME]]+Table4[[#This Row],[RELOAD TIME]])</f>
        <v>558.85714285714289</v>
      </c>
    </row>
    <row r="535" spans="1:25" ht="14.25" hidden="1" customHeight="1" outlineLevel="1" x14ac:dyDescent="0.2">
      <c r="A535" s="130">
        <v>24</v>
      </c>
      <c r="B535" s="186" t="s">
        <v>431</v>
      </c>
      <c r="C535" s="186" t="s">
        <v>101</v>
      </c>
      <c r="D535" s="130">
        <v>8</v>
      </c>
      <c r="E535" s="130">
        <v>1790</v>
      </c>
      <c r="F535" s="130"/>
      <c r="G535" s="130"/>
      <c r="H535" s="130"/>
      <c r="I535" s="130">
        <v>6</v>
      </c>
      <c r="J535" s="130">
        <v>1</v>
      </c>
      <c r="K535" s="130">
        <v>1</v>
      </c>
      <c r="L535" s="138"/>
      <c r="M535" s="138">
        <v>1.1000000000000001</v>
      </c>
      <c r="N535" s="130">
        <v>6</v>
      </c>
      <c r="O535" s="138"/>
      <c r="P535" s="138">
        <v>12</v>
      </c>
      <c r="Q535" s="130">
        <v>0</v>
      </c>
      <c r="R535" s="138">
        <v>12</v>
      </c>
      <c r="S535" s="130">
        <f>Table4[[#This Row],[DMG PER PARTICLE]]*Table4[[#This Row],[PARTICLES 
PER SHOT]]</f>
        <v>1790</v>
      </c>
      <c r="T535" s="186">
        <f>Table4[[#This Row],[DAMAGE PER SHOT]]/Table4[[#This Row],[SHOT 
INTERVAL]]</f>
        <v>1627.2727272727273</v>
      </c>
      <c r="U535" s="130">
        <f>Table4[[#This Row],[SHOTS PER MAGAZINE]]*Table4[[#This Row],[DAMAGE PER SHOT]]</f>
        <v>10740</v>
      </c>
      <c r="V535" s="130">
        <f>Table4[[#This Row],[MAGAZINE AMMO]]/Table4[[#This Row],[AMMO PER SHOT]]</f>
        <v>6</v>
      </c>
      <c r="W535" s="138">
        <f>1/Table4[[#This Row],[SHOT 
INTERVAL]]</f>
        <v>0.90909090909090906</v>
      </c>
      <c r="X535" s="138">
        <f>(Table4[[#This Row],[SHOTS PER MAGAZINE]]-1)*Table4[[#This Row],[SHOT 
INTERVAL]]+(Table4[[#This Row],[PARTICLES 
PER SHOT]]-1)*Table4[[#This Row],[BURST INTERVAL]]</f>
        <v>5.5</v>
      </c>
      <c r="Y535" s="186">
        <f>Table4[[#This Row],[DAMAGE PER MAGAZINE]]/(Table4[[#This Row],[UNLOAD TIME]]+Table4[[#This Row],[RELOAD TIME]])</f>
        <v>613.71428571428567</v>
      </c>
    </row>
    <row r="536" spans="1:25" ht="14.25" hidden="1" customHeight="1" outlineLevel="1" x14ac:dyDescent="0.2">
      <c r="A536" s="130">
        <v>24</v>
      </c>
      <c r="B536" s="186" t="s">
        <v>431</v>
      </c>
      <c r="C536" s="186" t="s">
        <v>101</v>
      </c>
      <c r="D536" s="130">
        <v>9</v>
      </c>
      <c r="E536" s="130">
        <v>1970</v>
      </c>
      <c r="F536" s="130"/>
      <c r="G536" s="130"/>
      <c r="H536" s="130"/>
      <c r="I536" s="130">
        <v>6</v>
      </c>
      <c r="J536" s="130">
        <v>1</v>
      </c>
      <c r="K536" s="130">
        <v>1</v>
      </c>
      <c r="L536" s="138"/>
      <c r="M536" s="138">
        <v>1.1000000000000001</v>
      </c>
      <c r="N536" s="130">
        <v>6</v>
      </c>
      <c r="O536" s="138"/>
      <c r="P536" s="138">
        <v>12</v>
      </c>
      <c r="Q536" s="130">
        <v>0</v>
      </c>
      <c r="R536" s="138">
        <v>12</v>
      </c>
      <c r="S536" s="130">
        <f>Table4[[#This Row],[DMG PER PARTICLE]]*Table4[[#This Row],[PARTICLES 
PER SHOT]]</f>
        <v>1970</v>
      </c>
      <c r="T536" s="186">
        <f>Table4[[#This Row],[DAMAGE PER SHOT]]/Table4[[#This Row],[SHOT 
INTERVAL]]</f>
        <v>1790.9090909090908</v>
      </c>
      <c r="U536" s="130">
        <f>Table4[[#This Row],[SHOTS PER MAGAZINE]]*Table4[[#This Row],[DAMAGE PER SHOT]]</f>
        <v>11820</v>
      </c>
      <c r="V536" s="130">
        <f>Table4[[#This Row],[MAGAZINE AMMO]]/Table4[[#This Row],[AMMO PER SHOT]]</f>
        <v>6</v>
      </c>
      <c r="W536" s="138">
        <f>1/Table4[[#This Row],[SHOT 
INTERVAL]]</f>
        <v>0.90909090909090906</v>
      </c>
      <c r="X536" s="138">
        <f>(Table4[[#This Row],[SHOTS PER MAGAZINE]]-1)*Table4[[#This Row],[SHOT 
INTERVAL]]+(Table4[[#This Row],[PARTICLES 
PER SHOT]]-1)*Table4[[#This Row],[BURST INTERVAL]]</f>
        <v>5.5</v>
      </c>
      <c r="Y536" s="186">
        <f>Table4[[#This Row],[DAMAGE PER MAGAZINE]]/(Table4[[#This Row],[UNLOAD TIME]]+Table4[[#This Row],[RELOAD TIME]])</f>
        <v>675.42857142857144</v>
      </c>
    </row>
    <row r="537" spans="1:25" ht="14.25" hidden="1" customHeight="1" outlineLevel="1" x14ac:dyDescent="0.2">
      <c r="A537" s="130">
        <v>24</v>
      </c>
      <c r="B537" s="186" t="s">
        <v>431</v>
      </c>
      <c r="C537" s="186" t="s">
        <v>101</v>
      </c>
      <c r="D537" s="130">
        <v>10</v>
      </c>
      <c r="E537" s="130">
        <v>2170</v>
      </c>
      <c r="F537" s="130"/>
      <c r="G537" s="130"/>
      <c r="H537" s="130"/>
      <c r="I537" s="130">
        <v>6</v>
      </c>
      <c r="J537" s="130">
        <v>1</v>
      </c>
      <c r="K537" s="130">
        <v>1</v>
      </c>
      <c r="L537" s="138"/>
      <c r="M537" s="138">
        <v>1.1000000000000001</v>
      </c>
      <c r="N537" s="130">
        <v>6</v>
      </c>
      <c r="O537" s="138"/>
      <c r="P537" s="138">
        <v>12</v>
      </c>
      <c r="Q537" s="130">
        <v>0</v>
      </c>
      <c r="R537" s="138">
        <v>12</v>
      </c>
      <c r="S537" s="130">
        <f>Table4[[#This Row],[DMG PER PARTICLE]]*Table4[[#This Row],[PARTICLES 
PER SHOT]]</f>
        <v>2170</v>
      </c>
      <c r="T537" s="186">
        <f>Table4[[#This Row],[DAMAGE PER SHOT]]/Table4[[#This Row],[SHOT 
INTERVAL]]</f>
        <v>1972.7272727272725</v>
      </c>
      <c r="U537" s="130">
        <f>Table4[[#This Row],[SHOTS PER MAGAZINE]]*Table4[[#This Row],[DAMAGE PER SHOT]]</f>
        <v>13020</v>
      </c>
      <c r="V537" s="130">
        <f>Table4[[#This Row],[MAGAZINE AMMO]]/Table4[[#This Row],[AMMO PER SHOT]]</f>
        <v>6</v>
      </c>
      <c r="W537" s="138">
        <f>1/Table4[[#This Row],[SHOT 
INTERVAL]]</f>
        <v>0.90909090909090906</v>
      </c>
      <c r="X537" s="138">
        <f>(Table4[[#This Row],[SHOTS PER MAGAZINE]]-1)*Table4[[#This Row],[SHOT 
INTERVAL]]+(Table4[[#This Row],[PARTICLES 
PER SHOT]]-1)*Table4[[#This Row],[BURST INTERVAL]]</f>
        <v>5.5</v>
      </c>
      <c r="Y537" s="186">
        <f>Table4[[#This Row],[DAMAGE PER MAGAZINE]]/(Table4[[#This Row],[UNLOAD TIME]]+Table4[[#This Row],[RELOAD TIME]])</f>
        <v>744</v>
      </c>
    </row>
    <row r="538" spans="1:25" ht="14.25" hidden="1" customHeight="1" outlineLevel="1" x14ac:dyDescent="0.2">
      <c r="A538" s="130">
        <v>24</v>
      </c>
      <c r="B538" s="186" t="s">
        <v>431</v>
      </c>
      <c r="C538" s="186" t="s">
        <v>101</v>
      </c>
      <c r="D538" s="130">
        <v>11</v>
      </c>
      <c r="E538" s="130">
        <v>2380</v>
      </c>
      <c r="F538" s="130"/>
      <c r="G538" s="130"/>
      <c r="H538" s="130"/>
      <c r="I538" s="130">
        <v>6</v>
      </c>
      <c r="J538" s="130">
        <v>1</v>
      </c>
      <c r="K538" s="130">
        <v>1</v>
      </c>
      <c r="L538" s="138"/>
      <c r="M538" s="138">
        <v>1.1000000000000001</v>
      </c>
      <c r="N538" s="130">
        <v>6</v>
      </c>
      <c r="O538" s="138"/>
      <c r="P538" s="138">
        <v>12</v>
      </c>
      <c r="Q538" s="130">
        <v>0</v>
      </c>
      <c r="R538" s="138">
        <v>12</v>
      </c>
      <c r="S538" s="130">
        <f>Table4[[#This Row],[DMG PER PARTICLE]]*Table4[[#This Row],[PARTICLES 
PER SHOT]]</f>
        <v>2380</v>
      </c>
      <c r="T538" s="186">
        <f>Table4[[#This Row],[DAMAGE PER SHOT]]/Table4[[#This Row],[SHOT 
INTERVAL]]</f>
        <v>2163.6363636363635</v>
      </c>
      <c r="U538" s="130">
        <f>Table4[[#This Row],[SHOTS PER MAGAZINE]]*Table4[[#This Row],[DAMAGE PER SHOT]]</f>
        <v>14280</v>
      </c>
      <c r="V538" s="130">
        <f>Table4[[#This Row],[MAGAZINE AMMO]]/Table4[[#This Row],[AMMO PER SHOT]]</f>
        <v>6</v>
      </c>
      <c r="W538" s="138">
        <f>1/Table4[[#This Row],[SHOT 
INTERVAL]]</f>
        <v>0.90909090909090906</v>
      </c>
      <c r="X538" s="138">
        <f>(Table4[[#This Row],[SHOTS PER MAGAZINE]]-1)*Table4[[#This Row],[SHOT 
INTERVAL]]+(Table4[[#This Row],[PARTICLES 
PER SHOT]]-1)*Table4[[#This Row],[BURST INTERVAL]]</f>
        <v>5.5</v>
      </c>
      <c r="Y538" s="186">
        <f>Table4[[#This Row],[DAMAGE PER MAGAZINE]]/(Table4[[#This Row],[UNLOAD TIME]]+Table4[[#This Row],[RELOAD TIME]])</f>
        <v>816</v>
      </c>
    </row>
    <row r="539" spans="1:25" ht="14.25" hidden="1" customHeight="1" outlineLevel="1" x14ac:dyDescent="0.2">
      <c r="A539" s="130">
        <v>24</v>
      </c>
      <c r="B539" s="186" t="s">
        <v>431</v>
      </c>
      <c r="C539" s="186" t="s">
        <v>101</v>
      </c>
      <c r="D539" s="130">
        <v>12</v>
      </c>
      <c r="E539" s="130">
        <v>2620</v>
      </c>
      <c r="F539" s="130"/>
      <c r="G539" s="130"/>
      <c r="H539" s="130"/>
      <c r="I539" s="130">
        <v>6</v>
      </c>
      <c r="J539" s="130">
        <v>1</v>
      </c>
      <c r="K539" s="130">
        <v>1</v>
      </c>
      <c r="L539" s="138"/>
      <c r="M539" s="138">
        <v>1.1000000000000001</v>
      </c>
      <c r="N539" s="130">
        <v>6</v>
      </c>
      <c r="O539" s="138"/>
      <c r="P539" s="138">
        <v>12</v>
      </c>
      <c r="Q539" s="130">
        <v>0</v>
      </c>
      <c r="R539" s="138">
        <v>12</v>
      </c>
      <c r="S539" s="130">
        <f>Table4[[#This Row],[DMG PER PARTICLE]]*Table4[[#This Row],[PARTICLES 
PER SHOT]]</f>
        <v>2620</v>
      </c>
      <c r="T539" s="186">
        <f>Table4[[#This Row],[DAMAGE PER SHOT]]/Table4[[#This Row],[SHOT 
INTERVAL]]</f>
        <v>2381.8181818181815</v>
      </c>
      <c r="U539" s="130">
        <f>Table4[[#This Row],[SHOTS PER MAGAZINE]]*Table4[[#This Row],[DAMAGE PER SHOT]]</f>
        <v>15720</v>
      </c>
      <c r="V539" s="130">
        <f>Table4[[#This Row],[MAGAZINE AMMO]]/Table4[[#This Row],[AMMO PER SHOT]]</f>
        <v>6</v>
      </c>
      <c r="W539" s="138">
        <f>1/Table4[[#This Row],[SHOT 
INTERVAL]]</f>
        <v>0.90909090909090906</v>
      </c>
      <c r="X539" s="138">
        <f>(Table4[[#This Row],[SHOTS PER MAGAZINE]]-1)*Table4[[#This Row],[SHOT 
INTERVAL]]+(Table4[[#This Row],[PARTICLES 
PER SHOT]]-1)*Table4[[#This Row],[BURST INTERVAL]]</f>
        <v>5.5</v>
      </c>
      <c r="Y539" s="186">
        <f>Table4[[#This Row],[DAMAGE PER MAGAZINE]]/(Table4[[#This Row],[UNLOAD TIME]]+Table4[[#This Row],[RELOAD TIME]])</f>
        <v>898.28571428571433</v>
      </c>
    </row>
    <row r="540" spans="1:25" ht="14.25" hidden="1" customHeight="1" outlineLevel="1" x14ac:dyDescent="0.2">
      <c r="A540" s="130">
        <v>24</v>
      </c>
      <c r="B540" s="186" t="s">
        <v>431</v>
      </c>
      <c r="C540" s="186" t="s">
        <v>102</v>
      </c>
      <c r="D540" s="130">
        <v>1</v>
      </c>
      <c r="E540" s="130">
        <v>2620</v>
      </c>
      <c r="F540" s="130"/>
      <c r="G540" s="130"/>
      <c r="H540" s="130"/>
      <c r="I540" s="130">
        <v>6</v>
      </c>
      <c r="J540" s="130">
        <v>1</v>
      </c>
      <c r="K540" s="130">
        <v>1</v>
      </c>
      <c r="L540" s="138"/>
      <c r="M540" s="138">
        <v>1.1000000000000001</v>
      </c>
      <c r="N540" s="130">
        <v>6</v>
      </c>
      <c r="O540" s="138"/>
      <c r="P540" s="138">
        <v>12</v>
      </c>
      <c r="Q540" s="130">
        <v>0</v>
      </c>
      <c r="R540" s="138">
        <v>12</v>
      </c>
      <c r="S540" s="130">
        <f>Table4[[#This Row],[DMG PER PARTICLE]]*Table4[[#This Row],[PARTICLES 
PER SHOT]]</f>
        <v>2620</v>
      </c>
      <c r="T540" s="186">
        <f>Table4[[#This Row],[DAMAGE PER SHOT]]/Table4[[#This Row],[SHOT 
INTERVAL]]</f>
        <v>2381.8181818181815</v>
      </c>
      <c r="U540" s="130">
        <f>Table4[[#This Row],[SHOTS PER MAGAZINE]]*Table4[[#This Row],[DAMAGE PER SHOT]]</f>
        <v>15720</v>
      </c>
      <c r="V540" s="130">
        <f>Table4[[#This Row],[MAGAZINE AMMO]]/Table4[[#This Row],[AMMO PER SHOT]]</f>
        <v>6</v>
      </c>
      <c r="W540" s="138">
        <f>1/Table4[[#This Row],[SHOT 
INTERVAL]]</f>
        <v>0.90909090909090906</v>
      </c>
      <c r="X540" s="138">
        <f>(Table4[[#This Row],[SHOTS PER MAGAZINE]]-1)*Table4[[#This Row],[SHOT 
INTERVAL]]+(Table4[[#This Row],[PARTICLES 
PER SHOT]]-1)*Table4[[#This Row],[BURST INTERVAL]]</f>
        <v>5.5</v>
      </c>
      <c r="Y540" s="186">
        <f>Table4[[#This Row],[DAMAGE PER MAGAZINE]]/(Table4[[#This Row],[UNLOAD TIME]]+Table4[[#This Row],[RELOAD TIME]])</f>
        <v>898.28571428571433</v>
      </c>
    </row>
    <row r="541" spans="1:25" ht="14.25" hidden="1" customHeight="1" outlineLevel="1" x14ac:dyDescent="0.2">
      <c r="A541" s="130">
        <v>24</v>
      </c>
      <c r="B541" s="186" t="s">
        <v>431</v>
      </c>
      <c r="C541" s="186" t="s">
        <v>102</v>
      </c>
      <c r="D541" s="130">
        <v>2</v>
      </c>
      <c r="E541" s="130">
        <v>2668</v>
      </c>
      <c r="F541" s="130"/>
      <c r="G541" s="130"/>
      <c r="H541" s="130"/>
      <c r="I541" s="130">
        <v>6</v>
      </c>
      <c r="J541" s="130">
        <v>1</v>
      </c>
      <c r="K541" s="130">
        <v>1</v>
      </c>
      <c r="L541" s="138"/>
      <c r="M541" s="138">
        <v>1.1000000000000001</v>
      </c>
      <c r="N541" s="130">
        <v>6</v>
      </c>
      <c r="O541" s="138"/>
      <c r="P541" s="138">
        <v>12</v>
      </c>
      <c r="Q541" s="130">
        <v>0</v>
      </c>
      <c r="R541" s="138">
        <v>12</v>
      </c>
      <c r="S541" s="130">
        <f>Table4[[#This Row],[DMG PER PARTICLE]]*Table4[[#This Row],[PARTICLES 
PER SHOT]]</f>
        <v>2668</v>
      </c>
      <c r="T541" s="186">
        <f>Table4[[#This Row],[DAMAGE PER SHOT]]/Table4[[#This Row],[SHOT 
INTERVAL]]</f>
        <v>2425.454545454545</v>
      </c>
      <c r="U541" s="130">
        <f>Table4[[#This Row],[SHOTS PER MAGAZINE]]*Table4[[#This Row],[DAMAGE PER SHOT]]</f>
        <v>16008</v>
      </c>
      <c r="V541" s="130">
        <f>Table4[[#This Row],[MAGAZINE AMMO]]/Table4[[#This Row],[AMMO PER SHOT]]</f>
        <v>6</v>
      </c>
      <c r="W541" s="138">
        <f>1/Table4[[#This Row],[SHOT 
INTERVAL]]</f>
        <v>0.90909090909090906</v>
      </c>
      <c r="X541" s="138">
        <f>(Table4[[#This Row],[SHOTS PER MAGAZINE]]-1)*Table4[[#This Row],[SHOT 
INTERVAL]]+(Table4[[#This Row],[PARTICLES 
PER SHOT]]-1)*Table4[[#This Row],[BURST INTERVAL]]</f>
        <v>5.5</v>
      </c>
      <c r="Y541" s="186">
        <f>Table4[[#This Row],[DAMAGE PER MAGAZINE]]/(Table4[[#This Row],[UNLOAD TIME]]+Table4[[#This Row],[RELOAD TIME]])</f>
        <v>914.74285714285713</v>
      </c>
    </row>
    <row r="542" spans="1:25" ht="14.25" hidden="1" customHeight="1" outlineLevel="1" x14ac:dyDescent="0.2">
      <c r="A542" s="130">
        <v>24</v>
      </c>
      <c r="B542" s="186" t="s">
        <v>431</v>
      </c>
      <c r="C542" s="186" t="s">
        <v>102</v>
      </c>
      <c r="D542" s="130">
        <v>3</v>
      </c>
      <c r="E542" s="130">
        <v>2716</v>
      </c>
      <c r="F542" s="130"/>
      <c r="G542" s="130"/>
      <c r="H542" s="130"/>
      <c r="I542" s="130">
        <v>6</v>
      </c>
      <c r="J542" s="130">
        <v>1</v>
      </c>
      <c r="K542" s="130">
        <v>1</v>
      </c>
      <c r="L542" s="138"/>
      <c r="M542" s="138">
        <v>1.1000000000000001</v>
      </c>
      <c r="N542" s="130">
        <v>6</v>
      </c>
      <c r="O542" s="138"/>
      <c r="P542" s="138">
        <v>12</v>
      </c>
      <c r="Q542" s="130">
        <v>0</v>
      </c>
      <c r="R542" s="138">
        <v>12</v>
      </c>
      <c r="S542" s="130">
        <f>Table4[[#This Row],[DMG PER PARTICLE]]*Table4[[#This Row],[PARTICLES 
PER SHOT]]</f>
        <v>2716</v>
      </c>
      <c r="T542" s="186">
        <f>Table4[[#This Row],[DAMAGE PER SHOT]]/Table4[[#This Row],[SHOT 
INTERVAL]]</f>
        <v>2469.090909090909</v>
      </c>
      <c r="U542" s="130">
        <f>Table4[[#This Row],[SHOTS PER MAGAZINE]]*Table4[[#This Row],[DAMAGE PER SHOT]]</f>
        <v>16296</v>
      </c>
      <c r="V542" s="130">
        <f>Table4[[#This Row],[MAGAZINE AMMO]]/Table4[[#This Row],[AMMO PER SHOT]]</f>
        <v>6</v>
      </c>
      <c r="W542" s="138">
        <f>1/Table4[[#This Row],[SHOT 
INTERVAL]]</f>
        <v>0.90909090909090906</v>
      </c>
      <c r="X542" s="138">
        <f>(Table4[[#This Row],[SHOTS PER MAGAZINE]]-1)*Table4[[#This Row],[SHOT 
INTERVAL]]+(Table4[[#This Row],[PARTICLES 
PER SHOT]]-1)*Table4[[#This Row],[BURST INTERVAL]]</f>
        <v>5.5</v>
      </c>
      <c r="Y542" s="186">
        <f>Table4[[#This Row],[DAMAGE PER MAGAZINE]]/(Table4[[#This Row],[UNLOAD TIME]]+Table4[[#This Row],[RELOAD TIME]])</f>
        <v>931.2</v>
      </c>
    </row>
    <row r="543" spans="1:25" ht="14.25" hidden="1" customHeight="1" outlineLevel="1" x14ac:dyDescent="0.2">
      <c r="A543" s="130">
        <v>24</v>
      </c>
      <c r="B543" s="186" t="s">
        <v>431</v>
      </c>
      <c r="C543" s="186" t="s">
        <v>102</v>
      </c>
      <c r="D543" s="130">
        <v>4</v>
      </c>
      <c r="E543" s="130">
        <v>2764</v>
      </c>
      <c r="F543" s="130"/>
      <c r="G543" s="130"/>
      <c r="H543" s="130"/>
      <c r="I543" s="130">
        <v>6</v>
      </c>
      <c r="J543" s="130">
        <v>1</v>
      </c>
      <c r="K543" s="130">
        <v>1</v>
      </c>
      <c r="L543" s="138"/>
      <c r="M543" s="138">
        <v>1.1000000000000001</v>
      </c>
      <c r="N543" s="130">
        <v>6</v>
      </c>
      <c r="O543" s="138"/>
      <c r="P543" s="138">
        <v>12</v>
      </c>
      <c r="Q543" s="130">
        <v>0</v>
      </c>
      <c r="R543" s="138">
        <v>12</v>
      </c>
      <c r="S543" s="130">
        <f>Table4[[#This Row],[DMG PER PARTICLE]]*Table4[[#This Row],[PARTICLES 
PER SHOT]]</f>
        <v>2764</v>
      </c>
      <c r="T543" s="186">
        <f>Table4[[#This Row],[DAMAGE PER SHOT]]/Table4[[#This Row],[SHOT 
INTERVAL]]</f>
        <v>2512.7272727272725</v>
      </c>
      <c r="U543" s="130">
        <f>Table4[[#This Row],[SHOTS PER MAGAZINE]]*Table4[[#This Row],[DAMAGE PER SHOT]]</f>
        <v>16584</v>
      </c>
      <c r="V543" s="130">
        <f>Table4[[#This Row],[MAGAZINE AMMO]]/Table4[[#This Row],[AMMO PER SHOT]]</f>
        <v>6</v>
      </c>
      <c r="W543" s="138">
        <f>1/Table4[[#This Row],[SHOT 
INTERVAL]]</f>
        <v>0.90909090909090906</v>
      </c>
      <c r="X543" s="138">
        <f>(Table4[[#This Row],[SHOTS PER MAGAZINE]]-1)*Table4[[#This Row],[SHOT 
INTERVAL]]+(Table4[[#This Row],[PARTICLES 
PER SHOT]]-1)*Table4[[#This Row],[BURST INTERVAL]]</f>
        <v>5.5</v>
      </c>
      <c r="Y543" s="186">
        <f>Table4[[#This Row],[DAMAGE PER MAGAZINE]]/(Table4[[#This Row],[UNLOAD TIME]]+Table4[[#This Row],[RELOAD TIME]])</f>
        <v>947.65714285714284</v>
      </c>
    </row>
    <row r="544" spans="1:25" ht="14.25" hidden="1" customHeight="1" outlineLevel="1" x14ac:dyDescent="0.2">
      <c r="A544" s="130">
        <v>24</v>
      </c>
      <c r="B544" s="186" t="s">
        <v>431</v>
      </c>
      <c r="C544" s="186" t="s">
        <v>102</v>
      </c>
      <c r="D544" s="130">
        <v>5</v>
      </c>
      <c r="E544" s="130">
        <v>2812</v>
      </c>
      <c r="F544" s="130"/>
      <c r="G544" s="130"/>
      <c r="H544" s="130"/>
      <c r="I544" s="130">
        <v>6</v>
      </c>
      <c r="J544" s="130">
        <v>1</v>
      </c>
      <c r="K544" s="130">
        <v>1</v>
      </c>
      <c r="L544" s="138"/>
      <c r="M544" s="138">
        <v>1.1000000000000001</v>
      </c>
      <c r="N544" s="130">
        <v>6</v>
      </c>
      <c r="O544" s="138"/>
      <c r="P544" s="138">
        <v>12</v>
      </c>
      <c r="Q544" s="130">
        <v>0</v>
      </c>
      <c r="R544" s="138">
        <v>12</v>
      </c>
      <c r="S544" s="130">
        <f>Table4[[#This Row],[DMG PER PARTICLE]]*Table4[[#This Row],[PARTICLES 
PER SHOT]]</f>
        <v>2812</v>
      </c>
      <c r="T544" s="186">
        <f>Table4[[#This Row],[DAMAGE PER SHOT]]/Table4[[#This Row],[SHOT 
INTERVAL]]</f>
        <v>2556.363636363636</v>
      </c>
      <c r="U544" s="130">
        <f>Table4[[#This Row],[SHOTS PER MAGAZINE]]*Table4[[#This Row],[DAMAGE PER SHOT]]</f>
        <v>16872</v>
      </c>
      <c r="V544" s="130">
        <f>Table4[[#This Row],[MAGAZINE AMMO]]/Table4[[#This Row],[AMMO PER SHOT]]</f>
        <v>6</v>
      </c>
      <c r="W544" s="138">
        <f>1/Table4[[#This Row],[SHOT 
INTERVAL]]</f>
        <v>0.90909090909090906</v>
      </c>
      <c r="X544" s="138">
        <f>(Table4[[#This Row],[SHOTS PER MAGAZINE]]-1)*Table4[[#This Row],[SHOT 
INTERVAL]]+(Table4[[#This Row],[PARTICLES 
PER SHOT]]-1)*Table4[[#This Row],[BURST INTERVAL]]</f>
        <v>5.5</v>
      </c>
      <c r="Y544" s="186">
        <f>Table4[[#This Row],[DAMAGE PER MAGAZINE]]/(Table4[[#This Row],[UNLOAD TIME]]+Table4[[#This Row],[RELOAD TIME]])</f>
        <v>964.11428571428576</v>
      </c>
    </row>
    <row r="545" spans="1:25" ht="14.25" hidden="1" customHeight="1" outlineLevel="1" x14ac:dyDescent="0.2">
      <c r="A545" s="130">
        <v>24</v>
      </c>
      <c r="B545" s="186" t="s">
        <v>431</v>
      </c>
      <c r="C545" s="186" t="s">
        <v>102</v>
      </c>
      <c r="D545" s="130">
        <v>6</v>
      </c>
      <c r="E545" s="130">
        <v>2860</v>
      </c>
      <c r="F545" s="130"/>
      <c r="G545" s="130"/>
      <c r="H545" s="130"/>
      <c r="I545" s="130">
        <v>6</v>
      </c>
      <c r="J545" s="130">
        <v>1</v>
      </c>
      <c r="K545" s="130">
        <v>1</v>
      </c>
      <c r="L545" s="138"/>
      <c r="M545" s="138">
        <v>1.1000000000000001</v>
      </c>
      <c r="N545" s="130">
        <v>6</v>
      </c>
      <c r="O545" s="138"/>
      <c r="P545" s="138">
        <v>12</v>
      </c>
      <c r="Q545" s="130">
        <v>0</v>
      </c>
      <c r="R545" s="138">
        <v>12</v>
      </c>
      <c r="S545" s="130">
        <f>Table4[[#This Row],[DMG PER PARTICLE]]*Table4[[#This Row],[PARTICLES 
PER SHOT]]</f>
        <v>2860</v>
      </c>
      <c r="T545" s="186">
        <f>Table4[[#This Row],[DAMAGE PER SHOT]]/Table4[[#This Row],[SHOT 
INTERVAL]]</f>
        <v>2600</v>
      </c>
      <c r="U545" s="130">
        <f>Table4[[#This Row],[SHOTS PER MAGAZINE]]*Table4[[#This Row],[DAMAGE PER SHOT]]</f>
        <v>17160</v>
      </c>
      <c r="V545" s="130">
        <f>Table4[[#This Row],[MAGAZINE AMMO]]/Table4[[#This Row],[AMMO PER SHOT]]</f>
        <v>6</v>
      </c>
      <c r="W545" s="138">
        <f>1/Table4[[#This Row],[SHOT 
INTERVAL]]</f>
        <v>0.90909090909090906</v>
      </c>
      <c r="X545" s="138">
        <f>(Table4[[#This Row],[SHOTS PER MAGAZINE]]-1)*Table4[[#This Row],[SHOT 
INTERVAL]]+(Table4[[#This Row],[PARTICLES 
PER SHOT]]-1)*Table4[[#This Row],[BURST INTERVAL]]</f>
        <v>5.5</v>
      </c>
      <c r="Y545" s="186">
        <f>Table4[[#This Row],[DAMAGE PER MAGAZINE]]/(Table4[[#This Row],[UNLOAD TIME]]+Table4[[#This Row],[RELOAD TIME]])</f>
        <v>980.57142857142856</v>
      </c>
    </row>
    <row r="546" spans="1:25" ht="14.25" hidden="1" customHeight="1" outlineLevel="1" x14ac:dyDescent="0.2">
      <c r="A546" s="130">
        <v>24</v>
      </c>
      <c r="B546" s="186" t="s">
        <v>431</v>
      </c>
      <c r="C546" s="186" t="s">
        <v>102</v>
      </c>
      <c r="D546" s="130">
        <v>7</v>
      </c>
      <c r="E546" s="130">
        <v>2908</v>
      </c>
      <c r="F546" s="130"/>
      <c r="G546" s="130"/>
      <c r="H546" s="130"/>
      <c r="I546" s="130">
        <v>6</v>
      </c>
      <c r="J546" s="130">
        <v>1</v>
      </c>
      <c r="K546" s="130">
        <v>1</v>
      </c>
      <c r="L546" s="138"/>
      <c r="M546" s="138">
        <v>1.1000000000000001</v>
      </c>
      <c r="N546" s="130">
        <v>6</v>
      </c>
      <c r="O546" s="138"/>
      <c r="P546" s="138">
        <v>12</v>
      </c>
      <c r="Q546" s="130">
        <v>0</v>
      </c>
      <c r="R546" s="138">
        <v>12</v>
      </c>
      <c r="S546" s="130">
        <f>Table4[[#This Row],[DMG PER PARTICLE]]*Table4[[#This Row],[PARTICLES 
PER SHOT]]</f>
        <v>2908</v>
      </c>
      <c r="T546" s="186">
        <f>Table4[[#This Row],[DAMAGE PER SHOT]]/Table4[[#This Row],[SHOT 
INTERVAL]]</f>
        <v>2643.6363636363635</v>
      </c>
      <c r="U546" s="130">
        <f>Table4[[#This Row],[SHOTS PER MAGAZINE]]*Table4[[#This Row],[DAMAGE PER SHOT]]</f>
        <v>17448</v>
      </c>
      <c r="V546" s="130">
        <f>Table4[[#This Row],[MAGAZINE AMMO]]/Table4[[#This Row],[AMMO PER SHOT]]</f>
        <v>6</v>
      </c>
      <c r="W546" s="138">
        <f>1/Table4[[#This Row],[SHOT 
INTERVAL]]</f>
        <v>0.90909090909090906</v>
      </c>
      <c r="X546" s="138">
        <f>(Table4[[#This Row],[SHOTS PER MAGAZINE]]-1)*Table4[[#This Row],[SHOT 
INTERVAL]]+(Table4[[#This Row],[PARTICLES 
PER SHOT]]-1)*Table4[[#This Row],[BURST INTERVAL]]</f>
        <v>5.5</v>
      </c>
      <c r="Y546" s="186">
        <f>Table4[[#This Row],[DAMAGE PER MAGAZINE]]/(Table4[[#This Row],[UNLOAD TIME]]+Table4[[#This Row],[RELOAD TIME]])</f>
        <v>997.02857142857147</v>
      </c>
    </row>
    <row r="547" spans="1:25" ht="14.25" hidden="1" customHeight="1" outlineLevel="1" x14ac:dyDescent="0.2">
      <c r="A547" s="130">
        <v>24</v>
      </c>
      <c r="B547" s="186" t="s">
        <v>431</v>
      </c>
      <c r="C547" s="186" t="s">
        <v>102</v>
      </c>
      <c r="D547" s="130">
        <v>8</v>
      </c>
      <c r="E547" s="130">
        <v>2956</v>
      </c>
      <c r="F547" s="130"/>
      <c r="G547" s="130"/>
      <c r="H547" s="130"/>
      <c r="I547" s="130">
        <v>6</v>
      </c>
      <c r="J547" s="130">
        <v>1</v>
      </c>
      <c r="K547" s="130">
        <v>1</v>
      </c>
      <c r="L547" s="138"/>
      <c r="M547" s="138">
        <v>1.1000000000000001</v>
      </c>
      <c r="N547" s="130">
        <v>6</v>
      </c>
      <c r="O547" s="138"/>
      <c r="P547" s="138">
        <v>12</v>
      </c>
      <c r="Q547" s="130">
        <v>0</v>
      </c>
      <c r="R547" s="138">
        <v>12</v>
      </c>
      <c r="S547" s="130">
        <f>Table4[[#This Row],[DMG PER PARTICLE]]*Table4[[#This Row],[PARTICLES 
PER SHOT]]</f>
        <v>2956</v>
      </c>
      <c r="T547" s="186">
        <f>Table4[[#This Row],[DAMAGE PER SHOT]]/Table4[[#This Row],[SHOT 
INTERVAL]]</f>
        <v>2687.272727272727</v>
      </c>
      <c r="U547" s="130">
        <f>Table4[[#This Row],[SHOTS PER MAGAZINE]]*Table4[[#This Row],[DAMAGE PER SHOT]]</f>
        <v>17736</v>
      </c>
      <c r="V547" s="130">
        <f>Table4[[#This Row],[MAGAZINE AMMO]]/Table4[[#This Row],[AMMO PER SHOT]]</f>
        <v>6</v>
      </c>
      <c r="W547" s="138">
        <f>1/Table4[[#This Row],[SHOT 
INTERVAL]]</f>
        <v>0.90909090909090906</v>
      </c>
      <c r="X547" s="138">
        <f>(Table4[[#This Row],[SHOTS PER MAGAZINE]]-1)*Table4[[#This Row],[SHOT 
INTERVAL]]+(Table4[[#This Row],[PARTICLES 
PER SHOT]]-1)*Table4[[#This Row],[BURST INTERVAL]]</f>
        <v>5.5</v>
      </c>
      <c r="Y547" s="186">
        <f>Table4[[#This Row],[DAMAGE PER MAGAZINE]]/(Table4[[#This Row],[UNLOAD TIME]]+Table4[[#This Row],[RELOAD TIME]])</f>
        <v>1013.4857142857143</v>
      </c>
    </row>
    <row r="548" spans="1:25" ht="14.25" hidden="1" customHeight="1" outlineLevel="1" x14ac:dyDescent="0.2">
      <c r="A548" s="130">
        <v>24</v>
      </c>
      <c r="B548" s="186" t="s">
        <v>431</v>
      </c>
      <c r="C548" s="186" t="s">
        <v>102</v>
      </c>
      <c r="D548" s="130">
        <v>9</v>
      </c>
      <c r="E548" s="130">
        <v>3004</v>
      </c>
      <c r="F548" s="130"/>
      <c r="G548" s="130"/>
      <c r="H548" s="130"/>
      <c r="I548" s="130">
        <v>6</v>
      </c>
      <c r="J548" s="130">
        <v>1</v>
      </c>
      <c r="K548" s="130">
        <v>1</v>
      </c>
      <c r="L548" s="138"/>
      <c r="M548" s="138">
        <v>1.1000000000000001</v>
      </c>
      <c r="N548" s="130">
        <v>6</v>
      </c>
      <c r="O548" s="138"/>
      <c r="P548" s="138">
        <v>12</v>
      </c>
      <c r="Q548" s="130">
        <v>0</v>
      </c>
      <c r="R548" s="138">
        <v>12</v>
      </c>
      <c r="S548" s="130">
        <f>Table4[[#This Row],[DMG PER PARTICLE]]*Table4[[#This Row],[PARTICLES 
PER SHOT]]</f>
        <v>3004</v>
      </c>
      <c r="T548" s="186">
        <f>Table4[[#This Row],[DAMAGE PER SHOT]]/Table4[[#This Row],[SHOT 
INTERVAL]]</f>
        <v>2730.9090909090905</v>
      </c>
      <c r="U548" s="130">
        <f>Table4[[#This Row],[SHOTS PER MAGAZINE]]*Table4[[#This Row],[DAMAGE PER SHOT]]</f>
        <v>18024</v>
      </c>
      <c r="V548" s="130">
        <f>Table4[[#This Row],[MAGAZINE AMMO]]/Table4[[#This Row],[AMMO PER SHOT]]</f>
        <v>6</v>
      </c>
      <c r="W548" s="138">
        <f>1/Table4[[#This Row],[SHOT 
INTERVAL]]</f>
        <v>0.90909090909090906</v>
      </c>
      <c r="X548" s="138">
        <f>(Table4[[#This Row],[SHOTS PER MAGAZINE]]-1)*Table4[[#This Row],[SHOT 
INTERVAL]]+(Table4[[#This Row],[PARTICLES 
PER SHOT]]-1)*Table4[[#This Row],[BURST INTERVAL]]</f>
        <v>5.5</v>
      </c>
      <c r="Y548" s="186">
        <f>Table4[[#This Row],[DAMAGE PER MAGAZINE]]/(Table4[[#This Row],[UNLOAD TIME]]+Table4[[#This Row],[RELOAD TIME]])</f>
        <v>1029.9428571428571</v>
      </c>
    </row>
    <row r="549" spans="1:25" ht="14.25" hidden="1" customHeight="1" outlineLevel="1" x14ac:dyDescent="0.2">
      <c r="A549" s="130">
        <v>24</v>
      </c>
      <c r="B549" s="186" t="s">
        <v>431</v>
      </c>
      <c r="C549" s="186" t="s">
        <v>102</v>
      </c>
      <c r="D549" s="130">
        <v>10</v>
      </c>
      <c r="E549" s="130">
        <v>3052</v>
      </c>
      <c r="F549" s="130"/>
      <c r="G549" s="130"/>
      <c r="H549" s="130"/>
      <c r="I549" s="130">
        <v>6</v>
      </c>
      <c r="J549" s="130">
        <v>1</v>
      </c>
      <c r="K549" s="130">
        <v>1</v>
      </c>
      <c r="L549" s="138"/>
      <c r="M549" s="138">
        <v>1.1000000000000001</v>
      </c>
      <c r="N549" s="130">
        <v>6</v>
      </c>
      <c r="O549" s="138"/>
      <c r="P549" s="138">
        <v>12</v>
      </c>
      <c r="Q549" s="130">
        <v>0</v>
      </c>
      <c r="R549" s="138">
        <v>12</v>
      </c>
      <c r="S549" s="130">
        <f>Table4[[#This Row],[DMG PER PARTICLE]]*Table4[[#This Row],[PARTICLES 
PER SHOT]]</f>
        <v>3052</v>
      </c>
      <c r="T549" s="186">
        <f>Table4[[#This Row],[DAMAGE PER SHOT]]/Table4[[#This Row],[SHOT 
INTERVAL]]</f>
        <v>2774.5454545454545</v>
      </c>
      <c r="U549" s="130">
        <f>Table4[[#This Row],[SHOTS PER MAGAZINE]]*Table4[[#This Row],[DAMAGE PER SHOT]]</f>
        <v>18312</v>
      </c>
      <c r="V549" s="130">
        <f>Table4[[#This Row],[MAGAZINE AMMO]]/Table4[[#This Row],[AMMO PER SHOT]]</f>
        <v>6</v>
      </c>
      <c r="W549" s="138">
        <f>1/Table4[[#This Row],[SHOT 
INTERVAL]]</f>
        <v>0.90909090909090906</v>
      </c>
      <c r="X549" s="138">
        <f>(Table4[[#This Row],[SHOTS PER MAGAZINE]]-1)*Table4[[#This Row],[SHOT 
INTERVAL]]+(Table4[[#This Row],[PARTICLES 
PER SHOT]]-1)*Table4[[#This Row],[BURST INTERVAL]]</f>
        <v>5.5</v>
      </c>
      <c r="Y549" s="186">
        <f>Table4[[#This Row],[DAMAGE PER MAGAZINE]]/(Table4[[#This Row],[UNLOAD TIME]]+Table4[[#This Row],[RELOAD TIME]])</f>
        <v>1046.4000000000001</v>
      </c>
    </row>
    <row r="550" spans="1:25" ht="14.25" hidden="1" customHeight="1" outlineLevel="1" x14ac:dyDescent="0.2">
      <c r="A550" s="130">
        <v>24</v>
      </c>
      <c r="B550" s="186" t="s">
        <v>431</v>
      </c>
      <c r="C550" s="186" t="s">
        <v>102</v>
      </c>
      <c r="D550" s="130">
        <v>11</v>
      </c>
      <c r="E550" s="130">
        <v>3100</v>
      </c>
      <c r="F550" s="130"/>
      <c r="G550" s="130"/>
      <c r="H550" s="130"/>
      <c r="I550" s="130">
        <v>6</v>
      </c>
      <c r="J550" s="130">
        <v>1</v>
      </c>
      <c r="K550" s="130">
        <v>1</v>
      </c>
      <c r="L550" s="138"/>
      <c r="M550" s="138">
        <v>1.1000000000000001</v>
      </c>
      <c r="N550" s="130">
        <v>6</v>
      </c>
      <c r="O550" s="138"/>
      <c r="P550" s="138">
        <v>12</v>
      </c>
      <c r="Q550" s="130">
        <v>0</v>
      </c>
      <c r="R550" s="138">
        <v>12</v>
      </c>
      <c r="S550" s="130">
        <f>Table4[[#This Row],[DMG PER PARTICLE]]*Table4[[#This Row],[PARTICLES 
PER SHOT]]</f>
        <v>3100</v>
      </c>
      <c r="T550" s="186">
        <f>Table4[[#This Row],[DAMAGE PER SHOT]]/Table4[[#This Row],[SHOT 
INTERVAL]]</f>
        <v>2818.181818181818</v>
      </c>
      <c r="U550" s="130">
        <f>Table4[[#This Row],[SHOTS PER MAGAZINE]]*Table4[[#This Row],[DAMAGE PER SHOT]]</f>
        <v>18600</v>
      </c>
      <c r="V550" s="130">
        <f>Table4[[#This Row],[MAGAZINE AMMO]]/Table4[[#This Row],[AMMO PER SHOT]]</f>
        <v>6</v>
      </c>
      <c r="W550" s="138">
        <f>1/Table4[[#This Row],[SHOT 
INTERVAL]]</f>
        <v>0.90909090909090906</v>
      </c>
      <c r="X550" s="138">
        <f>(Table4[[#This Row],[SHOTS PER MAGAZINE]]-1)*Table4[[#This Row],[SHOT 
INTERVAL]]+(Table4[[#This Row],[PARTICLES 
PER SHOT]]-1)*Table4[[#This Row],[BURST INTERVAL]]</f>
        <v>5.5</v>
      </c>
      <c r="Y550" s="186">
        <f>Table4[[#This Row],[DAMAGE PER MAGAZINE]]/(Table4[[#This Row],[UNLOAD TIME]]+Table4[[#This Row],[RELOAD TIME]])</f>
        <v>1062.8571428571429</v>
      </c>
    </row>
    <row r="551" spans="1:25" ht="14.25" hidden="1" customHeight="1" outlineLevel="1" x14ac:dyDescent="0.2">
      <c r="A551" s="130">
        <v>24</v>
      </c>
      <c r="B551" s="186" t="s">
        <v>431</v>
      </c>
      <c r="C551" s="186" t="s">
        <v>102</v>
      </c>
      <c r="D551" s="130">
        <v>12</v>
      </c>
      <c r="E551" s="130">
        <v>3148</v>
      </c>
      <c r="F551" s="130"/>
      <c r="G551" s="130"/>
      <c r="H551" s="130"/>
      <c r="I551" s="130">
        <v>6</v>
      </c>
      <c r="J551" s="130">
        <v>1</v>
      </c>
      <c r="K551" s="130">
        <v>1</v>
      </c>
      <c r="L551" s="138"/>
      <c r="M551" s="138">
        <v>1.1000000000000001</v>
      </c>
      <c r="N551" s="130">
        <v>6</v>
      </c>
      <c r="O551" s="138"/>
      <c r="P551" s="138">
        <v>12</v>
      </c>
      <c r="Q551" s="130">
        <v>0</v>
      </c>
      <c r="R551" s="138">
        <v>12</v>
      </c>
      <c r="S551" s="130">
        <f>Table4[[#This Row],[DMG PER PARTICLE]]*Table4[[#This Row],[PARTICLES 
PER SHOT]]</f>
        <v>3148</v>
      </c>
      <c r="T551" s="186">
        <f>Table4[[#This Row],[DAMAGE PER SHOT]]/Table4[[#This Row],[SHOT 
INTERVAL]]</f>
        <v>2861.8181818181815</v>
      </c>
      <c r="U551" s="130">
        <f>Table4[[#This Row],[SHOTS PER MAGAZINE]]*Table4[[#This Row],[DAMAGE PER SHOT]]</f>
        <v>18888</v>
      </c>
      <c r="V551" s="130">
        <f>Table4[[#This Row],[MAGAZINE AMMO]]/Table4[[#This Row],[AMMO PER SHOT]]</f>
        <v>6</v>
      </c>
      <c r="W551" s="138">
        <f>1/Table4[[#This Row],[SHOT 
INTERVAL]]</f>
        <v>0.90909090909090906</v>
      </c>
      <c r="X551" s="138">
        <f>(Table4[[#This Row],[SHOTS PER MAGAZINE]]-1)*Table4[[#This Row],[SHOT 
INTERVAL]]+(Table4[[#This Row],[PARTICLES 
PER SHOT]]-1)*Table4[[#This Row],[BURST INTERVAL]]</f>
        <v>5.5</v>
      </c>
      <c r="Y551" s="186">
        <f>Table4[[#This Row],[DAMAGE PER MAGAZINE]]/(Table4[[#This Row],[UNLOAD TIME]]+Table4[[#This Row],[RELOAD TIME]])</f>
        <v>1079.3142857142857</v>
      </c>
    </row>
    <row r="552" spans="1:25" ht="14.25" hidden="1" customHeight="1" outlineLevel="1" x14ac:dyDescent="0.2">
      <c r="A552" s="130">
        <v>24</v>
      </c>
      <c r="B552" s="186" t="s">
        <v>431</v>
      </c>
      <c r="C552" s="186" t="s">
        <v>103</v>
      </c>
      <c r="D552" s="130">
        <v>1</v>
      </c>
      <c r="E552" s="130">
        <v>3305.4</v>
      </c>
      <c r="F552" s="130"/>
      <c r="G552" s="130"/>
      <c r="H552" s="130"/>
      <c r="I552" s="130">
        <v>6</v>
      </c>
      <c r="J552" s="130">
        <v>1</v>
      </c>
      <c r="K552" s="130">
        <v>1</v>
      </c>
      <c r="L552" s="138"/>
      <c r="M552" s="138">
        <v>1.1000000000000001</v>
      </c>
      <c r="N552" s="130">
        <v>6</v>
      </c>
      <c r="O552" s="138"/>
      <c r="P552" s="138">
        <v>12</v>
      </c>
      <c r="Q552" s="130">
        <v>0</v>
      </c>
      <c r="R552" s="138">
        <v>12</v>
      </c>
      <c r="S552" s="130">
        <f>Table4[[#This Row],[DMG PER PARTICLE]]*Table4[[#This Row],[PARTICLES 
PER SHOT]]</f>
        <v>3305.4</v>
      </c>
      <c r="T552" s="186">
        <f>Table4[[#This Row],[DAMAGE PER SHOT]]/Table4[[#This Row],[SHOT 
INTERVAL]]</f>
        <v>3004.9090909090905</v>
      </c>
      <c r="U552" s="130">
        <f>Table4[[#This Row],[SHOTS PER MAGAZINE]]*Table4[[#This Row],[DAMAGE PER SHOT]]</f>
        <v>19832.400000000001</v>
      </c>
      <c r="V552" s="130">
        <f>Table4[[#This Row],[MAGAZINE AMMO]]/Table4[[#This Row],[AMMO PER SHOT]]</f>
        <v>6</v>
      </c>
      <c r="W552" s="138">
        <f>1/Table4[[#This Row],[SHOT 
INTERVAL]]</f>
        <v>0.90909090909090906</v>
      </c>
      <c r="X552" s="138">
        <f>(Table4[[#This Row],[SHOTS PER MAGAZINE]]-1)*Table4[[#This Row],[SHOT 
INTERVAL]]+(Table4[[#This Row],[PARTICLES 
PER SHOT]]-1)*Table4[[#This Row],[BURST INTERVAL]]</f>
        <v>5.5</v>
      </c>
      <c r="Y552" s="186">
        <f>Table4[[#This Row],[DAMAGE PER MAGAZINE]]/(Table4[[#This Row],[UNLOAD TIME]]+Table4[[#This Row],[RELOAD TIME]])</f>
        <v>1133.28</v>
      </c>
    </row>
    <row r="553" spans="1:25" ht="14.25" customHeight="1" collapsed="1" x14ac:dyDescent="0.2">
      <c r="A553" s="128">
        <v>25</v>
      </c>
      <c r="B553" s="185" t="s">
        <v>432</v>
      </c>
      <c r="C553" s="185" t="s">
        <v>101</v>
      </c>
      <c r="D553" s="128">
        <v>1</v>
      </c>
      <c r="E553" s="128">
        <v>143</v>
      </c>
      <c r="F553" s="128"/>
      <c r="G553" s="128"/>
      <c r="H553" s="128"/>
      <c r="I553" s="128">
        <v>85</v>
      </c>
      <c r="J553" s="128">
        <v>1</v>
      </c>
      <c r="K553" s="128">
        <v>1</v>
      </c>
      <c r="L553" s="137"/>
      <c r="M553" s="137">
        <v>0.1</v>
      </c>
      <c r="N553" s="128">
        <v>85</v>
      </c>
      <c r="O553" s="137"/>
      <c r="P553" s="137">
        <v>5</v>
      </c>
      <c r="Q553" s="128">
        <v>0</v>
      </c>
      <c r="R553" s="137">
        <v>5</v>
      </c>
      <c r="S553" s="128">
        <f>Table4[[#This Row],[DMG PER PARTICLE]]*Table4[[#This Row],[PARTICLES 
PER SHOT]]</f>
        <v>143</v>
      </c>
      <c r="T553" s="185">
        <f>Table4[[#This Row],[DAMAGE PER SHOT]]/Table4[[#This Row],[SHOT 
INTERVAL]]</f>
        <v>1430</v>
      </c>
      <c r="U553" s="128">
        <f>Table4[[#This Row],[SHOTS PER MAGAZINE]]*Table4[[#This Row],[DAMAGE PER SHOT]]</f>
        <v>12155</v>
      </c>
      <c r="V553" s="128">
        <f>Table4[[#This Row],[MAGAZINE AMMO]]/Table4[[#This Row],[AMMO PER SHOT]]</f>
        <v>85</v>
      </c>
      <c r="W553" s="137">
        <f>1/Table4[[#This Row],[SHOT 
INTERVAL]]</f>
        <v>10</v>
      </c>
      <c r="X553" s="137">
        <f>(Table4[[#This Row],[SHOTS PER MAGAZINE]]-1)*Table4[[#This Row],[SHOT 
INTERVAL]]+(Table4[[#This Row],[PARTICLES 
PER SHOT]]-1)*Table4[[#This Row],[BURST INTERVAL]]</f>
        <v>8.4</v>
      </c>
      <c r="Y553" s="185">
        <f>Table4[[#This Row],[DAMAGE PER MAGAZINE]]/(Table4[[#This Row],[UNLOAD TIME]]+Table4[[#This Row],[RELOAD TIME]])</f>
        <v>907.08955223880594</v>
      </c>
    </row>
    <row r="554" spans="1:25" ht="14.25" hidden="1" customHeight="1" outlineLevel="1" x14ac:dyDescent="0.2">
      <c r="A554" s="130">
        <v>25</v>
      </c>
      <c r="B554" s="186" t="s">
        <v>432</v>
      </c>
      <c r="C554" s="186" t="s">
        <v>101</v>
      </c>
      <c r="D554" s="130">
        <v>2</v>
      </c>
      <c r="E554" s="130">
        <v>157</v>
      </c>
      <c r="F554" s="130"/>
      <c r="G554" s="130"/>
      <c r="H554" s="130"/>
      <c r="I554" s="130">
        <v>85</v>
      </c>
      <c r="J554" s="130">
        <v>1</v>
      </c>
      <c r="K554" s="130">
        <v>1</v>
      </c>
      <c r="L554" s="138"/>
      <c r="M554" s="138">
        <v>0.1</v>
      </c>
      <c r="N554" s="130">
        <v>85</v>
      </c>
      <c r="O554" s="138"/>
      <c r="P554" s="138">
        <v>5</v>
      </c>
      <c r="Q554" s="130">
        <v>0</v>
      </c>
      <c r="R554" s="138">
        <v>5</v>
      </c>
      <c r="S554" s="130">
        <f>Table4[[#This Row],[DMG PER PARTICLE]]*Table4[[#This Row],[PARTICLES 
PER SHOT]]</f>
        <v>157</v>
      </c>
      <c r="T554" s="186">
        <f>Table4[[#This Row],[DAMAGE PER SHOT]]/Table4[[#This Row],[SHOT 
INTERVAL]]</f>
        <v>1570</v>
      </c>
      <c r="U554" s="130">
        <f>Table4[[#This Row],[SHOTS PER MAGAZINE]]*Table4[[#This Row],[DAMAGE PER SHOT]]</f>
        <v>13345</v>
      </c>
      <c r="V554" s="130">
        <f>Table4[[#This Row],[MAGAZINE AMMO]]/Table4[[#This Row],[AMMO PER SHOT]]</f>
        <v>85</v>
      </c>
      <c r="W554" s="138">
        <f>1/Table4[[#This Row],[SHOT 
INTERVAL]]</f>
        <v>10</v>
      </c>
      <c r="X554" s="138">
        <f>(Table4[[#This Row],[SHOTS PER MAGAZINE]]-1)*Table4[[#This Row],[SHOT 
INTERVAL]]+(Table4[[#This Row],[PARTICLES 
PER SHOT]]-1)*Table4[[#This Row],[BURST INTERVAL]]</f>
        <v>8.4</v>
      </c>
      <c r="Y554" s="186">
        <f>Table4[[#This Row],[DAMAGE PER MAGAZINE]]/(Table4[[#This Row],[UNLOAD TIME]]+Table4[[#This Row],[RELOAD TIME]])</f>
        <v>995.8955223880597</v>
      </c>
    </row>
    <row r="555" spans="1:25" ht="14.25" hidden="1" customHeight="1" outlineLevel="1" x14ac:dyDescent="0.2">
      <c r="A555" s="130">
        <v>25</v>
      </c>
      <c r="B555" s="186" t="s">
        <v>432</v>
      </c>
      <c r="C555" s="186" t="s">
        <v>101</v>
      </c>
      <c r="D555" s="130">
        <v>3</v>
      </c>
      <c r="E555" s="130">
        <v>172</v>
      </c>
      <c r="F555" s="130"/>
      <c r="G555" s="130"/>
      <c r="H555" s="130"/>
      <c r="I555" s="130">
        <v>85</v>
      </c>
      <c r="J555" s="130">
        <v>1</v>
      </c>
      <c r="K555" s="130">
        <v>1</v>
      </c>
      <c r="L555" s="138"/>
      <c r="M555" s="138">
        <v>0.1</v>
      </c>
      <c r="N555" s="130">
        <v>85</v>
      </c>
      <c r="O555" s="138"/>
      <c r="P555" s="138">
        <v>5</v>
      </c>
      <c r="Q555" s="130">
        <v>0</v>
      </c>
      <c r="R555" s="138">
        <v>5</v>
      </c>
      <c r="S555" s="130">
        <f>Table4[[#This Row],[DMG PER PARTICLE]]*Table4[[#This Row],[PARTICLES 
PER SHOT]]</f>
        <v>172</v>
      </c>
      <c r="T555" s="186">
        <f>Table4[[#This Row],[DAMAGE PER SHOT]]/Table4[[#This Row],[SHOT 
INTERVAL]]</f>
        <v>1720</v>
      </c>
      <c r="U555" s="130">
        <f>Table4[[#This Row],[SHOTS PER MAGAZINE]]*Table4[[#This Row],[DAMAGE PER SHOT]]</f>
        <v>14620</v>
      </c>
      <c r="V555" s="130">
        <f>Table4[[#This Row],[MAGAZINE AMMO]]/Table4[[#This Row],[AMMO PER SHOT]]</f>
        <v>85</v>
      </c>
      <c r="W555" s="138">
        <f>1/Table4[[#This Row],[SHOT 
INTERVAL]]</f>
        <v>10</v>
      </c>
      <c r="X555" s="138">
        <f>(Table4[[#This Row],[SHOTS PER MAGAZINE]]-1)*Table4[[#This Row],[SHOT 
INTERVAL]]+(Table4[[#This Row],[PARTICLES 
PER SHOT]]-1)*Table4[[#This Row],[BURST INTERVAL]]</f>
        <v>8.4</v>
      </c>
      <c r="Y555" s="186">
        <f>Table4[[#This Row],[DAMAGE PER MAGAZINE]]/(Table4[[#This Row],[UNLOAD TIME]]+Table4[[#This Row],[RELOAD TIME]])</f>
        <v>1091.044776119403</v>
      </c>
    </row>
    <row r="556" spans="1:25" ht="14.25" hidden="1" customHeight="1" outlineLevel="1" x14ac:dyDescent="0.2">
      <c r="A556" s="130">
        <v>25</v>
      </c>
      <c r="B556" s="186" t="s">
        <v>432</v>
      </c>
      <c r="C556" s="186" t="s">
        <v>101</v>
      </c>
      <c r="D556" s="130">
        <v>4</v>
      </c>
      <c r="E556" s="130">
        <v>189</v>
      </c>
      <c r="F556" s="130"/>
      <c r="G556" s="130"/>
      <c r="H556" s="130"/>
      <c r="I556" s="130">
        <v>85</v>
      </c>
      <c r="J556" s="130">
        <v>1</v>
      </c>
      <c r="K556" s="130">
        <v>1</v>
      </c>
      <c r="L556" s="138"/>
      <c r="M556" s="138">
        <v>0.1</v>
      </c>
      <c r="N556" s="130">
        <v>85</v>
      </c>
      <c r="O556" s="138"/>
      <c r="P556" s="138">
        <v>5</v>
      </c>
      <c r="Q556" s="130">
        <v>0</v>
      </c>
      <c r="R556" s="138">
        <v>5</v>
      </c>
      <c r="S556" s="130">
        <f>Table4[[#This Row],[DMG PER PARTICLE]]*Table4[[#This Row],[PARTICLES 
PER SHOT]]</f>
        <v>189</v>
      </c>
      <c r="T556" s="186">
        <f>Table4[[#This Row],[DAMAGE PER SHOT]]/Table4[[#This Row],[SHOT 
INTERVAL]]</f>
        <v>1890</v>
      </c>
      <c r="U556" s="130">
        <f>Table4[[#This Row],[SHOTS PER MAGAZINE]]*Table4[[#This Row],[DAMAGE PER SHOT]]</f>
        <v>16065</v>
      </c>
      <c r="V556" s="130">
        <f>Table4[[#This Row],[MAGAZINE AMMO]]/Table4[[#This Row],[AMMO PER SHOT]]</f>
        <v>85</v>
      </c>
      <c r="W556" s="138">
        <f>1/Table4[[#This Row],[SHOT 
INTERVAL]]</f>
        <v>10</v>
      </c>
      <c r="X556" s="138">
        <f>(Table4[[#This Row],[SHOTS PER MAGAZINE]]-1)*Table4[[#This Row],[SHOT 
INTERVAL]]+(Table4[[#This Row],[PARTICLES 
PER SHOT]]-1)*Table4[[#This Row],[BURST INTERVAL]]</f>
        <v>8.4</v>
      </c>
      <c r="Y556" s="186">
        <f>Table4[[#This Row],[DAMAGE PER MAGAZINE]]/(Table4[[#This Row],[UNLOAD TIME]]+Table4[[#This Row],[RELOAD TIME]])</f>
        <v>1198.8805970149253</v>
      </c>
    </row>
    <row r="557" spans="1:25" ht="14.25" hidden="1" customHeight="1" outlineLevel="1" x14ac:dyDescent="0.2">
      <c r="A557" s="130">
        <v>25</v>
      </c>
      <c r="B557" s="186" t="s">
        <v>432</v>
      </c>
      <c r="C557" s="186" t="s">
        <v>101</v>
      </c>
      <c r="D557" s="130">
        <v>5</v>
      </c>
      <c r="E557" s="130">
        <v>208</v>
      </c>
      <c r="F557" s="130"/>
      <c r="G557" s="130"/>
      <c r="H557" s="130"/>
      <c r="I557" s="130">
        <v>85</v>
      </c>
      <c r="J557" s="130">
        <v>1</v>
      </c>
      <c r="K557" s="130">
        <v>1</v>
      </c>
      <c r="L557" s="138"/>
      <c r="M557" s="138">
        <v>0.1</v>
      </c>
      <c r="N557" s="130">
        <v>85</v>
      </c>
      <c r="O557" s="138"/>
      <c r="P557" s="138">
        <v>5</v>
      </c>
      <c r="Q557" s="130">
        <v>0</v>
      </c>
      <c r="R557" s="138">
        <v>5</v>
      </c>
      <c r="S557" s="130">
        <f>Table4[[#This Row],[DMG PER PARTICLE]]*Table4[[#This Row],[PARTICLES 
PER SHOT]]</f>
        <v>208</v>
      </c>
      <c r="T557" s="186">
        <f>Table4[[#This Row],[DAMAGE PER SHOT]]/Table4[[#This Row],[SHOT 
INTERVAL]]</f>
        <v>2080</v>
      </c>
      <c r="U557" s="130">
        <f>Table4[[#This Row],[SHOTS PER MAGAZINE]]*Table4[[#This Row],[DAMAGE PER SHOT]]</f>
        <v>17680</v>
      </c>
      <c r="V557" s="130">
        <f>Table4[[#This Row],[MAGAZINE AMMO]]/Table4[[#This Row],[AMMO PER SHOT]]</f>
        <v>85</v>
      </c>
      <c r="W557" s="138">
        <f>1/Table4[[#This Row],[SHOT 
INTERVAL]]</f>
        <v>10</v>
      </c>
      <c r="X557" s="138">
        <f>(Table4[[#This Row],[SHOTS PER MAGAZINE]]-1)*Table4[[#This Row],[SHOT 
INTERVAL]]+(Table4[[#This Row],[PARTICLES 
PER SHOT]]-1)*Table4[[#This Row],[BURST INTERVAL]]</f>
        <v>8.4</v>
      </c>
      <c r="Y557" s="186">
        <f>Table4[[#This Row],[DAMAGE PER MAGAZINE]]/(Table4[[#This Row],[UNLOAD TIME]]+Table4[[#This Row],[RELOAD TIME]])</f>
        <v>1319.4029850746269</v>
      </c>
    </row>
    <row r="558" spans="1:25" ht="14.25" hidden="1" customHeight="1" outlineLevel="1" x14ac:dyDescent="0.2">
      <c r="A558" s="130">
        <v>25</v>
      </c>
      <c r="B558" s="186" t="s">
        <v>432</v>
      </c>
      <c r="C558" s="186" t="s">
        <v>101</v>
      </c>
      <c r="D558" s="130">
        <v>6</v>
      </c>
      <c r="E558" s="130">
        <v>228</v>
      </c>
      <c r="F558" s="130"/>
      <c r="G558" s="130"/>
      <c r="H558" s="130"/>
      <c r="I558" s="130">
        <v>85</v>
      </c>
      <c r="J558" s="130">
        <v>1</v>
      </c>
      <c r="K558" s="130">
        <v>1</v>
      </c>
      <c r="L558" s="138"/>
      <c r="M558" s="138">
        <v>0.1</v>
      </c>
      <c r="N558" s="130">
        <v>85</v>
      </c>
      <c r="O558" s="138"/>
      <c r="P558" s="138">
        <v>5</v>
      </c>
      <c r="Q558" s="130">
        <v>0</v>
      </c>
      <c r="R558" s="138">
        <v>5</v>
      </c>
      <c r="S558" s="130">
        <f>Table4[[#This Row],[DMG PER PARTICLE]]*Table4[[#This Row],[PARTICLES 
PER SHOT]]</f>
        <v>228</v>
      </c>
      <c r="T558" s="186">
        <f>Table4[[#This Row],[DAMAGE PER SHOT]]/Table4[[#This Row],[SHOT 
INTERVAL]]</f>
        <v>2280</v>
      </c>
      <c r="U558" s="130">
        <f>Table4[[#This Row],[SHOTS PER MAGAZINE]]*Table4[[#This Row],[DAMAGE PER SHOT]]</f>
        <v>19380</v>
      </c>
      <c r="V558" s="130">
        <f>Table4[[#This Row],[MAGAZINE AMMO]]/Table4[[#This Row],[AMMO PER SHOT]]</f>
        <v>85</v>
      </c>
      <c r="W558" s="138">
        <f>1/Table4[[#This Row],[SHOT 
INTERVAL]]</f>
        <v>10</v>
      </c>
      <c r="X558" s="138">
        <f>(Table4[[#This Row],[SHOTS PER MAGAZINE]]-1)*Table4[[#This Row],[SHOT 
INTERVAL]]+(Table4[[#This Row],[PARTICLES 
PER SHOT]]-1)*Table4[[#This Row],[BURST INTERVAL]]</f>
        <v>8.4</v>
      </c>
      <c r="Y558" s="186">
        <f>Table4[[#This Row],[DAMAGE PER MAGAZINE]]/(Table4[[#This Row],[UNLOAD TIME]]+Table4[[#This Row],[RELOAD TIME]])</f>
        <v>1446.2686567164178</v>
      </c>
    </row>
    <row r="559" spans="1:25" ht="14.25" hidden="1" customHeight="1" outlineLevel="1" x14ac:dyDescent="0.2">
      <c r="A559" s="130">
        <v>25</v>
      </c>
      <c r="B559" s="186" t="s">
        <v>432</v>
      </c>
      <c r="C559" s="186" t="s">
        <v>101</v>
      </c>
      <c r="D559" s="130">
        <v>7</v>
      </c>
      <c r="E559" s="130">
        <v>250</v>
      </c>
      <c r="F559" s="130"/>
      <c r="G559" s="130"/>
      <c r="H559" s="130"/>
      <c r="I559" s="130">
        <v>85</v>
      </c>
      <c r="J559" s="130">
        <v>1</v>
      </c>
      <c r="K559" s="130">
        <v>1</v>
      </c>
      <c r="L559" s="138"/>
      <c r="M559" s="138">
        <v>0.1</v>
      </c>
      <c r="N559" s="130">
        <v>85</v>
      </c>
      <c r="O559" s="138"/>
      <c r="P559" s="138">
        <v>5</v>
      </c>
      <c r="Q559" s="130">
        <v>0</v>
      </c>
      <c r="R559" s="138">
        <v>5</v>
      </c>
      <c r="S559" s="130">
        <f>Table4[[#This Row],[DMG PER PARTICLE]]*Table4[[#This Row],[PARTICLES 
PER SHOT]]</f>
        <v>250</v>
      </c>
      <c r="T559" s="186">
        <f>Table4[[#This Row],[DAMAGE PER SHOT]]/Table4[[#This Row],[SHOT 
INTERVAL]]</f>
        <v>2500</v>
      </c>
      <c r="U559" s="130">
        <f>Table4[[#This Row],[SHOTS PER MAGAZINE]]*Table4[[#This Row],[DAMAGE PER SHOT]]</f>
        <v>21250</v>
      </c>
      <c r="V559" s="130">
        <f>Table4[[#This Row],[MAGAZINE AMMO]]/Table4[[#This Row],[AMMO PER SHOT]]</f>
        <v>85</v>
      </c>
      <c r="W559" s="138">
        <f>1/Table4[[#This Row],[SHOT 
INTERVAL]]</f>
        <v>10</v>
      </c>
      <c r="X559" s="138">
        <f>(Table4[[#This Row],[SHOTS PER MAGAZINE]]-1)*Table4[[#This Row],[SHOT 
INTERVAL]]+(Table4[[#This Row],[PARTICLES 
PER SHOT]]-1)*Table4[[#This Row],[BURST INTERVAL]]</f>
        <v>8.4</v>
      </c>
      <c r="Y559" s="186">
        <f>Table4[[#This Row],[DAMAGE PER MAGAZINE]]/(Table4[[#This Row],[UNLOAD TIME]]+Table4[[#This Row],[RELOAD TIME]])</f>
        <v>1585.8208955223881</v>
      </c>
    </row>
    <row r="560" spans="1:25" ht="14.25" hidden="1" customHeight="1" outlineLevel="1" x14ac:dyDescent="0.2">
      <c r="A560" s="130">
        <v>25</v>
      </c>
      <c r="B560" s="186" t="s">
        <v>432</v>
      </c>
      <c r="C560" s="186" t="s">
        <v>101</v>
      </c>
      <c r="D560" s="130">
        <v>8</v>
      </c>
      <c r="E560" s="130">
        <v>275</v>
      </c>
      <c r="F560" s="130"/>
      <c r="G560" s="130"/>
      <c r="H560" s="130"/>
      <c r="I560" s="130">
        <v>85</v>
      </c>
      <c r="J560" s="130">
        <v>1</v>
      </c>
      <c r="K560" s="130">
        <v>1</v>
      </c>
      <c r="L560" s="138"/>
      <c r="M560" s="138">
        <v>0.1</v>
      </c>
      <c r="N560" s="130">
        <v>85</v>
      </c>
      <c r="O560" s="138"/>
      <c r="P560" s="138">
        <v>5</v>
      </c>
      <c r="Q560" s="130">
        <v>0</v>
      </c>
      <c r="R560" s="138">
        <v>5</v>
      </c>
      <c r="S560" s="130">
        <f>Table4[[#This Row],[DMG PER PARTICLE]]*Table4[[#This Row],[PARTICLES 
PER SHOT]]</f>
        <v>275</v>
      </c>
      <c r="T560" s="186">
        <f>Table4[[#This Row],[DAMAGE PER SHOT]]/Table4[[#This Row],[SHOT 
INTERVAL]]</f>
        <v>2750</v>
      </c>
      <c r="U560" s="130">
        <f>Table4[[#This Row],[SHOTS PER MAGAZINE]]*Table4[[#This Row],[DAMAGE PER SHOT]]</f>
        <v>23375</v>
      </c>
      <c r="V560" s="130">
        <f>Table4[[#This Row],[MAGAZINE AMMO]]/Table4[[#This Row],[AMMO PER SHOT]]</f>
        <v>85</v>
      </c>
      <c r="W560" s="138">
        <f>1/Table4[[#This Row],[SHOT 
INTERVAL]]</f>
        <v>10</v>
      </c>
      <c r="X560" s="138">
        <f>(Table4[[#This Row],[SHOTS PER MAGAZINE]]-1)*Table4[[#This Row],[SHOT 
INTERVAL]]+(Table4[[#This Row],[PARTICLES 
PER SHOT]]-1)*Table4[[#This Row],[BURST INTERVAL]]</f>
        <v>8.4</v>
      </c>
      <c r="Y560" s="186">
        <f>Table4[[#This Row],[DAMAGE PER MAGAZINE]]/(Table4[[#This Row],[UNLOAD TIME]]+Table4[[#This Row],[RELOAD TIME]])</f>
        <v>1744.4029850746267</v>
      </c>
    </row>
    <row r="561" spans="1:25" ht="14.25" hidden="1" customHeight="1" outlineLevel="1" x14ac:dyDescent="0.2">
      <c r="A561" s="130">
        <v>25</v>
      </c>
      <c r="B561" s="186" t="s">
        <v>432</v>
      </c>
      <c r="C561" s="186" t="s">
        <v>101</v>
      </c>
      <c r="D561" s="130">
        <v>9</v>
      </c>
      <c r="E561" s="130">
        <v>302</v>
      </c>
      <c r="F561" s="130"/>
      <c r="G561" s="130"/>
      <c r="H561" s="130"/>
      <c r="I561" s="130">
        <v>85</v>
      </c>
      <c r="J561" s="130">
        <v>1</v>
      </c>
      <c r="K561" s="130">
        <v>1</v>
      </c>
      <c r="L561" s="138"/>
      <c r="M561" s="138">
        <v>0.1</v>
      </c>
      <c r="N561" s="130">
        <v>85</v>
      </c>
      <c r="O561" s="138"/>
      <c r="P561" s="138">
        <v>5</v>
      </c>
      <c r="Q561" s="130">
        <v>0</v>
      </c>
      <c r="R561" s="138">
        <v>5</v>
      </c>
      <c r="S561" s="130">
        <f>Table4[[#This Row],[DMG PER PARTICLE]]*Table4[[#This Row],[PARTICLES 
PER SHOT]]</f>
        <v>302</v>
      </c>
      <c r="T561" s="186">
        <f>Table4[[#This Row],[DAMAGE PER SHOT]]/Table4[[#This Row],[SHOT 
INTERVAL]]</f>
        <v>3020</v>
      </c>
      <c r="U561" s="130">
        <f>Table4[[#This Row],[SHOTS PER MAGAZINE]]*Table4[[#This Row],[DAMAGE PER SHOT]]</f>
        <v>25670</v>
      </c>
      <c r="V561" s="130">
        <f>Table4[[#This Row],[MAGAZINE AMMO]]/Table4[[#This Row],[AMMO PER SHOT]]</f>
        <v>85</v>
      </c>
      <c r="W561" s="138">
        <f>1/Table4[[#This Row],[SHOT 
INTERVAL]]</f>
        <v>10</v>
      </c>
      <c r="X561" s="138">
        <f>(Table4[[#This Row],[SHOTS PER MAGAZINE]]-1)*Table4[[#This Row],[SHOT 
INTERVAL]]+(Table4[[#This Row],[PARTICLES 
PER SHOT]]-1)*Table4[[#This Row],[BURST INTERVAL]]</f>
        <v>8.4</v>
      </c>
      <c r="Y561" s="186">
        <f>Table4[[#This Row],[DAMAGE PER MAGAZINE]]/(Table4[[#This Row],[UNLOAD TIME]]+Table4[[#This Row],[RELOAD TIME]])</f>
        <v>1915.6716417910447</v>
      </c>
    </row>
    <row r="562" spans="1:25" ht="14.25" hidden="1" customHeight="1" outlineLevel="1" x14ac:dyDescent="0.2">
      <c r="A562" s="130">
        <v>25</v>
      </c>
      <c r="B562" s="186" t="s">
        <v>432</v>
      </c>
      <c r="C562" s="186" t="s">
        <v>101</v>
      </c>
      <c r="D562" s="130">
        <v>10</v>
      </c>
      <c r="E562" s="130">
        <v>333</v>
      </c>
      <c r="F562" s="130"/>
      <c r="G562" s="130"/>
      <c r="H562" s="130"/>
      <c r="I562" s="130">
        <v>85</v>
      </c>
      <c r="J562" s="130">
        <v>1</v>
      </c>
      <c r="K562" s="130">
        <v>1</v>
      </c>
      <c r="L562" s="138"/>
      <c r="M562" s="138">
        <v>0.1</v>
      </c>
      <c r="N562" s="130">
        <v>85</v>
      </c>
      <c r="O562" s="138"/>
      <c r="P562" s="138">
        <v>5</v>
      </c>
      <c r="Q562" s="130">
        <v>0</v>
      </c>
      <c r="R562" s="138">
        <v>5</v>
      </c>
      <c r="S562" s="130">
        <f>Table4[[#This Row],[DMG PER PARTICLE]]*Table4[[#This Row],[PARTICLES 
PER SHOT]]</f>
        <v>333</v>
      </c>
      <c r="T562" s="186">
        <f>Table4[[#This Row],[DAMAGE PER SHOT]]/Table4[[#This Row],[SHOT 
INTERVAL]]</f>
        <v>3330</v>
      </c>
      <c r="U562" s="130">
        <f>Table4[[#This Row],[SHOTS PER MAGAZINE]]*Table4[[#This Row],[DAMAGE PER SHOT]]</f>
        <v>28305</v>
      </c>
      <c r="V562" s="130">
        <f>Table4[[#This Row],[MAGAZINE AMMO]]/Table4[[#This Row],[AMMO PER SHOT]]</f>
        <v>85</v>
      </c>
      <c r="W562" s="138">
        <f>1/Table4[[#This Row],[SHOT 
INTERVAL]]</f>
        <v>10</v>
      </c>
      <c r="X562" s="138">
        <f>(Table4[[#This Row],[SHOTS PER MAGAZINE]]-1)*Table4[[#This Row],[SHOT 
INTERVAL]]+(Table4[[#This Row],[PARTICLES 
PER SHOT]]-1)*Table4[[#This Row],[BURST INTERVAL]]</f>
        <v>8.4</v>
      </c>
      <c r="Y562" s="186">
        <f>Table4[[#This Row],[DAMAGE PER MAGAZINE]]/(Table4[[#This Row],[UNLOAD TIME]]+Table4[[#This Row],[RELOAD TIME]])</f>
        <v>2112.313432835821</v>
      </c>
    </row>
    <row r="563" spans="1:25" ht="14.25" hidden="1" customHeight="1" outlineLevel="1" x14ac:dyDescent="0.2">
      <c r="A563" s="130">
        <v>25</v>
      </c>
      <c r="B563" s="186" t="s">
        <v>432</v>
      </c>
      <c r="C563" s="186" t="s">
        <v>101</v>
      </c>
      <c r="D563" s="130">
        <v>11</v>
      </c>
      <c r="E563" s="130">
        <v>365</v>
      </c>
      <c r="F563" s="130"/>
      <c r="G563" s="130"/>
      <c r="H563" s="130"/>
      <c r="I563" s="130">
        <v>85</v>
      </c>
      <c r="J563" s="130">
        <v>1</v>
      </c>
      <c r="K563" s="130">
        <v>1</v>
      </c>
      <c r="L563" s="138"/>
      <c r="M563" s="138">
        <v>0.1</v>
      </c>
      <c r="N563" s="130">
        <v>85</v>
      </c>
      <c r="O563" s="138"/>
      <c r="P563" s="138">
        <v>5</v>
      </c>
      <c r="Q563" s="130">
        <v>0</v>
      </c>
      <c r="R563" s="138">
        <v>5</v>
      </c>
      <c r="S563" s="130">
        <f>Table4[[#This Row],[DMG PER PARTICLE]]*Table4[[#This Row],[PARTICLES 
PER SHOT]]</f>
        <v>365</v>
      </c>
      <c r="T563" s="186">
        <f>Table4[[#This Row],[DAMAGE PER SHOT]]/Table4[[#This Row],[SHOT 
INTERVAL]]</f>
        <v>3650</v>
      </c>
      <c r="U563" s="130">
        <f>Table4[[#This Row],[SHOTS PER MAGAZINE]]*Table4[[#This Row],[DAMAGE PER SHOT]]</f>
        <v>31025</v>
      </c>
      <c r="V563" s="130">
        <f>Table4[[#This Row],[MAGAZINE AMMO]]/Table4[[#This Row],[AMMO PER SHOT]]</f>
        <v>85</v>
      </c>
      <c r="W563" s="138">
        <f>1/Table4[[#This Row],[SHOT 
INTERVAL]]</f>
        <v>10</v>
      </c>
      <c r="X563" s="138">
        <f>(Table4[[#This Row],[SHOTS PER MAGAZINE]]-1)*Table4[[#This Row],[SHOT 
INTERVAL]]+(Table4[[#This Row],[PARTICLES 
PER SHOT]]-1)*Table4[[#This Row],[BURST INTERVAL]]</f>
        <v>8.4</v>
      </c>
      <c r="Y563" s="186">
        <f>Table4[[#This Row],[DAMAGE PER MAGAZINE]]/(Table4[[#This Row],[UNLOAD TIME]]+Table4[[#This Row],[RELOAD TIME]])</f>
        <v>2315.2985074626863</v>
      </c>
    </row>
    <row r="564" spans="1:25" ht="14.25" hidden="1" customHeight="1" outlineLevel="1" x14ac:dyDescent="0.2">
      <c r="A564" s="130">
        <v>25</v>
      </c>
      <c r="B564" s="186" t="s">
        <v>432</v>
      </c>
      <c r="C564" s="186" t="s">
        <v>101</v>
      </c>
      <c r="D564" s="130">
        <v>12</v>
      </c>
      <c r="E564" s="130">
        <v>401</v>
      </c>
      <c r="F564" s="130"/>
      <c r="G564" s="130"/>
      <c r="H564" s="130"/>
      <c r="I564" s="130">
        <v>85</v>
      </c>
      <c r="J564" s="130">
        <v>1</v>
      </c>
      <c r="K564" s="130">
        <v>1</v>
      </c>
      <c r="L564" s="138"/>
      <c r="M564" s="138">
        <v>0.1</v>
      </c>
      <c r="N564" s="130">
        <v>85</v>
      </c>
      <c r="O564" s="138"/>
      <c r="P564" s="138">
        <v>5</v>
      </c>
      <c r="Q564" s="130">
        <v>0</v>
      </c>
      <c r="R564" s="138">
        <v>5</v>
      </c>
      <c r="S564" s="130">
        <f>Table4[[#This Row],[DMG PER PARTICLE]]*Table4[[#This Row],[PARTICLES 
PER SHOT]]</f>
        <v>401</v>
      </c>
      <c r="T564" s="186">
        <f>Table4[[#This Row],[DAMAGE PER SHOT]]/Table4[[#This Row],[SHOT 
INTERVAL]]</f>
        <v>4010</v>
      </c>
      <c r="U564" s="130">
        <f>Table4[[#This Row],[SHOTS PER MAGAZINE]]*Table4[[#This Row],[DAMAGE PER SHOT]]</f>
        <v>34085</v>
      </c>
      <c r="V564" s="130">
        <f>Table4[[#This Row],[MAGAZINE AMMO]]/Table4[[#This Row],[AMMO PER SHOT]]</f>
        <v>85</v>
      </c>
      <c r="W564" s="138">
        <f>1/Table4[[#This Row],[SHOT 
INTERVAL]]</f>
        <v>10</v>
      </c>
      <c r="X564" s="138">
        <f>(Table4[[#This Row],[SHOTS PER MAGAZINE]]-1)*Table4[[#This Row],[SHOT 
INTERVAL]]+(Table4[[#This Row],[PARTICLES 
PER SHOT]]-1)*Table4[[#This Row],[BURST INTERVAL]]</f>
        <v>8.4</v>
      </c>
      <c r="Y564" s="186">
        <f>Table4[[#This Row],[DAMAGE PER MAGAZINE]]/(Table4[[#This Row],[UNLOAD TIME]]+Table4[[#This Row],[RELOAD TIME]])</f>
        <v>2543.6567164179105</v>
      </c>
    </row>
    <row r="565" spans="1:25" ht="14.25" hidden="1" customHeight="1" outlineLevel="1" x14ac:dyDescent="0.2">
      <c r="A565" s="130">
        <v>25</v>
      </c>
      <c r="B565" s="186" t="s">
        <v>432</v>
      </c>
      <c r="C565" s="186" t="s">
        <v>102</v>
      </c>
      <c r="D565" s="130">
        <v>1</v>
      </c>
      <c r="E565" s="130">
        <v>401</v>
      </c>
      <c r="F565" s="130"/>
      <c r="G565" s="130"/>
      <c r="H565" s="130"/>
      <c r="I565" s="130">
        <v>85</v>
      </c>
      <c r="J565" s="130">
        <v>1</v>
      </c>
      <c r="K565" s="130">
        <v>1</v>
      </c>
      <c r="L565" s="138"/>
      <c r="M565" s="138">
        <v>0.1</v>
      </c>
      <c r="N565" s="130">
        <v>85</v>
      </c>
      <c r="O565" s="138"/>
      <c r="P565" s="138">
        <v>5</v>
      </c>
      <c r="Q565" s="130">
        <v>0</v>
      </c>
      <c r="R565" s="138">
        <v>5</v>
      </c>
      <c r="S565" s="130">
        <f>Table4[[#This Row],[DMG PER PARTICLE]]*Table4[[#This Row],[PARTICLES 
PER SHOT]]</f>
        <v>401</v>
      </c>
      <c r="T565" s="186">
        <f>Table4[[#This Row],[DAMAGE PER SHOT]]/Table4[[#This Row],[SHOT 
INTERVAL]]</f>
        <v>4010</v>
      </c>
      <c r="U565" s="130">
        <f>Table4[[#This Row],[SHOTS PER MAGAZINE]]*Table4[[#This Row],[DAMAGE PER SHOT]]</f>
        <v>34085</v>
      </c>
      <c r="V565" s="130">
        <f>Table4[[#This Row],[MAGAZINE AMMO]]/Table4[[#This Row],[AMMO PER SHOT]]</f>
        <v>85</v>
      </c>
      <c r="W565" s="138">
        <f>1/Table4[[#This Row],[SHOT 
INTERVAL]]</f>
        <v>10</v>
      </c>
      <c r="X565" s="138">
        <f>(Table4[[#This Row],[SHOTS PER MAGAZINE]]-1)*Table4[[#This Row],[SHOT 
INTERVAL]]+(Table4[[#This Row],[PARTICLES 
PER SHOT]]-1)*Table4[[#This Row],[BURST INTERVAL]]</f>
        <v>8.4</v>
      </c>
      <c r="Y565" s="186">
        <f>Table4[[#This Row],[DAMAGE PER MAGAZINE]]/(Table4[[#This Row],[UNLOAD TIME]]+Table4[[#This Row],[RELOAD TIME]])</f>
        <v>2543.6567164179105</v>
      </c>
    </row>
    <row r="566" spans="1:25" ht="14.25" hidden="1" customHeight="1" outlineLevel="1" x14ac:dyDescent="0.2">
      <c r="A566" s="130">
        <v>25</v>
      </c>
      <c r="B566" s="186" t="s">
        <v>432</v>
      </c>
      <c r="C566" s="186" t="s">
        <v>102</v>
      </c>
      <c r="D566" s="130">
        <v>2</v>
      </c>
      <c r="E566" s="130">
        <v>408</v>
      </c>
      <c r="F566" s="130"/>
      <c r="G566" s="130"/>
      <c r="H566" s="130"/>
      <c r="I566" s="130">
        <v>85</v>
      </c>
      <c r="J566" s="130">
        <v>1</v>
      </c>
      <c r="K566" s="130">
        <v>1</v>
      </c>
      <c r="L566" s="138"/>
      <c r="M566" s="138">
        <v>0.1</v>
      </c>
      <c r="N566" s="130">
        <v>85</v>
      </c>
      <c r="O566" s="138"/>
      <c r="P566" s="138">
        <v>5</v>
      </c>
      <c r="Q566" s="130">
        <v>0</v>
      </c>
      <c r="R566" s="138">
        <v>5</v>
      </c>
      <c r="S566" s="130">
        <f>Table4[[#This Row],[DMG PER PARTICLE]]*Table4[[#This Row],[PARTICLES 
PER SHOT]]</f>
        <v>408</v>
      </c>
      <c r="T566" s="186">
        <f>Table4[[#This Row],[DAMAGE PER SHOT]]/Table4[[#This Row],[SHOT 
INTERVAL]]</f>
        <v>4080</v>
      </c>
      <c r="U566" s="130">
        <f>Table4[[#This Row],[SHOTS PER MAGAZINE]]*Table4[[#This Row],[DAMAGE PER SHOT]]</f>
        <v>34680</v>
      </c>
      <c r="V566" s="130">
        <f>Table4[[#This Row],[MAGAZINE AMMO]]/Table4[[#This Row],[AMMO PER SHOT]]</f>
        <v>85</v>
      </c>
      <c r="W566" s="138">
        <f>1/Table4[[#This Row],[SHOT 
INTERVAL]]</f>
        <v>10</v>
      </c>
      <c r="X566" s="138">
        <f>(Table4[[#This Row],[SHOTS PER MAGAZINE]]-1)*Table4[[#This Row],[SHOT 
INTERVAL]]+(Table4[[#This Row],[PARTICLES 
PER SHOT]]-1)*Table4[[#This Row],[BURST INTERVAL]]</f>
        <v>8.4</v>
      </c>
      <c r="Y566" s="186">
        <f>Table4[[#This Row],[DAMAGE PER MAGAZINE]]/(Table4[[#This Row],[UNLOAD TIME]]+Table4[[#This Row],[RELOAD TIME]])</f>
        <v>2588.0597014925374</v>
      </c>
    </row>
    <row r="567" spans="1:25" ht="14.25" hidden="1" customHeight="1" outlineLevel="1" x14ac:dyDescent="0.2">
      <c r="A567" s="130">
        <v>25</v>
      </c>
      <c r="B567" s="186" t="s">
        <v>432</v>
      </c>
      <c r="C567" s="186" t="s">
        <v>102</v>
      </c>
      <c r="D567" s="130">
        <v>3</v>
      </c>
      <c r="E567" s="130">
        <v>415</v>
      </c>
      <c r="F567" s="130"/>
      <c r="G567" s="130"/>
      <c r="H567" s="130"/>
      <c r="I567" s="130">
        <v>85</v>
      </c>
      <c r="J567" s="130">
        <v>1</v>
      </c>
      <c r="K567" s="130">
        <v>1</v>
      </c>
      <c r="L567" s="138"/>
      <c r="M567" s="138">
        <v>0.1</v>
      </c>
      <c r="N567" s="130">
        <v>85</v>
      </c>
      <c r="O567" s="138"/>
      <c r="P567" s="138">
        <v>5</v>
      </c>
      <c r="Q567" s="130">
        <v>0</v>
      </c>
      <c r="R567" s="138">
        <v>5</v>
      </c>
      <c r="S567" s="130">
        <f>Table4[[#This Row],[DMG PER PARTICLE]]*Table4[[#This Row],[PARTICLES 
PER SHOT]]</f>
        <v>415</v>
      </c>
      <c r="T567" s="186">
        <f>Table4[[#This Row],[DAMAGE PER SHOT]]/Table4[[#This Row],[SHOT 
INTERVAL]]</f>
        <v>4150</v>
      </c>
      <c r="U567" s="130">
        <f>Table4[[#This Row],[SHOTS PER MAGAZINE]]*Table4[[#This Row],[DAMAGE PER SHOT]]</f>
        <v>35275</v>
      </c>
      <c r="V567" s="130">
        <f>Table4[[#This Row],[MAGAZINE AMMO]]/Table4[[#This Row],[AMMO PER SHOT]]</f>
        <v>85</v>
      </c>
      <c r="W567" s="138">
        <f>1/Table4[[#This Row],[SHOT 
INTERVAL]]</f>
        <v>10</v>
      </c>
      <c r="X567" s="138">
        <f>(Table4[[#This Row],[SHOTS PER MAGAZINE]]-1)*Table4[[#This Row],[SHOT 
INTERVAL]]+(Table4[[#This Row],[PARTICLES 
PER SHOT]]-1)*Table4[[#This Row],[BURST INTERVAL]]</f>
        <v>8.4</v>
      </c>
      <c r="Y567" s="186">
        <f>Table4[[#This Row],[DAMAGE PER MAGAZINE]]/(Table4[[#This Row],[UNLOAD TIME]]+Table4[[#This Row],[RELOAD TIME]])</f>
        <v>2632.4626865671639</v>
      </c>
    </row>
    <row r="568" spans="1:25" ht="14.25" hidden="1" customHeight="1" outlineLevel="1" x14ac:dyDescent="0.2">
      <c r="A568" s="130">
        <v>25</v>
      </c>
      <c r="B568" s="186" t="s">
        <v>432</v>
      </c>
      <c r="C568" s="186" t="s">
        <v>102</v>
      </c>
      <c r="D568" s="130">
        <v>4</v>
      </c>
      <c r="E568" s="130">
        <v>422</v>
      </c>
      <c r="F568" s="130"/>
      <c r="G568" s="130"/>
      <c r="H568" s="130"/>
      <c r="I568" s="130">
        <v>85</v>
      </c>
      <c r="J568" s="130">
        <v>1</v>
      </c>
      <c r="K568" s="130">
        <v>1</v>
      </c>
      <c r="L568" s="138"/>
      <c r="M568" s="138">
        <v>0.1</v>
      </c>
      <c r="N568" s="130">
        <v>85</v>
      </c>
      <c r="O568" s="138"/>
      <c r="P568" s="138">
        <v>5</v>
      </c>
      <c r="Q568" s="130">
        <v>0</v>
      </c>
      <c r="R568" s="138">
        <v>5</v>
      </c>
      <c r="S568" s="130">
        <f>Table4[[#This Row],[DMG PER PARTICLE]]*Table4[[#This Row],[PARTICLES 
PER SHOT]]</f>
        <v>422</v>
      </c>
      <c r="T568" s="186">
        <f>Table4[[#This Row],[DAMAGE PER SHOT]]/Table4[[#This Row],[SHOT 
INTERVAL]]</f>
        <v>4220</v>
      </c>
      <c r="U568" s="130">
        <f>Table4[[#This Row],[SHOTS PER MAGAZINE]]*Table4[[#This Row],[DAMAGE PER SHOT]]</f>
        <v>35870</v>
      </c>
      <c r="V568" s="130">
        <f>Table4[[#This Row],[MAGAZINE AMMO]]/Table4[[#This Row],[AMMO PER SHOT]]</f>
        <v>85</v>
      </c>
      <c r="W568" s="138">
        <f>1/Table4[[#This Row],[SHOT 
INTERVAL]]</f>
        <v>10</v>
      </c>
      <c r="X568" s="138">
        <f>(Table4[[#This Row],[SHOTS PER MAGAZINE]]-1)*Table4[[#This Row],[SHOT 
INTERVAL]]+(Table4[[#This Row],[PARTICLES 
PER SHOT]]-1)*Table4[[#This Row],[BURST INTERVAL]]</f>
        <v>8.4</v>
      </c>
      <c r="Y568" s="186">
        <f>Table4[[#This Row],[DAMAGE PER MAGAZINE]]/(Table4[[#This Row],[UNLOAD TIME]]+Table4[[#This Row],[RELOAD TIME]])</f>
        <v>2676.8656716417909</v>
      </c>
    </row>
    <row r="569" spans="1:25" ht="14.25" hidden="1" customHeight="1" outlineLevel="1" x14ac:dyDescent="0.2">
      <c r="A569" s="130">
        <v>25</v>
      </c>
      <c r="B569" s="186" t="s">
        <v>432</v>
      </c>
      <c r="C569" s="186" t="s">
        <v>102</v>
      </c>
      <c r="D569" s="130">
        <v>5</v>
      </c>
      <c r="E569" s="130">
        <v>429</v>
      </c>
      <c r="F569" s="130"/>
      <c r="G569" s="130"/>
      <c r="H569" s="130"/>
      <c r="I569" s="130">
        <v>85</v>
      </c>
      <c r="J569" s="130">
        <v>1</v>
      </c>
      <c r="K569" s="130">
        <v>1</v>
      </c>
      <c r="L569" s="138"/>
      <c r="M569" s="138">
        <v>0.1</v>
      </c>
      <c r="N569" s="130">
        <v>85</v>
      </c>
      <c r="O569" s="138"/>
      <c r="P569" s="138">
        <v>5</v>
      </c>
      <c r="Q569" s="130">
        <v>0</v>
      </c>
      <c r="R569" s="138">
        <v>5</v>
      </c>
      <c r="S569" s="130">
        <f>Table4[[#This Row],[DMG PER PARTICLE]]*Table4[[#This Row],[PARTICLES 
PER SHOT]]</f>
        <v>429</v>
      </c>
      <c r="T569" s="186">
        <f>Table4[[#This Row],[DAMAGE PER SHOT]]/Table4[[#This Row],[SHOT 
INTERVAL]]</f>
        <v>4290</v>
      </c>
      <c r="U569" s="130">
        <f>Table4[[#This Row],[SHOTS PER MAGAZINE]]*Table4[[#This Row],[DAMAGE PER SHOT]]</f>
        <v>36465</v>
      </c>
      <c r="V569" s="130">
        <f>Table4[[#This Row],[MAGAZINE AMMO]]/Table4[[#This Row],[AMMO PER SHOT]]</f>
        <v>85</v>
      </c>
      <c r="W569" s="138">
        <f>1/Table4[[#This Row],[SHOT 
INTERVAL]]</f>
        <v>10</v>
      </c>
      <c r="X569" s="138">
        <f>(Table4[[#This Row],[SHOTS PER MAGAZINE]]-1)*Table4[[#This Row],[SHOT 
INTERVAL]]+(Table4[[#This Row],[PARTICLES 
PER SHOT]]-1)*Table4[[#This Row],[BURST INTERVAL]]</f>
        <v>8.4</v>
      </c>
      <c r="Y569" s="186">
        <f>Table4[[#This Row],[DAMAGE PER MAGAZINE]]/(Table4[[#This Row],[UNLOAD TIME]]+Table4[[#This Row],[RELOAD TIME]])</f>
        <v>2721.2686567164178</v>
      </c>
    </row>
    <row r="570" spans="1:25" ht="14.25" hidden="1" customHeight="1" outlineLevel="1" x14ac:dyDescent="0.2">
      <c r="A570" s="130">
        <v>25</v>
      </c>
      <c r="B570" s="186" t="s">
        <v>432</v>
      </c>
      <c r="C570" s="186" t="s">
        <v>102</v>
      </c>
      <c r="D570" s="130">
        <v>6</v>
      </c>
      <c r="E570" s="130">
        <v>436</v>
      </c>
      <c r="F570" s="130"/>
      <c r="G570" s="130"/>
      <c r="H570" s="130"/>
      <c r="I570" s="130">
        <v>85</v>
      </c>
      <c r="J570" s="130">
        <v>1</v>
      </c>
      <c r="K570" s="130">
        <v>1</v>
      </c>
      <c r="L570" s="138"/>
      <c r="M570" s="138">
        <v>0.1</v>
      </c>
      <c r="N570" s="130">
        <v>85</v>
      </c>
      <c r="O570" s="138"/>
      <c r="P570" s="138">
        <v>5</v>
      </c>
      <c r="Q570" s="130">
        <v>0</v>
      </c>
      <c r="R570" s="138">
        <v>5</v>
      </c>
      <c r="S570" s="130">
        <f>Table4[[#This Row],[DMG PER PARTICLE]]*Table4[[#This Row],[PARTICLES 
PER SHOT]]</f>
        <v>436</v>
      </c>
      <c r="T570" s="186">
        <f>Table4[[#This Row],[DAMAGE PER SHOT]]/Table4[[#This Row],[SHOT 
INTERVAL]]</f>
        <v>4360</v>
      </c>
      <c r="U570" s="130">
        <f>Table4[[#This Row],[SHOTS PER MAGAZINE]]*Table4[[#This Row],[DAMAGE PER SHOT]]</f>
        <v>37060</v>
      </c>
      <c r="V570" s="130">
        <f>Table4[[#This Row],[MAGAZINE AMMO]]/Table4[[#This Row],[AMMO PER SHOT]]</f>
        <v>85</v>
      </c>
      <c r="W570" s="138">
        <f>1/Table4[[#This Row],[SHOT 
INTERVAL]]</f>
        <v>10</v>
      </c>
      <c r="X570" s="138">
        <f>(Table4[[#This Row],[SHOTS PER MAGAZINE]]-1)*Table4[[#This Row],[SHOT 
INTERVAL]]+(Table4[[#This Row],[PARTICLES 
PER SHOT]]-1)*Table4[[#This Row],[BURST INTERVAL]]</f>
        <v>8.4</v>
      </c>
      <c r="Y570" s="186">
        <f>Table4[[#This Row],[DAMAGE PER MAGAZINE]]/(Table4[[#This Row],[UNLOAD TIME]]+Table4[[#This Row],[RELOAD TIME]])</f>
        <v>2765.6716417910447</v>
      </c>
    </row>
    <row r="571" spans="1:25" ht="14.25" hidden="1" customHeight="1" outlineLevel="1" x14ac:dyDescent="0.2">
      <c r="A571" s="130">
        <v>25</v>
      </c>
      <c r="B571" s="186" t="s">
        <v>432</v>
      </c>
      <c r="C571" s="186" t="s">
        <v>102</v>
      </c>
      <c r="D571" s="130">
        <v>7</v>
      </c>
      <c r="E571" s="130">
        <v>443</v>
      </c>
      <c r="F571" s="130"/>
      <c r="G571" s="130"/>
      <c r="H571" s="130"/>
      <c r="I571" s="130">
        <v>85</v>
      </c>
      <c r="J571" s="130">
        <v>1</v>
      </c>
      <c r="K571" s="130">
        <v>1</v>
      </c>
      <c r="L571" s="138"/>
      <c r="M571" s="138">
        <v>0.1</v>
      </c>
      <c r="N571" s="130">
        <v>85</v>
      </c>
      <c r="O571" s="138"/>
      <c r="P571" s="138">
        <v>5</v>
      </c>
      <c r="Q571" s="130">
        <v>0</v>
      </c>
      <c r="R571" s="138">
        <v>5</v>
      </c>
      <c r="S571" s="130">
        <f>Table4[[#This Row],[DMG PER PARTICLE]]*Table4[[#This Row],[PARTICLES 
PER SHOT]]</f>
        <v>443</v>
      </c>
      <c r="T571" s="186">
        <f>Table4[[#This Row],[DAMAGE PER SHOT]]/Table4[[#This Row],[SHOT 
INTERVAL]]</f>
        <v>4430</v>
      </c>
      <c r="U571" s="130">
        <f>Table4[[#This Row],[SHOTS PER MAGAZINE]]*Table4[[#This Row],[DAMAGE PER SHOT]]</f>
        <v>37655</v>
      </c>
      <c r="V571" s="130">
        <f>Table4[[#This Row],[MAGAZINE AMMO]]/Table4[[#This Row],[AMMO PER SHOT]]</f>
        <v>85</v>
      </c>
      <c r="W571" s="138">
        <f>1/Table4[[#This Row],[SHOT 
INTERVAL]]</f>
        <v>10</v>
      </c>
      <c r="X571" s="138">
        <f>(Table4[[#This Row],[SHOTS PER MAGAZINE]]-1)*Table4[[#This Row],[SHOT 
INTERVAL]]+(Table4[[#This Row],[PARTICLES 
PER SHOT]]-1)*Table4[[#This Row],[BURST INTERVAL]]</f>
        <v>8.4</v>
      </c>
      <c r="Y571" s="186">
        <f>Table4[[#This Row],[DAMAGE PER MAGAZINE]]/(Table4[[#This Row],[UNLOAD TIME]]+Table4[[#This Row],[RELOAD TIME]])</f>
        <v>2810.0746268656717</v>
      </c>
    </row>
    <row r="572" spans="1:25" ht="14.25" hidden="1" customHeight="1" outlineLevel="1" x14ac:dyDescent="0.2">
      <c r="A572" s="130">
        <v>25</v>
      </c>
      <c r="B572" s="186" t="s">
        <v>432</v>
      </c>
      <c r="C572" s="186" t="s">
        <v>102</v>
      </c>
      <c r="D572" s="130">
        <v>8</v>
      </c>
      <c r="E572" s="130">
        <v>450</v>
      </c>
      <c r="F572" s="130"/>
      <c r="G572" s="130"/>
      <c r="H572" s="130"/>
      <c r="I572" s="130">
        <v>85</v>
      </c>
      <c r="J572" s="130">
        <v>1</v>
      </c>
      <c r="K572" s="130">
        <v>1</v>
      </c>
      <c r="L572" s="138"/>
      <c r="M572" s="138">
        <v>0.1</v>
      </c>
      <c r="N572" s="130">
        <v>85</v>
      </c>
      <c r="O572" s="138"/>
      <c r="P572" s="138">
        <v>5</v>
      </c>
      <c r="Q572" s="130">
        <v>0</v>
      </c>
      <c r="R572" s="138">
        <v>5</v>
      </c>
      <c r="S572" s="130">
        <f>Table4[[#This Row],[DMG PER PARTICLE]]*Table4[[#This Row],[PARTICLES 
PER SHOT]]</f>
        <v>450</v>
      </c>
      <c r="T572" s="186">
        <f>Table4[[#This Row],[DAMAGE PER SHOT]]/Table4[[#This Row],[SHOT 
INTERVAL]]</f>
        <v>4500</v>
      </c>
      <c r="U572" s="130">
        <f>Table4[[#This Row],[SHOTS PER MAGAZINE]]*Table4[[#This Row],[DAMAGE PER SHOT]]</f>
        <v>38250</v>
      </c>
      <c r="V572" s="130">
        <f>Table4[[#This Row],[MAGAZINE AMMO]]/Table4[[#This Row],[AMMO PER SHOT]]</f>
        <v>85</v>
      </c>
      <c r="W572" s="138">
        <f>1/Table4[[#This Row],[SHOT 
INTERVAL]]</f>
        <v>10</v>
      </c>
      <c r="X572" s="138">
        <f>(Table4[[#This Row],[SHOTS PER MAGAZINE]]-1)*Table4[[#This Row],[SHOT 
INTERVAL]]+(Table4[[#This Row],[PARTICLES 
PER SHOT]]-1)*Table4[[#This Row],[BURST INTERVAL]]</f>
        <v>8.4</v>
      </c>
      <c r="Y572" s="186">
        <f>Table4[[#This Row],[DAMAGE PER MAGAZINE]]/(Table4[[#This Row],[UNLOAD TIME]]+Table4[[#This Row],[RELOAD TIME]])</f>
        <v>2854.4776119402986</v>
      </c>
    </row>
    <row r="573" spans="1:25" ht="14.25" hidden="1" customHeight="1" outlineLevel="1" x14ac:dyDescent="0.2">
      <c r="A573" s="130">
        <v>25</v>
      </c>
      <c r="B573" s="186" t="s">
        <v>432</v>
      </c>
      <c r="C573" s="186" t="s">
        <v>102</v>
      </c>
      <c r="D573" s="130">
        <v>9</v>
      </c>
      <c r="E573" s="130">
        <v>457</v>
      </c>
      <c r="F573" s="130"/>
      <c r="G573" s="130"/>
      <c r="H573" s="130"/>
      <c r="I573" s="130">
        <v>85</v>
      </c>
      <c r="J573" s="130">
        <v>1</v>
      </c>
      <c r="K573" s="130">
        <v>1</v>
      </c>
      <c r="L573" s="138"/>
      <c r="M573" s="138">
        <v>0.1</v>
      </c>
      <c r="N573" s="130">
        <v>85</v>
      </c>
      <c r="O573" s="138"/>
      <c r="P573" s="138">
        <v>5</v>
      </c>
      <c r="Q573" s="130">
        <v>0</v>
      </c>
      <c r="R573" s="138">
        <v>5</v>
      </c>
      <c r="S573" s="130">
        <f>Table4[[#This Row],[DMG PER PARTICLE]]*Table4[[#This Row],[PARTICLES 
PER SHOT]]</f>
        <v>457</v>
      </c>
      <c r="T573" s="186">
        <f>Table4[[#This Row],[DAMAGE PER SHOT]]/Table4[[#This Row],[SHOT 
INTERVAL]]</f>
        <v>4570</v>
      </c>
      <c r="U573" s="130">
        <f>Table4[[#This Row],[SHOTS PER MAGAZINE]]*Table4[[#This Row],[DAMAGE PER SHOT]]</f>
        <v>38845</v>
      </c>
      <c r="V573" s="130">
        <f>Table4[[#This Row],[MAGAZINE AMMO]]/Table4[[#This Row],[AMMO PER SHOT]]</f>
        <v>85</v>
      </c>
      <c r="W573" s="138">
        <f>1/Table4[[#This Row],[SHOT 
INTERVAL]]</f>
        <v>10</v>
      </c>
      <c r="X573" s="138">
        <f>(Table4[[#This Row],[SHOTS PER MAGAZINE]]-1)*Table4[[#This Row],[SHOT 
INTERVAL]]+(Table4[[#This Row],[PARTICLES 
PER SHOT]]-1)*Table4[[#This Row],[BURST INTERVAL]]</f>
        <v>8.4</v>
      </c>
      <c r="Y573" s="186">
        <f>Table4[[#This Row],[DAMAGE PER MAGAZINE]]/(Table4[[#This Row],[UNLOAD TIME]]+Table4[[#This Row],[RELOAD TIME]])</f>
        <v>2898.8805970149251</v>
      </c>
    </row>
    <row r="574" spans="1:25" ht="14.25" hidden="1" customHeight="1" outlineLevel="1" x14ac:dyDescent="0.2">
      <c r="A574" s="130">
        <v>25</v>
      </c>
      <c r="B574" s="186" t="s">
        <v>432</v>
      </c>
      <c r="C574" s="186" t="s">
        <v>102</v>
      </c>
      <c r="D574" s="130">
        <v>10</v>
      </c>
      <c r="E574" s="130">
        <v>465</v>
      </c>
      <c r="F574" s="130"/>
      <c r="G574" s="130"/>
      <c r="H574" s="130"/>
      <c r="I574" s="130">
        <v>85</v>
      </c>
      <c r="J574" s="130">
        <v>1</v>
      </c>
      <c r="K574" s="130">
        <v>1</v>
      </c>
      <c r="L574" s="138"/>
      <c r="M574" s="138">
        <v>0.1</v>
      </c>
      <c r="N574" s="130">
        <v>85</v>
      </c>
      <c r="O574" s="138"/>
      <c r="P574" s="138">
        <v>5</v>
      </c>
      <c r="Q574" s="130">
        <v>0</v>
      </c>
      <c r="R574" s="138">
        <v>5</v>
      </c>
      <c r="S574" s="130">
        <f>Table4[[#This Row],[DMG PER PARTICLE]]*Table4[[#This Row],[PARTICLES 
PER SHOT]]</f>
        <v>465</v>
      </c>
      <c r="T574" s="186">
        <f>Table4[[#This Row],[DAMAGE PER SHOT]]/Table4[[#This Row],[SHOT 
INTERVAL]]</f>
        <v>4650</v>
      </c>
      <c r="U574" s="130">
        <f>Table4[[#This Row],[SHOTS PER MAGAZINE]]*Table4[[#This Row],[DAMAGE PER SHOT]]</f>
        <v>39525</v>
      </c>
      <c r="V574" s="130">
        <f>Table4[[#This Row],[MAGAZINE AMMO]]/Table4[[#This Row],[AMMO PER SHOT]]</f>
        <v>85</v>
      </c>
      <c r="W574" s="138">
        <f>1/Table4[[#This Row],[SHOT 
INTERVAL]]</f>
        <v>10</v>
      </c>
      <c r="X574" s="138">
        <f>(Table4[[#This Row],[SHOTS PER MAGAZINE]]-1)*Table4[[#This Row],[SHOT 
INTERVAL]]+(Table4[[#This Row],[PARTICLES 
PER SHOT]]-1)*Table4[[#This Row],[BURST INTERVAL]]</f>
        <v>8.4</v>
      </c>
      <c r="Y574" s="186">
        <f>Table4[[#This Row],[DAMAGE PER MAGAZINE]]/(Table4[[#This Row],[UNLOAD TIME]]+Table4[[#This Row],[RELOAD TIME]])</f>
        <v>2949.6268656716416</v>
      </c>
    </row>
    <row r="575" spans="1:25" ht="14.25" hidden="1" customHeight="1" outlineLevel="1" x14ac:dyDescent="0.2">
      <c r="A575" s="130">
        <v>25</v>
      </c>
      <c r="B575" s="186" t="s">
        <v>432</v>
      </c>
      <c r="C575" s="186" t="s">
        <v>102</v>
      </c>
      <c r="D575" s="130">
        <v>11</v>
      </c>
      <c r="E575" s="130">
        <v>472</v>
      </c>
      <c r="F575" s="130"/>
      <c r="G575" s="130"/>
      <c r="H575" s="130"/>
      <c r="I575" s="130">
        <v>85</v>
      </c>
      <c r="J575" s="130">
        <v>1</v>
      </c>
      <c r="K575" s="130">
        <v>1</v>
      </c>
      <c r="L575" s="138"/>
      <c r="M575" s="138">
        <v>0.1</v>
      </c>
      <c r="N575" s="130">
        <v>85</v>
      </c>
      <c r="O575" s="138"/>
      <c r="P575" s="138">
        <v>5</v>
      </c>
      <c r="Q575" s="130">
        <v>0</v>
      </c>
      <c r="R575" s="138">
        <v>5</v>
      </c>
      <c r="S575" s="130">
        <f>Table4[[#This Row],[DMG PER PARTICLE]]*Table4[[#This Row],[PARTICLES 
PER SHOT]]</f>
        <v>472</v>
      </c>
      <c r="T575" s="186">
        <f>Table4[[#This Row],[DAMAGE PER SHOT]]/Table4[[#This Row],[SHOT 
INTERVAL]]</f>
        <v>4720</v>
      </c>
      <c r="U575" s="130">
        <f>Table4[[#This Row],[SHOTS PER MAGAZINE]]*Table4[[#This Row],[DAMAGE PER SHOT]]</f>
        <v>40120</v>
      </c>
      <c r="V575" s="130">
        <f>Table4[[#This Row],[MAGAZINE AMMO]]/Table4[[#This Row],[AMMO PER SHOT]]</f>
        <v>85</v>
      </c>
      <c r="W575" s="138">
        <f>1/Table4[[#This Row],[SHOT 
INTERVAL]]</f>
        <v>10</v>
      </c>
      <c r="X575" s="138">
        <f>(Table4[[#This Row],[SHOTS PER MAGAZINE]]-1)*Table4[[#This Row],[SHOT 
INTERVAL]]+(Table4[[#This Row],[PARTICLES 
PER SHOT]]-1)*Table4[[#This Row],[BURST INTERVAL]]</f>
        <v>8.4</v>
      </c>
      <c r="Y575" s="186">
        <f>Table4[[#This Row],[DAMAGE PER MAGAZINE]]/(Table4[[#This Row],[UNLOAD TIME]]+Table4[[#This Row],[RELOAD TIME]])</f>
        <v>2994.0298507462685</v>
      </c>
    </row>
    <row r="576" spans="1:25" ht="14.25" hidden="1" customHeight="1" outlineLevel="1" x14ac:dyDescent="0.2">
      <c r="A576" s="130">
        <v>25</v>
      </c>
      <c r="B576" s="186" t="s">
        <v>432</v>
      </c>
      <c r="C576" s="186" t="s">
        <v>102</v>
      </c>
      <c r="D576" s="130">
        <v>12</v>
      </c>
      <c r="E576" s="130">
        <v>480</v>
      </c>
      <c r="F576" s="130"/>
      <c r="G576" s="130"/>
      <c r="H576" s="130"/>
      <c r="I576" s="130">
        <v>85</v>
      </c>
      <c r="J576" s="130">
        <v>1</v>
      </c>
      <c r="K576" s="130">
        <v>1</v>
      </c>
      <c r="L576" s="138"/>
      <c r="M576" s="138">
        <v>0.1</v>
      </c>
      <c r="N576" s="130">
        <v>85</v>
      </c>
      <c r="O576" s="138"/>
      <c r="P576" s="138">
        <v>5</v>
      </c>
      <c r="Q576" s="130">
        <v>0</v>
      </c>
      <c r="R576" s="138">
        <v>5</v>
      </c>
      <c r="S576" s="130">
        <f>Table4[[#This Row],[DMG PER PARTICLE]]*Table4[[#This Row],[PARTICLES 
PER SHOT]]</f>
        <v>480</v>
      </c>
      <c r="T576" s="186">
        <f>Table4[[#This Row],[DAMAGE PER SHOT]]/Table4[[#This Row],[SHOT 
INTERVAL]]</f>
        <v>4800</v>
      </c>
      <c r="U576" s="130">
        <f>Table4[[#This Row],[SHOTS PER MAGAZINE]]*Table4[[#This Row],[DAMAGE PER SHOT]]</f>
        <v>40800</v>
      </c>
      <c r="V576" s="130">
        <f>Table4[[#This Row],[MAGAZINE AMMO]]/Table4[[#This Row],[AMMO PER SHOT]]</f>
        <v>85</v>
      </c>
      <c r="W576" s="138">
        <f>1/Table4[[#This Row],[SHOT 
INTERVAL]]</f>
        <v>10</v>
      </c>
      <c r="X576" s="138">
        <f>(Table4[[#This Row],[SHOTS PER MAGAZINE]]-1)*Table4[[#This Row],[SHOT 
INTERVAL]]+(Table4[[#This Row],[PARTICLES 
PER SHOT]]-1)*Table4[[#This Row],[BURST INTERVAL]]</f>
        <v>8.4</v>
      </c>
      <c r="Y576" s="186">
        <f>Table4[[#This Row],[DAMAGE PER MAGAZINE]]/(Table4[[#This Row],[UNLOAD TIME]]+Table4[[#This Row],[RELOAD TIME]])</f>
        <v>3044.7761194029849</v>
      </c>
    </row>
    <row r="577" spans="1:25" ht="14.25" hidden="1" customHeight="1" outlineLevel="1" x14ac:dyDescent="0.2">
      <c r="A577" s="130">
        <v>25</v>
      </c>
      <c r="B577" s="186" t="s">
        <v>432</v>
      </c>
      <c r="C577" s="186" t="s">
        <v>103</v>
      </c>
      <c r="D577" s="130">
        <v>1</v>
      </c>
      <c r="E577" s="130">
        <v>504</v>
      </c>
      <c r="F577" s="130"/>
      <c r="G577" s="130"/>
      <c r="H577" s="130"/>
      <c r="I577" s="130">
        <v>85</v>
      </c>
      <c r="J577" s="130">
        <v>1</v>
      </c>
      <c r="K577" s="130">
        <v>1</v>
      </c>
      <c r="L577" s="138"/>
      <c r="M577" s="138">
        <v>0.1</v>
      </c>
      <c r="N577" s="130">
        <v>85</v>
      </c>
      <c r="O577" s="138"/>
      <c r="P577" s="138">
        <v>5</v>
      </c>
      <c r="Q577" s="130">
        <v>0</v>
      </c>
      <c r="R577" s="138">
        <v>5</v>
      </c>
      <c r="S577" s="130">
        <f>Table4[[#This Row],[DMG PER PARTICLE]]*Table4[[#This Row],[PARTICLES 
PER SHOT]]</f>
        <v>504</v>
      </c>
      <c r="T577" s="186">
        <f>Table4[[#This Row],[DAMAGE PER SHOT]]/Table4[[#This Row],[SHOT 
INTERVAL]]</f>
        <v>5040</v>
      </c>
      <c r="U577" s="130">
        <f>Table4[[#This Row],[SHOTS PER MAGAZINE]]*Table4[[#This Row],[DAMAGE PER SHOT]]</f>
        <v>42840</v>
      </c>
      <c r="V577" s="130">
        <f>Table4[[#This Row],[MAGAZINE AMMO]]/Table4[[#This Row],[AMMO PER SHOT]]</f>
        <v>85</v>
      </c>
      <c r="W577" s="138">
        <f>1/Table4[[#This Row],[SHOT 
INTERVAL]]</f>
        <v>10</v>
      </c>
      <c r="X577" s="138">
        <f>(Table4[[#This Row],[SHOTS PER MAGAZINE]]-1)*Table4[[#This Row],[SHOT 
INTERVAL]]+(Table4[[#This Row],[PARTICLES 
PER SHOT]]-1)*Table4[[#This Row],[BURST INTERVAL]]</f>
        <v>8.4</v>
      </c>
      <c r="Y577" s="186">
        <f>Table4[[#This Row],[DAMAGE PER MAGAZINE]]/(Table4[[#This Row],[UNLOAD TIME]]+Table4[[#This Row],[RELOAD TIME]])</f>
        <v>3197.0149253731342</v>
      </c>
    </row>
    <row r="578" spans="1:25" ht="12.75" customHeight="1" collapsed="1" x14ac:dyDescent="0.2">
      <c r="A578" s="128">
        <v>26</v>
      </c>
      <c r="B578" s="185" t="s">
        <v>433</v>
      </c>
      <c r="C578" s="185" t="s">
        <v>101</v>
      </c>
      <c r="D578" s="128">
        <v>1</v>
      </c>
      <c r="E578" s="128">
        <v>870</v>
      </c>
      <c r="F578" s="128"/>
      <c r="G578" s="128"/>
      <c r="H578" s="128"/>
      <c r="I578" s="128">
        <v>1</v>
      </c>
      <c r="J578" s="128">
        <v>1</v>
      </c>
      <c r="K578" s="128">
        <v>1</v>
      </c>
      <c r="L578" s="137"/>
      <c r="M578" s="137">
        <v>0.55000000000000004</v>
      </c>
      <c r="N578" s="128">
        <v>1</v>
      </c>
      <c r="O578" s="137"/>
      <c r="P578" s="137">
        <v>0.55000000000000004</v>
      </c>
      <c r="Q578" s="128">
        <v>0</v>
      </c>
      <c r="R578" s="137">
        <v>0.55000000000000004</v>
      </c>
      <c r="S578" s="128">
        <f>Table4[[#This Row],[DMG PER PARTICLE]]*Table4[[#This Row],[PARTICLES 
PER SHOT]]</f>
        <v>870</v>
      </c>
      <c r="T578" s="185">
        <f>Table4[[#This Row],[DAMAGE PER SHOT]]/Table4[[#This Row],[SHOT 
INTERVAL]]</f>
        <v>1581.8181818181818</v>
      </c>
      <c r="U578" s="128">
        <f>Table4[[#This Row],[SHOTS PER MAGAZINE]]*Table4[[#This Row],[DAMAGE PER SHOT]]</f>
        <v>870</v>
      </c>
      <c r="V578" s="128">
        <f>Table4[[#This Row],[MAGAZINE AMMO]]/Table4[[#This Row],[AMMO PER SHOT]]</f>
        <v>1</v>
      </c>
      <c r="W578" s="137">
        <f>1/Table4[[#This Row],[SHOT 
INTERVAL]]</f>
        <v>1.8181818181818181</v>
      </c>
      <c r="X578" s="137">
        <f>(Table4[[#This Row],[SHOTS PER MAGAZINE]]-1)*Table4[[#This Row],[SHOT 
INTERVAL]]+(Table4[[#This Row],[PARTICLES 
PER SHOT]]-1)*Table4[[#This Row],[BURST INTERVAL]]</f>
        <v>0</v>
      </c>
      <c r="Y578" s="185">
        <f>Table4[[#This Row],[DAMAGE PER MAGAZINE]]/(Table4[[#This Row],[UNLOAD TIME]]+Table4[[#This Row],[RELOAD TIME]])</f>
        <v>1581.8181818181818</v>
      </c>
    </row>
    <row r="579" spans="1:25" ht="12.75" hidden="1" customHeight="1" outlineLevel="1" x14ac:dyDescent="0.2">
      <c r="A579" s="130">
        <v>26</v>
      </c>
      <c r="B579" s="186" t="s">
        <v>433</v>
      </c>
      <c r="C579" s="186" t="s">
        <v>101</v>
      </c>
      <c r="D579" s="130">
        <v>2</v>
      </c>
      <c r="E579" s="130">
        <v>950</v>
      </c>
      <c r="F579" s="130"/>
      <c r="G579" s="130"/>
      <c r="H579" s="130"/>
      <c r="I579" s="130">
        <v>1</v>
      </c>
      <c r="J579" s="130">
        <v>1</v>
      </c>
      <c r="K579" s="130">
        <v>1</v>
      </c>
      <c r="L579" s="138"/>
      <c r="M579" s="138">
        <v>0.55000000000000004</v>
      </c>
      <c r="N579" s="130">
        <v>1</v>
      </c>
      <c r="O579" s="138"/>
      <c r="P579" s="138">
        <v>0.55000000000000004</v>
      </c>
      <c r="Q579" s="130">
        <v>0</v>
      </c>
      <c r="R579" s="138">
        <v>0.55000000000000004</v>
      </c>
      <c r="S579" s="130">
        <f>Table4[[#This Row],[DMG PER PARTICLE]]*Table4[[#This Row],[PARTICLES 
PER SHOT]]</f>
        <v>950</v>
      </c>
      <c r="T579" s="186">
        <f>Table4[[#This Row],[DAMAGE PER SHOT]]/Table4[[#This Row],[SHOT 
INTERVAL]]</f>
        <v>1727.272727272727</v>
      </c>
      <c r="U579" s="130">
        <f>Table4[[#This Row],[SHOTS PER MAGAZINE]]*Table4[[#This Row],[DAMAGE PER SHOT]]</f>
        <v>950</v>
      </c>
      <c r="V579" s="130">
        <f>Table4[[#This Row],[MAGAZINE AMMO]]/Table4[[#This Row],[AMMO PER SHOT]]</f>
        <v>1</v>
      </c>
      <c r="W579" s="138">
        <f>1/Table4[[#This Row],[SHOT 
INTERVAL]]</f>
        <v>1.8181818181818181</v>
      </c>
      <c r="X579" s="138">
        <f>(Table4[[#This Row],[SHOTS PER MAGAZINE]]-1)*Table4[[#This Row],[SHOT 
INTERVAL]]+(Table4[[#This Row],[PARTICLES 
PER SHOT]]-1)*Table4[[#This Row],[BURST INTERVAL]]</f>
        <v>0</v>
      </c>
      <c r="Y579" s="186">
        <f>Table4[[#This Row],[DAMAGE PER MAGAZINE]]/(Table4[[#This Row],[UNLOAD TIME]]+Table4[[#This Row],[RELOAD TIME]])</f>
        <v>1727.272727272727</v>
      </c>
    </row>
    <row r="580" spans="1:25" ht="12.75" hidden="1" customHeight="1" outlineLevel="1" x14ac:dyDescent="0.2">
      <c r="A580" s="130">
        <v>26</v>
      </c>
      <c r="B580" s="186" t="s">
        <v>433</v>
      </c>
      <c r="C580" s="186" t="s">
        <v>101</v>
      </c>
      <c r="D580" s="130">
        <v>3</v>
      </c>
      <c r="E580" s="130">
        <v>1050</v>
      </c>
      <c r="F580" s="130"/>
      <c r="G580" s="130"/>
      <c r="H580" s="130"/>
      <c r="I580" s="130">
        <v>1</v>
      </c>
      <c r="J580" s="130">
        <v>1</v>
      </c>
      <c r="K580" s="130">
        <v>1</v>
      </c>
      <c r="L580" s="138"/>
      <c r="M580" s="138">
        <v>0.55000000000000004</v>
      </c>
      <c r="N580" s="130">
        <v>1</v>
      </c>
      <c r="O580" s="138"/>
      <c r="P580" s="138">
        <v>0.55000000000000004</v>
      </c>
      <c r="Q580" s="130">
        <v>0</v>
      </c>
      <c r="R580" s="138">
        <v>0.55000000000000004</v>
      </c>
      <c r="S580" s="130">
        <f>Table4[[#This Row],[DMG PER PARTICLE]]*Table4[[#This Row],[PARTICLES 
PER SHOT]]</f>
        <v>1050</v>
      </c>
      <c r="T580" s="186">
        <f>Table4[[#This Row],[DAMAGE PER SHOT]]/Table4[[#This Row],[SHOT 
INTERVAL]]</f>
        <v>1909.090909090909</v>
      </c>
      <c r="U580" s="130">
        <f>Table4[[#This Row],[SHOTS PER MAGAZINE]]*Table4[[#This Row],[DAMAGE PER SHOT]]</f>
        <v>1050</v>
      </c>
      <c r="V580" s="130">
        <f>Table4[[#This Row],[MAGAZINE AMMO]]/Table4[[#This Row],[AMMO PER SHOT]]</f>
        <v>1</v>
      </c>
      <c r="W580" s="138">
        <f>1/Table4[[#This Row],[SHOT 
INTERVAL]]</f>
        <v>1.8181818181818181</v>
      </c>
      <c r="X580" s="138">
        <f>(Table4[[#This Row],[SHOTS PER MAGAZINE]]-1)*Table4[[#This Row],[SHOT 
INTERVAL]]+(Table4[[#This Row],[PARTICLES 
PER SHOT]]-1)*Table4[[#This Row],[BURST INTERVAL]]</f>
        <v>0</v>
      </c>
      <c r="Y580" s="186">
        <f>Table4[[#This Row],[DAMAGE PER MAGAZINE]]/(Table4[[#This Row],[UNLOAD TIME]]+Table4[[#This Row],[RELOAD TIME]])</f>
        <v>1909.090909090909</v>
      </c>
    </row>
    <row r="581" spans="1:25" ht="12.75" hidden="1" customHeight="1" outlineLevel="1" x14ac:dyDescent="0.2">
      <c r="A581" s="130">
        <v>26</v>
      </c>
      <c r="B581" s="186" t="s">
        <v>433</v>
      </c>
      <c r="C581" s="186" t="s">
        <v>101</v>
      </c>
      <c r="D581" s="130">
        <v>4</v>
      </c>
      <c r="E581" s="130">
        <v>1160</v>
      </c>
      <c r="F581" s="130"/>
      <c r="G581" s="130"/>
      <c r="H581" s="130"/>
      <c r="I581" s="130">
        <v>1</v>
      </c>
      <c r="J581" s="130">
        <v>1</v>
      </c>
      <c r="K581" s="130">
        <v>1</v>
      </c>
      <c r="L581" s="138"/>
      <c r="M581" s="138">
        <v>0.55000000000000004</v>
      </c>
      <c r="N581" s="130">
        <v>1</v>
      </c>
      <c r="O581" s="138"/>
      <c r="P581" s="138">
        <v>0.55000000000000004</v>
      </c>
      <c r="Q581" s="130">
        <v>0</v>
      </c>
      <c r="R581" s="138">
        <v>0.55000000000000004</v>
      </c>
      <c r="S581" s="130">
        <f>Table4[[#This Row],[DMG PER PARTICLE]]*Table4[[#This Row],[PARTICLES 
PER SHOT]]</f>
        <v>1160</v>
      </c>
      <c r="T581" s="186">
        <f>Table4[[#This Row],[DAMAGE PER SHOT]]/Table4[[#This Row],[SHOT 
INTERVAL]]</f>
        <v>2109.090909090909</v>
      </c>
      <c r="U581" s="130">
        <f>Table4[[#This Row],[SHOTS PER MAGAZINE]]*Table4[[#This Row],[DAMAGE PER SHOT]]</f>
        <v>1160</v>
      </c>
      <c r="V581" s="130">
        <f>Table4[[#This Row],[MAGAZINE AMMO]]/Table4[[#This Row],[AMMO PER SHOT]]</f>
        <v>1</v>
      </c>
      <c r="W581" s="138">
        <f>1/Table4[[#This Row],[SHOT 
INTERVAL]]</f>
        <v>1.8181818181818181</v>
      </c>
      <c r="X581" s="138">
        <f>(Table4[[#This Row],[SHOTS PER MAGAZINE]]-1)*Table4[[#This Row],[SHOT 
INTERVAL]]+(Table4[[#This Row],[PARTICLES 
PER SHOT]]-1)*Table4[[#This Row],[BURST INTERVAL]]</f>
        <v>0</v>
      </c>
      <c r="Y581" s="186">
        <f>Table4[[#This Row],[DAMAGE PER MAGAZINE]]/(Table4[[#This Row],[UNLOAD TIME]]+Table4[[#This Row],[RELOAD TIME]])</f>
        <v>2109.090909090909</v>
      </c>
    </row>
    <row r="582" spans="1:25" ht="12.75" hidden="1" customHeight="1" outlineLevel="1" x14ac:dyDescent="0.2">
      <c r="A582" s="130">
        <v>26</v>
      </c>
      <c r="B582" s="186" t="s">
        <v>433</v>
      </c>
      <c r="C582" s="186" t="s">
        <v>101</v>
      </c>
      <c r="D582" s="130">
        <v>5</v>
      </c>
      <c r="E582" s="130">
        <v>1280</v>
      </c>
      <c r="F582" s="130"/>
      <c r="G582" s="130"/>
      <c r="H582" s="130"/>
      <c r="I582" s="130">
        <v>1</v>
      </c>
      <c r="J582" s="130">
        <v>1</v>
      </c>
      <c r="K582" s="130">
        <v>1</v>
      </c>
      <c r="L582" s="138"/>
      <c r="M582" s="138">
        <v>0.55000000000000004</v>
      </c>
      <c r="N582" s="130">
        <v>1</v>
      </c>
      <c r="O582" s="138"/>
      <c r="P582" s="138">
        <v>0.55000000000000004</v>
      </c>
      <c r="Q582" s="130">
        <v>0</v>
      </c>
      <c r="R582" s="138">
        <v>0.55000000000000004</v>
      </c>
      <c r="S582" s="130">
        <f>Table4[[#This Row],[DMG PER PARTICLE]]*Table4[[#This Row],[PARTICLES 
PER SHOT]]</f>
        <v>1280</v>
      </c>
      <c r="T582" s="186">
        <f>Table4[[#This Row],[DAMAGE PER SHOT]]/Table4[[#This Row],[SHOT 
INTERVAL]]</f>
        <v>2327.272727272727</v>
      </c>
      <c r="U582" s="130">
        <f>Table4[[#This Row],[SHOTS PER MAGAZINE]]*Table4[[#This Row],[DAMAGE PER SHOT]]</f>
        <v>1280</v>
      </c>
      <c r="V582" s="130">
        <f>Table4[[#This Row],[MAGAZINE AMMO]]/Table4[[#This Row],[AMMO PER SHOT]]</f>
        <v>1</v>
      </c>
      <c r="W582" s="138">
        <f>1/Table4[[#This Row],[SHOT 
INTERVAL]]</f>
        <v>1.8181818181818181</v>
      </c>
      <c r="X582" s="138">
        <f>(Table4[[#This Row],[SHOTS PER MAGAZINE]]-1)*Table4[[#This Row],[SHOT 
INTERVAL]]+(Table4[[#This Row],[PARTICLES 
PER SHOT]]-1)*Table4[[#This Row],[BURST INTERVAL]]</f>
        <v>0</v>
      </c>
      <c r="Y582" s="186">
        <f>Table4[[#This Row],[DAMAGE PER MAGAZINE]]/(Table4[[#This Row],[UNLOAD TIME]]+Table4[[#This Row],[RELOAD TIME]])</f>
        <v>2327.272727272727</v>
      </c>
    </row>
    <row r="583" spans="1:25" ht="12.75" hidden="1" customHeight="1" outlineLevel="1" x14ac:dyDescent="0.2">
      <c r="A583" s="130">
        <v>26</v>
      </c>
      <c r="B583" s="186" t="s">
        <v>433</v>
      </c>
      <c r="C583" s="186" t="s">
        <v>101</v>
      </c>
      <c r="D583" s="130">
        <v>6</v>
      </c>
      <c r="E583" s="130">
        <v>1400</v>
      </c>
      <c r="F583" s="130"/>
      <c r="G583" s="130"/>
      <c r="H583" s="130"/>
      <c r="I583" s="130">
        <v>1</v>
      </c>
      <c r="J583" s="130">
        <v>1</v>
      </c>
      <c r="K583" s="130">
        <v>1</v>
      </c>
      <c r="L583" s="138"/>
      <c r="M583" s="138">
        <v>0.55000000000000004</v>
      </c>
      <c r="N583" s="130">
        <v>1</v>
      </c>
      <c r="O583" s="138"/>
      <c r="P583" s="138">
        <v>0.55000000000000004</v>
      </c>
      <c r="Q583" s="130">
        <v>0</v>
      </c>
      <c r="R583" s="138">
        <v>0.55000000000000004</v>
      </c>
      <c r="S583" s="130">
        <f>Table4[[#This Row],[DMG PER PARTICLE]]*Table4[[#This Row],[PARTICLES 
PER SHOT]]</f>
        <v>1400</v>
      </c>
      <c r="T583" s="186">
        <f>Table4[[#This Row],[DAMAGE PER SHOT]]/Table4[[#This Row],[SHOT 
INTERVAL]]</f>
        <v>2545.454545454545</v>
      </c>
      <c r="U583" s="130">
        <f>Table4[[#This Row],[SHOTS PER MAGAZINE]]*Table4[[#This Row],[DAMAGE PER SHOT]]</f>
        <v>1400</v>
      </c>
      <c r="V583" s="130">
        <f>Table4[[#This Row],[MAGAZINE AMMO]]/Table4[[#This Row],[AMMO PER SHOT]]</f>
        <v>1</v>
      </c>
      <c r="W583" s="138">
        <f>1/Table4[[#This Row],[SHOT 
INTERVAL]]</f>
        <v>1.8181818181818181</v>
      </c>
      <c r="X583" s="138">
        <f>(Table4[[#This Row],[SHOTS PER MAGAZINE]]-1)*Table4[[#This Row],[SHOT 
INTERVAL]]+(Table4[[#This Row],[PARTICLES 
PER SHOT]]-1)*Table4[[#This Row],[BURST INTERVAL]]</f>
        <v>0</v>
      </c>
      <c r="Y583" s="186">
        <f>Table4[[#This Row],[DAMAGE PER MAGAZINE]]/(Table4[[#This Row],[UNLOAD TIME]]+Table4[[#This Row],[RELOAD TIME]])</f>
        <v>2545.454545454545</v>
      </c>
    </row>
    <row r="584" spans="1:25" ht="12.75" hidden="1" customHeight="1" outlineLevel="1" x14ac:dyDescent="0.2">
      <c r="A584" s="130">
        <v>26</v>
      </c>
      <c r="B584" s="186" t="s">
        <v>433</v>
      </c>
      <c r="C584" s="186" t="s">
        <v>101</v>
      </c>
      <c r="D584" s="130">
        <v>7</v>
      </c>
      <c r="E584" s="130">
        <v>1530</v>
      </c>
      <c r="F584" s="130"/>
      <c r="G584" s="130"/>
      <c r="H584" s="130"/>
      <c r="I584" s="130">
        <v>1</v>
      </c>
      <c r="J584" s="130">
        <v>1</v>
      </c>
      <c r="K584" s="130">
        <v>1</v>
      </c>
      <c r="L584" s="138"/>
      <c r="M584" s="138">
        <v>0.55000000000000004</v>
      </c>
      <c r="N584" s="130">
        <v>1</v>
      </c>
      <c r="O584" s="138"/>
      <c r="P584" s="138">
        <v>0.55000000000000004</v>
      </c>
      <c r="Q584" s="130">
        <v>0</v>
      </c>
      <c r="R584" s="138">
        <v>0.55000000000000004</v>
      </c>
      <c r="S584" s="130">
        <f>Table4[[#This Row],[DMG PER PARTICLE]]*Table4[[#This Row],[PARTICLES 
PER SHOT]]</f>
        <v>1530</v>
      </c>
      <c r="T584" s="186">
        <f>Table4[[#This Row],[DAMAGE PER SHOT]]/Table4[[#This Row],[SHOT 
INTERVAL]]</f>
        <v>2781.8181818181815</v>
      </c>
      <c r="U584" s="130">
        <f>Table4[[#This Row],[SHOTS PER MAGAZINE]]*Table4[[#This Row],[DAMAGE PER SHOT]]</f>
        <v>1530</v>
      </c>
      <c r="V584" s="130">
        <f>Table4[[#This Row],[MAGAZINE AMMO]]/Table4[[#This Row],[AMMO PER SHOT]]</f>
        <v>1</v>
      </c>
      <c r="W584" s="138">
        <f>1/Table4[[#This Row],[SHOT 
INTERVAL]]</f>
        <v>1.8181818181818181</v>
      </c>
      <c r="X584" s="138">
        <f>(Table4[[#This Row],[SHOTS PER MAGAZINE]]-1)*Table4[[#This Row],[SHOT 
INTERVAL]]+(Table4[[#This Row],[PARTICLES 
PER SHOT]]-1)*Table4[[#This Row],[BURST INTERVAL]]</f>
        <v>0</v>
      </c>
      <c r="Y584" s="186">
        <f>Table4[[#This Row],[DAMAGE PER MAGAZINE]]/(Table4[[#This Row],[UNLOAD TIME]]+Table4[[#This Row],[RELOAD TIME]])</f>
        <v>2781.8181818181815</v>
      </c>
    </row>
    <row r="585" spans="1:25" ht="12.75" hidden="1" customHeight="1" outlineLevel="1" x14ac:dyDescent="0.2">
      <c r="A585" s="130">
        <v>26</v>
      </c>
      <c r="B585" s="186" t="s">
        <v>433</v>
      </c>
      <c r="C585" s="186" t="s">
        <v>101</v>
      </c>
      <c r="D585" s="130">
        <v>8</v>
      </c>
      <c r="E585" s="130">
        <v>1690</v>
      </c>
      <c r="F585" s="130"/>
      <c r="G585" s="130"/>
      <c r="H585" s="130"/>
      <c r="I585" s="130">
        <v>1</v>
      </c>
      <c r="J585" s="130">
        <v>1</v>
      </c>
      <c r="K585" s="130">
        <v>1</v>
      </c>
      <c r="L585" s="138"/>
      <c r="M585" s="138">
        <v>0.55000000000000004</v>
      </c>
      <c r="N585" s="130">
        <v>1</v>
      </c>
      <c r="O585" s="138"/>
      <c r="P585" s="138">
        <v>0.55000000000000004</v>
      </c>
      <c r="Q585" s="130">
        <v>0</v>
      </c>
      <c r="R585" s="138">
        <v>0.55000000000000004</v>
      </c>
      <c r="S585" s="130">
        <f>Table4[[#This Row],[DMG PER PARTICLE]]*Table4[[#This Row],[PARTICLES 
PER SHOT]]</f>
        <v>1690</v>
      </c>
      <c r="T585" s="186">
        <f>Table4[[#This Row],[DAMAGE PER SHOT]]/Table4[[#This Row],[SHOT 
INTERVAL]]</f>
        <v>3072.7272727272725</v>
      </c>
      <c r="U585" s="130">
        <f>Table4[[#This Row],[SHOTS PER MAGAZINE]]*Table4[[#This Row],[DAMAGE PER SHOT]]</f>
        <v>1690</v>
      </c>
      <c r="V585" s="130">
        <f>Table4[[#This Row],[MAGAZINE AMMO]]/Table4[[#This Row],[AMMO PER SHOT]]</f>
        <v>1</v>
      </c>
      <c r="W585" s="138">
        <f>1/Table4[[#This Row],[SHOT 
INTERVAL]]</f>
        <v>1.8181818181818181</v>
      </c>
      <c r="X585" s="138">
        <f>(Table4[[#This Row],[SHOTS PER MAGAZINE]]-1)*Table4[[#This Row],[SHOT 
INTERVAL]]+(Table4[[#This Row],[PARTICLES 
PER SHOT]]-1)*Table4[[#This Row],[BURST INTERVAL]]</f>
        <v>0</v>
      </c>
      <c r="Y585" s="186">
        <f>Table4[[#This Row],[DAMAGE PER MAGAZINE]]/(Table4[[#This Row],[UNLOAD TIME]]+Table4[[#This Row],[RELOAD TIME]])</f>
        <v>3072.7272727272725</v>
      </c>
    </row>
    <row r="586" spans="1:25" ht="12.75" hidden="1" customHeight="1" outlineLevel="1" x14ac:dyDescent="0.2">
      <c r="A586" s="130">
        <v>26</v>
      </c>
      <c r="B586" s="186" t="s">
        <v>433</v>
      </c>
      <c r="C586" s="186" t="s">
        <v>101</v>
      </c>
      <c r="D586" s="130">
        <v>9</v>
      </c>
      <c r="E586" s="130">
        <v>1860</v>
      </c>
      <c r="F586" s="130"/>
      <c r="G586" s="130"/>
      <c r="H586" s="130"/>
      <c r="I586" s="130">
        <v>1</v>
      </c>
      <c r="J586" s="130">
        <v>1</v>
      </c>
      <c r="K586" s="130">
        <v>1</v>
      </c>
      <c r="L586" s="138"/>
      <c r="M586" s="138">
        <v>0.55000000000000004</v>
      </c>
      <c r="N586" s="130">
        <v>1</v>
      </c>
      <c r="O586" s="138"/>
      <c r="P586" s="138">
        <v>0.55000000000000004</v>
      </c>
      <c r="Q586" s="130">
        <v>0</v>
      </c>
      <c r="R586" s="138">
        <v>0.55000000000000004</v>
      </c>
      <c r="S586" s="130">
        <f>Table4[[#This Row],[DMG PER PARTICLE]]*Table4[[#This Row],[PARTICLES 
PER SHOT]]</f>
        <v>1860</v>
      </c>
      <c r="T586" s="186">
        <f>Table4[[#This Row],[DAMAGE PER SHOT]]/Table4[[#This Row],[SHOT 
INTERVAL]]</f>
        <v>3381.8181818181815</v>
      </c>
      <c r="U586" s="130">
        <f>Table4[[#This Row],[SHOTS PER MAGAZINE]]*Table4[[#This Row],[DAMAGE PER SHOT]]</f>
        <v>1860</v>
      </c>
      <c r="V586" s="130">
        <f>Table4[[#This Row],[MAGAZINE AMMO]]/Table4[[#This Row],[AMMO PER SHOT]]</f>
        <v>1</v>
      </c>
      <c r="W586" s="138">
        <f>1/Table4[[#This Row],[SHOT 
INTERVAL]]</f>
        <v>1.8181818181818181</v>
      </c>
      <c r="X586" s="138">
        <f>(Table4[[#This Row],[SHOTS PER MAGAZINE]]-1)*Table4[[#This Row],[SHOT 
INTERVAL]]+(Table4[[#This Row],[PARTICLES 
PER SHOT]]-1)*Table4[[#This Row],[BURST INTERVAL]]</f>
        <v>0</v>
      </c>
      <c r="Y586" s="186">
        <f>Table4[[#This Row],[DAMAGE PER MAGAZINE]]/(Table4[[#This Row],[UNLOAD TIME]]+Table4[[#This Row],[RELOAD TIME]])</f>
        <v>3381.8181818181815</v>
      </c>
    </row>
    <row r="587" spans="1:25" ht="12.75" hidden="1" customHeight="1" outlineLevel="1" x14ac:dyDescent="0.2">
      <c r="A587" s="130">
        <v>26</v>
      </c>
      <c r="B587" s="186" t="s">
        <v>433</v>
      </c>
      <c r="C587" s="186" t="s">
        <v>101</v>
      </c>
      <c r="D587" s="130">
        <v>10</v>
      </c>
      <c r="E587" s="130">
        <v>2040</v>
      </c>
      <c r="F587" s="130"/>
      <c r="G587" s="130"/>
      <c r="H587" s="130"/>
      <c r="I587" s="130">
        <v>1</v>
      </c>
      <c r="J587" s="130">
        <v>1</v>
      </c>
      <c r="K587" s="130">
        <v>1</v>
      </c>
      <c r="L587" s="138"/>
      <c r="M587" s="138">
        <v>0.55000000000000004</v>
      </c>
      <c r="N587" s="130">
        <v>1</v>
      </c>
      <c r="O587" s="138"/>
      <c r="P587" s="138">
        <v>0.55000000000000004</v>
      </c>
      <c r="Q587" s="130">
        <v>0</v>
      </c>
      <c r="R587" s="138">
        <v>0.55000000000000004</v>
      </c>
      <c r="S587" s="130">
        <f>Table4[[#This Row],[DMG PER PARTICLE]]*Table4[[#This Row],[PARTICLES 
PER SHOT]]</f>
        <v>2040</v>
      </c>
      <c r="T587" s="186">
        <f>Table4[[#This Row],[DAMAGE PER SHOT]]/Table4[[#This Row],[SHOT 
INTERVAL]]</f>
        <v>3709.090909090909</v>
      </c>
      <c r="U587" s="130">
        <f>Table4[[#This Row],[SHOTS PER MAGAZINE]]*Table4[[#This Row],[DAMAGE PER SHOT]]</f>
        <v>2040</v>
      </c>
      <c r="V587" s="130">
        <f>Table4[[#This Row],[MAGAZINE AMMO]]/Table4[[#This Row],[AMMO PER SHOT]]</f>
        <v>1</v>
      </c>
      <c r="W587" s="138">
        <f>1/Table4[[#This Row],[SHOT 
INTERVAL]]</f>
        <v>1.8181818181818181</v>
      </c>
      <c r="X587" s="138">
        <f>(Table4[[#This Row],[SHOTS PER MAGAZINE]]-1)*Table4[[#This Row],[SHOT 
INTERVAL]]+(Table4[[#This Row],[PARTICLES 
PER SHOT]]-1)*Table4[[#This Row],[BURST INTERVAL]]</f>
        <v>0</v>
      </c>
      <c r="Y587" s="186">
        <f>Table4[[#This Row],[DAMAGE PER MAGAZINE]]/(Table4[[#This Row],[UNLOAD TIME]]+Table4[[#This Row],[RELOAD TIME]])</f>
        <v>3709.090909090909</v>
      </c>
    </row>
    <row r="588" spans="1:25" ht="12.75" hidden="1" customHeight="1" outlineLevel="1" x14ac:dyDescent="0.2">
      <c r="A588" s="130">
        <v>26</v>
      </c>
      <c r="B588" s="186" t="s">
        <v>433</v>
      </c>
      <c r="C588" s="186" t="s">
        <v>101</v>
      </c>
      <c r="D588" s="130">
        <v>11</v>
      </c>
      <c r="E588" s="130">
        <v>2240</v>
      </c>
      <c r="F588" s="130"/>
      <c r="G588" s="130"/>
      <c r="H588" s="130"/>
      <c r="I588" s="130">
        <v>1</v>
      </c>
      <c r="J588" s="130">
        <v>1</v>
      </c>
      <c r="K588" s="130">
        <v>1</v>
      </c>
      <c r="L588" s="138"/>
      <c r="M588" s="138">
        <v>0.55000000000000004</v>
      </c>
      <c r="N588" s="130">
        <v>1</v>
      </c>
      <c r="O588" s="138"/>
      <c r="P588" s="138">
        <v>0.55000000000000004</v>
      </c>
      <c r="Q588" s="130">
        <v>0</v>
      </c>
      <c r="R588" s="138">
        <v>0.55000000000000004</v>
      </c>
      <c r="S588" s="130">
        <f>Table4[[#This Row],[DMG PER PARTICLE]]*Table4[[#This Row],[PARTICLES 
PER SHOT]]</f>
        <v>2240</v>
      </c>
      <c r="T588" s="186">
        <f>Table4[[#This Row],[DAMAGE PER SHOT]]/Table4[[#This Row],[SHOT 
INTERVAL]]</f>
        <v>4072.7272727272725</v>
      </c>
      <c r="U588" s="130">
        <f>Table4[[#This Row],[SHOTS PER MAGAZINE]]*Table4[[#This Row],[DAMAGE PER SHOT]]</f>
        <v>2240</v>
      </c>
      <c r="V588" s="130">
        <f>Table4[[#This Row],[MAGAZINE AMMO]]/Table4[[#This Row],[AMMO PER SHOT]]</f>
        <v>1</v>
      </c>
      <c r="W588" s="138">
        <f>1/Table4[[#This Row],[SHOT 
INTERVAL]]</f>
        <v>1.8181818181818181</v>
      </c>
      <c r="X588" s="138">
        <f>(Table4[[#This Row],[SHOTS PER MAGAZINE]]-1)*Table4[[#This Row],[SHOT 
INTERVAL]]+(Table4[[#This Row],[PARTICLES 
PER SHOT]]-1)*Table4[[#This Row],[BURST INTERVAL]]</f>
        <v>0</v>
      </c>
      <c r="Y588" s="186">
        <f>Table4[[#This Row],[DAMAGE PER MAGAZINE]]/(Table4[[#This Row],[UNLOAD TIME]]+Table4[[#This Row],[RELOAD TIME]])</f>
        <v>4072.7272727272725</v>
      </c>
    </row>
    <row r="589" spans="1:25" ht="12.75" hidden="1" customHeight="1" outlineLevel="1" x14ac:dyDescent="0.2">
      <c r="A589" s="130">
        <v>26</v>
      </c>
      <c r="B589" s="186" t="s">
        <v>433</v>
      </c>
      <c r="C589" s="186" t="s">
        <v>101</v>
      </c>
      <c r="D589" s="130">
        <v>12</v>
      </c>
      <c r="E589" s="130">
        <v>2460</v>
      </c>
      <c r="F589" s="130"/>
      <c r="G589" s="130"/>
      <c r="H589" s="130"/>
      <c r="I589" s="130">
        <v>1</v>
      </c>
      <c r="J589" s="130">
        <v>1</v>
      </c>
      <c r="K589" s="130">
        <v>1</v>
      </c>
      <c r="L589" s="138"/>
      <c r="M589" s="138">
        <v>0.55000000000000004</v>
      </c>
      <c r="N589" s="130">
        <v>1</v>
      </c>
      <c r="O589" s="138"/>
      <c r="P589" s="138">
        <v>0.55000000000000004</v>
      </c>
      <c r="Q589" s="130">
        <v>0</v>
      </c>
      <c r="R589" s="138">
        <v>0.55000000000000004</v>
      </c>
      <c r="S589" s="130">
        <f>Table4[[#This Row],[DMG PER PARTICLE]]*Table4[[#This Row],[PARTICLES 
PER SHOT]]</f>
        <v>2460</v>
      </c>
      <c r="T589" s="186">
        <f>Table4[[#This Row],[DAMAGE PER SHOT]]/Table4[[#This Row],[SHOT 
INTERVAL]]</f>
        <v>4472.7272727272721</v>
      </c>
      <c r="U589" s="130">
        <f>Table4[[#This Row],[SHOTS PER MAGAZINE]]*Table4[[#This Row],[DAMAGE PER SHOT]]</f>
        <v>2460</v>
      </c>
      <c r="V589" s="130">
        <f>Table4[[#This Row],[MAGAZINE AMMO]]/Table4[[#This Row],[AMMO PER SHOT]]</f>
        <v>1</v>
      </c>
      <c r="W589" s="138">
        <f>1/Table4[[#This Row],[SHOT 
INTERVAL]]</f>
        <v>1.8181818181818181</v>
      </c>
      <c r="X589" s="138">
        <f>(Table4[[#This Row],[SHOTS PER MAGAZINE]]-1)*Table4[[#This Row],[SHOT 
INTERVAL]]+(Table4[[#This Row],[PARTICLES 
PER SHOT]]-1)*Table4[[#This Row],[BURST INTERVAL]]</f>
        <v>0</v>
      </c>
      <c r="Y589" s="186">
        <f>Table4[[#This Row],[DAMAGE PER MAGAZINE]]/(Table4[[#This Row],[UNLOAD TIME]]+Table4[[#This Row],[RELOAD TIME]])</f>
        <v>4472.7272727272721</v>
      </c>
    </row>
    <row r="590" spans="1:25" ht="12.75" hidden="1" customHeight="1" outlineLevel="1" x14ac:dyDescent="0.2">
      <c r="A590" s="130">
        <v>26</v>
      </c>
      <c r="B590" s="186" t="s">
        <v>433</v>
      </c>
      <c r="C590" s="186" t="s">
        <v>102</v>
      </c>
      <c r="D590" s="130">
        <v>1</v>
      </c>
      <c r="E590" s="130">
        <v>2460</v>
      </c>
      <c r="F590" s="130"/>
      <c r="G590" s="130"/>
      <c r="H590" s="130"/>
      <c r="I590" s="130">
        <v>1</v>
      </c>
      <c r="J590" s="130">
        <v>1</v>
      </c>
      <c r="K590" s="130">
        <v>1</v>
      </c>
      <c r="L590" s="138"/>
      <c r="M590" s="138">
        <v>0.55000000000000004</v>
      </c>
      <c r="N590" s="130">
        <v>1</v>
      </c>
      <c r="O590" s="138"/>
      <c r="P590" s="138">
        <v>0.55000000000000004</v>
      </c>
      <c r="Q590" s="130">
        <v>0</v>
      </c>
      <c r="R590" s="138">
        <v>0.55000000000000004</v>
      </c>
      <c r="S590" s="130">
        <f>Table4[[#This Row],[DMG PER PARTICLE]]*Table4[[#This Row],[PARTICLES 
PER SHOT]]</f>
        <v>2460</v>
      </c>
      <c r="T590" s="186">
        <f>Table4[[#This Row],[DAMAGE PER SHOT]]/Table4[[#This Row],[SHOT 
INTERVAL]]</f>
        <v>4472.7272727272721</v>
      </c>
      <c r="U590" s="130">
        <f>Table4[[#This Row],[SHOTS PER MAGAZINE]]*Table4[[#This Row],[DAMAGE PER SHOT]]</f>
        <v>2460</v>
      </c>
      <c r="V590" s="130">
        <f>Table4[[#This Row],[MAGAZINE AMMO]]/Table4[[#This Row],[AMMO PER SHOT]]</f>
        <v>1</v>
      </c>
      <c r="W590" s="138">
        <f>1/Table4[[#This Row],[SHOT 
INTERVAL]]</f>
        <v>1.8181818181818181</v>
      </c>
      <c r="X590" s="138">
        <f>(Table4[[#This Row],[SHOTS PER MAGAZINE]]-1)*Table4[[#This Row],[SHOT 
INTERVAL]]+(Table4[[#This Row],[PARTICLES 
PER SHOT]]-1)*Table4[[#This Row],[BURST INTERVAL]]</f>
        <v>0</v>
      </c>
      <c r="Y590" s="186">
        <f>Table4[[#This Row],[DAMAGE PER MAGAZINE]]/(Table4[[#This Row],[UNLOAD TIME]]+Table4[[#This Row],[RELOAD TIME]])</f>
        <v>4472.7272727272721</v>
      </c>
    </row>
    <row r="591" spans="1:25" ht="12.75" hidden="1" customHeight="1" outlineLevel="1" x14ac:dyDescent="0.2">
      <c r="A591" s="130">
        <v>26</v>
      </c>
      <c r="B591" s="186" t="s">
        <v>433</v>
      </c>
      <c r="C591" s="186" t="s">
        <v>102</v>
      </c>
      <c r="D591" s="130">
        <v>2</v>
      </c>
      <c r="E591" s="130">
        <v>2505</v>
      </c>
      <c r="F591" s="130"/>
      <c r="G591" s="130"/>
      <c r="H591" s="130"/>
      <c r="I591" s="130">
        <v>1</v>
      </c>
      <c r="J591" s="130">
        <v>1</v>
      </c>
      <c r="K591" s="130">
        <v>1</v>
      </c>
      <c r="L591" s="138"/>
      <c r="M591" s="138">
        <v>0.55000000000000004</v>
      </c>
      <c r="N591" s="130">
        <v>1</v>
      </c>
      <c r="O591" s="138"/>
      <c r="P591" s="138">
        <v>0.55000000000000004</v>
      </c>
      <c r="Q591" s="130">
        <v>0</v>
      </c>
      <c r="R591" s="138">
        <v>0.55000000000000004</v>
      </c>
      <c r="S591" s="130">
        <f>Table4[[#This Row],[DMG PER PARTICLE]]*Table4[[#This Row],[PARTICLES 
PER SHOT]]</f>
        <v>2505</v>
      </c>
      <c r="T591" s="186">
        <f>Table4[[#This Row],[DAMAGE PER SHOT]]/Table4[[#This Row],[SHOT 
INTERVAL]]</f>
        <v>4554.545454545454</v>
      </c>
      <c r="U591" s="130">
        <f>Table4[[#This Row],[SHOTS PER MAGAZINE]]*Table4[[#This Row],[DAMAGE PER SHOT]]</f>
        <v>2505</v>
      </c>
      <c r="V591" s="130">
        <f>Table4[[#This Row],[MAGAZINE AMMO]]/Table4[[#This Row],[AMMO PER SHOT]]</f>
        <v>1</v>
      </c>
      <c r="W591" s="138">
        <f>1/Table4[[#This Row],[SHOT 
INTERVAL]]</f>
        <v>1.8181818181818181</v>
      </c>
      <c r="X591" s="138">
        <f>(Table4[[#This Row],[SHOTS PER MAGAZINE]]-1)*Table4[[#This Row],[SHOT 
INTERVAL]]+(Table4[[#This Row],[PARTICLES 
PER SHOT]]-1)*Table4[[#This Row],[BURST INTERVAL]]</f>
        <v>0</v>
      </c>
      <c r="Y591" s="186">
        <f>Table4[[#This Row],[DAMAGE PER MAGAZINE]]/(Table4[[#This Row],[UNLOAD TIME]]+Table4[[#This Row],[RELOAD TIME]])</f>
        <v>4554.545454545454</v>
      </c>
    </row>
    <row r="592" spans="1:25" ht="12.75" hidden="1" customHeight="1" outlineLevel="1" x14ac:dyDescent="0.2">
      <c r="A592" s="130">
        <v>26</v>
      </c>
      <c r="B592" s="186" t="s">
        <v>433</v>
      </c>
      <c r="C592" s="186" t="s">
        <v>102</v>
      </c>
      <c r="D592" s="130">
        <v>3</v>
      </c>
      <c r="E592" s="130">
        <v>2550</v>
      </c>
      <c r="F592" s="130"/>
      <c r="G592" s="130"/>
      <c r="H592" s="130"/>
      <c r="I592" s="130">
        <v>1</v>
      </c>
      <c r="J592" s="130">
        <v>1</v>
      </c>
      <c r="K592" s="130">
        <v>1</v>
      </c>
      <c r="L592" s="138"/>
      <c r="M592" s="138">
        <v>0.55000000000000004</v>
      </c>
      <c r="N592" s="130">
        <v>1</v>
      </c>
      <c r="O592" s="138"/>
      <c r="P592" s="138">
        <v>0.55000000000000004</v>
      </c>
      <c r="Q592" s="130">
        <v>0</v>
      </c>
      <c r="R592" s="138">
        <v>0.55000000000000004</v>
      </c>
      <c r="S592" s="130">
        <f>Table4[[#This Row],[DMG PER PARTICLE]]*Table4[[#This Row],[PARTICLES 
PER SHOT]]</f>
        <v>2550</v>
      </c>
      <c r="T592" s="186">
        <f>Table4[[#This Row],[DAMAGE PER SHOT]]/Table4[[#This Row],[SHOT 
INTERVAL]]</f>
        <v>4636.363636363636</v>
      </c>
      <c r="U592" s="130">
        <f>Table4[[#This Row],[SHOTS PER MAGAZINE]]*Table4[[#This Row],[DAMAGE PER SHOT]]</f>
        <v>2550</v>
      </c>
      <c r="V592" s="130">
        <f>Table4[[#This Row],[MAGAZINE AMMO]]/Table4[[#This Row],[AMMO PER SHOT]]</f>
        <v>1</v>
      </c>
      <c r="W592" s="138">
        <f>1/Table4[[#This Row],[SHOT 
INTERVAL]]</f>
        <v>1.8181818181818181</v>
      </c>
      <c r="X592" s="138">
        <f>(Table4[[#This Row],[SHOTS PER MAGAZINE]]-1)*Table4[[#This Row],[SHOT 
INTERVAL]]+(Table4[[#This Row],[PARTICLES 
PER SHOT]]-1)*Table4[[#This Row],[BURST INTERVAL]]</f>
        <v>0</v>
      </c>
      <c r="Y592" s="186">
        <f>Table4[[#This Row],[DAMAGE PER MAGAZINE]]/(Table4[[#This Row],[UNLOAD TIME]]+Table4[[#This Row],[RELOAD TIME]])</f>
        <v>4636.363636363636</v>
      </c>
    </row>
    <row r="593" spans="1:25" ht="12.75" hidden="1" customHeight="1" outlineLevel="1" x14ac:dyDescent="0.2">
      <c r="A593" s="130">
        <v>26</v>
      </c>
      <c r="B593" s="186" t="s">
        <v>433</v>
      </c>
      <c r="C593" s="186" t="s">
        <v>102</v>
      </c>
      <c r="D593" s="130">
        <v>4</v>
      </c>
      <c r="E593" s="130">
        <v>2595</v>
      </c>
      <c r="F593" s="130"/>
      <c r="G593" s="130"/>
      <c r="H593" s="130"/>
      <c r="I593" s="130">
        <v>1</v>
      </c>
      <c r="J593" s="130">
        <v>1</v>
      </c>
      <c r="K593" s="130">
        <v>1</v>
      </c>
      <c r="L593" s="138"/>
      <c r="M593" s="138">
        <v>0.55000000000000004</v>
      </c>
      <c r="N593" s="130">
        <v>1</v>
      </c>
      <c r="O593" s="138"/>
      <c r="P593" s="138">
        <v>0.55000000000000004</v>
      </c>
      <c r="Q593" s="130">
        <v>0</v>
      </c>
      <c r="R593" s="138">
        <v>0.55000000000000004</v>
      </c>
      <c r="S593" s="130">
        <f>Table4[[#This Row],[DMG PER PARTICLE]]*Table4[[#This Row],[PARTICLES 
PER SHOT]]</f>
        <v>2595</v>
      </c>
      <c r="T593" s="186">
        <f>Table4[[#This Row],[DAMAGE PER SHOT]]/Table4[[#This Row],[SHOT 
INTERVAL]]</f>
        <v>4718.181818181818</v>
      </c>
      <c r="U593" s="130">
        <f>Table4[[#This Row],[SHOTS PER MAGAZINE]]*Table4[[#This Row],[DAMAGE PER SHOT]]</f>
        <v>2595</v>
      </c>
      <c r="V593" s="130">
        <f>Table4[[#This Row],[MAGAZINE AMMO]]/Table4[[#This Row],[AMMO PER SHOT]]</f>
        <v>1</v>
      </c>
      <c r="W593" s="138">
        <f>1/Table4[[#This Row],[SHOT 
INTERVAL]]</f>
        <v>1.8181818181818181</v>
      </c>
      <c r="X593" s="138">
        <f>(Table4[[#This Row],[SHOTS PER MAGAZINE]]-1)*Table4[[#This Row],[SHOT 
INTERVAL]]+(Table4[[#This Row],[PARTICLES 
PER SHOT]]-1)*Table4[[#This Row],[BURST INTERVAL]]</f>
        <v>0</v>
      </c>
      <c r="Y593" s="186">
        <f>Table4[[#This Row],[DAMAGE PER MAGAZINE]]/(Table4[[#This Row],[UNLOAD TIME]]+Table4[[#This Row],[RELOAD TIME]])</f>
        <v>4718.181818181818</v>
      </c>
    </row>
    <row r="594" spans="1:25" ht="12.75" hidden="1" customHeight="1" outlineLevel="1" x14ac:dyDescent="0.2">
      <c r="A594" s="130">
        <v>26</v>
      </c>
      <c r="B594" s="186" t="s">
        <v>433</v>
      </c>
      <c r="C594" s="186" t="s">
        <v>102</v>
      </c>
      <c r="D594" s="130">
        <v>5</v>
      </c>
      <c r="E594" s="130">
        <v>2640</v>
      </c>
      <c r="F594" s="130"/>
      <c r="G594" s="130"/>
      <c r="H594" s="130"/>
      <c r="I594" s="130">
        <v>1</v>
      </c>
      <c r="J594" s="130">
        <v>1</v>
      </c>
      <c r="K594" s="130">
        <v>1</v>
      </c>
      <c r="L594" s="138"/>
      <c r="M594" s="138">
        <v>0.55000000000000004</v>
      </c>
      <c r="N594" s="130">
        <v>1</v>
      </c>
      <c r="O594" s="138"/>
      <c r="P594" s="138">
        <v>0.55000000000000004</v>
      </c>
      <c r="Q594" s="130">
        <v>0</v>
      </c>
      <c r="R594" s="138">
        <v>0.55000000000000004</v>
      </c>
      <c r="S594" s="130">
        <f>Table4[[#This Row],[DMG PER PARTICLE]]*Table4[[#This Row],[PARTICLES 
PER SHOT]]</f>
        <v>2640</v>
      </c>
      <c r="T594" s="186">
        <f>Table4[[#This Row],[DAMAGE PER SHOT]]/Table4[[#This Row],[SHOT 
INTERVAL]]</f>
        <v>4800</v>
      </c>
      <c r="U594" s="130">
        <f>Table4[[#This Row],[SHOTS PER MAGAZINE]]*Table4[[#This Row],[DAMAGE PER SHOT]]</f>
        <v>2640</v>
      </c>
      <c r="V594" s="130">
        <f>Table4[[#This Row],[MAGAZINE AMMO]]/Table4[[#This Row],[AMMO PER SHOT]]</f>
        <v>1</v>
      </c>
      <c r="W594" s="138">
        <f>1/Table4[[#This Row],[SHOT 
INTERVAL]]</f>
        <v>1.8181818181818181</v>
      </c>
      <c r="X594" s="138">
        <f>(Table4[[#This Row],[SHOTS PER MAGAZINE]]-1)*Table4[[#This Row],[SHOT 
INTERVAL]]+(Table4[[#This Row],[PARTICLES 
PER SHOT]]-1)*Table4[[#This Row],[BURST INTERVAL]]</f>
        <v>0</v>
      </c>
      <c r="Y594" s="186">
        <f>Table4[[#This Row],[DAMAGE PER MAGAZINE]]/(Table4[[#This Row],[UNLOAD TIME]]+Table4[[#This Row],[RELOAD TIME]])</f>
        <v>4800</v>
      </c>
    </row>
    <row r="595" spans="1:25" ht="12.75" hidden="1" customHeight="1" outlineLevel="1" x14ac:dyDescent="0.2">
      <c r="A595" s="130">
        <v>26</v>
      </c>
      <c r="B595" s="186" t="s">
        <v>433</v>
      </c>
      <c r="C595" s="186" t="s">
        <v>102</v>
      </c>
      <c r="D595" s="130">
        <v>6</v>
      </c>
      <c r="E595" s="130">
        <v>2685</v>
      </c>
      <c r="F595" s="130"/>
      <c r="G595" s="130"/>
      <c r="H595" s="130"/>
      <c r="I595" s="130">
        <v>1</v>
      </c>
      <c r="J595" s="130">
        <v>1</v>
      </c>
      <c r="K595" s="130">
        <v>1</v>
      </c>
      <c r="L595" s="138"/>
      <c r="M595" s="138">
        <v>0.55000000000000004</v>
      </c>
      <c r="N595" s="130">
        <v>1</v>
      </c>
      <c r="O595" s="138"/>
      <c r="P595" s="138">
        <v>0.55000000000000004</v>
      </c>
      <c r="Q595" s="130">
        <v>0</v>
      </c>
      <c r="R595" s="138">
        <v>0.55000000000000004</v>
      </c>
      <c r="S595" s="130">
        <f>Table4[[#This Row],[DMG PER PARTICLE]]*Table4[[#This Row],[PARTICLES 
PER SHOT]]</f>
        <v>2685</v>
      </c>
      <c r="T595" s="186">
        <f>Table4[[#This Row],[DAMAGE PER SHOT]]/Table4[[#This Row],[SHOT 
INTERVAL]]</f>
        <v>4881.8181818181811</v>
      </c>
      <c r="U595" s="130">
        <f>Table4[[#This Row],[SHOTS PER MAGAZINE]]*Table4[[#This Row],[DAMAGE PER SHOT]]</f>
        <v>2685</v>
      </c>
      <c r="V595" s="130">
        <f>Table4[[#This Row],[MAGAZINE AMMO]]/Table4[[#This Row],[AMMO PER SHOT]]</f>
        <v>1</v>
      </c>
      <c r="W595" s="138">
        <f>1/Table4[[#This Row],[SHOT 
INTERVAL]]</f>
        <v>1.8181818181818181</v>
      </c>
      <c r="X595" s="138">
        <f>(Table4[[#This Row],[SHOTS PER MAGAZINE]]-1)*Table4[[#This Row],[SHOT 
INTERVAL]]+(Table4[[#This Row],[PARTICLES 
PER SHOT]]-1)*Table4[[#This Row],[BURST INTERVAL]]</f>
        <v>0</v>
      </c>
      <c r="Y595" s="186">
        <f>Table4[[#This Row],[DAMAGE PER MAGAZINE]]/(Table4[[#This Row],[UNLOAD TIME]]+Table4[[#This Row],[RELOAD TIME]])</f>
        <v>4881.8181818181811</v>
      </c>
    </row>
    <row r="596" spans="1:25" ht="12.75" hidden="1" customHeight="1" outlineLevel="1" x14ac:dyDescent="0.2">
      <c r="A596" s="130">
        <v>26</v>
      </c>
      <c r="B596" s="186" t="s">
        <v>433</v>
      </c>
      <c r="C596" s="186" t="s">
        <v>102</v>
      </c>
      <c r="D596" s="130">
        <v>7</v>
      </c>
      <c r="E596" s="130">
        <v>2730</v>
      </c>
      <c r="F596" s="130"/>
      <c r="G596" s="130"/>
      <c r="H596" s="130"/>
      <c r="I596" s="130">
        <v>1</v>
      </c>
      <c r="J596" s="130">
        <v>1</v>
      </c>
      <c r="K596" s="130">
        <v>1</v>
      </c>
      <c r="L596" s="138"/>
      <c r="M596" s="138">
        <v>0.55000000000000004</v>
      </c>
      <c r="N596" s="130">
        <v>1</v>
      </c>
      <c r="O596" s="138"/>
      <c r="P596" s="138">
        <v>0.55000000000000004</v>
      </c>
      <c r="Q596" s="130">
        <v>0</v>
      </c>
      <c r="R596" s="138">
        <v>0.55000000000000004</v>
      </c>
      <c r="S596" s="130">
        <f>Table4[[#This Row],[DMG PER PARTICLE]]*Table4[[#This Row],[PARTICLES 
PER SHOT]]</f>
        <v>2730</v>
      </c>
      <c r="T596" s="186">
        <f>Table4[[#This Row],[DAMAGE PER SHOT]]/Table4[[#This Row],[SHOT 
INTERVAL]]</f>
        <v>4963.6363636363631</v>
      </c>
      <c r="U596" s="130">
        <f>Table4[[#This Row],[SHOTS PER MAGAZINE]]*Table4[[#This Row],[DAMAGE PER SHOT]]</f>
        <v>2730</v>
      </c>
      <c r="V596" s="130">
        <f>Table4[[#This Row],[MAGAZINE AMMO]]/Table4[[#This Row],[AMMO PER SHOT]]</f>
        <v>1</v>
      </c>
      <c r="W596" s="138">
        <f>1/Table4[[#This Row],[SHOT 
INTERVAL]]</f>
        <v>1.8181818181818181</v>
      </c>
      <c r="X596" s="138">
        <f>(Table4[[#This Row],[SHOTS PER MAGAZINE]]-1)*Table4[[#This Row],[SHOT 
INTERVAL]]+(Table4[[#This Row],[PARTICLES 
PER SHOT]]-1)*Table4[[#This Row],[BURST INTERVAL]]</f>
        <v>0</v>
      </c>
      <c r="Y596" s="186">
        <f>Table4[[#This Row],[DAMAGE PER MAGAZINE]]/(Table4[[#This Row],[UNLOAD TIME]]+Table4[[#This Row],[RELOAD TIME]])</f>
        <v>4963.6363636363631</v>
      </c>
    </row>
    <row r="597" spans="1:25" ht="12.75" hidden="1" customHeight="1" outlineLevel="1" x14ac:dyDescent="0.2">
      <c r="A597" s="130">
        <v>26</v>
      </c>
      <c r="B597" s="186" t="s">
        <v>433</v>
      </c>
      <c r="C597" s="186" t="s">
        <v>102</v>
      </c>
      <c r="D597" s="130">
        <v>8</v>
      </c>
      <c r="E597" s="130">
        <v>2775</v>
      </c>
      <c r="F597" s="130"/>
      <c r="G597" s="130"/>
      <c r="H597" s="130"/>
      <c r="I597" s="130">
        <v>1</v>
      </c>
      <c r="J597" s="130">
        <v>1</v>
      </c>
      <c r="K597" s="130">
        <v>1</v>
      </c>
      <c r="L597" s="138"/>
      <c r="M597" s="138">
        <v>0.55000000000000004</v>
      </c>
      <c r="N597" s="130">
        <v>1</v>
      </c>
      <c r="O597" s="138"/>
      <c r="P597" s="138">
        <v>0.55000000000000004</v>
      </c>
      <c r="Q597" s="130">
        <v>0</v>
      </c>
      <c r="R597" s="138">
        <v>0.55000000000000004</v>
      </c>
      <c r="S597" s="130">
        <f>Table4[[#This Row],[DMG PER PARTICLE]]*Table4[[#This Row],[PARTICLES 
PER SHOT]]</f>
        <v>2775</v>
      </c>
      <c r="T597" s="186">
        <f>Table4[[#This Row],[DAMAGE PER SHOT]]/Table4[[#This Row],[SHOT 
INTERVAL]]</f>
        <v>5045.454545454545</v>
      </c>
      <c r="U597" s="130">
        <f>Table4[[#This Row],[SHOTS PER MAGAZINE]]*Table4[[#This Row],[DAMAGE PER SHOT]]</f>
        <v>2775</v>
      </c>
      <c r="V597" s="130">
        <f>Table4[[#This Row],[MAGAZINE AMMO]]/Table4[[#This Row],[AMMO PER SHOT]]</f>
        <v>1</v>
      </c>
      <c r="W597" s="138">
        <f>1/Table4[[#This Row],[SHOT 
INTERVAL]]</f>
        <v>1.8181818181818181</v>
      </c>
      <c r="X597" s="138">
        <f>(Table4[[#This Row],[SHOTS PER MAGAZINE]]-1)*Table4[[#This Row],[SHOT 
INTERVAL]]+(Table4[[#This Row],[PARTICLES 
PER SHOT]]-1)*Table4[[#This Row],[BURST INTERVAL]]</f>
        <v>0</v>
      </c>
      <c r="Y597" s="186">
        <f>Table4[[#This Row],[DAMAGE PER MAGAZINE]]/(Table4[[#This Row],[UNLOAD TIME]]+Table4[[#This Row],[RELOAD TIME]])</f>
        <v>5045.454545454545</v>
      </c>
    </row>
    <row r="598" spans="1:25" ht="12.75" hidden="1" customHeight="1" outlineLevel="1" x14ac:dyDescent="0.2">
      <c r="A598" s="130">
        <v>26</v>
      </c>
      <c r="B598" s="186" t="s">
        <v>433</v>
      </c>
      <c r="C598" s="186" t="s">
        <v>102</v>
      </c>
      <c r="D598" s="130">
        <v>9</v>
      </c>
      <c r="E598" s="130">
        <v>2820</v>
      </c>
      <c r="F598" s="130"/>
      <c r="G598" s="130"/>
      <c r="H598" s="130"/>
      <c r="I598" s="130">
        <v>1</v>
      </c>
      <c r="J598" s="130">
        <v>1</v>
      </c>
      <c r="K598" s="130">
        <v>1</v>
      </c>
      <c r="L598" s="138"/>
      <c r="M598" s="138">
        <v>0.55000000000000004</v>
      </c>
      <c r="N598" s="130">
        <v>1</v>
      </c>
      <c r="O598" s="138"/>
      <c r="P598" s="138">
        <v>0.55000000000000004</v>
      </c>
      <c r="Q598" s="130">
        <v>0</v>
      </c>
      <c r="R598" s="138">
        <v>0.55000000000000004</v>
      </c>
      <c r="S598" s="130">
        <f>Table4[[#This Row],[DMG PER PARTICLE]]*Table4[[#This Row],[PARTICLES 
PER SHOT]]</f>
        <v>2820</v>
      </c>
      <c r="T598" s="186">
        <f>Table4[[#This Row],[DAMAGE PER SHOT]]/Table4[[#This Row],[SHOT 
INTERVAL]]</f>
        <v>5127.272727272727</v>
      </c>
      <c r="U598" s="130">
        <f>Table4[[#This Row],[SHOTS PER MAGAZINE]]*Table4[[#This Row],[DAMAGE PER SHOT]]</f>
        <v>2820</v>
      </c>
      <c r="V598" s="130">
        <f>Table4[[#This Row],[MAGAZINE AMMO]]/Table4[[#This Row],[AMMO PER SHOT]]</f>
        <v>1</v>
      </c>
      <c r="W598" s="138">
        <f>1/Table4[[#This Row],[SHOT 
INTERVAL]]</f>
        <v>1.8181818181818181</v>
      </c>
      <c r="X598" s="138">
        <f>(Table4[[#This Row],[SHOTS PER MAGAZINE]]-1)*Table4[[#This Row],[SHOT 
INTERVAL]]+(Table4[[#This Row],[PARTICLES 
PER SHOT]]-1)*Table4[[#This Row],[BURST INTERVAL]]</f>
        <v>0</v>
      </c>
      <c r="Y598" s="186">
        <f>Table4[[#This Row],[DAMAGE PER MAGAZINE]]/(Table4[[#This Row],[UNLOAD TIME]]+Table4[[#This Row],[RELOAD TIME]])</f>
        <v>5127.272727272727</v>
      </c>
    </row>
    <row r="599" spans="1:25" ht="12.75" hidden="1" customHeight="1" outlineLevel="1" x14ac:dyDescent="0.2">
      <c r="A599" s="130">
        <v>26</v>
      </c>
      <c r="B599" s="186" t="s">
        <v>433</v>
      </c>
      <c r="C599" s="186" t="s">
        <v>102</v>
      </c>
      <c r="D599" s="130">
        <v>10</v>
      </c>
      <c r="E599" s="130">
        <v>2865</v>
      </c>
      <c r="F599" s="130"/>
      <c r="G599" s="130"/>
      <c r="H599" s="130"/>
      <c r="I599" s="130">
        <v>1</v>
      </c>
      <c r="J599" s="130">
        <v>1</v>
      </c>
      <c r="K599" s="130">
        <v>1</v>
      </c>
      <c r="L599" s="138"/>
      <c r="M599" s="138">
        <v>0.55000000000000004</v>
      </c>
      <c r="N599" s="130">
        <v>1</v>
      </c>
      <c r="O599" s="138"/>
      <c r="P599" s="138">
        <v>0.55000000000000004</v>
      </c>
      <c r="Q599" s="130">
        <v>0</v>
      </c>
      <c r="R599" s="138">
        <v>0.55000000000000004</v>
      </c>
      <c r="S599" s="130">
        <f>Table4[[#This Row],[DMG PER PARTICLE]]*Table4[[#This Row],[PARTICLES 
PER SHOT]]</f>
        <v>2865</v>
      </c>
      <c r="T599" s="186">
        <f>Table4[[#This Row],[DAMAGE PER SHOT]]/Table4[[#This Row],[SHOT 
INTERVAL]]</f>
        <v>5209.090909090909</v>
      </c>
      <c r="U599" s="130">
        <f>Table4[[#This Row],[SHOTS PER MAGAZINE]]*Table4[[#This Row],[DAMAGE PER SHOT]]</f>
        <v>2865</v>
      </c>
      <c r="V599" s="130">
        <f>Table4[[#This Row],[MAGAZINE AMMO]]/Table4[[#This Row],[AMMO PER SHOT]]</f>
        <v>1</v>
      </c>
      <c r="W599" s="138">
        <f>1/Table4[[#This Row],[SHOT 
INTERVAL]]</f>
        <v>1.8181818181818181</v>
      </c>
      <c r="X599" s="138">
        <f>(Table4[[#This Row],[SHOTS PER MAGAZINE]]-1)*Table4[[#This Row],[SHOT 
INTERVAL]]+(Table4[[#This Row],[PARTICLES 
PER SHOT]]-1)*Table4[[#This Row],[BURST INTERVAL]]</f>
        <v>0</v>
      </c>
      <c r="Y599" s="186">
        <f>Table4[[#This Row],[DAMAGE PER MAGAZINE]]/(Table4[[#This Row],[UNLOAD TIME]]+Table4[[#This Row],[RELOAD TIME]])</f>
        <v>5209.090909090909</v>
      </c>
    </row>
    <row r="600" spans="1:25" ht="12.75" hidden="1" customHeight="1" outlineLevel="1" x14ac:dyDescent="0.2">
      <c r="A600" s="130">
        <v>26</v>
      </c>
      <c r="B600" s="186" t="s">
        <v>433</v>
      </c>
      <c r="C600" s="186" t="s">
        <v>102</v>
      </c>
      <c r="D600" s="130">
        <v>11</v>
      </c>
      <c r="E600" s="130">
        <v>2910</v>
      </c>
      <c r="F600" s="130"/>
      <c r="G600" s="130"/>
      <c r="H600" s="130"/>
      <c r="I600" s="130">
        <v>1</v>
      </c>
      <c r="J600" s="130">
        <v>1</v>
      </c>
      <c r="K600" s="130">
        <v>1</v>
      </c>
      <c r="L600" s="138"/>
      <c r="M600" s="138">
        <v>0.55000000000000004</v>
      </c>
      <c r="N600" s="130">
        <v>1</v>
      </c>
      <c r="O600" s="138"/>
      <c r="P600" s="138">
        <v>0.55000000000000004</v>
      </c>
      <c r="Q600" s="130">
        <v>0</v>
      </c>
      <c r="R600" s="138">
        <v>0.55000000000000004</v>
      </c>
      <c r="S600" s="130">
        <f>Table4[[#This Row],[DMG PER PARTICLE]]*Table4[[#This Row],[PARTICLES 
PER SHOT]]</f>
        <v>2910</v>
      </c>
      <c r="T600" s="186">
        <f>Table4[[#This Row],[DAMAGE PER SHOT]]/Table4[[#This Row],[SHOT 
INTERVAL]]</f>
        <v>5290.9090909090901</v>
      </c>
      <c r="U600" s="130">
        <f>Table4[[#This Row],[SHOTS PER MAGAZINE]]*Table4[[#This Row],[DAMAGE PER SHOT]]</f>
        <v>2910</v>
      </c>
      <c r="V600" s="130">
        <f>Table4[[#This Row],[MAGAZINE AMMO]]/Table4[[#This Row],[AMMO PER SHOT]]</f>
        <v>1</v>
      </c>
      <c r="W600" s="138">
        <f>1/Table4[[#This Row],[SHOT 
INTERVAL]]</f>
        <v>1.8181818181818181</v>
      </c>
      <c r="X600" s="138">
        <f>(Table4[[#This Row],[SHOTS PER MAGAZINE]]-1)*Table4[[#This Row],[SHOT 
INTERVAL]]+(Table4[[#This Row],[PARTICLES 
PER SHOT]]-1)*Table4[[#This Row],[BURST INTERVAL]]</f>
        <v>0</v>
      </c>
      <c r="Y600" s="186">
        <f>Table4[[#This Row],[DAMAGE PER MAGAZINE]]/(Table4[[#This Row],[UNLOAD TIME]]+Table4[[#This Row],[RELOAD TIME]])</f>
        <v>5290.9090909090901</v>
      </c>
    </row>
    <row r="601" spans="1:25" ht="12.75" hidden="1" customHeight="1" outlineLevel="1" x14ac:dyDescent="0.2">
      <c r="A601" s="130">
        <v>26</v>
      </c>
      <c r="B601" s="186" t="s">
        <v>433</v>
      </c>
      <c r="C601" s="186" t="s">
        <v>102</v>
      </c>
      <c r="D601" s="130">
        <v>12</v>
      </c>
      <c r="E601" s="130">
        <v>2955</v>
      </c>
      <c r="F601" s="130"/>
      <c r="G601" s="130"/>
      <c r="H601" s="130"/>
      <c r="I601" s="130">
        <v>1</v>
      </c>
      <c r="J601" s="130">
        <v>1</v>
      </c>
      <c r="K601" s="130">
        <v>1</v>
      </c>
      <c r="L601" s="138"/>
      <c r="M601" s="138">
        <v>0.55000000000000004</v>
      </c>
      <c r="N601" s="130">
        <v>1</v>
      </c>
      <c r="O601" s="138"/>
      <c r="P601" s="138">
        <v>0.55000000000000004</v>
      </c>
      <c r="Q601" s="130">
        <v>0</v>
      </c>
      <c r="R601" s="138">
        <v>0.55000000000000004</v>
      </c>
      <c r="S601" s="130">
        <f>Table4[[#This Row],[DMG PER PARTICLE]]*Table4[[#This Row],[PARTICLES 
PER SHOT]]</f>
        <v>2955</v>
      </c>
      <c r="T601" s="186">
        <f>Table4[[#This Row],[DAMAGE PER SHOT]]/Table4[[#This Row],[SHOT 
INTERVAL]]</f>
        <v>5372.7272727272721</v>
      </c>
      <c r="U601" s="130">
        <f>Table4[[#This Row],[SHOTS PER MAGAZINE]]*Table4[[#This Row],[DAMAGE PER SHOT]]</f>
        <v>2955</v>
      </c>
      <c r="V601" s="130">
        <f>Table4[[#This Row],[MAGAZINE AMMO]]/Table4[[#This Row],[AMMO PER SHOT]]</f>
        <v>1</v>
      </c>
      <c r="W601" s="138">
        <f>1/Table4[[#This Row],[SHOT 
INTERVAL]]</f>
        <v>1.8181818181818181</v>
      </c>
      <c r="X601" s="138">
        <f>(Table4[[#This Row],[SHOTS PER MAGAZINE]]-1)*Table4[[#This Row],[SHOT 
INTERVAL]]+(Table4[[#This Row],[PARTICLES 
PER SHOT]]-1)*Table4[[#This Row],[BURST INTERVAL]]</f>
        <v>0</v>
      </c>
      <c r="Y601" s="186">
        <f>Table4[[#This Row],[DAMAGE PER MAGAZINE]]/(Table4[[#This Row],[UNLOAD TIME]]+Table4[[#This Row],[RELOAD TIME]])</f>
        <v>5372.7272727272721</v>
      </c>
    </row>
    <row r="602" spans="1:25" ht="12.75" hidden="1" customHeight="1" outlineLevel="1" x14ac:dyDescent="0.2">
      <c r="A602" s="130">
        <v>26</v>
      </c>
      <c r="B602" s="186" t="s">
        <v>433</v>
      </c>
      <c r="C602" s="186" t="s">
        <v>103</v>
      </c>
      <c r="D602" s="130">
        <v>1</v>
      </c>
      <c r="E602" s="130">
        <v>3102.75</v>
      </c>
      <c r="F602" s="130"/>
      <c r="G602" s="130"/>
      <c r="H602" s="130"/>
      <c r="I602" s="130">
        <v>1</v>
      </c>
      <c r="J602" s="130">
        <v>1</v>
      </c>
      <c r="K602" s="130">
        <v>1</v>
      </c>
      <c r="L602" s="138"/>
      <c r="M602" s="138">
        <v>0.55000000000000004</v>
      </c>
      <c r="N602" s="130">
        <v>1</v>
      </c>
      <c r="O602" s="138"/>
      <c r="P602" s="138">
        <v>0.55000000000000004</v>
      </c>
      <c r="Q602" s="130">
        <v>0</v>
      </c>
      <c r="R602" s="138">
        <v>0.55000000000000004</v>
      </c>
      <c r="S602" s="130">
        <f>Table4[[#This Row],[DMG PER PARTICLE]]*Table4[[#This Row],[PARTICLES 
PER SHOT]]</f>
        <v>3102.75</v>
      </c>
      <c r="T602" s="186">
        <f>Table4[[#This Row],[DAMAGE PER SHOT]]/Table4[[#This Row],[SHOT 
INTERVAL]]</f>
        <v>5641.363636363636</v>
      </c>
      <c r="U602" s="130">
        <f>Table4[[#This Row],[SHOTS PER MAGAZINE]]*Table4[[#This Row],[DAMAGE PER SHOT]]</f>
        <v>3102.75</v>
      </c>
      <c r="V602" s="130">
        <f>Table4[[#This Row],[MAGAZINE AMMO]]/Table4[[#This Row],[AMMO PER SHOT]]</f>
        <v>1</v>
      </c>
      <c r="W602" s="138">
        <f>1/Table4[[#This Row],[SHOT 
INTERVAL]]</f>
        <v>1.8181818181818181</v>
      </c>
      <c r="X602" s="138">
        <f>(Table4[[#This Row],[SHOTS PER MAGAZINE]]-1)*Table4[[#This Row],[SHOT 
INTERVAL]]+(Table4[[#This Row],[PARTICLES 
PER SHOT]]-1)*Table4[[#This Row],[BURST INTERVAL]]</f>
        <v>0</v>
      </c>
      <c r="Y602" s="186">
        <f>Table4[[#This Row],[DAMAGE PER MAGAZINE]]/(Table4[[#This Row],[UNLOAD TIME]]+Table4[[#This Row],[RELOAD TIME]])</f>
        <v>5641.363636363636</v>
      </c>
    </row>
    <row r="603" spans="1:25" ht="14.25" customHeight="1" collapsed="1" x14ac:dyDescent="0.2">
      <c r="A603" s="128">
        <v>27</v>
      </c>
      <c r="B603" s="185" t="s">
        <v>434</v>
      </c>
      <c r="C603" s="185" t="s">
        <v>101</v>
      </c>
      <c r="D603" s="128">
        <v>1</v>
      </c>
      <c r="E603" s="128" t="s">
        <v>123</v>
      </c>
      <c r="F603" s="128"/>
      <c r="G603" s="128"/>
      <c r="H603" s="128"/>
      <c r="I603" s="128">
        <v>14</v>
      </c>
      <c r="J603" s="136">
        <v>14</v>
      </c>
      <c r="K603" s="136">
        <v>14</v>
      </c>
      <c r="L603" s="141">
        <v>0.05</v>
      </c>
      <c r="M603" s="141"/>
      <c r="N603" s="128">
        <v>14</v>
      </c>
      <c r="O603" s="137"/>
      <c r="P603" s="137">
        <v>15</v>
      </c>
      <c r="Q603" s="128">
        <v>0</v>
      </c>
      <c r="R603" s="137">
        <v>15</v>
      </c>
      <c r="S603" s="128" t="s">
        <v>123</v>
      </c>
      <c r="T603" s="185" t="s">
        <v>123</v>
      </c>
      <c r="U603" s="128" t="s">
        <v>123</v>
      </c>
      <c r="V603" s="128">
        <f>Table4[[#This Row],[MAGAZINE AMMO]]/Table4[[#This Row],[AMMO PER SHOT]]</f>
        <v>1</v>
      </c>
      <c r="W603" s="185" t="s">
        <v>123</v>
      </c>
      <c r="X603" s="185">
        <f>(Table4[[#This Row],[SHOTS PER MAGAZINE]]-1)*Table4[[#This Row],[SHOT 
INTERVAL]]+(Table4[[#This Row],[PARTICLES 
PER SHOT]]-1)*Table4[[#This Row],[BURST INTERVAL]]</f>
        <v>0.65</v>
      </c>
      <c r="Y603" s="185" t="s">
        <v>123</v>
      </c>
    </row>
    <row r="604" spans="1:25" ht="14.25" hidden="1" customHeight="1" outlineLevel="1" x14ac:dyDescent="0.2">
      <c r="A604" s="130">
        <v>27</v>
      </c>
      <c r="B604" s="186" t="s">
        <v>434</v>
      </c>
      <c r="C604" s="186" t="s">
        <v>101</v>
      </c>
      <c r="D604" s="130">
        <v>2</v>
      </c>
      <c r="E604" s="130" t="s">
        <v>123</v>
      </c>
      <c r="F604" s="130"/>
      <c r="G604" s="130"/>
      <c r="H604" s="130"/>
      <c r="I604" s="130">
        <v>14</v>
      </c>
      <c r="J604" s="136">
        <v>14</v>
      </c>
      <c r="K604" s="136">
        <v>14</v>
      </c>
      <c r="L604" s="141">
        <v>0.05</v>
      </c>
      <c r="M604" s="141"/>
      <c r="N604" s="130">
        <v>14</v>
      </c>
      <c r="O604" s="138"/>
      <c r="P604" s="138">
        <v>15</v>
      </c>
      <c r="Q604" s="130">
        <v>0</v>
      </c>
      <c r="R604" s="138">
        <v>15</v>
      </c>
      <c r="S604" s="130" t="s">
        <v>123</v>
      </c>
      <c r="T604" s="186" t="s">
        <v>123</v>
      </c>
      <c r="U604" s="130" t="s">
        <v>123</v>
      </c>
      <c r="V604" s="130">
        <f>Table4[[#This Row],[MAGAZINE AMMO]]/Table4[[#This Row],[AMMO PER SHOT]]</f>
        <v>1</v>
      </c>
      <c r="W604" s="186" t="s">
        <v>123</v>
      </c>
      <c r="X604" s="186">
        <f>(Table4[[#This Row],[SHOTS PER MAGAZINE]]-1)*Table4[[#This Row],[SHOT 
INTERVAL]]+(Table4[[#This Row],[PARTICLES 
PER SHOT]]-1)*Table4[[#This Row],[BURST INTERVAL]]</f>
        <v>0.65</v>
      </c>
      <c r="Y604" s="186" t="s">
        <v>123</v>
      </c>
    </row>
    <row r="605" spans="1:25" ht="14.25" hidden="1" customHeight="1" outlineLevel="1" x14ac:dyDescent="0.2">
      <c r="A605" s="130">
        <v>27</v>
      </c>
      <c r="B605" s="186" t="s">
        <v>434</v>
      </c>
      <c r="C605" s="186" t="s">
        <v>101</v>
      </c>
      <c r="D605" s="130">
        <v>3</v>
      </c>
      <c r="E605" s="130" t="s">
        <v>123</v>
      </c>
      <c r="F605" s="130"/>
      <c r="G605" s="130"/>
      <c r="H605" s="130"/>
      <c r="I605" s="130">
        <v>14</v>
      </c>
      <c r="J605" s="136">
        <v>14</v>
      </c>
      <c r="K605" s="136">
        <v>14</v>
      </c>
      <c r="L605" s="141">
        <v>0.05</v>
      </c>
      <c r="M605" s="141"/>
      <c r="N605" s="130">
        <v>14</v>
      </c>
      <c r="O605" s="138"/>
      <c r="P605" s="138">
        <v>15</v>
      </c>
      <c r="Q605" s="130">
        <v>0</v>
      </c>
      <c r="R605" s="138">
        <v>15</v>
      </c>
      <c r="S605" s="130" t="s">
        <v>123</v>
      </c>
      <c r="T605" s="186" t="s">
        <v>123</v>
      </c>
      <c r="U605" s="130" t="s">
        <v>123</v>
      </c>
      <c r="V605" s="130">
        <f>Table4[[#This Row],[MAGAZINE AMMO]]/Table4[[#This Row],[AMMO PER SHOT]]</f>
        <v>1</v>
      </c>
      <c r="W605" s="186" t="s">
        <v>123</v>
      </c>
      <c r="X605" s="186">
        <f>(Table4[[#This Row],[SHOTS PER MAGAZINE]]-1)*Table4[[#This Row],[SHOT 
INTERVAL]]+(Table4[[#This Row],[PARTICLES 
PER SHOT]]-1)*Table4[[#This Row],[BURST INTERVAL]]</f>
        <v>0.65</v>
      </c>
      <c r="Y605" s="186" t="s">
        <v>123</v>
      </c>
    </row>
    <row r="606" spans="1:25" ht="14.25" hidden="1" customHeight="1" outlineLevel="1" x14ac:dyDescent="0.2">
      <c r="A606" s="130">
        <v>27</v>
      </c>
      <c r="B606" s="186" t="s">
        <v>434</v>
      </c>
      <c r="C606" s="186" t="s">
        <v>101</v>
      </c>
      <c r="D606" s="130">
        <v>4</v>
      </c>
      <c r="E606" s="130" t="s">
        <v>123</v>
      </c>
      <c r="F606" s="130"/>
      <c r="G606" s="130"/>
      <c r="H606" s="130"/>
      <c r="I606" s="130">
        <v>14</v>
      </c>
      <c r="J606" s="136">
        <v>14</v>
      </c>
      <c r="K606" s="136">
        <v>14</v>
      </c>
      <c r="L606" s="141">
        <v>0.05</v>
      </c>
      <c r="M606" s="141"/>
      <c r="N606" s="130">
        <v>14</v>
      </c>
      <c r="O606" s="138"/>
      <c r="P606" s="138">
        <v>15</v>
      </c>
      <c r="Q606" s="130">
        <v>0</v>
      </c>
      <c r="R606" s="138">
        <v>15</v>
      </c>
      <c r="S606" s="130" t="s">
        <v>123</v>
      </c>
      <c r="T606" s="186" t="s">
        <v>123</v>
      </c>
      <c r="U606" s="130" t="s">
        <v>123</v>
      </c>
      <c r="V606" s="130">
        <f>Table4[[#This Row],[MAGAZINE AMMO]]/Table4[[#This Row],[AMMO PER SHOT]]</f>
        <v>1</v>
      </c>
      <c r="W606" s="186" t="s">
        <v>123</v>
      </c>
      <c r="X606" s="186">
        <f>(Table4[[#This Row],[SHOTS PER MAGAZINE]]-1)*Table4[[#This Row],[SHOT 
INTERVAL]]+(Table4[[#This Row],[PARTICLES 
PER SHOT]]-1)*Table4[[#This Row],[BURST INTERVAL]]</f>
        <v>0.65</v>
      </c>
      <c r="Y606" s="186" t="s">
        <v>123</v>
      </c>
    </row>
    <row r="607" spans="1:25" ht="14.25" hidden="1" customHeight="1" outlineLevel="1" x14ac:dyDescent="0.2">
      <c r="A607" s="130">
        <v>27</v>
      </c>
      <c r="B607" s="186" t="s">
        <v>434</v>
      </c>
      <c r="C607" s="186" t="s">
        <v>101</v>
      </c>
      <c r="D607" s="130">
        <v>5</v>
      </c>
      <c r="E607" s="130">
        <v>610</v>
      </c>
      <c r="F607" s="130"/>
      <c r="G607" s="130"/>
      <c r="H607" s="130"/>
      <c r="I607" s="130">
        <v>14</v>
      </c>
      <c r="J607" s="136">
        <v>14</v>
      </c>
      <c r="K607" s="136">
        <v>14</v>
      </c>
      <c r="L607" s="141">
        <v>0.05</v>
      </c>
      <c r="M607" s="141"/>
      <c r="N607" s="130">
        <v>14</v>
      </c>
      <c r="O607" s="138"/>
      <c r="P607" s="138">
        <v>15</v>
      </c>
      <c r="Q607" s="130">
        <v>0</v>
      </c>
      <c r="R607" s="138">
        <v>15</v>
      </c>
      <c r="S607" s="130">
        <f>Table4[[#This Row],[DMG PER PARTICLE]]*Table4[[#This Row],[PARTICLES 
PER SHOT]]</f>
        <v>8540</v>
      </c>
      <c r="T607" s="186" t="s">
        <v>123</v>
      </c>
      <c r="U607" s="130">
        <f>Table4[[#This Row],[SHOTS PER MAGAZINE]]*Table4[[#This Row],[DAMAGE PER SHOT]]</f>
        <v>8540</v>
      </c>
      <c r="V607" s="130">
        <f>Table4[[#This Row],[MAGAZINE AMMO]]/Table4[[#This Row],[AMMO PER SHOT]]</f>
        <v>1</v>
      </c>
      <c r="W607" s="186" t="s">
        <v>123</v>
      </c>
      <c r="X607" s="186">
        <f>(Table4[[#This Row],[SHOTS PER MAGAZINE]]-1)*Table4[[#This Row],[SHOT 
INTERVAL]]+(Table4[[#This Row],[PARTICLES 
PER SHOT]]-1)*Table4[[#This Row],[BURST INTERVAL]]</f>
        <v>0.65</v>
      </c>
      <c r="Y607" s="186">
        <f>Table4[[#This Row],[DAMAGE PER MAGAZINE]]/(Table4[[#This Row],[UNLOAD TIME]]+Table4[[#This Row],[RELOAD TIME]])</f>
        <v>545.68690095846648</v>
      </c>
    </row>
    <row r="608" spans="1:25" ht="14.25" hidden="1" customHeight="1" outlineLevel="1" x14ac:dyDescent="0.2">
      <c r="A608" s="130">
        <v>27</v>
      </c>
      <c r="B608" s="186" t="s">
        <v>434</v>
      </c>
      <c r="C608" s="186" t="s">
        <v>101</v>
      </c>
      <c r="D608" s="130">
        <v>6</v>
      </c>
      <c r="E608" s="130">
        <v>670</v>
      </c>
      <c r="F608" s="130"/>
      <c r="G608" s="130"/>
      <c r="H608" s="130"/>
      <c r="I608" s="130">
        <v>14</v>
      </c>
      <c r="J608" s="136">
        <v>14</v>
      </c>
      <c r="K608" s="136">
        <v>14</v>
      </c>
      <c r="L608" s="141">
        <v>0.05</v>
      </c>
      <c r="M608" s="141"/>
      <c r="N608" s="130">
        <v>14</v>
      </c>
      <c r="O608" s="138"/>
      <c r="P608" s="138">
        <v>15</v>
      </c>
      <c r="Q608" s="130">
        <v>0</v>
      </c>
      <c r="R608" s="138">
        <v>15</v>
      </c>
      <c r="S608" s="130">
        <f>Table4[[#This Row],[DMG PER PARTICLE]]*Table4[[#This Row],[PARTICLES 
PER SHOT]]</f>
        <v>9380</v>
      </c>
      <c r="T608" s="186" t="s">
        <v>123</v>
      </c>
      <c r="U608" s="130">
        <f>Table4[[#This Row],[SHOTS PER MAGAZINE]]*Table4[[#This Row],[DAMAGE PER SHOT]]</f>
        <v>9380</v>
      </c>
      <c r="V608" s="130">
        <f>Table4[[#This Row],[MAGAZINE AMMO]]/Table4[[#This Row],[AMMO PER SHOT]]</f>
        <v>1</v>
      </c>
      <c r="W608" s="186" t="s">
        <v>123</v>
      </c>
      <c r="X608" s="186">
        <f>(Table4[[#This Row],[SHOTS PER MAGAZINE]]-1)*Table4[[#This Row],[SHOT 
INTERVAL]]+(Table4[[#This Row],[PARTICLES 
PER SHOT]]-1)*Table4[[#This Row],[BURST INTERVAL]]</f>
        <v>0.65</v>
      </c>
      <c r="Y608" s="186">
        <f>Table4[[#This Row],[DAMAGE PER MAGAZINE]]/(Table4[[#This Row],[UNLOAD TIME]]+Table4[[#This Row],[RELOAD TIME]])</f>
        <v>599.36102236421721</v>
      </c>
    </row>
    <row r="609" spans="1:25" ht="14.25" hidden="1" customHeight="1" outlineLevel="1" x14ac:dyDescent="0.2">
      <c r="A609" s="130">
        <v>27</v>
      </c>
      <c r="B609" s="186" t="s">
        <v>434</v>
      </c>
      <c r="C609" s="186" t="s">
        <v>101</v>
      </c>
      <c r="D609" s="130">
        <v>7</v>
      </c>
      <c r="E609" s="130">
        <v>736</v>
      </c>
      <c r="F609" s="130"/>
      <c r="G609" s="130"/>
      <c r="H609" s="130"/>
      <c r="I609" s="130">
        <v>14</v>
      </c>
      <c r="J609" s="136">
        <v>14</v>
      </c>
      <c r="K609" s="136">
        <v>14</v>
      </c>
      <c r="L609" s="141">
        <v>0.05</v>
      </c>
      <c r="M609" s="141"/>
      <c r="N609" s="130">
        <v>14</v>
      </c>
      <c r="O609" s="138"/>
      <c r="P609" s="138">
        <v>15</v>
      </c>
      <c r="Q609" s="130">
        <v>0</v>
      </c>
      <c r="R609" s="138">
        <v>15</v>
      </c>
      <c r="S609" s="130">
        <f>Table4[[#This Row],[DMG PER PARTICLE]]*Table4[[#This Row],[PARTICLES 
PER SHOT]]</f>
        <v>10304</v>
      </c>
      <c r="T609" s="186" t="s">
        <v>123</v>
      </c>
      <c r="U609" s="130">
        <f>Table4[[#This Row],[SHOTS PER MAGAZINE]]*Table4[[#This Row],[DAMAGE PER SHOT]]</f>
        <v>10304</v>
      </c>
      <c r="V609" s="130">
        <f>Table4[[#This Row],[MAGAZINE AMMO]]/Table4[[#This Row],[AMMO PER SHOT]]</f>
        <v>1</v>
      </c>
      <c r="W609" s="186" t="s">
        <v>123</v>
      </c>
      <c r="X609" s="186">
        <f>(Table4[[#This Row],[SHOTS PER MAGAZINE]]-1)*Table4[[#This Row],[SHOT 
INTERVAL]]+(Table4[[#This Row],[PARTICLES 
PER SHOT]]-1)*Table4[[#This Row],[BURST INTERVAL]]</f>
        <v>0.65</v>
      </c>
      <c r="Y609" s="186">
        <f>Table4[[#This Row],[DAMAGE PER MAGAZINE]]/(Table4[[#This Row],[UNLOAD TIME]]+Table4[[#This Row],[RELOAD TIME]])</f>
        <v>658.40255591054313</v>
      </c>
    </row>
    <row r="610" spans="1:25" ht="14.25" hidden="1" customHeight="1" outlineLevel="1" x14ac:dyDescent="0.2">
      <c r="A610" s="130">
        <v>27</v>
      </c>
      <c r="B610" s="186" t="s">
        <v>434</v>
      </c>
      <c r="C610" s="186" t="s">
        <v>101</v>
      </c>
      <c r="D610" s="130">
        <v>8</v>
      </c>
      <c r="E610" s="130">
        <v>809</v>
      </c>
      <c r="F610" s="130"/>
      <c r="G610" s="130"/>
      <c r="H610" s="130"/>
      <c r="I610" s="130">
        <v>14</v>
      </c>
      <c r="J610" s="136">
        <v>14</v>
      </c>
      <c r="K610" s="136">
        <v>14</v>
      </c>
      <c r="L610" s="141">
        <v>0.05</v>
      </c>
      <c r="M610" s="141"/>
      <c r="N610" s="130">
        <v>14</v>
      </c>
      <c r="O610" s="138"/>
      <c r="P610" s="138">
        <v>15</v>
      </c>
      <c r="Q610" s="130">
        <v>0</v>
      </c>
      <c r="R610" s="138">
        <v>15</v>
      </c>
      <c r="S610" s="130">
        <f>Table4[[#This Row],[DMG PER PARTICLE]]*Table4[[#This Row],[PARTICLES 
PER SHOT]]</f>
        <v>11326</v>
      </c>
      <c r="T610" s="186" t="s">
        <v>123</v>
      </c>
      <c r="U610" s="130">
        <f>Table4[[#This Row],[SHOTS PER MAGAZINE]]*Table4[[#This Row],[DAMAGE PER SHOT]]</f>
        <v>11326</v>
      </c>
      <c r="V610" s="130">
        <f>Table4[[#This Row],[MAGAZINE AMMO]]/Table4[[#This Row],[AMMO PER SHOT]]</f>
        <v>1</v>
      </c>
      <c r="W610" s="186" t="s">
        <v>123</v>
      </c>
      <c r="X610" s="186">
        <f>(Table4[[#This Row],[SHOTS PER MAGAZINE]]-1)*Table4[[#This Row],[SHOT 
INTERVAL]]+(Table4[[#This Row],[PARTICLES 
PER SHOT]]-1)*Table4[[#This Row],[BURST INTERVAL]]</f>
        <v>0.65</v>
      </c>
      <c r="Y610" s="186">
        <f>Table4[[#This Row],[DAMAGE PER MAGAZINE]]/(Table4[[#This Row],[UNLOAD TIME]]+Table4[[#This Row],[RELOAD TIME]])</f>
        <v>723.70607028753989</v>
      </c>
    </row>
    <row r="611" spans="1:25" ht="14.25" hidden="1" customHeight="1" outlineLevel="1" x14ac:dyDescent="0.2">
      <c r="A611" s="130">
        <v>27</v>
      </c>
      <c r="B611" s="186" t="s">
        <v>434</v>
      </c>
      <c r="C611" s="186" t="s">
        <v>101</v>
      </c>
      <c r="D611" s="130">
        <v>9</v>
      </c>
      <c r="E611" s="130">
        <v>889</v>
      </c>
      <c r="F611" s="130"/>
      <c r="G611" s="130"/>
      <c r="H611" s="130"/>
      <c r="I611" s="130">
        <v>14</v>
      </c>
      <c r="J611" s="136">
        <v>14</v>
      </c>
      <c r="K611" s="136">
        <v>14</v>
      </c>
      <c r="L611" s="141">
        <v>0.05</v>
      </c>
      <c r="M611" s="141"/>
      <c r="N611" s="130">
        <v>14</v>
      </c>
      <c r="O611" s="138"/>
      <c r="P611" s="138">
        <v>15</v>
      </c>
      <c r="Q611" s="130">
        <v>0</v>
      </c>
      <c r="R611" s="138">
        <v>15</v>
      </c>
      <c r="S611" s="130">
        <f>Table4[[#This Row],[DMG PER PARTICLE]]*Table4[[#This Row],[PARTICLES 
PER SHOT]]</f>
        <v>12446</v>
      </c>
      <c r="T611" s="186" t="s">
        <v>123</v>
      </c>
      <c r="U611" s="130">
        <f>Table4[[#This Row],[SHOTS PER MAGAZINE]]*Table4[[#This Row],[DAMAGE PER SHOT]]</f>
        <v>12446</v>
      </c>
      <c r="V611" s="130">
        <f>Table4[[#This Row],[MAGAZINE AMMO]]/Table4[[#This Row],[AMMO PER SHOT]]</f>
        <v>1</v>
      </c>
      <c r="W611" s="186" t="s">
        <v>123</v>
      </c>
      <c r="X611" s="186">
        <f>(Table4[[#This Row],[SHOTS PER MAGAZINE]]-1)*Table4[[#This Row],[SHOT 
INTERVAL]]+(Table4[[#This Row],[PARTICLES 
PER SHOT]]-1)*Table4[[#This Row],[BURST INTERVAL]]</f>
        <v>0.65</v>
      </c>
      <c r="Y611" s="186">
        <f>Table4[[#This Row],[DAMAGE PER MAGAZINE]]/(Table4[[#This Row],[UNLOAD TIME]]+Table4[[#This Row],[RELOAD TIME]])</f>
        <v>795.2715654952076</v>
      </c>
    </row>
    <row r="612" spans="1:25" ht="14.25" hidden="1" customHeight="1" outlineLevel="1" x14ac:dyDescent="0.2">
      <c r="A612" s="130">
        <v>27</v>
      </c>
      <c r="B612" s="186" t="s">
        <v>434</v>
      </c>
      <c r="C612" s="186" t="s">
        <v>101</v>
      </c>
      <c r="D612" s="130">
        <v>10</v>
      </c>
      <c r="E612" s="130">
        <v>977</v>
      </c>
      <c r="F612" s="130"/>
      <c r="G612" s="130"/>
      <c r="H612" s="130"/>
      <c r="I612" s="130">
        <v>14</v>
      </c>
      <c r="J612" s="136">
        <v>14</v>
      </c>
      <c r="K612" s="136">
        <v>14</v>
      </c>
      <c r="L612" s="141">
        <v>0.05</v>
      </c>
      <c r="M612" s="141"/>
      <c r="N612" s="130">
        <v>14</v>
      </c>
      <c r="O612" s="138"/>
      <c r="P612" s="138">
        <v>15</v>
      </c>
      <c r="Q612" s="130">
        <v>0</v>
      </c>
      <c r="R612" s="138">
        <v>15</v>
      </c>
      <c r="S612" s="130">
        <f>Table4[[#This Row],[DMG PER PARTICLE]]*Table4[[#This Row],[PARTICLES 
PER SHOT]]</f>
        <v>13678</v>
      </c>
      <c r="T612" s="186" t="s">
        <v>123</v>
      </c>
      <c r="U612" s="130">
        <f>Table4[[#This Row],[SHOTS PER MAGAZINE]]*Table4[[#This Row],[DAMAGE PER SHOT]]</f>
        <v>13678</v>
      </c>
      <c r="V612" s="130">
        <f>Table4[[#This Row],[MAGAZINE AMMO]]/Table4[[#This Row],[AMMO PER SHOT]]</f>
        <v>1</v>
      </c>
      <c r="W612" s="186" t="s">
        <v>123</v>
      </c>
      <c r="X612" s="186">
        <f>(Table4[[#This Row],[SHOTS PER MAGAZINE]]-1)*Table4[[#This Row],[SHOT 
INTERVAL]]+(Table4[[#This Row],[PARTICLES 
PER SHOT]]-1)*Table4[[#This Row],[BURST INTERVAL]]</f>
        <v>0.65</v>
      </c>
      <c r="Y612" s="186">
        <f>Table4[[#This Row],[DAMAGE PER MAGAZINE]]/(Table4[[#This Row],[UNLOAD TIME]]+Table4[[#This Row],[RELOAD TIME]])</f>
        <v>873.99361022364212</v>
      </c>
    </row>
    <row r="613" spans="1:25" ht="14.25" hidden="1" customHeight="1" outlineLevel="1" x14ac:dyDescent="0.2">
      <c r="A613" s="130">
        <v>27</v>
      </c>
      <c r="B613" s="186" t="s">
        <v>434</v>
      </c>
      <c r="C613" s="186" t="s">
        <v>101</v>
      </c>
      <c r="D613" s="130">
        <v>11</v>
      </c>
      <c r="E613" s="130">
        <v>1074</v>
      </c>
      <c r="F613" s="130"/>
      <c r="G613" s="130"/>
      <c r="H613" s="130"/>
      <c r="I613" s="130">
        <v>14</v>
      </c>
      <c r="J613" s="136">
        <v>14</v>
      </c>
      <c r="K613" s="136">
        <v>14</v>
      </c>
      <c r="L613" s="141">
        <v>0.05</v>
      </c>
      <c r="M613" s="141"/>
      <c r="N613" s="130">
        <v>14</v>
      </c>
      <c r="O613" s="138"/>
      <c r="P613" s="138">
        <v>15</v>
      </c>
      <c r="Q613" s="130">
        <v>0</v>
      </c>
      <c r="R613" s="138">
        <v>15</v>
      </c>
      <c r="S613" s="130">
        <f>Table4[[#This Row],[DMG PER PARTICLE]]*Table4[[#This Row],[PARTICLES 
PER SHOT]]</f>
        <v>15036</v>
      </c>
      <c r="T613" s="186" t="s">
        <v>123</v>
      </c>
      <c r="U613" s="130">
        <f>Table4[[#This Row],[SHOTS PER MAGAZINE]]*Table4[[#This Row],[DAMAGE PER SHOT]]</f>
        <v>15036</v>
      </c>
      <c r="V613" s="130">
        <f>Table4[[#This Row],[MAGAZINE AMMO]]/Table4[[#This Row],[AMMO PER SHOT]]</f>
        <v>1</v>
      </c>
      <c r="W613" s="186" t="s">
        <v>123</v>
      </c>
      <c r="X613" s="186">
        <f>(Table4[[#This Row],[SHOTS PER MAGAZINE]]-1)*Table4[[#This Row],[SHOT 
INTERVAL]]+(Table4[[#This Row],[PARTICLES 
PER SHOT]]-1)*Table4[[#This Row],[BURST INTERVAL]]</f>
        <v>0.65</v>
      </c>
      <c r="Y613" s="186">
        <f>Table4[[#This Row],[DAMAGE PER MAGAZINE]]/(Table4[[#This Row],[UNLOAD TIME]]+Table4[[#This Row],[RELOAD TIME]])</f>
        <v>960.76677316293933</v>
      </c>
    </row>
    <row r="614" spans="1:25" ht="14.25" hidden="1" customHeight="1" outlineLevel="1" x14ac:dyDescent="0.2">
      <c r="A614" s="130">
        <v>27</v>
      </c>
      <c r="B614" s="186" t="s">
        <v>434</v>
      </c>
      <c r="C614" s="186" t="s">
        <v>101</v>
      </c>
      <c r="D614" s="130">
        <v>12</v>
      </c>
      <c r="E614" s="130">
        <v>1180</v>
      </c>
      <c r="F614" s="130"/>
      <c r="G614" s="130"/>
      <c r="H614" s="130"/>
      <c r="I614" s="130">
        <v>14</v>
      </c>
      <c r="J614" s="136">
        <v>14</v>
      </c>
      <c r="K614" s="136">
        <v>14</v>
      </c>
      <c r="L614" s="141">
        <v>0.05</v>
      </c>
      <c r="M614" s="141"/>
      <c r="N614" s="130">
        <v>14</v>
      </c>
      <c r="O614" s="138"/>
      <c r="P614" s="138">
        <v>15</v>
      </c>
      <c r="Q614" s="130">
        <v>0</v>
      </c>
      <c r="R614" s="138">
        <v>15</v>
      </c>
      <c r="S614" s="130">
        <f>Table4[[#This Row],[DMG PER PARTICLE]]*Table4[[#This Row],[PARTICLES 
PER SHOT]]</f>
        <v>16520</v>
      </c>
      <c r="T614" s="186" t="s">
        <v>123</v>
      </c>
      <c r="U614" s="130">
        <f>Table4[[#This Row],[SHOTS PER MAGAZINE]]*Table4[[#This Row],[DAMAGE PER SHOT]]</f>
        <v>16520</v>
      </c>
      <c r="V614" s="130">
        <f>Table4[[#This Row],[MAGAZINE AMMO]]/Table4[[#This Row],[AMMO PER SHOT]]</f>
        <v>1</v>
      </c>
      <c r="W614" s="186" t="s">
        <v>123</v>
      </c>
      <c r="X614" s="186">
        <f>(Table4[[#This Row],[SHOTS PER MAGAZINE]]-1)*Table4[[#This Row],[SHOT 
INTERVAL]]+(Table4[[#This Row],[PARTICLES 
PER SHOT]]-1)*Table4[[#This Row],[BURST INTERVAL]]</f>
        <v>0.65</v>
      </c>
      <c r="Y614" s="186">
        <f>Table4[[#This Row],[DAMAGE PER MAGAZINE]]/(Table4[[#This Row],[UNLOAD TIME]]+Table4[[#This Row],[RELOAD TIME]])</f>
        <v>1055.591054313099</v>
      </c>
    </row>
    <row r="615" spans="1:25" ht="14.25" hidden="1" customHeight="1" outlineLevel="1" x14ac:dyDescent="0.2">
      <c r="A615" s="130">
        <v>27</v>
      </c>
      <c r="B615" s="186" t="s">
        <v>434</v>
      </c>
      <c r="C615" s="186" t="s">
        <v>102</v>
      </c>
      <c r="D615" s="130">
        <v>1</v>
      </c>
      <c r="E615" s="130">
        <v>1180</v>
      </c>
      <c r="F615" s="130"/>
      <c r="G615" s="130"/>
      <c r="H615" s="130"/>
      <c r="I615" s="130">
        <v>14</v>
      </c>
      <c r="J615" s="136">
        <v>14</v>
      </c>
      <c r="K615" s="136">
        <v>14</v>
      </c>
      <c r="L615" s="141">
        <v>0.05</v>
      </c>
      <c r="M615" s="141"/>
      <c r="N615" s="130">
        <v>14</v>
      </c>
      <c r="O615" s="138"/>
      <c r="P615" s="138">
        <v>15</v>
      </c>
      <c r="Q615" s="130">
        <v>0</v>
      </c>
      <c r="R615" s="138">
        <v>15</v>
      </c>
      <c r="S615" s="130">
        <f>Table4[[#This Row],[DMG PER PARTICLE]]*Table4[[#This Row],[PARTICLES 
PER SHOT]]</f>
        <v>16520</v>
      </c>
      <c r="T615" s="186" t="s">
        <v>123</v>
      </c>
      <c r="U615" s="130">
        <f>Table4[[#This Row],[SHOTS PER MAGAZINE]]*Table4[[#This Row],[DAMAGE PER SHOT]]</f>
        <v>16520</v>
      </c>
      <c r="V615" s="130">
        <f>Table4[[#This Row],[MAGAZINE AMMO]]/Table4[[#This Row],[AMMO PER SHOT]]</f>
        <v>1</v>
      </c>
      <c r="W615" s="186" t="s">
        <v>123</v>
      </c>
      <c r="X615" s="186">
        <f>(Table4[[#This Row],[SHOTS PER MAGAZINE]]-1)*Table4[[#This Row],[SHOT 
INTERVAL]]+(Table4[[#This Row],[PARTICLES 
PER SHOT]]-1)*Table4[[#This Row],[BURST INTERVAL]]</f>
        <v>0.65</v>
      </c>
      <c r="Y615" s="186">
        <f>Table4[[#This Row],[DAMAGE PER MAGAZINE]]/(Table4[[#This Row],[UNLOAD TIME]]+Table4[[#This Row],[RELOAD TIME]])</f>
        <v>1055.591054313099</v>
      </c>
    </row>
    <row r="616" spans="1:25" ht="14.25" hidden="1" customHeight="1" outlineLevel="1" x14ac:dyDescent="0.2">
      <c r="A616" s="130">
        <v>27</v>
      </c>
      <c r="B616" s="186" t="s">
        <v>434</v>
      </c>
      <c r="C616" s="186" t="s">
        <v>102</v>
      </c>
      <c r="D616" s="130">
        <v>2</v>
      </c>
      <c r="E616" s="130">
        <v>1202</v>
      </c>
      <c r="F616" s="130"/>
      <c r="G616" s="130"/>
      <c r="H616" s="130"/>
      <c r="I616" s="130">
        <v>14</v>
      </c>
      <c r="J616" s="136">
        <v>14</v>
      </c>
      <c r="K616" s="136">
        <v>14</v>
      </c>
      <c r="L616" s="141">
        <v>0.05</v>
      </c>
      <c r="M616" s="141"/>
      <c r="N616" s="130">
        <v>14</v>
      </c>
      <c r="O616" s="138"/>
      <c r="P616" s="138">
        <v>15</v>
      </c>
      <c r="Q616" s="130">
        <v>0</v>
      </c>
      <c r="R616" s="138">
        <v>15</v>
      </c>
      <c r="S616" s="130">
        <f>Table4[[#This Row],[DMG PER PARTICLE]]*Table4[[#This Row],[PARTICLES 
PER SHOT]]</f>
        <v>16828</v>
      </c>
      <c r="T616" s="186" t="s">
        <v>123</v>
      </c>
      <c r="U616" s="130">
        <f>Table4[[#This Row],[SHOTS PER MAGAZINE]]*Table4[[#This Row],[DAMAGE PER SHOT]]</f>
        <v>16828</v>
      </c>
      <c r="V616" s="130">
        <f>Table4[[#This Row],[MAGAZINE AMMO]]/Table4[[#This Row],[AMMO PER SHOT]]</f>
        <v>1</v>
      </c>
      <c r="W616" s="186" t="s">
        <v>123</v>
      </c>
      <c r="X616" s="186">
        <f>(Table4[[#This Row],[SHOTS PER MAGAZINE]]-1)*Table4[[#This Row],[SHOT 
INTERVAL]]+(Table4[[#This Row],[PARTICLES 
PER SHOT]]-1)*Table4[[#This Row],[BURST INTERVAL]]</f>
        <v>0.65</v>
      </c>
      <c r="Y616" s="186">
        <f>Table4[[#This Row],[DAMAGE PER MAGAZINE]]/(Table4[[#This Row],[UNLOAD TIME]]+Table4[[#This Row],[RELOAD TIME]])</f>
        <v>1075.2715654952076</v>
      </c>
    </row>
    <row r="617" spans="1:25" ht="14.25" hidden="1" customHeight="1" outlineLevel="1" x14ac:dyDescent="0.2">
      <c r="A617" s="130">
        <v>27</v>
      </c>
      <c r="B617" s="186" t="s">
        <v>434</v>
      </c>
      <c r="C617" s="186" t="s">
        <v>102</v>
      </c>
      <c r="D617" s="130">
        <v>3</v>
      </c>
      <c r="E617" s="130">
        <v>1224</v>
      </c>
      <c r="F617" s="130"/>
      <c r="G617" s="130"/>
      <c r="H617" s="130"/>
      <c r="I617" s="130">
        <v>14</v>
      </c>
      <c r="J617" s="136">
        <v>14</v>
      </c>
      <c r="K617" s="136">
        <v>14</v>
      </c>
      <c r="L617" s="141">
        <v>0.05</v>
      </c>
      <c r="M617" s="141"/>
      <c r="N617" s="130">
        <v>14</v>
      </c>
      <c r="O617" s="138"/>
      <c r="P617" s="138">
        <v>15</v>
      </c>
      <c r="Q617" s="130">
        <v>0</v>
      </c>
      <c r="R617" s="138">
        <v>15</v>
      </c>
      <c r="S617" s="130">
        <f>Table4[[#This Row],[DMG PER PARTICLE]]*Table4[[#This Row],[PARTICLES 
PER SHOT]]</f>
        <v>17136</v>
      </c>
      <c r="T617" s="186" t="s">
        <v>123</v>
      </c>
      <c r="U617" s="130">
        <f>Table4[[#This Row],[SHOTS PER MAGAZINE]]*Table4[[#This Row],[DAMAGE PER SHOT]]</f>
        <v>17136</v>
      </c>
      <c r="V617" s="130">
        <f>Table4[[#This Row],[MAGAZINE AMMO]]/Table4[[#This Row],[AMMO PER SHOT]]</f>
        <v>1</v>
      </c>
      <c r="W617" s="186" t="s">
        <v>123</v>
      </c>
      <c r="X617" s="186">
        <f>(Table4[[#This Row],[SHOTS PER MAGAZINE]]-1)*Table4[[#This Row],[SHOT 
INTERVAL]]+(Table4[[#This Row],[PARTICLES 
PER SHOT]]-1)*Table4[[#This Row],[BURST INTERVAL]]</f>
        <v>0.65</v>
      </c>
      <c r="Y617" s="186">
        <f>Table4[[#This Row],[DAMAGE PER MAGAZINE]]/(Table4[[#This Row],[UNLOAD TIME]]+Table4[[#This Row],[RELOAD TIME]])</f>
        <v>1094.9520766773162</v>
      </c>
    </row>
    <row r="618" spans="1:25" ht="14.25" hidden="1" customHeight="1" outlineLevel="1" x14ac:dyDescent="0.2">
      <c r="A618" s="130">
        <v>27</v>
      </c>
      <c r="B618" s="186" t="s">
        <v>434</v>
      </c>
      <c r="C618" s="186" t="s">
        <v>102</v>
      </c>
      <c r="D618" s="130">
        <v>4</v>
      </c>
      <c r="E618" s="130">
        <v>1246</v>
      </c>
      <c r="F618" s="130"/>
      <c r="G618" s="130"/>
      <c r="H618" s="130"/>
      <c r="I618" s="130">
        <v>14</v>
      </c>
      <c r="J618" s="136">
        <v>14</v>
      </c>
      <c r="K618" s="136">
        <v>14</v>
      </c>
      <c r="L618" s="141">
        <v>0.05</v>
      </c>
      <c r="M618" s="141"/>
      <c r="N618" s="130">
        <v>14</v>
      </c>
      <c r="O618" s="138"/>
      <c r="P618" s="138">
        <v>15</v>
      </c>
      <c r="Q618" s="130">
        <v>0</v>
      </c>
      <c r="R618" s="138">
        <v>15</v>
      </c>
      <c r="S618" s="130">
        <f>Table4[[#This Row],[DMG PER PARTICLE]]*Table4[[#This Row],[PARTICLES 
PER SHOT]]</f>
        <v>17444</v>
      </c>
      <c r="T618" s="186" t="s">
        <v>123</v>
      </c>
      <c r="U618" s="130">
        <f>Table4[[#This Row],[SHOTS PER MAGAZINE]]*Table4[[#This Row],[DAMAGE PER SHOT]]</f>
        <v>17444</v>
      </c>
      <c r="V618" s="130">
        <f>Table4[[#This Row],[MAGAZINE AMMO]]/Table4[[#This Row],[AMMO PER SHOT]]</f>
        <v>1</v>
      </c>
      <c r="W618" s="186" t="s">
        <v>123</v>
      </c>
      <c r="X618" s="186">
        <f>(Table4[[#This Row],[SHOTS PER MAGAZINE]]-1)*Table4[[#This Row],[SHOT 
INTERVAL]]+(Table4[[#This Row],[PARTICLES 
PER SHOT]]-1)*Table4[[#This Row],[BURST INTERVAL]]</f>
        <v>0.65</v>
      </c>
      <c r="Y618" s="186">
        <f>Table4[[#This Row],[DAMAGE PER MAGAZINE]]/(Table4[[#This Row],[UNLOAD TIME]]+Table4[[#This Row],[RELOAD TIME]])</f>
        <v>1114.6325878594248</v>
      </c>
    </row>
    <row r="619" spans="1:25" ht="14.25" hidden="1" customHeight="1" outlineLevel="1" x14ac:dyDescent="0.2">
      <c r="A619" s="130">
        <v>27</v>
      </c>
      <c r="B619" s="186" t="s">
        <v>434</v>
      </c>
      <c r="C619" s="186" t="s">
        <v>102</v>
      </c>
      <c r="D619" s="130">
        <v>5</v>
      </c>
      <c r="E619" s="130">
        <v>1268</v>
      </c>
      <c r="F619" s="130"/>
      <c r="G619" s="130"/>
      <c r="H619" s="130"/>
      <c r="I619" s="130">
        <v>14</v>
      </c>
      <c r="J619" s="136">
        <v>14</v>
      </c>
      <c r="K619" s="136">
        <v>14</v>
      </c>
      <c r="L619" s="141">
        <v>0.05</v>
      </c>
      <c r="M619" s="141"/>
      <c r="N619" s="130">
        <v>14</v>
      </c>
      <c r="O619" s="138"/>
      <c r="P619" s="138">
        <v>15</v>
      </c>
      <c r="Q619" s="130">
        <v>0</v>
      </c>
      <c r="R619" s="138">
        <v>15</v>
      </c>
      <c r="S619" s="130">
        <f>Table4[[#This Row],[DMG PER PARTICLE]]*Table4[[#This Row],[PARTICLES 
PER SHOT]]</f>
        <v>17752</v>
      </c>
      <c r="T619" s="186" t="s">
        <v>123</v>
      </c>
      <c r="U619" s="130">
        <f>Table4[[#This Row],[SHOTS PER MAGAZINE]]*Table4[[#This Row],[DAMAGE PER SHOT]]</f>
        <v>17752</v>
      </c>
      <c r="V619" s="130">
        <f>Table4[[#This Row],[MAGAZINE AMMO]]/Table4[[#This Row],[AMMO PER SHOT]]</f>
        <v>1</v>
      </c>
      <c r="W619" s="186" t="s">
        <v>123</v>
      </c>
      <c r="X619" s="186">
        <f>(Table4[[#This Row],[SHOTS PER MAGAZINE]]-1)*Table4[[#This Row],[SHOT 
INTERVAL]]+(Table4[[#This Row],[PARTICLES 
PER SHOT]]-1)*Table4[[#This Row],[BURST INTERVAL]]</f>
        <v>0.65</v>
      </c>
      <c r="Y619" s="186">
        <f>Table4[[#This Row],[DAMAGE PER MAGAZINE]]/(Table4[[#This Row],[UNLOAD TIME]]+Table4[[#This Row],[RELOAD TIME]])</f>
        <v>1134.3130990415336</v>
      </c>
    </row>
    <row r="620" spans="1:25" ht="14.25" hidden="1" customHeight="1" outlineLevel="1" x14ac:dyDescent="0.2">
      <c r="A620" s="130">
        <v>27</v>
      </c>
      <c r="B620" s="186" t="s">
        <v>434</v>
      </c>
      <c r="C620" s="186" t="s">
        <v>102</v>
      </c>
      <c r="D620" s="130">
        <v>6</v>
      </c>
      <c r="E620" s="130">
        <v>1290</v>
      </c>
      <c r="F620" s="130"/>
      <c r="G620" s="130"/>
      <c r="H620" s="130"/>
      <c r="I620" s="130">
        <v>14</v>
      </c>
      <c r="J620" s="136">
        <v>14</v>
      </c>
      <c r="K620" s="136">
        <v>14</v>
      </c>
      <c r="L620" s="141">
        <v>0.05</v>
      </c>
      <c r="M620" s="141"/>
      <c r="N620" s="130">
        <v>14</v>
      </c>
      <c r="O620" s="138"/>
      <c r="P620" s="138">
        <v>15</v>
      </c>
      <c r="Q620" s="130">
        <v>0</v>
      </c>
      <c r="R620" s="138">
        <v>15</v>
      </c>
      <c r="S620" s="130">
        <f>Table4[[#This Row],[DMG PER PARTICLE]]*Table4[[#This Row],[PARTICLES 
PER SHOT]]</f>
        <v>18060</v>
      </c>
      <c r="T620" s="186" t="s">
        <v>123</v>
      </c>
      <c r="U620" s="130">
        <f>Table4[[#This Row],[SHOTS PER MAGAZINE]]*Table4[[#This Row],[DAMAGE PER SHOT]]</f>
        <v>18060</v>
      </c>
      <c r="V620" s="130">
        <f>Table4[[#This Row],[MAGAZINE AMMO]]/Table4[[#This Row],[AMMO PER SHOT]]</f>
        <v>1</v>
      </c>
      <c r="W620" s="186" t="s">
        <v>123</v>
      </c>
      <c r="X620" s="186">
        <f>(Table4[[#This Row],[SHOTS PER MAGAZINE]]-1)*Table4[[#This Row],[SHOT 
INTERVAL]]+(Table4[[#This Row],[PARTICLES 
PER SHOT]]-1)*Table4[[#This Row],[BURST INTERVAL]]</f>
        <v>0.65</v>
      </c>
      <c r="Y620" s="186">
        <f>Table4[[#This Row],[DAMAGE PER MAGAZINE]]/(Table4[[#This Row],[UNLOAD TIME]]+Table4[[#This Row],[RELOAD TIME]])</f>
        <v>1153.9936102236422</v>
      </c>
    </row>
    <row r="621" spans="1:25" ht="14.25" hidden="1" customHeight="1" outlineLevel="1" x14ac:dyDescent="0.2">
      <c r="A621" s="130">
        <v>27</v>
      </c>
      <c r="B621" s="186" t="s">
        <v>434</v>
      </c>
      <c r="C621" s="186" t="s">
        <v>102</v>
      </c>
      <c r="D621" s="130">
        <v>7</v>
      </c>
      <c r="E621" s="130">
        <v>1312</v>
      </c>
      <c r="F621" s="130"/>
      <c r="G621" s="130"/>
      <c r="H621" s="130"/>
      <c r="I621" s="130">
        <v>14</v>
      </c>
      <c r="J621" s="136">
        <v>14</v>
      </c>
      <c r="K621" s="136">
        <v>14</v>
      </c>
      <c r="L621" s="141">
        <v>0.05</v>
      </c>
      <c r="M621" s="141"/>
      <c r="N621" s="130">
        <v>14</v>
      </c>
      <c r="O621" s="138"/>
      <c r="P621" s="138">
        <v>15</v>
      </c>
      <c r="Q621" s="130">
        <v>0</v>
      </c>
      <c r="R621" s="138">
        <v>15</v>
      </c>
      <c r="S621" s="130">
        <f>Table4[[#This Row],[DMG PER PARTICLE]]*Table4[[#This Row],[PARTICLES 
PER SHOT]]</f>
        <v>18368</v>
      </c>
      <c r="T621" s="186" t="s">
        <v>123</v>
      </c>
      <c r="U621" s="130">
        <f>Table4[[#This Row],[SHOTS PER MAGAZINE]]*Table4[[#This Row],[DAMAGE PER SHOT]]</f>
        <v>18368</v>
      </c>
      <c r="V621" s="130">
        <f>Table4[[#This Row],[MAGAZINE AMMO]]/Table4[[#This Row],[AMMO PER SHOT]]</f>
        <v>1</v>
      </c>
      <c r="W621" s="186" t="s">
        <v>123</v>
      </c>
      <c r="X621" s="186">
        <f>(Table4[[#This Row],[SHOTS PER MAGAZINE]]-1)*Table4[[#This Row],[SHOT 
INTERVAL]]+(Table4[[#This Row],[PARTICLES 
PER SHOT]]-1)*Table4[[#This Row],[BURST INTERVAL]]</f>
        <v>0.65</v>
      </c>
      <c r="Y621" s="186">
        <f>Table4[[#This Row],[DAMAGE PER MAGAZINE]]/(Table4[[#This Row],[UNLOAD TIME]]+Table4[[#This Row],[RELOAD TIME]])</f>
        <v>1173.6741214057508</v>
      </c>
    </row>
    <row r="622" spans="1:25" ht="14.25" hidden="1" customHeight="1" outlineLevel="1" x14ac:dyDescent="0.2">
      <c r="A622" s="130">
        <v>27</v>
      </c>
      <c r="B622" s="186" t="s">
        <v>434</v>
      </c>
      <c r="C622" s="186" t="s">
        <v>102</v>
      </c>
      <c r="D622" s="130">
        <v>8</v>
      </c>
      <c r="E622" s="130">
        <v>1334</v>
      </c>
      <c r="F622" s="130"/>
      <c r="G622" s="130"/>
      <c r="H622" s="130"/>
      <c r="I622" s="130">
        <v>14</v>
      </c>
      <c r="J622" s="136">
        <v>14</v>
      </c>
      <c r="K622" s="136">
        <v>14</v>
      </c>
      <c r="L622" s="141">
        <v>0.05</v>
      </c>
      <c r="M622" s="141"/>
      <c r="N622" s="130">
        <v>14</v>
      </c>
      <c r="O622" s="138"/>
      <c r="P622" s="138">
        <v>15</v>
      </c>
      <c r="Q622" s="130">
        <v>0</v>
      </c>
      <c r="R622" s="138">
        <v>15</v>
      </c>
      <c r="S622" s="130">
        <f>Table4[[#This Row],[DMG PER PARTICLE]]*Table4[[#This Row],[PARTICLES 
PER SHOT]]</f>
        <v>18676</v>
      </c>
      <c r="T622" s="186" t="s">
        <v>123</v>
      </c>
      <c r="U622" s="130">
        <f>Table4[[#This Row],[SHOTS PER MAGAZINE]]*Table4[[#This Row],[DAMAGE PER SHOT]]</f>
        <v>18676</v>
      </c>
      <c r="V622" s="130">
        <f>Table4[[#This Row],[MAGAZINE AMMO]]/Table4[[#This Row],[AMMO PER SHOT]]</f>
        <v>1</v>
      </c>
      <c r="W622" s="186" t="s">
        <v>123</v>
      </c>
      <c r="X622" s="186">
        <f>(Table4[[#This Row],[SHOTS PER MAGAZINE]]-1)*Table4[[#This Row],[SHOT 
INTERVAL]]+(Table4[[#This Row],[PARTICLES 
PER SHOT]]-1)*Table4[[#This Row],[BURST INTERVAL]]</f>
        <v>0.65</v>
      </c>
      <c r="Y622" s="186">
        <f>Table4[[#This Row],[DAMAGE PER MAGAZINE]]/(Table4[[#This Row],[UNLOAD TIME]]+Table4[[#This Row],[RELOAD TIME]])</f>
        <v>1193.3546325878594</v>
      </c>
    </row>
    <row r="623" spans="1:25" ht="14.25" hidden="1" customHeight="1" outlineLevel="1" x14ac:dyDescent="0.2">
      <c r="A623" s="130">
        <v>27</v>
      </c>
      <c r="B623" s="186" t="s">
        <v>434</v>
      </c>
      <c r="C623" s="186" t="s">
        <v>102</v>
      </c>
      <c r="D623" s="130">
        <v>9</v>
      </c>
      <c r="E623" s="130">
        <v>1356</v>
      </c>
      <c r="F623" s="130"/>
      <c r="G623" s="130"/>
      <c r="H623" s="130"/>
      <c r="I623" s="130">
        <v>14</v>
      </c>
      <c r="J623" s="136">
        <v>14</v>
      </c>
      <c r="K623" s="136">
        <v>14</v>
      </c>
      <c r="L623" s="141">
        <v>0.05</v>
      </c>
      <c r="M623" s="141"/>
      <c r="N623" s="130">
        <v>14</v>
      </c>
      <c r="O623" s="138"/>
      <c r="P623" s="138">
        <v>15</v>
      </c>
      <c r="Q623" s="130">
        <v>0</v>
      </c>
      <c r="R623" s="138">
        <v>15</v>
      </c>
      <c r="S623" s="130">
        <f>Table4[[#This Row],[DMG PER PARTICLE]]*Table4[[#This Row],[PARTICLES 
PER SHOT]]</f>
        <v>18984</v>
      </c>
      <c r="T623" s="186" t="s">
        <v>123</v>
      </c>
      <c r="U623" s="130">
        <f>Table4[[#This Row],[SHOTS PER MAGAZINE]]*Table4[[#This Row],[DAMAGE PER SHOT]]</f>
        <v>18984</v>
      </c>
      <c r="V623" s="130">
        <f>Table4[[#This Row],[MAGAZINE AMMO]]/Table4[[#This Row],[AMMO PER SHOT]]</f>
        <v>1</v>
      </c>
      <c r="W623" s="186" t="s">
        <v>123</v>
      </c>
      <c r="X623" s="186">
        <f>(Table4[[#This Row],[SHOTS PER MAGAZINE]]-1)*Table4[[#This Row],[SHOT 
INTERVAL]]+(Table4[[#This Row],[PARTICLES 
PER SHOT]]-1)*Table4[[#This Row],[BURST INTERVAL]]</f>
        <v>0.65</v>
      </c>
      <c r="Y623" s="186">
        <f>Table4[[#This Row],[DAMAGE PER MAGAZINE]]/(Table4[[#This Row],[UNLOAD TIME]]+Table4[[#This Row],[RELOAD TIME]])</f>
        <v>1213.035143769968</v>
      </c>
    </row>
    <row r="624" spans="1:25" ht="14.25" hidden="1" customHeight="1" outlineLevel="1" x14ac:dyDescent="0.2">
      <c r="A624" s="130">
        <v>27</v>
      </c>
      <c r="B624" s="186" t="s">
        <v>434</v>
      </c>
      <c r="C624" s="186" t="s">
        <v>102</v>
      </c>
      <c r="D624" s="130">
        <v>10</v>
      </c>
      <c r="E624" s="130">
        <v>1378</v>
      </c>
      <c r="F624" s="130"/>
      <c r="G624" s="130"/>
      <c r="H624" s="130"/>
      <c r="I624" s="130">
        <v>14</v>
      </c>
      <c r="J624" s="136">
        <v>14</v>
      </c>
      <c r="K624" s="136">
        <v>14</v>
      </c>
      <c r="L624" s="141">
        <v>0.05</v>
      </c>
      <c r="M624" s="141"/>
      <c r="N624" s="130">
        <v>14</v>
      </c>
      <c r="O624" s="138"/>
      <c r="P624" s="138">
        <v>15</v>
      </c>
      <c r="Q624" s="130">
        <v>0</v>
      </c>
      <c r="R624" s="138">
        <v>15</v>
      </c>
      <c r="S624" s="130">
        <f>Table4[[#This Row],[DMG PER PARTICLE]]*Table4[[#This Row],[PARTICLES 
PER SHOT]]</f>
        <v>19292</v>
      </c>
      <c r="T624" s="186" t="s">
        <v>123</v>
      </c>
      <c r="U624" s="130">
        <f>Table4[[#This Row],[SHOTS PER MAGAZINE]]*Table4[[#This Row],[DAMAGE PER SHOT]]</f>
        <v>19292</v>
      </c>
      <c r="V624" s="130">
        <f>Table4[[#This Row],[MAGAZINE AMMO]]/Table4[[#This Row],[AMMO PER SHOT]]</f>
        <v>1</v>
      </c>
      <c r="W624" s="186" t="s">
        <v>123</v>
      </c>
      <c r="X624" s="186">
        <f>(Table4[[#This Row],[SHOTS PER MAGAZINE]]-1)*Table4[[#This Row],[SHOT 
INTERVAL]]+(Table4[[#This Row],[PARTICLES 
PER SHOT]]-1)*Table4[[#This Row],[BURST INTERVAL]]</f>
        <v>0.65</v>
      </c>
      <c r="Y624" s="186">
        <f>Table4[[#This Row],[DAMAGE PER MAGAZINE]]/(Table4[[#This Row],[UNLOAD TIME]]+Table4[[#This Row],[RELOAD TIME]])</f>
        <v>1232.7156549520766</v>
      </c>
    </row>
    <row r="625" spans="1:25" ht="14.25" hidden="1" customHeight="1" outlineLevel="1" x14ac:dyDescent="0.2">
      <c r="A625" s="130">
        <v>27</v>
      </c>
      <c r="B625" s="186" t="s">
        <v>434</v>
      </c>
      <c r="C625" s="186" t="s">
        <v>102</v>
      </c>
      <c r="D625" s="130">
        <v>11</v>
      </c>
      <c r="E625" s="130">
        <v>1400</v>
      </c>
      <c r="F625" s="130"/>
      <c r="G625" s="130"/>
      <c r="H625" s="130"/>
      <c r="I625" s="130">
        <v>14</v>
      </c>
      <c r="J625" s="136">
        <v>14</v>
      </c>
      <c r="K625" s="136">
        <v>14</v>
      </c>
      <c r="L625" s="141">
        <v>0.05</v>
      </c>
      <c r="M625" s="141"/>
      <c r="N625" s="130">
        <v>14</v>
      </c>
      <c r="O625" s="138"/>
      <c r="P625" s="138">
        <v>15</v>
      </c>
      <c r="Q625" s="130">
        <v>0</v>
      </c>
      <c r="R625" s="138">
        <v>15</v>
      </c>
      <c r="S625" s="130">
        <f>Table4[[#This Row],[DMG PER PARTICLE]]*Table4[[#This Row],[PARTICLES 
PER SHOT]]</f>
        <v>19600</v>
      </c>
      <c r="T625" s="186" t="s">
        <v>123</v>
      </c>
      <c r="U625" s="130">
        <f>Table4[[#This Row],[SHOTS PER MAGAZINE]]*Table4[[#This Row],[DAMAGE PER SHOT]]</f>
        <v>19600</v>
      </c>
      <c r="V625" s="130">
        <f>Table4[[#This Row],[MAGAZINE AMMO]]/Table4[[#This Row],[AMMO PER SHOT]]</f>
        <v>1</v>
      </c>
      <c r="W625" s="186" t="s">
        <v>123</v>
      </c>
      <c r="X625" s="186">
        <f>(Table4[[#This Row],[SHOTS PER MAGAZINE]]-1)*Table4[[#This Row],[SHOT 
INTERVAL]]+(Table4[[#This Row],[PARTICLES 
PER SHOT]]-1)*Table4[[#This Row],[BURST INTERVAL]]</f>
        <v>0.65</v>
      </c>
      <c r="Y625" s="186">
        <f>Table4[[#This Row],[DAMAGE PER MAGAZINE]]/(Table4[[#This Row],[UNLOAD TIME]]+Table4[[#This Row],[RELOAD TIME]])</f>
        <v>1252.3961661341853</v>
      </c>
    </row>
    <row r="626" spans="1:25" ht="14.25" hidden="1" customHeight="1" outlineLevel="1" x14ac:dyDescent="0.2">
      <c r="A626" s="130">
        <v>27</v>
      </c>
      <c r="B626" s="186" t="s">
        <v>434</v>
      </c>
      <c r="C626" s="186" t="s">
        <v>102</v>
      </c>
      <c r="D626" s="130">
        <v>12</v>
      </c>
      <c r="E626" s="130">
        <v>1422</v>
      </c>
      <c r="F626" s="130"/>
      <c r="G626" s="130"/>
      <c r="H626" s="130"/>
      <c r="I626" s="130">
        <v>14</v>
      </c>
      <c r="J626" s="136">
        <v>14</v>
      </c>
      <c r="K626" s="136">
        <v>14</v>
      </c>
      <c r="L626" s="141">
        <v>0.05</v>
      </c>
      <c r="M626" s="141"/>
      <c r="N626" s="130">
        <v>14</v>
      </c>
      <c r="O626" s="138"/>
      <c r="P626" s="138">
        <v>15</v>
      </c>
      <c r="Q626" s="130">
        <v>0</v>
      </c>
      <c r="R626" s="138">
        <v>15</v>
      </c>
      <c r="S626" s="130">
        <f>Table4[[#This Row],[DMG PER PARTICLE]]*Table4[[#This Row],[PARTICLES 
PER SHOT]]</f>
        <v>19908</v>
      </c>
      <c r="T626" s="186" t="s">
        <v>123</v>
      </c>
      <c r="U626" s="130">
        <f>Table4[[#This Row],[SHOTS PER MAGAZINE]]*Table4[[#This Row],[DAMAGE PER SHOT]]</f>
        <v>19908</v>
      </c>
      <c r="V626" s="130">
        <f>Table4[[#This Row],[MAGAZINE AMMO]]/Table4[[#This Row],[AMMO PER SHOT]]</f>
        <v>1</v>
      </c>
      <c r="W626" s="186" t="s">
        <v>123</v>
      </c>
      <c r="X626" s="186">
        <f>(Table4[[#This Row],[SHOTS PER MAGAZINE]]-1)*Table4[[#This Row],[SHOT 
INTERVAL]]+(Table4[[#This Row],[PARTICLES 
PER SHOT]]-1)*Table4[[#This Row],[BURST INTERVAL]]</f>
        <v>0.65</v>
      </c>
      <c r="Y626" s="186">
        <f>Table4[[#This Row],[DAMAGE PER MAGAZINE]]/(Table4[[#This Row],[UNLOAD TIME]]+Table4[[#This Row],[RELOAD TIME]])</f>
        <v>1272.0766773162939</v>
      </c>
    </row>
    <row r="627" spans="1:25" ht="14.25" hidden="1" customHeight="1" outlineLevel="1" x14ac:dyDescent="0.2">
      <c r="A627" s="130">
        <v>27</v>
      </c>
      <c r="B627" s="186" t="s">
        <v>434</v>
      </c>
      <c r="C627" s="186" t="s">
        <v>103</v>
      </c>
      <c r="D627" s="130">
        <v>1</v>
      </c>
      <c r="E627" s="130">
        <v>1493.1</v>
      </c>
      <c r="F627" s="130"/>
      <c r="G627" s="130"/>
      <c r="H627" s="130"/>
      <c r="I627" s="130">
        <v>14</v>
      </c>
      <c r="J627" s="136">
        <v>14</v>
      </c>
      <c r="K627" s="136">
        <v>14</v>
      </c>
      <c r="L627" s="141">
        <v>0.05</v>
      </c>
      <c r="M627" s="141"/>
      <c r="N627" s="130">
        <v>14</v>
      </c>
      <c r="O627" s="138"/>
      <c r="P627" s="138">
        <v>15</v>
      </c>
      <c r="Q627" s="130">
        <v>0</v>
      </c>
      <c r="R627" s="138">
        <v>15</v>
      </c>
      <c r="S627" s="130">
        <f>Table4[[#This Row],[DMG PER PARTICLE]]*Table4[[#This Row],[PARTICLES 
PER SHOT]]</f>
        <v>20903.399999999998</v>
      </c>
      <c r="T627" s="186" t="s">
        <v>123</v>
      </c>
      <c r="U627" s="130">
        <f>Table4[[#This Row],[SHOTS PER MAGAZINE]]*Table4[[#This Row],[DAMAGE PER SHOT]]</f>
        <v>20903.399999999998</v>
      </c>
      <c r="V627" s="130">
        <f>Table4[[#This Row],[MAGAZINE AMMO]]/Table4[[#This Row],[AMMO PER SHOT]]</f>
        <v>1</v>
      </c>
      <c r="W627" s="186" t="s">
        <v>123</v>
      </c>
      <c r="X627" s="186">
        <f>(Table4[[#This Row],[SHOTS PER MAGAZINE]]-1)*Table4[[#This Row],[SHOT 
INTERVAL]]+(Table4[[#This Row],[PARTICLES 
PER SHOT]]-1)*Table4[[#This Row],[BURST INTERVAL]]</f>
        <v>0.65</v>
      </c>
      <c r="Y627" s="186">
        <f>Table4[[#This Row],[DAMAGE PER MAGAZINE]]/(Table4[[#This Row],[UNLOAD TIME]]+Table4[[#This Row],[RELOAD TIME]])</f>
        <v>1335.6805111821084</v>
      </c>
    </row>
    <row r="628" spans="1:25" ht="14.25" customHeight="1" collapsed="1" x14ac:dyDescent="0.2">
      <c r="A628" s="128">
        <v>28</v>
      </c>
      <c r="B628" s="185" t="s">
        <v>435</v>
      </c>
      <c r="C628" s="185" t="s">
        <v>101</v>
      </c>
      <c r="D628" s="128">
        <v>1</v>
      </c>
      <c r="E628" s="128">
        <v>930</v>
      </c>
      <c r="F628" s="128"/>
      <c r="G628" s="128"/>
      <c r="H628" s="128"/>
      <c r="I628" s="136">
        <v>5</v>
      </c>
      <c r="J628" s="136">
        <v>5</v>
      </c>
      <c r="K628" s="136">
        <v>5</v>
      </c>
      <c r="L628" s="137"/>
      <c r="M628" s="142"/>
      <c r="N628" s="136">
        <v>1</v>
      </c>
      <c r="O628" s="141">
        <v>1</v>
      </c>
      <c r="P628" s="137">
        <v>3</v>
      </c>
      <c r="Q628" s="128">
        <v>4</v>
      </c>
      <c r="R628" s="137">
        <v>8</v>
      </c>
      <c r="S628" s="128">
        <f>Table4[[#This Row],[DMG PER PARTICLE]]*Table4[[#This Row],[PARTICLES 
PER SHOT]]</f>
        <v>4650</v>
      </c>
      <c r="T628" s="137" t="s">
        <v>123</v>
      </c>
      <c r="U628" s="128">
        <f>Table4[[#This Row],[SHOTS PER MAGAZINE]]*Table4[[#This Row],[DAMAGE PER SHOT]]</f>
        <v>4650</v>
      </c>
      <c r="V628" s="128">
        <f>Table4[[#This Row],[MAGAZINE AMMO]]/Table4[[#This Row],[AMMO PER SHOT]]</f>
        <v>1</v>
      </c>
      <c r="W628" s="137" t="s">
        <v>123</v>
      </c>
      <c r="X628" s="137">
        <f>(Table4[[#This Row],[SHOTS PER MAGAZINE]]-1)*Table4[[#This Row],[SHOT 
INTERVAL]]+(Table4[[#This Row],[PARTICLES 
PER SHOT]]-1)*Table4[[#This Row],[BURST INTERVAL]]</f>
        <v>0</v>
      </c>
      <c r="Y628" s="185">
        <f>Table4[[#This Row],[DAMAGE PER MAGAZINE]]/(Table4[[#This Row],[UNLOAD TIME]]+Table4[[#This Row],[RELOAD TIME]])</f>
        <v>581.25</v>
      </c>
    </row>
    <row r="629" spans="1:25" ht="14.25" hidden="1" customHeight="1" outlineLevel="1" x14ac:dyDescent="0.2">
      <c r="A629" s="130">
        <v>28</v>
      </c>
      <c r="B629" s="186" t="s">
        <v>435</v>
      </c>
      <c r="C629" s="186" t="s">
        <v>101</v>
      </c>
      <c r="D629" s="130">
        <v>2</v>
      </c>
      <c r="E629" s="130">
        <v>1030</v>
      </c>
      <c r="F629" s="130"/>
      <c r="G629" s="130"/>
      <c r="H629" s="130"/>
      <c r="I629" s="136">
        <v>5</v>
      </c>
      <c r="J629" s="136">
        <v>5</v>
      </c>
      <c r="K629" s="136">
        <v>5</v>
      </c>
      <c r="L629" s="138"/>
      <c r="M629" s="142"/>
      <c r="N629" s="136">
        <v>1</v>
      </c>
      <c r="O629" s="141">
        <v>1</v>
      </c>
      <c r="P629" s="138">
        <v>3</v>
      </c>
      <c r="Q629" s="130">
        <v>4</v>
      </c>
      <c r="R629" s="138">
        <v>8</v>
      </c>
      <c r="S629" s="130">
        <f>Table4[[#This Row],[DMG PER PARTICLE]]*Table4[[#This Row],[PARTICLES 
PER SHOT]]</f>
        <v>5150</v>
      </c>
      <c r="T629" s="138" t="s">
        <v>123</v>
      </c>
      <c r="U629" s="130">
        <f>Table4[[#This Row],[SHOTS PER MAGAZINE]]*Table4[[#This Row],[DAMAGE PER SHOT]]</f>
        <v>5150</v>
      </c>
      <c r="V629" s="130">
        <f>Table4[[#This Row],[MAGAZINE AMMO]]/Table4[[#This Row],[AMMO PER SHOT]]</f>
        <v>1</v>
      </c>
      <c r="W629" s="138" t="s">
        <v>123</v>
      </c>
      <c r="X629" s="138">
        <f>(Table4[[#This Row],[SHOTS PER MAGAZINE]]-1)*Table4[[#This Row],[SHOT 
INTERVAL]]+(Table4[[#This Row],[PARTICLES 
PER SHOT]]-1)*Table4[[#This Row],[BURST INTERVAL]]</f>
        <v>0</v>
      </c>
      <c r="Y629" s="186">
        <f>Table4[[#This Row],[DAMAGE PER MAGAZINE]]/(Table4[[#This Row],[UNLOAD TIME]]+Table4[[#This Row],[RELOAD TIME]])</f>
        <v>643.75</v>
      </c>
    </row>
    <row r="630" spans="1:25" ht="14.25" hidden="1" customHeight="1" outlineLevel="1" x14ac:dyDescent="0.2">
      <c r="A630" s="130">
        <v>28</v>
      </c>
      <c r="B630" s="186" t="s">
        <v>435</v>
      </c>
      <c r="C630" s="186" t="s">
        <v>101</v>
      </c>
      <c r="D630" s="130">
        <v>3</v>
      </c>
      <c r="E630" s="130">
        <v>1130</v>
      </c>
      <c r="F630" s="130"/>
      <c r="G630" s="130"/>
      <c r="H630" s="130"/>
      <c r="I630" s="136">
        <v>5</v>
      </c>
      <c r="J630" s="136">
        <v>5</v>
      </c>
      <c r="K630" s="136">
        <v>5</v>
      </c>
      <c r="L630" s="138"/>
      <c r="M630" s="142"/>
      <c r="N630" s="136">
        <v>1</v>
      </c>
      <c r="O630" s="141">
        <v>1</v>
      </c>
      <c r="P630" s="138">
        <v>3</v>
      </c>
      <c r="Q630" s="130">
        <v>4</v>
      </c>
      <c r="R630" s="138">
        <v>8</v>
      </c>
      <c r="S630" s="130">
        <f>Table4[[#This Row],[DMG PER PARTICLE]]*Table4[[#This Row],[PARTICLES 
PER SHOT]]</f>
        <v>5650</v>
      </c>
      <c r="T630" s="138" t="s">
        <v>123</v>
      </c>
      <c r="U630" s="130">
        <f>Table4[[#This Row],[SHOTS PER MAGAZINE]]*Table4[[#This Row],[DAMAGE PER SHOT]]</f>
        <v>5650</v>
      </c>
      <c r="V630" s="130">
        <f>Table4[[#This Row],[MAGAZINE AMMO]]/Table4[[#This Row],[AMMO PER SHOT]]</f>
        <v>1</v>
      </c>
      <c r="W630" s="138" t="s">
        <v>123</v>
      </c>
      <c r="X630" s="138">
        <f>(Table4[[#This Row],[SHOTS PER MAGAZINE]]-1)*Table4[[#This Row],[SHOT 
INTERVAL]]+(Table4[[#This Row],[PARTICLES 
PER SHOT]]-1)*Table4[[#This Row],[BURST INTERVAL]]</f>
        <v>0</v>
      </c>
      <c r="Y630" s="186">
        <f>Table4[[#This Row],[DAMAGE PER MAGAZINE]]/(Table4[[#This Row],[UNLOAD TIME]]+Table4[[#This Row],[RELOAD TIME]])</f>
        <v>706.25</v>
      </c>
    </row>
    <row r="631" spans="1:25" ht="14.25" hidden="1" customHeight="1" outlineLevel="1" x14ac:dyDescent="0.2">
      <c r="A631" s="130">
        <v>28</v>
      </c>
      <c r="B631" s="186" t="s">
        <v>435</v>
      </c>
      <c r="C631" s="186" t="s">
        <v>101</v>
      </c>
      <c r="D631" s="130">
        <v>4</v>
      </c>
      <c r="E631" s="130">
        <v>1250</v>
      </c>
      <c r="F631" s="130"/>
      <c r="G631" s="130"/>
      <c r="H631" s="130"/>
      <c r="I631" s="136">
        <v>5</v>
      </c>
      <c r="J631" s="136">
        <v>5</v>
      </c>
      <c r="K631" s="136">
        <v>5</v>
      </c>
      <c r="L631" s="138"/>
      <c r="M631" s="142"/>
      <c r="N631" s="136">
        <v>1</v>
      </c>
      <c r="O631" s="141">
        <v>1</v>
      </c>
      <c r="P631" s="138">
        <v>3</v>
      </c>
      <c r="Q631" s="130">
        <v>4</v>
      </c>
      <c r="R631" s="138">
        <v>8</v>
      </c>
      <c r="S631" s="130">
        <f>Table4[[#This Row],[DMG PER PARTICLE]]*Table4[[#This Row],[PARTICLES 
PER SHOT]]</f>
        <v>6250</v>
      </c>
      <c r="T631" s="138" t="s">
        <v>123</v>
      </c>
      <c r="U631" s="130">
        <f>Table4[[#This Row],[SHOTS PER MAGAZINE]]*Table4[[#This Row],[DAMAGE PER SHOT]]</f>
        <v>6250</v>
      </c>
      <c r="V631" s="130">
        <f>Table4[[#This Row],[MAGAZINE AMMO]]/Table4[[#This Row],[AMMO PER SHOT]]</f>
        <v>1</v>
      </c>
      <c r="W631" s="138" t="s">
        <v>123</v>
      </c>
      <c r="X631" s="138">
        <f>(Table4[[#This Row],[SHOTS PER MAGAZINE]]-1)*Table4[[#This Row],[SHOT 
INTERVAL]]+(Table4[[#This Row],[PARTICLES 
PER SHOT]]-1)*Table4[[#This Row],[BURST INTERVAL]]</f>
        <v>0</v>
      </c>
      <c r="Y631" s="186">
        <f>Table4[[#This Row],[DAMAGE PER MAGAZINE]]/(Table4[[#This Row],[UNLOAD TIME]]+Table4[[#This Row],[RELOAD TIME]])</f>
        <v>781.25</v>
      </c>
    </row>
    <row r="632" spans="1:25" ht="14.25" hidden="1" customHeight="1" outlineLevel="1" x14ac:dyDescent="0.2">
      <c r="A632" s="130">
        <v>28</v>
      </c>
      <c r="B632" s="186" t="s">
        <v>435</v>
      </c>
      <c r="C632" s="186" t="s">
        <v>101</v>
      </c>
      <c r="D632" s="130">
        <v>5</v>
      </c>
      <c r="E632" s="130">
        <v>1370</v>
      </c>
      <c r="F632" s="130"/>
      <c r="G632" s="130"/>
      <c r="H632" s="130"/>
      <c r="I632" s="136">
        <v>5</v>
      </c>
      <c r="J632" s="136">
        <v>5</v>
      </c>
      <c r="K632" s="136">
        <v>5</v>
      </c>
      <c r="L632" s="138"/>
      <c r="M632" s="142"/>
      <c r="N632" s="136">
        <v>1</v>
      </c>
      <c r="O632" s="141">
        <v>1</v>
      </c>
      <c r="P632" s="138">
        <v>3</v>
      </c>
      <c r="Q632" s="130">
        <v>4</v>
      </c>
      <c r="R632" s="138">
        <v>8</v>
      </c>
      <c r="S632" s="130">
        <f>Table4[[#This Row],[DMG PER PARTICLE]]*Table4[[#This Row],[PARTICLES 
PER SHOT]]</f>
        <v>6850</v>
      </c>
      <c r="T632" s="138" t="s">
        <v>123</v>
      </c>
      <c r="U632" s="130">
        <f>Table4[[#This Row],[SHOTS PER MAGAZINE]]*Table4[[#This Row],[DAMAGE PER SHOT]]</f>
        <v>6850</v>
      </c>
      <c r="V632" s="130">
        <f>Table4[[#This Row],[MAGAZINE AMMO]]/Table4[[#This Row],[AMMO PER SHOT]]</f>
        <v>1</v>
      </c>
      <c r="W632" s="138" t="s">
        <v>123</v>
      </c>
      <c r="X632" s="138">
        <f>(Table4[[#This Row],[SHOTS PER MAGAZINE]]-1)*Table4[[#This Row],[SHOT 
INTERVAL]]+(Table4[[#This Row],[PARTICLES 
PER SHOT]]-1)*Table4[[#This Row],[BURST INTERVAL]]</f>
        <v>0</v>
      </c>
      <c r="Y632" s="186">
        <f>Table4[[#This Row],[DAMAGE PER MAGAZINE]]/(Table4[[#This Row],[UNLOAD TIME]]+Table4[[#This Row],[RELOAD TIME]])</f>
        <v>856.25</v>
      </c>
    </row>
    <row r="633" spans="1:25" ht="14.25" hidden="1" customHeight="1" outlineLevel="1" x14ac:dyDescent="0.2">
      <c r="A633" s="130">
        <v>28</v>
      </c>
      <c r="B633" s="186" t="s">
        <v>435</v>
      </c>
      <c r="C633" s="186" t="s">
        <v>101</v>
      </c>
      <c r="D633" s="130">
        <v>6</v>
      </c>
      <c r="E633" s="130">
        <v>1500</v>
      </c>
      <c r="F633" s="130"/>
      <c r="G633" s="130"/>
      <c r="H633" s="130"/>
      <c r="I633" s="136">
        <v>5</v>
      </c>
      <c r="J633" s="136">
        <v>5</v>
      </c>
      <c r="K633" s="136">
        <v>5</v>
      </c>
      <c r="L633" s="138"/>
      <c r="M633" s="142"/>
      <c r="N633" s="136">
        <v>1</v>
      </c>
      <c r="O633" s="141">
        <v>1</v>
      </c>
      <c r="P633" s="138">
        <v>3</v>
      </c>
      <c r="Q633" s="130">
        <v>4</v>
      </c>
      <c r="R633" s="138">
        <v>8</v>
      </c>
      <c r="S633" s="130">
        <f>Table4[[#This Row],[DMG PER PARTICLE]]*Table4[[#This Row],[PARTICLES 
PER SHOT]]</f>
        <v>7500</v>
      </c>
      <c r="T633" s="138" t="s">
        <v>123</v>
      </c>
      <c r="U633" s="130">
        <f>Table4[[#This Row],[SHOTS PER MAGAZINE]]*Table4[[#This Row],[DAMAGE PER SHOT]]</f>
        <v>7500</v>
      </c>
      <c r="V633" s="130">
        <f>Table4[[#This Row],[MAGAZINE AMMO]]/Table4[[#This Row],[AMMO PER SHOT]]</f>
        <v>1</v>
      </c>
      <c r="W633" s="138" t="s">
        <v>123</v>
      </c>
      <c r="X633" s="138">
        <f>(Table4[[#This Row],[SHOTS PER MAGAZINE]]-1)*Table4[[#This Row],[SHOT 
INTERVAL]]+(Table4[[#This Row],[PARTICLES 
PER SHOT]]-1)*Table4[[#This Row],[BURST INTERVAL]]</f>
        <v>0</v>
      </c>
      <c r="Y633" s="186">
        <f>Table4[[#This Row],[DAMAGE PER MAGAZINE]]/(Table4[[#This Row],[UNLOAD TIME]]+Table4[[#This Row],[RELOAD TIME]])</f>
        <v>937.5</v>
      </c>
    </row>
    <row r="634" spans="1:25" ht="14.25" hidden="1" customHeight="1" outlineLevel="1" x14ac:dyDescent="0.2">
      <c r="A634" s="130">
        <v>28</v>
      </c>
      <c r="B634" s="186" t="s">
        <v>435</v>
      </c>
      <c r="C634" s="186" t="s">
        <v>101</v>
      </c>
      <c r="D634" s="130">
        <v>7</v>
      </c>
      <c r="E634" s="130">
        <v>1650</v>
      </c>
      <c r="F634" s="130"/>
      <c r="G634" s="130"/>
      <c r="H634" s="130"/>
      <c r="I634" s="136">
        <v>5</v>
      </c>
      <c r="J634" s="136">
        <v>5</v>
      </c>
      <c r="K634" s="136">
        <v>5</v>
      </c>
      <c r="L634" s="138"/>
      <c r="M634" s="142"/>
      <c r="N634" s="136">
        <v>1</v>
      </c>
      <c r="O634" s="141">
        <v>1</v>
      </c>
      <c r="P634" s="138">
        <v>3</v>
      </c>
      <c r="Q634" s="130">
        <v>4</v>
      </c>
      <c r="R634" s="138">
        <v>8</v>
      </c>
      <c r="S634" s="130">
        <f>Table4[[#This Row],[DMG PER PARTICLE]]*Table4[[#This Row],[PARTICLES 
PER SHOT]]</f>
        <v>8250</v>
      </c>
      <c r="T634" s="138" t="s">
        <v>123</v>
      </c>
      <c r="U634" s="130">
        <f>Table4[[#This Row],[SHOTS PER MAGAZINE]]*Table4[[#This Row],[DAMAGE PER SHOT]]</f>
        <v>8250</v>
      </c>
      <c r="V634" s="130">
        <f>Table4[[#This Row],[MAGAZINE AMMO]]/Table4[[#This Row],[AMMO PER SHOT]]</f>
        <v>1</v>
      </c>
      <c r="W634" s="138" t="s">
        <v>123</v>
      </c>
      <c r="X634" s="138">
        <f>(Table4[[#This Row],[SHOTS PER MAGAZINE]]-1)*Table4[[#This Row],[SHOT 
INTERVAL]]+(Table4[[#This Row],[PARTICLES 
PER SHOT]]-1)*Table4[[#This Row],[BURST INTERVAL]]</f>
        <v>0</v>
      </c>
      <c r="Y634" s="186">
        <f>Table4[[#This Row],[DAMAGE PER MAGAZINE]]/(Table4[[#This Row],[UNLOAD TIME]]+Table4[[#This Row],[RELOAD TIME]])</f>
        <v>1031.25</v>
      </c>
    </row>
    <row r="635" spans="1:25" ht="14.25" hidden="1" customHeight="1" outlineLevel="1" x14ac:dyDescent="0.2">
      <c r="A635" s="130">
        <v>28</v>
      </c>
      <c r="B635" s="186" t="s">
        <v>435</v>
      </c>
      <c r="C635" s="186" t="s">
        <v>101</v>
      </c>
      <c r="D635" s="130">
        <v>8</v>
      </c>
      <c r="E635" s="130">
        <v>1800</v>
      </c>
      <c r="F635" s="130"/>
      <c r="G635" s="130"/>
      <c r="H635" s="130"/>
      <c r="I635" s="136">
        <v>5</v>
      </c>
      <c r="J635" s="136">
        <v>5</v>
      </c>
      <c r="K635" s="136">
        <v>5</v>
      </c>
      <c r="L635" s="138"/>
      <c r="M635" s="142"/>
      <c r="N635" s="136">
        <v>1</v>
      </c>
      <c r="O635" s="141">
        <v>1</v>
      </c>
      <c r="P635" s="138">
        <v>3</v>
      </c>
      <c r="Q635" s="130">
        <v>4</v>
      </c>
      <c r="R635" s="138">
        <v>8</v>
      </c>
      <c r="S635" s="130">
        <f>Table4[[#This Row],[DMG PER PARTICLE]]*Table4[[#This Row],[PARTICLES 
PER SHOT]]</f>
        <v>9000</v>
      </c>
      <c r="T635" s="138" t="s">
        <v>123</v>
      </c>
      <c r="U635" s="130">
        <f>Table4[[#This Row],[SHOTS PER MAGAZINE]]*Table4[[#This Row],[DAMAGE PER SHOT]]</f>
        <v>9000</v>
      </c>
      <c r="V635" s="130">
        <f>Table4[[#This Row],[MAGAZINE AMMO]]/Table4[[#This Row],[AMMO PER SHOT]]</f>
        <v>1</v>
      </c>
      <c r="W635" s="138" t="s">
        <v>123</v>
      </c>
      <c r="X635" s="138">
        <f>(Table4[[#This Row],[SHOTS PER MAGAZINE]]-1)*Table4[[#This Row],[SHOT 
INTERVAL]]+(Table4[[#This Row],[PARTICLES 
PER SHOT]]-1)*Table4[[#This Row],[BURST INTERVAL]]</f>
        <v>0</v>
      </c>
      <c r="Y635" s="186">
        <f>Table4[[#This Row],[DAMAGE PER MAGAZINE]]/(Table4[[#This Row],[UNLOAD TIME]]+Table4[[#This Row],[RELOAD TIME]])</f>
        <v>1125</v>
      </c>
    </row>
    <row r="636" spans="1:25" ht="14.25" hidden="1" customHeight="1" outlineLevel="1" x14ac:dyDescent="0.2">
      <c r="A636" s="130">
        <v>28</v>
      </c>
      <c r="B636" s="186" t="s">
        <v>435</v>
      </c>
      <c r="C636" s="186" t="s">
        <v>101</v>
      </c>
      <c r="D636" s="130">
        <v>9</v>
      </c>
      <c r="E636" s="130">
        <v>1990</v>
      </c>
      <c r="F636" s="130"/>
      <c r="G636" s="130"/>
      <c r="H636" s="130"/>
      <c r="I636" s="136">
        <v>5</v>
      </c>
      <c r="J636" s="136">
        <v>5</v>
      </c>
      <c r="K636" s="136">
        <v>5</v>
      </c>
      <c r="L636" s="138"/>
      <c r="M636" s="142"/>
      <c r="N636" s="136">
        <v>1</v>
      </c>
      <c r="O636" s="141">
        <v>1</v>
      </c>
      <c r="P636" s="138">
        <v>3</v>
      </c>
      <c r="Q636" s="130">
        <v>4</v>
      </c>
      <c r="R636" s="138">
        <v>8</v>
      </c>
      <c r="S636" s="130">
        <f>Table4[[#This Row],[DMG PER PARTICLE]]*Table4[[#This Row],[PARTICLES 
PER SHOT]]</f>
        <v>9950</v>
      </c>
      <c r="T636" s="138" t="s">
        <v>123</v>
      </c>
      <c r="U636" s="130">
        <f>Table4[[#This Row],[SHOTS PER MAGAZINE]]*Table4[[#This Row],[DAMAGE PER SHOT]]</f>
        <v>9950</v>
      </c>
      <c r="V636" s="130">
        <f>Table4[[#This Row],[MAGAZINE AMMO]]/Table4[[#This Row],[AMMO PER SHOT]]</f>
        <v>1</v>
      </c>
      <c r="W636" s="138" t="s">
        <v>123</v>
      </c>
      <c r="X636" s="138">
        <f>(Table4[[#This Row],[SHOTS PER MAGAZINE]]-1)*Table4[[#This Row],[SHOT 
INTERVAL]]+(Table4[[#This Row],[PARTICLES 
PER SHOT]]-1)*Table4[[#This Row],[BURST INTERVAL]]</f>
        <v>0</v>
      </c>
      <c r="Y636" s="186">
        <f>Table4[[#This Row],[DAMAGE PER MAGAZINE]]/(Table4[[#This Row],[UNLOAD TIME]]+Table4[[#This Row],[RELOAD TIME]])</f>
        <v>1243.75</v>
      </c>
    </row>
    <row r="637" spans="1:25" ht="14.25" hidden="1" customHeight="1" outlineLevel="1" x14ac:dyDescent="0.2">
      <c r="A637" s="130">
        <v>28</v>
      </c>
      <c r="B637" s="186" t="s">
        <v>435</v>
      </c>
      <c r="C637" s="186" t="s">
        <v>101</v>
      </c>
      <c r="D637" s="130">
        <v>10</v>
      </c>
      <c r="E637" s="130">
        <v>2190</v>
      </c>
      <c r="F637" s="130"/>
      <c r="G637" s="130"/>
      <c r="H637" s="130"/>
      <c r="I637" s="136">
        <v>5</v>
      </c>
      <c r="J637" s="136">
        <v>5</v>
      </c>
      <c r="K637" s="136">
        <v>5</v>
      </c>
      <c r="L637" s="138"/>
      <c r="M637" s="142"/>
      <c r="N637" s="136">
        <v>1</v>
      </c>
      <c r="O637" s="141">
        <v>1</v>
      </c>
      <c r="P637" s="138">
        <v>3</v>
      </c>
      <c r="Q637" s="130">
        <v>4</v>
      </c>
      <c r="R637" s="138">
        <v>8</v>
      </c>
      <c r="S637" s="130">
        <f>Table4[[#This Row],[DMG PER PARTICLE]]*Table4[[#This Row],[PARTICLES 
PER SHOT]]</f>
        <v>10950</v>
      </c>
      <c r="T637" s="138" t="s">
        <v>123</v>
      </c>
      <c r="U637" s="130">
        <f>Table4[[#This Row],[SHOTS PER MAGAZINE]]*Table4[[#This Row],[DAMAGE PER SHOT]]</f>
        <v>10950</v>
      </c>
      <c r="V637" s="130">
        <f>Table4[[#This Row],[MAGAZINE AMMO]]/Table4[[#This Row],[AMMO PER SHOT]]</f>
        <v>1</v>
      </c>
      <c r="W637" s="138" t="s">
        <v>123</v>
      </c>
      <c r="X637" s="138">
        <f>(Table4[[#This Row],[SHOTS PER MAGAZINE]]-1)*Table4[[#This Row],[SHOT 
INTERVAL]]+(Table4[[#This Row],[PARTICLES 
PER SHOT]]-1)*Table4[[#This Row],[BURST INTERVAL]]</f>
        <v>0</v>
      </c>
      <c r="Y637" s="186">
        <f>Table4[[#This Row],[DAMAGE PER MAGAZINE]]/(Table4[[#This Row],[UNLOAD TIME]]+Table4[[#This Row],[RELOAD TIME]])</f>
        <v>1368.75</v>
      </c>
    </row>
    <row r="638" spans="1:25" ht="14.25" hidden="1" customHeight="1" outlineLevel="1" x14ac:dyDescent="0.2">
      <c r="A638" s="130">
        <v>28</v>
      </c>
      <c r="B638" s="186" t="s">
        <v>435</v>
      </c>
      <c r="C638" s="186" t="s">
        <v>101</v>
      </c>
      <c r="D638" s="130">
        <v>11</v>
      </c>
      <c r="E638" s="130">
        <v>2410</v>
      </c>
      <c r="F638" s="130"/>
      <c r="G638" s="130"/>
      <c r="H638" s="130"/>
      <c r="I638" s="136">
        <v>5</v>
      </c>
      <c r="J638" s="136">
        <v>5</v>
      </c>
      <c r="K638" s="136">
        <v>5</v>
      </c>
      <c r="L638" s="138"/>
      <c r="M638" s="142"/>
      <c r="N638" s="136">
        <v>1</v>
      </c>
      <c r="O638" s="141">
        <v>1</v>
      </c>
      <c r="P638" s="138">
        <v>3</v>
      </c>
      <c r="Q638" s="130">
        <v>4</v>
      </c>
      <c r="R638" s="138">
        <v>8</v>
      </c>
      <c r="S638" s="130">
        <f>Table4[[#This Row],[DMG PER PARTICLE]]*Table4[[#This Row],[PARTICLES 
PER SHOT]]</f>
        <v>12050</v>
      </c>
      <c r="T638" s="138" t="s">
        <v>123</v>
      </c>
      <c r="U638" s="130">
        <f>Table4[[#This Row],[SHOTS PER MAGAZINE]]*Table4[[#This Row],[DAMAGE PER SHOT]]</f>
        <v>12050</v>
      </c>
      <c r="V638" s="130">
        <f>Table4[[#This Row],[MAGAZINE AMMO]]/Table4[[#This Row],[AMMO PER SHOT]]</f>
        <v>1</v>
      </c>
      <c r="W638" s="138" t="s">
        <v>123</v>
      </c>
      <c r="X638" s="138">
        <f>(Table4[[#This Row],[SHOTS PER MAGAZINE]]-1)*Table4[[#This Row],[SHOT 
INTERVAL]]+(Table4[[#This Row],[PARTICLES 
PER SHOT]]-1)*Table4[[#This Row],[BURST INTERVAL]]</f>
        <v>0</v>
      </c>
      <c r="Y638" s="186">
        <f>Table4[[#This Row],[DAMAGE PER MAGAZINE]]/(Table4[[#This Row],[UNLOAD TIME]]+Table4[[#This Row],[RELOAD TIME]])</f>
        <v>1506.25</v>
      </c>
    </row>
    <row r="639" spans="1:25" ht="14.25" hidden="1" customHeight="1" outlineLevel="1" x14ac:dyDescent="0.2">
      <c r="A639" s="130">
        <v>28</v>
      </c>
      <c r="B639" s="186" t="s">
        <v>435</v>
      </c>
      <c r="C639" s="186" t="s">
        <v>101</v>
      </c>
      <c r="D639" s="130">
        <v>12</v>
      </c>
      <c r="E639" s="130">
        <v>2660</v>
      </c>
      <c r="F639" s="130"/>
      <c r="G639" s="130"/>
      <c r="H639" s="130"/>
      <c r="I639" s="136">
        <v>5</v>
      </c>
      <c r="J639" s="136">
        <v>5</v>
      </c>
      <c r="K639" s="136">
        <v>5</v>
      </c>
      <c r="L639" s="138"/>
      <c r="M639" s="142"/>
      <c r="N639" s="136">
        <v>1</v>
      </c>
      <c r="O639" s="141">
        <v>1</v>
      </c>
      <c r="P639" s="138">
        <v>3</v>
      </c>
      <c r="Q639" s="130">
        <v>4</v>
      </c>
      <c r="R639" s="138">
        <v>8</v>
      </c>
      <c r="S639" s="130">
        <f>Table4[[#This Row],[DMG PER PARTICLE]]*Table4[[#This Row],[PARTICLES 
PER SHOT]]</f>
        <v>13300</v>
      </c>
      <c r="T639" s="138" t="s">
        <v>123</v>
      </c>
      <c r="U639" s="130">
        <f>Table4[[#This Row],[SHOTS PER MAGAZINE]]*Table4[[#This Row],[DAMAGE PER SHOT]]</f>
        <v>13300</v>
      </c>
      <c r="V639" s="130">
        <f>Table4[[#This Row],[MAGAZINE AMMO]]/Table4[[#This Row],[AMMO PER SHOT]]</f>
        <v>1</v>
      </c>
      <c r="W639" s="138" t="s">
        <v>123</v>
      </c>
      <c r="X639" s="138">
        <f>(Table4[[#This Row],[SHOTS PER MAGAZINE]]-1)*Table4[[#This Row],[SHOT 
INTERVAL]]+(Table4[[#This Row],[PARTICLES 
PER SHOT]]-1)*Table4[[#This Row],[BURST INTERVAL]]</f>
        <v>0</v>
      </c>
      <c r="Y639" s="186">
        <f>Table4[[#This Row],[DAMAGE PER MAGAZINE]]/(Table4[[#This Row],[UNLOAD TIME]]+Table4[[#This Row],[RELOAD TIME]])</f>
        <v>1662.5</v>
      </c>
    </row>
    <row r="640" spans="1:25" ht="14.25" hidden="1" customHeight="1" outlineLevel="1" x14ac:dyDescent="0.2">
      <c r="A640" s="130">
        <v>28</v>
      </c>
      <c r="B640" s="186" t="s">
        <v>435</v>
      </c>
      <c r="C640" s="186" t="s">
        <v>102</v>
      </c>
      <c r="D640" s="130">
        <v>1</v>
      </c>
      <c r="E640" s="130">
        <v>2660</v>
      </c>
      <c r="F640" s="130"/>
      <c r="G640" s="130"/>
      <c r="H640" s="130"/>
      <c r="I640" s="136">
        <v>5</v>
      </c>
      <c r="J640" s="136">
        <v>5</v>
      </c>
      <c r="K640" s="136">
        <v>5</v>
      </c>
      <c r="L640" s="138"/>
      <c r="M640" s="142"/>
      <c r="N640" s="136">
        <v>1</v>
      </c>
      <c r="O640" s="141">
        <v>1</v>
      </c>
      <c r="P640" s="138">
        <v>3</v>
      </c>
      <c r="Q640" s="130">
        <v>4</v>
      </c>
      <c r="R640" s="138">
        <v>8</v>
      </c>
      <c r="S640" s="130">
        <f>Table4[[#This Row],[DMG PER PARTICLE]]*Table4[[#This Row],[PARTICLES 
PER SHOT]]</f>
        <v>13300</v>
      </c>
      <c r="T640" s="138" t="s">
        <v>123</v>
      </c>
      <c r="U640" s="130">
        <f>Table4[[#This Row],[SHOTS PER MAGAZINE]]*Table4[[#This Row],[DAMAGE PER SHOT]]</f>
        <v>13300</v>
      </c>
      <c r="V640" s="130">
        <f>Table4[[#This Row],[MAGAZINE AMMO]]/Table4[[#This Row],[AMMO PER SHOT]]</f>
        <v>1</v>
      </c>
      <c r="W640" s="138" t="s">
        <v>123</v>
      </c>
      <c r="X640" s="138">
        <f>(Table4[[#This Row],[SHOTS PER MAGAZINE]]-1)*Table4[[#This Row],[SHOT 
INTERVAL]]+(Table4[[#This Row],[PARTICLES 
PER SHOT]]-1)*Table4[[#This Row],[BURST INTERVAL]]</f>
        <v>0</v>
      </c>
      <c r="Y640" s="186">
        <f>Table4[[#This Row],[DAMAGE PER MAGAZINE]]/(Table4[[#This Row],[UNLOAD TIME]]+Table4[[#This Row],[RELOAD TIME]])</f>
        <v>1662.5</v>
      </c>
    </row>
    <row r="641" spans="1:25" ht="14.25" hidden="1" customHeight="1" outlineLevel="1" x14ac:dyDescent="0.2">
      <c r="A641" s="130">
        <v>28</v>
      </c>
      <c r="B641" s="186" t="s">
        <v>435</v>
      </c>
      <c r="C641" s="186" t="s">
        <v>102</v>
      </c>
      <c r="D641" s="130">
        <v>2</v>
      </c>
      <c r="E641" s="130">
        <v>2700</v>
      </c>
      <c r="F641" s="130"/>
      <c r="G641" s="130"/>
      <c r="H641" s="130"/>
      <c r="I641" s="136">
        <v>5</v>
      </c>
      <c r="J641" s="136">
        <v>5</v>
      </c>
      <c r="K641" s="136">
        <v>5</v>
      </c>
      <c r="L641" s="138"/>
      <c r="M641" s="142"/>
      <c r="N641" s="136">
        <v>1</v>
      </c>
      <c r="O641" s="141">
        <v>1</v>
      </c>
      <c r="P641" s="138">
        <v>3</v>
      </c>
      <c r="Q641" s="130">
        <v>4</v>
      </c>
      <c r="R641" s="138">
        <v>8</v>
      </c>
      <c r="S641" s="130">
        <f>Table4[[#This Row],[DMG PER PARTICLE]]*Table4[[#This Row],[PARTICLES 
PER SHOT]]</f>
        <v>13500</v>
      </c>
      <c r="T641" s="138" t="s">
        <v>123</v>
      </c>
      <c r="U641" s="130">
        <f>Table4[[#This Row],[SHOTS PER MAGAZINE]]*Table4[[#This Row],[DAMAGE PER SHOT]]</f>
        <v>13500</v>
      </c>
      <c r="V641" s="130">
        <f>Table4[[#This Row],[MAGAZINE AMMO]]/Table4[[#This Row],[AMMO PER SHOT]]</f>
        <v>1</v>
      </c>
      <c r="W641" s="138" t="s">
        <v>123</v>
      </c>
      <c r="X641" s="138">
        <f>(Table4[[#This Row],[SHOTS PER MAGAZINE]]-1)*Table4[[#This Row],[SHOT 
INTERVAL]]+(Table4[[#This Row],[PARTICLES 
PER SHOT]]-1)*Table4[[#This Row],[BURST INTERVAL]]</f>
        <v>0</v>
      </c>
      <c r="Y641" s="186">
        <f>Table4[[#This Row],[DAMAGE PER MAGAZINE]]/(Table4[[#This Row],[UNLOAD TIME]]+Table4[[#This Row],[RELOAD TIME]])</f>
        <v>1687.5</v>
      </c>
    </row>
    <row r="642" spans="1:25" ht="14.25" hidden="1" customHeight="1" outlineLevel="1" x14ac:dyDescent="0.2">
      <c r="A642" s="130">
        <v>28</v>
      </c>
      <c r="B642" s="186" t="s">
        <v>435</v>
      </c>
      <c r="C642" s="186" t="s">
        <v>102</v>
      </c>
      <c r="D642" s="130">
        <v>3</v>
      </c>
      <c r="E642" s="130">
        <v>2750</v>
      </c>
      <c r="F642" s="130"/>
      <c r="G642" s="130"/>
      <c r="H642" s="130"/>
      <c r="I642" s="136">
        <v>5</v>
      </c>
      <c r="J642" s="136">
        <v>5</v>
      </c>
      <c r="K642" s="136">
        <v>5</v>
      </c>
      <c r="L642" s="138"/>
      <c r="M642" s="142"/>
      <c r="N642" s="136">
        <v>1</v>
      </c>
      <c r="O642" s="141">
        <v>1</v>
      </c>
      <c r="P642" s="138">
        <v>3</v>
      </c>
      <c r="Q642" s="130">
        <v>4</v>
      </c>
      <c r="R642" s="138">
        <v>8</v>
      </c>
      <c r="S642" s="130">
        <f>Table4[[#This Row],[DMG PER PARTICLE]]*Table4[[#This Row],[PARTICLES 
PER SHOT]]</f>
        <v>13750</v>
      </c>
      <c r="T642" s="138" t="s">
        <v>123</v>
      </c>
      <c r="U642" s="130">
        <f>Table4[[#This Row],[SHOTS PER MAGAZINE]]*Table4[[#This Row],[DAMAGE PER SHOT]]</f>
        <v>13750</v>
      </c>
      <c r="V642" s="130">
        <f>Table4[[#This Row],[MAGAZINE AMMO]]/Table4[[#This Row],[AMMO PER SHOT]]</f>
        <v>1</v>
      </c>
      <c r="W642" s="138" t="s">
        <v>123</v>
      </c>
      <c r="X642" s="138">
        <f>(Table4[[#This Row],[SHOTS PER MAGAZINE]]-1)*Table4[[#This Row],[SHOT 
INTERVAL]]+(Table4[[#This Row],[PARTICLES 
PER SHOT]]-1)*Table4[[#This Row],[BURST INTERVAL]]</f>
        <v>0</v>
      </c>
      <c r="Y642" s="186">
        <f>Table4[[#This Row],[DAMAGE PER MAGAZINE]]/(Table4[[#This Row],[UNLOAD TIME]]+Table4[[#This Row],[RELOAD TIME]])</f>
        <v>1718.75</v>
      </c>
    </row>
    <row r="643" spans="1:25" ht="14.25" hidden="1" customHeight="1" outlineLevel="1" x14ac:dyDescent="0.2">
      <c r="A643" s="130">
        <v>28</v>
      </c>
      <c r="B643" s="186" t="s">
        <v>435</v>
      </c>
      <c r="C643" s="186" t="s">
        <v>102</v>
      </c>
      <c r="D643" s="130">
        <v>4</v>
      </c>
      <c r="E643" s="130">
        <v>2800</v>
      </c>
      <c r="F643" s="130"/>
      <c r="G643" s="130"/>
      <c r="H643" s="130"/>
      <c r="I643" s="136">
        <v>5</v>
      </c>
      <c r="J643" s="136">
        <v>5</v>
      </c>
      <c r="K643" s="136">
        <v>5</v>
      </c>
      <c r="L643" s="138"/>
      <c r="M643" s="142"/>
      <c r="N643" s="136">
        <v>1</v>
      </c>
      <c r="O643" s="141">
        <v>1</v>
      </c>
      <c r="P643" s="138">
        <v>3</v>
      </c>
      <c r="Q643" s="130">
        <v>4</v>
      </c>
      <c r="R643" s="138">
        <v>8</v>
      </c>
      <c r="S643" s="130">
        <f>Table4[[#This Row],[DMG PER PARTICLE]]*Table4[[#This Row],[PARTICLES 
PER SHOT]]</f>
        <v>14000</v>
      </c>
      <c r="T643" s="138" t="s">
        <v>123</v>
      </c>
      <c r="U643" s="130">
        <f>Table4[[#This Row],[SHOTS PER MAGAZINE]]*Table4[[#This Row],[DAMAGE PER SHOT]]</f>
        <v>14000</v>
      </c>
      <c r="V643" s="130">
        <f>Table4[[#This Row],[MAGAZINE AMMO]]/Table4[[#This Row],[AMMO PER SHOT]]</f>
        <v>1</v>
      </c>
      <c r="W643" s="138" t="s">
        <v>123</v>
      </c>
      <c r="X643" s="138">
        <f>(Table4[[#This Row],[SHOTS PER MAGAZINE]]-1)*Table4[[#This Row],[SHOT 
INTERVAL]]+(Table4[[#This Row],[PARTICLES 
PER SHOT]]-1)*Table4[[#This Row],[BURST INTERVAL]]</f>
        <v>0</v>
      </c>
      <c r="Y643" s="186">
        <f>Table4[[#This Row],[DAMAGE PER MAGAZINE]]/(Table4[[#This Row],[UNLOAD TIME]]+Table4[[#This Row],[RELOAD TIME]])</f>
        <v>1750</v>
      </c>
    </row>
    <row r="644" spans="1:25" ht="14.25" hidden="1" customHeight="1" outlineLevel="1" x14ac:dyDescent="0.2">
      <c r="A644" s="130">
        <v>28</v>
      </c>
      <c r="B644" s="186" t="s">
        <v>435</v>
      </c>
      <c r="C644" s="186" t="s">
        <v>102</v>
      </c>
      <c r="D644" s="130">
        <v>5</v>
      </c>
      <c r="E644" s="130">
        <v>2850</v>
      </c>
      <c r="F644" s="130"/>
      <c r="G644" s="130"/>
      <c r="H644" s="130"/>
      <c r="I644" s="136">
        <v>5</v>
      </c>
      <c r="J644" s="136">
        <v>5</v>
      </c>
      <c r="K644" s="136">
        <v>5</v>
      </c>
      <c r="L644" s="138"/>
      <c r="M644" s="142"/>
      <c r="N644" s="136">
        <v>1</v>
      </c>
      <c r="O644" s="141">
        <v>1</v>
      </c>
      <c r="P644" s="138">
        <v>3</v>
      </c>
      <c r="Q644" s="130">
        <v>4</v>
      </c>
      <c r="R644" s="138">
        <v>8</v>
      </c>
      <c r="S644" s="130">
        <f>Table4[[#This Row],[DMG PER PARTICLE]]*Table4[[#This Row],[PARTICLES 
PER SHOT]]</f>
        <v>14250</v>
      </c>
      <c r="T644" s="138" t="s">
        <v>123</v>
      </c>
      <c r="U644" s="130">
        <f>Table4[[#This Row],[SHOTS PER MAGAZINE]]*Table4[[#This Row],[DAMAGE PER SHOT]]</f>
        <v>14250</v>
      </c>
      <c r="V644" s="130">
        <f>Table4[[#This Row],[MAGAZINE AMMO]]/Table4[[#This Row],[AMMO PER SHOT]]</f>
        <v>1</v>
      </c>
      <c r="W644" s="138" t="s">
        <v>123</v>
      </c>
      <c r="X644" s="138">
        <f>(Table4[[#This Row],[SHOTS PER MAGAZINE]]-1)*Table4[[#This Row],[SHOT 
INTERVAL]]+(Table4[[#This Row],[PARTICLES 
PER SHOT]]-1)*Table4[[#This Row],[BURST INTERVAL]]</f>
        <v>0</v>
      </c>
      <c r="Y644" s="186">
        <f>Table4[[#This Row],[DAMAGE PER MAGAZINE]]/(Table4[[#This Row],[UNLOAD TIME]]+Table4[[#This Row],[RELOAD TIME]])</f>
        <v>1781.25</v>
      </c>
    </row>
    <row r="645" spans="1:25" ht="14.25" hidden="1" customHeight="1" outlineLevel="1" x14ac:dyDescent="0.2">
      <c r="A645" s="130">
        <v>28</v>
      </c>
      <c r="B645" s="186" t="s">
        <v>435</v>
      </c>
      <c r="C645" s="186" t="s">
        <v>102</v>
      </c>
      <c r="D645" s="130">
        <v>6</v>
      </c>
      <c r="E645" s="130">
        <v>2900</v>
      </c>
      <c r="F645" s="130"/>
      <c r="G645" s="130"/>
      <c r="H645" s="130"/>
      <c r="I645" s="136">
        <v>5</v>
      </c>
      <c r="J645" s="136">
        <v>5</v>
      </c>
      <c r="K645" s="136">
        <v>5</v>
      </c>
      <c r="L645" s="138"/>
      <c r="M645" s="142"/>
      <c r="N645" s="136">
        <v>1</v>
      </c>
      <c r="O645" s="141">
        <v>1</v>
      </c>
      <c r="P645" s="138">
        <v>3</v>
      </c>
      <c r="Q645" s="130">
        <v>4</v>
      </c>
      <c r="R645" s="138">
        <v>8</v>
      </c>
      <c r="S645" s="130">
        <f>Table4[[#This Row],[DMG PER PARTICLE]]*Table4[[#This Row],[PARTICLES 
PER SHOT]]</f>
        <v>14500</v>
      </c>
      <c r="T645" s="138" t="s">
        <v>123</v>
      </c>
      <c r="U645" s="130">
        <f>Table4[[#This Row],[SHOTS PER MAGAZINE]]*Table4[[#This Row],[DAMAGE PER SHOT]]</f>
        <v>14500</v>
      </c>
      <c r="V645" s="130">
        <f>Table4[[#This Row],[MAGAZINE AMMO]]/Table4[[#This Row],[AMMO PER SHOT]]</f>
        <v>1</v>
      </c>
      <c r="W645" s="138" t="s">
        <v>123</v>
      </c>
      <c r="X645" s="138">
        <f>(Table4[[#This Row],[SHOTS PER MAGAZINE]]-1)*Table4[[#This Row],[SHOT 
INTERVAL]]+(Table4[[#This Row],[PARTICLES 
PER SHOT]]-1)*Table4[[#This Row],[BURST INTERVAL]]</f>
        <v>0</v>
      </c>
      <c r="Y645" s="186">
        <f>Table4[[#This Row],[DAMAGE PER MAGAZINE]]/(Table4[[#This Row],[UNLOAD TIME]]+Table4[[#This Row],[RELOAD TIME]])</f>
        <v>1812.5</v>
      </c>
    </row>
    <row r="646" spans="1:25" ht="14.25" hidden="1" customHeight="1" outlineLevel="1" x14ac:dyDescent="0.2">
      <c r="A646" s="130">
        <v>28</v>
      </c>
      <c r="B646" s="186" t="s">
        <v>435</v>
      </c>
      <c r="C646" s="186" t="s">
        <v>102</v>
      </c>
      <c r="D646" s="130">
        <v>7</v>
      </c>
      <c r="E646" s="130">
        <v>2950</v>
      </c>
      <c r="F646" s="130"/>
      <c r="G646" s="130"/>
      <c r="H646" s="130"/>
      <c r="I646" s="136">
        <v>5</v>
      </c>
      <c r="J646" s="136">
        <v>5</v>
      </c>
      <c r="K646" s="136">
        <v>5</v>
      </c>
      <c r="L646" s="138"/>
      <c r="M646" s="142"/>
      <c r="N646" s="136">
        <v>1</v>
      </c>
      <c r="O646" s="141">
        <v>1</v>
      </c>
      <c r="P646" s="138">
        <v>3</v>
      </c>
      <c r="Q646" s="130">
        <v>4</v>
      </c>
      <c r="R646" s="138">
        <v>8</v>
      </c>
      <c r="S646" s="130">
        <f>Table4[[#This Row],[DMG PER PARTICLE]]*Table4[[#This Row],[PARTICLES 
PER SHOT]]</f>
        <v>14750</v>
      </c>
      <c r="T646" s="138" t="s">
        <v>123</v>
      </c>
      <c r="U646" s="130">
        <f>Table4[[#This Row],[SHOTS PER MAGAZINE]]*Table4[[#This Row],[DAMAGE PER SHOT]]</f>
        <v>14750</v>
      </c>
      <c r="V646" s="130">
        <f>Table4[[#This Row],[MAGAZINE AMMO]]/Table4[[#This Row],[AMMO PER SHOT]]</f>
        <v>1</v>
      </c>
      <c r="W646" s="138" t="s">
        <v>123</v>
      </c>
      <c r="X646" s="138">
        <f>(Table4[[#This Row],[SHOTS PER MAGAZINE]]-1)*Table4[[#This Row],[SHOT 
INTERVAL]]+(Table4[[#This Row],[PARTICLES 
PER SHOT]]-1)*Table4[[#This Row],[BURST INTERVAL]]</f>
        <v>0</v>
      </c>
      <c r="Y646" s="186">
        <f>Table4[[#This Row],[DAMAGE PER MAGAZINE]]/(Table4[[#This Row],[UNLOAD TIME]]+Table4[[#This Row],[RELOAD TIME]])</f>
        <v>1843.75</v>
      </c>
    </row>
    <row r="647" spans="1:25" ht="14.25" hidden="1" customHeight="1" outlineLevel="1" x14ac:dyDescent="0.2">
      <c r="A647" s="130">
        <v>28</v>
      </c>
      <c r="B647" s="186" t="s">
        <v>435</v>
      </c>
      <c r="C647" s="186" t="s">
        <v>102</v>
      </c>
      <c r="D647" s="130">
        <v>8</v>
      </c>
      <c r="E647" s="130">
        <v>3000</v>
      </c>
      <c r="F647" s="130"/>
      <c r="G647" s="130"/>
      <c r="H647" s="130"/>
      <c r="I647" s="136">
        <v>5</v>
      </c>
      <c r="J647" s="136">
        <v>5</v>
      </c>
      <c r="K647" s="136">
        <v>5</v>
      </c>
      <c r="L647" s="138"/>
      <c r="M647" s="142"/>
      <c r="N647" s="136">
        <v>1</v>
      </c>
      <c r="O647" s="141">
        <v>1</v>
      </c>
      <c r="P647" s="138">
        <v>3</v>
      </c>
      <c r="Q647" s="130">
        <v>4</v>
      </c>
      <c r="R647" s="138">
        <v>8</v>
      </c>
      <c r="S647" s="130">
        <f>Table4[[#This Row],[DMG PER PARTICLE]]*Table4[[#This Row],[PARTICLES 
PER SHOT]]</f>
        <v>15000</v>
      </c>
      <c r="T647" s="138" t="s">
        <v>123</v>
      </c>
      <c r="U647" s="130">
        <f>Table4[[#This Row],[SHOTS PER MAGAZINE]]*Table4[[#This Row],[DAMAGE PER SHOT]]</f>
        <v>15000</v>
      </c>
      <c r="V647" s="130">
        <f>Table4[[#This Row],[MAGAZINE AMMO]]/Table4[[#This Row],[AMMO PER SHOT]]</f>
        <v>1</v>
      </c>
      <c r="W647" s="138" t="s">
        <v>123</v>
      </c>
      <c r="X647" s="138">
        <f>(Table4[[#This Row],[SHOTS PER MAGAZINE]]-1)*Table4[[#This Row],[SHOT 
INTERVAL]]+(Table4[[#This Row],[PARTICLES 
PER SHOT]]-1)*Table4[[#This Row],[BURST INTERVAL]]</f>
        <v>0</v>
      </c>
      <c r="Y647" s="186">
        <f>Table4[[#This Row],[DAMAGE PER MAGAZINE]]/(Table4[[#This Row],[UNLOAD TIME]]+Table4[[#This Row],[RELOAD TIME]])</f>
        <v>1875</v>
      </c>
    </row>
    <row r="648" spans="1:25" ht="14.25" hidden="1" customHeight="1" outlineLevel="1" x14ac:dyDescent="0.2">
      <c r="A648" s="130">
        <v>28</v>
      </c>
      <c r="B648" s="186" t="s">
        <v>435</v>
      </c>
      <c r="C648" s="186" t="s">
        <v>102</v>
      </c>
      <c r="D648" s="130">
        <v>9</v>
      </c>
      <c r="E648" s="130">
        <v>3050</v>
      </c>
      <c r="F648" s="130"/>
      <c r="G648" s="130"/>
      <c r="H648" s="130"/>
      <c r="I648" s="136">
        <v>5</v>
      </c>
      <c r="J648" s="136">
        <v>5</v>
      </c>
      <c r="K648" s="136">
        <v>5</v>
      </c>
      <c r="L648" s="138"/>
      <c r="M648" s="142"/>
      <c r="N648" s="136">
        <v>1</v>
      </c>
      <c r="O648" s="141">
        <v>1</v>
      </c>
      <c r="P648" s="138">
        <v>3</v>
      </c>
      <c r="Q648" s="130">
        <v>4</v>
      </c>
      <c r="R648" s="138">
        <v>8</v>
      </c>
      <c r="S648" s="130">
        <f>Table4[[#This Row],[DMG PER PARTICLE]]*Table4[[#This Row],[PARTICLES 
PER SHOT]]</f>
        <v>15250</v>
      </c>
      <c r="T648" s="138" t="s">
        <v>123</v>
      </c>
      <c r="U648" s="130">
        <f>Table4[[#This Row],[SHOTS PER MAGAZINE]]*Table4[[#This Row],[DAMAGE PER SHOT]]</f>
        <v>15250</v>
      </c>
      <c r="V648" s="130">
        <f>Table4[[#This Row],[MAGAZINE AMMO]]/Table4[[#This Row],[AMMO PER SHOT]]</f>
        <v>1</v>
      </c>
      <c r="W648" s="138" t="s">
        <v>123</v>
      </c>
      <c r="X648" s="138">
        <f>(Table4[[#This Row],[SHOTS PER MAGAZINE]]-1)*Table4[[#This Row],[SHOT 
INTERVAL]]+(Table4[[#This Row],[PARTICLES 
PER SHOT]]-1)*Table4[[#This Row],[BURST INTERVAL]]</f>
        <v>0</v>
      </c>
      <c r="Y648" s="186">
        <f>Table4[[#This Row],[DAMAGE PER MAGAZINE]]/(Table4[[#This Row],[UNLOAD TIME]]+Table4[[#This Row],[RELOAD TIME]])</f>
        <v>1906.25</v>
      </c>
    </row>
    <row r="649" spans="1:25" ht="14.25" hidden="1" customHeight="1" outlineLevel="1" x14ac:dyDescent="0.2">
      <c r="A649" s="130">
        <v>28</v>
      </c>
      <c r="B649" s="186" t="s">
        <v>435</v>
      </c>
      <c r="C649" s="186" t="s">
        <v>102</v>
      </c>
      <c r="D649" s="130">
        <v>10</v>
      </c>
      <c r="E649" s="130">
        <v>3100</v>
      </c>
      <c r="F649" s="130"/>
      <c r="G649" s="130"/>
      <c r="H649" s="130"/>
      <c r="I649" s="136">
        <v>5</v>
      </c>
      <c r="J649" s="136">
        <v>5</v>
      </c>
      <c r="K649" s="136">
        <v>5</v>
      </c>
      <c r="L649" s="138"/>
      <c r="M649" s="142"/>
      <c r="N649" s="136">
        <v>1</v>
      </c>
      <c r="O649" s="141">
        <v>1</v>
      </c>
      <c r="P649" s="138">
        <v>3</v>
      </c>
      <c r="Q649" s="130">
        <v>4</v>
      </c>
      <c r="R649" s="138">
        <v>8</v>
      </c>
      <c r="S649" s="130">
        <f>Table4[[#This Row],[DMG PER PARTICLE]]*Table4[[#This Row],[PARTICLES 
PER SHOT]]</f>
        <v>15500</v>
      </c>
      <c r="T649" s="138" t="s">
        <v>123</v>
      </c>
      <c r="U649" s="130">
        <f>Table4[[#This Row],[SHOTS PER MAGAZINE]]*Table4[[#This Row],[DAMAGE PER SHOT]]</f>
        <v>15500</v>
      </c>
      <c r="V649" s="130">
        <f>Table4[[#This Row],[MAGAZINE AMMO]]/Table4[[#This Row],[AMMO PER SHOT]]</f>
        <v>1</v>
      </c>
      <c r="W649" s="138" t="s">
        <v>123</v>
      </c>
      <c r="X649" s="138">
        <f>(Table4[[#This Row],[SHOTS PER MAGAZINE]]-1)*Table4[[#This Row],[SHOT 
INTERVAL]]+(Table4[[#This Row],[PARTICLES 
PER SHOT]]-1)*Table4[[#This Row],[BURST INTERVAL]]</f>
        <v>0</v>
      </c>
      <c r="Y649" s="186">
        <f>Table4[[#This Row],[DAMAGE PER MAGAZINE]]/(Table4[[#This Row],[UNLOAD TIME]]+Table4[[#This Row],[RELOAD TIME]])</f>
        <v>1937.5</v>
      </c>
    </row>
    <row r="650" spans="1:25" ht="14.25" hidden="1" customHeight="1" outlineLevel="1" x14ac:dyDescent="0.2">
      <c r="A650" s="130">
        <v>28</v>
      </c>
      <c r="B650" s="186" t="s">
        <v>435</v>
      </c>
      <c r="C650" s="186" t="s">
        <v>102</v>
      </c>
      <c r="D650" s="130">
        <v>11</v>
      </c>
      <c r="E650" s="130">
        <v>3140</v>
      </c>
      <c r="F650" s="130"/>
      <c r="G650" s="130"/>
      <c r="H650" s="130"/>
      <c r="I650" s="136">
        <v>5</v>
      </c>
      <c r="J650" s="136">
        <v>5</v>
      </c>
      <c r="K650" s="136">
        <v>5</v>
      </c>
      <c r="L650" s="138"/>
      <c r="M650" s="142"/>
      <c r="N650" s="136">
        <v>1</v>
      </c>
      <c r="O650" s="141">
        <v>1</v>
      </c>
      <c r="P650" s="138">
        <v>3</v>
      </c>
      <c r="Q650" s="130">
        <v>4</v>
      </c>
      <c r="R650" s="138">
        <v>8</v>
      </c>
      <c r="S650" s="130">
        <f>Table4[[#This Row],[DMG PER PARTICLE]]*Table4[[#This Row],[PARTICLES 
PER SHOT]]</f>
        <v>15700</v>
      </c>
      <c r="T650" s="138" t="s">
        <v>123</v>
      </c>
      <c r="U650" s="130">
        <f>Table4[[#This Row],[SHOTS PER MAGAZINE]]*Table4[[#This Row],[DAMAGE PER SHOT]]</f>
        <v>15700</v>
      </c>
      <c r="V650" s="130">
        <f>Table4[[#This Row],[MAGAZINE AMMO]]/Table4[[#This Row],[AMMO PER SHOT]]</f>
        <v>1</v>
      </c>
      <c r="W650" s="138" t="s">
        <v>123</v>
      </c>
      <c r="X650" s="138">
        <f>(Table4[[#This Row],[SHOTS PER MAGAZINE]]-1)*Table4[[#This Row],[SHOT 
INTERVAL]]+(Table4[[#This Row],[PARTICLES 
PER SHOT]]-1)*Table4[[#This Row],[BURST INTERVAL]]</f>
        <v>0</v>
      </c>
      <c r="Y650" s="186">
        <f>Table4[[#This Row],[DAMAGE PER MAGAZINE]]/(Table4[[#This Row],[UNLOAD TIME]]+Table4[[#This Row],[RELOAD TIME]])</f>
        <v>1962.5</v>
      </c>
    </row>
    <row r="651" spans="1:25" ht="14.25" hidden="1" customHeight="1" outlineLevel="1" x14ac:dyDescent="0.2">
      <c r="A651" s="130">
        <v>28</v>
      </c>
      <c r="B651" s="186" t="s">
        <v>435</v>
      </c>
      <c r="C651" s="186" t="s">
        <v>102</v>
      </c>
      <c r="D651" s="130">
        <v>12</v>
      </c>
      <c r="E651" s="130">
        <v>3190</v>
      </c>
      <c r="F651" s="130"/>
      <c r="G651" s="130"/>
      <c r="H651" s="130"/>
      <c r="I651" s="136">
        <v>5</v>
      </c>
      <c r="J651" s="136">
        <v>5</v>
      </c>
      <c r="K651" s="136">
        <v>5</v>
      </c>
      <c r="L651" s="138"/>
      <c r="M651" s="142"/>
      <c r="N651" s="136">
        <v>1</v>
      </c>
      <c r="O651" s="141">
        <v>1</v>
      </c>
      <c r="P651" s="138">
        <v>3</v>
      </c>
      <c r="Q651" s="130">
        <v>4</v>
      </c>
      <c r="R651" s="138">
        <v>8</v>
      </c>
      <c r="S651" s="130">
        <f>Table4[[#This Row],[DMG PER PARTICLE]]*Table4[[#This Row],[PARTICLES 
PER SHOT]]</f>
        <v>15950</v>
      </c>
      <c r="T651" s="138" t="s">
        <v>123</v>
      </c>
      <c r="U651" s="130">
        <f>Table4[[#This Row],[SHOTS PER MAGAZINE]]*Table4[[#This Row],[DAMAGE PER SHOT]]</f>
        <v>15950</v>
      </c>
      <c r="V651" s="130">
        <f>Table4[[#This Row],[MAGAZINE AMMO]]/Table4[[#This Row],[AMMO PER SHOT]]</f>
        <v>1</v>
      </c>
      <c r="W651" s="138" t="s">
        <v>123</v>
      </c>
      <c r="X651" s="138">
        <f>(Table4[[#This Row],[SHOTS PER MAGAZINE]]-1)*Table4[[#This Row],[SHOT 
INTERVAL]]+(Table4[[#This Row],[PARTICLES 
PER SHOT]]-1)*Table4[[#This Row],[BURST INTERVAL]]</f>
        <v>0</v>
      </c>
      <c r="Y651" s="186">
        <f>Table4[[#This Row],[DAMAGE PER MAGAZINE]]/(Table4[[#This Row],[UNLOAD TIME]]+Table4[[#This Row],[RELOAD TIME]])</f>
        <v>1993.75</v>
      </c>
    </row>
    <row r="652" spans="1:25" ht="14.25" hidden="1" customHeight="1" outlineLevel="1" x14ac:dyDescent="0.2">
      <c r="A652" s="130">
        <v>28</v>
      </c>
      <c r="B652" s="186" t="s">
        <v>435</v>
      </c>
      <c r="C652" s="186" t="s">
        <v>103</v>
      </c>
      <c r="D652" s="130">
        <v>1</v>
      </c>
      <c r="E652" s="130">
        <v>3349.5</v>
      </c>
      <c r="F652" s="130"/>
      <c r="G652" s="130"/>
      <c r="H652" s="130"/>
      <c r="I652" s="136">
        <v>5</v>
      </c>
      <c r="J652" s="136">
        <v>5</v>
      </c>
      <c r="K652" s="136">
        <v>5</v>
      </c>
      <c r="L652" s="138"/>
      <c r="M652" s="142"/>
      <c r="N652" s="136">
        <v>1</v>
      </c>
      <c r="O652" s="141">
        <v>1</v>
      </c>
      <c r="P652" s="138">
        <v>3</v>
      </c>
      <c r="Q652" s="130">
        <v>4</v>
      </c>
      <c r="R652" s="138">
        <v>8</v>
      </c>
      <c r="S652" s="130">
        <f>Table4[[#This Row],[DMG PER PARTICLE]]*Table4[[#This Row],[PARTICLES 
PER SHOT]]</f>
        <v>16747.5</v>
      </c>
      <c r="T652" s="138" t="s">
        <v>123</v>
      </c>
      <c r="U652" s="130">
        <f>Table4[[#This Row],[SHOTS PER MAGAZINE]]*Table4[[#This Row],[DAMAGE PER SHOT]]</f>
        <v>16747.5</v>
      </c>
      <c r="V652" s="130">
        <f>Table4[[#This Row],[MAGAZINE AMMO]]/Table4[[#This Row],[AMMO PER SHOT]]</f>
        <v>1</v>
      </c>
      <c r="W652" s="138" t="s">
        <v>123</v>
      </c>
      <c r="X652" s="138">
        <f>(Table4[[#This Row],[SHOTS PER MAGAZINE]]-1)*Table4[[#This Row],[SHOT 
INTERVAL]]+(Table4[[#This Row],[PARTICLES 
PER SHOT]]-1)*Table4[[#This Row],[BURST INTERVAL]]</f>
        <v>0</v>
      </c>
      <c r="Y652" s="186">
        <f>Table4[[#This Row],[DAMAGE PER MAGAZINE]]/(Table4[[#This Row],[UNLOAD TIME]]+Table4[[#This Row],[RELOAD TIME]])</f>
        <v>2093.4375</v>
      </c>
    </row>
    <row r="653" spans="1:25" ht="14.25" customHeight="1" collapsed="1" x14ac:dyDescent="0.2">
      <c r="A653" s="128">
        <v>32</v>
      </c>
      <c r="B653" s="185" t="s">
        <v>436</v>
      </c>
      <c r="C653" s="185" t="s">
        <v>101</v>
      </c>
      <c r="D653" s="128">
        <v>1</v>
      </c>
      <c r="E653" s="128">
        <v>495</v>
      </c>
      <c r="F653" s="128"/>
      <c r="G653" s="128"/>
      <c r="H653" s="128"/>
      <c r="I653" s="128">
        <v>5</v>
      </c>
      <c r="J653" s="128">
        <v>1</v>
      </c>
      <c r="K653" s="128">
        <v>6</v>
      </c>
      <c r="L653" s="137"/>
      <c r="M653" s="137">
        <v>0.5</v>
      </c>
      <c r="N653" s="128">
        <v>1</v>
      </c>
      <c r="O653" s="137"/>
      <c r="P653" s="137">
        <v>2</v>
      </c>
      <c r="Q653" s="128">
        <v>4</v>
      </c>
      <c r="R653" s="137">
        <v>10</v>
      </c>
      <c r="S653" s="128">
        <f>Table4[[#This Row],[DMG PER PARTICLE]]*Table4[[#This Row],[PARTICLES 
PER SHOT]]</f>
        <v>2970</v>
      </c>
      <c r="T653" s="185">
        <f>Table4[[#This Row],[DAMAGE PER SHOT]]/Table4[[#This Row],[SHOT 
INTERVAL]]</f>
        <v>5940</v>
      </c>
      <c r="U653" s="128">
        <f>Table4[[#This Row],[SHOTS PER MAGAZINE]]*Table4[[#This Row],[DAMAGE PER SHOT]]</f>
        <v>14850</v>
      </c>
      <c r="V653" s="128">
        <f>Table4[[#This Row],[MAGAZINE AMMO]]/Table4[[#This Row],[AMMO PER SHOT]]</f>
        <v>5</v>
      </c>
      <c r="W653" s="137">
        <f>1/Table4[[#This Row],[SHOT 
INTERVAL]]</f>
        <v>2</v>
      </c>
      <c r="X653" s="137">
        <f>(Table4[[#This Row],[SHOTS PER MAGAZINE]]-1)*Table4[[#This Row],[SHOT 
INTERVAL]]+(Table4[[#This Row],[PARTICLES 
PER SHOT]]-1)*Table4[[#This Row],[BURST INTERVAL]]</f>
        <v>2</v>
      </c>
      <c r="Y653" s="185">
        <f>Table4[[#This Row],[DAMAGE PER MAGAZINE]]/(Table4[[#This Row],[UNLOAD TIME]]+Table4[[#This Row],[RELOAD TIME]])</f>
        <v>1237.5</v>
      </c>
    </row>
    <row r="654" spans="1:25" ht="14.25" hidden="1" customHeight="1" outlineLevel="1" x14ac:dyDescent="0.2">
      <c r="A654" s="130">
        <v>32</v>
      </c>
      <c r="B654" s="186" t="s">
        <v>436</v>
      </c>
      <c r="C654" s="186" t="s">
        <v>101</v>
      </c>
      <c r="D654" s="130">
        <v>2</v>
      </c>
      <c r="E654" s="130">
        <v>545</v>
      </c>
      <c r="F654" s="130"/>
      <c r="G654" s="130"/>
      <c r="H654" s="130"/>
      <c r="I654" s="130">
        <v>5</v>
      </c>
      <c r="J654" s="130">
        <v>1</v>
      </c>
      <c r="K654" s="130">
        <v>6</v>
      </c>
      <c r="L654" s="138"/>
      <c r="M654" s="138">
        <v>0.5</v>
      </c>
      <c r="N654" s="130">
        <v>1</v>
      </c>
      <c r="O654" s="138"/>
      <c r="P654" s="138">
        <v>2</v>
      </c>
      <c r="Q654" s="130">
        <v>4</v>
      </c>
      <c r="R654" s="138">
        <v>10</v>
      </c>
      <c r="S654" s="130">
        <f>Table4[[#This Row],[DMG PER PARTICLE]]*Table4[[#This Row],[PARTICLES 
PER SHOT]]</f>
        <v>3270</v>
      </c>
      <c r="T654" s="186">
        <f>Table4[[#This Row],[DAMAGE PER SHOT]]/Table4[[#This Row],[SHOT 
INTERVAL]]</f>
        <v>6540</v>
      </c>
      <c r="U654" s="130">
        <f>Table4[[#This Row],[SHOTS PER MAGAZINE]]*Table4[[#This Row],[DAMAGE PER SHOT]]</f>
        <v>16350</v>
      </c>
      <c r="V654" s="130">
        <f>Table4[[#This Row],[MAGAZINE AMMO]]/Table4[[#This Row],[AMMO PER SHOT]]</f>
        <v>5</v>
      </c>
      <c r="W654" s="138">
        <f>1/Table4[[#This Row],[SHOT 
INTERVAL]]</f>
        <v>2</v>
      </c>
      <c r="X654" s="138">
        <f>(Table4[[#This Row],[SHOTS PER MAGAZINE]]-1)*Table4[[#This Row],[SHOT 
INTERVAL]]+(Table4[[#This Row],[PARTICLES 
PER SHOT]]-1)*Table4[[#This Row],[BURST INTERVAL]]</f>
        <v>2</v>
      </c>
      <c r="Y654" s="186">
        <f>Table4[[#This Row],[DAMAGE PER MAGAZINE]]/(Table4[[#This Row],[UNLOAD TIME]]+Table4[[#This Row],[RELOAD TIME]])</f>
        <v>1362.5</v>
      </c>
    </row>
    <row r="655" spans="1:25" ht="14.25" hidden="1" customHeight="1" outlineLevel="1" x14ac:dyDescent="0.2">
      <c r="A655" s="130">
        <v>32</v>
      </c>
      <c r="B655" s="186" t="s">
        <v>436</v>
      </c>
      <c r="C655" s="186" t="s">
        <v>101</v>
      </c>
      <c r="D655" s="130">
        <v>3</v>
      </c>
      <c r="E655" s="130">
        <v>600</v>
      </c>
      <c r="F655" s="130"/>
      <c r="G655" s="130"/>
      <c r="H655" s="130"/>
      <c r="I655" s="130">
        <v>5</v>
      </c>
      <c r="J655" s="130">
        <v>1</v>
      </c>
      <c r="K655" s="130">
        <v>6</v>
      </c>
      <c r="L655" s="138"/>
      <c r="M655" s="138">
        <v>0.5</v>
      </c>
      <c r="N655" s="130">
        <v>1</v>
      </c>
      <c r="O655" s="138"/>
      <c r="P655" s="138">
        <v>2</v>
      </c>
      <c r="Q655" s="130">
        <v>4</v>
      </c>
      <c r="R655" s="138">
        <v>10</v>
      </c>
      <c r="S655" s="130">
        <f>Table4[[#This Row],[DMG PER PARTICLE]]*Table4[[#This Row],[PARTICLES 
PER SHOT]]</f>
        <v>3600</v>
      </c>
      <c r="T655" s="186">
        <f>Table4[[#This Row],[DAMAGE PER SHOT]]/Table4[[#This Row],[SHOT 
INTERVAL]]</f>
        <v>7200</v>
      </c>
      <c r="U655" s="130">
        <f>Table4[[#This Row],[SHOTS PER MAGAZINE]]*Table4[[#This Row],[DAMAGE PER SHOT]]</f>
        <v>18000</v>
      </c>
      <c r="V655" s="130">
        <f>Table4[[#This Row],[MAGAZINE AMMO]]/Table4[[#This Row],[AMMO PER SHOT]]</f>
        <v>5</v>
      </c>
      <c r="W655" s="138">
        <f>1/Table4[[#This Row],[SHOT 
INTERVAL]]</f>
        <v>2</v>
      </c>
      <c r="X655" s="138">
        <f>(Table4[[#This Row],[SHOTS PER MAGAZINE]]-1)*Table4[[#This Row],[SHOT 
INTERVAL]]+(Table4[[#This Row],[PARTICLES 
PER SHOT]]-1)*Table4[[#This Row],[BURST INTERVAL]]</f>
        <v>2</v>
      </c>
      <c r="Y655" s="186">
        <f>Table4[[#This Row],[DAMAGE PER MAGAZINE]]/(Table4[[#This Row],[UNLOAD TIME]]+Table4[[#This Row],[RELOAD TIME]])</f>
        <v>1500</v>
      </c>
    </row>
    <row r="656" spans="1:25" ht="14.25" hidden="1" customHeight="1" outlineLevel="1" x14ac:dyDescent="0.2">
      <c r="A656" s="130">
        <v>32</v>
      </c>
      <c r="B656" s="186" t="s">
        <v>436</v>
      </c>
      <c r="C656" s="186" t="s">
        <v>101</v>
      </c>
      <c r="D656" s="130">
        <v>4</v>
      </c>
      <c r="E656" s="130">
        <v>660</v>
      </c>
      <c r="F656" s="130"/>
      <c r="G656" s="130"/>
      <c r="H656" s="130"/>
      <c r="I656" s="130">
        <v>5</v>
      </c>
      <c r="J656" s="130">
        <v>1</v>
      </c>
      <c r="K656" s="130">
        <v>6</v>
      </c>
      <c r="L656" s="138"/>
      <c r="M656" s="138">
        <v>0.5</v>
      </c>
      <c r="N656" s="130">
        <v>1</v>
      </c>
      <c r="O656" s="138"/>
      <c r="P656" s="138">
        <v>2</v>
      </c>
      <c r="Q656" s="130">
        <v>4</v>
      </c>
      <c r="R656" s="138">
        <v>10</v>
      </c>
      <c r="S656" s="130">
        <f>Table4[[#This Row],[DMG PER PARTICLE]]*Table4[[#This Row],[PARTICLES 
PER SHOT]]</f>
        <v>3960</v>
      </c>
      <c r="T656" s="186">
        <f>Table4[[#This Row],[DAMAGE PER SHOT]]/Table4[[#This Row],[SHOT 
INTERVAL]]</f>
        <v>7920</v>
      </c>
      <c r="U656" s="130">
        <f>Table4[[#This Row],[SHOTS PER MAGAZINE]]*Table4[[#This Row],[DAMAGE PER SHOT]]</f>
        <v>19800</v>
      </c>
      <c r="V656" s="130">
        <f>Table4[[#This Row],[MAGAZINE AMMO]]/Table4[[#This Row],[AMMO PER SHOT]]</f>
        <v>5</v>
      </c>
      <c r="W656" s="138">
        <f>1/Table4[[#This Row],[SHOT 
INTERVAL]]</f>
        <v>2</v>
      </c>
      <c r="X656" s="138">
        <f>(Table4[[#This Row],[SHOTS PER MAGAZINE]]-1)*Table4[[#This Row],[SHOT 
INTERVAL]]+(Table4[[#This Row],[PARTICLES 
PER SHOT]]-1)*Table4[[#This Row],[BURST INTERVAL]]</f>
        <v>2</v>
      </c>
      <c r="Y656" s="186">
        <f>Table4[[#This Row],[DAMAGE PER MAGAZINE]]/(Table4[[#This Row],[UNLOAD TIME]]+Table4[[#This Row],[RELOAD TIME]])</f>
        <v>1650</v>
      </c>
    </row>
    <row r="657" spans="1:25" ht="14.25" hidden="1" customHeight="1" outlineLevel="1" x14ac:dyDescent="0.2">
      <c r="A657" s="130">
        <v>32</v>
      </c>
      <c r="B657" s="186" t="s">
        <v>436</v>
      </c>
      <c r="C657" s="186" t="s">
        <v>101</v>
      </c>
      <c r="D657" s="130">
        <v>5</v>
      </c>
      <c r="E657" s="130">
        <v>725</v>
      </c>
      <c r="F657" s="130"/>
      <c r="G657" s="130"/>
      <c r="H657" s="130"/>
      <c r="I657" s="130">
        <v>5</v>
      </c>
      <c r="J657" s="130">
        <v>1</v>
      </c>
      <c r="K657" s="130">
        <v>6</v>
      </c>
      <c r="L657" s="138"/>
      <c r="M657" s="138">
        <v>0.5</v>
      </c>
      <c r="N657" s="130">
        <v>1</v>
      </c>
      <c r="O657" s="138"/>
      <c r="P657" s="138">
        <v>2</v>
      </c>
      <c r="Q657" s="130">
        <v>4</v>
      </c>
      <c r="R657" s="138">
        <v>10</v>
      </c>
      <c r="S657" s="130">
        <f>Table4[[#This Row],[DMG PER PARTICLE]]*Table4[[#This Row],[PARTICLES 
PER SHOT]]</f>
        <v>4350</v>
      </c>
      <c r="T657" s="186">
        <f>Table4[[#This Row],[DAMAGE PER SHOT]]/Table4[[#This Row],[SHOT 
INTERVAL]]</f>
        <v>8700</v>
      </c>
      <c r="U657" s="130">
        <f>Table4[[#This Row],[SHOTS PER MAGAZINE]]*Table4[[#This Row],[DAMAGE PER SHOT]]</f>
        <v>21750</v>
      </c>
      <c r="V657" s="130">
        <f>Table4[[#This Row],[MAGAZINE AMMO]]/Table4[[#This Row],[AMMO PER SHOT]]</f>
        <v>5</v>
      </c>
      <c r="W657" s="138">
        <f>1/Table4[[#This Row],[SHOT 
INTERVAL]]</f>
        <v>2</v>
      </c>
      <c r="X657" s="138">
        <f>(Table4[[#This Row],[SHOTS PER MAGAZINE]]-1)*Table4[[#This Row],[SHOT 
INTERVAL]]+(Table4[[#This Row],[PARTICLES 
PER SHOT]]-1)*Table4[[#This Row],[BURST INTERVAL]]</f>
        <v>2</v>
      </c>
      <c r="Y657" s="186">
        <f>Table4[[#This Row],[DAMAGE PER MAGAZINE]]/(Table4[[#This Row],[UNLOAD TIME]]+Table4[[#This Row],[RELOAD TIME]])</f>
        <v>1812.5</v>
      </c>
    </row>
    <row r="658" spans="1:25" ht="14.25" hidden="1" customHeight="1" outlineLevel="1" x14ac:dyDescent="0.2">
      <c r="A658" s="130">
        <v>32</v>
      </c>
      <c r="B658" s="186" t="s">
        <v>436</v>
      </c>
      <c r="C658" s="186" t="s">
        <v>101</v>
      </c>
      <c r="D658" s="130">
        <v>6</v>
      </c>
      <c r="E658" s="130">
        <v>795</v>
      </c>
      <c r="F658" s="130"/>
      <c r="G658" s="130"/>
      <c r="H658" s="130"/>
      <c r="I658" s="130">
        <v>5</v>
      </c>
      <c r="J658" s="130">
        <v>1</v>
      </c>
      <c r="K658" s="130">
        <v>6</v>
      </c>
      <c r="L658" s="138"/>
      <c r="M658" s="138">
        <v>0.5</v>
      </c>
      <c r="N658" s="130">
        <v>1</v>
      </c>
      <c r="O658" s="138"/>
      <c r="P658" s="138">
        <v>2</v>
      </c>
      <c r="Q658" s="130">
        <v>4</v>
      </c>
      <c r="R658" s="138">
        <v>10</v>
      </c>
      <c r="S658" s="130">
        <f>Table4[[#This Row],[DMG PER PARTICLE]]*Table4[[#This Row],[PARTICLES 
PER SHOT]]</f>
        <v>4770</v>
      </c>
      <c r="T658" s="186">
        <f>Table4[[#This Row],[DAMAGE PER SHOT]]/Table4[[#This Row],[SHOT 
INTERVAL]]</f>
        <v>9540</v>
      </c>
      <c r="U658" s="130">
        <f>Table4[[#This Row],[SHOTS PER MAGAZINE]]*Table4[[#This Row],[DAMAGE PER SHOT]]</f>
        <v>23850</v>
      </c>
      <c r="V658" s="130">
        <f>Table4[[#This Row],[MAGAZINE AMMO]]/Table4[[#This Row],[AMMO PER SHOT]]</f>
        <v>5</v>
      </c>
      <c r="W658" s="138">
        <f>1/Table4[[#This Row],[SHOT 
INTERVAL]]</f>
        <v>2</v>
      </c>
      <c r="X658" s="138">
        <f>(Table4[[#This Row],[SHOTS PER MAGAZINE]]-1)*Table4[[#This Row],[SHOT 
INTERVAL]]+(Table4[[#This Row],[PARTICLES 
PER SHOT]]-1)*Table4[[#This Row],[BURST INTERVAL]]</f>
        <v>2</v>
      </c>
      <c r="Y658" s="186">
        <f>Table4[[#This Row],[DAMAGE PER MAGAZINE]]/(Table4[[#This Row],[UNLOAD TIME]]+Table4[[#This Row],[RELOAD TIME]])</f>
        <v>1987.5</v>
      </c>
    </row>
    <row r="659" spans="1:25" ht="14.25" hidden="1" customHeight="1" outlineLevel="1" x14ac:dyDescent="0.2">
      <c r="A659" s="130">
        <v>32</v>
      </c>
      <c r="B659" s="186" t="s">
        <v>436</v>
      </c>
      <c r="C659" s="186" t="s">
        <v>101</v>
      </c>
      <c r="D659" s="130">
        <v>7</v>
      </c>
      <c r="E659" s="130">
        <v>875</v>
      </c>
      <c r="F659" s="130"/>
      <c r="G659" s="130"/>
      <c r="H659" s="130"/>
      <c r="I659" s="130">
        <v>5</v>
      </c>
      <c r="J659" s="130">
        <v>1</v>
      </c>
      <c r="K659" s="130">
        <v>6</v>
      </c>
      <c r="L659" s="138"/>
      <c r="M659" s="138">
        <v>0.5</v>
      </c>
      <c r="N659" s="130">
        <v>1</v>
      </c>
      <c r="O659" s="138"/>
      <c r="P659" s="138">
        <v>2</v>
      </c>
      <c r="Q659" s="130">
        <v>4</v>
      </c>
      <c r="R659" s="138">
        <v>10</v>
      </c>
      <c r="S659" s="130">
        <f>Table4[[#This Row],[DMG PER PARTICLE]]*Table4[[#This Row],[PARTICLES 
PER SHOT]]</f>
        <v>5250</v>
      </c>
      <c r="T659" s="186">
        <f>Table4[[#This Row],[DAMAGE PER SHOT]]/Table4[[#This Row],[SHOT 
INTERVAL]]</f>
        <v>10500</v>
      </c>
      <c r="U659" s="130">
        <f>Table4[[#This Row],[SHOTS PER MAGAZINE]]*Table4[[#This Row],[DAMAGE PER SHOT]]</f>
        <v>26250</v>
      </c>
      <c r="V659" s="130">
        <f>Table4[[#This Row],[MAGAZINE AMMO]]/Table4[[#This Row],[AMMO PER SHOT]]</f>
        <v>5</v>
      </c>
      <c r="W659" s="138">
        <f>1/Table4[[#This Row],[SHOT 
INTERVAL]]</f>
        <v>2</v>
      </c>
      <c r="X659" s="138">
        <f>(Table4[[#This Row],[SHOTS PER MAGAZINE]]-1)*Table4[[#This Row],[SHOT 
INTERVAL]]+(Table4[[#This Row],[PARTICLES 
PER SHOT]]-1)*Table4[[#This Row],[BURST INTERVAL]]</f>
        <v>2</v>
      </c>
      <c r="Y659" s="186">
        <f>Table4[[#This Row],[DAMAGE PER MAGAZINE]]/(Table4[[#This Row],[UNLOAD TIME]]+Table4[[#This Row],[RELOAD TIME]])</f>
        <v>2187.5</v>
      </c>
    </row>
    <row r="660" spans="1:25" ht="14.25" hidden="1" customHeight="1" outlineLevel="1" x14ac:dyDescent="0.2">
      <c r="A660" s="130">
        <v>32</v>
      </c>
      <c r="B660" s="186" t="s">
        <v>436</v>
      </c>
      <c r="C660" s="186" t="s">
        <v>101</v>
      </c>
      <c r="D660" s="130">
        <v>8</v>
      </c>
      <c r="E660" s="130">
        <v>965</v>
      </c>
      <c r="F660" s="130"/>
      <c r="G660" s="130"/>
      <c r="H660" s="130"/>
      <c r="I660" s="130">
        <v>5</v>
      </c>
      <c r="J660" s="130">
        <v>1</v>
      </c>
      <c r="K660" s="130">
        <v>6</v>
      </c>
      <c r="L660" s="138"/>
      <c r="M660" s="138">
        <v>0.5</v>
      </c>
      <c r="N660" s="130">
        <v>1</v>
      </c>
      <c r="O660" s="138"/>
      <c r="P660" s="138">
        <v>2</v>
      </c>
      <c r="Q660" s="130">
        <v>4</v>
      </c>
      <c r="R660" s="138">
        <v>10</v>
      </c>
      <c r="S660" s="130">
        <f>Table4[[#This Row],[DMG PER PARTICLE]]*Table4[[#This Row],[PARTICLES 
PER SHOT]]</f>
        <v>5790</v>
      </c>
      <c r="T660" s="186">
        <f>Table4[[#This Row],[DAMAGE PER SHOT]]/Table4[[#This Row],[SHOT 
INTERVAL]]</f>
        <v>11580</v>
      </c>
      <c r="U660" s="130">
        <f>Table4[[#This Row],[SHOTS PER MAGAZINE]]*Table4[[#This Row],[DAMAGE PER SHOT]]</f>
        <v>28950</v>
      </c>
      <c r="V660" s="130">
        <f>Table4[[#This Row],[MAGAZINE AMMO]]/Table4[[#This Row],[AMMO PER SHOT]]</f>
        <v>5</v>
      </c>
      <c r="W660" s="138">
        <f>1/Table4[[#This Row],[SHOT 
INTERVAL]]</f>
        <v>2</v>
      </c>
      <c r="X660" s="138">
        <f>(Table4[[#This Row],[SHOTS PER MAGAZINE]]-1)*Table4[[#This Row],[SHOT 
INTERVAL]]+(Table4[[#This Row],[PARTICLES 
PER SHOT]]-1)*Table4[[#This Row],[BURST INTERVAL]]</f>
        <v>2</v>
      </c>
      <c r="Y660" s="186">
        <f>Table4[[#This Row],[DAMAGE PER MAGAZINE]]/(Table4[[#This Row],[UNLOAD TIME]]+Table4[[#This Row],[RELOAD TIME]])</f>
        <v>2412.5</v>
      </c>
    </row>
    <row r="661" spans="1:25" ht="14.25" hidden="1" customHeight="1" outlineLevel="1" x14ac:dyDescent="0.2">
      <c r="A661" s="130">
        <v>32</v>
      </c>
      <c r="B661" s="186" t="s">
        <v>436</v>
      </c>
      <c r="C661" s="186" t="s">
        <v>101</v>
      </c>
      <c r="D661" s="130">
        <v>9</v>
      </c>
      <c r="E661" s="130">
        <v>1060</v>
      </c>
      <c r="F661" s="130"/>
      <c r="G661" s="130"/>
      <c r="H661" s="130"/>
      <c r="I661" s="130">
        <v>5</v>
      </c>
      <c r="J661" s="130">
        <v>1</v>
      </c>
      <c r="K661" s="130">
        <v>6</v>
      </c>
      <c r="L661" s="138"/>
      <c r="M661" s="138">
        <v>0.5</v>
      </c>
      <c r="N661" s="130">
        <v>1</v>
      </c>
      <c r="O661" s="138"/>
      <c r="P661" s="138">
        <v>2</v>
      </c>
      <c r="Q661" s="130">
        <v>4</v>
      </c>
      <c r="R661" s="138">
        <v>10</v>
      </c>
      <c r="S661" s="130">
        <f>Table4[[#This Row],[DMG PER PARTICLE]]*Table4[[#This Row],[PARTICLES 
PER SHOT]]</f>
        <v>6360</v>
      </c>
      <c r="T661" s="186">
        <f>Table4[[#This Row],[DAMAGE PER SHOT]]/Table4[[#This Row],[SHOT 
INTERVAL]]</f>
        <v>12720</v>
      </c>
      <c r="U661" s="130">
        <f>Table4[[#This Row],[SHOTS PER MAGAZINE]]*Table4[[#This Row],[DAMAGE PER SHOT]]</f>
        <v>31800</v>
      </c>
      <c r="V661" s="130">
        <f>Table4[[#This Row],[MAGAZINE AMMO]]/Table4[[#This Row],[AMMO PER SHOT]]</f>
        <v>5</v>
      </c>
      <c r="W661" s="138">
        <f>1/Table4[[#This Row],[SHOT 
INTERVAL]]</f>
        <v>2</v>
      </c>
      <c r="X661" s="138">
        <f>(Table4[[#This Row],[SHOTS PER MAGAZINE]]-1)*Table4[[#This Row],[SHOT 
INTERVAL]]+(Table4[[#This Row],[PARTICLES 
PER SHOT]]-1)*Table4[[#This Row],[BURST INTERVAL]]</f>
        <v>2</v>
      </c>
      <c r="Y661" s="186">
        <f>Table4[[#This Row],[DAMAGE PER MAGAZINE]]/(Table4[[#This Row],[UNLOAD TIME]]+Table4[[#This Row],[RELOAD TIME]])</f>
        <v>2650</v>
      </c>
    </row>
    <row r="662" spans="1:25" ht="14.25" hidden="1" customHeight="1" outlineLevel="1" x14ac:dyDescent="0.2">
      <c r="A662" s="130">
        <v>32</v>
      </c>
      <c r="B662" s="186" t="s">
        <v>436</v>
      </c>
      <c r="C662" s="186" t="s">
        <v>101</v>
      </c>
      <c r="D662" s="130">
        <v>10</v>
      </c>
      <c r="E662" s="130">
        <v>1165</v>
      </c>
      <c r="F662" s="130"/>
      <c r="G662" s="130"/>
      <c r="H662" s="130"/>
      <c r="I662" s="130">
        <v>5</v>
      </c>
      <c r="J662" s="130">
        <v>1</v>
      </c>
      <c r="K662" s="130">
        <v>6</v>
      </c>
      <c r="L662" s="138"/>
      <c r="M662" s="138">
        <v>0.5</v>
      </c>
      <c r="N662" s="130">
        <v>1</v>
      </c>
      <c r="O662" s="138"/>
      <c r="P662" s="138">
        <v>2</v>
      </c>
      <c r="Q662" s="130">
        <v>4</v>
      </c>
      <c r="R662" s="138">
        <v>10</v>
      </c>
      <c r="S662" s="130">
        <f>Table4[[#This Row],[DMG PER PARTICLE]]*Table4[[#This Row],[PARTICLES 
PER SHOT]]</f>
        <v>6990</v>
      </c>
      <c r="T662" s="186">
        <f>Table4[[#This Row],[DAMAGE PER SHOT]]/Table4[[#This Row],[SHOT 
INTERVAL]]</f>
        <v>13980</v>
      </c>
      <c r="U662" s="130">
        <f>Table4[[#This Row],[SHOTS PER MAGAZINE]]*Table4[[#This Row],[DAMAGE PER SHOT]]</f>
        <v>34950</v>
      </c>
      <c r="V662" s="130">
        <f>Table4[[#This Row],[MAGAZINE AMMO]]/Table4[[#This Row],[AMMO PER SHOT]]</f>
        <v>5</v>
      </c>
      <c r="W662" s="138">
        <f>1/Table4[[#This Row],[SHOT 
INTERVAL]]</f>
        <v>2</v>
      </c>
      <c r="X662" s="138">
        <f>(Table4[[#This Row],[SHOTS PER MAGAZINE]]-1)*Table4[[#This Row],[SHOT 
INTERVAL]]+(Table4[[#This Row],[PARTICLES 
PER SHOT]]-1)*Table4[[#This Row],[BURST INTERVAL]]</f>
        <v>2</v>
      </c>
      <c r="Y662" s="186">
        <f>Table4[[#This Row],[DAMAGE PER MAGAZINE]]/(Table4[[#This Row],[UNLOAD TIME]]+Table4[[#This Row],[RELOAD TIME]])</f>
        <v>2912.5</v>
      </c>
    </row>
    <row r="663" spans="1:25" ht="14.25" hidden="1" customHeight="1" outlineLevel="1" x14ac:dyDescent="0.2">
      <c r="A663" s="130">
        <v>32</v>
      </c>
      <c r="B663" s="186" t="s">
        <v>436</v>
      </c>
      <c r="C663" s="186" t="s">
        <v>101</v>
      </c>
      <c r="D663" s="130">
        <v>11</v>
      </c>
      <c r="E663" s="130">
        <v>1285</v>
      </c>
      <c r="F663" s="130"/>
      <c r="G663" s="130"/>
      <c r="H663" s="130"/>
      <c r="I663" s="130">
        <v>5</v>
      </c>
      <c r="J663" s="130">
        <v>1</v>
      </c>
      <c r="K663" s="130">
        <v>6</v>
      </c>
      <c r="L663" s="138"/>
      <c r="M663" s="138">
        <v>0.5</v>
      </c>
      <c r="N663" s="130">
        <v>1</v>
      </c>
      <c r="O663" s="138"/>
      <c r="P663" s="138">
        <v>2</v>
      </c>
      <c r="Q663" s="130">
        <v>4</v>
      </c>
      <c r="R663" s="138">
        <v>10</v>
      </c>
      <c r="S663" s="130">
        <f>Table4[[#This Row],[DMG PER PARTICLE]]*Table4[[#This Row],[PARTICLES 
PER SHOT]]</f>
        <v>7710</v>
      </c>
      <c r="T663" s="186">
        <f>Table4[[#This Row],[DAMAGE PER SHOT]]/Table4[[#This Row],[SHOT 
INTERVAL]]</f>
        <v>15420</v>
      </c>
      <c r="U663" s="130">
        <f>Table4[[#This Row],[SHOTS PER MAGAZINE]]*Table4[[#This Row],[DAMAGE PER SHOT]]</f>
        <v>38550</v>
      </c>
      <c r="V663" s="130">
        <f>Table4[[#This Row],[MAGAZINE AMMO]]/Table4[[#This Row],[AMMO PER SHOT]]</f>
        <v>5</v>
      </c>
      <c r="W663" s="138">
        <f>1/Table4[[#This Row],[SHOT 
INTERVAL]]</f>
        <v>2</v>
      </c>
      <c r="X663" s="138">
        <f>(Table4[[#This Row],[SHOTS PER MAGAZINE]]-1)*Table4[[#This Row],[SHOT 
INTERVAL]]+(Table4[[#This Row],[PARTICLES 
PER SHOT]]-1)*Table4[[#This Row],[BURST INTERVAL]]</f>
        <v>2</v>
      </c>
      <c r="Y663" s="186">
        <f>Table4[[#This Row],[DAMAGE PER MAGAZINE]]/(Table4[[#This Row],[UNLOAD TIME]]+Table4[[#This Row],[RELOAD TIME]])</f>
        <v>3212.5</v>
      </c>
    </row>
    <row r="664" spans="1:25" ht="14.25" hidden="1" customHeight="1" outlineLevel="1" x14ac:dyDescent="0.2">
      <c r="A664" s="130">
        <v>32</v>
      </c>
      <c r="B664" s="186" t="s">
        <v>436</v>
      </c>
      <c r="C664" s="186" t="s">
        <v>101</v>
      </c>
      <c r="D664" s="130">
        <v>12</v>
      </c>
      <c r="E664" s="130">
        <v>1410</v>
      </c>
      <c r="F664" s="130"/>
      <c r="G664" s="130"/>
      <c r="H664" s="130"/>
      <c r="I664" s="130">
        <v>5</v>
      </c>
      <c r="J664" s="130">
        <v>1</v>
      </c>
      <c r="K664" s="130">
        <v>6</v>
      </c>
      <c r="L664" s="138"/>
      <c r="M664" s="138">
        <v>0.5</v>
      </c>
      <c r="N664" s="130">
        <v>1</v>
      </c>
      <c r="O664" s="138"/>
      <c r="P664" s="138">
        <v>2</v>
      </c>
      <c r="Q664" s="130">
        <v>4</v>
      </c>
      <c r="R664" s="138">
        <v>10</v>
      </c>
      <c r="S664" s="130">
        <f>Table4[[#This Row],[DMG PER PARTICLE]]*Table4[[#This Row],[PARTICLES 
PER SHOT]]</f>
        <v>8460</v>
      </c>
      <c r="T664" s="186">
        <f>Table4[[#This Row],[DAMAGE PER SHOT]]/Table4[[#This Row],[SHOT 
INTERVAL]]</f>
        <v>16920</v>
      </c>
      <c r="U664" s="130">
        <f>Table4[[#This Row],[SHOTS PER MAGAZINE]]*Table4[[#This Row],[DAMAGE PER SHOT]]</f>
        <v>42300</v>
      </c>
      <c r="V664" s="130">
        <f>Table4[[#This Row],[MAGAZINE AMMO]]/Table4[[#This Row],[AMMO PER SHOT]]</f>
        <v>5</v>
      </c>
      <c r="W664" s="138">
        <f>1/Table4[[#This Row],[SHOT 
INTERVAL]]</f>
        <v>2</v>
      </c>
      <c r="X664" s="138">
        <f>(Table4[[#This Row],[SHOTS PER MAGAZINE]]-1)*Table4[[#This Row],[SHOT 
INTERVAL]]+(Table4[[#This Row],[PARTICLES 
PER SHOT]]-1)*Table4[[#This Row],[BURST INTERVAL]]</f>
        <v>2</v>
      </c>
      <c r="Y664" s="186">
        <f>Table4[[#This Row],[DAMAGE PER MAGAZINE]]/(Table4[[#This Row],[UNLOAD TIME]]+Table4[[#This Row],[RELOAD TIME]])</f>
        <v>3525</v>
      </c>
    </row>
    <row r="665" spans="1:25" ht="14.25" hidden="1" customHeight="1" outlineLevel="1" x14ac:dyDescent="0.2">
      <c r="A665" s="130">
        <v>32</v>
      </c>
      <c r="B665" s="186" t="s">
        <v>436</v>
      </c>
      <c r="C665" s="186" t="s">
        <v>102</v>
      </c>
      <c r="D665" s="130">
        <v>1</v>
      </c>
      <c r="E665" s="130">
        <v>1410</v>
      </c>
      <c r="F665" s="130"/>
      <c r="G665" s="130"/>
      <c r="H665" s="130"/>
      <c r="I665" s="130">
        <v>5</v>
      </c>
      <c r="J665" s="130">
        <v>1</v>
      </c>
      <c r="K665" s="130">
        <v>6</v>
      </c>
      <c r="L665" s="138"/>
      <c r="M665" s="138">
        <v>0.5</v>
      </c>
      <c r="N665" s="130">
        <v>1</v>
      </c>
      <c r="O665" s="138"/>
      <c r="P665" s="138">
        <v>2</v>
      </c>
      <c r="Q665" s="130">
        <v>4</v>
      </c>
      <c r="R665" s="138">
        <v>10</v>
      </c>
      <c r="S665" s="130">
        <f>Table4[[#This Row],[DMG PER PARTICLE]]*Table4[[#This Row],[PARTICLES 
PER SHOT]]</f>
        <v>8460</v>
      </c>
      <c r="T665" s="186">
        <f>Table4[[#This Row],[DAMAGE PER SHOT]]/Table4[[#This Row],[SHOT 
INTERVAL]]</f>
        <v>16920</v>
      </c>
      <c r="U665" s="130">
        <f>Table4[[#This Row],[SHOTS PER MAGAZINE]]*Table4[[#This Row],[DAMAGE PER SHOT]]</f>
        <v>42300</v>
      </c>
      <c r="V665" s="130">
        <f>Table4[[#This Row],[MAGAZINE AMMO]]/Table4[[#This Row],[AMMO PER SHOT]]</f>
        <v>5</v>
      </c>
      <c r="W665" s="138">
        <f>1/Table4[[#This Row],[SHOT 
INTERVAL]]</f>
        <v>2</v>
      </c>
      <c r="X665" s="138">
        <f>(Table4[[#This Row],[SHOTS PER MAGAZINE]]-1)*Table4[[#This Row],[SHOT 
INTERVAL]]+(Table4[[#This Row],[PARTICLES 
PER SHOT]]-1)*Table4[[#This Row],[BURST INTERVAL]]</f>
        <v>2</v>
      </c>
      <c r="Y665" s="186">
        <f>Table4[[#This Row],[DAMAGE PER MAGAZINE]]/(Table4[[#This Row],[UNLOAD TIME]]+Table4[[#This Row],[RELOAD TIME]])</f>
        <v>3525</v>
      </c>
    </row>
    <row r="666" spans="1:25" ht="14.25" hidden="1" customHeight="1" outlineLevel="1" x14ac:dyDescent="0.2">
      <c r="A666" s="130">
        <v>32</v>
      </c>
      <c r="B666" s="186" t="s">
        <v>436</v>
      </c>
      <c r="C666" s="186" t="s">
        <v>102</v>
      </c>
      <c r="D666" s="130">
        <v>2</v>
      </c>
      <c r="E666" s="130">
        <v>1435</v>
      </c>
      <c r="F666" s="130"/>
      <c r="G666" s="130"/>
      <c r="H666" s="130"/>
      <c r="I666" s="130">
        <v>5</v>
      </c>
      <c r="J666" s="130">
        <v>1</v>
      </c>
      <c r="K666" s="130">
        <v>6</v>
      </c>
      <c r="L666" s="138"/>
      <c r="M666" s="138">
        <v>0.5</v>
      </c>
      <c r="N666" s="130">
        <v>1</v>
      </c>
      <c r="O666" s="138"/>
      <c r="P666" s="138">
        <v>2</v>
      </c>
      <c r="Q666" s="130">
        <v>4</v>
      </c>
      <c r="R666" s="138">
        <v>10</v>
      </c>
      <c r="S666" s="130">
        <f>Table4[[#This Row],[DMG PER PARTICLE]]*Table4[[#This Row],[PARTICLES 
PER SHOT]]</f>
        <v>8610</v>
      </c>
      <c r="T666" s="186">
        <f>Table4[[#This Row],[DAMAGE PER SHOT]]/Table4[[#This Row],[SHOT 
INTERVAL]]</f>
        <v>17220</v>
      </c>
      <c r="U666" s="130">
        <f>Table4[[#This Row],[SHOTS PER MAGAZINE]]*Table4[[#This Row],[DAMAGE PER SHOT]]</f>
        <v>43050</v>
      </c>
      <c r="V666" s="130">
        <f>Table4[[#This Row],[MAGAZINE AMMO]]/Table4[[#This Row],[AMMO PER SHOT]]</f>
        <v>5</v>
      </c>
      <c r="W666" s="138">
        <f>1/Table4[[#This Row],[SHOT 
INTERVAL]]</f>
        <v>2</v>
      </c>
      <c r="X666" s="138">
        <f>(Table4[[#This Row],[SHOTS PER MAGAZINE]]-1)*Table4[[#This Row],[SHOT 
INTERVAL]]+(Table4[[#This Row],[PARTICLES 
PER SHOT]]-1)*Table4[[#This Row],[BURST INTERVAL]]</f>
        <v>2</v>
      </c>
      <c r="Y666" s="186">
        <f>Table4[[#This Row],[DAMAGE PER MAGAZINE]]/(Table4[[#This Row],[UNLOAD TIME]]+Table4[[#This Row],[RELOAD TIME]])</f>
        <v>3587.5</v>
      </c>
    </row>
    <row r="667" spans="1:25" ht="14.25" hidden="1" customHeight="1" outlineLevel="1" x14ac:dyDescent="0.2">
      <c r="A667" s="130">
        <v>32</v>
      </c>
      <c r="B667" s="186" t="s">
        <v>436</v>
      </c>
      <c r="C667" s="186" t="s">
        <v>102</v>
      </c>
      <c r="D667" s="130">
        <v>3</v>
      </c>
      <c r="E667" s="130">
        <v>1460</v>
      </c>
      <c r="F667" s="130"/>
      <c r="G667" s="130"/>
      <c r="H667" s="130"/>
      <c r="I667" s="130">
        <v>5</v>
      </c>
      <c r="J667" s="130">
        <v>1</v>
      </c>
      <c r="K667" s="130">
        <v>6</v>
      </c>
      <c r="L667" s="138"/>
      <c r="M667" s="138">
        <v>0.5</v>
      </c>
      <c r="N667" s="130">
        <v>1</v>
      </c>
      <c r="O667" s="138"/>
      <c r="P667" s="138">
        <v>2</v>
      </c>
      <c r="Q667" s="130">
        <v>4</v>
      </c>
      <c r="R667" s="138">
        <v>10</v>
      </c>
      <c r="S667" s="130">
        <f>Table4[[#This Row],[DMG PER PARTICLE]]*Table4[[#This Row],[PARTICLES 
PER SHOT]]</f>
        <v>8760</v>
      </c>
      <c r="T667" s="186">
        <f>Table4[[#This Row],[DAMAGE PER SHOT]]/Table4[[#This Row],[SHOT 
INTERVAL]]</f>
        <v>17520</v>
      </c>
      <c r="U667" s="130">
        <f>Table4[[#This Row],[SHOTS PER MAGAZINE]]*Table4[[#This Row],[DAMAGE PER SHOT]]</f>
        <v>43800</v>
      </c>
      <c r="V667" s="130">
        <f>Table4[[#This Row],[MAGAZINE AMMO]]/Table4[[#This Row],[AMMO PER SHOT]]</f>
        <v>5</v>
      </c>
      <c r="W667" s="138">
        <f>1/Table4[[#This Row],[SHOT 
INTERVAL]]</f>
        <v>2</v>
      </c>
      <c r="X667" s="138">
        <f>(Table4[[#This Row],[SHOTS PER MAGAZINE]]-1)*Table4[[#This Row],[SHOT 
INTERVAL]]+(Table4[[#This Row],[PARTICLES 
PER SHOT]]-1)*Table4[[#This Row],[BURST INTERVAL]]</f>
        <v>2</v>
      </c>
      <c r="Y667" s="186">
        <f>Table4[[#This Row],[DAMAGE PER MAGAZINE]]/(Table4[[#This Row],[UNLOAD TIME]]+Table4[[#This Row],[RELOAD TIME]])</f>
        <v>3650</v>
      </c>
    </row>
    <row r="668" spans="1:25" ht="14.25" hidden="1" customHeight="1" outlineLevel="1" x14ac:dyDescent="0.2">
      <c r="A668" s="130">
        <v>32</v>
      </c>
      <c r="B668" s="186" t="s">
        <v>436</v>
      </c>
      <c r="C668" s="186" t="s">
        <v>102</v>
      </c>
      <c r="D668" s="130">
        <v>4</v>
      </c>
      <c r="E668" s="130">
        <v>1490</v>
      </c>
      <c r="F668" s="130"/>
      <c r="G668" s="130"/>
      <c r="H668" s="130"/>
      <c r="I668" s="130">
        <v>5</v>
      </c>
      <c r="J668" s="130">
        <v>1</v>
      </c>
      <c r="K668" s="130">
        <v>6</v>
      </c>
      <c r="L668" s="138"/>
      <c r="M668" s="138">
        <v>0.5</v>
      </c>
      <c r="N668" s="130">
        <v>1</v>
      </c>
      <c r="O668" s="138"/>
      <c r="P668" s="138">
        <v>2</v>
      </c>
      <c r="Q668" s="130">
        <v>4</v>
      </c>
      <c r="R668" s="138">
        <v>10</v>
      </c>
      <c r="S668" s="130">
        <f>Table4[[#This Row],[DMG PER PARTICLE]]*Table4[[#This Row],[PARTICLES 
PER SHOT]]</f>
        <v>8940</v>
      </c>
      <c r="T668" s="186">
        <f>Table4[[#This Row],[DAMAGE PER SHOT]]/Table4[[#This Row],[SHOT 
INTERVAL]]</f>
        <v>17880</v>
      </c>
      <c r="U668" s="130">
        <f>Table4[[#This Row],[SHOTS PER MAGAZINE]]*Table4[[#This Row],[DAMAGE PER SHOT]]</f>
        <v>44700</v>
      </c>
      <c r="V668" s="130">
        <f>Table4[[#This Row],[MAGAZINE AMMO]]/Table4[[#This Row],[AMMO PER SHOT]]</f>
        <v>5</v>
      </c>
      <c r="W668" s="138">
        <f>1/Table4[[#This Row],[SHOT 
INTERVAL]]</f>
        <v>2</v>
      </c>
      <c r="X668" s="138">
        <f>(Table4[[#This Row],[SHOTS PER MAGAZINE]]-1)*Table4[[#This Row],[SHOT 
INTERVAL]]+(Table4[[#This Row],[PARTICLES 
PER SHOT]]-1)*Table4[[#This Row],[BURST INTERVAL]]</f>
        <v>2</v>
      </c>
      <c r="Y668" s="186">
        <f>Table4[[#This Row],[DAMAGE PER MAGAZINE]]/(Table4[[#This Row],[UNLOAD TIME]]+Table4[[#This Row],[RELOAD TIME]])</f>
        <v>3725</v>
      </c>
    </row>
    <row r="669" spans="1:25" ht="14.25" hidden="1" customHeight="1" outlineLevel="1" x14ac:dyDescent="0.2">
      <c r="A669" s="130">
        <v>32</v>
      </c>
      <c r="B669" s="186" t="s">
        <v>436</v>
      </c>
      <c r="C669" s="186" t="s">
        <v>102</v>
      </c>
      <c r="D669" s="130">
        <v>5</v>
      </c>
      <c r="E669" s="130">
        <v>1515</v>
      </c>
      <c r="F669" s="130"/>
      <c r="G669" s="130"/>
      <c r="H669" s="130"/>
      <c r="I669" s="130">
        <v>5</v>
      </c>
      <c r="J669" s="130">
        <v>1</v>
      </c>
      <c r="K669" s="130">
        <v>6</v>
      </c>
      <c r="L669" s="138"/>
      <c r="M669" s="138">
        <v>0.5</v>
      </c>
      <c r="N669" s="130">
        <v>1</v>
      </c>
      <c r="O669" s="138"/>
      <c r="P669" s="138">
        <v>2</v>
      </c>
      <c r="Q669" s="130">
        <v>4</v>
      </c>
      <c r="R669" s="138">
        <v>10</v>
      </c>
      <c r="S669" s="130">
        <f>Table4[[#This Row],[DMG PER PARTICLE]]*Table4[[#This Row],[PARTICLES 
PER SHOT]]</f>
        <v>9090</v>
      </c>
      <c r="T669" s="186">
        <f>Table4[[#This Row],[DAMAGE PER SHOT]]/Table4[[#This Row],[SHOT 
INTERVAL]]</f>
        <v>18180</v>
      </c>
      <c r="U669" s="130">
        <f>Table4[[#This Row],[SHOTS PER MAGAZINE]]*Table4[[#This Row],[DAMAGE PER SHOT]]</f>
        <v>45450</v>
      </c>
      <c r="V669" s="130">
        <f>Table4[[#This Row],[MAGAZINE AMMO]]/Table4[[#This Row],[AMMO PER SHOT]]</f>
        <v>5</v>
      </c>
      <c r="W669" s="138">
        <f>1/Table4[[#This Row],[SHOT 
INTERVAL]]</f>
        <v>2</v>
      </c>
      <c r="X669" s="138">
        <f>(Table4[[#This Row],[SHOTS PER MAGAZINE]]-1)*Table4[[#This Row],[SHOT 
INTERVAL]]+(Table4[[#This Row],[PARTICLES 
PER SHOT]]-1)*Table4[[#This Row],[BURST INTERVAL]]</f>
        <v>2</v>
      </c>
      <c r="Y669" s="186">
        <f>Table4[[#This Row],[DAMAGE PER MAGAZINE]]/(Table4[[#This Row],[UNLOAD TIME]]+Table4[[#This Row],[RELOAD TIME]])</f>
        <v>3787.5</v>
      </c>
    </row>
    <row r="670" spans="1:25" ht="14.25" hidden="1" customHeight="1" outlineLevel="1" x14ac:dyDescent="0.2">
      <c r="A670" s="130">
        <v>32</v>
      </c>
      <c r="B670" s="186" t="s">
        <v>436</v>
      </c>
      <c r="C670" s="186" t="s">
        <v>102</v>
      </c>
      <c r="D670" s="130">
        <v>6</v>
      </c>
      <c r="E670" s="130">
        <v>1540</v>
      </c>
      <c r="F670" s="130"/>
      <c r="G670" s="130"/>
      <c r="H670" s="130"/>
      <c r="I670" s="130">
        <v>5</v>
      </c>
      <c r="J670" s="130">
        <v>1</v>
      </c>
      <c r="K670" s="130">
        <v>6</v>
      </c>
      <c r="L670" s="138"/>
      <c r="M670" s="138">
        <v>0.5</v>
      </c>
      <c r="N670" s="130">
        <v>1</v>
      </c>
      <c r="O670" s="138"/>
      <c r="P670" s="138">
        <v>2</v>
      </c>
      <c r="Q670" s="130">
        <v>4</v>
      </c>
      <c r="R670" s="138">
        <v>10</v>
      </c>
      <c r="S670" s="130">
        <f>Table4[[#This Row],[DMG PER PARTICLE]]*Table4[[#This Row],[PARTICLES 
PER SHOT]]</f>
        <v>9240</v>
      </c>
      <c r="T670" s="186">
        <f>Table4[[#This Row],[DAMAGE PER SHOT]]/Table4[[#This Row],[SHOT 
INTERVAL]]</f>
        <v>18480</v>
      </c>
      <c r="U670" s="130">
        <f>Table4[[#This Row],[SHOTS PER MAGAZINE]]*Table4[[#This Row],[DAMAGE PER SHOT]]</f>
        <v>46200</v>
      </c>
      <c r="V670" s="130">
        <f>Table4[[#This Row],[MAGAZINE AMMO]]/Table4[[#This Row],[AMMO PER SHOT]]</f>
        <v>5</v>
      </c>
      <c r="W670" s="138">
        <f>1/Table4[[#This Row],[SHOT 
INTERVAL]]</f>
        <v>2</v>
      </c>
      <c r="X670" s="138">
        <f>(Table4[[#This Row],[SHOTS PER MAGAZINE]]-1)*Table4[[#This Row],[SHOT 
INTERVAL]]+(Table4[[#This Row],[PARTICLES 
PER SHOT]]-1)*Table4[[#This Row],[BURST INTERVAL]]</f>
        <v>2</v>
      </c>
      <c r="Y670" s="186">
        <f>Table4[[#This Row],[DAMAGE PER MAGAZINE]]/(Table4[[#This Row],[UNLOAD TIME]]+Table4[[#This Row],[RELOAD TIME]])</f>
        <v>3850</v>
      </c>
    </row>
    <row r="671" spans="1:25" ht="14.25" hidden="1" customHeight="1" outlineLevel="1" x14ac:dyDescent="0.2">
      <c r="A671" s="130">
        <v>32</v>
      </c>
      <c r="B671" s="186" t="s">
        <v>436</v>
      </c>
      <c r="C671" s="186" t="s">
        <v>102</v>
      </c>
      <c r="D671" s="130">
        <v>7</v>
      </c>
      <c r="E671" s="130">
        <v>1565</v>
      </c>
      <c r="F671" s="130"/>
      <c r="G671" s="130"/>
      <c r="H671" s="130"/>
      <c r="I671" s="130">
        <v>5</v>
      </c>
      <c r="J671" s="130">
        <v>1</v>
      </c>
      <c r="K671" s="130">
        <v>6</v>
      </c>
      <c r="L671" s="138"/>
      <c r="M671" s="138">
        <v>0.5</v>
      </c>
      <c r="N671" s="130">
        <v>1</v>
      </c>
      <c r="O671" s="138"/>
      <c r="P671" s="138">
        <v>2</v>
      </c>
      <c r="Q671" s="130">
        <v>4</v>
      </c>
      <c r="R671" s="138">
        <v>10</v>
      </c>
      <c r="S671" s="130">
        <f>Table4[[#This Row],[DMG PER PARTICLE]]*Table4[[#This Row],[PARTICLES 
PER SHOT]]</f>
        <v>9390</v>
      </c>
      <c r="T671" s="186">
        <f>Table4[[#This Row],[DAMAGE PER SHOT]]/Table4[[#This Row],[SHOT 
INTERVAL]]</f>
        <v>18780</v>
      </c>
      <c r="U671" s="130">
        <f>Table4[[#This Row],[SHOTS PER MAGAZINE]]*Table4[[#This Row],[DAMAGE PER SHOT]]</f>
        <v>46950</v>
      </c>
      <c r="V671" s="130">
        <f>Table4[[#This Row],[MAGAZINE AMMO]]/Table4[[#This Row],[AMMO PER SHOT]]</f>
        <v>5</v>
      </c>
      <c r="W671" s="138">
        <f>1/Table4[[#This Row],[SHOT 
INTERVAL]]</f>
        <v>2</v>
      </c>
      <c r="X671" s="138">
        <f>(Table4[[#This Row],[SHOTS PER MAGAZINE]]-1)*Table4[[#This Row],[SHOT 
INTERVAL]]+(Table4[[#This Row],[PARTICLES 
PER SHOT]]-1)*Table4[[#This Row],[BURST INTERVAL]]</f>
        <v>2</v>
      </c>
      <c r="Y671" s="186">
        <f>Table4[[#This Row],[DAMAGE PER MAGAZINE]]/(Table4[[#This Row],[UNLOAD TIME]]+Table4[[#This Row],[RELOAD TIME]])</f>
        <v>3912.5</v>
      </c>
    </row>
    <row r="672" spans="1:25" ht="14.25" hidden="1" customHeight="1" outlineLevel="1" x14ac:dyDescent="0.2">
      <c r="A672" s="130">
        <v>32</v>
      </c>
      <c r="B672" s="186" t="s">
        <v>436</v>
      </c>
      <c r="C672" s="186" t="s">
        <v>102</v>
      </c>
      <c r="D672" s="130">
        <v>8</v>
      </c>
      <c r="E672" s="130">
        <v>1590</v>
      </c>
      <c r="F672" s="130"/>
      <c r="G672" s="130"/>
      <c r="H672" s="130"/>
      <c r="I672" s="130">
        <v>5</v>
      </c>
      <c r="J672" s="130">
        <v>1</v>
      </c>
      <c r="K672" s="130">
        <v>6</v>
      </c>
      <c r="L672" s="138"/>
      <c r="M672" s="138">
        <v>0.5</v>
      </c>
      <c r="N672" s="130">
        <v>1</v>
      </c>
      <c r="O672" s="138"/>
      <c r="P672" s="138">
        <v>2</v>
      </c>
      <c r="Q672" s="130">
        <v>4</v>
      </c>
      <c r="R672" s="138">
        <v>10</v>
      </c>
      <c r="S672" s="130">
        <f>Table4[[#This Row],[DMG PER PARTICLE]]*Table4[[#This Row],[PARTICLES 
PER SHOT]]</f>
        <v>9540</v>
      </c>
      <c r="T672" s="186">
        <f>Table4[[#This Row],[DAMAGE PER SHOT]]/Table4[[#This Row],[SHOT 
INTERVAL]]</f>
        <v>19080</v>
      </c>
      <c r="U672" s="130">
        <f>Table4[[#This Row],[SHOTS PER MAGAZINE]]*Table4[[#This Row],[DAMAGE PER SHOT]]</f>
        <v>47700</v>
      </c>
      <c r="V672" s="130">
        <f>Table4[[#This Row],[MAGAZINE AMMO]]/Table4[[#This Row],[AMMO PER SHOT]]</f>
        <v>5</v>
      </c>
      <c r="W672" s="138">
        <f>1/Table4[[#This Row],[SHOT 
INTERVAL]]</f>
        <v>2</v>
      </c>
      <c r="X672" s="138">
        <f>(Table4[[#This Row],[SHOTS PER MAGAZINE]]-1)*Table4[[#This Row],[SHOT 
INTERVAL]]+(Table4[[#This Row],[PARTICLES 
PER SHOT]]-1)*Table4[[#This Row],[BURST INTERVAL]]</f>
        <v>2</v>
      </c>
      <c r="Y672" s="186">
        <f>Table4[[#This Row],[DAMAGE PER MAGAZINE]]/(Table4[[#This Row],[UNLOAD TIME]]+Table4[[#This Row],[RELOAD TIME]])</f>
        <v>3975</v>
      </c>
    </row>
    <row r="673" spans="1:25" ht="14.25" hidden="1" customHeight="1" outlineLevel="1" x14ac:dyDescent="0.2">
      <c r="A673" s="130">
        <v>32</v>
      </c>
      <c r="B673" s="186" t="s">
        <v>436</v>
      </c>
      <c r="C673" s="186" t="s">
        <v>102</v>
      </c>
      <c r="D673" s="130">
        <v>9</v>
      </c>
      <c r="E673" s="130">
        <v>1615</v>
      </c>
      <c r="F673" s="130"/>
      <c r="G673" s="130"/>
      <c r="H673" s="130"/>
      <c r="I673" s="130">
        <v>5</v>
      </c>
      <c r="J673" s="130">
        <v>1</v>
      </c>
      <c r="K673" s="130">
        <v>6</v>
      </c>
      <c r="L673" s="138"/>
      <c r="M673" s="138">
        <v>0.5</v>
      </c>
      <c r="N673" s="130">
        <v>1</v>
      </c>
      <c r="O673" s="138"/>
      <c r="P673" s="138">
        <v>2</v>
      </c>
      <c r="Q673" s="130">
        <v>4</v>
      </c>
      <c r="R673" s="138">
        <v>10</v>
      </c>
      <c r="S673" s="130">
        <f>Table4[[#This Row],[DMG PER PARTICLE]]*Table4[[#This Row],[PARTICLES 
PER SHOT]]</f>
        <v>9690</v>
      </c>
      <c r="T673" s="186">
        <f>Table4[[#This Row],[DAMAGE PER SHOT]]/Table4[[#This Row],[SHOT 
INTERVAL]]</f>
        <v>19380</v>
      </c>
      <c r="U673" s="130">
        <f>Table4[[#This Row],[SHOTS PER MAGAZINE]]*Table4[[#This Row],[DAMAGE PER SHOT]]</f>
        <v>48450</v>
      </c>
      <c r="V673" s="130">
        <f>Table4[[#This Row],[MAGAZINE AMMO]]/Table4[[#This Row],[AMMO PER SHOT]]</f>
        <v>5</v>
      </c>
      <c r="W673" s="138">
        <f>1/Table4[[#This Row],[SHOT 
INTERVAL]]</f>
        <v>2</v>
      </c>
      <c r="X673" s="138">
        <f>(Table4[[#This Row],[SHOTS PER MAGAZINE]]-1)*Table4[[#This Row],[SHOT 
INTERVAL]]+(Table4[[#This Row],[PARTICLES 
PER SHOT]]-1)*Table4[[#This Row],[BURST INTERVAL]]</f>
        <v>2</v>
      </c>
      <c r="Y673" s="186">
        <f>Table4[[#This Row],[DAMAGE PER MAGAZINE]]/(Table4[[#This Row],[UNLOAD TIME]]+Table4[[#This Row],[RELOAD TIME]])</f>
        <v>4037.5</v>
      </c>
    </row>
    <row r="674" spans="1:25" ht="14.25" hidden="1" customHeight="1" outlineLevel="1" x14ac:dyDescent="0.2">
      <c r="A674" s="130">
        <v>32</v>
      </c>
      <c r="B674" s="186" t="s">
        <v>436</v>
      </c>
      <c r="C674" s="186" t="s">
        <v>102</v>
      </c>
      <c r="D674" s="130">
        <v>10</v>
      </c>
      <c r="E674" s="130">
        <v>1640</v>
      </c>
      <c r="F674" s="130"/>
      <c r="G674" s="130"/>
      <c r="H674" s="130"/>
      <c r="I674" s="130">
        <v>5</v>
      </c>
      <c r="J674" s="130">
        <v>1</v>
      </c>
      <c r="K674" s="130">
        <v>6</v>
      </c>
      <c r="L674" s="138"/>
      <c r="M674" s="138">
        <v>0.5</v>
      </c>
      <c r="N674" s="130">
        <v>1</v>
      </c>
      <c r="O674" s="138"/>
      <c r="P674" s="138">
        <v>2</v>
      </c>
      <c r="Q674" s="130">
        <v>4</v>
      </c>
      <c r="R674" s="138">
        <v>10</v>
      </c>
      <c r="S674" s="130">
        <f>Table4[[#This Row],[DMG PER PARTICLE]]*Table4[[#This Row],[PARTICLES 
PER SHOT]]</f>
        <v>9840</v>
      </c>
      <c r="T674" s="186">
        <f>Table4[[#This Row],[DAMAGE PER SHOT]]/Table4[[#This Row],[SHOT 
INTERVAL]]</f>
        <v>19680</v>
      </c>
      <c r="U674" s="130">
        <f>Table4[[#This Row],[SHOTS PER MAGAZINE]]*Table4[[#This Row],[DAMAGE PER SHOT]]</f>
        <v>49200</v>
      </c>
      <c r="V674" s="130">
        <f>Table4[[#This Row],[MAGAZINE AMMO]]/Table4[[#This Row],[AMMO PER SHOT]]</f>
        <v>5</v>
      </c>
      <c r="W674" s="138">
        <f>1/Table4[[#This Row],[SHOT 
INTERVAL]]</f>
        <v>2</v>
      </c>
      <c r="X674" s="138">
        <f>(Table4[[#This Row],[SHOTS PER MAGAZINE]]-1)*Table4[[#This Row],[SHOT 
INTERVAL]]+(Table4[[#This Row],[PARTICLES 
PER SHOT]]-1)*Table4[[#This Row],[BURST INTERVAL]]</f>
        <v>2</v>
      </c>
      <c r="Y674" s="186">
        <f>Table4[[#This Row],[DAMAGE PER MAGAZINE]]/(Table4[[#This Row],[UNLOAD TIME]]+Table4[[#This Row],[RELOAD TIME]])</f>
        <v>4100</v>
      </c>
    </row>
    <row r="675" spans="1:25" ht="14.25" hidden="1" customHeight="1" outlineLevel="1" x14ac:dyDescent="0.2">
      <c r="A675" s="130">
        <v>32</v>
      </c>
      <c r="B675" s="186" t="s">
        <v>436</v>
      </c>
      <c r="C675" s="186" t="s">
        <v>102</v>
      </c>
      <c r="D675" s="130">
        <v>11</v>
      </c>
      <c r="E675" s="130">
        <v>1665</v>
      </c>
      <c r="F675" s="130"/>
      <c r="G675" s="130"/>
      <c r="H675" s="130"/>
      <c r="I675" s="130">
        <v>5</v>
      </c>
      <c r="J675" s="130">
        <v>1</v>
      </c>
      <c r="K675" s="130">
        <v>6</v>
      </c>
      <c r="L675" s="138"/>
      <c r="M675" s="138">
        <v>0.5</v>
      </c>
      <c r="N675" s="130">
        <v>1</v>
      </c>
      <c r="O675" s="138"/>
      <c r="P675" s="138">
        <v>2</v>
      </c>
      <c r="Q675" s="130">
        <v>4</v>
      </c>
      <c r="R675" s="138">
        <v>10</v>
      </c>
      <c r="S675" s="130">
        <f>Table4[[#This Row],[DMG PER PARTICLE]]*Table4[[#This Row],[PARTICLES 
PER SHOT]]</f>
        <v>9990</v>
      </c>
      <c r="T675" s="186">
        <f>Table4[[#This Row],[DAMAGE PER SHOT]]/Table4[[#This Row],[SHOT 
INTERVAL]]</f>
        <v>19980</v>
      </c>
      <c r="U675" s="130">
        <f>Table4[[#This Row],[SHOTS PER MAGAZINE]]*Table4[[#This Row],[DAMAGE PER SHOT]]</f>
        <v>49950</v>
      </c>
      <c r="V675" s="130">
        <f>Table4[[#This Row],[MAGAZINE AMMO]]/Table4[[#This Row],[AMMO PER SHOT]]</f>
        <v>5</v>
      </c>
      <c r="W675" s="138">
        <f>1/Table4[[#This Row],[SHOT 
INTERVAL]]</f>
        <v>2</v>
      </c>
      <c r="X675" s="138">
        <f>(Table4[[#This Row],[SHOTS PER MAGAZINE]]-1)*Table4[[#This Row],[SHOT 
INTERVAL]]+(Table4[[#This Row],[PARTICLES 
PER SHOT]]-1)*Table4[[#This Row],[BURST INTERVAL]]</f>
        <v>2</v>
      </c>
      <c r="Y675" s="186">
        <f>Table4[[#This Row],[DAMAGE PER MAGAZINE]]/(Table4[[#This Row],[UNLOAD TIME]]+Table4[[#This Row],[RELOAD TIME]])</f>
        <v>4162.5</v>
      </c>
    </row>
    <row r="676" spans="1:25" ht="14.25" hidden="1" customHeight="1" outlineLevel="1" x14ac:dyDescent="0.2">
      <c r="A676" s="130">
        <v>32</v>
      </c>
      <c r="B676" s="186" t="s">
        <v>436</v>
      </c>
      <c r="C676" s="186" t="s">
        <v>102</v>
      </c>
      <c r="D676" s="130">
        <v>12</v>
      </c>
      <c r="E676" s="130">
        <v>1690</v>
      </c>
      <c r="F676" s="130"/>
      <c r="G676" s="130"/>
      <c r="H676" s="130"/>
      <c r="I676" s="130">
        <v>5</v>
      </c>
      <c r="J676" s="130">
        <v>1</v>
      </c>
      <c r="K676" s="130">
        <v>6</v>
      </c>
      <c r="L676" s="138"/>
      <c r="M676" s="138">
        <v>0.5</v>
      </c>
      <c r="N676" s="130">
        <v>1</v>
      </c>
      <c r="O676" s="138"/>
      <c r="P676" s="138">
        <v>2</v>
      </c>
      <c r="Q676" s="130">
        <v>4</v>
      </c>
      <c r="R676" s="138">
        <v>10</v>
      </c>
      <c r="S676" s="130">
        <f>Table4[[#This Row],[DMG PER PARTICLE]]*Table4[[#This Row],[PARTICLES 
PER SHOT]]</f>
        <v>10140</v>
      </c>
      <c r="T676" s="186">
        <f>Table4[[#This Row],[DAMAGE PER SHOT]]/Table4[[#This Row],[SHOT 
INTERVAL]]</f>
        <v>20280</v>
      </c>
      <c r="U676" s="130">
        <f>Table4[[#This Row],[SHOTS PER MAGAZINE]]*Table4[[#This Row],[DAMAGE PER SHOT]]</f>
        <v>50700</v>
      </c>
      <c r="V676" s="130">
        <f>Table4[[#This Row],[MAGAZINE AMMO]]/Table4[[#This Row],[AMMO PER SHOT]]</f>
        <v>5</v>
      </c>
      <c r="W676" s="138">
        <f>1/Table4[[#This Row],[SHOT 
INTERVAL]]</f>
        <v>2</v>
      </c>
      <c r="X676" s="138">
        <f>(Table4[[#This Row],[SHOTS PER MAGAZINE]]-1)*Table4[[#This Row],[SHOT 
INTERVAL]]+(Table4[[#This Row],[PARTICLES 
PER SHOT]]-1)*Table4[[#This Row],[BURST INTERVAL]]</f>
        <v>2</v>
      </c>
      <c r="Y676" s="186">
        <f>Table4[[#This Row],[DAMAGE PER MAGAZINE]]/(Table4[[#This Row],[UNLOAD TIME]]+Table4[[#This Row],[RELOAD TIME]])</f>
        <v>4225</v>
      </c>
    </row>
    <row r="677" spans="1:25" ht="14.25" hidden="1" customHeight="1" outlineLevel="1" x14ac:dyDescent="0.2">
      <c r="A677" s="130">
        <v>32</v>
      </c>
      <c r="B677" s="186" t="s">
        <v>436</v>
      </c>
      <c r="C677" s="186" t="s">
        <v>103</v>
      </c>
      <c r="D677" s="130">
        <v>1</v>
      </c>
      <c r="E677" s="130">
        <v>1774.5</v>
      </c>
      <c r="F677" s="130"/>
      <c r="G677" s="130"/>
      <c r="H677" s="130"/>
      <c r="I677" s="130">
        <v>5</v>
      </c>
      <c r="J677" s="130">
        <v>1</v>
      </c>
      <c r="K677" s="130">
        <v>6</v>
      </c>
      <c r="L677" s="138"/>
      <c r="M677" s="138">
        <v>0.5</v>
      </c>
      <c r="N677" s="130">
        <v>1</v>
      </c>
      <c r="O677" s="138"/>
      <c r="P677" s="138">
        <v>2</v>
      </c>
      <c r="Q677" s="130">
        <v>4</v>
      </c>
      <c r="R677" s="138">
        <v>10</v>
      </c>
      <c r="S677" s="130">
        <f>Table4[[#This Row],[DMG PER PARTICLE]]*Table4[[#This Row],[PARTICLES 
PER SHOT]]</f>
        <v>10647</v>
      </c>
      <c r="T677" s="186">
        <f>Table4[[#This Row],[DAMAGE PER SHOT]]/Table4[[#This Row],[SHOT 
INTERVAL]]</f>
        <v>21294</v>
      </c>
      <c r="U677" s="130">
        <f>Table4[[#This Row],[SHOTS PER MAGAZINE]]*Table4[[#This Row],[DAMAGE PER SHOT]]</f>
        <v>53235</v>
      </c>
      <c r="V677" s="130">
        <f>Table4[[#This Row],[MAGAZINE AMMO]]/Table4[[#This Row],[AMMO PER SHOT]]</f>
        <v>5</v>
      </c>
      <c r="W677" s="138">
        <f>1/Table4[[#This Row],[SHOT 
INTERVAL]]</f>
        <v>2</v>
      </c>
      <c r="X677" s="138">
        <f>(Table4[[#This Row],[SHOTS PER MAGAZINE]]-1)*Table4[[#This Row],[SHOT 
INTERVAL]]+(Table4[[#This Row],[PARTICLES 
PER SHOT]]-1)*Table4[[#This Row],[BURST INTERVAL]]</f>
        <v>2</v>
      </c>
      <c r="Y677" s="186">
        <f>Table4[[#This Row],[DAMAGE PER MAGAZINE]]/(Table4[[#This Row],[UNLOAD TIME]]+Table4[[#This Row],[RELOAD TIME]])</f>
        <v>4436.25</v>
      </c>
    </row>
    <row r="678" spans="1:25" ht="14.25" customHeight="1" collapsed="1" x14ac:dyDescent="0.2">
      <c r="A678" s="128">
        <v>33</v>
      </c>
      <c r="B678" s="185" t="s">
        <v>437</v>
      </c>
      <c r="C678" s="185" t="s">
        <v>101</v>
      </c>
      <c r="D678" s="128">
        <v>1</v>
      </c>
      <c r="E678" s="128">
        <v>485</v>
      </c>
      <c r="F678" s="128"/>
      <c r="G678" s="128"/>
      <c r="H678" s="128"/>
      <c r="I678" s="128">
        <v>5</v>
      </c>
      <c r="J678" s="128">
        <v>1</v>
      </c>
      <c r="K678" s="128">
        <v>4</v>
      </c>
      <c r="L678" s="137"/>
      <c r="M678" s="137">
        <v>0.3</v>
      </c>
      <c r="N678" s="128">
        <v>1</v>
      </c>
      <c r="O678" s="137"/>
      <c r="P678" s="137">
        <v>1.8</v>
      </c>
      <c r="Q678" s="128">
        <v>4</v>
      </c>
      <c r="R678" s="137">
        <v>9</v>
      </c>
      <c r="S678" s="128">
        <f>Table4[[#This Row],[DMG PER PARTICLE]]*Table4[[#This Row],[PARTICLES 
PER SHOT]]</f>
        <v>1940</v>
      </c>
      <c r="T678" s="185">
        <f>Table4[[#This Row],[DAMAGE PER SHOT]]/Table4[[#This Row],[SHOT 
INTERVAL]]</f>
        <v>6466.666666666667</v>
      </c>
      <c r="U678" s="128">
        <f>Table4[[#This Row],[SHOTS PER MAGAZINE]]*Table4[[#This Row],[DAMAGE PER SHOT]]</f>
        <v>9700</v>
      </c>
      <c r="V678" s="128">
        <f>Table4[[#This Row],[MAGAZINE AMMO]]/Table4[[#This Row],[AMMO PER SHOT]]</f>
        <v>5</v>
      </c>
      <c r="W678" s="137">
        <f>1/Table4[[#This Row],[SHOT 
INTERVAL]]</f>
        <v>3.3333333333333335</v>
      </c>
      <c r="X678" s="137">
        <f>(Table4[[#This Row],[SHOTS PER MAGAZINE]]-1)*Table4[[#This Row],[SHOT 
INTERVAL]]+(Table4[[#This Row],[PARTICLES 
PER SHOT]]-1)*Table4[[#This Row],[BURST INTERVAL]]</f>
        <v>1.2</v>
      </c>
      <c r="Y678" s="185">
        <f>Table4[[#This Row],[DAMAGE PER MAGAZINE]]/(Table4[[#This Row],[UNLOAD TIME]]+Table4[[#This Row],[RELOAD TIME]])</f>
        <v>950.98039215686276</v>
      </c>
    </row>
    <row r="679" spans="1:25" ht="14.25" hidden="1" customHeight="1" outlineLevel="1" x14ac:dyDescent="0.2">
      <c r="A679" s="130">
        <v>33</v>
      </c>
      <c r="B679" s="186" t="s">
        <v>437</v>
      </c>
      <c r="C679" s="186" t="s">
        <v>101</v>
      </c>
      <c r="D679" s="130">
        <v>2</v>
      </c>
      <c r="E679" s="130">
        <v>535</v>
      </c>
      <c r="F679" s="130"/>
      <c r="G679" s="130"/>
      <c r="H679" s="130"/>
      <c r="I679" s="130">
        <v>5</v>
      </c>
      <c r="J679" s="130">
        <v>1</v>
      </c>
      <c r="K679" s="130">
        <v>4</v>
      </c>
      <c r="L679" s="138"/>
      <c r="M679" s="138">
        <v>0.3</v>
      </c>
      <c r="N679" s="130">
        <v>1</v>
      </c>
      <c r="O679" s="138"/>
      <c r="P679" s="138">
        <v>1.8</v>
      </c>
      <c r="Q679" s="130">
        <v>4</v>
      </c>
      <c r="R679" s="138">
        <v>9</v>
      </c>
      <c r="S679" s="130">
        <f>Table4[[#This Row],[DMG PER PARTICLE]]*Table4[[#This Row],[PARTICLES 
PER SHOT]]</f>
        <v>2140</v>
      </c>
      <c r="T679" s="186">
        <f>Table4[[#This Row],[DAMAGE PER SHOT]]/Table4[[#This Row],[SHOT 
INTERVAL]]</f>
        <v>7133.3333333333339</v>
      </c>
      <c r="U679" s="130">
        <f>Table4[[#This Row],[SHOTS PER MAGAZINE]]*Table4[[#This Row],[DAMAGE PER SHOT]]</f>
        <v>10700</v>
      </c>
      <c r="V679" s="130">
        <f>Table4[[#This Row],[MAGAZINE AMMO]]/Table4[[#This Row],[AMMO PER SHOT]]</f>
        <v>5</v>
      </c>
      <c r="W679" s="138">
        <f>1/Table4[[#This Row],[SHOT 
INTERVAL]]</f>
        <v>3.3333333333333335</v>
      </c>
      <c r="X679" s="138">
        <f>(Table4[[#This Row],[SHOTS PER MAGAZINE]]-1)*Table4[[#This Row],[SHOT 
INTERVAL]]+(Table4[[#This Row],[PARTICLES 
PER SHOT]]-1)*Table4[[#This Row],[BURST INTERVAL]]</f>
        <v>1.2</v>
      </c>
      <c r="Y679" s="186">
        <f>Table4[[#This Row],[DAMAGE PER MAGAZINE]]/(Table4[[#This Row],[UNLOAD TIME]]+Table4[[#This Row],[RELOAD TIME]])</f>
        <v>1049.0196078431372</v>
      </c>
    </row>
    <row r="680" spans="1:25" ht="14.25" hidden="1" customHeight="1" outlineLevel="1" x14ac:dyDescent="0.2">
      <c r="A680" s="130">
        <v>33</v>
      </c>
      <c r="B680" s="186" t="s">
        <v>437</v>
      </c>
      <c r="C680" s="186" t="s">
        <v>101</v>
      </c>
      <c r="D680" s="130">
        <v>3</v>
      </c>
      <c r="E680" s="130">
        <v>585</v>
      </c>
      <c r="F680" s="130"/>
      <c r="G680" s="130"/>
      <c r="H680" s="130"/>
      <c r="I680" s="130">
        <v>5</v>
      </c>
      <c r="J680" s="130">
        <v>1</v>
      </c>
      <c r="K680" s="130">
        <v>4</v>
      </c>
      <c r="L680" s="138"/>
      <c r="M680" s="138">
        <v>0.3</v>
      </c>
      <c r="N680" s="130">
        <v>1</v>
      </c>
      <c r="O680" s="138"/>
      <c r="P680" s="138">
        <v>1.8</v>
      </c>
      <c r="Q680" s="130">
        <v>4</v>
      </c>
      <c r="R680" s="138">
        <v>9</v>
      </c>
      <c r="S680" s="130">
        <f>Table4[[#This Row],[DMG PER PARTICLE]]*Table4[[#This Row],[PARTICLES 
PER SHOT]]</f>
        <v>2340</v>
      </c>
      <c r="T680" s="186">
        <f>Table4[[#This Row],[DAMAGE PER SHOT]]/Table4[[#This Row],[SHOT 
INTERVAL]]</f>
        <v>7800</v>
      </c>
      <c r="U680" s="130">
        <f>Table4[[#This Row],[SHOTS PER MAGAZINE]]*Table4[[#This Row],[DAMAGE PER SHOT]]</f>
        <v>11700</v>
      </c>
      <c r="V680" s="130">
        <f>Table4[[#This Row],[MAGAZINE AMMO]]/Table4[[#This Row],[AMMO PER SHOT]]</f>
        <v>5</v>
      </c>
      <c r="W680" s="138">
        <f>1/Table4[[#This Row],[SHOT 
INTERVAL]]</f>
        <v>3.3333333333333335</v>
      </c>
      <c r="X680" s="138">
        <f>(Table4[[#This Row],[SHOTS PER MAGAZINE]]-1)*Table4[[#This Row],[SHOT 
INTERVAL]]+(Table4[[#This Row],[PARTICLES 
PER SHOT]]-1)*Table4[[#This Row],[BURST INTERVAL]]</f>
        <v>1.2</v>
      </c>
      <c r="Y680" s="186">
        <f>Table4[[#This Row],[DAMAGE PER MAGAZINE]]/(Table4[[#This Row],[UNLOAD TIME]]+Table4[[#This Row],[RELOAD TIME]])</f>
        <v>1147.0588235294119</v>
      </c>
    </row>
    <row r="681" spans="1:25" ht="14.25" hidden="1" customHeight="1" outlineLevel="1" x14ac:dyDescent="0.2">
      <c r="A681" s="130">
        <v>33</v>
      </c>
      <c r="B681" s="186" t="s">
        <v>437</v>
      </c>
      <c r="C681" s="186" t="s">
        <v>101</v>
      </c>
      <c r="D681" s="130">
        <v>4</v>
      </c>
      <c r="E681" s="130">
        <v>645</v>
      </c>
      <c r="F681" s="130"/>
      <c r="G681" s="130"/>
      <c r="H681" s="130"/>
      <c r="I681" s="130">
        <v>5</v>
      </c>
      <c r="J681" s="130">
        <v>1</v>
      </c>
      <c r="K681" s="130">
        <v>4</v>
      </c>
      <c r="L681" s="138"/>
      <c r="M681" s="138">
        <v>0.3</v>
      </c>
      <c r="N681" s="130">
        <v>1</v>
      </c>
      <c r="O681" s="138"/>
      <c r="P681" s="138">
        <v>1.8</v>
      </c>
      <c r="Q681" s="130">
        <v>4</v>
      </c>
      <c r="R681" s="138">
        <v>9</v>
      </c>
      <c r="S681" s="130">
        <f>Table4[[#This Row],[DMG PER PARTICLE]]*Table4[[#This Row],[PARTICLES 
PER SHOT]]</f>
        <v>2580</v>
      </c>
      <c r="T681" s="186">
        <f>Table4[[#This Row],[DAMAGE PER SHOT]]/Table4[[#This Row],[SHOT 
INTERVAL]]</f>
        <v>8600</v>
      </c>
      <c r="U681" s="130">
        <f>Table4[[#This Row],[SHOTS PER MAGAZINE]]*Table4[[#This Row],[DAMAGE PER SHOT]]</f>
        <v>12900</v>
      </c>
      <c r="V681" s="130">
        <f>Table4[[#This Row],[MAGAZINE AMMO]]/Table4[[#This Row],[AMMO PER SHOT]]</f>
        <v>5</v>
      </c>
      <c r="W681" s="138">
        <f>1/Table4[[#This Row],[SHOT 
INTERVAL]]</f>
        <v>3.3333333333333335</v>
      </c>
      <c r="X681" s="138">
        <f>(Table4[[#This Row],[SHOTS PER MAGAZINE]]-1)*Table4[[#This Row],[SHOT 
INTERVAL]]+(Table4[[#This Row],[PARTICLES 
PER SHOT]]-1)*Table4[[#This Row],[BURST INTERVAL]]</f>
        <v>1.2</v>
      </c>
      <c r="Y681" s="186">
        <f>Table4[[#This Row],[DAMAGE PER MAGAZINE]]/(Table4[[#This Row],[UNLOAD TIME]]+Table4[[#This Row],[RELOAD TIME]])</f>
        <v>1264.7058823529412</v>
      </c>
    </row>
    <row r="682" spans="1:25" ht="14.25" hidden="1" customHeight="1" outlineLevel="1" x14ac:dyDescent="0.2">
      <c r="A682" s="130">
        <v>33</v>
      </c>
      <c r="B682" s="186" t="s">
        <v>437</v>
      </c>
      <c r="C682" s="186" t="s">
        <v>101</v>
      </c>
      <c r="D682" s="130">
        <v>5</v>
      </c>
      <c r="E682" s="130">
        <v>710</v>
      </c>
      <c r="F682" s="130"/>
      <c r="G682" s="130"/>
      <c r="H682" s="130"/>
      <c r="I682" s="130">
        <v>5</v>
      </c>
      <c r="J682" s="130">
        <v>1</v>
      </c>
      <c r="K682" s="130">
        <v>4</v>
      </c>
      <c r="L682" s="138"/>
      <c r="M682" s="138">
        <v>0.3</v>
      </c>
      <c r="N682" s="130">
        <v>1</v>
      </c>
      <c r="O682" s="138"/>
      <c r="P682" s="138">
        <v>1.8</v>
      </c>
      <c r="Q682" s="130">
        <v>4</v>
      </c>
      <c r="R682" s="138">
        <v>9</v>
      </c>
      <c r="S682" s="130">
        <f>Table4[[#This Row],[DMG PER PARTICLE]]*Table4[[#This Row],[PARTICLES 
PER SHOT]]</f>
        <v>2840</v>
      </c>
      <c r="T682" s="186">
        <f>Table4[[#This Row],[DAMAGE PER SHOT]]/Table4[[#This Row],[SHOT 
INTERVAL]]</f>
        <v>9466.6666666666679</v>
      </c>
      <c r="U682" s="130">
        <f>Table4[[#This Row],[SHOTS PER MAGAZINE]]*Table4[[#This Row],[DAMAGE PER SHOT]]</f>
        <v>14200</v>
      </c>
      <c r="V682" s="130">
        <f>Table4[[#This Row],[MAGAZINE AMMO]]/Table4[[#This Row],[AMMO PER SHOT]]</f>
        <v>5</v>
      </c>
      <c r="W682" s="138">
        <f>1/Table4[[#This Row],[SHOT 
INTERVAL]]</f>
        <v>3.3333333333333335</v>
      </c>
      <c r="X682" s="138">
        <f>(Table4[[#This Row],[SHOTS PER MAGAZINE]]-1)*Table4[[#This Row],[SHOT 
INTERVAL]]+(Table4[[#This Row],[PARTICLES 
PER SHOT]]-1)*Table4[[#This Row],[BURST INTERVAL]]</f>
        <v>1.2</v>
      </c>
      <c r="Y682" s="186">
        <f>Table4[[#This Row],[DAMAGE PER MAGAZINE]]/(Table4[[#This Row],[UNLOAD TIME]]+Table4[[#This Row],[RELOAD TIME]])</f>
        <v>1392.1568627450981</v>
      </c>
    </row>
    <row r="683" spans="1:25" ht="14.25" hidden="1" customHeight="1" outlineLevel="1" x14ac:dyDescent="0.2">
      <c r="A683" s="130">
        <v>33</v>
      </c>
      <c r="B683" s="186" t="s">
        <v>437</v>
      </c>
      <c r="C683" s="186" t="s">
        <v>101</v>
      </c>
      <c r="D683" s="130">
        <v>6</v>
      </c>
      <c r="E683" s="130">
        <v>780</v>
      </c>
      <c r="F683" s="130"/>
      <c r="G683" s="130"/>
      <c r="H683" s="130"/>
      <c r="I683" s="130">
        <v>5</v>
      </c>
      <c r="J683" s="130">
        <v>1</v>
      </c>
      <c r="K683" s="130">
        <v>4</v>
      </c>
      <c r="L683" s="138"/>
      <c r="M683" s="138">
        <v>0.3</v>
      </c>
      <c r="N683" s="130">
        <v>1</v>
      </c>
      <c r="O683" s="138"/>
      <c r="P683" s="138">
        <v>1.8</v>
      </c>
      <c r="Q683" s="130">
        <v>4</v>
      </c>
      <c r="R683" s="138">
        <v>9</v>
      </c>
      <c r="S683" s="130">
        <f>Table4[[#This Row],[DMG PER PARTICLE]]*Table4[[#This Row],[PARTICLES 
PER SHOT]]</f>
        <v>3120</v>
      </c>
      <c r="T683" s="186">
        <f>Table4[[#This Row],[DAMAGE PER SHOT]]/Table4[[#This Row],[SHOT 
INTERVAL]]</f>
        <v>10400</v>
      </c>
      <c r="U683" s="130">
        <f>Table4[[#This Row],[SHOTS PER MAGAZINE]]*Table4[[#This Row],[DAMAGE PER SHOT]]</f>
        <v>15600</v>
      </c>
      <c r="V683" s="130">
        <f>Table4[[#This Row],[MAGAZINE AMMO]]/Table4[[#This Row],[AMMO PER SHOT]]</f>
        <v>5</v>
      </c>
      <c r="W683" s="138">
        <f>1/Table4[[#This Row],[SHOT 
INTERVAL]]</f>
        <v>3.3333333333333335</v>
      </c>
      <c r="X683" s="138">
        <f>(Table4[[#This Row],[SHOTS PER MAGAZINE]]-1)*Table4[[#This Row],[SHOT 
INTERVAL]]+(Table4[[#This Row],[PARTICLES 
PER SHOT]]-1)*Table4[[#This Row],[BURST INTERVAL]]</f>
        <v>1.2</v>
      </c>
      <c r="Y683" s="186">
        <f>Table4[[#This Row],[DAMAGE PER MAGAZINE]]/(Table4[[#This Row],[UNLOAD TIME]]+Table4[[#This Row],[RELOAD TIME]])</f>
        <v>1529.4117647058824</v>
      </c>
    </row>
    <row r="684" spans="1:25" ht="14.25" hidden="1" customHeight="1" outlineLevel="1" x14ac:dyDescent="0.2">
      <c r="A684" s="130">
        <v>33</v>
      </c>
      <c r="B684" s="186" t="s">
        <v>437</v>
      </c>
      <c r="C684" s="186" t="s">
        <v>101</v>
      </c>
      <c r="D684" s="130">
        <v>7</v>
      </c>
      <c r="E684" s="130">
        <v>860</v>
      </c>
      <c r="F684" s="130"/>
      <c r="G684" s="130"/>
      <c r="H684" s="130"/>
      <c r="I684" s="130">
        <v>5</v>
      </c>
      <c r="J684" s="130">
        <v>1</v>
      </c>
      <c r="K684" s="130">
        <v>4</v>
      </c>
      <c r="L684" s="138"/>
      <c r="M684" s="138">
        <v>0.3</v>
      </c>
      <c r="N684" s="130">
        <v>1</v>
      </c>
      <c r="O684" s="138"/>
      <c r="P684" s="138">
        <v>1.8</v>
      </c>
      <c r="Q684" s="130">
        <v>4</v>
      </c>
      <c r="R684" s="138">
        <v>9</v>
      </c>
      <c r="S684" s="130">
        <f>Table4[[#This Row],[DMG PER PARTICLE]]*Table4[[#This Row],[PARTICLES 
PER SHOT]]</f>
        <v>3440</v>
      </c>
      <c r="T684" s="186">
        <f>Table4[[#This Row],[DAMAGE PER SHOT]]/Table4[[#This Row],[SHOT 
INTERVAL]]</f>
        <v>11466.666666666668</v>
      </c>
      <c r="U684" s="130">
        <f>Table4[[#This Row],[SHOTS PER MAGAZINE]]*Table4[[#This Row],[DAMAGE PER SHOT]]</f>
        <v>17200</v>
      </c>
      <c r="V684" s="130">
        <f>Table4[[#This Row],[MAGAZINE AMMO]]/Table4[[#This Row],[AMMO PER SHOT]]</f>
        <v>5</v>
      </c>
      <c r="W684" s="138">
        <f>1/Table4[[#This Row],[SHOT 
INTERVAL]]</f>
        <v>3.3333333333333335</v>
      </c>
      <c r="X684" s="138">
        <f>(Table4[[#This Row],[SHOTS PER MAGAZINE]]-1)*Table4[[#This Row],[SHOT 
INTERVAL]]+(Table4[[#This Row],[PARTICLES 
PER SHOT]]-1)*Table4[[#This Row],[BURST INTERVAL]]</f>
        <v>1.2</v>
      </c>
      <c r="Y684" s="186">
        <f>Table4[[#This Row],[DAMAGE PER MAGAZINE]]/(Table4[[#This Row],[UNLOAD TIME]]+Table4[[#This Row],[RELOAD TIME]])</f>
        <v>1686.2745098039218</v>
      </c>
    </row>
    <row r="685" spans="1:25" ht="14.25" hidden="1" customHeight="1" outlineLevel="1" x14ac:dyDescent="0.2">
      <c r="A685" s="130">
        <v>33</v>
      </c>
      <c r="B685" s="186" t="s">
        <v>437</v>
      </c>
      <c r="C685" s="186" t="s">
        <v>101</v>
      </c>
      <c r="D685" s="130">
        <v>8</v>
      </c>
      <c r="E685" s="130">
        <v>940</v>
      </c>
      <c r="F685" s="130"/>
      <c r="G685" s="130"/>
      <c r="H685" s="130"/>
      <c r="I685" s="130">
        <v>5</v>
      </c>
      <c r="J685" s="130">
        <v>1</v>
      </c>
      <c r="K685" s="130">
        <v>4</v>
      </c>
      <c r="L685" s="138"/>
      <c r="M685" s="138">
        <v>0.3</v>
      </c>
      <c r="N685" s="130">
        <v>1</v>
      </c>
      <c r="O685" s="138"/>
      <c r="P685" s="138">
        <v>1.8</v>
      </c>
      <c r="Q685" s="130">
        <v>4</v>
      </c>
      <c r="R685" s="138">
        <v>9</v>
      </c>
      <c r="S685" s="130">
        <f>Table4[[#This Row],[DMG PER PARTICLE]]*Table4[[#This Row],[PARTICLES 
PER SHOT]]</f>
        <v>3760</v>
      </c>
      <c r="T685" s="186">
        <f>Table4[[#This Row],[DAMAGE PER SHOT]]/Table4[[#This Row],[SHOT 
INTERVAL]]</f>
        <v>12533.333333333334</v>
      </c>
      <c r="U685" s="130">
        <f>Table4[[#This Row],[SHOTS PER MAGAZINE]]*Table4[[#This Row],[DAMAGE PER SHOT]]</f>
        <v>18800</v>
      </c>
      <c r="V685" s="130">
        <f>Table4[[#This Row],[MAGAZINE AMMO]]/Table4[[#This Row],[AMMO PER SHOT]]</f>
        <v>5</v>
      </c>
      <c r="W685" s="138">
        <f>1/Table4[[#This Row],[SHOT 
INTERVAL]]</f>
        <v>3.3333333333333335</v>
      </c>
      <c r="X685" s="138">
        <f>(Table4[[#This Row],[SHOTS PER MAGAZINE]]-1)*Table4[[#This Row],[SHOT 
INTERVAL]]+(Table4[[#This Row],[PARTICLES 
PER SHOT]]-1)*Table4[[#This Row],[BURST INTERVAL]]</f>
        <v>1.2</v>
      </c>
      <c r="Y685" s="186">
        <f>Table4[[#This Row],[DAMAGE PER MAGAZINE]]/(Table4[[#This Row],[UNLOAD TIME]]+Table4[[#This Row],[RELOAD TIME]])</f>
        <v>1843.1372549019609</v>
      </c>
    </row>
    <row r="686" spans="1:25" ht="14.25" hidden="1" customHeight="1" outlineLevel="1" x14ac:dyDescent="0.2">
      <c r="A686" s="130">
        <v>33</v>
      </c>
      <c r="B686" s="186" t="s">
        <v>437</v>
      </c>
      <c r="C686" s="186" t="s">
        <v>101</v>
      </c>
      <c r="D686" s="130">
        <v>9</v>
      </c>
      <c r="E686" s="130">
        <v>1040</v>
      </c>
      <c r="F686" s="130"/>
      <c r="G686" s="130"/>
      <c r="H686" s="130"/>
      <c r="I686" s="130">
        <v>5</v>
      </c>
      <c r="J686" s="130">
        <v>1</v>
      </c>
      <c r="K686" s="130">
        <v>4</v>
      </c>
      <c r="L686" s="138"/>
      <c r="M686" s="138">
        <v>0.3</v>
      </c>
      <c r="N686" s="130">
        <v>1</v>
      </c>
      <c r="O686" s="138"/>
      <c r="P686" s="138">
        <v>1.8</v>
      </c>
      <c r="Q686" s="130">
        <v>4</v>
      </c>
      <c r="R686" s="138">
        <v>9</v>
      </c>
      <c r="S686" s="130">
        <f>Table4[[#This Row],[DMG PER PARTICLE]]*Table4[[#This Row],[PARTICLES 
PER SHOT]]</f>
        <v>4160</v>
      </c>
      <c r="T686" s="186">
        <f>Table4[[#This Row],[DAMAGE PER SHOT]]/Table4[[#This Row],[SHOT 
INTERVAL]]</f>
        <v>13866.666666666668</v>
      </c>
      <c r="U686" s="130">
        <f>Table4[[#This Row],[SHOTS PER MAGAZINE]]*Table4[[#This Row],[DAMAGE PER SHOT]]</f>
        <v>20800</v>
      </c>
      <c r="V686" s="130">
        <f>Table4[[#This Row],[MAGAZINE AMMO]]/Table4[[#This Row],[AMMO PER SHOT]]</f>
        <v>5</v>
      </c>
      <c r="W686" s="138">
        <f>1/Table4[[#This Row],[SHOT 
INTERVAL]]</f>
        <v>3.3333333333333335</v>
      </c>
      <c r="X686" s="138">
        <f>(Table4[[#This Row],[SHOTS PER MAGAZINE]]-1)*Table4[[#This Row],[SHOT 
INTERVAL]]+(Table4[[#This Row],[PARTICLES 
PER SHOT]]-1)*Table4[[#This Row],[BURST INTERVAL]]</f>
        <v>1.2</v>
      </c>
      <c r="Y686" s="186">
        <f>Table4[[#This Row],[DAMAGE PER MAGAZINE]]/(Table4[[#This Row],[UNLOAD TIME]]+Table4[[#This Row],[RELOAD TIME]])</f>
        <v>2039.2156862745098</v>
      </c>
    </row>
    <row r="687" spans="1:25" ht="14.25" hidden="1" customHeight="1" outlineLevel="1" x14ac:dyDescent="0.2">
      <c r="A687" s="130">
        <v>33</v>
      </c>
      <c r="B687" s="186" t="s">
        <v>437</v>
      </c>
      <c r="C687" s="186" t="s">
        <v>101</v>
      </c>
      <c r="D687" s="130">
        <v>10</v>
      </c>
      <c r="E687" s="130">
        <v>1145</v>
      </c>
      <c r="F687" s="130"/>
      <c r="G687" s="130"/>
      <c r="H687" s="130"/>
      <c r="I687" s="130">
        <v>5</v>
      </c>
      <c r="J687" s="130">
        <v>1</v>
      </c>
      <c r="K687" s="130">
        <v>4</v>
      </c>
      <c r="L687" s="138"/>
      <c r="M687" s="138">
        <v>0.3</v>
      </c>
      <c r="N687" s="130">
        <v>1</v>
      </c>
      <c r="O687" s="138"/>
      <c r="P687" s="138">
        <v>1.8</v>
      </c>
      <c r="Q687" s="130">
        <v>4</v>
      </c>
      <c r="R687" s="138">
        <v>9</v>
      </c>
      <c r="S687" s="130">
        <f>Table4[[#This Row],[DMG PER PARTICLE]]*Table4[[#This Row],[PARTICLES 
PER SHOT]]</f>
        <v>4580</v>
      </c>
      <c r="T687" s="186">
        <f>Table4[[#This Row],[DAMAGE PER SHOT]]/Table4[[#This Row],[SHOT 
INTERVAL]]</f>
        <v>15266.666666666668</v>
      </c>
      <c r="U687" s="130">
        <f>Table4[[#This Row],[SHOTS PER MAGAZINE]]*Table4[[#This Row],[DAMAGE PER SHOT]]</f>
        <v>22900</v>
      </c>
      <c r="V687" s="130">
        <f>Table4[[#This Row],[MAGAZINE AMMO]]/Table4[[#This Row],[AMMO PER SHOT]]</f>
        <v>5</v>
      </c>
      <c r="W687" s="138">
        <f>1/Table4[[#This Row],[SHOT 
INTERVAL]]</f>
        <v>3.3333333333333335</v>
      </c>
      <c r="X687" s="138">
        <f>(Table4[[#This Row],[SHOTS PER MAGAZINE]]-1)*Table4[[#This Row],[SHOT 
INTERVAL]]+(Table4[[#This Row],[PARTICLES 
PER SHOT]]-1)*Table4[[#This Row],[BURST INTERVAL]]</f>
        <v>1.2</v>
      </c>
      <c r="Y687" s="186">
        <f>Table4[[#This Row],[DAMAGE PER MAGAZINE]]/(Table4[[#This Row],[UNLOAD TIME]]+Table4[[#This Row],[RELOAD TIME]])</f>
        <v>2245.0980392156866</v>
      </c>
    </row>
    <row r="688" spans="1:25" ht="14.25" hidden="1" customHeight="1" outlineLevel="1" x14ac:dyDescent="0.2">
      <c r="A688" s="130">
        <v>33</v>
      </c>
      <c r="B688" s="186" t="s">
        <v>437</v>
      </c>
      <c r="C688" s="186" t="s">
        <v>101</v>
      </c>
      <c r="D688" s="130">
        <v>11</v>
      </c>
      <c r="E688" s="130">
        <v>1255</v>
      </c>
      <c r="F688" s="130"/>
      <c r="G688" s="130"/>
      <c r="H688" s="130"/>
      <c r="I688" s="130">
        <v>5</v>
      </c>
      <c r="J688" s="130">
        <v>1</v>
      </c>
      <c r="K688" s="130">
        <v>4</v>
      </c>
      <c r="L688" s="138"/>
      <c r="M688" s="138">
        <v>0.3</v>
      </c>
      <c r="N688" s="130">
        <v>1</v>
      </c>
      <c r="O688" s="138"/>
      <c r="P688" s="138">
        <v>1.8</v>
      </c>
      <c r="Q688" s="130">
        <v>4</v>
      </c>
      <c r="R688" s="138">
        <v>9</v>
      </c>
      <c r="S688" s="130">
        <f>Table4[[#This Row],[DMG PER PARTICLE]]*Table4[[#This Row],[PARTICLES 
PER SHOT]]</f>
        <v>5020</v>
      </c>
      <c r="T688" s="186">
        <f>Table4[[#This Row],[DAMAGE PER SHOT]]/Table4[[#This Row],[SHOT 
INTERVAL]]</f>
        <v>16733.333333333336</v>
      </c>
      <c r="U688" s="130">
        <f>Table4[[#This Row],[SHOTS PER MAGAZINE]]*Table4[[#This Row],[DAMAGE PER SHOT]]</f>
        <v>25100</v>
      </c>
      <c r="V688" s="130">
        <f>Table4[[#This Row],[MAGAZINE AMMO]]/Table4[[#This Row],[AMMO PER SHOT]]</f>
        <v>5</v>
      </c>
      <c r="W688" s="138">
        <f>1/Table4[[#This Row],[SHOT 
INTERVAL]]</f>
        <v>3.3333333333333335</v>
      </c>
      <c r="X688" s="138">
        <f>(Table4[[#This Row],[SHOTS PER MAGAZINE]]-1)*Table4[[#This Row],[SHOT 
INTERVAL]]+(Table4[[#This Row],[PARTICLES 
PER SHOT]]-1)*Table4[[#This Row],[BURST INTERVAL]]</f>
        <v>1.2</v>
      </c>
      <c r="Y688" s="186">
        <f>Table4[[#This Row],[DAMAGE PER MAGAZINE]]/(Table4[[#This Row],[UNLOAD TIME]]+Table4[[#This Row],[RELOAD TIME]])</f>
        <v>2460.7843137254904</v>
      </c>
    </row>
    <row r="689" spans="1:25" ht="14.25" hidden="1" customHeight="1" outlineLevel="1" x14ac:dyDescent="0.2">
      <c r="A689" s="130">
        <v>33</v>
      </c>
      <c r="B689" s="186" t="s">
        <v>437</v>
      </c>
      <c r="C689" s="186" t="s">
        <v>101</v>
      </c>
      <c r="D689" s="130">
        <v>12</v>
      </c>
      <c r="E689" s="130">
        <v>1380</v>
      </c>
      <c r="F689" s="130"/>
      <c r="G689" s="130"/>
      <c r="H689" s="130"/>
      <c r="I689" s="130">
        <v>5</v>
      </c>
      <c r="J689" s="130">
        <v>1</v>
      </c>
      <c r="K689" s="130">
        <v>4</v>
      </c>
      <c r="L689" s="138"/>
      <c r="M689" s="138">
        <v>0.3</v>
      </c>
      <c r="N689" s="130">
        <v>1</v>
      </c>
      <c r="O689" s="138"/>
      <c r="P689" s="138">
        <v>1.8</v>
      </c>
      <c r="Q689" s="130">
        <v>4</v>
      </c>
      <c r="R689" s="138">
        <v>9</v>
      </c>
      <c r="S689" s="130">
        <f>Table4[[#This Row],[DMG PER PARTICLE]]*Table4[[#This Row],[PARTICLES 
PER SHOT]]</f>
        <v>5520</v>
      </c>
      <c r="T689" s="186">
        <f>Table4[[#This Row],[DAMAGE PER SHOT]]/Table4[[#This Row],[SHOT 
INTERVAL]]</f>
        <v>18400</v>
      </c>
      <c r="U689" s="130">
        <f>Table4[[#This Row],[SHOTS PER MAGAZINE]]*Table4[[#This Row],[DAMAGE PER SHOT]]</f>
        <v>27600</v>
      </c>
      <c r="V689" s="130">
        <f>Table4[[#This Row],[MAGAZINE AMMO]]/Table4[[#This Row],[AMMO PER SHOT]]</f>
        <v>5</v>
      </c>
      <c r="W689" s="138">
        <f>1/Table4[[#This Row],[SHOT 
INTERVAL]]</f>
        <v>3.3333333333333335</v>
      </c>
      <c r="X689" s="138">
        <f>(Table4[[#This Row],[SHOTS PER MAGAZINE]]-1)*Table4[[#This Row],[SHOT 
INTERVAL]]+(Table4[[#This Row],[PARTICLES 
PER SHOT]]-1)*Table4[[#This Row],[BURST INTERVAL]]</f>
        <v>1.2</v>
      </c>
      <c r="Y689" s="186">
        <f>Table4[[#This Row],[DAMAGE PER MAGAZINE]]/(Table4[[#This Row],[UNLOAD TIME]]+Table4[[#This Row],[RELOAD TIME]])</f>
        <v>2705.8823529411766</v>
      </c>
    </row>
    <row r="690" spans="1:25" ht="14.25" hidden="1" customHeight="1" outlineLevel="1" x14ac:dyDescent="0.2">
      <c r="A690" s="130">
        <v>33</v>
      </c>
      <c r="B690" s="186" t="s">
        <v>437</v>
      </c>
      <c r="C690" s="186" t="s">
        <v>102</v>
      </c>
      <c r="D690" s="130">
        <v>1</v>
      </c>
      <c r="E690" s="130">
        <v>1380</v>
      </c>
      <c r="F690" s="130"/>
      <c r="G690" s="130"/>
      <c r="H690" s="130"/>
      <c r="I690" s="130">
        <v>5</v>
      </c>
      <c r="J690" s="130">
        <v>1</v>
      </c>
      <c r="K690" s="130">
        <v>4</v>
      </c>
      <c r="L690" s="138"/>
      <c r="M690" s="138">
        <v>0.3</v>
      </c>
      <c r="N690" s="130">
        <v>1</v>
      </c>
      <c r="O690" s="138"/>
      <c r="P690" s="138">
        <v>1.8</v>
      </c>
      <c r="Q690" s="130">
        <v>4</v>
      </c>
      <c r="R690" s="138">
        <v>9</v>
      </c>
      <c r="S690" s="130">
        <f>Table4[[#This Row],[DMG PER PARTICLE]]*Table4[[#This Row],[PARTICLES 
PER SHOT]]</f>
        <v>5520</v>
      </c>
      <c r="T690" s="186">
        <f>Table4[[#This Row],[DAMAGE PER SHOT]]/Table4[[#This Row],[SHOT 
INTERVAL]]</f>
        <v>18400</v>
      </c>
      <c r="U690" s="130">
        <f>Table4[[#This Row],[SHOTS PER MAGAZINE]]*Table4[[#This Row],[DAMAGE PER SHOT]]</f>
        <v>27600</v>
      </c>
      <c r="V690" s="130">
        <f>Table4[[#This Row],[MAGAZINE AMMO]]/Table4[[#This Row],[AMMO PER SHOT]]</f>
        <v>5</v>
      </c>
      <c r="W690" s="138">
        <f>1/Table4[[#This Row],[SHOT 
INTERVAL]]</f>
        <v>3.3333333333333335</v>
      </c>
      <c r="X690" s="138">
        <f>(Table4[[#This Row],[SHOTS PER MAGAZINE]]-1)*Table4[[#This Row],[SHOT 
INTERVAL]]+(Table4[[#This Row],[PARTICLES 
PER SHOT]]-1)*Table4[[#This Row],[BURST INTERVAL]]</f>
        <v>1.2</v>
      </c>
      <c r="Y690" s="186">
        <f>Table4[[#This Row],[DAMAGE PER MAGAZINE]]/(Table4[[#This Row],[UNLOAD TIME]]+Table4[[#This Row],[RELOAD TIME]])</f>
        <v>2705.8823529411766</v>
      </c>
    </row>
    <row r="691" spans="1:25" ht="14.25" hidden="1" customHeight="1" outlineLevel="1" x14ac:dyDescent="0.2">
      <c r="A691" s="130">
        <v>33</v>
      </c>
      <c r="B691" s="186" t="s">
        <v>437</v>
      </c>
      <c r="C691" s="186" t="s">
        <v>102</v>
      </c>
      <c r="D691" s="130">
        <v>2</v>
      </c>
      <c r="E691" s="130">
        <v>1410</v>
      </c>
      <c r="F691" s="130"/>
      <c r="G691" s="130"/>
      <c r="H691" s="130"/>
      <c r="I691" s="130">
        <v>5</v>
      </c>
      <c r="J691" s="130">
        <v>1</v>
      </c>
      <c r="K691" s="130">
        <v>4</v>
      </c>
      <c r="L691" s="138"/>
      <c r="M691" s="138">
        <v>0.3</v>
      </c>
      <c r="N691" s="130">
        <v>1</v>
      </c>
      <c r="O691" s="138"/>
      <c r="P691" s="138">
        <v>1.8</v>
      </c>
      <c r="Q691" s="130">
        <v>4</v>
      </c>
      <c r="R691" s="138">
        <v>9</v>
      </c>
      <c r="S691" s="130">
        <f>Table4[[#This Row],[DMG PER PARTICLE]]*Table4[[#This Row],[PARTICLES 
PER SHOT]]</f>
        <v>5640</v>
      </c>
      <c r="T691" s="186">
        <f>Table4[[#This Row],[DAMAGE PER SHOT]]/Table4[[#This Row],[SHOT 
INTERVAL]]</f>
        <v>18800</v>
      </c>
      <c r="U691" s="130">
        <f>Table4[[#This Row],[SHOTS PER MAGAZINE]]*Table4[[#This Row],[DAMAGE PER SHOT]]</f>
        <v>28200</v>
      </c>
      <c r="V691" s="130">
        <f>Table4[[#This Row],[MAGAZINE AMMO]]/Table4[[#This Row],[AMMO PER SHOT]]</f>
        <v>5</v>
      </c>
      <c r="W691" s="138">
        <f>1/Table4[[#This Row],[SHOT 
INTERVAL]]</f>
        <v>3.3333333333333335</v>
      </c>
      <c r="X691" s="138">
        <f>(Table4[[#This Row],[SHOTS PER MAGAZINE]]-1)*Table4[[#This Row],[SHOT 
INTERVAL]]+(Table4[[#This Row],[PARTICLES 
PER SHOT]]-1)*Table4[[#This Row],[BURST INTERVAL]]</f>
        <v>1.2</v>
      </c>
      <c r="Y691" s="186">
        <f>Table4[[#This Row],[DAMAGE PER MAGAZINE]]/(Table4[[#This Row],[UNLOAD TIME]]+Table4[[#This Row],[RELOAD TIME]])</f>
        <v>2764.7058823529414</v>
      </c>
    </row>
    <row r="692" spans="1:25" ht="14.25" hidden="1" customHeight="1" outlineLevel="1" x14ac:dyDescent="0.2">
      <c r="A692" s="130">
        <v>33</v>
      </c>
      <c r="B692" s="186" t="s">
        <v>437</v>
      </c>
      <c r="C692" s="186" t="s">
        <v>102</v>
      </c>
      <c r="D692" s="130">
        <v>3</v>
      </c>
      <c r="E692" s="130">
        <v>1430</v>
      </c>
      <c r="F692" s="130"/>
      <c r="G692" s="130"/>
      <c r="H692" s="130"/>
      <c r="I692" s="130">
        <v>5</v>
      </c>
      <c r="J692" s="130">
        <v>1</v>
      </c>
      <c r="K692" s="130">
        <v>4</v>
      </c>
      <c r="L692" s="138"/>
      <c r="M692" s="138">
        <v>0.3</v>
      </c>
      <c r="N692" s="130">
        <v>1</v>
      </c>
      <c r="O692" s="138"/>
      <c r="P692" s="138">
        <v>1.8</v>
      </c>
      <c r="Q692" s="130">
        <v>4</v>
      </c>
      <c r="R692" s="138">
        <v>9</v>
      </c>
      <c r="S692" s="130">
        <f>Table4[[#This Row],[DMG PER PARTICLE]]*Table4[[#This Row],[PARTICLES 
PER SHOT]]</f>
        <v>5720</v>
      </c>
      <c r="T692" s="186">
        <f>Table4[[#This Row],[DAMAGE PER SHOT]]/Table4[[#This Row],[SHOT 
INTERVAL]]</f>
        <v>19066.666666666668</v>
      </c>
      <c r="U692" s="130">
        <f>Table4[[#This Row],[SHOTS PER MAGAZINE]]*Table4[[#This Row],[DAMAGE PER SHOT]]</f>
        <v>28600</v>
      </c>
      <c r="V692" s="130">
        <f>Table4[[#This Row],[MAGAZINE AMMO]]/Table4[[#This Row],[AMMO PER SHOT]]</f>
        <v>5</v>
      </c>
      <c r="W692" s="138">
        <f>1/Table4[[#This Row],[SHOT 
INTERVAL]]</f>
        <v>3.3333333333333335</v>
      </c>
      <c r="X692" s="138">
        <f>(Table4[[#This Row],[SHOTS PER MAGAZINE]]-1)*Table4[[#This Row],[SHOT 
INTERVAL]]+(Table4[[#This Row],[PARTICLES 
PER SHOT]]-1)*Table4[[#This Row],[BURST INTERVAL]]</f>
        <v>1.2</v>
      </c>
      <c r="Y692" s="186">
        <f>Table4[[#This Row],[DAMAGE PER MAGAZINE]]/(Table4[[#This Row],[UNLOAD TIME]]+Table4[[#This Row],[RELOAD TIME]])</f>
        <v>2803.9215686274511</v>
      </c>
    </row>
    <row r="693" spans="1:25" ht="14.25" hidden="1" customHeight="1" outlineLevel="1" x14ac:dyDescent="0.2">
      <c r="A693" s="130">
        <v>33</v>
      </c>
      <c r="B693" s="186" t="s">
        <v>437</v>
      </c>
      <c r="C693" s="186" t="s">
        <v>102</v>
      </c>
      <c r="D693" s="130">
        <v>4</v>
      </c>
      <c r="E693" s="130">
        <v>1460</v>
      </c>
      <c r="F693" s="130"/>
      <c r="G693" s="130"/>
      <c r="H693" s="130"/>
      <c r="I693" s="130">
        <v>5</v>
      </c>
      <c r="J693" s="130">
        <v>1</v>
      </c>
      <c r="K693" s="130">
        <v>4</v>
      </c>
      <c r="L693" s="138"/>
      <c r="M693" s="138">
        <v>0.3</v>
      </c>
      <c r="N693" s="130">
        <v>1</v>
      </c>
      <c r="O693" s="138"/>
      <c r="P693" s="138">
        <v>1.8</v>
      </c>
      <c r="Q693" s="130">
        <v>4</v>
      </c>
      <c r="R693" s="138">
        <v>9</v>
      </c>
      <c r="S693" s="130">
        <f>Table4[[#This Row],[DMG PER PARTICLE]]*Table4[[#This Row],[PARTICLES 
PER SHOT]]</f>
        <v>5840</v>
      </c>
      <c r="T693" s="186">
        <f>Table4[[#This Row],[DAMAGE PER SHOT]]/Table4[[#This Row],[SHOT 
INTERVAL]]</f>
        <v>19466.666666666668</v>
      </c>
      <c r="U693" s="130">
        <f>Table4[[#This Row],[SHOTS PER MAGAZINE]]*Table4[[#This Row],[DAMAGE PER SHOT]]</f>
        <v>29200</v>
      </c>
      <c r="V693" s="130">
        <f>Table4[[#This Row],[MAGAZINE AMMO]]/Table4[[#This Row],[AMMO PER SHOT]]</f>
        <v>5</v>
      </c>
      <c r="W693" s="138">
        <f>1/Table4[[#This Row],[SHOT 
INTERVAL]]</f>
        <v>3.3333333333333335</v>
      </c>
      <c r="X693" s="138">
        <f>(Table4[[#This Row],[SHOTS PER MAGAZINE]]-1)*Table4[[#This Row],[SHOT 
INTERVAL]]+(Table4[[#This Row],[PARTICLES 
PER SHOT]]-1)*Table4[[#This Row],[BURST INTERVAL]]</f>
        <v>1.2</v>
      </c>
      <c r="Y693" s="186">
        <f>Table4[[#This Row],[DAMAGE PER MAGAZINE]]/(Table4[[#This Row],[UNLOAD TIME]]+Table4[[#This Row],[RELOAD TIME]])</f>
        <v>2862.7450980392159</v>
      </c>
    </row>
    <row r="694" spans="1:25" ht="14.25" hidden="1" customHeight="1" outlineLevel="1" x14ac:dyDescent="0.2">
      <c r="A694" s="130">
        <v>33</v>
      </c>
      <c r="B694" s="186" t="s">
        <v>437</v>
      </c>
      <c r="C694" s="186" t="s">
        <v>102</v>
      </c>
      <c r="D694" s="130">
        <v>5</v>
      </c>
      <c r="E694" s="130">
        <v>1480</v>
      </c>
      <c r="F694" s="130"/>
      <c r="G694" s="130"/>
      <c r="H694" s="130"/>
      <c r="I694" s="130">
        <v>5</v>
      </c>
      <c r="J694" s="130">
        <v>1</v>
      </c>
      <c r="K694" s="130">
        <v>4</v>
      </c>
      <c r="L694" s="138"/>
      <c r="M694" s="138">
        <v>0.3</v>
      </c>
      <c r="N694" s="130">
        <v>1</v>
      </c>
      <c r="O694" s="138"/>
      <c r="P694" s="138">
        <v>1.8</v>
      </c>
      <c r="Q694" s="130">
        <v>4</v>
      </c>
      <c r="R694" s="138">
        <v>9</v>
      </c>
      <c r="S694" s="130">
        <f>Table4[[#This Row],[DMG PER PARTICLE]]*Table4[[#This Row],[PARTICLES 
PER SHOT]]</f>
        <v>5920</v>
      </c>
      <c r="T694" s="186">
        <f>Table4[[#This Row],[DAMAGE PER SHOT]]/Table4[[#This Row],[SHOT 
INTERVAL]]</f>
        <v>19733.333333333336</v>
      </c>
      <c r="U694" s="130">
        <f>Table4[[#This Row],[SHOTS PER MAGAZINE]]*Table4[[#This Row],[DAMAGE PER SHOT]]</f>
        <v>29600</v>
      </c>
      <c r="V694" s="130">
        <f>Table4[[#This Row],[MAGAZINE AMMO]]/Table4[[#This Row],[AMMO PER SHOT]]</f>
        <v>5</v>
      </c>
      <c r="W694" s="138">
        <f>1/Table4[[#This Row],[SHOT 
INTERVAL]]</f>
        <v>3.3333333333333335</v>
      </c>
      <c r="X694" s="138">
        <f>(Table4[[#This Row],[SHOTS PER MAGAZINE]]-1)*Table4[[#This Row],[SHOT 
INTERVAL]]+(Table4[[#This Row],[PARTICLES 
PER SHOT]]-1)*Table4[[#This Row],[BURST INTERVAL]]</f>
        <v>1.2</v>
      </c>
      <c r="Y694" s="186">
        <f>Table4[[#This Row],[DAMAGE PER MAGAZINE]]/(Table4[[#This Row],[UNLOAD TIME]]+Table4[[#This Row],[RELOAD TIME]])</f>
        <v>2901.9607843137255</v>
      </c>
    </row>
    <row r="695" spans="1:25" ht="14.25" hidden="1" customHeight="1" outlineLevel="1" x14ac:dyDescent="0.2">
      <c r="A695" s="130">
        <v>33</v>
      </c>
      <c r="B695" s="186" t="s">
        <v>437</v>
      </c>
      <c r="C695" s="186" t="s">
        <v>102</v>
      </c>
      <c r="D695" s="130">
        <v>6</v>
      </c>
      <c r="E695" s="130">
        <v>1510</v>
      </c>
      <c r="F695" s="130"/>
      <c r="G695" s="130"/>
      <c r="H695" s="130"/>
      <c r="I695" s="130">
        <v>5</v>
      </c>
      <c r="J695" s="130">
        <v>1</v>
      </c>
      <c r="K695" s="130">
        <v>4</v>
      </c>
      <c r="L695" s="138"/>
      <c r="M695" s="138">
        <v>0.3</v>
      </c>
      <c r="N695" s="130">
        <v>1</v>
      </c>
      <c r="O695" s="138"/>
      <c r="P695" s="138">
        <v>1.8</v>
      </c>
      <c r="Q695" s="130">
        <v>4</v>
      </c>
      <c r="R695" s="138">
        <v>9</v>
      </c>
      <c r="S695" s="130">
        <f>Table4[[#This Row],[DMG PER PARTICLE]]*Table4[[#This Row],[PARTICLES 
PER SHOT]]</f>
        <v>6040</v>
      </c>
      <c r="T695" s="186">
        <f>Table4[[#This Row],[DAMAGE PER SHOT]]/Table4[[#This Row],[SHOT 
INTERVAL]]</f>
        <v>20133.333333333336</v>
      </c>
      <c r="U695" s="130">
        <f>Table4[[#This Row],[SHOTS PER MAGAZINE]]*Table4[[#This Row],[DAMAGE PER SHOT]]</f>
        <v>30200</v>
      </c>
      <c r="V695" s="130">
        <f>Table4[[#This Row],[MAGAZINE AMMO]]/Table4[[#This Row],[AMMO PER SHOT]]</f>
        <v>5</v>
      </c>
      <c r="W695" s="138">
        <f>1/Table4[[#This Row],[SHOT 
INTERVAL]]</f>
        <v>3.3333333333333335</v>
      </c>
      <c r="X695" s="138">
        <f>(Table4[[#This Row],[SHOTS PER MAGAZINE]]-1)*Table4[[#This Row],[SHOT 
INTERVAL]]+(Table4[[#This Row],[PARTICLES 
PER SHOT]]-1)*Table4[[#This Row],[BURST INTERVAL]]</f>
        <v>1.2</v>
      </c>
      <c r="Y695" s="186">
        <f>Table4[[#This Row],[DAMAGE PER MAGAZINE]]/(Table4[[#This Row],[UNLOAD TIME]]+Table4[[#This Row],[RELOAD TIME]])</f>
        <v>2960.7843137254904</v>
      </c>
    </row>
    <row r="696" spans="1:25" ht="14.25" hidden="1" customHeight="1" outlineLevel="1" x14ac:dyDescent="0.2">
      <c r="A696" s="130">
        <v>33</v>
      </c>
      <c r="B696" s="186" t="s">
        <v>437</v>
      </c>
      <c r="C696" s="186" t="s">
        <v>102</v>
      </c>
      <c r="D696" s="130">
        <v>7</v>
      </c>
      <c r="E696" s="130">
        <v>1530</v>
      </c>
      <c r="F696" s="130"/>
      <c r="G696" s="130"/>
      <c r="H696" s="130"/>
      <c r="I696" s="130">
        <v>5</v>
      </c>
      <c r="J696" s="130">
        <v>1</v>
      </c>
      <c r="K696" s="130">
        <v>4</v>
      </c>
      <c r="L696" s="138"/>
      <c r="M696" s="138">
        <v>0.3</v>
      </c>
      <c r="N696" s="130">
        <v>1</v>
      </c>
      <c r="O696" s="138"/>
      <c r="P696" s="138">
        <v>1.8</v>
      </c>
      <c r="Q696" s="130">
        <v>4</v>
      </c>
      <c r="R696" s="138">
        <v>9</v>
      </c>
      <c r="S696" s="130">
        <f>Table4[[#This Row],[DMG PER PARTICLE]]*Table4[[#This Row],[PARTICLES 
PER SHOT]]</f>
        <v>6120</v>
      </c>
      <c r="T696" s="186">
        <f>Table4[[#This Row],[DAMAGE PER SHOT]]/Table4[[#This Row],[SHOT 
INTERVAL]]</f>
        <v>20400</v>
      </c>
      <c r="U696" s="130">
        <f>Table4[[#This Row],[SHOTS PER MAGAZINE]]*Table4[[#This Row],[DAMAGE PER SHOT]]</f>
        <v>30600</v>
      </c>
      <c r="V696" s="130">
        <f>Table4[[#This Row],[MAGAZINE AMMO]]/Table4[[#This Row],[AMMO PER SHOT]]</f>
        <v>5</v>
      </c>
      <c r="W696" s="138">
        <f>1/Table4[[#This Row],[SHOT 
INTERVAL]]</f>
        <v>3.3333333333333335</v>
      </c>
      <c r="X696" s="138">
        <f>(Table4[[#This Row],[SHOTS PER MAGAZINE]]-1)*Table4[[#This Row],[SHOT 
INTERVAL]]+(Table4[[#This Row],[PARTICLES 
PER SHOT]]-1)*Table4[[#This Row],[BURST INTERVAL]]</f>
        <v>1.2</v>
      </c>
      <c r="Y696" s="186">
        <f>Table4[[#This Row],[DAMAGE PER MAGAZINE]]/(Table4[[#This Row],[UNLOAD TIME]]+Table4[[#This Row],[RELOAD TIME]])</f>
        <v>3000</v>
      </c>
    </row>
    <row r="697" spans="1:25" ht="14.25" hidden="1" customHeight="1" outlineLevel="1" x14ac:dyDescent="0.2">
      <c r="A697" s="130">
        <v>33</v>
      </c>
      <c r="B697" s="186" t="s">
        <v>437</v>
      </c>
      <c r="C697" s="186" t="s">
        <v>102</v>
      </c>
      <c r="D697" s="130">
        <v>8</v>
      </c>
      <c r="E697" s="130">
        <v>1560</v>
      </c>
      <c r="F697" s="130"/>
      <c r="G697" s="130"/>
      <c r="H697" s="130"/>
      <c r="I697" s="130">
        <v>5</v>
      </c>
      <c r="J697" s="130">
        <v>1</v>
      </c>
      <c r="K697" s="130">
        <v>4</v>
      </c>
      <c r="L697" s="138"/>
      <c r="M697" s="138">
        <v>0.3</v>
      </c>
      <c r="N697" s="130">
        <v>1</v>
      </c>
      <c r="O697" s="138"/>
      <c r="P697" s="138">
        <v>1.8</v>
      </c>
      <c r="Q697" s="130">
        <v>4</v>
      </c>
      <c r="R697" s="138">
        <v>9</v>
      </c>
      <c r="S697" s="130">
        <f>Table4[[#This Row],[DMG PER PARTICLE]]*Table4[[#This Row],[PARTICLES 
PER SHOT]]</f>
        <v>6240</v>
      </c>
      <c r="T697" s="186">
        <f>Table4[[#This Row],[DAMAGE PER SHOT]]/Table4[[#This Row],[SHOT 
INTERVAL]]</f>
        <v>20800</v>
      </c>
      <c r="U697" s="130">
        <f>Table4[[#This Row],[SHOTS PER MAGAZINE]]*Table4[[#This Row],[DAMAGE PER SHOT]]</f>
        <v>31200</v>
      </c>
      <c r="V697" s="130">
        <f>Table4[[#This Row],[MAGAZINE AMMO]]/Table4[[#This Row],[AMMO PER SHOT]]</f>
        <v>5</v>
      </c>
      <c r="W697" s="138">
        <f>1/Table4[[#This Row],[SHOT 
INTERVAL]]</f>
        <v>3.3333333333333335</v>
      </c>
      <c r="X697" s="138">
        <f>(Table4[[#This Row],[SHOTS PER MAGAZINE]]-1)*Table4[[#This Row],[SHOT 
INTERVAL]]+(Table4[[#This Row],[PARTICLES 
PER SHOT]]-1)*Table4[[#This Row],[BURST INTERVAL]]</f>
        <v>1.2</v>
      </c>
      <c r="Y697" s="186">
        <f>Table4[[#This Row],[DAMAGE PER MAGAZINE]]/(Table4[[#This Row],[UNLOAD TIME]]+Table4[[#This Row],[RELOAD TIME]])</f>
        <v>3058.8235294117649</v>
      </c>
    </row>
    <row r="698" spans="1:25" ht="14.25" hidden="1" customHeight="1" outlineLevel="1" x14ac:dyDescent="0.2">
      <c r="A698" s="130">
        <v>33</v>
      </c>
      <c r="B698" s="186" t="s">
        <v>437</v>
      </c>
      <c r="C698" s="186" t="s">
        <v>102</v>
      </c>
      <c r="D698" s="130">
        <v>9</v>
      </c>
      <c r="E698" s="130">
        <v>1585</v>
      </c>
      <c r="F698" s="130"/>
      <c r="G698" s="130"/>
      <c r="H698" s="130"/>
      <c r="I698" s="130">
        <v>5</v>
      </c>
      <c r="J698" s="130">
        <v>1</v>
      </c>
      <c r="K698" s="130">
        <v>4</v>
      </c>
      <c r="L698" s="138"/>
      <c r="M698" s="138">
        <v>0.3</v>
      </c>
      <c r="N698" s="130">
        <v>1</v>
      </c>
      <c r="O698" s="138"/>
      <c r="P698" s="138">
        <v>1.8</v>
      </c>
      <c r="Q698" s="130">
        <v>4</v>
      </c>
      <c r="R698" s="138">
        <v>9</v>
      </c>
      <c r="S698" s="130">
        <f>Table4[[#This Row],[DMG PER PARTICLE]]*Table4[[#This Row],[PARTICLES 
PER SHOT]]</f>
        <v>6340</v>
      </c>
      <c r="T698" s="186">
        <f>Table4[[#This Row],[DAMAGE PER SHOT]]/Table4[[#This Row],[SHOT 
INTERVAL]]</f>
        <v>21133.333333333336</v>
      </c>
      <c r="U698" s="130">
        <f>Table4[[#This Row],[SHOTS PER MAGAZINE]]*Table4[[#This Row],[DAMAGE PER SHOT]]</f>
        <v>31700</v>
      </c>
      <c r="V698" s="130">
        <f>Table4[[#This Row],[MAGAZINE AMMO]]/Table4[[#This Row],[AMMO PER SHOT]]</f>
        <v>5</v>
      </c>
      <c r="W698" s="138">
        <f>1/Table4[[#This Row],[SHOT 
INTERVAL]]</f>
        <v>3.3333333333333335</v>
      </c>
      <c r="X698" s="138">
        <f>(Table4[[#This Row],[SHOTS PER MAGAZINE]]-1)*Table4[[#This Row],[SHOT 
INTERVAL]]+(Table4[[#This Row],[PARTICLES 
PER SHOT]]-1)*Table4[[#This Row],[BURST INTERVAL]]</f>
        <v>1.2</v>
      </c>
      <c r="Y698" s="186">
        <f>Table4[[#This Row],[DAMAGE PER MAGAZINE]]/(Table4[[#This Row],[UNLOAD TIME]]+Table4[[#This Row],[RELOAD TIME]])</f>
        <v>3107.8431372549021</v>
      </c>
    </row>
    <row r="699" spans="1:25" ht="14.25" hidden="1" customHeight="1" outlineLevel="1" x14ac:dyDescent="0.2">
      <c r="A699" s="130">
        <v>33</v>
      </c>
      <c r="B699" s="186" t="s">
        <v>437</v>
      </c>
      <c r="C699" s="186" t="s">
        <v>102</v>
      </c>
      <c r="D699" s="130">
        <v>10</v>
      </c>
      <c r="E699" s="130">
        <v>1605</v>
      </c>
      <c r="F699" s="130"/>
      <c r="G699" s="130"/>
      <c r="H699" s="130"/>
      <c r="I699" s="130">
        <v>5</v>
      </c>
      <c r="J699" s="130">
        <v>1</v>
      </c>
      <c r="K699" s="130">
        <v>4</v>
      </c>
      <c r="L699" s="138"/>
      <c r="M699" s="138">
        <v>0.3</v>
      </c>
      <c r="N699" s="130">
        <v>1</v>
      </c>
      <c r="O699" s="138"/>
      <c r="P699" s="138">
        <v>1.8</v>
      </c>
      <c r="Q699" s="130">
        <v>4</v>
      </c>
      <c r="R699" s="138">
        <v>9</v>
      </c>
      <c r="S699" s="130">
        <f>Table4[[#This Row],[DMG PER PARTICLE]]*Table4[[#This Row],[PARTICLES 
PER SHOT]]</f>
        <v>6420</v>
      </c>
      <c r="T699" s="186">
        <f>Table4[[#This Row],[DAMAGE PER SHOT]]/Table4[[#This Row],[SHOT 
INTERVAL]]</f>
        <v>21400</v>
      </c>
      <c r="U699" s="130">
        <f>Table4[[#This Row],[SHOTS PER MAGAZINE]]*Table4[[#This Row],[DAMAGE PER SHOT]]</f>
        <v>32100</v>
      </c>
      <c r="V699" s="130">
        <f>Table4[[#This Row],[MAGAZINE AMMO]]/Table4[[#This Row],[AMMO PER SHOT]]</f>
        <v>5</v>
      </c>
      <c r="W699" s="138">
        <f>1/Table4[[#This Row],[SHOT 
INTERVAL]]</f>
        <v>3.3333333333333335</v>
      </c>
      <c r="X699" s="138">
        <f>(Table4[[#This Row],[SHOTS PER MAGAZINE]]-1)*Table4[[#This Row],[SHOT 
INTERVAL]]+(Table4[[#This Row],[PARTICLES 
PER SHOT]]-1)*Table4[[#This Row],[BURST INTERVAL]]</f>
        <v>1.2</v>
      </c>
      <c r="Y699" s="186">
        <f>Table4[[#This Row],[DAMAGE PER MAGAZINE]]/(Table4[[#This Row],[UNLOAD TIME]]+Table4[[#This Row],[RELOAD TIME]])</f>
        <v>3147.0588235294122</v>
      </c>
    </row>
    <row r="700" spans="1:25" ht="14.25" hidden="1" customHeight="1" outlineLevel="1" x14ac:dyDescent="0.2">
      <c r="A700" s="130">
        <v>33</v>
      </c>
      <c r="B700" s="186" t="s">
        <v>437</v>
      </c>
      <c r="C700" s="186" t="s">
        <v>102</v>
      </c>
      <c r="D700" s="130">
        <v>11</v>
      </c>
      <c r="E700" s="130">
        <v>1635</v>
      </c>
      <c r="F700" s="130"/>
      <c r="G700" s="130"/>
      <c r="H700" s="130"/>
      <c r="I700" s="130">
        <v>5</v>
      </c>
      <c r="J700" s="130">
        <v>1</v>
      </c>
      <c r="K700" s="130">
        <v>4</v>
      </c>
      <c r="L700" s="138"/>
      <c r="M700" s="138">
        <v>0.3</v>
      </c>
      <c r="N700" s="130">
        <v>1</v>
      </c>
      <c r="O700" s="138"/>
      <c r="P700" s="138">
        <v>1.8</v>
      </c>
      <c r="Q700" s="130">
        <v>4</v>
      </c>
      <c r="R700" s="138">
        <v>9</v>
      </c>
      <c r="S700" s="130">
        <f>Table4[[#This Row],[DMG PER PARTICLE]]*Table4[[#This Row],[PARTICLES 
PER SHOT]]</f>
        <v>6540</v>
      </c>
      <c r="T700" s="186">
        <f>Table4[[#This Row],[DAMAGE PER SHOT]]/Table4[[#This Row],[SHOT 
INTERVAL]]</f>
        <v>21800</v>
      </c>
      <c r="U700" s="130">
        <f>Table4[[#This Row],[SHOTS PER MAGAZINE]]*Table4[[#This Row],[DAMAGE PER SHOT]]</f>
        <v>32700</v>
      </c>
      <c r="V700" s="130">
        <f>Table4[[#This Row],[MAGAZINE AMMO]]/Table4[[#This Row],[AMMO PER SHOT]]</f>
        <v>5</v>
      </c>
      <c r="W700" s="138">
        <f>1/Table4[[#This Row],[SHOT 
INTERVAL]]</f>
        <v>3.3333333333333335</v>
      </c>
      <c r="X700" s="138">
        <f>(Table4[[#This Row],[SHOTS PER MAGAZINE]]-1)*Table4[[#This Row],[SHOT 
INTERVAL]]+(Table4[[#This Row],[PARTICLES 
PER SHOT]]-1)*Table4[[#This Row],[BURST INTERVAL]]</f>
        <v>1.2</v>
      </c>
      <c r="Y700" s="186">
        <f>Table4[[#This Row],[DAMAGE PER MAGAZINE]]/(Table4[[#This Row],[UNLOAD TIME]]+Table4[[#This Row],[RELOAD TIME]])</f>
        <v>3205.8823529411766</v>
      </c>
    </row>
    <row r="701" spans="1:25" ht="14.25" hidden="1" customHeight="1" outlineLevel="1" x14ac:dyDescent="0.2">
      <c r="A701" s="130">
        <v>33</v>
      </c>
      <c r="B701" s="186" t="s">
        <v>437</v>
      </c>
      <c r="C701" s="186" t="s">
        <v>102</v>
      </c>
      <c r="D701" s="130">
        <v>12</v>
      </c>
      <c r="E701" s="130">
        <v>1655</v>
      </c>
      <c r="F701" s="130"/>
      <c r="G701" s="130"/>
      <c r="H701" s="130"/>
      <c r="I701" s="130">
        <v>5</v>
      </c>
      <c r="J701" s="130">
        <v>1</v>
      </c>
      <c r="K701" s="130">
        <v>4</v>
      </c>
      <c r="L701" s="138"/>
      <c r="M701" s="138">
        <v>0.3</v>
      </c>
      <c r="N701" s="130">
        <v>1</v>
      </c>
      <c r="O701" s="138"/>
      <c r="P701" s="138">
        <v>1.8</v>
      </c>
      <c r="Q701" s="130">
        <v>4</v>
      </c>
      <c r="R701" s="138">
        <v>9</v>
      </c>
      <c r="S701" s="130">
        <f>Table4[[#This Row],[DMG PER PARTICLE]]*Table4[[#This Row],[PARTICLES 
PER SHOT]]</f>
        <v>6620</v>
      </c>
      <c r="T701" s="186">
        <f>Table4[[#This Row],[DAMAGE PER SHOT]]/Table4[[#This Row],[SHOT 
INTERVAL]]</f>
        <v>22066.666666666668</v>
      </c>
      <c r="U701" s="130">
        <f>Table4[[#This Row],[SHOTS PER MAGAZINE]]*Table4[[#This Row],[DAMAGE PER SHOT]]</f>
        <v>33100</v>
      </c>
      <c r="V701" s="130">
        <f>Table4[[#This Row],[MAGAZINE AMMO]]/Table4[[#This Row],[AMMO PER SHOT]]</f>
        <v>5</v>
      </c>
      <c r="W701" s="138">
        <f>1/Table4[[#This Row],[SHOT 
INTERVAL]]</f>
        <v>3.3333333333333335</v>
      </c>
      <c r="X701" s="138">
        <f>(Table4[[#This Row],[SHOTS PER MAGAZINE]]-1)*Table4[[#This Row],[SHOT 
INTERVAL]]+(Table4[[#This Row],[PARTICLES 
PER SHOT]]-1)*Table4[[#This Row],[BURST INTERVAL]]</f>
        <v>1.2</v>
      </c>
      <c r="Y701" s="186">
        <f>Table4[[#This Row],[DAMAGE PER MAGAZINE]]/(Table4[[#This Row],[UNLOAD TIME]]+Table4[[#This Row],[RELOAD TIME]])</f>
        <v>3245.0980392156866</v>
      </c>
    </row>
    <row r="702" spans="1:25" ht="14.25" hidden="1" customHeight="1" outlineLevel="1" x14ac:dyDescent="0.2">
      <c r="A702" s="130">
        <v>33</v>
      </c>
      <c r="B702" s="186" t="s">
        <v>437</v>
      </c>
      <c r="C702" s="186" t="s">
        <v>103</v>
      </c>
      <c r="D702" s="130">
        <v>1</v>
      </c>
      <c r="E702" s="130">
        <v>1737.75</v>
      </c>
      <c r="F702" s="130"/>
      <c r="G702" s="130"/>
      <c r="H702" s="130"/>
      <c r="I702" s="130">
        <v>5</v>
      </c>
      <c r="J702" s="130">
        <v>1</v>
      </c>
      <c r="K702" s="130">
        <v>4</v>
      </c>
      <c r="L702" s="138"/>
      <c r="M702" s="138">
        <v>0.3</v>
      </c>
      <c r="N702" s="130">
        <v>1</v>
      </c>
      <c r="O702" s="138"/>
      <c r="P702" s="138">
        <v>1.8</v>
      </c>
      <c r="Q702" s="130">
        <v>4</v>
      </c>
      <c r="R702" s="138">
        <v>9</v>
      </c>
      <c r="S702" s="130">
        <f>Table4[[#This Row],[DMG PER PARTICLE]]*Table4[[#This Row],[PARTICLES 
PER SHOT]]</f>
        <v>6951</v>
      </c>
      <c r="T702" s="186">
        <f>Table4[[#This Row],[DAMAGE PER SHOT]]/Table4[[#This Row],[SHOT 
INTERVAL]]</f>
        <v>23170</v>
      </c>
      <c r="U702" s="130">
        <f>Table4[[#This Row],[SHOTS PER MAGAZINE]]*Table4[[#This Row],[DAMAGE PER SHOT]]</f>
        <v>34755</v>
      </c>
      <c r="V702" s="130">
        <f>Table4[[#This Row],[MAGAZINE AMMO]]/Table4[[#This Row],[AMMO PER SHOT]]</f>
        <v>5</v>
      </c>
      <c r="W702" s="138">
        <f>1/Table4[[#This Row],[SHOT 
INTERVAL]]</f>
        <v>3.3333333333333335</v>
      </c>
      <c r="X702" s="138">
        <f>(Table4[[#This Row],[SHOTS PER MAGAZINE]]-1)*Table4[[#This Row],[SHOT 
INTERVAL]]+(Table4[[#This Row],[PARTICLES 
PER SHOT]]-1)*Table4[[#This Row],[BURST INTERVAL]]</f>
        <v>1.2</v>
      </c>
      <c r="Y702" s="186">
        <f>Table4[[#This Row],[DAMAGE PER MAGAZINE]]/(Table4[[#This Row],[UNLOAD TIME]]+Table4[[#This Row],[RELOAD TIME]])</f>
        <v>3407.3529411764707</v>
      </c>
    </row>
    <row r="703" spans="1:25" ht="14.25" customHeight="1" collapsed="1" x14ac:dyDescent="0.2">
      <c r="A703" s="128">
        <v>34</v>
      </c>
      <c r="B703" s="185" t="s">
        <v>438</v>
      </c>
      <c r="C703" s="185" t="s">
        <v>101</v>
      </c>
      <c r="D703" s="128">
        <v>1</v>
      </c>
      <c r="E703" s="128">
        <v>1420</v>
      </c>
      <c r="F703" s="128"/>
      <c r="G703" s="128"/>
      <c r="H703" s="128"/>
      <c r="I703" s="128">
        <v>32</v>
      </c>
      <c r="J703" s="136">
        <v>4</v>
      </c>
      <c r="K703" s="136">
        <v>4</v>
      </c>
      <c r="L703" s="141">
        <v>0.15</v>
      </c>
      <c r="M703" s="141">
        <v>1.22</v>
      </c>
      <c r="N703" s="128">
        <v>32</v>
      </c>
      <c r="O703" s="137"/>
      <c r="P703" s="141">
        <v>4.8</v>
      </c>
      <c r="Q703" s="128">
        <v>0</v>
      </c>
      <c r="R703" s="141">
        <v>5</v>
      </c>
      <c r="S703" s="128">
        <f>Table4[[#This Row],[DMG PER PARTICLE]]*Table4[[#This Row],[PARTICLES 
PER SHOT]]</f>
        <v>5680</v>
      </c>
      <c r="T703" s="185">
        <f>Table4[[#This Row],[DAMAGE PER SHOT]]/Table4[[#This Row],[SHOT 
INTERVAL]]</f>
        <v>4655.7377049180332</v>
      </c>
      <c r="U703" s="128">
        <f>Table4[[#This Row],[SHOTS PER MAGAZINE]]*Table4[[#This Row],[DAMAGE PER SHOT]]</f>
        <v>45440</v>
      </c>
      <c r="V703" s="128">
        <f>Table4[[#This Row],[MAGAZINE AMMO]]/Table4[[#This Row],[AMMO PER SHOT]]</f>
        <v>8</v>
      </c>
      <c r="W703" s="137">
        <f>1/Table4[[#This Row],[SHOT 
INTERVAL]]</f>
        <v>0.81967213114754101</v>
      </c>
      <c r="X703" s="137">
        <f>(Table4[[#This Row],[SHOTS PER MAGAZINE]]-1)*Table4[[#This Row],[SHOT 
INTERVAL]]+(Table4[[#This Row],[PARTICLES 
PER SHOT]]-1)*Table4[[#This Row],[BURST INTERVAL]]</f>
        <v>8.9899999999999984</v>
      </c>
      <c r="Y703" s="185">
        <f>Table4[[#This Row],[DAMAGE PER MAGAZINE]]/(Table4[[#This Row],[UNLOAD TIME]]+Table4[[#This Row],[RELOAD TIME]])</f>
        <v>3248.034310221587</v>
      </c>
    </row>
    <row r="704" spans="1:25" ht="14.25" hidden="1" customHeight="1" outlineLevel="1" x14ac:dyDescent="0.2">
      <c r="A704" s="130">
        <v>34</v>
      </c>
      <c r="B704" s="186" t="s">
        <v>438</v>
      </c>
      <c r="C704" s="186" t="s">
        <v>101</v>
      </c>
      <c r="D704" s="130">
        <v>2</v>
      </c>
      <c r="E704" s="130">
        <v>1560</v>
      </c>
      <c r="F704" s="130"/>
      <c r="G704" s="130"/>
      <c r="H704" s="130"/>
      <c r="I704" s="130">
        <v>32</v>
      </c>
      <c r="J704" s="136">
        <v>4</v>
      </c>
      <c r="K704" s="136">
        <v>4</v>
      </c>
      <c r="L704" s="141">
        <v>0.15</v>
      </c>
      <c r="M704" s="141">
        <v>1.22</v>
      </c>
      <c r="N704" s="130">
        <v>32</v>
      </c>
      <c r="O704" s="138"/>
      <c r="P704" s="141">
        <v>4.8</v>
      </c>
      <c r="Q704" s="130">
        <v>0</v>
      </c>
      <c r="R704" s="141">
        <v>5</v>
      </c>
      <c r="S704" s="130">
        <f>Table4[[#This Row],[DMG PER PARTICLE]]*Table4[[#This Row],[PARTICLES 
PER SHOT]]</f>
        <v>6240</v>
      </c>
      <c r="T704" s="186">
        <f>Table4[[#This Row],[DAMAGE PER SHOT]]/Table4[[#This Row],[SHOT 
INTERVAL]]</f>
        <v>5114.7540983606559</v>
      </c>
      <c r="U704" s="130">
        <f>Table4[[#This Row],[SHOTS PER MAGAZINE]]*Table4[[#This Row],[DAMAGE PER SHOT]]</f>
        <v>49920</v>
      </c>
      <c r="V704" s="130">
        <f>Table4[[#This Row],[MAGAZINE AMMO]]/Table4[[#This Row],[AMMO PER SHOT]]</f>
        <v>8</v>
      </c>
      <c r="W704" s="138">
        <f>1/Table4[[#This Row],[SHOT 
INTERVAL]]</f>
        <v>0.81967213114754101</v>
      </c>
      <c r="X704" s="138">
        <f>(Table4[[#This Row],[SHOTS PER MAGAZINE]]-1)*Table4[[#This Row],[SHOT 
INTERVAL]]+(Table4[[#This Row],[PARTICLES 
PER SHOT]]-1)*Table4[[#This Row],[BURST INTERVAL]]</f>
        <v>8.9899999999999984</v>
      </c>
      <c r="Y704" s="186">
        <f>Table4[[#This Row],[DAMAGE PER MAGAZINE]]/(Table4[[#This Row],[UNLOAD TIME]]+Table4[[#This Row],[RELOAD TIME]])</f>
        <v>3568.2630450321662</v>
      </c>
    </row>
    <row r="705" spans="1:25" ht="14.25" hidden="1" customHeight="1" outlineLevel="1" x14ac:dyDescent="0.2">
      <c r="A705" s="130">
        <v>34</v>
      </c>
      <c r="B705" s="186" t="s">
        <v>438</v>
      </c>
      <c r="C705" s="186" t="s">
        <v>101</v>
      </c>
      <c r="D705" s="130">
        <v>3</v>
      </c>
      <c r="E705" s="130">
        <v>1720</v>
      </c>
      <c r="F705" s="130"/>
      <c r="G705" s="130"/>
      <c r="H705" s="130"/>
      <c r="I705" s="130">
        <v>32</v>
      </c>
      <c r="J705" s="136">
        <v>4</v>
      </c>
      <c r="K705" s="136">
        <v>4</v>
      </c>
      <c r="L705" s="141">
        <v>0.15</v>
      </c>
      <c r="M705" s="141">
        <v>1.22</v>
      </c>
      <c r="N705" s="130">
        <v>32</v>
      </c>
      <c r="O705" s="138"/>
      <c r="P705" s="141">
        <v>4.8</v>
      </c>
      <c r="Q705" s="130">
        <v>0</v>
      </c>
      <c r="R705" s="141">
        <v>5</v>
      </c>
      <c r="S705" s="130">
        <f>Table4[[#This Row],[DMG PER PARTICLE]]*Table4[[#This Row],[PARTICLES 
PER SHOT]]</f>
        <v>6880</v>
      </c>
      <c r="T705" s="186">
        <f>Table4[[#This Row],[DAMAGE PER SHOT]]/Table4[[#This Row],[SHOT 
INTERVAL]]</f>
        <v>5639.3442622950824</v>
      </c>
      <c r="U705" s="130">
        <f>Table4[[#This Row],[SHOTS PER MAGAZINE]]*Table4[[#This Row],[DAMAGE PER SHOT]]</f>
        <v>55040</v>
      </c>
      <c r="V705" s="130">
        <f>Table4[[#This Row],[MAGAZINE AMMO]]/Table4[[#This Row],[AMMO PER SHOT]]</f>
        <v>8</v>
      </c>
      <c r="W705" s="138">
        <f>1/Table4[[#This Row],[SHOT 
INTERVAL]]</f>
        <v>0.81967213114754101</v>
      </c>
      <c r="X705" s="138">
        <f>(Table4[[#This Row],[SHOTS PER MAGAZINE]]-1)*Table4[[#This Row],[SHOT 
INTERVAL]]+(Table4[[#This Row],[PARTICLES 
PER SHOT]]-1)*Table4[[#This Row],[BURST INTERVAL]]</f>
        <v>8.9899999999999984</v>
      </c>
      <c r="Y705" s="186">
        <f>Table4[[#This Row],[DAMAGE PER MAGAZINE]]/(Table4[[#This Row],[UNLOAD TIME]]+Table4[[#This Row],[RELOAD TIME]])</f>
        <v>3934.2387419585421</v>
      </c>
    </row>
    <row r="706" spans="1:25" ht="14.25" hidden="1" customHeight="1" outlineLevel="1" x14ac:dyDescent="0.2">
      <c r="A706" s="130">
        <v>34</v>
      </c>
      <c r="B706" s="186" t="s">
        <v>438</v>
      </c>
      <c r="C706" s="186" t="s">
        <v>101</v>
      </c>
      <c r="D706" s="130">
        <v>4</v>
      </c>
      <c r="E706" s="130">
        <v>1890</v>
      </c>
      <c r="F706" s="130"/>
      <c r="G706" s="130"/>
      <c r="H706" s="130"/>
      <c r="I706" s="130">
        <v>32</v>
      </c>
      <c r="J706" s="136">
        <v>4</v>
      </c>
      <c r="K706" s="136">
        <v>4</v>
      </c>
      <c r="L706" s="141">
        <v>0.15</v>
      </c>
      <c r="M706" s="141">
        <v>1.22</v>
      </c>
      <c r="N706" s="130">
        <v>32</v>
      </c>
      <c r="O706" s="138"/>
      <c r="P706" s="141">
        <v>4.8</v>
      </c>
      <c r="Q706" s="130">
        <v>0</v>
      </c>
      <c r="R706" s="141">
        <v>5</v>
      </c>
      <c r="S706" s="130">
        <f>Table4[[#This Row],[DMG PER PARTICLE]]*Table4[[#This Row],[PARTICLES 
PER SHOT]]</f>
        <v>7560</v>
      </c>
      <c r="T706" s="186">
        <f>Table4[[#This Row],[DAMAGE PER SHOT]]/Table4[[#This Row],[SHOT 
INTERVAL]]</f>
        <v>6196.7213114754104</v>
      </c>
      <c r="U706" s="130">
        <f>Table4[[#This Row],[SHOTS PER MAGAZINE]]*Table4[[#This Row],[DAMAGE PER SHOT]]</f>
        <v>60480</v>
      </c>
      <c r="V706" s="130">
        <f>Table4[[#This Row],[MAGAZINE AMMO]]/Table4[[#This Row],[AMMO PER SHOT]]</f>
        <v>8</v>
      </c>
      <c r="W706" s="138">
        <f>1/Table4[[#This Row],[SHOT 
INTERVAL]]</f>
        <v>0.81967213114754101</v>
      </c>
      <c r="X706" s="138">
        <f>(Table4[[#This Row],[SHOTS PER MAGAZINE]]-1)*Table4[[#This Row],[SHOT 
INTERVAL]]+(Table4[[#This Row],[PARTICLES 
PER SHOT]]-1)*Table4[[#This Row],[BURST INTERVAL]]</f>
        <v>8.9899999999999984</v>
      </c>
      <c r="Y706" s="186">
        <f>Table4[[#This Row],[DAMAGE PER MAGAZINE]]/(Table4[[#This Row],[UNLOAD TIME]]+Table4[[#This Row],[RELOAD TIME]])</f>
        <v>4323.0879199428164</v>
      </c>
    </row>
    <row r="707" spans="1:25" ht="14.25" hidden="1" customHeight="1" outlineLevel="1" x14ac:dyDescent="0.2">
      <c r="A707" s="130">
        <v>34</v>
      </c>
      <c r="B707" s="186" t="s">
        <v>438</v>
      </c>
      <c r="C707" s="186" t="s">
        <v>101</v>
      </c>
      <c r="D707" s="130">
        <v>5</v>
      </c>
      <c r="E707" s="130">
        <v>2085</v>
      </c>
      <c r="F707" s="130"/>
      <c r="G707" s="130"/>
      <c r="H707" s="130"/>
      <c r="I707" s="130">
        <v>32</v>
      </c>
      <c r="J707" s="136">
        <v>4</v>
      </c>
      <c r="K707" s="136">
        <v>4</v>
      </c>
      <c r="L707" s="141">
        <v>0.15</v>
      </c>
      <c r="M707" s="141">
        <v>1.22</v>
      </c>
      <c r="N707" s="130">
        <v>32</v>
      </c>
      <c r="O707" s="138"/>
      <c r="P707" s="141">
        <v>4.8</v>
      </c>
      <c r="Q707" s="130">
        <v>0</v>
      </c>
      <c r="R707" s="141">
        <v>5</v>
      </c>
      <c r="S707" s="130">
        <f>Table4[[#This Row],[DMG PER PARTICLE]]*Table4[[#This Row],[PARTICLES 
PER SHOT]]</f>
        <v>8340</v>
      </c>
      <c r="T707" s="186">
        <f>Table4[[#This Row],[DAMAGE PER SHOT]]/Table4[[#This Row],[SHOT 
INTERVAL]]</f>
        <v>6836.0655737704919</v>
      </c>
      <c r="U707" s="130">
        <f>Table4[[#This Row],[SHOTS PER MAGAZINE]]*Table4[[#This Row],[DAMAGE PER SHOT]]</f>
        <v>66720</v>
      </c>
      <c r="V707" s="130">
        <f>Table4[[#This Row],[MAGAZINE AMMO]]/Table4[[#This Row],[AMMO PER SHOT]]</f>
        <v>8</v>
      </c>
      <c r="W707" s="138">
        <f>1/Table4[[#This Row],[SHOT 
INTERVAL]]</f>
        <v>0.81967213114754101</v>
      </c>
      <c r="X707" s="138">
        <f>(Table4[[#This Row],[SHOTS PER MAGAZINE]]-1)*Table4[[#This Row],[SHOT 
INTERVAL]]+(Table4[[#This Row],[PARTICLES 
PER SHOT]]-1)*Table4[[#This Row],[BURST INTERVAL]]</f>
        <v>8.9899999999999984</v>
      </c>
      <c r="Y707" s="186">
        <f>Table4[[#This Row],[DAMAGE PER MAGAZINE]]/(Table4[[#This Row],[UNLOAD TIME]]+Table4[[#This Row],[RELOAD TIME]])</f>
        <v>4769.1208005718372</v>
      </c>
    </row>
    <row r="708" spans="1:25" ht="14.25" hidden="1" customHeight="1" outlineLevel="1" x14ac:dyDescent="0.2">
      <c r="A708" s="130">
        <v>34</v>
      </c>
      <c r="B708" s="186" t="s">
        <v>438</v>
      </c>
      <c r="C708" s="186" t="s">
        <v>101</v>
      </c>
      <c r="D708" s="130">
        <v>6</v>
      </c>
      <c r="E708" s="130">
        <v>2285</v>
      </c>
      <c r="F708" s="130"/>
      <c r="G708" s="130"/>
      <c r="H708" s="130"/>
      <c r="I708" s="130">
        <v>32</v>
      </c>
      <c r="J708" s="136">
        <v>4</v>
      </c>
      <c r="K708" s="136">
        <v>4</v>
      </c>
      <c r="L708" s="141">
        <v>0.15</v>
      </c>
      <c r="M708" s="141">
        <v>1.22</v>
      </c>
      <c r="N708" s="130">
        <v>32</v>
      </c>
      <c r="O708" s="138"/>
      <c r="P708" s="141">
        <v>4.8</v>
      </c>
      <c r="Q708" s="130">
        <v>0</v>
      </c>
      <c r="R708" s="141">
        <v>5</v>
      </c>
      <c r="S708" s="130">
        <f>Table4[[#This Row],[DMG PER PARTICLE]]*Table4[[#This Row],[PARTICLES 
PER SHOT]]</f>
        <v>9140</v>
      </c>
      <c r="T708" s="186">
        <f>Table4[[#This Row],[DAMAGE PER SHOT]]/Table4[[#This Row],[SHOT 
INTERVAL]]</f>
        <v>7491.8032786885251</v>
      </c>
      <c r="U708" s="130">
        <f>Table4[[#This Row],[SHOTS PER MAGAZINE]]*Table4[[#This Row],[DAMAGE PER SHOT]]</f>
        <v>73120</v>
      </c>
      <c r="V708" s="130">
        <f>Table4[[#This Row],[MAGAZINE AMMO]]/Table4[[#This Row],[AMMO PER SHOT]]</f>
        <v>8</v>
      </c>
      <c r="W708" s="138">
        <f>1/Table4[[#This Row],[SHOT 
INTERVAL]]</f>
        <v>0.81967213114754101</v>
      </c>
      <c r="X708" s="138">
        <f>(Table4[[#This Row],[SHOTS PER MAGAZINE]]-1)*Table4[[#This Row],[SHOT 
INTERVAL]]+(Table4[[#This Row],[PARTICLES 
PER SHOT]]-1)*Table4[[#This Row],[BURST INTERVAL]]</f>
        <v>8.9899999999999984</v>
      </c>
      <c r="Y708" s="186">
        <f>Table4[[#This Row],[DAMAGE PER MAGAZINE]]/(Table4[[#This Row],[UNLOAD TIME]]+Table4[[#This Row],[RELOAD TIME]])</f>
        <v>5226.5904217298075</v>
      </c>
    </row>
    <row r="709" spans="1:25" ht="14.25" hidden="1" customHeight="1" outlineLevel="1" x14ac:dyDescent="0.2">
      <c r="A709" s="130">
        <v>34</v>
      </c>
      <c r="B709" s="186" t="s">
        <v>438</v>
      </c>
      <c r="C709" s="186" t="s">
        <v>101</v>
      </c>
      <c r="D709" s="130">
        <v>7</v>
      </c>
      <c r="E709" s="130">
        <v>2510</v>
      </c>
      <c r="F709" s="130"/>
      <c r="G709" s="130"/>
      <c r="H709" s="130"/>
      <c r="I709" s="130">
        <v>32</v>
      </c>
      <c r="J709" s="136">
        <v>4</v>
      </c>
      <c r="K709" s="136">
        <v>4</v>
      </c>
      <c r="L709" s="141">
        <v>0.15</v>
      </c>
      <c r="M709" s="141">
        <v>1.22</v>
      </c>
      <c r="N709" s="130">
        <v>32</v>
      </c>
      <c r="O709" s="138"/>
      <c r="P709" s="141">
        <v>4.8</v>
      </c>
      <c r="Q709" s="130">
        <v>0</v>
      </c>
      <c r="R709" s="141">
        <v>5</v>
      </c>
      <c r="S709" s="130">
        <f>Table4[[#This Row],[DMG PER PARTICLE]]*Table4[[#This Row],[PARTICLES 
PER SHOT]]</f>
        <v>10040</v>
      </c>
      <c r="T709" s="186">
        <f>Table4[[#This Row],[DAMAGE PER SHOT]]/Table4[[#This Row],[SHOT 
INTERVAL]]</f>
        <v>8229.5081967213118</v>
      </c>
      <c r="U709" s="130">
        <f>Table4[[#This Row],[SHOTS PER MAGAZINE]]*Table4[[#This Row],[DAMAGE PER SHOT]]</f>
        <v>80320</v>
      </c>
      <c r="V709" s="130">
        <f>Table4[[#This Row],[MAGAZINE AMMO]]/Table4[[#This Row],[AMMO PER SHOT]]</f>
        <v>8</v>
      </c>
      <c r="W709" s="138">
        <f>1/Table4[[#This Row],[SHOT 
INTERVAL]]</f>
        <v>0.81967213114754101</v>
      </c>
      <c r="X709" s="138">
        <f>(Table4[[#This Row],[SHOTS PER MAGAZINE]]-1)*Table4[[#This Row],[SHOT 
INTERVAL]]+(Table4[[#This Row],[PARTICLES 
PER SHOT]]-1)*Table4[[#This Row],[BURST INTERVAL]]</f>
        <v>8.9899999999999984</v>
      </c>
      <c r="Y709" s="186">
        <f>Table4[[#This Row],[DAMAGE PER MAGAZINE]]/(Table4[[#This Row],[UNLOAD TIME]]+Table4[[#This Row],[RELOAD TIME]])</f>
        <v>5741.2437455325235</v>
      </c>
    </row>
    <row r="710" spans="1:25" ht="14.25" hidden="1" customHeight="1" outlineLevel="1" x14ac:dyDescent="0.2">
      <c r="A710" s="130">
        <v>34</v>
      </c>
      <c r="B710" s="186" t="s">
        <v>438</v>
      </c>
      <c r="C710" s="186" t="s">
        <v>101</v>
      </c>
      <c r="D710" s="130">
        <v>8</v>
      </c>
      <c r="E710" s="130">
        <v>2760</v>
      </c>
      <c r="F710" s="130"/>
      <c r="G710" s="130"/>
      <c r="H710" s="130"/>
      <c r="I710" s="130">
        <v>32</v>
      </c>
      <c r="J710" s="136">
        <v>4</v>
      </c>
      <c r="K710" s="136">
        <v>4</v>
      </c>
      <c r="L710" s="141">
        <v>0.15</v>
      </c>
      <c r="M710" s="141">
        <v>1.22</v>
      </c>
      <c r="N710" s="130">
        <v>32</v>
      </c>
      <c r="O710" s="138"/>
      <c r="P710" s="141">
        <v>4.8</v>
      </c>
      <c r="Q710" s="130">
        <v>0</v>
      </c>
      <c r="R710" s="141">
        <v>5</v>
      </c>
      <c r="S710" s="130">
        <f>Table4[[#This Row],[DMG PER PARTICLE]]*Table4[[#This Row],[PARTICLES 
PER SHOT]]</f>
        <v>11040</v>
      </c>
      <c r="T710" s="186">
        <f>Table4[[#This Row],[DAMAGE PER SHOT]]/Table4[[#This Row],[SHOT 
INTERVAL]]</f>
        <v>9049.1803278688531</v>
      </c>
      <c r="U710" s="130">
        <f>Table4[[#This Row],[SHOTS PER MAGAZINE]]*Table4[[#This Row],[DAMAGE PER SHOT]]</f>
        <v>88320</v>
      </c>
      <c r="V710" s="130">
        <f>Table4[[#This Row],[MAGAZINE AMMO]]/Table4[[#This Row],[AMMO PER SHOT]]</f>
        <v>8</v>
      </c>
      <c r="W710" s="138">
        <f>1/Table4[[#This Row],[SHOT 
INTERVAL]]</f>
        <v>0.81967213114754101</v>
      </c>
      <c r="X710" s="138">
        <f>(Table4[[#This Row],[SHOTS PER MAGAZINE]]-1)*Table4[[#This Row],[SHOT 
INTERVAL]]+(Table4[[#This Row],[PARTICLES 
PER SHOT]]-1)*Table4[[#This Row],[BURST INTERVAL]]</f>
        <v>8.9899999999999984</v>
      </c>
      <c r="Y710" s="186">
        <f>Table4[[#This Row],[DAMAGE PER MAGAZINE]]/(Table4[[#This Row],[UNLOAD TIME]]+Table4[[#This Row],[RELOAD TIME]])</f>
        <v>6313.0807719799868</v>
      </c>
    </row>
    <row r="711" spans="1:25" ht="14.25" hidden="1" customHeight="1" outlineLevel="1" x14ac:dyDescent="0.2">
      <c r="A711" s="130">
        <v>34</v>
      </c>
      <c r="B711" s="186" t="s">
        <v>438</v>
      </c>
      <c r="C711" s="186" t="s">
        <v>101</v>
      </c>
      <c r="D711" s="130">
        <v>9</v>
      </c>
      <c r="E711" s="130">
        <v>3035</v>
      </c>
      <c r="F711" s="130"/>
      <c r="G711" s="130"/>
      <c r="H711" s="130"/>
      <c r="I711" s="130">
        <v>32</v>
      </c>
      <c r="J711" s="136">
        <v>4</v>
      </c>
      <c r="K711" s="136">
        <v>4</v>
      </c>
      <c r="L711" s="141">
        <v>0.15</v>
      </c>
      <c r="M711" s="141">
        <v>1.22</v>
      </c>
      <c r="N711" s="130">
        <v>32</v>
      </c>
      <c r="O711" s="138"/>
      <c r="P711" s="141">
        <v>4.8</v>
      </c>
      <c r="Q711" s="130">
        <v>0</v>
      </c>
      <c r="R711" s="141">
        <v>5</v>
      </c>
      <c r="S711" s="130">
        <f>Table4[[#This Row],[DMG PER PARTICLE]]*Table4[[#This Row],[PARTICLES 
PER SHOT]]</f>
        <v>12140</v>
      </c>
      <c r="T711" s="186">
        <f>Table4[[#This Row],[DAMAGE PER SHOT]]/Table4[[#This Row],[SHOT 
INTERVAL]]</f>
        <v>9950.8196721311469</v>
      </c>
      <c r="U711" s="130">
        <f>Table4[[#This Row],[SHOTS PER MAGAZINE]]*Table4[[#This Row],[DAMAGE PER SHOT]]</f>
        <v>97120</v>
      </c>
      <c r="V711" s="130">
        <f>Table4[[#This Row],[MAGAZINE AMMO]]/Table4[[#This Row],[AMMO PER SHOT]]</f>
        <v>8</v>
      </c>
      <c r="W711" s="138">
        <f>1/Table4[[#This Row],[SHOT 
INTERVAL]]</f>
        <v>0.81967213114754101</v>
      </c>
      <c r="X711" s="138">
        <f>(Table4[[#This Row],[SHOTS PER MAGAZINE]]-1)*Table4[[#This Row],[SHOT 
INTERVAL]]+(Table4[[#This Row],[PARTICLES 
PER SHOT]]-1)*Table4[[#This Row],[BURST INTERVAL]]</f>
        <v>8.9899999999999984</v>
      </c>
      <c r="Y711" s="186">
        <f>Table4[[#This Row],[DAMAGE PER MAGAZINE]]/(Table4[[#This Row],[UNLOAD TIME]]+Table4[[#This Row],[RELOAD TIME]])</f>
        <v>6942.1015010721949</v>
      </c>
    </row>
    <row r="712" spans="1:25" ht="14.25" hidden="1" customHeight="1" outlineLevel="1" x14ac:dyDescent="0.2">
      <c r="A712" s="130">
        <v>34</v>
      </c>
      <c r="B712" s="186" t="s">
        <v>438</v>
      </c>
      <c r="C712" s="186" t="s">
        <v>101</v>
      </c>
      <c r="D712" s="130">
        <v>10</v>
      </c>
      <c r="E712" s="130">
        <v>3335</v>
      </c>
      <c r="F712" s="130"/>
      <c r="G712" s="130"/>
      <c r="H712" s="130"/>
      <c r="I712" s="130">
        <v>32</v>
      </c>
      <c r="J712" s="136">
        <v>4</v>
      </c>
      <c r="K712" s="136">
        <v>4</v>
      </c>
      <c r="L712" s="141">
        <v>0.15</v>
      </c>
      <c r="M712" s="141">
        <v>1.22</v>
      </c>
      <c r="N712" s="130">
        <v>32</v>
      </c>
      <c r="O712" s="138"/>
      <c r="P712" s="141">
        <v>4.8</v>
      </c>
      <c r="Q712" s="130">
        <v>0</v>
      </c>
      <c r="R712" s="141">
        <v>5</v>
      </c>
      <c r="S712" s="130">
        <f>Table4[[#This Row],[DMG PER PARTICLE]]*Table4[[#This Row],[PARTICLES 
PER SHOT]]</f>
        <v>13340</v>
      </c>
      <c r="T712" s="186">
        <f>Table4[[#This Row],[DAMAGE PER SHOT]]/Table4[[#This Row],[SHOT 
INTERVAL]]</f>
        <v>10934.426229508197</v>
      </c>
      <c r="U712" s="130">
        <f>Table4[[#This Row],[SHOTS PER MAGAZINE]]*Table4[[#This Row],[DAMAGE PER SHOT]]</f>
        <v>106720</v>
      </c>
      <c r="V712" s="130">
        <f>Table4[[#This Row],[MAGAZINE AMMO]]/Table4[[#This Row],[AMMO PER SHOT]]</f>
        <v>8</v>
      </c>
      <c r="W712" s="138">
        <f>1/Table4[[#This Row],[SHOT 
INTERVAL]]</f>
        <v>0.81967213114754101</v>
      </c>
      <c r="X712" s="138">
        <f>(Table4[[#This Row],[SHOTS PER MAGAZINE]]-1)*Table4[[#This Row],[SHOT 
INTERVAL]]+(Table4[[#This Row],[PARTICLES 
PER SHOT]]-1)*Table4[[#This Row],[BURST INTERVAL]]</f>
        <v>8.9899999999999984</v>
      </c>
      <c r="Y712" s="186">
        <f>Table4[[#This Row],[DAMAGE PER MAGAZINE]]/(Table4[[#This Row],[UNLOAD TIME]]+Table4[[#This Row],[RELOAD TIME]])</f>
        <v>7628.3059328091504</v>
      </c>
    </row>
    <row r="713" spans="1:25" ht="14.25" hidden="1" customHeight="1" outlineLevel="1" x14ac:dyDescent="0.2">
      <c r="A713" s="130">
        <v>34</v>
      </c>
      <c r="B713" s="186" t="s">
        <v>438</v>
      </c>
      <c r="C713" s="186" t="s">
        <v>101</v>
      </c>
      <c r="D713" s="130">
        <v>11</v>
      </c>
      <c r="E713" s="130">
        <v>3670</v>
      </c>
      <c r="F713" s="130"/>
      <c r="G713" s="130"/>
      <c r="H713" s="130"/>
      <c r="I713" s="130">
        <v>32</v>
      </c>
      <c r="J713" s="136">
        <v>4</v>
      </c>
      <c r="K713" s="136">
        <v>4</v>
      </c>
      <c r="L713" s="141">
        <v>0.15</v>
      </c>
      <c r="M713" s="141">
        <v>1.22</v>
      </c>
      <c r="N713" s="130">
        <v>32</v>
      </c>
      <c r="O713" s="138"/>
      <c r="P713" s="141">
        <v>4.8</v>
      </c>
      <c r="Q713" s="130">
        <v>0</v>
      </c>
      <c r="R713" s="141">
        <v>5</v>
      </c>
      <c r="S713" s="130">
        <f>Table4[[#This Row],[DMG PER PARTICLE]]*Table4[[#This Row],[PARTICLES 
PER SHOT]]</f>
        <v>14680</v>
      </c>
      <c r="T713" s="186">
        <f>Table4[[#This Row],[DAMAGE PER SHOT]]/Table4[[#This Row],[SHOT 
INTERVAL]]</f>
        <v>12032.786885245901</v>
      </c>
      <c r="U713" s="130">
        <f>Table4[[#This Row],[SHOTS PER MAGAZINE]]*Table4[[#This Row],[DAMAGE PER SHOT]]</f>
        <v>117440</v>
      </c>
      <c r="V713" s="130">
        <f>Table4[[#This Row],[MAGAZINE AMMO]]/Table4[[#This Row],[AMMO PER SHOT]]</f>
        <v>8</v>
      </c>
      <c r="W713" s="138">
        <f>1/Table4[[#This Row],[SHOT 
INTERVAL]]</f>
        <v>0.81967213114754101</v>
      </c>
      <c r="X713" s="138">
        <f>(Table4[[#This Row],[SHOTS PER MAGAZINE]]-1)*Table4[[#This Row],[SHOT 
INTERVAL]]+(Table4[[#This Row],[PARTICLES 
PER SHOT]]-1)*Table4[[#This Row],[BURST INTERVAL]]</f>
        <v>8.9899999999999984</v>
      </c>
      <c r="Y713" s="186">
        <f>Table4[[#This Row],[DAMAGE PER MAGAZINE]]/(Table4[[#This Row],[UNLOAD TIME]]+Table4[[#This Row],[RELOAD TIME]])</f>
        <v>8394.5675482487495</v>
      </c>
    </row>
    <row r="714" spans="1:25" ht="14.25" hidden="1" customHeight="1" outlineLevel="1" x14ac:dyDescent="0.2">
      <c r="A714" s="130">
        <v>34</v>
      </c>
      <c r="B714" s="186" t="s">
        <v>438</v>
      </c>
      <c r="C714" s="186" t="s">
        <v>101</v>
      </c>
      <c r="D714" s="130">
        <v>12</v>
      </c>
      <c r="E714" s="130">
        <v>4035</v>
      </c>
      <c r="F714" s="130"/>
      <c r="G714" s="130"/>
      <c r="H714" s="130"/>
      <c r="I714" s="130">
        <v>32</v>
      </c>
      <c r="J714" s="136">
        <v>4</v>
      </c>
      <c r="K714" s="136">
        <v>4</v>
      </c>
      <c r="L714" s="141">
        <v>0.15</v>
      </c>
      <c r="M714" s="141">
        <v>1.22</v>
      </c>
      <c r="N714" s="130">
        <v>32</v>
      </c>
      <c r="O714" s="138"/>
      <c r="P714" s="141">
        <v>4.8</v>
      </c>
      <c r="Q714" s="130">
        <v>0</v>
      </c>
      <c r="R714" s="141">
        <v>5</v>
      </c>
      <c r="S714" s="130">
        <f>Table4[[#This Row],[DMG PER PARTICLE]]*Table4[[#This Row],[PARTICLES 
PER SHOT]]</f>
        <v>16140</v>
      </c>
      <c r="T714" s="186">
        <f>Table4[[#This Row],[DAMAGE PER SHOT]]/Table4[[#This Row],[SHOT 
INTERVAL]]</f>
        <v>13229.508196721312</v>
      </c>
      <c r="U714" s="130">
        <f>Table4[[#This Row],[SHOTS PER MAGAZINE]]*Table4[[#This Row],[DAMAGE PER SHOT]]</f>
        <v>129120</v>
      </c>
      <c r="V714" s="130">
        <f>Table4[[#This Row],[MAGAZINE AMMO]]/Table4[[#This Row],[AMMO PER SHOT]]</f>
        <v>8</v>
      </c>
      <c r="W714" s="138">
        <f>1/Table4[[#This Row],[SHOT 
INTERVAL]]</f>
        <v>0.81967213114754101</v>
      </c>
      <c r="X714" s="138">
        <f>(Table4[[#This Row],[SHOTS PER MAGAZINE]]-1)*Table4[[#This Row],[SHOT 
INTERVAL]]+(Table4[[#This Row],[PARTICLES 
PER SHOT]]-1)*Table4[[#This Row],[BURST INTERVAL]]</f>
        <v>8.9899999999999984</v>
      </c>
      <c r="Y714" s="186">
        <f>Table4[[#This Row],[DAMAGE PER MAGAZINE]]/(Table4[[#This Row],[UNLOAD TIME]]+Table4[[#This Row],[RELOAD TIME]])</f>
        <v>9229.4496068620447</v>
      </c>
    </row>
    <row r="715" spans="1:25" ht="14.25" hidden="1" customHeight="1" outlineLevel="1" x14ac:dyDescent="0.2">
      <c r="A715" s="130">
        <v>34</v>
      </c>
      <c r="B715" s="186" t="s">
        <v>438</v>
      </c>
      <c r="C715" s="186" t="s">
        <v>102</v>
      </c>
      <c r="D715" s="130">
        <v>1</v>
      </c>
      <c r="E715" s="130">
        <v>4035</v>
      </c>
      <c r="F715" s="130"/>
      <c r="G715" s="130"/>
      <c r="H715" s="130"/>
      <c r="I715" s="130">
        <v>32</v>
      </c>
      <c r="J715" s="136">
        <v>4</v>
      </c>
      <c r="K715" s="136">
        <v>4</v>
      </c>
      <c r="L715" s="141">
        <v>0.15</v>
      </c>
      <c r="M715" s="141">
        <v>1.22</v>
      </c>
      <c r="N715" s="130">
        <v>32</v>
      </c>
      <c r="O715" s="138"/>
      <c r="P715" s="141">
        <v>4.8</v>
      </c>
      <c r="Q715" s="130">
        <v>0</v>
      </c>
      <c r="R715" s="141">
        <v>5</v>
      </c>
      <c r="S715" s="130">
        <f>Table4[[#This Row],[DMG PER PARTICLE]]*Table4[[#This Row],[PARTICLES 
PER SHOT]]</f>
        <v>16140</v>
      </c>
      <c r="T715" s="186">
        <f>Table4[[#This Row],[DAMAGE PER SHOT]]/Table4[[#This Row],[SHOT 
INTERVAL]]</f>
        <v>13229.508196721312</v>
      </c>
      <c r="U715" s="130">
        <f>Table4[[#This Row],[SHOTS PER MAGAZINE]]*Table4[[#This Row],[DAMAGE PER SHOT]]</f>
        <v>129120</v>
      </c>
      <c r="V715" s="130">
        <f>Table4[[#This Row],[MAGAZINE AMMO]]/Table4[[#This Row],[AMMO PER SHOT]]</f>
        <v>8</v>
      </c>
      <c r="W715" s="138">
        <f>1/Table4[[#This Row],[SHOT 
INTERVAL]]</f>
        <v>0.81967213114754101</v>
      </c>
      <c r="X715" s="138">
        <f>(Table4[[#This Row],[SHOTS PER MAGAZINE]]-1)*Table4[[#This Row],[SHOT 
INTERVAL]]+(Table4[[#This Row],[PARTICLES 
PER SHOT]]-1)*Table4[[#This Row],[BURST INTERVAL]]</f>
        <v>8.9899999999999984</v>
      </c>
      <c r="Y715" s="186">
        <f>Table4[[#This Row],[DAMAGE PER MAGAZINE]]/(Table4[[#This Row],[UNLOAD TIME]]+Table4[[#This Row],[RELOAD TIME]])</f>
        <v>9229.4496068620447</v>
      </c>
    </row>
    <row r="716" spans="1:25" ht="14.25" hidden="1" customHeight="1" outlineLevel="1" x14ac:dyDescent="0.2">
      <c r="A716" s="130">
        <v>34</v>
      </c>
      <c r="B716" s="186" t="s">
        <v>438</v>
      </c>
      <c r="C716" s="186" t="s">
        <v>102</v>
      </c>
      <c r="D716" s="130">
        <v>2</v>
      </c>
      <c r="E716" s="130">
        <v>4100</v>
      </c>
      <c r="F716" s="130"/>
      <c r="G716" s="130"/>
      <c r="H716" s="130"/>
      <c r="I716" s="130">
        <v>32</v>
      </c>
      <c r="J716" s="136">
        <v>4</v>
      </c>
      <c r="K716" s="136">
        <v>4</v>
      </c>
      <c r="L716" s="141">
        <v>0.15</v>
      </c>
      <c r="M716" s="141">
        <v>1.22</v>
      </c>
      <c r="N716" s="130">
        <v>32</v>
      </c>
      <c r="O716" s="138"/>
      <c r="P716" s="141">
        <v>4.8</v>
      </c>
      <c r="Q716" s="130">
        <v>0</v>
      </c>
      <c r="R716" s="141">
        <v>5</v>
      </c>
      <c r="S716" s="130">
        <f>Table4[[#This Row],[DMG PER PARTICLE]]*Table4[[#This Row],[PARTICLES 
PER SHOT]]</f>
        <v>16400</v>
      </c>
      <c r="T716" s="186">
        <f>Table4[[#This Row],[DAMAGE PER SHOT]]/Table4[[#This Row],[SHOT 
INTERVAL]]</f>
        <v>13442.622950819672</v>
      </c>
      <c r="U716" s="130">
        <f>Table4[[#This Row],[SHOTS PER MAGAZINE]]*Table4[[#This Row],[DAMAGE PER SHOT]]</f>
        <v>131200</v>
      </c>
      <c r="V716" s="130">
        <f>Table4[[#This Row],[MAGAZINE AMMO]]/Table4[[#This Row],[AMMO PER SHOT]]</f>
        <v>8</v>
      </c>
      <c r="W716" s="138">
        <f>1/Table4[[#This Row],[SHOT 
INTERVAL]]</f>
        <v>0.81967213114754101</v>
      </c>
      <c r="X716" s="138">
        <f>(Table4[[#This Row],[SHOTS PER MAGAZINE]]-1)*Table4[[#This Row],[SHOT 
INTERVAL]]+(Table4[[#This Row],[PARTICLES 
PER SHOT]]-1)*Table4[[#This Row],[BURST INTERVAL]]</f>
        <v>8.9899999999999984</v>
      </c>
      <c r="Y716" s="186">
        <f>Table4[[#This Row],[DAMAGE PER MAGAZINE]]/(Table4[[#This Row],[UNLOAD TIME]]+Table4[[#This Row],[RELOAD TIME]])</f>
        <v>9378.1272337383853</v>
      </c>
    </row>
    <row r="717" spans="1:25" ht="14.25" hidden="1" customHeight="1" outlineLevel="1" x14ac:dyDescent="0.2">
      <c r="A717" s="130">
        <v>34</v>
      </c>
      <c r="B717" s="186" t="s">
        <v>438</v>
      </c>
      <c r="C717" s="186" t="s">
        <v>102</v>
      </c>
      <c r="D717" s="130">
        <v>3</v>
      </c>
      <c r="E717" s="130">
        <v>4165</v>
      </c>
      <c r="F717" s="130"/>
      <c r="G717" s="130"/>
      <c r="H717" s="130"/>
      <c r="I717" s="130">
        <v>32</v>
      </c>
      <c r="J717" s="136">
        <v>4</v>
      </c>
      <c r="K717" s="136">
        <v>4</v>
      </c>
      <c r="L717" s="141">
        <v>0.15</v>
      </c>
      <c r="M717" s="141">
        <v>1.22</v>
      </c>
      <c r="N717" s="130">
        <v>32</v>
      </c>
      <c r="O717" s="138"/>
      <c r="P717" s="141">
        <v>4.8</v>
      </c>
      <c r="Q717" s="130">
        <v>0</v>
      </c>
      <c r="R717" s="141">
        <v>5</v>
      </c>
      <c r="S717" s="130">
        <f>Table4[[#This Row],[DMG PER PARTICLE]]*Table4[[#This Row],[PARTICLES 
PER SHOT]]</f>
        <v>16660</v>
      </c>
      <c r="T717" s="186">
        <f>Table4[[#This Row],[DAMAGE PER SHOT]]/Table4[[#This Row],[SHOT 
INTERVAL]]</f>
        <v>13655.737704918032</v>
      </c>
      <c r="U717" s="130">
        <f>Table4[[#This Row],[SHOTS PER MAGAZINE]]*Table4[[#This Row],[DAMAGE PER SHOT]]</f>
        <v>133280</v>
      </c>
      <c r="V717" s="130">
        <f>Table4[[#This Row],[MAGAZINE AMMO]]/Table4[[#This Row],[AMMO PER SHOT]]</f>
        <v>8</v>
      </c>
      <c r="W717" s="138">
        <f>1/Table4[[#This Row],[SHOT 
INTERVAL]]</f>
        <v>0.81967213114754101</v>
      </c>
      <c r="X717" s="138">
        <f>(Table4[[#This Row],[SHOTS PER MAGAZINE]]-1)*Table4[[#This Row],[SHOT 
INTERVAL]]+(Table4[[#This Row],[PARTICLES 
PER SHOT]]-1)*Table4[[#This Row],[BURST INTERVAL]]</f>
        <v>8.9899999999999984</v>
      </c>
      <c r="Y717" s="186">
        <f>Table4[[#This Row],[DAMAGE PER MAGAZINE]]/(Table4[[#This Row],[UNLOAD TIME]]+Table4[[#This Row],[RELOAD TIME]])</f>
        <v>9526.8048606147258</v>
      </c>
    </row>
    <row r="718" spans="1:25" ht="14.25" hidden="1" customHeight="1" outlineLevel="1" x14ac:dyDescent="0.2">
      <c r="A718" s="130">
        <v>34</v>
      </c>
      <c r="B718" s="186" t="s">
        <v>438</v>
      </c>
      <c r="C718" s="186" t="s">
        <v>102</v>
      </c>
      <c r="D718" s="130">
        <v>4</v>
      </c>
      <c r="E718" s="130">
        <v>4230</v>
      </c>
      <c r="F718" s="130"/>
      <c r="G718" s="130"/>
      <c r="H718" s="130"/>
      <c r="I718" s="130">
        <v>32</v>
      </c>
      <c r="J718" s="136">
        <v>4</v>
      </c>
      <c r="K718" s="136">
        <v>4</v>
      </c>
      <c r="L718" s="141">
        <v>0.15</v>
      </c>
      <c r="M718" s="141">
        <v>1.22</v>
      </c>
      <c r="N718" s="130">
        <v>32</v>
      </c>
      <c r="O718" s="138"/>
      <c r="P718" s="141">
        <v>4.8</v>
      </c>
      <c r="Q718" s="130">
        <v>0</v>
      </c>
      <c r="R718" s="141">
        <v>5</v>
      </c>
      <c r="S718" s="130">
        <f>Table4[[#This Row],[DMG PER PARTICLE]]*Table4[[#This Row],[PARTICLES 
PER SHOT]]</f>
        <v>16920</v>
      </c>
      <c r="T718" s="186">
        <f>Table4[[#This Row],[DAMAGE PER SHOT]]/Table4[[#This Row],[SHOT 
INTERVAL]]</f>
        <v>13868.852459016394</v>
      </c>
      <c r="U718" s="130">
        <f>Table4[[#This Row],[SHOTS PER MAGAZINE]]*Table4[[#This Row],[DAMAGE PER SHOT]]</f>
        <v>135360</v>
      </c>
      <c r="V718" s="130">
        <f>Table4[[#This Row],[MAGAZINE AMMO]]/Table4[[#This Row],[AMMO PER SHOT]]</f>
        <v>8</v>
      </c>
      <c r="W718" s="138">
        <f>1/Table4[[#This Row],[SHOT 
INTERVAL]]</f>
        <v>0.81967213114754101</v>
      </c>
      <c r="X718" s="138">
        <f>(Table4[[#This Row],[SHOTS PER MAGAZINE]]-1)*Table4[[#This Row],[SHOT 
INTERVAL]]+(Table4[[#This Row],[PARTICLES 
PER SHOT]]-1)*Table4[[#This Row],[BURST INTERVAL]]</f>
        <v>8.9899999999999984</v>
      </c>
      <c r="Y718" s="186">
        <f>Table4[[#This Row],[DAMAGE PER MAGAZINE]]/(Table4[[#This Row],[UNLOAD TIME]]+Table4[[#This Row],[RELOAD TIME]])</f>
        <v>9675.4824874910664</v>
      </c>
    </row>
    <row r="719" spans="1:25" ht="14.25" hidden="1" customHeight="1" outlineLevel="1" x14ac:dyDescent="0.2">
      <c r="A719" s="130">
        <v>34</v>
      </c>
      <c r="B719" s="186" t="s">
        <v>438</v>
      </c>
      <c r="C719" s="186" t="s">
        <v>102</v>
      </c>
      <c r="D719" s="130">
        <v>5</v>
      </c>
      <c r="E719" s="130">
        <v>4300</v>
      </c>
      <c r="F719" s="130"/>
      <c r="G719" s="130"/>
      <c r="H719" s="130"/>
      <c r="I719" s="130">
        <v>32</v>
      </c>
      <c r="J719" s="136">
        <v>4</v>
      </c>
      <c r="K719" s="136">
        <v>4</v>
      </c>
      <c r="L719" s="141">
        <v>0.15</v>
      </c>
      <c r="M719" s="141">
        <v>1.22</v>
      </c>
      <c r="N719" s="130">
        <v>32</v>
      </c>
      <c r="O719" s="138"/>
      <c r="P719" s="141">
        <v>4.8</v>
      </c>
      <c r="Q719" s="130">
        <v>0</v>
      </c>
      <c r="R719" s="141">
        <v>5</v>
      </c>
      <c r="S719" s="130">
        <f>Table4[[#This Row],[DMG PER PARTICLE]]*Table4[[#This Row],[PARTICLES 
PER SHOT]]</f>
        <v>17200</v>
      </c>
      <c r="T719" s="186">
        <f>Table4[[#This Row],[DAMAGE PER SHOT]]/Table4[[#This Row],[SHOT 
INTERVAL]]</f>
        <v>14098.360655737706</v>
      </c>
      <c r="U719" s="130">
        <f>Table4[[#This Row],[SHOTS PER MAGAZINE]]*Table4[[#This Row],[DAMAGE PER SHOT]]</f>
        <v>137600</v>
      </c>
      <c r="V719" s="130">
        <f>Table4[[#This Row],[MAGAZINE AMMO]]/Table4[[#This Row],[AMMO PER SHOT]]</f>
        <v>8</v>
      </c>
      <c r="W719" s="138">
        <f>1/Table4[[#This Row],[SHOT 
INTERVAL]]</f>
        <v>0.81967213114754101</v>
      </c>
      <c r="X719" s="138">
        <f>(Table4[[#This Row],[SHOTS PER MAGAZINE]]-1)*Table4[[#This Row],[SHOT 
INTERVAL]]+(Table4[[#This Row],[PARTICLES 
PER SHOT]]-1)*Table4[[#This Row],[BURST INTERVAL]]</f>
        <v>8.9899999999999984</v>
      </c>
      <c r="Y719" s="186">
        <f>Table4[[#This Row],[DAMAGE PER MAGAZINE]]/(Table4[[#This Row],[UNLOAD TIME]]+Table4[[#This Row],[RELOAD TIME]])</f>
        <v>9835.5968548963556</v>
      </c>
    </row>
    <row r="720" spans="1:25" ht="14.25" hidden="1" customHeight="1" outlineLevel="1" x14ac:dyDescent="0.2">
      <c r="A720" s="130">
        <v>34</v>
      </c>
      <c r="B720" s="186" t="s">
        <v>438</v>
      </c>
      <c r="C720" s="186" t="s">
        <v>102</v>
      </c>
      <c r="D720" s="130">
        <v>6</v>
      </c>
      <c r="E720" s="130">
        <v>4370</v>
      </c>
      <c r="F720" s="130"/>
      <c r="G720" s="130"/>
      <c r="H720" s="130"/>
      <c r="I720" s="130">
        <v>32</v>
      </c>
      <c r="J720" s="136">
        <v>4</v>
      </c>
      <c r="K720" s="136">
        <v>4</v>
      </c>
      <c r="L720" s="141">
        <v>0.15</v>
      </c>
      <c r="M720" s="141">
        <v>1.22</v>
      </c>
      <c r="N720" s="130">
        <v>32</v>
      </c>
      <c r="O720" s="138"/>
      <c r="P720" s="141">
        <v>4.8</v>
      </c>
      <c r="Q720" s="130">
        <v>0</v>
      </c>
      <c r="R720" s="141">
        <v>5</v>
      </c>
      <c r="S720" s="130">
        <f>Table4[[#This Row],[DMG PER PARTICLE]]*Table4[[#This Row],[PARTICLES 
PER SHOT]]</f>
        <v>17480</v>
      </c>
      <c r="T720" s="186">
        <f>Table4[[#This Row],[DAMAGE PER SHOT]]/Table4[[#This Row],[SHOT 
INTERVAL]]</f>
        <v>14327.868852459016</v>
      </c>
      <c r="U720" s="130">
        <f>Table4[[#This Row],[SHOTS PER MAGAZINE]]*Table4[[#This Row],[DAMAGE PER SHOT]]</f>
        <v>139840</v>
      </c>
      <c r="V720" s="130">
        <f>Table4[[#This Row],[MAGAZINE AMMO]]/Table4[[#This Row],[AMMO PER SHOT]]</f>
        <v>8</v>
      </c>
      <c r="W720" s="138">
        <f>1/Table4[[#This Row],[SHOT 
INTERVAL]]</f>
        <v>0.81967213114754101</v>
      </c>
      <c r="X720" s="138">
        <f>(Table4[[#This Row],[SHOTS PER MAGAZINE]]-1)*Table4[[#This Row],[SHOT 
INTERVAL]]+(Table4[[#This Row],[PARTICLES 
PER SHOT]]-1)*Table4[[#This Row],[BURST INTERVAL]]</f>
        <v>8.9899999999999984</v>
      </c>
      <c r="Y720" s="186">
        <f>Table4[[#This Row],[DAMAGE PER MAGAZINE]]/(Table4[[#This Row],[UNLOAD TIME]]+Table4[[#This Row],[RELOAD TIME]])</f>
        <v>9995.7112223016447</v>
      </c>
    </row>
    <row r="721" spans="1:25" ht="14.25" hidden="1" customHeight="1" outlineLevel="1" x14ac:dyDescent="0.2">
      <c r="A721" s="130">
        <v>34</v>
      </c>
      <c r="B721" s="186" t="s">
        <v>438</v>
      </c>
      <c r="C721" s="186" t="s">
        <v>102</v>
      </c>
      <c r="D721" s="130">
        <v>7</v>
      </c>
      <c r="E721" s="130">
        <v>4445</v>
      </c>
      <c r="F721" s="130"/>
      <c r="G721" s="130"/>
      <c r="H721" s="130"/>
      <c r="I721" s="130">
        <v>32</v>
      </c>
      <c r="J721" s="136">
        <v>4</v>
      </c>
      <c r="K721" s="136">
        <v>4</v>
      </c>
      <c r="L721" s="141">
        <v>0.15</v>
      </c>
      <c r="M721" s="141">
        <v>1.22</v>
      </c>
      <c r="N721" s="130">
        <v>32</v>
      </c>
      <c r="O721" s="138"/>
      <c r="P721" s="141">
        <v>4.8</v>
      </c>
      <c r="Q721" s="130">
        <v>0</v>
      </c>
      <c r="R721" s="141">
        <v>5</v>
      </c>
      <c r="S721" s="130">
        <f>Table4[[#This Row],[DMG PER PARTICLE]]*Table4[[#This Row],[PARTICLES 
PER SHOT]]</f>
        <v>17780</v>
      </c>
      <c r="T721" s="186">
        <f>Table4[[#This Row],[DAMAGE PER SHOT]]/Table4[[#This Row],[SHOT 
INTERVAL]]</f>
        <v>14573.77049180328</v>
      </c>
      <c r="U721" s="130">
        <f>Table4[[#This Row],[SHOTS PER MAGAZINE]]*Table4[[#This Row],[DAMAGE PER SHOT]]</f>
        <v>142240</v>
      </c>
      <c r="V721" s="130">
        <f>Table4[[#This Row],[MAGAZINE AMMO]]/Table4[[#This Row],[AMMO PER SHOT]]</f>
        <v>8</v>
      </c>
      <c r="W721" s="138">
        <f>1/Table4[[#This Row],[SHOT 
INTERVAL]]</f>
        <v>0.81967213114754101</v>
      </c>
      <c r="X721" s="138">
        <f>(Table4[[#This Row],[SHOTS PER MAGAZINE]]-1)*Table4[[#This Row],[SHOT 
INTERVAL]]+(Table4[[#This Row],[PARTICLES 
PER SHOT]]-1)*Table4[[#This Row],[BURST INTERVAL]]</f>
        <v>8.9899999999999984</v>
      </c>
      <c r="Y721" s="186">
        <f>Table4[[#This Row],[DAMAGE PER MAGAZINE]]/(Table4[[#This Row],[UNLOAD TIME]]+Table4[[#This Row],[RELOAD TIME]])</f>
        <v>10167.262330235884</v>
      </c>
    </row>
    <row r="722" spans="1:25" ht="14.25" hidden="1" customHeight="1" outlineLevel="1" x14ac:dyDescent="0.2">
      <c r="A722" s="130">
        <v>34</v>
      </c>
      <c r="B722" s="186" t="s">
        <v>438</v>
      </c>
      <c r="C722" s="186" t="s">
        <v>102</v>
      </c>
      <c r="D722" s="130">
        <v>8</v>
      </c>
      <c r="E722" s="130">
        <v>4525</v>
      </c>
      <c r="F722" s="130"/>
      <c r="G722" s="130"/>
      <c r="H722" s="130"/>
      <c r="I722" s="130">
        <v>32</v>
      </c>
      <c r="J722" s="136">
        <v>4</v>
      </c>
      <c r="K722" s="136">
        <v>4</v>
      </c>
      <c r="L722" s="141">
        <v>0.15</v>
      </c>
      <c r="M722" s="141">
        <v>1.22</v>
      </c>
      <c r="N722" s="130">
        <v>32</v>
      </c>
      <c r="O722" s="138"/>
      <c r="P722" s="141">
        <v>4.8</v>
      </c>
      <c r="Q722" s="130">
        <v>0</v>
      </c>
      <c r="R722" s="141">
        <v>5</v>
      </c>
      <c r="S722" s="130">
        <f>Table4[[#This Row],[DMG PER PARTICLE]]*Table4[[#This Row],[PARTICLES 
PER SHOT]]</f>
        <v>18100</v>
      </c>
      <c r="T722" s="186">
        <f>Table4[[#This Row],[DAMAGE PER SHOT]]/Table4[[#This Row],[SHOT 
INTERVAL]]</f>
        <v>14836.065573770493</v>
      </c>
      <c r="U722" s="130">
        <f>Table4[[#This Row],[SHOTS PER MAGAZINE]]*Table4[[#This Row],[DAMAGE PER SHOT]]</f>
        <v>144800</v>
      </c>
      <c r="V722" s="130">
        <f>Table4[[#This Row],[MAGAZINE AMMO]]/Table4[[#This Row],[AMMO PER SHOT]]</f>
        <v>8</v>
      </c>
      <c r="W722" s="138">
        <f>1/Table4[[#This Row],[SHOT 
INTERVAL]]</f>
        <v>0.81967213114754101</v>
      </c>
      <c r="X722" s="138">
        <f>(Table4[[#This Row],[SHOTS PER MAGAZINE]]-1)*Table4[[#This Row],[SHOT 
INTERVAL]]+(Table4[[#This Row],[PARTICLES 
PER SHOT]]-1)*Table4[[#This Row],[BURST INTERVAL]]</f>
        <v>8.9899999999999984</v>
      </c>
      <c r="Y722" s="186">
        <f>Table4[[#This Row],[DAMAGE PER MAGAZINE]]/(Table4[[#This Row],[UNLOAD TIME]]+Table4[[#This Row],[RELOAD TIME]])</f>
        <v>10350.250178699072</v>
      </c>
    </row>
    <row r="723" spans="1:25" ht="14.25" hidden="1" customHeight="1" outlineLevel="1" x14ac:dyDescent="0.2">
      <c r="A723" s="130">
        <v>34</v>
      </c>
      <c r="B723" s="186" t="s">
        <v>438</v>
      </c>
      <c r="C723" s="186" t="s">
        <v>102</v>
      </c>
      <c r="D723" s="130">
        <v>9</v>
      </c>
      <c r="E723" s="130">
        <v>4605</v>
      </c>
      <c r="F723" s="130"/>
      <c r="G723" s="130"/>
      <c r="H723" s="130"/>
      <c r="I723" s="130">
        <v>32</v>
      </c>
      <c r="J723" s="136">
        <v>4</v>
      </c>
      <c r="K723" s="136">
        <v>4</v>
      </c>
      <c r="L723" s="141">
        <v>0.15</v>
      </c>
      <c r="M723" s="141">
        <v>1.22</v>
      </c>
      <c r="N723" s="130">
        <v>32</v>
      </c>
      <c r="O723" s="138"/>
      <c r="P723" s="141">
        <v>4.8</v>
      </c>
      <c r="Q723" s="130">
        <v>0</v>
      </c>
      <c r="R723" s="141">
        <v>5</v>
      </c>
      <c r="S723" s="130">
        <f>Table4[[#This Row],[DMG PER PARTICLE]]*Table4[[#This Row],[PARTICLES 
PER SHOT]]</f>
        <v>18420</v>
      </c>
      <c r="T723" s="186">
        <f>Table4[[#This Row],[DAMAGE PER SHOT]]/Table4[[#This Row],[SHOT 
INTERVAL]]</f>
        <v>15098.360655737706</v>
      </c>
      <c r="U723" s="130">
        <f>Table4[[#This Row],[SHOTS PER MAGAZINE]]*Table4[[#This Row],[DAMAGE PER SHOT]]</f>
        <v>147360</v>
      </c>
      <c r="V723" s="130">
        <f>Table4[[#This Row],[MAGAZINE AMMO]]/Table4[[#This Row],[AMMO PER SHOT]]</f>
        <v>8</v>
      </c>
      <c r="W723" s="138">
        <f>1/Table4[[#This Row],[SHOT 
INTERVAL]]</f>
        <v>0.81967213114754101</v>
      </c>
      <c r="X723" s="138">
        <f>(Table4[[#This Row],[SHOTS PER MAGAZINE]]-1)*Table4[[#This Row],[SHOT 
INTERVAL]]+(Table4[[#This Row],[PARTICLES 
PER SHOT]]-1)*Table4[[#This Row],[BURST INTERVAL]]</f>
        <v>8.9899999999999984</v>
      </c>
      <c r="Y723" s="186">
        <f>Table4[[#This Row],[DAMAGE PER MAGAZINE]]/(Table4[[#This Row],[UNLOAD TIME]]+Table4[[#This Row],[RELOAD TIME]])</f>
        <v>10533.238027162261</v>
      </c>
    </row>
    <row r="724" spans="1:25" ht="14.25" hidden="1" customHeight="1" outlineLevel="1" x14ac:dyDescent="0.2">
      <c r="A724" s="130">
        <v>34</v>
      </c>
      <c r="B724" s="186" t="s">
        <v>438</v>
      </c>
      <c r="C724" s="186" t="s">
        <v>102</v>
      </c>
      <c r="D724" s="130">
        <v>10</v>
      </c>
      <c r="E724" s="130">
        <v>4685</v>
      </c>
      <c r="F724" s="130"/>
      <c r="G724" s="130"/>
      <c r="H724" s="130"/>
      <c r="I724" s="130">
        <v>32</v>
      </c>
      <c r="J724" s="136">
        <v>4</v>
      </c>
      <c r="K724" s="136">
        <v>4</v>
      </c>
      <c r="L724" s="141">
        <v>0.15</v>
      </c>
      <c r="M724" s="141">
        <v>1.22</v>
      </c>
      <c r="N724" s="130">
        <v>32</v>
      </c>
      <c r="O724" s="138"/>
      <c r="P724" s="141">
        <v>4.8</v>
      </c>
      <c r="Q724" s="130">
        <v>0</v>
      </c>
      <c r="R724" s="141">
        <v>5</v>
      </c>
      <c r="S724" s="130">
        <f>Table4[[#This Row],[DMG PER PARTICLE]]*Table4[[#This Row],[PARTICLES 
PER SHOT]]</f>
        <v>18740</v>
      </c>
      <c r="T724" s="186">
        <f>Table4[[#This Row],[DAMAGE PER SHOT]]/Table4[[#This Row],[SHOT 
INTERVAL]]</f>
        <v>15360.655737704918</v>
      </c>
      <c r="U724" s="130">
        <f>Table4[[#This Row],[SHOTS PER MAGAZINE]]*Table4[[#This Row],[DAMAGE PER SHOT]]</f>
        <v>149920</v>
      </c>
      <c r="V724" s="130">
        <f>Table4[[#This Row],[MAGAZINE AMMO]]/Table4[[#This Row],[AMMO PER SHOT]]</f>
        <v>8</v>
      </c>
      <c r="W724" s="138">
        <f>1/Table4[[#This Row],[SHOT 
INTERVAL]]</f>
        <v>0.81967213114754101</v>
      </c>
      <c r="X724" s="138">
        <f>(Table4[[#This Row],[SHOTS PER MAGAZINE]]-1)*Table4[[#This Row],[SHOT 
INTERVAL]]+(Table4[[#This Row],[PARTICLES 
PER SHOT]]-1)*Table4[[#This Row],[BURST INTERVAL]]</f>
        <v>8.9899999999999984</v>
      </c>
      <c r="Y724" s="186">
        <f>Table4[[#This Row],[DAMAGE PER MAGAZINE]]/(Table4[[#This Row],[UNLOAD TIME]]+Table4[[#This Row],[RELOAD TIME]])</f>
        <v>10716.225875625449</v>
      </c>
    </row>
    <row r="725" spans="1:25" ht="14.25" hidden="1" customHeight="1" outlineLevel="1" x14ac:dyDescent="0.2">
      <c r="A725" s="130">
        <v>34</v>
      </c>
      <c r="B725" s="186" t="s">
        <v>438</v>
      </c>
      <c r="C725" s="186" t="s">
        <v>102</v>
      </c>
      <c r="D725" s="130">
        <v>11</v>
      </c>
      <c r="E725" s="130">
        <v>4765</v>
      </c>
      <c r="F725" s="130"/>
      <c r="G725" s="130"/>
      <c r="H725" s="130"/>
      <c r="I725" s="130">
        <v>32</v>
      </c>
      <c r="J725" s="136">
        <v>4</v>
      </c>
      <c r="K725" s="136">
        <v>4</v>
      </c>
      <c r="L725" s="141">
        <v>0.15</v>
      </c>
      <c r="M725" s="141">
        <v>1.22</v>
      </c>
      <c r="N725" s="130">
        <v>32</v>
      </c>
      <c r="O725" s="138"/>
      <c r="P725" s="141">
        <v>4.8</v>
      </c>
      <c r="Q725" s="130">
        <v>0</v>
      </c>
      <c r="R725" s="141">
        <v>5</v>
      </c>
      <c r="S725" s="130">
        <f>Table4[[#This Row],[DMG PER PARTICLE]]*Table4[[#This Row],[PARTICLES 
PER SHOT]]</f>
        <v>19060</v>
      </c>
      <c r="T725" s="186">
        <f>Table4[[#This Row],[DAMAGE PER SHOT]]/Table4[[#This Row],[SHOT 
INTERVAL]]</f>
        <v>15622.950819672131</v>
      </c>
      <c r="U725" s="130">
        <f>Table4[[#This Row],[SHOTS PER MAGAZINE]]*Table4[[#This Row],[DAMAGE PER SHOT]]</f>
        <v>152480</v>
      </c>
      <c r="V725" s="130">
        <f>Table4[[#This Row],[MAGAZINE AMMO]]/Table4[[#This Row],[AMMO PER SHOT]]</f>
        <v>8</v>
      </c>
      <c r="W725" s="138">
        <f>1/Table4[[#This Row],[SHOT 
INTERVAL]]</f>
        <v>0.81967213114754101</v>
      </c>
      <c r="X725" s="138">
        <f>(Table4[[#This Row],[SHOTS PER MAGAZINE]]-1)*Table4[[#This Row],[SHOT 
INTERVAL]]+(Table4[[#This Row],[PARTICLES 
PER SHOT]]-1)*Table4[[#This Row],[BURST INTERVAL]]</f>
        <v>8.9899999999999984</v>
      </c>
      <c r="Y725" s="186">
        <f>Table4[[#This Row],[DAMAGE PER MAGAZINE]]/(Table4[[#This Row],[UNLOAD TIME]]+Table4[[#This Row],[RELOAD TIME]])</f>
        <v>10899.213724088637</v>
      </c>
    </row>
    <row r="726" spans="1:25" ht="14.25" hidden="1" customHeight="1" outlineLevel="1" x14ac:dyDescent="0.2">
      <c r="A726" s="130">
        <v>34</v>
      </c>
      <c r="B726" s="186" t="s">
        <v>438</v>
      </c>
      <c r="C726" s="186" t="s">
        <v>102</v>
      </c>
      <c r="D726" s="130">
        <v>12</v>
      </c>
      <c r="E726" s="130">
        <v>4845</v>
      </c>
      <c r="F726" s="130"/>
      <c r="G726" s="130"/>
      <c r="H726" s="130"/>
      <c r="I726" s="130">
        <v>32</v>
      </c>
      <c r="J726" s="136">
        <v>4</v>
      </c>
      <c r="K726" s="136">
        <v>4</v>
      </c>
      <c r="L726" s="141">
        <v>0.15</v>
      </c>
      <c r="M726" s="141">
        <v>1.22</v>
      </c>
      <c r="N726" s="130">
        <v>32</v>
      </c>
      <c r="O726" s="138"/>
      <c r="P726" s="141">
        <v>4.8</v>
      </c>
      <c r="Q726" s="130">
        <v>0</v>
      </c>
      <c r="R726" s="141">
        <v>5</v>
      </c>
      <c r="S726" s="130">
        <f>Table4[[#This Row],[DMG PER PARTICLE]]*Table4[[#This Row],[PARTICLES 
PER SHOT]]</f>
        <v>19380</v>
      </c>
      <c r="T726" s="186">
        <f>Table4[[#This Row],[DAMAGE PER SHOT]]/Table4[[#This Row],[SHOT 
INTERVAL]]</f>
        <v>15885.245901639344</v>
      </c>
      <c r="U726" s="130">
        <f>Table4[[#This Row],[SHOTS PER MAGAZINE]]*Table4[[#This Row],[DAMAGE PER SHOT]]</f>
        <v>155040</v>
      </c>
      <c r="V726" s="130">
        <f>Table4[[#This Row],[MAGAZINE AMMO]]/Table4[[#This Row],[AMMO PER SHOT]]</f>
        <v>8</v>
      </c>
      <c r="W726" s="138">
        <f>1/Table4[[#This Row],[SHOT 
INTERVAL]]</f>
        <v>0.81967213114754101</v>
      </c>
      <c r="X726" s="138">
        <f>(Table4[[#This Row],[SHOTS PER MAGAZINE]]-1)*Table4[[#This Row],[SHOT 
INTERVAL]]+(Table4[[#This Row],[PARTICLES 
PER SHOT]]-1)*Table4[[#This Row],[BURST INTERVAL]]</f>
        <v>8.9899999999999984</v>
      </c>
      <c r="Y726" s="186">
        <f>Table4[[#This Row],[DAMAGE PER MAGAZINE]]/(Table4[[#This Row],[UNLOAD TIME]]+Table4[[#This Row],[RELOAD TIME]])</f>
        <v>11082.201572551823</v>
      </c>
    </row>
    <row r="727" spans="1:25" ht="14.25" hidden="1" customHeight="1" outlineLevel="1" x14ac:dyDescent="0.2">
      <c r="A727" s="130">
        <v>34</v>
      </c>
      <c r="B727" s="186" t="s">
        <v>438</v>
      </c>
      <c r="C727" s="186" t="s">
        <v>103</v>
      </c>
      <c r="D727" s="130">
        <v>1</v>
      </c>
      <c r="E727" s="130">
        <v>5087.25</v>
      </c>
      <c r="F727" s="130"/>
      <c r="G727" s="130"/>
      <c r="H727" s="130"/>
      <c r="I727" s="130">
        <v>32</v>
      </c>
      <c r="J727" s="136">
        <v>4</v>
      </c>
      <c r="K727" s="136">
        <v>4</v>
      </c>
      <c r="L727" s="141">
        <v>0.15</v>
      </c>
      <c r="M727" s="141">
        <v>1.22</v>
      </c>
      <c r="N727" s="130">
        <v>32</v>
      </c>
      <c r="O727" s="138"/>
      <c r="P727" s="141">
        <v>4.8</v>
      </c>
      <c r="Q727" s="130">
        <v>0</v>
      </c>
      <c r="R727" s="141">
        <v>5</v>
      </c>
      <c r="S727" s="130">
        <f>Table4[[#This Row],[DMG PER PARTICLE]]*Table4[[#This Row],[PARTICLES 
PER SHOT]]</f>
        <v>20349</v>
      </c>
      <c r="T727" s="186">
        <f>Table4[[#This Row],[DAMAGE PER SHOT]]/Table4[[#This Row],[SHOT 
INTERVAL]]</f>
        <v>16679.508196721312</v>
      </c>
      <c r="U727" s="130">
        <f>Table4[[#This Row],[SHOTS PER MAGAZINE]]*Table4[[#This Row],[DAMAGE PER SHOT]]</f>
        <v>162792</v>
      </c>
      <c r="V727" s="130">
        <f>Table4[[#This Row],[MAGAZINE AMMO]]/Table4[[#This Row],[AMMO PER SHOT]]</f>
        <v>8</v>
      </c>
      <c r="W727" s="138">
        <f>1/Table4[[#This Row],[SHOT 
INTERVAL]]</f>
        <v>0.81967213114754101</v>
      </c>
      <c r="X727" s="138">
        <f>(Table4[[#This Row],[SHOTS PER MAGAZINE]]-1)*Table4[[#This Row],[SHOT 
INTERVAL]]+(Table4[[#This Row],[PARTICLES 
PER SHOT]]-1)*Table4[[#This Row],[BURST INTERVAL]]</f>
        <v>8.9899999999999984</v>
      </c>
      <c r="Y727" s="186">
        <f>Table4[[#This Row],[DAMAGE PER MAGAZINE]]/(Table4[[#This Row],[UNLOAD TIME]]+Table4[[#This Row],[RELOAD TIME]])</f>
        <v>11636.311651179416</v>
      </c>
    </row>
    <row r="728" spans="1:25" ht="14.25" customHeight="1" collapsed="1" x14ac:dyDescent="0.2">
      <c r="A728" s="128">
        <v>35</v>
      </c>
      <c r="B728" s="185" t="s">
        <v>439</v>
      </c>
      <c r="C728" s="185" t="s">
        <v>101</v>
      </c>
      <c r="D728" s="128">
        <v>1</v>
      </c>
      <c r="E728" s="148">
        <v>270</v>
      </c>
      <c r="F728" s="128"/>
      <c r="G728" s="128"/>
      <c r="H728" s="128"/>
      <c r="I728" s="136">
        <v>10</v>
      </c>
      <c r="J728" s="136">
        <v>10</v>
      </c>
      <c r="K728" s="136">
        <v>10</v>
      </c>
      <c r="L728" s="141"/>
      <c r="M728" s="142"/>
      <c r="N728" s="136">
        <v>1</v>
      </c>
      <c r="O728" s="141">
        <v>0.5</v>
      </c>
      <c r="P728" s="137">
        <v>1</v>
      </c>
      <c r="Q728" s="128">
        <v>9</v>
      </c>
      <c r="R728" s="137">
        <v>6</v>
      </c>
      <c r="S728" s="128">
        <f>Table4[[#This Row],[DMG PER PARTICLE]]*Table4[[#This Row],[PARTICLES 
PER SHOT]]</f>
        <v>2700</v>
      </c>
      <c r="T728" s="137" t="s">
        <v>123</v>
      </c>
      <c r="U728" s="128">
        <f>Table4[[#This Row],[SHOTS PER MAGAZINE]]*Table4[[#This Row],[DAMAGE PER SHOT]]</f>
        <v>2700</v>
      </c>
      <c r="V728" s="128">
        <f>Table4[[#This Row],[MAGAZINE AMMO]]/Table4[[#This Row],[AMMO PER SHOT]]</f>
        <v>1</v>
      </c>
      <c r="W728" s="137" t="s">
        <v>123</v>
      </c>
      <c r="X728" s="137">
        <f>(Table4[[#This Row],[SHOTS PER MAGAZINE]]-1)*Table4[[#This Row],[SHOT 
INTERVAL]]+(Table4[[#This Row],[PARTICLES 
PER SHOT]]-1)*Table4[[#This Row],[BURST INTERVAL]]</f>
        <v>0</v>
      </c>
      <c r="Y728" s="185">
        <f>Table4[[#This Row],[DAMAGE PER MAGAZINE]]/(Table4[[#This Row],[UNLOAD TIME]]+Table4[[#This Row],[RELOAD TIME]])</f>
        <v>450</v>
      </c>
    </row>
    <row r="729" spans="1:25" ht="14.25" hidden="1" customHeight="1" outlineLevel="1" x14ac:dyDescent="0.2">
      <c r="A729" s="130">
        <v>35</v>
      </c>
      <c r="B729" s="186" t="s">
        <v>439</v>
      </c>
      <c r="C729" s="186" t="s">
        <v>101</v>
      </c>
      <c r="D729" s="130">
        <v>2</v>
      </c>
      <c r="E729" s="149">
        <v>292</v>
      </c>
      <c r="F729" s="130"/>
      <c r="G729" s="130"/>
      <c r="H729" s="130"/>
      <c r="I729" s="136">
        <v>10</v>
      </c>
      <c r="J729" s="136">
        <v>10</v>
      </c>
      <c r="K729" s="136">
        <v>10</v>
      </c>
      <c r="L729" s="138"/>
      <c r="M729" s="142"/>
      <c r="N729" s="136">
        <v>1</v>
      </c>
      <c r="O729" s="141">
        <v>0.5</v>
      </c>
      <c r="P729" s="138">
        <v>1</v>
      </c>
      <c r="Q729" s="130">
        <v>9</v>
      </c>
      <c r="R729" s="138">
        <v>6</v>
      </c>
      <c r="S729" s="130">
        <f>Table4[[#This Row],[DMG PER PARTICLE]]*Table4[[#This Row],[PARTICLES 
PER SHOT]]</f>
        <v>2920</v>
      </c>
      <c r="T729" s="138" t="s">
        <v>123</v>
      </c>
      <c r="U729" s="130">
        <f>Table4[[#This Row],[SHOTS PER MAGAZINE]]*Table4[[#This Row],[DAMAGE PER SHOT]]</f>
        <v>2920</v>
      </c>
      <c r="V729" s="130">
        <f>Table4[[#This Row],[MAGAZINE AMMO]]/Table4[[#This Row],[AMMO PER SHOT]]</f>
        <v>1</v>
      </c>
      <c r="W729" s="138" t="s">
        <v>123</v>
      </c>
      <c r="X729" s="138">
        <f>(Table4[[#This Row],[SHOTS PER MAGAZINE]]-1)*Table4[[#This Row],[SHOT 
INTERVAL]]+(Table4[[#This Row],[PARTICLES 
PER SHOT]]-1)*Table4[[#This Row],[BURST INTERVAL]]</f>
        <v>0</v>
      </c>
      <c r="Y729" s="186">
        <f>Table4[[#This Row],[DAMAGE PER MAGAZINE]]/(Table4[[#This Row],[UNLOAD TIME]]+Table4[[#This Row],[RELOAD TIME]])</f>
        <v>486.66666666666669</v>
      </c>
    </row>
    <row r="730" spans="1:25" ht="14.25" hidden="1" customHeight="1" outlineLevel="1" x14ac:dyDescent="0.2">
      <c r="A730" s="130">
        <v>35</v>
      </c>
      <c r="B730" s="186" t="s">
        <v>439</v>
      </c>
      <c r="C730" s="186" t="s">
        <v>101</v>
      </c>
      <c r="D730" s="130">
        <v>3</v>
      </c>
      <c r="E730" s="149">
        <v>325</v>
      </c>
      <c r="F730" s="130"/>
      <c r="G730" s="130"/>
      <c r="H730" s="130"/>
      <c r="I730" s="136">
        <v>10</v>
      </c>
      <c r="J730" s="136">
        <v>10</v>
      </c>
      <c r="K730" s="136">
        <v>10</v>
      </c>
      <c r="L730" s="138"/>
      <c r="M730" s="142"/>
      <c r="N730" s="136">
        <v>1</v>
      </c>
      <c r="O730" s="141">
        <v>0.5</v>
      </c>
      <c r="P730" s="138">
        <v>1</v>
      </c>
      <c r="Q730" s="130">
        <v>9</v>
      </c>
      <c r="R730" s="138">
        <v>6</v>
      </c>
      <c r="S730" s="130">
        <f>Table4[[#This Row],[DMG PER PARTICLE]]*Table4[[#This Row],[PARTICLES 
PER SHOT]]</f>
        <v>3250</v>
      </c>
      <c r="T730" s="138" t="s">
        <v>123</v>
      </c>
      <c r="U730" s="130">
        <f>Table4[[#This Row],[SHOTS PER MAGAZINE]]*Table4[[#This Row],[DAMAGE PER SHOT]]</f>
        <v>3250</v>
      </c>
      <c r="V730" s="130">
        <f>Table4[[#This Row],[MAGAZINE AMMO]]/Table4[[#This Row],[AMMO PER SHOT]]</f>
        <v>1</v>
      </c>
      <c r="W730" s="138" t="s">
        <v>123</v>
      </c>
      <c r="X730" s="138">
        <f>(Table4[[#This Row],[SHOTS PER MAGAZINE]]-1)*Table4[[#This Row],[SHOT 
INTERVAL]]+(Table4[[#This Row],[PARTICLES 
PER SHOT]]-1)*Table4[[#This Row],[BURST INTERVAL]]</f>
        <v>0</v>
      </c>
      <c r="Y730" s="186">
        <f>Table4[[#This Row],[DAMAGE PER MAGAZINE]]/(Table4[[#This Row],[UNLOAD TIME]]+Table4[[#This Row],[RELOAD TIME]])</f>
        <v>541.66666666666663</v>
      </c>
    </row>
    <row r="731" spans="1:25" ht="14.25" hidden="1" customHeight="1" outlineLevel="1" x14ac:dyDescent="0.2">
      <c r="A731" s="130">
        <v>35</v>
      </c>
      <c r="B731" s="186" t="s">
        <v>439</v>
      </c>
      <c r="C731" s="186" t="s">
        <v>101</v>
      </c>
      <c r="D731" s="130">
        <v>4</v>
      </c>
      <c r="E731" s="149">
        <v>358</v>
      </c>
      <c r="F731" s="130"/>
      <c r="G731" s="130"/>
      <c r="H731" s="130"/>
      <c r="I731" s="136">
        <v>10</v>
      </c>
      <c r="J731" s="136">
        <v>10</v>
      </c>
      <c r="K731" s="136">
        <v>10</v>
      </c>
      <c r="L731" s="138"/>
      <c r="M731" s="142"/>
      <c r="N731" s="136">
        <v>1</v>
      </c>
      <c r="O731" s="141">
        <v>0.5</v>
      </c>
      <c r="P731" s="138">
        <v>1</v>
      </c>
      <c r="Q731" s="130">
        <v>9</v>
      </c>
      <c r="R731" s="138">
        <v>6</v>
      </c>
      <c r="S731" s="130">
        <f>Table4[[#This Row],[DMG PER PARTICLE]]*Table4[[#This Row],[PARTICLES 
PER SHOT]]</f>
        <v>3580</v>
      </c>
      <c r="T731" s="138" t="s">
        <v>123</v>
      </c>
      <c r="U731" s="130">
        <f>Table4[[#This Row],[SHOTS PER MAGAZINE]]*Table4[[#This Row],[DAMAGE PER SHOT]]</f>
        <v>3580</v>
      </c>
      <c r="V731" s="130">
        <f>Table4[[#This Row],[MAGAZINE AMMO]]/Table4[[#This Row],[AMMO PER SHOT]]</f>
        <v>1</v>
      </c>
      <c r="W731" s="138" t="s">
        <v>123</v>
      </c>
      <c r="X731" s="138">
        <f>(Table4[[#This Row],[SHOTS PER MAGAZINE]]-1)*Table4[[#This Row],[SHOT 
INTERVAL]]+(Table4[[#This Row],[PARTICLES 
PER SHOT]]-1)*Table4[[#This Row],[BURST INTERVAL]]</f>
        <v>0</v>
      </c>
      <c r="Y731" s="186">
        <f>Table4[[#This Row],[DAMAGE PER MAGAZINE]]/(Table4[[#This Row],[UNLOAD TIME]]+Table4[[#This Row],[RELOAD TIME]])</f>
        <v>596.66666666666663</v>
      </c>
    </row>
    <row r="732" spans="1:25" ht="14.25" hidden="1" customHeight="1" outlineLevel="1" x14ac:dyDescent="0.2">
      <c r="A732" s="130">
        <v>35</v>
      </c>
      <c r="B732" s="186" t="s">
        <v>439</v>
      </c>
      <c r="C732" s="186" t="s">
        <v>101</v>
      </c>
      <c r="D732" s="130">
        <v>5</v>
      </c>
      <c r="E732" s="149">
        <v>391</v>
      </c>
      <c r="F732" s="130"/>
      <c r="G732" s="130"/>
      <c r="H732" s="130"/>
      <c r="I732" s="136">
        <v>10</v>
      </c>
      <c r="J732" s="136">
        <v>10</v>
      </c>
      <c r="K732" s="136">
        <v>10</v>
      </c>
      <c r="L732" s="138"/>
      <c r="M732" s="142"/>
      <c r="N732" s="136">
        <v>1</v>
      </c>
      <c r="O732" s="141">
        <v>0.5</v>
      </c>
      <c r="P732" s="138">
        <v>1</v>
      </c>
      <c r="Q732" s="130">
        <v>9</v>
      </c>
      <c r="R732" s="138">
        <v>6</v>
      </c>
      <c r="S732" s="130">
        <f>Table4[[#This Row],[DMG PER PARTICLE]]*Table4[[#This Row],[PARTICLES 
PER SHOT]]</f>
        <v>3910</v>
      </c>
      <c r="T732" s="138" t="s">
        <v>123</v>
      </c>
      <c r="U732" s="130">
        <f>Table4[[#This Row],[SHOTS PER MAGAZINE]]*Table4[[#This Row],[DAMAGE PER SHOT]]</f>
        <v>3910</v>
      </c>
      <c r="V732" s="130">
        <f>Table4[[#This Row],[MAGAZINE AMMO]]/Table4[[#This Row],[AMMO PER SHOT]]</f>
        <v>1</v>
      </c>
      <c r="W732" s="138" t="s">
        <v>123</v>
      </c>
      <c r="X732" s="138">
        <f>(Table4[[#This Row],[SHOTS PER MAGAZINE]]-1)*Table4[[#This Row],[SHOT 
INTERVAL]]+(Table4[[#This Row],[PARTICLES 
PER SHOT]]-1)*Table4[[#This Row],[BURST INTERVAL]]</f>
        <v>0</v>
      </c>
      <c r="Y732" s="186">
        <f>Table4[[#This Row],[DAMAGE PER MAGAZINE]]/(Table4[[#This Row],[UNLOAD TIME]]+Table4[[#This Row],[RELOAD TIME]])</f>
        <v>651.66666666666663</v>
      </c>
    </row>
    <row r="733" spans="1:25" ht="14.25" hidden="1" customHeight="1" outlineLevel="1" x14ac:dyDescent="0.2">
      <c r="A733" s="130">
        <v>35</v>
      </c>
      <c r="B733" s="186" t="s">
        <v>439</v>
      </c>
      <c r="C733" s="186" t="s">
        <v>101</v>
      </c>
      <c r="D733" s="130">
        <v>6</v>
      </c>
      <c r="E733" s="149">
        <v>440</v>
      </c>
      <c r="F733" s="130"/>
      <c r="G733" s="130"/>
      <c r="H733" s="130"/>
      <c r="I733" s="136">
        <v>10</v>
      </c>
      <c r="J733" s="136">
        <v>10</v>
      </c>
      <c r="K733" s="136">
        <v>10</v>
      </c>
      <c r="L733" s="138"/>
      <c r="M733" s="142"/>
      <c r="N733" s="136">
        <v>1</v>
      </c>
      <c r="O733" s="141">
        <v>0.5</v>
      </c>
      <c r="P733" s="138">
        <v>1</v>
      </c>
      <c r="Q733" s="130">
        <v>9</v>
      </c>
      <c r="R733" s="138">
        <v>6</v>
      </c>
      <c r="S733" s="130">
        <f>Table4[[#This Row],[DMG PER PARTICLE]]*Table4[[#This Row],[PARTICLES 
PER SHOT]]</f>
        <v>4400</v>
      </c>
      <c r="T733" s="138" t="s">
        <v>123</v>
      </c>
      <c r="U733" s="130">
        <f>Table4[[#This Row],[SHOTS PER MAGAZINE]]*Table4[[#This Row],[DAMAGE PER SHOT]]</f>
        <v>4400</v>
      </c>
      <c r="V733" s="130">
        <f>Table4[[#This Row],[MAGAZINE AMMO]]/Table4[[#This Row],[AMMO PER SHOT]]</f>
        <v>1</v>
      </c>
      <c r="W733" s="138" t="s">
        <v>123</v>
      </c>
      <c r="X733" s="138">
        <f>(Table4[[#This Row],[SHOTS PER MAGAZINE]]-1)*Table4[[#This Row],[SHOT 
INTERVAL]]+(Table4[[#This Row],[PARTICLES 
PER SHOT]]-1)*Table4[[#This Row],[BURST INTERVAL]]</f>
        <v>0</v>
      </c>
      <c r="Y733" s="186">
        <f>Table4[[#This Row],[DAMAGE PER MAGAZINE]]/(Table4[[#This Row],[UNLOAD TIME]]+Table4[[#This Row],[RELOAD TIME]])</f>
        <v>733.33333333333337</v>
      </c>
    </row>
    <row r="734" spans="1:25" ht="14.25" hidden="1" customHeight="1" outlineLevel="1" x14ac:dyDescent="0.2">
      <c r="A734" s="130">
        <v>35</v>
      </c>
      <c r="B734" s="186" t="s">
        <v>439</v>
      </c>
      <c r="C734" s="186" t="s">
        <v>101</v>
      </c>
      <c r="D734" s="130">
        <v>7</v>
      </c>
      <c r="E734" s="149">
        <v>484</v>
      </c>
      <c r="F734" s="130"/>
      <c r="G734" s="130"/>
      <c r="H734" s="130"/>
      <c r="I734" s="136">
        <v>10</v>
      </c>
      <c r="J734" s="136">
        <v>10</v>
      </c>
      <c r="K734" s="136">
        <v>10</v>
      </c>
      <c r="L734" s="138"/>
      <c r="M734" s="142"/>
      <c r="N734" s="136">
        <v>1</v>
      </c>
      <c r="O734" s="141">
        <v>0.5</v>
      </c>
      <c r="P734" s="138">
        <v>1</v>
      </c>
      <c r="Q734" s="130">
        <v>9</v>
      </c>
      <c r="R734" s="138">
        <v>6</v>
      </c>
      <c r="S734" s="130">
        <f>Table4[[#This Row],[DMG PER PARTICLE]]*Table4[[#This Row],[PARTICLES 
PER SHOT]]</f>
        <v>4840</v>
      </c>
      <c r="T734" s="138" t="s">
        <v>123</v>
      </c>
      <c r="U734" s="130">
        <f>Table4[[#This Row],[SHOTS PER MAGAZINE]]*Table4[[#This Row],[DAMAGE PER SHOT]]</f>
        <v>4840</v>
      </c>
      <c r="V734" s="130">
        <f>Table4[[#This Row],[MAGAZINE AMMO]]/Table4[[#This Row],[AMMO PER SHOT]]</f>
        <v>1</v>
      </c>
      <c r="W734" s="138" t="s">
        <v>123</v>
      </c>
      <c r="X734" s="138">
        <f>(Table4[[#This Row],[SHOTS PER MAGAZINE]]-1)*Table4[[#This Row],[SHOT 
INTERVAL]]+(Table4[[#This Row],[PARTICLES 
PER SHOT]]-1)*Table4[[#This Row],[BURST INTERVAL]]</f>
        <v>0</v>
      </c>
      <c r="Y734" s="186">
        <f>Table4[[#This Row],[DAMAGE PER MAGAZINE]]/(Table4[[#This Row],[UNLOAD TIME]]+Table4[[#This Row],[RELOAD TIME]])</f>
        <v>806.66666666666663</v>
      </c>
    </row>
    <row r="735" spans="1:25" ht="14.25" hidden="1" customHeight="1" outlineLevel="1" x14ac:dyDescent="0.2">
      <c r="A735" s="130">
        <v>35</v>
      </c>
      <c r="B735" s="186" t="s">
        <v>439</v>
      </c>
      <c r="C735" s="186" t="s">
        <v>101</v>
      </c>
      <c r="D735" s="130">
        <v>8</v>
      </c>
      <c r="E735" s="149">
        <v>528</v>
      </c>
      <c r="F735" s="130"/>
      <c r="G735" s="130"/>
      <c r="H735" s="130"/>
      <c r="I735" s="136">
        <v>10</v>
      </c>
      <c r="J735" s="136">
        <v>10</v>
      </c>
      <c r="K735" s="136">
        <v>10</v>
      </c>
      <c r="L735" s="138"/>
      <c r="M735" s="142"/>
      <c r="N735" s="136">
        <v>1</v>
      </c>
      <c r="O735" s="141">
        <v>0.5</v>
      </c>
      <c r="P735" s="138">
        <v>1</v>
      </c>
      <c r="Q735" s="130">
        <v>9</v>
      </c>
      <c r="R735" s="138">
        <v>6</v>
      </c>
      <c r="S735" s="130">
        <f>Table4[[#This Row],[DMG PER PARTICLE]]*Table4[[#This Row],[PARTICLES 
PER SHOT]]</f>
        <v>5280</v>
      </c>
      <c r="T735" s="138" t="s">
        <v>123</v>
      </c>
      <c r="U735" s="130">
        <f>Table4[[#This Row],[SHOTS PER MAGAZINE]]*Table4[[#This Row],[DAMAGE PER SHOT]]</f>
        <v>5280</v>
      </c>
      <c r="V735" s="130">
        <f>Table4[[#This Row],[MAGAZINE AMMO]]/Table4[[#This Row],[AMMO PER SHOT]]</f>
        <v>1</v>
      </c>
      <c r="W735" s="138" t="s">
        <v>123</v>
      </c>
      <c r="X735" s="138">
        <f>(Table4[[#This Row],[SHOTS PER MAGAZINE]]-1)*Table4[[#This Row],[SHOT 
INTERVAL]]+(Table4[[#This Row],[PARTICLES 
PER SHOT]]-1)*Table4[[#This Row],[BURST INTERVAL]]</f>
        <v>0</v>
      </c>
      <c r="Y735" s="186">
        <f>Table4[[#This Row],[DAMAGE PER MAGAZINE]]/(Table4[[#This Row],[UNLOAD TIME]]+Table4[[#This Row],[RELOAD TIME]])</f>
        <v>880</v>
      </c>
    </row>
    <row r="736" spans="1:25" ht="14.25" hidden="1" customHeight="1" outlineLevel="1" x14ac:dyDescent="0.2">
      <c r="A736" s="130">
        <v>35</v>
      </c>
      <c r="B736" s="186" t="s">
        <v>439</v>
      </c>
      <c r="C736" s="186" t="s">
        <v>101</v>
      </c>
      <c r="D736" s="130">
        <v>9</v>
      </c>
      <c r="E736" s="149">
        <v>583</v>
      </c>
      <c r="F736" s="130"/>
      <c r="G736" s="130"/>
      <c r="H736" s="130"/>
      <c r="I736" s="136">
        <v>10</v>
      </c>
      <c r="J736" s="136">
        <v>10</v>
      </c>
      <c r="K736" s="136">
        <v>10</v>
      </c>
      <c r="L736" s="138"/>
      <c r="M736" s="142"/>
      <c r="N736" s="136">
        <v>1</v>
      </c>
      <c r="O736" s="141">
        <v>0.5</v>
      </c>
      <c r="P736" s="138">
        <v>1</v>
      </c>
      <c r="Q736" s="130">
        <v>9</v>
      </c>
      <c r="R736" s="138">
        <v>6</v>
      </c>
      <c r="S736" s="130">
        <f>Table4[[#This Row],[DMG PER PARTICLE]]*Table4[[#This Row],[PARTICLES 
PER SHOT]]</f>
        <v>5830</v>
      </c>
      <c r="T736" s="138" t="s">
        <v>123</v>
      </c>
      <c r="U736" s="130">
        <f>Table4[[#This Row],[SHOTS PER MAGAZINE]]*Table4[[#This Row],[DAMAGE PER SHOT]]</f>
        <v>5830</v>
      </c>
      <c r="V736" s="130">
        <f>Table4[[#This Row],[MAGAZINE AMMO]]/Table4[[#This Row],[AMMO PER SHOT]]</f>
        <v>1</v>
      </c>
      <c r="W736" s="138" t="s">
        <v>123</v>
      </c>
      <c r="X736" s="138">
        <f>(Table4[[#This Row],[SHOTS PER MAGAZINE]]-1)*Table4[[#This Row],[SHOT 
INTERVAL]]+(Table4[[#This Row],[PARTICLES 
PER SHOT]]-1)*Table4[[#This Row],[BURST INTERVAL]]</f>
        <v>0</v>
      </c>
      <c r="Y736" s="186">
        <f>Table4[[#This Row],[DAMAGE PER MAGAZINE]]/(Table4[[#This Row],[UNLOAD TIME]]+Table4[[#This Row],[RELOAD TIME]])</f>
        <v>971.66666666666663</v>
      </c>
    </row>
    <row r="737" spans="1:25" ht="14.25" hidden="1" customHeight="1" outlineLevel="1" x14ac:dyDescent="0.2">
      <c r="A737" s="130">
        <v>35</v>
      </c>
      <c r="B737" s="186" t="s">
        <v>439</v>
      </c>
      <c r="C737" s="186" t="s">
        <v>101</v>
      </c>
      <c r="D737" s="130">
        <v>10</v>
      </c>
      <c r="E737" s="149">
        <v>638</v>
      </c>
      <c r="F737" s="130"/>
      <c r="G737" s="130"/>
      <c r="H737" s="130"/>
      <c r="I737" s="136">
        <v>10</v>
      </c>
      <c r="J737" s="136">
        <v>10</v>
      </c>
      <c r="K737" s="136">
        <v>10</v>
      </c>
      <c r="L737" s="138"/>
      <c r="M737" s="142"/>
      <c r="N737" s="136">
        <v>1</v>
      </c>
      <c r="O737" s="141">
        <v>0.5</v>
      </c>
      <c r="P737" s="138">
        <v>1</v>
      </c>
      <c r="Q737" s="130">
        <v>9</v>
      </c>
      <c r="R737" s="138">
        <v>6</v>
      </c>
      <c r="S737" s="130">
        <f>Table4[[#This Row],[DMG PER PARTICLE]]*Table4[[#This Row],[PARTICLES 
PER SHOT]]</f>
        <v>6380</v>
      </c>
      <c r="T737" s="138" t="s">
        <v>123</v>
      </c>
      <c r="U737" s="130">
        <f>Table4[[#This Row],[SHOTS PER MAGAZINE]]*Table4[[#This Row],[DAMAGE PER SHOT]]</f>
        <v>6380</v>
      </c>
      <c r="V737" s="130">
        <f>Table4[[#This Row],[MAGAZINE AMMO]]/Table4[[#This Row],[AMMO PER SHOT]]</f>
        <v>1</v>
      </c>
      <c r="W737" s="138" t="s">
        <v>123</v>
      </c>
      <c r="X737" s="138">
        <f>(Table4[[#This Row],[SHOTS PER MAGAZINE]]-1)*Table4[[#This Row],[SHOT 
INTERVAL]]+(Table4[[#This Row],[PARTICLES 
PER SHOT]]-1)*Table4[[#This Row],[BURST INTERVAL]]</f>
        <v>0</v>
      </c>
      <c r="Y737" s="186">
        <f>Table4[[#This Row],[DAMAGE PER MAGAZINE]]/(Table4[[#This Row],[UNLOAD TIME]]+Table4[[#This Row],[RELOAD TIME]])</f>
        <v>1063.3333333333333</v>
      </c>
    </row>
    <row r="738" spans="1:25" ht="14.25" hidden="1" customHeight="1" outlineLevel="1" x14ac:dyDescent="0.2">
      <c r="A738" s="130">
        <v>35</v>
      </c>
      <c r="B738" s="186" t="s">
        <v>439</v>
      </c>
      <c r="C738" s="186" t="s">
        <v>101</v>
      </c>
      <c r="D738" s="130">
        <v>11</v>
      </c>
      <c r="E738" s="149">
        <v>710</v>
      </c>
      <c r="F738" s="130"/>
      <c r="G738" s="130"/>
      <c r="H738" s="130"/>
      <c r="I738" s="136">
        <v>10</v>
      </c>
      <c r="J738" s="136">
        <v>10</v>
      </c>
      <c r="K738" s="136">
        <v>10</v>
      </c>
      <c r="L738" s="138"/>
      <c r="M738" s="142"/>
      <c r="N738" s="136">
        <v>1</v>
      </c>
      <c r="O738" s="141">
        <v>0.5</v>
      </c>
      <c r="P738" s="138">
        <v>1</v>
      </c>
      <c r="Q738" s="130">
        <v>9</v>
      </c>
      <c r="R738" s="138">
        <v>6</v>
      </c>
      <c r="S738" s="130">
        <f>Table4[[#This Row],[DMG PER PARTICLE]]*Table4[[#This Row],[PARTICLES 
PER SHOT]]</f>
        <v>7100</v>
      </c>
      <c r="T738" s="138" t="s">
        <v>123</v>
      </c>
      <c r="U738" s="130">
        <f>Table4[[#This Row],[SHOTS PER MAGAZINE]]*Table4[[#This Row],[DAMAGE PER SHOT]]</f>
        <v>7100</v>
      </c>
      <c r="V738" s="130">
        <f>Table4[[#This Row],[MAGAZINE AMMO]]/Table4[[#This Row],[AMMO PER SHOT]]</f>
        <v>1</v>
      </c>
      <c r="W738" s="138" t="s">
        <v>123</v>
      </c>
      <c r="X738" s="138">
        <f>(Table4[[#This Row],[SHOTS PER MAGAZINE]]-1)*Table4[[#This Row],[SHOT 
INTERVAL]]+(Table4[[#This Row],[PARTICLES 
PER SHOT]]-1)*Table4[[#This Row],[BURST INTERVAL]]</f>
        <v>0</v>
      </c>
      <c r="Y738" s="186">
        <f>Table4[[#This Row],[DAMAGE PER MAGAZINE]]/(Table4[[#This Row],[UNLOAD TIME]]+Table4[[#This Row],[RELOAD TIME]])</f>
        <v>1183.3333333333333</v>
      </c>
    </row>
    <row r="739" spans="1:25" ht="14.25" hidden="1" customHeight="1" outlineLevel="1" x14ac:dyDescent="0.2">
      <c r="A739" s="130">
        <v>35</v>
      </c>
      <c r="B739" s="186" t="s">
        <v>439</v>
      </c>
      <c r="C739" s="186" t="s">
        <v>101</v>
      </c>
      <c r="D739" s="130">
        <v>12</v>
      </c>
      <c r="E739" s="149">
        <v>781</v>
      </c>
      <c r="F739" s="130"/>
      <c r="G739" s="130"/>
      <c r="H739" s="130"/>
      <c r="I739" s="136">
        <v>10</v>
      </c>
      <c r="J739" s="136">
        <v>10</v>
      </c>
      <c r="K739" s="136">
        <v>10</v>
      </c>
      <c r="L739" s="138"/>
      <c r="M739" s="142"/>
      <c r="N739" s="136">
        <v>1</v>
      </c>
      <c r="O739" s="141">
        <v>0.5</v>
      </c>
      <c r="P739" s="138">
        <v>1</v>
      </c>
      <c r="Q739" s="130">
        <v>9</v>
      </c>
      <c r="R739" s="138">
        <v>6</v>
      </c>
      <c r="S739" s="130">
        <f>Table4[[#This Row],[DMG PER PARTICLE]]*Table4[[#This Row],[PARTICLES 
PER SHOT]]</f>
        <v>7810</v>
      </c>
      <c r="T739" s="138" t="s">
        <v>123</v>
      </c>
      <c r="U739" s="130">
        <f>Table4[[#This Row],[SHOTS PER MAGAZINE]]*Table4[[#This Row],[DAMAGE PER SHOT]]</f>
        <v>7810</v>
      </c>
      <c r="V739" s="130">
        <f>Table4[[#This Row],[MAGAZINE AMMO]]/Table4[[#This Row],[AMMO PER SHOT]]</f>
        <v>1</v>
      </c>
      <c r="W739" s="138" t="s">
        <v>123</v>
      </c>
      <c r="X739" s="138">
        <f>(Table4[[#This Row],[SHOTS PER MAGAZINE]]-1)*Table4[[#This Row],[SHOT 
INTERVAL]]+(Table4[[#This Row],[PARTICLES 
PER SHOT]]-1)*Table4[[#This Row],[BURST INTERVAL]]</f>
        <v>0</v>
      </c>
      <c r="Y739" s="186">
        <f>Table4[[#This Row],[DAMAGE PER MAGAZINE]]/(Table4[[#This Row],[UNLOAD TIME]]+Table4[[#This Row],[RELOAD TIME]])</f>
        <v>1301.6666666666667</v>
      </c>
    </row>
    <row r="740" spans="1:25" ht="14.25" hidden="1" customHeight="1" outlineLevel="1" x14ac:dyDescent="0.2">
      <c r="A740" s="130">
        <v>35</v>
      </c>
      <c r="B740" s="186" t="s">
        <v>439</v>
      </c>
      <c r="C740" s="186" t="s">
        <v>102</v>
      </c>
      <c r="D740" s="130">
        <v>1</v>
      </c>
      <c r="E740" s="149">
        <v>781</v>
      </c>
      <c r="F740" s="130"/>
      <c r="G740" s="130"/>
      <c r="H740" s="130"/>
      <c r="I740" s="136">
        <v>10</v>
      </c>
      <c r="J740" s="136">
        <v>10</v>
      </c>
      <c r="K740" s="136">
        <v>10</v>
      </c>
      <c r="L740" s="138"/>
      <c r="M740" s="142"/>
      <c r="N740" s="136">
        <v>1</v>
      </c>
      <c r="O740" s="141">
        <v>0.5</v>
      </c>
      <c r="P740" s="138">
        <v>1</v>
      </c>
      <c r="Q740" s="130">
        <v>9</v>
      </c>
      <c r="R740" s="138">
        <v>6</v>
      </c>
      <c r="S740" s="130">
        <f>Table4[[#This Row],[DMG PER PARTICLE]]*Table4[[#This Row],[PARTICLES 
PER SHOT]]</f>
        <v>7810</v>
      </c>
      <c r="T740" s="138" t="s">
        <v>123</v>
      </c>
      <c r="U740" s="130">
        <f>Table4[[#This Row],[SHOTS PER MAGAZINE]]*Table4[[#This Row],[DAMAGE PER SHOT]]</f>
        <v>7810</v>
      </c>
      <c r="V740" s="130">
        <f>Table4[[#This Row],[MAGAZINE AMMO]]/Table4[[#This Row],[AMMO PER SHOT]]</f>
        <v>1</v>
      </c>
      <c r="W740" s="138" t="s">
        <v>123</v>
      </c>
      <c r="X740" s="138">
        <f>(Table4[[#This Row],[SHOTS PER MAGAZINE]]-1)*Table4[[#This Row],[SHOT 
INTERVAL]]+(Table4[[#This Row],[PARTICLES 
PER SHOT]]-1)*Table4[[#This Row],[BURST INTERVAL]]</f>
        <v>0</v>
      </c>
      <c r="Y740" s="186">
        <f>Table4[[#This Row],[DAMAGE PER MAGAZINE]]/(Table4[[#This Row],[UNLOAD TIME]]+Table4[[#This Row],[RELOAD TIME]])</f>
        <v>1301.6666666666667</v>
      </c>
    </row>
    <row r="741" spans="1:25" ht="14.25" hidden="1" customHeight="1" outlineLevel="1" x14ac:dyDescent="0.2">
      <c r="A741" s="130">
        <v>35</v>
      </c>
      <c r="B741" s="186" t="s">
        <v>439</v>
      </c>
      <c r="C741" s="186" t="s">
        <v>102</v>
      </c>
      <c r="D741" s="130">
        <v>2</v>
      </c>
      <c r="E741" s="149">
        <v>798</v>
      </c>
      <c r="F741" s="130"/>
      <c r="G741" s="130"/>
      <c r="H741" s="130"/>
      <c r="I741" s="136">
        <v>10</v>
      </c>
      <c r="J741" s="136">
        <v>10</v>
      </c>
      <c r="K741" s="136">
        <v>10</v>
      </c>
      <c r="L741" s="138"/>
      <c r="M741" s="142"/>
      <c r="N741" s="136">
        <v>1</v>
      </c>
      <c r="O741" s="141">
        <v>0.5</v>
      </c>
      <c r="P741" s="138">
        <v>1</v>
      </c>
      <c r="Q741" s="130">
        <v>9</v>
      </c>
      <c r="R741" s="138">
        <v>6</v>
      </c>
      <c r="S741" s="130">
        <f>Table4[[#This Row],[DMG PER PARTICLE]]*Table4[[#This Row],[PARTICLES 
PER SHOT]]</f>
        <v>7980</v>
      </c>
      <c r="T741" s="138" t="s">
        <v>123</v>
      </c>
      <c r="U741" s="130">
        <f>Table4[[#This Row],[SHOTS PER MAGAZINE]]*Table4[[#This Row],[DAMAGE PER SHOT]]</f>
        <v>7980</v>
      </c>
      <c r="V741" s="130">
        <f>Table4[[#This Row],[MAGAZINE AMMO]]/Table4[[#This Row],[AMMO PER SHOT]]</f>
        <v>1</v>
      </c>
      <c r="W741" s="138" t="s">
        <v>123</v>
      </c>
      <c r="X741" s="138">
        <f>(Table4[[#This Row],[SHOTS PER MAGAZINE]]-1)*Table4[[#This Row],[SHOT 
INTERVAL]]+(Table4[[#This Row],[PARTICLES 
PER SHOT]]-1)*Table4[[#This Row],[BURST INTERVAL]]</f>
        <v>0</v>
      </c>
      <c r="Y741" s="186">
        <f>Table4[[#This Row],[DAMAGE PER MAGAZINE]]/(Table4[[#This Row],[UNLOAD TIME]]+Table4[[#This Row],[RELOAD TIME]])</f>
        <v>1330</v>
      </c>
    </row>
    <row r="742" spans="1:25" ht="14.25" hidden="1" customHeight="1" outlineLevel="1" x14ac:dyDescent="0.2">
      <c r="A742" s="130">
        <v>35</v>
      </c>
      <c r="B742" s="186" t="s">
        <v>439</v>
      </c>
      <c r="C742" s="186" t="s">
        <v>102</v>
      </c>
      <c r="D742" s="130">
        <v>3</v>
      </c>
      <c r="E742" s="149">
        <v>809</v>
      </c>
      <c r="F742" s="130"/>
      <c r="G742" s="130"/>
      <c r="H742" s="130"/>
      <c r="I742" s="136">
        <v>10</v>
      </c>
      <c r="J742" s="136">
        <v>10</v>
      </c>
      <c r="K742" s="136">
        <v>10</v>
      </c>
      <c r="L742" s="138"/>
      <c r="M742" s="142"/>
      <c r="N742" s="136">
        <v>1</v>
      </c>
      <c r="O742" s="141">
        <v>0.5</v>
      </c>
      <c r="P742" s="138">
        <v>1</v>
      </c>
      <c r="Q742" s="130">
        <v>9</v>
      </c>
      <c r="R742" s="138">
        <v>6</v>
      </c>
      <c r="S742" s="130">
        <f>Table4[[#This Row],[DMG PER PARTICLE]]*Table4[[#This Row],[PARTICLES 
PER SHOT]]</f>
        <v>8090</v>
      </c>
      <c r="T742" s="138" t="s">
        <v>123</v>
      </c>
      <c r="U742" s="130">
        <f>Table4[[#This Row],[SHOTS PER MAGAZINE]]*Table4[[#This Row],[DAMAGE PER SHOT]]</f>
        <v>8090</v>
      </c>
      <c r="V742" s="130">
        <f>Table4[[#This Row],[MAGAZINE AMMO]]/Table4[[#This Row],[AMMO PER SHOT]]</f>
        <v>1</v>
      </c>
      <c r="W742" s="138" t="s">
        <v>123</v>
      </c>
      <c r="X742" s="138">
        <f>(Table4[[#This Row],[SHOTS PER MAGAZINE]]-1)*Table4[[#This Row],[SHOT 
INTERVAL]]+(Table4[[#This Row],[PARTICLES 
PER SHOT]]-1)*Table4[[#This Row],[BURST INTERVAL]]</f>
        <v>0</v>
      </c>
      <c r="Y742" s="186">
        <f>Table4[[#This Row],[DAMAGE PER MAGAZINE]]/(Table4[[#This Row],[UNLOAD TIME]]+Table4[[#This Row],[RELOAD TIME]])</f>
        <v>1348.3333333333333</v>
      </c>
    </row>
    <row r="743" spans="1:25" ht="14.25" hidden="1" customHeight="1" outlineLevel="1" x14ac:dyDescent="0.2">
      <c r="A743" s="130">
        <v>35</v>
      </c>
      <c r="B743" s="186" t="s">
        <v>439</v>
      </c>
      <c r="C743" s="186" t="s">
        <v>102</v>
      </c>
      <c r="D743" s="130">
        <v>4</v>
      </c>
      <c r="E743" s="149">
        <v>820</v>
      </c>
      <c r="F743" s="130"/>
      <c r="G743" s="130"/>
      <c r="H743" s="130"/>
      <c r="I743" s="136">
        <v>10</v>
      </c>
      <c r="J743" s="136">
        <v>10</v>
      </c>
      <c r="K743" s="136">
        <v>10</v>
      </c>
      <c r="L743" s="138"/>
      <c r="M743" s="142"/>
      <c r="N743" s="136">
        <v>1</v>
      </c>
      <c r="O743" s="141">
        <v>0.5</v>
      </c>
      <c r="P743" s="138">
        <v>1</v>
      </c>
      <c r="Q743" s="130">
        <v>9</v>
      </c>
      <c r="R743" s="138">
        <v>6</v>
      </c>
      <c r="S743" s="130">
        <f>Table4[[#This Row],[DMG PER PARTICLE]]*Table4[[#This Row],[PARTICLES 
PER SHOT]]</f>
        <v>8200</v>
      </c>
      <c r="T743" s="138" t="s">
        <v>123</v>
      </c>
      <c r="U743" s="130">
        <f>Table4[[#This Row],[SHOTS PER MAGAZINE]]*Table4[[#This Row],[DAMAGE PER SHOT]]</f>
        <v>8200</v>
      </c>
      <c r="V743" s="130">
        <f>Table4[[#This Row],[MAGAZINE AMMO]]/Table4[[#This Row],[AMMO PER SHOT]]</f>
        <v>1</v>
      </c>
      <c r="W743" s="138" t="s">
        <v>123</v>
      </c>
      <c r="X743" s="138">
        <f>(Table4[[#This Row],[SHOTS PER MAGAZINE]]-1)*Table4[[#This Row],[SHOT 
INTERVAL]]+(Table4[[#This Row],[PARTICLES 
PER SHOT]]-1)*Table4[[#This Row],[BURST INTERVAL]]</f>
        <v>0</v>
      </c>
      <c r="Y743" s="186">
        <f>Table4[[#This Row],[DAMAGE PER MAGAZINE]]/(Table4[[#This Row],[UNLOAD TIME]]+Table4[[#This Row],[RELOAD TIME]])</f>
        <v>1366.6666666666667</v>
      </c>
    </row>
    <row r="744" spans="1:25" ht="14.25" hidden="1" customHeight="1" outlineLevel="1" x14ac:dyDescent="0.2">
      <c r="A744" s="130">
        <v>35</v>
      </c>
      <c r="B744" s="186" t="s">
        <v>439</v>
      </c>
      <c r="C744" s="186" t="s">
        <v>102</v>
      </c>
      <c r="D744" s="130">
        <v>5</v>
      </c>
      <c r="E744" s="149">
        <v>836</v>
      </c>
      <c r="F744" s="130"/>
      <c r="G744" s="130"/>
      <c r="H744" s="130"/>
      <c r="I744" s="136">
        <v>10</v>
      </c>
      <c r="J744" s="136">
        <v>10</v>
      </c>
      <c r="K744" s="136">
        <v>10</v>
      </c>
      <c r="L744" s="138"/>
      <c r="M744" s="142"/>
      <c r="N744" s="136">
        <v>1</v>
      </c>
      <c r="O744" s="141">
        <v>0.5</v>
      </c>
      <c r="P744" s="138">
        <v>1</v>
      </c>
      <c r="Q744" s="130">
        <v>9</v>
      </c>
      <c r="R744" s="138">
        <v>6</v>
      </c>
      <c r="S744" s="130">
        <f>Table4[[#This Row],[DMG PER PARTICLE]]*Table4[[#This Row],[PARTICLES 
PER SHOT]]</f>
        <v>8360</v>
      </c>
      <c r="T744" s="138" t="s">
        <v>123</v>
      </c>
      <c r="U744" s="130">
        <f>Table4[[#This Row],[SHOTS PER MAGAZINE]]*Table4[[#This Row],[DAMAGE PER SHOT]]</f>
        <v>8360</v>
      </c>
      <c r="V744" s="130">
        <f>Table4[[#This Row],[MAGAZINE AMMO]]/Table4[[#This Row],[AMMO PER SHOT]]</f>
        <v>1</v>
      </c>
      <c r="W744" s="138" t="s">
        <v>123</v>
      </c>
      <c r="X744" s="138">
        <f>(Table4[[#This Row],[SHOTS PER MAGAZINE]]-1)*Table4[[#This Row],[SHOT 
INTERVAL]]+(Table4[[#This Row],[PARTICLES 
PER SHOT]]-1)*Table4[[#This Row],[BURST INTERVAL]]</f>
        <v>0</v>
      </c>
      <c r="Y744" s="186">
        <f>Table4[[#This Row],[DAMAGE PER MAGAZINE]]/(Table4[[#This Row],[UNLOAD TIME]]+Table4[[#This Row],[RELOAD TIME]])</f>
        <v>1393.3333333333333</v>
      </c>
    </row>
    <row r="745" spans="1:25" ht="14.25" hidden="1" customHeight="1" outlineLevel="1" x14ac:dyDescent="0.2">
      <c r="A745" s="130">
        <v>35</v>
      </c>
      <c r="B745" s="186" t="s">
        <v>439</v>
      </c>
      <c r="C745" s="186" t="s">
        <v>102</v>
      </c>
      <c r="D745" s="130">
        <v>6</v>
      </c>
      <c r="E745" s="149">
        <v>847</v>
      </c>
      <c r="F745" s="130"/>
      <c r="G745" s="130"/>
      <c r="H745" s="130"/>
      <c r="I745" s="136">
        <v>10</v>
      </c>
      <c r="J745" s="136">
        <v>10</v>
      </c>
      <c r="K745" s="136">
        <v>10</v>
      </c>
      <c r="L745" s="138"/>
      <c r="M745" s="142"/>
      <c r="N745" s="136">
        <v>1</v>
      </c>
      <c r="O745" s="141">
        <v>0.5</v>
      </c>
      <c r="P745" s="138">
        <v>1</v>
      </c>
      <c r="Q745" s="130">
        <v>9</v>
      </c>
      <c r="R745" s="138">
        <v>6</v>
      </c>
      <c r="S745" s="130">
        <f>Table4[[#This Row],[DMG PER PARTICLE]]*Table4[[#This Row],[PARTICLES 
PER SHOT]]</f>
        <v>8470</v>
      </c>
      <c r="T745" s="138" t="s">
        <v>123</v>
      </c>
      <c r="U745" s="130">
        <f>Table4[[#This Row],[SHOTS PER MAGAZINE]]*Table4[[#This Row],[DAMAGE PER SHOT]]</f>
        <v>8470</v>
      </c>
      <c r="V745" s="130">
        <f>Table4[[#This Row],[MAGAZINE AMMO]]/Table4[[#This Row],[AMMO PER SHOT]]</f>
        <v>1</v>
      </c>
      <c r="W745" s="138" t="s">
        <v>123</v>
      </c>
      <c r="X745" s="138">
        <f>(Table4[[#This Row],[SHOTS PER MAGAZINE]]-1)*Table4[[#This Row],[SHOT 
INTERVAL]]+(Table4[[#This Row],[PARTICLES 
PER SHOT]]-1)*Table4[[#This Row],[BURST INTERVAL]]</f>
        <v>0</v>
      </c>
      <c r="Y745" s="186">
        <f>Table4[[#This Row],[DAMAGE PER MAGAZINE]]/(Table4[[#This Row],[UNLOAD TIME]]+Table4[[#This Row],[RELOAD TIME]])</f>
        <v>1411.6666666666667</v>
      </c>
    </row>
    <row r="746" spans="1:25" ht="14.25" hidden="1" customHeight="1" outlineLevel="1" x14ac:dyDescent="0.2">
      <c r="A746" s="130">
        <v>35</v>
      </c>
      <c r="B746" s="186" t="s">
        <v>439</v>
      </c>
      <c r="C746" s="186" t="s">
        <v>102</v>
      </c>
      <c r="D746" s="130">
        <v>7</v>
      </c>
      <c r="E746" s="149">
        <v>864</v>
      </c>
      <c r="F746" s="130"/>
      <c r="G746" s="130"/>
      <c r="H746" s="130"/>
      <c r="I746" s="136">
        <v>10</v>
      </c>
      <c r="J746" s="136">
        <v>10</v>
      </c>
      <c r="K746" s="136">
        <v>10</v>
      </c>
      <c r="L746" s="138"/>
      <c r="M746" s="142"/>
      <c r="N746" s="136">
        <v>1</v>
      </c>
      <c r="O746" s="141">
        <v>0.5</v>
      </c>
      <c r="P746" s="138">
        <v>1</v>
      </c>
      <c r="Q746" s="130">
        <v>9</v>
      </c>
      <c r="R746" s="138">
        <v>6</v>
      </c>
      <c r="S746" s="130">
        <f>Table4[[#This Row],[DMG PER PARTICLE]]*Table4[[#This Row],[PARTICLES 
PER SHOT]]</f>
        <v>8640</v>
      </c>
      <c r="T746" s="138" t="s">
        <v>123</v>
      </c>
      <c r="U746" s="130">
        <f>Table4[[#This Row],[SHOTS PER MAGAZINE]]*Table4[[#This Row],[DAMAGE PER SHOT]]</f>
        <v>8640</v>
      </c>
      <c r="V746" s="130">
        <f>Table4[[#This Row],[MAGAZINE AMMO]]/Table4[[#This Row],[AMMO PER SHOT]]</f>
        <v>1</v>
      </c>
      <c r="W746" s="138" t="s">
        <v>123</v>
      </c>
      <c r="X746" s="138">
        <f>(Table4[[#This Row],[SHOTS PER MAGAZINE]]-1)*Table4[[#This Row],[SHOT 
INTERVAL]]+(Table4[[#This Row],[PARTICLES 
PER SHOT]]-1)*Table4[[#This Row],[BURST INTERVAL]]</f>
        <v>0</v>
      </c>
      <c r="Y746" s="186">
        <f>Table4[[#This Row],[DAMAGE PER MAGAZINE]]/(Table4[[#This Row],[UNLOAD TIME]]+Table4[[#This Row],[RELOAD TIME]])</f>
        <v>1440</v>
      </c>
    </row>
    <row r="747" spans="1:25" ht="14.25" hidden="1" customHeight="1" outlineLevel="1" x14ac:dyDescent="0.2">
      <c r="A747" s="130">
        <v>35</v>
      </c>
      <c r="B747" s="186" t="s">
        <v>439</v>
      </c>
      <c r="C747" s="186" t="s">
        <v>102</v>
      </c>
      <c r="D747" s="130">
        <v>8</v>
      </c>
      <c r="E747" s="149">
        <v>875</v>
      </c>
      <c r="F747" s="130"/>
      <c r="G747" s="130"/>
      <c r="H747" s="130"/>
      <c r="I747" s="136">
        <v>10</v>
      </c>
      <c r="J747" s="136">
        <v>10</v>
      </c>
      <c r="K747" s="136">
        <v>10</v>
      </c>
      <c r="L747" s="138"/>
      <c r="M747" s="142"/>
      <c r="N747" s="136">
        <v>1</v>
      </c>
      <c r="O747" s="141">
        <v>0.5</v>
      </c>
      <c r="P747" s="138">
        <v>1</v>
      </c>
      <c r="Q747" s="130">
        <v>9</v>
      </c>
      <c r="R747" s="138">
        <v>6</v>
      </c>
      <c r="S747" s="130">
        <f>Table4[[#This Row],[DMG PER PARTICLE]]*Table4[[#This Row],[PARTICLES 
PER SHOT]]</f>
        <v>8750</v>
      </c>
      <c r="T747" s="138" t="s">
        <v>123</v>
      </c>
      <c r="U747" s="130">
        <f>Table4[[#This Row],[SHOTS PER MAGAZINE]]*Table4[[#This Row],[DAMAGE PER SHOT]]</f>
        <v>8750</v>
      </c>
      <c r="V747" s="130">
        <f>Table4[[#This Row],[MAGAZINE AMMO]]/Table4[[#This Row],[AMMO PER SHOT]]</f>
        <v>1</v>
      </c>
      <c r="W747" s="138" t="s">
        <v>123</v>
      </c>
      <c r="X747" s="138">
        <f>(Table4[[#This Row],[SHOTS PER MAGAZINE]]-1)*Table4[[#This Row],[SHOT 
INTERVAL]]+(Table4[[#This Row],[PARTICLES 
PER SHOT]]-1)*Table4[[#This Row],[BURST INTERVAL]]</f>
        <v>0</v>
      </c>
      <c r="Y747" s="186">
        <f>Table4[[#This Row],[DAMAGE PER MAGAZINE]]/(Table4[[#This Row],[UNLOAD TIME]]+Table4[[#This Row],[RELOAD TIME]])</f>
        <v>1458.3333333333333</v>
      </c>
    </row>
    <row r="748" spans="1:25" ht="14.25" hidden="1" customHeight="1" outlineLevel="1" x14ac:dyDescent="0.2">
      <c r="A748" s="130">
        <v>35</v>
      </c>
      <c r="B748" s="186" t="s">
        <v>439</v>
      </c>
      <c r="C748" s="186" t="s">
        <v>102</v>
      </c>
      <c r="D748" s="130">
        <v>9</v>
      </c>
      <c r="E748" s="149">
        <v>886</v>
      </c>
      <c r="F748" s="130"/>
      <c r="G748" s="130"/>
      <c r="H748" s="130"/>
      <c r="I748" s="136">
        <v>10</v>
      </c>
      <c r="J748" s="136">
        <v>10</v>
      </c>
      <c r="K748" s="136">
        <v>10</v>
      </c>
      <c r="L748" s="138"/>
      <c r="M748" s="142"/>
      <c r="N748" s="136">
        <v>1</v>
      </c>
      <c r="O748" s="141">
        <v>0.5</v>
      </c>
      <c r="P748" s="138">
        <v>1</v>
      </c>
      <c r="Q748" s="130">
        <v>9</v>
      </c>
      <c r="R748" s="138">
        <v>6</v>
      </c>
      <c r="S748" s="130">
        <f>Table4[[#This Row],[DMG PER PARTICLE]]*Table4[[#This Row],[PARTICLES 
PER SHOT]]</f>
        <v>8860</v>
      </c>
      <c r="T748" s="138" t="s">
        <v>123</v>
      </c>
      <c r="U748" s="130">
        <f>Table4[[#This Row],[SHOTS PER MAGAZINE]]*Table4[[#This Row],[DAMAGE PER SHOT]]</f>
        <v>8860</v>
      </c>
      <c r="V748" s="130">
        <f>Table4[[#This Row],[MAGAZINE AMMO]]/Table4[[#This Row],[AMMO PER SHOT]]</f>
        <v>1</v>
      </c>
      <c r="W748" s="138" t="s">
        <v>123</v>
      </c>
      <c r="X748" s="138">
        <f>(Table4[[#This Row],[SHOTS PER MAGAZINE]]-1)*Table4[[#This Row],[SHOT 
INTERVAL]]+(Table4[[#This Row],[PARTICLES 
PER SHOT]]-1)*Table4[[#This Row],[BURST INTERVAL]]</f>
        <v>0</v>
      </c>
      <c r="Y748" s="186">
        <f>Table4[[#This Row],[DAMAGE PER MAGAZINE]]/(Table4[[#This Row],[UNLOAD TIME]]+Table4[[#This Row],[RELOAD TIME]])</f>
        <v>1476.6666666666667</v>
      </c>
    </row>
    <row r="749" spans="1:25" ht="14.25" hidden="1" customHeight="1" outlineLevel="1" x14ac:dyDescent="0.2">
      <c r="A749" s="130">
        <v>35</v>
      </c>
      <c r="B749" s="186" t="s">
        <v>439</v>
      </c>
      <c r="C749" s="186" t="s">
        <v>102</v>
      </c>
      <c r="D749" s="130">
        <v>10</v>
      </c>
      <c r="E749" s="149">
        <v>902</v>
      </c>
      <c r="F749" s="130"/>
      <c r="G749" s="130"/>
      <c r="H749" s="130"/>
      <c r="I749" s="136">
        <v>10</v>
      </c>
      <c r="J749" s="136">
        <v>10</v>
      </c>
      <c r="K749" s="136">
        <v>10</v>
      </c>
      <c r="L749" s="138"/>
      <c r="M749" s="142"/>
      <c r="N749" s="136">
        <v>1</v>
      </c>
      <c r="O749" s="141">
        <v>0.5</v>
      </c>
      <c r="P749" s="138">
        <v>1</v>
      </c>
      <c r="Q749" s="130">
        <v>9</v>
      </c>
      <c r="R749" s="138">
        <v>6</v>
      </c>
      <c r="S749" s="130">
        <f>Table4[[#This Row],[DMG PER PARTICLE]]*Table4[[#This Row],[PARTICLES 
PER SHOT]]</f>
        <v>9020</v>
      </c>
      <c r="T749" s="138" t="s">
        <v>123</v>
      </c>
      <c r="U749" s="130">
        <f>Table4[[#This Row],[SHOTS PER MAGAZINE]]*Table4[[#This Row],[DAMAGE PER SHOT]]</f>
        <v>9020</v>
      </c>
      <c r="V749" s="130">
        <f>Table4[[#This Row],[MAGAZINE AMMO]]/Table4[[#This Row],[AMMO PER SHOT]]</f>
        <v>1</v>
      </c>
      <c r="W749" s="138" t="s">
        <v>123</v>
      </c>
      <c r="X749" s="138">
        <f>(Table4[[#This Row],[SHOTS PER MAGAZINE]]-1)*Table4[[#This Row],[SHOT 
INTERVAL]]+(Table4[[#This Row],[PARTICLES 
PER SHOT]]-1)*Table4[[#This Row],[BURST INTERVAL]]</f>
        <v>0</v>
      </c>
      <c r="Y749" s="186">
        <f>Table4[[#This Row],[DAMAGE PER MAGAZINE]]/(Table4[[#This Row],[UNLOAD TIME]]+Table4[[#This Row],[RELOAD TIME]])</f>
        <v>1503.3333333333333</v>
      </c>
    </row>
    <row r="750" spans="1:25" ht="14.25" hidden="1" customHeight="1" outlineLevel="1" x14ac:dyDescent="0.2">
      <c r="A750" s="130">
        <v>35</v>
      </c>
      <c r="B750" s="186" t="s">
        <v>439</v>
      </c>
      <c r="C750" s="186" t="s">
        <v>102</v>
      </c>
      <c r="D750" s="130">
        <v>11</v>
      </c>
      <c r="E750" s="149">
        <v>913</v>
      </c>
      <c r="F750" s="130"/>
      <c r="G750" s="130"/>
      <c r="H750" s="130"/>
      <c r="I750" s="136">
        <v>10</v>
      </c>
      <c r="J750" s="136">
        <v>10</v>
      </c>
      <c r="K750" s="136">
        <v>10</v>
      </c>
      <c r="L750" s="138"/>
      <c r="M750" s="142"/>
      <c r="N750" s="136">
        <v>1</v>
      </c>
      <c r="O750" s="141">
        <v>0.5</v>
      </c>
      <c r="P750" s="138">
        <v>1</v>
      </c>
      <c r="Q750" s="130">
        <v>9</v>
      </c>
      <c r="R750" s="138">
        <v>6</v>
      </c>
      <c r="S750" s="130">
        <f>Table4[[#This Row],[DMG PER PARTICLE]]*Table4[[#This Row],[PARTICLES 
PER SHOT]]</f>
        <v>9130</v>
      </c>
      <c r="T750" s="138" t="s">
        <v>123</v>
      </c>
      <c r="U750" s="130">
        <f>Table4[[#This Row],[SHOTS PER MAGAZINE]]*Table4[[#This Row],[DAMAGE PER SHOT]]</f>
        <v>9130</v>
      </c>
      <c r="V750" s="130">
        <f>Table4[[#This Row],[MAGAZINE AMMO]]/Table4[[#This Row],[AMMO PER SHOT]]</f>
        <v>1</v>
      </c>
      <c r="W750" s="138" t="s">
        <v>123</v>
      </c>
      <c r="X750" s="138">
        <f>(Table4[[#This Row],[SHOTS PER MAGAZINE]]-1)*Table4[[#This Row],[SHOT 
INTERVAL]]+(Table4[[#This Row],[PARTICLES 
PER SHOT]]-1)*Table4[[#This Row],[BURST INTERVAL]]</f>
        <v>0</v>
      </c>
      <c r="Y750" s="186">
        <f>Table4[[#This Row],[DAMAGE PER MAGAZINE]]/(Table4[[#This Row],[UNLOAD TIME]]+Table4[[#This Row],[RELOAD TIME]])</f>
        <v>1521.6666666666667</v>
      </c>
    </row>
    <row r="751" spans="1:25" ht="14.25" hidden="1" customHeight="1" outlineLevel="1" x14ac:dyDescent="0.2">
      <c r="A751" s="130">
        <v>35</v>
      </c>
      <c r="B751" s="186" t="s">
        <v>439</v>
      </c>
      <c r="C751" s="186" t="s">
        <v>102</v>
      </c>
      <c r="D751" s="130">
        <v>12</v>
      </c>
      <c r="E751" s="149">
        <v>930</v>
      </c>
      <c r="F751" s="130"/>
      <c r="G751" s="130"/>
      <c r="H751" s="130"/>
      <c r="I751" s="136">
        <v>10</v>
      </c>
      <c r="J751" s="136">
        <v>10</v>
      </c>
      <c r="K751" s="136">
        <v>10</v>
      </c>
      <c r="L751" s="138"/>
      <c r="M751" s="142"/>
      <c r="N751" s="136">
        <v>1</v>
      </c>
      <c r="O751" s="141">
        <v>0.5</v>
      </c>
      <c r="P751" s="138">
        <v>1</v>
      </c>
      <c r="Q751" s="130">
        <v>9</v>
      </c>
      <c r="R751" s="138">
        <v>6</v>
      </c>
      <c r="S751" s="130">
        <f>Table4[[#This Row],[DMG PER PARTICLE]]*Table4[[#This Row],[PARTICLES 
PER SHOT]]</f>
        <v>9300</v>
      </c>
      <c r="T751" s="138" t="s">
        <v>123</v>
      </c>
      <c r="U751" s="130">
        <f>Table4[[#This Row],[SHOTS PER MAGAZINE]]*Table4[[#This Row],[DAMAGE PER SHOT]]</f>
        <v>9300</v>
      </c>
      <c r="V751" s="130">
        <f>Table4[[#This Row],[MAGAZINE AMMO]]/Table4[[#This Row],[AMMO PER SHOT]]</f>
        <v>1</v>
      </c>
      <c r="W751" s="138" t="s">
        <v>123</v>
      </c>
      <c r="X751" s="138">
        <f>(Table4[[#This Row],[SHOTS PER MAGAZINE]]-1)*Table4[[#This Row],[SHOT 
INTERVAL]]+(Table4[[#This Row],[PARTICLES 
PER SHOT]]-1)*Table4[[#This Row],[BURST INTERVAL]]</f>
        <v>0</v>
      </c>
      <c r="Y751" s="186">
        <f>Table4[[#This Row],[DAMAGE PER MAGAZINE]]/(Table4[[#This Row],[UNLOAD TIME]]+Table4[[#This Row],[RELOAD TIME]])</f>
        <v>1550</v>
      </c>
    </row>
    <row r="752" spans="1:25" ht="14.25" hidden="1" customHeight="1" outlineLevel="1" x14ac:dyDescent="0.2">
      <c r="A752" s="130">
        <v>35</v>
      </c>
      <c r="B752" s="186" t="s">
        <v>439</v>
      </c>
      <c r="C752" s="186" t="s">
        <v>103</v>
      </c>
      <c r="D752" s="130">
        <v>1</v>
      </c>
      <c r="E752" s="149">
        <v>976</v>
      </c>
      <c r="F752" s="130"/>
      <c r="G752" s="130"/>
      <c r="H752" s="130"/>
      <c r="I752" s="136">
        <v>10</v>
      </c>
      <c r="J752" s="136">
        <v>10</v>
      </c>
      <c r="K752" s="136">
        <v>10</v>
      </c>
      <c r="L752" s="138"/>
      <c r="M752" s="142"/>
      <c r="N752" s="136">
        <v>1</v>
      </c>
      <c r="O752" s="141">
        <v>0.5</v>
      </c>
      <c r="P752" s="138">
        <v>1</v>
      </c>
      <c r="Q752" s="130">
        <v>9</v>
      </c>
      <c r="R752" s="138">
        <v>6</v>
      </c>
      <c r="S752" s="130">
        <f>Table4[[#This Row],[DMG PER PARTICLE]]*Table4[[#This Row],[PARTICLES 
PER SHOT]]</f>
        <v>9760</v>
      </c>
      <c r="T752" s="138" t="s">
        <v>123</v>
      </c>
      <c r="U752" s="130">
        <f>Table4[[#This Row],[SHOTS PER MAGAZINE]]*Table4[[#This Row],[DAMAGE PER SHOT]]</f>
        <v>9760</v>
      </c>
      <c r="V752" s="130">
        <f>Table4[[#This Row],[MAGAZINE AMMO]]/Table4[[#This Row],[AMMO PER SHOT]]</f>
        <v>1</v>
      </c>
      <c r="W752" s="138" t="s">
        <v>123</v>
      </c>
      <c r="X752" s="138">
        <f>(Table4[[#This Row],[SHOTS PER MAGAZINE]]-1)*Table4[[#This Row],[SHOT 
INTERVAL]]+(Table4[[#This Row],[PARTICLES 
PER SHOT]]-1)*Table4[[#This Row],[BURST INTERVAL]]</f>
        <v>0</v>
      </c>
      <c r="Y752" s="186">
        <f>Table4[[#This Row],[DAMAGE PER MAGAZINE]]/(Table4[[#This Row],[UNLOAD TIME]]+Table4[[#This Row],[RELOAD TIME]])</f>
        <v>1626.6666666666667</v>
      </c>
    </row>
    <row r="753" spans="1:25" ht="14.25" customHeight="1" collapsed="1" x14ac:dyDescent="0.2">
      <c r="A753" s="128">
        <v>36</v>
      </c>
      <c r="B753" s="185" t="s">
        <v>440</v>
      </c>
      <c r="C753" s="185" t="s">
        <v>101</v>
      </c>
      <c r="D753" s="128">
        <v>1</v>
      </c>
      <c r="E753" s="128">
        <v>3255</v>
      </c>
      <c r="F753" s="128"/>
      <c r="G753" s="128"/>
      <c r="H753" s="128"/>
      <c r="I753" s="128">
        <v>4</v>
      </c>
      <c r="J753" s="128">
        <v>1</v>
      </c>
      <c r="K753" s="128">
        <v>1</v>
      </c>
      <c r="L753" s="137"/>
      <c r="M753" s="137">
        <v>1</v>
      </c>
      <c r="N753" s="128">
        <v>1</v>
      </c>
      <c r="O753" s="137"/>
      <c r="P753" s="137">
        <v>3</v>
      </c>
      <c r="Q753" s="128">
        <v>3</v>
      </c>
      <c r="R753" s="137">
        <v>12</v>
      </c>
      <c r="S753" s="128">
        <f>Table4[[#This Row],[DMG PER PARTICLE]]*Table4[[#This Row],[PARTICLES 
PER SHOT]]</f>
        <v>3255</v>
      </c>
      <c r="T753" s="185">
        <f>Table4[[#This Row],[DAMAGE PER SHOT]]/Table4[[#This Row],[SHOT 
INTERVAL]]</f>
        <v>3255</v>
      </c>
      <c r="U753" s="128">
        <f>Table4[[#This Row],[SHOTS PER MAGAZINE]]*Table4[[#This Row],[DAMAGE PER SHOT]]</f>
        <v>13020</v>
      </c>
      <c r="V753" s="128">
        <f>Table4[[#This Row],[MAGAZINE AMMO]]/Table4[[#This Row],[AMMO PER SHOT]]</f>
        <v>4</v>
      </c>
      <c r="W753" s="137">
        <f>1/Table4[[#This Row],[SHOT 
INTERVAL]]</f>
        <v>1</v>
      </c>
      <c r="X753" s="137">
        <f>(Table4[[#This Row],[SHOTS PER MAGAZINE]]-1)*Table4[[#This Row],[SHOT 
INTERVAL]]+(Table4[[#This Row],[PARTICLES 
PER SHOT]]-1)*Table4[[#This Row],[BURST INTERVAL]]</f>
        <v>3</v>
      </c>
      <c r="Y753" s="185">
        <f>Table4[[#This Row],[DAMAGE PER MAGAZINE]]/(Table4[[#This Row],[UNLOAD TIME]]+Table4[[#This Row],[RELOAD TIME]])</f>
        <v>868</v>
      </c>
    </row>
    <row r="754" spans="1:25" ht="14.25" hidden="1" customHeight="1" outlineLevel="1" x14ac:dyDescent="0.2">
      <c r="A754" s="130">
        <v>36</v>
      </c>
      <c r="B754" s="186" t="s">
        <v>440</v>
      </c>
      <c r="C754" s="186" t="s">
        <v>101</v>
      </c>
      <c r="D754" s="130">
        <v>2</v>
      </c>
      <c r="E754" s="130">
        <v>3581</v>
      </c>
      <c r="F754" s="130"/>
      <c r="G754" s="130"/>
      <c r="H754" s="130"/>
      <c r="I754" s="130">
        <v>4</v>
      </c>
      <c r="J754" s="130">
        <v>1</v>
      </c>
      <c r="K754" s="130">
        <v>1</v>
      </c>
      <c r="L754" s="138"/>
      <c r="M754" s="138">
        <v>1</v>
      </c>
      <c r="N754" s="130">
        <v>1</v>
      </c>
      <c r="O754" s="138"/>
      <c r="P754" s="138">
        <v>3</v>
      </c>
      <c r="Q754" s="130">
        <v>3</v>
      </c>
      <c r="R754" s="138">
        <v>12</v>
      </c>
      <c r="S754" s="130">
        <f>Table4[[#This Row],[DMG PER PARTICLE]]*Table4[[#This Row],[PARTICLES 
PER SHOT]]</f>
        <v>3581</v>
      </c>
      <c r="T754" s="186">
        <f>Table4[[#This Row],[DAMAGE PER SHOT]]/Table4[[#This Row],[SHOT 
INTERVAL]]</f>
        <v>3581</v>
      </c>
      <c r="U754" s="130">
        <f>Table4[[#This Row],[SHOTS PER MAGAZINE]]*Table4[[#This Row],[DAMAGE PER SHOT]]</f>
        <v>14324</v>
      </c>
      <c r="V754" s="130">
        <f>Table4[[#This Row],[MAGAZINE AMMO]]/Table4[[#This Row],[AMMO PER SHOT]]</f>
        <v>4</v>
      </c>
      <c r="W754" s="138">
        <f>1/Table4[[#This Row],[SHOT 
INTERVAL]]</f>
        <v>1</v>
      </c>
      <c r="X754" s="138">
        <f>(Table4[[#This Row],[SHOTS PER MAGAZINE]]-1)*Table4[[#This Row],[SHOT 
INTERVAL]]+(Table4[[#This Row],[PARTICLES 
PER SHOT]]-1)*Table4[[#This Row],[BURST INTERVAL]]</f>
        <v>3</v>
      </c>
      <c r="Y754" s="186">
        <f>Table4[[#This Row],[DAMAGE PER MAGAZINE]]/(Table4[[#This Row],[UNLOAD TIME]]+Table4[[#This Row],[RELOAD TIME]])</f>
        <v>954.93333333333328</v>
      </c>
    </row>
    <row r="755" spans="1:25" ht="14.25" hidden="1" customHeight="1" outlineLevel="1" x14ac:dyDescent="0.2">
      <c r="A755" s="130">
        <v>36</v>
      </c>
      <c r="B755" s="186" t="s">
        <v>440</v>
      </c>
      <c r="C755" s="186" t="s">
        <v>101</v>
      </c>
      <c r="D755" s="130">
        <v>3</v>
      </c>
      <c r="E755" s="130">
        <v>3938</v>
      </c>
      <c r="F755" s="130"/>
      <c r="G755" s="130"/>
      <c r="H755" s="130"/>
      <c r="I755" s="130">
        <v>4</v>
      </c>
      <c r="J755" s="130">
        <v>1</v>
      </c>
      <c r="K755" s="130">
        <v>1</v>
      </c>
      <c r="L755" s="138"/>
      <c r="M755" s="138">
        <v>1</v>
      </c>
      <c r="N755" s="130">
        <v>1</v>
      </c>
      <c r="O755" s="138"/>
      <c r="P755" s="138">
        <v>3</v>
      </c>
      <c r="Q755" s="130">
        <v>3</v>
      </c>
      <c r="R755" s="138">
        <v>12</v>
      </c>
      <c r="S755" s="130">
        <f>Table4[[#This Row],[DMG PER PARTICLE]]*Table4[[#This Row],[PARTICLES 
PER SHOT]]</f>
        <v>3938</v>
      </c>
      <c r="T755" s="186">
        <f>Table4[[#This Row],[DAMAGE PER SHOT]]/Table4[[#This Row],[SHOT 
INTERVAL]]</f>
        <v>3938</v>
      </c>
      <c r="U755" s="130">
        <f>Table4[[#This Row],[SHOTS PER MAGAZINE]]*Table4[[#This Row],[DAMAGE PER SHOT]]</f>
        <v>15752</v>
      </c>
      <c r="V755" s="130">
        <f>Table4[[#This Row],[MAGAZINE AMMO]]/Table4[[#This Row],[AMMO PER SHOT]]</f>
        <v>4</v>
      </c>
      <c r="W755" s="138">
        <f>1/Table4[[#This Row],[SHOT 
INTERVAL]]</f>
        <v>1</v>
      </c>
      <c r="X755" s="138">
        <f>(Table4[[#This Row],[SHOTS PER MAGAZINE]]-1)*Table4[[#This Row],[SHOT 
INTERVAL]]+(Table4[[#This Row],[PARTICLES 
PER SHOT]]-1)*Table4[[#This Row],[BURST INTERVAL]]</f>
        <v>3</v>
      </c>
      <c r="Y755" s="186">
        <f>Table4[[#This Row],[DAMAGE PER MAGAZINE]]/(Table4[[#This Row],[UNLOAD TIME]]+Table4[[#This Row],[RELOAD TIME]])</f>
        <v>1050.1333333333334</v>
      </c>
    </row>
    <row r="756" spans="1:25" ht="14.25" hidden="1" customHeight="1" outlineLevel="1" x14ac:dyDescent="0.2">
      <c r="A756" s="130">
        <v>36</v>
      </c>
      <c r="B756" s="186" t="s">
        <v>440</v>
      </c>
      <c r="C756" s="186" t="s">
        <v>101</v>
      </c>
      <c r="D756" s="130">
        <v>4</v>
      </c>
      <c r="E756" s="130">
        <v>4326</v>
      </c>
      <c r="F756" s="130"/>
      <c r="G756" s="130"/>
      <c r="H756" s="130"/>
      <c r="I756" s="130">
        <v>4</v>
      </c>
      <c r="J756" s="130">
        <v>1</v>
      </c>
      <c r="K756" s="130">
        <v>1</v>
      </c>
      <c r="L756" s="138"/>
      <c r="M756" s="138">
        <v>1</v>
      </c>
      <c r="N756" s="130">
        <v>1</v>
      </c>
      <c r="O756" s="138"/>
      <c r="P756" s="138">
        <v>3</v>
      </c>
      <c r="Q756" s="130">
        <v>3</v>
      </c>
      <c r="R756" s="138">
        <v>12</v>
      </c>
      <c r="S756" s="130">
        <f>Table4[[#This Row],[DMG PER PARTICLE]]*Table4[[#This Row],[PARTICLES 
PER SHOT]]</f>
        <v>4326</v>
      </c>
      <c r="T756" s="186">
        <f>Table4[[#This Row],[DAMAGE PER SHOT]]/Table4[[#This Row],[SHOT 
INTERVAL]]</f>
        <v>4326</v>
      </c>
      <c r="U756" s="130">
        <f>Table4[[#This Row],[SHOTS PER MAGAZINE]]*Table4[[#This Row],[DAMAGE PER SHOT]]</f>
        <v>17304</v>
      </c>
      <c r="V756" s="130">
        <f>Table4[[#This Row],[MAGAZINE AMMO]]/Table4[[#This Row],[AMMO PER SHOT]]</f>
        <v>4</v>
      </c>
      <c r="W756" s="138">
        <f>1/Table4[[#This Row],[SHOT 
INTERVAL]]</f>
        <v>1</v>
      </c>
      <c r="X756" s="138">
        <f>(Table4[[#This Row],[SHOTS PER MAGAZINE]]-1)*Table4[[#This Row],[SHOT 
INTERVAL]]+(Table4[[#This Row],[PARTICLES 
PER SHOT]]-1)*Table4[[#This Row],[BURST INTERVAL]]</f>
        <v>3</v>
      </c>
      <c r="Y756" s="186">
        <f>Table4[[#This Row],[DAMAGE PER MAGAZINE]]/(Table4[[#This Row],[UNLOAD TIME]]+Table4[[#This Row],[RELOAD TIME]])</f>
        <v>1153.5999999999999</v>
      </c>
    </row>
    <row r="757" spans="1:25" ht="14.25" hidden="1" customHeight="1" outlineLevel="1" x14ac:dyDescent="0.2">
      <c r="A757" s="130">
        <v>36</v>
      </c>
      <c r="B757" s="186" t="s">
        <v>440</v>
      </c>
      <c r="C757" s="186" t="s">
        <v>101</v>
      </c>
      <c r="D757" s="130">
        <v>5</v>
      </c>
      <c r="E757" s="130">
        <v>4757</v>
      </c>
      <c r="F757" s="130"/>
      <c r="G757" s="130"/>
      <c r="H757" s="130"/>
      <c r="I757" s="130">
        <v>4</v>
      </c>
      <c r="J757" s="130">
        <v>1</v>
      </c>
      <c r="K757" s="130">
        <v>1</v>
      </c>
      <c r="L757" s="138"/>
      <c r="M757" s="138">
        <v>1</v>
      </c>
      <c r="N757" s="130">
        <v>1</v>
      </c>
      <c r="O757" s="138"/>
      <c r="P757" s="138">
        <v>3</v>
      </c>
      <c r="Q757" s="130">
        <v>3</v>
      </c>
      <c r="R757" s="138">
        <v>12</v>
      </c>
      <c r="S757" s="130">
        <f>Table4[[#This Row],[DMG PER PARTICLE]]*Table4[[#This Row],[PARTICLES 
PER SHOT]]</f>
        <v>4757</v>
      </c>
      <c r="T757" s="186">
        <f>Table4[[#This Row],[DAMAGE PER SHOT]]/Table4[[#This Row],[SHOT 
INTERVAL]]</f>
        <v>4757</v>
      </c>
      <c r="U757" s="130">
        <f>Table4[[#This Row],[SHOTS PER MAGAZINE]]*Table4[[#This Row],[DAMAGE PER SHOT]]</f>
        <v>19028</v>
      </c>
      <c r="V757" s="130">
        <f>Table4[[#This Row],[MAGAZINE AMMO]]/Table4[[#This Row],[AMMO PER SHOT]]</f>
        <v>4</v>
      </c>
      <c r="W757" s="138">
        <f>1/Table4[[#This Row],[SHOT 
INTERVAL]]</f>
        <v>1</v>
      </c>
      <c r="X757" s="138">
        <f>(Table4[[#This Row],[SHOTS PER MAGAZINE]]-1)*Table4[[#This Row],[SHOT 
INTERVAL]]+(Table4[[#This Row],[PARTICLES 
PER SHOT]]-1)*Table4[[#This Row],[BURST INTERVAL]]</f>
        <v>3</v>
      </c>
      <c r="Y757" s="186">
        <f>Table4[[#This Row],[DAMAGE PER MAGAZINE]]/(Table4[[#This Row],[UNLOAD TIME]]+Table4[[#This Row],[RELOAD TIME]])</f>
        <v>1268.5333333333333</v>
      </c>
    </row>
    <row r="758" spans="1:25" ht="14.25" hidden="1" customHeight="1" outlineLevel="1" x14ac:dyDescent="0.2">
      <c r="A758" s="130">
        <v>36</v>
      </c>
      <c r="B758" s="186" t="s">
        <v>440</v>
      </c>
      <c r="C758" s="186" t="s">
        <v>101</v>
      </c>
      <c r="D758" s="130">
        <v>6</v>
      </c>
      <c r="E758" s="130">
        <v>5219</v>
      </c>
      <c r="F758" s="130"/>
      <c r="G758" s="130"/>
      <c r="H758" s="130"/>
      <c r="I758" s="130">
        <v>4</v>
      </c>
      <c r="J758" s="130">
        <v>1</v>
      </c>
      <c r="K758" s="130">
        <v>1</v>
      </c>
      <c r="L758" s="138"/>
      <c r="M758" s="138">
        <v>1</v>
      </c>
      <c r="N758" s="130">
        <v>1</v>
      </c>
      <c r="O758" s="138"/>
      <c r="P758" s="138">
        <v>3</v>
      </c>
      <c r="Q758" s="130">
        <v>3</v>
      </c>
      <c r="R758" s="138">
        <v>12</v>
      </c>
      <c r="S758" s="130">
        <f>Table4[[#This Row],[DMG PER PARTICLE]]*Table4[[#This Row],[PARTICLES 
PER SHOT]]</f>
        <v>5219</v>
      </c>
      <c r="T758" s="186">
        <f>Table4[[#This Row],[DAMAGE PER SHOT]]/Table4[[#This Row],[SHOT 
INTERVAL]]</f>
        <v>5219</v>
      </c>
      <c r="U758" s="130">
        <f>Table4[[#This Row],[SHOTS PER MAGAZINE]]*Table4[[#This Row],[DAMAGE PER SHOT]]</f>
        <v>20876</v>
      </c>
      <c r="V758" s="130">
        <f>Table4[[#This Row],[MAGAZINE AMMO]]/Table4[[#This Row],[AMMO PER SHOT]]</f>
        <v>4</v>
      </c>
      <c r="W758" s="138">
        <f>1/Table4[[#This Row],[SHOT 
INTERVAL]]</f>
        <v>1</v>
      </c>
      <c r="X758" s="138">
        <f>(Table4[[#This Row],[SHOTS PER MAGAZINE]]-1)*Table4[[#This Row],[SHOT 
INTERVAL]]+(Table4[[#This Row],[PARTICLES 
PER SHOT]]-1)*Table4[[#This Row],[BURST INTERVAL]]</f>
        <v>3</v>
      </c>
      <c r="Y758" s="186">
        <f>Table4[[#This Row],[DAMAGE PER MAGAZINE]]/(Table4[[#This Row],[UNLOAD TIME]]+Table4[[#This Row],[RELOAD TIME]])</f>
        <v>1391.7333333333333</v>
      </c>
    </row>
    <row r="759" spans="1:25" ht="14.25" hidden="1" customHeight="1" outlineLevel="1" x14ac:dyDescent="0.2">
      <c r="A759" s="130">
        <v>36</v>
      </c>
      <c r="B759" s="186" t="s">
        <v>440</v>
      </c>
      <c r="C759" s="186" t="s">
        <v>101</v>
      </c>
      <c r="D759" s="130">
        <v>7</v>
      </c>
      <c r="E759" s="130">
        <v>5744</v>
      </c>
      <c r="F759" s="130"/>
      <c r="G759" s="130"/>
      <c r="H759" s="130"/>
      <c r="I759" s="130">
        <v>4</v>
      </c>
      <c r="J759" s="130">
        <v>1</v>
      </c>
      <c r="K759" s="130">
        <v>1</v>
      </c>
      <c r="L759" s="138"/>
      <c r="M759" s="138">
        <v>1</v>
      </c>
      <c r="N759" s="130">
        <v>1</v>
      </c>
      <c r="O759" s="138"/>
      <c r="P759" s="138">
        <v>3</v>
      </c>
      <c r="Q759" s="130">
        <v>3</v>
      </c>
      <c r="R759" s="138">
        <v>12</v>
      </c>
      <c r="S759" s="130">
        <f>Table4[[#This Row],[DMG PER PARTICLE]]*Table4[[#This Row],[PARTICLES 
PER SHOT]]</f>
        <v>5744</v>
      </c>
      <c r="T759" s="186">
        <f>Table4[[#This Row],[DAMAGE PER SHOT]]/Table4[[#This Row],[SHOT 
INTERVAL]]</f>
        <v>5744</v>
      </c>
      <c r="U759" s="130">
        <f>Table4[[#This Row],[SHOTS PER MAGAZINE]]*Table4[[#This Row],[DAMAGE PER SHOT]]</f>
        <v>22976</v>
      </c>
      <c r="V759" s="130">
        <f>Table4[[#This Row],[MAGAZINE AMMO]]/Table4[[#This Row],[AMMO PER SHOT]]</f>
        <v>4</v>
      </c>
      <c r="W759" s="138">
        <f>1/Table4[[#This Row],[SHOT 
INTERVAL]]</f>
        <v>1</v>
      </c>
      <c r="X759" s="138">
        <f>(Table4[[#This Row],[SHOTS PER MAGAZINE]]-1)*Table4[[#This Row],[SHOT 
INTERVAL]]+(Table4[[#This Row],[PARTICLES 
PER SHOT]]-1)*Table4[[#This Row],[BURST INTERVAL]]</f>
        <v>3</v>
      </c>
      <c r="Y759" s="186">
        <f>Table4[[#This Row],[DAMAGE PER MAGAZINE]]/(Table4[[#This Row],[UNLOAD TIME]]+Table4[[#This Row],[RELOAD TIME]])</f>
        <v>1531.7333333333333</v>
      </c>
    </row>
    <row r="760" spans="1:25" ht="14.25" hidden="1" customHeight="1" outlineLevel="1" x14ac:dyDescent="0.2">
      <c r="A760" s="130">
        <v>36</v>
      </c>
      <c r="B760" s="186" t="s">
        <v>440</v>
      </c>
      <c r="C760" s="186" t="s">
        <v>101</v>
      </c>
      <c r="D760" s="130">
        <v>8</v>
      </c>
      <c r="E760" s="130">
        <v>6300</v>
      </c>
      <c r="F760" s="130"/>
      <c r="G760" s="130"/>
      <c r="H760" s="130"/>
      <c r="I760" s="130">
        <v>4</v>
      </c>
      <c r="J760" s="130">
        <v>1</v>
      </c>
      <c r="K760" s="130">
        <v>1</v>
      </c>
      <c r="L760" s="138"/>
      <c r="M760" s="138">
        <v>1</v>
      </c>
      <c r="N760" s="130">
        <v>1</v>
      </c>
      <c r="O760" s="138"/>
      <c r="P760" s="138">
        <v>3</v>
      </c>
      <c r="Q760" s="130">
        <v>3</v>
      </c>
      <c r="R760" s="138">
        <v>12</v>
      </c>
      <c r="S760" s="130">
        <f>Table4[[#This Row],[DMG PER PARTICLE]]*Table4[[#This Row],[PARTICLES 
PER SHOT]]</f>
        <v>6300</v>
      </c>
      <c r="T760" s="186">
        <f>Table4[[#This Row],[DAMAGE PER SHOT]]/Table4[[#This Row],[SHOT 
INTERVAL]]</f>
        <v>6300</v>
      </c>
      <c r="U760" s="130">
        <f>Table4[[#This Row],[SHOTS PER MAGAZINE]]*Table4[[#This Row],[DAMAGE PER SHOT]]</f>
        <v>25200</v>
      </c>
      <c r="V760" s="130">
        <f>Table4[[#This Row],[MAGAZINE AMMO]]/Table4[[#This Row],[AMMO PER SHOT]]</f>
        <v>4</v>
      </c>
      <c r="W760" s="138">
        <f>1/Table4[[#This Row],[SHOT 
INTERVAL]]</f>
        <v>1</v>
      </c>
      <c r="X760" s="138">
        <f>(Table4[[#This Row],[SHOTS PER MAGAZINE]]-1)*Table4[[#This Row],[SHOT 
INTERVAL]]+(Table4[[#This Row],[PARTICLES 
PER SHOT]]-1)*Table4[[#This Row],[BURST INTERVAL]]</f>
        <v>3</v>
      </c>
      <c r="Y760" s="186">
        <f>Table4[[#This Row],[DAMAGE PER MAGAZINE]]/(Table4[[#This Row],[UNLOAD TIME]]+Table4[[#This Row],[RELOAD TIME]])</f>
        <v>1680</v>
      </c>
    </row>
    <row r="761" spans="1:25" ht="14.25" hidden="1" customHeight="1" outlineLevel="1" x14ac:dyDescent="0.2">
      <c r="A761" s="130">
        <v>36</v>
      </c>
      <c r="B761" s="186" t="s">
        <v>440</v>
      </c>
      <c r="C761" s="186" t="s">
        <v>101</v>
      </c>
      <c r="D761" s="130">
        <v>9</v>
      </c>
      <c r="E761" s="130">
        <v>6930</v>
      </c>
      <c r="F761" s="130"/>
      <c r="G761" s="130"/>
      <c r="H761" s="130"/>
      <c r="I761" s="130">
        <v>4</v>
      </c>
      <c r="J761" s="130">
        <v>1</v>
      </c>
      <c r="K761" s="130">
        <v>1</v>
      </c>
      <c r="L761" s="138"/>
      <c r="M761" s="138">
        <v>1</v>
      </c>
      <c r="N761" s="130">
        <v>1</v>
      </c>
      <c r="O761" s="138"/>
      <c r="P761" s="138">
        <v>3</v>
      </c>
      <c r="Q761" s="130">
        <v>3</v>
      </c>
      <c r="R761" s="138">
        <v>12</v>
      </c>
      <c r="S761" s="130">
        <f>Table4[[#This Row],[DMG PER PARTICLE]]*Table4[[#This Row],[PARTICLES 
PER SHOT]]</f>
        <v>6930</v>
      </c>
      <c r="T761" s="186">
        <f>Table4[[#This Row],[DAMAGE PER SHOT]]/Table4[[#This Row],[SHOT 
INTERVAL]]</f>
        <v>6930</v>
      </c>
      <c r="U761" s="130">
        <f>Table4[[#This Row],[SHOTS PER MAGAZINE]]*Table4[[#This Row],[DAMAGE PER SHOT]]</f>
        <v>27720</v>
      </c>
      <c r="V761" s="130">
        <f>Table4[[#This Row],[MAGAZINE AMMO]]/Table4[[#This Row],[AMMO PER SHOT]]</f>
        <v>4</v>
      </c>
      <c r="W761" s="138">
        <f>1/Table4[[#This Row],[SHOT 
INTERVAL]]</f>
        <v>1</v>
      </c>
      <c r="X761" s="138">
        <f>(Table4[[#This Row],[SHOTS PER MAGAZINE]]-1)*Table4[[#This Row],[SHOT 
INTERVAL]]+(Table4[[#This Row],[PARTICLES 
PER SHOT]]-1)*Table4[[#This Row],[BURST INTERVAL]]</f>
        <v>3</v>
      </c>
      <c r="Y761" s="186">
        <f>Table4[[#This Row],[DAMAGE PER MAGAZINE]]/(Table4[[#This Row],[UNLOAD TIME]]+Table4[[#This Row],[RELOAD TIME]])</f>
        <v>1848</v>
      </c>
    </row>
    <row r="762" spans="1:25" ht="14.25" hidden="1" customHeight="1" outlineLevel="1" x14ac:dyDescent="0.2">
      <c r="A762" s="130">
        <v>36</v>
      </c>
      <c r="B762" s="186" t="s">
        <v>440</v>
      </c>
      <c r="C762" s="186" t="s">
        <v>101</v>
      </c>
      <c r="D762" s="130">
        <v>10</v>
      </c>
      <c r="E762" s="130">
        <v>7613</v>
      </c>
      <c r="F762" s="130"/>
      <c r="G762" s="130"/>
      <c r="H762" s="130"/>
      <c r="I762" s="130">
        <v>4</v>
      </c>
      <c r="J762" s="130">
        <v>1</v>
      </c>
      <c r="K762" s="130">
        <v>1</v>
      </c>
      <c r="L762" s="138"/>
      <c r="M762" s="138">
        <v>1</v>
      </c>
      <c r="N762" s="130">
        <v>1</v>
      </c>
      <c r="O762" s="138"/>
      <c r="P762" s="138">
        <v>3</v>
      </c>
      <c r="Q762" s="130">
        <v>3</v>
      </c>
      <c r="R762" s="138">
        <v>12</v>
      </c>
      <c r="S762" s="130">
        <f>Table4[[#This Row],[DMG PER PARTICLE]]*Table4[[#This Row],[PARTICLES 
PER SHOT]]</f>
        <v>7613</v>
      </c>
      <c r="T762" s="186">
        <f>Table4[[#This Row],[DAMAGE PER SHOT]]/Table4[[#This Row],[SHOT 
INTERVAL]]</f>
        <v>7613</v>
      </c>
      <c r="U762" s="130">
        <f>Table4[[#This Row],[SHOTS PER MAGAZINE]]*Table4[[#This Row],[DAMAGE PER SHOT]]</f>
        <v>30452</v>
      </c>
      <c r="V762" s="130">
        <f>Table4[[#This Row],[MAGAZINE AMMO]]/Table4[[#This Row],[AMMO PER SHOT]]</f>
        <v>4</v>
      </c>
      <c r="W762" s="138">
        <f>1/Table4[[#This Row],[SHOT 
INTERVAL]]</f>
        <v>1</v>
      </c>
      <c r="X762" s="138">
        <f>(Table4[[#This Row],[SHOTS PER MAGAZINE]]-1)*Table4[[#This Row],[SHOT 
INTERVAL]]+(Table4[[#This Row],[PARTICLES 
PER SHOT]]-1)*Table4[[#This Row],[BURST INTERVAL]]</f>
        <v>3</v>
      </c>
      <c r="Y762" s="186">
        <f>Table4[[#This Row],[DAMAGE PER MAGAZINE]]/(Table4[[#This Row],[UNLOAD TIME]]+Table4[[#This Row],[RELOAD TIME]])</f>
        <v>2030.1333333333334</v>
      </c>
    </row>
    <row r="763" spans="1:25" ht="14.25" hidden="1" customHeight="1" outlineLevel="1" x14ac:dyDescent="0.2">
      <c r="A763" s="130">
        <v>36</v>
      </c>
      <c r="B763" s="186" t="s">
        <v>440</v>
      </c>
      <c r="C763" s="186" t="s">
        <v>101</v>
      </c>
      <c r="D763" s="130">
        <v>11</v>
      </c>
      <c r="E763" s="130">
        <v>8369</v>
      </c>
      <c r="F763" s="130"/>
      <c r="G763" s="130"/>
      <c r="H763" s="130"/>
      <c r="I763" s="130">
        <v>4</v>
      </c>
      <c r="J763" s="130">
        <v>1</v>
      </c>
      <c r="K763" s="130">
        <v>1</v>
      </c>
      <c r="L763" s="138"/>
      <c r="M763" s="138">
        <v>1</v>
      </c>
      <c r="N763" s="130">
        <v>1</v>
      </c>
      <c r="O763" s="138"/>
      <c r="P763" s="138">
        <v>3</v>
      </c>
      <c r="Q763" s="130">
        <v>3</v>
      </c>
      <c r="R763" s="138">
        <v>12</v>
      </c>
      <c r="S763" s="130">
        <f>Table4[[#This Row],[DMG PER PARTICLE]]*Table4[[#This Row],[PARTICLES 
PER SHOT]]</f>
        <v>8369</v>
      </c>
      <c r="T763" s="186">
        <f>Table4[[#This Row],[DAMAGE PER SHOT]]/Table4[[#This Row],[SHOT 
INTERVAL]]</f>
        <v>8369</v>
      </c>
      <c r="U763" s="130">
        <f>Table4[[#This Row],[SHOTS PER MAGAZINE]]*Table4[[#This Row],[DAMAGE PER SHOT]]</f>
        <v>33476</v>
      </c>
      <c r="V763" s="130">
        <f>Table4[[#This Row],[MAGAZINE AMMO]]/Table4[[#This Row],[AMMO PER SHOT]]</f>
        <v>4</v>
      </c>
      <c r="W763" s="138">
        <f>1/Table4[[#This Row],[SHOT 
INTERVAL]]</f>
        <v>1</v>
      </c>
      <c r="X763" s="138">
        <f>(Table4[[#This Row],[SHOTS PER MAGAZINE]]-1)*Table4[[#This Row],[SHOT 
INTERVAL]]+(Table4[[#This Row],[PARTICLES 
PER SHOT]]-1)*Table4[[#This Row],[BURST INTERVAL]]</f>
        <v>3</v>
      </c>
      <c r="Y763" s="186">
        <f>Table4[[#This Row],[DAMAGE PER MAGAZINE]]/(Table4[[#This Row],[UNLOAD TIME]]+Table4[[#This Row],[RELOAD TIME]])</f>
        <v>2231.7333333333331</v>
      </c>
    </row>
    <row r="764" spans="1:25" ht="14.25" hidden="1" customHeight="1" outlineLevel="1" x14ac:dyDescent="0.2">
      <c r="A764" s="130">
        <v>36</v>
      </c>
      <c r="B764" s="186" t="s">
        <v>440</v>
      </c>
      <c r="C764" s="186" t="s">
        <v>101</v>
      </c>
      <c r="D764" s="130">
        <v>12</v>
      </c>
      <c r="E764" s="130">
        <v>9188</v>
      </c>
      <c r="F764" s="130"/>
      <c r="G764" s="130"/>
      <c r="H764" s="130"/>
      <c r="I764" s="130">
        <v>4</v>
      </c>
      <c r="J764" s="130">
        <v>1</v>
      </c>
      <c r="K764" s="130">
        <v>1</v>
      </c>
      <c r="L764" s="138"/>
      <c r="M764" s="138">
        <v>1</v>
      </c>
      <c r="N764" s="130">
        <v>1</v>
      </c>
      <c r="O764" s="138"/>
      <c r="P764" s="138">
        <v>3</v>
      </c>
      <c r="Q764" s="130">
        <v>3</v>
      </c>
      <c r="R764" s="138">
        <v>12</v>
      </c>
      <c r="S764" s="130">
        <f>Table4[[#This Row],[DMG PER PARTICLE]]*Table4[[#This Row],[PARTICLES 
PER SHOT]]</f>
        <v>9188</v>
      </c>
      <c r="T764" s="186">
        <f>Table4[[#This Row],[DAMAGE PER SHOT]]/Table4[[#This Row],[SHOT 
INTERVAL]]</f>
        <v>9188</v>
      </c>
      <c r="U764" s="130">
        <f>Table4[[#This Row],[SHOTS PER MAGAZINE]]*Table4[[#This Row],[DAMAGE PER SHOT]]</f>
        <v>36752</v>
      </c>
      <c r="V764" s="130">
        <f>Table4[[#This Row],[MAGAZINE AMMO]]/Table4[[#This Row],[AMMO PER SHOT]]</f>
        <v>4</v>
      </c>
      <c r="W764" s="138">
        <f>1/Table4[[#This Row],[SHOT 
INTERVAL]]</f>
        <v>1</v>
      </c>
      <c r="X764" s="138">
        <f>(Table4[[#This Row],[SHOTS PER MAGAZINE]]-1)*Table4[[#This Row],[SHOT 
INTERVAL]]+(Table4[[#This Row],[PARTICLES 
PER SHOT]]-1)*Table4[[#This Row],[BURST INTERVAL]]</f>
        <v>3</v>
      </c>
      <c r="Y764" s="186">
        <f>Table4[[#This Row],[DAMAGE PER MAGAZINE]]/(Table4[[#This Row],[UNLOAD TIME]]+Table4[[#This Row],[RELOAD TIME]])</f>
        <v>2450.1333333333332</v>
      </c>
    </row>
    <row r="765" spans="1:25" ht="14.25" hidden="1" customHeight="1" outlineLevel="1" x14ac:dyDescent="0.2">
      <c r="A765" s="130">
        <v>36</v>
      </c>
      <c r="B765" s="186" t="s">
        <v>440</v>
      </c>
      <c r="C765" s="186" t="s">
        <v>102</v>
      </c>
      <c r="D765" s="130">
        <v>1</v>
      </c>
      <c r="E765" s="130">
        <v>9188</v>
      </c>
      <c r="F765" s="130"/>
      <c r="G765" s="130"/>
      <c r="H765" s="130"/>
      <c r="I765" s="130">
        <v>4</v>
      </c>
      <c r="J765" s="130">
        <v>1</v>
      </c>
      <c r="K765" s="130">
        <v>1</v>
      </c>
      <c r="L765" s="138"/>
      <c r="M765" s="138">
        <v>1</v>
      </c>
      <c r="N765" s="130">
        <v>1</v>
      </c>
      <c r="O765" s="138"/>
      <c r="P765" s="138">
        <v>3</v>
      </c>
      <c r="Q765" s="130">
        <v>3</v>
      </c>
      <c r="R765" s="138">
        <v>12</v>
      </c>
      <c r="S765" s="130">
        <f>Table4[[#This Row],[DMG PER PARTICLE]]*Table4[[#This Row],[PARTICLES 
PER SHOT]]</f>
        <v>9188</v>
      </c>
      <c r="T765" s="186">
        <f>Table4[[#This Row],[DAMAGE PER SHOT]]/Table4[[#This Row],[SHOT 
INTERVAL]]</f>
        <v>9188</v>
      </c>
      <c r="U765" s="130">
        <f>Table4[[#This Row],[SHOTS PER MAGAZINE]]*Table4[[#This Row],[DAMAGE PER SHOT]]</f>
        <v>36752</v>
      </c>
      <c r="V765" s="130">
        <f>Table4[[#This Row],[MAGAZINE AMMO]]/Table4[[#This Row],[AMMO PER SHOT]]</f>
        <v>4</v>
      </c>
      <c r="W765" s="138">
        <f>1/Table4[[#This Row],[SHOT 
INTERVAL]]</f>
        <v>1</v>
      </c>
      <c r="X765" s="138">
        <f>(Table4[[#This Row],[SHOTS PER MAGAZINE]]-1)*Table4[[#This Row],[SHOT 
INTERVAL]]+(Table4[[#This Row],[PARTICLES 
PER SHOT]]-1)*Table4[[#This Row],[BURST INTERVAL]]</f>
        <v>3</v>
      </c>
      <c r="Y765" s="186">
        <f>Table4[[#This Row],[DAMAGE PER MAGAZINE]]/(Table4[[#This Row],[UNLOAD TIME]]+Table4[[#This Row],[RELOAD TIME]])</f>
        <v>2450.1333333333332</v>
      </c>
    </row>
    <row r="766" spans="1:25" ht="14.25" hidden="1" customHeight="1" outlineLevel="1" x14ac:dyDescent="0.2">
      <c r="A766" s="130">
        <v>36</v>
      </c>
      <c r="B766" s="186" t="s">
        <v>440</v>
      </c>
      <c r="C766" s="186" t="s">
        <v>102</v>
      </c>
      <c r="D766" s="130">
        <v>2</v>
      </c>
      <c r="E766" s="130">
        <v>9356</v>
      </c>
      <c r="F766" s="130"/>
      <c r="G766" s="130"/>
      <c r="H766" s="130"/>
      <c r="I766" s="130">
        <v>4</v>
      </c>
      <c r="J766" s="130">
        <v>1</v>
      </c>
      <c r="K766" s="130">
        <v>1</v>
      </c>
      <c r="L766" s="138"/>
      <c r="M766" s="138">
        <v>1</v>
      </c>
      <c r="N766" s="130">
        <v>1</v>
      </c>
      <c r="O766" s="138"/>
      <c r="P766" s="138">
        <v>3</v>
      </c>
      <c r="Q766" s="130">
        <v>3</v>
      </c>
      <c r="R766" s="138">
        <v>12</v>
      </c>
      <c r="S766" s="130">
        <f>Table4[[#This Row],[DMG PER PARTICLE]]*Table4[[#This Row],[PARTICLES 
PER SHOT]]</f>
        <v>9356</v>
      </c>
      <c r="T766" s="186">
        <f>Table4[[#This Row],[DAMAGE PER SHOT]]/Table4[[#This Row],[SHOT 
INTERVAL]]</f>
        <v>9356</v>
      </c>
      <c r="U766" s="130">
        <f>Table4[[#This Row],[SHOTS PER MAGAZINE]]*Table4[[#This Row],[DAMAGE PER SHOT]]</f>
        <v>37424</v>
      </c>
      <c r="V766" s="130">
        <f>Table4[[#This Row],[MAGAZINE AMMO]]/Table4[[#This Row],[AMMO PER SHOT]]</f>
        <v>4</v>
      </c>
      <c r="W766" s="138">
        <f>1/Table4[[#This Row],[SHOT 
INTERVAL]]</f>
        <v>1</v>
      </c>
      <c r="X766" s="138">
        <f>(Table4[[#This Row],[SHOTS PER MAGAZINE]]-1)*Table4[[#This Row],[SHOT 
INTERVAL]]+(Table4[[#This Row],[PARTICLES 
PER SHOT]]-1)*Table4[[#This Row],[BURST INTERVAL]]</f>
        <v>3</v>
      </c>
      <c r="Y766" s="186">
        <f>Table4[[#This Row],[DAMAGE PER MAGAZINE]]/(Table4[[#This Row],[UNLOAD TIME]]+Table4[[#This Row],[RELOAD TIME]])</f>
        <v>2494.9333333333334</v>
      </c>
    </row>
    <row r="767" spans="1:25" ht="14.25" hidden="1" customHeight="1" outlineLevel="1" x14ac:dyDescent="0.2">
      <c r="A767" s="130">
        <v>36</v>
      </c>
      <c r="B767" s="186" t="s">
        <v>440</v>
      </c>
      <c r="C767" s="186" t="s">
        <v>102</v>
      </c>
      <c r="D767" s="130">
        <v>3</v>
      </c>
      <c r="E767" s="130">
        <v>9524</v>
      </c>
      <c r="F767" s="130"/>
      <c r="G767" s="130"/>
      <c r="H767" s="130"/>
      <c r="I767" s="130">
        <v>4</v>
      </c>
      <c r="J767" s="130">
        <v>1</v>
      </c>
      <c r="K767" s="130">
        <v>1</v>
      </c>
      <c r="L767" s="138"/>
      <c r="M767" s="138">
        <v>1</v>
      </c>
      <c r="N767" s="130">
        <v>1</v>
      </c>
      <c r="O767" s="138"/>
      <c r="P767" s="138">
        <v>3</v>
      </c>
      <c r="Q767" s="130">
        <v>3</v>
      </c>
      <c r="R767" s="138">
        <v>12</v>
      </c>
      <c r="S767" s="130">
        <f>Table4[[#This Row],[DMG PER PARTICLE]]*Table4[[#This Row],[PARTICLES 
PER SHOT]]</f>
        <v>9524</v>
      </c>
      <c r="T767" s="186">
        <f>Table4[[#This Row],[DAMAGE PER SHOT]]/Table4[[#This Row],[SHOT 
INTERVAL]]</f>
        <v>9524</v>
      </c>
      <c r="U767" s="130">
        <f>Table4[[#This Row],[SHOTS PER MAGAZINE]]*Table4[[#This Row],[DAMAGE PER SHOT]]</f>
        <v>38096</v>
      </c>
      <c r="V767" s="130">
        <f>Table4[[#This Row],[MAGAZINE AMMO]]/Table4[[#This Row],[AMMO PER SHOT]]</f>
        <v>4</v>
      </c>
      <c r="W767" s="138">
        <f>1/Table4[[#This Row],[SHOT 
INTERVAL]]</f>
        <v>1</v>
      </c>
      <c r="X767" s="138">
        <f>(Table4[[#This Row],[SHOTS PER MAGAZINE]]-1)*Table4[[#This Row],[SHOT 
INTERVAL]]+(Table4[[#This Row],[PARTICLES 
PER SHOT]]-1)*Table4[[#This Row],[BURST INTERVAL]]</f>
        <v>3</v>
      </c>
      <c r="Y767" s="186">
        <f>Table4[[#This Row],[DAMAGE PER MAGAZINE]]/(Table4[[#This Row],[UNLOAD TIME]]+Table4[[#This Row],[RELOAD TIME]])</f>
        <v>2539.7333333333331</v>
      </c>
    </row>
    <row r="768" spans="1:25" ht="14.25" hidden="1" customHeight="1" outlineLevel="1" x14ac:dyDescent="0.2">
      <c r="A768" s="130">
        <v>36</v>
      </c>
      <c r="B768" s="186" t="s">
        <v>440</v>
      </c>
      <c r="C768" s="186" t="s">
        <v>102</v>
      </c>
      <c r="D768" s="130">
        <v>4</v>
      </c>
      <c r="E768" s="130">
        <v>9692</v>
      </c>
      <c r="F768" s="130"/>
      <c r="G768" s="130"/>
      <c r="H768" s="130"/>
      <c r="I768" s="130">
        <v>4</v>
      </c>
      <c r="J768" s="130">
        <v>1</v>
      </c>
      <c r="K768" s="130">
        <v>1</v>
      </c>
      <c r="L768" s="138"/>
      <c r="M768" s="138">
        <v>1</v>
      </c>
      <c r="N768" s="130">
        <v>1</v>
      </c>
      <c r="O768" s="138"/>
      <c r="P768" s="138">
        <v>3</v>
      </c>
      <c r="Q768" s="130">
        <v>3</v>
      </c>
      <c r="R768" s="138">
        <v>12</v>
      </c>
      <c r="S768" s="130">
        <f>Table4[[#This Row],[DMG PER PARTICLE]]*Table4[[#This Row],[PARTICLES 
PER SHOT]]</f>
        <v>9692</v>
      </c>
      <c r="T768" s="186">
        <f>Table4[[#This Row],[DAMAGE PER SHOT]]/Table4[[#This Row],[SHOT 
INTERVAL]]</f>
        <v>9692</v>
      </c>
      <c r="U768" s="130">
        <f>Table4[[#This Row],[SHOTS PER MAGAZINE]]*Table4[[#This Row],[DAMAGE PER SHOT]]</f>
        <v>38768</v>
      </c>
      <c r="V768" s="130">
        <f>Table4[[#This Row],[MAGAZINE AMMO]]/Table4[[#This Row],[AMMO PER SHOT]]</f>
        <v>4</v>
      </c>
      <c r="W768" s="138">
        <f>1/Table4[[#This Row],[SHOT 
INTERVAL]]</f>
        <v>1</v>
      </c>
      <c r="X768" s="138">
        <f>(Table4[[#This Row],[SHOTS PER MAGAZINE]]-1)*Table4[[#This Row],[SHOT 
INTERVAL]]+(Table4[[#This Row],[PARTICLES 
PER SHOT]]-1)*Table4[[#This Row],[BURST INTERVAL]]</f>
        <v>3</v>
      </c>
      <c r="Y768" s="186">
        <f>Table4[[#This Row],[DAMAGE PER MAGAZINE]]/(Table4[[#This Row],[UNLOAD TIME]]+Table4[[#This Row],[RELOAD TIME]])</f>
        <v>2584.5333333333333</v>
      </c>
    </row>
    <row r="769" spans="1:25" ht="14.25" hidden="1" customHeight="1" outlineLevel="1" x14ac:dyDescent="0.2">
      <c r="A769" s="130">
        <v>36</v>
      </c>
      <c r="B769" s="186" t="s">
        <v>440</v>
      </c>
      <c r="C769" s="186" t="s">
        <v>102</v>
      </c>
      <c r="D769" s="130">
        <v>5</v>
      </c>
      <c r="E769" s="130">
        <v>9860</v>
      </c>
      <c r="F769" s="130"/>
      <c r="G769" s="130"/>
      <c r="H769" s="130"/>
      <c r="I769" s="130">
        <v>4</v>
      </c>
      <c r="J769" s="130">
        <v>1</v>
      </c>
      <c r="K769" s="130">
        <v>1</v>
      </c>
      <c r="L769" s="138"/>
      <c r="M769" s="138">
        <v>1</v>
      </c>
      <c r="N769" s="130">
        <v>1</v>
      </c>
      <c r="O769" s="138"/>
      <c r="P769" s="138">
        <v>3</v>
      </c>
      <c r="Q769" s="130">
        <v>3</v>
      </c>
      <c r="R769" s="138">
        <v>12</v>
      </c>
      <c r="S769" s="130">
        <f>Table4[[#This Row],[DMG PER PARTICLE]]*Table4[[#This Row],[PARTICLES 
PER SHOT]]</f>
        <v>9860</v>
      </c>
      <c r="T769" s="186">
        <f>Table4[[#This Row],[DAMAGE PER SHOT]]/Table4[[#This Row],[SHOT 
INTERVAL]]</f>
        <v>9860</v>
      </c>
      <c r="U769" s="130">
        <f>Table4[[#This Row],[SHOTS PER MAGAZINE]]*Table4[[#This Row],[DAMAGE PER SHOT]]</f>
        <v>39440</v>
      </c>
      <c r="V769" s="130">
        <f>Table4[[#This Row],[MAGAZINE AMMO]]/Table4[[#This Row],[AMMO PER SHOT]]</f>
        <v>4</v>
      </c>
      <c r="W769" s="138">
        <f>1/Table4[[#This Row],[SHOT 
INTERVAL]]</f>
        <v>1</v>
      </c>
      <c r="X769" s="138">
        <f>(Table4[[#This Row],[SHOTS PER MAGAZINE]]-1)*Table4[[#This Row],[SHOT 
INTERVAL]]+(Table4[[#This Row],[PARTICLES 
PER SHOT]]-1)*Table4[[#This Row],[BURST INTERVAL]]</f>
        <v>3</v>
      </c>
      <c r="Y769" s="186">
        <f>Table4[[#This Row],[DAMAGE PER MAGAZINE]]/(Table4[[#This Row],[UNLOAD TIME]]+Table4[[#This Row],[RELOAD TIME]])</f>
        <v>2629.3333333333335</v>
      </c>
    </row>
    <row r="770" spans="1:25" ht="14.25" hidden="1" customHeight="1" outlineLevel="1" x14ac:dyDescent="0.2">
      <c r="A770" s="130">
        <v>36</v>
      </c>
      <c r="B770" s="186" t="s">
        <v>440</v>
      </c>
      <c r="C770" s="186" t="s">
        <v>102</v>
      </c>
      <c r="D770" s="130">
        <v>6</v>
      </c>
      <c r="E770" s="130">
        <v>10028</v>
      </c>
      <c r="F770" s="130"/>
      <c r="G770" s="130"/>
      <c r="H770" s="130"/>
      <c r="I770" s="130">
        <v>4</v>
      </c>
      <c r="J770" s="130">
        <v>1</v>
      </c>
      <c r="K770" s="130">
        <v>1</v>
      </c>
      <c r="L770" s="138"/>
      <c r="M770" s="138">
        <v>1</v>
      </c>
      <c r="N770" s="130">
        <v>1</v>
      </c>
      <c r="O770" s="138"/>
      <c r="P770" s="138">
        <v>3</v>
      </c>
      <c r="Q770" s="130">
        <v>3</v>
      </c>
      <c r="R770" s="138">
        <v>12</v>
      </c>
      <c r="S770" s="130">
        <f>Table4[[#This Row],[DMG PER PARTICLE]]*Table4[[#This Row],[PARTICLES 
PER SHOT]]</f>
        <v>10028</v>
      </c>
      <c r="T770" s="186">
        <f>Table4[[#This Row],[DAMAGE PER SHOT]]/Table4[[#This Row],[SHOT 
INTERVAL]]</f>
        <v>10028</v>
      </c>
      <c r="U770" s="130">
        <f>Table4[[#This Row],[SHOTS PER MAGAZINE]]*Table4[[#This Row],[DAMAGE PER SHOT]]</f>
        <v>40112</v>
      </c>
      <c r="V770" s="130">
        <f>Table4[[#This Row],[MAGAZINE AMMO]]/Table4[[#This Row],[AMMO PER SHOT]]</f>
        <v>4</v>
      </c>
      <c r="W770" s="138">
        <f>1/Table4[[#This Row],[SHOT 
INTERVAL]]</f>
        <v>1</v>
      </c>
      <c r="X770" s="138">
        <f>(Table4[[#This Row],[SHOTS PER MAGAZINE]]-1)*Table4[[#This Row],[SHOT 
INTERVAL]]+(Table4[[#This Row],[PARTICLES 
PER SHOT]]-1)*Table4[[#This Row],[BURST INTERVAL]]</f>
        <v>3</v>
      </c>
      <c r="Y770" s="186">
        <f>Table4[[#This Row],[DAMAGE PER MAGAZINE]]/(Table4[[#This Row],[UNLOAD TIME]]+Table4[[#This Row],[RELOAD TIME]])</f>
        <v>2674.1333333333332</v>
      </c>
    </row>
    <row r="771" spans="1:25" ht="14.25" hidden="1" customHeight="1" outlineLevel="1" x14ac:dyDescent="0.2">
      <c r="A771" s="130">
        <v>36</v>
      </c>
      <c r="B771" s="186" t="s">
        <v>440</v>
      </c>
      <c r="C771" s="186" t="s">
        <v>102</v>
      </c>
      <c r="D771" s="130">
        <v>7</v>
      </c>
      <c r="E771" s="130">
        <v>10196</v>
      </c>
      <c r="F771" s="130"/>
      <c r="G771" s="130"/>
      <c r="H771" s="130"/>
      <c r="I771" s="130">
        <v>4</v>
      </c>
      <c r="J771" s="130">
        <v>1</v>
      </c>
      <c r="K771" s="130">
        <v>1</v>
      </c>
      <c r="L771" s="138"/>
      <c r="M771" s="138">
        <v>1</v>
      </c>
      <c r="N771" s="130">
        <v>1</v>
      </c>
      <c r="O771" s="138"/>
      <c r="P771" s="138">
        <v>3</v>
      </c>
      <c r="Q771" s="130">
        <v>3</v>
      </c>
      <c r="R771" s="138">
        <v>12</v>
      </c>
      <c r="S771" s="130">
        <f>Table4[[#This Row],[DMG PER PARTICLE]]*Table4[[#This Row],[PARTICLES 
PER SHOT]]</f>
        <v>10196</v>
      </c>
      <c r="T771" s="186">
        <f>Table4[[#This Row],[DAMAGE PER SHOT]]/Table4[[#This Row],[SHOT 
INTERVAL]]</f>
        <v>10196</v>
      </c>
      <c r="U771" s="130">
        <f>Table4[[#This Row],[SHOTS PER MAGAZINE]]*Table4[[#This Row],[DAMAGE PER SHOT]]</f>
        <v>40784</v>
      </c>
      <c r="V771" s="130">
        <f>Table4[[#This Row],[MAGAZINE AMMO]]/Table4[[#This Row],[AMMO PER SHOT]]</f>
        <v>4</v>
      </c>
      <c r="W771" s="138">
        <f>1/Table4[[#This Row],[SHOT 
INTERVAL]]</f>
        <v>1</v>
      </c>
      <c r="X771" s="138">
        <f>(Table4[[#This Row],[SHOTS PER MAGAZINE]]-1)*Table4[[#This Row],[SHOT 
INTERVAL]]+(Table4[[#This Row],[PARTICLES 
PER SHOT]]-1)*Table4[[#This Row],[BURST INTERVAL]]</f>
        <v>3</v>
      </c>
      <c r="Y771" s="186">
        <f>Table4[[#This Row],[DAMAGE PER MAGAZINE]]/(Table4[[#This Row],[UNLOAD TIME]]+Table4[[#This Row],[RELOAD TIME]])</f>
        <v>2718.9333333333334</v>
      </c>
    </row>
    <row r="772" spans="1:25" ht="14.25" hidden="1" customHeight="1" outlineLevel="1" x14ac:dyDescent="0.2">
      <c r="A772" s="130">
        <v>36</v>
      </c>
      <c r="B772" s="186" t="s">
        <v>440</v>
      </c>
      <c r="C772" s="186" t="s">
        <v>102</v>
      </c>
      <c r="D772" s="130">
        <v>8</v>
      </c>
      <c r="E772" s="130">
        <v>10364</v>
      </c>
      <c r="F772" s="130"/>
      <c r="G772" s="130"/>
      <c r="H772" s="130"/>
      <c r="I772" s="130">
        <v>4</v>
      </c>
      <c r="J772" s="130">
        <v>1</v>
      </c>
      <c r="K772" s="130">
        <v>1</v>
      </c>
      <c r="L772" s="138"/>
      <c r="M772" s="138">
        <v>1</v>
      </c>
      <c r="N772" s="130">
        <v>1</v>
      </c>
      <c r="O772" s="138"/>
      <c r="P772" s="138">
        <v>3</v>
      </c>
      <c r="Q772" s="130">
        <v>3</v>
      </c>
      <c r="R772" s="138">
        <v>12</v>
      </c>
      <c r="S772" s="130">
        <f>Table4[[#This Row],[DMG PER PARTICLE]]*Table4[[#This Row],[PARTICLES 
PER SHOT]]</f>
        <v>10364</v>
      </c>
      <c r="T772" s="186">
        <f>Table4[[#This Row],[DAMAGE PER SHOT]]/Table4[[#This Row],[SHOT 
INTERVAL]]</f>
        <v>10364</v>
      </c>
      <c r="U772" s="130">
        <f>Table4[[#This Row],[SHOTS PER MAGAZINE]]*Table4[[#This Row],[DAMAGE PER SHOT]]</f>
        <v>41456</v>
      </c>
      <c r="V772" s="130">
        <f>Table4[[#This Row],[MAGAZINE AMMO]]/Table4[[#This Row],[AMMO PER SHOT]]</f>
        <v>4</v>
      </c>
      <c r="W772" s="138">
        <f>1/Table4[[#This Row],[SHOT 
INTERVAL]]</f>
        <v>1</v>
      </c>
      <c r="X772" s="138">
        <f>(Table4[[#This Row],[SHOTS PER MAGAZINE]]-1)*Table4[[#This Row],[SHOT 
INTERVAL]]+(Table4[[#This Row],[PARTICLES 
PER SHOT]]-1)*Table4[[#This Row],[BURST INTERVAL]]</f>
        <v>3</v>
      </c>
      <c r="Y772" s="186">
        <f>Table4[[#This Row],[DAMAGE PER MAGAZINE]]/(Table4[[#This Row],[UNLOAD TIME]]+Table4[[#This Row],[RELOAD TIME]])</f>
        <v>2763.7333333333331</v>
      </c>
    </row>
    <row r="773" spans="1:25" ht="14.25" hidden="1" customHeight="1" outlineLevel="1" x14ac:dyDescent="0.2">
      <c r="A773" s="130">
        <v>36</v>
      </c>
      <c r="B773" s="186" t="s">
        <v>440</v>
      </c>
      <c r="C773" s="186" t="s">
        <v>102</v>
      </c>
      <c r="D773" s="130">
        <v>9</v>
      </c>
      <c r="E773" s="130">
        <v>10532</v>
      </c>
      <c r="F773" s="130"/>
      <c r="G773" s="130"/>
      <c r="H773" s="130"/>
      <c r="I773" s="130">
        <v>4</v>
      </c>
      <c r="J773" s="130">
        <v>1</v>
      </c>
      <c r="K773" s="130">
        <v>1</v>
      </c>
      <c r="L773" s="138"/>
      <c r="M773" s="138">
        <v>1</v>
      </c>
      <c r="N773" s="130">
        <v>1</v>
      </c>
      <c r="O773" s="138"/>
      <c r="P773" s="138">
        <v>3</v>
      </c>
      <c r="Q773" s="130">
        <v>3</v>
      </c>
      <c r="R773" s="138">
        <v>12</v>
      </c>
      <c r="S773" s="130">
        <f>Table4[[#This Row],[DMG PER PARTICLE]]*Table4[[#This Row],[PARTICLES 
PER SHOT]]</f>
        <v>10532</v>
      </c>
      <c r="T773" s="186">
        <f>Table4[[#This Row],[DAMAGE PER SHOT]]/Table4[[#This Row],[SHOT 
INTERVAL]]</f>
        <v>10532</v>
      </c>
      <c r="U773" s="130">
        <f>Table4[[#This Row],[SHOTS PER MAGAZINE]]*Table4[[#This Row],[DAMAGE PER SHOT]]</f>
        <v>42128</v>
      </c>
      <c r="V773" s="130">
        <f>Table4[[#This Row],[MAGAZINE AMMO]]/Table4[[#This Row],[AMMO PER SHOT]]</f>
        <v>4</v>
      </c>
      <c r="W773" s="138">
        <f>1/Table4[[#This Row],[SHOT 
INTERVAL]]</f>
        <v>1</v>
      </c>
      <c r="X773" s="138">
        <f>(Table4[[#This Row],[SHOTS PER MAGAZINE]]-1)*Table4[[#This Row],[SHOT 
INTERVAL]]+(Table4[[#This Row],[PARTICLES 
PER SHOT]]-1)*Table4[[#This Row],[BURST INTERVAL]]</f>
        <v>3</v>
      </c>
      <c r="Y773" s="186">
        <f>Table4[[#This Row],[DAMAGE PER MAGAZINE]]/(Table4[[#This Row],[UNLOAD TIME]]+Table4[[#This Row],[RELOAD TIME]])</f>
        <v>2808.5333333333333</v>
      </c>
    </row>
    <row r="774" spans="1:25" ht="14.25" hidden="1" customHeight="1" outlineLevel="1" x14ac:dyDescent="0.2">
      <c r="A774" s="130">
        <v>36</v>
      </c>
      <c r="B774" s="186" t="s">
        <v>440</v>
      </c>
      <c r="C774" s="186" t="s">
        <v>102</v>
      </c>
      <c r="D774" s="130">
        <v>10</v>
      </c>
      <c r="E774" s="130">
        <v>10700</v>
      </c>
      <c r="F774" s="130"/>
      <c r="G774" s="130"/>
      <c r="H774" s="130"/>
      <c r="I774" s="130">
        <v>4</v>
      </c>
      <c r="J774" s="130">
        <v>1</v>
      </c>
      <c r="K774" s="130">
        <v>1</v>
      </c>
      <c r="L774" s="138"/>
      <c r="M774" s="138">
        <v>1</v>
      </c>
      <c r="N774" s="130">
        <v>1</v>
      </c>
      <c r="O774" s="138"/>
      <c r="P774" s="138">
        <v>3</v>
      </c>
      <c r="Q774" s="130">
        <v>3</v>
      </c>
      <c r="R774" s="138">
        <v>12</v>
      </c>
      <c r="S774" s="130">
        <f>Table4[[#This Row],[DMG PER PARTICLE]]*Table4[[#This Row],[PARTICLES 
PER SHOT]]</f>
        <v>10700</v>
      </c>
      <c r="T774" s="186">
        <f>Table4[[#This Row],[DAMAGE PER SHOT]]/Table4[[#This Row],[SHOT 
INTERVAL]]</f>
        <v>10700</v>
      </c>
      <c r="U774" s="130">
        <f>Table4[[#This Row],[SHOTS PER MAGAZINE]]*Table4[[#This Row],[DAMAGE PER SHOT]]</f>
        <v>42800</v>
      </c>
      <c r="V774" s="130">
        <f>Table4[[#This Row],[MAGAZINE AMMO]]/Table4[[#This Row],[AMMO PER SHOT]]</f>
        <v>4</v>
      </c>
      <c r="W774" s="138">
        <f>1/Table4[[#This Row],[SHOT 
INTERVAL]]</f>
        <v>1</v>
      </c>
      <c r="X774" s="138">
        <f>(Table4[[#This Row],[SHOTS PER MAGAZINE]]-1)*Table4[[#This Row],[SHOT 
INTERVAL]]+(Table4[[#This Row],[PARTICLES 
PER SHOT]]-1)*Table4[[#This Row],[BURST INTERVAL]]</f>
        <v>3</v>
      </c>
      <c r="Y774" s="186">
        <f>Table4[[#This Row],[DAMAGE PER MAGAZINE]]/(Table4[[#This Row],[UNLOAD TIME]]+Table4[[#This Row],[RELOAD TIME]])</f>
        <v>2853.3333333333335</v>
      </c>
    </row>
    <row r="775" spans="1:25" ht="14.25" hidden="1" customHeight="1" outlineLevel="1" x14ac:dyDescent="0.2">
      <c r="A775" s="130">
        <v>36</v>
      </c>
      <c r="B775" s="186" t="s">
        <v>440</v>
      </c>
      <c r="C775" s="186" t="s">
        <v>102</v>
      </c>
      <c r="D775" s="130">
        <v>11</v>
      </c>
      <c r="E775" s="130">
        <v>10868</v>
      </c>
      <c r="F775" s="130"/>
      <c r="G775" s="130"/>
      <c r="H775" s="130"/>
      <c r="I775" s="130">
        <v>4</v>
      </c>
      <c r="J775" s="130">
        <v>1</v>
      </c>
      <c r="K775" s="130">
        <v>1</v>
      </c>
      <c r="L775" s="138"/>
      <c r="M775" s="138">
        <v>1</v>
      </c>
      <c r="N775" s="130">
        <v>1</v>
      </c>
      <c r="O775" s="138"/>
      <c r="P775" s="138">
        <v>3</v>
      </c>
      <c r="Q775" s="130">
        <v>3</v>
      </c>
      <c r="R775" s="138">
        <v>12</v>
      </c>
      <c r="S775" s="130">
        <f>Table4[[#This Row],[DMG PER PARTICLE]]*Table4[[#This Row],[PARTICLES 
PER SHOT]]</f>
        <v>10868</v>
      </c>
      <c r="T775" s="186">
        <f>Table4[[#This Row],[DAMAGE PER SHOT]]/Table4[[#This Row],[SHOT 
INTERVAL]]</f>
        <v>10868</v>
      </c>
      <c r="U775" s="130">
        <f>Table4[[#This Row],[SHOTS PER MAGAZINE]]*Table4[[#This Row],[DAMAGE PER SHOT]]</f>
        <v>43472</v>
      </c>
      <c r="V775" s="130">
        <f>Table4[[#This Row],[MAGAZINE AMMO]]/Table4[[#This Row],[AMMO PER SHOT]]</f>
        <v>4</v>
      </c>
      <c r="W775" s="138">
        <f>1/Table4[[#This Row],[SHOT 
INTERVAL]]</f>
        <v>1</v>
      </c>
      <c r="X775" s="138">
        <f>(Table4[[#This Row],[SHOTS PER MAGAZINE]]-1)*Table4[[#This Row],[SHOT 
INTERVAL]]+(Table4[[#This Row],[PARTICLES 
PER SHOT]]-1)*Table4[[#This Row],[BURST INTERVAL]]</f>
        <v>3</v>
      </c>
      <c r="Y775" s="186">
        <f>Table4[[#This Row],[DAMAGE PER MAGAZINE]]/(Table4[[#This Row],[UNLOAD TIME]]+Table4[[#This Row],[RELOAD TIME]])</f>
        <v>2898.1333333333332</v>
      </c>
    </row>
    <row r="776" spans="1:25" ht="14.25" hidden="1" customHeight="1" outlineLevel="1" x14ac:dyDescent="0.2">
      <c r="A776" s="130">
        <v>36</v>
      </c>
      <c r="B776" s="186" t="s">
        <v>440</v>
      </c>
      <c r="C776" s="186" t="s">
        <v>102</v>
      </c>
      <c r="D776" s="130">
        <v>12</v>
      </c>
      <c r="E776" s="130">
        <v>11036</v>
      </c>
      <c r="F776" s="130"/>
      <c r="G776" s="130"/>
      <c r="H776" s="130"/>
      <c r="I776" s="130">
        <v>4</v>
      </c>
      <c r="J776" s="130">
        <v>1</v>
      </c>
      <c r="K776" s="130">
        <v>1</v>
      </c>
      <c r="L776" s="138"/>
      <c r="M776" s="138">
        <v>1</v>
      </c>
      <c r="N776" s="130">
        <v>1</v>
      </c>
      <c r="O776" s="138"/>
      <c r="P776" s="138">
        <v>3</v>
      </c>
      <c r="Q776" s="130">
        <v>3</v>
      </c>
      <c r="R776" s="138">
        <v>12</v>
      </c>
      <c r="S776" s="130">
        <f>Table4[[#This Row],[DMG PER PARTICLE]]*Table4[[#This Row],[PARTICLES 
PER SHOT]]</f>
        <v>11036</v>
      </c>
      <c r="T776" s="186">
        <f>Table4[[#This Row],[DAMAGE PER SHOT]]/Table4[[#This Row],[SHOT 
INTERVAL]]</f>
        <v>11036</v>
      </c>
      <c r="U776" s="130">
        <f>Table4[[#This Row],[SHOTS PER MAGAZINE]]*Table4[[#This Row],[DAMAGE PER SHOT]]</f>
        <v>44144</v>
      </c>
      <c r="V776" s="130">
        <f>Table4[[#This Row],[MAGAZINE AMMO]]/Table4[[#This Row],[AMMO PER SHOT]]</f>
        <v>4</v>
      </c>
      <c r="W776" s="138">
        <f>1/Table4[[#This Row],[SHOT 
INTERVAL]]</f>
        <v>1</v>
      </c>
      <c r="X776" s="138">
        <f>(Table4[[#This Row],[SHOTS PER MAGAZINE]]-1)*Table4[[#This Row],[SHOT 
INTERVAL]]+(Table4[[#This Row],[PARTICLES 
PER SHOT]]-1)*Table4[[#This Row],[BURST INTERVAL]]</f>
        <v>3</v>
      </c>
      <c r="Y776" s="186">
        <f>Table4[[#This Row],[DAMAGE PER MAGAZINE]]/(Table4[[#This Row],[UNLOAD TIME]]+Table4[[#This Row],[RELOAD TIME]])</f>
        <v>2942.9333333333334</v>
      </c>
    </row>
    <row r="777" spans="1:25" ht="14.25" hidden="1" customHeight="1" outlineLevel="1" x14ac:dyDescent="0.2">
      <c r="A777" s="130">
        <v>36</v>
      </c>
      <c r="B777" s="186" t="s">
        <v>440</v>
      </c>
      <c r="C777" s="186" t="s">
        <v>103</v>
      </c>
      <c r="D777" s="130">
        <v>1</v>
      </c>
      <c r="E777" s="130">
        <v>11587.8</v>
      </c>
      <c r="F777" s="130"/>
      <c r="G777" s="130"/>
      <c r="H777" s="130"/>
      <c r="I777" s="130">
        <v>4</v>
      </c>
      <c r="J777" s="130">
        <v>1</v>
      </c>
      <c r="K777" s="130">
        <v>1</v>
      </c>
      <c r="L777" s="138"/>
      <c r="M777" s="138">
        <v>1</v>
      </c>
      <c r="N777" s="130">
        <v>1</v>
      </c>
      <c r="O777" s="138"/>
      <c r="P777" s="138">
        <v>3</v>
      </c>
      <c r="Q777" s="130">
        <v>3</v>
      </c>
      <c r="R777" s="138">
        <v>12</v>
      </c>
      <c r="S777" s="130">
        <f>Table4[[#This Row],[DMG PER PARTICLE]]*Table4[[#This Row],[PARTICLES 
PER SHOT]]</f>
        <v>11587.8</v>
      </c>
      <c r="T777" s="186">
        <f>Table4[[#This Row],[DAMAGE PER SHOT]]/Table4[[#This Row],[SHOT 
INTERVAL]]</f>
        <v>11587.8</v>
      </c>
      <c r="U777" s="130">
        <f>Table4[[#This Row],[SHOTS PER MAGAZINE]]*Table4[[#This Row],[DAMAGE PER SHOT]]</f>
        <v>46351.199999999997</v>
      </c>
      <c r="V777" s="130">
        <f>Table4[[#This Row],[MAGAZINE AMMO]]/Table4[[#This Row],[AMMO PER SHOT]]</f>
        <v>4</v>
      </c>
      <c r="W777" s="138">
        <f>1/Table4[[#This Row],[SHOT 
INTERVAL]]</f>
        <v>1</v>
      </c>
      <c r="X777" s="138">
        <f>(Table4[[#This Row],[SHOTS PER MAGAZINE]]-1)*Table4[[#This Row],[SHOT 
INTERVAL]]+(Table4[[#This Row],[PARTICLES 
PER SHOT]]-1)*Table4[[#This Row],[BURST INTERVAL]]</f>
        <v>3</v>
      </c>
      <c r="Y777" s="186">
        <f>Table4[[#This Row],[DAMAGE PER MAGAZINE]]/(Table4[[#This Row],[UNLOAD TIME]]+Table4[[#This Row],[RELOAD TIME]])</f>
        <v>3090.08</v>
      </c>
    </row>
    <row r="778" spans="1:25" ht="14.25" customHeight="1" collapsed="1" x14ac:dyDescent="0.2">
      <c r="A778" s="128">
        <v>37</v>
      </c>
      <c r="B778" s="185" t="s">
        <v>441</v>
      </c>
      <c r="C778" s="185" t="s">
        <v>101</v>
      </c>
      <c r="D778" s="128">
        <v>1</v>
      </c>
      <c r="E778" s="128">
        <v>1933</v>
      </c>
      <c r="F778" s="128"/>
      <c r="G778" s="128"/>
      <c r="H778" s="128"/>
      <c r="I778" s="136">
        <v>6</v>
      </c>
      <c r="J778" s="136">
        <v>6</v>
      </c>
      <c r="K778" s="128">
        <v>6</v>
      </c>
      <c r="L778" s="137"/>
      <c r="M778" s="142"/>
      <c r="N778" s="136">
        <v>6</v>
      </c>
      <c r="O778" s="137"/>
      <c r="P778" s="137">
        <v>10</v>
      </c>
      <c r="Q778" s="128">
        <v>0</v>
      </c>
      <c r="R778" s="137">
        <v>10</v>
      </c>
      <c r="S778" s="128">
        <f>Table4[[#This Row],[DMG PER PARTICLE]]*Table4[[#This Row],[PARTICLES 
PER SHOT]]</f>
        <v>11598</v>
      </c>
      <c r="T778" s="137" t="s">
        <v>123</v>
      </c>
      <c r="U778" s="128">
        <f>Table4[[#This Row],[SHOTS PER MAGAZINE]]*Table4[[#This Row],[DAMAGE PER SHOT]]</f>
        <v>11598</v>
      </c>
      <c r="V778" s="128">
        <f>Table4[[#This Row],[MAGAZINE AMMO]]/Table4[[#This Row],[AMMO PER SHOT]]</f>
        <v>1</v>
      </c>
      <c r="W778" s="137" t="s">
        <v>123</v>
      </c>
      <c r="X778" s="137">
        <f>(Table4[[#This Row],[SHOTS PER MAGAZINE]]-1)*Table4[[#This Row],[SHOT 
INTERVAL]]+(Table4[[#This Row],[PARTICLES 
PER SHOT]]-1)*Table4[[#This Row],[BURST INTERVAL]]</f>
        <v>0</v>
      </c>
      <c r="Y778" s="185">
        <f>Table4[[#This Row],[DAMAGE PER MAGAZINE]]/(Table4[[#This Row],[UNLOAD TIME]]+Table4[[#This Row],[RELOAD TIME]])</f>
        <v>1159.8</v>
      </c>
    </row>
    <row r="779" spans="1:25" ht="14.25" hidden="1" customHeight="1" outlineLevel="1" x14ac:dyDescent="0.2">
      <c r="A779" s="130">
        <v>37</v>
      </c>
      <c r="B779" s="186" t="s">
        <v>441</v>
      </c>
      <c r="C779" s="186" t="s">
        <v>101</v>
      </c>
      <c r="D779" s="130">
        <v>2</v>
      </c>
      <c r="E779" s="130">
        <v>2133</v>
      </c>
      <c r="F779" s="130"/>
      <c r="G779" s="130"/>
      <c r="H779" s="130"/>
      <c r="I779" s="136">
        <v>6</v>
      </c>
      <c r="J779" s="136">
        <v>6</v>
      </c>
      <c r="K779" s="130">
        <v>6</v>
      </c>
      <c r="L779" s="138"/>
      <c r="M779" s="142"/>
      <c r="N779" s="136">
        <v>6</v>
      </c>
      <c r="O779" s="138"/>
      <c r="P779" s="138">
        <v>10</v>
      </c>
      <c r="Q779" s="130">
        <v>0</v>
      </c>
      <c r="R779" s="138">
        <v>10</v>
      </c>
      <c r="S779" s="130">
        <f>Table4[[#This Row],[DMG PER PARTICLE]]*Table4[[#This Row],[PARTICLES 
PER SHOT]]</f>
        <v>12798</v>
      </c>
      <c r="T779" s="138" t="s">
        <v>123</v>
      </c>
      <c r="U779" s="130">
        <f>Table4[[#This Row],[SHOTS PER MAGAZINE]]*Table4[[#This Row],[DAMAGE PER SHOT]]</f>
        <v>12798</v>
      </c>
      <c r="V779" s="130">
        <f>Table4[[#This Row],[MAGAZINE AMMO]]/Table4[[#This Row],[AMMO PER SHOT]]</f>
        <v>1</v>
      </c>
      <c r="W779" s="138" t="s">
        <v>123</v>
      </c>
      <c r="X779" s="138">
        <f>(Table4[[#This Row],[SHOTS PER MAGAZINE]]-1)*Table4[[#This Row],[SHOT 
INTERVAL]]+(Table4[[#This Row],[PARTICLES 
PER SHOT]]-1)*Table4[[#This Row],[BURST INTERVAL]]</f>
        <v>0</v>
      </c>
      <c r="Y779" s="186">
        <f>Table4[[#This Row],[DAMAGE PER MAGAZINE]]/(Table4[[#This Row],[UNLOAD TIME]]+Table4[[#This Row],[RELOAD TIME]])</f>
        <v>1279.8</v>
      </c>
    </row>
    <row r="780" spans="1:25" ht="14.25" hidden="1" customHeight="1" outlineLevel="1" x14ac:dyDescent="0.2">
      <c r="A780" s="130">
        <v>37</v>
      </c>
      <c r="B780" s="186" t="s">
        <v>441</v>
      </c>
      <c r="C780" s="186" t="s">
        <v>101</v>
      </c>
      <c r="D780" s="130">
        <v>3</v>
      </c>
      <c r="E780" s="130">
        <v>2333</v>
      </c>
      <c r="F780" s="130"/>
      <c r="G780" s="130"/>
      <c r="H780" s="130"/>
      <c r="I780" s="136">
        <v>6</v>
      </c>
      <c r="J780" s="136">
        <v>6</v>
      </c>
      <c r="K780" s="130">
        <v>6</v>
      </c>
      <c r="L780" s="138"/>
      <c r="M780" s="142"/>
      <c r="N780" s="136">
        <v>6</v>
      </c>
      <c r="O780" s="138"/>
      <c r="P780" s="138">
        <v>10</v>
      </c>
      <c r="Q780" s="130">
        <v>0</v>
      </c>
      <c r="R780" s="138">
        <v>10</v>
      </c>
      <c r="S780" s="130">
        <f>Table4[[#This Row],[DMG PER PARTICLE]]*Table4[[#This Row],[PARTICLES 
PER SHOT]]</f>
        <v>13998</v>
      </c>
      <c r="T780" s="138" t="s">
        <v>123</v>
      </c>
      <c r="U780" s="130">
        <f>Table4[[#This Row],[SHOTS PER MAGAZINE]]*Table4[[#This Row],[DAMAGE PER SHOT]]</f>
        <v>13998</v>
      </c>
      <c r="V780" s="130">
        <f>Table4[[#This Row],[MAGAZINE AMMO]]/Table4[[#This Row],[AMMO PER SHOT]]</f>
        <v>1</v>
      </c>
      <c r="W780" s="138" t="s">
        <v>123</v>
      </c>
      <c r="X780" s="138">
        <f>(Table4[[#This Row],[SHOTS PER MAGAZINE]]-1)*Table4[[#This Row],[SHOT 
INTERVAL]]+(Table4[[#This Row],[PARTICLES 
PER SHOT]]-1)*Table4[[#This Row],[BURST INTERVAL]]</f>
        <v>0</v>
      </c>
      <c r="Y780" s="186">
        <f>Table4[[#This Row],[DAMAGE PER MAGAZINE]]/(Table4[[#This Row],[UNLOAD TIME]]+Table4[[#This Row],[RELOAD TIME]])</f>
        <v>1399.8</v>
      </c>
    </row>
    <row r="781" spans="1:25" ht="14.25" hidden="1" customHeight="1" outlineLevel="1" x14ac:dyDescent="0.2">
      <c r="A781" s="130">
        <v>37</v>
      </c>
      <c r="B781" s="186" t="s">
        <v>441</v>
      </c>
      <c r="C781" s="186" t="s">
        <v>101</v>
      </c>
      <c r="D781" s="130">
        <v>4</v>
      </c>
      <c r="E781" s="130">
        <v>2567</v>
      </c>
      <c r="F781" s="130"/>
      <c r="G781" s="130"/>
      <c r="H781" s="130"/>
      <c r="I781" s="136">
        <v>6</v>
      </c>
      <c r="J781" s="136">
        <v>6</v>
      </c>
      <c r="K781" s="130">
        <v>6</v>
      </c>
      <c r="L781" s="138"/>
      <c r="M781" s="142"/>
      <c r="N781" s="136">
        <v>6</v>
      </c>
      <c r="O781" s="138"/>
      <c r="P781" s="138">
        <v>10</v>
      </c>
      <c r="Q781" s="130">
        <v>0</v>
      </c>
      <c r="R781" s="138">
        <v>10</v>
      </c>
      <c r="S781" s="130">
        <f>Table4[[#This Row],[DMG PER PARTICLE]]*Table4[[#This Row],[PARTICLES 
PER SHOT]]</f>
        <v>15402</v>
      </c>
      <c r="T781" s="138" t="s">
        <v>123</v>
      </c>
      <c r="U781" s="130">
        <f>Table4[[#This Row],[SHOTS PER MAGAZINE]]*Table4[[#This Row],[DAMAGE PER SHOT]]</f>
        <v>15402</v>
      </c>
      <c r="V781" s="130">
        <f>Table4[[#This Row],[MAGAZINE AMMO]]/Table4[[#This Row],[AMMO PER SHOT]]</f>
        <v>1</v>
      </c>
      <c r="W781" s="138" t="s">
        <v>123</v>
      </c>
      <c r="X781" s="138">
        <f>(Table4[[#This Row],[SHOTS PER MAGAZINE]]-1)*Table4[[#This Row],[SHOT 
INTERVAL]]+(Table4[[#This Row],[PARTICLES 
PER SHOT]]-1)*Table4[[#This Row],[BURST INTERVAL]]</f>
        <v>0</v>
      </c>
      <c r="Y781" s="186">
        <f>Table4[[#This Row],[DAMAGE PER MAGAZINE]]/(Table4[[#This Row],[UNLOAD TIME]]+Table4[[#This Row],[RELOAD TIME]])</f>
        <v>1540.2</v>
      </c>
    </row>
    <row r="782" spans="1:25" ht="14.25" hidden="1" customHeight="1" outlineLevel="1" x14ac:dyDescent="0.2">
      <c r="A782" s="130">
        <v>37</v>
      </c>
      <c r="B782" s="186" t="s">
        <v>441</v>
      </c>
      <c r="C782" s="186" t="s">
        <v>101</v>
      </c>
      <c r="D782" s="130">
        <v>5</v>
      </c>
      <c r="E782" s="130">
        <v>2817</v>
      </c>
      <c r="F782" s="130"/>
      <c r="G782" s="130"/>
      <c r="H782" s="130"/>
      <c r="I782" s="136">
        <v>6</v>
      </c>
      <c r="J782" s="136">
        <v>6</v>
      </c>
      <c r="K782" s="130">
        <v>6</v>
      </c>
      <c r="L782" s="138"/>
      <c r="M782" s="142"/>
      <c r="N782" s="136">
        <v>6</v>
      </c>
      <c r="O782" s="138"/>
      <c r="P782" s="138">
        <v>10</v>
      </c>
      <c r="Q782" s="130">
        <v>0</v>
      </c>
      <c r="R782" s="138">
        <v>10</v>
      </c>
      <c r="S782" s="130">
        <f>Table4[[#This Row],[DMG PER PARTICLE]]*Table4[[#This Row],[PARTICLES 
PER SHOT]]</f>
        <v>16902</v>
      </c>
      <c r="T782" s="138" t="s">
        <v>123</v>
      </c>
      <c r="U782" s="130">
        <f>Table4[[#This Row],[SHOTS PER MAGAZINE]]*Table4[[#This Row],[DAMAGE PER SHOT]]</f>
        <v>16902</v>
      </c>
      <c r="V782" s="130">
        <f>Table4[[#This Row],[MAGAZINE AMMO]]/Table4[[#This Row],[AMMO PER SHOT]]</f>
        <v>1</v>
      </c>
      <c r="W782" s="138" t="s">
        <v>123</v>
      </c>
      <c r="X782" s="138">
        <f>(Table4[[#This Row],[SHOTS PER MAGAZINE]]-1)*Table4[[#This Row],[SHOT 
INTERVAL]]+(Table4[[#This Row],[PARTICLES 
PER SHOT]]-1)*Table4[[#This Row],[BURST INTERVAL]]</f>
        <v>0</v>
      </c>
      <c r="Y782" s="186">
        <f>Table4[[#This Row],[DAMAGE PER MAGAZINE]]/(Table4[[#This Row],[UNLOAD TIME]]+Table4[[#This Row],[RELOAD TIME]])</f>
        <v>1690.2</v>
      </c>
    </row>
    <row r="783" spans="1:25" ht="14.25" hidden="1" customHeight="1" outlineLevel="1" x14ac:dyDescent="0.2">
      <c r="A783" s="130">
        <v>37</v>
      </c>
      <c r="B783" s="186" t="s">
        <v>441</v>
      </c>
      <c r="C783" s="186" t="s">
        <v>101</v>
      </c>
      <c r="D783" s="130">
        <v>6</v>
      </c>
      <c r="E783" s="130">
        <v>3100</v>
      </c>
      <c r="F783" s="130"/>
      <c r="G783" s="130"/>
      <c r="H783" s="130"/>
      <c r="I783" s="136">
        <v>6</v>
      </c>
      <c r="J783" s="136">
        <v>6</v>
      </c>
      <c r="K783" s="130">
        <v>6</v>
      </c>
      <c r="L783" s="138"/>
      <c r="M783" s="142"/>
      <c r="N783" s="136">
        <v>6</v>
      </c>
      <c r="O783" s="138"/>
      <c r="P783" s="138">
        <v>10</v>
      </c>
      <c r="Q783" s="130">
        <v>0</v>
      </c>
      <c r="R783" s="138">
        <v>10</v>
      </c>
      <c r="S783" s="130">
        <f>Table4[[#This Row],[DMG PER PARTICLE]]*Table4[[#This Row],[PARTICLES 
PER SHOT]]</f>
        <v>18600</v>
      </c>
      <c r="T783" s="138" t="s">
        <v>123</v>
      </c>
      <c r="U783" s="130">
        <f>Table4[[#This Row],[SHOTS PER MAGAZINE]]*Table4[[#This Row],[DAMAGE PER SHOT]]</f>
        <v>18600</v>
      </c>
      <c r="V783" s="130">
        <f>Table4[[#This Row],[MAGAZINE AMMO]]/Table4[[#This Row],[AMMO PER SHOT]]</f>
        <v>1</v>
      </c>
      <c r="W783" s="138" t="s">
        <v>123</v>
      </c>
      <c r="X783" s="138">
        <f>(Table4[[#This Row],[SHOTS PER MAGAZINE]]-1)*Table4[[#This Row],[SHOT 
INTERVAL]]+(Table4[[#This Row],[PARTICLES 
PER SHOT]]-1)*Table4[[#This Row],[BURST INTERVAL]]</f>
        <v>0</v>
      </c>
      <c r="Y783" s="186">
        <f>Table4[[#This Row],[DAMAGE PER MAGAZINE]]/(Table4[[#This Row],[UNLOAD TIME]]+Table4[[#This Row],[RELOAD TIME]])</f>
        <v>1860</v>
      </c>
    </row>
    <row r="784" spans="1:25" ht="14.25" hidden="1" customHeight="1" outlineLevel="1" x14ac:dyDescent="0.2">
      <c r="A784" s="130">
        <v>37</v>
      </c>
      <c r="B784" s="186" t="s">
        <v>441</v>
      </c>
      <c r="C784" s="186" t="s">
        <v>101</v>
      </c>
      <c r="D784" s="130">
        <v>7</v>
      </c>
      <c r="E784" s="130">
        <v>3400</v>
      </c>
      <c r="F784" s="130"/>
      <c r="G784" s="130"/>
      <c r="H784" s="130"/>
      <c r="I784" s="136">
        <v>6</v>
      </c>
      <c r="J784" s="136">
        <v>6</v>
      </c>
      <c r="K784" s="130">
        <v>6</v>
      </c>
      <c r="L784" s="138"/>
      <c r="M784" s="142"/>
      <c r="N784" s="136">
        <v>6</v>
      </c>
      <c r="O784" s="138"/>
      <c r="P784" s="138">
        <v>10</v>
      </c>
      <c r="Q784" s="130">
        <v>0</v>
      </c>
      <c r="R784" s="138">
        <v>10</v>
      </c>
      <c r="S784" s="130">
        <f>Table4[[#This Row],[DMG PER PARTICLE]]*Table4[[#This Row],[PARTICLES 
PER SHOT]]</f>
        <v>20400</v>
      </c>
      <c r="T784" s="138" t="s">
        <v>123</v>
      </c>
      <c r="U784" s="130">
        <f>Table4[[#This Row],[SHOTS PER MAGAZINE]]*Table4[[#This Row],[DAMAGE PER SHOT]]</f>
        <v>20400</v>
      </c>
      <c r="V784" s="130">
        <f>Table4[[#This Row],[MAGAZINE AMMO]]/Table4[[#This Row],[AMMO PER SHOT]]</f>
        <v>1</v>
      </c>
      <c r="W784" s="138" t="s">
        <v>123</v>
      </c>
      <c r="X784" s="138">
        <f>(Table4[[#This Row],[SHOTS PER MAGAZINE]]-1)*Table4[[#This Row],[SHOT 
INTERVAL]]+(Table4[[#This Row],[PARTICLES 
PER SHOT]]-1)*Table4[[#This Row],[BURST INTERVAL]]</f>
        <v>0</v>
      </c>
      <c r="Y784" s="186">
        <f>Table4[[#This Row],[DAMAGE PER MAGAZINE]]/(Table4[[#This Row],[UNLOAD TIME]]+Table4[[#This Row],[RELOAD TIME]])</f>
        <v>2040</v>
      </c>
    </row>
    <row r="785" spans="1:25" ht="14.25" hidden="1" customHeight="1" outlineLevel="1" x14ac:dyDescent="0.2">
      <c r="A785" s="130">
        <v>37</v>
      </c>
      <c r="B785" s="186" t="s">
        <v>441</v>
      </c>
      <c r="C785" s="186" t="s">
        <v>101</v>
      </c>
      <c r="D785" s="130">
        <v>8</v>
      </c>
      <c r="E785" s="130">
        <v>3733</v>
      </c>
      <c r="F785" s="130"/>
      <c r="G785" s="130"/>
      <c r="H785" s="130"/>
      <c r="I785" s="136">
        <v>6</v>
      </c>
      <c r="J785" s="136">
        <v>6</v>
      </c>
      <c r="K785" s="130">
        <v>6</v>
      </c>
      <c r="L785" s="138"/>
      <c r="M785" s="142"/>
      <c r="N785" s="136">
        <v>6</v>
      </c>
      <c r="O785" s="138"/>
      <c r="P785" s="138">
        <v>10</v>
      </c>
      <c r="Q785" s="130">
        <v>0</v>
      </c>
      <c r="R785" s="138">
        <v>10</v>
      </c>
      <c r="S785" s="130">
        <f>Table4[[#This Row],[DMG PER PARTICLE]]*Table4[[#This Row],[PARTICLES 
PER SHOT]]</f>
        <v>22398</v>
      </c>
      <c r="T785" s="138" t="s">
        <v>123</v>
      </c>
      <c r="U785" s="130">
        <f>Table4[[#This Row],[SHOTS PER MAGAZINE]]*Table4[[#This Row],[DAMAGE PER SHOT]]</f>
        <v>22398</v>
      </c>
      <c r="V785" s="130">
        <f>Table4[[#This Row],[MAGAZINE AMMO]]/Table4[[#This Row],[AMMO PER SHOT]]</f>
        <v>1</v>
      </c>
      <c r="W785" s="138" t="s">
        <v>123</v>
      </c>
      <c r="X785" s="138">
        <f>(Table4[[#This Row],[SHOTS PER MAGAZINE]]-1)*Table4[[#This Row],[SHOT 
INTERVAL]]+(Table4[[#This Row],[PARTICLES 
PER SHOT]]-1)*Table4[[#This Row],[BURST INTERVAL]]</f>
        <v>0</v>
      </c>
      <c r="Y785" s="186">
        <f>Table4[[#This Row],[DAMAGE PER MAGAZINE]]/(Table4[[#This Row],[UNLOAD TIME]]+Table4[[#This Row],[RELOAD TIME]])</f>
        <v>2239.8000000000002</v>
      </c>
    </row>
    <row r="786" spans="1:25" ht="14.25" hidden="1" customHeight="1" outlineLevel="1" x14ac:dyDescent="0.2">
      <c r="A786" s="130">
        <v>37</v>
      </c>
      <c r="B786" s="186" t="s">
        <v>441</v>
      </c>
      <c r="C786" s="186" t="s">
        <v>101</v>
      </c>
      <c r="D786" s="130">
        <v>9</v>
      </c>
      <c r="E786" s="130">
        <v>4100</v>
      </c>
      <c r="F786" s="130"/>
      <c r="G786" s="130"/>
      <c r="H786" s="130"/>
      <c r="I786" s="136">
        <v>6</v>
      </c>
      <c r="J786" s="136">
        <v>6</v>
      </c>
      <c r="K786" s="130">
        <v>6</v>
      </c>
      <c r="L786" s="138"/>
      <c r="M786" s="142"/>
      <c r="N786" s="136">
        <v>6</v>
      </c>
      <c r="O786" s="138"/>
      <c r="P786" s="138">
        <v>10</v>
      </c>
      <c r="Q786" s="130">
        <v>0</v>
      </c>
      <c r="R786" s="138">
        <v>10</v>
      </c>
      <c r="S786" s="130">
        <f>Table4[[#This Row],[DMG PER PARTICLE]]*Table4[[#This Row],[PARTICLES 
PER SHOT]]</f>
        <v>24600</v>
      </c>
      <c r="T786" s="138" t="s">
        <v>123</v>
      </c>
      <c r="U786" s="130">
        <f>Table4[[#This Row],[SHOTS PER MAGAZINE]]*Table4[[#This Row],[DAMAGE PER SHOT]]</f>
        <v>24600</v>
      </c>
      <c r="V786" s="130">
        <f>Table4[[#This Row],[MAGAZINE AMMO]]/Table4[[#This Row],[AMMO PER SHOT]]</f>
        <v>1</v>
      </c>
      <c r="W786" s="138" t="s">
        <v>123</v>
      </c>
      <c r="X786" s="138">
        <f>(Table4[[#This Row],[SHOTS PER MAGAZINE]]-1)*Table4[[#This Row],[SHOT 
INTERVAL]]+(Table4[[#This Row],[PARTICLES 
PER SHOT]]-1)*Table4[[#This Row],[BURST INTERVAL]]</f>
        <v>0</v>
      </c>
      <c r="Y786" s="186">
        <f>Table4[[#This Row],[DAMAGE PER MAGAZINE]]/(Table4[[#This Row],[UNLOAD TIME]]+Table4[[#This Row],[RELOAD TIME]])</f>
        <v>2460</v>
      </c>
    </row>
    <row r="787" spans="1:25" ht="14.25" hidden="1" customHeight="1" outlineLevel="1" x14ac:dyDescent="0.2">
      <c r="A787" s="130">
        <v>37</v>
      </c>
      <c r="B787" s="186" t="s">
        <v>441</v>
      </c>
      <c r="C787" s="186" t="s">
        <v>101</v>
      </c>
      <c r="D787" s="130">
        <v>10</v>
      </c>
      <c r="E787" s="130">
        <v>4500</v>
      </c>
      <c r="F787" s="130"/>
      <c r="G787" s="130"/>
      <c r="H787" s="130"/>
      <c r="I787" s="136">
        <v>6</v>
      </c>
      <c r="J787" s="136">
        <v>6</v>
      </c>
      <c r="K787" s="130">
        <v>6</v>
      </c>
      <c r="L787" s="138"/>
      <c r="M787" s="142"/>
      <c r="N787" s="136">
        <v>6</v>
      </c>
      <c r="O787" s="138"/>
      <c r="P787" s="138">
        <v>10</v>
      </c>
      <c r="Q787" s="130">
        <v>0</v>
      </c>
      <c r="R787" s="138">
        <v>10</v>
      </c>
      <c r="S787" s="130">
        <f>Table4[[#This Row],[DMG PER PARTICLE]]*Table4[[#This Row],[PARTICLES 
PER SHOT]]</f>
        <v>27000</v>
      </c>
      <c r="T787" s="138" t="s">
        <v>123</v>
      </c>
      <c r="U787" s="130">
        <f>Table4[[#This Row],[SHOTS PER MAGAZINE]]*Table4[[#This Row],[DAMAGE PER SHOT]]</f>
        <v>27000</v>
      </c>
      <c r="V787" s="130">
        <f>Table4[[#This Row],[MAGAZINE AMMO]]/Table4[[#This Row],[AMMO PER SHOT]]</f>
        <v>1</v>
      </c>
      <c r="W787" s="138" t="s">
        <v>123</v>
      </c>
      <c r="X787" s="138">
        <f>(Table4[[#This Row],[SHOTS PER MAGAZINE]]-1)*Table4[[#This Row],[SHOT 
INTERVAL]]+(Table4[[#This Row],[PARTICLES 
PER SHOT]]-1)*Table4[[#This Row],[BURST INTERVAL]]</f>
        <v>0</v>
      </c>
      <c r="Y787" s="186">
        <f>Table4[[#This Row],[DAMAGE PER MAGAZINE]]/(Table4[[#This Row],[UNLOAD TIME]]+Table4[[#This Row],[RELOAD TIME]])</f>
        <v>2700</v>
      </c>
    </row>
    <row r="788" spans="1:25" ht="14.25" hidden="1" customHeight="1" outlineLevel="1" x14ac:dyDescent="0.2">
      <c r="A788" s="130">
        <v>37</v>
      </c>
      <c r="B788" s="186" t="s">
        <v>441</v>
      </c>
      <c r="C788" s="186" t="s">
        <v>101</v>
      </c>
      <c r="D788" s="130">
        <v>11</v>
      </c>
      <c r="E788" s="130">
        <v>4950</v>
      </c>
      <c r="F788" s="130"/>
      <c r="G788" s="130"/>
      <c r="H788" s="130"/>
      <c r="I788" s="136">
        <v>6</v>
      </c>
      <c r="J788" s="136">
        <v>6</v>
      </c>
      <c r="K788" s="130">
        <v>6</v>
      </c>
      <c r="L788" s="138"/>
      <c r="M788" s="142"/>
      <c r="N788" s="136">
        <v>6</v>
      </c>
      <c r="O788" s="138"/>
      <c r="P788" s="138">
        <v>10</v>
      </c>
      <c r="Q788" s="130">
        <v>0</v>
      </c>
      <c r="R788" s="138">
        <v>10</v>
      </c>
      <c r="S788" s="130">
        <f>Table4[[#This Row],[DMG PER PARTICLE]]*Table4[[#This Row],[PARTICLES 
PER SHOT]]</f>
        <v>29700</v>
      </c>
      <c r="T788" s="138" t="s">
        <v>123</v>
      </c>
      <c r="U788" s="130">
        <f>Table4[[#This Row],[SHOTS PER MAGAZINE]]*Table4[[#This Row],[DAMAGE PER SHOT]]</f>
        <v>29700</v>
      </c>
      <c r="V788" s="130">
        <f>Table4[[#This Row],[MAGAZINE AMMO]]/Table4[[#This Row],[AMMO PER SHOT]]</f>
        <v>1</v>
      </c>
      <c r="W788" s="138" t="s">
        <v>123</v>
      </c>
      <c r="X788" s="138">
        <f>(Table4[[#This Row],[SHOTS PER MAGAZINE]]-1)*Table4[[#This Row],[SHOT 
INTERVAL]]+(Table4[[#This Row],[PARTICLES 
PER SHOT]]-1)*Table4[[#This Row],[BURST INTERVAL]]</f>
        <v>0</v>
      </c>
      <c r="Y788" s="186">
        <f>Table4[[#This Row],[DAMAGE PER MAGAZINE]]/(Table4[[#This Row],[UNLOAD TIME]]+Table4[[#This Row],[RELOAD TIME]])</f>
        <v>2970</v>
      </c>
    </row>
    <row r="789" spans="1:25" ht="14.25" hidden="1" customHeight="1" outlineLevel="1" x14ac:dyDescent="0.2">
      <c r="A789" s="130">
        <v>37</v>
      </c>
      <c r="B789" s="186" t="s">
        <v>441</v>
      </c>
      <c r="C789" s="186" t="s">
        <v>101</v>
      </c>
      <c r="D789" s="130">
        <v>12</v>
      </c>
      <c r="E789" s="130">
        <v>5450</v>
      </c>
      <c r="F789" s="130"/>
      <c r="G789" s="130"/>
      <c r="H789" s="130"/>
      <c r="I789" s="136">
        <v>6</v>
      </c>
      <c r="J789" s="136">
        <v>6</v>
      </c>
      <c r="K789" s="130">
        <v>6</v>
      </c>
      <c r="L789" s="138"/>
      <c r="M789" s="142"/>
      <c r="N789" s="136">
        <v>6</v>
      </c>
      <c r="O789" s="138"/>
      <c r="P789" s="138">
        <v>10</v>
      </c>
      <c r="Q789" s="130">
        <v>0</v>
      </c>
      <c r="R789" s="138">
        <v>10</v>
      </c>
      <c r="S789" s="130">
        <f>Table4[[#This Row],[DMG PER PARTICLE]]*Table4[[#This Row],[PARTICLES 
PER SHOT]]</f>
        <v>32700</v>
      </c>
      <c r="T789" s="138" t="s">
        <v>123</v>
      </c>
      <c r="U789" s="130">
        <f>Table4[[#This Row],[SHOTS PER MAGAZINE]]*Table4[[#This Row],[DAMAGE PER SHOT]]</f>
        <v>32700</v>
      </c>
      <c r="V789" s="130">
        <f>Table4[[#This Row],[MAGAZINE AMMO]]/Table4[[#This Row],[AMMO PER SHOT]]</f>
        <v>1</v>
      </c>
      <c r="W789" s="138" t="s">
        <v>123</v>
      </c>
      <c r="X789" s="138">
        <f>(Table4[[#This Row],[SHOTS PER MAGAZINE]]-1)*Table4[[#This Row],[SHOT 
INTERVAL]]+(Table4[[#This Row],[PARTICLES 
PER SHOT]]-1)*Table4[[#This Row],[BURST INTERVAL]]</f>
        <v>0</v>
      </c>
      <c r="Y789" s="186">
        <f>Table4[[#This Row],[DAMAGE PER MAGAZINE]]/(Table4[[#This Row],[UNLOAD TIME]]+Table4[[#This Row],[RELOAD TIME]])</f>
        <v>3270</v>
      </c>
    </row>
    <row r="790" spans="1:25" ht="14.25" hidden="1" customHeight="1" outlineLevel="1" x14ac:dyDescent="0.2">
      <c r="A790" s="130">
        <v>37</v>
      </c>
      <c r="B790" s="186" t="s">
        <v>441</v>
      </c>
      <c r="C790" s="186" t="s">
        <v>102</v>
      </c>
      <c r="D790" s="130">
        <v>1</v>
      </c>
      <c r="E790" s="130">
        <v>5450</v>
      </c>
      <c r="F790" s="130"/>
      <c r="G790" s="130"/>
      <c r="H790" s="130"/>
      <c r="I790" s="136">
        <v>6</v>
      </c>
      <c r="J790" s="136">
        <v>6</v>
      </c>
      <c r="K790" s="130">
        <v>6</v>
      </c>
      <c r="L790" s="138"/>
      <c r="M790" s="142"/>
      <c r="N790" s="136">
        <v>6</v>
      </c>
      <c r="O790" s="138"/>
      <c r="P790" s="138">
        <v>10</v>
      </c>
      <c r="Q790" s="130">
        <v>0</v>
      </c>
      <c r="R790" s="138">
        <v>10</v>
      </c>
      <c r="S790" s="130">
        <f>Table4[[#This Row],[DMG PER PARTICLE]]*Table4[[#This Row],[PARTICLES 
PER SHOT]]</f>
        <v>32700</v>
      </c>
      <c r="T790" s="138" t="s">
        <v>123</v>
      </c>
      <c r="U790" s="130">
        <f>Table4[[#This Row],[SHOTS PER MAGAZINE]]*Table4[[#This Row],[DAMAGE PER SHOT]]</f>
        <v>32700</v>
      </c>
      <c r="V790" s="130">
        <f>Table4[[#This Row],[MAGAZINE AMMO]]/Table4[[#This Row],[AMMO PER SHOT]]</f>
        <v>1</v>
      </c>
      <c r="W790" s="138" t="s">
        <v>123</v>
      </c>
      <c r="X790" s="138">
        <f>(Table4[[#This Row],[SHOTS PER MAGAZINE]]-1)*Table4[[#This Row],[SHOT 
INTERVAL]]+(Table4[[#This Row],[PARTICLES 
PER SHOT]]-1)*Table4[[#This Row],[BURST INTERVAL]]</f>
        <v>0</v>
      </c>
      <c r="Y790" s="186">
        <f>Table4[[#This Row],[DAMAGE PER MAGAZINE]]/(Table4[[#This Row],[UNLOAD TIME]]+Table4[[#This Row],[RELOAD TIME]])</f>
        <v>3270</v>
      </c>
    </row>
    <row r="791" spans="1:25" ht="14.25" hidden="1" customHeight="1" outlineLevel="1" x14ac:dyDescent="0.2">
      <c r="A791" s="130">
        <v>37</v>
      </c>
      <c r="B791" s="186" t="s">
        <v>441</v>
      </c>
      <c r="C791" s="186" t="s">
        <v>102</v>
      </c>
      <c r="D791" s="130">
        <v>2</v>
      </c>
      <c r="E791" s="130">
        <v>5550</v>
      </c>
      <c r="F791" s="130"/>
      <c r="G791" s="130"/>
      <c r="H791" s="130"/>
      <c r="I791" s="136">
        <v>6</v>
      </c>
      <c r="J791" s="136">
        <v>6</v>
      </c>
      <c r="K791" s="130">
        <v>6</v>
      </c>
      <c r="L791" s="138"/>
      <c r="M791" s="142"/>
      <c r="N791" s="136">
        <v>6</v>
      </c>
      <c r="O791" s="138"/>
      <c r="P791" s="138">
        <v>10</v>
      </c>
      <c r="Q791" s="130">
        <v>0</v>
      </c>
      <c r="R791" s="138">
        <v>10</v>
      </c>
      <c r="S791" s="130">
        <f>Table4[[#This Row],[DMG PER PARTICLE]]*Table4[[#This Row],[PARTICLES 
PER SHOT]]</f>
        <v>33300</v>
      </c>
      <c r="T791" s="138" t="s">
        <v>123</v>
      </c>
      <c r="U791" s="130">
        <f>Table4[[#This Row],[SHOTS PER MAGAZINE]]*Table4[[#This Row],[DAMAGE PER SHOT]]</f>
        <v>33300</v>
      </c>
      <c r="V791" s="130">
        <f>Table4[[#This Row],[MAGAZINE AMMO]]/Table4[[#This Row],[AMMO PER SHOT]]</f>
        <v>1</v>
      </c>
      <c r="W791" s="138" t="s">
        <v>123</v>
      </c>
      <c r="X791" s="138">
        <f>(Table4[[#This Row],[SHOTS PER MAGAZINE]]-1)*Table4[[#This Row],[SHOT 
INTERVAL]]+(Table4[[#This Row],[PARTICLES 
PER SHOT]]-1)*Table4[[#This Row],[BURST INTERVAL]]</f>
        <v>0</v>
      </c>
      <c r="Y791" s="186">
        <f>Table4[[#This Row],[DAMAGE PER MAGAZINE]]/(Table4[[#This Row],[UNLOAD TIME]]+Table4[[#This Row],[RELOAD TIME]])</f>
        <v>3330</v>
      </c>
    </row>
    <row r="792" spans="1:25" ht="14.25" hidden="1" customHeight="1" outlineLevel="1" x14ac:dyDescent="0.2">
      <c r="A792" s="130">
        <v>37</v>
      </c>
      <c r="B792" s="186" t="s">
        <v>441</v>
      </c>
      <c r="C792" s="186" t="s">
        <v>102</v>
      </c>
      <c r="D792" s="130">
        <v>3</v>
      </c>
      <c r="E792" s="130">
        <v>5650</v>
      </c>
      <c r="F792" s="130"/>
      <c r="G792" s="130"/>
      <c r="H792" s="130"/>
      <c r="I792" s="136">
        <v>6</v>
      </c>
      <c r="J792" s="136">
        <v>6</v>
      </c>
      <c r="K792" s="130">
        <v>6</v>
      </c>
      <c r="L792" s="138"/>
      <c r="M792" s="142"/>
      <c r="N792" s="136">
        <v>6</v>
      </c>
      <c r="O792" s="138"/>
      <c r="P792" s="138">
        <v>10</v>
      </c>
      <c r="Q792" s="130">
        <v>0</v>
      </c>
      <c r="R792" s="138">
        <v>10</v>
      </c>
      <c r="S792" s="130">
        <f>Table4[[#This Row],[DMG PER PARTICLE]]*Table4[[#This Row],[PARTICLES 
PER SHOT]]</f>
        <v>33900</v>
      </c>
      <c r="T792" s="138" t="s">
        <v>123</v>
      </c>
      <c r="U792" s="130">
        <f>Table4[[#This Row],[SHOTS PER MAGAZINE]]*Table4[[#This Row],[DAMAGE PER SHOT]]</f>
        <v>33900</v>
      </c>
      <c r="V792" s="130">
        <f>Table4[[#This Row],[MAGAZINE AMMO]]/Table4[[#This Row],[AMMO PER SHOT]]</f>
        <v>1</v>
      </c>
      <c r="W792" s="138" t="s">
        <v>123</v>
      </c>
      <c r="X792" s="138">
        <f>(Table4[[#This Row],[SHOTS PER MAGAZINE]]-1)*Table4[[#This Row],[SHOT 
INTERVAL]]+(Table4[[#This Row],[PARTICLES 
PER SHOT]]-1)*Table4[[#This Row],[BURST INTERVAL]]</f>
        <v>0</v>
      </c>
      <c r="Y792" s="186">
        <f>Table4[[#This Row],[DAMAGE PER MAGAZINE]]/(Table4[[#This Row],[UNLOAD TIME]]+Table4[[#This Row],[RELOAD TIME]])</f>
        <v>3390</v>
      </c>
    </row>
    <row r="793" spans="1:25" ht="14.25" hidden="1" customHeight="1" outlineLevel="1" x14ac:dyDescent="0.2">
      <c r="A793" s="130">
        <v>37</v>
      </c>
      <c r="B793" s="186" t="s">
        <v>441</v>
      </c>
      <c r="C793" s="186" t="s">
        <v>102</v>
      </c>
      <c r="D793" s="130">
        <v>4</v>
      </c>
      <c r="E793" s="130">
        <v>5750</v>
      </c>
      <c r="F793" s="130"/>
      <c r="G793" s="130"/>
      <c r="H793" s="130"/>
      <c r="I793" s="136">
        <v>6</v>
      </c>
      <c r="J793" s="136">
        <v>6</v>
      </c>
      <c r="K793" s="130">
        <v>6</v>
      </c>
      <c r="L793" s="138"/>
      <c r="M793" s="142"/>
      <c r="N793" s="136">
        <v>6</v>
      </c>
      <c r="O793" s="138"/>
      <c r="P793" s="138">
        <v>10</v>
      </c>
      <c r="Q793" s="130">
        <v>0</v>
      </c>
      <c r="R793" s="138">
        <v>10</v>
      </c>
      <c r="S793" s="130">
        <f>Table4[[#This Row],[DMG PER PARTICLE]]*Table4[[#This Row],[PARTICLES 
PER SHOT]]</f>
        <v>34500</v>
      </c>
      <c r="T793" s="138" t="s">
        <v>123</v>
      </c>
      <c r="U793" s="130">
        <f>Table4[[#This Row],[SHOTS PER MAGAZINE]]*Table4[[#This Row],[DAMAGE PER SHOT]]</f>
        <v>34500</v>
      </c>
      <c r="V793" s="130">
        <f>Table4[[#This Row],[MAGAZINE AMMO]]/Table4[[#This Row],[AMMO PER SHOT]]</f>
        <v>1</v>
      </c>
      <c r="W793" s="138" t="s">
        <v>123</v>
      </c>
      <c r="X793" s="138">
        <f>(Table4[[#This Row],[SHOTS PER MAGAZINE]]-1)*Table4[[#This Row],[SHOT 
INTERVAL]]+(Table4[[#This Row],[PARTICLES 
PER SHOT]]-1)*Table4[[#This Row],[BURST INTERVAL]]</f>
        <v>0</v>
      </c>
      <c r="Y793" s="186">
        <f>Table4[[#This Row],[DAMAGE PER MAGAZINE]]/(Table4[[#This Row],[UNLOAD TIME]]+Table4[[#This Row],[RELOAD TIME]])</f>
        <v>3450</v>
      </c>
    </row>
    <row r="794" spans="1:25" ht="14.25" hidden="1" customHeight="1" outlineLevel="1" x14ac:dyDescent="0.2">
      <c r="A794" s="130">
        <v>37</v>
      </c>
      <c r="B794" s="186" t="s">
        <v>441</v>
      </c>
      <c r="C794" s="186" t="s">
        <v>102</v>
      </c>
      <c r="D794" s="130">
        <v>5</v>
      </c>
      <c r="E794" s="130">
        <v>5850</v>
      </c>
      <c r="F794" s="130"/>
      <c r="G794" s="130"/>
      <c r="H794" s="130"/>
      <c r="I794" s="136">
        <v>6</v>
      </c>
      <c r="J794" s="136">
        <v>6</v>
      </c>
      <c r="K794" s="130">
        <v>6</v>
      </c>
      <c r="L794" s="138"/>
      <c r="M794" s="142"/>
      <c r="N794" s="136">
        <v>6</v>
      </c>
      <c r="O794" s="138"/>
      <c r="P794" s="138">
        <v>10</v>
      </c>
      <c r="Q794" s="130">
        <v>0</v>
      </c>
      <c r="R794" s="138">
        <v>10</v>
      </c>
      <c r="S794" s="130">
        <f>Table4[[#This Row],[DMG PER PARTICLE]]*Table4[[#This Row],[PARTICLES 
PER SHOT]]</f>
        <v>35100</v>
      </c>
      <c r="T794" s="138" t="s">
        <v>123</v>
      </c>
      <c r="U794" s="130">
        <f>Table4[[#This Row],[SHOTS PER MAGAZINE]]*Table4[[#This Row],[DAMAGE PER SHOT]]</f>
        <v>35100</v>
      </c>
      <c r="V794" s="130">
        <f>Table4[[#This Row],[MAGAZINE AMMO]]/Table4[[#This Row],[AMMO PER SHOT]]</f>
        <v>1</v>
      </c>
      <c r="W794" s="138" t="s">
        <v>123</v>
      </c>
      <c r="X794" s="138">
        <f>(Table4[[#This Row],[SHOTS PER MAGAZINE]]-1)*Table4[[#This Row],[SHOT 
INTERVAL]]+(Table4[[#This Row],[PARTICLES 
PER SHOT]]-1)*Table4[[#This Row],[BURST INTERVAL]]</f>
        <v>0</v>
      </c>
      <c r="Y794" s="186">
        <f>Table4[[#This Row],[DAMAGE PER MAGAZINE]]/(Table4[[#This Row],[UNLOAD TIME]]+Table4[[#This Row],[RELOAD TIME]])</f>
        <v>3510</v>
      </c>
    </row>
    <row r="795" spans="1:25" ht="14.25" hidden="1" customHeight="1" outlineLevel="1" x14ac:dyDescent="0.2">
      <c r="A795" s="130">
        <v>37</v>
      </c>
      <c r="B795" s="186" t="s">
        <v>441</v>
      </c>
      <c r="C795" s="186" t="s">
        <v>102</v>
      </c>
      <c r="D795" s="130">
        <v>6</v>
      </c>
      <c r="E795" s="130">
        <v>5950</v>
      </c>
      <c r="F795" s="130"/>
      <c r="G795" s="130"/>
      <c r="H795" s="130"/>
      <c r="I795" s="136">
        <v>6</v>
      </c>
      <c r="J795" s="136">
        <v>6</v>
      </c>
      <c r="K795" s="130">
        <v>6</v>
      </c>
      <c r="L795" s="138"/>
      <c r="M795" s="142"/>
      <c r="N795" s="136">
        <v>6</v>
      </c>
      <c r="O795" s="138"/>
      <c r="P795" s="138">
        <v>10</v>
      </c>
      <c r="Q795" s="130">
        <v>0</v>
      </c>
      <c r="R795" s="138">
        <v>10</v>
      </c>
      <c r="S795" s="130">
        <f>Table4[[#This Row],[DMG PER PARTICLE]]*Table4[[#This Row],[PARTICLES 
PER SHOT]]</f>
        <v>35700</v>
      </c>
      <c r="T795" s="138" t="s">
        <v>123</v>
      </c>
      <c r="U795" s="130">
        <f>Table4[[#This Row],[SHOTS PER MAGAZINE]]*Table4[[#This Row],[DAMAGE PER SHOT]]</f>
        <v>35700</v>
      </c>
      <c r="V795" s="130">
        <f>Table4[[#This Row],[MAGAZINE AMMO]]/Table4[[#This Row],[AMMO PER SHOT]]</f>
        <v>1</v>
      </c>
      <c r="W795" s="138" t="s">
        <v>123</v>
      </c>
      <c r="X795" s="138">
        <f>(Table4[[#This Row],[SHOTS PER MAGAZINE]]-1)*Table4[[#This Row],[SHOT 
INTERVAL]]+(Table4[[#This Row],[PARTICLES 
PER SHOT]]-1)*Table4[[#This Row],[BURST INTERVAL]]</f>
        <v>0</v>
      </c>
      <c r="Y795" s="186">
        <f>Table4[[#This Row],[DAMAGE PER MAGAZINE]]/(Table4[[#This Row],[UNLOAD TIME]]+Table4[[#This Row],[RELOAD TIME]])</f>
        <v>3570</v>
      </c>
    </row>
    <row r="796" spans="1:25" ht="14.25" hidden="1" customHeight="1" outlineLevel="1" x14ac:dyDescent="0.2">
      <c r="A796" s="130">
        <v>37</v>
      </c>
      <c r="B796" s="186" t="s">
        <v>441</v>
      </c>
      <c r="C796" s="186" t="s">
        <v>102</v>
      </c>
      <c r="D796" s="130">
        <v>7</v>
      </c>
      <c r="E796" s="130">
        <v>6050</v>
      </c>
      <c r="F796" s="130"/>
      <c r="G796" s="130"/>
      <c r="H796" s="130"/>
      <c r="I796" s="136">
        <v>6</v>
      </c>
      <c r="J796" s="136">
        <v>6</v>
      </c>
      <c r="K796" s="130">
        <v>6</v>
      </c>
      <c r="L796" s="138"/>
      <c r="M796" s="142"/>
      <c r="N796" s="136">
        <v>6</v>
      </c>
      <c r="O796" s="138"/>
      <c r="P796" s="138">
        <v>10</v>
      </c>
      <c r="Q796" s="130">
        <v>0</v>
      </c>
      <c r="R796" s="138">
        <v>10</v>
      </c>
      <c r="S796" s="130">
        <f>Table4[[#This Row],[DMG PER PARTICLE]]*Table4[[#This Row],[PARTICLES 
PER SHOT]]</f>
        <v>36300</v>
      </c>
      <c r="T796" s="138" t="s">
        <v>123</v>
      </c>
      <c r="U796" s="130">
        <f>Table4[[#This Row],[SHOTS PER MAGAZINE]]*Table4[[#This Row],[DAMAGE PER SHOT]]</f>
        <v>36300</v>
      </c>
      <c r="V796" s="130">
        <f>Table4[[#This Row],[MAGAZINE AMMO]]/Table4[[#This Row],[AMMO PER SHOT]]</f>
        <v>1</v>
      </c>
      <c r="W796" s="138" t="s">
        <v>123</v>
      </c>
      <c r="X796" s="138">
        <f>(Table4[[#This Row],[SHOTS PER MAGAZINE]]-1)*Table4[[#This Row],[SHOT 
INTERVAL]]+(Table4[[#This Row],[PARTICLES 
PER SHOT]]-1)*Table4[[#This Row],[BURST INTERVAL]]</f>
        <v>0</v>
      </c>
      <c r="Y796" s="186">
        <f>Table4[[#This Row],[DAMAGE PER MAGAZINE]]/(Table4[[#This Row],[UNLOAD TIME]]+Table4[[#This Row],[RELOAD TIME]])</f>
        <v>3630</v>
      </c>
    </row>
    <row r="797" spans="1:25" ht="14.25" hidden="1" customHeight="1" outlineLevel="1" x14ac:dyDescent="0.2">
      <c r="A797" s="130">
        <v>37</v>
      </c>
      <c r="B797" s="186" t="s">
        <v>441</v>
      </c>
      <c r="C797" s="186" t="s">
        <v>102</v>
      </c>
      <c r="D797" s="130">
        <v>8</v>
      </c>
      <c r="E797" s="130">
        <v>6150</v>
      </c>
      <c r="F797" s="130"/>
      <c r="G797" s="130"/>
      <c r="H797" s="130"/>
      <c r="I797" s="136">
        <v>6</v>
      </c>
      <c r="J797" s="136">
        <v>6</v>
      </c>
      <c r="K797" s="130">
        <v>6</v>
      </c>
      <c r="L797" s="138"/>
      <c r="M797" s="142"/>
      <c r="N797" s="136">
        <v>6</v>
      </c>
      <c r="O797" s="138"/>
      <c r="P797" s="138">
        <v>10</v>
      </c>
      <c r="Q797" s="130">
        <v>0</v>
      </c>
      <c r="R797" s="138">
        <v>10</v>
      </c>
      <c r="S797" s="130">
        <f>Table4[[#This Row],[DMG PER PARTICLE]]*Table4[[#This Row],[PARTICLES 
PER SHOT]]</f>
        <v>36900</v>
      </c>
      <c r="T797" s="138" t="s">
        <v>123</v>
      </c>
      <c r="U797" s="130">
        <f>Table4[[#This Row],[SHOTS PER MAGAZINE]]*Table4[[#This Row],[DAMAGE PER SHOT]]</f>
        <v>36900</v>
      </c>
      <c r="V797" s="130">
        <f>Table4[[#This Row],[MAGAZINE AMMO]]/Table4[[#This Row],[AMMO PER SHOT]]</f>
        <v>1</v>
      </c>
      <c r="W797" s="138" t="s">
        <v>123</v>
      </c>
      <c r="X797" s="138">
        <f>(Table4[[#This Row],[SHOTS PER MAGAZINE]]-1)*Table4[[#This Row],[SHOT 
INTERVAL]]+(Table4[[#This Row],[PARTICLES 
PER SHOT]]-1)*Table4[[#This Row],[BURST INTERVAL]]</f>
        <v>0</v>
      </c>
      <c r="Y797" s="186">
        <f>Table4[[#This Row],[DAMAGE PER MAGAZINE]]/(Table4[[#This Row],[UNLOAD TIME]]+Table4[[#This Row],[RELOAD TIME]])</f>
        <v>3690</v>
      </c>
    </row>
    <row r="798" spans="1:25" ht="14.25" hidden="1" customHeight="1" outlineLevel="1" x14ac:dyDescent="0.2">
      <c r="A798" s="130">
        <v>37</v>
      </c>
      <c r="B798" s="186" t="s">
        <v>441</v>
      </c>
      <c r="C798" s="186" t="s">
        <v>102</v>
      </c>
      <c r="D798" s="130">
        <v>9</v>
      </c>
      <c r="E798" s="130">
        <v>6250</v>
      </c>
      <c r="F798" s="130"/>
      <c r="G798" s="130"/>
      <c r="H798" s="130"/>
      <c r="I798" s="136">
        <v>6</v>
      </c>
      <c r="J798" s="136">
        <v>6</v>
      </c>
      <c r="K798" s="130">
        <v>6</v>
      </c>
      <c r="L798" s="138"/>
      <c r="M798" s="142"/>
      <c r="N798" s="136">
        <v>6</v>
      </c>
      <c r="O798" s="138"/>
      <c r="P798" s="138">
        <v>10</v>
      </c>
      <c r="Q798" s="130">
        <v>0</v>
      </c>
      <c r="R798" s="138">
        <v>10</v>
      </c>
      <c r="S798" s="130">
        <f>Table4[[#This Row],[DMG PER PARTICLE]]*Table4[[#This Row],[PARTICLES 
PER SHOT]]</f>
        <v>37500</v>
      </c>
      <c r="T798" s="138" t="s">
        <v>123</v>
      </c>
      <c r="U798" s="130">
        <f>Table4[[#This Row],[SHOTS PER MAGAZINE]]*Table4[[#This Row],[DAMAGE PER SHOT]]</f>
        <v>37500</v>
      </c>
      <c r="V798" s="130">
        <f>Table4[[#This Row],[MAGAZINE AMMO]]/Table4[[#This Row],[AMMO PER SHOT]]</f>
        <v>1</v>
      </c>
      <c r="W798" s="138" t="s">
        <v>123</v>
      </c>
      <c r="X798" s="138">
        <f>(Table4[[#This Row],[SHOTS PER MAGAZINE]]-1)*Table4[[#This Row],[SHOT 
INTERVAL]]+(Table4[[#This Row],[PARTICLES 
PER SHOT]]-1)*Table4[[#This Row],[BURST INTERVAL]]</f>
        <v>0</v>
      </c>
      <c r="Y798" s="186">
        <f>Table4[[#This Row],[DAMAGE PER MAGAZINE]]/(Table4[[#This Row],[UNLOAD TIME]]+Table4[[#This Row],[RELOAD TIME]])</f>
        <v>3750</v>
      </c>
    </row>
    <row r="799" spans="1:25" ht="14.25" hidden="1" customHeight="1" outlineLevel="1" x14ac:dyDescent="0.2">
      <c r="A799" s="130">
        <v>37</v>
      </c>
      <c r="B799" s="186" t="s">
        <v>441</v>
      </c>
      <c r="C799" s="186" t="s">
        <v>102</v>
      </c>
      <c r="D799" s="130">
        <v>10</v>
      </c>
      <c r="E799" s="130">
        <v>6350</v>
      </c>
      <c r="F799" s="130"/>
      <c r="G799" s="130"/>
      <c r="H799" s="130"/>
      <c r="I799" s="136">
        <v>6</v>
      </c>
      <c r="J799" s="136">
        <v>6</v>
      </c>
      <c r="K799" s="130">
        <v>6</v>
      </c>
      <c r="L799" s="138"/>
      <c r="M799" s="142"/>
      <c r="N799" s="136">
        <v>6</v>
      </c>
      <c r="O799" s="138"/>
      <c r="P799" s="138">
        <v>10</v>
      </c>
      <c r="Q799" s="130">
        <v>0</v>
      </c>
      <c r="R799" s="138">
        <v>10</v>
      </c>
      <c r="S799" s="130">
        <f>Table4[[#This Row],[DMG PER PARTICLE]]*Table4[[#This Row],[PARTICLES 
PER SHOT]]</f>
        <v>38100</v>
      </c>
      <c r="T799" s="138" t="s">
        <v>123</v>
      </c>
      <c r="U799" s="130">
        <f>Table4[[#This Row],[SHOTS PER MAGAZINE]]*Table4[[#This Row],[DAMAGE PER SHOT]]</f>
        <v>38100</v>
      </c>
      <c r="V799" s="130">
        <f>Table4[[#This Row],[MAGAZINE AMMO]]/Table4[[#This Row],[AMMO PER SHOT]]</f>
        <v>1</v>
      </c>
      <c r="W799" s="138" t="s">
        <v>123</v>
      </c>
      <c r="X799" s="138">
        <f>(Table4[[#This Row],[SHOTS PER MAGAZINE]]-1)*Table4[[#This Row],[SHOT 
INTERVAL]]+(Table4[[#This Row],[PARTICLES 
PER SHOT]]-1)*Table4[[#This Row],[BURST INTERVAL]]</f>
        <v>0</v>
      </c>
      <c r="Y799" s="186">
        <f>Table4[[#This Row],[DAMAGE PER MAGAZINE]]/(Table4[[#This Row],[UNLOAD TIME]]+Table4[[#This Row],[RELOAD TIME]])</f>
        <v>3810</v>
      </c>
    </row>
    <row r="800" spans="1:25" ht="14.25" hidden="1" customHeight="1" outlineLevel="1" x14ac:dyDescent="0.2">
      <c r="A800" s="130">
        <v>37</v>
      </c>
      <c r="B800" s="186" t="s">
        <v>441</v>
      </c>
      <c r="C800" s="186" t="s">
        <v>102</v>
      </c>
      <c r="D800" s="130">
        <v>11</v>
      </c>
      <c r="E800" s="130">
        <v>6450</v>
      </c>
      <c r="F800" s="130"/>
      <c r="G800" s="130"/>
      <c r="H800" s="130"/>
      <c r="I800" s="136">
        <v>6</v>
      </c>
      <c r="J800" s="136">
        <v>6</v>
      </c>
      <c r="K800" s="130">
        <v>6</v>
      </c>
      <c r="L800" s="138"/>
      <c r="M800" s="142"/>
      <c r="N800" s="136">
        <v>6</v>
      </c>
      <c r="O800" s="138"/>
      <c r="P800" s="138">
        <v>10</v>
      </c>
      <c r="Q800" s="130">
        <v>0</v>
      </c>
      <c r="R800" s="138">
        <v>10</v>
      </c>
      <c r="S800" s="130">
        <f>Table4[[#This Row],[DMG PER PARTICLE]]*Table4[[#This Row],[PARTICLES 
PER SHOT]]</f>
        <v>38700</v>
      </c>
      <c r="T800" s="138" t="s">
        <v>123</v>
      </c>
      <c r="U800" s="130">
        <f>Table4[[#This Row],[SHOTS PER MAGAZINE]]*Table4[[#This Row],[DAMAGE PER SHOT]]</f>
        <v>38700</v>
      </c>
      <c r="V800" s="130">
        <f>Table4[[#This Row],[MAGAZINE AMMO]]/Table4[[#This Row],[AMMO PER SHOT]]</f>
        <v>1</v>
      </c>
      <c r="W800" s="138" t="s">
        <v>123</v>
      </c>
      <c r="X800" s="138">
        <f>(Table4[[#This Row],[SHOTS PER MAGAZINE]]-1)*Table4[[#This Row],[SHOT 
INTERVAL]]+(Table4[[#This Row],[PARTICLES 
PER SHOT]]-1)*Table4[[#This Row],[BURST INTERVAL]]</f>
        <v>0</v>
      </c>
      <c r="Y800" s="186">
        <f>Table4[[#This Row],[DAMAGE PER MAGAZINE]]/(Table4[[#This Row],[UNLOAD TIME]]+Table4[[#This Row],[RELOAD TIME]])</f>
        <v>3870</v>
      </c>
    </row>
    <row r="801" spans="1:25" ht="14.25" hidden="1" customHeight="1" outlineLevel="1" x14ac:dyDescent="0.2">
      <c r="A801" s="130">
        <v>37</v>
      </c>
      <c r="B801" s="186" t="s">
        <v>441</v>
      </c>
      <c r="C801" s="186" t="s">
        <v>102</v>
      </c>
      <c r="D801" s="130">
        <v>12</v>
      </c>
      <c r="E801" s="130">
        <v>6550</v>
      </c>
      <c r="F801" s="130"/>
      <c r="G801" s="130"/>
      <c r="H801" s="130"/>
      <c r="I801" s="136">
        <v>6</v>
      </c>
      <c r="J801" s="136">
        <v>6</v>
      </c>
      <c r="K801" s="130">
        <v>6</v>
      </c>
      <c r="L801" s="138"/>
      <c r="M801" s="142"/>
      <c r="N801" s="136">
        <v>6</v>
      </c>
      <c r="O801" s="138"/>
      <c r="P801" s="138">
        <v>10</v>
      </c>
      <c r="Q801" s="130">
        <v>0</v>
      </c>
      <c r="R801" s="138">
        <v>10</v>
      </c>
      <c r="S801" s="130">
        <f>Table4[[#This Row],[DMG PER PARTICLE]]*Table4[[#This Row],[PARTICLES 
PER SHOT]]</f>
        <v>39300</v>
      </c>
      <c r="T801" s="138" t="s">
        <v>123</v>
      </c>
      <c r="U801" s="130">
        <f>Table4[[#This Row],[SHOTS PER MAGAZINE]]*Table4[[#This Row],[DAMAGE PER SHOT]]</f>
        <v>39300</v>
      </c>
      <c r="V801" s="130">
        <f>Table4[[#This Row],[MAGAZINE AMMO]]/Table4[[#This Row],[AMMO PER SHOT]]</f>
        <v>1</v>
      </c>
      <c r="W801" s="138" t="s">
        <v>123</v>
      </c>
      <c r="X801" s="138">
        <f>(Table4[[#This Row],[SHOTS PER MAGAZINE]]-1)*Table4[[#This Row],[SHOT 
INTERVAL]]+(Table4[[#This Row],[PARTICLES 
PER SHOT]]-1)*Table4[[#This Row],[BURST INTERVAL]]</f>
        <v>0</v>
      </c>
      <c r="Y801" s="186">
        <f>Table4[[#This Row],[DAMAGE PER MAGAZINE]]/(Table4[[#This Row],[UNLOAD TIME]]+Table4[[#This Row],[RELOAD TIME]])</f>
        <v>3930</v>
      </c>
    </row>
    <row r="802" spans="1:25" ht="14.25" hidden="1" customHeight="1" outlineLevel="1" x14ac:dyDescent="0.2">
      <c r="A802" s="130">
        <v>37</v>
      </c>
      <c r="B802" s="186" t="s">
        <v>441</v>
      </c>
      <c r="C802" s="186" t="s">
        <v>103</v>
      </c>
      <c r="D802" s="130">
        <v>1</v>
      </c>
      <c r="E802" s="130">
        <v>6877.5</v>
      </c>
      <c r="F802" s="130"/>
      <c r="G802" s="130"/>
      <c r="H802" s="130"/>
      <c r="I802" s="136">
        <v>6</v>
      </c>
      <c r="J802" s="136">
        <v>6</v>
      </c>
      <c r="K802" s="130">
        <v>6</v>
      </c>
      <c r="L802" s="138"/>
      <c r="M802" s="142"/>
      <c r="N802" s="136">
        <v>6</v>
      </c>
      <c r="O802" s="138"/>
      <c r="P802" s="138">
        <v>10</v>
      </c>
      <c r="Q802" s="130">
        <v>0</v>
      </c>
      <c r="R802" s="138">
        <v>10</v>
      </c>
      <c r="S802" s="130">
        <f>Table4[[#This Row],[DMG PER PARTICLE]]*Table4[[#This Row],[PARTICLES 
PER SHOT]]</f>
        <v>41265</v>
      </c>
      <c r="T802" s="138" t="s">
        <v>123</v>
      </c>
      <c r="U802" s="130">
        <f>Table4[[#This Row],[SHOTS PER MAGAZINE]]*Table4[[#This Row],[DAMAGE PER SHOT]]</f>
        <v>41265</v>
      </c>
      <c r="V802" s="130">
        <f>Table4[[#This Row],[MAGAZINE AMMO]]/Table4[[#This Row],[AMMO PER SHOT]]</f>
        <v>1</v>
      </c>
      <c r="W802" s="138" t="s">
        <v>123</v>
      </c>
      <c r="X802" s="138">
        <f>(Table4[[#This Row],[SHOTS PER MAGAZINE]]-1)*Table4[[#This Row],[SHOT 
INTERVAL]]+(Table4[[#This Row],[PARTICLES 
PER SHOT]]-1)*Table4[[#This Row],[BURST INTERVAL]]</f>
        <v>0</v>
      </c>
      <c r="Y802" s="186">
        <f>Table4[[#This Row],[DAMAGE PER MAGAZINE]]/(Table4[[#This Row],[UNLOAD TIME]]+Table4[[#This Row],[RELOAD TIME]])</f>
        <v>4126.5</v>
      </c>
    </row>
    <row r="803" spans="1:25" ht="14.25" customHeight="1" collapsed="1" x14ac:dyDescent="0.2">
      <c r="A803" s="128">
        <v>38</v>
      </c>
      <c r="B803" s="185" t="s">
        <v>442</v>
      </c>
      <c r="C803" s="185" t="s">
        <v>101</v>
      </c>
      <c r="D803" s="128">
        <v>1</v>
      </c>
      <c r="E803" s="148">
        <v>595</v>
      </c>
      <c r="F803" s="128"/>
      <c r="G803" s="128"/>
      <c r="H803" s="128"/>
      <c r="I803" s="128">
        <v>10</v>
      </c>
      <c r="J803" s="128">
        <v>10</v>
      </c>
      <c r="K803" s="128">
        <v>10</v>
      </c>
      <c r="L803" s="137">
        <v>0.1</v>
      </c>
      <c r="M803" s="141"/>
      <c r="N803" s="136">
        <v>10</v>
      </c>
      <c r="O803" s="137"/>
      <c r="P803" s="137">
        <v>5</v>
      </c>
      <c r="Q803" s="128">
        <v>0</v>
      </c>
      <c r="R803" s="137">
        <v>5</v>
      </c>
      <c r="S803" s="128">
        <f>Table4[[#This Row],[DMG PER PARTICLE]]*Table4[[#This Row],[PARTICLES 
PER SHOT]]</f>
        <v>5950</v>
      </c>
      <c r="T803" s="137" t="s">
        <v>123</v>
      </c>
      <c r="U803" s="128">
        <f>Table4[[#This Row],[SHOTS PER MAGAZINE]]*Table4[[#This Row],[DAMAGE PER SHOT]]</f>
        <v>5950</v>
      </c>
      <c r="V803" s="128">
        <f>Table4[[#This Row],[MAGAZINE AMMO]]/Table4[[#This Row],[AMMO PER SHOT]]</f>
        <v>1</v>
      </c>
      <c r="W803" s="137" t="s">
        <v>123</v>
      </c>
      <c r="X803" s="137">
        <f>(Table4[[#This Row],[SHOTS PER MAGAZINE]]-1)*Table4[[#This Row],[SHOT 
INTERVAL]]+(Table4[[#This Row],[PARTICLES 
PER SHOT]]-1)*Table4[[#This Row],[BURST INTERVAL]]</f>
        <v>0.9</v>
      </c>
      <c r="Y803" s="185">
        <f>Table4[[#This Row],[DAMAGE PER MAGAZINE]]/(Table4[[#This Row],[UNLOAD TIME]]+Table4[[#This Row],[RELOAD TIME]])</f>
        <v>1008.4745762711864</v>
      </c>
    </row>
    <row r="804" spans="1:25" ht="14.25" hidden="1" customHeight="1" outlineLevel="1" x14ac:dyDescent="0.2">
      <c r="A804" s="130">
        <v>38</v>
      </c>
      <c r="B804" s="186" t="s">
        <v>442</v>
      </c>
      <c r="C804" s="186" t="s">
        <v>101</v>
      </c>
      <c r="D804" s="130">
        <v>2</v>
      </c>
      <c r="E804" s="149">
        <v>655</v>
      </c>
      <c r="F804" s="130"/>
      <c r="G804" s="130"/>
      <c r="H804" s="130"/>
      <c r="I804" s="130">
        <v>10</v>
      </c>
      <c r="J804" s="130">
        <v>10</v>
      </c>
      <c r="K804" s="130">
        <v>10</v>
      </c>
      <c r="L804" s="138">
        <v>0.1</v>
      </c>
      <c r="M804" s="141"/>
      <c r="N804" s="130">
        <v>10</v>
      </c>
      <c r="O804" s="138"/>
      <c r="P804" s="138">
        <v>5</v>
      </c>
      <c r="Q804" s="130">
        <v>0</v>
      </c>
      <c r="R804" s="138">
        <v>5</v>
      </c>
      <c r="S804" s="130">
        <f>Table4[[#This Row],[DMG PER PARTICLE]]*Table4[[#This Row],[PARTICLES 
PER SHOT]]</f>
        <v>6550</v>
      </c>
      <c r="T804" s="138" t="s">
        <v>123</v>
      </c>
      <c r="U804" s="130">
        <f>Table4[[#This Row],[SHOTS PER MAGAZINE]]*Table4[[#This Row],[DAMAGE PER SHOT]]</f>
        <v>6550</v>
      </c>
      <c r="V804" s="130">
        <f>Table4[[#This Row],[MAGAZINE AMMO]]/Table4[[#This Row],[AMMO PER SHOT]]</f>
        <v>1</v>
      </c>
      <c r="W804" s="138" t="s">
        <v>123</v>
      </c>
      <c r="X804" s="138">
        <f>(Table4[[#This Row],[SHOTS PER MAGAZINE]]-1)*Table4[[#This Row],[SHOT 
INTERVAL]]+(Table4[[#This Row],[PARTICLES 
PER SHOT]]-1)*Table4[[#This Row],[BURST INTERVAL]]</f>
        <v>0.9</v>
      </c>
      <c r="Y804" s="186">
        <f>Table4[[#This Row],[DAMAGE PER MAGAZINE]]/(Table4[[#This Row],[UNLOAD TIME]]+Table4[[#This Row],[RELOAD TIME]])</f>
        <v>1110.1694915254236</v>
      </c>
    </row>
    <row r="805" spans="1:25" ht="14.25" hidden="1" customHeight="1" outlineLevel="1" x14ac:dyDescent="0.2">
      <c r="A805" s="130">
        <v>38</v>
      </c>
      <c r="B805" s="186" t="s">
        <v>442</v>
      </c>
      <c r="C805" s="186" t="s">
        <v>101</v>
      </c>
      <c r="D805" s="130">
        <v>3</v>
      </c>
      <c r="E805" s="149">
        <v>721</v>
      </c>
      <c r="F805" s="130"/>
      <c r="G805" s="130"/>
      <c r="H805" s="130"/>
      <c r="I805" s="130">
        <v>10</v>
      </c>
      <c r="J805" s="130">
        <v>10</v>
      </c>
      <c r="K805" s="130">
        <v>10</v>
      </c>
      <c r="L805" s="138">
        <v>0.1</v>
      </c>
      <c r="M805" s="141"/>
      <c r="N805" s="130">
        <v>10</v>
      </c>
      <c r="O805" s="138"/>
      <c r="P805" s="138">
        <v>5</v>
      </c>
      <c r="Q805" s="130">
        <v>0</v>
      </c>
      <c r="R805" s="138">
        <v>5</v>
      </c>
      <c r="S805" s="130">
        <f>Table4[[#This Row],[DMG PER PARTICLE]]*Table4[[#This Row],[PARTICLES 
PER SHOT]]</f>
        <v>7210</v>
      </c>
      <c r="T805" s="138" t="s">
        <v>123</v>
      </c>
      <c r="U805" s="130">
        <f>Table4[[#This Row],[SHOTS PER MAGAZINE]]*Table4[[#This Row],[DAMAGE PER SHOT]]</f>
        <v>7210</v>
      </c>
      <c r="V805" s="130">
        <f>Table4[[#This Row],[MAGAZINE AMMO]]/Table4[[#This Row],[AMMO PER SHOT]]</f>
        <v>1</v>
      </c>
      <c r="W805" s="138" t="s">
        <v>123</v>
      </c>
      <c r="X805" s="138">
        <f>(Table4[[#This Row],[SHOTS PER MAGAZINE]]-1)*Table4[[#This Row],[SHOT 
INTERVAL]]+(Table4[[#This Row],[PARTICLES 
PER SHOT]]-1)*Table4[[#This Row],[BURST INTERVAL]]</f>
        <v>0.9</v>
      </c>
      <c r="Y805" s="186">
        <f>Table4[[#This Row],[DAMAGE PER MAGAZINE]]/(Table4[[#This Row],[UNLOAD TIME]]+Table4[[#This Row],[RELOAD TIME]])</f>
        <v>1222.0338983050847</v>
      </c>
    </row>
    <row r="806" spans="1:25" ht="14.25" hidden="1" customHeight="1" outlineLevel="1" x14ac:dyDescent="0.2">
      <c r="A806" s="130">
        <v>38</v>
      </c>
      <c r="B806" s="186" t="s">
        <v>442</v>
      </c>
      <c r="C806" s="186" t="s">
        <v>101</v>
      </c>
      <c r="D806" s="130">
        <v>4</v>
      </c>
      <c r="E806" s="149">
        <v>793</v>
      </c>
      <c r="F806" s="130"/>
      <c r="G806" s="130"/>
      <c r="H806" s="130"/>
      <c r="I806" s="130">
        <v>10</v>
      </c>
      <c r="J806" s="130">
        <v>10</v>
      </c>
      <c r="K806" s="130">
        <v>10</v>
      </c>
      <c r="L806" s="138">
        <v>0.1</v>
      </c>
      <c r="M806" s="141"/>
      <c r="N806" s="130">
        <v>10</v>
      </c>
      <c r="O806" s="138"/>
      <c r="P806" s="138">
        <v>5</v>
      </c>
      <c r="Q806" s="130">
        <v>0</v>
      </c>
      <c r="R806" s="138">
        <v>5</v>
      </c>
      <c r="S806" s="130">
        <f>Table4[[#This Row],[DMG PER PARTICLE]]*Table4[[#This Row],[PARTICLES 
PER SHOT]]</f>
        <v>7930</v>
      </c>
      <c r="T806" s="138" t="s">
        <v>123</v>
      </c>
      <c r="U806" s="130">
        <f>Table4[[#This Row],[SHOTS PER MAGAZINE]]*Table4[[#This Row],[DAMAGE PER SHOT]]</f>
        <v>7930</v>
      </c>
      <c r="V806" s="130">
        <f>Table4[[#This Row],[MAGAZINE AMMO]]/Table4[[#This Row],[AMMO PER SHOT]]</f>
        <v>1</v>
      </c>
      <c r="W806" s="138" t="s">
        <v>123</v>
      </c>
      <c r="X806" s="138">
        <f>(Table4[[#This Row],[SHOTS PER MAGAZINE]]-1)*Table4[[#This Row],[SHOT 
INTERVAL]]+(Table4[[#This Row],[PARTICLES 
PER SHOT]]-1)*Table4[[#This Row],[BURST INTERVAL]]</f>
        <v>0.9</v>
      </c>
      <c r="Y806" s="186">
        <f>Table4[[#This Row],[DAMAGE PER MAGAZINE]]/(Table4[[#This Row],[UNLOAD TIME]]+Table4[[#This Row],[RELOAD TIME]])</f>
        <v>1344.0677966101694</v>
      </c>
    </row>
    <row r="807" spans="1:25" ht="14.25" hidden="1" customHeight="1" outlineLevel="1" x14ac:dyDescent="0.2">
      <c r="A807" s="130">
        <v>38</v>
      </c>
      <c r="B807" s="186" t="s">
        <v>442</v>
      </c>
      <c r="C807" s="186" t="s">
        <v>101</v>
      </c>
      <c r="D807" s="130">
        <v>5</v>
      </c>
      <c r="E807" s="149">
        <v>872</v>
      </c>
      <c r="F807" s="130"/>
      <c r="G807" s="130"/>
      <c r="H807" s="130"/>
      <c r="I807" s="130">
        <v>10</v>
      </c>
      <c r="J807" s="130">
        <v>10</v>
      </c>
      <c r="K807" s="130">
        <v>10</v>
      </c>
      <c r="L807" s="138">
        <v>0.1</v>
      </c>
      <c r="M807" s="141"/>
      <c r="N807" s="130">
        <v>10</v>
      </c>
      <c r="O807" s="138"/>
      <c r="P807" s="138">
        <v>5</v>
      </c>
      <c r="Q807" s="130">
        <v>0</v>
      </c>
      <c r="R807" s="138">
        <v>5</v>
      </c>
      <c r="S807" s="130">
        <f>Table4[[#This Row],[DMG PER PARTICLE]]*Table4[[#This Row],[PARTICLES 
PER SHOT]]</f>
        <v>8720</v>
      </c>
      <c r="T807" s="138" t="s">
        <v>123</v>
      </c>
      <c r="U807" s="130">
        <f>Table4[[#This Row],[SHOTS PER MAGAZINE]]*Table4[[#This Row],[DAMAGE PER SHOT]]</f>
        <v>8720</v>
      </c>
      <c r="V807" s="130">
        <f>Table4[[#This Row],[MAGAZINE AMMO]]/Table4[[#This Row],[AMMO PER SHOT]]</f>
        <v>1</v>
      </c>
      <c r="W807" s="138" t="s">
        <v>123</v>
      </c>
      <c r="X807" s="138">
        <f>(Table4[[#This Row],[SHOTS PER MAGAZINE]]-1)*Table4[[#This Row],[SHOT 
INTERVAL]]+(Table4[[#This Row],[PARTICLES 
PER SHOT]]-1)*Table4[[#This Row],[BURST INTERVAL]]</f>
        <v>0.9</v>
      </c>
      <c r="Y807" s="186">
        <f>Table4[[#This Row],[DAMAGE PER MAGAZINE]]/(Table4[[#This Row],[UNLOAD TIME]]+Table4[[#This Row],[RELOAD TIME]])</f>
        <v>1477.9661016949151</v>
      </c>
    </row>
    <row r="808" spans="1:25" ht="14.25" hidden="1" customHeight="1" outlineLevel="1" x14ac:dyDescent="0.2">
      <c r="A808" s="130">
        <v>38</v>
      </c>
      <c r="B808" s="186" t="s">
        <v>442</v>
      </c>
      <c r="C808" s="186" t="s">
        <v>101</v>
      </c>
      <c r="D808" s="130">
        <v>6</v>
      </c>
      <c r="E808" s="149">
        <v>959</v>
      </c>
      <c r="F808" s="130"/>
      <c r="G808" s="130"/>
      <c r="H808" s="130"/>
      <c r="I808" s="130">
        <v>10</v>
      </c>
      <c r="J808" s="130">
        <v>10</v>
      </c>
      <c r="K808" s="130">
        <v>10</v>
      </c>
      <c r="L808" s="138">
        <v>0.1</v>
      </c>
      <c r="M808" s="141"/>
      <c r="N808" s="130">
        <v>10</v>
      </c>
      <c r="O808" s="138"/>
      <c r="P808" s="138">
        <v>5</v>
      </c>
      <c r="Q808" s="130">
        <v>0</v>
      </c>
      <c r="R808" s="138">
        <v>5</v>
      </c>
      <c r="S808" s="130">
        <f>Table4[[#This Row],[DMG PER PARTICLE]]*Table4[[#This Row],[PARTICLES 
PER SHOT]]</f>
        <v>9590</v>
      </c>
      <c r="T808" s="138" t="s">
        <v>123</v>
      </c>
      <c r="U808" s="130">
        <f>Table4[[#This Row],[SHOTS PER MAGAZINE]]*Table4[[#This Row],[DAMAGE PER SHOT]]</f>
        <v>9590</v>
      </c>
      <c r="V808" s="130">
        <f>Table4[[#This Row],[MAGAZINE AMMO]]/Table4[[#This Row],[AMMO PER SHOT]]</f>
        <v>1</v>
      </c>
      <c r="W808" s="138" t="s">
        <v>123</v>
      </c>
      <c r="X808" s="138">
        <f>(Table4[[#This Row],[SHOTS PER MAGAZINE]]-1)*Table4[[#This Row],[SHOT 
INTERVAL]]+(Table4[[#This Row],[PARTICLES 
PER SHOT]]-1)*Table4[[#This Row],[BURST INTERVAL]]</f>
        <v>0.9</v>
      </c>
      <c r="Y808" s="186">
        <f>Table4[[#This Row],[DAMAGE PER MAGAZINE]]/(Table4[[#This Row],[UNLOAD TIME]]+Table4[[#This Row],[RELOAD TIME]])</f>
        <v>1625.4237288135591</v>
      </c>
    </row>
    <row r="809" spans="1:25" ht="14.25" hidden="1" customHeight="1" outlineLevel="1" x14ac:dyDescent="0.2">
      <c r="A809" s="130">
        <v>38</v>
      </c>
      <c r="B809" s="186" t="s">
        <v>442</v>
      </c>
      <c r="C809" s="186" t="s">
        <v>101</v>
      </c>
      <c r="D809" s="130">
        <v>7</v>
      </c>
      <c r="E809" s="149">
        <v>1055</v>
      </c>
      <c r="F809" s="130"/>
      <c r="G809" s="130"/>
      <c r="H809" s="130"/>
      <c r="I809" s="130">
        <v>10</v>
      </c>
      <c r="J809" s="130">
        <v>10</v>
      </c>
      <c r="K809" s="130">
        <v>10</v>
      </c>
      <c r="L809" s="138">
        <v>0.1</v>
      </c>
      <c r="M809" s="141"/>
      <c r="N809" s="130">
        <v>10</v>
      </c>
      <c r="O809" s="138"/>
      <c r="P809" s="138">
        <v>5</v>
      </c>
      <c r="Q809" s="130">
        <v>0</v>
      </c>
      <c r="R809" s="138">
        <v>5</v>
      </c>
      <c r="S809" s="130">
        <f>Table4[[#This Row],[DMG PER PARTICLE]]*Table4[[#This Row],[PARTICLES 
PER SHOT]]</f>
        <v>10550</v>
      </c>
      <c r="T809" s="138" t="s">
        <v>123</v>
      </c>
      <c r="U809" s="130">
        <f>Table4[[#This Row],[SHOTS PER MAGAZINE]]*Table4[[#This Row],[DAMAGE PER SHOT]]</f>
        <v>10550</v>
      </c>
      <c r="V809" s="130">
        <f>Table4[[#This Row],[MAGAZINE AMMO]]/Table4[[#This Row],[AMMO PER SHOT]]</f>
        <v>1</v>
      </c>
      <c r="W809" s="138" t="s">
        <v>123</v>
      </c>
      <c r="X809" s="138">
        <f>(Table4[[#This Row],[SHOTS PER MAGAZINE]]-1)*Table4[[#This Row],[SHOT 
INTERVAL]]+(Table4[[#This Row],[PARTICLES 
PER SHOT]]-1)*Table4[[#This Row],[BURST INTERVAL]]</f>
        <v>0.9</v>
      </c>
      <c r="Y809" s="186">
        <f>Table4[[#This Row],[DAMAGE PER MAGAZINE]]/(Table4[[#This Row],[UNLOAD TIME]]+Table4[[#This Row],[RELOAD TIME]])</f>
        <v>1788.1355932203389</v>
      </c>
    </row>
    <row r="810" spans="1:25" ht="14.25" hidden="1" customHeight="1" outlineLevel="1" x14ac:dyDescent="0.2">
      <c r="A810" s="130">
        <v>38</v>
      </c>
      <c r="B810" s="186" t="s">
        <v>442</v>
      </c>
      <c r="C810" s="186" t="s">
        <v>101</v>
      </c>
      <c r="D810" s="130">
        <v>8</v>
      </c>
      <c r="E810" s="149">
        <v>1161</v>
      </c>
      <c r="F810" s="130"/>
      <c r="G810" s="130"/>
      <c r="H810" s="130"/>
      <c r="I810" s="130">
        <v>10</v>
      </c>
      <c r="J810" s="130">
        <v>10</v>
      </c>
      <c r="K810" s="130">
        <v>10</v>
      </c>
      <c r="L810" s="138">
        <v>0.1</v>
      </c>
      <c r="M810" s="141"/>
      <c r="N810" s="130">
        <v>10</v>
      </c>
      <c r="O810" s="138"/>
      <c r="P810" s="138">
        <v>5</v>
      </c>
      <c r="Q810" s="130">
        <v>0</v>
      </c>
      <c r="R810" s="138">
        <v>5</v>
      </c>
      <c r="S810" s="130">
        <f>Table4[[#This Row],[DMG PER PARTICLE]]*Table4[[#This Row],[PARTICLES 
PER SHOT]]</f>
        <v>11610</v>
      </c>
      <c r="T810" s="138" t="s">
        <v>123</v>
      </c>
      <c r="U810" s="130">
        <f>Table4[[#This Row],[SHOTS PER MAGAZINE]]*Table4[[#This Row],[DAMAGE PER SHOT]]</f>
        <v>11610</v>
      </c>
      <c r="V810" s="130">
        <f>Table4[[#This Row],[MAGAZINE AMMO]]/Table4[[#This Row],[AMMO PER SHOT]]</f>
        <v>1</v>
      </c>
      <c r="W810" s="138" t="s">
        <v>123</v>
      </c>
      <c r="X810" s="138">
        <f>(Table4[[#This Row],[SHOTS PER MAGAZINE]]-1)*Table4[[#This Row],[SHOT 
INTERVAL]]+(Table4[[#This Row],[PARTICLES 
PER SHOT]]-1)*Table4[[#This Row],[BURST INTERVAL]]</f>
        <v>0.9</v>
      </c>
      <c r="Y810" s="186">
        <f>Table4[[#This Row],[DAMAGE PER MAGAZINE]]/(Table4[[#This Row],[UNLOAD TIME]]+Table4[[#This Row],[RELOAD TIME]])</f>
        <v>1967.7966101694915</v>
      </c>
    </row>
    <row r="811" spans="1:25" ht="14.25" hidden="1" customHeight="1" outlineLevel="1" x14ac:dyDescent="0.2">
      <c r="A811" s="130">
        <v>38</v>
      </c>
      <c r="B811" s="186" t="s">
        <v>442</v>
      </c>
      <c r="C811" s="186" t="s">
        <v>101</v>
      </c>
      <c r="D811" s="130">
        <v>9</v>
      </c>
      <c r="E811" s="149">
        <v>1277</v>
      </c>
      <c r="F811" s="130"/>
      <c r="G811" s="130"/>
      <c r="H811" s="130"/>
      <c r="I811" s="130">
        <v>10</v>
      </c>
      <c r="J811" s="130">
        <v>10</v>
      </c>
      <c r="K811" s="130">
        <v>10</v>
      </c>
      <c r="L811" s="138">
        <v>0.1</v>
      </c>
      <c r="M811" s="141"/>
      <c r="N811" s="130">
        <v>10</v>
      </c>
      <c r="O811" s="138"/>
      <c r="P811" s="138">
        <v>5</v>
      </c>
      <c r="Q811" s="130">
        <v>0</v>
      </c>
      <c r="R811" s="138">
        <v>5</v>
      </c>
      <c r="S811" s="130">
        <f>Table4[[#This Row],[DMG PER PARTICLE]]*Table4[[#This Row],[PARTICLES 
PER SHOT]]</f>
        <v>12770</v>
      </c>
      <c r="T811" s="138" t="s">
        <v>123</v>
      </c>
      <c r="U811" s="130">
        <f>Table4[[#This Row],[SHOTS PER MAGAZINE]]*Table4[[#This Row],[DAMAGE PER SHOT]]</f>
        <v>12770</v>
      </c>
      <c r="V811" s="130">
        <f>Table4[[#This Row],[MAGAZINE AMMO]]/Table4[[#This Row],[AMMO PER SHOT]]</f>
        <v>1</v>
      </c>
      <c r="W811" s="138" t="s">
        <v>123</v>
      </c>
      <c r="X811" s="138">
        <f>(Table4[[#This Row],[SHOTS PER MAGAZINE]]-1)*Table4[[#This Row],[SHOT 
INTERVAL]]+(Table4[[#This Row],[PARTICLES 
PER SHOT]]-1)*Table4[[#This Row],[BURST INTERVAL]]</f>
        <v>0.9</v>
      </c>
      <c r="Y811" s="186">
        <f>Table4[[#This Row],[DAMAGE PER MAGAZINE]]/(Table4[[#This Row],[UNLOAD TIME]]+Table4[[#This Row],[RELOAD TIME]])</f>
        <v>2164.406779661017</v>
      </c>
    </row>
    <row r="812" spans="1:25" ht="14.25" hidden="1" customHeight="1" outlineLevel="1" x14ac:dyDescent="0.2">
      <c r="A812" s="130">
        <v>38</v>
      </c>
      <c r="B812" s="186" t="s">
        <v>442</v>
      </c>
      <c r="C812" s="186" t="s">
        <v>101</v>
      </c>
      <c r="D812" s="130">
        <v>10</v>
      </c>
      <c r="E812" s="149">
        <v>1405</v>
      </c>
      <c r="F812" s="130"/>
      <c r="G812" s="130"/>
      <c r="H812" s="130"/>
      <c r="I812" s="130">
        <v>10</v>
      </c>
      <c r="J812" s="130">
        <v>10</v>
      </c>
      <c r="K812" s="130">
        <v>10</v>
      </c>
      <c r="L812" s="138">
        <v>0.1</v>
      </c>
      <c r="M812" s="141"/>
      <c r="N812" s="130">
        <v>10</v>
      </c>
      <c r="O812" s="138"/>
      <c r="P812" s="138">
        <v>5</v>
      </c>
      <c r="Q812" s="130">
        <v>0</v>
      </c>
      <c r="R812" s="138">
        <v>5</v>
      </c>
      <c r="S812" s="130">
        <f>Table4[[#This Row],[DMG PER PARTICLE]]*Table4[[#This Row],[PARTICLES 
PER SHOT]]</f>
        <v>14050</v>
      </c>
      <c r="T812" s="138" t="s">
        <v>123</v>
      </c>
      <c r="U812" s="130">
        <f>Table4[[#This Row],[SHOTS PER MAGAZINE]]*Table4[[#This Row],[DAMAGE PER SHOT]]</f>
        <v>14050</v>
      </c>
      <c r="V812" s="130">
        <f>Table4[[#This Row],[MAGAZINE AMMO]]/Table4[[#This Row],[AMMO PER SHOT]]</f>
        <v>1</v>
      </c>
      <c r="W812" s="138" t="s">
        <v>123</v>
      </c>
      <c r="X812" s="138">
        <f>(Table4[[#This Row],[SHOTS PER MAGAZINE]]-1)*Table4[[#This Row],[SHOT 
INTERVAL]]+(Table4[[#This Row],[PARTICLES 
PER SHOT]]-1)*Table4[[#This Row],[BURST INTERVAL]]</f>
        <v>0.9</v>
      </c>
      <c r="Y812" s="186">
        <f>Table4[[#This Row],[DAMAGE PER MAGAZINE]]/(Table4[[#This Row],[UNLOAD TIME]]+Table4[[#This Row],[RELOAD TIME]])</f>
        <v>2381.3559322033898</v>
      </c>
    </row>
    <row r="813" spans="1:25" ht="14.25" hidden="1" customHeight="1" outlineLevel="1" x14ac:dyDescent="0.2">
      <c r="A813" s="130">
        <v>38</v>
      </c>
      <c r="B813" s="186" t="s">
        <v>442</v>
      </c>
      <c r="C813" s="186" t="s">
        <v>101</v>
      </c>
      <c r="D813" s="130">
        <v>11</v>
      </c>
      <c r="E813" s="149">
        <v>1546</v>
      </c>
      <c r="F813" s="130"/>
      <c r="G813" s="130"/>
      <c r="H813" s="130"/>
      <c r="I813" s="130">
        <v>10</v>
      </c>
      <c r="J813" s="130">
        <v>10</v>
      </c>
      <c r="K813" s="130">
        <v>10</v>
      </c>
      <c r="L813" s="138">
        <v>0.1</v>
      </c>
      <c r="M813" s="141"/>
      <c r="N813" s="130">
        <v>10</v>
      </c>
      <c r="O813" s="138"/>
      <c r="P813" s="138">
        <v>5</v>
      </c>
      <c r="Q813" s="130">
        <v>0</v>
      </c>
      <c r="R813" s="138">
        <v>5</v>
      </c>
      <c r="S813" s="130">
        <f>Table4[[#This Row],[DMG PER PARTICLE]]*Table4[[#This Row],[PARTICLES 
PER SHOT]]</f>
        <v>15460</v>
      </c>
      <c r="T813" s="138" t="s">
        <v>123</v>
      </c>
      <c r="U813" s="130">
        <f>Table4[[#This Row],[SHOTS PER MAGAZINE]]*Table4[[#This Row],[DAMAGE PER SHOT]]</f>
        <v>15460</v>
      </c>
      <c r="V813" s="130">
        <f>Table4[[#This Row],[MAGAZINE AMMO]]/Table4[[#This Row],[AMMO PER SHOT]]</f>
        <v>1</v>
      </c>
      <c r="W813" s="138" t="s">
        <v>123</v>
      </c>
      <c r="X813" s="138">
        <f>(Table4[[#This Row],[SHOTS PER MAGAZINE]]-1)*Table4[[#This Row],[SHOT 
INTERVAL]]+(Table4[[#This Row],[PARTICLES 
PER SHOT]]-1)*Table4[[#This Row],[BURST INTERVAL]]</f>
        <v>0.9</v>
      </c>
      <c r="Y813" s="186">
        <f>Table4[[#This Row],[DAMAGE PER MAGAZINE]]/(Table4[[#This Row],[UNLOAD TIME]]+Table4[[#This Row],[RELOAD TIME]])</f>
        <v>2620.3389830508472</v>
      </c>
    </row>
    <row r="814" spans="1:25" ht="14.25" hidden="1" customHeight="1" outlineLevel="1" x14ac:dyDescent="0.2">
      <c r="A814" s="130">
        <v>38</v>
      </c>
      <c r="B814" s="186" t="s">
        <v>442</v>
      </c>
      <c r="C814" s="186" t="s">
        <v>101</v>
      </c>
      <c r="D814" s="130">
        <v>12</v>
      </c>
      <c r="E814" s="149">
        <v>1700</v>
      </c>
      <c r="F814" s="130"/>
      <c r="G814" s="130"/>
      <c r="H814" s="130"/>
      <c r="I814" s="130">
        <v>10</v>
      </c>
      <c r="J814" s="130">
        <v>10</v>
      </c>
      <c r="K814" s="130">
        <v>10</v>
      </c>
      <c r="L814" s="138">
        <v>0.1</v>
      </c>
      <c r="M814" s="141"/>
      <c r="N814" s="130">
        <v>10</v>
      </c>
      <c r="O814" s="138"/>
      <c r="P814" s="138">
        <v>5</v>
      </c>
      <c r="Q814" s="130">
        <v>0</v>
      </c>
      <c r="R814" s="138">
        <v>5</v>
      </c>
      <c r="S814" s="130">
        <f>Table4[[#This Row],[DMG PER PARTICLE]]*Table4[[#This Row],[PARTICLES 
PER SHOT]]</f>
        <v>17000</v>
      </c>
      <c r="T814" s="138" t="s">
        <v>123</v>
      </c>
      <c r="U814" s="130">
        <f>Table4[[#This Row],[SHOTS PER MAGAZINE]]*Table4[[#This Row],[DAMAGE PER SHOT]]</f>
        <v>17000</v>
      </c>
      <c r="V814" s="130">
        <f>Table4[[#This Row],[MAGAZINE AMMO]]/Table4[[#This Row],[AMMO PER SHOT]]</f>
        <v>1</v>
      </c>
      <c r="W814" s="138" t="s">
        <v>123</v>
      </c>
      <c r="X814" s="138">
        <f>(Table4[[#This Row],[SHOTS PER MAGAZINE]]-1)*Table4[[#This Row],[SHOT 
INTERVAL]]+(Table4[[#This Row],[PARTICLES 
PER SHOT]]-1)*Table4[[#This Row],[BURST INTERVAL]]</f>
        <v>0.9</v>
      </c>
      <c r="Y814" s="186">
        <f>Table4[[#This Row],[DAMAGE PER MAGAZINE]]/(Table4[[#This Row],[UNLOAD TIME]]+Table4[[#This Row],[RELOAD TIME]])</f>
        <v>2881.3559322033898</v>
      </c>
    </row>
    <row r="815" spans="1:25" ht="14.25" hidden="1" customHeight="1" outlineLevel="1" x14ac:dyDescent="0.2">
      <c r="A815" s="130">
        <v>38</v>
      </c>
      <c r="B815" s="186" t="s">
        <v>442</v>
      </c>
      <c r="C815" s="186" t="s">
        <v>102</v>
      </c>
      <c r="D815" s="130">
        <v>1</v>
      </c>
      <c r="E815" s="149">
        <v>1700</v>
      </c>
      <c r="F815" s="130"/>
      <c r="G815" s="130"/>
      <c r="H815" s="130"/>
      <c r="I815" s="130">
        <v>10</v>
      </c>
      <c r="J815" s="130">
        <v>10</v>
      </c>
      <c r="K815" s="130">
        <v>10</v>
      </c>
      <c r="L815" s="138">
        <v>0.1</v>
      </c>
      <c r="M815" s="141"/>
      <c r="N815" s="130">
        <v>10</v>
      </c>
      <c r="O815" s="138"/>
      <c r="P815" s="138">
        <v>5</v>
      </c>
      <c r="Q815" s="130">
        <v>0</v>
      </c>
      <c r="R815" s="138">
        <v>5</v>
      </c>
      <c r="S815" s="130">
        <f>Table4[[#This Row],[DMG PER PARTICLE]]*Table4[[#This Row],[PARTICLES 
PER SHOT]]</f>
        <v>17000</v>
      </c>
      <c r="T815" s="138" t="s">
        <v>123</v>
      </c>
      <c r="U815" s="130">
        <f>Table4[[#This Row],[SHOTS PER MAGAZINE]]*Table4[[#This Row],[DAMAGE PER SHOT]]</f>
        <v>17000</v>
      </c>
      <c r="V815" s="130">
        <f>Table4[[#This Row],[MAGAZINE AMMO]]/Table4[[#This Row],[AMMO PER SHOT]]</f>
        <v>1</v>
      </c>
      <c r="W815" s="138" t="s">
        <v>123</v>
      </c>
      <c r="X815" s="138">
        <f>(Table4[[#This Row],[SHOTS PER MAGAZINE]]-1)*Table4[[#This Row],[SHOT 
INTERVAL]]+(Table4[[#This Row],[PARTICLES 
PER SHOT]]-1)*Table4[[#This Row],[BURST INTERVAL]]</f>
        <v>0.9</v>
      </c>
      <c r="Y815" s="186">
        <f>Table4[[#This Row],[DAMAGE PER MAGAZINE]]/(Table4[[#This Row],[UNLOAD TIME]]+Table4[[#This Row],[RELOAD TIME]])</f>
        <v>2881.3559322033898</v>
      </c>
    </row>
    <row r="816" spans="1:25" ht="14.25" hidden="1" customHeight="1" outlineLevel="1" x14ac:dyDescent="0.2">
      <c r="A816" s="130">
        <v>38</v>
      </c>
      <c r="B816" s="186" t="s">
        <v>442</v>
      </c>
      <c r="C816" s="186" t="s">
        <v>102</v>
      </c>
      <c r="D816" s="130">
        <v>2</v>
      </c>
      <c r="E816" s="149">
        <v>1728</v>
      </c>
      <c r="F816" s="130"/>
      <c r="G816" s="130"/>
      <c r="H816" s="130"/>
      <c r="I816" s="130">
        <v>10</v>
      </c>
      <c r="J816" s="130">
        <v>10</v>
      </c>
      <c r="K816" s="130">
        <v>10</v>
      </c>
      <c r="L816" s="138">
        <v>0.1</v>
      </c>
      <c r="M816" s="141"/>
      <c r="N816" s="130">
        <v>10</v>
      </c>
      <c r="O816" s="138"/>
      <c r="P816" s="138">
        <v>5</v>
      </c>
      <c r="Q816" s="130">
        <v>0</v>
      </c>
      <c r="R816" s="138">
        <v>5</v>
      </c>
      <c r="S816" s="130">
        <f>Table4[[#This Row],[DMG PER PARTICLE]]*Table4[[#This Row],[PARTICLES 
PER SHOT]]</f>
        <v>17280</v>
      </c>
      <c r="T816" s="138" t="s">
        <v>123</v>
      </c>
      <c r="U816" s="130">
        <f>Table4[[#This Row],[SHOTS PER MAGAZINE]]*Table4[[#This Row],[DAMAGE PER SHOT]]</f>
        <v>17280</v>
      </c>
      <c r="V816" s="130">
        <f>Table4[[#This Row],[MAGAZINE AMMO]]/Table4[[#This Row],[AMMO PER SHOT]]</f>
        <v>1</v>
      </c>
      <c r="W816" s="138" t="s">
        <v>123</v>
      </c>
      <c r="X816" s="138">
        <f>(Table4[[#This Row],[SHOTS PER MAGAZINE]]-1)*Table4[[#This Row],[SHOT 
INTERVAL]]+(Table4[[#This Row],[PARTICLES 
PER SHOT]]-1)*Table4[[#This Row],[BURST INTERVAL]]</f>
        <v>0.9</v>
      </c>
      <c r="Y816" s="186">
        <f>Table4[[#This Row],[DAMAGE PER MAGAZINE]]/(Table4[[#This Row],[UNLOAD TIME]]+Table4[[#This Row],[RELOAD TIME]])</f>
        <v>2928.8135593220336</v>
      </c>
    </row>
    <row r="817" spans="1:25" ht="14.25" hidden="1" customHeight="1" outlineLevel="1" x14ac:dyDescent="0.2">
      <c r="A817" s="130">
        <v>38</v>
      </c>
      <c r="B817" s="186" t="s">
        <v>442</v>
      </c>
      <c r="C817" s="186" t="s">
        <v>102</v>
      </c>
      <c r="D817" s="130">
        <v>3</v>
      </c>
      <c r="E817" s="149">
        <v>1756</v>
      </c>
      <c r="F817" s="130"/>
      <c r="G817" s="130"/>
      <c r="H817" s="130"/>
      <c r="I817" s="130">
        <v>10</v>
      </c>
      <c r="J817" s="130">
        <v>10</v>
      </c>
      <c r="K817" s="130">
        <v>10</v>
      </c>
      <c r="L817" s="138">
        <v>0.1</v>
      </c>
      <c r="M817" s="141"/>
      <c r="N817" s="130">
        <v>10</v>
      </c>
      <c r="O817" s="138"/>
      <c r="P817" s="138">
        <v>5</v>
      </c>
      <c r="Q817" s="130">
        <v>0</v>
      </c>
      <c r="R817" s="138">
        <v>5</v>
      </c>
      <c r="S817" s="130">
        <f>Table4[[#This Row],[DMG PER PARTICLE]]*Table4[[#This Row],[PARTICLES 
PER SHOT]]</f>
        <v>17560</v>
      </c>
      <c r="T817" s="138" t="s">
        <v>123</v>
      </c>
      <c r="U817" s="130">
        <f>Table4[[#This Row],[SHOTS PER MAGAZINE]]*Table4[[#This Row],[DAMAGE PER SHOT]]</f>
        <v>17560</v>
      </c>
      <c r="V817" s="130">
        <f>Table4[[#This Row],[MAGAZINE AMMO]]/Table4[[#This Row],[AMMO PER SHOT]]</f>
        <v>1</v>
      </c>
      <c r="W817" s="138" t="s">
        <v>123</v>
      </c>
      <c r="X817" s="138">
        <f>(Table4[[#This Row],[SHOTS PER MAGAZINE]]-1)*Table4[[#This Row],[SHOT 
INTERVAL]]+(Table4[[#This Row],[PARTICLES 
PER SHOT]]-1)*Table4[[#This Row],[BURST INTERVAL]]</f>
        <v>0.9</v>
      </c>
      <c r="Y817" s="186">
        <f>Table4[[#This Row],[DAMAGE PER MAGAZINE]]/(Table4[[#This Row],[UNLOAD TIME]]+Table4[[#This Row],[RELOAD TIME]])</f>
        <v>2976.2711864406779</v>
      </c>
    </row>
    <row r="818" spans="1:25" ht="14.25" hidden="1" customHeight="1" outlineLevel="1" x14ac:dyDescent="0.2">
      <c r="A818" s="130">
        <v>38</v>
      </c>
      <c r="B818" s="186" t="s">
        <v>442</v>
      </c>
      <c r="C818" s="186" t="s">
        <v>102</v>
      </c>
      <c r="D818" s="130">
        <v>4</v>
      </c>
      <c r="E818" s="149">
        <v>1784</v>
      </c>
      <c r="F818" s="130"/>
      <c r="G818" s="130"/>
      <c r="H818" s="130"/>
      <c r="I818" s="130">
        <v>10</v>
      </c>
      <c r="J818" s="130">
        <v>10</v>
      </c>
      <c r="K818" s="130">
        <v>10</v>
      </c>
      <c r="L818" s="138">
        <v>0.1</v>
      </c>
      <c r="M818" s="141"/>
      <c r="N818" s="130">
        <v>10</v>
      </c>
      <c r="O818" s="138"/>
      <c r="P818" s="138">
        <v>5</v>
      </c>
      <c r="Q818" s="130">
        <v>0</v>
      </c>
      <c r="R818" s="138">
        <v>5</v>
      </c>
      <c r="S818" s="130">
        <f>Table4[[#This Row],[DMG PER PARTICLE]]*Table4[[#This Row],[PARTICLES 
PER SHOT]]</f>
        <v>17840</v>
      </c>
      <c r="T818" s="138" t="s">
        <v>123</v>
      </c>
      <c r="U818" s="130">
        <f>Table4[[#This Row],[SHOTS PER MAGAZINE]]*Table4[[#This Row],[DAMAGE PER SHOT]]</f>
        <v>17840</v>
      </c>
      <c r="V818" s="130">
        <f>Table4[[#This Row],[MAGAZINE AMMO]]/Table4[[#This Row],[AMMO PER SHOT]]</f>
        <v>1</v>
      </c>
      <c r="W818" s="138" t="s">
        <v>123</v>
      </c>
      <c r="X818" s="138">
        <f>(Table4[[#This Row],[SHOTS PER MAGAZINE]]-1)*Table4[[#This Row],[SHOT 
INTERVAL]]+(Table4[[#This Row],[PARTICLES 
PER SHOT]]-1)*Table4[[#This Row],[BURST INTERVAL]]</f>
        <v>0.9</v>
      </c>
      <c r="Y818" s="186">
        <f>Table4[[#This Row],[DAMAGE PER MAGAZINE]]/(Table4[[#This Row],[UNLOAD TIME]]+Table4[[#This Row],[RELOAD TIME]])</f>
        <v>3023.7288135593217</v>
      </c>
    </row>
    <row r="819" spans="1:25" ht="14.25" hidden="1" customHeight="1" outlineLevel="1" x14ac:dyDescent="0.2">
      <c r="A819" s="130">
        <v>38</v>
      </c>
      <c r="B819" s="186" t="s">
        <v>442</v>
      </c>
      <c r="C819" s="186" t="s">
        <v>102</v>
      </c>
      <c r="D819" s="130">
        <v>5</v>
      </c>
      <c r="E819" s="149">
        <v>1812</v>
      </c>
      <c r="F819" s="130"/>
      <c r="G819" s="130"/>
      <c r="H819" s="130"/>
      <c r="I819" s="130">
        <v>10</v>
      </c>
      <c r="J819" s="130">
        <v>10</v>
      </c>
      <c r="K819" s="130">
        <v>10</v>
      </c>
      <c r="L819" s="138">
        <v>0.1</v>
      </c>
      <c r="M819" s="141"/>
      <c r="N819" s="130">
        <v>10</v>
      </c>
      <c r="O819" s="138"/>
      <c r="P819" s="138">
        <v>5</v>
      </c>
      <c r="Q819" s="130">
        <v>0</v>
      </c>
      <c r="R819" s="138">
        <v>5</v>
      </c>
      <c r="S819" s="130">
        <f>Table4[[#This Row],[DMG PER PARTICLE]]*Table4[[#This Row],[PARTICLES 
PER SHOT]]</f>
        <v>18120</v>
      </c>
      <c r="T819" s="138" t="s">
        <v>123</v>
      </c>
      <c r="U819" s="130">
        <f>Table4[[#This Row],[SHOTS PER MAGAZINE]]*Table4[[#This Row],[DAMAGE PER SHOT]]</f>
        <v>18120</v>
      </c>
      <c r="V819" s="130">
        <f>Table4[[#This Row],[MAGAZINE AMMO]]/Table4[[#This Row],[AMMO PER SHOT]]</f>
        <v>1</v>
      </c>
      <c r="W819" s="138" t="s">
        <v>123</v>
      </c>
      <c r="X819" s="138">
        <f>(Table4[[#This Row],[SHOTS PER MAGAZINE]]-1)*Table4[[#This Row],[SHOT 
INTERVAL]]+(Table4[[#This Row],[PARTICLES 
PER SHOT]]-1)*Table4[[#This Row],[BURST INTERVAL]]</f>
        <v>0.9</v>
      </c>
      <c r="Y819" s="186">
        <f>Table4[[#This Row],[DAMAGE PER MAGAZINE]]/(Table4[[#This Row],[UNLOAD TIME]]+Table4[[#This Row],[RELOAD TIME]])</f>
        <v>3071.1864406779659</v>
      </c>
    </row>
    <row r="820" spans="1:25" ht="14.25" hidden="1" customHeight="1" outlineLevel="1" x14ac:dyDescent="0.2">
      <c r="A820" s="130">
        <v>38</v>
      </c>
      <c r="B820" s="186" t="s">
        <v>442</v>
      </c>
      <c r="C820" s="186" t="s">
        <v>102</v>
      </c>
      <c r="D820" s="130">
        <v>6</v>
      </c>
      <c r="E820" s="149">
        <v>1840</v>
      </c>
      <c r="F820" s="130"/>
      <c r="G820" s="130"/>
      <c r="H820" s="130"/>
      <c r="I820" s="130">
        <v>10</v>
      </c>
      <c r="J820" s="130">
        <v>10</v>
      </c>
      <c r="K820" s="130">
        <v>10</v>
      </c>
      <c r="L820" s="138">
        <v>0.1</v>
      </c>
      <c r="M820" s="141"/>
      <c r="N820" s="130">
        <v>10</v>
      </c>
      <c r="O820" s="138"/>
      <c r="P820" s="138">
        <v>5</v>
      </c>
      <c r="Q820" s="130">
        <v>0</v>
      </c>
      <c r="R820" s="138">
        <v>5</v>
      </c>
      <c r="S820" s="130">
        <f>Table4[[#This Row],[DMG PER PARTICLE]]*Table4[[#This Row],[PARTICLES 
PER SHOT]]</f>
        <v>18400</v>
      </c>
      <c r="T820" s="138" t="s">
        <v>123</v>
      </c>
      <c r="U820" s="130">
        <f>Table4[[#This Row],[SHOTS PER MAGAZINE]]*Table4[[#This Row],[DAMAGE PER SHOT]]</f>
        <v>18400</v>
      </c>
      <c r="V820" s="130">
        <f>Table4[[#This Row],[MAGAZINE AMMO]]/Table4[[#This Row],[AMMO PER SHOT]]</f>
        <v>1</v>
      </c>
      <c r="W820" s="138" t="s">
        <v>123</v>
      </c>
      <c r="X820" s="138">
        <f>(Table4[[#This Row],[SHOTS PER MAGAZINE]]-1)*Table4[[#This Row],[SHOT 
INTERVAL]]+(Table4[[#This Row],[PARTICLES 
PER SHOT]]-1)*Table4[[#This Row],[BURST INTERVAL]]</f>
        <v>0.9</v>
      </c>
      <c r="Y820" s="186">
        <f>Table4[[#This Row],[DAMAGE PER MAGAZINE]]/(Table4[[#This Row],[UNLOAD TIME]]+Table4[[#This Row],[RELOAD TIME]])</f>
        <v>3118.6440677966098</v>
      </c>
    </row>
    <row r="821" spans="1:25" ht="14.25" hidden="1" customHeight="1" outlineLevel="1" x14ac:dyDescent="0.2">
      <c r="A821" s="130">
        <v>38</v>
      </c>
      <c r="B821" s="186" t="s">
        <v>442</v>
      </c>
      <c r="C821" s="186" t="s">
        <v>102</v>
      </c>
      <c r="D821" s="130">
        <v>7</v>
      </c>
      <c r="E821" s="149">
        <v>1868</v>
      </c>
      <c r="F821" s="130"/>
      <c r="G821" s="130"/>
      <c r="H821" s="130"/>
      <c r="I821" s="130">
        <v>10</v>
      </c>
      <c r="J821" s="130">
        <v>10</v>
      </c>
      <c r="K821" s="130">
        <v>10</v>
      </c>
      <c r="L821" s="138">
        <v>0.1</v>
      </c>
      <c r="M821" s="141"/>
      <c r="N821" s="130">
        <v>10</v>
      </c>
      <c r="O821" s="138"/>
      <c r="P821" s="138">
        <v>5</v>
      </c>
      <c r="Q821" s="130">
        <v>0</v>
      </c>
      <c r="R821" s="138">
        <v>5</v>
      </c>
      <c r="S821" s="130">
        <f>Table4[[#This Row],[DMG PER PARTICLE]]*Table4[[#This Row],[PARTICLES 
PER SHOT]]</f>
        <v>18680</v>
      </c>
      <c r="T821" s="138" t="s">
        <v>123</v>
      </c>
      <c r="U821" s="130">
        <f>Table4[[#This Row],[SHOTS PER MAGAZINE]]*Table4[[#This Row],[DAMAGE PER SHOT]]</f>
        <v>18680</v>
      </c>
      <c r="V821" s="130">
        <f>Table4[[#This Row],[MAGAZINE AMMO]]/Table4[[#This Row],[AMMO PER SHOT]]</f>
        <v>1</v>
      </c>
      <c r="W821" s="138" t="s">
        <v>123</v>
      </c>
      <c r="X821" s="138">
        <f>(Table4[[#This Row],[SHOTS PER MAGAZINE]]-1)*Table4[[#This Row],[SHOT 
INTERVAL]]+(Table4[[#This Row],[PARTICLES 
PER SHOT]]-1)*Table4[[#This Row],[BURST INTERVAL]]</f>
        <v>0.9</v>
      </c>
      <c r="Y821" s="186">
        <f>Table4[[#This Row],[DAMAGE PER MAGAZINE]]/(Table4[[#This Row],[UNLOAD TIME]]+Table4[[#This Row],[RELOAD TIME]])</f>
        <v>3166.101694915254</v>
      </c>
    </row>
    <row r="822" spans="1:25" ht="14.25" hidden="1" customHeight="1" outlineLevel="1" x14ac:dyDescent="0.2">
      <c r="A822" s="130">
        <v>38</v>
      </c>
      <c r="B822" s="186" t="s">
        <v>442</v>
      </c>
      <c r="C822" s="186" t="s">
        <v>102</v>
      </c>
      <c r="D822" s="130">
        <v>8</v>
      </c>
      <c r="E822" s="149">
        <v>1896</v>
      </c>
      <c r="F822" s="130"/>
      <c r="G822" s="130"/>
      <c r="H822" s="130"/>
      <c r="I822" s="130">
        <v>10</v>
      </c>
      <c r="J822" s="130">
        <v>10</v>
      </c>
      <c r="K822" s="130">
        <v>10</v>
      </c>
      <c r="L822" s="138">
        <v>0.1</v>
      </c>
      <c r="M822" s="141"/>
      <c r="N822" s="130">
        <v>10</v>
      </c>
      <c r="O822" s="138"/>
      <c r="P822" s="138">
        <v>5</v>
      </c>
      <c r="Q822" s="130">
        <v>0</v>
      </c>
      <c r="R822" s="138">
        <v>5</v>
      </c>
      <c r="S822" s="130">
        <f>Table4[[#This Row],[DMG PER PARTICLE]]*Table4[[#This Row],[PARTICLES 
PER SHOT]]</f>
        <v>18960</v>
      </c>
      <c r="T822" s="138" t="s">
        <v>123</v>
      </c>
      <c r="U822" s="130">
        <f>Table4[[#This Row],[SHOTS PER MAGAZINE]]*Table4[[#This Row],[DAMAGE PER SHOT]]</f>
        <v>18960</v>
      </c>
      <c r="V822" s="130">
        <f>Table4[[#This Row],[MAGAZINE AMMO]]/Table4[[#This Row],[AMMO PER SHOT]]</f>
        <v>1</v>
      </c>
      <c r="W822" s="138" t="s">
        <v>123</v>
      </c>
      <c r="X822" s="138">
        <f>(Table4[[#This Row],[SHOTS PER MAGAZINE]]-1)*Table4[[#This Row],[SHOT 
INTERVAL]]+(Table4[[#This Row],[PARTICLES 
PER SHOT]]-1)*Table4[[#This Row],[BURST INTERVAL]]</f>
        <v>0.9</v>
      </c>
      <c r="Y822" s="186">
        <f>Table4[[#This Row],[DAMAGE PER MAGAZINE]]/(Table4[[#This Row],[UNLOAD TIME]]+Table4[[#This Row],[RELOAD TIME]])</f>
        <v>3213.5593220338983</v>
      </c>
    </row>
    <row r="823" spans="1:25" ht="14.25" hidden="1" customHeight="1" outlineLevel="1" x14ac:dyDescent="0.2">
      <c r="A823" s="130">
        <v>38</v>
      </c>
      <c r="B823" s="186" t="s">
        <v>442</v>
      </c>
      <c r="C823" s="186" t="s">
        <v>102</v>
      </c>
      <c r="D823" s="130">
        <v>9</v>
      </c>
      <c r="E823" s="149">
        <v>1924</v>
      </c>
      <c r="F823" s="130"/>
      <c r="G823" s="130"/>
      <c r="H823" s="130"/>
      <c r="I823" s="130">
        <v>10</v>
      </c>
      <c r="J823" s="130">
        <v>10</v>
      </c>
      <c r="K823" s="130">
        <v>10</v>
      </c>
      <c r="L823" s="138">
        <v>0.1</v>
      </c>
      <c r="M823" s="141"/>
      <c r="N823" s="130">
        <v>10</v>
      </c>
      <c r="O823" s="138"/>
      <c r="P823" s="138">
        <v>5</v>
      </c>
      <c r="Q823" s="130">
        <v>0</v>
      </c>
      <c r="R823" s="138">
        <v>5</v>
      </c>
      <c r="S823" s="130">
        <f>Table4[[#This Row],[DMG PER PARTICLE]]*Table4[[#This Row],[PARTICLES 
PER SHOT]]</f>
        <v>19240</v>
      </c>
      <c r="T823" s="138" t="s">
        <v>123</v>
      </c>
      <c r="U823" s="130">
        <f>Table4[[#This Row],[SHOTS PER MAGAZINE]]*Table4[[#This Row],[DAMAGE PER SHOT]]</f>
        <v>19240</v>
      </c>
      <c r="V823" s="130">
        <f>Table4[[#This Row],[MAGAZINE AMMO]]/Table4[[#This Row],[AMMO PER SHOT]]</f>
        <v>1</v>
      </c>
      <c r="W823" s="138" t="s">
        <v>123</v>
      </c>
      <c r="X823" s="138">
        <f>(Table4[[#This Row],[SHOTS PER MAGAZINE]]-1)*Table4[[#This Row],[SHOT 
INTERVAL]]+(Table4[[#This Row],[PARTICLES 
PER SHOT]]-1)*Table4[[#This Row],[BURST INTERVAL]]</f>
        <v>0.9</v>
      </c>
      <c r="Y823" s="186">
        <f>Table4[[#This Row],[DAMAGE PER MAGAZINE]]/(Table4[[#This Row],[UNLOAD TIME]]+Table4[[#This Row],[RELOAD TIME]])</f>
        <v>3261.0169491525421</v>
      </c>
    </row>
    <row r="824" spans="1:25" ht="14.25" hidden="1" customHeight="1" outlineLevel="1" x14ac:dyDescent="0.2">
      <c r="A824" s="130">
        <v>38</v>
      </c>
      <c r="B824" s="186" t="s">
        <v>442</v>
      </c>
      <c r="C824" s="186" t="s">
        <v>102</v>
      </c>
      <c r="D824" s="130">
        <v>10</v>
      </c>
      <c r="E824" s="149">
        <v>1952</v>
      </c>
      <c r="F824" s="130"/>
      <c r="G824" s="130"/>
      <c r="H824" s="130"/>
      <c r="I824" s="130">
        <v>10</v>
      </c>
      <c r="J824" s="130">
        <v>10</v>
      </c>
      <c r="K824" s="130">
        <v>10</v>
      </c>
      <c r="L824" s="138">
        <v>0.1</v>
      </c>
      <c r="M824" s="141"/>
      <c r="N824" s="130">
        <v>10</v>
      </c>
      <c r="O824" s="138"/>
      <c r="P824" s="138">
        <v>5</v>
      </c>
      <c r="Q824" s="130">
        <v>0</v>
      </c>
      <c r="R824" s="138">
        <v>5</v>
      </c>
      <c r="S824" s="130">
        <f>Table4[[#This Row],[DMG PER PARTICLE]]*Table4[[#This Row],[PARTICLES 
PER SHOT]]</f>
        <v>19520</v>
      </c>
      <c r="T824" s="138" t="s">
        <v>123</v>
      </c>
      <c r="U824" s="130">
        <f>Table4[[#This Row],[SHOTS PER MAGAZINE]]*Table4[[#This Row],[DAMAGE PER SHOT]]</f>
        <v>19520</v>
      </c>
      <c r="V824" s="130">
        <f>Table4[[#This Row],[MAGAZINE AMMO]]/Table4[[#This Row],[AMMO PER SHOT]]</f>
        <v>1</v>
      </c>
      <c r="W824" s="138" t="s">
        <v>123</v>
      </c>
      <c r="X824" s="138">
        <f>(Table4[[#This Row],[SHOTS PER MAGAZINE]]-1)*Table4[[#This Row],[SHOT 
INTERVAL]]+(Table4[[#This Row],[PARTICLES 
PER SHOT]]-1)*Table4[[#This Row],[BURST INTERVAL]]</f>
        <v>0.9</v>
      </c>
      <c r="Y824" s="186">
        <f>Table4[[#This Row],[DAMAGE PER MAGAZINE]]/(Table4[[#This Row],[UNLOAD TIME]]+Table4[[#This Row],[RELOAD TIME]])</f>
        <v>3308.4745762711864</v>
      </c>
    </row>
    <row r="825" spans="1:25" ht="14.25" hidden="1" customHeight="1" outlineLevel="1" x14ac:dyDescent="0.2">
      <c r="A825" s="130">
        <v>38</v>
      </c>
      <c r="B825" s="186" t="s">
        <v>442</v>
      </c>
      <c r="C825" s="186" t="s">
        <v>102</v>
      </c>
      <c r="D825" s="130">
        <v>11</v>
      </c>
      <c r="E825" s="149">
        <v>1980</v>
      </c>
      <c r="F825" s="130"/>
      <c r="G825" s="130"/>
      <c r="H825" s="130"/>
      <c r="I825" s="130">
        <v>10</v>
      </c>
      <c r="J825" s="130">
        <v>10</v>
      </c>
      <c r="K825" s="130">
        <v>10</v>
      </c>
      <c r="L825" s="138">
        <v>0.1</v>
      </c>
      <c r="M825" s="141"/>
      <c r="N825" s="130">
        <v>10</v>
      </c>
      <c r="O825" s="138"/>
      <c r="P825" s="138">
        <v>5</v>
      </c>
      <c r="Q825" s="130">
        <v>0</v>
      </c>
      <c r="R825" s="138">
        <v>5</v>
      </c>
      <c r="S825" s="130">
        <f>Table4[[#This Row],[DMG PER PARTICLE]]*Table4[[#This Row],[PARTICLES 
PER SHOT]]</f>
        <v>19800</v>
      </c>
      <c r="T825" s="138" t="s">
        <v>123</v>
      </c>
      <c r="U825" s="130">
        <f>Table4[[#This Row],[SHOTS PER MAGAZINE]]*Table4[[#This Row],[DAMAGE PER SHOT]]</f>
        <v>19800</v>
      </c>
      <c r="V825" s="130">
        <f>Table4[[#This Row],[MAGAZINE AMMO]]/Table4[[#This Row],[AMMO PER SHOT]]</f>
        <v>1</v>
      </c>
      <c r="W825" s="138" t="s">
        <v>123</v>
      </c>
      <c r="X825" s="138">
        <f>(Table4[[#This Row],[SHOTS PER MAGAZINE]]-1)*Table4[[#This Row],[SHOT 
INTERVAL]]+(Table4[[#This Row],[PARTICLES 
PER SHOT]]-1)*Table4[[#This Row],[BURST INTERVAL]]</f>
        <v>0.9</v>
      </c>
      <c r="Y825" s="186">
        <f>Table4[[#This Row],[DAMAGE PER MAGAZINE]]/(Table4[[#This Row],[UNLOAD TIME]]+Table4[[#This Row],[RELOAD TIME]])</f>
        <v>3355.9322033898302</v>
      </c>
    </row>
    <row r="826" spans="1:25" ht="14.25" hidden="1" customHeight="1" outlineLevel="1" x14ac:dyDescent="0.2">
      <c r="A826" s="130">
        <v>38</v>
      </c>
      <c r="B826" s="186" t="s">
        <v>442</v>
      </c>
      <c r="C826" s="186" t="s">
        <v>102</v>
      </c>
      <c r="D826" s="130">
        <v>12</v>
      </c>
      <c r="E826" s="149">
        <v>2008</v>
      </c>
      <c r="F826" s="130"/>
      <c r="G826" s="130"/>
      <c r="H826" s="130"/>
      <c r="I826" s="130">
        <v>10</v>
      </c>
      <c r="J826" s="130">
        <v>10</v>
      </c>
      <c r="K826" s="130">
        <v>10</v>
      </c>
      <c r="L826" s="138">
        <v>0.1</v>
      </c>
      <c r="M826" s="141"/>
      <c r="N826" s="130">
        <v>10</v>
      </c>
      <c r="O826" s="138"/>
      <c r="P826" s="138">
        <v>5</v>
      </c>
      <c r="Q826" s="130">
        <v>0</v>
      </c>
      <c r="R826" s="138">
        <v>5</v>
      </c>
      <c r="S826" s="130">
        <f>Table4[[#This Row],[DMG PER PARTICLE]]*Table4[[#This Row],[PARTICLES 
PER SHOT]]</f>
        <v>20080</v>
      </c>
      <c r="T826" s="138" t="s">
        <v>123</v>
      </c>
      <c r="U826" s="130">
        <f>Table4[[#This Row],[SHOTS PER MAGAZINE]]*Table4[[#This Row],[DAMAGE PER SHOT]]</f>
        <v>20080</v>
      </c>
      <c r="V826" s="130">
        <f>Table4[[#This Row],[MAGAZINE AMMO]]/Table4[[#This Row],[AMMO PER SHOT]]</f>
        <v>1</v>
      </c>
      <c r="W826" s="138" t="s">
        <v>123</v>
      </c>
      <c r="X826" s="138">
        <f>(Table4[[#This Row],[SHOTS PER MAGAZINE]]-1)*Table4[[#This Row],[SHOT 
INTERVAL]]+(Table4[[#This Row],[PARTICLES 
PER SHOT]]-1)*Table4[[#This Row],[BURST INTERVAL]]</f>
        <v>0.9</v>
      </c>
      <c r="Y826" s="186">
        <f>Table4[[#This Row],[DAMAGE PER MAGAZINE]]/(Table4[[#This Row],[UNLOAD TIME]]+Table4[[#This Row],[RELOAD TIME]])</f>
        <v>3403.3898305084745</v>
      </c>
    </row>
    <row r="827" spans="1:25" ht="14.25" hidden="1" customHeight="1" outlineLevel="1" x14ac:dyDescent="0.2">
      <c r="A827" s="130">
        <v>38</v>
      </c>
      <c r="B827" s="186" t="s">
        <v>442</v>
      </c>
      <c r="C827" s="186" t="s">
        <v>103</v>
      </c>
      <c r="D827" s="130">
        <v>1</v>
      </c>
      <c r="E827" s="149">
        <v>2108</v>
      </c>
      <c r="F827" s="130"/>
      <c r="G827" s="130"/>
      <c r="H827" s="130"/>
      <c r="I827" s="130">
        <v>10</v>
      </c>
      <c r="J827" s="130">
        <v>10</v>
      </c>
      <c r="K827" s="130">
        <v>10</v>
      </c>
      <c r="L827" s="138">
        <v>0.1</v>
      </c>
      <c r="M827" s="141"/>
      <c r="N827" s="130">
        <v>10</v>
      </c>
      <c r="O827" s="138"/>
      <c r="P827" s="138">
        <v>5</v>
      </c>
      <c r="Q827" s="130">
        <v>0</v>
      </c>
      <c r="R827" s="138">
        <v>5</v>
      </c>
      <c r="S827" s="130">
        <f>Table4[[#This Row],[DMG PER PARTICLE]]*Table4[[#This Row],[PARTICLES 
PER SHOT]]</f>
        <v>21080</v>
      </c>
      <c r="T827" s="138" t="s">
        <v>123</v>
      </c>
      <c r="U827" s="130">
        <f>Table4[[#This Row],[SHOTS PER MAGAZINE]]*Table4[[#This Row],[DAMAGE PER SHOT]]</f>
        <v>21080</v>
      </c>
      <c r="V827" s="130">
        <f>Table4[[#This Row],[MAGAZINE AMMO]]/Table4[[#This Row],[AMMO PER SHOT]]</f>
        <v>1</v>
      </c>
      <c r="W827" s="138" t="s">
        <v>123</v>
      </c>
      <c r="X827" s="138">
        <f>(Table4[[#This Row],[SHOTS PER MAGAZINE]]-1)*Table4[[#This Row],[SHOT 
INTERVAL]]+(Table4[[#This Row],[PARTICLES 
PER SHOT]]-1)*Table4[[#This Row],[BURST INTERVAL]]</f>
        <v>0.9</v>
      </c>
      <c r="Y827" s="186">
        <f>Table4[[#This Row],[DAMAGE PER MAGAZINE]]/(Table4[[#This Row],[UNLOAD TIME]]+Table4[[#This Row],[RELOAD TIME]])</f>
        <v>3572.881355932203</v>
      </c>
    </row>
    <row r="828" spans="1:25" ht="14.25" customHeight="1" collapsed="1" x14ac:dyDescent="0.2">
      <c r="A828" s="128">
        <v>39</v>
      </c>
      <c r="B828" s="185" t="s">
        <v>443</v>
      </c>
      <c r="C828" s="185" t="s">
        <v>101</v>
      </c>
      <c r="D828" s="128">
        <v>1</v>
      </c>
      <c r="E828" s="128">
        <v>4050</v>
      </c>
      <c r="F828" s="128"/>
      <c r="G828" s="128"/>
      <c r="H828" s="128"/>
      <c r="I828" s="136">
        <v>4</v>
      </c>
      <c r="J828" s="136">
        <v>4</v>
      </c>
      <c r="K828" s="136">
        <v>4</v>
      </c>
      <c r="L828" s="137"/>
      <c r="M828" s="141"/>
      <c r="N828" s="136">
        <v>4</v>
      </c>
      <c r="O828" s="137"/>
      <c r="P828" s="137">
        <v>10</v>
      </c>
      <c r="Q828" s="128">
        <v>0</v>
      </c>
      <c r="R828" s="137">
        <v>10</v>
      </c>
      <c r="S828" s="128">
        <f>Table4[[#This Row],[DMG PER PARTICLE]]*Table4[[#This Row],[PARTICLES 
PER SHOT]]</f>
        <v>16200</v>
      </c>
      <c r="T828" s="137" t="s">
        <v>123</v>
      </c>
      <c r="U828" s="128">
        <f>Table4[[#This Row],[SHOTS PER MAGAZINE]]*Table4[[#This Row],[DAMAGE PER SHOT]]</f>
        <v>16200</v>
      </c>
      <c r="V828" s="128">
        <f>Table4[[#This Row],[MAGAZINE AMMO]]/Table4[[#This Row],[AMMO PER SHOT]]</f>
        <v>1</v>
      </c>
      <c r="W828" s="137" t="s">
        <v>123</v>
      </c>
      <c r="X828" s="137">
        <f>(Table4[[#This Row],[SHOTS PER MAGAZINE]]-1)*Table4[[#This Row],[SHOT 
INTERVAL]]+(Table4[[#This Row],[PARTICLES 
PER SHOT]]-1)*Table4[[#This Row],[BURST INTERVAL]]</f>
        <v>0</v>
      </c>
      <c r="Y828" s="185">
        <f>Table4[[#This Row],[DAMAGE PER MAGAZINE]]/(Table4[[#This Row],[UNLOAD TIME]]+Table4[[#This Row],[RELOAD TIME]])</f>
        <v>1620</v>
      </c>
    </row>
    <row r="829" spans="1:25" ht="14.25" hidden="1" customHeight="1" outlineLevel="1" x14ac:dyDescent="0.2">
      <c r="A829" s="130">
        <v>39</v>
      </c>
      <c r="B829" s="186" t="s">
        <v>443</v>
      </c>
      <c r="C829" s="186" t="s">
        <v>101</v>
      </c>
      <c r="D829" s="130">
        <v>2</v>
      </c>
      <c r="E829" s="130">
        <v>4475</v>
      </c>
      <c r="F829" s="130"/>
      <c r="G829" s="130"/>
      <c r="H829" s="130"/>
      <c r="I829" s="136">
        <v>4</v>
      </c>
      <c r="J829" s="136">
        <v>4</v>
      </c>
      <c r="K829" s="136">
        <v>4</v>
      </c>
      <c r="L829" s="138"/>
      <c r="M829" s="141"/>
      <c r="N829" s="136">
        <v>4</v>
      </c>
      <c r="O829" s="138"/>
      <c r="P829" s="138">
        <v>10</v>
      </c>
      <c r="Q829" s="130">
        <v>0</v>
      </c>
      <c r="R829" s="138">
        <v>10</v>
      </c>
      <c r="S829" s="130">
        <f>Table4[[#This Row],[DMG PER PARTICLE]]*Table4[[#This Row],[PARTICLES 
PER SHOT]]</f>
        <v>17900</v>
      </c>
      <c r="T829" s="138" t="s">
        <v>123</v>
      </c>
      <c r="U829" s="130">
        <f>Table4[[#This Row],[SHOTS PER MAGAZINE]]*Table4[[#This Row],[DAMAGE PER SHOT]]</f>
        <v>17900</v>
      </c>
      <c r="V829" s="130">
        <f>Table4[[#This Row],[MAGAZINE AMMO]]/Table4[[#This Row],[AMMO PER SHOT]]</f>
        <v>1</v>
      </c>
      <c r="W829" s="138" t="s">
        <v>123</v>
      </c>
      <c r="X829" s="138">
        <f>(Table4[[#This Row],[SHOTS PER MAGAZINE]]-1)*Table4[[#This Row],[SHOT 
INTERVAL]]+(Table4[[#This Row],[PARTICLES 
PER SHOT]]-1)*Table4[[#This Row],[BURST INTERVAL]]</f>
        <v>0</v>
      </c>
      <c r="Y829" s="186">
        <f>Table4[[#This Row],[DAMAGE PER MAGAZINE]]/(Table4[[#This Row],[UNLOAD TIME]]+Table4[[#This Row],[RELOAD TIME]])</f>
        <v>1790</v>
      </c>
    </row>
    <row r="830" spans="1:25" ht="14.25" hidden="1" customHeight="1" outlineLevel="1" x14ac:dyDescent="0.2">
      <c r="A830" s="130">
        <v>39</v>
      </c>
      <c r="B830" s="186" t="s">
        <v>443</v>
      </c>
      <c r="C830" s="186" t="s">
        <v>101</v>
      </c>
      <c r="D830" s="130">
        <v>3</v>
      </c>
      <c r="E830" s="130">
        <v>4900</v>
      </c>
      <c r="F830" s="130"/>
      <c r="G830" s="130"/>
      <c r="H830" s="130"/>
      <c r="I830" s="136">
        <v>4</v>
      </c>
      <c r="J830" s="136">
        <v>4</v>
      </c>
      <c r="K830" s="136">
        <v>4</v>
      </c>
      <c r="L830" s="138"/>
      <c r="M830" s="141"/>
      <c r="N830" s="136">
        <v>4</v>
      </c>
      <c r="O830" s="138"/>
      <c r="P830" s="138">
        <v>10</v>
      </c>
      <c r="Q830" s="130">
        <v>0</v>
      </c>
      <c r="R830" s="138">
        <v>10</v>
      </c>
      <c r="S830" s="130">
        <f>Table4[[#This Row],[DMG PER PARTICLE]]*Table4[[#This Row],[PARTICLES 
PER SHOT]]</f>
        <v>19600</v>
      </c>
      <c r="T830" s="138" t="s">
        <v>123</v>
      </c>
      <c r="U830" s="130">
        <f>Table4[[#This Row],[SHOTS PER MAGAZINE]]*Table4[[#This Row],[DAMAGE PER SHOT]]</f>
        <v>19600</v>
      </c>
      <c r="V830" s="130">
        <f>Table4[[#This Row],[MAGAZINE AMMO]]/Table4[[#This Row],[AMMO PER SHOT]]</f>
        <v>1</v>
      </c>
      <c r="W830" s="138" t="s">
        <v>123</v>
      </c>
      <c r="X830" s="138">
        <f>(Table4[[#This Row],[SHOTS PER MAGAZINE]]-1)*Table4[[#This Row],[SHOT 
INTERVAL]]+(Table4[[#This Row],[PARTICLES 
PER SHOT]]-1)*Table4[[#This Row],[BURST INTERVAL]]</f>
        <v>0</v>
      </c>
      <c r="Y830" s="186">
        <f>Table4[[#This Row],[DAMAGE PER MAGAZINE]]/(Table4[[#This Row],[UNLOAD TIME]]+Table4[[#This Row],[RELOAD TIME]])</f>
        <v>1960</v>
      </c>
    </row>
    <row r="831" spans="1:25" ht="14.25" hidden="1" customHeight="1" outlineLevel="1" x14ac:dyDescent="0.2">
      <c r="A831" s="130">
        <v>39</v>
      </c>
      <c r="B831" s="186" t="s">
        <v>443</v>
      </c>
      <c r="C831" s="186" t="s">
        <v>101</v>
      </c>
      <c r="D831" s="130">
        <v>4</v>
      </c>
      <c r="E831" s="130">
        <v>5400</v>
      </c>
      <c r="F831" s="130"/>
      <c r="G831" s="130"/>
      <c r="H831" s="130"/>
      <c r="I831" s="136">
        <v>4</v>
      </c>
      <c r="J831" s="136">
        <v>4</v>
      </c>
      <c r="K831" s="136">
        <v>4</v>
      </c>
      <c r="L831" s="138"/>
      <c r="M831" s="141"/>
      <c r="N831" s="136">
        <v>4</v>
      </c>
      <c r="O831" s="138"/>
      <c r="P831" s="138">
        <v>10</v>
      </c>
      <c r="Q831" s="130">
        <v>0</v>
      </c>
      <c r="R831" s="138">
        <v>10</v>
      </c>
      <c r="S831" s="130">
        <f>Table4[[#This Row],[DMG PER PARTICLE]]*Table4[[#This Row],[PARTICLES 
PER SHOT]]</f>
        <v>21600</v>
      </c>
      <c r="T831" s="138" t="s">
        <v>123</v>
      </c>
      <c r="U831" s="130">
        <f>Table4[[#This Row],[SHOTS PER MAGAZINE]]*Table4[[#This Row],[DAMAGE PER SHOT]]</f>
        <v>21600</v>
      </c>
      <c r="V831" s="130">
        <f>Table4[[#This Row],[MAGAZINE AMMO]]/Table4[[#This Row],[AMMO PER SHOT]]</f>
        <v>1</v>
      </c>
      <c r="W831" s="138" t="s">
        <v>123</v>
      </c>
      <c r="X831" s="138">
        <f>(Table4[[#This Row],[SHOTS PER MAGAZINE]]-1)*Table4[[#This Row],[SHOT 
INTERVAL]]+(Table4[[#This Row],[PARTICLES 
PER SHOT]]-1)*Table4[[#This Row],[BURST INTERVAL]]</f>
        <v>0</v>
      </c>
      <c r="Y831" s="186">
        <f>Table4[[#This Row],[DAMAGE PER MAGAZINE]]/(Table4[[#This Row],[UNLOAD TIME]]+Table4[[#This Row],[RELOAD TIME]])</f>
        <v>2160</v>
      </c>
    </row>
    <row r="832" spans="1:25" ht="14.25" hidden="1" customHeight="1" outlineLevel="1" x14ac:dyDescent="0.2">
      <c r="A832" s="130">
        <v>39</v>
      </c>
      <c r="B832" s="186" t="s">
        <v>443</v>
      </c>
      <c r="C832" s="186" t="s">
        <v>101</v>
      </c>
      <c r="D832" s="130">
        <v>5</v>
      </c>
      <c r="E832" s="130">
        <v>5950</v>
      </c>
      <c r="F832" s="130"/>
      <c r="G832" s="130"/>
      <c r="H832" s="130"/>
      <c r="I832" s="136">
        <v>4</v>
      </c>
      <c r="J832" s="136">
        <v>4</v>
      </c>
      <c r="K832" s="136">
        <v>4</v>
      </c>
      <c r="L832" s="138"/>
      <c r="M832" s="141"/>
      <c r="N832" s="136">
        <v>4</v>
      </c>
      <c r="O832" s="138"/>
      <c r="P832" s="138">
        <v>10</v>
      </c>
      <c r="Q832" s="130">
        <v>0</v>
      </c>
      <c r="R832" s="138">
        <v>10</v>
      </c>
      <c r="S832" s="130">
        <f>Table4[[#This Row],[DMG PER PARTICLE]]*Table4[[#This Row],[PARTICLES 
PER SHOT]]</f>
        <v>23800</v>
      </c>
      <c r="T832" s="138" t="s">
        <v>123</v>
      </c>
      <c r="U832" s="130">
        <f>Table4[[#This Row],[SHOTS PER MAGAZINE]]*Table4[[#This Row],[DAMAGE PER SHOT]]</f>
        <v>23800</v>
      </c>
      <c r="V832" s="130">
        <f>Table4[[#This Row],[MAGAZINE AMMO]]/Table4[[#This Row],[AMMO PER SHOT]]</f>
        <v>1</v>
      </c>
      <c r="W832" s="138" t="s">
        <v>123</v>
      </c>
      <c r="X832" s="138">
        <f>(Table4[[#This Row],[SHOTS PER MAGAZINE]]-1)*Table4[[#This Row],[SHOT 
INTERVAL]]+(Table4[[#This Row],[PARTICLES 
PER SHOT]]-1)*Table4[[#This Row],[BURST INTERVAL]]</f>
        <v>0</v>
      </c>
      <c r="Y832" s="186">
        <f>Table4[[#This Row],[DAMAGE PER MAGAZINE]]/(Table4[[#This Row],[UNLOAD TIME]]+Table4[[#This Row],[RELOAD TIME]])</f>
        <v>2380</v>
      </c>
    </row>
    <row r="833" spans="1:25" ht="14.25" hidden="1" customHeight="1" outlineLevel="1" x14ac:dyDescent="0.2">
      <c r="A833" s="130">
        <v>39</v>
      </c>
      <c r="B833" s="186" t="s">
        <v>443</v>
      </c>
      <c r="C833" s="186" t="s">
        <v>101</v>
      </c>
      <c r="D833" s="130">
        <v>6</v>
      </c>
      <c r="E833" s="130">
        <v>6525</v>
      </c>
      <c r="F833" s="130"/>
      <c r="G833" s="130"/>
      <c r="H833" s="130"/>
      <c r="I833" s="136">
        <v>4</v>
      </c>
      <c r="J833" s="136">
        <v>4</v>
      </c>
      <c r="K833" s="136">
        <v>4</v>
      </c>
      <c r="L833" s="138"/>
      <c r="M833" s="141"/>
      <c r="N833" s="136">
        <v>4</v>
      </c>
      <c r="O833" s="138"/>
      <c r="P833" s="138">
        <v>10</v>
      </c>
      <c r="Q833" s="130">
        <v>0</v>
      </c>
      <c r="R833" s="138">
        <v>10</v>
      </c>
      <c r="S833" s="130">
        <f>Table4[[#This Row],[DMG PER PARTICLE]]*Table4[[#This Row],[PARTICLES 
PER SHOT]]</f>
        <v>26100</v>
      </c>
      <c r="T833" s="138" t="s">
        <v>123</v>
      </c>
      <c r="U833" s="130">
        <f>Table4[[#This Row],[SHOTS PER MAGAZINE]]*Table4[[#This Row],[DAMAGE PER SHOT]]</f>
        <v>26100</v>
      </c>
      <c r="V833" s="130">
        <f>Table4[[#This Row],[MAGAZINE AMMO]]/Table4[[#This Row],[AMMO PER SHOT]]</f>
        <v>1</v>
      </c>
      <c r="W833" s="138" t="s">
        <v>123</v>
      </c>
      <c r="X833" s="138">
        <f>(Table4[[#This Row],[SHOTS PER MAGAZINE]]-1)*Table4[[#This Row],[SHOT 
INTERVAL]]+(Table4[[#This Row],[PARTICLES 
PER SHOT]]-1)*Table4[[#This Row],[BURST INTERVAL]]</f>
        <v>0</v>
      </c>
      <c r="Y833" s="186">
        <f>Table4[[#This Row],[DAMAGE PER MAGAZINE]]/(Table4[[#This Row],[UNLOAD TIME]]+Table4[[#This Row],[RELOAD TIME]])</f>
        <v>2610</v>
      </c>
    </row>
    <row r="834" spans="1:25" ht="14.25" hidden="1" customHeight="1" outlineLevel="1" x14ac:dyDescent="0.2">
      <c r="A834" s="130">
        <v>39</v>
      </c>
      <c r="B834" s="186" t="s">
        <v>443</v>
      </c>
      <c r="C834" s="186" t="s">
        <v>101</v>
      </c>
      <c r="D834" s="130">
        <v>7</v>
      </c>
      <c r="E834" s="130">
        <v>7175</v>
      </c>
      <c r="F834" s="130"/>
      <c r="G834" s="130"/>
      <c r="H834" s="130"/>
      <c r="I834" s="136">
        <v>4</v>
      </c>
      <c r="J834" s="136">
        <v>4</v>
      </c>
      <c r="K834" s="136">
        <v>4</v>
      </c>
      <c r="L834" s="138"/>
      <c r="M834" s="141"/>
      <c r="N834" s="136">
        <v>4</v>
      </c>
      <c r="O834" s="138"/>
      <c r="P834" s="138">
        <v>10</v>
      </c>
      <c r="Q834" s="130">
        <v>0</v>
      </c>
      <c r="R834" s="138">
        <v>10</v>
      </c>
      <c r="S834" s="130">
        <f>Table4[[#This Row],[DMG PER PARTICLE]]*Table4[[#This Row],[PARTICLES 
PER SHOT]]</f>
        <v>28700</v>
      </c>
      <c r="T834" s="138" t="s">
        <v>123</v>
      </c>
      <c r="U834" s="130">
        <f>Table4[[#This Row],[SHOTS PER MAGAZINE]]*Table4[[#This Row],[DAMAGE PER SHOT]]</f>
        <v>28700</v>
      </c>
      <c r="V834" s="130">
        <f>Table4[[#This Row],[MAGAZINE AMMO]]/Table4[[#This Row],[AMMO PER SHOT]]</f>
        <v>1</v>
      </c>
      <c r="W834" s="138" t="s">
        <v>123</v>
      </c>
      <c r="X834" s="138">
        <f>(Table4[[#This Row],[SHOTS PER MAGAZINE]]-1)*Table4[[#This Row],[SHOT 
INTERVAL]]+(Table4[[#This Row],[PARTICLES 
PER SHOT]]-1)*Table4[[#This Row],[BURST INTERVAL]]</f>
        <v>0</v>
      </c>
      <c r="Y834" s="186">
        <f>Table4[[#This Row],[DAMAGE PER MAGAZINE]]/(Table4[[#This Row],[UNLOAD TIME]]+Table4[[#This Row],[RELOAD TIME]])</f>
        <v>2870</v>
      </c>
    </row>
    <row r="835" spans="1:25" ht="14.25" hidden="1" customHeight="1" outlineLevel="1" x14ac:dyDescent="0.2">
      <c r="A835" s="130">
        <v>39</v>
      </c>
      <c r="B835" s="186" t="s">
        <v>443</v>
      </c>
      <c r="C835" s="186" t="s">
        <v>101</v>
      </c>
      <c r="D835" s="130">
        <v>8</v>
      </c>
      <c r="E835" s="130">
        <v>7875</v>
      </c>
      <c r="F835" s="130"/>
      <c r="G835" s="130"/>
      <c r="H835" s="130"/>
      <c r="I835" s="136">
        <v>4</v>
      </c>
      <c r="J835" s="136">
        <v>4</v>
      </c>
      <c r="K835" s="136">
        <v>4</v>
      </c>
      <c r="L835" s="138"/>
      <c r="M835" s="141"/>
      <c r="N835" s="136">
        <v>4</v>
      </c>
      <c r="O835" s="138"/>
      <c r="P835" s="138">
        <v>10</v>
      </c>
      <c r="Q835" s="130">
        <v>0</v>
      </c>
      <c r="R835" s="138">
        <v>10</v>
      </c>
      <c r="S835" s="130">
        <f>Table4[[#This Row],[DMG PER PARTICLE]]*Table4[[#This Row],[PARTICLES 
PER SHOT]]</f>
        <v>31500</v>
      </c>
      <c r="T835" s="138" t="s">
        <v>123</v>
      </c>
      <c r="U835" s="130">
        <f>Table4[[#This Row],[SHOTS PER MAGAZINE]]*Table4[[#This Row],[DAMAGE PER SHOT]]</f>
        <v>31500</v>
      </c>
      <c r="V835" s="130">
        <f>Table4[[#This Row],[MAGAZINE AMMO]]/Table4[[#This Row],[AMMO PER SHOT]]</f>
        <v>1</v>
      </c>
      <c r="W835" s="138" t="s">
        <v>123</v>
      </c>
      <c r="X835" s="138">
        <f>(Table4[[#This Row],[SHOTS PER MAGAZINE]]-1)*Table4[[#This Row],[SHOT 
INTERVAL]]+(Table4[[#This Row],[PARTICLES 
PER SHOT]]-1)*Table4[[#This Row],[BURST INTERVAL]]</f>
        <v>0</v>
      </c>
      <c r="Y835" s="186">
        <f>Table4[[#This Row],[DAMAGE PER MAGAZINE]]/(Table4[[#This Row],[UNLOAD TIME]]+Table4[[#This Row],[RELOAD TIME]])</f>
        <v>3150</v>
      </c>
    </row>
    <row r="836" spans="1:25" ht="14.25" hidden="1" customHeight="1" outlineLevel="1" x14ac:dyDescent="0.2">
      <c r="A836" s="130">
        <v>39</v>
      </c>
      <c r="B836" s="186" t="s">
        <v>443</v>
      </c>
      <c r="C836" s="186" t="s">
        <v>101</v>
      </c>
      <c r="D836" s="130">
        <v>9</v>
      </c>
      <c r="E836" s="130">
        <v>8675</v>
      </c>
      <c r="F836" s="130"/>
      <c r="G836" s="130"/>
      <c r="H836" s="130"/>
      <c r="I836" s="136">
        <v>4</v>
      </c>
      <c r="J836" s="136">
        <v>4</v>
      </c>
      <c r="K836" s="136">
        <v>4</v>
      </c>
      <c r="L836" s="138"/>
      <c r="M836" s="141"/>
      <c r="N836" s="136">
        <v>4</v>
      </c>
      <c r="O836" s="138"/>
      <c r="P836" s="138">
        <v>10</v>
      </c>
      <c r="Q836" s="130">
        <v>0</v>
      </c>
      <c r="R836" s="138">
        <v>10</v>
      </c>
      <c r="S836" s="130">
        <f>Table4[[#This Row],[DMG PER PARTICLE]]*Table4[[#This Row],[PARTICLES 
PER SHOT]]</f>
        <v>34700</v>
      </c>
      <c r="T836" s="138" t="s">
        <v>123</v>
      </c>
      <c r="U836" s="130">
        <f>Table4[[#This Row],[SHOTS PER MAGAZINE]]*Table4[[#This Row],[DAMAGE PER SHOT]]</f>
        <v>34700</v>
      </c>
      <c r="V836" s="130">
        <f>Table4[[#This Row],[MAGAZINE AMMO]]/Table4[[#This Row],[AMMO PER SHOT]]</f>
        <v>1</v>
      </c>
      <c r="W836" s="138" t="s">
        <v>123</v>
      </c>
      <c r="X836" s="138">
        <f>(Table4[[#This Row],[SHOTS PER MAGAZINE]]-1)*Table4[[#This Row],[SHOT 
INTERVAL]]+(Table4[[#This Row],[PARTICLES 
PER SHOT]]-1)*Table4[[#This Row],[BURST INTERVAL]]</f>
        <v>0</v>
      </c>
      <c r="Y836" s="186">
        <f>Table4[[#This Row],[DAMAGE PER MAGAZINE]]/(Table4[[#This Row],[UNLOAD TIME]]+Table4[[#This Row],[RELOAD TIME]])</f>
        <v>3470</v>
      </c>
    </row>
    <row r="837" spans="1:25" ht="14.25" hidden="1" customHeight="1" outlineLevel="1" x14ac:dyDescent="0.2">
      <c r="A837" s="130">
        <v>39</v>
      </c>
      <c r="B837" s="186" t="s">
        <v>443</v>
      </c>
      <c r="C837" s="186" t="s">
        <v>101</v>
      </c>
      <c r="D837" s="130">
        <v>10</v>
      </c>
      <c r="E837" s="130">
        <v>9525</v>
      </c>
      <c r="F837" s="130"/>
      <c r="G837" s="130"/>
      <c r="H837" s="130"/>
      <c r="I837" s="136">
        <v>4</v>
      </c>
      <c r="J837" s="136">
        <v>4</v>
      </c>
      <c r="K837" s="136">
        <v>4</v>
      </c>
      <c r="L837" s="138"/>
      <c r="M837" s="141"/>
      <c r="N837" s="136">
        <v>4</v>
      </c>
      <c r="O837" s="138"/>
      <c r="P837" s="138">
        <v>10</v>
      </c>
      <c r="Q837" s="130">
        <v>0</v>
      </c>
      <c r="R837" s="138">
        <v>10</v>
      </c>
      <c r="S837" s="130">
        <f>Table4[[#This Row],[DMG PER PARTICLE]]*Table4[[#This Row],[PARTICLES 
PER SHOT]]</f>
        <v>38100</v>
      </c>
      <c r="T837" s="138" t="s">
        <v>123</v>
      </c>
      <c r="U837" s="130">
        <f>Table4[[#This Row],[SHOTS PER MAGAZINE]]*Table4[[#This Row],[DAMAGE PER SHOT]]</f>
        <v>38100</v>
      </c>
      <c r="V837" s="130">
        <f>Table4[[#This Row],[MAGAZINE AMMO]]/Table4[[#This Row],[AMMO PER SHOT]]</f>
        <v>1</v>
      </c>
      <c r="W837" s="138" t="s">
        <v>123</v>
      </c>
      <c r="X837" s="138">
        <f>(Table4[[#This Row],[SHOTS PER MAGAZINE]]-1)*Table4[[#This Row],[SHOT 
INTERVAL]]+(Table4[[#This Row],[PARTICLES 
PER SHOT]]-1)*Table4[[#This Row],[BURST INTERVAL]]</f>
        <v>0</v>
      </c>
      <c r="Y837" s="186">
        <f>Table4[[#This Row],[DAMAGE PER MAGAZINE]]/(Table4[[#This Row],[UNLOAD TIME]]+Table4[[#This Row],[RELOAD TIME]])</f>
        <v>3810</v>
      </c>
    </row>
    <row r="838" spans="1:25" ht="14.25" hidden="1" customHeight="1" outlineLevel="1" x14ac:dyDescent="0.2">
      <c r="A838" s="130">
        <v>39</v>
      </c>
      <c r="B838" s="186" t="s">
        <v>443</v>
      </c>
      <c r="C838" s="186" t="s">
        <v>101</v>
      </c>
      <c r="D838" s="130">
        <v>11</v>
      </c>
      <c r="E838" s="130">
        <v>10475</v>
      </c>
      <c r="F838" s="130"/>
      <c r="G838" s="130"/>
      <c r="H838" s="130"/>
      <c r="I838" s="136">
        <v>4</v>
      </c>
      <c r="J838" s="136">
        <v>4</v>
      </c>
      <c r="K838" s="136">
        <v>4</v>
      </c>
      <c r="L838" s="138"/>
      <c r="M838" s="141"/>
      <c r="N838" s="136">
        <v>4</v>
      </c>
      <c r="O838" s="138"/>
      <c r="P838" s="138">
        <v>10</v>
      </c>
      <c r="Q838" s="130">
        <v>0</v>
      </c>
      <c r="R838" s="138">
        <v>10</v>
      </c>
      <c r="S838" s="130">
        <f>Table4[[#This Row],[DMG PER PARTICLE]]*Table4[[#This Row],[PARTICLES 
PER SHOT]]</f>
        <v>41900</v>
      </c>
      <c r="T838" s="138" t="s">
        <v>123</v>
      </c>
      <c r="U838" s="130">
        <f>Table4[[#This Row],[SHOTS PER MAGAZINE]]*Table4[[#This Row],[DAMAGE PER SHOT]]</f>
        <v>41900</v>
      </c>
      <c r="V838" s="130">
        <f>Table4[[#This Row],[MAGAZINE AMMO]]/Table4[[#This Row],[AMMO PER SHOT]]</f>
        <v>1</v>
      </c>
      <c r="W838" s="138" t="s">
        <v>123</v>
      </c>
      <c r="X838" s="138">
        <f>(Table4[[#This Row],[SHOTS PER MAGAZINE]]-1)*Table4[[#This Row],[SHOT 
INTERVAL]]+(Table4[[#This Row],[PARTICLES 
PER SHOT]]-1)*Table4[[#This Row],[BURST INTERVAL]]</f>
        <v>0</v>
      </c>
      <c r="Y838" s="186">
        <f>Table4[[#This Row],[DAMAGE PER MAGAZINE]]/(Table4[[#This Row],[UNLOAD TIME]]+Table4[[#This Row],[RELOAD TIME]])</f>
        <v>4190</v>
      </c>
    </row>
    <row r="839" spans="1:25" ht="14.25" hidden="1" customHeight="1" outlineLevel="1" x14ac:dyDescent="0.2">
      <c r="A839" s="130">
        <v>39</v>
      </c>
      <c r="B839" s="186" t="s">
        <v>443</v>
      </c>
      <c r="C839" s="186" t="s">
        <v>101</v>
      </c>
      <c r="D839" s="130">
        <v>12</v>
      </c>
      <c r="E839" s="130">
        <v>11500</v>
      </c>
      <c r="F839" s="130"/>
      <c r="G839" s="130"/>
      <c r="H839" s="130"/>
      <c r="I839" s="136">
        <v>4</v>
      </c>
      <c r="J839" s="136">
        <v>4</v>
      </c>
      <c r="K839" s="136">
        <v>4</v>
      </c>
      <c r="L839" s="138"/>
      <c r="M839" s="141"/>
      <c r="N839" s="136">
        <v>4</v>
      </c>
      <c r="O839" s="138"/>
      <c r="P839" s="138">
        <v>10</v>
      </c>
      <c r="Q839" s="130">
        <v>0</v>
      </c>
      <c r="R839" s="138">
        <v>10</v>
      </c>
      <c r="S839" s="130">
        <f>Table4[[#This Row],[DMG PER PARTICLE]]*Table4[[#This Row],[PARTICLES 
PER SHOT]]</f>
        <v>46000</v>
      </c>
      <c r="T839" s="138" t="s">
        <v>123</v>
      </c>
      <c r="U839" s="130">
        <f>Table4[[#This Row],[SHOTS PER MAGAZINE]]*Table4[[#This Row],[DAMAGE PER SHOT]]</f>
        <v>46000</v>
      </c>
      <c r="V839" s="130">
        <f>Table4[[#This Row],[MAGAZINE AMMO]]/Table4[[#This Row],[AMMO PER SHOT]]</f>
        <v>1</v>
      </c>
      <c r="W839" s="138" t="s">
        <v>123</v>
      </c>
      <c r="X839" s="138">
        <f>(Table4[[#This Row],[SHOTS PER MAGAZINE]]-1)*Table4[[#This Row],[SHOT 
INTERVAL]]+(Table4[[#This Row],[PARTICLES 
PER SHOT]]-1)*Table4[[#This Row],[BURST INTERVAL]]</f>
        <v>0</v>
      </c>
      <c r="Y839" s="186">
        <f>Table4[[#This Row],[DAMAGE PER MAGAZINE]]/(Table4[[#This Row],[UNLOAD TIME]]+Table4[[#This Row],[RELOAD TIME]])</f>
        <v>4600</v>
      </c>
    </row>
    <row r="840" spans="1:25" ht="14.25" hidden="1" customHeight="1" outlineLevel="1" x14ac:dyDescent="0.2">
      <c r="A840" s="130">
        <v>39</v>
      </c>
      <c r="B840" s="186" t="s">
        <v>443</v>
      </c>
      <c r="C840" s="186" t="s">
        <v>102</v>
      </c>
      <c r="D840" s="130">
        <v>1</v>
      </c>
      <c r="E840" s="130">
        <v>11500</v>
      </c>
      <c r="F840" s="130"/>
      <c r="G840" s="130"/>
      <c r="H840" s="130"/>
      <c r="I840" s="136">
        <v>4</v>
      </c>
      <c r="J840" s="136">
        <v>4</v>
      </c>
      <c r="K840" s="136">
        <v>4</v>
      </c>
      <c r="L840" s="138"/>
      <c r="M840" s="141"/>
      <c r="N840" s="136">
        <v>4</v>
      </c>
      <c r="O840" s="138"/>
      <c r="P840" s="138">
        <v>10</v>
      </c>
      <c r="Q840" s="130">
        <v>0</v>
      </c>
      <c r="R840" s="138">
        <v>10</v>
      </c>
      <c r="S840" s="130">
        <f>Table4[[#This Row],[DMG PER PARTICLE]]*Table4[[#This Row],[PARTICLES 
PER SHOT]]</f>
        <v>46000</v>
      </c>
      <c r="T840" s="138" t="s">
        <v>123</v>
      </c>
      <c r="U840" s="130">
        <f>Table4[[#This Row],[SHOTS PER MAGAZINE]]*Table4[[#This Row],[DAMAGE PER SHOT]]</f>
        <v>46000</v>
      </c>
      <c r="V840" s="130">
        <f>Table4[[#This Row],[MAGAZINE AMMO]]/Table4[[#This Row],[AMMO PER SHOT]]</f>
        <v>1</v>
      </c>
      <c r="W840" s="138" t="s">
        <v>123</v>
      </c>
      <c r="X840" s="138">
        <f>(Table4[[#This Row],[SHOTS PER MAGAZINE]]-1)*Table4[[#This Row],[SHOT 
INTERVAL]]+(Table4[[#This Row],[PARTICLES 
PER SHOT]]-1)*Table4[[#This Row],[BURST INTERVAL]]</f>
        <v>0</v>
      </c>
      <c r="Y840" s="186">
        <f>Table4[[#This Row],[DAMAGE PER MAGAZINE]]/(Table4[[#This Row],[UNLOAD TIME]]+Table4[[#This Row],[RELOAD TIME]])</f>
        <v>4600</v>
      </c>
    </row>
    <row r="841" spans="1:25" ht="14.25" hidden="1" customHeight="1" outlineLevel="1" x14ac:dyDescent="0.2">
      <c r="A841" s="130">
        <v>39</v>
      </c>
      <c r="B841" s="186" t="s">
        <v>443</v>
      </c>
      <c r="C841" s="186" t="s">
        <v>102</v>
      </c>
      <c r="D841" s="130">
        <v>2</v>
      </c>
      <c r="E841" s="130">
        <v>11725</v>
      </c>
      <c r="F841" s="130"/>
      <c r="G841" s="130"/>
      <c r="H841" s="130"/>
      <c r="I841" s="136">
        <v>4</v>
      </c>
      <c r="J841" s="136">
        <v>4</v>
      </c>
      <c r="K841" s="136">
        <v>4</v>
      </c>
      <c r="L841" s="138"/>
      <c r="M841" s="141"/>
      <c r="N841" s="136">
        <v>4</v>
      </c>
      <c r="O841" s="138"/>
      <c r="P841" s="138">
        <v>10</v>
      </c>
      <c r="Q841" s="130">
        <v>0</v>
      </c>
      <c r="R841" s="138">
        <v>10</v>
      </c>
      <c r="S841" s="130">
        <f>Table4[[#This Row],[DMG PER PARTICLE]]*Table4[[#This Row],[PARTICLES 
PER SHOT]]</f>
        <v>46900</v>
      </c>
      <c r="T841" s="138" t="s">
        <v>123</v>
      </c>
      <c r="U841" s="130">
        <f>Table4[[#This Row],[SHOTS PER MAGAZINE]]*Table4[[#This Row],[DAMAGE PER SHOT]]</f>
        <v>46900</v>
      </c>
      <c r="V841" s="130">
        <f>Table4[[#This Row],[MAGAZINE AMMO]]/Table4[[#This Row],[AMMO PER SHOT]]</f>
        <v>1</v>
      </c>
      <c r="W841" s="138" t="s">
        <v>123</v>
      </c>
      <c r="X841" s="138">
        <f>(Table4[[#This Row],[SHOTS PER MAGAZINE]]-1)*Table4[[#This Row],[SHOT 
INTERVAL]]+(Table4[[#This Row],[PARTICLES 
PER SHOT]]-1)*Table4[[#This Row],[BURST INTERVAL]]</f>
        <v>0</v>
      </c>
      <c r="Y841" s="186">
        <f>Table4[[#This Row],[DAMAGE PER MAGAZINE]]/(Table4[[#This Row],[UNLOAD TIME]]+Table4[[#This Row],[RELOAD TIME]])</f>
        <v>4690</v>
      </c>
    </row>
    <row r="842" spans="1:25" ht="14.25" hidden="1" customHeight="1" outlineLevel="1" x14ac:dyDescent="0.2">
      <c r="A842" s="130">
        <v>39</v>
      </c>
      <c r="B842" s="186" t="s">
        <v>443</v>
      </c>
      <c r="C842" s="186" t="s">
        <v>102</v>
      </c>
      <c r="D842" s="130">
        <v>3</v>
      </c>
      <c r="E842" s="130">
        <v>11925</v>
      </c>
      <c r="F842" s="130"/>
      <c r="G842" s="130"/>
      <c r="H842" s="130"/>
      <c r="I842" s="136">
        <v>4</v>
      </c>
      <c r="J842" s="136">
        <v>4</v>
      </c>
      <c r="K842" s="136">
        <v>4</v>
      </c>
      <c r="L842" s="138"/>
      <c r="M842" s="141"/>
      <c r="N842" s="136">
        <v>4</v>
      </c>
      <c r="O842" s="138"/>
      <c r="P842" s="138">
        <v>10</v>
      </c>
      <c r="Q842" s="130">
        <v>0</v>
      </c>
      <c r="R842" s="138">
        <v>10</v>
      </c>
      <c r="S842" s="130">
        <f>Table4[[#This Row],[DMG PER PARTICLE]]*Table4[[#This Row],[PARTICLES 
PER SHOT]]</f>
        <v>47700</v>
      </c>
      <c r="T842" s="138" t="s">
        <v>123</v>
      </c>
      <c r="U842" s="130">
        <f>Table4[[#This Row],[SHOTS PER MAGAZINE]]*Table4[[#This Row],[DAMAGE PER SHOT]]</f>
        <v>47700</v>
      </c>
      <c r="V842" s="130">
        <f>Table4[[#This Row],[MAGAZINE AMMO]]/Table4[[#This Row],[AMMO PER SHOT]]</f>
        <v>1</v>
      </c>
      <c r="W842" s="138" t="s">
        <v>123</v>
      </c>
      <c r="X842" s="138">
        <f>(Table4[[#This Row],[SHOTS PER MAGAZINE]]-1)*Table4[[#This Row],[SHOT 
INTERVAL]]+(Table4[[#This Row],[PARTICLES 
PER SHOT]]-1)*Table4[[#This Row],[BURST INTERVAL]]</f>
        <v>0</v>
      </c>
      <c r="Y842" s="186">
        <f>Table4[[#This Row],[DAMAGE PER MAGAZINE]]/(Table4[[#This Row],[UNLOAD TIME]]+Table4[[#This Row],[RELOAD TIME]])</f>
        <v>4770</v>
      </c>
    </row>
    <row r="843" spans="1:25" ht="14.25" hidden="1" customHeight="1" outlineLevel="1" x14ac:dyDescent="0.2">
      <c r="A843" s="130">
        <v>39</v>
      </c>
      <c r="B843" s="186" t="s">
        <v>443</v>
      </c>
      <c r="C843" s="186" t="s">
        <v>102</v>
      </c>
      <c r="D843" s="130">
        <v>4</v>
      </c>
      <c r="E843" s="130">
        <v>12150</v>
      </c>
      <c r="F843" s="130"/>
      <c r="G843" s="130"/>
      <c r="H843" s="130"/>
      <c r="I843" s="136">
        <v>4</v>
      </c>
      <c r="J843" s="136">
        <v>4</v>
      </c>
      <c r="K843" s="136">
        <v>4</v>
      </c>
      <c r="L843" s="138"/>
      <c r="M843" s="141"/>
      <c r="N843" s="136">
        <v>4</v>
      </c>
      <c r="O843" s="138"/>
      <c r="P843" s="138">
        <v>10</v>
      </c>
      <c r="Q843" s="130">
        <v>0</v>
      </c>
      <c r="R843" s="138">
        <v>10</v>
      </c>
      <c r="S843" s="130">
        <f>Table4[[#This Row],[DMG PER PARTICLE]]*Table4[[#This Row],[PARTICLES 
PER SHOT]]</f>
        <v>48600</v>
      </c>
      <c r="T843" s="138" t="s">
        <v>123</v>
      </c>
      <c r="U843" s="130">
        <f>Table4[[#This Row],[SHOTS PER MAGAZINE]]*Table4[[#This Row],[DAMAGE PER SHOT]]</f>
        <v>48600</v>
      </c>
      <c r="V843" s="130">
        <f>Table4[[#This Row],[MAGAZINE AMMO]]/Table4[[#This Row],[AMMO PER SHOT]]</f>
        <v>1</v>
      </c>
      <c r="W843" s="138" t="s">
        <v>123</v>
      </c>
      <c r="X843" s="138">
        <f>(Table4[[#This Row],[SHOTS PER MAGAZINE]]-1)*Table4[[#This Row],[SHOT 
INTERVAL]]+(Table4[[#This Row],[PARTICLES 
PER SHOT]]-1)*Table4[[#This Row],[BURST INTERVAL]]</f>
        <v>0</v>
      </c>
      <c r="Y843" s="186">
        <f>Table4[[#This Row],[DAMAGE PER MAGAZINE]]/(Table4[[#This Row],[UNLOAD TIME]]+Table4[[#This Row],[RELOAD TIME]])</f>
        <v>4860</v>
      </c>
    </row>
    <row r="844" spans="1:25" ht="14.25" hidden="1" customHeight="1" outlineLevel="1" x14ac:dyDescent="0.2">
      <c r="A844" s="130">
        <v>39</v>
      </c>
      <c r="B844" s="186" t="s">
        <v>443</v>
      </c>
      <c r="C844" s="186" t="s">
        <v>102</v>
      </c>
      <c r="D844" s="130">
        <v>5</v>
      </c>
      <c r="E844" s="130">
        <v>12350</v>
      </c>
      <c r="F844" s="130"/>
      <c r="G844" s="130"/>
      <c r="H844" s="130"/>
      <c r="I844" s="136">
        <v>4</v>
      </c>
      <c r="J844" s="136">
        <v>4</v>
      </c>
      <c r="K844" s="136">
        <v>4</v>
      </c>
      <c r="L844" s="138"/>
      <c r="M844" s="141"/>
      <c r="N844" s="136">
        <v>4</v>
      </c>
      <c r="O844" s="138"/>
      <c r="P844" s="138">
        <v>10</v>
      </c>
      <c r="Q844" s="130">
        <v>0</v>
      </c>
      <c r="R844" s="138">
        <v>10</v>
      </c>
      <c r="S844" s="130">
        <f>Table4[[#This Row],[DMG PER PARTICLE]]*Table4[[#This Row],[PARTICLES 
PER SHOT]]</f>
        <v>49400</v>
      </c>
      <c r="T844" s="138" t="s">
        <v>123</v>
      </c>
      <c r="U844" s="130">
        <f>Table4[[#This Row],[SHOTS PER MAGAZINE]]*Table4[[#This Row],[DAMAGE PER SHOT]]</f>
        <v>49400</v>
      </c>
      <c r="V844" s="130">
        <f>Table4[[#This Row],[MAGAZINE AMMO]]/Table4[[#This Row],[AMMO PER SHOT]]</f>
        <v>1</v>
      </c>
      <c r="W844" s="138" t="s">
        <v>123</v>
      </c>
      <c r="X844" s="138">
        <f>(Table4[[#This Row],[SHOTS PER MAGAZINE]]-1)*Table4[[#This Row],[SHOT 
INTERVAL]]+(Table4[[#This Row],[PARTICLES 
PER SHOT]]-1)*Table4[[#This Row],[BURST INTERVAL]]</f>
        <v>0</v>
      </c>
      <c r="Y844" s="186">
        <f>Table4[[#This Row],[DAMAGE PER MAGAZINE]]/(Table4[[#This Row],[UNLOAD TIME]]+Table4[[#This Row],[RELOAD TIME]])</f>
        <v>4940</v>
      </c>
    </row>
    <row r="845" spans="1:25" ht="14.25" hidden="1" customHeight="1" outlineLevel="1" x14ac:dyDescent="0.2">
      <c r="A845" s="130">
        <v>39</v>
      </c>
      <c r="B845" s="186" t="s">
        <v>443</v>
      </c>
      <c r="C845" s="186" t="s">
        <v>102</v>
      </c>
      <c r="D845" s="130">
        <v>6</v>
      </c>
      <c r="E845" s="130">
        <v>12550</v>
      </c>
      <c r="F845" s="130"/>
      <c r="G845" s="130"/>
      <c r="H845" s="130"/>
      <c r="I845" s="136">
        <v>4</v>
      </c>
      <c r="J845" s="136">
        <v>4</v>
      </c>
      <c r="K845" s="136">
        <v>4</v>
      </c>
      <c r="L845" s="138"/>
      <c r="M845" s="141"/>
      <c r="N845" s="136">
        <v>4</v>
      </c>
      <c r="O845" s="138"/>
      <c r="P845" s="138">
        <v>10</v>
      </c>
      <c r="Q845" s="130">
        <v>0</v>
      </c>
      <c r="R845" s="138">
        <v>10</v>
      </c>
      <c r="S845" s="130">
        <f>Table4[[#This Row],[DMG PER PARTICLE]]*Table4[[#This Row],[PARTICLES 
PER SHOT]]</f>
        <v>50200</v>
      </c>
      <c r="T845" s="138" t="s">
        <v>123</v>
      </c>
      <c r="U845" s="130">
        <f>Table4[[#This Row],[SHOTS PER MAGAZINE]]*Table4[[#This Row],[DAMAGE PER SHOT]]</f>
        <v>50200</v>
      </c>
      <c r="V845" s="130">
        <f>Table4[[#This Row],[MAGAZINE AMMO]]/Table4[[#This Row],[AMMO PER SHOT]]</f>
        <v>1</v>
      </c>
      <c r="W845" s="138" t="s">
        <v>123</v>
      </c>
      <c r="X845" s="138">
        <f>(Table4[[#This Row],[SHOTS PER MAGAZINE]]-1)*Table4[[#This Row],[SHOT 
INTERVAL]]+(Table4[[#This Row],[PARTICLES 
PER SHOT]]-1)*Table4[[#This Row],[BURST INTERVAL]]</f>
        <v>0</v>
      </c>
      <c r="Y845" s="186">
        <f>Table4[[#This Row],[DAMAGE PER MAGAZINE]]/(Table4[[#This Row],[UNLOAD TIME]]+Table4[[#This Row],[RELOAD TIME]])</f>
        <v>5020</v>
      </c>
    </row>
    <row r="846" spans="1:25" ht="14.25" hidden="1" customHeight="1" outlineLevel="1" x14ac:dyDescent="0.2">
      <c r="A846" s="130">
        <v>39</v>
      </c>
      <c r="B846" s="186" t="s">
        <v>443</v>
      </c>
      <c r="C846" s="186" t="s">
        <v>102</v>
      </c>
      <c r="D846" s="130">
        <v>7</v>
      </c>
      <c r="E846" s="130">
        <v>12775</v>
      </c>
      <c r="F846" s="130"/>
      <c r="G846" s="130"/>
      <c r="H846" s="130"/>
      <c r="I846" s="136">
        <v>4</v>
      </c>
      <c r="J846" s="136">
        <v>4</v>
      </c>
      <c r="K846" s="136">
        <v>4</v>
      </c>
      <c r="L846" s="138"/>
      <c r="M846" s="141"/>
      <c r="N846" s="136">
        <v>4</v>
      </c>
      <c r="O846" s="138"/>
      <c r="P846" s="138">
        <v>10</v>
      </c>
      <c r="Q846" s="130">
        <v>0</v>
      </c>
      <c r="R846" s="138">
        <v>10</v>
      </c>
      <c r="S846" s="130">
        <f>Table4[[#This Row],[DMG PER PARTICLE]]*Table4[[#This Row],[PARTICLES 
PER SHOT]]</f>
        <v>51100</v>
      </c>
      <c r="T846" s="138" t="s">
        <v>123</v>
      </c>
      <c r="U846" s="130">
        <f>Table4[[#This Row],[SHOTS PER MAGAZINE]]*Table4[[#This Row],[DAMAGE PER SHOT]]</f>
        <v>51100</v>
      </c>
      <c r="V846" s="130">
        <f>Table4[[#This Row],[MAGAZINE AMMO]]/Table4[[#This Row],[AMMO PER SHOT]]</f>
        <v>1</v>
      </c>
      <c r="W846" s="138" t="s">
        <v>123</v>
      </c>
      <c r="X846" s="138">
        <f>(Table4[[#This Row],[SHOTS PER MAGAZINE]]-1)*Table4[[#This Row],[SHOT 
INTERVAL]]+(Table4[[#This Row],[PARTICLES 
PER SHOT]]-1)*Table4[[#This Row],[BURST INTERVAL]]</f>
        <v>0</v>
      </c>
      <c r="Y846" s="186">
        <f>Table4[[#This Row],[DAMAGE PER MAGAZINE]]/(Table4[[#This Row],[UNLOAD TIME]]+Table4[[#This Row],[RELOAD TIME]])</f>
        <v>5110</v>
      </c>
    </row>
    <row r="847" spans="1:25" ht="14.25" hidden="1" customHeight="1" outlineLevel="1" x14ac:dyDescent="0.2">
      <c r="A847" s="130">
        <v>39</v>
      </c>
      <c r="B847" s="186" t="s">
        <v>443</v>
      </c>
      <c r="C847" s="186" t="s">
        <v>102</v>
      </c>
      <c r="D847" s="130">
        <v>8</v>
      </c>
      <c r="E847" s="130">
        <v>12975</v>
      </c>
      <c r="F847" s="130"/>
      <c r="G847" s="130"/>
      <c r="H847" s="130"/>
      <c r="I847" s="136">
        <v>4</v>
      </c>
      <c r="J847" s="136">
        <v>4</v>
      </c>
      <c r="K847" s="136">
        <v>4</v>
      </c>
      <c r="L847" s="138"/>
      <c r="M847" s="141"/>
      <c r="N847" s="136">
        <v>4</v>
      </c>
      <c r="O847" s="138"/>
      <c r="P847" s="138">
        <v>10</v>
      </c>
      <c r="Q847" s="130">
        <v>0</v>
      </c>
      <c r="R847" s="138">
        <v>10</v>
      </c>
      <c r="S847" s="130">
        <f>Table4[[#This Row],[DMG PER PARTICLE]]*Table4[[#This Row],[PARTICLES 
PER SHOT]]</f>
        <v>51900</v>
      </c>
      <c r="T847" s="138" t="s">
        <v>123</v>
      </c>
      <c r="U847" s="130">
        <f>Table4[[#This Row],[SHOTS PER MAGAZINE]]*Table4[[#This Row],[DAMAGE PER SHOT]]</f>
        <v>51900</v>
      </c>
      <c r="V847" s="130">
        <f>Table4[[#This Row],[MAGAZINE AMMO]]/Table4[[#This Row],[AMMO PER SHOT]]</f>
        <v>1</v>
      </c>
      <c r="W847" s="138" t="s">
        <v>123</v>
      </c>
      <c r="X847" s="138">
        <f>(Table4[[#This Row],[SHOTS PER MAGAZINE]]-1)*Table4[[#This Row],[SHOT 
INTERVAL]]+(Table4[[#This Row],[PARTICLES 
PER SHOT]]-1)*Table4[[#This Row],[BURST INTERVAL]]</f>
        <v>0</v>
      </c>
      <c r="Y847" s="186">
        <f>Table4[[#This Row],[DAMAGE PER MAGAZINE]]/(Table4[[#This Row],[UNLOAD TIME]]+Table4[[#This Row],[RELOAD TIME]])</f>
        <v>5190</v>
      </c>
    </row>
    <row r="848" spans="1:25" ht="14.25" hidden="1" customHeight="1" outlineLevel="1" x14ac:dyDescent="0.2">
      <c r="A848" s="130">
        <v>39</v>
      </c>
      <c r="B848" s="186" t="s">
        <v>443</v>
      </c>
      <c r="C848" s="186" t="s">
        <v>102</v>
      </c>
      <c r="D848" s="130">
        <v>9</v>
      </c>
      <c r="E848" s="130">
        <v>13200</v>
      </c>
      <c r="F848" s="130"/>
      <c r="G848" s="130"/>
      <c r="H848" s="130"/>
      <c r="I848" s="136">
        <v>4</v>
      </c>
      <c r="J848" s="136">
        <v>4</v>
      </c>
      <c r="K848" s="136">
        <v>4</v>
      </c>
      <c r="L848" s="138"/>
      <c r="M848" s="141"/>
      <c r="N848" s="136">
        <v>4</v>
      </c>
      <c r="O848" s="138"/>
      <c r="P848" s="138">
        <v>10</v>
      </c>
      <c r="Q848" s="130">
        <v>0</v>
      </c>
      <c r="R848" s="138">
        <v>10</v>
      </c>
      <c r="S848" s="130">
        <f>Table4[[#This Row],[DMG PER PARTICLE]]*Table4[[#This Row],[PARTICLES 
PER SHOT]]</f>
        <v>52800</v>
      </c>
      <c r="T848" s="138" t="s">
        <v>123</v>
      </c>
      <c r="U848" s="130">
        <f>Table4[[#This Row],[SHOTS PER MAGAZINE]]*Table4[[#This Row],[DAMAGE PER SHOT]]</f>
        <v>52800</v>
      </c>
      <c r="V848" s="130">
        <f>Table4[[#This Row],[MAGAZINE AMMO]]/Table4[[#This Row],[AMMO PER SHOT]]</f>
        <v>1</v>
      </c>
      <c r="W848" s="138" t="s">
        <v>123</v>
      </c>
      <c r="X848" s="138">
        <f>(Table4[[#This Row],[SHOTS PER MAGAZINE]]-1)*Table4[[#This Row],[SHOT 
INTERVAL]]+(Table4[[#This Row],[PARTICLES 
PER SHOT]]-1)*Table4[[#This Row],[BURST INTERVAL]]</f>
        <v>0</v>
      </c>
      <c r="Y848" s="186">
        <f>Table4[[#This Row],[DAMAGE PER MAGAZINE]]/(Table4[[#This Row],[UNLOAD TIME]]+Table4[[#This Row],[RELOAD TIME]])</f>
        <v>5280</v>
      </c>
    </row>
    <row r="849" spans="1:25" ht="14.25" hidden="1" customHeight="1" outlineLevel="1" x14ac:dyDescent="0.2">
      <c r="A849" s="130">
        <v>39</v>
      </c>
      <c r="B849" s="186" t="s">
        <v>443</v>
      </c>
      <c r="C849" s="186" t="s">
        <v>102</v>
      </c>
      <c r="D849" s="130">
        <v>10</v>
      </c>
      <c r="E849" s="130">
        <v>13400</v>
      </c>
      <c r="F849" s="130"/>
      <c r="G849" s="130"/>
      <c r="H849" s="130"/>
      <c r="I849" s="136">
        <v>4</v>
      </c>
      <c r="J849" s="136">
        <v>4</v>
      </c>
      <c r="K849" s="136">
        <v>4</v>
      </c>
      <c r="L849" s="138"/>
      <c r="M849" s="141"/>
      <c r="N849" s="136">
        <v>4</v>
      </c>
      <c r="O849" s="138"/>
      <c r="P849" s="138">
        <v>10</v>
      </c>
      <c r="Q849" s="130">
        <v>0</v>
      </c>
      <c r="R849" s="138">
        <v>10</v>
      </c>
      <c r="S849" s="130">
        <f>Table4[[#This Row],[DMG PER PARTICLE]]*Table4[[#This Row],[PARTICLES 
PER SHOT]]</f>
        <v>53600</v>
      </c>
      <c r="T849" s="138" t="s">
        <v>123</v>
      </c>
      <c r="U849" s="130">
        <f>Table4[[#This Row],[SHOTS PER MAGAZINE]]*Table4[[#This Row],[DAMAGE PER SHOT]]</f>
        <v>53600</v>
      </c>
      <c r="V849" s="130">
        <f>Table4[[#This Row],[MAGAZINE AMMO]]/Table4[[#This Row],[AMMO PER SHOT]]</f>
        <v>1</v>
      </c>
      <c r="W849" s="138" t="s">
        <v>123</v>
      </c>
      <c r="X849" s="138">
        <f>(Table4[[#This Row],[SHOTS PER MAGAZINE]]-1)*Table4[[#This Row],[SHOT 
INTERVAL]]+(Table4[[#This Row],[PARTICLES 
PER SHOT]]-1)*Table4[[#This Row],[BURST INTERVAL]]</f>
        <v>0</v>
      </c>
      <c r="Y849" s="186">
        <f>Table4[[#This Row],[DAMAGE PER MAGAZINE]]/(Table4[[#This Row],[UNLOAD TIME]]+Table4[[#This Row],[RELOAD TIME]])</f>
        <v>5360</v>
      </c>
    </row>
    <row r="850" spans="1:25" ht="14.25" hidden="1" customHeight="1" outlineLevel="1" x14ac:dyDescent="0.2">
      <c r="A850" s="130">
        <v>39</v>
      </c>
      <c r="B850" s="186" t="s">
        <v>443</v>
      </c>
      <c r="C850" s="186" t="s">
        <v>102</v>
      </c>
      <c r="D850" s="130">
        <v>11</v>
      </c>
      <c r="E850" s="130">
        <v>13600</v>
      </c>
      <c r="F850" s="130"/>
      <c r="G850" s="130"/>
      <c r="H850" s="130"/>
      <c r="I850" s="136">
        <v>4</v>
      </c>
      <c r="J850" s="136">
        <v>4</v>
      </c>
      <c r="K850" s="136">
        <v>4</v>
      </c>
      <c r="L850" s="138"/>
      <c r="M850" s="141"/>
      <c r="N850" s="136">
        <v>4</v>
      </c>
      <c r="O850" s="138"/>
      <c r="P850" s="138">
        <v>10</v>
      </c>
      <c r="Q850" s="130">
        <v>0</v>
      </c>
      <c r="R850" s="138">
        <v>10</v>
      </c>
      <c r="S850" s="130">
        <f>Table4[[#This Row],[DMG PER PARTICLE]]*Table4[[#This Row],[PARTICLES 
PER SHOT]]</f>
        <v>54400</v>
      </c>
      <c r="T850" s="138" t="s">
        <v>123</v>
      </c>
      <c r="U850" s="130">
        <f>Table4[[#This Row],[SHOTS PER MAGAZINE]]*Table4[[#This Row],[DAMAGE PER SHOT]]</f>
        <v>54400</v>
      </c>
      <c r="V850" s="130">
        <f>Table4[[#This Row],[MAGAZINE AMMO]]/Table4[[#This Row],[AMMO PER SHOT]]</f>
        <v>1</v>
      </c>
      <c r="W850" s="138" t="s">
        <v>123</v>
      </c>
      <c r="X850" s="138">
        <f>(Table4[[#This Row],[SHOTS PER MAGAZINE]]-1)*Table4[[#This Row],[SHOT 
INTERVAL]]+(Table4[[#This Row],[PARTICLES 
PER SHOT]]-1)*Table4[[#This Row],[BURST INTERVAL]]</f>
        <v>0</v>
      </c>
      <c r="Y850" s="186">
        <f>Table4[[#This Row],[DAMAGE PER MAGAZINE]]/(Table4[[#This Row],[UNLOAD TIME]]+Table4[[#This Row],[RELOAD TIME]])</f>
        <v>5440</v>
      </c>
    </row>
    <row r="851" spans="1:25" ht="14.25" hidden="1" customHeight="1" outlineLevel="1" x14ac:dyDescent="0.2">
      <c r="A851" s="130">
        <v>39</v>
      </c>
      <c r="B851" s="186" t="s">
        <v>443</v>
      </c>
      <c r="C851" s="186" t="s">
        <v>102</v>
      </c>
      <c r="D851" s="130">
        <v>12</v>
      </c>
      <c r="E851" s="130">
        <v>13825</v>
      </c>
      <c r="F851" s="130"/>
      <c r="G851" s="130"/>
      <c r="H851" s="130"/>
      <c r="I851" s="136">
        <v>4</v>
      </c>
      <c r="J851" s="136">
        <v>4</v>
      </c>
      <c r="K851" s="136">
        <v>4</v>
      </c>
      <c r="L851" s="138"/>
      <c r="M851" s="141"/>
      <c r="N851" s="136">
        <v>4</v>
      </c>
      <c r="O851" s="138"/>
      <c r="P851" s="138">
        <v>10</v>
      </c>
      <c r="Q851" s="130">
        <v>0</v>
      </c>
      <c r="R851" s="138">
        <v>10</v>
      </c>
      <c r="S851" s="130">
        <f>Table4[[#This Row],[DMG PER PARTICLE]]*Table4[[#This Row],[PARTICLES 
PER SHOT]]</f>
        <v>55300</v>
      </c>
      <c r="T851" s="138" t="s">
        <v>123</v>
      </c>
      <c r="U851" s="130">
        <f>Table4[[#This Row],[SHOTS PER MAGAZINE]]*Table4[[#This Row],[DAMAGE PER SHOT]]</f>
        <v>55300</v>
      </c>
      <c r="V851" s="130">
        <f>Table4[[#This Row],[MAGAZINE AMMO]]/Table4[[#This Row],[AMMO PER SHOT]]</f>
        <v>1</v>
      </c>
      <c r="W851" s="138" t="s">
        <v>123</v>
      </c>
      <c r="X851" s="138">
        <f>(Table4[[#This Row],[SHOTS PER MAGAZINE]]-1)*Table4[[#This Row],[SHOT 
INTERVAL]]+(Table4[[#This Row],[PARTICLES 
PER SHOT]]-1)*Table4[[#This Row],[BURST INTERVAL]]</f>
        <v>0</v>
      </c>
      <c r="Y851" s="186">
        <f>Table4[[#This Row],[DAMAGE PER MAGAZINE]]/(Table4[[#This Row],[UNLOAD TIME]]+Table4[[#This Row],[RELOAD TIME]])</f>
        <v>5530</v>
      </c>
    </row>
    <row r="852" spans="1:25" ht="14.25" hidden="1" customHeight="1" outlineLevel="1" x14ac:dyDescent="0.2">
      <c r="A852" s="130">
        <v>39</v>
      </c>
      <c r="B852" s="186" t="s">
        <v>443</v>
      </c>
      <c r="C852" s="186" t="s">
        <v>103</v>
      </c>
      <c r="D852" s="130">
        <v>1</v>
      </c>
      <c r="E852" s="130">
        <v>14516.25</v>
      </c>
      <c r="F852" s="130"/>
      <c r="G852" s="130"/>
      <c r="H852" s="130"/>
      <c r="I852" s="136">
        <v>4</v>
      </c>
      <c r="J852" s="136">
        <v>4</v>
      </c>
      <c r="K852" s="136">
        <v>4</v>
      </c>
      <c r="L852" s="138"/>
      <c r="M852" s="141"/>
      <c r="N852" s="136">
        <v>4</v>
      </c>
      <c r="O852" s="138"/>
      <c r="P852" s="138">
        <v>10</v>
      </c>
      <c r="Q852" s="130">
        <v>0</v>
      </c>
      <c r="R852" s="138">
        <v>10</v>
      </c>
      <c r="S852" s="130">
        <f>Table4[[#This Row],[DMG PER PARTICLE]]*Table4[[#This Row],[PARTICLES 
PER SHOT]]</f>
        <v>58065</v>
      </c>
      <c r="T852" s="138" t="s">
        <v>123</v>
      </c>
      <c r="U852" s="130">
        <f>Table4[[#This Row],[SHOTS PER MAGAZINE]]*Table4[[#This Row],[DAMAGE PER SHOT]]</f>
        <v>58065</v>
      </c>
      <c r="V852" s="130">
        <f>Table4[[#This Row],[MAGAZINE AMMO]]/Table4[[#This Row],[AMMO PER SHOT]]</f>
        <v>1</v>
      </c>
      <c r="W852" s="138" t="s">
        <v>123</v>
      </c>
      <c r="X852" s="138">
        <f>(Table4[[#This Row],[SHOTS PER MAGAZINE]]-1)*Table4[[#This Row],[SHOT 
INTERVAL]]+(Table4[[#This Row],[PARTICLES 
PER SHOT]]-1)*Table4[[#This Row],[BURST INTERVAL]]</f>
        <v>0</v>
      </c>
      <c r="Y852" s="186">
        <f>Table4[[#This Row],[DAMAGE PER MAGAZINE]]/(Table4[[#This Row],[UNLOAD TIME]]+Table4[[#This Row],[RELOAD TIME]])</f>
        <v>5806.5</v>
      </c>
    </row>
    <row r="853" spans="1:25" ht="14.25" customHeight="1" collapsed="1" x14ac:dyDescent="0.2">
      <c r="A853" s="128">
        <v>40</v>
      </c>
      <c r="B853" s="185" t="s">
        <v>444</v>
      </c>
      <c r="C853" s="185" t="s">
        <v>101</v>
      </c>
      <c r="D853" s="128">
        <v>1</v>
      </c>
      <c r="E853" s="128">
        <v>238</v>
      </c>
      <c r="F853" s="128"/>
      <c r="G853" s="128"/>
      <c r="H853" s="128"/>
      <c r="I853" s="128">
        <v>30</v>
      </c>
      <c r="J853" s="128">
        <v>1</v>
      </c>
      <c r="K853" s="128">
        <v>1</v>
      </c>
      <c r="L853" s="137"/>
      <c r="M853" s="137">
        <v>0.1</v>
      </c>
      <c r="N853" s="128">
        <v>3</v>
      </c>
      <c r="O853" s="137"/>
      <c r="P853" s="137">
        <v>1.1000000000000001</v>
      </c>
      <c r="Q853" s="128">
        <v>29</v>
      </c>
      <c r="R853" s="137">
        <v>11</v>
      </c>
      <c r="S853" s="128">
        <f>Table4[[#This Row],[DMG PER PARTICLE]]*Table4[[#This Row],[PARTICLES 
PER SHOT]]</f>
        <v>238</v>
      </c>
      <c r="T853" s="185">
        <f>Table4[[#This Row],[DAMAGE PER SHOT]]/Table4[[#This Row],[SHOT 
INTERVAL]]</f>
        <v>2380</v>
      </c>
      <c r="U853" s="128">
        <f>Table4[[#This Row],[SHOTS PER MAGAZINE]]*Table4[[#This Row],[DAMAGE PER SHOT]]</f>
        <v>7140</v>
      </c>
      <c r="V853" s="128">
        <f>Table4[[#This Row],[MAGAZINE AMMO]]/Table4[[#This Row],[AMMO PER SHOT]]</f>
        <v>30</v>
      </c>
      <c r="W853" s="137">
        <f>1/Table4[[#This Row],[SHOT 
INTERVAL]]</f>
        <v>10</v>
      </c>
      <c r="X853" s="137">
        <f>(Table4[[#This Row],[SHOTS PER MAGAZINE]]-1)*Table4[[#This Row],[SHOT 
INTERVAL]]+(Table4[[#This Row],[PARTICLES 
PER SHOT]]-1)*Table4[[#This Row],[BURST INTERVAL]]</f>
        <v>2.9000000000000004</v>
      </c>
      <c r="Y853" s="185">
        <f>Table4[[#This Row],[DAMAGE PER MAGAZINE]]/(Table4[[#This Row],[UNLOAD TIME]]+Table4[[#This Row],[RELOAD TIME]])</f>
        <v>513.66906474820144</v>
      </c>
    </row>
    <row r="854" spans="1:25" ht="14.25" hidden="1" customHeight="1" outlineLevel="1" x14ac:dyDescent="0.2">
      <c r="A854" s="130">
        <v>40</v>
      </c>
      <c r="B854" s="186" t="s">
        <v>444</v>
      </c>
      <c r="C854" s="186" t="s">
        <v>101</v>
      </c>
      <c r="D854" s="130">
        <v>2</v>
      </c>
      <c r="E854" s="130">
        <v>262</v>
      </c>
      <c r="F854" s="130"/>
      <c r="G854" s="130"/>
      <c r="H854" s="130"/>
      <c r="I854" s="130">
        <v>30</v>
      </c>
      <c r="J854" s="130">
        <v>1</v>
      </c>
      <c r="K854" s="130">
        <v>1</v>
      </c>
      <c r="L854" s="138"/>
      <c r="M854" s="138">
        <v>0.1</v>
      </c>
      <c r="N854" s="130">
        <v>3</v>
      </c>
      <c r="O854" s="138"/>
      <c r="P854" s="138">
        <v>1.1000000000000001</v>
      </c>
      <c r="Q854" s="130">
        <v>29</v>
      </c>
      <c r="R854" s="138">
        <v>11</v>
      </c>
      <c r="S854" s="130">
        <f>Table4[[#This Row],[DMG PER PARTICLE]]*Table4[[#This Row],[PARTICLES 
PER SHOT]]</f>
        <v>262</v>
      </c>
      <c r="T854" s="186">
        <f>Table4[[#This Row],[DAMAGE PER SHOT]]/Table4[[#This Row],[SHOT 
INTERVAL]]</f>
        <v>2620</v>
      </c>
      <c r="U854" s="130">
        <f>Table4[[#This Row],[SHOTS PER MAGAZINE]]*Table4[[#This Row],[DAMAGE PER SHOT]]</f>
        <v>7860</v>
      </c>
      <c r="V854" s="130">
        <f>Table4[[#This Row],[MAGAZINE AMMO]]/Table4[[#This Row],[AMMO PER SHOT]]</f>
        <v>30</v>
      </c>
      <c r="W854" s="138">
        <f>1/Table4[[#This Row],[SHOT 
INTERVAL]]</f>
        <v>10</v>
      </c>
      <c r="X854" s="138">
        <f>(Table4[[#This Row],[SHOTS PER MAGAZINE]]-1)*Table4[[#This Row],[SHOT 
INTERVAL]]+(Table4[[#This Row],[PARTICLES 
PER SHOT]]-1)*Table4[[#This Row],[BURST INTERVAL]]</f>
        <v>2.9000000000000004</v>
      </c>
      <c r="Y854" s="186">
        <f>Table4[[#This Row],[DAMAGE PER MAGAZINE]]/(Table4[[#This Row],[UNLOAD TIME]]+Table4[[#This Row],[RELOAD TIME]])</f>
        <v>565.46762589928051</v>
      </c>
    </row>
    <row r="855" spans="1:25" ht="14.25" hidden="1" customHeight="1" outlineLevel="1" x14ac:dyDescent="0.2">
      <c r="A855" s="130">
        <v>40</v>
      </c>
      <c r="B855" s="186" t="s">
        <v>444</v>
      </c>
      <c r="C855" s="186" t="s">
        <v>101</v>
      </c>
      <c r="D855" s="130">
        <v>3</v>
      </c>
      <c r="E855" s="130">
        <v>288</v>
      </c>
      <c r="F855" s="130"/>
      <c r="G855" s="130"/>
      <c r="H855" s="130"/>
      <c r="I855" s="130">
        <v>30</v>
      </c>
      <c r="J855" s="130">
        <v>1</v>
      </c>
      <c r="K855" s="130">
        <v>1</v>
      </c>
      <c r="L855" s="138"/>
      <c r="M855" s="138">
        <v>0.1</v>
      </c>
      <c r="N855" s="130">
        <v>3</v>
      </c>
      <c r="O855" s="138"/>
      <c r="P855" s="138">
        <v>1.1000000000000001</v>
      </c>
      <c r="Q855" s="130">
        <v>29</v>
      </c>
      <c r="R855" s="138">
        <v>11</v>
      </c>
      <c r="S855" s="130">
        <f>Table4[[#This Row],[DMG PER PARTICLE]]*Table4[[#This Row],[PARTICLES 
PER SHOT]]</f>
        <v>288</v>
      </c>
      <c r="T855" s="186">
        <f>Table4[[#This Row],[DAMAGE PER SHOT]]/Table4[[#This Row],[SHOT 
INTERVAL]]</f>
        <v>2880</v>
      </c>
      <c r="U855" s="130">
        <f>Table4[[#This Row],[SHOTS PER MAGAZINE]]*Table4[[#This Row],[DAMAGE PER SHOT]]</f>
        <v>8640</v>
      </c>
      <c r="V855" s="130">
        <f>Table4[[#This Row],[MAGAZINE AMMO]]/Table4[[#This Row],[AMMO PER SHOT]]</f>
        <v>30</v>
      </c>
      <c r="W855" s="138">
        <f>1/Table4[[#This Row],[SHOT 
INTERVAL]]</f>
        <v>10</v>
      </c>
      <c r="X855" s="138">
        <f>(Table4[[#This Row],[SHOTS PER MAGAZINE]]-1)*Table4[[#This Row],[SHOT 
INTERVAL]]+(Table4[[#This Row],[PARTICLES 
PER SHOT]]-1)*Table4[[#This Row],[BURST INTERVAL]]</f>
        <v>2.9000000000000004</v>
      </c>
      <c r="Y855" s="186">
        <f>Table4[[#This Row],[DAMAGE PER MAGAZINE]]/(Table4[[#This Row],[UNLOAD TIME]]+Table4[[#This Row],[RELOAD TIME]])</f>
        <v>621.58273381294964</v>
      </c>
    </row>
    <row r="856" spans="1:25" ht="14.25" hidden="1" customHeight="1" outlineLevel="1" x14ac:dyDescent="0.2">
      <c r="A856" s="130">
        <v>40</v>
      </c>
      <c r="B856" s="186" t="s">
        <v>444</v>
      </c>
      <c r="C856" s="186" t="s">
        <v>101</v>
      </c>
      <c r="D856" s="130">
        <v>4</v>
      </c>
      <c r="E856" s="130">
        <v>316</v>
      </c>
      <c r="F856" s="130"/>
      <c r="G856" s="130"/>
      <c r="H856" s="130"/>
      <c r="I856" s="130">
        <v>30</v>
      </c>
      <c r="J856" s="130">
        <v>1</v>
      </c>
      <c r="K856" s="130">
        <v>1</v>
      </c>
      <c r="L856" s="138"/>
      <c r="M856" s="138">
        <v>0.1</v>
      </c>
      <c r="N856" s="130">
        <v>3</v>
      </c>
      <c r="O856" s="138"/>
      <c r="P856" s="138">
        <v>1.1000000000000001</v>
      </c>
      <c r="Q856" s="130">
        <v>29</v>
      </c>
      <c r="R856" s="138">
        <v>11</v>
      </c>
      <c r="S856" s="130">
        <f>Table4[[#This Row],[DMG PER PARTICLE]]*Table4[[#This Row],[PARTICLES 
PER SHOT]]</f>
        <v>316</v>
      </c>
      <c r="T856" s="186">
        <f>Table4[[#This Row],[DAMAGE PER SHOT]]/Table4[[#This Row],[SHOT 
INTERVAL]]</f>
        <v>3160</v>
      </c>
      <c r="U856" s="130">
        <f>Table4[[#This Row],[SHOTS PER MAGAZINE]]*Table4[[#This Row],[DAMAGE PER SHOT]]</f>
        <v>9480</v>
      </c>
      <c r="V856" s="130">
        <f>Table4[[#This Row],[MAGAZINE AMMO]]/Table4[[#This Row],[AMMO PER SHOT]]</f>
        <v>30</v>
      </c>
      <c r="W856" s="138">
        <f>1/Table4[[#This Row],[SHOT 
INTERVAL]]</f>
        <v>10</v>
      </c>
      <c r="X856" s="138">
        <f>(Table4[[#This Row],[SHOTS PER MAGAZINE]]-1)*Table4[[#This Row],[SHOT 
INTERVAL]]+(Table4[[#This Row],[PARTICLES 
PER SHOT]]-1)*Table4[[#This Row],[BURST INTERVAL]]</f>
        <v>2.9000000000000004</v>
      </c>
      <c r="Y856" s="186">
        <f>Table4[[#This Row],[DAMAGE PER MAGAZINE]]/(Table4[[#This Row],[UNLOAD TIME]]+Table4[[#This Row],[RELOAD TIME]])</f>
        <v>682.01438848920861</v>
      </c>
    </row>
    <row r="857" spans="1:25" ht="14.25" hidden="1" customHeight="1" outlineLevel="1" x14ac:dyDescent="0.2">
      <c r="A857" s="130">
        <v>40</v>
      </c>
      <c r="B857" s="186" t="s">
        <v>444</v>
      </c>
      <c r="C857" s="186" t="s">
        <v>101</v>
      </c>
      <c r="D857" s="130">
        <v>5</v>
      </c>
      <c r="E857" s="130">
        <v>347</v>
      </c>
      <c r="F857" s="130"/>
      <c r="G857" s="130"/>
      <c r="H857" s="130"/>
      <c r="I857" s="130">
        <v>30</v>
      </c>
      <c r="J857" s="130">
        <v>1</v>
      </c>
      <c r="K857" s="130">
        <v>1</v>
      </c>
      <c r="L857" s="138"/>
      <c r="M857" s="138">
        <v>0.1</v>
      </c>
      <c r="N857" s="130">
        <v>3</v>
      </c>
      <c r="O857" s="138"/>
      <c r="P857" s="138">
        <v>1.1000000000000001</v>
      </c>
      <c r="Q857" s="130">
        <v>29</v>
      </c>
      <c r="R857" s="138">
        <v>11</v>
      </c>
      <c r="S857" s="130">
        <f>Table4[[#This Row],[DMG PER PARTICLE]]*Table4[[#This Row],[PARTICLES 
PER SHOT]]</f>
        <v>347</v>
      </c>
      <c r="T857" s="186">
        <f>Table4[[#This Row],[DAMAGE PER SHOT]]/Table4[[#This Row],[SHOT 
INTERVAL]]</f>
        <v>3470</v>
      </c>
      <c r="U857" s="130">
        <f>Table4[[#This Row],[SHOTS PER MAGAZINE]]*Table4[[#This Row],[DAMAGE PER SHOT]]</f>
        <v>10410</v>
      </c>
      <c r="V857" s="130">
        <f>Table4[[#This Row],[MAGAZINE AMMO]]/Table4[[#This Row],[AMMO PER SHOT]]</f>
        <v>30</v>
      </c>
      <c r="W857" s="138">
        <f>1/Table4[[#This Row],[SHOT 
INTERVAL]]</f>
        <v>10</v>
      </c>
      <c r="X857" s="138">
        <f>(Table4[[#This Row],[SHOTS PER MAGAZINE]]-1)*Table4[[#This Row],[SHOT 
INTERVAL]]+(Table4[[#This Row],[PARTICLES 
PER SHOT]]-1)*Table4[[#This Row],[BURST INTERVAL]]</f>
        <v>2.9000000000000004</v>
      </c>
      <c r="Y857" s="186">
        <f>Table4[[#This Row],[DAMAGE PER MAGAZINE]]/(Table4[[#This Row],[UNLOAD TIME]]+Table4[[#This Row],[RELOAD TIME]])</f>
        <v>748.92086330935251</v>
      </c>
    </row>
    <row r="858" spans="1:25" ht="14.25" hidden="1" customHeight="1" outlineLevel="1" x14ac:dyDescent="0.2">
      <c r="A858" s="130">
        <v>40</v>
      </c>
      <c r="B858" s="186" t="s">
        <v>444</v>
      </c>
      <c r="C858" s="186" t="s">
        <v>101</v>
      </c>
      <c r="D858" s="130">
        <v>6</v>
      </c>
      <c r="E858" s="130">
        <v>381</v>
      </c>
      <c r="F858" s="130"/>
      <c r="G858" s="130"/>
      <c r="H858" s="130"/>
      <c r="I858" s="130">
        <v>30</v>
      </c>
      <c r="J858" s="130">
        <v>1</v>
      </c>
      <c r="K858" s="130">
        <v>1</v>
      </c>
      <c r="L858" s="138"/>
      <c r="M858" s="138">
        <v>0.1</v>
      </c>
      <c r="N858" s="130">
        <v>3</v>
      </c>
      <c r="O858" s="138"/>
      <c r="P858" s="138">
        <v>1.1000000000000001</v>
      </c>
      <c r="Q858" s="130">
        <v>29</v>
      </c>
      <c r="R858" s="138">
        <v>11</v>
      </c>
      <c r="S858" s="130">
        <f>Table4[[#This Row],[DMG PER PARTICLE]]*Table4[[#This Row],[PARTICLES 
PER SHOT]]</f>
        <v>381</v>
      </c>
      <c r="T858" s="186">
        <f>Table4[[#This Row],[DAMAGE PER SHOT]]/Table4[[#This Row],[SHOT 
INTERVAL]]</f>
        <v>3810</v>
      </c>
      <c r="U858" s="130">
        <f>Table4[[#This Row],[SHOTS PER MAGAZINE]]*Table4[[#This Row],[DAMAGE PER SHOT]]</f>
        <v>11430</v>
      </c>
      <c r="V858" s="130">
        <f>Table4[[#This Row],[MAGAZINE AMMO]]/Table4[[#This Row],[AMMO PER SHOT]]</f>
        <v>30</v>
      </c>
      <c r="W858" s="138">
        <f>1/Table4[[#This Row],[SHOT 
INTERVAL]]</f>
        <v>10</v>
      </c>
      <c r="X858" s="138">
        <f>(Table4[[#This Row],[SHOTS PER MAGAZINE]]-1)*Table4[[#This Row],[SHOT 
INTERVAL]]+(Table4[[#This Row],[PARTICLES 
PER SHOT]]-1)*Table4[[#This Row],[BURST INTERVAL]]</f>
        <v>2.9000000000000004</v>
      </c>
      <c r="Y858" s="186">
        <f>Table4[[#This Row],[DAMAGE PER MAGAZINE]]/(Table4[[#This Row],[UNLOAD TIME]]+Table4[[#This Row],[RELOAD TIME]])</f>
        <v>822.30215827338122</v>
      </c>
    </row>
    <row r="859" spans="1:25" ht="14.25" hidden="1" customHeight="1" outlineLevel="1" x14ac:dyDescent="0.2">
      <c r="A859" s="130">
        <v>40</v>
      </c>
      <c r="B859" s="186" t="s">
        <v>444</v>
      </c>
      <c r="C859" s="186" t="s">
        <v>101</v>
      </c>
      <c r="D859" s="130">
        <v>7</v>
      </c>
      <c r="E859" s="130">
        <v>419</v>
      </c>
      <c r="F859" s="130"/>
      <c r="G859" s="130"/>
      <c r="H859" s="130"/>
      <c r="I859" s="130">
        <v>30</v>
      </c>
      <c r="J859" s="130">
        <v>1</v>
      </c>
      <c r="K859" s="130">
        <v>1</v>
      </c>
      <c r="L859" s="138"/>
      <c r="M859" s="138">
        <v>0.1</v>
      </c>
      <c r="N859" s="130">
        <v>3</v>
      </c>
      <c r="O859" s="138"/>
      <c r="P859" s="138">
        <v>1.1000000000000001</v>
      </c>
      <c r="Q859" s="130">
        <v>29</v>
      </c>
      <c r="R859" s="138">
        <v>11</v>
      </c>
      <c r="S859" s="130">
        <f>Table4[[#This Row],[DMG PER PARTICLE]]*Table4[[#This Row],[PARTICLES 
PER SHOT]]</f>
        <v>419</v>
      </c>
      <c r="T859" s="186">
        <f>Table4[[#This Row],[DAMAGE PER SHOT]]/Table4[[#This Row],[SHOT 
INTERVAL]]</f>
        <v>4190</v>
      </c>
      <c r="U859" s="130">
        <f>Table4[[#This Row],[SHOTS PER MAGAZINE]]*Table4[[#This Row],[DAMAGE PER SHOT]]</f>
        <v>12570</v>
      </c>
      <c r="V859" s="130">
        <f>Table4[[#This Row],[MAGAZINE AMMO]]/Table4[[#This Row],[AMMO PER SHOT]]</f>
        <v>30</v>
      </c>
      <c r="W859" s="138">
        <f>1/Table4[[#This Row],[SHOT 
INTERVAL]]</f>
        <v>10</v>
      </c>
      <c r="X859" s="138">
        <f>(Table4[[#This Row],[SHOTS PER MAGAZINE]]-1)*Table4[[#This Row],[SHOT 
INTERVAL]]+(Table4[[#This Row],[PARTICLES 
PER SHOT]]-1)*Table4[[#This Row],[BURST INTERVAL]]</f>
        <v>2.9000000000000004</v>
      </c>
      <c r="Y859" s="186">
        <f>Table4[[#This Row],[DAMAGE PER MAGAZINE]]/(Table4[[#This Row],[UNLOAD TIME]]+Table4[[#This Row],[RELOAD TIME]])</f>
        <v>904.31654676258995</v>
      </c>
    </row>
    <row r="860" spans="1:25" ht="14.25" hidden="1" customHeight="1" outlineLevel="1" x14ac:dyDescent="0.2">
      <c r="A860" s="130">
        <v>40</v>
      </c>
      <c r="B860" s="186" t="s">
        <v>444</v>
      </c>
      <c r="C860" s="186" t="s">
        <v>101</v>
      </c>
      <c r="D860" s="130">
        <v>8</v>
      </c>
      <c r="E860" s="130">
        <v>460</v>
      </c>
      <c r="F860" s="130"/>
      <c r="G860" s="130"/>
      <c r="H860" s="130"/>
      <c r="I860" s="130">
        <v>30</v>
      </c>
      <c r="J860" s="130">
        <v>1</v>
      </c>
      <c r="K860" s="130">
        <v>1</v>
      </c>
      <c r="L860" s="138"/>
      <c r="M860" s="138">
        <v>0.1</v>
      </c>
      <c r="N860" s="130">
        <v>3</v>
      </c>
      <c r="O860" s="138"/>
      <c r="P860" s="138">
        <v>1.1000000000000001</v>
      </c>
      <c r="Q860" s="130">
        <v>29</v>
      </c>
      <c r="R860" s="138">
        <v>11</v>
      </c>
      <c r="S860" s="130">
        <f>Table4[[#This Row],[DMG PER PARTICLE]]*Table4[[#This Row],[PARTICLES 
PER SHOT]]</f>
        <v>460</v>
      </c>
      <c r="T860" s="186">
        <f>Table4[[#This Row],[DAMAGE PER SHOT]]/Table4[[#This Row],[SHOT 
INTERVAL]]</f>
        <v>4600</v>
      </c>
      <c r="U860" s="130">
        <f>Table4[[#This Row],[SHOTS PER MAGAZINE]]*Table4[[#This Row],[DAMAGE PER SHOT]]</f>
        <v>13800</v>
      </c>
      <c r="V860" s="130">
        <f>Table4[[#This Row],[MAGAZINE AMMO]]/Table4[[#This Row],[AMMO PER SHOT]]</f>
        <v>30</v>
      </c>
      <c r="W860" s="138">
        <f>1/Table4[[#This Row],[SHOT 
INTERVAL]]</f>
        <v>10</v>
      </c>
      <c r="X860" s="138">
        <f>(Table4[[#This Row],[SHOTS PER MAGAZINE]]-1)*Table4[[#This Row],[SHOT 
INTERVAL]]+(Table4[[#This Row],[PARTICLES 
PER SHOT]]-1)*Table4[[#This Row],[BURST INTERVAL]]</f>
        <v>2.9000000000000004</v>
      </c>
      <c r="Y860" s="186">
        <f>Table4[[#This Row],[DAMAGE PER MAGAZINE]]/(Table4[[#This Row],[UNLOAD TIME]]+Table4[[#This Row],[RELOAD TIME]])</f>
        <v>992.80575539568338</v>
      </c>
    </row>
    <row r="861" spans="1:25" ht="14.25" hidden="1" customHeight="1" outlineLevel="1" x14ac:dyDescent="0.2">
      <c r="A861" s="130">
        <v>40</v>
      </c>
      <c r="B861" s="186" t="s">
        <v>444</v>
      </c>
      <c r="C861" s="186" t="s">
        <v>101</v>
      </c>
      <c r="D861" s="130">
        <v>9</v>
      </c>
      <c r="E861" s="130">
        <v>505</v>
      </c>
      <c r="F861" s="130"/>
      <c r="G861" s="130"/>
      <c r="H861" s="130"/>
      <c r="I861" s="130">
        <v>30</v>
      </c>
      <c r="J861" s="130">
        <v>1</v>
      </c>
      <c r="K861" s="130">
        <v>1</v>
      </c>
      <c r="L861" s="138"/>
      <c r="M861" s="138">
        <v>0.1</v>
      </c>
      <c r="N861" s="130">
        <v>3</v>
      </c>
      <c r="O861" s="138"/>
      <c r="P861" s="138">
        <v>1.1000000000000001</v>
      </c>
      <c r="Q861" s="130">
        <v>29</v>
      </c>
      <c r="R861" s="138">
        <v>11</v>
      </c>
      <c r="S861" s="130">
        <f>Table4[[#This Row],[DMG PER PARTICLE]]*Table4[[#This Row],[PARTICLES 
PER SHOT]]</f>
        <v>505</v>
      </c>
      <c r="T861" s="186">
        <f>Table4[[#This Row],[DAMAGE PER SHOT]]/Table4[[#This Row],[SHOT 
INTERVAL]]</f>
        <v>5050</v>
      </c>
      <c r="U861" s="130">
        <f>Table4[[#This Row],[SHOTS PER MAGAZINE]]*Table4[[#This Row],[DAMAGE PER SHOT]]</f>
        <v>15150</v>
      </c>
      <c r="V861" s="130">
        <f>Table4[[#This Row],[MAGAZINE AMMO]]/Table4[[#This Row],[AMMO PER SHOT]]</f>
        <v>30</v>
      </c>
      <c r="W861" s="138">
        <f>1/Table4[[#This Row],[SHOT 
INTERVAL]]</f>
        <v>10</v>
      </c>
      <c r="X861" s="138">
        <f>(Table4[[#This Row],[SHOTS PER MAGAZINE]]-1)*Table4[[#This Row],[SHOT 
INTERVAL]]+(Table4[[#This Row],[PARTICLES 
PER SHOT]]-1)*Table4[[#This Row],[BURST INTERVAL]]</f>
        <v>2.9000000000000004</v>
      </c>
      <c r="Y861" s="186">
        <f>Table4[[#This Row],[DAMAGE PER MAGAZINE]]/(Table4[[#This Row],[UNLOAD TIME]]+Table4[[#This Row],[RELOAD TIME]])</f>
        <v>1089.9280575539567</v>
      </c>
    </row>
    <row r="862" spans="1:25" ht="14.25" hidden="1" customHeight="1" outlineLevel="1" x14ac:dyDescent="0.2">
      <c r="A862" s="130">
        <v>40</v>
      </c>
      <c r="B862" s="186" t="s">
        <v>444</v>
      </c>
      <c r="C862" s="186" t="s">
        <v>101</v>
      </c>
      <c r="D862" s="130">
        <v>10</v>
      </c>
      <c r="E862" s="130">
        <v>555</v>
      </c>
      <c r="F862" s="130"/>
      <c r="G862" s="130"/>
      <c r="H862" s="130"/>
      <c r="I862" s="130">
        <v>30</v>
      </c>
      <c r="J862" s="130">
        <v>1</v>
      </c>
      <c r="K862" s="130">
        <v>1</v>
      </c>
      <c r="L862" s="138"/>
      <c r="M862" s="138">
        <v>0.1</v>
      </c>
      <c r="N862" s="130">
        <v>3</v>
      </c>
      <c r="O862" s="138"/>
      <c r="P862" s="138">
        <v>1.1000000000000001</v>
      </c>
      <c r="Q862" s="130">
        <v>29</v>
      </c>
      <c r="R862" s="138">
        <v>11</v>
      </c>
      <c r="S862" s="130">
        <f>Table4[[#This Row],[DMG PER PARTICLE]]*Table4[[#This Row],[PARTICLES 
PER SHOT]]</f>
        <v>555</v>
      </c>
      <c r="T862" s="186">
        <f>Table4[[#This Row],[DAMAGE PER SHOT]]/Table4[[#This Row],[SHOT 
INTERVAL]]</f>
        <v>5550</v>
      </c>
      <c r="U862" s="130">
        <f>Table4[[#This Row],[SHOTS PER MAGAZINE]]*Table4[[#This Row],[DAMAGE PER SHOT]]</f>
        <v>16650</v>
      </c>
      <c r="V862" s="130">
        <f>Table4[[#This Row],[MAGAZINE AMMO]]/Table4[[#This Row],[AMMO PER SHOT]]</f>
        <v>30</v>
      </c>
      <c r="W862" s="138">
        <f>1/Table4[[#This Row],[SHOT 
INTERVAL]]</f>
        <v>10</v>
      </c>
      <c r="X862" s="138">
        <f>(Table4[[#This Row],[SHOTS PER MAGAZINE]]-1)*Table4[[#This Row],[SHOT 
INTERVAL]]+(Table4[[#This Row],[PARTICLES 
PER SHOT]]-1)*Table4[[#This Row],[BURST INTERVAL]]</f>
        <v>2.9000000000000004</v>
      </c>
      <c r="Y862" s="186">
        <f>Table4[[#This Row],[DAMAGE PER MAGAZINE]]/(Table4[[#This Row],[UNLOAD TIME]]+Table4[[#This Row],[RELOAD TIME]])</f>
        <v>1197.841726618705</v>
      </c>
    </row>
    <row r="863" spans="1:25" ht="14.25" hidden="1" customHeight="1" outlineLevel="1" x14ac:dyDescent="0.2">
      <c r="A863" s="130">
        <v>40</v>
      </c>
      <c r="B863" s="186" t="s">
        <v>444</v>
      </c>
      <c r="C863" s="186" t="s">
        <v>101</v>
      </c>
      <c r="D863" s="130">
        <v>11</v>
      </c>
      <c r="E863" s="130">
        <v>610</v>
      </c>
      <c r="F863" s="130"/>
      <c r="G863" s="130"/>
      <c r="H863" s="130"/>
      <c r="I863" s="130">
        <v>30</v>
      </c>
      <c r="J863" s="130">
        <v>1</v>
      </c>
      <c r="K863" s="130">
        <v>1</v>
      </c>
      <c r="L863" s="138"/>
      <c r="M863" s="138">
        <v>0.1</v>
      </c>
      <c r="N863" s="130">
        <v>3</v>
      </c>
      <c r="O863" s="138"/>
      <c r="P863" s="138">
        <v>1.1000000000000001</v>
      </c>
      <c r="Q863" s="130">
        <v>29</v>
      </c>
      <c r="R863" s="138">
        <v>11</v>
      </c>
      <c r="S863" s="130">
        <f>Table4[[#This Row],[DMG PER PARTICLE]]*Table4[[#This Row],[PARTICLES 
PER SHOT]]</f>
        <v>610</v>
      </c>
      <c r="T863" s="186">
        <f>Table4[[#This Row],[DAMAGE PER SHOT]]/Table4[[#This Row],[SHOT 
INTERVAL]]</f>
        <v>6100</v>
      </c>
      <c r="U863" s="130">
        <f>Table4[[#This Row],[SHOTS PER MAGAZINE]]*Table4[[#This Row],[DAMAGE PER SHOT]]</f>
        <v>18300</v>
      </c>
      <c r="V863" s="130">
        <f>Table4[[#This Row],[MAGAZINE AMMO]]/Table4[[#This Row],[AMMO PER SHOT]]</f>
        <v>30</v>
      </c>
      <c r="W863" s="138">
        <f>1/Table4[[#This Row],[SHOT 
INTERVAL]]</f>
        <v>10</v>
      </c>
      <c r="X863" s="138">
        <f>(Table4[[#This Row],[SHOTS PER MAGAZINE]]-1)*Table4[[#This Row],[SHOT 
INTERVAL]]+(Table4[[#This Row],[PARTICLES 
PER SHOT]]-1)*Table4[[#This Row],[BURST INTERVAL]]</f>
        <v>2.9000000000000004</v>
      </c>
      <c r="Y863" s="186">
        <f>Table4[[#This Row],[DAMAGE PER MAGAZINE]]/(Table4[[#This Row],[UNLOAD TIME]]+Table4[[#This Row],[RELOAD TIME]])</f>
        <v>1316.546762589928</v>
      </c>
    </row>
    <row r="864" spans="1:25" ht="14.25" hidden="1" customHeight="1" outlineLevel="1" x14ac:dyDescent="0.2">
      <c r="A864" s="130">
        <v>40</v>
      </c>
      <c r="B864" s="186" t="s">
        <v>444</v>
      </c>
      <c r="C864" s="186" t="s">
        <v>101</v>
      </c>
      <c r="D864" s="130">
        <v>12</v>
      </c>
      <c r="E864" s="130">
        <v>670</v>
      </c>
      <c r="F864" s="130"/>
      <c r="G864" s="130"/>
      <c r="H864" s="130"/>
      <c r="I864" s="130">
        <v>30</v>
      </c>
      <c r="J864" s="130">
        <v>1</v>
      </c>
      <c r="K864" s="130">
        <v>1</v>
      </c>
      <c r="L864" s="138"/>
      <c r="M864" s="138">
        <v>0.1</v>
      </c>
      <c r="N864" s="130">
        <v>3</v>
      </c>
      <c r="O864" s="138"/>
      <c r="P864" s="138">
        <v>1.1000000000000001</v>
      </c>
      <c r="Q864" s="130">
        <v>29</v>
      </c>
      <c r="R864" s="138">
        <v>11</v>
      </c>
      <c r="S864" s="130">
        <f>Table4[[#This Row],[DMG PER PARTICLE]]*Table4[[#This Row],[PARTICLES 
PER SHOT]]</f>
        <v>670</v>
      </c>
      <c r="T864" s="186">
        <f>Table4[[#This Row],[DAMAGE PER SHOT]]/Table4[[#This Row],[SHOT 
INTERVAL]]</f>
        <v>6700</v>
      </c>
      <c r="U864" s="130">
        <f>Table4[[#This Row],[SHOTS PER MAGAZINE]]*Table4[[#This Row],[DAMAGE PER SHOT]]</f>
        <v>20100</v>
      </c>
      <c r="V864" s="130">
        <f>Table4[[#This Row],[MAGAZINE AMMO]]/Table4[[#This Row],[AMMO PER SHOT]]</f>
        <v>30</v>
      </c>
      <c r="W864" s="138">
        <f>1/Table4[[#This Row],[SHOT 
INTERVAL]]</f>
        <v>10</v>
      </c>
      <c r="X864" s="138">
        <f>(Table4[[#This Row],[SHOTS PER MAGAZINE]]-1)*Table4[[#This Row],[SHOT 
INTERVAL]]+(Table4[[#This Row],[PARTICLES 
PER SHOT]]-1)*Table4[[#This Row],[BURST INTERVAL]]</f>
        <v>2.9000000000000004</v>
      </c>
      <c r="Y864" s="186">
        <f>Table4[[#This Row],[DAMAGE PER MAGAZINE]]/(Table4[[#This Row],[UNLOAD TIME]]+Table4[[#This Row],[RELOAD TIME]])</f>
        <v>1446.0431654676258</v>
      </c>
    </row>
    <row r="865" spans="1:25" ht="14.25" hidden="1" customHeight="1" outlineLevel="1" x14ac:dyDescent="0.2">
      <c r="A865" s="130">
        <v>40</v>
      </c>
      <c r="B865" s="186" t="s">
        <v>444</v>
      </c>
      <c r="C865" s="186" t="s">
        <v>102</v>
      </c>
      <c r="D865" s="130">
        <v>1</v>
      </c>
      <c r="E865" s="130">
        <v>670</v>
      </c>
      <c r="F865" s="130"/>
      <c r="G865" s="130"/>
      <c r="H865" s="130"/>
      <c r="I865" s="130">
        <v>30</v>
      </c>
      <c r="J865" s="130">
        <v>1</v>
      </c>
      <c r="K865" s="130">
        <v>1</v>
      </c>
      <c r="L865" s="138"/>
      <c r="M865" s="138">
        <v>0.1</v>
      </c>
      <c r="N865" s="130">
        <v>3</v>
      </c>
      <c r="O865" s="138"/>
      <c r="P865" s="138">
        <v>1.1000000000000001</v>
      </c>
      <c r="Q865" s="130">
        <v>29</v>
      </c>
      <c r="R865" s="138">
        <v>11</v>
      </c>
      <c r="S865" s="130">
        <f>Table4[[#This Row],[DMG PER PARTICLE]]*Table4[[#This Row],[PARTICLES 
PER SHOT]]</f>
        <v>670</v>
      </c>
      <c r="T865" s="186">
        <f>Table4[[#This Row],[DAMAGE PER SHOT]]/Table4[[#This Row],[SHOT 
INTERVAL]]</f>
        <v>6700</v>
      </c>
      <c r="U865" s="130">
        <f>Table4[[#This Row],[SHOTS PER MAGAZINE]]*Table4[[#This Row],[DAMAGE PER SHOT]]</f>
        <v>20100</v>
      </c>
      <c r="V865" s="130">
        <f>Table4[[#This Row],[MAGAZINE AMMO]]/Table4[[#This Row],[AMMO PER SHOT]]</f>
        <v>30</v>
      </c>
      <c r="W865" s="138">
        <f>1/Table4[[#This Row],[SHOT 
INTERVAL]]</f>
        <v>10</v>
      </c>
      <c r="X865" s="138">
        <f>(Table4[[#This Row],[SHOTS PER MAGAZINE]]-1)*Table4[[#This Row],[SHOT 
INTERVAL]]+(Table4[[#This Row],[PARTICLES 
PER SHOT]]-1)*Table4[[#This Row],[BURST INTERVAL]]</f>
        <v>2.9000000000000004</v>
      </c>
      <c r="Y865" s="186">
        <f>Table4[[#This Row],[DAMAGE PER MAGAZINE]]/(Table4[[#This Row],[UNLOAD TIME]]+Table4[[#This Row],[RELOAD TIME]])</f>
        <v>1446.0431654676258</v>
      </c>
    </row>
    <row r="866" spans="1:25" ht="14.25" hidden="1" customHeight="1" outlineLevel="1" x14ac:dyDescent="0.2">
      <c r="A866" s="130">
        <v>40</v>
      </c>
      <c r="B866" s="186" t="s">
        <v>444</v>
      </c>
      <c r="C866" s="186" t="s">
        <v>102</v>
      </c>
      <c r="D866" s="130">
        <v>2</v>
      </c>
      <c r="E866" s="130">
        <v>682</v>
      </c>
      <c r="F866" s="130"/>
      <c r="G866" s="130"/>
      <c r="H866" s="130"/>
      <c r="I866" s="130">
        <v>30</v>
      </c>
      <c r="J866" s="130">
        <v>1</v>
      </c>
      <c r="K866" s="130">
        <v>1</v>
      </c>
      <c r="L866" s="138"/>
      <c r="M866" s="138">
        <v>0.1</v>
      </c>
      <c r="N866" s="130">
        <v>3</v>
      </c>
      <c r="O866" s="138"/>
      <c r="P866" s="138">
        <v>1.1000000000000001</v>
      </c>
      <c r="Q866" s="130">
        <v>29</v>
      </c>
      <c r="R866" s="138">
        <v>11</v>
      </c>
      <c r="S866" s="130">
        <f>Table4[[#This Row],[DMG PER PARTICLE]]*Table4[[#This Row],[PARTICLES 
PER SHOT]]</f>
        <v>682</v>
      </c>
      <c r="T866" s="186">
        <f>Table4[[#This Row],[DAMAGE PER SHOT]]/Table4[[#This Row],[SHOT 
INTERVAL]]</f>
        <v>6820</v>
      </c>
      <c r="U866" s="130">
        <f>Table4[[#This Row],[SHOTS PER MAGAZINE]]*Table4[[#This Row],[DAMAGE PER SHOT]]</f>
        <v>20460</v>
      </c>
      <c r="V866" s="130">
        <f>Table4[[#This Row],[MAGAZINE AMMO]]/Table4[[#This Row],[AMMO PER SHOT]]</f>
        <v>30</v>
      </c>
      <c r="W866" s="138">
        <f>1/Table4[[#This Row],[SHOT 
INTERVAL]]</f>
        <v>10</v>
      </c>
      <c r="X866" s="138">
        <f>(Table4[[#This Row],[SHOTS PER MAGAZINE]]-1)*Table4[[#This Row],[SHOT 
INTERVAL]]+(Table4[[#This Row],[PARTICLES 
PER SHOT]]-1)*Table4[[#This Row],[BURST INTERVAL]]</f>
        <v>2.9000000000000004</v>
      </c>
      <c r="Y866" s="186">
        <f>Table4[[#This Row],[DAMAGE PER MAGAZINE]]/(Table4[[#This Row],[UNLOAD TIME]]+Table4[[#This Row],[RELOAD TIME]])</f>
        <v>1471.9424460431653</v>
      </c>
    </row>
    <row r="867" spans="1:25" ht="14.25" hidden="1" customHeight="1" outlineLevel="1" x14ac:dyDescent="0.2">
      <c r="A867" s="130">
        <v>40</v>
      </c>
      <c r="B867" s="186" t="s">
        <v>444</v>
      </c>
      <c r="C867" s="186" t="s">
        <v>102</v>
      </c>
      <c r="D867" s="130">
        <v>3</v>
      </c>
      <c r="E867" s="130">
        <v>694</v>
      </c>
      <c r="F867" s="130"/>
      <c r="G867" s="130"/>
      <c r="H867" s="130"/>
      <c r="I867" s="130">
        <v>30</v>
      </c>
      <c r="J867" s="130">
        <v>1</v>
      </c>
      <c r="K867" s="130">
        <v>1</v>
      </c>
      <c r="L867" s="138"/>
      <c r="M867" s="138">
        <v>0.1</v>
      </c>
      <c r="N867" s="130">
        <v>3</v>
      </c>
      <c r="O867" s="138"/>
      <c r="P867" s="138">
        <v>1.1000000000000001</v>
      </c>
      <c r="Q867" s="130">
        <v>29</v>
      </c>
      <c r="R867" s="138">
        <v>11</v>
      </c>
      <c r="S867" s="130">
        <f>Table4[[#This Row],[DMG PER PARTICLE]]*Table4[[#This Row],[PARTICLES 
PER SHOT]]</f>
        <v>694</v>
      </c>
      <c r="T867" s="186">
        <f>Table4[[#This Row],[DAMAGE PER SHOT]]/Table4[[#This Row],[SHOT 
INTERVAL]]</f>
        <v>6940</v>
      </c>
      <c r="U867" s="130">
        <f>Table4[[#This Row],[SHOTS PER MAGAZINE]]*Table4[[#This Row],[DAMAGE PER SHOT]]</f>
        <v>20820</v>
      </c>
      <c r="V867" s="130">
        <f>Table4[[#This Row],[MAGAZINE AMMO]]/Table4[[#This Row],[AMMO PER SHOT]]</f>
        <v>30</v>
      </c>
      <c r="W867" s="138">
        <f>1/Table4[[#This Row],[SHOT 
INTERVAL]]</f>
        <v>10</v>
      </c>
      <c r="X867" s="138">
        <f>(Table4[[#This Row],[SHOTS PER MAGAZINE]]-1)*Table4[[#This Row],[SHOT 
INTERVAL]]+(Table4[[#This Row],[PARTICLES 
PER SHOT]]-1)*Table4[[#This Row],[BURST INTERVAL]]</f>
        <v>2.9000000000000004</v>
      </c>
      <c r="Y867" s="186">
        <f>Table4[[#This Row],[DAMAGE PER MAGAZINE]]/(Table4[[#This Row],[UNLOAD TIME]]+Table4[[#This Row],[RELOAD TIME]])</f>
        <v>1497.841726618705</v>
      </c>
    </row>
    <row r="868" spans="1:25" ht="14.25" hidden="1" customHeight="1" outlineLevel="1" x14ac:dyDescent="0.2">
      <c r="A868" s="130">
        <v>40</v>
      </c>
      <c r="B868" s="186" t="s">
        <v>444</v>
      </c>
      <c r="C868" s="186" t="s">
        <v>102</v>
      </c>
      <c r="D868" s="130">
        <v>4</v>
      </c>
      <c r="E868" s="130">
        <v>706</v>
      </c>
      <c r="F868" s="130"/>
      <c r="G868" s="130"/>
      <c r="H868" s="130"/>
      <c r="I868" s="130">
        <v>30</v>
      </c>
      <c r="J868" s="130">
        <v>1</v>
      </c>
      <c r="K868" s="130">
        <v>1</v>
      </c>
      <c r="L868" s="138"/>
      <c r="M868" s="138">
        <v>0.1</v>
      </c>
      <c r="N868" s="130">
        <v>3</v>
      </c>
      <c r="O868" s="138"/>
      <c r="P868" s="138">
        <v>1.1000000000000001</v>
      </c>
      <c r="Q868" s="130">
        <v>29</v>
      </c>
      <c r="R868" s="138">
        <v>11</v>
      </c>
      <c r="S868" s="130">
        <f>Table4[[#This Row],[DMG PER PARTICLE]]*Table4[[#This Row],[PARTICLES 
PER SHOT]]</f>
        <v>706</v>
      </c>
      <c r="T868" s="186">
        <f>Table4[[#This Row],[DAMAGE PER SHOT]]/Table4[[#This Row],[SHOT 
INTERVAL]]</f>
        <v>7060</v>
      </c>
      <c r="U868" s="130">
        <f>Table4[[#This Row],[SHOTS PER MAGAZINE]]*Table4[[#This Row],[DAMAGE PER SHOT]]</f>
        <v>21180</v>
      </c>
      <c r="V868" s="130">
        <f>Table4[[#This Row],[MAGAZINE AMMO]]/Table4[[#This Row],[AMMO PER SHOT]]</f>
        <v>30</v>
      </c>
      <c r="W868" s="138">
        <f>1/Table4[[#This Row],[SHOT 
INTERVAL]]</f>
        <v>10</v>
      </c>
      <c r="X868" s="138">
        <f>(Table4[[#This Row],[SHOTS PER MAGAZINE]]-1)*Table4[[#This Row],[SHOT 
INTERVAL]]+(Table4[[#This Row],[PARTICLES 
PER SHOT]]-1)*Table4[[#This Row],[BURST INTERVAL]]</f>
        <v>2.9000000000000004</v>
      </c>
      <c r="Y868" s="186">
        <f>Table4[[#This Row],[DAMAGE PER MAGAZINE]]/(Table4[[#This Row],[UNLOAD TIME]]+Table4[[#This Row],[RELOAD TIME]])</f>
        <v>1523.7410071942445</v>
      </c>
    </row>
    <row r="869" spans="1:25" ht="14.25" hidden="1" customHeight="1" outlineLevel="1" x14ac:dyDescent="0.2">
      <c r="A869" s="130">
        <v>40</v>
      </c>
      <c r="B869" s="186" t="s">
        <v>444</v>
      </c>
      <c r="C869" s="186" t="s">
        <v>102</v>
      </c>
      <c r="D869" s="130">
        <v>5</v>
      </c>
      <c r="E869" s="130">
        <v>718</v>
      </c>
      <c r="F869" s="130"/>
      <c r="G869" s="130"/>
      <c r="H869" s="130"/>
      <c r="I869" s="130">
        <v>30</v>
      </c>
      <c r="J869" s="130">
        <v>1</v>
      </c>
      <c r="K869" s="130">
        <v>1</v>
      </c>
      <c r="L869" s="138"/>
      <c r="M869" s="138">
        <v>0.1</v>
      </c>
      <c r="N869" s="130">
        <v>3</v>
      </c>
      <c r="O869" s="138"/>
      <c r="P869" s="138">
        <v>1.1000000000000001</v>
      </c>
      <c r="Q869" s="130">
        <v>29</v>
      </c>
      <c r="R869" s="138">
        <v>11</v>
      </c>
      <c r="S869" s="130">
        <f>Table4[[#This Row],[DMG PER PARTICLE]]*Table4[[#This Row],[PARTICLES 
PER SHOT]]</f>
        <v>718</v>
      </c>
      <c r="T869" s="186">
        <f>Table4[[#This Row],[DAMAGE PER SHOT]]/Table4[[#This Row],[SHOT 
INTERVAL]]</f>
        <v>7180</v>
      </c>
      <c r="U869" s="130">
        <f>Table4[[#This Row],[SHOTS PER MAGAZINE]]*Table4[[#This Row],[DAMAGE PER SHOT]]</f>
        <v>21540</v>
      </c>
      <c r="V869" s="130">
        <f>Table4[[#This Row],[MAGAZINE AMMO]]/Table4[[#This Row],[AMMO PER SHOT]]</f>
        <v>30</v>
      </c>
      <c r="W869" s="138">
        <f>1/Table4[[#This Row],[SHOT 
INTERVAL]]</f>
        <v>10</v>
      </c>
      <c r="X869" s="138">
        <f>(Table4[[#This Row],[SHOTS PER MAGAZINE]]-1)*Table4[[#This Row],[SHOT 
INTERVAL]]+(Table4[[#This Row],[PARTICLES 
PER SHOT]]-1)*Table4[[#This Row],[BURST INTERVAL]]</f>
        <v>2.9000000000000004</v>
      </c>
      <c r="Y869" s="186">
        <f>Table4[[#This Row],[DAMAGE PER MAGAZINE]]/(Table4[[#This Row],[UNLOAD TIME]]+Table4[[#This Row],[RELOAD TIME]])</f>
        <v>1549.6402877697842</v>
      </c>
    </row>
    <row r="870" spans="1:25" ht="14.25" hidden="1" customHeight="1" outlineLevel="1" x14ac:dyDescent="0.2">
      <c r="A870" s="130">
        <v>40</v>
      </c>
      <c r="B870" s="186" t="s">
        <v>444</v>
      </c>
      <c r="C870" s="186" t="s">
        <v>102</v>
      </c>
      <c r="D870" s="130">
        <v>6</v>
      </c>
      <c r="E870" s="130">
        <v>731</v>
      </c>
      <c r="F870" s="130"/>
      <c r="G870" s="130"/>
      <c r="H870" s="130"/>
      <c r="I870" s="130">
        <v>30</v>
      </c>
      <c r="J870" s="130">
        <v>1</v>
      </c>
      <c r="K870" s="130">
        <v>1</v>
      </c>
      <c r="L870" s="138"/>
      <c r="M870" s="138">
        <v>0.1</v>
      </c>
      <c r="N870" s="130">
        <v>3</v>
      </c>
      <c r="O870" s="138"/>
      <c r="P870" s="138">
        <v>1.1000000000000001</v>
      </c>
      <c r="Q870" s="130">
        <v>29</v>
      </c>
      <c r="R870" s="138">
        <v>11</v>
      </c>
      <c r="S870" s="130">
        <f>Table4[[#This Row],[DMG PER PARTICLE]]*Table4[[#This Row],[PARTICLES 
PER SHOT]]</f>
        <v>731</v>
      </c>
      <c r="T870" s="186">
        <f>Table4[[#This Row],[DAMAGE PER SHOT]]/Table4[[#This Row],[SHOT 
INTERVAL]]</f>
        <v>7310</v>
      </c>
      <c r="U870" s="130">
        <f>Table4[[#This Row],[SHOTS PER MAGAZINE]]*Table4[[#This Row],[DAMAGE PER SHOT]]</f>
        <v>21930</v>
      </c>
      <c r="V870" s="130">
        <f>Table4[[#This Row],[MAGAZINE AMMO]]/Table4[[#This Row],[AMMO PER SHOT]]</f>
        <v>30</v>
      </c>
      <c r="W870" s="138">
        <f>1/Table4[[#This Row],[SHOT 
INTERVAL]]</f>
        <v>10</v>
      </c>
      <c r="X870" s="138">
        <f>(Table4[[#This Row],[SHOTS PER MAGAZINE]]-1)*Table4[[#This Row],[SHOT 
INTERVAL]]+(Table4[[#This Row],[PARTICLES 
PER SHOT]]-1)*Table4[[#This Row],[BURST INTERVAL]]</f>
        <v>2.9000000000000004</v>
      </c>
      <c r="Y870" s="186">
        <f>Table4[[#This Row],[DAMAGE PER MAGAZINE]]/(Table4[[#This Row],[UNLOAD TIME]]+Table4[[#This Row],[RELOAD TIME]])</f>
        <v>1577.6978417266187</v>
      </c>
    </row>
    <row r="871" spans="1:25" ht="14.25" hidden="1" customHeight="1" outlineLevel="1" x14ac:dyDescent="0.2">
      <c r="A871" s="130">
        <v>40</v>
      </c>
      <c r="B871" s="186" t="s">
        <v>444</v>
      </c>
      <c r="C871" s="186" t="s">
        <v>102</v>
      </c>
      <c r="D871" s="130">
        <v>7</v>
      </c>
      <c r="E871" s="130">
        <v>743</v>
      </c>
      <c r="F871" s="130"/>
      <c r="G871" s="130"/>
      <c r="H871" s="130"/>
      <c r="I871" s="130">
        <v>30</v>
      </c>
      <c r="J871" s="130">
        <v>1</v>
      </c>
      <c r="K871" s="130">
        <v>1</v>
      </c>
      <c r="L871" s="138"/>
      <c r="M871" s="138">
        <v>0.1</v>
      </c>
      <c r="N871" s="130">
        <v>3</v>
      </c>
      <c r="O871" s="138"/>
      <c r="P871" s="138">
        <v>1.1000000000000001</v>
      </c>
      <c r="Q871" s="130">
        <v>29</v>
      </c>
      <c r="R871" s="138">
        <v>11</v>
      </c>
      <c r="S871" s="130">
        <f>Table4[[#This Row],[DMG PER PARTICLE]]*Table4[[#This Row],[PARTICLES 
PER SHOT]]</f>
        <v>743</v>
      </c>
      <c r="T871" s="186">
        <f>Table4[[#This Row],[DAMAGE PER SHOT]]/Table4[[#This Row],[SHOT 
INTERVAL]]</f>
        <v>7430</v>
      </c>
      <c r="U871" s="130">
        <f>Table4[[#This Row],[SHOTS PER MAGAZINE]]*Table4[[#This Row],[DAMAGE PER SHOT]]</f>
        <v>22290</v>
      </c>
      <c r="V871" s="130">
        <f>Table4[[#This Row],[MAGAZINE AMMO]]/Table4[[#This Row],[AMMO PER SHOT]]</f>
        <v>30</v>
      </c>
      <c r="W871" s="138">
        <f>1/Table4[[#This Row],[SHOT 
INTERVAL]]</f>
        <v>10</v>
      </c>
      <c r="X871" s="138">
        <f>(Table4[[#This Row],[SHOTS PER MAGAZINE]]-1)*Table4[[#This Row],[SHOT 
INTERVAL]]+(Table4[[#This Row],[PARTICLES 
PER SHOT]]-1)*Table4[[#This Row],[BURST INTERVAL]]</f>
        <v>2.9000000000000004</v>
      </c>
      <c r="Y871" s="186">
        <f>Table4[[#This Row],[DAMAGE PER MAGAZINE]]/(Table4[[#This Row],[UNLOAD TIME]]+Table4[[#This Row],[RELOAD TIME]])</f>
        <v>1603.5971223021581</v>
      </c>
    </row>
    <row r="872" spans="1:25" ht="14.25" hidden="1" customHeight="1" outlineLevel="1" x14ac:dyDescent="0.2">
      <c r="A872" s="130">
        <v>40</v>
      </c>
      <c r="B872" s="186" t="s">
        <v>444</v>
      </c>
      <c r="C872" s="186" t="s">
        <v>102</v>
      </c>
      <c r="D872" s="130">
        <v>8</v>
      </c>
      <c r="E872" s="130">
        <v>755</v>
      </c>
      <c r="F872" s="130"/>
      <c r="G872" s="130"/>
      <c r="H872" s="130"/>
      <c r="I872" s="130">
        <v>30</v>
      </c>
      <c r="J872" s="130">
        <v>1</v>
      </c>
      <c r="K872" s="130">
        <v>1</v>
      </c>
      <c r="L872" s="138"/>
      <c r="M872" s="138">
        <v>0.1</v>
      </c>
      <c r="N872" s="130">
        <v>3</v>
      </c>
      <c r="O872" s="138"/>
      <c r="P872" s="138">
        <v>1.1000000000000001</v>
      </c>
      <c r="Q872" s="130">
        <v>29</v>
      </c>
      <c r="R872" s="138">
        <v>11</v>
      </c>
      <c r="S872" s="130">
        <f>Table4[[#This Row],[DMG PER PARTICLE]]*Table4[[#This Row],[PARTICLES 
PER SHOT]]</f>
        <v>755</v>
      </c>
      <c r="T872" s="186">
        <f>Table4[[#This Row],[DAMAGE PER SHOT]]/Table4[[#This Row],[SHOT 
INTERVAL]]</f>
        <v>7550</v>
      </c>
      <c r="U872" s="130">
        <f>Table4[[#This Row],[SHOTS PER MAGAZINE]]*Table4[[#This Row],[DAMAGE PER SHOT]]</f>
        <v>22650</v>
      </c>
      <c r="V872" s="130">
        <f>Table4[[#This Row],[MAGAZINE AMMO]]/Table4[[#This Row],[AMMO PER SHOT]]</f>
        <v>30</v>
      </c>
      <c r="W872" s="138">
        <f>1/Table4[[#This Row],[SHOT 
INTERVAL]]</f>
        <v>10</v>
      </c>
      <c r="X872" s="138">
        <f>(Table4[[#This Row],[SHOTS PER MAGAZINE]]-1)*Table4[[#This Row],[SHOT 
INTERVAL]]+(Table4[[#This Row],[PARTICLES 
PER SHOT]]-1)*Table4[[#This Row],[BURST INTERVAL]]</f>
        <v>2.9000000000000004</v>
      </c>
      <c r="Y872" s="186">
        <f>Table4[[#This Row],[DAMAGE PER MAGAZINE]]/(Table4[[#This Row],[UNLOAD TIME]]+Table4[[#This Row],[RELOAD TIME]])</f>
        <v>1629.4964028776978</v>
      </c>
    </row>
    <row r="873" spans="1:25" ht="14.25" hidden="1" customHeight="1" outlineLevel="1" x14ac:dyDescent="0.2">
      <c r="A873" s="130">
        <v>40</v>
      </c>
      <c r="B873" s="186" t="s">
        <v>444</v>
      </c>
      <c r="C873" s="186" t="s">
        <v>102</v>
      </c>
      <c r="D873" s="130">
        <v>9</v>
      </c>
      <c r="E873" s="130">
        <v>767</v>
      </c>
      <c r="F873" s="130"/>
      <c r="G873" s="130"/>
      <c r="H873" s="130"/>
      <c r="I873" s="130">
        <v>30</v>
      </c>
      <c r="J873" s="130">
        <v>1</v>
      </c>
      <c r="K873" s="130">
        <v>1</v>
      </c>
      <c r="L873" s="138"/>
      <c r="M873" s="138">
        <v>0.1</v>
      </c>
      <c r="N873" s="130">
        <v>3</v>
      </c>
      <c r="O873" s="138"/>
      <c r="P873" s="138">
        <v>1.1000000000000001</v>
      </c>
      <c r="Q873" s="130">
        <v>29</v>
      </c>
      <c r="R873" s="138">
        <v>11</v>
      </c>
      <c r="S873" s="130">
        <f>Table4[[#This Row],[DMG PER PARTICLE]]*Table4[[#This Row],[PARTICLES 
PER SHOT]]</f>
        <v>767</v>
      </c>
      <c r="T873" s="186">
        <f>Table4[[#This Row],[DAMAGE PER SHOT]]/Table4[[#This Row],[SHOT 
INTERVAL]]</f>
        <v>7670</v>
      </c>
      <c r="U873" s="130">
        <f>Table4[[#This Row],[SHOTS PER MAGAZINE]]*Table4[[#This Row],[DAMAGE PER SHOT]]</f>
        <v>23010</v>
      </c>
      <c r="V873" s="130">
        <f>Table4[[#This Row],[MAGAZINE AMMO]]/Table4[[#This Row],[AMMO PER SHOT]]</f>
        <v>30</v>
      </c>
      <c r="W873" s="138">
        <f>1/Table4[[#This Row],[SHOT 
INTERVAL]]</f>
        <v>10</v>
      </c>
      <c r="X873" s="138">
        <f>(Table4[[#This Row],[SHOTS PER MAGAZINE]]-1)*Table4[[#This Row],[SHOT 
INTERVAL]]+(Table4[[#This Row],[PARTICLES 
PER SHOT]]-1)*Table4[[#This Row],[BURST INTERVAL]]</f>
        <v>2.9000000000000004</v>
      </c>
      <c r="Y873" s="186">
        <f>Table4[[#This Row],[DAMAGE PER MAGAZINE]]/(Table4[[#This Row],[UNLOAD TIME]]+Table4[[#This Row],[RELOAD TIME]])</f>
        <v>1655.3956834532373</v>
      </c>
    </row>
    <row r="874" spans="1:25" ht="14.25" hidden="1" customHeight="1" outlineLevel="1" x14ac:dyDescent="0.2">
      <c r="A874" s="130">
        <v>40</v>
      </c>
      <c r="B874" s="186" t="s">
        <v>444</v>
      </c>
      <c r="C874" s="186" t="s">
        <v>102</v>
      </c>
      <c r="D874" s="130">
        <v>10</v>
      </c>
      <c r="E874" s="130">
        <v>779</v>
      </c>
      <c r="F874" s="130"/>
      <c r="G874" s="130"/>
      <c r="H874" s="130"/>
      <c r="I874" s="130">
        <v>30</v>
      </c>
      <c r="J874" s="130">
        <v>1</v>
      </c>
      <c r="K874" s="130">
        <v>1</v>
      </c>
      <c r="L874" s="138"/>
      <c r="M874" s="138">
        <v>0.1</v>
      </c>
      <c r="N874" s="130">
        <v>3</v>
      </c>
      <c r="O874" s="138"/>
      <c r="P874" s="138">
        <v>1.1000000000000001</v>
      </c>
      <c r="Q874" s="130">
        <v>29</v>
      </c>
      <c r="R874" s="138">
        <v>11</v>
      </c>
      <c r="S874" s="130">
        <f>Table4[[#This Row],[DMG PER PARTICLE]]*Table4[[#This Row],[PARTICLES 
PER SHOT]]</f>
        <v>779</v>
      </c>
      <c r="T874" s="186">
        <f>Table4[[#This Row],[DAMAGE PER SHOT]]/Table4[[#This Row],[SHOT 
INTERVAL]]</f>
        <v>7790</v>
      </c>
      <c r="U874" s="130">
        <f>Table4[[#This Row],[SHOTS PER MAGAZINE]]*Table4[[#This Row],[DAMAGE PER SHOT]]</f>
        <v>23370</v>
      </c>
      <c r="V874" s="130">
        <f>Table4[[#This Row],[MAGAZINE AMMO]]/Table4[[#This Row],[AMMO PER SHOT]]</f>
        <v>30</v>
      </c>
      <c r="W874" s="138">
        <f>1/Table4[[#This Row],[SHOT 
INTERVAL]]</f>
        <v>10</v>
      </c>
      <c r="X874" s="138">
        <f>(Table4[[#This Row],[SHOTS PER MAGAZINE]]-1)*Table4[[#This Row],[SHOT 
INTERVAL]]+(Table4[[#This Row],[PARTICLES 
PER SHOT]]-1)*Table4[[#This Row],[BURST INTERVAL]]</f>
        <v>2.9000000000000004</v>
      </c>
      <c r="Y874" s="186">
        <f>Table4[[#This Row],[DAMAGE PER MAGAZINE]]/(Table4[[#This Row],[UNLOAD TIME]]+Table4[[#This Row],[RELOAD TIME]])</f>
        <v>1681.294964028777</v>
      </c>
    </row>
    <row r="875" spans="1:25" ht="14.25" hidden="1" customHeight="1" outlineLevel="1" x14ac:dyDescent="0.2">
      <c r="A875" s="130">
        <v>40</v>
      </c>
      <c r="B875" s="186" t="s">
        <v>444</v>
      </c>
      <c r="C875" s="186" t="s">
        <v>102</v>
      </c>
      <c r="D875" s="130">
        <v>11</v>
      </c>
      <c r="E875" s="130">
        <v>792</v>
      </c>
      <c r="F875" s="130"/>
      <c r="G875" s="130"/>
      <c r="H875" s="130"/>
      <c r="I875" s="130">
        <v>30</v>
      </c>
      <c r="J875" s="130">
        <v>1</v>
      </c>
      <c r="K875" s="130">
        <v>1</v>
      </c>
      <c r="L875" s="138"/>
      <c r="M875" s="138">
        <v>0.1</v>
      </c>
      <c r="N875" s="130">
        <v>3</v>
      </c>
      <c r="O875" s="138"/>
      <c r="P875" s="138">
        <v>1.1000000000000001</v>
      </c>
      <c r="Q875" s="130">
        <v>29</v>
      </c>
      <c r="R875" s="138">
        <v>11</v>
      </c>
      <c r="S875" s="130">
        <f>Table4[[#This Row],[DMG PER PARTICLE]]*Table4[[#This Row],[PARTICLES 
PER SHOT]]</f>
        <v>792</v>
      </c>
      <c r="T875" s="186">
        <f>Table4[[#This Row],[DAMAGE PER SHOT]]/Table4[[#This Row],[SHOT 
INTERVAL]]</f>
        <v>7920</v>
      </c>
      <c r="U875" s="130">
        <f>Table4[[#This Row],[SHOTS PER MAGAZINE]]*Table4[[#This Row],[DAMAGE PER SHOT]]</f>
        <v>23760</v>
      </c>
      <c r="V875" s="130">
        <f>Table4[[#This Row],[MAGAZINE AMMO]]/Table4[[#This Row],[AMMO PER SHOT]]</f>
        <v>30</v>
      </c>
      <c r="W875" s="138">
        <f>1/Table4[[#This Row],[SHOT 
INTERVAL]]</f>
        <v>10</v>
      </c>
      <c r="X875" s="138">
        <f>(Table4[[#This Row],[SHOTS PER MAGAZINE]]-1)*Table4[[#This Row],[SHOT 
INTERVAL]]+(Table4[[#This Row],[PARTICLES 
PER SHOT]]-1)*Table4[[#This Row],[BURST INTERVAL]]</f>
        <v>2.9000000000000004</v>
      </c>
      <c r="Y875" s="186">
        <f>Table4[[#This Row],[DAMAGE PER MAGAZINE]]/(Table4[[#This Row],[UNLOAD TIME]]+Table4[[#This Row],[RELOAD TIME]])</f>
        <v>1709.3525179856115</v>
      </c>
    </row>
    <row r="876" spans="1:25" ht="14.25" hidden="1" customHeight="1" outlineLevel="1" x14ac:dyDescent="0.2">
      <c r="A876" s="130">
        <v>40</v>
      </c>
      <c r="B876" s="186" t="s">
        <v>444</v>
      </c>
      <c r="C876" s="186" t="s">
        <v>102</v>
      </c>
      <c r="D876" s="130">
        <v>12</v>
      </c>
      <c r="E876" s="130">
        <v>804</v>
      </c>
      <c r="F876" s="130"/>
      <c r="G876" s="130"/>
      <c r="H876" s="130"/>
      <c r="I876" s="130">
        <v>30</v>
      </c>
      <c r="J876" s="130">
        <v>1</v>
      </c>
      <c r="K876" s="130">
        <v>1</v>
      </c>
      <c r="L876" s="138"/>
      <c r="M876" s="138">
        <v>0.1</v>
      </c>
      <c r="N876" s="130">
        <v>3</v>
      </c>
      <c r="O876" s="138"/>
      <c r="P876" s="138">
        <v>1.1000000000000001</v>
      </c>
      <c r="Q876" s="130">
        <v>29</v>
      </c>
      <c r="R876" s="138">
        <v>11</v>
      </c>
      <c r="S876" s="130">
        <f>Table4[[#This Row],[DMG PER PARTICLE]]*Table4[[#This Row],[PARTICLES 
PER SHOT]]</f>
        <v>804</v>
      </c>
      <c r="T876" s="186">
        <f>Table4[[#This Row],[DAMAGE PER SHOT]]/Table4[[#This Row],[SHOT 
INTERVAL]]</f>
        <v>8040</v>
      </c>
      <c r="U876" s="130">
        <f>Table4[[#This Row],[SHOTS PER MAGAZINE]]*Table4[[#This Row],[DAMAGE PER SHOT]]</f>
        <v>24120</v>
      </c>
      <c r="V876" s="130">
        <f>Table4[[#This Row],[MAGAZINE AMMO]]/Table4[[#This Row],[AMMO PER SHOT]]</f>
        <v>30</v>
      </c>
      <c r="W876" s="138">
        <f>1/Table4[[#This Row],[SHOT 
INTERVAL]]</f>
        <v>10</v>
      </c>
      <c r="X876" s="138">
        <f>(Table4[[#This Row],[SHOTS PER MAGAZINE]]-1)*Table4[[#This Row],[SHOT 
INTERVAL]]+(Table4[[#This Row],[PARTICLES 
PER SHOT]]-1)*Table4[[#This Row],[BURST INTERVAL]]</f>
        <v>2.9000000000000004</v>
      </c>
      <c r="Y876" s="186">
        <f>Table4[[#This Row],[DAMAGE PER MAGAZINE]]/(Table4[[#This Row],[UNLOAD TIME]]+Table4[[#This Row],[RELOAD TIME]])</f>
        <v>1735.251798561151</v>
      </c>
    </row>
    <row r="877" spans="1:25" ht="14.25" hidden="1" customHeight="1" outlineLevel="1" x14ac:dyDescent="0.2">
      <c r="A877" s="130">
        <v>40</v>
      </c>
      <c r="B877" s="186" t="s">
        <v>444</v>
      </c>
      <c r="C877" s="186" t="s">
        <v>103</v>
      </c>
      <c r="D877" s="130">
        <v>1</v>
      </c>
      <c r="E877" s="130">
        <v>844</v>
      </c>
      <c r="F877" s="130"/>
      <c r="G877" s="130"/>
      <c r="H877" s="130"/>
      <c r="I877" s="130">
        <v>30</v>
      </c>
      <c r="J877" s="130">
        <v>1</v>
      </c>
      <c r="K877" s="130">
        <v>1</v>
      </c>
      <c r="L877" s="138"/>
      <c r="M877" s="138">
        <v>0.1</v>
      </c>
      <c r="N877" s="130">
        <v>3</v>
      </c>
      <c r="O877" s="138"/>
      <c r="P877" s="138">
        <v>1.1000000000000001</v>
      </c>
      <c r="Q877" s="130">
        <v>29</v>
      </c>
      <c r="R877" s="138">
        <v>11</v>
      </c>
      <c r="S877" s="130">
        <f>Table4[[#This Row],[DMG PER PARTICLE]]*Table4[[#This Row],[PARTICLES 
PER SHOT]]</f>
        <v>844</v>
      </c>
      <c r="T877" s="186">
        <f>Table4[[#This Row],[DAMAGE PER SHOT]]/Table4[[#This Row],[SHOT 
INTERVAL]]</f>
        <v>8440</v>
      </c>
      <c r="U877" s="130">
        <f>Table4[[#This Row],[SHOTS PER MAGAZINE]]*Table4[[#This Row],[DAMAGE PER SHOT]]</f>
        <v>25320</v>
      </c>
      <c r="V877" s="130">
        <f>Table4[[#This Row],[MAGAZINE AMMO]]/Table4[[#This Row],[AMMO PER SHOT]]</f>
        <v>30</v>
      </c>
      <c r="W877" s="138">
        <f>1/Table4[[#This Row],[SHOT 
INTERVAL]]</f>
        <v>10</v>
      </c>
      <c r="X877" s="138">
        <f>(Table4[[#This Row],[SHOTS PER MAGAZINE]]-1)*Table4[[#This Row],[SHOT 
INTERVAL]]+(Table4[[#This Row],[PARTICLES 
PER SHOT]]-1)*Table4[[#This Row],[BURST INTERVAL]]</f>
        <v>2.9000000000000004</v>
      </c>
      <c r="Y877" s="186">
        <f>Table4[[#This Row],[DAMAGE PER MAGAZINE]]/(Table4[[#This Row],[UNLOAD TIME]]+Table4[[#This Row],[RELOAD TIME]])</f>
        <v>1821.5827338129495</v>
      </c>
    </row>
    <row r="878" spans="1:25" ht="14.25" customHeight="1" collapsed="1" x14ac:dyDescent="0.2">
      <c r="A878" s="128">
        <v>41</v>
      </c>
      <c r="B878" s="185" t="s">
        <v>445</v>
      </c>
      <c r="C878" s="185" t="s">
        <v>101</v>
      </c>
      <c r="D878" s="128">
        <v>1</v>
      </c>
      <c r="E878" s="148">
        <v>327</v>
      </c>
      <c r="F878" s="128"/>
      <c r="G878" s="128"/>
      <c r="H878" s="128"/>
      <c r="I878" s="136">
        <v>10</v>
      </c>
      <c r="J878" s="136">
        <v>10</v>
      </c>
      <c r="K878" s="136">
        <v>10</v>
      </c>
      <c r="L878" s="141"/>
      <c r="M878" s="142"/>
      <c r="N878" s="136">
        <v>1</v>
      </c>
      <c r="O878" s="141">
        <v>0.5</v>
      </c>
      <c r="P878" s="137">
        <v>1</v>
      </c>
      <c r="Q878" s="128">
        <v>9</v>
      </c>
      <c r="R878" s="137">
        <v>6</v>
      </c>
      <c r="S878" s="128">
        <f>Table4[[#This Row],[DMG PER PARTICLE]]*Table4[[#This Row],[PARTICLES 
PER SHOT]]</f>
        <v>3270</v>
      </c>
      <c r="T878" s="137" t="s">
        <v>123</v>
      </c>
      <c r="U878" s="128">
        <f>Table4[[#This Row],[SHOTS PER MAGAZINE]]*Table4[[#This Row],[DAMAGE PER SHOT]]</f>
        <v>3270</v>
      </c>
      <c r="V878" s="128">
        <f>Table4[[#This Row],[MAGAZINE AMMO]]/Table4[[#This Row],[AMMO PER SHOT]]</f>
        <v>1</v>
      </c>
      <c r="W878" s="137" t="s">
        <v>123</v>
      </c>
      <c r="X878" s="137">
        <f>(Table4[[#This Row],[SHOTS PER MAGAZINE]]-1)*Table4[[#This Row],[SHOT 
INTERVAL]]+(Table4[[#This Row],[PARTICLES 
PER SHOT]]-1)*Table4[[#This Row],[BURST INTERVAL]]</f>
        <v>0</v>
      </c>
      <c r="Y878" s="185">
        <f>Table4[[#This Row],[DAMAGE PER MAGAZINE]]/(Table4[[#This Row],[UNLOAD TIME]]+Table4[[#This Row],[RELOAD TIME]])</f>
        <v>545</v>
      </c>
    </row>
    <row r="879" spans="1:25" ht="14.25" hidden="1" customHeight="1" outlineLevel="1" x14ac:dyDescent="0.2">
      <c r="A879" s="130">
        <v>41</v>
      </c>
      <c r="B879" s="186" t="s">
        <v>445</v>
      </c>
      <c r="C879" s="186" t="s">
        <v>101</v>
      </c>
      <c r="D879" s="130">
        <v>2</v>
      </c>
      <c r="E879" s="149">
        <v>363</v>
      </c>
      <c r="F879" s="130"/>
      <c r="G879" s="130"/>
      <c r="H879" s="130"/>
      <c r="I879" s="136">
        <v>10</v>
      </c>
      <c r="J879" s="136">
        <v>10</v>
      </c>
      <c r="K879" s="136">
        <v>10</v>
      </c>
      <c r="L879" s="138"/>
      <c r="M879" s="142"/>
      <c r="N879" s="136">
        <v>1</v>
      </c>
      <c r="O879" s="141">
        <v>0.5</v>
      </c>
      <c r="P879" s="138">
        <v>1</v>
      </c>
      <c r="Q879" s="130">
        <v>9</v>
      </c>
      <c r="R879" s="138">
        <v>6</v>
      </c>
      <c r="S879" s="130">
        <f>Table4[[#This Row],[DMG PER PARTICLE]]*Table4[[#This Row],[PARTICLES 
PER SHOT]]</f>
        <v>3630</v>
      </c>
      <c r="T879" s="138" t="s">
        <v>123</v>
      </c>
      <c r="U879" s="130">
        <f>Table4[[#This Row],[SHOTS PER MAGAZINE]]*Table4[[#This Row],[DAMAGE PER SHOT]]</f>
        <v>3630</v>
      </c>
      <c r="V879" s="130">
        <f>Table4[[#This Row],[MAGAZINE AMMO]]/Table4[[#This Row],[AMMO PER SHOT]]</f>
        <v>1</v>
      </c>
      <c r="W879" s="138" t="s">
        <v>123</v>
      </c>
      <c r="X879" s="138">
        <f>(Table4[[#This Row],[SHOTS PER MAGAZINE]]-1)*Table4[[#This Row],[SHOT 
INTERVAL]]+(Table4[[#This Row],[PARTICLES 
PER SHOT]]-1)*Table4[[#This Row],[BURST INTERVAL]]</f>
        <v>0</v>
      </c>
      <c r="Y879" s="186">
        <f>Table4[[#This Row],[DAMAGE PER MAGAZINE]]/(Table4[[#This Row],[UNLOAD TIME]]+Table4[[#This Row],[RELOAD TIME]])</f>
        <v>605</v>
      </c>
    </row>
    <row r="880" spans="1:25" ht="14.25" hidden="1" customHeight="1" outlineLevel="1" x14ac:dyDescent="0.2">
      <c r="A880" s="130">
        <v>41</v>
      </c>
      <c r="B880" s="186" t="s">
        <v>445</v>
      </c>
      <c r="C880" s="186" t="s">
        <v>101</v>
      </c>
      <c r="D880" s="130">
        <v>3</v>
      </c>
      <c r="E880" s="149">
        <v>411</v>
      </c>
      <c r="F880" s="130"/>
      <c r="G880" s="130"/>
      <c r="H880" s="130"/>
      <c r="I880" s="136">
        <v>10</v>
      </c>
      <c r="J880" s="136">
        <v>10</v>
      </c>
      <c r="K880" s="136">
        <v>10</v>
      </c>
      <c r="L880" s="138"/>
      <c r="M880" s="142"/>
      <c r="N880" s="136">
        <v>1</v>
      </c>
      <c r="O880" s="141">
        <v>0.5</v>
      </c>
      <c r="P880" s="138">
        <v>1</v>
      </c>
      <c r="Q880" s="130">
        <v>9</v>
      </c>
      <c r="R880" s="138">
        <v>6</v>
      </c>
      <c r="S880" s="130">
        <f>Table4[[#This Row],[DMG PER PARTICLE]]*Table4[[#This Row],[PARTICLES 
PER SHOT]]</f>
        <v>4110</v>
      </c>
      <c r="T880" s="138" t="s">
        <v>123</v>
      </c>
      <c r="U880" s="130">
        <f>Table4[[#This Row],[SHOTS PER MAGAZINE]]*Table4[[#This Row],[DAMAGE PER SHOT]]</f>
        <v>4110</v>
      </c>
      <c r="V880" s="130">
        <f>Table4[[#This Row],[MAGAZINE AMMO]]/Table4[[#This Row],[AMMO PER SHOT]]</f>
        <v>1</v>
      </c>
      <c r="W880" s="138" t="s">
        <v>123</v>
      </c>
      <c r="X880" s="138">
        <f>(Table4[[#This Row],[SHOTS PER MAGAZINE]]-1)*Table4[[#This Row],[SHOT 
INTERVAL]]+(Table4[[#This Row],[PARTICLES 
PER SHOT]]-1)*Table4[[#This Row],[BURST INTERVAL]]</f>
        <v>0</v>
      </c>
      <c r="Y880" s="186">
        <f>Table4[[#This Row],[DAMAGE PER MAGAZINE]]/(Table4[[#This Row],[UNLOAD TIME]]+Table4[[#This Row],[RELOAD TIME]])</f>
        <v>685</v>
      </c>
    </row>
    <row r="881" spans="1:25" ht="14.25" hidden="1" customHeight="1" outlineLevel="1" x14ac:dyDescent="0.2">
      <c r="A881" s="130">
        <v>41</v>
      </c>
      <c r="B881" s="186" t="s">
        <v>445</v>
      </c>
      <c r="C881" s="186" t="s">
        <v>101</v>
      </c>
      <c r="D881" s="130">
        <v>4</v>
      </c>
      <c r="E881" s="149">
        <v>448</v>
      </c>
      <c r="F881" s="130"/>
      <c r="G881" s="130"/>
      <c r="H881" s="130"/>
      <c r="I881" s="136">
        <v>10</v>
      </c>
      <c r="J881" s="136">
        <v>10</v>
      </c>
      <c r="K881" s="136">
        <v>10</v>
      </c>
      <c r="L881" s="138"/>
      <c r="M881" s="142"/>
      <c r="N881" s="136">
        <v>1</v>
      </c>
      <c r="O881" s="141">
        <v>0.5</v>
      </c>
      <c r="P881" s="138">
        <v>1</v>
      </c>
      <c r="Q881" s="130">
        <v>9</v>
      </c>
      <c r="R881" s="138">
        <v>6</v>
      </c>
      <c r="S881" s="130">
        <f>Table4[[#This Row],[DMG PER PARTICLE]]*Table4[[#This Row],[PARTICLES 
PER SHOT]]</f>
        <v>4480</v>
      </c>
      <c r="T881" s="138" t="s">
        <v>123</v>
      </c>
      <c r="U881" s="130">
        <f>Table4[[#This Row],[SHOTS PER MAGAZINE]]*Table4[[#This Row],[DAMAGE PER SHOT]]</f>
        <v>4480</v>
      </c>
      <c r="V881" s="130">
        <f>Table4[[#This Row],[MAGAZINE AMMO]]/Table4[[#This Row],[AMMO PER SHOT]]</f>
        <v>1</v>
      </c>
      <c r="W881" s="138" t="s">
        <v>123</v>
      </c>
      <c r="X881" s="138">
        <f>(Table4[[#This Row],[SHOTS PER MAGAZINE]]-1)*Table4[[#This Row],[SHOT 
INTERVAL]]+(Table4[[#This Row],[PARTICLES 
PER SHOT]]-1)*Table4[[#This Row],[BURST INTERVAL]]</f>
        <v>0</v>
      </c>
      <c r="Y881" s="186">
        <f>Table4[[#This Row],[DAMAGE PER MAGAZINE]]/(Table4[[#This Row],[UNLOAD TIME]]+Table4[[#This Row],[RELOAD TIME]])</f>
        <v>746.66666666666663</v>
      </c>
    </row>
    <row r="882" spans="1:25" ht="14.25" hidden="1" customHeight="1" outlineLevel="1" x14ac:dyDescent="0.2">
      <c r="A882" s="130">
        <v>41</v>
      </c>
      <c r="B882" s="186" t="s">
        <v>445</v>
      </c>
      <c r="C882" s="186" t="s">
        <v>101</v>
      </c>
      <c r="D882" s="130">
        <v>5</v>
      </c>
      <c r="E882" s="149">
        <v>496</v>
      </c>
      <c r="F882" s="130"/>
      <c r="G882" s="130"/>
      <c r="H882" s="130"/>
      <c r="I882" s="136">
        <v>10</v>
      </c>
      <c r="J882" s="136">
        <v>10</v>
      </c>
      <c r="K882" s="136">
        <v>10</v>
      </c>
      <c r="L882" s="138"/>
      <c r="M882" s="142"/>
      <c r="N882" s="136">
        <v>1</v>
      </c>
      <c r="O882" s="141">
        <v>0.5</v>
      </c>
      <c r="P882" s="138">
        <v>1</v>
      </c>
      <c r="Q882" s="130">
        <v>9</v>
      </c>
      <c r="R882" s="138">
        <v>6</v>
      </c>
      <c r="S882" s="130">
        <f>Table4[[#This Row],[DMG PER PARTICLE]]*Table4[[#This Row],[PARTICLES 
PER SHOT]]</f>
        <v>4960</v>
      </c>
      <c r="T882" s="138" t="s">
        <v>123</v>
      </c>
      <c r="U882" s="130">
        <f>Table4[[#This Row],[SHOTS PER MAGAZINE]]*Table4[[#This Row],[DAMAGE PER SHOT]]</f>
        <v>4960</v>
      </c>
      <c r="V882" s="130">
        <f>Table4[[#This Row],[MAGAZINE AMMO]]/Table4[[#This Row],[AMMO PER SHOT]]</f>
        <v>1</v>
      </c>
      <c r="W882" s="138" t="s">
        <v>123</v>
      </c>
      <c r="X882" s="138">
        <f>(Table4[[#This Row],[SHOTS PER MAGAZINE]]-1)*Table4[[#This Row],[SHOT 
INTERVAL]]+(Table4[[#This Row],[PARTICLES 
PER SHOT]]-1)*Table4[[#This Row],[BURST INTERVAL]]</f>
        <v>0</v>
      </c>
      <c r="Y882" s="186">
        <f>Table4[[#This Row],[DAMAGE PER MAGAZINE]]/(Table4[[#This Row],[UNLOAD TIME]]+Table4[[#This Row],[RELOAD TIME]])</f>
        <v>826.66666666666663</v>
      </c>
    </row>
    <row r="883" spans="1:25" ht="14.25" hidden="1" customHeight="1" outlineLevel="1" x14ac:dyDescent="0.2">
      <c r="A883" s="130">
        <v>41</v>
      </c>
      <c r="B883" s="186" t="s">
        <v>445</v>
      </c>
      <c r="C883" s="186" t="s">
        <v>101</v>
      </c>
      <c r="D883" s="130">
        <v>6</v>
      </c>
      <c r="E883" s="149">
        <v>532</v>
      </c>
      <c r="F883" s="130"/>
      <c r="G883" s="130"/>
      <c r="H883" s="130"/>
      <c r="I883" s="136">
        <v>10</v>
      </c>
      <c r="J883" s="136">
        <v>10</v>
      </c>
      <c r="K883" s="136">
        <v>10</v>
      </c>
      <c r="L883" s="138"/>
      <c r="M883" s="142"/>
      <c r="N883" s="136">
        <v>1</v>
      </c>
      <c r="O883" s="141">
        <v>0.5</v>
      </c>
      <c r="P883" s="138">
        <v>1</v>
      </c>
      <c r="Q883" s="130">
        <v>9</v>
      </c>
      <c r="R883" s="138">
        <v>6</v>
      </c>
      <c r="S883" s="130">
        <f>Table4[[#This Row],[DMG PER PARTICLE]]*Table4[[#This Row],[PARTICLES 
PER SHOT]]</f>
        <v>5320</v>
      </c>
      <c r="T883" s="138" t="s">
        <v>123</v>
      </c>
      <c r="U883" s="130">
        <f>Table4[[#This Row],[SHOTS PER MAGAZINE]]*Table4[[#This Row],[DAMAGE PER SHOT]]</f>
        <v>5320</v>
      </c>
      <c r="V883" s="130">
        <f>Table4[[#This Row],[MAGAZINE AMMO]]/Table4[[#This Row],[AMMO PER SHOT]]</f>
        <v>1</v>
      </c>
      <c r="W883" s="138" t="s">
        <v>123</v>
      </c>
      <c r="X883" s="138">
        <f>(Table4[[#This Row],[SHOTS PER MAGAZINE]]-1)*Table4[[#This Row],[SHOT 
INTERVAL]]+(Table4[[#This Row],[PARTICLES 
PER SHOT]]-1)*Table4[[#This Row],[BURST INTERVAL]]</f>
        <v>0</v>
      </c>
      <c r="Y883" s="186">
        <f>Table4[[#This Row],[DAMAGE PER MAGAZINE]]/(Table4[[#This Row],[UNLOAD TIME]]+Table4[[#This Row],[RELOAD TIME]])</f>
        <v>886.66666666666663</v>
      </c>
    </row>
    <row r="884" spans="1:25" ht="14.25" hidden="1" customHeight="1" outlineLevel="1" x14ac:dyDescent="0.2">
      <c r="A884" s="130">
        <v>41</v>
      </c>
      <c r="B884" s="186" t="s">
        <v>445</v>
      </c>
      <c r="C884" s="186" t="s">
        <v>101</v>
      </c>
      <c r="D884" s="130">
        <v>7</v>
      </c>
      <c r="E884" s="149">
        <v>593</v>
      </c>
      <c r="F884" s="130"/>
      <c r="G884" s="130"/>
      <c r="H884" s="130"/>
      <c r="I884" s="136">
        <v>10</v>
      </c>
      <c r="J884" s="136">
        <v>10</v>
      </c>
      <c r="K884" s="136">
        <v>10</v>
      </c>
      <c r="L884" s="138"/>
      <c r="M884" s="142"/>
      <c r="N884" s="136">
        <v>1</v>
      </c>
      <c r="O884" s="141">
        <v>0.5</v>
      </c>
      <c r="P884" s="138">
        <v>1</v>
      </c>
      <c r="Q884" s="130">
        <v>9</v>
      </c>
      <c r="R884" s="138">
        <v>6</v>
      </c>
      <c r="S884" s="130">
        <f>Table4[[#This Row],[DMG PER PARTICLE]]*Table4[[#This Row],[PARTICLES 
PER SHOT]]</f>
        <v>5930</v>
      </c>
      <c r="T884" s="138" t="s">
        <v>123</v>
      </c>
      <c r="U884" s="130">
        <f>Table4[[#This Row],[SHOTS PER MAGAZINE]]*Table4[[#This Row],[DAMAGE PER SHOT]]</f>
        <v>5930</v>
      </c>
      <c r="V884" s="130">
        <f>Table4[[#This Row],[MAGAZINE AMMO]]/Table4[[#This Row],[AMMO PER SHOT]]</f>
        <v>1</v>
      </c>
      <c r="W884" s="138" t="s">
        <v>123</v>
      </c>
      <c r="X884" s="138">
        <f>(Table4[[#This Row],[SHOTS PER MAGAZINE]]-1)*Table4[[#This Row],[SHOT 
INTERVAL]]+(Table4[[#This Row],[PARTICLES 
PER SHOT]]-1)*Table4[[#This Row],[BURST INTERVAL]]</f>
        <v>0</v>
      </c>
      <c r="Y884" s="186">
        <f>Table4[[#This Row],[DAMAGE PER MAGAZINE]]/(Table4[[#This Row],[UNLOAD TIME]]+Table4[[#This Row],[RELOAD TIME]])</f>
        <v>988.33333333333337</v>
      </c>
    </row>
    <row r="885" spans="1:25" ht="14.25" hidden="1" customHeight="1" outlineLevel="1" x14ac:dyDescent="0.2">
      <c r="A885" s="130">
        <v>41</v>
      </c>
      <c r="B885" s="186" t="s">
        <v>445</v>
      </c>
      <c r="C885" s="186" t="s">
        <v>101</v>
      </c>
      <c r="D885" s="130">
        <v>8</v>
      </c>
      <c r="E885" s="149">
        <v>653</v>
      </c>
      <c r="F885" s="130"/>
      <c r="G885" s="130"/>
      <c r="H885" s="130"/>
      <c r="I885" s="136">
        <v>10</v>
      </c>
      <c r="J885" s="136">
        <v>10</v>
      </c>
      <c r="K885" s="136">
        <v>10</v>
      </c>
      <c r="L885" s="138"/>
      <c r="M885" s="142"/>
      <c r="N885" s="136">
        <v>1</v>
      </c>
      <c r="O885" s="141">
        <v>0.5</v>
      </c>
      <c r="P885" s="138">
        <v>1</v>
      </c>
      <c r="Q885" s="130">
        <v>9</v>
      </c>
      <c r="R885" s="138">
        <v>6</v>
      </c>
      <c r="S885" s="130">
        <f>Table4[[#This Row],[DMG PER PARTICLE]]*Table4[[#This Row],[PARTICLES 
PER SHOT]]</f>
        <v>6530</v>
      </c>
      <c r="T885" s="138" t="s">
        <v>123</v>
      </c>
      <c r="U885" s="130">
        <f>Table4[[#This Row],[SHOTS PER MAGAZINE]]*Table4[[#This Row],[DAMAGE PER SHOT]]</f>
        <v>6530</v>
      </c>
      <c r="V885" s="130">
        <f>Table4[[#This Row],[MAGAZINE AMMO]]/Table4[[#This Row],[AMMO PER SHOT]]</f>
        <v>1</v>
      </c>
      <c r="W885" s="138" t="s">
        <v>123</v>
      </c>
      <c r="X885" s="138">
        <f>(Table4[[#This Row],[SHOTS PER MAGAZINE]]-1)*Table4[[#This Row],[SHOT 
INTERVAL]]+(Table4[[#This Row],[PARTICLES 
PER SHOT]]-1)*Table4[[#This Row],[BURST INTERVAL]]</f>
        <v>0</v>
      </c>
      <c r="Y885" s="186">
        <f>Table4[[#This Row],[DAMAGE PER MAGAZINE]]/(Table4[[#This Row],[UNLOAD TIME]]+Table4[[#This Row],[RELOAD TIME]])</f>
        <v>1088.3333333333333</v>
      </c>
    </row>
    <row r="886" spans="1:25" ht="14.25" hidden="1" customHeight="1" outlineLevel="1" x14ac:dyDescent="0.2">
      <c r="A886" s="130">
        <v>41</v>
      </c>
      <c r="B886" s="186" t="s">
        <v>445</v>
      </c>
      <c r="C886" s="186" t="s">
        <v>101</v>
      </c>
      <c r="D886" s="130">
        <v>9</v>
      </c>
      <c r="E886" s="149">
        <v>714</v>
      </c>
      <c r="F886" s="130"/>
      <c r="G886" s="130"/>
      <c r="H886" s="130"/>
      <c r="I886" s="136">
        <v>10</v>
      </c>
      <c r="J886" s="136">
        <v>10</v>
      </c>
      <c r="K886" s="136">
        <v>10</v>
      </c>
      <c r="L886" s="138"/>
      <c r="M886" s="142"/>
      <c r="N886" s="136">
        <v>1</v>
      </c>
      <c r="O886" s="141">
        <v>0.5</v>
      </c>
      <c r="P886" s="138">
        <v>1</v>
      </c>
      <c r="Q886" s="130">
        <v>9</v>
      </c>
      <c r="R886" s="138">
        <v>6</v>
      </c>
      <c r="S886" s="130">
        <f>Table4[[#This Row],[DMG PER PARTICLE]]*Table4[[#This Row],[PARTICLES 
PER SHOT]]</f>
        <v>7140</v>
      </c>
      <c r="T886" s="138" t="s">
        <v>123</v>
      </c>
      <c r="U886" s="130">
        <f>Table4[[#This Row],[SHOTS PER MAGAZINE]]*Table4[[#This Row],[DAMAGE PER SHOT]]</f>
        <v>7140</v>
      </c>
      <c r="V886" s="130">
        <f>Table4[[#This Row],[MAGAZINE AMMO]]/Table4[[#This Row],[AMMO PER SHOT]]</f>
        <v>1</v>
      </c>
      <c r="W886" s="138" t="s">
        <v>123</v>
      </c>
      <c r="X886" s="138">
        <f>(Table4[[#This Row],[SHOTS PER MAGAZINE]]-1)*Table4[[#This Row],[SHOT 
INTERVAL]]+(Table4[[#This Row],[PARTICLES 
PER SHOT]]-1)*Table4[[#This Row],[BURST INTERVAL]]</f>
        <v>0</v>
      </c>
      <c r="Y886" s="186">
        <f>Table4[[#This Row],[DAMAGE PER MAGAZINE]]/(Table4[[#This Row],[UNLOAD TIME]]+Table4[[#This Row],[RELOAD TIME]])</f>
        <v>1190</v>
      </c>
    </row>
    <row r="887" spans="1:25" ht="14.25" hidden="1" customHeight="1" outlineLevel="1" x14ac:dyDescent="0.2">
      <c r="A887" s="130">
        <v>41</v>
      </c>
      <c r="B887" s="186" t="s">
        <v>445</v>
      </c>
      <c r="C887" s="186" t="s">
        <v>101</v>
      </c>
      <c r="D887" s="130">
        <v>10</v>
      </c>
      <c r="E887" s="149">
        <v>787</v>
      </c>
      <c r="F887" s="130"/>
      <c r="G887" s="130"/>
      <c r="H887" s="130"/>
      <c r="I887" s="136">
        <v>10</v>
      </c>
      <c r="J887" s="136">
        <v>10</v>
      </c>
      <c r="K887" s="136">
        <v>10</v>
      </c>
      <c r="L887" s="138"/>
      <c r="M887" s="142"/>
      <c r="N887" s="136">
        <v>1</v>
      </c>
      <c r="O887" s="141">
        <v>0.5</v>
      </c>
      <c r="P887" s="138">
        <v>1</v>
      </c>
      <c r="Q887" s="130">
        <v>9</v>
      </c>
      <c r="R887" s="138">
        <v>6</v>
      </c>
      <c r="S887" s="130">
        <f>Table4[[#This Row],[DMG PER PARTICLE]]*Table4[[#This Row],[PARTICLES 
PER SHOT]]</f>
        <v>7870</v>
      </c>
      <c r="T887" s="138" t="s">
        <v>123</v>
      </c>
      <c r="U887" s="130">
        <f>Table4[[#This Row],[SHOTS PER MAGAZINE]]*Table4[[#This Row],[DAMAGE PER SHOT]]</f>
        <v>7870</v>
      </c>
      <c r="V887" s="130">
        <f>Table4[[#This Row],[MAGAZINE AMMO]]/Table4[[#This Row],[AMMO PER SHOT]]</f>
        <v>1</v>
      </c>
      <c r="W887" s="138" t="s">
        <v>123</v>
      </c>
      <c r="X887" s="138">
        <f>(Table4[[#This Row],[SHOTS PER MAGAZINE]]-1)*Table4[[#This Row],[SHOT 
INTERVAL]]+(Table4[[#This Row],[PARTICLES 
PER SHOT]]-1)*Table4[[#This Row],[BURST INTERVAL]]</f>
        <v>0</v>
      </c>
      <c r="Y887" s="186">
        <f>Table4[[#This Row],[DAMAGE PER MAGAZINE]]/(Table4[[#This Row],[UNLOAD TIME]]+Table4[[#This Row],[RELOAD TIME]])</f>
        <v>1311.6666666666667</v>
      </c>
    </row>
    <row r="888" spans="1:25" ht="14.25" hidden="1" customHeight="1" outlineLevel="1" x14ac:dyDescent="0.2">
      <c r="A888" s="130">
        <v>41</v>
      </c>
      <c r="B888" s="186" t="s">
        <v>445</v>
      </c>
      <c r="C888" s="186" t="s">
        <v>101</v>
      </c>
      <c r="D888" s="130">
        <v>11</v>
      </c>
      <c r="E888" s="149">
        <v>859</v>
      </c>
      <c r="F888" s="130"/>
      <c r="G888" s="130"/>
      <c r="H888" s="130"/>
      <c r="I888" s="136">
        <v>10</v>
      </c>
      <c r="J888" s="136">
        <v>10</v>
      </c>
      <c r="K888" s="136">
        <v>10</v>
      </c>
      <c r="L888" s="138"/>
      <c r="M888" s="142"/>
      <c r="N888" s="136">
        <v>1</v>
      </c>
      <c r="O888" s="141">
        <v>0.5</v>
      </c>
      <c r="P888" s="138">
        <v>1</v>
      </c>
      <c r="Q888" s="130">
        <v>9</v>
      </c>
      <c r="R888" s="138">
        <v>6</v>
      </c>
      <c r="S888" s="130">
        <f>Table4[[#This Row],[DMG PER PARTICLE]]*Table4[[#This Row],[PARTICLES 
PER SHOT]]</f>
        <v>8590</v>
      </c>
      <c r="T888" s="138" t="s">
        <v>123</v>
      </c>
      <c r="U888" s="130">
        <f>Table4[[#This Row],[SHOTS PER MAGAZINE]]*Table4[[#This Row],[DAMAGE PER SHOT]]</f>
        <v>8590</v>
      </c>
      <c r="V888" s="130">
        <f>Table4[[#This Row],[MAGAZINE AMMO]]/Table4[[#This Row],[AMMO PER SHOT]]</f>
        <v>1</v>
      </c>
      <c r="W888" s="138" t="s">
        <v>123</v>
      </c>
      <c r="X888" s="138">
        <f>(Table4[[#This Row],[SHOTS PER MAGAZINE]]-1)*Table4[[#This Row],[SHOT 
INTERVAL]]+(Table4[[#This Row],[PARTICLES 
PER SHOT]]-1)*Table4[[#This Row],[BURST INTERVAL]]</f>
        <v>0</v>
      </c>
      <c r="Y888" s="186">
        <f>Table4[[#This Row],[DAMAGE PER MAGAZINE]]/(Table4[[#This Row],[UNLOAD TIME]]+Table4[[#This Row],[RELOAD TIME]])</f>
        <v>1431.6666666666667</v>
      </c>
    </row>
    <row r="889" spans="1:25" ht="14.25" hidden="1" customHeight="1" outlineLevel="1" x14ac:dyDescent="0.2">
      <c r="A889" s="130">
        <v>41</v>
      </c>
      <c r="B889" s="186" t="s">
        <v>445</v>
      </c>
      <c r="C889" s="186" t="s">
        <v>101</v>
      </c>
      <c r="D889" s="130">
        <v>12</v>
      </c>
      <c r="E889" s="149">
        <v>944</v>
      </c>
      <c r="F889" s="130"/>
      <c r="G889" s="130"/>
      <c r="H889" s="130"/>
      <c r="I889" s="136">
        <v>10</v>
      </c>
      <c r="J889" s="136">
        <v>10</v>
      </c>
      <c r="K889" s="136">
        <v>10</v>
      </c>
      <c r="L889" s="138"/>
      <c r="M889" s="142"/>
      <c r="N889" s="136">
        <v>1</v>
      </c>
      <c r="O889" s="141">
        <v>0.5</v>
      </c>
      <c r="P889" s="138">
        <v>1</v>
      </c>
      <c r="Q889" s="130">
        <v>9</v>
      </c>
      <c r="R889" s="138">
        <v>6</v>
      </c>
      <c r="S889" s="130">
        <f>Table4[[#This Row],[DMG PER PARTICLE]]*Table4[[#This Row],[PARTICLES 
PER SHOT]]</f>
        <v>9440</v>
      </c>
      <c r="T889" s="138" t="s">
        <v>123</v>
      </c>
      <c r="U889" s="130">
        <f>Table4[[#This Row],[SHOTS PER MAGAZINE]]*Table4[[#This Row],[DAMAGE PER SHOT]]</f>
        <v>9440</v>
      </c>
      <c r="V889" s="130">
        <f>Table4[[#This Row],[MAGAZINE AMMO]]/Table4[[#This Row],[AMMO PER SHOT]]</f>
        <v>1</v>
      </c>
      <c r="W889" s="138" t="s">
        <v>123</v>
      </c>
      <c r="X889" s="138">
        <f>(Table4[[#This Row],[SHOTS PER MAGAZINE]]-1)*Table4[[#This Row],[SHOT 
INTERVAL]]+(Table4[[#This Row],[PARTICLES 
PER SHOT]]-1)*Table4[[#This Row],[BURST INTERVAL]]</f>
        <v>0</v>
      </c>
      <c r="Y889" s="186">
        <f>Table4[[#This Row],[DAMAGE PER MAGAZINE]]/(Table4[[#This Row],[UNLOAD TIME]]+Table4[[#This Row],[RELOAD TIME]])</f>
        <v>1573.3333333333333</v>
      </c>
    </row>
    <row r="890" spans="1:25" ht="14.25" hidden="1" customHeight="1" outlineLevel="1" x14ac:dyDescent="0.2">
      <c r="A890" s="130">
        <v>41</v>
      </c>
      <c r="B890" s="186" t="s">
        <v>445</v>
      </c>
      <c r="C890" s="186" t="s">
        <v>102</v>
      </c>
      <c r="D890" s="130">
        <v>1</v>
      </c>
      <c r="E890" s="149">
        <v>944</v>
      </c>
      <c r="F890" s="130"/>
      <c r="G890" s="130"/>
      <c r="H890" s="130"/>
      <c r="I890" s="136">
        <v>10</v>
      </c>
      <c r="J890" s="136">
        <v>10</v>
      </c>
      <c r="K890" s="136">
        <v>10</v>
      </c>
      <c r="L890" s="138"/>
      <c r="M890" s="142"/>
      <c r="N890" s="136">
        <v>1</v>
      </c>
      <c r="O890" s="141">
        <v>0.5</v>
      </c>
      <c r="P890" s="138">
        <v>1</v>
      </c>
      <c r="Q890" s="130">
        <v>9</v>
      </c>
      <c r="R890" s="138">
        <v>6</v>
      </c>
      <c r="S890" s="130">
        <f>Table4[[#This Row],[DMG PER PARTICLE]]*Table4[[#This Row],[PARTICLES 
PER SHOT]]</f>
        <v>9440</v>
      </c>
      <c r="T890" s="138" t="s">
        <v>123</v>
      </c>
      <c r="U890" s="130">
        <f>Table4[[#This Row],[SHOTS PER MAGAZINE]]*Table4[[#This Row],[DAMAGE PER SHOT]]</f>
        <v>9440</v>
      </c>
      <c r="V890" s="130">
        <f>Table4[[#This Row],[MAGAZINE AMMO]]/Table4[[#This Row],[AMMO PER SHOT]]</f>
        <v>1</v>
      </c>
      <c r="W890" s="138" t="s">
        <v>123</v>
      </c>
      <c r="X890" s="138">
        <f>(Table4[[#This Row],[SHOTS PER MAGAZINE]]-1)*Table4[[#This Row],[SHOT 
INTERVAL]]+(Table4[[#This Row],[PARTICLES 
PER SHOT]]-1)*Table4[[#This Row],[BURST INTERVAL]]</f>
        <v>0</v>
      </c>
      <c r="Y890" s="186">
        <f>Table4[[#This Row],[DAMAGE PER MAGAZINE]]/(Table4[[#This Row],[UNLOAD TIME]]+Table4[[#This Row],[RELOAD TIME]])</f>
        <v>1573.3333333333333</v>
      </c>
    </row>
    <row r="891" spans="1:25" ht="14.25" hidden="1" customHeight="1" outlineLevel="1" x14ac:dyDescent="0.2">
      <c r="A891" s="130">
        <v>41</v>
      </c>
      <c r="B891" s="186" t="s">
        <v>445</v>
      </c>
      <c r="C891" s="186" t="s">
        <v>102</v>
      </c>
      <c r="D891" s="130">
        <v>2</v>
      </c>
      <c r="E891" s="149">
        <v>960</v>
      </c>
      <c r="F891" s="130"/>
      <c r="G891" s="130"/>
      <c r="H891" s="130"/>
      <c r="I891" s="136">
        <v>10</v>
      </c>
      <c r="J891" s="136">
        <v>10</v>
      </c>
      <c r="K891" s="136">
        <v>10</v>
      </c>
      <c r="L891" s="138"/>
      <c r="M891" s="142"/>
      <c r="N891" s="136">
        <v>1</v>
      </c>
      <c r="O891" s="141">
        <v>0.5</v>
      </c>
      <c r="P891" s="138">
        <v>1</v>
      </c>
      <c r="Q891" s="130">
        <v>9</v>
      </c>
      <c r="R891" s="138">
        <v>6</v>
      </c>
      <c r="S891" s="130">
        <f>Table4[[#This Row],[DMG PER PARTICLE]]*Table4[[#This Row],[PARTICLES 
PER SHOT]]</f>
        <v>9600</v>
      </c>
      <c r="T891" s="138" t="s">
        <v>123</v>
      </c>
      <c r="U891" s="130">
        <f>Table4[[#This Row],[SHOTS PER MAGAZINE]]*Table4[[#This Row],[DAMAGE PER SHOT]]</f>
        <v>9600</v>
      </c>
      <c r="V891" s="130">
        <f>Table4[[#This Row],[MAGAZINE AMMO]]/Table4[[#This Row],[AMMO PER SHOT]]</f>
        <v>1</v>
      </c>
      <c r="W891" s="138" t="s">
        <v>123</v>
      </c>
      <c r="X891" s="138">
        <f>(Table4[[#This Row],[SHOTS PER MAGAZINE]]-1)*Table4[[#This Row],[SHOT 
INTERVAL]]+(Table4[[#This Row],[PARTICLES 
PER SHOT]]-1)*Table4[[#This Row],[BURST INTERVAL]]</f>
        <v>0</v>
      </c>
      <c r="Y891" s="186">
        <f>Table4[[#This Row],[DAMAGE PER MAGAZINE]]/(Table4[[#This Row],[UNLOAD TIME]]+Table4[[#This Row],[RELOAD TIME]])</f>
        <v>1600</v>
      </c>
    </row>
    <row r="892" spans="1:25" ht="14.25" hidden="1" customHeight="1" outlineLevel="1" x14ac:dyDescent="0.2">
      <c r="A892" s="130">
        <v>41</v>
      </c>
      <c r="B892" s="186" t="s">
        <v>445</v>
      </c>
      <c r="C892" s="186" t="s">
        <v>102</v>
      </c>
      <c r="D892" s="130">
        <v>3</v>
      </c>
      <c r="E892" s="149">
        <v>977</v>
      </c>
      <c r="F892" s="130"/>
      <c r="G892" s="130"/>
      <c r="H892" s="130"/>
      <c r="I892" s="136">
        <v>10</v>
      </c>
      <c r="J892" s="136">
        <v>10</v>
      </c>
      <c r="K892" s="136">
        <v>10</v>
      </c>
      <c r="L892" s="138"/>
      <c r="M892" s="142"/>
      <c r="N892" s="136">
        <v>1</v>
      </c>
      <c r="O892" s="141">
        <v>0.5</v>
      </c>
      <c r="P892" s="138">
        <v>1</v>
      </c>
      <c r="Q892" s="130">
        <v>9</v>
      </c>
      <c r="R892" s="138">
        <v>6</v>
      </c>
      <c r="S892" s="130">
        <f>Table4[[#This Row],[DMG PER PARTICLE]]*Table4[[#This Row],[PARTICLES 
PER SHOT]]</f>
        <v>9770</v>
      </c>
      <c r="T892" s="138" t="s">
        <v>123</v>
      </c>
      <c r="U892" s="130">
        <f>Table4[[#This Row],[SHOTS PER MAGAZINE]]*Table4[[#This Row],[DAMAGE PER SHOT]]</f>
        <v>9770</v>
      </c>
      <c r="V892" s="130">
        <f>Table4[[#This Row],[MAGAZINE AMMO]]/Table4[[#This Row],[AMMO PER SHOT]]</f>
        <v>1</v>
      </c>
      <c r="W892" s="138" t="s">
        <v>123</v>
      </c>
      <c r="X892" s="138">
        <f>(Table4[[#This Row],[SHOTS PER MAGAZINE]]-1)*Table4[[#This Row],[SHOT 
INTERVAL]]+(Table4[[#This Row],[PARTICLES 
PER SHOT]]-1)*Table4[[#This Row],[BURST INTERVAL]]</f>
        <v>0</v>
      </c>
      <c r="Y892" s="186">
        <f>Table4[[#This Row],[DAMAGE PER MAGAZINE]]/(Table4[[#This Row],[UNLOAD TIME]]+Table4[[#This Row],[RELOAD TIME]])</f>
        <v>1628.3333333333333</v>
      </c>
    </row>
    <row r="893" spans="1:25" ht="14.25" hidden="1" customHeight="1" outlineLevel="1" x14ac:dyDescent="0.2">
      <c r="A893" s="130">
        <v>41</v>
      </c>
      <c r="B893" s="186" t="s">
        <v>445</v>
      </c>
      <c r="C893" s="186" t="s">
        <v>102</v>
      </c>
      <c r="D893" s="130">
        <v>4</v>
      </c>
      <c r="E893" s="149">
        <v>993</v>
      </c>
      <c r="F893" s="130"/>
      <c r="G893" s="130"/>
      <c r="H893" s="130"/>
      <c r="I893" s="136">
        <v>10</v>
      </c>
      <c r="J893" s="136">
        <v>10</v>
      </c>
      <c r="K893" s="136">
        <v>10</v>
      </c>
      <c r="L893" s="138"/>
      <c r="M893" s="142"/>
      <c r="N893" s="136">
        <v>1</v>
      </c>
      <c r="O893" s="141">
        <v>0.5</v>
      </c>
      <c r="P893" s="138">
        <v>1</v>
      </c>
      <c r="Q893" s="130">
        <v>9</v>
      </c>
      <c r="R893" s="138">
        <v>6</v>
      </c>
      <c r="S893" s="130">
        <f>Table4[[#This Row],[DMG PER PARTICLE]]*Table4[[#This Row],[PARTICLES 
PER SHOT]]</f>
        <v>9930</v>
      </c>
      <c r="T893" s="138" t="s">
        <v>123</v>
      </c>
      <c r="U893" s="130">
        <f>Table4[[#This Row],[SHOTS PER MAGAZINE]]*Table4[[#This Row],[DAMAGE PER SHOT]]</f>
        <v>9930</v>
      </c>
      <c r="V893" s="130">
        <f>Table4[[#This Row],[MAGAZINE AMMO]]/Table4[[#This Row],[AMMO PER SHOT]]</f>
        <v>1</v>
      </c>
      <c r="W893" s="138" t="s">
        <v>123</v>
      </c>
      <c r="X893" s="138">
        <f>(Table4[[#This Row],[SHOTS PER MAGAZINE]]-1)*Table4[[#This Row],[SHOT 
INTERVAL]]+(Table4[[#This Row],[PARTICLES 
PER SHOT]]-1)*Table4[[#This Row],[BURST INTERVAL]]</f>
        <v>0</v>
      </c>
      <c r="Y893" s="186">
        <f>Table4[[#This Row],[DAMAGE PER MAGAZINE]]/(Table4[[#This Row],[UNLOAD TIME]]+Table4[[#This Row],[RELOAD TIME]])</f>
        <v>1655</v>
      </c>
    </row>
    <row r="894" spans="1:25" ht="14.25" hidden="1" customHeight="1" outlineLevel="1" x14ac:dyDescent="0.2">
      <c r="A894" s="130">
        <v>41</v>
      </c>
      <c r="B894" s="186" t="s">
        <v>445</v>
      </c>
      <c r="C894" s="186" t="s">
        <v>102</v>
      </c>
      <c r="D894" s="130">
        <v>5</v>
      </c>
      <c r="E894" s="149">
        <v>1010</v>
      </c>
      <c r="F894" s="130"/>
      <c r="G894" s="130"/>
      <c r="H894" s="130"/>
      <c r="I894" s="136">
        <v>10</v>
      </c>
      <c r="J894" s="136">
        <v>10</v>
      </c>
      <c r="K894" s="136">
        <v>10</v>
      </c>
      <c r="L894" s="138"/>
      <c r="M894" s="142"/>
      <c r="N894" s="136">
        <v>1</v>
      </c>
      <c r="O894" s="141">
        <v>0.5</v>
      </c>
      <c r="P894" s="138">
        <v>1</v>
      </c>
      <c r="Q894" s="130">
        <v>9</v>
      </c>
      <c r="R894" s="138">
        <v>6</v>
      </c>
      <c r="S894" s="130">
        <f>Table4[[#This Row],[DMG PER PARTICLE]]*Table4[[#This Row],[PARTICLES 
PER SHOT]]</f>
        <v>10100</v>
      </c>
      <c r="T894" s="138" t="s">
        <v>123</v>
      </c>
      <c r="U894" s="130">
        <f>Table4[[#This Row],[SHOTS PER MAGAZINE]]*Table4[[#This Row],[DAMAGE PER SHOT]]</f>
        <v>10100</v>
      </c>
      <c r="V894" s="130">
        <f>Table4[[#This Row],[MAGAZINE AMMO]]/Table4[[#This Row],[AMMO PER SHOT]]</f>
        <v>1</v>
      </c>
      <c r="W894" s="138" t="s">
        <v>123</v>
      </c>
      <c r="X894" s="138">
        <f>(Table4[[#This Row],[SHOTS PER MAGAZINE]]-1)*Table4[[#This Row],[SHOT 
INTERVAL]]+(Table4[[#This Row],[PARTICLES 
PER SHOT]]-1)*Table4[[#This Row],[BURST INTERVAL]]</f>
        <v>0</v>
      </c>
      <c r="Y894" s="186">
        <f>Table4[[#This Row],[DAMAGE PER MAGAZINE]]/(Table4[[#This Row],[UNLOAD TIME]]+Table4[[#This Row],[RELOAD TIME]])</f>
        <v>1683.3333333333333</v>
      </c>
    </row>
    <row r="895" spans="1:25" ht="14.25" hidden="1" customHeight="1" outlineLevel="1" x14ac:dyDescent="0.2">
      <c r="A895" s="130">
        <v>41</v>
      </c>
      <c r="B895" s="186" t="s">
        <v>445</v>
      </c>
      <c r="C895" s="186" t="s">
        <v>102</v>
      </c>
      <c r="D895" s="130">
        <v>6</v>
      </c>
      <c r="E895" s="149">
        <v>1026</v>
      </c>
      <c r="F895" s="130"/>
      <c r="G895" s="130"/>
      <c r="H895" s="130"/>
      <c r="I895" s="136">
        <v>10</v>
      </c>
      <c r="J895" s="136">
        <v>10</v>
      </c>
      <c r="K895" s="136">
        <v>10</v>
      </c>
      <c r="L895" s="138"/>
      <c r="M895" s="142"/>
      <c r="N895" s="136">
        <v>1</v>
      </c>
      <c r="O895" s="141">
        <v>0.5</v>
      </c>
      <c r="P895" s="138">
        <v>1</v>
      </c>
      <c r="Q895" s="130">
        <v>9</v>
      </c>
      <c r="R895" s="138">
        <v>6</v>
      </c>
      <c r="S895" s="130">
        <f>Table4[[#This Row],[DMG PER PARTICLE]]*Table4[[#This Row],[PARTICLES 
PER SHOT]]</f>
        <v>10260</v>
      </c>
      <c r="T895" s="138" t="s">
        <v>123</v>
      </c>
      <c r="U895" s="130">
        <f>Table4[[#This Row],[SHOTS PER MAGAZINE]]*Table4[[#This Row],[DAMAGE PER SHOT]]</f>
        <v>10260</v>
      </c>
      <c r="V895" s="130">
        <f>Table4[[#This Row],[MAGAZINE AMMO]]/Table4[[#This Row],[AMMO PER SHOT]]</f>
        <v>1</v>
      </c>
      <c r="W895" s="138" t="s">
        <v>123</v>
      </c>
      <c r="X895" s="138">
        <f>(Table4[[#This Row],[SHOTS PER MAGAZINE]]-1)*Table4[[#This Row],[SHOT 
INTERVAL]]+(Table4[[#This Row],[PARTICLES 
PER SHOT]]-1)*Table4[[#This Row],[BURST INTERVAL]]</f>
        <v>0</v>
      </c>
      <c r="Y895" s="186">
        <f>Table4[[#This Row],[DAMAGE PER MAGAZINE]]/(Table4[[#This Row],[UNLOAD TIME]]+Table4[[#This Row],[RELOAD TIME]])</f>
        <v>1710</v>
      </c>
    </row>
    <row r="896" spans="1:25" ht="14.25" hidden="1" customHeight="1" outlineLevel="1" x14ac:dyDescent="0.2">
      <c r="A896" s="130">
        <v>41</v>
      </c>
      <c r="B896" s="186" t="s">
        <v>445</v>
      </c>
      <c r="C896" s="186" t="s">
        <v>102</v>
      </c>
      <c r="D896" s="130">
        <v>7</v>
      </c>
      <c r="E896" s="149">
        <v>1043</v>
      </c>
      <c r="F896" s="130"/>
      <c r="G896" s="130"/>
      <c r="H896" s="130"/>
      <c r="I896" s="136">
        <v>10</v>
      </c>
      <c r="J896" s="136">
        <v>10</v>
      </c>
      <c r="K896" s="136">
        <v>10</v>
      </c>
      <c r="L896" s="138"/>
      <c r="M896" s="142"/>
      <c r="N896" s="136">
        <v>1</v>
      </c>
      <c r="O896" s="141">
        <v>0.5</v>
      </c>
      <c r="P896" s="138">
        <v>1</v>
      </c>
      <c r="Q896" s="130">
        <v>9</v>
      </c>
      <c r="R896" s="138">
        <v>6</v>
      </c>
      <c r="S896" s="130">
        <f>Table4[[#This Row],[DMG PER PARTICLE]]*Table4[[#This Row],[PARTICLES 
PER SHOT]]</f>
        <v>10430</v>
      </c>
      <c r="T896" s="138" t="s">
        <v>123</v>
      </c>
      <c r="U896" s="130">
        <f>Table4[[#This Row],[SHOTS PER MAGAZINE]]*Table4[[#This Row],[DAMAGE PER SHOT]]</f>
        <v>10430</v>
      </c>
      <c r="V896" s="130">
        <f>Table4[[#This Row],[MAGAZINE AMMO]]/Table4[[#This Row],[AMMO PER SHOT]]</f>
        <v>1</v>
      </c>
      <c r="W896" s="138" t="s">
        <v>123</v>
      </c>
      <c r="X896" s="138">
        <f>(Table4[[#This Row],[SHOTS PER MAGAZINE]]-1)*Table4[[#This Row],[SHOT 
INTERVAL]]+(Table4[[#This Row],[PARTICLES 
PER SHOT]]-1)*Table4[[#This Row],[BURST INTERVAL]]</f>
        <v>0</v>
      </c>
      <c r="Y896" s="186">
        <f>Table4[[#This Row],[DAMAGE PER MAGAZINE]]/(Table4[[#This Row],[UNLOAD TIME]]+Table4[[#This Row],[RELOAD TIME]])</f>
        <v>1738.3333333333333</v>
      </c>
    </row>
    <row r="897" spans="1:25" ht="14.25" hidden="1" customHeight="1" outlineLevel="1" x14ac:dyDescent="0.2">
      <c r="A897" s="130">
        <v>41</v>
      </c>
      <c r="B897" s="186" t="s">
        <v>445</v>
      </c>
      <c r="C897" s="186" t="s">
        <v>102</v>
      </c>
      <c r="D897" s="130">
        <v>8</v>
      </c>
      <c r="E897" s="149">
        <v>1059</v>
      </c>
      <c r="F897" s="130"/>
      <c r="G897" s="130"/>
      <c r="H897" s="130"/>
      <c r="I897" s="136">
        <v>10</v>
      </c>
      <c r="J897" s="136">
        <v>10</v>
      </c>
      <c r="K897" s="136">
        <v>10</v>
      </c>
      <c r="L897" s="138"/>
      <c r="M897" s="142"/>
      <c r="N897" s="136">
        <v>1</v>
      </c>
      <c r="O897" s="141">
        <v>0.5</v>
      </c>
      <c r="P897" s="138">
        <v>1</v>
      </c>
      <c r="Q897" s="130">
        <v>9</v>
      </c>
      <c r="R897" s="138">
        <v>6</v>
      </c>
      <c r="S897" s="130">
        <f>Table4[[#This Row],[DMG PER PARTICLE]]*Table4[[#This Row],[PARTICLES 
PER SHOT]]</f>
        <v>10590</v>
      </c>
      <c r="T897" s="138" t="s">
        <v>123</v>
      </c>
      <c r="U897" s="130">
        <f>Table4[[#This Row],[SHOTS PER MAGAZINE]]*Table4[[#This Row],[DAMAGE PER SHOT]]</f>
        <v>10590</v>
      </c>
      <c r="V897" s="130">
        <f>Table4[[#This Row],[MAGAZINE AMMO]]/Table4[[#This Row],[AMMO PER SHOT]]</f>
        <v>1</v>
      </c>
      <c r="W897" s="138" t="s">
        <v>123</v>
      </c>
      <c r="X897" s="138">
        <f>(Table4[[#This Row],[SHOTS PER MAGAZINE]]-1)*Table4[[#This Row],[SHOT 
INTERVAL]]+(Table4[[#This Row],[PARTICLES 
PER SHOT]]-1)*Table4[[#This Row],[BURST INTERVAL]]</f>
        <v>0</v>
      </c>
      <c r="Y897" s="186">
        <f>Table4[[#This Row],[DAMAGE PER MAGAZINE]]/(Table4[[#This Row],[UNLOAD TIME]]+Table4[[#This Row],[RELOAD TIME]])</f>
        <v>1765</v>
      </c>
    </row>
    <row r="898" spans="1:25" ht="14.25" hidden="1" customHeight="1" outlineLevel="1" x14ac:dyDescent="0.2">
      <c r="A898" s="130">
        <v>41</v>
      </c>
      <c r="B898" s="186" t="s">
        <v>445</v>
      </c>
      <c r="C898" s="186" t="s">
        <v>102</v>
      </c>
      <c r="D898" s="130">
        <v>9</v>
      </c>
      <c r="E898" s="149">
        <v>1076</v>
      </c>
      <c r="F898" s="130"/>
      <c r="G898" s="130"/>
      <c r="H898" s="130"/>
      <c r="I898" s="136">
        <v>10</v>
      </c>
      <c r="J898" s="136">
        <v>10</v>
      </c>
      <c r="K898" s="136">
        <v>10</v>
      </c>
      <c r="L898" s="138"/>
      <c r="M898" s="142"/>
      <c r="N898" s="136">
        <v>1</v>
      </c>
      <c r="O898" s="141">
        <v>0.5</v>
      </c>
      <c r="P898" s="138">
        <v>1</v>
      </c>
      <c r="Q898" s="130">
        <v>9</v>
      </c>
      <c r="R898" s="138">
        <v>6</v>
      </c>
      <c r="S898" s="130">
        <f>Table4[[#This Row],[DMG PER PARTICLE]]*Table4[[#This Row],[PARTICLES 
PER SHOT]]</f>
        <v>10760</v>
      </c>
      <c r="T898" s="138" t="s">
        <v>123</v>
      </c>
      <c r="U898" s="130">
        <f>Table4[[#This Row],[SHOTS PER MAGAZINE]]*Table4[[#This Row],[DAMAGE PER SHOT]]</f>
        <v>10760</v>
      </c>
      <c r="V898" s="130">
        <f>Table4[[#This Row],[MAGAZINE AMMO]]/Table4[[#This Row],[AMMO PER SHOT]]</f>
        <v>1</v>
      </c>
      <c r="W898" s="138" t="s">
        <v>123</v>
      </c>
      <c r="X898" s="138">
        <f>(Table4[[#This Row],[SHOTS PER MAGAZINE]]-1)*Table4[[#This Row],[SHOT 
INTERVAL]]+(Table4[[#This Row],[PARTICLES 
PER SHOT]]-1)*Table4[[#This Row],[BURST INTERVAL]]</f>
        <v>0</v>
      </c>
      <c r="Y898" s="186">
        <f>Table4[[#This Row],[DAMAGE PER MAGAZINE]]/(Table4[[#This Row],[UNLOAD TIME]]+Table4[[#This Row],[RELOAD TIME]])</f>
        <v>1793.3333333333333</v>
      </c>
    </row>
    <row r="899" spans="1:25" ht="14.25" hidden="1" customHeight="1" outlineLevel="1" x14ac:dyDescent="0.2">
      <c r="A899" s="130">
        <v>41</v>
      </c>
      <c r="B899" s="186" t="s">
        <v>445</v>
      </c>
      <c r="C899" s="186" t="s">
        <v>102</v>
      </c>
      <c r="D899" s="130">
        <v>10</v>
      </c>
      <c r="E899" s="149">
        <v>1092</v>
      </c>
      <c r="F899" s="130"/>
      <c r="G899" s="130"/>
      <c r="H899" s="130"/>
      <c r="I899" s="136">
        <v>10</v>
      </c>
      <c r="J899" s="136">
        <v>10</v>
      </c>
      <c r="K899" s="136">
        <v>10</v>
      </c>
      <c r="L899" s="138"/>
      <c r="M899" s="142"/>
      <c r="N899" s="136">
        <v>1</v>
      </c>
      <c r="O899" s="141">
        <v>0.5</v>
      </c>
      <c r="P899" s="138">
        <v>1</v>
      </c>
      <c r="Q899" s="130">
        <v>9</v>
      </c>
      <c r="R899" s="138">
        <v>6</v>
      </c>
      <c r="S899" s="130">
        <f>Table4[[#This Row],[DMG PER PARTICLE]]*Table4[[#This Row],[PARTICLES 
PER SHOT]]</f>
        <v>10920</v>
      </c>
      <c r="T899" s="138" t="s">
        <v>123</v>
      </c>
      <c r="U899" s="130">
        <f>Table4[[#This Row],[SHOTS PER MAGAZINE]]*Table4[[#This Row],[DAMAGE PER SHOT]]</f>
        <v>10920</v>
      </c>
      <c r="V899" s="130">
        <f>Table4[[#This Row],[MAGAZINE AMMO]]/Table4[[#This Row],[AMMO PER SHOT]]</f>
        <v>1</v>
      </c>
      <c r="W899" s="138" t="s">
        <v>123</v>
      </c>
      <c r="X899" s="138">
        <f>(Table4[[#This Row],[SHOTS PER MAGAZINE]]-1)*Table4[[#This Row],[SHOT 
INTERVAL]]+(Table4[[#This Row],[PARTICLES 
PER SHOT]]-1)*Table4[[#This Row],[BURST INTERVAL]]</f>
        <v>0</v>
      </c>
      <c r="Y899" s="186">
        <f>Table4[[#This Row],[DAMAGE PER MAGAZINE]]/(Table4[[#This Row],[UNLOAD TIME]]+Table4[[#This Row],[RELOAD TIME]])</f>
        <v>1820</v>
      </c>
    </row>
    <row r="900" spans="1:25" ht="14.25" hidden="1" customHeight="1" outlineLevel="1" x14ac:dyDescent="0.2">
      <c r="A900" s="130">
        <v>41</v>
      </c>
      <c r="B900" s="186" t="s">
        <v>445</v>
      </c>
      <c r="C900" s="186" t="s">
        <v>102</v>
      </c>
      <c r="D900" s="130">
        <v>11</v>
      </c>
      <c r="E900" s="149">
        <v>1109</v>
      </c>
      <c r="F900" s="130"/>
      <c r="G900" s="130"/>
      <c r="H900" s="130"/>
      <c r="I900" s="136">
        <v>10</v>
      </c>
      <c r="J900" s="136">
        <v>10</v>
      </c>
      <c r="K900" s="136">
        <v>10</v>
      </c>
      <c r="L900" s="138"/>
      <c r="M900" s="142"/>
      <c r="N900" s="136">
        <v>1</v>
      </c>
      <c r="O900" s="141">
        <v>0.5</v>
      </c>
      <c r="P900" s="138">
        <v>1</v>
      </c>
      <c r="Q900" s="130">
        <v>9</v>
      </c>
      <c r="R900" s="138">
        <v>6</v>
      </c>
      <c r="S900" s="130">
        <f>Table4[[#This Row],[DMG PER PARTICLE]]*Table4[[#This Row],[PARTICLES 
PER SHOT]]</f>
        <v>11090</v>
      </c>
      <c r="T900" s="138" t="s">
        <v>123</v>
      </c>
      <c r="U900" s="130">
        <f>Table4[[#This Row],[SHOTS PER MAGAZINE]]*Table4[[#This Row],[DAMAGE PER SHOT]]</f>
        <v>11090</v>
      </c>
      <c r="V900" s="130">
        <f>Table4[[#This Row],[MAGAZINE AMMO]]/Table4[[#This Row],[AMMO PER SHOT]]</f>
        <v>1</v>
      </c>
      <c r="W900" s="138" t="s">
        <v>123</v>
      </c>
      <c r="X900" s="138">
        <f>(Table4[[#This Row],[SHOTS PER MAGAZINE]]-1)*Table4[[#This Row],[SHOT 
INTERVAL]]+(Table4[[#This Row],[PARTICLES 
PER SHOT]]-1)*Table4[[#This Row],[BURST INTERVAL]]</f>
        <v>0</v>
      </c>
      <c r="Y900" s="186">
        <f>Table4[[#This Row],[DAMAGE PER MAGAZINE]]/(Table4[[#This Row],[UNLOAD TIME]]+Table4[[#This Row],[RELOAD TIME]])</f>
        <v>1848.3333333333333</v>
      </c>
    </row>
    <row r="901" spans="1:25" ht="14.25" hidden="1" customHeight="1" outlineLevel="1" x14ac:dyDescent="0.2">
      <c r="A901" s="130">
        <v>41</v>
      </c>
      <c r="B901" s="186" t="s">
        <v>445</v>
      </c>
      <c r="C901" s="186" t="s">
        <v>102</v>
      </c>
      <c r="D901" s="130">
        <v>12</v>
      </c>
      <c r="E901" s="149">
        <v>1125</v>
      </c>
      <c r="F901" s="130"/>
      <c r="G901" s="130"/>
      <c r="H901" s="130"/>
      <c r="I901" s="136">
        <v>10</v>
      </c>
      <c r="J901" s="136">
        <v>10</v>
      </c>
      <c r="K901" s="136">
        <v>10</v>
      </c>
      <c r="L901" s="138"/>
      <c r="M901" s="142"/>
      <c r="N901" s="136">
        <v>1</v>
      </c>
      <c r="O901" s="141">
        <v>0.5</v>
      </c>
      <c r="P901" s="138">
        <v>1</v>
      </c>
      <c r="Q901" s="130">
        <v>9</v>
      </c>
      <c r="R901" s="138">
        <v>6</v>
      </c>
      <c r="S901" s="130">
        <f>Table4[[#This Row],[DMG PER PARTICLE]]*Table4[[#This Row],[PARTICLES 
PER SHOT]]</f>
        <v>11250</v>
      </c>
      <c r="T901" s="138" t="s">
        <v>123</v>
      </c>
      <c r="U901" s="130">
        <f>Table4[[#This Row],[SHOTS PER MAGAZINE]]*Table4[[#This Row],[DAMAGE PER SHOT]]</f>
        <v>11250</v>
      </c>
      <c r="V901" s="130">
        <f>Table4[[#This Row],[MAGAZINE AMMO]]/Table4[[#This Row],[AMMO PER SHOT]]</f>
        <v>1</v>
      </c>
      <c r="W901" s="138" t="s">
        <v>123</v>
      </c>
      <c r="X901" s="138">
        <f>(Table4[[#This Row],[SHOTS PER MAGAZINE]]-1)*Table4[[#This Row],[SHOT 
INTERVAL]]+(Table4[[#This Row],[PARTICLES 
PER SHOT]]-1)*Table4[[#This Row],[BURST INTERVAL]]</f>
        <v>0</v>
      </c>
      <c r="Y901" s="186">
        <f>Table4[[#This Row],[DAMAGE PER MAGAZINE]]/(Table4[[#This Row],[UNLOAD TIME]]+Table4[[#This Row],[RELOAD TIME]])</f>
        <v>1875</v>
      </c>
    </row>
    <row r="902" spans="1:25" ht="14.25" hidden="1" customHeight="1" outlineLevel="1" x14ac:dyDescent="0.2">
      <c r="A902" s="130">
        <v>41</v>
      </c>
      <c r="B902" s="186" t="s">
        <v>445</v>
      </c>
      <c r="C902" s="186" t="s">
        <v>103</v>
      </c>
      <c r="D902" s="130">
        <v>1</v>
      </c>
      <c r="E902" s="149">
        <v>1182</v>
      </c>
      <c r="F902" s="130"/>
      <c r="G902" s="130"/>
      <c r="H902" s="130"/>
      <c r="I902" s="136">
        <v>10</v>
      </c>
      <c r="J902" s="136">
        <v>10</v>
      </c>
      <c r="K902" s="136">
        <v>10</v>
      </c>
      <c r="L902" s="138"/>
      <c r="M902" s="142"/>
      <c r="N902" s="136">
        <v>1</v>
      </c>
      <c r="O902" s="141">
        <v>0.5</v>
      </c>
      <c r="P902" s="138">
        <v>1</v>
      </c>
      <c r="Q902" s="130">
        <v>9</v>
      </c>
      <c r="R902" s="138">
        <v>6</v>
      </c>
      <c r="S902" s="130">
        <f>Table4[[#This Row],[DMG PER PARTICLE]]*Table4[[#This Row],[PARTICLES 
PER SHOT]]</f>
        <v>11820</v>
      </c>
      <c r="T902" s="138" t="s">
        <v>123</v>
      </c>
      <c r="U902" s="130">
        <f>Table4[[#This Row],[SHOTS PER MAGAZINE]]*Table4[[#This Row],[DAMAGE PER SHOT]]</f>
        <v>11820</v>
      </c>
      <c r="V902" s="130">
        <f>Table4[[#This Row],[MAGAZINE AMMO]]/Table4[[#This Row],[AMMO PER SHOT]]</f>
        <v>1</v>
      </c>
      <c r="W902" s="138" t="s">
        <v>123</v>
      </c>
      <c r="X902" s="138">
        <f>(Table4[[#This Row],[SHOTS PER MAGAZINE]]-1)*Table4[[#This Row],[SHOT 
INTERVAL]]+(Table4[[#This Row],[PARTICLES 
PER SHOT]]-1)*Table4[[#This Row],[BURST INTERVAL]]</f>
        <v>0</v>
      </c>
      <c r="Y902" s="186">
        <f>Table4[[#This Row],[DAMAGE PER MAGAZINE]]/(Table4[[#This Row],[UNLOAD TIME]]+Table4[[#This Row],[RELOAD TIME]])</f>
        <v>1970</v>
      </c>
    </row>
    <row r="903" spans="1:25" ht="14.25" customHeight="1" collapsed="1" x14ac:dyDescent="0.2">
      <c r="A903" s="128">
        <v>42</v>
      </c>
      <c r="B903" s="185" t="s">
        <v>446</v>
      </c>
      <c r="C903" s="185" t="s">
        <v>101</v>
      </c>
      <c r="D903" s="128">
        <v>1</v>
      </c>
      <c r="E903" s="128">
        <v>117</v>
      </c>
      <c r="F903" s="128"/>
      <c r="G903" s="128"/>
      <c r="H903" s="128"/>
      <c r="I903" s="128">
        <v>85</v>
      </c>
      <c r="J903" s="128">
        <v>1</v>
      </c>
      <c r="K903" s="128">
        <v>1</v>
      </c>
      <c r="L903" s="137"/>
      <c r="M903" s="137">
        <v>0.1</v>
      </c>
      <c r="N903" s="128">
        <v>85</v>
      </c>
      <c r="O903" s="137"/>
      <c r="P903" s="137">
        <v>5</v>
      </c>
      <c r="Q903" s="128">
        <v>0</v>
      </c>
      <c r="R903" s="137">
        <v>5</v>
      </c>
      <c r="S903" s="128">
        <f>Table4[[#This Row],[DMG PER PARTICLE]]*Table4[[#This Row],[PARTICLES 
PER SHOT]]</f>
        <v>117</v>
      </c>
      <c r="T903" s="185">
        <f>Table4[[#This Row],[DAMAGE PER SHOT]]/Table4[[#This Row],[SHOT 
INTERVAL]]</f>
        <v>1170</v>
      </c>
      <c r="U903" s="128">
        <f>Table4[[#This Row],[SHOTS PER MAGAZINE]]*Table4[[#This Row],[DAMAGE PER SHOT]]</f>
        <v>9945</v>
      </c>
      <c r="V903" s="128">
        <f>Table4[[#This Row],[MAGAZINE AMMO]]/Table4[[#This Row],[AMMO PER SHOT]]</f>
        <v>85</v>
      </c>
      <c r="W903" s="137">
        <f>1/Table4[[#This Row],[SHOT 
INTERVAL]]</f>
        <v>10</v>
      </c>
      <c r="X903" s="137">
        <f>(Table4[[#This Row],[SHOTS PER MAGAZINE]]-1)*Table4[[#This Row],[SHOT 
INTERVAL]]+(Table4[[#This Row],[PARTICLES 
PER SHOT]]-1)*Table4[[#This Row],[BURST INTERVAL]]</f>
        <v>8.4</v>
      </c>
      <c r="Y903" s="185">
        <f>Table4[[#This Row],[DAMAGE PER MAGAZINE]]/(Table4[[#This Row],[UNLOAD TIME]]+Table4[[#This Row],[RELOAD TIME]])</f>
        <v>742.16417910447763</v>
      </c>
    </row>
    <row r="904" spans="1:25" ht="14.25" hidden="1" customHeight="1" outlineLevel="1" x14ac:dyDescent="0.2">
      <c r="A904" s="130">
        <v>42</v>
      </c>
      <c r="B904" s="186" t="s">
        <v>446</v>
      </c>
      <c r="C904" s="186" t="s">
        <v>101</v>
      </c>
      <c r="D904" s="130">
        <v>2</v>
      </c>
      <c r="E904" s="130">
        <v>128</v>
      </c>
      <c r="F904" s="130"/>
      <c r="G904" s="130"/>
      <c r="H904" s="130"/>
      <c r="I904" s="130">
        <v>85</v>
      </c>
      <c r="J904" s="130">
        <v>1</v>
      </c>
      <c r="K904" s="130">
        <v>1</v>
      </c>
      <c r="L904" s="138"/>
      <c r="M904" s="138">
        <v>0.1</v>
      </c>
      <c r="N904" s="130">
        <v>85</v>
      </c>
      <c r="O904" s="138"/>
      <c r="P904" s="138">
        <v>5</v>
      </c>
      <c r="Q904" s="130">
        <v>0</v>
      </c>
      <c r="R904" s="138">
        <v>5</v>
      </c>
      <c r="S904" s="130">
        <f>Table4[[#This Row],[DMG PER PARTICLE]]*Table4[[#This Row],[PARTICLES 
PER SHOT]]</f>
        <v>128</v>
      </c>
      <c r="T904" s="186">
        <f>Table4[[#This Row],[DAMAGE PER SHOT]]/Table4[[#This Row],[SHOT 
INTERVAL]]</f>
        <v>1280</v>
      </c>
      <c r="U904" s="130">
        <f>Table4[[#This Row],[SHOTS PER MAGAZINE]]*Table4[[#This Row],[DAMAGE PER SHOT]]</f>
        <v>10880</v>
      </c>
      <c r="V904" s="130">
        <f>Table4[[#This Row],[MAGAZINE AMMO]]/Table4[[#This Row],[AMMO PER SHOT]]</f>
        <v>85</v>
      </c>
      <c r="W904" s="138">
        <f>1/Table4[[#This Row],[SHOT 
INTERVAL]]</f>
        <v>10</v>
      </c>
      <c r="X904" s="138">
        <f>(Table4[[#This Row],[SHOTS PER MAGAZINE]]-1)*Table4[[#This Row],[SHOT 
INTERVAL]]+(Table4[[#This Row],[PARTICLES 
PER SHOT]]-1)*Table4[[#This Row],[BURST INTERVAL]]</f>
        <v>8.4</v>
      </c>
      <c r="Y904" s="186">
        <f>Table4[[#This Row],[DAMAGE PER MAGAZINE]]/(Table4[[#This Row],[UNLOAD TIME]]+Table4[[#This Row],[RELOAD TIME]])</f>
        <v>811.94029850746267</v>
      </c>
    </row>
    <row r="905" spans="1:25" ht="14.25" hidden="1" customHeight="1" outlineLevel="1" x14ac:dyDescent="0.2">
      <c r="A905" s="130">
        <v>42</v>
      </c>
      <c r="B905" s="186" t="s">
        <v>446</v>
      </c>
      <c r="C905" s="186" t="s">
        <v>101</v>
      </c>
      <c r="D905" s="130">
        <v>3</v>
      </c>
      <c r="E905" s="130">
        <v>140</v>
      </c>
      <c r="F905" s="130"/>
      <c r="G905" s="130"/>
      <c r="H905" s="130"/>
      <c r="I905" s="130">
        <v>85</v>
      </c>
      <c r="J905" s="130">
        <v>1</v>
      </c>
      <c r="K905" s="130">
        <v>1</v>
      </c>
      <c r="L905" s="138"/>
      <c r="M905" s="138">
        <v>0.1</v>
      </c>
      <c r="N905" s="130">
        <v>85</v>
      </c>
      <c r="O905" s="138"/>
      <c r="P905" s="138">
        <v>5</v>
      </c>
      <c r="Q905" s="130">
        <v>0</v>
      </c>
      <c r="R905" s="138">
        <v>5</v>
      </c>
      <c r="S905" s="130">
        <f>Table4[[#This Row],[DMG PER PARTICLE]]*Table4[[#This Row],[PARTICLES 
PER SHOT]]</f>
        <v>140</v>
      </c>
      <c r="T905" s="186">
        <f>Table4[[#This Row],[DAMAGE PER SHOT]]/Table4[[#This Row],[SHOT 
INTERVAL]]</f>
        <v>1400</v>
      </c>
      <c r="U905" s="130">
        <f>Table4[[#This Row],[SHOTS PER MAGAZINE]]*Table4[[#This Row],[DAMAGE PER SHOT]]</f>
        <v>11900</v>
      </c>
      <c r="V905" s="130">
        <f>Table4[[#This Row],[MAGAZINE AMMO]]/Table4[[#This Row],[AMMO PER SHOT]]</f>
        <v>85</v>
      </c>
      <c r="W905" s="138">
        <f>1/Table4[[#This Row],[SHOT 
INTERVAL]]</f>
        <v>10</v>
      </c>
      <c r="X905" s="138">
        <f>(Table4[[#This Row],[SHOTS PER MAGAZINE]]-1)*Table4[[#This Row],[SHOT 
INTERVAL]]+(Table4[[#This Row],[PARTICLES 
PER SHOT]]-1)*Table4[[#This Row],[BURST INTERVAL]]</f>
        <v>8.4</v>
      </c>
      <c r="Y905" s="186">
        <f>Table4[[#This Row],[DAMAGE PER MAGAZINE]]/(Table4[[#This Row],[UNLOAD TIME]]+Table4[[#This Row],[RELOAD TIME]])</f>
        <v>888.05970149253733</v>
      </c>
    </row>
    <row r="906" spans="1:25" ht="14.25" hidden="1" customHeight="1" outlineLevel="1" x14ac:dyDescent="0.2">
      <c r="A906" s="130">
        <v>42</v>
      </c>
      <c r="B906" s="186" t="s">
        <v>446</v>
      </c>
      <c r="C906" s="186" t="s">
        <v>101</v>
      </c>
      <c r="D906" s="130">
        <v>4</v>
      </c>
      <c r="E906" s="130">
        <v>154</v>
      </c>
      <c r="F906" s="130"/>
      <c r="G906" s="130"/>
      <c r="H906" s="130"/>
      <c r="I906" s="130">
        <v>85</v>
      </c>
      <c r="J906" s="130">
        <v>1</v>
      </c>
      <c r="K906" s="130">
        <v>1</v>
      </c>
      <c r="L906" s="138"/>
      <c r="M906" s="138">
        <v>0.1</v>
      </c>
      <c r="N906" s="130">
        <v>85</v>
      </c>
      <c r="O906" s="138"/>
      <c r="P906" s="138">
        <v>5</v>
      </c>
      <c r="Q906" s="130">
        <v>0</v>
      </c>
      <c r="R906" s="138">
        <v>5</v>
      </c>
      <c r="S906" s="130">
        <f>Table4[[#This Row],[DMG PER PARTICLE]]*Table4[[#This Row],[PARTICLES 
PER SHOT]]</f>
        <v>154</v>
      </c>
      <c r="T906" s="186">
        <f>Table4[[#This Row],[DAMAGE PER SHOT]]/Table4[[#This Row],[SHOT 
INTERVAL]]</f>
        <v>1540</v>
      </c>
      <c r="U906" s="130">
        <f>Table4[[#This Row],[SHOTS PER MAGAZINE]]*Table4[[#This Row],[DAMAGE PER SHOT]]</f>
        <v>13090</v>
      </c>
      <c r="V906" s="130">
        <f>Table4[[#This Row],[MAGAZINE AMMO]]/Table4[[#This Row],[AMMO PER SHOT]]</f>
        <v>85</v>
      </c>
      <c r="W906" s="138">
        <f>1/Table4[[#This Row],[SHOT 
INTERVAL]]</f>
        <v>10</v>
      </c>
      <c r="X906" s="138">
        <f>(Table4[[#This Row],[SHOTS PER MAGAZINE]]-1)*Table4[[#This Row],[SHOT 
INTERVAL]]+(Table4[[#This Row],[PARTICLES 
PER SHOT]]-1)*Table4[[#This Row],[BURST INTERVAL]]</f>
        <v>8.4</v>
      </c>
      <c r="Y906" s="186">
        <f>Table4[[#This Row],[DAMAGE PER MAGAZINE]]/(Table4[[#This Row],[UNLOAD TIME]]+Table4[[#This Row],[RELOAD TIME]])</f>
        <v>976.86567164179098</v>
      </c>
    </row>
    <row r="907" spans="1:25" ht="14.25" hidden="1" customHeight="1" outlineLevel="1" x14ac:dyDescent="0.2">
      <c r="A907" s="130">
        <v>42</v>
      </c>
      <c r="B907" s="186" t="s">
        <v>446</v>
      </c>
      <c r="C907" s="186" t="s">
        <v>101</v>
      </c>
      <c r="D907" s="130">
        <v>5</v>
      </c>
      <c r="E907" s="130">
        <v>169</v>
      </c>
      <c r="F907" s="130"/>
      <c r="G907" s="130"/>
      <c r="H907" s="130"/>
      <c r="I907" s="130">
        <v>85</v>
      </c>
      <c r="J907" s="130">
        <v>1</v>
      </c>
      <c r="K907" s="130">
        <v>1</v>
      </c>
      <c r="L907" s="138"/>
      <c r="M907" s="138">
        <v>0.1</v>
      </c>
      <c r="N907" s="130">
        <v>85</v>
      </c>
      <c r="O907" s="138"/>
      <c r="P907" s="138">
        <v>5</v>
      </c>
      <c r="Q907" s="130">
        <v>0</v>
      </c>
      <c r="R907" s="138">
        <v>5</v>
      </c>
      <c r="S907" s="130">
        <f>Table4[[#This Row],[DMG PER PARTICLE]]*Table4[[#This Row],[PARTICLES 
PER SHOT]]</f>
        <v>169</v>
      </c>
      <c r="T907" s="186">
        <f>Table4[[#This Row],[DAMAGE PER SHOT]]/Table4[[#This Row],[SHOT 
INTERVAL]]</f>
        <v>1690</v>
      </c>
      <c r="U907" s="130">
        <f>Table4[[#This Row],[SHOTS PER MAGAZINE]]*Table4[[#This Row],[DAMAGE PER SHOT]]</f>
        <v>14365</v>
      </c>
      <c r="V907" s="130">
        <f>Table4[[#This Row],[MAGAZINE AMMO]]/Table4[[#This Row],[AMMO PER SHOT]]</f>
        <v>85</v>
      </c>
      <c r="W907" s="138">
        <f>1/Table4[[#This Row],[SHOT 
INTERVAL]]</f>
        <v>10</v>
      </c>
      <c r="X907" s="138">
        <f>(Table4[[#This Row],[SHOTS PER MAGAZINE]]-1)*Table4[[#This Row],[SHOT 
INTERVAL]]+(Table4[[#This Row],[PARTICLES 
PER SHOT]]-1)*Table4[[#This Row],[BURST INTERVAL]]</f>
        <v>8.4</v>
      </c>
      <c r="Y907" s="186">
        <f>Table4[[#This Row],[DAMAGE PER MAGAZINE]]/(Table4[[#This Row],[UNLOAD TIME]]+Table4[[#This Row],[RELOAD TIME]])</f>
        <v>1072.0149253731342</v>
      </c>
    </row>
    <row r="908" spans="1:25" ht="14.25" hidden="1" customHeight="1" outlineLevel="1" x14ac:dyDescent="0.2">
      <c r="A908" s="130">
        <v>42</v>
      </c>
      <c r="B908" s="186" t="s">
        <v>446</v>
      </c>
      <c r="C908" s="186" t="s">
        <v>101</v>
      </c>
      <c r="D908" s="130">
        <v>6</v>
      </c>
      <c r="E908" s="130">
        <v>186</v>
      </c>
      <c r="F908" s="130"/>
      <c r="G908" s="130"/>
      <c r="H908" s="130"/>
      <c r="I908" s="130">
        <v>85</v>
      </c>
      <c r="J908" s="130">
        <v>1</v>
      </c>
      <c r="K908" s="130">
        <v>1</v>
      </c>
      <c r="L908" s="138"/>
      <c r="M908" s="138">
        <v>0.1</v>
      </c>
      <c r="N908" s="130">
        <v>85</v>
      </c>
      <c r="O908" s="138"/>
      <c r="P908" s="138">
        <v>5</v>
      </c>
      <c r="Q908" s="130">
        <v>0</v>
      </c>
      <c r="R908" s="138">
        <v>5</v>
      </c>
      <c r="S908" s="130">
        <f>Table4[[#This Row],[DMG PER PARTICLE]]*Table4[[#This Row],[PARTICLES 
PER SHOT]]</f>
        <v>186</v>
      </c>
      <c r="T908" s="186">
        <f>Table4[[#This Row],[DAMAGE PER SHOT]]/Table4[[#This Row],[SHOT 
INTERVAL]]</f>
        <v>1860</v>
      </c>
      <c r="U908" s="130">
        <f>Table4[[#This Row],[SHOTS PER MAGAZINE]]*Table4[[#This Row],[DAMAGE PER SHOT]]</f>
        <v>15810</v>
      </c>
      <c r="V908" s="130">
        <f>Table4[[#This Row],[MAGAZINE AMMO]]/Table4[[#This Row],[AMMO PER SHOT]]</f>
        <v>85</v>
      </c>
      <c r="W908" s="138">
        <f>1/Table4[[#This Row],[SHOT 
INTERVAL]]</f>
        <v>10</v>
      </c>
      <c r="X908" s="138">
        <f>(Table4[[#This Row],[SHOTS PER MAGAZINE]]-1)*Table4[[#This Row],[SHOT 
INTERVAL]]+(Table4[[#This Row],[PARTICLES 
PER SHOT]]-1)*Table4[[#This Row],[BURST INTERVAL]]</f>
        <v>8.4</v>
      </c>
      <c r="Y908" s="186">
        <f>Table4[[#This Row],[DAMAGE PER MAGAZINE]]/(Table4[[#This Row],[UNLOAD TIME]]+Table4[[#This Row],[RELOAD TIME]])</f>
        <v>1179.8507462686566</v>
      </c>
    </row>
    <row r="909" spans="1:25" ht="14.25" hidden="1" customHeight="1" outlineLevel="1" x14ac:dyDescent="0.2">
      <c r="A909" s="130">
        <v>42</v>
      </c>
      <c r="B909" s="186" t="s">
        <v>446</v>
      </c>
      <c r="C909" s="186" t="s">
        <v>101</v>
      </c>
      <c r="D909" s="130">
        <v>7</v>
      </c>
      <c r="E909" s="130">
        <v>204</v>
      </c>
      <c r="F909" s="130"/>
      <c r="G909" s="130"/>
      <c r="H909" s="130"/>
      <c r="I909" s="130">
        <v>85</v>
      </c>
      <c r="J909" s="130">
        <v>1</v>
      </c>
      <c r="K909" s="130">
        <v>1</v>
      </c>
      <c r="L909" s="138"/>
      <c r="M909" s="138">
        <v>0.1</v>
      </c>
      <c r="N909" s="130">
        <v>85</v>
      </c>
      <c r="O909" s="138"/>
      <c r="P909" s="138">
        <v>5</v>
      </c>
      <c r="Q909" s="130">
        <v>0</v>
      </c>
      <c r="R909" s="138">
        <v>5</v>
      </c>
      <c r="S909" s="130">
        <f>Table4[[#This Row],[DMG PER PARTICLE]]*Table4[[#This Row],[PARTICLES 
PER SHOT]]</f>
        <v>204</v>
      </c>
      <c r="T909" s="186">
        <f>Table4[[#This Row],[DAMAGE PER SHOT]]/Table4[[#This Row],[SHOT 
INTERVAL]]</f>
        <v>2040</v>
      </c>
      <c r="U909" s="130">
        <f>Table4[[#This Row],[SHOTS PER MAGAZINE]]*Table4[[#This Row],[DAMAGE PER SHOT]]</f>
        <v>17340</v>
      </c>
      <c r="V909" s="130">
        <f>Table4[[#This Row],[MAGAZINE AMMO]]/Table4[[#This Row],[AMMO PER SHOT]]</f>
        <v>85</v>
      </c>
      <c r="W909" s="138">
        <f>1/Table4[[#This Row],[SHOT 
INTERVAL]]</f>
        <v>10</v>
      </c>
      <c r="X909" s="138">
        <f>(Table4[[#This Row],[SHOTS PER MAGAZINE]]-1)*Table4[[#This Row],[SHOT 
INTERVAL]]+(Table4[[#This Row],[PARTICLES 
PER SHOT]]-1)*Table4[[#This Row],[BURST INTERVAL]]</f>
        <v>8.4</v>
      </c>
      <c r="Y909" s="186">
        <f>Table4[[#This Row],[DAMAGE PER MAGAZINE]]/(Table4[[#This Row],[UNLOAD TIME]]+Table4[[#This Row],[RELOAD TIME]])</f>
        <v>1294.0298507462687</v>
      </c>
    </row>
    <row r="910" spans="1:25" ht="14.25" hidden="1" customHeight="1" outlineLevel="1" x14ac:dyDescent="0.2">
      <c r="A910" s="130">
        <v>42</v>
      </c>
      <c r="B910" s="186" t="s">
        <v>446</v>
      </c>
      <c r="C910" s="186" t="s">
        <v>101</v>
      </c>
      <c r="D910" s="130">
        <v>8</v>
      </c>
      <c r="E910" s="130">
        <v>224</v>
      </c>
      <c r="F910" s="130"/>
      <c r="G910" s="130"/>
      <c r="H910" s="130"/>
      <c r="I910" s="130">
        <v>85</v>
      </c>
      <c r="J910" s="130">
        <v>1</v>
      </c>
      <c r="K910" s="130">
        <v>1</v>
      </c>
      <c r="L910" s="138"/>
      <c r="M910" s="138">
        <v>0.1</v>
      </c>
      <c r="N910" s="130">
        <v>85</v>
      </c>
      <c r="O910" s="138"/>
      <c r="P910" s="138">
        <v>5</v>
      </c>
      <c r="Q910" s="130">
        <v>0</v>
      </c>
      <c r="R910" s="138">
        <v>5</v>
      </c>
      <c r="S910" s="130">
        <f>Table4[[#This Row],[DMG PER PARTICLE]]*Table4[[#This Row],[PARTICLES 
PER SHOT]]</f>
        <v>224</v>
      </c>
      <c r="T910" s="186">
        <f>Table4[[#This Row],[DAMAGE PER SHOT]]/Table4[[#This Row],[SHOT 
INTERVAL]]</f>
        <v>2240</v>
      </c>
      <c r="U910" s="130">
        <f>Table4[[#This Row],[SHOTS PER MAGAZINE]]*Table4[[#This Row],[DAMAGE PER SHOT]]</f>
        <v>19040</v>
      </c>
      <c r="V910" s="130">
        <f>Table4[[#This Row],[MAGAZINE AMMO]]/Table4[[#This Row],[AMMO PER SHOT]]</f>
        <v>85</v>
      </c>
      <c r="W910" s="138">
        <f>1/Table4[[#This Row],[SHOT 
INTERVAL]]</f>
        <v>10</v>
      </c>
      <c r="X910" s="138">
        <f>(Table4[[#This Row],[SHOTS PER MAGAZINE]]-1)*Table4[[#This Row],[SHOT 
INTERVAL]]+(Table4[[#This Row],[PARTICLES 
PER SHOT]]-1)*Table4[[#This Row],[BURST INTERVAL]]</f>
        <v>8.4</v>
      </c>
      <c r="Y910" s="186">
        <f>Table4[[#This Row],[DAMAGE PER MAGAZINE]]/(Table4[[#This Row],[UNLOAD TIME]]+Table4[[#This Row],[RELOAD TIME]])</f>
        <v>1420.8955223880596</v>
      </c>
    </row>
    <row r="911" spans="1:25" ht="14.25" hidden="1" customHeight="1" outlineLevel="1" x14ac:dyDescent="0.2">
      <c r="A911" s="130">
        <v>42</v>
      </c>
      <c r="B911" s="186" t="s">
        <v>446</v>
      </c>
      <c r="C911" s="186" t="s">
        <v>101</v>
      </c>
      <c r="D911" s="130">
        <v>9</v>
      </c>
      <c r="E911" s="130">
        <v>246</v>
      </c>
      <c r="F911" s="130"/>
      <c r="G911" s="130"/>
      <c r="H911" s="130"/>
      <c r="I911" s="130">
        <v>85</v>
      </c>
      <c r="J911" s="130">
        <v>1</v>
      </c>
      <c r="K911" s="130">
        <v>1</v>
      </c>
      <c r="L911" s="138"/>
      <c r="M911" s="138">
        <v>0.1</v>
      </c>
      <c r="N911" s="130">
        <v>85</v>
      </c>
      <c r="O911" s="138"/>
      <c r="P911" s="138">
        <v>5</v>
      </c>
      <c r="Q911" s="130">
        <v>0</v>
      </c>
      <c r="R911" s="138">
        <v>5</v>
      </c>
      <c r="S911" s="130">
        <f>Table4[[#This Row],[DMG PER PARTICLE]]*Table4[[#This Row],[PARTICLES 
PER SHOT]]</f>
        <v>246</v>
      </c>
      <c r="T911" s="186">
        <f>Table4[[#This Row],[DAMAGE PER SHOT]]/Table4[[#This Row],[SHOT 
INTERVAL]]</f>
        <v>2460</v>
      </c>
      <c r="U911" s="130">
        <f>Table4[[#This Row],[SHOTS PER MAGAZINE]]*Table4[[#This Row],[DAMAGE PER SHOT]]</f>
        <v>20910</v>
      </c>
      <c r="V911" s="130">
        <f>Table4[[#This Row],[MAGAZINE AMMO]]/Table4[[#This Row],[AMMO PER SHOT]]</f>
        <v>85</v>
      </c>
      <c r="W911" s="138">
        <f>1/Table4[[#This Row],[SHOT 
INTERVAL]]</f>
        <v>10</v>
      </c>
      <c r="X911" s="138">
        <f>(Table4[[#This Row],[SHOTS PER MAGAZINE]]-1)*Table4[[#This Row],[SHOT 
INTERVAL]]+(Table4[[#This Row],[PARTICLES 
PER SHOT]]-1)*Table4[[#This Row],[BURST INTERVAL]]</f>
        <v>8.4</v>
      </c>
      <c r="Y911" s="186">
        <f>Table4[[#This Row],[DAMAGE PER MAGAZINE]]/(Table4[[#This Row],[UNLOAD TIME]]+Table4[[#This Row],[RELOAD TIME]])</f>
        <v>1560.4477611940299</v>
      </c>
    </row>
    <row r="912" spans="1:25" ht="14.25" hidden="1" customHeight="1" outlineLevel="1" x14ac:dyDescent="0.2">
      <c r="A912" s="130">
        <v>42</v>
      </c>
      <c r="B912" s="186" t="s">
        <v>446</v>
      </c>
      <c r="C912" s="186" t="s">
        <v>101</v>
      </c>
      <c r="D912" s="130">
        <v>10</v>
      </c>
      <c r="E912" s="130">
        <v>270</v>
      </c>
      <c r="F912" s="130"/>
      <c r="G912" s="130"/>
      <c r="H912" s="130"/>
      <c r="I912" s="130">
        <v>85</v>
      </c>
      <c r="J912" s="130">
        <v>1</v>
      </c>
      <c r="K912" s="130">
        <v>1</v>
      </c>
      <c r="L912" s="138"/>
      <c r="M912" s="138">
        <v>0.1</v>
      </c>
      <c r="N912" s="130">
        <v>85</v>
      </c>
      <c r="O912" s="138"/>
      <c r="P912" s="138">
        <v>5</v>
      </c>
      <c r="Q912" s="130">
        <v>0</v>
      </c>
      <c r="R912" s="138">
        <v>5</v>
      </c>
      <c r="S912" s="130">
        <f>Table4[[#This Row],[DMG PER PARTICLE]]*Table4[[#This Row],[PARTICLES 
PER SHOT]]</f>
        <v>270</v>
      </c>
      <c r="T912" s="186">
        <f>Table4[[#This Row],[DAMAGE PER SHOT]]/Table4[[#This Row],[SHOT 
INTERVAL]]</f>
        <v>2700</v>
      </c>
      <c r="U912" s="130">
        <f>Table4[[#This Row],[SHOTS PER MAGAZINE]]*Table4[[#This Row],[DAMAGE PER SHOT]]</f>
        <v>22950</v>
      </c>
      <c r="V912" s="130">
        <f>Table4[[#This Row],[MAGAZINE AMMO]]/Table4[[#This Row],[AMMO PER SHOT]]</f>
        <v>85</v>
      </c>
      <c r="W912" s="138">
        <f>1/Table4[[#This Row],[SHOT 
INTERVAL]]</f>
        <v>10</v>
      </c>
      <c r="X912" s="138">
        <f>(Table4[[#This Row],[SHOTS PER MAGAZINE]]-1)*Table4[[#This Row],[SHOT 
INTERVAL]]+(Table4[[#This Row],[PARTICLES 
PER SHOT]]-1)*Table4[[#This Row],[BURST INTERVAL]]</f>
        <v>8.4</v>
      </c>
      <c r="Y912" s="186">
        <f>Table4[[#This Row],[DAMAGE PER MAGAZINE]]/(Table4[[#This Row],[UNLOAD TIME]]+Table4[[#This Row],[RELOAD TIME]])</f>
        <v>1712.686567164179</v>
      </c>
    </row>
    <row r="913" spans="1:25" ht="14.25" hidden="1" customHeight="1" outlineLevel="1" x14ac:dyDescent="0.2">
      <c r="A913" s="130">
        <v>42</v>
      </c>
      <c r="B913" s="186" t="s">
        <v>446</v>
      </c>
      <c r="C913" s="186" t="s">
        <v>101</v>
      </c>
      <c r="D913" s="130">
        <v>11</v>
      </c>
      <c r="E913" s="130">
        <v>297</v>
      </c>
      <c r="F913" s="130"/>
      <c r="G913" s="130"/>
      <c r="H913" s="130"/>
      <c r="I913" s="130">
        <v>85</v>
      </c>
      <c r="J913" s="130">
        <v>1</v>
      </c>
      <c r="K913" s="130">
        <v>1</v>
      </c>
      <c r="L913" s="138"/>
      <c r="M913" s="138">
        <v>0.1</v>
      </c>
      <c r="N913" s="130">
        <v>85</v>
      </c>
      <c r="O913" s="138"/>
      <c r="P913" s="138">
        <v>5</v>
      </c>
      <c r="Q913" s="130">
        <v>0</v>
      </c>
      <c r="R913" s="138">
        <v>5</v>
      </c>
      <c r="S913" s="130">
        <f>Table4[[#This Row],[DMG PER PARTICLE]]*Table4[[#This Row],[PARTICLES 
PER SHOT]]</f>
        <v>297</v>
      </c>
      <c r="T913" s="186">
        <f>Table4[[#This Row],[DAMAGE PER SHOT]]/Table4[[#This Row],[SHOT 
INTERVAL]]</f>
        <v>2970</v>
      </c>
      <c r="U913" s="130">
        <f>Table4[[#This Row],[SHOTS PER MAGAZINE]]*Table4[[#This Row],[DAMAGE PER SHOT]]</f>
        <v>25245</v>
      </c>
      <c r="V913" s="130">
        <f>Table4[[#This Row],[MAGAZINE AMMO]]/Table4[[#This Row],[AMMO PER SHOT]]</f>
        <v>85</v>
      </c>
      <c r="W913" s="138">
        <f>1/Table4[[#This Row],[SHOT 
INTERVAL]]</f>
        <v>10</v>
      </c>
      <c r="X913" s="138">
        <f>(Table4[[#This Row],[SHOTS PER MAGAZINE]]-1)*Table4[[#This Row],[SHOT 
INTERVAL]]+(Table4[[#This Row],[PARTICLES 
PER SHOT]]-1)*Table4[[#This Row],[BURST INTERVAL]]</f>
        <v>8.4</v>
      </c>
      <c r="Y913" s="186">
        <f>Table4[[#This Row],[DAMAGE PER MAGAZINE]]/(Table4[[#This Row],[UNLOAD TIME]]+Table4[[#This Row],[RELOAD TIME]])</f>
        <v>1883.955223880597</v>
      </c>
    </row>
    <row r="914" spans="1:25" ht="14.25" hidden="1" customHeight="1" outlineLevel="1" x14ac:dyDescent="0.2">
      <c r="A914" s="130">
        <v>42</v>
      </c>
      <c r="B914" s="186" t="s">
        <v>446</v>
      </c>
      <c r="C914" s="186" t="s">
        <v>101</v>
      </c>
      <c r="D914" s="130">
        <v>12</v>
      </c>
      <c r="E914" s="130">
        <v>327</v>
      </c>
      <c r="F914" s="130"/>
      <c r="G914" s="130"/>
      <c r="H914" s="130"/>
      <c r="I914" s="130">
        <v>85</v>
      </c>
      <c r="J914" s="130">
        <v>1</v>
      </c>
      <c r="K914" s="130">
        <v>1</v>
      </c>
      <c r="L914" s="138"/>
      <c r="M914" s="138">
        <v>0.1</v>
      </c>
      <c r="N914" s="130">
        <v>85</v>
      </c>
      <c r="O914" s="138"/>
      <c r="P914" s="138">
        <v>5</v>
      </c>
      <c r="Q914" s="130">
        <v>0</v>
      </c>
      <c r="R914" s="138">
        <v>5</v>
      </c>
      <c r="S914" s="130">
        <f>Table4[[#This Row],[DMG PER PARTICLE]]*Table4[[#This Row],[PARTICLES 
PER SHOT]]</f>
        <v>327</v>
      </c>
      <c r="T914" s="186">
        <f>Table4[[#This Row],[DAMAGE PER SHOT]]/Table4[[#This Row],[SHOT 
INTERVAL]]</f>
        <v>3270</v>
      </c>
      <c r="U914" s="130">
        <f>Table4[[#This Row],[SHOTS PER MAGAZINE]]*Table4[[#This Row],[DAMAGE PER SHOT]]</f>
        <v>27795</v>
      </c>
      <c r="V914" s="130">
        <f>Table4[[#This Row],[MAGAZINE AMMO]]/Table4[[#This Row],[AMMO PER SHOT]]</f>
        <v>85</v>
      </c>
      <c r="W914" s="138">
        <f>1/Table4[[#This Row],[SHOT 
INTERVAL]]</f>
        <v>10</v>
      </c>
      <c r="X914" s="138">
        <f>(Table4[[#This Row],[SHOTS PER MAGAZINE]]-1)*Table4[[#This Row],[SHOT 
INTERVAL]]+(Table4[[#This Row],[PARTICLES 
PER SHOT]]-1)*Table4[[#This Row],[BURST INTERVAL]]</f>
        <v>8.4</v>
      </c>
      <c r="Y914" s="186">
        <f>Table4[[#This Row],[DAMAGE PER MAGAZINE]]/(Table4[[#This Row],[UNLOAD TIME]]+Table4[[#This Row],[RELOAD TIME]])</f>
        <v>2074.2537313432836</v>
      </c>
    </row>
    <row r="915" spans="1:25" ht="14.25" hidden="1" customHeight="1" outlineLevel="1" x14ac:dyDescent="0.2">
      <c r="A915" s="130">
        <v>42</v>
      </c>
      <c r="B915" s="186" t="s">
        <v>446</v>
      </c>
      <c r="C915" s="186" t="s">
        <v>102</v>
      </c>
      <c r="D915" s="130">
        <v>1</v>
      </c>
      <c r="E915" s="130">
        <v>327</v>
      </c>
      <c r="F915" s="130"/>
      <c r="G915" s="130"/>
      <c r="H915" s="130"/>
      <c r="I915" s="130">
        <v>85</v>
      </c>
      <c r="J915" s="130">
        <v>1</v>
      </c>
      <c r="K915" s="130">
        <v>1</v>
      </c>
      <c r="L915" s="138"/>
      <c r="M915" s="138">
        <v>0.1</v>
      </c>
      <c r="N915" s="130">
        <v>85</v>
      </c>
      <c r="O915" s="138"/>
      <c r="P915" s="138">
        <v>5</v>
      </c>
      <c r="Q915" s="130">
        <v>0</v>
      </c>
      <c r="R915" s="138">
        <v>5</v>
      </c>
      <c r="S915" s="130">
        <f>Table4[[#This Row],[DMG PER PARTICLE]]*Table4[[#This Row],[PARTICLES 
PER SHOT]]</f>
        <v>327</v>
      </c>
      <c r="T915" s="186">
        <f>Table4[[#This Row],[DAMAGE PER SHOT]]/Table4[[#This Row],[SHOT 
INTERVAL]]</f>
        <v>3270</v>
      </c>
      <c r="U915" s="130">
        <f>Table4[[#This Row],[SHOTS PER MAGAZINE]]*Table4[[#This Row],[DAMAGE PER SHOT]]</f>
        <v>27795</v>
      </c>
      <c r="V915" s="130">
        <f>Table4[[#This Row],[MAGAZINE AMMO]]/Table4[[#This Row],[AMMO PER SHOT]]</f>
        <v>85</v>
      </c>
      <c r="W915" s="138">
        <f>1/Table4[[#This Row],[SHOT 
INTERVAL]]</f>
        <v>10</v>
      </c>
      <c r="X915" s="138">
        <f>(Table4[[#This Row],[SHOTS PER MAGAZINE]]-1)*Table4[[#This Row],[SHOT 
INTERVAL]]+(Table4[[#This Row],[PARTICLES 
PER SHOT]]-1)*Table4[[#This Row],[BURST INTERVAL]]</f>
        <v>8.4</v>
      </c>
      <c r="Y915" s="186">
        <f>Table4[[#This Row],[DAMAGE PER MAGAZINE]]/(Table4[[#This Row],[UNLOAD TIME]]+Table4[[#This Row],[RELOAD TIME]])</f>
        <v>2074.2537313432836</v>
      </c>
    </row>
    <row r="916" spans="1:25" ht="14.25" hidden="1" customHeight="1" outlineLevel="1" x14ac:dyDescent="0.2">
      <c r="A916" s="130">
        <v>42</v>
      </c>
      <c r="B916" s="186" t="s">
        <v>446</v>
      </c>
      <c r="C916" s="186" t="s">
        <v>102</v>
      </c>
      <c r="D916" s="130">
        <v>2</v>
      </c>
      <c r="E916" s="130">
        <v>332</v>
      </c>
      <c r="F916" s="130"/>
      <c r="G916" s="130"/>
      <c r="H916" s="130"/>
      <c r="I916" s="130">
        <v>85</v>
      </c>
      <c r="J916" s="130">
        <v>1</v>
      </c>
      <c r="K916" s="130">
        <v>1</v>
      </c>
      <c r="L916" s="138"/>
      <c r="M916" s="138">
        <v>0.1</v>
      </c>
      <c r="N916" s="130">
        <v>85</v>
      </c>
      <c r="O916" s="138"/>
      <c r="P916" s="138">
        <v>5</v>
      </c>
      <c r="Q916" s="130">
        <v>0</v>
      </c>
      <c r="R916" s="138">
        <v>5</v>
      </c>
      <c r="S916" s="130">
        <f>Table4[[#This Row],[DMG PER PARTICLE]]*Table4[[#This Row],[PARTICLES 
PER SHOT]]</f>
        <v>332</v>
      </c>
      <c r="T916" s="186">
        <f>Table4[[#This Row],[DAMAGE PER SHOT]]/Table4[[#This Row],[SHOT 
INTERVAL]]</f>
        <v>3320</v>
      </c>
      <c r="U916" s="130">
        <f>Table4[[#This Row],[SHOTS PER MAGAZINE]]*Table4[[#This Row],[DAMAGE PER SHOT]]</f>
        <v>28220</v>
      </c>
      <c r="V916" s="130">
        <f>Table4[[#This Row],[MAGAZINE AMMO]]/Table4[[#This Row],[AMMO PER SHOT]]</f>
        <v>85</v>
      </c>
      <c r="W916" s="138">
        <f>1/Table4[[#This Row],[SHOT 
INTERVAL]]</f>
        <v>10</v>
      </c>
      <c r="X916" s="138">
        <f>(Table4[[#This Row],[SHOTS PER MAGAZINE]]-1)*Table4[[#This Row],[SHOT 
INTERVAL]]+(Table4[[#This Row],[PARTICLES 
PER SHOT]]-1)*Table4[[#This Row],[BURST INTERVAL]]</f>
        <v>8.4</v>
      </c>
      <c r="Y916" s="186">
        <f>Table4[[#This Row],[DAMAGE PER MAGAZINE]]/(Table4[[#This Row],[UNLOAD TIME]]+Table4[[#This Row],[RELOAD TIME]])</f>
        <v>2105.9701492537315</v>
      </c>
    </row>
    <row r="917" spans="1:25" ht="14.25" hidden="1" customHeight="1" outlineLevel="1" x14ac:dyDescent="0.2">
      <c r="A917" s="130">
        <v>42</v>
      </c>
      <c r="B917" s="186" t="s">
        <v>446</v>
      </c>
      <c r="C917" s="186" t="s">
        <v>102</v>
      </c>
      <c r="D917" s="130">
        <v>3</v>
      </c>
      <c r="E917" s="130">
        <v>338</v>
      </c>
      <c r="F917" s="130"/>
      <c r="G917" s="130"/>
      <c r="H917" s="130"/>
      <c r="I917" s="130">
        <v>85</v>
      </c>
      <c r="J917" s="130">
        <v>1</v>
      </c>
      <c r="K917" s="130">
        <v>1</v>
      </c>
      <c r="L917" s="138"/>
      <c r="M917" s="138">
        <v>0.1</v>
      </c>
      <c r="N917" s="130">
        <v>85</v>
      </c>
      <c r="O917" s="138"/>
      <c r="P917" s="138">
        <v>5</v>
      </c>
      <c r="Q917" s="130">
        <v>0</v>
      </c>
      <c r="R917" s="138">
        <v>5</v>
      </c>
      <c r="S917" s="130">
        <f>Table4[[#This Row],[DMG PER PARTICLE]]*Table4[[#This Row],[PARTICLES 
PER SHOT]]</f>
        <v>338</v>
      </c>
      <c r="T917" s="186">
        <f>Table4[[#This Row],[DAMAGE PER SHOT]]/Table4[[#This Row],[SHOT 
INTERVAL]]</f>
        <v>3380</v>
      </c>
      <c r="U917" s="130">
        <f>Table4[[#This Row],[SHOTS PER MAGAZINE]]*Table4[[#This Row],[DAMAGE PER SHOT]]</f>
        <v>28730</v>
      </c>
      <c r="V917" s="130">
        <f>Table4[[#This Row],[MAGAZINE AMMO]]/Table4[[#This Row],[AMMO PER SHOT]]</f>
        <v>85</v>
      </c>
      <c r="W917" s="138">
        <f>1/Table4[[#This Row],[SHOT 
INTERVAL]]</f>
        <v>10</v>
      </c>
      <c r="X917" s="138">
        <f>(Table4[[#This Row],[SHOTS PER MAGAZINE]]-1)*Table4[[#This Row],[SHOT 
INTERVAL]]+(Table4[[#This Row],[PARTICLES 
PER SHOT]]-1)*Table4[[#This Row],[BURST INTERVAL]]</f>
        <v>8.4</v>
      </c>
      <c r="Y917" s="186">
        <f>Table4[[#This Row],[DAMAGE PER MAGAZINE]]/(Table4[[#This Row],[UNLOAD TIME]]+Table4[[#This Row],[RELOAD TIME]])</f>
        <v>2144.0298507462685</v>
      </c>
    </row>
    <row r="918" spans="1:25" ht="14.25" hidden="1" customHeight="1" outlineLevel="1" x14ac:dyDescent="0.2">
      <c r="A918" s="130">
        <v>42</v>
      </c>
      <c r="B918" s="186" t="s">
        <v>446</v>
      </c>
      <c r="C918" s="186" t="s">
        <v>102</v>
      </c>
      <c r="D918" s="130">
        <v>4</v>
      </c>
      <c r="E918" s="130">
        <v>343</v>
      </c>
      <c r="F918" s="130"/>
      <c r="G918" s="130"/>
      <c r="H918" s="130"/>
      <c r="I918" s="130">
        <v>85</v>
      </c>
      <c r="J918" s="130">
        <v>1</v>
      </c>
      <c r="K918" s="130">
        <v>1</v>
      </c>
      <c r="L918" s="138"/>
      <c r="M918" s="138">
        <v>0.1</v>
      </c>
      <c r="N918" s="130">
        <v>85</v>
      </c>
      <c r="O918" s="138"/>
      <c r="P918" s="138">
        <v>5</v>
      </c>
      <c r="Q918" s="130">
        <v>0</v>
      </c>
      <c r="R918" s="138">
        <v>5</v>
      </c>
      <c r="S918" s="130">
        <f>Table4[[#This Row],[DMG PER PARTICLE]]*Table4[[#This Row],[PARTICLES 
PER SHOT]]</f>
        <v>343</v>
      </c>
      <c r="T918" s="186">
        <f>Table4[[#This Row],[DAMAGE PER SHOT]]/Table4[[#This Row],[SHOT 
INTERVAL]]</f>
        <v>3430</v>
      </c>
      <c r="U918" s="130">
        <f>Table4[[#This Row],[SHOTS PER MAGAZINE]]*Table4[[#This Row],[DAMAGE PER SHOT]]</f>
        <v>29155</v>
      </c>
      <c r="V918" s="130">
        <f>Table4[[#This Row],[MAGAZINE AMMO]]/Table4[[#This Row],[AMMO PER SHOT]]</f>
        <v>85</v>
      </c>
      <c r="W918" s="138">
        <f>1/Table4[[#This Row],[SHOT 
INTERVAL]]</f>
        <v>10</v>
      </c>
      <c r="X918" s="138">
        <f>(Table4[[#This Row],[SHOTS PER MAGAZINE]]-1)*Table4[[#This Row],[SHOT 
INTERVAL]]+(Table4[[#This Row],[PARTICLES 
PER SHOT]]-1)*Table4[[#This Row],[BURST INTERVAL]]</f>
        <v>8.4</v>
      </c>
      <c r="Y918" s="186">
        <f>Table4[[#This Row],[DAMAGE PER MAGAZINE]]/(Table4[[#This Row],[UNLOAD TIME]]+Table4[[#This Row],[RELOAD TIME]])</f>
        <v>2175.7462686567164</v>
      </c>
    </row>
    <row r="919" spans="1:25" ht="14.25" hidden="1" customHeight="1" outlineLevel="1" x14ac:dyDescent="0.2">
      <c r="A919" s="130">
        <v>42</v>
      </c>
      <c r="B919" s="186" t="s">
        <v>446</v>
      </c>
      <c r="C919" s="186" t="s">
        <v>102</v>
      </c>
      <c r="D919" s="130">
        <v>5</v>
      </c>
      <c r="E919" s="130">
        <v>349</v>
      </c>
      <c r="F919" s="130"/>
      <c r="G919" s="130"/>
      <c r="H919" s="130"/>
      <c r="I919" s="130">
        <v>85</v>
      </c>
      <c r="J919" s="130">
        <v>1</v>
      </c>
      <c r="K919" s="130">
        <v>1</v>
      </c>
      <c r="L919" s="138"/>
      <c r="M919" s="138">
        <v>0.1</v>
      </c>
      <c r="N919" s="130">
        <v>85</v>
      </c>
      <c r="O919" s="138"/>
      <c r="P919" s="138">
        <v>5</v>
      </c>
      <c r="Q919" s="130">
        <v>0</v>
      </c>
      <c r="R919" s="138">
        <v>5</v>
      </c>
      <c r="S919" s="130">
        <f>Table4[[#This Row],[DMG PER PARTICLE]]*Table4[[#This Row],[PARTICLES 
PER SHOT]]</f>
        <v>349</v>
      </c>
      <c r="T919" s="186">
        <f>Table4[[#This Row],[DAMAGE PER SHOT]]/Table4[[#This Row],[SHOT 
INTERVAL]]</f>
        <v>3490</v>
      </c>
      <c r="U919" s="130">
        <f>Table4[[#This Row],[SHOTS PER MAGAZINE]]*Table4[[#This Row],[DAMAGE PER SHOT]]</f>
        <v>29665</v>
      </c>
      <c r="V919" s="130">
        <f>Table4[[#This Row],[MAGAZINE AMMO]]/Table4[[#This Row],[AMMO PER SHOT]]</f>
        <v>85</v>
      </c>
      <c r="W919" s="138">
        <f>1/Table4[[#This Row],[SHOT 
INTERVAL]]</f>
        <v>10</v>
      </c>
      <c r="X919" s="138">
        <f>(Table4[[#This Row],[SHOTS PER MAGAZINE]]-1)*Table4[[#This Row],[SHOT 
INTERVAL]]+(Table4[[#This Row],[PARTICLES 
PER SHOT]]-1)*Table4[[#This Row],[BURST INTERVAL]]</f>
        <v>8.4</v>
      </c>
      <c r="Y919" s="186">
        <f>Table4[[#This Row],[DAMAGE PER MAGAZINE]]/(Table4[[#This Row],[UNLOAD TIME]]+Table4[[#This Row],[RELOAD TIME]])</f>
        <v>2213.8059701492539</v>
      </c>
    </row>
    <row r="920" spans="1:25" ht="14.25" hidden="1" customHeight="1" outlineLevel="1" x14ac:dyDescent="0.2">
      <c r="A920" s="130">
        <v>42</v>
      </c>
      <c r="B920" s="186" t="s">
        <v>446</v>
      </c>
      <c r="C920" s="186" t="s">
        <v>102</v>
      </c>
      <c r="D920" s="130">
        <v>6</v>
      </c>
      <c r="E920" s="130">
        <v>355</v>
      </c>
      <c r="F920" s="130"/>
      <c r="G920" s="130"/>
      <c r="H920" s="130"/>
      <c r="I920" s="130">
        <v>85</v>
      </c>
      <c r="J920" s="130">
        <v>1</v>
      </c>
      <c r="K920" s="130">
        <v>1</v>
      </c>
      <c r="L920" s="138"/>
      <c r="M920" s="138">
        <v>0.1</v>
      </c>
      <c r="N920" s="130">
        <v>85</v>
      </c>
      <c r="O920" s="138"/>
      <c r="P920" s="138">
        <v>5</v>
      </c>
      <c r="Q920" s="130">
        <v>0</v>
      </c>
      <c r="R920" s="138">
        <v>5</v>
      </c>
      <c r="S920" s="130">
        <f>Table4[[#This Row],[DMG PER PARTICLE]]*Table4[[#This Row],[PARTICLES 
PER SHOT]]</f>
        <v>355</v>
      </c>
      <c r="T920" s="186">
        <f>Table4[[#This Row],[DAMAGE PER SHOT]]/Table4[[#This Row],[SHOT 
INTERVAL]]</f>
        <v>3550</v>
      </c>
      <c r="U920" s="130">
        <f>Table4[[#This Row],[SHOTS PER MAGAZINE]]*Table4[[#This Row],[DAMAGE PER SHOT]]</f>
        <v>30175</v>
      </c>
      <c r="V920" s="130">
        <f>Table4[[#This Row],[MAGAZINE AMMO]]/Table4[[#This Row],[AMMO PER SHOT]]</f>
        <v>85</v>
      </c>
      <c r="W920" s="138">
        <f>1/Table4[[#This Row],[SHOT 
INTERVAL]]</f>
        <v>10</v>
      </c>
      <c r="X920" s="138">
        <f>(Table4[[#This Row],[SHOTS PER MAGAZINE]]-1)*Table4[[#This Row],[SHOT 
INTERVAL]]+(Table4[[#This Row],[PARTICLES 
PER SHOT]]-1)*Table4[[#This Row],[BURST INTERVAL]]</f>
        <v>8.4</v>
      </c>
      <c r="Y920" s="186">
        <f>Table4[[#This Row],[DAMAGE PER MAGAZINE]]/(Table4[[#This Row],[UNLOAD TIME]]+Table4[[#This Row],[RELOAD TIME]])</f>
        <v>2251.8656716417909</v>
      </c>
    </row>
    <row r="921" spans="1:25" ht="14.25" hidden="1" customHeight="1" outlineLevel="1" x14ac:dyDescent="0.2">
      <c r="A921" s="130">
        <v>42</v>
      </c>
      <c r="B921" s="186" t="s">
        <v>446</v>
      </c>
      <c r="C921" s="186" t="s">
        <v>102</v>
      </c>
      <c r="D921" s="130">
        <v>7</v>
      </c>
      <c r="E921" s="130">
        <v>361</v>
      </c>
      <c r="F921" s="130"/>
      <c r="G921" s="130"/>
      <c r="H921" s="130"/>
      <c r="I921" s="130">
        <v>85</v>
      </c>
      <c r="J921" s="130">
        <v>1</v>
      </c>
      <c r="K921" s="130">
        <v>1</v>
      </c>
      <c r="L921" s="138"/>
      <c r="M921" s="138">
        <v>0.1</v>
      </c>
      <c r="N921" s="130">
        <v>85</v>
      </c>
      <c r="O921" s="138"/>
      <c r="P921" s="138">
        <v>5</v>
      </c>
      <c r="Q921" s="130">
        <v>0</v>
      </c>
      <c r="R921" s="138">
        <v>5</v>
      </c>
      <c r="S921" s="130">
        <f>Table4[[#This Row],[DMG PER PARTICLE]]*Table4[[#This Row],[PARTICLES 
PER SHOT]]</f>
        <v>361</v>
      </c>
      <c r="T921" s="186">
        <f>Table4[[#This Row],[DAMAGE PER SHOT]]/Table4[[#This Row],[SHOT 
INTERVAL]]</f>
        <v>3610</v>
      </c>
      <c r="U921" s="130">
        <f>Table4[[#This Row],[SHOTS PER MAGAZINE]]*Table4[[#This Row],[DAMAGE PER SHOT]]</f>
        <v>30685</v>
      </c>
      <c r="V921" s="130">
        <f>Table4[[#This Row],[MAGAZINE AMMO]]/Table4[[#This Row],[AMMO PER SHOT]]</f>
        <v>85</v>
      </c>
      <c r="W921" s="138">
        <f>1/Table4[[#This Row],[SHOT 
INTERVAL]]</f>
        <v>10</v>
      </c>
      <c r="X921" s="138">
        <f>(Table4[[#This Row],[SHOTS PER MAGAZINE]]-1)*Table4[[#This Row],[SHOT 
INTERVAL]]+(Table4[[#This Row],[PARTICLES 
PER SHOT]]-1)*Table4[[#This Row],[BURST INTERVAL]]</f>
        <v>8.4</v>
      </c>
      <c r="Y921" s="186">
        <f>Table4[[#This Row],[DAMAGE PER MAGAZINE]]/(Table4[[#This Row],[UNLOAD TIME]]+Table4[[#This Row],[RELOAD TIME]])</f>
        <v>2289.9253731343283</v>
      </c>
    </row>
    <row r="922" spans="1:25" ht="14.25" hidden="1" customHeight="1" outlineLevel="1" x14ac:dyDescent="0.2">
      <c r="A922" s="130">
        <v>42</v>
      </c>
      <c r="B922" s="186" t="s">
        <v>446</v>
      </c>
      <c r="C922" s="186" t="s">
        <v>102</v>
      </c>
      <c r="D922" s="130">
        <v>8</v>
      </c>
      <c r="E922" s="130">
        <v>367</v>
      </c>
      <c r="F922" s="130"/>
      <c r="G922" s="130"/>
      <c r="H922" s="130"/>
      <c r="I922" s="130">
        <v>85</v>
      </c>
      <c r="J922" s="130">
        <v>1</v>
      </c>
      <c r="K922" s="130">
        <v>1</v>
      </c>
      <c r="L922" s="138"/>
      <c r="M922" s="138">
        <v>0.1</v>
      </c>
      <c r="N922" s="130">
        <v>85</v>
      </c>
      <c r="O922" s="138"/>
      <c r="P922" s="138">
        <v>5</v>
      </c>
      <c r="Q922" s="130">
        <v>0</v>
      </c>
      <c r="R922" s="138">
        <v>5</v>
      </c>
      <c r="S922" s="130">
        <f>Table4[[#This Row],[DMG PER PARTICLE]]*Table4[[#This Row],[PARTICLES 
PER SHOT]]</f>
        <v>367</v>
      </c>
      <c r="T922" s="186">
        <f>Table4[[#This Row],[DAMAGE PER SHOT]]/Table4[[#This Row],[SHOT 
INTERVAL]]</f>
        <v>3670</v>
      </c>
      <c r="U922" s="130">
        <f>Table4[[#This Row],[SHOTS PER MAGAZINE]]*Table4[[#This Row],[DAMAGE PER SHOT]]</f>
        <v>31195</v>
      </c>
      <c r="V922" s="130">
        <f>Table4[[#This Row],[MAGAZINE AMMO]]/Table4[[#This Row],[AMMO PER SHOT]]</f>
        <v>85</v>
      </c>
      <c r="W922" s="138">
        <f>1/Table4[[#This Row],[SHOT 
INTERVAL]]</f>
        <v>10</v>
      </c>
      <c r="X922" s="138">
        <f>(Table4[[#This Row],[SHOTS PER MAGAZINE]]-1)*Table4[[#This Row],[SHOT 
INTERVAL]]+(Table4[[#This Row],[PARTICLES 
PER SHOT]]-1)*Table4[[#This Row],[BURST INTERVAL]]</f>
        <v>8.4</v>
      </c>
      <c r="Y922" s="186">
        <f>Table4[[#This Row],[DAMAGE PER MAGAZINE]]/(Table4[[#This Row],[UNLOAD TIME]]+Table4[[#This Row],[RELOAD TIME]])</f>
        <v>2327.9850746268658</v>
      </c>
    </row>
    <row r="923" spans="1:25" ht="14.25" hidden="1" customHeight="1" outlineLevel="1" x14ac:dyDescent="0.2">
      <c r="A923" s="130">
        <v>42</v>
      </c>
      <c r="B923" s="186" t="s">
        <v>446</v>
      </c>
      <c r="C923" s="186" t="s">
        <v>102</v>
      </c>
      <c r="D923" s="130">
        <v>9</v>
      </c>
      <c r="E923" s="130">
        <v>373</v>
      </c>
      <c r="F923" s="130"/>
      <c r="G923" s="130"/>
      <c r="H923" s="130"/>
      <c r="I923" s="130">
        <v>85</v>
      </c>
      <c r="J923" s="130">
        <v>1</v>
      </c>
      <c r="K923" s="130">
        <v>1</v>
      </c>
      <c r="L923" s="138"/>
      <c r="M923" s="138">
        <v>0.1</v>
      </c>
      <c r="N923" s="130">
        <v>85</v>
      </c>
      <c r="O923" s="138"/>
      <c r="P923" s="138">
        <v>5</v>
      </c>
      <c r="Q923" s="130">
        <v>0</v>
      </c>
      <c r="R923" s="138">
        <v>5</v>
      </c>
      <c r="S923" s="130">
        <f>Table4[[#This Row],[DMG PER PARTICLE]]*Table4[[#This Row],[PARTICLES 
PER SHOT]]</f>
        <v>373</v>
      </c>
      <c r="T923" s="186">
        <f>Table4[[#This Row],[DAMAGE PER SHOT]]/Table4[[#This Row],[SHOT 
INTERVAL]]</f>
        <v>3730</v>
      </c>
      <c r="U923" s="130">
        <f>Table4[[#This Row],[SHOTS PER MAGAZINE]]*Table4[[#This Row],[DAMAGE PER SHOT]]</f>
        <v>31705</v>
      </c>
      <c r="V923" s="130">
        <f>Table4[[#This Row],[MAGAZINE AMMO]]/Table4[[#This Row],[AMMO PER SHOT]]</f>
        <v>85</v>
      </c>
      <c r="W923" s="138">
        <f>1/Table4[[#This Row],[SHOT 
INTERVAL]]</f>
        <v>10</v>
      </c>
      <c r="X923" s="138">
        <f>(Table4[[#This Row],[SHOTS PER MAGAZINE]]-1)*Table4[[#This Row],[SHOT 
INTERVAL]]+(Table4[[#This Row],[PARTICLES 
PER SHOT]]-1)*Table4[[#This Row],[BURST INTERVAL]]</f>
        <v>8.4</v>
      </c>
      <c r="Y923" s="186">
        <f>Table4[[#This Row],[DAMAGE PER MAGAZINE]]/(Table4[[#This Row],[UNLOAD TIME]]+Table4[[#This Row],[RELOAD TIME]])</f>
        <v>2366.0447761194027</v>
      </c>
    </row>
    <row r="924" spans="1:25" ht="14.25" hidden="1" customHeight="1" outlineLevel="1" x14ac:dyDescent="0.2">
      <c r="A924" s="130">
        <v>42</v>
      </c>
      <c r="B924" s="186" t="s">
        <v>446</v>
      </c>
      <c r="C924" s="186" t="s">
        <v>102</v>
      </c>
      <c r="D924" s="130">
        <v>10</v>
      </c>
      <c r="E924" s="130">
        <v>380</v>
      </c>
      <c r="F924" s="130"/>
      <c r="G924" s="130"/>
      <c r="H924" s="130"/>
      <c r="I924" s="130">
        <v>85</v>
      </c>
      <c r="J924" s="130">
        <v>1</v>
      </c>
      <c r="K924" s="130">
        <v>1</v>
      </c>
      <c r="L924" s="138"/>
      <c r="M924" s="138">
        <v>0.1</v>
      </c>
      <c r="N924" s="130">
        <v>85</v>
      </c>
      <c r="O924" s="138"/>
      <c r="P924" s="138">
        <v>5</v>
      </c>
      <c r="Q924" s="130">
        <v>0</v>
      </c>
      <c r="R924" s="138">
        <v>5</v>
      </c>
      <c r="S924" s="130">
        <f>Table4[[#This Row],[DMG PER PARTICLE]]*Table4[[#This Row],[PARTICLES 
PER SHOT]]</f>
        <v>380</v>
      </c>
      <c r="T924" s="186">
        <f>Table4[[#This Row],[DAMAGE PER SHOT]]/Table4[[#This Row],[SHOT 
INTERVAL]]</f>
        <v>3800</v>
      </c>
      <c r="U924" s="130">
        <f>Table4[[#This Row],[SHOTS PER MAGAZINE]]*Table4[[#This Row],[DAMAGE PER SHOT]]</f>
        <v>32300</v>
      </c>
      <c r="V924" s="130">
        <f>Table4[[#This Row],[MAGAZINE AMMO]]/Table4[[#This Row],[AMMO PER SHOT]]</f>
        <v>85</v>
      </c>
      <c r="W924" s="138">
        <f>1/Table4[[#This Row],[SHOT 
INTERVAL]]</f>
        <v>10</v>
      </c>
      <c r="X924" s="138">
        <f>(Table4[[#This Row],[SHOTS PER MAGAZINE]]-1)*Table4[[#This Row],[SHOT 
INTERVAL]]+(Table4[[#This Row],[PARTICLES 
PER SHOT]]-1)*Table4[[#This Row],[BURST INTERVAL]]</f>
        <v>8.4</v>
      </c>
      <c r="Y924" s="186">
        <f>Table4[[#This Row],[DAMAGE PER MAGAZINE]]/(Table4[[#This Row],[UNLOAD TIME]]+Table4[[#This Row],[RELOAD TIME]])</f>
        <v>2410.4477611940297</v>
      </c>
    </row>
    <row r="925" spans="1:25" ht="14.25" hidden="1" customHeight="1" outlineLevel="1" x14ac:dyDescent="0.2">
      <c r="A925" s="130">
        <v>42</v>
      </c>
      <c r="B925" s="186" t="s">
        <v>446</v>
      </c>
      <c r="C925" s="186" t="s">
        <v>102</v>
      </c>
      <c r="D925" s="130">
        <v>11</v>
      </c>
      <c r="E925" s="130">
        <v>386</v>
      </c>
      <c r="F925" s="130"/>
      <c r="G925" s="130"/>
      <c r="H925" s="130"/>
      <c r="I925" s="130">
        <v>85</v>
      </c>
      <c r="J925" s="130">
        <v>1</v>
      </c>
      <c r="K925" s="130">
        <v>1</v>
      </c>
      <c r="L925" s="138"/>
      <c r="M925" s="138">
        <v>0.1</v>
      </c>
      <c r="N925" s="130">
        <v>85</v>
      </c>
      <c r="O925" s="138"/>
      <c r="P925" s="138">
        <v>5</v>
      </c>
      <c r="Q925" s="130">
        <v>0</v>
      </c>
      <c r="R925" s="138">
        <v>5</v>
      </c>
      <c r="S925" s="130">
        <f>Table4[[#This Row],[DMG PER PARTICLE]]*Table4[[#This Row],[PARTICLES 
PER SHOT]]</f>
        <v>386</v>
      </c>
      <c r="T925" s="186">
        <f>Table4[[#This Row],[DAMAGE PER SHOT]]/Table4[[#This Row],[SHOT 
INTERVAL]]</f>
        <v>3860</v>
      </c>
      <c r="U925" s="130">
        <f>Table4[[#This Row],[SHOTS PER MAGAZINE]]*Table4[[#This Row],[DAMAGE PER SHOT]]</f>
        <v>32810</v>
      </c>
      <c r="V925" s="130">
        <f>Table4[[#This Row],[MAGAZINE AMMO]]/Table4[[#This Row],[AMMO PER SHOT]]</f>
        <v>85</v>
      </c>
      <c r="W925" s="138">
        <f>1/Table4[[#This Row],[SHOT 
INTERVAL]]</f>
        <v>10</v>
      </c>
      <c r="X925" s="138">
        <f>(Table4[[#This Row],[SHOTS PER MAGAZINE]]-1)*Table4[[#This Row],[SHOT 
INTERVAL]]+(Table4[[#This Row],[PARTICLES 
PER SHOT]]-1)*Table4[[#This Row],[BURST INTERVAL]]</f>
        <v>8.4</v>
      </c>
      <c r="Y925" s="186">
        <f>Table4[[#This Row],[DAMAGE PER MAGAZINE]]/(Table4[[#This Row],[UNLOAD TIME]]+Table4[[#This Row],[RELOAD TIME]])</f>
        <v>2448.5074626865671</v>
      </c>
    </row>
    <row r="926" spans="1:25" ht="14.25" hidden="1" customHeight="1" outlineLevel="1" x14ac:dyDescent="0.2">
      <c r="A926" s="130">
        <v>42</v>
      </c>
      <c r="B926" s="186" t="s">
        <v>446</v>
      </c>
      <c r="C926" s="186" t="s">
        <v>102</v>
      </c>
      <c r="D926" s="130">
        <v>12</v>
      </c>
      <c r="E926" s="130">
        <v>393</v>
      </c>
      <c r="F926" s="130"/>
      <c r="G926" s="130"/>
      <c r="H926" s="130"/>
      <c r="I926" s="130">
        <v>85</v>
      </c>
      <c r="J926" s="130">
        <v>1</v>
      </c>
      <c r="K926" s="130">
        <v>1</v>
      </c>
      <c r="L926" s="138"/>
      <c r="M926" s="138">
        <v>0.1</v>
      </c>
      <c r="N926" s="130">
        <v>85</v>
      </c>
      <c r="O926" s="138"/>
      <c r="P926" s="138">
        <v>5</v>
      </c>
      <c r="Q926" s="130">
        <v>0</v>
      </c>
      <c r="R926" s="138">
        <v>5</v>
      </c>
      <c r="S926" s="130">
        <f>Table4[[#This Row],[DMG PER PARTICLE]]*Table4[[#This Row],[PARTICLES 
PER SHOT]]</f>
        <v>393</v>
      </c>
      <c r="T926" s="186">
        <f>Table4[[#This Row],[DAMAGE PER SHOT]]/Table4[[#This Row],[SHOT 
INTERVAL]]</f>
        <v>3930</v>
      </c>
      <c r="U926" s="130">
        <f>Table4[[#This Row],[SHOTS PER MAGAZINE]]*Table4[[#This Row],[DAMAGE PER SHOT]]</f>
        <v>33405</v>
      </c>
      <c r="V926" s="130">
        <f>Table4[[#This Row],[MAGAZINE AMMO]]/Table4[[#This Row],[AMMO PER SHOT]]</f>
        <v>85</v>
      </c>
      <c r="W926" s="138">
        <f>1/Table4[[#This Row],[SHOT 
INTERVAL]]</f>
        <v>10</v>
      </c>
      <c r="X926" s="138">
        <f>(Table4[[#This Row],[SHOTS PER MAGAZINE]]-1)*Table4[[#This Row],[SHOT 
INTERVAL]]+(Table4[[#This Row],[PARTICLES 
PER SHOT]]-1)*Table4[[#This Row],[BURST INTERVAL]]</f>
        <v>8.4</v>
      </c>
      <c r="Y926" s="186">
        <f>Table4[[#This Row],[DAMAGE PER MAGAZINE]]/(Table4[[#This Row],[UNLOAD TIME]]+Table4[[#This Row],[RELOAD TIME]])</f>
        <v>2492.9104477611941</v>
      </c>
    </row>
    <row r="927" spans="1:25" ht="14.25" hidden="1" customHeight="1" outlineLevel="1" x14ac:dyDescent="0.2">
      <c r="A927" s="130">
        <v>42</v>
      </c>
      <c r="B927" s="186" t="s">
        <v>446</v>
      </c>
      <c r="C927" s="186" t="s">
        <v>103</v>
      </c>
      <c r="D927" s="130">
        <v>1</v>
      </c>
      <c r="E927" s="130">
        <v>412</v>
      </c>
      <c r="F927" s="130"/>
      <c r="G927" s="130"/>
      <c r="H927" s="130"/>
      <c r="I927" s="130">
        <v>85</v>
      </c>
      <c r="J927" s="130">
        <v>1</v>
      </c>
      <c r="K927" s="130">
        <v>1</v>
      </c>
      <c r="L927" s="138"/>
      <c r="M927" s="138">
        <v>0.1</v>
      </c>
      <c r="N927" s="130">
        <v>85</v>
      </c>
      <c r="O927" s="138"/>
      <c r="P927" s="138">
        <v>5</v>
      </c>
      <c r="Q927" s="130">
        <v>0</v>
      </c>
      <c r="R927" s="138">
        <v>5</v>
      </c>
      <c r="S927" s="130">
        <f>Table4[[#This Row],[DMG PER PARTICLE]]*Table4[[#This Row],[PARTICLES 
PER SHOT]]</f>
        <v>412</v>
      </c>
      <c r="T927" s="186">
        <f>Table4[[#This Row],[DAMAGE PER SHOT]]/Table4[[#This Row],[SHOT 
INTERVAL]]</f>
        <v>4120</v>
      </c>
      <c r="U927" s="130">
        <f>Table4[[#This Row],[SHOTS PER MAGAZINE]]*Table4[[#This Row],[DAMAGE PER SHOT]]</f>
        <v>35020</v>
      </c>
      <c r="V927" s="130">
        <f>Table4[[#This Row],[MAGAZINE AMMO]]/Table4[[#This Row],[AMMO PER SHOT]]</f>
        <v>85</v>
      </c>
      <c r="W927" s="138">
        <f>1/Table4[[#This Row],[SHOT 
INTERVAL]]</f>
        <v>10</v>
      </c>
      <c r="X927" s="138">
        <f>(Table4[[#This Row],[SHOTS PER MAGAZINE]]-1)*Table4[[#This Row],[SHOT 
INTERVAL]]+(Table4[[#This Row],[PARTICLES 
PER SHOT]]-1)*Table4[[#This Row],[BURST INTERVAL]]</f>
        <v>8.4</v>
      </c>
      <c r="Y927" s="186">
        <f>Table4[[#This Row],[DAMAGE PER MAGAZINE]]/(Table4[[#This Row],[UNLOAD TIME]]+Table4[[#This Row],[RELOAD TIME]])</f>
        <v>2613.4328358208954</v>
      </c>
    </row>
    <row r="928" spans="1:25" ht="14.25" customHeight="1" collapsed="1" x14ac:dyDescent="0.2">
      <c r="A928" s="128">
        <v>43</v>
      </c>
      <c r="B928" s="185" t="s">
        <v>447</v>
      </c>
      <c r="C928" s="185" t="s">
        <v>101</v>
      </c>
      <c r="D928" s="128">
        <v>1</v>
      </c>
      <c r="E928" s="128">
        <v>1670</v>
      </c>
      <c r="F928" s="128"/>
      <c r="G928" s="128"/>
      <c r="H928" s="128"/>
      <c r="I928" s="128">
        <v>23</v>
      </c>
      <c r="J928" s="128">
        <v>1</v>
      </c>
      <c r="K928" s="128">
        <v>1</v>
      </c>
      <c r="L928" s="137"/>
      <c r="M928" s="137">
        <v>0.2</v>
      </c>
      <c r="N928" s="128">
        <v>1</v>
      </c>
      <c r="O928" s="137"/>
      <c r="P928" s="137">
        <v>1.1000000000000001</v>
      </c>
      <c r="Q928" s="128">
        <v>22</v>
      </c>
      <c r="R928" s="137">
        <v>25.3</v>
      </c>
      <c r="S928" s="128">
        <f>Table4[[#This Row],[DMG PER PARTICLE]]*Table4[[#This Row],[PARTICLES 
PER SHOT]]</f>
        <v>1670</v>
      </c>
      <c r="T928" s="185">
        <f>Table4[[#This Row],[DAMAGE PER SHOT]]/Table4[[#This Row],[SHOT 
INTERVAL]]</f>
        <v>8350</v>
      </c>
      <c r="U928" s="128">
        <f>Table4[[#This Row],[SHOTS PER MAGAZINE]]*Table4[[#This Row],[DAMAGE PER SHOT]]</f>
        <v>38410</v>
      </c>
      <c r="V928" s="128">
        <f>Table4[[#This Row],[MAGAZINE AMMO]]/Table4[[#This Row],[AMMO PER SHOT]]</f>
        <v>23</v>
      </c>
      <c r="W928" s="137">
        <f>1/Table4[[#This Row],[SHOT 
INTERVAL]]</f>
        <v>5</v>
      </c>
      <c r="X928" s="137">
        <f>(Table4[[#This Row],[SHOTS PER MAGAZINE]]-1)*Table4[[#This Row],[SHOT 
INTERVAL]]+(Table4[[#This Row],[PARTICLES 
PER SHOT]]-1)*Table4[[#This Row],[BURST INTERVAL]]</f>
        <v>4.4000000000000004</v>
      </c>
      <c r="Y928" s="185">
        <f>Table4[[#This Row],[DAMAGE PER MAGAZINE]]/(Table4[[#This Row],[UNLOAD TIME]]+Table4[[#This Row],[RELOAD TIME]])</f>
        <v>1293.2659932659931</v>
      </c>
    </row>
    <row r="929" spans="1:25" ht="14.25" hidden="1" customHeight="1" outlineLevel="1" x14ac:dyDescent="0.2">
      <c r="A929" s="130">
        <v>43</v>
      </c>
      <c r="B929" s="186" t="s">
        <v>447</v>
      </c>
      <c r="C929" s="186" t="s">
        <v>101</v>
      </c>
      <c r="D929" s="130">
        <v>2</v>
      </c>
      <c r="E929" s="130">
        <v>1830</v>
      </c>
      <c r="F929" s="130"/>
      <c r="G929" s="130"/>
      <c r="H929" s="130"/>
      <c r="I929" s="130">
        <v>23</v>
      </c>
      <c r="J929" s="130">
        <v>1</v>
      </c>
      <c r="K929" s="130">
        <v>1</v>
      </c>
      <c r="L929" s="138"/>
      <c r="M929" s="138">
        <v>0.2</v>
      </c>
      <c r="N929" s="130">
        <v>1</v>
      </c>
      <c r="O929" s="138"/>
      <c r="P929" s="138">
        <v>1.1000000000000001</v>
      </c>
      <c r="Q929" s="130">
        <v>22</v>
      </c>
      <c r="R929" s="138">
        <v>25.3</v>
      </c>
      <c r="S929" s="130">
        <f>Table4[[#This Row],[DMG PER PARTICLE]]*Table4[[#This Row],[PARTICLES 
PER SHOT]]</f>
        <v>1830</v>
      </c>
      <c r="T929" s="186">
        <f>Table4[[#This Row],[DAMAGE PER SHOT]]/Table4[[#This Row],[SHOT 
INTERVAL]]</f>
        <v>9150</v>
      </c>
      <c r="U929" s="130">
        <f>Table4[[#This Row],[SHOTS PER MAGAZINE]]*Table4[[#This Row],[DAMAGE PER SHOT]]</f>
        <v>42090</v>
      </c>
      <c r="V929" s="130">
        <f>Table4[[#This Row],[MAGAZINE AMMO]]/Table4[[#This Row],[AMMO PER SHOT]]</f>
        <v>23</v>
      </c>
      <c r="W929" s="138">
        <f>1/Table4[[#This Row],[SHOT 
INTERVAL]]</f>
        <v>5</v>
      </c>
      <c r="X929" s="138">
        <f>(Table4[[#This Row],[SHOTS PER MAGAZINE]]-1)*Table4[[#This Row],[SHOT 
INTERVAL]]+(Table4[[#This Row],[PARTICLES 
PER SHOT]]-1)*Table4[[#This Row],[BURST INTERVAL]]</f>
        <v>4.4000000000000004</v>
      </c>
      <c r="Y929" s="186">
        <f>Table4[[#This Row],[DAMAGE PER MAGAZINE]]/(Table4[[#This Row],[UNLOAD TIME]]+Table4[[#This Row],[RELOAD TIME]])</f>
        <v>1417.1717171717171</v>
      </c>
    </row>
    <row r="930" spans="1:25" ht="14.25" hidden="1" customHeight="1" outlineLevel="1" x14ac:dyDescent="0.2">
      <c r="A930" s="130">
        <v>43</v>
      </c>
      <c r="B930" s="186" t="s">
        <v>447</v>
      </c>
      <c r="C930" s="186" t="s">
        <v>101</v>
      </c>
      <c r="D930" s="130">
        <v>3</v>
      </c>
      <c r="E930" s="130">
        <v>2010</v>
      </c>
      <c r="F930" s="130"/>
      <c r="G930" s="130"/>
      <c r="H930" s="130"/>
      <c r="I930" s="130">
        <v>23</v>
      </c>
      <c r="J930" s="130">
        <v>1</v>
      </c>
      <c r="K930" s="130">
        <v>1</v>
      </c>
      <c r="L930" s="138"/>
      <c r="M930" s="138">
        <v>0.2</v>
      </c>
      <c r="N930" s="130">
        <v>1</v>
      </c>
      <c r="O930" s="138"/>
      <c r="P930" s="138">
        <v>1.1000000000000001</v>
      </c>
      <c r="Q930" s="130">
        <v>22</v>
      </c>
      <c r="R930" s="138">
        <v>25.3</v>
      </c>
      <c r="S930" s="130">
        <f>Table4[[#This Row],[DMG PER PARTICLE]]*Table4[[#This Row],[PARTICLES 
PER SHOT]]</f>
        <v>2010</v>
      </c>
      <c r="T930" s="186">
        <f>Table4[[#This Row],[DAMAGE PER SHOT]]/Table4[[#This Row],[SHOT 
INTERVAL]]</f>
        <v>10050</v>
      </c>
      <c r="U930" s="130">
        <f>Table4[[#This Row],[SHOTS PER MAGAZINE]]*Table4[[#This Row],[DAMAGE PER SHOT]]</f>
        <v>46230</v>
      </c>
      <c r="V930" s="130">
        <f>Table4[[#This Row],[MAGAZINE AMMO]]/Table4[[#This Row],[AMMO PER SHOT]]</f>
        <v>23</v>
      </c>
      <c r="W930" s="138">
        <f>1/Table4[[#This Row],[SHOT 
INTERVAL]]</f>
        <v>5</v>
      </c>
      <c r="X930" s="138">
        <f>(Table4[[#This Row],[SHOTS PER MAGAZINE]]-1)*Table4[[#This Row],[SHOT 
INTERVAL]]+(Table4[[#This Row],[PARTICLES 
PER SHOT]]-1)*Table4[[#This Row],[BURST INTERVAL]]</f>
        <v>4.4000000000000004</v>
      </c>
      <c r="Y930" s="186">
        <f>Table4[[#This Row],[DAMAGE PER MAGAZINE]]/(Table4[[#This Row],[UNLOAD TIME]]+Table4[[#This Row],[RELOAD TIME]])</f>
        <v>1556.5656565656564</v>
      </c>
    </row>
    <row r="931" spans="1:25" ht="14.25" hidden="1" customHeight="1" outlineLevel="1" x14ac:dyDescent="0.2">
      <c r="A931" s="130">
        <v>43</v>
      </c>
      <c r="B931" s="186" t="s">
        <v>447</v>
      </c>
      <c r="C931" s="186" t="s">
        <v>101</v>
      </c>
      <c r="D931" s="130">
        <v>4</v>
      </c>
      <c r="E931" s="130">
        <v>2210</v>
      </c>
      <c r="F931" s="130"/>
      <c r="G931" s="130"/>
      <c r="H931" s="130"/>
      <c r="I931" s="130">
        <v>23</v>
      </c>
      <c r="J931" s="130">
        <v>1</v>
      </c>
      <c r="K931" s="130">
        <v>1</v>
      </c>
      <c r="L931" s="138"/>
      <c r="M931" s="138">
        <v>0.2</v>
      </c>
      <c r="N931" s="130">
        <v>1</v>
      </c>
      <c r="O931" s="138"/>
      <c r="P931" s="138">
        <v>1.1000000000000001</v>
      </c>
      <c r="Q931" s="130">
        <v>22</v>
      </c>
      <c r="R931" s="138">
        <v>25.3</v>
      </c>
      <c r="S931" s="130">
        <f>Table4[[#This Row],[DMG PER PARTICLE]]*Table4[[#This Row],[PARTICLES 
PER SHOT]]</f>
        <v>2210</v>
      </c>
      <c r="T931" s="186">
        <f>Table4[[#This Row],[DAMAGE PER SHOT]]/Table4[[#This Row],[SHOT 
INTERVAL]]</f>
        <v>11050</v>
      </c>
      <c r="U931" s="130">
        <f>Table4[[#This Row],[SHOTS PER MAGAZINE]]*Table4[[#This Row],[DAMAGE PER SHOT]]</f>
        <v>50830</v>
      </c>
      <c r="V931" s="130">
        <f>Table4[[#This Row],[MAGAZINE AMMO]]/Table4[[#This Row],[AMMO PER SHOT]]</f>
        <v>23</v>
      </c>
      <c r="W931" s="138">
        <f>1/Table4[[#This Row],[SHOT 
INTERVAL]]</f>
        <v>5</v>
      </c>
      <c r="X931" s="138">
        <f>(Table4[[#This Row],[SHOTS PER MAGAZINE]]-1)*Table4[[#This Row],[SHOT 
INTERVAL]]+(Table4[[#This Row],[PARTICLES 
PER SHOT]]-1)*Table4[[#This Row],[BURST INTERVAL]]</f>
        <v>4.4000000000000004</v>
      </c>
      <c r="Y931" s="186">
        <f>Table4[[#This Row],[DAMAGE PER MAGAZINE]]/(Table4[[#This Row],[UNLOAD TIME]]+Table4[[#This Row],[RELOAD TIME]])</f>
        <v>1711.4478114478113</v>
      </c>
    </row>
    <row r="932" spans="1:25" ht="14.25" hidden="1" customHeight="1" outlineLevel="1" x14ac:dyDescent="0.2">
      <c r="A932" s="130">
        <v>43</v>
      </c>
      <c r="B932" s="186" t="s">
        <v>447</v>
      </c>
      <c r="C932" s="186" t="s">
        <v>101</v>
      </c>
      <c r="D932" s="130">
        <v>5</v>
      </c>
      <c r="E932" s="130">
        <v>2420</v>
      </c>
      <c r="F932" s="130"/>
      <c r="G932" s="130"/>
      <c r="H932" s="130"/>
      <c r="I932" s="130">
        <v>23</v>
      </c>
      <c r="J932" s="130">
        <v>1</v>
      </c>
      <c r="K932" s="130">
        <v>1</v>
      </c>
      <c r="L932" s="138"/>
      <c r="M932" s="138">
        <v>0.2</v>
      </c>
      <c r="N932" s="130">
        <v>1</v>
      </c>
      <c r="O932" s="138"/>
      <c r="P932" s="138">
        <v>1.1000000000000001</v>
      </c>
      <c r="Q932" s="130">
        <v>22</v>
      </c>
      <c r="R932" s="138">
        <v>25.3</v>
      </c>
      <c r="S932" s="130">
        <f>Table4[[#This Row],[DMG PER PARTICLE]]*Table4[[#This Row],[PARTICLES 
PER SHOT]]</f>
        <v>2420</v>
      </c>
      <c r="T932" s="186">
        <f>Table4[[#This Row],[DAMAGE PER SHOT]]/Table4[[#This Row],[SHOT 
INTERVAL]]</f>
        <v>12100</v>
      </c>
      <c r="U932" s="130">
        <f>Table4[[#This Row],[SHOTS PER MAGAZINE]]*Table4[[#This Row],[DAMAGE PER SHOT]]</f>
        <v>55660</v>
      </c>
      <c r="V932" s="130">
        <f>Table4[[#This Row],[MAGAZINE AMMO]]/Table4[[#This Row],[AMMO PER SHOT]]</f>
        <v>23</v>
      </c>
      <c r="W932" s="138">
        <f>1/Table4[[#This Row],[SHOT 
INTERVAL]]</f>
        <v>5</v>
      </c>
      <c r="X932" s="138">
        <f>(Table4[[#This Row],[SHOTS PER MAGAZINE]]-1)*Table4[[#This Row],[SHOT 
INTERVAL]]+(Table4[[#This Row],[PARTICLES 
PER SHOT]]-1)*Table4[[#This Row],[BURST INTERVAL]]</f>
        <v>4.4000000000000004</v>
      </c>
      <c r="Y932" s="186">
        <f>Table4[[#This Row],[DAMAGE PER MAGAZINE]]/(Table4[[#This Row],[UNLOAD TIME]]+Table4[[#This Row],[RELOAD TIME]])</f>
        <v>1874.0740740740739</v>
      </c>
    </row>
    <row r="933" spans="1:25" ht="14.25" hidden="1" customHeight="1" outlineLevel="1" x14ac:dyDescent="0.2">
      <c r="A933" s="130">
        <v>43</v>
      </c>
      <c r="B933" s="186" t="s">
        <v>447</v>
      </c>
      <c r="C933" s="186" t="s">
        <v>101</v>
      </c>
      <c r="D933" s="130">
        <v>6</v>
      </c>
      <c r="E933" s="130">
        <v>2670</v>
      </c>
      <c r="F933" s="130"/>
      <c r="G933" s="130"/>
      <c r="H933" s="130"/>
      <c r="I933" s="130">
        <v>23</v>
      </c>
      <c r="J933" s="130">
        <v>1</v>
      </c>
      <c r="K933" s="130">
        <v>1</v>
      </c>
      <c r="L933" s="138"/>
      <c r="M933" s="138">
        <v>0.2</v>
      </c>
      <c r="N933" s="130">
        <v>1</v>
      </c>
      <c r="O933" s="138"/>
      <c r="P933" s="138">
        <v>1.1000000000000001</v>
      </c>
      <c r="Q933" s="130">
        <v>22</v>
      </c>
      <c r="R933" s="138">
        <v>25.3</v>
      </c>
      <c r="S933" s="130">
        <f>Table4[[#This Row],[DMG PER PARTICLE]]*Table4[[#This Row],[PARTICLES 
PER SHOT]]</f>
        <v>2670</v>
      </c>
      <c r="T933" s="186">
        <f>Table4[[#This Row],[DAMAGE PER SHOT]]/Table4[[#This Row],[SHOT 
INTERVAL]]</f>
        <v>13350</v>
      </c>
      <c r="U933" s="130">
        <f>Table4[[#This Row],[SHOTS PER MAGAZINE]]*Table4[[#This Row],[DAMAGE PER SHOT]]</f>
        <v>61410</v>
      </c>
      <c r="V933" s="130">
        <f>Table4[[#This Row],[MAGAZINE AMMO]]/Table4[[#This Row],[AMMO PER SHOT]]</f>
        <v>23</v>
      </c>
      <c r="W933" s="138">
        <f>1/Table4[[#This Row],[SHOT 
INTERVAL]]</f>
        <v>5</v>
      </c>
      <c r="X933" s="138">
        <f>(Table4[[#This Row],[SHOTS PER MAGAZINE]]-1)*Table4[[#This Row],[SHOT 
INTERVAL]]+(Table4[[#This Row],[PARTICLES 
PER SHOT]]-1)*Table4[[#This Row],[BURST INTERVAL]]</f>
        <v>4.4000000000000004</v>
      </c>
      <c r="Y933" s="186">
        <f>Table4[[#This Row],[DAMAGE PER MAGAZINE]]/(Table4[[#This Row],[UNLOAD TIME]]+Table4[[#This Row],[RELOAD TIME]])</f>
        <v>2067.6767676767677</v>
      </c>
    </row>
    <row r="934" spans="1:25" ht="14.25" hidden="1" customHeight="1" outlineLevel="1" x14ac:dyDescent="0.2">
      <c r="A934" s="130">
        <v>43</v>
      </c>
      <c r="B934" s="186" t="s">
        <v>447</v>
      </c>
      <c r="C934" s="186" t="s">
        <v>101</v>
      </c>
      <c r="D934" s="130">
        <v>7</v>
      </c>
      <c r="E934" s="130">
        <v>2930</v>
      </c>
      <c r="F934" s="130"/>
      <c r="G934" s="130"/>
      <c r="H934" s="130"/>
      <c r="I934" s="130">
        <v>23</v>
      </c>
      <c r="J934" s="130">
        <v>1</v>
      </c>
      <c r="K934" s="130">
        <v>1</v>
      </c>
      <c r="L934" s="138"/>
      <c r="M934" s="138">
        <v>0.2</v>
      </c>
      <c r="N934" s="130">
        <v>1</v>
      </c>
      <c r="O934" s="138"/>
      <c r="P934" s="138">
        <v>1.1000000000000001</v>
      </c>
      <c r="Q934" s="130">
        <v>22</v>
      </c>
      <c r="R934" s="138">
        <v>25.3</v>
      </c>
      <c r="S934" s="130">
        <f>Table4[[#This Row],[DMG PER PARTICLE]]*Table4[[#This Row],[PARTICLES 
PER SHOT]]</f>
        <v>2930</v>
      </c>
      <c r="T934" s="186">
        <f>Table4[[#This Row],[DAMAGE PER SHOT]]/Table4[[#This Row],[SHOT 
INTERVAL]]</f>
        <v>14650</v>
      </c>
      <c r="U934" s="130">
        <f>Table4[[#This Row],[SHOTS PER MAGAZINE]]*Table4[[#This Row],[DAMAGE PER SHOT]]</f>
        <v>67390</v>
      </c>
      <c r="V934" s="130">
        <f>Table4[[#This Row],[MAGAZINE AMMO]]/Table4[[#This Row],[AMMO PER SHOT]]</f>
        <v>23</v>
      </c>
      <c r="W934" s="138">
        <f>1/Table4[[#This Row],[SHOT 
INTERVAL]]</f>
        <v>5</v>
      </c>
      <c r="X934" s="138">
        <f>(Table4[[#This Row],[SHOTS PER MAGAZINE]]-1)*Table4[[#This Row],[SHOT 
INTERVAL]]+(Table4[[#This Row],[PARTICLES 
PER SHOT]]-1)*Table4[[#This Row],[BURST INTERVAL]]</f>
        <v>4.4000000000000004</v>
      </c>
      <c r="Y934" s="186">
        <f>Table4[[#This Row],[DAMAGE PER MAGAZINE]]/(Table4[[#This Row],[UNLOAD TIME]]+Table4[[#This Row],[RELOAD TIME]])</f>
        <v>2269.0235690235686</v>
      </c>
    </row>
    <row r="935" spans="1:25" ht="14.25" hidden="1" customHeight="1" outlineLevel="1" x14ac:dyDescent="0.2">
      <c r="A935" s="130">
        <v>43</v>
      </c>
      <c r="B935" s="186" t="s">
        <v>447</v>
      </c>
      <c r="C935" s="186" t="s">
        <v>101</v>
      </c>
      <c r="D935" s="130">
        <v>8</v>
      </c>
      <c r="E935" s="130">
        <v>3210</v>
      </c>
      <c r="F935" s="130"/>
      <c r="G935" s="130"/>
      <c r="H935" s="130"/>
      <c r="I935" s="130">
        <v>23</v>
      </c>
      <c r="J935" s="130">
        <v>1</v>
      </c>
      <c r="K935" s="130">
        <v>1</v>
      </c>
      <c r="L935" s="138"/>
      <c r="M935" s="138">
        <v>0.2</v>
      </c>
      <c r="N935" s="130">
        <v>1</v>
      </c>
      <c r="O935" s="138"/>
      <c r="P935" s="138">
        <v>1.1000000000000001</v>
      </c>
      <c r="Q935" s="130">
        <v>22</v>
      </c>
      <c r="R935" s="138">
        <v>25.3</v>
      </c>
      <c r="S935" s="130">
        <f>Table4[[#This Row],[DMG PER PARTICLE]]*Table4[[#This Row],[PARTICLES 
PER SHOT]]</f>
        <v>3210</v>
      </c>
      <c r="T935" s="186">
        <f>Table4[[#This Row],[DAMAGE PER SHOT]]/Table4[[#This Row],[SHOT 
INTERVAL]]</f>
        <v>16050</v>
      </c>
      <c r="U935" s="130">
        <f>Table4[[#This Row],[SHOTS PER MAGAZINE]]*Table4[[#This Row],[DAMAGE PER SHOT]]</f>
        <v>73830</v>
      </c>
      <c r="V935" s="130">
        <f>Table4[[#This Row],[MAGAZINE AMMO]]/Table4[[#This Row],[AMMO PER SHOT]]</f>
        <v>23</v>
      </c>
      <c r="W935" s="138">
        <f>1/Table4[[#This Row],[SHOT 
INTERVAL]]</f>
        <v>5</v>
      </c>
      <c r="X935" s="138">
        <f>(Table4[[#This Row],[SHOTS PER MAGAZINE]]-1)*Table4[[#This Row],[SHOT 
INTERVAL]]+(Table4[[#This Row],[PARTICLES 
PER SHOT]]-1)*Table4[[#This Row],[BURST INTERVAL]]</f>
        <v>4.4000000000000004</v>
      </c>
      <c r="Y935" s="186">
        <f>Table4[[#This Row],[DAMAGE PER MAGAZINE]]/(Table4[[#This Row],[UNLOAD TIME]]+Table4[[#This Row],[RELOAD TIME]])</f>
        <v>2485.8585858585857</v>
      </c>
    </row>
    <row r="936" spans="1:25" ht="14.25" hidden="1" customHeight="1" outlineLevel="1" x14ac:dyDescent="0.2">
      <c r="A936" s="130">
        <v>43</v>
      </c>
      <c r="B936" s="186" t="s">
        <v>447</v>
      </c>
      <c r="C936" s="186" t="s">
        <v>101</v>
      </c>
      <c r="D936" s="130">
        <v>9</v>
      </c>
      <c r="E936" s="130">
        <v>3530</v>
      </c>
      <c r="F936" s="130"/>
      <c r="G936" s="130"/>
      <c r="H936" s="130"/>
      <c r="I936" s="130">
        <v>23</v>
      </c>
      <c r="J936" s="130">
        <v>1</v>
      </c>
      <c r="K936" s="130">
        <v>1</v>
      </c>
      <c r="L936" s="138"/>
      <c r="M936" s="138">
        <v>0.2</v>
      </c>
      <c r="N936" s="130">
        <v>1</v>
      </c>
      <c r="O936" s="138"/>
      <c r="P936" s="138">
        <v>1.1000000000000001</v>
      </c>
      <c r="Q936" s="130">
        <v>22</v>
      </c>
      <c r="R936" s="138">
        <v>25.3</v>
      </c>
      <c r="S936" s="130">
        <f>Table4[[#This Row],[DMG PER PARTICLE]]*Table4[[#This Row],[PARTICLES 
PER SHOT]]</f>
        <v>3530</v>
      </c>
      <c r="T936" s="186">
        <f>Table4[[#This Row],[DAMAGE PER SHOT]]/Table4[[#This Row],[SHOT 
INTERVAL]]</f>
        <v>17650</v>
      </c>
      <c r="U936" s="130">
        <f>Table4[[#This Row],[SHOTS PER MAGAZINE]]*Table4[[#This Row],[DAMAGE PER SHOT]]</f>
        <v>81190</v>
      </c>
      <c r="V936" s="130">
        <f>Table4[[#This Row],[MAGAZINE AMMO]]/Table4[[#This Row],[AMMO PER SHOT]]</f>
        <v>23</v>
      </c>
      <c r="W936" s="138">
        <f>1/Table4[[#This Row],[SHOT 
INTERVAL]]</f>
        <v>5</v>
      </c>
      <c r="X936" s="138">
        <f>(Table4[[#This Row],[SHOTS PER MAGAZINE]]-1)*Table4[[#This Row],[SHOT 
INTERVAL]]+(Table4[[#This Row],[PARTICLES 
PER SHOT]]-1)*Table4[[#This Row],[BURST INTERVAL]]</f>
        <v>4.4000000000000004</v>
      </c>
      <c r="Y936" s="186">
        <f>Table4[[#This Row],[DAMAGE PER MAGAZINE]]/(Table4[[#This Row],[UNLOAD TIME]]+Table4[[#This Row],[RELOAD TIME]])</f>
        <v>2733.6700336700333</v>
      </c>
    </row>
    <row r="937" spans="1:25" ht="14.25" hidden="1" customHeight="1" outlineLevel="1" x14ac:dyDescent="0.2">
      <c r="A937" s="130">
        <v>43</v>
      </c>
      <c r="B937" s="186" t="s">
        <v>447</v>
      </c>
      <c r="C937" s="186" t="s">
        <v>101</v>
      </c>
      <c r="D937" s="130">
        <v>10</v>
      </c>
      <c r="E937" s="130">
        <v>3880</v>
      </c>
      <c r="F937" s="130"/>
      <c r="G937" s="130"/>
      <c r="H937" s="130"/>
      <c r="I937" s="130">
        <v>23</v>
      </c>
      <c r="J937" s="130">
        <v>1</v>
      </c>
      <c r="K937" s="130">
        <v>1</v>
      </c>
      <c r="L937" s="138"/>
      <c r="M937" s="138">
        <v>0.2</v>
      </c>
      <c r="N937" s="130">
        <v>1</v>
      </c>
      <c r="O937" s="138"/>
      <c r="P937" s="138">
        <v>1.1000000000000001</v>
      </c>
      <c r="Q937" s="130">
        <v>22</v>
      </c>
      <c r="R937" s="138">
        <v>25.3</v>
      </c>
      <c r="S937" s="130">
        <f>Table4[[#This Row],[DMG PER PARTICLE]]*Table4[[#This Row],[PARTICLES 
PER SHOT]]</f>
        <v>3880</v>
      </c>
      <c r="T937" s="186">
        <f>Table4[[#This Row],[DAMAGE PER SHOT]]/Table4[[#This Row],[SHOT 
INTERVAL]]</f>
        <v>19400</v>
      </c>
      <c r="U937" s="130">
        <f>Table4[[#This Row],[SHOTS PER MAGAZINE]]*Table4[[#This Row],[DAMAGE PER SHOT]]</f>
        <v>89240</v>
      </c>
      <c r="V937" s="130">
        <f>Table4[[#This Row],[MAGAZINE AMMO]]/Table4[[#This Row],[AMMO PER SHOT]]</f>
        <v>23</v>
      </c>
      <c r="W937" s="138">
        <f>1/Table4[[#This Row],[SHOT 
INTERVAL]]</f>
        <v>5</v>
      </c>
      <c r="X937" s="138">
        <f>(Table4[[#This Row],[SHOTS PER MAGAZINE]]-1)*Table4[[#This Row],[SHOT 
INTERVAL]]+(Table4[[#This Row],[PARTICLES 
PER SHOT]]-1)*Table4[[#This Row],[BURST INTERVAL]]</f>
        <v>4.4000000000000004</v>
      </c>
      <c r="Y937" s="186">
        <f>Table4[[#This Row],[DAMAGE PER MAGAZINE]]/(Table4[[#This Row],[UNLOAD TIME]]+Table4[[#This Row],[RELOAD TIME]])</f>
        <v>3004.7138047138046</v>
      </c>
    </row>
    <row r="938" spans="1:25" ht="14.25" hidden="1" customHeight="1" outlineLevel="1" x14ac:dyDescent="0.2">
      <c r="A938" s="130">
        <v>43</v>
      </c>
      <c r="B938" s="186" t="s">
        <v>447</v>
      </c>
      <c r="C938" s="186" t="s">
        <v>101</v>
      </c>
      <c r="D938" s="130">
        <v>11</v>
      </c>
      <c r="E938" s="130">
        <v>4270</v>
      </c>
      <c r="F938" s="130"/>
      <c r="G938" s="130"/>
      <c r="H938" s="130"/>
      <c r="I938" s="130">
        <v>23</v>
      </c>
      <c r="J938" s="130">
        <v>1</v>
      </c>
      <c r="K938" s="130">
        <v>1</v>
      </c>
      <c r="L938" s="138"/>
      <c r="M938" s="138">
        <v>0.2</v>
      </c>
      <c r="N938" s="130">
        <v>1</v>
      </c>
      <c r="O938" s="138"/>
      <c r="P938" s="138">
        <v>1.1000000000000001</v>
      </c>
      <c r="Q938" s="130">
        <v>22</v>
      </c>
      <c r="R938" s="138">
        <v>25.3</v>
      </c>
      <c r="S938" s="130">
        <f>Table4[[#This Row],[DMG PER PARTICLE]]*Table4[[#This Row],[PARTICLES 
PER SHOT]]</f>
        <v>4270</v>
      </c>
      <c r="T938" s="186">
        <f>Table4[[#This Row],[DAMAGE PER SHOT]]/Table4[[#This Row],[SHOT 
INTERVAL]]</f>
        <v>21350</v>
      </c>
      <c r="U938" s="130">
        <f>Table4[[#This Row],[SHOTS PER MAGAZINE]]*Table4[[#This Row],[DAMAGE PER SHOT]]</f>
        <v>98210</v>
      </c>
      <c r="V938" s="130">
        <f>Table4[[#This Row],[MAGAZINE AMMO]]/Table4[[#This Row],[AMMO PER SHOT]]</f>
        <v>23</v>
      </c>
      <c r="W938" s="138">
        <f>1/Table4[[#This Row],[SHOT 
INTERVAL]]</f>
        <v>5</v>
      </c>
      <c r="X938" s="138">
        <f>(Table4[[#This Row],[SHOTS PER MAGAZINE]]-1)*Table4[[#This Row],[SHOT 
INTERVAL]]+(Table4[[#This Row],[PARTICLES 
PER SHOT]]-1)*Table4[[#This Row],[BURST INTERVAL]]</f>
        <v>4.4000000000000004</v>
      </c>
      <c r="Y938" s="186">
        <f>Table4[[#This Row],[DAMAGE PER MAGAZINE]]/(Table4[[#This Row],[UNLOAD TIME]]+Table4[[#This Row],[RELOAD TIME]])</f>
        <v>3306.7340067340065</v>
      </c>
    </row>
    <row r="939" spans="1:25" ht="14.25" hidden="1" customHeight="1" outlineLevel="1" x14ac:dyDescent="0.2">
      <c r="A939" s="130">
        <v>43</v>
      </c>
      <c r="B939" s="186" t="s">
        <v>447</v>
      </c>
      <c r="C939" s="186" t="s">
        <v>101</v>
      </c>
      <c r="D939" s="130">
        <v>12</v>
      </c>
      <c r="E939" s="130">
        <v>4690</v>
      </c>
      <c r="F939" s="130"/>
      <c r="G939" s="130"/>
      <c r="H939" s="130"/>
      <c r="I939" s="130">
        <v>23</v>
      </c>
      <c r="J939" s="130">
        <v>1</v>
      </c>
      <c r="K939" s="130">
        <v>1</v>
      </c>
      <c r="L939" s="138"/>
      <c r="M939" s="138">
        <v>0.2</v>
      </c>
      <c r="N939" s="130">
        <v>1</v>
      </c>
      <c r="O939" s="138"/>
      <c r="P939" s="138">
        <v>1.1000000000000001</v>
      </c>
      <c r="Q939" s="130">
        <v>22</v>
      </c>
      <c r="R939" s="138">
        <v>25.3</v>
      </c>
      <c r="S939" s="130">
        <f>Table4[[#This Row],[DMG PER PARTICLE]]*Table4[[#This Row],[PARTICLES 
PER SHOT]]</f>
        <v>4690</v>
      </c>
      <c r="T939" s="186">
        <f>Table4[[#This Row],[DAMAGE PER SHOT]]/Table4[[#This Row],[SHOT 
INTERVAL]]</f>
        <v>23450</v>
      </c>
      <c r="U939" s="130">
        <f>Table4[[#This Row],[SHOTS PER MAGAZINE]]*Table4[[#This Row],[DAMAGE PER SHOT]]</f>
        <v>107870</v>
      </c>
      <c r="V939" s="130">
        <f>Table4[[#This Row],[MAGAZINE AMMO]]/Table4[[#This Row],[AMMO PER SHOT]]</f>
        <v>23</v>
      </c>
      <c r="W939" s="138">
        <f>1/Table4[[#This Row],[SHOT 
INTERVAL]]</f>
        <v>5</v>
      </c>
      <c r="X939" s="138">
        <f>(Table4[[#This Row],[SHOTS PER MAGAZINE]]-1)*Table4[[#This Row],[SHOT 
INTERVAL]]+(Table4[[#This Row],[PARTICLES 
PER SHOT]]-1)*Table4[[#This Row],[BURST INTERVAL]]</f>
        <v>4.4000000000000004</v>
      </c>
      <c r="Y939" s="186">
        <f>Table4[[#This Row],[DAMAGE PER MAGAZINE]]/(Table4[[#This Row],[UNLOAD TIME]]+Table4[[#This Row],[RELOAD TIME]])</f>
        <v>3631.9865319865316</v>
      </c>
    </row>
    <row r="940" spans="1:25" ht="14.25" hidden="1" customHeight="1" outlineLevel="1" x14ac:dyDescent="0.2">
      <c r="A940" s="130">
        <v>43</v>
      </c>
      <c r="B940" s="186" t="s">
        <v>447</v>
      </c>
      <c r="C940" s="186" t="s">
        <v>102</v>
      </c>
      <c r="D940" s="130">
        <v>1</v>
      </c>
      <c r="E940" s="130">
        <v>4690</v>
      </c>
      <c r="F940" s="130"/>
      <c r="G940" s="130"/>
      <c r="H940" s="130"/>
      <c r="I940" s="130">
        <v>23</v>
      </c>
      <c r="J940" s="130">
        <v>1</v>
      </c>
      <c r="K940" s="130">
        <v>1</v>
      </c>
      <c r="L940" s="138"/>
      <c r="M940" s="138">
        <v>0.2</v>
      </c>
      <c r="N940" s="130">
        <v>1</v>
      </c>
      <c r="O940" s="138"/>
      <c r="P940" s="138">
        <v>1.1000000000000001</v>
      </c>
      <c r="Q940" s="130">
        <v>22</v>
      </c>
      <c r="R940" s="138">
        <v>25.3</v>
      </c>
      <c r="S940" s="130">
        <f>Table4[[#This Row],[DMG PER PARTICLE]]*Table4[[#This Row],[PARTICLES 
PER SHOT]]</f>
        <v>4690</v>
      </c>
      <c r="T940" s="186">
        <f>Table4[[#This Row],[DAMAGE PER SHOT]]/Table4[[#This Row],[SHOT 
INTERVAL]]</f>
        <v>23450</v>
      </c>
      <c r="U940" s="130">
        <f>Table4[[#This Row],[SHOTS PER MAGAZINE]]*Table4[[#This Row],[DAMAGE PER SHOT]]</f>
        <v>107870</v>
      </c>
      <c r="V940" s="130">
        <f>Table4[[#This Row],[MAGAZINE AMMO]]/Table4[[#This Row],[AMMO PER SHOT]]</f>
        <v>23</v>
      </c>
      <c r="W940" s="138">
        <f>1/Table4[[#This Row],[SHOT 
INTERVAL]]</f>
        <v>5</v>
      </c>
      <c r="X940" s="138">
        <f>(Table4[[#This Row],[SHOTS PER MAGAZINE]]-1)*Table4[[#This Row],[SHOT 
INTERVAL]]+(Table4[[#This Row],[PARTICLES 
PER SHOT]]-1)*Table4[[#This Row],[BURST INTERVAL]]</f>
        <v>4.4000000000000004</v>
      </c>
      <c r="Y940" s="186">
        <f>Table4[[#This Row],[DAMAGE PER MAGAZINE]]/(Table4[[#This Row],[UNLOAD TIME]]+Table4[[#This Row],[RELOAD TIME]])</f>
        <v>3631.9865319865316</v>
      </c>
    </row>
    <row r="941" spans="1:25" ht="14.25" hidden="1" customHeight="1" outlineLevel="1" x14ac:dyDescent="0.2">
      <c r="A941" s="130">
        <v>43</v>
      </c>
      <c r="B941" s="186" t="s">
        <v>447</v>
      </c>
      <c r="C941" s="186" t="s">
        <v>102</v>
      </c>
      <c r="D941" s="130">
        <v>2</v>
      </c>
      <c r="E941" s="130">
        <v>4776</v>
      </c>
      <c r="F941" s="130"/>
      <c r="G941" s="130"/>
      <c r="H941" s="130"/>
      <c r="I941" s="130">
        <v>23</v>
      </c>
      <c r="J941" s="130">
        <v>1</v>
      </c>
      <c r="K941" s="130">
        <v>1</v>
      </c>
      <c r="L941" s="138"/>
      <c r="M941" s="138">
        <v>0.2</v>
      </c>
      <c r="N941" s="130">
        <v>1</v>
      </c>
      <c r="O941" s="138"/>
      <c r="P941" s="138">
        <v>1.1000000000000001</v>
      </c>
      <c r="Q941" s="130">
        <v>22</v>
      </c>
      <c r="R941" s="138">
        <v>25.3</v>
      </c>
      <c r="S941" s="130">
        <f>Table4[[#This Row],[DMG PER PARTICLE]]*Table4[[#This Row],[PARTICLES 
PER SHOT]]</f>
        <v>4776</v>
      </c>
      <c r="T941" s="186">
        <f>Table4[[#This Row],[DAMAGE PER SHOT]]/Table4[[#This Row],[SHOT 
INTERVAL]]</f>
        <v>23880</v>
      </c>
      <c r="U941" s="130">
        <f>Table4[[#This Row],[SHOTS PER MAGAZINE]]*Table4[[#This Row],[DAMAGE PER SHOT]]</f>
        <v>109848</v>
      </c>
      <c r="V941" s="130">
        <f>Table4[[#This Row],[MAGAZINE AMMO]]/Table4[[#This Row],[AMMO PER SHOT]]</f>
        <v>23</v>
      </c>
      <c r="W941" s="138">
        <f>1/Table4[[#This Row],[SHOT 
INTERVAL]]</f>
        <v>5</v>
      </c>
      <c r="X941" s="138">
        <f>(Table4[[#This Row],[SHOTS PER MAGAZINE]]-1)*Table4[[#This Row],[SHOT 
INTERVAL]]+(Table4[[#This Row],[PARTICLES 
PER SHOT]]-1)*Table4[[#This Row],[BURST INTERVAL]]</f>
        <v>4.4000000000000004</v>
      </c>
      <c r="Y941" s="186">
        <f>Table4[[#This Row],[DAMAGE PER MAGAZINE]]/(Table4[[#This Row],[UNLOAD TIME]]+Table4[[#This Row],[RELOAD TIME]])</f>
        <v>3698.5858585858582</v>
      </c>
    </row>
    <row r="942" spans="1:25" ht="14.25" hidden="1" customHeight="1" outlineLevel="1" x14ac:dyDescent="0.2">
      <c r="A942" s="130">
        <v>43</v>
      </c>
      <c r="B942" s="186" t="s">
        <v>447</v>
      </c>
      <c r="C942" s="186" t="s">
        <v>102</v>
      </c>
      <c r="D942" s="130">
        <v>3</v>
      </c>
      <c r="E942" s="130">
        <v>4862</v>
      </c>
      <c r="F942" s="130"/>
      <c r="G942" s="130"/>
      <c r="H942" s="130"/>
      <c r="I942" s="130">
        <v>23</v>
      </c>
      <c r="J942" s="130">
        <v>1</v>
      </c>
      <c r="K942" s="130">
        <v>1</v>
      </c>
      <c r="L942" s="138"/>
      <c r="M942" s="138">
        <v>0.2</v>
      </c>
      <c r="N942" s="130">
        <v>1</v>
      </c>
      <c r="O942" s="138"/>
      <c r="P942" s="138">
        <v>1.1000000000000001</v>
      </c>
      <c r="Q942" s="130">
        <v>22</v>
      </c>
      <c r="R942" s="138">
        <v>25.3</v>
      </c>
      <c r="S942" s="130">
        <f>Table4[[#This Row],[DMG PER PARTICLE]]*Table4[[#This Row],[PARTICLES 
PER SHOT]]</f>
        <v>4862</v>
      </c>
      <c r="T942" s="186">
        <f>Table4[[#This Row],[DAMAGE PER SHOT]]/Table4[[#This Row],[SHOT 
INTERVAL]]</f>
        <v>24310</v>
      </c>
      <c r="U942" s="130">
        <f>Table4[[#This Row],[SHOTS PER MAGAZINE]]*Table4[[#This Row],[DAMAGE PER SHOT]]</f>
        <v>111826</v>
      </c>
      <c r="V942" s="130">
        <f>Table4[[#This Row],[MAGAZINE AMMO]]/Table4[[#This Row],[AMMO PER SHOT]]</f>
        <v>23</v>
      </c>
      <c r="W942" s="138">
        <f>1/Table4[[#This Row],[SHOT 
INTERVAL]]</f>
        <v>5</v>
      </c>
      <c r="X942" s="138">
        <f>(Table4[[#This Row],[SHOTS PER MAGAZINE]]-1)*Table4[[#This Row],[SHOT 
INTERVAL]]+(Table4[[#This Row],[PARTICLES 
PER SHOT]]-1)*Table4[[#This Row],[BURST INTERVAL]]</f>
        <v>4.4000000000000004</v>
      </c>
      <c r="Y942" s="186">
        <f>Table4[[#This Row],[DAMAGE PER MAGAZINE]]/(Table4[[#This Row],[UNLOAD TIME]]+Table4[[#This Row],[RELOAD TIME]])</f>
        <v>3765.1851851851848</v>
      </c>
    </row>
    <row r="943" spans="1:25" ht="14.25" hidden="1" customHeight="1" outlineLevel="1" x14ac:dyDescent="0.2">
      <c r="A943" s="130">
        <v>43</v>
      </c>
      <c r="B943" s="186" t="s">
        <v>447</v>
      </c>
      <c r="C943" s="186" t="s">
        <v>102</v>
      </c>
      <c r="D943" s="130">
        <v>4</v>
      </c>
      <c r="E943" s="130">
        <v>4948</v>
      </c>
      <c r="F943" s="130"/>
      <c r="G943" s="130"/>
      <c r="H943" s="130"/>
      <c r="I943" s="130">
        <v>23</v>
      </c>
      <c r="J943" s="130">
        <v>1</v>
      </c>
      <c r="K943" s="130">
        <v>1</v>
      </c>
      <c r="L943" s="138"/>
      <c r="M943" s="138">
        <v>0.2</v>
      </c>
      <c r="N943" s="130">
        <v>1</v>
      </c>
      <c r="O943" s="138"/>
      <c r="P943" s="138">
        <v>1.1000000000000001</v>
      </c>
      <c r="Q943" s="130">
        <v>22</v>
      </c>
      <c r="R943" s="138">
        <v>25.3</v>
      </c>
      <c r="S943" s="130">
        <f>Table4[[#This Row],[DMG PER PARTICLE]]*Table4[[#This Row],[PARTICLES 
PER SHOT]]</f>
        <v>4948</v>
      </c>
      <c r="T943" s="186">
        <f>Table4[[#This Row],[DAMAGE PER SHOT]]/Table4[[#This Row],[SHOT 
INTERVAL]]</f>
        <v>24740</v>
      </c>
      <c r="U943" s="130">
        <f>Table4[[#This Row],[SHOTS PER MAGAZINE]]*Table4[[#This Row],[DAMAGE PER SHOT]]</f>
        <v>113804</v>
      </c>
      <c r="V943" s="130">
        <f>Table4[[#This Row],[MAGAZINE AMMO]]/Table4[[#This Row],[AMMO PER SHOT]]</f>
        <v>23</v>
      </c>
      <c r="W943" s="138">
        <f>1/Table4[[#This Row],[SHOT 
INTERVAL]]</f>
        <v>5</v>
      </c>
      <c r="X943" s="138">
        <f>(Table4[[#This Row],[SHOTS PER MAGAZINE]]-1)*Table4[[#This Row],[SHOT 
INTERVAL]]+(Table4[[#This Row],[PARTICLES 
PER SHOT]]-1)*Table4[[#This Row],[BURST INTERVAL]]</f>
        <v>4.4000000000000004</v>
      </c>
      <c r="Y943" s="186">
        <f>Table4[[#This Row],[DAMAGE PER MAGAZINE]]/(Table4[[#This Row],[UNLOAD TIME]]+Table4[[#This Row],[RELOAD TIME]])</f>
        <v>3831.7845117845113</v>
      </c>
    </row>
    <row r="944" spans="1:25" ht="14.25" hidden="1" customHeight="1" outlineLevel="1" x14ac:dyDescent="0.2">
      <c r="A944" s="130">
        <v>43</v>
      </c>
      <c r="B944" s="186" t="s">
        <v>447</v>
      </c>
      <c r="C944" s="186" t="s">
        <v>102</v>
      </c>
      <c r="D944" s="130">
        <v>5</v>
      </c>
      <c r="E944" s="130">
        <v>5034</v>
      </c>
      <c r="F944" s="130"/>
      <c r="G944" s="130"/>
      <c r="H944" s="130"/>
      <c r="I944" s="130">
        <v>23</v>
      </c>
      <c r="J944" s="130">
        <v>1</v>
      </c>
      <c r="K944" s="130">
        <v>1</v>
      </c>
      <c r="L944" s="138"/>
      <c r="M944" s="138">
        <v>0.2</v>
      </c>
      <c r="N944" s="130">
        <v>1</v>
      </c>
      <c r="O944" s="138"/>
      <c r="P944" s="138">
        <v>1.1000000000000001</v>
      </c>
      <c r="Q944" s="130">
        <v>22</v>
      </c>
      <c r="R944" s="138">
        <v>25.3</v>
      </c>
      <c r="S944" s="130">
        <f>Table4[[#This Row],[DMG PER PARTICLE]]*Table4[[#This Row],[PARTICLES 
PER SHOT]]</f>
        <v>5034</v>
      </c>
      <c r="T944" s="186">
        <f>Table4[[#This Row],[DAMAGE PER SHOT]]/Table4[[#This Row],[SHOT 
INTERVAL]]</f>
        <v>25170</v>
      </c>
      <c r="U944" s="130">
        <f>Table4[[#This Row],[SHOTS PER MAGAZINE]]*Table4[[#This Row],[DAMAGE PER SHOT]]</f>
        <v>115782</v>
      </c>
      <c r="V944" s="130">
        <f>Table4[[#This Row],[MAGAZINE AMMO]]/Table4[[#This Row],[AMMO PER SHOT]]</f>
        <v>23</v>
      </c>
      <c r="W944" s="138">
        <f>1/Table4[[#This Row],[SHOT 
INTERVAL]]</f>
        <v>5</v>
      </c>
      <c r="X944" s="138">
        <f>(Table4[[#This Row],[SHOTS PER MAGAZINE]]-1)*Table4[[#This Row],[SHOT 
INTERVAL]]+(Table4[[#This Row],[PARTICLES 
PER SHOT]]-1)*Table4[[#This Row],[BURST INTERVAL]]</f>
        <v>4.4000000000000004</v>
      </c>
      <c r="Y944" s="186">
        <f>Table4[[#This Row],[DAMAGE PER MAGAZINE]]/(Table4[[#This Row],[UNLOAD TIME]]+Table4[[#This Row],[RELOAD TIME]])</f>
        <v>3898.3838383838379</v>
      </c>
    </row>
    <row r="945" spans="1:25" ht="14.25" hidden="1" customHeight="1" outlineLevel="1" x14ac:dyDescent="0.2">
      <c r="A945" s="130">
        <v>43</v>
      </c>
      <c r="B945" s="186" t="s">
        <v>447</v>
      </c>
      <c r="C945" s="186" t="s">
        <v>102</v>
      </c>
      <c r="D945" s="130">
        <v>6</v>
      </c>
      <c r="E945" s="130">
        <v>5120</v>
      </c>
      <c r="F945" s="130"/>
      <c r="G945" s="130"/>
      <c r="H945" s="130"/>
      <c r="I945" s="130">
        <v>23</v>
      </c>
      <c r="J945" s="130">
        <v>1</v>
      </c>
      <c r="K945" s="130">
        <v>1</v>
      </c>
      <c r="L945" s="138"/>
      <c r="M945" s="138">
        <v>0.2</v>
      </c>
      <c r="N945" s="130">
        <v>1</v>
      </c>
      <c r="O945" s="138"/>
      <c r="P945" s="138">
        <v>1.1000000000000001</v>
      </c>
      <c r="Q945" s="130">
        <v>22</v>
      </c>
      <c r="R945" s="138">
        <v>25.3</v>
      </c>
      <c r="S945" s="130">
        <f>Table4[[#This Row],[DMG PER PARTICLE]]*Table4[[#This Row],[PARTICLES 
PER SHOT]]</f>
        <v>5120</v>
      </c>
      <c r="T945" s="186">
        <f>Table4[[#This Row],[DAMAGE PER SHOT]]/Table4[[#This Row],[SHOT 
INTERVAL]]</f>
        <v>25600</v>
      </c>
      <c r="U945" s="130">
        <f>Table4[[#This Row],[SHOTS PER MAGAZINE]]*Table4[[#This Row],[DAMAGE PER SHOT]]</f>
        <v>117760</v>
      </c>
      <c r="V945" s="130">
        <f>Table4[[#This Row],[MAGAZINE AMMO]]/Table4[[#This Row],[AMMO PER SHOT]]</f>
        <v>23</v>
      </c>
      <c r="W945" s="138">
        <f>1/Table4[[#This Row],[SHOT 
INTERVAL]]</f>
        <v>5</v>
      </c>
      <c r="X945" s="138">
        <f>(Table4[[#This Row],[SHOTS PER MAGAZINE]]-1)*Table4[[#This Row],[SHOT 
INTERVAL]]+(Table4[[#This Row],[PARTICLES 
PER SHOT]]-1)*Table4[[#This Row],[BURST INTERVAL]]</f>
        <v>4.4000000000000004</v>
      </c>
      <c r="Y945" s="186">
        <f>Table4[[#This Row],[DAMAGE PER MAGAZINE]]/(Table4[[#This Row],[UNLOAD TIME]]+Table4[[#This Row],[RELOAD TIME]])</f>
        <v>3964.9831649831644</v>
      </c>
    </row>
    <row r="946" spans="1:25" ht="14.25" hidden="1" customHeight="1" outlineLevel="1" x14ac:dyDescent="0.2">
      <c r="A946" s="130">
        <v>43</v>
      </c>
      <c r="B946" s="186" t="s">
        <v>447</v>
      </c>
      <c r="C946" s="186" t="s">
        <v>102</v>
      </c>
      <c r="D946" s="130">
        <v>7</v>
      </c>
      <c r="E946" s="130">
        <v>5206</v>
      </c>
      <c r="F946" s="130"/>
      <c r="G946" s="130"/>
      <c r="H946" s="130"/>
      <c r="I946" s="130">
        <v>23</v>
      </c>
      <c r="J946" s="130">
        <v>1</v>
      </c>
      <c r="K946" s="130">
        <v>1</v>
      </c>
      <c r="L946" s="138"/>
      <c r="M946" s="138">
        <v>0.2</v>
      </c>
      <c r="N946" s="130">
        <v>1</v>
      </c>
      <c r="O946" s="138"/>
      <c r="P946" s="138">
        <v>1.1000000000000001</v>
      </c>
      <c r="Q946" s="130">
        <v>22</v>
      </c>
      <c r="R946" s="138">
        <v>25.3</v>
      </c>
      <c r="S946" s="130">
        <f>Table4[[#This Row],[DMG PER PARTICLE]]*Table4[[#This Row],[PARTICLES 
PER SHOT]]</f>
        <v>5206</v>
      </c>
      <c r="T946" s="186">
        <f>Table4[[#This Row],[DAMAGE PER SHOT]]/Table4[[#This Row],[SHOT 
INTERVAL]]</f>
        <v>26030</v>
      </c>
      <c r="U946" s="130">
        <f>Table4[[#This Row],[SHOTS PER MAGAZINE]]*Table4[[#This Row],[DAMAGE PER SHOT]]</f>
        <v>119738</v>
      </c>
      <c r="V946" s="130">
        <f>Table4[[#This Row],[MAGAZINE AMMO]]/Table4[[#This Row],[AMMO PER SHOT]]</f>
        <v>23</v>
      </c>
      <c r="W946" s="138">
        <f>1/Table4[[#This Row],[SHOT 
INTERVAL]]</f>
        <v>5</v>
      </c>
      <c r="X946" s="138">
        <f>(Table4[[#This Row],[SHOTS PER MAGAZINE]]-1)*Table4[[#This Row],[SHOT 
INTERVAL]]+(Table4[[#This Row],[PARTICLES 
PER SHOT]]-1)*Table4[[#This Row],[BURST INTERVAL]]</f>
        <v>4.4000000000000004</v>
      </c>
      <c r="Y946" s="186">
        <f>Table4[[#This Row],[DAMAGE PER MAGAZINE]]/(Table4[[#This Row],[UNLOAD TIME]]+Table4[[#This Row],[RELOAD TIME]])</f>
        <v>4031.582491582491</v>
      </c>
    </row>
    <row r="947" spans="1:25" ht="14.25" hidden="1" customHeight="1" outlineLevel="1" x14ac:dyDescent="0.2">
      <c r="A947" s="130">
        <v>43</v>
      </c>
      <c r="B947" s="186" t="s">
        <v>447</v>
      </c>
      <c r="C947" s="186" t="s">
        <v>102</v>
      </c>
      <c r="D947" s="130">
        <v>8</v>
      </c>
      <c r="E947" s="130">
        <v>5292</v>
      </c>
      <c r="F947" s="130"/>
      <c r="G947" s="130"/>
      <c r="H947" s="130"/>
      <c r="I947" s="130">
        <v>23</v>
      </c>
      <c r="J947" s="130">
        <v>1</v>
      </c>
      <c r="K947" s="130">
        <v>1</v>
      </c>
      <c r="L947" s="138"/>
      <c r="M947" s="138">
        <v>0.2</v>
      </c>
      <c r="N947" s="130">
        <v>1</v>
      </c>
      <c r="O947" s="138"/>
      <c r="P947" s="138">
        <v>1.1000000000000001</v>
      </c>
      <c r="Q947" s="130">
        <v>22</v>
      </c>
      <c r="R947" s="138">
        <v>25.3</v>
      </c>
      <c r="S947" s="130">
        <f>Table4[[#This Row],[DMG PER PARTICLE]]*Table4[[#This Row],[PARTICLES 
PER SHOT]]</f>
        <v>5292</v>
      </c>
      <c r="T947" s="186">
        <f>Table4[[#This Row],[DAMAGE PER SHOT]]/Table4[[#This Row],[SHOT 
INTERVAL]]</f>
        <v>26460</v>
      </c>
      <c r="U947" s="130">
        <f>Table4[[#This Row],[SHOTS PER MAGAZINE]]*Table4[[#This Row],[DAMAGE PER SHOT]]</f>
        <v>121716</v>
      </c>
      <c r="V947" s="130">
        <f>Table4[[#This Row],[MAGAZINE AMMO]]/Table4[[#This Row],[AMMO PER SHOT]]</f>
        <v>23</v>
      </c>
      <c r="W947" s="138">
        <f>1/Table4[[#This Row],[SHOT 
INTERVAL]]</f>
        <v>5</v>
      </c>
      <c r="X947" s="138">
        <f>(Table4[[#This Row],[SHOTS PER MAGAZINE]]-1)*Table4[[#This Row],[SHOT 
INTERVAL]]+(Table4[[#This Row],[PARTICLES 
PER SHOT]]-1)*Table4[[#This Row],[BURST INTERVAL]]</f>
        <v>4.4000000000000004</v>
      </c>
      <c r="Y947" s="186">
        <f>Table4[[#This Row],[DAMAGE PER MAGAZINE]]/(Table4[[#This Row],[UNLOAD TIME]]+Table4[[#This Row],[RELOAD TIME]])</f>
        <v>4098.181818181818</v>
      </c>
    </row>
    <row r="948" spans="1:25" ht="14.25" hidden="1" customHeight="1" outlineLevel="1" x14ac:dyDescent="0.2">
      <c r="A948" s="130">
        <v>43</v>
      </c>
      <c r="B948" s="186" t="s">
        <v>447</v>
      </c>
      <c r="C948" s="186" t="s">
        <v>102</v>
      </c>
      <c r="D948" s="130">
        <v>9</v>
      </c>
      <c r="E948" s="130">
        <v>5378</v>
      </c>
      <c r="F948" s="130"/>
      <c r="G948" s="130"/>
      <c r="H948" s="130"/>
      <c r="I948" s="130">
        <v>23</v>
      </c>
      <c r="J948" s="130">
        <v>1</v>
      </c>
      <c r="K948" s="130">
        <v>1</v>
      </c>
      <c r="L948" s="138"/>
      <c r="M948" s="138">
        <v>0.2</v>
      </c>
      <c r="N948" s="130">
        <v>1</v>
      </c>
      <c r="O948" s="138"/>
      <c r="P948" s="138">
        <v>1.1000000000000001</v>
      </c>
      <c r="Q948" s="130">
        <v>22</v>
      </c>
      <c r="R948" s="138">
        <v>25.3</v>
      </c>
      <c r="S948" s="130">
        <f>Table4[[#This Row],[DMG PER PARTICLE]]*Table4[[#This Row],[PARTICLES 
PER SHOT]]</f>
        <v>5378</v>
      </c>
      <c r="T948" s="186">
        <f>Table4[[#This Row],[DAMAGE PER SHOT]]/Table4[[#This Row],[SHOT 
INTERVAL]]</f>
        <v>26890</v>
      </c>
      <c r="U948" s="130">
        <f>Table4[[#This Row],[SHOTS PER MAGAZINE]]*Table4[[#This Row],[DAMAGE PER SHOT]]</f>
        <v>123694</v>
      </c>
      <c r="V948" s="130">
        <f>Table4[[#This Row],[MAGAZINE AMMO]]/Table4[[#This Row],[AMMO PER SHOT]]</f>
        <v>23</v>
      </c>
      <c r="W948" s="138">
        <f>1/Table4[[#This Row],[SHOT 
INTERVAL]]</f>
        <v>5</v>
      </c>
      <c r="X948" s="138">
        <f>(Table4[[#This Row],[SHOTS PER MAGAZINE]]-1)*Table4[[#This Row],[SHOT 
INTERVAL]]+(Table4[[#This Row],[PARTICLES 
PER SHOT]]-1)*Table4[[#This Row],[BURST INTERVAL]]</f>
        <v>4.4000000000000004</v>
      </c>
      <c r="Y948" s="186">
        <f>Table4[[#This Row],[DAMAGE PER MAGAZINE]]/(Table4[[#This Row],[UNLOAD TIME]]+Table4[[#This Row],[RELOAD TIME]])</f>
        <v>4164.7811447811446</v>
      </c>
    </row>
    <row r="949" spans="1:25" ht="14.25" hidden="1" customHeight="1" outlineLevel="1" x14ac:dyDescent="0.2">
      <c r="A949" s="130">
        <v>43</v>
      </c>
      <c r="B949" s="186" t="s">
        <v>447</v>
      </c>
      <c r="C949" s="186" t="s">
        <v>102</v>
      </c>
      <c r="D949" s="130">
        <v>10</v>
      </c>
      <c r="E949" s="130">
        <v>5464</v>
      </c>
      <c r="F949" s="130"/>
      <c r="G949" s="130"/>
      <c r="H949" s="130"/>
      <c r="I949" s="130">
        <v>23</v>
      </c>
      <c r="J949" s="130">
        <v>1</v>
      </c>
      <c r="K949" s="130">
        <v>1</v>
      </c>
      <c r="L949" s="138"/>
      <c r="M949" s="138">
        <v>0.2</v>
      </c>
      <c r="N949" s="130">
        <v>1</v>
      </c>
      <c r="O949" s="138"/>
      <c r="P949" s="138">
        <v>1.1000000000000001</v>
      </c>
      <c r="Q949" s="130">
        <v>22</v>
      </c>
      <c r="R949" s="138">
        <v>25.3</v>
      </c>
      <c r="S949" s="130">
        <f>Table4[[#This Row],[DMG PER PARTICLE]]*Table4[[#This Row],[PARTICLES 
PER SHOT]]</f>
        <v>5464</v>
      </c>
      <c r="T949" s="186">
        <f>Table4[[#This Row],[DAMAGE PER SHOT]]/Table4[[#This Row],[SHOT 
INTERVAL]]</f>
        <v>27320</v>
      </c>
      <c r="U949" s="130">
        <f>Table4[[#This Row],[SHOTS PER MAGAZINE]]*Table4[[#This Row],[DAMAGE PER SHOT]]</f>
        <v>125672</v>
      </c>
      <c r="V949" s="130">
        <f>Table4[[#This Row],[MAGAZINE AMMO]]/Table4[[#This Row],[AMMO PER SHOT]]</f>
        <v>23</v>
      </c>
      <c r="W949" s="138">
        <f>1/Table4[[#This Row],[SHOT 
INTERVAL]]</f>
        <v>5</v>
      </c>
      <c r="X949" s="138">
        <f>(Table4[[#This Row],[SHOTS PER MAGAZINE]]-1)*Table4[[#This Row],[SHOT 
INTERVAL]]+(Table4[[#This Row],[PARTICLES 
PER SHOT]]-1)*Table4[[#This Row],[BURST INTERVAL]]</f>
        <v>4.4000000000000004</v>
      </c>
      <c r="Y949" s="186">
        <f>Table4[[#This Row],[DAMAGE PER MAGAZINE]]/(Table4[[#This Row],[UNLOAD TIME]]+Table4[[#This Row],[RELOAD TIME]])</f>
        <v>4231.3804713804711</v>
      </c>
    </row>
    <row r="950" spans="1:25" ht="14.25" hidden="1" customHeight="1" outlineLevel="1" x14ac:dyDescent="0.2">
      <c r="A950" s="130">
        <v>43</v>
      </c>
      <c r="B950" s="186" t="s">
        <v>447</v>
      </c>
      <c r="C950" s="186" t="s">
        <v>102</v>
      </c>
      <c r="D950" s="130">
        <v>11</v>
      </c>
      <c r="E950" s="130">
        <v>5550</v>
      </c>
      <c r="F950" s="130"/>
      <c r="G950" s="130"/>
      <c r="H950" s="130"/>
      <c r="I950" s="130">
        <v>23</v>
      </c>
      <c r="J950" s="130">
        <v>1</v>
      </c>
      <c r="K950" s="130">
        <v>1</v>
      </c>
      <c r="L950" s="138"/>
      <c r="M950" s="138">
        <v>0.2</v>
      </c>
      <c r="N950" s="130">
        <v>1</v>
      </c>
      <c r="O950" s="138"/>
      <c r="P950" s="138">
        <v>1.1000000000000001</v>
      </c>
      <c r="Q950" s="130">
        <v>22</v>
      </c>
      <c r="R950" s="138">
        <v>25.3</v>
      </c>
      <c r="S950" s="130">
        <f>Table4[[#This Row],[DMG PER PARTICLE]]*Table4[[#This Row],[PARTICLES 
PER SHOT]]</f>
        <v>5550</v>
      </c>
      <c r="T950" s="186">
        <f>Table4[[#This Row],[DAMAGE PER SHOT]]/Table4[[#This Row],[SHOT 
INTERVAL]]</f>
        <v>27750</v>
      </c>
      <c r="U950" s="130">
        <f>Table4[[#This Row],[SHOTS PER MAGAZINE]]*Table4[[#This Row],[DAMAGE PER SHOT]]</f>
        <v>127650</v>
      </c>
      <c r="V950" s="130">
        <f>Table4[[#This Row],[MAGAZINE AMMO]]/Table4[[#This Row],[AMMO PER SHOT]]</f>
        <v>23</v>
      </c>
      <c r="W950" s="138">
        <f>1/Table4[[#This Row],[SHOT 
INTERVAL]]</f>
        <v>5</v>
      </c>
      <c r="X950" s="138">
        <f>(Table4[[#This Row],[SHOTS PER MAGAZINE]]-1)*Table4[[#This Row],[SHOT 
INTERVAL]]+(Table4[[#This Row],[PARTICLES 
PER SHOT]]-1)*Table4[[#This Row],[BURST INTERVAL]]</f>
        <v>4.4000000000000004</v>
      </c>
      <c r="Y950" s="186">
        <f>Table4[[#This Row],[DAMAGE PER MAGAZINE]]/(Table4[[#This Row],[UNLOAD TIME]]+Table4[[#This Row],[RELOAD TIME]])</f>
        <v>4297.9797979797977</v>
      </c>
    </row>
    <row r="951" spans="1:25" ht="14.25" hidden="1" customHeight="1" outlineLevel="1" x14ac:dyDescent="0.2">
      <c r="A951" s="130">
        <v>43</v>
      </c>
      <c r="B951" s="186" t="s">
        <v>447</v>
      </c>
      <c r="C951" s="186" t="s">
        <v>102</v>
      </c>
      <c r="D951" s="130">
        <v>12</v>
      </c>
      <c r="E951" s="130">
        <v>5636</v>
      </c>
      <c r="F951" s="130"/>
      <c r="G951" s="130"/>
      <c r="H951" s="130"/>
      <c r="I951" s="130">
        <v>23</v>
      </c>
      <c r="J951" s="130">
        <v>1</v>
      </c>
      <c r="K951" s="130">
        <v>1</v>
      </c>
      <c r="L951" s="138"/>
      <c r="M951" s="138">
        <v>0.2</v>
      </c>
      <c r="N951" s="130">
        <v>1</v>
      </c>
      <c r="O951" s="138"/>
      <c r="P951" s="138">
        <v>1.1000000000000001</v>
      </c>
      <c r="Q951" s="130">
        <v>22</v>
      </c>
      <c r="R951" s="138">
        <v>25.3</v>
      </c>
      <c r="S951" s="130">
        <f>Table4[[#This Row],[DMG PER PARTICLE]]*Table4[[#This Row],[PARTICLES 
PER SHOT]]</f>
        <v>5636</v>
      </c>
      <c r="T951" s="186">
        <f>Table4[[#This Row],[DAMAGE PER SHOT]]/Table4[[#This Row],[SHOT 
INTERVAL]]</f>
        <v>28180</v>
      </c>
      <c r="U951" s="130">
        <f>Table4[[#This Row],[SHOTS PER MAGAZINE]]*Table4[[#This Row],[DAMAGE PER SHOT]]</f>
        <v>129628</v>
      </c>
      <c r="V951" s="130">
        <f>Table4[[#This Row],[MAGAZINE AMMO]]/Table4[[#This Row],[AMMO PER SHOT]]</f>
        <v>23</v>
      </c>
      <c r="W951" s="138">
        <f>1/Table4[[#This Row],[SHOT 
INTERVAL]]</f>
        <v>5</v>
      </c>
      <c r="X951" s="138">
        <f>(Table4[[#This Row],[SHOTS PER MAGAZINE]]-1)*Table4[[#This Row],[SHOT 
INTERVAL]]+(Table4[[#This Row],[PARTICLES 
PER SHOT]]-1)*Table4[[#This Row],[BURST INTERVAL]]</f>
        <v>4.4000000000000004</v>
      </c>
      <c r="Y951" s="186">
        <f>Table4[[#This Row],[DAMAGE PER MAGAZINE]]/(Table4[[#This Row],[UNLOAD TIME]]+Table4[[#This Row],[RELOAD TIME]])</f>
        <v>4364.5791245791243</v>
      </c>
    </row>
    <row r="952" spans="1:25" ht="14.25" hidden="1" customHeight="1" outlineLevel="1" x14ac:dyDescent="0.2">
      <c r="A952" s="130">
        <v>43</v>
      </c>
      <c r="B952" s="186" t="s">
        <v>447</v>
      </c>
      <c r="C952" s="186" t="s">
        <v>103</v>
      </c>
      <c r="D952" s="130">
        <v>1</v>
      </c>
      <c r="E952" s="130">
        <v>5917.8</v>
      </c>
      <c r="F952" s="130"/>
      <c r="G952" s="130"/>
      <c r="H952" s="130"/>
      <c r="I952" s="130">
        <v>23</v>
      </c>
      <c r="J952" s="130">
        <v>1</v>
      </c>
      <c r="K952" s="130">
        <v>1</v>
      </c>
      <c r="L952" s="138"/>
      <c r="M952" s="138">
        <v>0.2</v>
      </c>
      <c r="N952" s="130">
        <v>1</v>
      </c>
      <c r="O952" s="138"/>
      <c r="P952" s="138">
        <v>1.1000000000000001</v>
      </c>
      <c r="Q952" s="130">
        <v>22</v>
      </c>
      <c r="R952" s="138">
        <v>25.3</v>
      </c>
      <c r="S952" s="130">
        <f>Table4[[#This Row],[DMG PER PARTICLE]]*Table4[[#This Row],[PARTICLES 
PER SHOT]]</f>
        <v>5917.8</v>
      </c>
      <c r="T952" s="186">
        <f>Table4[[#This Row],[DAMAGE PER SHOT]]/Table4[[#This Row],[SHOT 
INTERVAL]]</f>
        <v>29589</v>
      </c>
      <c r="U952" s="130">
        <f>Table4[[#This Row],[SHOTS PER MAGAZINE]]*Table4[[#This Row],[DAMAGE PER SHOT]]</f>
        <v>136109.4</v>
      </c>
      <c r="V952" s="130">
        <f>Table4[[#This Row],[MAGAZINE AMMO]]/Table4[[#This Row],[AMMO PER SHOT]]</f>
        <v>23</v>
      </c>
      <c r="W952" s="138">
        <f>1/Table4[[#This Row],[SHOT 
INTERVAL]]</f>
        <v>5</v>
      </c>
      <c r="X952" s="138">
        <f>(Table4[[#This Row],[SHOTS PER MAGAZINE]]-1)*Table4[[#This Row],[SHOT 
INTERVAL]]+(Table4[[#This Row],[PARTICLES 
PER SHOT]]-1)*Table4[[#This Row],[BURST INTERVAL]]</f>
        <v>4.4000000000000004</v>
      </c>
      <c r="Y952" s="186">
        <f>Table4[[#This Row],[DAMAGE PER MAGAZINE]]/(Table4[[#This Row],[UNLOAD TIME]]+Table4[[#This Row],[RELOAD TIME]])</f>
        <v>4582.8080808080804</v>
      </c>
    </row>
    <row r="953" spans="1:25" ht="14.25" customHeight="1" collapsed="1" x14ac:dyDescent="0.2">
      <c r="A953" s="128">
        <v>44</v>
      </c>
      <c r="B953" s="185" t="s">
        <v>448</v>
      </c>
      <c r="C953" s="185" t="s">
        <v>101</v>
      </c>
      <c r="D953" s="128">
        <v>1</v>
      </c>
      <c r="E953" s="128">
        <v>220</v>
      </c>
      <c r="F953" s="128"/>
      <c r="G953" s="128"/>
      <c r="H953" s="128"/>
      <c r="I953" s="128">
        <v>220</v>
      </c>
      <c r="J953" s="128">
        <v>1</v>
      </c>
      <c r="K953" s="128">
        <v>2</v>
      </c>
      <c r="L953" s="137"/>
      <c r="M953" s="137">
        <v>0.09</v>
      </c>
      <c r="N953" s="128">
        <v>220</v>
      </c>
      <c r="O953" s="137"/>
      <c r="P953" s="137">
        <v>10</v>
      </c>
      <c r="Q953" s="128">
        <v>0</v>
      </c>
      <c r="R953" s="137">
        <v>10</v>
      </c>
      <c r="S953" s="128">
        <f>Table4[[#This Row],[DMG PER PARTICLE]]*Table4[[#This Row],[PARTICLES 
PER SHOT]]</f>
        <v>440</v>
      </c>
      <c r="T953" s="185">
        <f>Table4[[#This Row],[DAMAGE PER SHOT]]/Table4[[#This Row],[SHOT 
INTERVAL]]</f>
        <v>4888.8888888888887</v>
      </c>
      <c r="U953" s="128">
        <f>Table4[[#This Row],[SHOTS PER MAGAZINE]]*Table4[[#This Row],[DAMAGE PER SHOT]]</f>
        <v>96800</v>
      </c>
      <c r="V953" s="128">
        <f>Table4[[#This Row],[MAGAZINE AMMO]]/Table4[[#This Row],[AMMO PER SHOT]]</f>
        <v>220</v>
      </c>
      <c r="W953" s="137">
        <f>1/Table4[[#This Row],[SHOT 
INTERVAL]]</f>
        <v>11.111111111111111</v>
      </c>
      <c r="X953" s="137">
        <f>(Table4[[#This Row],[SHOTS PER MAGAZINE]]-1)*Table4[[#This Row],[SHOT 
INTERVAL]]+(Table4[[#This Row],[PARTICLES 
PER SHOT]]-1)*Table4[[#This Row],[BURST INTERVAL]]</f>
        <v>19.71</v>
      </c>
      <c r="Y953" s="185">
        <f>Table4[[#This Row],[DAMAGE PER MAGAZINE]]/(Table4[[#This Row],[UNLOAD TIME]]+Table4[[#This Row],[RELOAD TIME]])</f>
        <v>3258.1622349377312</v>
      </c>
    </row>
    <row r="954" spans="1:25" ht="14.25" hidden="1" customHeight="1" outlineLevel="1" x14ac:dyDescent="0.2">
      <c r="A954" s="130">
        <v>44</v>
      </c>
      <c r="B954" s="186" t="s">
        <v>448</v>
      </c>
      <c r="C954" s="186" t="s">
        <v>101</v>
      </c>
      <c r="D954" s="130">
        <v>2</v>
      </c>
      <c r="E954" s="130">
        <v>240</v>
      </c>
      <c r="F954" s="130"/>
      <c r="G954" s="130"/>
      <c r="H954" s="130"/>
      <c r="I954" s="130">
        <v>220</v>
      </c>
      <c r="J954" s="130">
        <v>1</v>
      </c>
      <c r="K954" s="130">
        <v>2</v>
      </c>
      <c r="L954" s="138"/>
      <c r="M954" s="138">
        <v>0.09</v>
      </c>
      <c r="N954" s="130">
        <v>220</v>
      </c>
      <c r="O954" s="138"/>
      <c r="P954" s="138">
        <v>10</v>
      </c>
      <c r="Q954" s="130">
        <v>0</v>
      </c>
      <c r="R954" s="138">
        <v>10</v>
      </c>
      <c r="S954" s="130">
        <f>Table4[[#This Row],[DMG PER PARTICLE]]*Table4[[#This Row],[PARTICLES 
PER SHOT]]</f>
        <v>480</v>
      </c>
      <c r="T954" s="186">
        <f>Table4[[#This Row],[DAMAGE PER SHOT]]/Table4[[#This Row],[SHOT 
INTERVAL]]</f>
        <v>5333.3333333333339</v>
      </c>
      <c r="U954" s="130">
        <f>Table4[[#This Row],[SHOTS PER MAGAZINE]]*Table4[[#This Row],[DAMAGE PER SHOT]]</f>
        <v>105600</v>
      </c>
      <c r="V954" s="130">
        <f>Table4[[#This Row],[MAGAZINE AMMO]]/Table4[[#This Row],[AMMO PER SHOT]]</f>
        <v>220</v>
      </c>
      <c r="W954" s="138">
        <f>1/Table4[[#This Row],[SHOT 
INTERVAL]]</f>
        <v>11.111111111111111</v>
      </c>
      <c r="X954" s="138">
        <f>(Table4[[#This Row],[SHOTS PER MAGAZINE]]-1)*Table4[[#This Row],[SHOT 
INTERVAL]]+(Table4[[#This Row],[PARTICLES 
PER SHOT]]-1)*Table4[[#This Row],[BURST INTERVAL]]</f>
        <v>19.71</v>
      </c>
      <c r="Y954" s="186">
        <f>Table4[[#This Row],[DAMAGE PER MAGAZINE]]/(Table4[[#This Row],[UNLOAD TIME]]+Table4[[#This Row],[RELOAD TIME]])</f>
        <v>3554.3588017502525</v>
      </c>
    </row>
    <row r="955" spans="1:25" ht="14.25" hidden="1" customHeight="1" outlineLevel="1" x14ac:dyDescent="0.2">
      <c r="A955" s="130">
        <v>44</v>
      </c>
      <c r="B955" s="186" t="s">
        <v>448</v>
      </c>
      <c r="C955" s="186" t="s">
        <v>101</v>
      </c>
      <c r="D955" s="130">
        <v>3</v>
      </c>
      <c r="E955" s="130">
        <v>260</v>
      </c>
      <c r="F955" s="130"/>
      <c r="G955" s="130"/>
      <c r="H955" s="130"/>
      <c r="I955" s="130">
        <v>220</v>
      </c>
      <c r="J955" s="130">
        <v>1</v>
      </c>
      <c r="K955" s="130">
        <v>2</v>
      </c>
      <c r="L955" s="138"/>
      <c r="M955" s="138">
        <v>0.09</v>
      </c>
      <c r="N955" s="130">
        <v>220</v>
      </c>
      <c r="O955" s="138"/>
      <c r="P955" s="138">
        <v>10</v>
      </c>
      <c r="Q955" s="130">
        <v>0</v>
      </c>
      <c r="R955" s="138">
        <v>10</v>
      </c>
      <c r="S955" s="130">
        <f>Table4[[#This Row],[DMG PER PARTICLE]]*Table4[[#This Row],[PARTICLES 
PER SHOT]]</f>
        <v>520</v>
      </c>
      <c r="T955" s="186">
        <f>Table4[[#This Row],[DAMAGE PER SHOT]]/Table4[[#This Row],[SHOT 
INTERVAL]]</f>
        <v>5777.7777777777783</v>
      </c>
      <c r="U955" s="130">
        <f>Table4[[#This Row],[SHOTS PER MAGAZINE]]*Table4[[#This Row],[DAMAGE PER SHOT]]</f>
        <v>114400</v>
      </c>
      <c r="V955" s="130">
        <f>Table4[[#This Row],[MAGAZINE AMMO]]/Table4[[#This Row],[AMMO PER SHOT]]</f>
        <v>220</v>
      </c>
      <c r="W955" s="138">
        <f>1/Table4[[#This Row],[SHOT 
INTERVAL]]</f>
        <v>11.111111111111111</v>
      </c>
      <c r="X955" s="138">
        <f>(Table4[[#This Row],[SHOTS PER MAGAZINE]]-1)*Table4[[#This Row],[SHOT 
INTERVAL]]+(Table4[[#This Row],[PARTICLES 
PER SHOT]]-1)*Table4[[#This Row],[BURST INTERVAL]]</f>
        <v>19.71</v>
      </c>
      <c r="Y955" s="186">
        <f>Table4[[#This Row],[DAMAGE PER MAGAZINE]]/(Table4[[#This Row],[UNLOAD TIME]]+Table4[[#This Row],[RELOAD TIME]])</f>
        <v>3850.5553685627733</v>
      </c>
    </row>
    <row r="956" spans="1:25" ht="14.25" hidden="1" customHeight="1" outlineLevel="1" x14ac:dyDescent="0.2">
      <c r="A956" s="130">
        <v>44</v>
      </c>
      <c r="B956" s="186" t="s">
        <v>448</v>
      </c>
      <c r="C956" s="186" t="s">
        <v>101</v>
      </c>
      <c r="D956" s="130">
        <v>4</v>
      </c>
      <c r="E956" s="130">
        <v>290</v>
      </c>
      <c r="F956" s="130"/>
      <c r="G956" s="130"/>
      <c r="H956" s="130"/>
      <c r="I956" s="130">
        <v>220</v>
      </c>
      <c r="J956" s="130">
        <v>1</v>
      </c>
      <c r="K956" s="130">
        <v>2</v>
      </c>
      <c r="L956" s="138"/>
      <c r="M956" s="138">
        <v>0.09</v>
      </c>
      <c r="N956" s="130">
        <v>220</v>
      </c>
      <c r="O956" s="138"/>
      <c r="P956" s="138">
        <v>10</v>
      </c>
      <c r="Q956" s="130">
        <v>0</v>
      </c>
      <c r="R956" s="138">
        <v>10</v>
      </c>
      <c r="S956" s="130">
        <f>Table4[[#This Row],[DMG PER PARTICLE]]*Table4[[#This Row],[PARTICLES 
PER SHOT]]</f>
        <v>580</v>
      </c>
      <c r="T956" s="186">
        <f>Table4[[#This Row],[DAMAGE PER SHOT]]/Table4[[#This Row],[SHOT 
INTERVAL]]</f>
        <v>6444.4444444444443</v>
      </c>
      <c r="U956" s="130">
        <f>Table4[[#This Row],[SHOTS PER MAGAZINE]]*Table4[[#This Row],[DAMAGE PER SHOT]]</f>
        <v>127600</v>
      </c>
      <c r="V956" s="130">
        <f>Table4[[#This Row],[MAGAZINE AMMO]]/Table4[[#This Row],[AMMO PER SHOT]]</f>
        <v>220</v>
      </c>
      <c r="W956" s="138">
        <f>1/Table4[[#This Row],[SHOT 
INTERVAL]]</f>
        <v>11.111111111111111</v>
      </c>
      <c r="X956" s="138">
        <f>(Table4[[#This Row],[SHOTS PER MAGAZINE]]-1)*Table4[[#This Row],[SHOT 
INTERVAL]]+(Table4[[#This Row],[PARTICLES 
PER SHOT]]-1)*Table4[[#This Row],[BURST INTERVAL]]</f>
        <v>19.71</v>
      </c>
      <c r="Y956" s="186">
        <f>Table4[[#This Row],[DAMAGE PER MAGAZINE]]/(Table4[[#This Row],[UNLOAD TIME]]+Table4[[#This Row],[RELOAD TIME]])</f>
        <v>4294.8502187815548</v>
      </c>
    </row>
    <row r="957" spans="1:25" ht="14.25" hidden="1" customHeight="1" outlineLevel="1" x14ac:dyDescent="0.2">
      <c r="A957" s="130">
        <v>44</v>
      </c>
      <c r="B957" s="186" t="s">
        <v>448</v>
      </c>
      <c r="C957" s="186" t="s">
        <v>101</v>
      </c>
      <c r="D957" s="130">
        <v>5</v>
      </c>
      <c r="E957" s="130">
        <v>310</v>
      </c>
      <c r="F957" s="130"/>
      <c r="G957" s="130"/>
      <c r="H957" s="130"/>
      <c r="I957" s="130">
        <v>220</v>
      </c>
      <c r="J957" s="130">
        <v>1</v>
      </c>
      <c r="K957" s="130">
        <v>2</v>
      </c>
      <c r="L957" s="138"/>
      <c r="M957" s="138">
        <v>0.09</v>
      </c>
      <c r="N957" s="130">
        <v>220</v>
      </c>
      <c r="O957" s="138"/>
      <c r="P957" s="138">
        <v>10</v>
      </c>
      <c r="Q957" s="130">
        <v>0</v>
      </c>
      <c r="R957" s="138">
        <v>10</v>
      </c>
      <c r="S957" s="130">
        <f>Table4[[#This Row],[DMG PER PARTICLE]]*Table4[[#This Row],[PARTICLES 
PER SHOT]]</f>
        <v>620</v>
      </c>
      <c r="T957" s="186">
        <f>Table4[[#This Row],[DAMAGE PER SHOT]]/Table4[[#This Row],[SHOT 
INTERVAL]]</f>
        <v>6888.8888888888896</v>
      </c>
      <c r="U957" s="130">
        <f>Table4[[#This Row],[SHOTS PER MAGAZINE]]*Table4[[#This Row],[DAMAGE PER SHOT]]</f>
        <v>136400</v>
      </c>
      <c r="V957" s="130">
        <f>Table4[[#This Row],[MAGAZINE AMMO]]/Table4[[#This Row],[AMMO PER SHOT]]</f>
        <v>220</v>
      </c>
      <c r="W957" s="138">
        <f>1/Table4[[#This Row],[SHOT 
INTERVAL]]</f>
        <v>11.111111111111111</v>
      </c>
      <c r="X957" s="138">
        <f>(Table4[[#This Row],[SHOTS PER MAGAZINE]]-1)*Table4[[#This Row],[SHOT 
INTERVAL]]+(Table4[[#This Row],[PARTICLES 
PER SHOT]]-1)*Table4[[#This Row],[BURST INTERVAL]]</f>
        <v>19.71</v>
      </c>
      <c r="Y957" s="186">
        <f>Table4[[#This Row],[DAMAGE PER MAGAZINE]]/(Table4[[#This Row],[UNLOAD TIME]]+Table4[[#This Row],[RELOAD TIME]])</f>
        <v>4591.046785594076</v>
      </c>
    </row>
    <row r="958" spans="1:25" ht="14.25" hidden="1" customHeight="1" outlineLevel="1" x14ac:dyDescent="0.2">
      <c r="A958" s="130">
        <v>44</v>
      </c>
      <c r="B958" s="186" t="s">
        <v>448</v>
      </c>
      <c r="C958" s="186" t="s">
        <v>101</v>
      </c>
      <c r="D958" s="130">
        <v>6</v>
      </c>
      <c r="E958" s="130">
        <v>350</v>
      </c>
      <c r="F958" s="130"/>
      <c r="G958" s="130"/>
      <c r="H958" s="130"/>
      <c r="I958" s="130">
        <v>220</v>
      </c>
      <c r="J958" s="130">
        <v>1</v>
      </c>
      <c r="K958" s="130">
        <v>2</v>
      </c>
      <c r="L958" s="138"/>
      <c r="M958" s="138">
        <v>0.09</v>
      </c>
      <c r="N958" s="130">
        <v>220</v>
      </c>
      <c r="O958" s="138"/>
      <c r="P958" s="138">
        <v>10</v>
      </c>
      <c r="Q958" s="130">
        <v>0</v>
      </c>
      <c r="R958" s="138">
        <v>10</v>
      </c>
      <c r="S958" s="130">
        <f>Table4[[#This Row],[DMG PER PARTICLE]]*Table4[[#This Row],[PARTICLES 
PER SHOT]]</f>
        <v>700</v>
      </c>
      <c r="T958" s="186">
        <f>Table4[[#This Row],[DAMAGE PER SHOT]]/Table4[[#This Row],[SHOT 
INTERVAL]]</f>
        <v>7777.7777777777783</v>
      </c>
      <c r="U958" s="130">
        <f>Table4[[#This Row],[SHOTS PER MAGAZINE]]*Table4[[#This Row],[DAMAGE PER SHOT]]</f>
        <v>154000</v>
      </c>
      <c r="V958" s="130">
        <f>Table4[[#This Row],[MAGAZINE AMMO]]/Table4[[#This Row],[AMMO PER SHOT]]</f>
        <v>220</v>
      </c>
      <c r="W958" s="138">
        <f>1/Table4[[#This Row],[SHOT 
INTERVAL]]</f>
        <v>11.111111111111111</v>
      </c>
      <c r="X958" s="138">
        <f>(Table4[[#This Row],[SHOTS PER MAGAZINE]]-1)*Table4[[#This Row],[SHOT 
INTERVAL]]+(Table4[[#This Row],[PARTICLES 
PER SHOT]]-1)*Table4[[#This Row],[BURST INTERVAL]]</f>
        <v>19.71</v>
      </c>
      <c r="Y958" s="186">
        <f>Table4[[#This Row],[DAMAGE PER MAGAZINE]]/(Table4[[#This Row],[UNLOAD TIME]]+Table4[[#This Row],[RELOAD TIME]])</f>
        <v>5183.4399192191177</v>
      </c>
    </row>
    <row r="959" spans="1:25" ht="14.25" hidden="1" customHeight="1" outlineLevel="1" x14ac:dyDescent="0.2">
      <c r="A959" s="130">
        <v>44</v>
      </c>
      <c r="B959" s="186" t="s">
        <v>448</v>
      </c>
      <c r="C959" s="186" t="s">
        <v>101</v>
      </c>
      <c r="D959" s="130">
        <v>7</v>
      </c>
      <c r="E959" s="130">
        <v>375</v>
      </c>
      <c r="F959" s="130"/>
      <c r="G959" s="130"/>
      <c r="H959" s="130"/>
      <c r="I959" s="130">
        <v>220</v>
      </c>
      <c r="J959" s="130">
        <v>1</v>
      </c>
      <c r="K959" s="130">
        <v>2</v>
      </c>
      <c r="L959" s="138"/>
      <c r="M959" s="138">
        <v>0.09</v>
      </c>
      <c r="N959" s="130">
        <v>220</v>
      </c>
      <c r="O959" s="138"/>
      <c r="P959" s="138">
        <v>10</v>
      </c>
      <c r="Q959" s="130">
        <v>0</v>
      </c>
      <c r="R959" s="138">
        <v>10</v>
      </c>
      <c r="S959" s="130">
        <f>Table4[[#This Row],[DMG PER PARTICLE]]*Table4[[#This Row],[PARTICLES 
PER SHOT]]</f>
        <v>750</v>
      </c>
      <c r="T959" s="186">
        <f>Table4[[#This Row],[DAMAGE PER SHOT]]/Table4[[#This Row],[SHOT 
INTERVAL]]</f>
        <v>8333.3333333333339</v>
      </c>
      <c r="U959" s="130">
        <f>Table4[[#This Row],[SHOTS PER MAGAZINE]]*Table4[[#This Row],[DAMAGE PER SHOT]]</f>
        <v>165000</v>
      </c>
      <c r="V959" s="130">
        <f>Table4[[#This Row],[MAGAZINE AMMO]]/Table4[[#This Row],[AMMO PER SHOT]]</f>
        <v>220</v>
      </c>
      <c r="W959" s="138">
        <f>1/Table4[[#This Row],[SHOT 
INTERVAL]]</f>
        <v>11.111111111111111</v>
      </c>
      <c r="X959" s="138">
        <f>(Table4[[#This Row],[SHOTS PER MAGAZINE]]-1)*Table4[[#This Row],[SHOT 
INTERVAL]]+(Table4[[#This Row],[PARTICLES 
PER SHOT]]-1)*Table4[[#This Row],[BURST INTERVAL]]</f>
        <v>19.71</v>
      </c>
      <c r="Y959" s="186">
        <f>Table4[[#This Row],[DAMAGE PER MAGAZINE]]/(Table4[[#This Row],[UNLOAD TIME]]+Table4[[#This Row],[RELOAD TIME]])</f>
        <v>5553.6856277347697</v>
      </c>
    </row>
    <row r="960" spans="1:25" ht="14.25" hidden="1" customHeight="1" outlineLevel="1" x14ac:dyDescent="0.2">
      <c r="A960" s="130">
        <v>44</v>
      </c>
      <c r="B960" s="186" t="s">
        <v>448</v>
      </c>
      <c r="C960" s="186" t="s">
        <v>101</v>
      </c>
      <c r="D960" s="130">
        <v>8</v>
      </c>
      <c r="E960" s="130">
        <v>420</v>
      </c>
      <c r="F960" s="130"/>
      <c r="G960" s="130"/>
      <c r="H960" s="130"/>
      <c r="I960" s="130">
        <v>220</v>
      </c>
      <c r="J960" s="130">
        <v>1</v>
      </c>
      <c r="K960" s="130">
        <v>2</v>
      </c>
      <c r="L960" s="138"/>
      <c r="M960" s="138">
        <v>0.09</v>
      </c>
      <c r="N960" s="130">
        <v>220</v>
      </c>
      <c r="O960" s="138"/>
      <c r="P960" s="138">
        <v>10</v>
      </c>
      <c r="Q960" s="130">
        <v>0</v>
      </c>
      <c r="R960" s="138">
        <v>10</v>
      </c>
      <c r="S960" s="130">
        <f>Table4[[#This Row],[DMG PER PARTICLE]]*Table4[[#This Row],[PARTICLES 
PER SHOT]]</f>
        <v>840</v>
      </c>
      <c r="T960" s="186">
        <f>Table4[[#This Row],[DAMAGE PER SHOT]]/Table4[[#This Row],[SHOT 
INTERVAL]]</f>
        <v>9333.3333333333339</v>
      </c>
      <c r="U960" s="130">
        <f>Table4[[#This Row],[SHOTS PER MAGAZINE]]*Table4[[#This Row],[DAMAGE PER SHOT]]</f>
        <v>184800</v>
      </c>
      <c r="V960" s="130">
        <f>Table4[[#This Row],[MAGAZINE AMMO]]/Table4[[#This Row],[AMMO PER SHOT]]</f>
        <v>220</v>
      </c>
      <c r="W960" s="138">
        <f>1/Table4[[#This Row],[SHOT 
INTERVAL]]</f>
        <v>11.111111111111111</v>
      </c>
      <c r="X960" s="138">
        <f>(Table4[[#This Row],[SHOTS PER MAGAZINE]]-1)*Table4[[#This Row],[SHOT 
INTERVAL]]+(Table4[[#This Row],[PARTICLES 
PER SHOT]]-1)*Table4[[#This Row],[BURST INTERVAL]]</f>
        <v>19.71</v>
      </c>
      <c r="Y960" s="186">
        <f>Table4[[#This Row],[DAMAGE PER MAGAZINE]]/(Table4[[#This Row],[UNLOAD TIME]]+Table4[[#This Row],[RELOAD TIME]])</f>
        <v>6220.1279030629412</v>
      </c>
    </row>
    <row r="961" spans="1:25" ht="14.25" hidden="1" customHeight="1" outlineLevel="1" x14ac:dyDescent="0.2">
      <c r="A961" s="130">
        <v>44</v>
      </c>
      <c r="B961" s="186" t="s">
        <v>448</v>
      </c>
      <c r="C961" s="186" t="s">
        <v>101</v>
      </c>
      <c r="D961" s="130">
        <v>9</v>
      </c>
      <c r="E961" s="130">
        <v>455</v>
      </c>
      <c r="F961" s="130"/>
      <c r="G961" s="130"/>
      <c r="H961" s="130"/>
      <c r="I961" s="130">
        <v>220</v>
      </c>
      <c r="J961" s="130">
        <v>1</v>
      </c>
      <c r="K961" s="130">
        <v>2</v>
      </c>
      <c r="L961" s="138"/>
      <c r="M961" s="138">
        <v>0.09</v>
      </c>
      <c r="N961" s="130">
        <v>220</v>
      </c>
      <c r="O961" s="138"/>
      <c r="P961" s="138">
        <v>10</v>
      </c>
      <c r="Q961" s="130">
        <v>0</v>
      </c>
      <c r="R961" s="138">
        <v>10</v>
      </c>
      <c r="S961" s="130">
        <f>Table4[[#This Row],[DMG PER PARTICLE]]*Table4[[#This Row],[PARTICLES 
PER SHOT]]</f>
        <v>910</v>
      </c>
      <c r="T961" s="186">
        <f>Table4[[#This Row],[DAMAGE PER SHOT]]/Table4[[#This Row],[SHOT 
INTERVAL]]</f>
        <v>10111.111111111111</v>
      </c>
      <c r="U961" s="130">
        <f>Table4[[#This Row],[SHOTS PER MAGAZINE]]*Table4[[#This Row],[DAMAGE PER SHOT]]</f>
        <v>200200</v>
      </c>
      <c r="V961" s="130">
        <f>Table4[[#This Row],[MAGAZINE AMMO]]/Table4[[#This Row],[AMMO PER SHOT]]</f>
        <v>220</v>
      </c>
      <c r="W961" s="138">
        <f>1/Table4[[#This Row],[SHOT 
INTERVAL]]</f>
        <v>11.111111111111111</v>
      </c>
      <c r="X961" s="138">
        <f>(Table4[[#This Row],[SHOTS PER MAGAZINE]]-1)*Table4[[#This Row],[SHOT 
INTERVAL]]+(Table4[[#This Row],[PARTICLES 
PER SHOT]]-1)*Table4[[#This Row],[BURST INTERVAL]]</f>
        <v>19.71</v>
      </c>
      <c r="Y961" s="186">
        <f>Table4[[#This Row],[DAMAGE PER MAGAZINE]]/(Table4[[#This Row],[UNLOAD TIME]]+Table4[[#This Row],[RELOAD TIME]])</f>
        <v>6738.471894984853</v>
      </c>
    </row>
    <row r="962" spans="1:25" ht="14.25" hidden="1" customHeight="1" outlineLevel="1" x14ac:dyDescent="0.2">
      <c r="A962" s="130">
        <v>44</v>
      </c>
      <c r="B962" s="186" t="s">
        <v>448</v>
      </c>
      <c r="C962" s="186" t="s">
        <v>101</v>
      </c>
      <c r="D962" s="130">
        <v>10</v>
      </c>
      <c r="E962" s="130">
        <v>505</v>
      </c>
      <c r="F962" s="130"/>
      <c r="G962" s="130"/>
      <c r="H962" s="130"/>
      <c r="I962" s="130">
        <v>220</v>
      </c>
      <c r="J962" s="130">
        <v>1</v>
      </c>
      <c r="K962" s="130">
        <v>2</v>
      </c>
      <c r="L962" s="138"/>
      <c r="M962" s="138">
        <v>0.09</v>
      </c>
      <c r="N962" s="130">
        <v>220</v>
      </c>
      <c r="O962" s="138"/>
      <c r="P962" s="138">
        <v>10</v>
      </c>
      <c r="Q962" s="130">
        <v>0</v>
      </c>
      <c r="R962" s="138">
        <v>10</v>
      </c>
      <c r="S962" s="130">
        <f>Table4[[#This Row],[DMG PER PARTICLE]]*Table4[[#This Row],[PARTICLES 
PER SHOT]]</f>
        <v>1010</v>
      </c>
      <c r="T962" s="186">
        <f>Table4[[#This Row],[DAMAGE PER SHOT]]/Table4[[#This Row],[SHOT 
INTERVAL]]</f>
        <v>11222.222222222223</v>
      </c>
      <c r="U962" s="130">
        <f>Table4[[#This Row],[SHOTS PER MAGAZINE]]*Table4[[#This Row],[DAMAGE PER SHOT]]</f>
        <v>222200</v>
      </c>
      <c r="V962" s="130">
        <f>Table4[[#This Row],[MAGAZINE AMMO]]/Table4[[#This Row],[AMMO PER SHOT]]</f>
        <v>220</v>
      </c>
      <c r="W962" s="138">
        <f>1/Table4[[#This Row],[SHOT 
INTERVAL]]</f>
        <v>11.111111111111111</v>
      </c>
      <c r="X962" s="138">
        <f>(Table4[[#This Row],[SHOTS PER MAGAZINE]]-1)*Table4[[#This Row],[SHOT 
INTERVAL]]+(Table4[[#This Row],[PARTICLES 
PER SHOT]]-1)*Table4[[#This Row],[BURST INTERVAL]]</f>
        <v>19.71</v>
      </c>
      <c r="Y962" s="186">
        <f>Table4[[#This Row],[DAMAGE PER MAGAZINE]]/(Table4[[#This Row],[UNLOAD TIME]]+Table4[[#This Row],[RELOAD TIME]])</f>
        <v>7478.9633120161561</v>
      </c>
    </row>
    <row r="963" spans="1:25" ht="14.25" hidden="1" customHeight="1" outlineLevel="1" x14ac:dyDescent="0.2">
      <c r="A963" s="130">
        <v>44</v>
      </c>
      <c r="B963" s="186" t="s">
        <v>448</v>
      </c>
      <c r="C963" s="186" t="s">
        <v>101</v>
      </c>
      <c r="D963" s="130">
        <v>11</v>
      </c>
      <c r="E963" s="130">
        <v>560</v>
      </c>
      <c r="F963" s="130"/>
      <c r="G963" s="130"/>
      <c r="H963" s="130"/>
      <c r="I963" s="130">
        <v>220</v>
      </c>
      <c r="J963" s="130">
        <v>1</v>
      </c>
      <c r="K963" s="130">
        <v>2</v>
      </c>
      <c r="L963" s="138"/>
      <c r="M963" s="138">
        <v>0.09</v>
      </c>
      <c r="N963" s="130">
        <v>220</v>
      </c>
      <c r="O963" s="138"/>
      <c r="P963" s="138">
        <v>10</v>
      </c>
      <c r="Q963" s="130">
        <v>0</v>
      </c>
      <c r="R963" s="138">
        <v>10</v>
      </c>
      <c r="S963" s="130">
        <f>Table4[[#This Row],[DMG PER PARTICLE]]*Table4[[#This Row],[PARTICLES 
PER SHOT]]</f>
        <v>1120</v>
      </c>
      <c r="T963" s="186">
        <f>Table4[[#This Row],[DAMAGE PER SHOT]]/Table4[[#This Row],[SHOT 
INTERVAL]]</f>
        <v>12444.444444444445</v>
      </c>
      <c r="U963" s="130">
        <f>Table4[[#This Row],[SHOTS PER MAGAZINE]]*Table4[[#This Row],[DAMAGE PER SHOT]]</f>
        <v>246400</v>
      </c>
      <c r="V963" s="130">
        <f>Table4[[#This Row],[MAGAZINE AMMO]]/Table4[[#This Row],[AMMO PER SHOT]]</f>
        <v>220</v>
      </c>
      <c r="W963" s="138">
        <f>1/Table4[[#This Row],[SHOT 
INTERVAL]]</f>
        <v>11.111111111111111</v>
      </c>
      <c r="X963" s="138">
        <f>(Table4[[#This Row],[SHOTS PER MAGAZINE]]-1)*Table4[[#This Row],[SHOT 
INTERVAL]]+(Table4[[#This Row],[PARTICLES 
PER SHOT]]-1)*Table4[[#This Row],[BURST INTERVAL]]</f>
        <v>19.71</v>
      </c>
      <c r="Y963" s="186">
        <f>Table4[[#This Row],[DAMAGE PER MAGAZINE]]/(Table4[[#This Row],[UNLOAD TIME]]+Table4[[#This Row],[RELOAD TIME]])</f>
        <v>8293.5038707505882</v>
      </c>
    </row>
    <row r="964" spans="1:25" ht="14.25" hidden="1" customHeight="1" outlineLevel="1" x14ac:dyDescent="0.2">
      <c r="A964" s="130">
        <v>44</v>
      </c>
      <c r="B964" s="186" t="s">
        <v>448</v>
      </c>
      <c r="C964" s="186" t="s">
        <v>101</v>
      </c>
      <c r="D964" s="130">
        <v>12</v>
      </c>
      <c r="E964" s="130">
        <v>600</v>
      </c>
      <c r="F964" s="130"/>
      <c r="G964" s="130"/>
      <c r="H964" s="130"/>
      <c r="I964" s="130">
        <v>220</v>
      </c>
      <c r="J964" s="130">
        <v>1</v>
      </c>
      <c r="K964" s="130">
        <v>2</v>
      </c>
      <c r="L964" s="138"/>
      <c r="M964" s="138">
        <v>0.09</v>
      </c>
      <c r="N964" s="130">
        <v>220</v>
      </c>
      <c r="O964" s="138"/>
      <c r="P964" s="138">
        <v>10</v>
      </c>
      <c r="Q964" s="130">
        <v>0</v>
      </c>
      <c r="R964" s="138">
        <v>10</v>
      </c>
      <c r="S964" s="130">
        <f>Table4[[#This Row],[DMG PER PARTICLE]]*Table4[[#This Row],[PARTICLES 
PER SHOT]]</f>
        <v>1200</v>
      </c>
      <c r="T964" s="186">
        <f>Table4[[#This Row],[DAMAGE PER SHOT]]/Table4[[#This Row],[SHOT 
INTERVAL]]</f>
        <v>13333.333333333334</v>
      </c>
      <c r="U964" s="130">
        <f>Table4[[#This Row],[SHOTS PER MAGAZINE]]*Table4[[#This Row],[DAMAGE PER SHOT]]</f>
        <v>264000</v>
      </c>
      <c r="V964" s="130">
        <f>Table4[[#This Row],[MAGAZINE AMMO]]/Table4[[#This Row],[AMMO PER SHOT]]</f>
        <v>220</v>
      </c>
      <c r="W964" s="138">
        <f>1/Table4[[#This Row],[SHOT 
INTERVAL]]</f>
        <v>11.111111111111111</v>
      </c>
      <c r="X964" s="138">
        <f>(Table4[[#This Row],[SHOTS PER MAGAZINE]]-1)*Table4[[#This Row],[SHOT 
INTERVAL]]+(Table4[[#This Row],[PARTICLES 
PER SHOT]]-1)*Table4[[#This Row],[BURST INTERVAL]]</f>
        <v>19.71</v>
      </c>
      <c r="Y964" s="186">
        <f>Table4[[#This Row],[DAMAGE PER MAGAZINE]]/(Table4[[#This Row],[UNLOAD TIME]]+Table4[[#This Row],[RELOAD TIME]])</f>
        <v>8885.8970043756308</v>
      </c>
    </row>
    <row r="965" spans="1:25" ht="14.25" hidden="1" customHeight="1" outlineLevel="1" x14ac:dyDescent="0.2">
      <c r="A965" s="130">
        <v>44</v>
      </c>
      <c r="B965" s="186" t="s">
        <v>448</v>
      </c>
      <c r="C965" s="186" t="s">
        <v>102</v>
      </c>
      <c r="D965" s="130">
        <v>1</v>
      </c>
      <c r="E965" s="130">
        <v>600</v>
      </c>
      <c r="F965" s="130"/>
      <c r="G965" s="130"/>
      <c r="H965" s="130"/>
      <c r="I965" s="130">
        <v>220</v>
      </c>
      <c r="J965" s="130">
        <v>1</v>
      </c>
      <c r="K965" s="130">
        <v>2</v>
      </c>
      <c r="L965" s="138"/>
      <c r="M965" s="138">
        <v>0.09</v>
      </c>
      <c r="N965" s="130">
        <v>220</v>
      </c>
      <c r="O965" s="138"/>
      <c r="P965" s="138">
        <v>10</v>
      </c>
      <c r="Q965" s="130">
        <v>0</v>
      </c>
      <c r="R965" s="138">
        <v>10</v>
      </c>
      <c r="S965" s="130">
        <f>Table4[[#This Row],[DMG PER PARTICLE]]*Table4[[#This Row],[PARTICLES 
PER SHOT]]</f>
        <v>1200</v>
      </c>
      <c r="T965" s="186">
        <f>Table4[[#This Row],[DAMAGE PER SHOT]]/Table4[[#This Row],[SHOT 
INTERVAL]]</f>
        <v>13333.333333333334</v>
      </c>
      <c r="U965" s="130">
        <f>Table4[[#This Row],[SHOTS PER MAGAZINE]]*Table4[[#This Row],[DAMAGE PER SHOT]]</f>
        <v>264000</v>
      </c>
      <c r="V965" s="130">
        <f>Table4[[#This Row],[MAGAZINE AMMO]]/Table4[[#This Row],[AMMO PER SHOT]]</f>
        <v>220</v>
      </c>
      <c r="W965" s="138">
        <f>1/Table4[[#This Row],[SHOT 
INTERVAL]]</f>
        <v>11.111111111111111</v>
      </c>
      <c r="X965" s="138">
        <f>(Table4[[#This Row],[SHOTS PER MAGAZINE]]-1)*Table4[[#This Row],[SHOT 
INTERVAL]]+(Table4[[#This Row],[PARTICLES 
PER SHOT]]-1)*Table4[[#This Row],[BURST INTERVAL]]</f>
        <v>19.71</v>
      </c>
      <c r="Y965" s="186">
        <f>Table4[[#This Row],[DAMAGE PER MAGAZINE]]/(Table4[[#This Row],[UNLOAD TIME]]+Table4[[#This Row],[RELOAD TIME]])</f>
        <v>8885.8970043756308</v>
      </c>
    </row>
    <row r="966" spans="1:25" ht="14.25" hidden="1" customHeight="1" outlineLevel="1" x14ac:dyDescent="0.2">
      <c r="A966" s="130">
        <v>44</v>
      </c>
      <c r="B966" s="186" t="s">
        <v>448</v>
      </c>
      <c r="C966" s="186" t="s">
        <v>102</v>
      </c>
      <c r="D966" s="130">
        <v>2</v>
      </c>
      <c r="E966" s="130">
        <v>615</v>
      </c>
      <c r="F966" s="130"/>
      <c r="G966" s="130"/>
      <c r="H966" s="130"/>
      <c r="I966" s="130">
        <v>220</v>
      </c>
      <c r="J966" s="130">
        <v>1</v>
      </c>
      <c r="K966" s="130">
        <v>2</v>
      </c>
      <c r="L966" s="138"/>
      <c r="M966" s="138">
        <v>0.09</v>
      </c>
      <c r="N966" s="130">
        <v>220</v>
      </c>
      <c r="O966" s="138"/>
      <c r="P966" s="138">
        <v>10</v>
      </c>
      <c r="Q966" s="130">
        <v>0</v>
      </c>
      <c r="R966" s="138">
        <v>10</v>
      </c>
      <c r="S966" s="130">
        <f>Table4[[#This Row],[DMG PER PARTICLE]]*Table4[[#This Row],[PARTICLES 
PER SHOT]]</f>
        <v>1230</v>
      </c>
      <c r="T966" s="186">
        <f>Table4[[#This Row],[DAMAGE PER SHOT]]/Table4[[#This Row],[SHOT 
INTERVAL]]</f>
        <v>13666.666666666668</v>
      </c>
      <c r="U966" s="130">
        <f>Table4[[#This Row],[SHOTS PER MAGAZINE]]*Table4[[#This Row],[DAMAGE PER SHOT]]</f>
        <v>270600</v>
      </c>
      <c r="V966" s="130">
        <f>Table4[[#This Row],[MAGAZINE AMMO]]/Table4[[#This Row],[AMMO PER SHOT]]</f>
        <v>220</v>
      </c>
      <c r="W966" s="138">
        <f>1/Table4[[#This Row],[SHOT 
INTERVAL]]</f>
        <v>11.111111111111111</v>
      </c>
      <c r="X966" s="138">
        <f>(Table4[[#This Row],[SHOTS PER MAGAZINE]]-1)*Table4[[#This Row],[SHOT 
INTERVAL]]+(Table4[[#This Row],[PARTICLES 
PER SHOT]]-1)*Table4[[#This Row],[BURST INTERVAL]]</f>
        <v>19.71</v>
      </c>
      <c r="Y966" s="186">
        <f>Table4[[#This Row],[DAMAGE PER MAGAZINE]]/(Table4[[#This Row],[UNLOAD TIME]]+Table4[[#This Row],[RELOAD TIME]])</f>
        <v>9108.0444294850222</v>
      </c>
    </row>
    <row r="967" spans="1:25" ht="14.25" hidden="1" customHeight="1" outlineLevel="1" x14ac:dyDescent="0.2">
      <c r="A967" s="130">
        <v>44</v>
      </c>
      <c r="B967" s="186" t="s">
        <v>448</v>
      </c>
      <c r="C967" s="186" t="s">
        <v>102</v>
      </c>
      <c r="D967" s="130">
        <v>3</v>
      </c>
      <c r="E967" s="130">
        <v>625</v>
      </c>
      <c r="F967" s="130"/>
      <c r="G967" s="130"/>
      <c r="H967" s="130"/>
      <c r="I967" s="130">
        <v>220</v>
      </c>
      <c r="J967" s="130">
        <v>1</v>
      </c>
      <c r="K967" s="130">
        <v>2</v>
      </c>
      <c r="L967" s="138"/>
      <c r="M967" s="138">
        <v>0.09</v>
      </c>
      <c r="N967" s="130">
        <v>220</v>
      </c>
      <c r="O967" s="138"/>
      <c r="P967" s="138">
        <v>10</v>
      </c>
      <c r="Q967" s="130">
        <v>0</v>
      </c>
      <c r="R967" s="138">
        <v>10</v>
      </c>
      <c r="S967" s="130">
        <f>Table4[[#This Row],[DMG PER PARTICLE]]*Table4[[#This Row],[PARTICLES 
PER SHOT]]</f>
        <v>1250</v>
      </c>
      <c r="T967" s="186">
        <f>Table4[[#This Row],[DAMAGE PER SHOT]]/Table4[[#This Row],[SHOT 
INTERVAL]]</f>
        <v>13888.888888888889</v>
      </c>
      <c r="U967" s="130">
        <f>Table4[[#This Row],[SHOTS PER MAGAZINE]]*Table4[[#This Row],[DAMAGE PER SHOT]]</f>
        <v>275000</v>
      </c>
      <c r="V967" s="130">
        <f>Table4[[#This Row],[MAGAZINE AMMO]]/Table4[[#This Row],[AMMO PER SHOT]]</f>
        <v>220</v>
      </c>
      <c r="W967" s="138">
        <f>1/Table4[[#This Row],[SHOT 
INTERVAL]]</f>
        <v>11.111111111111111</v>
      </c>
      <c r="X967" s="138">
        <f>(Table4[[#This Row],[SHOTS PER MAGAZINE]]-1)*Table4[[#This Row],[SHOT 
INTERVAL]]+(Table4[[#This Row],[PARTICLES 
PER SHOT]]-1)*Table4[[#This Row],[BURST INTERVAL]]</f>
        <v>19.71</v>
      </c>
      <c r="Y967" s="186">
        <f>Table4[[#This Row],[DAMAGE PER MAGAZINE]]/(Table4[[#This Row],[UNLOAD TIME]]+Table4[[#This Row],[RELOAD TIME]])</f>
        <v>9256.1427128912819</v>
      </c>
    </row>
    <row r="968" spans="1:25" ht="14.25" hidden="1" customHeight="1" outlineLevel="1" x14ac:dyDescent="0.2">
      <c r="A968" s="130">
        <v>44</v>
      </c>
      <c r="B968" s="186" t="s">
        <v>448</v>
      </c>
      <c r="C968" s="186" t="s">
        <v>102</v>
      </c>
      <c r="D968" s="130">
        <v>4</v>
      </c>
      <c r="E968" s="130">
        <v>635</v>
      </c>
      <c r="F968" s="130"/>
      <c r="G968" s="130"/>
      <c r="H968" s="130"/>
      <c r="I968" s="130">
        <v>220</v>
      </c>
      <c r="J968" s="130">
        <v>1</v>
      </c>
      <c r="K968" s="130">
        <v>2</v>
      </c>
      <c r="L968" s="138"/>
      <c r="M968" s="138">
        <v>0.09</v>
      </c>
      <c r="N968" s="130">
        <v>220</v>
      </c>
      <c r="O968" s="138"/>
      <c r="P968" s="138">
        <v>10</v>
      </c>
      <c r="Q968" s="130">
        <v>0</v>
      </c>
      <c r="R968" s="138">
        <v>10</v>
      </c>
      <c r="S968" s="130">
        <f>Table4[[#This Row],[DMG PER PARTICLE]]*Table4[[#This Row],[PARTICLES 
PER SHOT]]</f>
        <v>1270</v>
      </c>
      <c r="T968" s="186">
        <f>Table4[[#This Row],[DAMAGE PER SHOT]]/Table4[[#This Row],[SHOT 
INTERVAL]]</f>
        <v>14111.111111111111</v>
      </c>
      <c r="U968" s="130">
        <f>Table4[[#This Row],[SHOTS PER MAGAZINE]]*Table4[[#This Row],[DAMAGE PER SHOT]]</f>
        <v>279400</v>
      </c>
      <c r="V968" s="130">
        <f>Table4[[#This Row],[MAGAZINE AMMO]]/Table4[[#This Row],[AMMO PER SHOT]]</f>
        <v>220</v>
      </c>
      <c r="W968" s="138">
        <f>1/Table4[[#This Row],[SHOT 
INTERVAL]]</f>
        <v>11.111111111111111</v>
      </c>
      <c r="X968" s="138">
        <f>(Table4[[#This Row],[SHOTS PER MAGAZINE]]-1)*Table4[[#This Row],[SHOT 
INTERVAL]]+(Table4[[#This Row],[PARTICLES 
PER SHOT]]-1)*Table4[[#This Row],[BURST INTERVAL]]</f>
        <v>19.71</v>
      </c>
      <c r="Y968" s="186">
        <f>Table4[[#This Row],[DAMAGE PER MAGAZINE]]/(Table4[[#This Row],[UNLOAD TIME]]+Table4[[#This Row],[RELOAD TIME]])</f>
        <v>9404.2409962975435</v>
      </c>
    </row>
    <row r="969" spans="1:25" ht="14.25" hidden="1" customHeight="1" outlineLevel="1" x14ac:dyDescent="0.2">
      <c r="A969" s="130">
        <v>44</v>
      </c>
      <c r="B969" s="186" t="s">
        <v>448</v>
      </c>
      <c r="C969" s="186" t="s">
        <v>102</v>
      </c>
      <c r="D969" s="130">
        <v>5</v>
      </c>
      <c r="E969" s="130">
        <v>650</v>
      </c>
      <c r="F969" s="130"/>
      <c r="G969" s="130"/>
      <c r="H969" s="130"/>
      <c r="I969" s="130">
        <v>220</v>
      </c>
      <c r="J969" s="130">
        <v>1</v>
      </c>
      <c r="K969" s="130">
        <v>2</v>
      </c>
      <c r="L969" s="138"/>
      <c r="M969" s="138">
        <v>0.09</v>
      </c>
      <c r="N969" s="130">
        <v>220</v>
      </c>
      <c r="O969" s="138"/>
      <c r="P969" s="138">
        <v>10</v>
      </c>
      <c r="Q969" s="130">
        <v>0</v>
      </c>
      <c r="R969" s="138">
        <v>10</v>
      </c>
      <c r="S969" s="130">
        <f>Table4[[#This Row],[DMG PER PARTICLE]]*Table4[[#This Row],[PARTICLES 
PER SHOT]]</f>
        <v>1300</v>
      </c>
      <c r="T969" s="186">
        <f>Table4[[#This Row],[DAMAGE PER SHOT]]/Table4[[#This Row],[SHOT 
INTERVAL]]</f>
        <v>14444.444444444445</v>
      </c>
      <c r="U969" s="130">
        <f>Table4[[#This Row],[SHOTS PER MAGAZINE]]*Table4[[#This Row],[DAMAGE PER SHOT]]</f>
        <v>286000</v>
      </c>
      <c r="V969" s="130">
        <f>Table4[[#This Row],[MAGAZINE AMMO]]/Table4[[#This Row],[AMMO PER SHOT]]</f>
        <v>220</v>
      </c>
      <c r="W969" s="138">
        <f>1/Table4[[#This Row],[SHOT 
INTERVAL]]</f>
        <v>11.111111111111111</v>
      </c>
      <c r="X969" s="138">
        <f>(Table4[[#This Row],[SHOTS PER MAGAZINE]]-1)*Table4[[#This Row],[SHOT 
INTERVAL]]+(Table4[[#This Row],[PARTICLES 
PER SHOT]]-1)*Table4[[#This Row],[BURST INTERVAL]]</f>
        <v>19.71</v>
      </c>
      <c r="Y969" s="186">
        <f>Table4[[#This Row],[DAMAGE PER MAGAZINE]]/(Table4[[#This Row],[UNLOAD TIME]]+Table4[[#This Row],[RELOAD TIME]])</f>
        <v>9626.388421406933</v>
      </c>
    </row>
    <row r="970" spans="1:25" ht="14.25" hidden="1" customHeight="1" outlineLevel="1" x14ac:dyDescent="0.2">
      <c r="A970" s="130">
        <v>44</v>
      </c>
      <c r="B970" s="186" t="s">
        <v>448</v>
      </c>
      <c r="C970" s="186" t="s">
        <v>102</v>
      </c>
      <c r="D970" s="130">
        <v>6</v>
      </c>
      <c r="E970" s="130">
        <v>660</v>
      </c>
      <c r="F970" s="130"/>
      <c r="G970" s="130"/>
      <c r="H970" s="130"/>
      <c r="I970" s="130">
        <v>220</v>
      </c>
      <c r="J970" s="130">
        <v>1</v>
      </c>
      <c r="K970" s="130">
        <v>2</v>
      </c>
      <c r="L970" s="138"/>
      <c r="M970" s="138">
        <v>0.09</v>
      </c>
      <c r="N970" s="130">
        <v>220</v>
      </c>
      <c r="O970" s="138"/>
      <c r="P970" s="138">
        <v>10</v>
      </c>
      <c r="Q970" s="130">
        <v>0</v>
      </c>
      <c r="R970" s="138">
        <v>10</v>
      </c>
      <c r="S970" s="130">
        <f>Table4[[#This Row],[DMG PER PARTICLE]]*Table4[[#This Row],[PARTICLES 
PER SHOT]]</f>
        <v>1320</v>
      </c>
      <c r="T970" s="186">
        <f>Table4[[#This Row],[DAMAGE PER SHOT]]/Table4[[#This Row],[SHOT 
INTERVAL]]</f>
        <v>14666.666666666668</v>
      </c>
      <c r="U970" s="130">
        <f>Table4[[#This Row],[SHOTS PER MAGAZINE]]*Table4[[#This Row],[DAMAGE PER SHOT]]</f>
        <v>290400</v>
      </c>
      <c r="V970" s="130">
        <f>Table4[[#This Row],[MAGAZINE AMMO]]/Table4[[#This Row],[AMMO PER SHOT]]</f>
        <v>220</v>
      </c>
      <c r="W970" s="138">
        <f>1/Table4[[#This Row],[SHOT 
INTERVAL]]</f>
        <v>11.111111111111111</v>
      </c>
      <c r="X970" s="138">
        <f>(Table4[[#This Row],[SHOTS PER MAGAZINE]]-1)*Table4[[#This Row],[SHOT 
INTERVAL]]+(Table4[[#This Row],[PARTICLES 
PER SHOT]]-1)*Table4[[#This Row],[BURST INTERVAL]]</f>
        <v>19.71</v>
      </c>
      <c r="Y970" s="186">
        <f>Table4[[#This Row],[DAMAGE PER MAGAZINE]]/(Table4[[#This Row],[UNLOAD TIME]]+Table4[[#This Row],[RELOAD TIME]])</f>
        <v>9774.4867048131946</v>
      </c>
    </row>
    <row r="971" spans="1:25" ht="14.25" hidden="1" customHeight="1" outlineLevel="1" x14ac:dyDescent="0.2">
      <c r="A971" s="130">
        <v>44</v>
      </c>
      <c r="B971" s="186" t="s">
        <v>448</v>
      </c>
      <c r="C971" s="186" t="s">
        <v>102</v>
      </c>
      <c r="D971" s="130">
        <v>7</v>
      </c>
      <c r="E971" s="130">
        <v>670</v>
      </c>
      <c r="F971" s="130"/>
      <c r="G971" s="130"/>
      <c r="H971" s="130"/>
      <c r="I971" s="130">
        <v>220</v>
      </c>
      <c r="J971" s="130">
        <v>1</v>
      </c>
      <c r="K971" s="130">
        <v>2</v>
      </c>
      <c r="L971" s="138"/>
      <c r="M971" s="138">
        <v>0.09</v>
      </c>
      <c r="N971" s="130">
        <v>220</v>
      </c>
      <c r="O971" s="138"/>
      <c r="P971" s="138">
        <v>10</v>
      </c>
      <c r="Q971" s="130">
        <v>0</v>
      </c>
      <c r="R971" s="138">
        <v>10</v>
      </c>
      <c r="S971" s="130">
        <f>Table4[[#This Row],[DMG PER PARTICLE]]*Table4[[#This Row],[PARTICLES 
PER SHOT]]</f>
        <v>1340</v>
      </c>
      <c r="T971" s="186">
        <f>Table4[[#This Row],[DAMAGE PER SHOT]]/Table4[[#This Row],[SHOT 
INTERVAL]]</f>
        <v>14888.888888888889</v>
      </c>
      <c r="U971" s="130">
        <f>Table4[[#This Row],[SHOTS PER MAGAZINE]]*Table4[[#This Row],[DAMAGE PER SHOT]]</f>
        <v>294800</v>
      </c>
      <c r="V971" s="130">
        <f>Table4[[#This Row],[MAGAZINE AMMO]]/Table4[[#This Row],[AMMO PER SHOT]]</f>
        <v>220</v>
      </c>
      <c r="W971" s="138">
        <f>1/Table4[[#This Row],[SHOT 
INTERVAL]]</f>
        <v>11.111111111111111</v>
      </c>
      <c r="X971" s="138">
        <f>(Table4[[#This Row],[SHOTS PER MAGAZINE]]-1)*Table4[[#This Row],[SHOT 
INTERVAL]]+(Table4[[#This Row],[PARTICLES 
PER SHOT]]-1)*Table4[[#This Row],[BURST INTERVAL]]</f>
        <v>19.71</v>
      </c>
      <c r="Y971" s="186">
        <f>Table4[[#This Row],[DAMAGE PER MAGAZINE]]/(Table4[[#This Row],[UNLOAD TIME]]+Table4[[#This Row],[RELOAD TIME]])</f>
        <v>9922.5849882194543</v>
      </c>
    </row>
    <row r="972" spans="1:25" ht="14.25" hidden="1" customHeight="1" outlineLevel="1" x14ac:dyDescent="0.2">
      <c r="A972" s="130">
        <v>44</v>
      </c>
      <c r="B972" s="186" t="s">
        <v>448</v>
      </c>
      <c r="C972" s="186" t="s">
        <v>102</v>
      </c>
      <c r="D972" s="130">
        <v>8</v>
      </c>
      <c r="E972" s="130">
        <v>680</v>
      </c>
      <c r="F972" s="130"/>
      <c r="G972" s="130"/>
      <c r="H972" s="130"/>
      <c r="I972" s="130">
        <v>220</v>
      </c>
      <c r="J972" s="130">
        <v>1</v>
      </c>
      <c r="K972" s="130">
        <v>2</v>
      </c>
      <c r="L972" s="138"/>
      <c r="M972" s="138">
        <v>0.09</v>
      </c>
      <c r="N972" s="130">
        <v>220</v>
      </c>
      <c r="O972" s="138"/>
      <c r="P972" s="138">
        <v>10</v>
      </c>
      <c r="Q972" s="130">
        <v>0</v>
      </c>
      <c r="R972" s="138">
        <v>10</v>
      </c>
      <c r="S972" s="130">
        <f>Table4[[#This Row],[DMG PER PARTICLE]]*Table4[[#This Row],[PARTICLES 
PER SHOT]]</f>
        <v>1360</v>
      </c>
      <c r="T972" s="186">
        <f>Table4[[#This Row],[DAMAGE PER SHOT]]/Table4[[#This Row],[SHOT 
INTERVAL]]</f>
        <v>15111.111111111111</v>
      </c>
      <c r="U972" s="130">
        <f>Table4[[#This Row],[SHOTS PER MAGAZINE]]*Table4[[#This Row],[DAMAGE PER SHOT]]</f>
        <v>299200</v>
      </c>
      <c r="V972" s="130">
        <f>Table4[[#This Row],[MAGAZINE AMMO]]/Table4[[#This Row],[AMMO PER SHOT]]</f>
        <v>220</v>
      </c>
      <c r="W972" s="138">
        <f>1/Table4[[#This Row],[SHOT 
INTERVAL]]</f>
        <v>11.111111111111111</v>
      </c>
      <c r="X972" s="138">
        <f>(Table4[[#This Row],[SHOTS PER MAGAZINE]]-1)*Table4[[#This Row],[SHOT 
INTERVAL]]+(Table4[[#This Row],[PARTICLES 
PER SHOT]]-1)*Table4[[#This Row],[BURST INTERVAL]]</f>
        <v>19.71</v>
      </c>
      <c r="Y972" s="186">
        <f>Table4[[#This Row],[DAMAGE PER MAGAZINE]]/(Table4[[#This Row],[UNLOAD TIME]]+Table4[[#This Row],[RELOAD TIME]])</f>
        <v>10070.683271625716</v>
      </c>
    </row>
    <row r="973" spans="1:25" ht="14.25" hidden="1" customHeight="1" outlineLevel="1" x14ac:dyDescent="0.2">
      <c r="A973" s="130">
        <v>44</v>
      </c>
      <c r="B973" s="186" t="s">
        <v>448</v>
      </c>
      <c r="C973" s="186" t="s">
        <v>102</v>
      </c>
      <c r="D973" s="130">
        <v>9</v>
      </c>
      <c r="E973" s="130">
        <v>690</v>
      </c>
      <c r="F973" s="130"/>
      <c r="G973" s="130"/>
      <c r="H973" s="130"/>
      <c r="I973" s="130">
        <v>220</v>
      </c>
      <c r="J973" s="130">
        <v>1</v>
      </c>
      <c r="K973" s="130">
        <v>2</v>
      </c>
      <c r="L973" s="138"/>
      <c r="M973" s="138">
        <v>0.09</v>
      </c>
      <c r="N973" s="130">
        <v>220</v>
      </c>
      <c r="O973" s="138"/>
      <c r="P973" s="138">
        <v>10</v>
      </c>
      <c r="Q973" s="130">
        <v>0</v>
      </c>
      <c r="R973" s="138">
        <v>10</v>
      </c>
      <c r="S973" s="130">
        <f>Table4[[#This Row],[DMG PER PARTICLE]]*Table4[[#This Row],[PARTICLES 
PER SHOT]]</f>
        <v>1380</v>
      </c>
      <c r="T973" s="186">
        <f>Table4[[#This Row],[DAMAGE PER SHOT]]/Table4[[#This Row],[SHOT 
INTERVAL]]</f>
        <v>15333.333333333334</v>
      </c>
      <c r="U973" s="130">
        <f>Table4[[#This Row],[SHOTS PER MAGAZINE]]*Table4[[#This Row],[DAMAGE PER SHOT]]</f>
        <v>303600</v>
      </c>
      <c r="V973" s="130">
        <f>Table4[[#This Row],[MAGAZINE AMMO]]/Table4[[#This Row],[AMMO PER SHOT]]</f>
        <v>220</v>
      </c>
      <c r="W973" s="138">
        <f>1/Table4[[#This Row],[SHOT 
INTERVAL]]</f>
        <v>11.111111111111111</v>
      </c>
      <c r="X973" s="138">
        <f>(Table4[[#This Row],[SHOTS PER MAGAZINE]]-1)*Table4[[#This Row],[SHOT 
INTERVAL]]+(Table4[[#This Row],[PARTICLES 
PER SHOT]]-1)*Table4[[#This Row],[BURST INTERVAL]]</f>
        <v>19.71</v>
      </c>
      <c r="Y973" s="186">
        <f>Table4[[#This Row],[DAMAGE PER MAGAZINE]]/(Table4[[#This Row],[UNLOAD TIME]]+Table4[[#This Row],[RELOAD TIME]])</f>
        <v>10218.781555031976</v>
      </c>
    </row>
    <row r="974" spans="1:25" ht="14.25" hidden="1" customHeight="1" outlineLevel="1" x14ac:dyDescent="0.2">
      <c r="A974" s="130">
        <v>44</v>
      </c>
      <c r="B974" s="186" t="s">
        <v>448</v>
      </c>
      <c r="C974" s="186" t="s">
        <v>102</v>
      </c>
      <c r="D974" s="130">
        <v>10</v>
      </c>
      <c r="E974" s="130">
        <v>700</v>
      </c>
      <c r="F974" s="130"/>
      <c r="G974" s="130"/>
      <c r="H974" s="130"/>
      <c r="I974" s="130">
        <v>220</v>
      </c>
      <c r="J974" s="130">
        <v>1</v>
      </c>
      <c r="K974" s="130">
        <v>2</v>
      </c>
      <c r="L974" s="138"/>
      <c r="M974" s="138">
        <v>0.09</v>
      </c>
      <c r="N974" s="130">
        <v>220</v>
      </c>
      <c r="O974" s="138"/>
      <c r="P974" s="138">
        <v>10</v>
      </c>
      <c r="Q974" s="130">
        <v>0</v>
      </c>
      <c r="R974" s="138">
        <v>10</v>
      </c>
      <c r="S974" s="130">
        <f>Table4[[#This Row],[DMG PER PARTICLE]]*Table4[[#This Row],[PARTICLES 
PER SHOT]]</f>
        <v>1400</v>
      </c>
      <c r="T974" s="186">
        <f>Table4[[#This Row],[DAMAGE PER SHOT]]/Table4[[#This Row],[SHOT 
INTERVAL]]</f>
        <v>15555.555555555557</v>
      </c>
      <c r="U974" s="130">
        <f>Table4[[#This Row],[SHOTS PER MAGAZINE]]*Table4[[#This Row],[DAMAGE PER SHOT]]</f>
        <v>308000</v>
      </c>
      <c r="V974" s="130">
        <f>Table4[[#This Row],[MAGAZINE AMMO]]/Table4[[#This Row],[AMMO PER SHOT]]</f>
        <v>220</v>
      </c>
      <c r="W974" s="138">
        <f>1/Table4[[#This Row],[SHOT 
INTERVAL]]</f>
        <v>11.111111111111111</v>
      </c>
      <c r="X974" s="138">
        <f>(Table4[[#This Row],[SHOTS PER MAGAZINE]]-1)*Table4[[#This Row],[SHOT 
INTERVAL]]+(Table4[[#This Row],[PARTICLES 
PER SHOT]]-1)*Table4[[#This Row],[BURST INTERVAL]]</f>
        <v>19.71</v>
      </c>
      <c r="Y974" s="186">
        <f>Table4[[#This Row],[DAMAGE PER MAGAZINE]]/(Table4[[#This Row],[UNLOAD TIME]]+Table4[[#This Row],[RELOAD TIME]])</f>
        <v>10366.879838438235</v>
      </c>
    </row>
    <row r="975" spans="1:25" ht="14.25" hidden="1" customHeight="1" outlineLevel="1" x14ac:dyDescent="0.2">
      <c r="A975" s="130">
        <v>44</v>
      </c>
      <c r="B975" s="186" t="s">
        <v>448</v>
      </c>
      <c r="C975" s="186" t="s">
        <v>102</v>
      </c>
      <c r="D975" s="130">
        <v>11</v>
      </c>
      <c r="E975" s="130">
        <v>710</v>
      </c>
      <c r="F975" s="130"/>
      <c r="G975" s="130"/>
      <c r="H975" s="130"/>
      <c r="I975" s="130">
        <v>220</v>
      </c>
      <c r="J975" s="130">
        <v>1</v>
      </c>
      <c r="K975" s="130">
        <v>2</v>
      </c>
      <c r="L975" s="138"/>
      <c r="M975" s="138">
        <v>0.09</v>
      </c>
      <c r="N975" s="130">
        <v>220</v>
      </c>
      <c r="O975" s="138"/>
      <c r="P975" s="138">
        <v>10</v>
      </c>
      <c r="Q975" s="130">
        <v>0</v>
      </c>
      <c r="R975" s="138">
        <v>10</v>
      </c>
      <c r="S975" s="130">
        <f>Table4[[#This Row],[DMG PER PARTICLE]]*Table4[[#This Row],[PARTICLES 
PER SHOT]]</f>
        <v>1420</v>
      </c>
      <c r="T975" s="186">
        <f>Table4[[#This Row],[DAMAGE PER SHOT]]/Table4[[#This Row],[SHOT 
INTERVAL]]</f>
        <v>15777.777777777779</v>
      </c>
      <c r="U975" s="130">
        <f>Table4[[#This Row],[SHOTS PER MAGAZINE]]*Table4[[#This Row],[DAMAGE PER SHOT]]</f>
        <v>312400</v>
      </c>
      <c r="V975" s="130">
        <f>Table4[[#This Row],[MAGAZINE AMMO]]/Table4[[#This Row],[AMMO PER SHOT]]</f>
        <v>220</v>
      </c>
      <c r="W975" s="138">
        <f>1/Table4[[#This Row],[SHOT 
INTERVAL]]</f>
        <v>11.111111111111111</v>
      </c>
      <c r="X975" s="138">
        <f>(Table4[[#This Row],[SHOTS PER MAGAZINE]]-1)*Table4[[#This Row],[SHOT 
INTERVAL]]+(Table4[[#This Row],[PARTICLES 
PER SHOT]]-1)*Table4[[#This Row],[BURST INTERVAL]]</f>
        <v>19.71</v>
      </c>
      <c r="Y975" s="186">
        <f>Table4[[#This Row],[DAMAGE PER MAGAZINE]]/(Table4[[#This Row],[UNLOAD TIME]]+Table4[[#This Row],[RELOAD TIME]])</f>
        <v>10514.978121844497</v>
      </c>
    </row>
    <row r="976" spans="1:25" ht="14.25" hidden="1" customHeight="1" outlineLevel="1" x14ac:dyDescent="0.2">
      <c r="A976" s="130">
        <v>44</v>
      </c>
      <c r="B976" s="186" t="s">
        <v>448</v>
      </c>
      <c r="C976" s="186" t="s">
        <v>102</v>
      </c>
      <c r="D976" s="130">
        <v>12</v>
      </c>
      <c r="E976" s="130">
        <v>720</v>
      </c>
      <c r="F976" s="130"/>
      <c r="G976" s="130"/>
      <c r="H976" s="130"/>
      <c r="I976" s="130">
        <v>220</v>
      </c>
      <c r="J976" s="130">
        <v>1</v>
      </c>
      <c r="K976" s="130">
        <v>2</v>
      </c>
      <c r="L976" s="138"/>
      <c r="M976" s="138">
        <v>0.09</v>
      </c>
      <c r="N976" s="130">
        <v>220</v>
      </c>
      <c r="O976" s="138"/>
      <c r="P976" s="138">
        <v>10</v>
      </c>
      <c r="Q976" s="130">
        <v>0</v>
      </c>
      <c r="R976" s="138">
        <v>10</v>
      </c>
      <c r="S976" s="130">
        <f>Table4[[#This Row],[DMG PER PARTICLE]]*Table4[[#This Row],[PARTICLES 
PER SHOT]]</f>
        <v>1440</v>
      </c>
      <c r="T976" s="186">
        <f>Table4[[#This Row],[DAMAGE PER SHOT]]/Table4[[#This Row],[SHOT 
INTERVAL]]</f>
        <v>16000</v>
      </c>
      <c r="U976" s="130">
        <f>Table4[[#This Row],[SHOTS PER MAGAZINE]]*Table4[[#This Row],[DAMAGE PER SHOT]]</f>
        <v>316800</v>
      </c>
      <c r="V976" s="130">
        <f>Table4[[#This Row],[MAGAZINE AMMO]]/Table4[[#This Row],[AMMO PER SHOT]]</f>
        <v>220</v>
      </c>
      <c r="W976" s="138">
        <f>1/Table4[[#This Row],[SHOT 
INTERVAL]]</f>
        <v>11.111111111111111</v>
      </c>
      <c r="X976" s="138">
        <f>(Table4[[#This Row],[SHOTS PER MAGAZINE]]-1)*Table4[[#This Row],[SHOT 
INTERVAL]]+(Table4[[#This Row],[PARTICLES 
PER SHOT]]-1)*Table4[[#This Row],[BURST INTERVAL]]</f>
        <v>19.71</v>
      </c>
      <c r="Y976" s="186">
        <f>Table4[[#This Row],[DAMAGE PER MAGAZINE]]/(Table4[[#This Row],[UNLOAD TIME]]+Table4[[#This Row],[RELOAD TIME]])</f>
        <v>10663.076405250757</v>
      </c>
    </row>
    <row r="977" spans="1:25" ht="14.25" hidden="1" customHeight="1" outlineLevel="1" x14ac:dyDescent="0.2">
      <c r="A977" s="130">
        <v>44</v>
      </c>
      <c r="B977" s="186" t="s">
        <v>448</v>
      </c>
      <c r="C977" s="186" t="s">
        <v>103</v>
      </c>
      <c r="D977" s="130">
        <v>1</v>
      </c>
      <c r="E977" s="130">
        <v>756</v>
      </c>
      <c r="F977" s="130"/>
      <c r="G977" s="130"/>
      <c r="H977" s="130"/>
      <c r="I977" s="130">
        <v>220</v>
      </c>
      <c r="J977" s="130">
        <v>1</v>
      </c>
      <c r="K977" s="130">
        <v>2</v>
      </c>
      <c r="L977" s="138"/>
      <c r="M977" s="138">
        <v>0.09</v>
      </c>
      <c r="N977" s="130">
        <v>220</v>
      </c>
      <c r="O977" s="138"/>
      <c r="P977" s="138">
        <v>10</v>
      </c>
      <c r="Q977" s="130">
        <v>0</v>
      </c>
      <c r="R977" s="138">
        <v>10</v>
      </c>
      <c r="S977" s="130">
        <f>Table4[[#This Row],[DMG PER PARTICLE]]*Table4[[#This Row],[PARTICLES 
PER SHOT]]</f>
        <v>1512</v>
      </c>
      <c r="T977" s="186">
        <f>Table4[[#This Row],[DAMAGE PER SHOT]]/Table4[[#This Row],[SHOT 
INTERVAL]]</f>
        <v>16800</v>
      </c>
      <c r="U977" s="130">
        <f>Table4[[#This Row],[SHOTS PER MAGAZINE]]*Table4[[#This Row],[DAMAGE PER SHOT]]</f>
        <v>332640</v>
      </c>
      <c r="V977" s="130">
        <f>Table4[[#This Row],[MAGAZINE AMMO]]/Table4[[#This Row],[AMMO PER SHOT]]</f>
        <v>220</v>
      </c>
      <c r="W977" s="138">
        <f>1/Table4[[#This Row],[SHOT 
INTERVAL]]</f>
        <v>11.111111111111111</v>
      </c>
      <c r="X977" s="138">
        <f>(Table4[[#This Row],[SHOTS PER MAGAZINE]]-1)*Table4[[#This Row],[SHOT 
INTERVAL]]+(Table4[[#This Row],[PARTICLES 
PER SHOT]]-1)*Table4[[#This Row],[BURST INTERVAL]]</f>
        <v>19.71</v>
      </c>
      <c r="Y977" s="186">
        <f>Table4[[#This Row],[DAMAGE PER MAGAZINE]]/(Table4[[#This Row],[UNLOAD TIME]]+Table4[[#This Row],[RELOAD TIME]])</f>
        <v>11196.230225513294</v>
      </c>
    </row>
    <row r="978" spans="1:25" ht="14.25" customHeight="1" collapsed="1" x14ac:dyDescent="0.2">
      <c r="A978" s="128">
        <v>45</v>
      </c>
      <c r="B978" s="185" t="s">
        <v>449</v>
      </c>
      <c r="C978" s="185" t="s">
        <v>101</v>
      </c>
      <c r="D978" s="128">
        <v>1</v>
      </c>
      <c r="E978" s="128">
        <v>1150</v>
      </c>
      <c r="F978" s="128"/>
      <c r="G978" s="128"/>
      <c r="H978" s="128"/>
      <c r="I978" s="136">
        <v>9</v>
      </c>
      <c r="J978" s="136">
        <v>3</v>
      </c>
      <c r="K978" s="136">
        <v>3</v>
      </c>
      <c r="L978" s="141">
        <v>0.2</v>
      </c>
      <c r="M978" s="141">
        <v>2.4</v>
      </c>
      <c r="N978" s="128">
        <v>9</v>
      </c>
      <c r="O978" s="137"/>
      <c r="P978" s="137">
        <v>12</v>
      </c>
      <c r="Q978" s="128">
        <v>0</v>
      </c>
      <c r="R978" s="137">
        <v>12</v>
      </c>
      <c r="S978" s="128">
        <f>Table4[[#This Row],[DMG PER PARTICLE]]*Table4[[#This Row],[PARTICLES 
PER SHOT]]</f>
        <v>3450</v>
      </c>
      <c r="T978" s="185">
        <f>Table4[[#This Row],[DAMAGE PER SHOT]]/Table4[[#This Row],[SHOT 
INTERVAL]]</f>
        <v>1437.5</v>
      </c>
      <c r="U978" s="128">
        <f>Table4[[#This Row],[SHOTS PER MAGAZINE]]*Table4[[#This Row],[DAMAGE PER SHOT]]</f>
        <v>10350</v>
      </c>
      <c r="V978" s="128">
        <f>Table4[[#This Row],[MAGAZINE AMMO]]/Table4[[#This Row],[AMMO PER SHOT]]</f>
        <v>3</v>
      </c>
      <c r="W978" s="137">
        <f>1/Table4[[#This Row],[SHOT 
INTERVAL]]</f>
        <v>0.41666666666666669</v>
      </c>
      <c r="X978" s="137">
        <f>(Table4[[#This Row],[SHOTS PER MAGAZINE]]-1)*Table4[[#This Row],[SHOT 
INTERVAL]]+(Table4[[#This Row],[PARTICLES 
PER SHOT]]-1)*Table4[[#This Row],[BURST INTERVAL]]</f>
        <v>5.2</v>
      </c>
      <c r="Y978" s="185">
        <f>Table4[[#This Row],[DAMAGE PER MAGAZINE]]/(Table4[[#This Row],[UNLOAD TIME]]+Table4[[#This Row],[RELOAD TIME]])</f>
        <v>601.74418604651169</v>
      </c>
    </row>
    <row r="979" spans="1:25" ht="14.25" hidden="1" customHeight="1" outlineLevel="1" x14ac:dyDescent="0.2">
      <c r="A979" s="130">
        <v>45</v>
      </c>
      <c r="B979" s="186" t="s">
        <v>449</v>
      </c>
      <c r="C979" s="186" t="s">
        <v>101</v>
      </c>
      <c r="D979" s="130">
        <v>2</v>
      </c>
      <c r="E979" s="130">
        <v>1260</v>
      </c>
      <c r="F979" s="130"/>
      <c r="G979" s="130"/>
      <c r="H979" s="130"/>
      <c r="I979" s="136">
        <v>9</v>
      </c>
      <c r="J979" s="136">
        <v>3</v>
      </c>
      <c r="K979" s="136">
        <v>3</v>
      </c>
      <c r="L979" s="141">
        <v>0.2</v>
      </c>
      <c r="M979" s="141">
        <v>2.4</v>
      </c>
      <c r="N979" s="130">
        <v>9</v>
      </c>
      <c r="O979" s="138"/>
      <c r="P979" s="138">
        <v>12</v>
      </c>
      <c r="Q979" s="130">
        <v>0</v>
      </c>
      <c r="R979" s="138">
        <v>12</v>
      </c>
      <c r="S979" s="130">
        <f>Table4[[#This Row],[DMG PER PARTICLE]]*Table4[[#This Row],[PARTICLES 
PER SHOT]]</f>
        <v>3780</v>
      </c>
      <c r="T979" s="186">
        <f>Table4[[#This Row],[DAMAGE PER SHOT]]/Table4[[#This Row],[SHOT 
INTERVAL]]</f>
        <v>1575</v>
      </c>
      <c r="U979" s="130">
        <f>Table4[[#This Row],[SHOTS PER MAGAZINE]]*Table4[[#This Row],[DAMAGE PER SHOT]]</f>
        <v>11340</v>
      </c>
      <c r="V979" s="130">
        <f>Table4[[#This Row],[MAGAZINE AMMO]]/Table4[[#This Row],[AMMO PER SHOT]]</f>
        <v>3</v>
      </c>
      <c r="W979" s="138">
        <f>1/Table4[[#This Row],[SHOT 
INTERVAL]]</f>
        <v>0.41666666666666669</v>
      </c>
      <c r="X979" s="138">
        <f>(Table4[[#This Row],[SHOTS PER MAGAZINE]]-1)*Table4[[#This Row],[SHOT 
INTERVAL]]+(Table4[[#This Row],[PARTICLES 
PER SHOT]]-1)*Table4[[#This Row],[BURST INTERVAL]]</f>
        <v>5.2</v>
      </c>
      <c r="Y979" s="186">
        <f>Table4[[#This Row],[DAMAGE PER MAGAZINE]]/(Table4[[#This Row],[UNLOAD TIME]]+Table4[[#This Row],[RELOAD TIME]])</f>
        <v>659.30232558139539</v>
      </c>
    </row>
    <row r="980" spans="1:25" ht="14.25" hidden="1" customHeight="1" outlineLevel="1" x14ac:dyDescent="0.2">
      <c r="A980" s="130">
        <v>45</v>
      </c>
      <c r="B980" s="186" t="s">
        <v>449</v>
      </c>
      <c r="C980" s="186" t="s">
        <v>101</v>
      </c>
      <c r="D980" s="130">
        <v>3</v>
      </c>
      <c r="E980" s="130">
        <v>1390</v>
      </c>
      <c r="F980" s="130"/>
      <c r="G980" s="130"/>
      <c r="H980" s="130"/>
      <c r="I980" s="136">
        <v>9</v>
      </c>
      <c r="J980" s="136">
        <v>3</v>
      </c>
      <c r="K980" s="136">
        <v>3</v>
      </c>
      <c r="L980" s="141">
        <v>0.2</v>
      </c>
      <c r="M980" s="141">
        <v>2.4</v>
      </c>
      <c r="N980" s="130">
        <v>9</v>
      </c>
      <c r="O980" s="138"/>
      <c r="P980" s="138">
        <v>12</v>
      </c>
      <c r="Q980" s="130">
        <v>0</v>
      </c>
      <c r="R980" s="138">
        <v>12</v>
      </c>
      <c r="S980" s="130">
        <f>Table4[[#This Row],[DMG PER PARTICLE]]*Table4[[#This Row],[PARTICLES 
PER SHOT]]</f>
        <v>4170</v>
      </c>
      <c r="T980" s="186">
        <f>Table4[[#This Row],[DAMAGE PER SHOT]]/Table4[[#This Row],[SHOT 
INTERVAL]]</f>
        <v>1737.5</v>
      </c>
      <c r="U980" s="130">
        <f>Table4[[#This Row],[SHOTS PER MAGAZINE]]*Table4[[#This Row],[DAMAGE PER SHOT]]</f>
        <v>12510</v>
      </c>
      <c r="V980" s="130">
        <f>Table4[[#This Row],[MAGAZINE AMMO]]/Table4[[#This Row],[AMMO PER SHOT]]</f>
        <v>3</v>
      </c>
      <c r="W980" s="138">
        <f>1/Table4[[#This Row],[SHOT 
INTERVAL]]</f>
        <v>0.41666666666666669</v>
      </c>
      <c r="X980" s="138">
        <f>(Table4[[#This Row],[SHOTS PER MAGAZINE]]-1)*Table4[[#This Row],[SHOT 
INTERVAL]]+(Table4[[#This Row],[PARTICLES 
PER SHOT]]-1)*Table4[[#This Row],[BURST INTERVAL]]</f>
        <v>5.2</v>
      </c>
      <c r="Y980" s="186">
        <f>Table4[[#This Row],[DAMAGE PER MAGAZINE]]/(Table4[[#This Row],[UNLOAD TIME]]+Table4[[#This Row],[RELOAD TIME]])</f>
        <v>727.32558139534888</v>
      </c>
    </row>
    <row r="981" spans="1:25" ht="14.25" hidden="1" customHeight="1" outlineLevel="1" x14ac:dyDescent="0.2">
      <c r="A981" s="130">
        <v>45</v>
      </c>
      <c r="B981" s="186" t="s">
        <v>449</v>
      </c>
      <c r="C981" s="186" t="s">
        <v>101</v>
      </c>
      <c r="D981" s="130">
        <v>4</v>
      </c>
      <c r="E981" s="130">
        <v>1530</v>
      </c>
      <c r="F981" s="130"/>
      <c r="G981" s="130"/>
      <c r="H981" s="130"/>
      <c r="I981" s="136">
        <v>9</v>
      </c>
      <c r="J981" s="136">
        <v>3</v>
      </c>
      <c r="K981" s="136">
        <v>3</v>
      </c>
      <c r="L981" s="141">
        <v>0.2</v>
      </c>
      <c r="M981" s="141">
        <v>2.4</v>
      </c>
      <c r="N981" s="130">
        <v>9</v>
      </c>
      <c r="O981" s="138"/>
      <c r="P981" s="138">
        <v>12</v>
      </c>
      <c r="Q981" s="130">
        <v>0</v>
      </c>
      <c r="R981" s="138">
        <v>12</v>
      </c>
      <c r="S981" s="130">
        <f>Table4[[#This Row],[DMG PER PARTICLE]]*Table4[[#This Row],[PARTICLES 
PER SHOT]]</f>
        <v>4590</v>
      </c>
      <c r="T981" s="186">
        <f>Table4[[#This Row],[DAMAGE PER SHOT]]/Table4[[#This Row],[SHOT 
INTERVAL]]</f>
        <v>1912.5</v>
      </c>
      <c r="U981" s="130">
        <f>Table4[[#This Row],[SHOTS PER MAGAZINE]]*Table4[[#This Row],[DAMAGE PER SHOT]]</f>
        <v>13770</v>
      </c>
      <c r="V981" s="130">
        <f>Table4[[#This Row],[MAGAZINE AMMO]]/Table4[[#This Row],[AMMO PER SHOT]]</f>
        <v>3</v>
      </c>
      <c r="W981" s="138">
        <f>1/Table4[[#This Row],[SHOT 
INTERVAL]]</f>
        <v>0.41666666666666669</v>
      </c>
      <c r="X981" s="138">
        <f>(Table4[[#This Row],[SHOTS PER MAGAZINE]]-1)*Table4[[#This Row],[SHOT 
INTERVAL]]+(Table4[[#This Row],[PARTICLES 
PER SHOT]]-1)*Table4[[#This Row],[BURST INTERVAL]]</f>
        <v>5.2</v>
      </c>
      <c r="Y981" s="186">
        <f>Table4[[#This Row],[DAMAGE PER MAGAZINE]]/(Table4[[#This Row],[UNLOAD TIME]]+Table4[[#This Row],[RELOAD TIME]])</f>
        <v>800.58139534883719</v>
      </c>
    </row>
    <row r="982" spans="1:25" ht="14.25" hidden="1" customHeight="1" outlineLevel="1" x14ac:dyDescent="0.2">
      <c r="A982" s="130">
        <v>45</v>
      </c>
      <c r="B982" s="186" t="s">
        <v>449</v>
      </c>
      <c r="C982" s="186" t="s">
        <v>101</v>
      </c>
      <c r="D982" s="130">
        <v>5</v>
      </c>
      <c r="E982" s="130">
        <v>1680</v>
      </c>
      <c r="F982" s="130"/>
      <c r="G982" s="130"/>
      <c r="H982" s="130"/>
      <c r="I982" s="136">
        <v>9</v>
      </c>
      <c r="J982" s="136">
        <v>3</v>
      </c>
      <c r="K982" s="136">
        <v>3</v>
      </c>
      <c r="L982" s="141">
        <v>0.2</v>
      </c>
      <c r="M982" s="141">
        <v>2.4</v>
      </c>
      <c r="N982" s="130">
        <v>9</v>
      </c>
      <c r="O982" s="138"/>
      <c r="P982" s="138">
        <v>12</v>
      </c>
      <c r="Q982" s="130">
        <v>0</v>
      </c>
      <c r="R982" s="138">
        <v>12</v>
      </c>
      <c r="S982" s="130">
        <f>Table4[[#This Row],[DMG PER PARTICLE]]*Table4[[#This Row],[PARTICLES 
PER SHOT]]</f>
        <v>5040</v>
      </c>
      <c r="T982" s="186">
        <f>Table4[[#This Row],[DAMAGE PER SHOT]]/Table4[[#This Row],[SHOT 
INTERVAL]]</f>
        <v>2100</v>
      </c>
      <c r="U982" s="130">
        <f>Table4[[#This Row],[SHOTS PER MAGAZINE]]*Table4[[#This Row],[DAMAGE PER SHOT]]</f>
        <v>15120</v>
      </c>
      <c r="V982" s="130">
        <f>Table4[[#This Row],[MAGAZINE AMMO]]/Table4[[#This Row],[AMMO PER SHOT]]</f>
        <v>3</v>
      </c>
      <c r="W982" s="138">
        <f>1/Table4[[#This Row],[SHOT 
INTERVAL]]</f>
        <v>0.41666666666666669</v>
      </c>
      <c r="X982" s="138">
        <f>(Table4[[#This Row],[SHOTS PER MAGAZINE]]-1)*Table4[[#This Row],[SHOT 
INTERVAL]]+(Table4[[#This Row],[PARTICLES 
PER SHOT]]-1)*Table4[[#This Row],[BURST INTERVAL]]</f>
        <v>5.2</v>
      </c>
      <c r="Y982" s="186">
        <f>Table4[[#This Row],[DAMAGE PER MAGAZINE]]/(Table4[[#This Row],[UNLOAD TIME]]+Table4[[#This Row],[RELOAD TIME]])</f>
        <v>879.06976744186045</v>
      </c>
    </row>
    <row r="983" spans="1:25" ht="14.25" hidden="1" customHeight="1" outlineLevel="1" x14ac:dyDescent="0.2">
      <c r="A983" s="130">
        <v>45</v>
      </c>
      <c r="B983" s="186" t="s">
        <v>449</v>
      </c>
      <c r="C983" s="186" t="s">
        <v>101</v>
      </c>
      <c r="D983" s="130">
        <v>6</v>
      </c>
      <c r="E983" s="130">
        <v>1850</v>
      </c>
      <c r="F983" s="130"/>
      <c r="G983" s="130"/>
      <c r="H983" s="130"/>
      <c r="I983" s="136">
        <v>9</v>
      </c>
      <c r="J983" s="136">
        <v>3</v>
      </c>
      <c r="K983" s="136">
        <v>3</v>
      </c>
      <c r="L983" s="141">
        <v>0.2</v>
      </c>
      <c r="M983" s="141">
        <v>2.4</v>
      </c>
      <c r="N983" s="130">
        <v>9</v>
      </c>
      <c r="O983" s="138"/>
      <c r="P983" s="138">
        <v>12</v>
      </c>
      <c r="Q983" s="130">
        <v>0</v>
      </c>
      <c r="R983" s="138">
        <v>12</v>
      </c>
      <c r="S983" s="130">
        <f>Table4[[#This Row],[DMG PER PARTICLE]]*Table4[[#This Row],[PARTICLES 
PER SHOT]]</f>
        <v>5550</v>
      </c>
      <c r="T983" s="186">
        <f>Table4[[#This Row],[DAMAGE PER SHOT]]/Table4[[#This Row],[SHOT 
INTERVAL]]</f>
        <v>2312.5</v>
      </c>
      <c r="U983" s="130">
        <f>Table4[[#This Row],[SHOTS PER MAGAZINE]]*Table4[[#This Row],[DAMAGE PER SHOT]]</f>
        <v>16650</v>
      </c>
      <c r="V983" s="130">
        <f>Table4[[#This Row],[MAGAZINE AMMO]]/Table4[[#This Row],[AMMO PER SHOT]]</f>
        <v>3</v>
      </c>
      <c r="W983" s="138">
        <f>1/Table4[[#This Row],[SHOT 
INTERVAL]]</f>
        <v>0.41666666666666669</v>
      </c>
      <c r="X983" s="138">
        <f>(Table4[[#This Row],[SHOTS PER MAGAZINE]]-1)*Table4[[#This Row],[SHOT 
INTERVAL]]+(Table4[[#This Row],[PARTICLES 
PER SHOT]]-1)*Table4[[#This Row],[BURST INTERVAL]]</f>
        <v>5.2</v>
      </c>
      <c r="Y983" s="186">
        <f>Table4[[#This Row],[DAMAGE PER MAGAZINE]]/(Table4[[#This Row],[UNLOAD TIME]]+Table4[[#This Row],[RELOAD TIME]])</f>
        <v>968.02325581395348</v>
      </c>
    </row>
    <row r="984" spans="1:25" ht="14.25" hidden="1" customHeight="1" outlineLevel="1" x14ac:dyDescent="0.2">
      <c r="A984" s="130">
        <v>45</v>
      </c>
      <c r="B984" s="186" t="s">
        <v>449</v>
      </c>
      <c r="C984" s="186" t="s">
        <v>101</v>
      </c>
      <c r="D984" s="130">
        <v>7</v>
      </c>
      <c r="E984" s="130">
        <v>2030</v>
      </c>
      <c r="F984" s="130"/>
      <c r="G984" s="130"/>
      <c r="H984" s="130"/>
      <c r="I984" s="136">
        <v>9</v>
      </c>
      <c r="J984" s="136">
        <v>3</v>
      </c>
      <c r="K984" s="136">
        <v>3</v>
      </c>
      <c r="L984" s="141">
        <v>0.2</v>
      </c>
      <c r="M984" s="141">
        <v>2.4</v>
      </c>
      <c r="N984" s="130">
        <v>9</v>
      </c>
      <c r="O984" s="138"/>
      <c r="P984" s="138">
        <v>12</v>
      </c>
      <c r="Q984" s="130">
        <v>0</v>
      </c>
      <c r="R984" s="138">
        <v>12</v>
      </c>
      <c r="S984" s="130">
        <f>Table4[[#This Row],[DMG PER PARTICLE]]*Table4[[#This Row],[PARTICLES 
PER SHOT]]</f>
        <v>6090</v>
      </c>
      <c r="T984" s="186">
        <f>Table4[[#This Row],[DAMAGE PER SHOT]]/Table4[[#This Row],[SHOT 
INTERVAL]]</f>
        <v>2537.5</v>
      </c>
      <c r="U984" s="130">
        <f>Table4[[#This Row],[SHOTS PER MAGAZINE]]*Table4[[#This Row],[DAMAGE PER SHOT]]</f>
        <v>18270</v>
      </c>
      <c r="V984" s="130">
        <f>Table4[[#This Row],[MAGAZINE AMMO]]/Table4[[#This Row],[AMMO PER SHOT]]</f>
        <v>3</v>
      </c>
      <c r="W984" s="138">
        <f>1/Table4[[#This Row],[SHOT 
INTERVAL]]</f>
        <v>0.41666666666666669</v>
      </c>
      <c r="X984" s="138">
        <f>(Table4[[#This Row],[SHOTS PER MAGAZINE]]-1)*Table4[[#This Row],[SHOT 
INTERVAL]]+(Table4[[#This Row],[PARTICLES 
PER SHOT]]-1)*Table4[[#This Row],[BURST INTERVAL]]</f>
        <v>5.2</v>
      </c>
      <c r="Y984" s="186">
        <f>Table4[[#This Row],[DAMAGE PER MAGAZINE]]/(Table4[[#This Row],[UNLOAD TIME]]+Table4[[#This Row],[RELOAD TIME]])</f>
        <v>1062.2093023255813</v>
      </c>
    </row>
    <row r="985" spans="1:25" ht="14.25" hidden="1" customHeight="1" outlineLevel="1" x14ac:dyDescent="0.2">
      <c r="A985" s="130">
        <v>45</v>
      </c>
      <c r="B985" s="186" t="s">
        <v>449</v>
      </c>
      <c r="C985" s="186" t="s">
        <v>101</v>
      </c>
      <c r="D985" s="130">
        <v>8</v>
      </c>
      <c r="E985" s="130">
        <v>2230</v>
      </c>
      <c r="F985" s="130"/>
      <c r="G985" s="130"/>
      <c r="H985" s="130"/>
      <c r="I985" s="136">
        <v>9</v>
      </c>
      <c r="J985" s="136">
        <v>3</v>
      </c>
      <c r="K985" s="136">
        <v>3</v>
      </c>
      <c r="L985" s="141">
        <v>0.2</v>
      </c>
      <c r="M985" s="141">
        <v>2.4</v>
      </c>
      <c r="N985" s="130">
        <v>9</v>
      </c>
      <c r="O985" s="138"/>
      <c r="P985" s="138">
        <v>12</v>
      </c>
      <c r="Q985" s="130">
        <v>0</v>
      </c>
      <c r="R985" s="138">
        <v>12</v>
      </c>
      <c r="S985" s="130">
        <f>Table4[[#This Row],[DMG PER PARTICLE]]*Table4[[#This Row],[PARTICLES 
PER SHOT]]</f>
        <v>6690</v>
      </c>
      <c r="T985" s="186">
        <f>Table4[[#This Row],[DAMAGE PER SHOT]]/Table4[[#This Row],[SHOT 
INTERVAL]]</f>
        <v>2787.5</v>
      </c>
      <c r="U985" s="130">
        <f>Table4[[#This Row],[SHOTS PER MAGAZINE]]*Table4[[#This Row],[DAMAGE PER SHOT]]</f>
        <v>20070</v>
      </c>
      <c r="V985" s="130">
        <f>Table4[[#This Row],[MAGAZINE AMMO]]/Table4[[#This Row],[AMMO PER SHOT]]</f>
        <v>3</v>
      </c>
      <c r="W985" s="138">
        <f>1/Table4[[#This Row],[SHOT 
INTERVAL]]</f>
        <v>0.41666666666666669</v>
      </c>
      <c r="X985" s="138">
        <f>(Table4[[#This Row],[SHOTS PER MAGAZINE]]-1)*Table4[[#This Row],[SHOT 
INTERVAL]]+(Table4[[#This Row],[PARTICLES 
PER SHOT]]-1)*Table4[[#This Row],[BURST INTERVAL]]</f>
        <v>5.2</v>
      </c>
      <c r="Y985" s="186">
        <f>Table4[[#This Row],[DAMAGE PER MAGAZINE]]/(Table4[[#This Row],[UNLOAD TIME]]+Table4[[#This Row],[RELOAD TIME]])</f>
        <v>1166.8604651162791</v>
      </c>
    </row>
    <row r="986" spans="1:25" ht="14.25" hidden="1" customHeight="1" outlineLevel="1" x14ac:dyDescent="0.2">
      <c r="A986" s="130">
        <v>45</v>
      </c>
      <c r="B986" s="186" t="s">
        <v>449</v>
      </c>
      <c r="C986" s="186" t="s">
        <v>101</v>
      </c>
      <c r="D986" s="130">
        <v>9</v>
      </c>
      <c r="E986" s="130">
        <v>2450</v>
      </c>
      <c r="F986" s="130"/>
      <c r="G986" s="130"/>
      <c r="H986" s="130"/>
      <c r="I986" s="136">
        <v>9</v>
      </c>
      <c r="J986" s="136">
        <v>3</v>
      </c>
      <c r="K986" s="136">
        <v>3</v>
      </c>
      <c r="L986" s="141">
        <v>0.2</v>
      </c>
      <c r="M986" s="141">
        <v>2.4</v>
      </c>
      <c r="N986" s="130">
        <v>9</v>
      </c>
      <c r="O986" s="138"/>
      <c r="P986" s="138">
        <v>12</v>
      </c>
      <c r="Q986" s="130">
        <v>0</v>
      </c>
      <c r="R986" s="138">
        <v>12</v>
      </c>
      <c r="S986" s="130">
        <f>Table4[[#This Row],[DMG PER PARTICLE]]*Table4[[#This Row],[PARTICLES 
PER SHOT]]</f>
        <v>7350</v>
      </c>
      <c r="T986" s="186">
        <f>Table4[[#This Row],[DAMAGE PER SHOT]]/Table4[[#This Row],[SHOT 
INTERVAL]]</f>
        <v>3062.5</v>
      </c>
      <c r="U986" s="130">
        <f>Table4[[#This Row],[SHOTS PER MAGAZINE]]*Table4[[#This Row],[DAMAGE PER SHOT]]</f>
        <v>22050</v>
      </c>
      <c r="V986" s="130">
        <f>Table4[[#This Row],[MAGAZINE AMMO]]/Table4[[#This Row],[AMMO PER SHOT]]</f>
        <v>3</v>
      </c>
      <c r="W986" s="138">
        <f>1/Table4[[#This Row],[SHOT 
INTERVAL]]</f>
        <v>0.41666666666666669</v>
      </c>
      <c r="X986" s="138">
        <f>(Table4[[#This Row],[SHOTS PER MAGAZINE]]-1)*Table4[[#This Row],[SHOT 
INTERVAL]]+(Table4[[#This Row],[PARTICLES 
PER SHOT]]-1)*Table4[[#This Row],[BURST INTERVAL]]</f>
        <v>5.2</v>
      </c>
      <c r="Y986" s="186">
        <f>Table4[[#This Row],[DAMAGE PER MAGAZINE]]/(Table4[[#This Row],[UNLOAD TIME]]+Table4[[#This Row],[RELOAD TIME]])</f>
        <v>1281.9767441860465</v>
      </c>
    </row>
    <row r="987" spans="1:25" ht="14.25" hidden="1" customHeight="1" outlineLevel="1" x14ac:dyDescent="0.2">
      <c r="A987" s="130">
        <v>45</v>
      </c>
      <c r="B987" s="186" t="s">
        <v>449</v>
      </c>
      <c r="C987" s="186" t="s">
        <v>101</v>
      </c>
      <c r="D987" s="130">
        <v>10</v>
      </c>
      <c r="E987" s="130">
        <v>2690</v>
      </c>
      <c r="F987" s="130"/>
      <c r="G987" s="130"/>
      <c r="H987" s="130"/>
      <c r="I987" s="136">
        <v>9</v>
      </c>
      <c r="J987" s="136">
        <v>3</v>
      </c>
      <c r="K987" s="136">
        <v>3</v>
      </c>
      <c r="L987" s="141">
        <v>0.2</v>
      </c>
      <c r="M987" s="141">
        <v>2.4</v>
      </c>
      <c r="N987" s="130">
        <v>9</v>
      </c>
      <c r="O987" s="138"/>
      <c r="P987" s="138">
        <v>12</v>
      </c>
      <c r="Q987" s="130">
        <v>0</v>
      </c>
      <c r="R987" s="138">
        <v>12</v>
      </c>
      <c r="S987" s="130">
        <f>Table4[[#This Row],[DMG PER PARTICLE]]*Table4[[#This Row],[PARTICLES 
PER SHOT]]</f>
        <v>8070</v>
      </c>
      <c r="T987" s="186">
        <f>Table4[[#This Row],[DAMAGE PER SHOT]]/Table4[[#This Row],[SHOT 
INTERVAL]]</f>
        <v>3362.5</v>
      </c>
      <c r="U987" s="130">
        <f>Table4[[#This Row],[SHOTS PER MAGAZINE]]*Table4[[#This Row],[DAMAGE PER SHOT]]</f>
        <v>24210</v>
      </c>
      <c r="V987" s="130">
        <f>Table4[[#This Row],[MAGAZINE AMMO]]/Table4[[#This Row],[AMMO PER SHOT]]</f>
        <v>3</v>
      </c>
      <c r="W987" s="138">
        <f>1/Table4[[#This Row],[SHOT 
INTERVAL]]</f>
        <v>0.41666666666666669</v>
      </c>
      <c r="X987" s="138">
        <f>(Table4[[#This Row],[SHOTS PER MAGAZINE]]-1)*Table4[[#This Row],[SHOT 
INTERVAL]]+(Table4[[#This Row],[PARTICLES 
PER SHOT]]-1)*Table4[[#This Row],[BURST INTERVAL]]</f>
        <v>5.2</v>
      </c>
      <c r="Y987" s="186">
        <f>Table4[[#This Row],[DAMAGE PER MAGAZINE]]/(Table4[[#This Row],[UNLOAD TIME]]+Table4[[#This Row],[RELOAD TIME]])</f>
        <v>1407.5581395348838</v>
      </c>
    </row>
    <row r="988" spans="1:25" ht="14.25" hidden="1" customHeight="1" outlineLevel="1" x14ac:dyDescent="0.2">
      <c r="A988" s="130">
        <v>45</v>
      </c>
      <c r="B988" s="186" t="s">
        <v>449</v>
      </c>
      <c r="C988" s="186" t="s">
        <v>101</v>
      </c>
      <c r="D988" s="130">
        <v>11</v>
      </c>
      <c r="E988" s="130">
        <v>2960</v>
      </c>
      <c r="F988" s="130"/>
      <c r="G988" s="130"/>
      <c r="H988" s="130"/>
      <c r="I988" s="136">
        <v>9</v>
      </c>
      <c r="J988" s="136">
        <v>3</v>
      </c>
      <c r="K988" s="136">
        <v>3</v>
      </c>
      <c r="L988" s="141">
        <v>0.2</v>
      </c>
      <c r="M988" s="141">
        <v>2.4</v>
      </c>
      <c r="N988" s="130">
        <v>9</v>
      </c>
      <c r="O988" s="138"/>
      <c r="P988" s="138">
        <v>12</v>
      </c>
      <c r="Q988" s="130">
        <v>0</v>
      </c>
      <c r="R988" s="138">
        <v>12</v>
      </c>
      <c r="S988" s="130">
        <f>Table4[[#This Row],[DMG PER PARTICLE]]*Table4[[#This Row],[PARTICLES 
PER SHOT]]</f>
        <v>8880</v>
      </c>
      <c r="T988" s="186">
        <f>Table4[[#This Row],[DAMAGE PER SHOT]]/Table4[[#This Row],[SHOT 
INTERVAL]]</f>
        <v>3700</v>
      </c>
      <c r="U988" s="130">
        <f>Table4[[#This Row],[SHOTS PER MAGAZINE]]*Table4[[#This Row],[DAMAGE PER SHOT]]</f>
        <v>26640</v>
      </c>
      <c r="V988" s="130">
        <f>Table4[[#This Row],[MAGAZINE AMMO]]/Table4[[#This Row],[AMMO PER SHOT]]</f>
        <v>3</v>
      </c>
      <c r="W988" s="138">
        <f>1/Table4[[#This Row],[SHOT 
INTERVAL]]</f>
        <v>0.41666666666666669</v>
      </c>
      <c r="X988" s="138">
        <f>(Table4[[#This Row],[SHOTS PER MAGAZINE]]-1)*Table4[[#This Row],[SHOT 
INTERVAL]]+(Table4[[#This Row],[PARTICLES 
PER SHOT]]-1)*Table4[[#This Row],[BURST INTERVAL]]</f>
        <v>5.2</v>
      </c>
      <c r="Y988" s="186">
        <f>Table4[[#This Row],[DAMAGE PER MAGAZINE]]/(Table4[[#This Row],[UNLOAD TIME]]+Table4[[#This Row],[RELOAD TIME]])</f>
        <v>1548.8372093023256</v>
      </c>
    </row>
    <row r="989" spans="1:25" ht="14.25" hidden="1" customHeight="1" outlineLevel="1" x14ac:dyDescent="0.2">
      <c r="A989" s="130">
        <v>45</v>
      </c>
      <c r="B989" s="186" t="s">
        <v>449</v>
      </c>
      <c r="C989" s="186" t="s">
        <v>101</v>
      </c>
      <c r="D989" s="130">
        <v>12</v>
      </c>
      <c r="E989" s="130">
        <v>3250</v>
      </c>
      <c r="F989" s="130"/>
      <c r="G989" s="130"/>
      <c r="H989" s="130"/>
      <c r="I989" s="136">
        <v>9</v>
      </c>
      <c r="J989" s="136">
        <v>3</v>
      </c>
      <c r="K989" s="136">
        <v>3</v>
      </c>
      <c r="L989" s="141">
        <v>0.2</v>
      </c>
      <c r="M989" s="141">
        <v>2.4</v>
      </c>
      <c r="N989" s="130">
        <v>9</v>
      </c>
      <c r="O989" s="138"/>
      <c r="P989" s="138">
        <v>12</v>
      </c>
      <c r="Q989" s="130">
        <v>0</v>
      </c>
      <c r="R989" s="138">
        <v>12</v>
      </c>
      <c r="S989" s="130">
        <f>Table4[[#This Row],[DMG PER PARTICLE]]*Table4[[#This Row],[PARTICLES 
PER SHOT]]</f>
        <v>9750</v>
      </c>
      <c r="T989" s="186">
        <f>Table4[[#This Row],[DAMAGE PER SHOT]]/Table4[[#This Row],[SHOT 
INTERVAL]]</f>
        <v>4062.5</v>
      </c>
      <c r="U989" s="130">
        <f>Table4[[#This Row],[SHOTS PER MAGAZINE]]*Table4[[#This Row],[DAMAGE PER SHOT]]</f>
        <v>29250</v>
      </c>
      <c r="V989" s="130">
        <f>Table4[[#This Row],[MAGAZINE AMMO]]/Table4[[#This Row],[AMMO PER SHOT]]</f>
        <v>3</v>
      </c>
      <c r="W989" s="138">
        <f>1/Table4[[#This Row],[SHOT 
INTERVAL]]</f>
        <v>0.41666666666666669</v>
      </c>
      <c r="X989" s="138">
        <f>(Table4[[#This Row],[SHOTS PER MAGAZINE]]-1)*Table4[[#This Row],[SHOT 
INTERVAL]]+(Table4[[#This Row],[PARTICLES 
PER SHOT]]-1)*Table4[[#This Row],[BURST INTERVAL]]</f>
        <v>5.2</v>
      </c>
      <c r="Y989" s="186">
        <f>Table4[[#This Row],[DAMAGE PER MAGAZINE]]/(Table4[[#This Row],[UNLOAD TIME]]+Table4[[#This Row],[RELOAD TIME]])</f>
        <v>1700.5813953488373</v>
      </c>
    </row>
    <row r="990" spans="1:25" ht="14.25" hidden="1" customHeight="1" outlineLevel="1" x14ac:dyDescent="0.2">
      <c r="A990" s="130">
        <v>45</v>
      </c>
      <c r="B990" s="186" t="s">
        <v>449</v>
      </c>
      <c r="C990" s="186" t="s">
        <v>102</v>
      </c>
      <c r="D990" s="130">
        <v>1</v>
      </c>
      <c r="E990" s="130">
        <v>3250</v>
      </c>
      <c r="F990" s="130"/>
      <c r="G990" s="130"/>
      <c r="H990" s="130"/>
      <c r="I990" s="136">
        <v>9</v>
      </c>
      <c r="J990" s="136">
        <v>3</v>
      </c>
      <c r="K990" s="136">
        <v>3</v>
      </c>
      <c r="L990" s="141">
        <v>0.2</v>
      </c>
      <c r="M990" s="141">
        <v>2.4</v>
      </c>
      <c r="N990" s="130">
        <v>9</v>
      </c>
      <c r="O990" s="138"/>
      <c r="P990" s="138">
        <v>12</v>
      </c>
      <c r="Q990" s="130">
        <v>0</v>
      </c>
      <c r="R990" s="138">
        <v>12</v>
      </c>
      <c r="S990" s="130">
        <f>Table4[[#This Row],[DMG PER PARTICLE]]*Table4[[#This Row],[PARTICLES 
PER SHOT]]</f>
        <v>9750</v>
      </c>
      <c r="T990" s="186">
        <f>Table4[[#This Row],[DAMAGE PER SHOT]]/Table4[[#This Row],[SHOT 
INTERVAL]]</f>
        <v>4062.5</v>
      </c>
      <c r="U990" s="130">
        <f>Table4[[#This Row],[SHOTS PER MAGAZINE]]*Table4[[#This Row],[DAMAGE PER SHOT]]</f>
        <v>29250</v>
      </c>
      <c r="V990" s="130">
        <f>Table4[[#This Row],[MAGAZINE AMMO]]/Table4[[#This Row],[AMMO PER SHOT]]</f>
        <v>3</v>
      </c>
      <c r="W990" s="138">
        <f>1/Table4[[#This Row],[SHOT 
INTERVAL]]</f>
        <v>0.41666666666666669</v>
      </c>
      <c r="X990" s="138">
        <f>(Table4[[#This Row],[SHOTS PER MAGAZINE]]-1)*Table4[[#This Row],[SHOT 
INTERVAL]]+(Table4[[#This Row],[PARTICLES 
PER SHOT]]-1)*Table4[[#This Row],[BURST INTERVAL]]</f>
        <v>5.2</v>
      </c>
      <c r="Y990" s="186">
        <f>Table4[[#This Row],[DAMAGE PER MAGAZINE]]/(Table4[[#This Row],[UNLOAD TIME]]+Table4[[#This Row],[RELOAD TIME]])</f>
        <v>1700.5813953488373</v>
      </c>
    </row>
    <row r="991" spans="1:25" ht="14.25" hidden="1" customHeight="1" outlineLevel="1" x14ac:dyDescent="0.2">
      <c r="A991" s="130">
        <v>45</v>
      </c>
      <c r="B991" s="186" t="s">
        <v>449</v>
      </c>
      <c r="C991" s="186" t="s">
        <v>102</v>
      </c>
      <c r="D991" s="130">
        <v>2</v>
      </c>
      <c r="E991" s="130">
        <v>3310</v>
      </c>
      <c r="F991" s="130"/>
      <c r="G991" s="130"/>
      <c r="H991" s="130"/>
      <c r="I991" s="136">
        <v>9</v>
      </c>
      <c r="J991" s="136">
        <v>3</v>
      </c>
      <c r="K991" s="136">
        <v>3</v>
      </c>
      <c r="L991" s="141">
        <v>0.2</v>
      </c>
      <c r="M991" s="141">
        <v>2.4</v>
      </c>
      <c r="N991" s="130">
        <v>9</v>
      </c>
      <c r="O991" s="138"/>
      <c r="P991" s="138">
        <v>12</v>
      </c>
      <c r="Q991" s="130">
        <v>0</v>
      </c>
      <c r="R991" s="138">
        <v>12</v>
      </c>
      <c r="S991" s="130">
        <f>Table4[[#This Row],[DMG PER PARTICLE]]*Table4[[#This Row],[PARTICLES 
PER SHOT]]</f>
        <v>9930</v>
      </c>
      <c r="T991" s="186">
        <f>Table4[[#This Row],[DAMAGE PER SHOT]]/Table4[[#This Row],[SHOT 
INTERVAL]]</f>
        <v>4137.5</v>
      </c>
      <c r="U991" s="130">
        <f>Table4[[#This Row],[SHOTS PER MAGAZINE]]*Table4[[#This Row],[DAMAGE PER SHOT]]</f>
        <v>29790</v>
      </c>
      <c r="V991" s="130">
        <f>Table4[[#This Row],[MAGAZINE AMMO]]/Table4[[#This Row],[AMMO PER SHOT]]</f>
        <v>3</v>
      </c>
      <c r="W991" s="138">
        <f>1/Table4[[#This Row],[SHOT 
INTERVAL]]</f>
        <v>0.41666666666666669</v>
      </c>
      <c r="X991" s="138">
        <f>(Table4[[#This Row],[SHOTS PER MAGAZINE]]-1)*Table4[[#This Row],[SHOT 
INTERVAL]]+(Table4[[#This Row],[PARTICLES 
PER SHOT]]-1)*Table4[[#This Row],[BURST INTERVAL]]</f>
        <v>5.2</v>
      </c>
      <c r="Y991" s="186">
        <f>Table4[[#This Row],[DAMAGE PER MAGAZINE]]/(Table4[[#This Row],[UNLOAD TIME]]+Table4[[#This Row],[RELOAD TIME]])</f>
        <v>1731.9767441860465</v>
      </c>
    </row>
    <row r="992" spans="1:25" ht="14.25" hidden="1" customHeight="1" outlineLevel="1" x14ac:dyDescent="0.2">
      <c r="A992" s="130">
        <v>45</v>
      </c>
      <c r="B992" s="186" t="s">
        <v>449</v>
      </c>
      <c r="C992" s="186" t="s">
        <v>102</v>
      </c>
      <c r="D992" s="130">
        <v>3</v>
      </c>
      <c r="E992" s="130">
        <v>3370</v>
      </c>
      <c r="F992" s="130"/>
      <c r="G992" s="130"/>
      <c r="H992" s="130"/>
      <c r="I992" s="136">
        <v>9</v>
      </c>
      <c r="J992" s="136">
        <v>3</v>
      </c>
      <c r="K992" s="136">
        <v>3</v>
      </c>
      <c r="L992" s="141">
        <v>0.2</v>
      </c>
      <c r="M992" s="141">
        <v>2.4</v>
      </c>
      <c r="N992" s="130">
        <v>9</v>
      </c>
      <c r="O992" s="138"/>
      <c r="P992" s="138">
        <v>12</v>
      </c>
      <c r="Q992" s="130">
        <v>0</v>
      </c>
      <c r="R992" s="138">
        <v>12</v>
      </c>
      <c r="S992" s="130">
        <f>Table4[[#This Row],[DMG PER PARTICLE]]*Table4[[#This Row],[PARTICLES 
PER SHOT]]</f>
        <v>10110</v>
      </c>
      <c r="T992" s="186">
        <f>Table4[[#This Row],[DAMAGE PER SHOT]]/Table4[[#This Row],[SHOT 
INTERVAL]]</f>
        <v>4212.5</v>
      </c>
      <c r="U992" s="130">
        <f>Table4[[#This Row],[SHOTS PER MAGAZINE]]*Table4[[#This Row],[DAMAGE PER SHOT]]</f>
        <v>30330</v>
      </c>
      <c r="V992" s="130">
        <f>Table4[[#This Row],[MAGAZINE AMMO]]/Table4[[#This Row],[AMMO PER SHOT]]</f>
        <v>3</v>
      </c>
      <c r="W992" s="138">
        <f>1/Table4[[#This Row],[SHOT 
INTERVAL]]</f>
        <v>0.41666666666666669</v>
      </c>
      <c r="X992" s="138">
        <f>(Table4[[#This Row],[SHOTS PER MAGAZINE]]-1)*Table4[[#This Row],[SHOT 
INTERVAL]]+(Table4[[#This Row],[PARTICLES 
PER SHOT]]-1)*Table4[[#This Row],[BURST INTERVAL]]</f>
        <v>5.2</v>
      </c>
      <c r="Y992" s="186">
        <f>Table4[[#This Row],[DAMAGE PER MAGAZINE]]/(Table4[[#This Row],[UNLOAD TIME]]+Table4[[#This Row],[RELOAD TIME]])</f>
        <v>1763.372093023256</v>
      </c>
    </row>
    <row r="993" spans="1:25" ht="14.25" hidden="1" customHeight="1" outlineLevel="1" x14ac:dyDescent="0.2">
      <c r="A993" s="130">
        <v>45</v>
      </c>
      <c r="B993" s="186" t="s">
        <v>449</v>
      </c>
      <c r="C993" s="186" t="s">
        <v>102</v>
      </c>
      <c r="D993" s="130">
        <v>4</v>
      </c>
      <c r="E993" s="130">
        <v>3430</v>
      </c>
      <c r="F993" s="130"/>
      <c r="G993" s="130"/>
      <c r="H993" s="130"/>
      <c r="I993" s="136">
        <v>9</v>
      </c>
      <c r="J993" s="136">
        <v>3</v>
      </c>
      <c r="K993" s="136">
        <v>3</v>
      </c>
      <c r="L993" s="141">
        <v>0.2</v>
      </c>
      <c r="M993" s="141">
        <v>2.4</v>
      </c>
      <c r="N993" s="130">
        <v>9</v>
      </c>
      <c r="O993" s="138"/>
      <c r="P993" s="138">
        <v>12</v>
      </c>
      <c r="Q993" s="130">
        <v>0</v>
      </c>
      <c r="R993" s="138">
        <v>12</v>
      </c>
      <c r="S993" s="130">
        <f>Table4[[#This Row],[DMG PER PARTICLE]]*Table4[[#This Row],[PARTICLES 
PER SHOT]]</f>
        <v>10290</v>
      </c>
      <c r="T993" s="186">
        <f>Table4[[#This Row],[DAMAGE PER SHOT]]/Table4[[#This Row],[SHOT 
INTERVAL]]</f>
        <v>4287.5</v>
      </c>
      <c r="U993" s="130">
        <f>Table4[[#This Row],[SHOTS PER MAGAZINE]]*Table4[[#This Row],[DAMAGE PER SHOT]]</f>
        <v>30870</v>
      </c>
      <c r="V993" s="130">
        <f>Table4[[#This Row],[MAGAZINE AMMO]]/Table4[[#This Row],[AMMO PER SHOT]]</f>
        <v>3</v>
      </c>
      <c r="W993" s="138">
        <f>1/Table4[[#This Row],[SHOT 
INTERVAL]]</f>
        <v>0.41666666666666669</v>
      </c>
      <c r="X993" s="138">
        <f>(Table4[[#This Row],[SHOTS PER MAGAZINE]]-1)*Table4[[#This Row],[SHOT 
INTERVAL]]+(Table4[[#This Row],[PARTICLES 
PER SHOT]]-1)*Table4[[#This Row],[BURST INTERVAL]]</f>
        <v>5.2</v>
      </c>
      <c r="Y993" s="186">
        <f>Table4[[#This Row],[DAMAGE PER MAGAZINE]]/(Table4[[#This Row],[UNLOAD TIME]]+Table4[[#This Row],[RELOAD TIME]])</f>
        <v>1794.7674418604652</v>
      </c>
    </row>
    <row r="994" spans="1:25" ht="14.25" hidden="1" customHeight="1" outlineLevel="1" x14ac:dyDescent="0.2">
      <c r="A994" s="130">
        <v>45</v>
      </c>
      <c r="B994" s="186" t="s">
        <v>449</v>
      </c>
      <c r="C994" s="186" t="s">
        <v>102</v>
      </c>
      <c r="D994" s="130">
        <v>5</v>
      </c>
      <c r="E994" s="130">
        <v>3490</v>
      </c>
      <c r="F994" s="130"/>
      <c r="G994" s="130"/>
      <c r="H994" s="130"/>
      <c r="I994" s="136">
        <v>9</v>
      </c>
      <c r="J994" s="136">
        <v>3</v>
      </c>
      <c r="K994" s="136">
        <v>3</v>
      </c>
      <c r="L994" s="141">
        <v>0.2</v>
      </c>
      <c r="M994" s="141">
        <v>2.4</v>
      </c>
      <c r="N994" s="130">
        <v>9</v>
      </c>
      <c r="O994" s="138"/>
      <c r="P994" s="138">
        <v>12</v>
      </c>
      <c r="Q994" s="130">
        <v>0</v>
      </c>
      <c r="R994" s="138">
        <v>12</v>
      </c>
      <c r="S994" s="130">
        <f>Table4[[#This Row],[DMG PER PARTICLE]]*Table4[[#This Row],[PARTICLES 
PER SHOT]]</f>
        <v>10470</v>
      </c>
      <c r="T994" s="186">
        <f>Table4[[#This Row],[DAMAGE PER SHOT]]/Table4[[#This Row],[SHOT 
INTERVAL]]</f>
        <v>4362.5</v>
      </c>
      <c r="U994" s="130">
        <f>Table4[[#This Row],[SHOTS PER MAGAZINE]]*Table4[[#This Row],[DAMAGE PER SHOT]]</f>
        <v>31410</v>
      </c>
      <c r="V994" s="130">
        <f>Table4[[#This Row],[MAGAZINE AMMO]]/Table4[[#This Row],[AMMO PER SHOT]]</f>
        <v>3</v>
      </c>
      <c r="W994" s="138">
        <f>1/Table4[[#This Row],[SHOT 
INTERVAL]]</f>
        <v>0.41666666666666669</v>
      </c>
      <c r="X994" s="138">
        <f>(Table4[[#This Row],[SHOTS PER MAGAZINE]]-1)*Table4[[#This Row],[SHOT 
INTERVAL]]+(Table4[[#This Row],[PARTICLES 
PER SHOT]]-1)*Table4[[#This Row],[BURST INTERVAL]]</f>
        <v>5.2</v>
      </c>
      <c r="Y994" s="186">
        <f>Table4[[#This Row],[DAMAGE PER MAGAZINE]]/(Table4[[#This Row],[UNLOAD TIME]]+Table4[[#This Row],[RELOAD TIME]])</f>
        <v>1826.1627906976744</v>
      </c>
    </row>
    <row r="995" spans="1:25" ht="14.25" hidden="1" customHeight="1" outlineLevel="1" x14ac:dyDescent="0.2">
      <c r="A995" s="130">
        <v>45</v>
      </c>
      <c r="B995" s="186" t="s">
        <v>449</v>
      </c>
      <c r="C995" s="186" t="s">
        <v>102</v>
      </c>
      <c r="D995" s="130">
        <v>6</v>
      </c>
      <c r="E995" s="130">
        <v>3550</v>
      </c>
      <c r="F995" s="130"/>
      <c r="G995" s="130"/>
      <c r="H995" s="130"/>
      <c r="I995" s="136">
        <v>9</v>
      </c>
      <c r="J995" s="136">
        <v>3</v>
      </c>
      <c r="K995" s="136">
        <v>3</v>
      </c>
      <c r="L995" s="141">
        <v>0.2</v>
      </c>
      <c r="M995" s="141">
        <v>2.4</v>
      </c>
      <c r="N995" s="130">
        <v>9</v>
      </c>
      <c r="O995" s="138"/>
      <c r="P995" s="138">
        <v>12</v>
      </c>
      <c r="Q995" s="130">
        <v>0</v>
      </c>
      <c r="R995" s="138">
        <v>12</v>
      </c>
      <c r="S995" s="130">
        <f>Table4[[#This Row],[DMG PER PARTICLE]]*Table4[[#This Row],[PARTICLES 
PER SHOT]]</f>
        <v>10650</v>
      </c>
      <c r="T995" s="186">
        <f>Table4[[#This Row],[DAMAGE PER SHOT]]/Table4[[#This Row],[SHOT 
INTERVAL]]</f>
        <v>4437.5</v>
      </c>
      <c r="U995" s="130">
        <f>Table4[[#This Row],[SHOTS PER MAGAZINE]]*Table4[[#This Row],[DAMAGE PER SHOT]]</f>
        <v>31950</v>
      </c>
      <c r="V995" s="130">
        <f>Table4[[#This Row],[MAGAZINE AMMO]]/Table4[[#This Row],[AMMO PER SHOT]]</f>
        <v>3</v>
      </c>
      <c r="W995" s="138">
        <f>1/Table4[[#This Row],[SHOT 
INTERVAL]]</f>
        <v>0.41666666666666669</v>
      </c>
      <c r="X995" s="138">
        <f>(Table4[[#This Row],[SHOTS PER MAGAZINE]]-1)*Table4[[#This Row],[SHOT 
INTERVAL]]+(Table4[[#This Row],[PARTICLES 
PER SHOT]]-1)*Table4[[#This Row],[BURST INTERVAL]]</f>
        <v>5.2</v>
      </c>
      <c r="Y995" s="186">
        <f>Table4[[#This Row],[DAMAGE PER MAGAZINE]]/(Table4[[#This Row],[UNLOAD TIME]]+Table4[[#This Row],[RELOAD TIME]])</f>
        <v>1857.5581395348838</v>
      </c>
    </row>
    <row r="996" spans="1:25" ht="14.25" hidden="1" customHeight="1" outlineLevel="1" x14ac:dyDescent="0.2">
      <c r="A996" s="130">
        <v>45</v>
      </c>
      <c r="B996" s="186" t="s">
        <v>449</v>
      </c>
      <c r="C996" s="186" t="s">
        <v>102</v>
      </c>
      <c r="D996" s="130">
        <v>7</v>
      </c>
      <c r="E996" s="130">
        <v>3610</v>
      </c>
      <c r="F996" s="130"/>
      <c r="G996" s="130"/>
      <c r="H996" s="130"/>
      <c r="I996" s="136">
        <v>9</v>
      </c>
      <c r="J996" s="136">
        <v>3</v>
      </c>
      <c r="K996" s="136">
        <v>3</v>
      </c>
      <c r="L996" s="141">
        <v>0.2</v>
      </c>
      <c r="M996" s="141">
        <v>2.4</v>
      </c>
      <c r="N996" s="130">
        <v>9</v>
      </c>
      <c r="O996" s="138"/>
      <c r="P996" s="138">
        <v>12</v>
      </c>
      <c r="Q996" s="130">
        <v>0</v>
      </c>
      <c r="R996" s="138">
        <v>12</v>
      </c>
      <c r="S996" s="130">
        <f>Table4[[#This Row],[DMG PER PARTICLE]]*Table4[[#This Row],[PARTICLES 
PER SHOT]]</f>
        <v>10830</v>
      </c>
      <c r="T996" s="186">
        <f>Table4[[#This Row],[DAMAGE PER SHOT]]/Table4[[#This Row],[SHOT 
INTERVAL]]</f>
        <v>4512.5</v>
      </c>
      <c r="U996" s="130">
        <f>Table4[[#This Row],[SHOTS PER MAGAZINE]]*Table4[[#This Row],[DAMAGE PER SHOT]]</f>
        <v>32490</v>
      </c>
      <c r="V996" s="130">
        <f>Table4[[#This Row],[MAGAZINE AMMO]]/Table4[[#This Row],[AMMO PER SHOT]]</f>
        <v>3</v>
      </c>
      <c r="W996" s="138">
        <f>1/Table4[[#This Row],[SHOT 
INTERVAL]]</f>
        <v>0.41666666666666669</v>
      </c>
      <c r="X996" s="138">
        <f>(Table4[[#This Row],[SHOTS PER MAGAZINE]]-1)*Table4[[#This Row],[SHOT 
INTERVAL]]+(Table4[[#This Row],[PARTICLES 
PER SHOT]]-1)*Table4[[#This Row],[BURST INTERVAL]]</f>
        <v>5.2</v>
      </c>
      <c r="Y996" s="186">
        <f>Table4[[#This Row],[DAMAGE PER MAGAZINE]]/(Table4[[#This Row],[UNLOAD TIME]]+Table4[[#This Row],[RELOAD TIME]])</f>
        <v>1888.953488372093</v>
      </c>
    </row>
    <row r="997" spans="1:25" ht="14.25" hidden="1" customHeight="1" outlineLevel="1" x14ac:dyDescent="0.2">
      <c r="A997" s="130">
        <v>45</v>
      </c>
      <c r="B997" s="186" t="s">
        <v>449</v>
      </c>
      <c r="C997" s="186" t="s">
        <v>102</v>
      </c>
      <c r="D997" s="130">
        <v>8</v>
      </c>
      <c r="E997" s="130">
        <v>3670</v>
      </c>
      <c r="F997" s="130"/>
      <c r="G997" s="130"/>
      <c r="H997" s="130"/>
      <c r="I997" s="136">
        <v>9</v>
      </c>
      <c r="J997" s="136">
        <v>3</v>
      </c>
      <c r="K997" s="136">
        <v>3</v>
      </c>
      <c r="L997" s="141">
        <v>0.2</v>
      </c>
      <c r="M997" s="141">
        <v>2.4</v>
      </c>
      <c r="N997" s="130">
        <v>9</v>
      </c>
      <c r="O997" s="138"/>
      <c r="P997" s="138">
        <v>12</v>
      </c>
      <c r="Q997" s="130">
        <v>0</v>
      </c>
      <c r="R997" s="138">
        <v>12</v>
      </c>
      <c r="S997" s="130">
        <f>Table4[[#This Row],[DMG PER PARTICLE]]*Table4[[#This Row],[PARTICLES 
PER SHOT]]</f>
        <v>11010</v>
      </c>
      <c r="T997" s="186">
        <f>Table4[[#This Row],[DAMAGE PER SHOT]]/Table4[[#This Row],[SHOT 
INTERVAL]]</f>
        <v>4587.5</v>
      </c>
      <c r="U997" s="130">
        <f>Table4[[#This Row],[SHOTS PER MAGAZINE]]*Table4[[#This Row],[DAMAGE PER SHOT]]</f>
        <v>33030</v>
      </c>
      <c r="V997" s="130">
        <f>Table4[[#This Row],[MAGAZINE AMMO]]/Table4[[#This Row],[AMMO PER SHOT]]</f>
        <v>3</v>
      </c>
      <c r="W997" s="138">
        <f>1/Table4[[#This Row],[SHOT 
INTERVAL]]</f>
        <v>0.41666666666666669</v>
      </c>
      <c r="X997" s="138">
        <f>(Table4[[#This Row],[SHOTS PER MAGAZINE]]-1)*Table4[[#This Row],[SHOT 
INTERVAL]]+(Table4[[#This Row],[PARTICLES 
PER SHOT]]-1)*Table4[[#This Row],[BURST INTERVAL]]</f>
        <v>5.2</v>
      </c>
      <c r="Y997" s="186">
        <f>Table4[[#This Row],[DAMAGE PER MAGAZINE]]/(Table4[[#This Row],[UNLOAD TIME]]+Table4[[#This Row],[RELOAD TIME]])</f>
        <v>1920.3488372093025</v>
      </c>
    </row>
    <row r="998" spans="1:25" ht="14.25" hidden="1" customHeight="1" outlineLevel="1" x14ac:dyDescent="0.2">
      <c r="A998" s="130">
        <v>45</v>
      </c>
      <c r="B998" s="186" t="s">
        <v>449</v>
      </c>
      <c r="C998" s="186" t="s">
        <v>102</v>
      </c>
      <c r="D998" s="130">
        <v>9</v>
      </c>
      <c r="E998" s="130">
        <v>3730</v>
      </c>
      <c r="F998" s="130"/>
      <c r="G998" s="130"/>
      <c r="H998" s="130"/>
      <c r="I998" s="136">
        <v>9</v>
      </c>
      <c r="J998" s="136">
        <v>3</v>
      </c>
      <c r="K998" s="136">
        <v>3</v>
      </c>
      <c r="L998" s="141">
        <v>0.2</v>
      </c>
      <c r="M998" s="141">
        <v>2.4</v>
      </c>
      <c r="N998" s="130">
        <v>9</v>
      </c>
      <c r="O998" s="138"/>
      <c r="P998" s="138">
        <v>12</v>
      </c>
      <c r="Q998" s="130">
        <v>0</v>
      </c>
      <c r="R998" s="138">
        <v>12</v>
      </c>
      <c r="S998" s="130">
        <f>Table4[[#This Row],[DMG PER PARTICLE]]*Table4[[#This Row],[PARTICLES 
PER SHOT]]</f>
        <v>11190</v>
      </c>
      <c r="T998" s="186">
        <f>Table4[[#This Row],[DAMAGE PER SHOT]]/Table4[[#This Row],[SHOT 
INTERVAL]]</f>
        <v>4662.5</v>
      </c>
      <c r="U998" s="130">
        <f>Table4[[#This Row],[SHOTS PER MAGAZINE]]*Table4[[#This Row],[DAMAGE PER SHOT]]</f>
        <v>33570</v>
      </c>
      <c r="V998" s="130">
        <f>Table4[[#This Row],[MAGAZINE AMMO]]/Table4[[#This Row],[AMMO PER SHOT]]</f>
        <v>3</v>
      </c>
      <c r="W998" s="138">
        <f>1/Table4[[#This Row],[SHOT 
INTERVAL]]</f>
        <v>0.41666666666666669</v>
      </c>
      <c r="X998" s="138">
        <f>(Table4[[#This Row],[SHOTS PER MAGAZINE]]-1)*Table4[[#This Row],[SHOT 
INTERVAL]]+(Table4[[#This Row],[PARTICLES 
PER SHOT]]-1)*Table4[[#This Row],[BURST INTERVAL]]</f>
        <v>5.2</v>
      </c>
      <c r="Y998" s="186">
        <f>Table4[[#This Row],[DAMAGE PER MAGAZINE]]/(Table4[[#This Row],[UNLOAD TIME]]+Table4[[#This Row],[RELOAD TIME]])</f>
        <v>1951.7441860465117</v>
      </c>
    </row>
    <row r="999" spans="1:25" ht="14.25" hidden="1" customHeight="1" outlineLevel="1" x14ac:dyDescent="0.2">
      <c r="A999" s="130">
        <v>45</v>
      </c>
      <c r="B999" s="186" t="s">
        <v>449</v>
      </c>
      <c r="C999" s="186" t="s">
        <v>102</v>
      </c>
      <c r="D999" s="130">
        <v>10</v>
      </c>
      <c r="E999" s="130">
        <v>3790</v>
      </c>
      <c r="F999" s="130"/>
      <c r="G999" s="130"/>
      <c r="H999" s="130"/>
      <c r="I999" s="136">
        <v>9</v>
      </c>
      <c r="J999" s="136">
        <v>3</v>
      </c>
      <c r="K999" s="136">
        <v>3</v>
      </c>
      <c r="L999" s="141">
        <v>0.2</v>
      </c>
      <c r="M999" s="141">
        <v>2.4</v>
      </c>
      <c r="N999" s="130">
        <v>9</v>
      </c>
      <c r="O999" s="138"/>
      <c r="P999" s="138">
        <v>12</v>
      </c>
      <c r="Q999" s="130">
        <v>0</v>
      </c>
      <c r="R999" s="138">
        <v>12</v>
      </c>
      <c r="S999" s="130">
        <f>Table4[[#This Row],[DMG PER PARTICLE]]*Table4[[#This Row],[PARTICLES 
PER SHOT]]</f>
        <v>11370</v>
      </c>
      <c r="T999" s="186">
        <f>Table4[[#This Row],[DAMAGE PER SHOT]]/Table4[[#This Row],[SHOT 
INTERVAL]]</f>
        <v>4737.5</v>
      </c>
      <c r="U999" s="130">
        <f>Table4[[#This Row],[SHOTS PER MAGAZINE]]*Table4[[#This Row],[DAMAGE PER SHOT]]</f>
        <v>34110</v>
      </c>
      <c r="V999" s="130">
        <f>Table4[[#This Row],[MAGAZINE AMMO]]/Table4[[#This Row],[AMMO PER SHOT]]</f>
        <v>3</v>
      </c>
      <c r="W999" s="138">
        <f>1/Table4[[#This Row],[SHOT 
INTERVAL]]</f>
        <v>0.41666666666666669</v>
      </c>
      <c r="X999" s="138">
        <f>(Table4[[#This Row],[SHOTS PER MAGAZINE]]-1)*Table4[[#This Row],[SHOT 
INTERVAL]]+(Table4[[#This Row],[PARTICLES 
PER SHOT]]-1)*Table4[[#This Row],[BURST INTERVAL]]</f>
        <v>5.2</v>
      </c>
      <c r="Y999" s="186">
        <f>Table4[[#This Row],[DAMAGE PER MAGAZINE]]/(Table4[[#This Row],[UNLOAD TIME]]+Table4[[#This Row],[RELOAD TIME]])</f>
        <v>1983.1395348837209</v>
      </c>
    </row>
    <row r="1000" spans="1:25" ht="14.25" hidden="1" customHeight="1" outlineLevel="1" x14ac:dyDescent="0.2">
      <c r="A1000" s="130">
        <v>45</v>
      </c>
      <c r="B1000" s="186" t="s">
        <v>449</v>
      </c>
      <c r="C1000" s="186" t="s">
        <v>102</v>
      </c>
      <c r="D1000" s="130">
        <v>11</v>
      </c>
      <c r="E1000" s="130">
        <v>3850</v>
      </c>
      <c r="F1000" s="130"/>
      <c r="G1000" s="130"/>
      <c r="H1000" s="130"/>
      <c r="I1000" s="136">
        <v>9</v>
      </c>
      <c r="J1000" s="136">
        <v>3</v>
      </c>
      <c r="K1000" s="136">
        <v>3</v>
      </c>
      <c r="L1000" s="141">
        <v>0.2</v>
      </c>
      <c r="M1000" s="141">
        <v>2.4</v>
      </c>
      <c r="N1000" s="130">
        <v>9</v>
      </c>
      <c r="O1000" s="138"/>
      <c r="P1000" s="138">
        <v>12</v>
      </c>
      <c r="Q1000" s="130">
        <v>0</v>
      </c>
      <c r="R1000" s="138">
        <v>12</v>
      </c>
      <c r="S1000" s="130">
        <f>Table4[[#This Row],[DMG PER PARTICLE]]*Table4[[#This Row],[PARTICLES 
PER SHOT]]</f>
        <v>11550</v>
      </c>
      <c r="T1000" s="186">
        <f>Table4[[#This Row],[DAMAGE PER SHOT]]/Table4[[#This Row],[SHOT 
INTERVAL]]</f>
        <v>4812.5</v>
      </c>
      <c r="U1000" s="130">
        <f>Table4[[#This Row],[SHOTS PER MAGAZINE]]*Table4[[#This Row],[DAMAGE PER SHOT]]</f>
        <v>34650</v>
      </c>
      <c r="V1000" s="130">
        <f>Table4[[#This Row],[MAGAZINE AMMO]]/Table4[[#This Row],[AMMO PER SHOT]]</f>
        <v>3</v>
      </c>
      <c r="W1000" s="138">
        <f>1/Table4[[#This Row],[SHOT 
INTERVAL]]</f>
        <v>0.41666666666666669</v>
      </c>
      <c r="X1000" s="138">
        <f>(Table4[[#This Row],[SHOTS PER MAGAZINE]]-1)*Table4[[#This Row],[SHOT 
INTERVAL]]+(Table4[[#This Row],[PARTICLES 
PER SHOT]]-1)*Table4[[#This Row],[BURST INTERVAL]]</f>
        <v>5.2</v>
      </c>
      <c r="Y1000" s="186">
        <f>Table4[[#This Row],[DAMAGE PER MAGAZINE]]/(Table4[[#This Row],[UNLOAD TIME]]+Table4[[#This Row],[RELOAD TIME]])</f>
        <v>2014.5348837209303</v>
      </c>
    </row>
    <row r="1001" spans="1:25" ht="14.25" hidden="1" customHeight="1" outlineLevel="1" x14ac:dyDescent="0.2">
      <c r="A1001" s="130">
        <v>45</v>
      </c>
      <c r="B1001" s="186" t="s">
        <v>449</v>
      </c>
      <c r="C1001" s="186" t="s">
        <v>102</v>
      </c>
      <c r="D1001" s="130">
        <v>12</v>
      </c>
      <c r="E1001" s="130">
        <v>3910</v>
      </c>
      <c r="F1001" s="130"/>
      <c r="G1001" s="130"/>
      <c r="H1001" s="130"/>
      <c r="I1001" s="136">
        <v>9</v>
      </c>
      <c r="J1001" s="136">
        <v>3</v>
      </c>
      <c r="K1001" s="136">
        <v>3</v>
      </c>
      <c r="L1001" s="141">
        <v>0.2</v>
      </c>
      <c r="M1001" s="141">
        <v>2.4</v>
      </c>
      <c r="N1001" s="130">
        <v>9</v>
      </c>
      <c r="O1001" s="138"/>
      <c r="P1001" s="138">
        <v>12</v>
      </c>
      <c r="Q1001" s="130">
        <v>0</v>
      </c>
      <c r="R1001" s="138">
        <v>12</v>
      </c>
      <c r="S1001" s="130">
        <f>Table4[[#This Row],[DMG PER PARTICLE]]*Table4[[#This Row],[PARTICLES 
PER SHOT]]</f>
        <v>11730</v>
      </c>
      <c r="T1001" s="186">
        <f>Table4[[#This Row],[DAMAGE PER SHOT]]/Table4[[#This Row],[SHOT 
INTERVAL]]</f>
        <v>4887.5</v>
      </c>
      <c r="U1001" s="130">
        <f>Table4[[#This Row],[SHOTS PER MAGAZINE]]*Table4[[#This Row],[DAMAGE PER SHOT]]</f>
        <v>35190</v>
      </c>
      <c r="V1001" s="130">
        <f>Table4[[#This Row],[MAGAZINE AMMO]]/Table4[[#This Row],[AMMO PER SHOT]]</f>
        <v>3</v>
      </c>
      <c r="W1001" s="138">
        <f>1/Table4[[#This Row],[SHOT 
INTERVAL]]</f>
        <v>0.41666666666666669</v>
      </c>
      <c r="X1001" s="138">
        <f>(Table4[[#This Row],[SHOTS PER MAGAZINE]]-1)*Table4[[#This Row],[SHOT 
INTERVAL]]+(Table4[[#This Row],[PARTICLES 
PER SHOT]]-1)*Table4[[#This Row],[BURST INTERVAL]]</f>
        <v>5.2</v>
      </c>
      <c r="Y1001" s="186">
        <f>Table4[[#This Row],[DAMAGE PER MAGAZINE]]/(Table4[[#This Row],[UNLOAD TIME]]+Table4[[#This Row],[RELOAD TIME]])</f>
        <v>2045.9302325581396</v>
      </c>
    </row>
    <row r="1002" spans="1:25" ht="14.25" hidden="1" customHeight="1" outlineLevel="1" x14ac:dyDescent="0.2">
      <c r="A1002" s="130">
        <v>45</v>
      </c>
      <c r="B1002" s="186" t="s">
        <v>449</v>
      </c>
      <c r="C1002" s="186" t="s">
        <v>103</v>
      </c>
      <c r="D1002" s="130">
        <v>1</v>
      </c>
      <c r="E1002" s="130">
        <v>4105.5</v>
      </c>
      <c r="F1002" s="130"/>
      <c r="G1002" s="130"/>
      <c r="H1002" s="130"/>
      <c r="I1002" s="136">
        <v>9</v>
      </c>
      <c r="J1002" s="136">
        <v>3</v>
      </c>
      <c r="K1002" s="136">
        <v>3</v>
      </c>
      <c r="L1002" s="141">
        <v>0.2</v>
      </c>
      <c r="M1002" s="141">
        <v>2.4</v>
      </c>
      <c r="N1002" s="130">
        <v>9</v>
      </c>
      <c r="O1002" s="138"/>
      <c r="P1002" s="138">
        <v>12</v>
      </c>
      <c r="Q1002" s="130">
        <v>0</v>
      </c>
      <c r="R1002" s="138">
        <v>12</v>
      </c>
      <c r="S1002" s="130">
        <f>Table4[[#This Row],[DMG PER PARTICLE]]*Table4[[#This Row],[PARTICLES 
PER SHOT]]</f>
        <v>12316.5</v>
      </c>
      <c r="T1002" s="186">
        <f>Table4[[#This Row],[DAMAGE PER SHOT]]/Table4[[#This Row],[SHOT 
INTERVAL]]</f>
        <v>5131.875</v>
      </c>
      <c r="U1002" s="130">
        <f>Table4[[#This Row],[SHOTS PER MAGAZINE]]*Table4[[#This Row],[DAMAGE PER SHOT]]</f>
        <v>36949.5</v>
      </c>
      <c r="V1002" s="130">
        <f>Table4[[#This Row],[MAGAZINE AMMO]]/Table4[[#This Row],[AMMO PER SHOT]]</f>
        <v>3</v>
      </c>
      <c r="W1002" s="138">
        <f>1/Table4[[#This Row],[SHOT 
INTERVAL]]</f>
        <v>0.41666666666666669</v>
      </c>
      <c r="X1002" s="138">
        <f>(Table4[[#This Row],[SHOTS PER MAGAZINE]]-1)*Table4[[#This Row],[SHOT 
INTERVAL]]+(Table4[[#This Row],[PARTICLES 
PER SHOT]]-1)*Table4[[#This Row],[BURST INTERVAL]]</f>
        <v>5.2</v>
      </c>
      <c r="Y1002" s="186">
        <f>Table4[[#This Row],[DAMAGE PER MAGAZINE]]/(Table4[[#This Row],[UNLOAD TIME]]+Table4[[#This Row],[RELOAD TIME]])</f>
        <v>2148.2267441860467</v>
      </c>
    </row>
    <row r="1003" spans="1:25" ht="14.25" customHeight="1" collapsed="1" x14ac:dyDescent="0.2">
      <c r="A1003" s="128">
        <v>46</v>
      </c>
      <c r="B1003" s="185" t="s">
        <v>450</v>
      </c>
      <c r="C1003" s="185" t="s">
        <v>101</v>
      </c>
      <c r="D1003" s="128">
        <v>1</v>
      </c>
      <c r="E1003" s="128">
        <v>600</v>
      </c>
      <c r="F1003" s="128"/>
      <c r="G1003" s="128"/>
      <c r="H1003" s="128"/>
      <c r="I1003" s="128">
        <v>24</v>
      </c>
      <c r="J1003" s="128">
        <v>1</v>
      </c>
      <c r="K1003" s="128">
        <v>1</v>
      </c>
      <c r="L1003" s="137"/>
      <c r="M1003" s="137">
        <v>0.22</v>
      </c>
      <c r="N1003" s="128">
        <v>24</v>
      </c>
      <c r="O1003" s="137"/>
      <c r="P1003" s="137">
        <v>5</v>
      </c>
      <c r="Q1003" s="128">
        <v>0</v>
      </c>
      <c r="R1003" s="137">
        <v>5</v>
      </c>
      <c r="S1003" s="128">
        <f>Table4[[#This Row],[DMG PER PARTICLE]]*Table4[[#This Row],[PARTICLES 
PER SHOT]]</f>
        <v>600</v>
      </c>
      <c r="T1003" s="185">
        <f>Table4[[#This Row],[DAMAGE PER SHOT]]/Table4[[#This Row],[SHOT 
INTERVAL]]</f>
        <v>2727.2727272727275</v>
      </c>
      <c r="U1003" s="128">
        <f>Table4[[#This Row],[SHOTS PER MAGAZINE]]*Table4[[#This Row],[DAMAGE PER SHOT]]</f>
        <v>14400</v>
      </c>
      <c r="V1003" s="128">
        <f>Table4[[#This Row],[MAGAZINE AMMO]]/Table4[[#This Row],[AMMO PER SHOT]]</f>
        <v>24</v>
      </c>
      <c r="W1003" s="137">
        <f>1/Table4[[#This Row],[SHOT 
INTERVAL]]</f>
        <v>4.5454545454545459</v>
      </c>
      <c r="X1003" s="137">
        <f>(Table4[[#This Row],[SHOTS PER MAGAZINE]]-1)*Table4[[#This Row],[SHOT 
INTERVAL]]+(Table4[[#This Row],[PARTICLES 
PER SHOT]]-1)*Table4[[#This Row],[BURST INTERVAL]]</f>
        <v>5.0599999999999996</v>
      </c>
      <c r="Y1003" s="185">
        <f>Table4[[#This Row],[DAMAGE PER MAGAZINE]]/(Table4[[#This Row],[UNLOAD TIME]]+Table4[[#This Row],[RELOAD TIME]])</f>
        <v>1431.4115308151095</v>
      </c>
    </row>
    <row r="1004" spans="1:25" ht="14.25" hidden="1" customHeight="1" outlineLevel="1" x14ac:dyDescent="0.2">
      <c r="A1004" s="130">
        <v>46</v>
      </c>
      <c r="B1004" s="186" t="s">
        <v>450</v>
      </c>
      <c r="C1004" s="186" t="s">
        <v>101</v>
      </c>
      <c r="D1004" s="130">
        <v>2</v>
      </c>
      <c r="E1004" s="130">
        <v>660</v>
      </c>
      <c r="F1004" s="130"/>
      <c r="G1004" s="130"/>
      <c r="H1004" s="130"/>
      <c r="I1004" s="130">
        <v>24</v>
      </c>
      <c r="J1004" s="130">
        <v>1</v>
      </c>
      <c r="K1004" s="130">
        <v>1</v>
      </c>
      <c r="L1004" s="138"/>
      <c r="M1004" s="138">
        <v>0.22</v>
      </c>
      <c r="N1004" s="130">
        <v>24</v>
      </c>
      <c r="O1004" s="138"/>
      <c r="P1004" s="138">
        <v>5</v>
      </c>
      <c r="Q1004" s="130">
        <v>0</v>
      </c>
      <c r="R1004" s="138">
        <v>5</v>
      </c>
      <c r="S1004" s="130">
        <f>Table4[[#This Row],[DMG PER PARTICLE]]*Table4[[#This Row],[PARTICLES 
PER SHOT]]</f>
        <v>660</v>
      </c>
      <c r="T1004" s="186">
        <f>Table4[[#This Row],[DAMAGE PER SHOT]]/Table4[[#This Row],[SHOT 
INTERVAL]]</f>
        <v>3000</v>
      </c>
      <c r="U1004" s="130">
        <f>Table4[[#This Row],[SHOTS PER MAGAZINE]]*Table4[[#This Row],[DAMAGE PER SHOT]]</f>
        <v>15840</v>
      </c>
      <c r="V1004" s="130">
        <f>Table4[[#This Row],[MAGAZINE AMMO]]/Table4[[#This Row],[AMMO PER SHOT]]</f>
        <v>24</v>
      </c>
      <c r="W1004" s="138">
        <f>1/Table4[[#This Row],[SHOT 
INTERVAL]]</f>
        <v>4.5454545454545459</v>
      </c>
      <c r="X1004" s="138">
        <f>(Table4[[#This Row],[SHOTS PER MAGAZINE]]-1)*Table4[[#This Row],[SHOT 
INTERVAL]]+(Table4[[#This Row],[PARTICLES 
PER SHOT]]-1)*Table4[[#This Row],[BURST INTERVAL]]</f>
        <v>5.0599999999999996</v>
      </c>
      <c r="Y1004" s="186">
        <f>Table4[[#This Row],[DAMAGE PER MAGAZINE]]/(Table4[[#This Row],[UNLOAD TIME]]+Table4[[#This Row],[RELOAD TIME]])</f>
        <v>1574.5526838966205</v>
      </c>
    </row>
    <row r="1005" spans="1:25" ht="14.25" hidden="1" customHeight="1" outlineLevel="1" x14ac:dyDescent="0.2">
      <c r="A1005" s="130">
        <v>46</v>
      </c>
      <c r="B1005" s="186" t="s">
        <v>450</v>
      </c>
      <c r="C1005" s="186" t="s">
        <v>101</v>
      </c>
      <c r="D1005" s="130">
        <v>3</v>
      </c>
      <c r="E1005" s="130">
        <v>730</v>
      </c>
      <c r="F1005" s="130"/>
      <c r="G1005" s="130"/>
      <c r="H1005" s="130"/>
      <c r="I1005" s="130">
        <v>24</v>
      </c>
      <c r="J1005" s="130">
        <v>1</v>
      </c>
      <c r="K1005" s="130">
        <v>1</v>
      </c>
      <c r="L1005" s="138"/>
      <c r="M1005" s="138">
        <v>0.22</v>
      </c>
      <c r="N1005" s="130">
        <v>24</v>
      </c>
      <c r="O1005" s="138"/>
      <c r="P1005" s="138">
        <v>5</v>
      </c>
      <c r="Q1005" s="130">
        <v>0</v>
      </c>
      <c r="R1005" s="138">
        <v>5</v>
      </c>
      <c r="S1005" s="130">
        <f>Table4[[#This Row],[DMG PER PARTICLE]]*Table4[[#This Row],[PARTICLES 
PER SHOT]]</f>
        <v>730</v>
      </c>
      <c r="T1005" s="186">
        <f>Table4[[#This Row],[DAMAGE PER SHOT]]/Table4[[#This Row],[SHOT 
INTERVAL]]</f>
        <v>3318.181818181818</v>
      </c>
      <c r="U1005" s="130">
        <f>Table4[[#This Row],[SHOTS PER MAGAZINE]]*Table4[[#This Row],[DAMAGE PER SHOT]]</f>
        <v>17520</v>
      </c>
      <c r="V1005" s="130">
        <f>Table4[[#This Row],[MAGAZINE AMMO]]/Table4[[#This Row],[AMMO PER SHOT]]</f>
        <v>24</v>
      </c>
      <c r="W1005" s="138">
        <f>1/Table4[[#This Row],[SHOT 
INTERVAL]]</f>
        <v>4.5454545454545459</v>
      </c>
      <c r="X1005" s="138">
        <f>(Table4[[#This Row],[SHOTS PER MAGAZINE]]-1)*Table4[[#This Row],[SHOT 
INTERVAL]]+(Table4[[#This Row],[PARTICLES 
PER SHOT]]-1)*Table4[[#This Row],[BURST INTERVAL]]</f>
        <v>5.0599999999999996</v>
      </c>
      <c r="Y1005" s="186">
        <f>Table4[[#This Row],[DAMAGE PER MAGAZINE]]/(Table4[[#This Row],[UNLOAD TIME]]+Table4[[#This Row],[RELOAD TIME]])</f>
        <v>1741.5506958250498</v>
      </c>
    </row>
    <row r="1006" spans="1:25" ht="14.25" hidden="1" customHeight="1" outlineLevel="1" x14ac:dyDescent="0.2">
      <c r="A1006" s="130">
        <v>46</v>
      </c>
      <c r="B1006" s="186" t="s">
        <v>450</v>
      </c>
      <c r="C1006" s="186" t="s">
        <v>101</v>
      </c>
      <c r="D1006" s="130">
        <v>4</v>
      </c>
      <c r="E1006" s="130">
        <v>810</v>
      </c>
      <c r="F1006" s="130"/>
      <c r="G1006" s="130"/>
      <c r="H1006" s="130"/>
      <c r="I1006" s="130">
        <v>24</v>
      </c>
      <c r="J1006" s="130">
        <v>1</v>
      </c>
      <c r="K1006" s="130">
        <v>1</v>
      </c>
      <c r="L1006" s="138"/>
      <c r="M1006" s="138">
        <v>0.22</v>
      </c>
      <c r="N1006" s="130">
        <v>24</v>
      </c>
      <c r="O1006" s="138"/>
      <c r="P1006" s="138">
        <v>5</v>
      </c>
      <c r="Q1006" s="130">
        <v>0</v>
      </c>
      <c r="R1006" s="138">
        <v>5</v>
      </c>
      <c r="S1006" s="130">
        <f>Table4[[#This Row],[DMG PER PARTICLE]]*Table4[[#This Row],[PARTICLES 
PER SHOT]]</f>
        <v>810</v>
      </c>
      <c r="T1006" s="186">
        <f>Table4[[#This Row],[DAMAGE PER SHOT]]/Table4[[#This Row],[SHOT 
INTERVAL]]</f>
        <v>3681.818181818182</v>
      </c>
      <c r="U1006" s="130">
        <f>Table4[[#This Row],[SHOTS PER MAGAZINE]]*Table4[[#This Row],[DAMAGE PER SHOT]]</f>
        <v>19440</v>
      </c>
      <c r="V1006" s="130">
        <f>Table4[[#This Row],[MAGAZINE AMMO]]/Table4[[#This Row],[AMMO PER SHOT]]</f>
        <v>24</v>
      </c>
      <c r="W1006" s="138">
        <f>1/Table4[[#This Row],[SHOT 
INTERVAL]]</f>
        <v>4.5454545454545459</v>
      </c>
      <c r="X1006" s="138">
        <f>(Table4[[#This Row],[SHOTS PER MAGAZINE]]-1)*Table4[[#This Row],[SHOT 
INTERVAL]]+(Table4[[#This Row],[PARTICLES 
PER SHOT]]-1)*Table4[[#This Row],[BURST INTERVAL]]</f>
        <v>5.0599999999999996</v>
      </c>
      <c r="Y1006" s="186">
        <f>Table4[[#This Row],[DAMAGE PER MAGAZINE]]/(Table4[[#This Row],[UNLOAD TIME]]+Table4[[#This Row],[RELOAD TIME]])</f>
        <v>1932.4055666003978</v>
      </c>
    </row>
    <row r="1007" spans="1:25" ht="14.25" hidden="1" customHeight="1" outlineLevel="1" x14ac:dyDescent="0.2">
      <c r="A1007" s="130">
        <v>46</v>
      </c>
      <c r="B1007" s="186" t="s">
        <v>450</v>
      </c>
      <c r="C1007" s="186" t="s">
        <v>101</v>
      </c>
      <c r="D1007" s="130">
        <v>5</v>
      </c>
      <c r="E1007" s="130">
        <v>890</v>
      </c>
      <c r="F1007" s="130"/>
      <c r="G1007" s="130"/>
      <c r="H1007" s="130"/>
      <c r="I1007" s="130">
        <v>24</v>
      </c>
      <c r="J1007" s="130">
        <v>1</v>
      </c>
      <c r="K1007" s="130">
        <v>1</v>
      </c>
      <c r="L1007" s="138"/>
      <c r="M1007" s="138">
        <v>0.22</v>
      </c>
      <c r="N1007" s="130">
        <v>24</v>
      </c>
      <c r="O1007" s="138"/>
      <c r="P1007" s="138">
        <v>5</v>
      </c>
      <c r="Q1007" s="130">
        <v>0</v>
      </c>
      <c r="R1007" s="138">
        <v>5</v>
      </c>
      <c r="S1007" s="130">
        <f>Table4[[#This Row],[DMG PER PARTICLE]]*Table4[[#This Row],[PARTICLES 
PER SHOT]]</f>
        <v>890</v>
      </c>
      <c r="T1007" s="186">
        <f>Table4[[#This Row],[DAMAGE PER SHOT]]/Table4[[#This Row],[SHOT 
INTERVAL]]</f>
        <v>4045.4545454545455</v>
      </c>
      <c r="U1007" s="130">
        <f>Table4[[#This Row],[SHOTS PER MAGAZINE]]*Table4[[#This Row],[DAMAGE PER SHOT]]</f>
        <v>21360</v>
      </c>
      <c r="V1007" s="130">
        <f>Table4[[#This Row],[MAGAZINE AMMO]]/Table4[[#This Row],[AMMO PER SHOT]]</f>
        <v>24</v>
      </c>
      <c r="W1007" s="138">
        <f>1/Table4[[#This Row],[SHOT 
INTERVAL]]</f>
        <v>4.5454545454545459</v>
      </c>
      <c r="X1007" s="138">
        <f>(Table4[[#This Row],[SHOTS PER MAGAZINE]]-1)*Table4[[#This Row],[SHOT 
INTERVAL]]+(Table4[[#This Row],[PARTICLES 
PER SHOT]]-1)*Table4[[#This Row],[BURST INTERVAL]]</f>
        <v>5.0599999999999996</v>
      </c>
      <c r="Y1007" s="186">
        <f>Table4[[#This Row],[DAMAGE PER MAGAZINE]]/(Table4[[#This Row],[UNLOAD TIME]]+Table4[[#This Row],[RELOAD TIME]])</f>
        <v>2123.2604373757458</v>
      </c>
    </row>
    <row r="1008" spans="1:25" ht="14.25" hidden="1" customHeight="1" outlineLevel="1" x14ac:dyDescent="0.2">
      <c r="A1008" s="130">
        <v>46</v>
      </c>
      <c r="B1008" s="186" t="s">
        <v>450</v>
      </c>
      <c r="C1008" s="186" t="s">
        <v>101</v>
      </c>
      <c r="D1008" s="130">
        <v>6</v>
      </c>
      <c r="E1008" s="130">
        <v>980</v>
      </c>
      <c r="F1008" s="130"/>
      <c r="G1008" s="130"/>
      <c r="H1008" s="130"/>
      <c r="I1008" s="130">
        <v>24</v>
      </c>
      <c r="J1008" s="130">
        <v>1</v>
      </c>
      <c r="K1008" s="130">
        <v>1</v>
      </c>
      <c r="L1008" s="138"/>
      <c r="M1008" s="138">
        <v>0.22</v>
      </c>
      <c r="N1008" s="130">
        <v>24</v>
      </c>
      <c r="O1008" s="138"/>
      <c r="P1008" s="138">
        <v>5</v>
      </c>
      <c r="Q1008" s="130">
        <v>0</v>
      </c>
      <c r="R1008" s="138">
        <v>5</v>
      </c>
      <c r="S1008" s="130">
        <f>Table4[[#This Row],[DMG PER PARTICLE]]*Table4[[#This Row],[PARTICLES 
PER SHOT]]</f>
        <v>980</v>
      </c>
      <c r="T1008" s="186">
        <f>Table4[[#This Row],[DAMAGE PER SHOT]]/Table4[[#This Row],[SHOT 
INTERVAL]]</f>
        <v>4454.545454545455</v>
      </c>
      <c r="U1008" s="130">
        <f>Table4[[#This Row],[SHOTS PER MAGAZINE]]*Table4[[#This Row],[DAMAGE PER SHOT]]</f>
        <v>23520</v>
      </c>
      <c r="V1008" s="130">
        <f>Table4[[#This Row],[MAGAZINE AMMO]]/Table4[[#This Row],[AMMO PER SHOT]]</f>
        <v>24</v>
      </c>
      <c r="W1008" s="138">
        <f>1/Table4[[#This Row],[SHOT 
INTERVAL]]</f>
        <v>4.5454545454545459</v>
      </c>
      <c r="X1008" s="138">
        <f>(Table4[[#This Row],[SHOTS PER MAGAZINE]]-1)*Table4[[#This Row],[SHOT 
INTERVAL]]+(Table4[[#This Row],[PARTICLES 
PER SHOT]]-1)*Table4[[#This Row],[BURST INTERVAL]]</f>
        <v>5.0599999999999996</v>
      </c>
      <c r="Y1008" s="186">
        <f>Table4[[#This Row],[DAMAGE PER MAGAZINE]]/(Table4[[#This Row],[UNLOAD TIME]]+Table4[[#This Row],[RELOAD TIME]])</f>
        <v>2337.9721669980122</v>
      </c>
    </row>
    <row r="1009" spans="1:25" ht="14.25" hidden="1" customHeight="1" outlineLevel="1" x14ac:dyDescent="0.2">
      <c r="A1009" s="130">
        <v>46</v>
      </c>
      <c r="B1009" s="186" t="s">
        <v>450</v>
      </c>
      <c r="C1009" s="186" t="s">
        <v>101</v>
      </c>
      <c r="D1009" s="130">
        <v>7</v>
      </c>
      <c r="E1009" s="130">
        <v>1080</v>
      </c>
      <c r="F1009" s="130"/>
      <c r="G1009" s="130"/>
      <c r="H1009" s="130"/>
      <c r="I1009" s="130">
        <v>24</v>
      </c>
      <c r="J1009" s="130">
        <v>1</v>
      </c>
      <c r="K1009" s="130">
        <v>1</v>
      </c>
      <c r="L1009" s="138"/>
      <c r="M1009" s="138">
        <v>0.22</v>
      </c>
      <c r="N1009" s="130">
        <v>24</v>
      </c>
      <c r="O1009" s="138"/>
      <c r="P1009" s="138">
        <v>5</v>
      </c>
      <c r="Q1009" s="130">
        <v>0</v>
      </c>
      <c r="R1009" s="138">
        <v>5</v>
      </c>
      <c r="S1009" s="130">
        <f>Table4[[#This Row],[DMG PER PARTICLE]]*Table4[[#This Row],[PARTICLES 
PER SHOT]]</f>
        <v>1080</v>
      </c>
      <c r="T1009" s="186">
        <f>Table4[[#This Row],[DAMAGE PER SHOT]]/Table4[[#This Row],[SHOT 
INTERVAL]]</f>
        <v>4909.090909090909</v>
      </c>
      <c r="U1009" s="130">
        <f>Table4[[#This Row],[SHOTS PER MAGAZINE]]*Table4[[#This Row],[DAMAGE PER SHOT]]</f>
        <v>25920</v>
      </c>
      <c r="V1009" s="130">
        <f>Table4[[#This Row],[MAGAZINE AMMO]]/Table4[[#This Row],[AMMO PER SHOT]]</f>
        <v>24</v>
      </c>
      <c r="W1009" s="138">
        <f>1/Table4[[#This Row],[SHOT 
INTERVAL]]</f>
        <v>4.5454545454545459</v>
      </c>
      <c r="X1009" s="138">
        <f>(Table4[[#This Row],[SHOTS PER MAGAZINE]]-1)*Table4[[#This Row],[SHOT 
INTERVAL]]+(Table4[[#This Row],[PARTICLES 
PER SHOT]]-1)*Table4[[#This Row],[BURST INTERVAL]]</f>
        <v>5.0599999999999996</v>
      </c>
      <c r="Y1009" s="186">
        <f>Table4[[#This Row],[DAMAGE PER MAGAZINE]]/(Table4[[#This Row],[UNLOAD TIME]]+Table4[[#This Row],[RELOAD TIME]])</f>
        <v>2576.540755467197</v>
      </c>
    </row>
    <row r="1010" spans="1:25" ht="14.25" hidden="1" customHeight="1" outlineLevel="1" x14ac:dyDescent="0.2">
      <c r="A1010" s="130">
        <v>46</v>
      </c>
      <c r="B1010" s="186" t="s">
        <v>450</v>
      </c>
      <c r="C1010" s="186" t="s">
        <v>101</v>
      </c>
      <c r="D1010" s="130">
        <v>8</v>
      </c>
      <c r="E1010" s="130">
        <v>1190</v>
      </c>
      <c r="F1010" s="130"/>
      <c r="G1010" s="130"/>
      <c r="H1010" s="130"/>
      <c r="I1010" s="130">
        <v>24</v>
      </c>
      <c r="J1010" s="130">
        <v>1</v>
      </c>
      <c r="K1010" s="130">
        <v>1</v>
      </c>
      <c r="L1010" s="138"/>
      <c r="M1010" s="138">
        <v>0.22</v>
      </c>
      <c r="N1010" s="130">
        <v>24</v>
      </c>
      <c r="O1010" s="138"/>
      <c r="P1010" s="138">
        <v>5</v>
      </c>
      <c r="Q1010" s="130">
        <v>0</v>
      </c>
      <c r="R1010" s="138">
        <v>5</v>
      </c>
      <c r="S1010" s="130">
        <f>Table4[[#This Row],[DMG PER PARTICLE]]*Table4[[#This Row],[PARTICLES 
PER SHOT]]</f>
        <v>1190</v>
      </c>
      <c r="T1010" s="186">
        <f>Table4[[#This Row],[DAMAGE PER SHOT]]/Table4[[#This Row],[SHOT 
INTERVAL]]</f>
        <v>5409.090909090909</v>
      </c>
      <c r="U1010" s="130">
        <f>Table4[[#This Row],[SHOTS PER MAGAZINE]]*Table4[[#This Row],[DAMAGE PER SHOT]]</f>
        <v>28560</v>
      </c>
      <c r="V1010" s="130">
        <f>Table4[[#This Row],[MAGAZINE AMMO]]/Table4[[#This Row],[AMMO PER SHOT]]</f>
        <v>24</v>
      </c>
      <c r="W1010" s="138">
        <f>1/Table4[[#This Row],[SHOT 
INTERVAL]]</f>
        <v>4.5454545454545459</v>
      </c>
      <c r="X1010" s="138">
        <f>(Table4[[#This Row],[SHOTS PER MAGAZINE]]-1)*Table4[[#This Row],[SHOT 
INTERVAL]]+(Table4[[#This Row],[PARTICLES 
PER SHOT]]-1)*Table4[[#This Row],[BURST INTERVAL]]</f>
        <v>5.0599999999999996</v>
      </c>
      <c r="Y1010" s="186">
        <f>Table4[[#This Row],[DAMAGE PER MAGAZINE]]/(Table4[[#This Row],[UNLOAD TIME]]+Table4[[#This Row],[RELOAD TIME]])</f>
        <v>2838.9662027833006</v>
      </c>
    </row>
    <row r="1011" spans="1:25" ht="14.25" hidden="1" customHeight="1" outlineLevel="1" x14ac:dyDescent="0.2">
      <c r="A1011" s="130">
        <v>46</v>
      </c>
      <c r="B1011" s="186" t="s">
        <v>450</v>
      </c>
      <c r="C1011" s="186" t="s">
        <v>101</v>
      </c>
      <c r="D1011" s="130">
        <v>9</v>
      </c>
      <c r="E1011" s="130">
        <v>1310</v>
      </c>
      <c r="F1011" s="130"/>
      <c r="G1011" s="130"/>
      <c r="H1011" s="130"/>
      <c r="I1011" s="130">
        <v>24</v>
      </c>
      <c r="J1011" s="130">
        <v>1</v>
      </c>
      <c r="K1011" s="130">
        <v>1</v>
      </c>
      <c r="L1011" s="138"/>
      <c r="M1011" s="138">
        <v>0.22</v>
      </c>
      <c r="N1011" s="130">
        <v>24</v>
      </c>
      <c r="O1011" s="138"/>
      <c r="P1011" s="138">
        <v>5</v>
      </c>
      <c r="Q1011" s="130">
        <v>0</v>
      </c>
      <c r="R1011" s="138">
        <v>5</v>
      </c>
      <c r="S1011" s="130">
        <f>Table4[[#This Row],[DMG PER PARTICLE]]*Table4[[#This Row],[PARTICLES 
PER SHOT]]</f>
        <v>1310</v>
      </c>
      <c r="T1011" s="186">
        <f>Table4[[#This Row],[DAMAGE PER SHOT]]/Table4[[#This Row],[SHOT 
INTERVAL]]</f>
        <v>5954.545454545455</v>
      </c>
      <c r="U1011" s="130">
        <f>Table4[[#This Row],[SHOTS PER MAGAZINE]]*Table4[[#This Row],[DAMAGE PER SHOT]]</f>
        <v>31440</v>
      </c>
      <c r="V1011" s="130">
        <f>Table4[[#This Row],[MAGAZINE AMMO]]/Table4[[#This Row],[AMMO PER SHOT]]</f>
        <v>24</v>
      </c>
      <c r="W1011" s="138">
        <f>1/Table4[[#This Row],[SHOT 
INTERVAL]]</f>
        <v>4.5454545454545459</v>
      </c>
      <c r="X1011" s="138">
        <f>(Table4[[#This Row],[SHOTS PER MAGAZINE]]-1)*Table4[[#This Row],[SHOT 
INTERVAL]]+(Table4[[#This Row],[PARTICLES 
PER SHOT]]-1)*Table4[[#This Row],[BURST INTERVAL]]</f>
        <v>5.0599999999999996</v>
      </c>
      <c r="Y1011" s="186">
        <f>Table4[[#This Row],[DAMAGE PER MAGAZINE]]/(Table4[[#This Row],[UNLOAD TIME]]+Table4[[#This Row],[RELOAD TIME]])</f>
        <v>3125.2485089463225</v>
      </c>
    </row>
    <row r="1012" spans="1:25" ht="14.25" hidden="1" customHeight="1" outlineLevel="1" x14ac:dyDescent="0.2">
      <c r="A1012" s="130">
        <v>46</v>
      </c>
      <c r="B1012" s="186" t="s">
        <v>450</v>
      </c>
      <c r="C1012" s="186" t="s">
        <v>101</v>
      </c>
      <c r="D1012" s="130">
        <v>10</v>
      </c>
      <c r="E1012" s="130">
        <v>1440</v>
      </c>
      <c r="F1012" s="130"/>
      <c r="G1012" s="130"/>
      <c r="H1012" s="130"/>
      <c r="I1012" s="130">
        <v>24</v>
      </c>
      <c r="J1012" s="130">
        <v>1</v>
      </c>
      <c r="K1012" s="130">
        <v>1</v>
      </c>
      <c r="L1012" s="138"/>
      <c r="M1012" s="138">
        <v>0.22</v>
      </c>
      <c r="N1012" s="130">
        <v>24</v>
      </c>
      <c r="O1012" s="138"/>
      <c r="P1012" s="138">
        <v>5</v>
      </c>
      <c r="Q1012" s="130">
        <v>0</v>
      </c>
      <c r="R1012" s="138">
        <v>5</v>
      </c>
      <c r="S1012" s="130">
        <f>Table4[[#This Row],[DMG PER PARTICLE]]*Table4[[#This Row],[PARTICLES 
PER SHOT]]</f>
        <v>1440</v>
      </c>
      <c r="T1012" s="186">
        <f>Table4[[#This Row],[DAMAGE PER SHOT]]/Table4[[#This Row],[SHOT 
INTERVAL]]</f>
        <v>6545.454545454545</v>
      </c>
      <c r="U1012" s="130">
        <f>Table4[[#This Row],[SHOTS PER MAGAZINE]]*Table4[[#This Row],[DAMAGE PER SHOT]]</f>
        <v>34560</v>
      </c>
      <c r="V1012" s="130">
        <f>Table4[[#This Row],[MAGAZINE AMMO]]/Table4[[#This Row],[AMMO PER SHOT]]</f>
        <v>24</v>
      </c>
      <c r="W1012" s="138">
        <f>1/Table4[[#This Row],[SHOT 
INTERVAL]]</f>
        <v>4.5454545454545459</v>
      </c>
      <c r="X1012" s="138">
        <f>(Table4[[#This Row],[SHOTS PER MAGAZINE]]-1)*Table4[[#This Row],[SHOT 
INTERVAL]]+(Table4[[#This Row],[PARTICLES 
PER SHOT]]-1)*Table4[[#This Row],[BURST INTERVAL]]</f>
        <v>5.0599999999999996</v>
      </c>
      <c r="Y1012" s="186">
        <f>Table4[[#This Row],[DAMAGE PER MAGAZINE]]/(Table4[[#This Row],[UNLOAD TIME]]+Table4[[#This Row],[RELOAD TIME]])</f>
        <v>3435.3876739562629</v>
      </c>
    </row>
    <row r="1013" spans="1:25" ht="14.25" hidden="1" customHeight="1" outlineLevel="1" x14ac:dyDescent="0.2">
      <c r="A1013" s="130">
        <v>46</v>
      </c>
      <c r="B1013" s="186" t="s">
        <v>450</v>
      </c>
      <c r="C1013" s="186" t="s">
        <v>101</v>
      </c>
      <c r="D1013" s="130">
        <v>11</v>
      </c>
      <c r="E1013" s="130">
        <v>1590</v>
      </c>
      <c r="F1013" s="130"/>
      <c r="G1013" s="130"/>
      <c r="H1013" s="130"/>
      <c r="I1013" s="130">
        <v>24</v>
      </c>
      <c r="J1013" s="130">
        <v>1</v>
      </c>
      <c r="K1013" s="130">
        <v>1</v>
      </c>
      <c r="L1013" s="138"/>
      <c r="M1013" s="138">
        <v>0.22</v>
      </c>
      <c r="N1013" s="130">
        <v>24</v>
      </c>
      <c r="O1013" s="138"/>
      <c r="P1013" s="138">
        <v>5</v>
      </c>
      <c r="Q1013" s="130">
        <v>0</v>
      </c>
      <c r="R1013" s="138">
        <v>5</v>
      </c>
      <c r="S1013" s="130">
        <f>Table4[[#This Row],[DMG PER PARTICLE]]*Table4[[#This Row],[PARTICLES 
PER SHOT]]</f>
        <v>1590</v>
      </c>
      <c r="T1013" s="186">
        <f>Table4[[#This Row],[DAMAGE PER SHOT]]/Table4[[#This Row],[SHOT 
INTERVAL]]</f>
        <v>7227.272727272727</v>
      </c>
      <c r="U1013" s="130">
        <f>Table4[[#This Row],[SHOTS PER MAGAZINE]]*Table4[[#This Row],[DAMAGE PER SHOT]]</f>
        <v>38160</v>
      </c>
      <c r="V1013" s="130">
        <f>Table4[[#This Row],[MAGAZINE AMMO]]/Table4[[#This Row],[AMMO PER SHOT]]</f>
        <v>24</v>
      </c>
      <c r="W1013" s="138">
        <f>1/Table4[[#This Row],[SHOT 
INTERVAL]]</f>
        <v>4.5454545454545459</v>
      </c>
      <c r="X1013" s="138">
        <f>(Table4[[#This Row],[SHOTS PER MAGAZINE]]-1)*Table4[[#This Row],[SHOT 
INTERVAL]]+(Table4[[#This Row],[PARTICLES 
PER SHOT]]-1)*Table4[[#This Row],[BURST INTERVAL]]</f>
        <v>5.0599999999999996</v>
      </c>
      <c r="Y1013" s="186">
        <f>Table4[[#This Row],[DAMAGE PER MAGAZINE]]/(Table4[[#This Row],[UNLOAD TIME]]+Table4[[#This Row],[RELOAD TIME]])</f>
        <v>3793.2405566600401</v>
      </c>
    </row>
    <row r="1014" spans="1:25" ht="14.25" hidden="1" customHeight="1" outlineLevel="1" x14ac:dyDescent="0.2">
      <c r="A1014" s="130">
        <v>46</v>
      </c>
      <c r="B1014" s="186" t="s">
        <v>450</v>
      </c>
      <c r="C1014" s="186" t="s">
        <v>101</v>
      </c>
      <c r="D1014" s="130">
        <v>12</v>
      </c>
      <c r="E1014" s="130">
        <v>1750</v>
      </c>
      <c r="F1014" s="130"/>
      <c r="G1014" s="130"/>
      <c r="H1014" s="130"/>
      <c r="I1014" s="130">
        <v>24</v>
      </c>
      <c r="J1014" s="130">
        <v>1</v>
      </c>
      <c r="K1014" s="130">
        <v>1</v>
      </c>
      <c r="L1014" s="138"/>
      <c r="M1014" s="138">
        <v>0.22</v>
      </c>
      <c r="N1014" s="130">
        <v>24</v>
      </c>
      <c r="O1014" s="138"/>
      <c r="P1014" s="138">
        <v>5</v>
      </c>
      <c r="Q1014" s="130">
        <v>0</v>
      </c>
      <c r="R1014" s="138">
        <v>5</v>
      </c>
      <c r="S1014" s="130">
        <f>Table4[[#This Row],[DMG PER PARTICLE]]*Table4[[#This Row],[PARTICLES 
PER SHOT]]</f>
        <v>1750</v>
      </c>
      <c r="T1014" s="186">
        <f>Table4[[#This Row],[DAMAGE PER SHOT]]/Table4[[#This Row],[SHOT 
INTERVAL]]</f>
        <v>7954.545454545455</v>
      </c>
      <c r="U1014" s="130">
        <f>Table4[[#This Row],[SHOTS PER MAGAZINE]]*Table4[[#This Row],[DAMAGE PER SHOT]]</f>
        <v>42000</v>
      </c>
      <c r="V1014" s="130">
        <f>Table4[[#This Row],[MAGAZINE AMMO]]/Table4[[#This Row],[AMMO PER SHOT]]</f>
        <v>24</v>
      </c>
      <c r="W1014" s="138">
        <f>1/Table4[[#This Row],[SHOT 
INTERVAL]]</f>
        <v>4.5454545454545459</v>
      </c>
      <c r="X1014" s="138">
        <f>(Table4[[#This Row],[SHOTS PER MAGAZINE]]-1)*Table4[[#This Row],[SHOT 
INTERVAL]]+(Table4[[#This Row],[PARTICLES 
PER SHOT]]-1)*Table4[[#This Row],[BURST INTERVAL]]</f>
        <v>5.0599999999999996</v>
      </c>
      <c r="Y1014" s="186">
        <f>Table4[[#This Row],[DAMAGE PER MAGAZINE]]/(Table4[[#This Row],[UNLOAD TIME]]+Table4[[#This Row],[RELOAD TIME]])</f>
        <v>4174.950298210736</v>
      </c>
    </row>
    <row r="1015" spans="1:25" ht="14.25" hidden="1" customHeight="1" outlineLevel="1" x14ac:dyDescent="0.2">
      <c r="A1015" s="130">
        <v>46</v>
      </c>
      <c r="B1015" s="186" t="s">
        <v>450</v>
      </c>
      <c r="C1015" s="186" t="s">
        <v>102</v>
      </c>
      <c r="D1015" s="130">
        <v>1</v>
      </c>
      <c r="E1015" s="130">
        <v>1750</v>
      </c>
      <c r="F1015" s="130"/>
      <c r="G1015" s="130"/>
      <c r="H1015" s="130"/>
      <c r="I1015" s="130">
        <v>24</v>
      </c>
      <c r="J1015" s="130">
        <v>1</v>
      </c>
      <c r="K1015" s="130">
        <v>1</v>
      </c>
      <c r="L1015" s="138"/>
      <c r="M1015" s="138">
        <v>0.22</v>
      </c>
      <c r="N1015" s="130">
        <v>24</v>
      </c>
      <c r="O1015" s="138"/>
      <c r="P1015" s="138">
        <v>5</v>
      </c>
      <c r="Q1015" s="130">
        <v>0</v>
      </c>
      <c r="R1015" s="138">
        <v>5</v>
      </c>
      <c r="S1015" s="130">
        <f>Table4[[#This Row],[DMG PER PARTICLE]]*Table4[[#This Row],[PARTICLES 
PER SHOT]]</f>
        <v>1750</v>
      </c>
      <c r="T1015" s="186">
        <f>Table4[[#This Row],[DAMAGE PER SHOT]]/Table4[[#This Row],[SHOT 
INTERVAL]]</f>
        <v>7954.545454545455</v>
      </c>
      <c r="U1015" s="130">
        <f>Table4[[#This Row],[SHOTS PER MAGAZINE]]*Table4[[#This Row],[DAMAGE PER SHOT]]</f>
        <v>42000</v>
      </c>
      <c r="V1015" s="130">
        <f>Table4[[#This Row],[MAGAZINE AMMO]]/Table4[[#This Row],[AMMO PER SHOT]]</f>
        <v>24</v>
      </c>
      <c r="W1015" s="138">
        <f>1/Table4[[#This Row],[SHOT 
INTERVAL]]</f>
        <v>4.5454545454545459</v>
      </c>
      <c r="X1015" s="138">
        <f>(Table4[[#This Row],[SHOTS PER MAGAZINE]]-1)*Table4[[#This Row],[SHOT 
INTERVAL]]+(Table4[[#This Row],[PARTICLES 
PER SHOT]]-1)*Table4[[#This Row],[BURST INTERVAL]]</f>
        <v>5.0599999999999996</v>
      </c>
      <c r="Y1015" s="186">
        <f>Table4[[#This Row],[DAMAGE PER MAGAZINE]]/(Table4[[#This Row],[UNLOAD TIME]]+Table4[[#This Row],[RELOAD TIME]])</f>
        <v>4174.950298210736</v>
      </c>
    </row>
    <row r="1016" spans="1:25" ht="14.25" hidden="1" customHeight="1" outlineLevel="1" x14ac:dyDescent="0.2">
      <c r="A1016" s="130">
        <v>46</v>
      </c>
      <c r="B1016" s="186" t="s">
        <v>450</v>
      </c>
      <c r="C1016" s="186" t="s">
        <v>102</v>
      </c>
      <c r="D1016" s="130">
        <v>2</v>
      </c>
      <c r="E1016" s="130">
        <v>1782</v>
      </c>
      <c r="F1016" s="130"/>
      <c r="G1016" s="130"/>
      <c r="H1016" s="130"/>
      <c r="I1016" s="130">
        <v>24</v>
      </c>
      <c r="J1016" s="130">
        <v>1</v>
      </c>
      <c r="K1016" s="130">
        <v>1</v>
      </c>
      <c r="L1016" s="138"/>
      <c r="M1016" s="138">
        <v>0.22</v>
      </c>
      <c r="N1016" s="130">
        <v>24</v>
      </c>
      <c r="O1016" s="138"/>
      <c r="P1016" s="138">
        <v>5</v>
      </c>
      <c r="Q1016" s="130">
        <v>0</v>
      </c>
      <c r="R1016" s="138">
        <v>5</v>
      </c>
      <c r="S1016" s="130">
        <f>Table4[[#This Row],[DMG PER PARTICLE]]*Table4[[#This Row],[PARTICLES 
PER SHOT]]</f>
        <v>1782</v>
      </c>
      <c r="T1016" s="186">
        <f>Table4[[#This Row],[DAMAGE PER SHOT]]/Table4[[#This Row],[SHOT 
INTERVAL]]</f>
        <v>8100</v>
      </c>
      <c r="U1016" s="130">
        <f>Table4[[#This Row],[SHOTS PER MAGAZINE]]*Table4[[#This Row],[DAMAGE PER SHOT]]</f>
        <v>42768</v>
      </c>
      <c r="V1016" s="130">
        <f>Table4[[#This Row],[MAGAZINE AMMO]]/Table4[[#This Row],[AMMO PER SHOT]]</f>
        <v>24</v>
      </c>
      <c r="W1016" s="138">
        <f>1/Table4[[#This Row],[SHOT 
INTERVAL]]</f>
        <v>4.5454545454545459</v>
      </c>
      <c r="X1016" s="138">
        <f>(Table4[[#This Row],[SHOTS PER MAGAZINE]]-1)*Table4[[#This Row],[SHOT 
INTERVAL]]+(Table4[[#This Row],[PARTICLES 
PER SHOT]]-1)*Table4[[#This Row],[BURST INTERVAL]]</f>
        <v>5.0599999999999996</v>
      </c>
      <c r="Y1016" s="186">
        <f>Table4[[#This Row],[DAMAGE PER MAGAZINE]]/(Table4[[#This Row],[UNLOAD TIME]]+Table4[[#This Row],[RELOAD TIME]])</f>
        <v>4251.2922465208749</v>
      </c>
    </row>
    <row r="1017" spans="1:25" ht="14.25" hidden="1" customHeight="1" outlineLevel="1" x14ac:dyDescent="0.2">
      <c r="A1017" s="130">
        <v>46</v>
      </c>
      <c r="B1017" s="186" t="s">
        <v>450</v>
      </c>
      <c r="C1017" s="186" t="s">
        <v>102</v>
      </c>
      <c r="D1017" s="130">
        <v>3</v>
      </c>
      <c r="E1017" s="130">
        <v>1814</v>
      </c>
      <c r="F1017" s="130"/>
      <c r="G1017" s="130"/>
      <c r="H1017" s="130"/>
      <c r="I1017" s="130">
        <v>24</v>
      </c>
      <c r="J1017" s="130">
        <v>1</v>
      </c>
      <c r="K1017" s="130">
        <v>1</v>
      </c>
      <c r="L1017" s="138"/>
      <c r="M1017" s="138">
        <v>0.22</v>
      </c>
      <c r="N1017" s="130">
        <v>24</v>
      </c>
      <c r="O1017" s="138"/>
      <c r="P1017" s="138">
        <v>5</v>
      </c>
      <c r="Q1017" s="130">
        <v>0</v>
      </c>
      <c r="R1017" s="138">
        <v>5</v>
      </c>
      <c r="S1017" s="130">
        <f>Table4[[#This Row],[DMG PER PARTICLE]]*Table4[[#This Row],[PARTICLES 
PER SHOT]]</f>
        <v>1814</v>
      </c>
      <c r="T1017" s="186">
        <f>Table4[[#This Row],[DAMAGE PER SHOT]]/Table4[[#This Row],[SHOT 
INTERVAL]]</f>
        <v>8245.454545454546</v>
      </c>
      <c r="U1017" s="130">
        <f>Table4[[#This Row],[SHOTS PER MAGAZINE]]*Table4[[#This Row],[DAMAGE PER SHOT]]</f>
        <v>43536</v>
      </c>
      <c r="V1017" s="130">
        <f>Table4[[#This Row],[MAGAZINE AMMO]]/Table4[[#This Row],[AMMO PER SHOT]]</f>
        <v>24</v>
      </c>
      <c r="W1017" s="138">
        <f>1/Table4[[#This Row],[SHOT 
INTERVAL]]</f>
        <v>4.5454545454545459</v>
      </c>
      <c r="X1017" s="138">
        <f>(Table4[[#This Row],[SHOTS PER MAGAZINE]]-1)*Table4[[#This Row],[SHOT 
INTERVAL]]+(Table4[[#This Row],[PARTICLES 
PER SHOT]]-1)*Table4[[#This Row],[BURST INTERVAL]]</f>
        <v>5.0599999999999996</v>
      </c>
      <c r="Y1017" s="186">
        <f>Table4[[#This Row],[DAMAGE PER MAGAZINE]]/(Table4[[#This Row],[UNLOAD TIME]]+Table4[[#This Row],[RELOAD TIME]])</f>
        <v>4327.6341948310146</v>
      </c>
    </row>
    <row r="1018" spans="1:25" ht="14.25" hidden="1" customHeight="1" outlineLevel="1" x14ac:dyDescent="0.2">
      <c r="A1018" s="130">
        <v>46</v>
      </c>
      <c r="B1018" s="186" t="s">
        <v>450</v>
      </c>
      <c r="C1018" s="186" t="s">
        <v>102</v>
      </c>
      <c r="D1018" s="130">
        <v>4</v>
      </c>
      <c r="E1018" s="130">
        <v>1846</v>
      </c>
      <c r="F1018" s="130"/>
      <c r="G1018" s="130"/>
      <c r="H1018" s="130"/>
      <c r="I1018" s="130">
        <v>24</v>
      </c>
      <c r="J1018" s="130">
        <v>1</v>
      </c>
      <c r="K1018" s="130">
        <v>1</v>
      </c>
      <c r="L1018" s="138"/>
      <c r="M1018" s="138">
        <v>0.22</v>
      </c>
      <c r="N1018" s="130">
        <v>24</v>
      </c>
      <c r="O1018" s="138"/>
      <c r="P1018" s="138">
        <v>5</v>
      </c>
      <c r="Q1018" s="130">
        <v>0</v>
      </c>
      <c r="R1018" s="138">
        <v>5</v>
      </c>
      <c r="S1018" s="130">
        <f>Table4[[#This Row],[DMG PER PARTICLE]]*Table4[[#This Row],[PARTICLES 
PER SHOT]]</f>
        <v>1846</v>
      </c>
      <c r="T1018" s="186">
        <f>Table4[[#This Row],[DAMAGE PER SHOT]]/Table4[[#This Row],[SHOT 
INTERVAL]]</f>
        <v>8390.9090909090901</v>
      </c>
      <c r="U1018" s="130">
        <f>Table4[[#This Row],[SHOTS PER MAGAZINE]]*Table4[[#This Row],[DAMAGE PER SHOT]]</f>
        <v>44304</v>
      </c>
      <c r="V1018" s="130">
        <f>Table4[[#This Row],[MAGAZINE AMMO]]/Table4[[#This Row],[AMMO PER SHOT]]</f>
        <v>24</v>
      </c>
      <c r="W1018" s="138">
        <f>1/Table4[[#This Row],[SHOT 
INTERVAL]]</f>
        <v>4.5454545454545459</v>
      </c>
      <c r="X1018" s="138">
        <f>(Table4[[#This Row],[SHOTS PER MAGAZINE]]-1)*Table4[[#This Row],[SHOT 
INTERVAL]]+(Table4[[#This Row],[PARTICLES 
PER SHOT]]-1)*Table4[[#This Row],[BURST INTERVAL]]</f>
        <v>5.0599999999999996</v>
      </c>
      <c r="Y1018" s="186">
        <f>Table4[[#This Row],[DAMAGE PER MAGAZINE]]/(Table4[[#This Row],[UNLOAD TIME]]+Table4[[#This Row],[RELOAD TIME]])</f>
        <v>4403.9761431411534</v>
      </c>
    </row>
    <row r="1019" spans="1:25" ht="14.25" hidden="1" customHeight="1" outlineLevel="1" x14ac:dyDescent="0.2">
      <c r="A1019" s="130">
        <v>46</v>
      </c>
      <c r="B1019" s="186" t="s">
        <v>450</v>
      </c>
      <c r="C1019" s="186" t="s">
        <v>102</v>
      </c>
      <c r="D1019" s="130">
        <v>5</v>
      </c>
      <c r="E1019" s="130">
        <v>1878</v>
      </c>
      <c r="F1019" s="130"/>
      <c r="G1019" s="130"/>
      <c r="H1019" s="130"/>
      <c r="I1019" s="130">
        <v>24</v>
      </c>
      <c r="J1019" s="130">
        <v>1</v>
      </c>
      <c r="K1019" s="130">
        <v>1</v>
      </c>
      <c r="L1019" s="138"/>
      <c r="M1019" s="138">
        <v>0.22</v>
      </c>
      <c r="N1019" s="130">
        <v>24</v>
      </c>
      <c r="O1019" s="138"/>
      <c r="P1019" s="138">
        <v>5</v>
      </c>
      <c r="Q1019" s="130">
        <v>0</v>
      </c>
      <c r="R1019" s="138">
        <v>5</v>
      </c>
      <c r="S1019" s="130">
        <f>Table4[[#This Row],[DMG PER PARTICLE]]*Table4[[#This Row],[PARTICLES 
PER SHOT]]</f>
        <v>1878</v>
      </c>
      <c r="T1019" s="186">
        <f>Table4[[#This Row],[DAMAGE PER SHOT]]/Table4[[#This Row],[SHOT 
INTERVAL]]</f>
        <v>8536.363636363636</v>
      </c>
      <c r="U1019" s="130">
        <f>Table4[[#This Row],[SHOTS PER MAGAZINE]]*Table4[[#This Row],[DAMAGE PER SHOT]]</f>
        <v>45072</v>
      </c>
      <c r="V1019" s="130">
        <f>Table4[[#This Row],[MAGAZINE AMMO]]/Table4[[#This Row],[AMMO PER SHOT]]</f>
        <v>24</v>
      </c>
      <c r="W1019" s="138">
        <f>1/Table4[[#This Row],[SHOT 
INTERVAL]]</f>
        <v>4.5454545454545459</v>
      </c>
      <c r="X1019" s="138">
        <f>(Table4[[#This Row],[SHOTS PER MAGAZINE]]-1)*Table4[[#This Row],[SHOT 
INTERVAL]]+(Table4[[#This Row],[PARTICLES 
PER SHOT]]-1)*Table4[[#This Row],[BURST INTERVAL]]</f>
        <v>5.0599999999999996</v>
      </c>
      <c r="Y1019" s="186">
        <f>Table4[[#This Row],[DAMAGE PER MAGAZINE]]/(Table4[[#This Row],[UNLOAD TIME]]+Table4[[#This Row],[RELOAD TIME]])</f>
        <v>4480.3180914512932</v>
      </c>
    </row>
    <row r="1020" spans="1:25" ht="14.25" hidden="1" customHeight="1" outlineLevel="1" x14ac:dyDescent="0.2">
      <c r="A1020" s="130">
        <v>46</v>
      </c>
      <c r="B1020" s="186" t="s">
        <v>450</v>
      </c>
      <c r="C1020" s="186" t="s">
        <v>102</v>
      </c>
      <c r="D1020" s="130">
        <v>6</v>
      </c>
      <c r="E1020" s="130">
        <v>1910</v>
      </c>
      <c r="F1020" s="130"/>
      <c r="G1020" s="130"/>
      <c r="H1020" s="130"/>
      <c r="I1020" s="130">
        <v>24</v>
      </c>
      <c r="J1020" s="130">
        <v>1</v>
      </c>
      <c r="K1020" s="130">
        <v>1</v>
      </c>
      <c r="L1020" s="138"/>
      <c r="M1020" s="138">
        <v>0.22</v>
      </c>
      <c r="N1020" s="130">
        <v>24</v>
      </c>
      <c r="O1020" s="138"/>
      <c r="P1020" s="138">
        <v>5</v>
      </c>
      <c r="Q1020" s="130">
        <v>0</v>
      </c>
      <c r="R1020" s="138">
        <v>5</v>
      </c>
      <c r="S1020" s="130">
        <f>Table4[[#This Row],[DMG PER PARTICLE]]*Table4[[#This Row],[PARTICLES 
PER SHOT]]</f>
        <v>1910</v>
      </c>
      <c r="T1020" s="186">
        <f>Table4[[#This Row],[DAMAGE PER SHOT]]/Table4[[#This Row],[SHOT 
INTERVAL]]</f>
        <v>8681.818181818182</v>
      </c>
      <c r="U1020" s="130">
        <f>Table4[[#This Row],[SHOTS PER MAGAZINE]]*Table4[[#This Row],[DAMAGE PER SHOT]]</f>
        <v>45840</v>
      </c>
      <c r="V1020" s="130">
        <f>Table4[[#This Row],[MAGAZINE AMMO]]/Table4[[#This Row],[AMMO PER SHOT]]</f>
        <v>24</v>
      </c>
      <c r="W1020" s="138">
        <f>1/Table4[[#This Row],[SHOT 
INTERVAL]]</f>
        <v>4.5454545454545459</v>
      </c>
      <c r="X1020" s="138">
        <f>(Table4[[#This Row],[SHOTS PER MAGAZINE]]-1)*Table4[[#This Row],[SHOT 
INTERVAL]]+(Table4[[#This Row],[PARTICLES 
PER SHOT]]-1)*Table4[[#This Row],[BURST INTERVAL]]</f>
        <v>5.0599999999999996</v>
      </c>
      <c r="Y1020" s="186">
        <f>Table4[[#This Row],[DAMAGE PER MAGAZINE]]/(Table4[[#This Row],[UNLOAD TIME]]+Table4[[#This Row],[RELOAD TIME]])</f>
        <v>4556.660039761432</v>
      </c>
    </row>
    <row r="1021" spans="1:25" ht="14.25" hidden="1" customHeight="1" outlineLevel="1" x14ac:dyDescent="0.2">
      <c r="A1021" s="130">
        <v>46</v>
      </c>
      <c r="B1021" s="186" t="s">
        <v>450</v>
      </c>
      <c r="C1021" s="186" t="s">
        <v>102</v>
      </c>
      <c r="D1021" s="130">
        <v>7</v>
      </c>
      <c r="E1021" s="130">
        <v>1942</v>
      </c>
      <c r="F1021" s="130"/>
      <c r="G1021" s="130"/>
      <c r="H1021" s="130"/>
      <c r="I1021" s="130">
        <v>24</v>
      </c>
      <c r="J1021" s="130">
        <v>1</v>
      </c>
      <c r="K1021" s="130">
        <v>1</v>
      </c>
      <c r="L1021" s="138"/>
      <c r="M1021" s="138">
        <v>0.22</v>
      </c>
      <c r="N1021" s="130">
        <v>24</v>
      </c>
      <c r="O1021" s="138"/>
      <c r="P1021" s="138">
        <v>5</v>
      </c>
      <c r="Q1021" s="130">
        <v>0</v>
      </c>
      <c r="R1021" s="138">
        <v>5</v>
      </c>
      <c r="S1021" s="130">
        <f>Table4[[#This Row],[DMG PER PARTICLE]]*Table4[[#This Row],[PARTICLES 
PER SHOT]]</f>
        <v>1942</v>
      </c>
      <c r="T1021" s="186">
        <f>Table4[[#This Row],[DAMAGE PER SHOT]]/Table4[[#This Row],[SHOT 
INTERVAL]]</f>
        <v>8827.2727272727279</v>
      </c>
      <c r="U1021" s="130">
        <f>Table4[[#This Row],[SHOTS PER MAGAZINE]]*Table4[[#This Row],[DAMAGE PER SHOT]]</f>
        <v>46608</v>
      </c>
      <c r="V1021" s="130">
        <f>Table4[[#This Row],[MAGAZINE AMMO]]/Table4[[#This Row],[AMMO PER SHOT]]</f>
        <v>24</v>
      </c>
      <c r="W1021" s="138">
        <f>1/Table4[[#This Row],[SHOT 
INTERVAL]]</f>
        <v>4.5454545454545459</v>
      </c>
      <c r="X1021" s="138">
        <f>(Table4[[#This Row],[SHOTS PER MAGAZINE]]-1)*Table4[[#This Row],[SHOT 
INTERVAL]]+(Table4[[#This Row],[PARTICLES 
PER SHOT]]-1)*Table4[[#This Row],[BURST INTERVAL]]</f>
        <v>5.0599999999999996</v>
      </c>
      <c r="Y1021" s="186">
        <f>Table4[[#This Row],[DAMAGE PER MAGAZINE]]/(Table4[[#This Row],[UNLOAD TIME]]+Table4[[#This Row],[RELOAD TIME]])</f>
        <v>4633.0019880715708</v>
      </c>
    </row>
    <row r="1022" spans="1:25" ht="14.25" hidden="1" customHeight="1" outlineLevel="1" x14ac:dyDescent="0.2">
      <c r="A1022" s="130">
        <v>46</v>
      </c>
      <c r="B1022" s="186" t="s">
        <v>450</v>
      </c>
      <c r="C1022" s="186" t="s">
        <v>102</v>
      </c>
      <c r="D1022" s="130">
        <v>8</v>
      </c>
      <c r="E1022" s="130">
        <v>1974</v>
      </c>
      <c r="F1022" s="130"/>
      <c r="G1022" s="130"/>
      <c r="H1022" s="130"/>
      <c r="I1022" s="130">
        <v>24</v>
      </c>
      <c r="J1022" s="130">
        <v>1</v>
      </c>
      <c r="K1022" s="130">
        <v>1</v>
      </c>
      <c r="L1022" s="138"/>
      <c r="M1022" s="138">
        <v>0.22</v>
      </c>
      <c r="N1022" s="130">
        <v>24</v>
      </c>
      <c r="O1022" s="138"/>
      <c r="P1022" s="138">
        <v>5</v>
      </c>
      <c r="Q1022" s="130">
        <v>0</v>
      </c>
      <c r="R1022" s="138">
        <v>5</v>
      </c>
      <c r="S1022" s="130">
        <f>Table4[[#This Row],[DMG PER PARTICLE]]*Table4[[#This Row],[PARTICLES 
PER SHOT]]</f>
        <v>1974</v>
      </c>
      <c r="T1022" s="186">
        <f>Table4[[#This Row],[DAMAGE PER SHOT]]/Table4[[#This Row],[SHOT 
INTERVAL]]</f>
        <v>8972.7272727272721</v>
      </c>
      <c r="U1022" s="130">
        <f>Table4[[#This Row],[SHOTS PER MAGAZINE]]*Table4[[#This Row],[DAMAGE PER SHOT]]</f>
        <v>47376</v>
      </c>
      <c r="V1022" s="130">
        <f>Table4[[#This Row],[MAGAZINE AMMO]]/Table4[[#This Row],[AMMO PER SHOT]]</f>
        <v>24</v>
      </c>
      <c r="W1022" s="138">
        <f>1/Table4[[#This Row],[SHOT 
INTERVAL]]</f>
        <v>4.5454545454545459</v>
      </c>
      <c r="X1022" s="138">
        <f>(Table4[[#This Row],[SHOTS PER MAGAZINE]]-1)*Table4[[#This Row],[SHOT 
INTERVAL]]+(Table4[[#This Row],[PARTICLES 
PER SHOT]]-1)*Table4[[#This Row],[BURST INTERVAL]]</f>
        <v>5.0599999999999996</v>
      </c>
      <c r="Y1022" s="186">
        <f>Table4[[#This Row],[DAMAGE PER MAGAZINE]]/(Table4[[#This Row],[UNLOAD TIME]]+Table4[[#This Row],[RELOAD TIME]])</f>
        <v>4709.3439363817106</v>
      </c>
    </row>
    <row r="1023" spans="1:25" ht="14.25" hidden="1" customHeight="1" outlineLevel="1" x14ac:dyDescent="0.2">
      <c r="A1023" s="130">
        <v>46</v>
      </c>
      <c r="B1023" s="186" t="s">
        <v>450</v>
      </c>
      <c r="C1023" s="186" t="s">
        <v>102</v>
      </c>
      <c r="D1023" s="130">
        <v>9</v>
      </c>
      <c r="E1023" s="130">
        <v>2006</v>
      </c>
      <c r="F1023" s="130"/>
      <c r="G1023" s="130"/>
      <c r="H1023" s="130"/>
      <c r="I1023" s="130">
        <v>24</v>
      </c>
      <c r="J1023" s="130">
        <v>1</v>
      </c>
      <c r="K1023" s="130">
        <v>1</v>
      </c>
      <c r="L1023" s="138"/>
      <c r="M1023" s="138">
        <v>0.22</v>
      </c>
      <c r="N1023" s="130">
        <v>24</v>
      </c>
      <c r="O1023" s="138"/>
      <c r="P1023" s="138">
        <v>5</v>
      </c>
      <c r="Q1023" s="130">
        <v>0</v>
      </c>
      <c r="R1023" s="138">
        <v>5</v>
      </c>
      <c r="S1023" s="130">
        <f>Table4[[#This Row],[DMG PER PARTICLE]]*Table4[[#This Row],[PARTICLES 
PER SHOT]]</f>
        <v>2006</v>
      </c>
      <c r="T1023" s="186">
        <f>Table4[[#This Row],[DAMAGE PER SHOT]]/Table4[[#This Row],[SHOT 
INTERVAL]]</f>
        <v>9118.181818181818</v>
      </c>
      <c r="U1023" s="130">
        <f>Table4[[#This Row],[SHOTS PER MAGAZINE]]*Table4[[#This Row],[DAMAGE PER SHOT]]</f>
        <v>48144</v>
      </c>
      <c r="V1023" s="130">
        <f>Table4[[#This Row],[MAGAZINE AMMO]]/Table4[[#This Row],[AMMO PER SHOT]]</f>
        <v>24</v>
      </c>
      <c r="W1023" s="138">
        <f>1/Table4[[#This Row],[SHOT 
INTERVAL]]</f>
        <v>4.5454545454545459</v>
      </c>
      <c r="X1023" s="138">
        <f>(Table4[[#This Row],[SHOTS PER MAGAZINE]]-1)*Table4[[#This Row],[SHOT 
INTERVAL]]+(Table4[[#This Row],[PARTICLES 
PER SHOT]]-1)*Table4[[#This Row],[BURST INTERVAL]]</f>
        <v>5.0599999999999996</v>
      </c>
      <c r="Y1023" s="186">
        <f>Table4[[#This Row],[DAMAGE PER MAGAZINE]]/(Table4[[#This Row],[UNLOAD TIME]]+Table4[[#This Row],[RELOAD TIME]])</f>
        <v>4785.6858846918494</v>
      </c>
    </row>
    <row r="1024" spans="1:25" ht="14.25" hidden="1" customHeight="1" outlineLevel="1" x14ac:dyDescent="0.2">
      <c r="A1024" s="130">
        <v>46</v>
      </c>
      <c r="B1024" s="186" t="s">
        <v>450</v>
      </c>
      <c r="C1024" s="186" t="s">
        <v>102</v>
      </c>
      <c r="D1024" s="130">
        <v>10</v>
      </c>
      <c r="E1024" s="130">
        <v>2038</v>
      </c>
      <c r="F1024" s="130"/>
      <c r="G1024" s="130"/>
      <c r="H1024" s="130"/>
      <c r="I1024" s="130">
        <v>24</v>
      </c>
      <c r="J1024" s="130">
        <v>1</v>
      </c>
      <c r="K1024" s="130">
        <v>1</v>
      </c>
      <c r="L1024" s="138"/>
      <c r="M1024" s="138">
        <v>0.22</v>
      </c>
      <c r="N1024" s="130">
        <v>24</v>
      </c>
      <c r="O1024" s="138"/>
      <c r="P1024" s="138">
        <v>5</v>
      </c>
      <c r="Q1024" s="130">
        <v>0</v>
      </c>
      <c r="R1024" s="138">
        <v>5</v>
      </c>
      <c r="S1024" s="130">
        <f>Table4[[#This Row],[DMG PER PARTICLE]]*Table4[[#This Row],[PARTICLES 
PER SHOT]]</f>
        <v>2038</v>
      </c>
      <c r="T1024" s="186">
        <f>Table4[[#This Row],[DAMAGE PER SHOT]]/Table4[[#This Row],[SHOT 
INTERVAL]]</f>
        <v>9263.636363636364</v>
      </c>
      <c r="U1024" s="130">
        <f>Table4[[#This Row],[SHOTS PER MAGAZINE]]*Table4[[#This Row],[DAMAGE PER SHOT]]</f>
        <v>48912</v>
      </c>
      <c r="V1024" s="130">
        <f>Table4[[#This Row],[MAGAZINE AMMO]]/Table4[[#This Row],[AMMO PER SHOT]]</f>
        <v>24</v>
      </c>
      <c r="W1024" s="138">
        <f>1/Table4[[#This Row],[SHOT 
INTERVAL]]</f>
        <v>4.5454545454545459</v>
      </c>
      <c r="X1024" s="138">
        <f>(Table4[[#This Row],[SHOTS PER MAGAZINE]]-1)*Table4[[#This Row],[SHOT 
INTERVAL]]+(Table4[[#This Row],[PARTICLES 
PER SHOT]]-1)*Table4[[#This Row],[BURST INTERVAL]]</f>
        <v>5.0599999999999996</v>
      </c>
      <c r="Y1024" s="186">
        <f>Table4[[#This Row],[DAMAGE PER MAGAZINE]]/(Table4[[#This Row],[UNLOAD TIME]]+Table4[[#This Row],[RELOAD TIME]])</f>
        <v>4862.0278330019883</v>
      </c>
    </row>
    <row r="1025" spans="1:25" ht="14.25" hidden="1" customHeight="1" outlineLevel="1" x14ac:dyDescent="0.2">
      <c r="A1025" s="130">
        <v>46</v>
      </c>
      <c r="B1025" s="186" t="s">
        <v>450</v>
      </c>
      <c r="C1025" s="186" t="s">
        <v>102</v>
      </c>
      <c r="D1025" s="130">
        <v>11</v>
      </c>
      <c r="E1025" s="130">
        <v>2070</v>
      </c>
      <c r="F1025" s="130"/>
      <c r="G1025" s="130"/>
      <c r="H1025" s="130"/>
      <c r="I1025" s="130">
        <v>24</v>
      </c>
      <c r="J1025" s="130">
        <v>1</v>
      </c>
      <c r="K1025" s="130">
        <v>1</v>
      </c>
      <c r="L1025" s="138"/>
      <c r="M1025" s="138">
        <v>0.22</v>
      </c>
      <c r="N1025" s="130">
        <v>24</v>
      </c>
      <c r="O1025" s="138"/>
      <c r="P1025" s="138">
        <v>5</v>
      </c>
      <c r="Q1025" s="130">
        <v>0</v>
      </c>
      <c r="R1025" s="138">
        <v>5</v>
      </c>
      <c r="S1025" s="130">
        <f>Table4[[#This Row],[DMG PER PARTICLE]]*Table4[[#This Row],[PARTICLES 
PER SHOT]]</f>
        <v>2070</v>
      </c>
      <c r="T1025" s="186">
        <f>Table4[[#This Row],[DAMAGE PER SHOT]]/Table4[[#This Row],[SHOT 
INTERVAL]]</f>
        <v>9409.0909090909099</v>
      </c>
      <c r="U1025" s="130">
        <f>Table4[[#This Row],[SHOTS PER MAGAZINE]]*Table4[[#This Row],[DAMAGE PER SHOT]]</f>
        <v>49680</v>
      </c>
      <c r="V1025" s="130">
        <f>Table4[[#This Row],[MAGAZINE AMMO]]/Table4[[#This Row],[AMMO PER SHOT]]</f>
        <v>24</v>
      </c>
      <c r="W1025" s="138">
        <f>1/Table4[[#This Row],[SHOT 
INTERVAL]]</f>
        <v>4.5454545454545459</v>
      </c>
      <c r="X1025" s="138">
        <f>(Table4[[#This Row],[SHOTS PER MAGAZINE]]-1)*Table4[[#This Row],[SHOT 
INTERVAL]]+(Table4[[#This Row],[PARTICLES 
PER SHOT]]-1)*Table4[[#This Row],[BURST INTERVAL]]</f>
        <v>5.0599999999999996</v>
      </c>
      <c r="Y1025" s="186">
        <f>Table4[[#This Row],[DAMAGE PER MAGAZINE]]/(Table4[[#This Row],[UNLOAD TIME]]+Table4[[#This Row],[RELOAD TIME]])</f>
        <v>4938.369781312128</v>
      </c>
    </row>
    <row r="1026" spans="1:25" ht="14.25" hidden="1" customHeight="1" outlineLevel="1" x14ac:dyDescent="0.2">
      <c r="A1026" s="130">
        <v>46</v>
      </c>
      <c r="B1026" s="186" t="s">
        <v>450</v>
      </c>
      <c r="C1026" s="186" t="s">
        <v>102</v>
      </c>
      <c r="D1026" s="130">
        <v>12</v>
      </c>
      <c r="E1026" s="130">
        <v>2102</v>
      </c>
      <c r="F1026" s="130"/>
      <c r="G1026" s="130"/>
      <c r="H1026" s="130"/>
      <c r="I1026" s="130">
        <v>24</v>
      </c>
      <c r="J1026" s="130">
        <v>1</v>
      </c>
      <c r="K1026" s="130">
        <v>1</v>
      </c>
      <c r="L1026" s="138"/>
      <c r="M1026" s="138">
        <v>0.22</v>
      </c>
      <c r="N1026" s="130">
        <v>24</v>
      </c>
      <c r="O1026" s="138"/>
      <c r="P1026" s="138">
        <v>5</v>
      </c>
      <c r="Q1026" s="130">
        <v>0</v>
      </c>
      <c r="R1026" s="138">
        <v>5</v>
      </c>
      <c r="S1026" s="130">
        <f>Table4[[#This Row],[DMG PER PARTICLE]]*Table4[[#This Row],[PARTICLES 
PER SHOT]]</f>
        <v>2102</v>
      </c>
      <c r="T1026" s="186">
        <f>Table4[[#This Row],[DAMAGE PER SHOT]]/Table4[[#This Row],[SHOT 
INTERVAL]]</f>
        <v>9554.545454545454</v>
      </c>
      <c r="U1026" s="130">
        <f>Table4[[#This Row],[SHOTS PER MAGAZINE]]*Table4[[#This Row],[DAMAGE PER SHOT]]</f>
        <v>50448</v>
      </c>
      <c r="V1026" s="130">
        <f>Table4[[#This Row],[MAGAZINE AMMO]]/Table4[[#This Row],[AMMO PER SHOT]]</f>
        <v>24</v>
      </c>
      <c r="W1026" s="138">
        <f>1/Table4[[#This Row],[SHOT 
INTERVAL]]</f>
        <v>4.5454545454545459</v>
      </c>
      <c r="X1026" s="138">
        <f>(Table4[[#This Row],[SHOTS PER MAGAZINE]]-1)*Table4[[#This Row],[SHOT 
INTERVAL]]+(Table4[[#This Row],[PARTICLES 
PER SHOT]]-1)*Table4[[#This Row],[BURST INTERVAL]]</f>
        <v>5.0599999999999996</v>
      </c>
      <c r="Y1026" s="186">
        <f>Table4[[#This Row],[DAMAGE PER MAGAZINE]]/(Table4[[#This Row],[UNLOAD TIME]]+Table4[[#This Row],[RELOAD TIME]])</f>
        <v>5014.7117296222668</v>
      </c>
    </row>
    <row r="1027" spans="1:25" ht="14.25" hidden="1" customHeight="1" outlineLevel="1" x14ac:dyDescent="0.2">
      <c r="A1027" s="130">
        <v>46</v>
      </c>
      <c r="B1027" s="186" t="s">
        <v>450</v>
      </c>
      <c r="C1027" s="186" t="s">
        <v>103</v>
      </c>
      <c r="D1027" s="130">
        <v>1</v>
      </c>
      <c r="E1027" s="130">
        <v>2207.1</v>
      </c>
      <c r="F1027" s="130"/>
      <c r="G1027" s="130"/>
      <c r="H1027" s="130"/>
      <c r="I1027" s="130">
        <v>24</v>
      </c>
      <c r="J1027" s="130">
        <v>1</v>
      </c>
      <c r="K1027" s="130">
        <v>1</v>
      </c>
      <c r="L1027" s="138"/>
      <c r="M1027" s="138">
        <v>0.22</v>
      </c>
      <c r="N1027" s="130">
        <v>24</v>
      </c>
      <c r="O1027" s="138"/>
      <c r="P1027" s="138">
        <v>5</v>
      </c>
      <c r="Q1027" s="130">
        <v>0</v>
      </c>
      <c r="R1027" s="138">
        <v>5</v>
      </c>
      <c r="S1027" s="130">
        <f>Table4[[#This Row],[DMG PER PARTICLE]]*Table4[[#This Row],[PARTICLES 
PER SHOT]]</f>
        <v>2207.1</v>
      </c>
      <c r="T1027" s="186">
        <f>Table4[[#This Row],[DAMAGE PER SHOT]]/Table4[[#This Row],[SHOT 
INTERVAL]]</f>
        <v>10032.272727272726</v>
      </c>
      <c r="U1027" s="130">
        <f>Table4[[#This Row],[SHOTS PER MAGAZINE]]*Table4[[#This Row],[DAMAGE PER SHOT]]</f>
        <v>52970.399999999994</v>
      </c>
      <c r="V1027" s="130">
        <f>Table4[[#This Row],[MAGAZINE AMMO]]/Table4[[#This Row],[AMMO PER SHOT]]</f>
        <v>24</v>
      </c>
      <c r="W1027" s="138">
        <f>1/Table4[[#This Row],[SHOT 
INTERVAL]]</f>
        <v>4.5454545454545459</v>
      </c>
      <c r="X1027" s="138">
        <f>(Table4[[#This Row],[SHOTS PER MAGAZINE]]-1)*Table4[[#This Row],[SHOT 
INTERVAL]]+(Table4[[#This Row],[PARTICLES 
PER SHOT]]-1)*Table4[[#This Row],[BURST INTERVAL]]</f>
        <v>5.0599999999999996</v>
      </c>
      <c r="Y1027" s="186">
        <f>Table4[[#This Row],[DAMAGE PER MAGAZINE]]/(Table4[[#This Row],[UNLOAD TIME]]+Table4[[#This Row],[RELOAD TIME]])</f>
        <v>5265.4473161033802</v>
      </c>
    </row>
    <row r="1028" spans="1:25" ht="14.25" customHeight="1" collapsed="1" x14ac:dyDescent="0.2">
      <c r="A1028" s="128">
        <v>47</v>
      </c>
      <c r="B1028" s="185" t="s">
        <v>451</v>
      </c>
      <c r="C1028" s="185" t="s">
        <v>101</v>
      </c>
      <c r="D1028" s="128">
        <v>1</v>
      </c>
      <c r="E1028" s="128">
        <v>315</v>
      </c>
      <c r="F1028" s="128"/>
      <c r="G1028" s="128"/>
      <c r="H1028" s="128"/>
      <c r="I1028" s="128">
        <v>40</v>
      </c>
      <c r="J1028" s="128">
        <v>1</v>
      </c>
      <c r="K1028" s="128">
        <v>1</v>
      </c>
      <c r="L1028" s="137"/>
      <c r="M1028" s="137">
        <v>0.08</v>
      </c>
      <c r="N1028" s="128">
        <v>40</v>
      </c>
      <c r="O1028" s="137"/>
      <c r="P1028" s="137">
        <v>5</v>
      </c>
      <c r="Q1028" s="128">
        <v>0</v>
      </c>
      <c r="R1028" s="137">
        <v>5</v>
      </c>
      <c r="S1028" s="128">
        <f>Table4[[#This Row],[DMG PER PARTICLE]]*Table4[[#This Row],[PARTICLES 
PER SHOT]]</f>
        <v>315</v>
      </c>
      <c r="T1028" s="185">
        <f>Table4[[#This Row],[DAMAGE PER SHOT]]/Table4[[#This Row],[SHOT 
INTERVAL]]</f>
        <v>3937.5</v>
      </c>
      <c r="U1028" s="128">
        <f>Table4[[#This Row],[SHOTS PER MAGAZINE]]*Table4[[#This Row],[DAMAGE PER SHOT]]</f>
        <v>12600</v>
      </c>
      <c r="V1028" s="128">
        <f>Table4[[#This Row],[MAGAZINE AMMO]]/Table4[[#This Row],[AMMO PER SHOT]]</f>
        <v>40</v>
      </c>
      <c r="W1028" s="137">
        <f>1/Table4[[#This Row],[SHOT 
INTERVAL]]</f>
        <v>12.5</v>
      </c>
      <c r="X1028" s="137">
        <f>(Table4[[#This Row],[SHOTS PER MAGAZINE]]-1)*Table4[[#This Row],[SHOT 
INTERVAL]]+(Table4[[#This Row],[PARTICLES 
PER SHOT]]-1)*Table4[[#This Row],[BURST INTERVAL]]</f>
        <v>3.12</v>
      </c>
      <c r="Y1028" s="185">
        <f>Table4[[#This Row],[DAMAGE PER MAGAZINE]]/(Table4[[#This Row],[UNLOAD TIME]]+Table4[[#This Row],[RELOAD TIME]])</f>
        <v>1551.7241379310342</v>
      </c>
    </row>
    <row r="1029" spans="1:25" ht="14.25" hidden="1" customHeight="1" outlineLevel="1" x14ac:dyDescent="0.2">
      <c r="A1029" s="130">
        <v>47</v>
      </c>
      <c r="B1029" s="186" t="s">
        <v>451</v>
      </c>
      <c r="C1029" s="186" t="s">
        <v>101</v>
      </c>
      <c r="D1029" s="130">
        <v>2</v>
      </c>
      <c r="E1029" s="130">
        <v>345</v>
      </c>
      <c r="F1029" s="130"/>
      <c r="G1029" s="130"/>
      <c r="H1029" s="130"/>
      <c r="I1029" s="130">
        <v>40</v>
      </c>
      <c r="J1029" s="130">
        <v>1</v>
      </c>
      <c r="K1029" s="130">
        <v>1</v>
      </c>
      <c r="L1029" s="138"/>
      <c r="M1029" s="138">
        <v>0.08</v>
      </c>
      <c r="N1029" s="130">
        <v>40</v>
      </c>
      <c r="O1029" s="138"/>
      <c r="P1029" s="138">
        <v>5</v>
      </c>
      <c r="Q1029" s="130">
        <v>0</v>
      </c>
      <c r="R1029" s="138">
        <v>5</v>
      </c>
      <c r="S1029" s="130">
        <f>Table4[[#This Row],[DMG PER PARTICLE]]*Table4[[#This Row],[PARTICLES 
PER SHOT]]</f>
        <v>345</v>
      </c>
      <c r="T1029" s="186">
        <f>Table4[[#This Row],[DAMAGE PER SHOT]]/Table4[[#This Row],[SHOT 
INTERVAL]]</f>
        <v>4312.5</v>
      </c>
      <c r="U1029" s="130">
        <f>Table4[[#This Row],[SHOTS PER MAGAZINE]]*Table4[[#This Row],[DAMAGE PER SHOT]]</f>
        <v>13800</v>
      </c>
      <c r="V1029" s="130">
        <f>Table4[[#This Row],[MAGAZINE AMMO]]/Table4[[#This Row],[AMMO PER SHOT]]</f>
        <v>40</v>
      </c>
      <c r="W1029" s="138">
        <f>1/Table4[[#This Row],[SHOT 
INTERVAL]]</f>
        <v>12.5</v>
      </c>
      <c r="X1029" s="138">
        <f>(Table4[[#This Row],[SHOTS PER MAGAZINE]]-1)*Table4[[#This Row],[SHOT 
INTERVAL]]+(Table4[[#This Row],[PARTICLES 
PER SHOT]]-1)*Table4[[#This Row],[BURST INTERVAL]]</f>
        <v>3.12</v>
      </c>
      <c r="Y1029" s="186">
        <f>Table4[[#This Row],[DAMAGE PER MAGAZINE]]/(Table4[[#This Row],[UNLOAD TIME]]+Table4[[#This Row],[RELOAD TIME]])</f>
        <v>1699.5073891625614</v>
      </c>
    </row>
    <row r="1030" spans="1:25" ht="14.25" hidden="1" customHeight="1" outlineLevel="1" x14ac:dyDescent="0.2">
      <c r="A1030" s="130">
        <v>47</v>
      </c>
      <c r="B1030" s="186" t="s">
        <v>451</v>
      </c>
      <c r="C1030" s="186" t="s">
        <v>101</v>
      </c>
      <c r="D1030" s="130">
        <v>3</v>
      </c>
      <c r="E1030" s="130">
        <v>385</v>
      </c>
      <c r="F1030" s="130"/>
      <c r="G1030" s="130"/>
      <c r="H1030" s="130"/>
      <c r="I1030" s="130">
        <v>40</v>
      </c>
      <c r="J1030" s="130">
        <v>1</v>
      </c>
      <c r="K1030" s="130">
        <v>1</v>
      </c>
      <c r="L1030" s="138"/>
      <c r="M1030" s="138">
        <v>0.08</v>
      </c>
      <c r="N1030" s="130">
        <v>40</v>
      </c>
      <c r="O1030" s="138"/>
      <c r="P1030" s="138">
        <v>5</v>
      </c>
      <c r="Q1030" s="130">
        <v>0</v>
      </c>
      <c r="R1030" s="138">
        <v>5</v>
      </c>
      <c r="S1030" s="130">
        <f>Table4[[#This Row],[DMG PER PARTICLE]]*Table4[[#This Row],[PARTICLES 
PER SHOT]]</f>
        <v>385</v>
      </c>
      <c r="T1030" s="186">
        <f>Table4[[#This Row],[DAMAGE PER SHOT]]/Table4[[#This Row],[SHOT 
INTERVAL]]</f>
        <v>4812.5</v>
      </c>
      <c r="U1030" s="130">
        <f>Table4[[#This Row],[SHOTS PER MAGAZINE]]*Table4[[#This Row],[DAMAGE PER SHOT]]</f>
        <v>15400</v>
      </c>
      <c r="V1030" s="130">
        <f>Table4[[#This Row],[MAGAZINE AMMO]]/Table4[[#This Row],[AMMO PER SHOT]]</f>
        <v>40</v>
      </c>
      <c r="W1030" s="138">
        <f>1/Table4[[#This Row],[SHOT 
INTERVAL]]</f>
        <v>12.5</v>
      </c>
      <c r="X1030" s="138">
        <f>(Table4[[#This Row],[SHOTS PER MAGAZINE]]-1)*Table4[[#This Row],[SHOT 
INTERVAL]]+(Table4[[#This Row],[PARTICLES 
PER SHOT]]-1)*Table4[[#This Row],[BURST INTERVAL]]</f>
        <v>3.12</v>
      </c>
      <c r="Y1030" s="186">
        <f>Table4[[#This Row],[DAMAGE PER MAGAZINE]]/(Table4[[#This Row],[UNLOAD TIME]]+Table4[[#This Row],[RELOAD TIME]])</f>
        <v>1896.5517241379307</v>
      </c>
    </row>
    <row r="1031" spans="1:25" ht="14.25" hidden="1" customHeight="1" outlineLevel="1" x14ac:dyDescent="0.2">
      <c r="A1031" s="130">
        <v>47</v>
      </c>
      <c r="B1031" s="186" t="s">
        <v>451</v>
      </c>
      <c r="C1031" s="186" t="s">
        <v>101</v>
      </c>
      <c r="D1031" s="130">
        <v>4</v>
      </c>
      <c r="E1031" s="130">
        <v>425</v>
      </c>
      <c r="F1031" s="130"/>
      <c r="G1031" s="130"/>
      <c r="H1031" s="130"/>
      <c r="I1031" s="130">
        <v>40</v>
      </c>
      <c r="J1031" s="130">
        <v>1</v>
      </c>
      <c r="K1031" s="130">
        <v>1</v>
      </c>
      <c r="L1031" s="138"/>
      <c r="M1031" s="138">
        <v>0.08</v>
      </c>
      <c r="N1031" s="130">
        <v>40</v>
      </c>
      <c r="O1031" s="138"/>
      <c r="P1031" s="138">
        <v>5</v>
      </c>
      <c r="Q1031" s="130">
        <v>0</v>
      </c>
      <c r="R1031" s="138">
        <v>5</v>
      </c>
      <c r="S1031" s="130">
        <f>Table4[[#This Row],[DMG PER PARTICLE]]*Table4[[#This Row],[PARTICLES 
PER SHOT]]</f>
        <v>425</v>
      </c>
      <c r="T1031" s="186">
        <f>Table4[[#This Row],[DAMAGE PER SHOT]]/Table4[[#This Row],[SHOT 
INTERVAL]]</f>
        <v>5312.5</v>
      </c>
      <c r="U1031" s="130">
        <f>Table4[[#This Row],[SHOTS PER MAGAZINE]]*Table4[[#This Row],[DAMAGE PER SHOT]]</f>
        <v>17000</v>
      </c>
      <c r="V1031" s="130">
        <f>Table4[[#This Row],[MAGAZINE AMMO]]/Table4[[#This Row],[AMMO PER SHOT]]</f>
        <v>40</v>
      </c>
      <c r="W1031" s="138">
        <f>1/Table4[[#This Row],[SHOT 
INTERVAL]]</f>
        <v>12.5</v>
      </c>
      <c r="X1031" s="138">
        <f>(Table4[[#This Row],[SHOTS PER MAGAZINE]]-1)*Table4[[#This Row],[SHOT 
INTERVAL]]+(Table4[[#This Row],[PARTICLES 
PER SHOT]]-1)*Table4[[#This Row],[BURST INTERVAL]]</f>
        <v>3.12</v>
      </c>
      <c r="Y1031" s="186">
        <f>Table4[[#This Row],[DAMAGE PER MAGAZINE]]/(Table4[[#This Row],[UNLOAD TIME]]+Table4[[#This Row],[RELOAD TIME]])</f>
        <v>2093.5960591133003</v>
      </c>
    </row>
    <row r="1032" spans="1:25" ht="14.25" hidden="1" customHeight="1" outlineLevel="1" x14ac:dyDescent="0.2">
      <c r="A1032" s="130">
        <v>47</v>
      </c>
      <c r="B1032" s="186" t="s">
        <v>451</v>
      </c>
      <c r="C1032" s="186" t="s">
        <v>101</v>
      </c>
      <c r="D1032" s="130">
        <v>5</v>
      </c>
      <c r="E1032" s="130">
        <v>460</v>
      </c>
      <c r="F1032" s="130"/>
      <c r="G1032" s="130"/>
      <c r="H1032" s="130"/>
      <c r="I1032" s="130">
        <v>40</v>
      </c>
      <c r="J1032" s="130">
        <v>1</v>
      </c>
      <c r="K1032" s="130">
        <v>1</v>
      </c>
      <c r="L1032" s="138"/>
      <c r="M1032" s="138">
        <v>0.08</v>
      </c>
      <c r="N1032" s="130">
        <v>40</v>
      </c>
      <c r="O1032" s="138"/>
      <c r="P1032" s="138">
        <v>5</v>
      </c>
      <c r="Q1032" s="130">
        <v>0</v>
      </c>
      <c r="R1032" s="138">
        <v>5</v>
      </c>
      <c r="S1032" s="130">
        <f>Table4[[#This Row],[DMG PER PARTICLE]]*Table4[[#This Row],[PARTICLES 
PER SHOT]]</f>
        <v>460</v>
      </c>
      <c r="T1032" s="186">
        <f>Table4[[#This Row],[DAMAGE PER SHOT]]/Table4[[#This Row],[SHOT 
INTERVAL]]</f>
        <v>5750</v>
      </c>
      <c r="U1032" s="130">
        <f>Table4[[#This Row],[SHOTS PER MAGAZINE]]*Table4[[#This Row],[DAMAGE PER SHOT]]</f>
        <v>18400</v>
      </c>
      <c r="V1032" s="130">
        <f>Table4[[#This Row],[MAGAZINE AMMO]]/Table4[[#This Row],[AMMO PER SHOT]]</f>
        <v>40</v>
      </c>
      <c r="W1032" s="138">
        <f>1/Table4[[#This Row],[SHOT 
INTERVAL]]</f>
        <v>12.5</v>
      </c>
      <c r="X1032" s="138">
        <f>(Table4[[#This Row],[SHOTS PER MAGAZINE]]-1)*Table4[[#This Row],[SHOT 
INTERVAL]]+(Table4[[#This Row],[PARTICLES 
PER SHOT]]-1)*Table4[[#This Row],[BURST INTERVAL]]</f>
        <v>3.12</v>
      </c>
      <c r="Y1032" s="186">
        <f>Table4[[#This Row],[DAMAGE PER MAGAZINE]]/(Table4[[#This Row],[UNLOAD TIME]]+Table4[[#This Row],[RELOAD TIME]])</f>
        <v>2266.0098522167486</v>
      </c>
    </row>
    <row r="1033" spans="1:25" ht="14.25" hidden="1" customHeight="1" outlineLevel="1" x14ac:dyDescent="0.2">
      <c r="A1033" s="130">
        <v>47</v>
      </c>
      <c r="B1033" s="186" t="s">
        <v>451</v>
      </c>
      <c r="C1033" s="186" t="s">
        <v>101</v>
      </c>
      <c r="D1033" s="130">
        <v>6</v>
      </c>
      <c r="E1033" s="130">
        <v>510</v>
      </c>
      <c r="F1033" s="130"/>
      <c r="G1033" s="130"/>
      <c r="H1033" s="130"/>
      <c r="I1033" s="130">
        <v>40</v>
      </c>
      <c r="J1033" s="130">
        <v>1</v>
      </c>
      <c r="K1033" s="130">
        <v>1</v>
      </c>
      <c r="L1033" s="138"/>
      <c r="M1033" s="138">
        <v>0.08</v>
      </c>
      <c r="N1033" s="130">
        <v>40</v>
      </c>
      <c r="O1033" s="138"/>
      <c r="P1033" s="138">
        <v>5</v>
      </c>
      <c r="Q1033" s="130">
        <v>0</v>
      </c>
      <c r="R1033" s="138">
        <v>5</v>
      </c>
      <c r="S1033" s="130">
        <f>Table4[[#This Row],[DMG PER PARTICLE]]*Table4[[#This Row],[PARTICLES 
PER SHOT]]</f>
        <v>510</v>
      </c>
      <c r="T1033" s="186">
        <f>Table4[[#This Row],[DAMAGE PER SHOT]]/Table4[[#This Row],[SHOT 
INTERVAL]]</f>
        <v>6375</v>
      </c>
      <c r="U1033" s="130">
        <f>Table4[[#This Row],[SHOTS PER MAGAZINE]]*Table4[[#This Row],[DAMAGE PER SHOT]]</f>
        <v>20400</v>
      </c>
      <c r="V1033" s="130">
        <f>Table4[[#This Row],[MAGAZINE AMMO]]/Table4[[#This Row],[AMMO PER SHOT]]</f>
        <v>40</v>
      </c>
      <c r="W1033" s="138">
        <f>1/Table4[[#This Row],[SHOT 
INTERVAL]]</f>
        <v>12.5</v>
      </c>
      <c r="X1033" s="138">
        <f>(Table4[[#This Row],[SHOTS PER MAGAZINE]]-1)*Table4[[#This Row],[SHOT 
INTERVAL]]+(Table4[[#This Row],[PARTICLES 
PER SHOT]]-1)*Table4[[#This Row],[BURST INTERVAL]]</f>
        <v>3.12</v>
      </c>
      <c r="Y1033" s="186">
        <f>Table4[[#This Row],[DAMAGE PER MAGAZINE]]/(Table4[[#This Row],[UNLOAD TIME]]+Table4[[#This Row],[RELOAD TIME]])</f>
        <v>2512.3152709359601</v>
      </c>
    </row>
    <row r="1034" spans="1:25" ht="14.25" hidden="1" customHeight="1" outlineLevel="1" x14ac:dyDescent="0.2">
      <c r="A1034" s="130">
        <v>47</v>
      </c>
      <c r="B1034" s="186" t="s">
        <v>451</v>
      </c>
      <c r="C1034" s="186" t="s">
        <v>101</v>
      </c>
      <c r="D1034" s="130">
        <v>7</v>
      </c>
      <c r="E1034" s="130">
        <v>560</v>
      </c>
      <c r="F1034" s="130"/>
      <c r="G1034" s="130"/>
      <c r="H1034" s="130"/>
      <c r="I1034" s="130">
        <v>40</v>
      </c>
      <c r="J1034" s="130">
        <v>1</v>
      </c>
      <c r="K1034" s="130">
        <v>1</v>
      </c>
      <c r="L1034" s="138"/>
      <c r="M1034" s="138">
        <v>0.08</v>
      </c>
      <c r="N1034" s="130">
        <v>40</v>
      </c>
      <c r="O1034" s="138"/>
      <c r="P1034" s="138">
        <v>5</v>
      </c>
      <c r="Q1034" s="130">
        <v>0</v>
      </c>
      <c r="R1034" s="138">
        <v>5</v>
      </c>
      <c r="S1034" s="130">
        <f>Table4[[#This Row],[DMG PER PARTICLE]]*Table4[[#This Row],[PARTICLES 
PER SHOT]]</f>
        <v>560</v>
      </c>
      <c r="T1034" s="186">
        <f>Table4[[#This Row],[DAMAGE PER SHOT]]/Table4[[#This Row],[SHOT 
INTERVAL]]</f>
        <v>7000</v>
      </c>
      <c r="U1034" s="130">
        <f>Table4[[#This Row],[SHOTS PER MAGAZINE]]*Table4[[#This Row],[DAMAGE PER SHOT]]</f>
        <v>22400</v>
      </c>
      <c r="V1034" s="130">
        <f>Table4[[#This Row],[MAGAZINE AMMO]]/Table4[[#This Row],[AMMO PER SHOT]]</f>
        <v>40</v>
      </c>
      <c r="W1034" s="138">
        <f>1/Table4[[#This Row],[SHOT 
INTERVAL]]</f>
        <v>12.5</v>
      </c>
      <c r="X1034" s="138">
        <f>(Table4[[#This Row],[SHOTS PER MAGAZINE]]-1)*Table4[[#This Row],[SHOT 
INTERVAL]]+(Table4[[#This Row],[PARTICLES 
PER SHOT]]-1)*Table4[[#This Row],[BURST INTERVAL]]</f>
        <v>3.12</v>
      </c>
      <c r="Y1034" s="186">
        <f>Table4[[#This Row],[DAMAGE PER MAGAZINE]]/(Table4[[#This Row],[UNLOAD TIME]]+Table4[[#This Row],[RELOAD TIME]])</f>
        <v>2758.6206896551721</v>
      </c>
    </row>
    <row r="1035" spans="1:25" ht="14.25" hidden="1" customHeight="1" outlineLevel="1" x14ac:dyDescent="0.2">
      <c r="A1035" s="130">
        <v>47</v>
      </c>
      <c r="B1035" s="186" t="s">
        <v>451</v>
      </c>
      <c r="C1035" s="186" t="s">
        <v>101</v>
      </c>
      <c r="D1035" s="130">
        <v>8</v>
      </c>
      <c r="E1035" s="130">
        <v>615</v>
      </c>
      <c r="F1035" s="130"/>
      <c r="G1035" s="130"/>
      <c r="H1035" s="130"/>
      <c r="I1035" s="130">
        <v>40</v>
      </c>
      <c r="J1035" s="130">
        <v>1</v>
      </c>
      <c r="K1035" s="130">
        <v>1</v>
      </c>
      <c r="L1035" s="138"/>
      <c r="M1035" s="138">
        <v>0.08</v>
      </c>
      <c r="N1035" s="130">
        <v>40</v>
      </c>
      <c r="O1035" s="138"/>
      <c r="P1035" s="138">
        <v>5</v>
      </c>
      <c r="Q1035" s="130">
        <v>0</v>
      </c>
      <c r="R1035" s="138">
        <v>5</v>
      </c>
      <c r="S1035" s="130">
        <f>Table4[[#This Row],[DMG PER PARTICLE]]*Table4[[#This Row],[PARTICLES 
PER SHOT]]</f>
        <v>615</v>
      </c>
      <c r="T1035" s="186">
        <f>Table4[[#This Row],[DAMAGE PER SHOT]]/Table4[[#This Row],[SHOT 
INTERVAL]]</f>
        <v>7687.5</v>
      </c>
      <c r="U1035" s="130">
        <f>Table4[[#This Row],[SHOTS PER MAGAZINE]]*Table4[[#This Row],[DAMAGE PER SHOT]]</f>
        <v>24600</v>
      </c>
      <c r="V1035" s="130">
        <f>Table4[[#This Row],[MAGAZINE AMMO]]/Table4[[#This Row],[AMMO PER SHOT]]</f>
        <v>40</v>
      </c>
      <c r="W1035" s="138">
        <f>1/Table4[[#This Row],[SHOT 
INTERVAL]]</f>
        <v>12.5</v>
      </c>
      <c r="X1035" s="138">
        <f>(Table4[[#This Row],[SHOTS PER MAGAZINE]]-1)*Table4[[#This Row],[SHOT 
INTERVAL]]+(Table4[[#This Row],[PARTICLES 
PER SHOT]]-1)*Table4[[#This Row],[BURST INTERVAL]]</f>
        <v>3.12</v>
      </c>
      <c r="Y1035" s="186">
        <f>Table4[[#This Row],[DAMAGE PER MAGAZINE]]/(Table4[[#This Row],[UNLOAD TIME]]+Table4[[#This Row],[RELOAD TIME]])</f>
        <v>3029.5566502463053</v>
      </c>
    </row>
    <row r="1036" spans="1:25" ht="14.25" hidden="1" customHeight="1" outlineLevel="1" x14ac:dyDescent="0.2">
      <c r="A1036" s="130">
        <v>47</v>
      </c>
      <c r="B1036" s="186" t="s">
        <v>451</v>
      </c>
      <c r="C1036" s="186" t="s">
        <v>101</v>
      </c>
      <c r="D1036" s="130">
        <v>9</v>
      </c>
      <c r="E1036" s="130">
        <v>675</v>
      </c>
      <c r="F1036" s="130"/>
      <c r="G1036" s="130"/>
      <c r="H1036" s="130"/>
      <c r="I1036" s="130">
        <v>40</v>
      </c>
      <c r="J1036" s="130">
        <v>1</v>
      </c>
      <c r="K1036" s="130">
        <v>1</v>
      </c>
      <c r="L1036" s="138"/>
      <c r="M1036" s="138">
        <v>0.08</v>
      </c>
      <c r="N1036" s="130">
        <v>40</v>
      </c>
      <c r="O1036" s="138"/>
      <c r="P1036" s="138">
        <v>5</v>
      </c>
      <c r="Q1036" s="130">
        <v>0</v>
      </c>
      <c r="R1036" s="138">
        <v>5</v>
      </c>
      <c r="S1036" s="130">
        <f>Table4[[#This Row],[DMG PER PARTICLE]]*Table4[[#This Row],[PARTICLES 
PER SHOT]]</f>
        <v>675</v>
      </c>
      <c r="T1036" s="186">
        <f>Table4[[#This Row],[DAMAGE PER SHOT]]/Table4[[#This Row],[SHOT 
INTERVAL]]</f>
        <v>8437.5</v>
      </c>
      <c r="U1036" s="130">
        <f>Table4[[#This Row],[SHOTS PER MAGAZINE]]*Table4[[#This Row],[DAMAGE PER SHOT]]</f>
        <v>27000</v>
      </c>
      <c r="V1036" s="130">
        <f>Table4[[#This Row],[MAGAZINE AMMO]]/Table4[[#This Row],[AMMO PER SHOT]]</f>
        <v>40</v>
      </c>
      <c r="W1036" s="138">
        <f>1/Table4[[#This Row],[SHOT 
INTERVAL]]</f>
        <v>12.5</v>
      </c>
      <c r="X1036" s="138">
        <f>(Table4[[#This Row],[SHOTS PER MAGAZINE]]-1)*Table4[[#This Row],[SHOT 
INTERVAL]]+(Table4[[#This Row],[PARTICLES 
PER SHOT]]-1)*Table4[[#This Row],[BURST INTERVAL]]</f>
        <v>3.12</v>
      </c>
      <c r="Y1036" s="186">
        <f>Table4[[#This Row],[DAMAGE PER MAGAZINE]]/(Table4[[#This Row],[UNLOAD TIME]]+Table4[[#This Row],[RELOAD TIME]])</f>
        <v>3325.1231527093591</v>
      </c>
    </row>
    <row r="1037" spans="1:25" ht="14.25" hidden="1" customHeight="1" outlineLevel="1" x14ac:dyDescent="0.2">
      <c r="A1037" s="130">
        <v>47</v>
      </c>
      <c r="B1037" s="186" t="s">
        <v>451</v>
      </c>
      <c r="C1037" s="186" t="s">
        <v>101</v>
      </c>
      <c r="D1037" s="130">
        <v>10</v>
      </c>
      <c r="E1037" s="130">
        <v>740</v>
      </c>
      <c r="F1037" s="130"/>
      <c r="G1037" s="130"/>
      <c r="H1037" s="130"/>
      <c r="I1037" s="130">
        <v>40</v>
      </c>
      <c r="J1037" s="130">
        <v>1</v>
      </c>
      <c r="K1037" s="130">
        <v>1</v>
      </c>
      <c r="L1037" s="138"/>
      <c r="M1037" s="138">
        <v>0.08</v>
      </c>
      <c r="N1037" s="130">
        <v>40</v>
      </c>
      <c r="O1037" s="138"/>
      <c r="P1037" s="138">
        <v>5</v>
      </c>
      <c r="Q1037" s="130">
        <v>0</v>
      </c>
      <c r="R1037" s="138">
        <v>5</v>
      </c>
      <c r="S1037" s="130">
        <f>Table4[[#This Row],[DMG PER PARTICLE]]*Table4[[#This Row],[PARTICLES 
PER SHOT]]</f>
        <v>740</v>
      </c>
      <c r="T1037" s="186">
        <f>Table4[[#This Row],[DAMAGE PER SHOT]]/Table4[[#This Row],[SHOT 
INTERVAL]]</f>
        <v>9250</v>
      </c>
      <c r="U1037" s="130">
        <f>Table4[[#This Row],[SHOTS PER MAGAZINE]]*Table4[[#This Row],[DAMAGE PER SHOT]]</f>
        <v>29600</v>
      </c>
      <c r="V1037" s="130">
        <f>Table4[[#This Row],[MAGAZINE AMMO]]/Table4[[#This Row],[AMMO PER SHOT]]</f>
        <v>40</v>
      </c>
      <c r="W1037" s="138">
        <f>1/Table4[[#This Row],[SHOT 
INTERVAL]]</f>
        <v>12.5</v>
      </c>
      <c r="X1037" s="138">
        <f>(Table4[[#This Row],[SHOTS PER MAGAZINE]]-1)*Table4[[#This Row],[SHOT 
INTERVAL]]+(Table4[[#This Row],[PARTICLES 
PER SHOT]]-1)*Table4[[#This Row],[BURST INTERVAL]]</f>
        <v>3.12</v>
      </c>
      <c r="Y1037" s="186">
        <f>Table4[[#This Row],[DAMAGE PER MAGAZINE]]/(Table4[[#This Row],[UNLOAD TIME]]+Table4[[#This Row],[RELOAD TIME]])</f>
        <v>3645.3201970443347</v>
      </c>
    </row>
    <row r="1038" spans="1:25" ht="14.25" hidden="1" customHeight="1" outlineLevel="1" x14ac:dyDescent="0.2">
      <c r="A1038" s="130">
        <v>47</v>
      </c>
      <c r="B1038" s="186" t="s">
        <v>451</v>
      </c>
      <c r="C1038" s="186" t="s">
        <v>101</v>
      </c>
      <c r="D1038" s="130">
        <v>11</v>
      </c>
      <c r="E1038" s="130">
        <v>820</v>
      </c>
      <c r="F1038" s="130"/>
      <c r="G1038" s="130"/>
      <c r="H1038" s="130"/>
      <c r="I1038" s="130">
        <v>40</v>
      </c>
      <c r="J1038" s="130">
        <v>1</v>
      </c>
      <c r="K1038" s="130">
        <v>1</v>
      </c>
      <c r="L1038" s="138"/>
      <c r="M1038" s="138">
        <v>0.08</v>
      </c>
      <c r="N1038" s="130">
        <v>40</v>
      </c>
      <c r="O1038" s="138"/>
      <c r="P1038" s="138">
        <v>5</v>
      </c>
      <c r="Q1038" s="130">
        <v>0</v>
      </c>
      <c r="R1038" s="138">
        <v>5</v>
      </c>
      <c r="S1038" s="130">
        <f>Table4[[#This Row],[DMG PER PARTICLE]]*Table4[[#This Row],[PARTICLES 
PER SHOT]]</f>
        <v>820</v>
      </c>
      <c r="T1038" s="186">
        <f>Table4[[#This Row],[DAMAGE PER SHOT]]/Table4[[#This Row],[SHOT 
INTERVAL]]</f>
        <v>10250</v>
      </c>
      <c r="U1038" s="130">
        <f>Table4[[#This Row],[SHOTS PER MAGAZINE]]*Table4[[#This Row],[DAMAGE PER SHOT]]</f>
        <v>32800</v>
      </c>
      <c r="V1038" s="130">
        <f>Table4[[#This Row],[MAGAZINE AMMO]]/Table4[[#This Row],[AMMO PER SHOT]]</f>
        <v>40</v>
      </c>
      <c r="W1038" s="138">
        <f>1/Table4[[#This Row],[SHOT 
INTERVAL]]</f>
        <v>12.5</v>
      </c>
      <c r="X1038" s="138">
        <f>(Table4[[#This Row],[SHOTS PER MAGAZINE]]-1)*Table4[[#This Row],[SHOT 
INTERVAL]]+(Table4[[#This Row],[PARTICLES 
PER SHOT]]-1)*Table4[[#This Row],[BURST INTERVAL]]</f>
        <v>3.12</v>
      </c>
      <c r="Y1038" s="186">
        <f>Table4[[#This Row],[DAMAGE PER MAGAZINE]]/(Table4[[#This Row],[UNLOAD TIME]]+Table4[[#This Row],[RELOAD TIME]])</f>
        <v>4039.4088669950734</v>
      </c>
    </row>
    <row r="1039" spans="1:25" ht="14.25" hidden="1" customHeight="1" outlineLevel="1" x14ac:dyDescent="0.2">
      <c r="A1039" s="130">
        <v>47</v>
      </c>
      <c r="B1039" s="186" t="s">
        <v>451</v>
      </c>
      <c r="C1039" s="186" t="s">
        <v>101</v>
      </c>
      <c r="D1039" s="130">
        <v>12</v>
      </c>
      <c r="E1039" s="130">
        <v>900</v>
      </c>
      <c r="F1039" s="130"/>
      <c r="G1039" s="130"/>
      <c r="H1039" s="130"/>
      <c r="I1039" s="130">
        <v>40</v>
      </c>
      <c r="J1039" s="130">
        <v>1</v>
      </c>
      <c r="K1039" s="130">
        <v>1</v>
      </c>
      <c r="L1039" s="138"/>
      <c r="M1039" s="138">
        <v>0.08</v>
      </c>
      <c r="N1039" s="130">
        <v>40</v>
      </c>
      <c r="O1039" s="138"/>
      <c r="P1039" s="138">
        <v>5</v>
      </c>
      <c r="Q1039" s="130">
        <v>0</v>
      </c>
      <c r="R1039" s="138">
        <v>5</v>
      </c>
      <c r="S1039" s="130">
        <f>Table4[[#This Row],[DMG PER PARTICLE]]*Table4[[#This Row],[PARTICLES 
PER SHOT]]</f>
        <v>900</v>
      </c>
      <c r="T1039" s="186">
        <f>Table4[[#This Row],[DAMAGE PER SHOT]]/Table4[[#This Row],[SHOT 
INTERVAL]]</f>
        <v>11250</v>
      </c>
      <c r="U1039" s="130">
        <f>Table4[[#This Row],[SHOTS PER MAGAZINE]]*Table4[[#This Row],[DAMAGE PER SHOT]]</f>
        <v>36000</v>
      </c>
      <c r="V1039" s="130">
        <f>Table4[[#This Row],[MAGAZINE AMMO]]/Table4[[#This Row],[AMMO PER SHOT]]</f>
        <v>40</v>
      </c>
      <c r="W1039" s="138">
        <f>1/Table4[[#This Row],[SHOT 
INTERVAL]]</f>
        <v>12.5</v>
      </c>
      <c r="X1039" s="138">
        <f>(Table4[[#This Row],[SHOTS PER MAGAZINE]]-1)*Table4[[#This Row],[SHOT 
INTERVAL]]+(Table4[[#This Row],[PARTICLES 
PER SHOT]]-1)*Table4[[#This Row],[BURST INTERVAL]]</f>
        <v>3.12</v>
      </c>
      <c r="Y1039" s="186">
        <f>Table4[[#This Row],[DAMAGE PER MAGAZINE]]/(Table4[[#This Row],[UNLOAD TIME]]+Table4[[#This Row],[RELOAD TIME]])</f>
        <v>4433.4975369458125</v>
      </c>
    </row>
    <row r="1040" spans="1:25" ht="14.25" hidden="1" customHeight="1" outlineLevel="1" x14ac:dyDescent="0.2">
      <c r="A1040" s="130">
        <v>47</v>
      </c>
      <c r="B1040" s="186" t="s">
        <v>451</v>
      </c>
      <c r="C1040" s="186" t="s">
        <v>102</v>
      </c>
      <c r="D1040" s="130">
        <v>1</v>
      </c>
      <c r="E1040" s="130">
        <v>900</v>
      </c>
      <c r="F1040" s="130"/>
      <c r="G1040" s="130"/>
      <c r="H1040" s="130"/>
      <c r="I1040" s="130">
        <v>40</v>
      </c>
      <c r="J1040" s="130">
        <v>1</v>
      </c>
      <c r="K1040" s="130">
        <v>1</v>
      </c>
      <c r="L1040" s="138"/>
      <c r="M1040" s="138">
        <v>0.08</v>
      </c>
      <c r="N1040" s="130">
        <v>40</v>
      </c>
      <c r="O1040" s="138"/>
      <c r="P1040" s="138">
        <v>5</v>
      </c>
      <c r="Q1040" s="130">
        <v>0</v>
      </c>
      <c r="R1040" s="138">
        <v>5</v>
      </c>
      <c r="S1040" s="130">
        <f>Table4[[#This Row],[DMG PER PARTICLE]]*Table4[[#This Row],[PARTICLES 
PER SHOT]]</f>
        <v>900</v>
      </c>
      <c r="T1040" s="186">
        <f>Table4[[#This Row],[DAMAGE PER SHOT]]/Table4[[#This Row],[SHOT 
INTERVAL]]</f>
        <v>11250</v>
      </c>
      <c r="U1040" s="130">
        <f>Table4[[#This Row],[SHOTS PER MAGAZINE]]*Table4[[#This Row],[DAMAGE PER SHOT]]</f>
        <v>36000</v>
      </c>
      <c r="V1040" s="130">
        <f>Table4[[#This Row],[MAGAZINE AMMO]]/Table4[[#This Row],[AMMO PER SHOT]]</f>
        <v>40</v>
      </c>
      <c r="W1040" s="138">
        <f>1/Table4[[#This Row],[SHOT 
INTERVAL]]</f>
        <v>12.5</v>
      </c>
      <c r="X1040" s="138">
        <f>(Table4[[#This Row],[SHOTS PER MAGAZINE]]-1)*Table4[[#This Row],[SHOT 
INTERVAL]]+(Table4[[#This Row],[PARTICLES 
PER SHOT]]-1)*Table4[[#This Row],[BURST INTERVAL]]</f>
        <v>3.12</v>
      </c>
      <c r="Y1040" s="186">
        <f>Table4[[#This Row],[DAMAGE PER MAGAZINE]]/(Table4[[#This Row],[UNLOAD TIME]]+Table4[[#This Row],[RELOAD TIME]])</f>
        <v>4433.4975369458125</v>
      </c>
    </row>
    <row r="1041" spans="1:25" ht="14.25" hidden="1" customHeight="1" outlineLevel="1" x14ac:dyDescent="0.2">
      <c r="A1041" s="130">
        <v>47</v>
      </c>
      <c r="B1041" s="186" t="s">
        <v>451</v>
      </c>
      <c r="C1041" s="186" t="s">
        <v>102</v>
      </c>
      <c r="D1041" s="130">
        <v>2</v>
      </c>
      <c r="E1041" s="130">
        <v>920</v>
      </c>
      <c r="F1041" s="130"/>
      <c r="G1041" s="130"/>
      <c r="H1041" s="130"/>
      <c r="I1041" s="130">
        <v>40</v>
      </c>
      <c r="J1041" s="130">
        <v>1</v>
      </c>
      <c r="K1041" s="130">
        <v>1</v>
      </c>
      <c r="L1041" s="138"/>
      <c r="M1041" s="138">
        <v>0.08</v>
      </c>
      <c r="N1041" s="130">
        <v>40</v>
      </c>
      <c r="O1041" s="138"/>
      <c r="P1041" s="138">
        <v>5</v>
      </c>
      <c r="Q1041" s="130">
        <v>0</v>
      </c>
      <c r="R1041" s="138">
        <v>5</v>
      </c>
      <c r="S1041" s="130">
        <f>Table4[[#This Row],[DMG PER PARTICLE]]*Table4[[#This Row],[PARTICLES 
PER SHOT]]</f>
        <v>920</v>
      </c>
      <c r="T1041" s="186">
        <f>Table4[[#This Row],[DAMAGE PER SHOT]]/Table4[[#This Row],[SHOT 
INTERVAL]]</f>
        <v>11500</v>
      </c>
      <c r="U1041" s="130">
        <f>Table4[[#This Row],[SHOTS PER MAGAZINE]]*Table4[[#This Row],[DAMAGE PER SHOT]]</f>
        <v>36800</v>
      </c>
      <c r="V1041" s="130">
        <f>Table4[[#This Row],[MAGAZINE AMMO]]/Table4[[#This Row],[AMMO PER SHOT]]</f>
        <v>40</v>
      </c>
      <c r="W1041" s="138">
        <f>1/Table4[[#This Row],[SHOT 
INTERVAL]]</f>
        <v>12.5</v>
      </c>
      <c r="X1041" s="138">
        <f>(Table4[[#This Row],[SHOTS PER MAGAZINE]]-1)*Table4[[#This Row],[SHOT 
INTERVAL]]+(Table4[[#This Row],[PARTICLES 
PER SHOT]]-1)*Table4[[#This Row],[BURST INTERVAL]]</f>
        <v>3.12</v>
      </c>
      <c r="Y1041" s="186">
        <f>Table4[[#This Row],[DAMAGE PER MAGAZINE]]/(Table4[[#This Row],[UNLOAD TIME]]+Table4[[#This Row],[RELOAD TIME]])</f>
        <v>4532.0197044334973</v>
      </c>
    </row>
    <row r="1042" spans="1:25" ht="14.25" hidden="1" customHeight="1" outlineLevel="1" x14ac:dyDescent="0.2">
      <c r="A1042" s="130">
        <v>47</v>
      </c>
      <c r="B1042" s="186" t="s">
        <v>451</v>
      </c>
      <c r="C1042" s="186" t="s">
        <v>102</v>
      </c>
      <c r="D1042" s="130">
        <v>3</v>
      </c>
      <c r="E1042" s="130">
        <v>935</v>
      </c>
      <c r="F1042" s="130"/>
      <c r="G1042" s="130"/>
      <c r="H1042" s="130"/>
      <c r="I1042" s="130">
        <v>40</v>
      </c>
      <c r="J1042" s="130">
        <v>1</v>
      </c>
      <c r="K1042" s="130">
        <v>1</v>
      </c>
      <c r="L1042" s="138"/>
      <c r="M1042" s="138">
        <v>0.08</v>
      </c>
      <c r="N1042" s="130">
        <v>40</v>
      </c>
      <c r="O1042" s="138"/>
      <c r="P1042" s="138">
        <v>5</v>
      </c>
      <c r="Q1042" s="130">
        <v>0</v>
      </c>
      <c r="R1042" s="138">
        <v>5</v>
      </c>
      <c r="S1042" s="130">
        <f>Table4[[#This Row],[DMG PER PARTICLE]]*Table4[[#This Row],[PARTICLES 
PER SHOT]]</f>
        <v>935</v>
      </c>
      <c r="T1042" s="186">
        <f>Table4[[#This Row],[DAMAGE PER SHOT]]/Table4[[#This Row],[SHOT 
INTERVAL]]</f>
        <v>11687.5</v>
      </c>
      <c r="U1042" s="130">
        <f>Table4[[#This Row],[SHOTS PER MAGAZINE]]*Table4[[#This Row],[DAMAGE PER SHOT]]</f>
        <v>37400</v>
      </c>
      <c r="V1042" s="130">
        <f>Table4[[#This Row],[MAGAZINE AMMO]]/Table4[[#This Row],[AMMO PER SHOT]]</f>
        <v>40</v>
      </c>
      <c r="W1042" s="138">
        <f>1/Table4[[#This Row],[SHOT 
INTERVAL]]</f>
        <v>12.5</v>
      </c>
      <c r="X1042" s="138">
        <f>(Table4[[#This Row],[SHOTS PER MAGAZINE]]-1)*Table4[[#This Row],[SHOT 
INTERVAL]]+(Table4[[#This Row],[PARTICLES 
PER SHOT]]-1)*Table4[[#This Row],[BURST INTERVAL]]</f>
        <v>3.12</v>
      </c>
      <c r="Y1042" s="186">
        <f>Table4[[#This Row],[DAMAGE PER MAGAZINE]]/(Table4[[#This Row],[UNLOAD TIME]]+Table4[[#This Row],[RELOAD TIME]])</f>
        <v>4605.9113300492609</v>
      </c>
    </row>
    <row r="1043" spans="1:25" ht="14.25" hidden="1" customHeight="1" outlineLevel="1" x14ac:dyDescent="0.2">
      <c r="A1043" s="130">
        <v>47</v>
      </c>
      <c r="B1043" s="186" t="s">
        <v>451</v>
      </c>
      <c r="C1043" s="186" t="s">
        <v>102</v>
      </c>
      <c r="D1043" s="130">
        <v>4</v>
      </c>
      <c r="E1043" s="130">
        <v>955</v>
      </c>
      <c r="F1043" s="130"/>
      <c r="G1043" s="130"/>
      <c r="H1043" s="130"/>
      <c r="I1043" s="130">
        <v>40</v>
      </c>
      <c r="J1043" s="130">
        <v>1</v>
      </c>
      <c r="K1043" s="130">
        <v>1</v>
      </c>
      <c r="L1043" s="138"/>
      <c r="M1043" s="138">
        <v>0.08</v>
      </c>
      <c r="N1043" s="130">
        <v>40</v>
      </c>
      <c r="O1043" s="138"/>
      <c r="P1043" s="138">
        <v>5</v>
      </c>
      <c r="Q1043" s="130">
        <v>0</v>
      </c>
      <c r="R1043" s="138">
        <v>5</v>
      </c>
      <c r="S1043" s="130">
        <f>Table4[[#This Row],[DMG PER PARTICLE]]*Table4[[#This Row],[PARTICLES 
PER SHOT]]</f>
        <v>955</v>
      </c>
      <c r="T1043" s="186">
        <f>Table4[[#This Row],[DAMAGE PER SHOT]]/Table4[[#This Row],[SHOT 
INTERVAL]]</f>
        <v>11937.5</v>
      </c>
      <c r="U1043" s="130">
        <f>Table4[[#This Row],[SHOTS PER MAGAZINE]]*Table4[[#This Row],[DAMAGE PER SHOT]]</f>
        <v>38200</v>
      </c>
      <c r="V1043" s="130">
        <f>Table4[[#This Row],[MAGAZINE AMMO]]/Table4[[#This Row],[AMMO PER SHOT]]</f>
        <v>40</v>
      </c>
      <c r="W1043" s="138">
        <f>1/Table4[[#This Row],[SHOT 
INTERVAL]]</f>
        <v>12.5</v>
      </c>
      <c r="X1043" s="138">
        <f>(Table4[[#This Row],[SHOTS PER MAGAZINE]]-1)*Table4[[#This Row],[SHOT 
INTERVAL]]+(Table4[[#This Row],[PARTICLES 
PER SHOT]]-1)*Table4[[#This Row],[BURST INTERVAL]]</f>
        <v>3.12</v>
      </c>
      <c r="Y1043" s="186">
        <f>Table4[[#This Row],[DAMAGE PER MAGAZINE]]/(Table4[[#This Row],[UNLOAD TIME]]+Table4[[#This Row],[RELOAD TIME]])</f>
        <v>4704.4334975369457</v>
      </c>
    </row>
    <row r="1044" spans="1:25" ht="14.25" hidden="1" customHeight="1" outlineLevel="1" x14ac:dyDescent="0.2">
      <c r="A1044" s="130">
        <v>47</v>
      </c>
      <c r="B1044" s="186" t="s">
        <v>451</v>
      </c>
      <c r="C1044" s="186" t="s">
        <v>102</v>
      </c>
      <c r="D1044" s="130">
        <v>5</v>
      </c>
      <c r="E1044" s="130">
        <v>970</v>
      </c>
      <c r="F1044" s="130"/>
      <c r="G1044" s="130"/>
      <c r="H1044" s="130"/>
      <c r="I1044" s="130">
        <v>40</v>
      </c>
      <c r="J1044" s="130">
        <v>1</v>
      </c>
      <c r="K1044" s="130">
        <v>1</v>
      </c>
      <c r="L1044" s="138"/>
      <c r="M1044" s="138">
        <v>0.08</v>
      </c>
      <c r="N1044" s="130">
        <v>40</v>
      </c>
      <c r="O1044" s="138"/>
      <c r="P1044" s="138">
        <v>5</v>
      </c>
      <c r="Q1044" s="130">
        <v>0</v>
      </c>
      <c r="R1044" s="138">
        <v>5</v>
      </c>
      <c r="S1044" s="130">
        <f>Table4[[#This Row],[DMG PER PARTICLE]]*Table4[[#This Row],[PARTICLES 
PER SHOT]]</f>
        <v>970</v>
      </c>
      <c r="T1044" s="186">
        <f>Table4[[#This Row],[DAMAGE PER SHOT]]/Table4[[#This Row],[SHOT 
INTERVAL]]</f>
        <v>12125</v>
      </c>
      <c r="U1044" s="130">
        <f>Table4[[#This Row],[SHOTS PER MAGAZINE]]*Table4[[#This Row],[DAMAGE PER SHOT]]</f>
        <v>38800</v>
      </c>
      <c r="V1044" s="130">
        <f>Table4[[#This Row],[MAGAZINE AMMO]]/Table4[[#This Row],[AMMO PER SHOT]]</f>
        <v>40</v>
      </c>
      <c r="W1044" s="138">
        <f>1/Table4[[#This Row],[SHOT 
INTERVAL]]</f>
        <v>12.5</v>
      </c>
      <c r="X1044" s="138">
        <f>(Table4[[#This Row],[SHOTS PER MAGAZINE]]-1)*Table4[[#This Row],[SHOT 
INTERVAL]]+(Table4[[#This Row],[PARTICLES 
PER SHOT]]-1)*Table4[[#This Row],[BURST INTERVAL]]</f>
        <v>3.12</v>
      </c>
      <c r="Y1044" s="186">
        <f>Table4[[#This Row],[DAMAGE PER MAGAZINE]]/(Table4[[#This Row],[UNLOAD TIME]]+Table4[[#This Row],[RELOAD TIME]])</f>
        <v>4778.3251231527083</v>
      </c>
    </row>
    <row r="1045" spans="1:25" ht="14.25" hidden="1" customHeight="1" outlineLevel="1" x14ac:dyDescent="0.2">
      <c r="A1045" s="130">
        <v>47</v>
      </c>
      <c r="B1045" s="186" t="s">
        <v>451</v>
      </c>
      <c r="C1045" s="186" t="s">
        <v>102</v>
      </c>
      <c r="D1045" s="130">
        <v>6</v>
      </c>
      <c r="E1045" s="130">
        <v>990</v>
      </c>
      <c r="F1045" s="130"/>
      <c r="G1045" s="130"/>
      <c r="H1045" s="130"/>
      <c r="I1045" s="130">
        <v>40</v>
      </c>
      <c r="J1045" s="130">
        <v>1</v>
      </c>
      <c r="K1045" s="130">
        <v>1</v>
      </c>
      <c r="L1045" s="138"/>
      <c r="M1045" s="138">
        <v>0.08</v>
      </c>
      <c r="N1045" s="130">
        <v>40</v>
      </c>
      <c r="O1045" s="138"/>
      <c r="P1045" s="138">
        <v>5</v>
      </c>
      <c r="Q1045" s="130">
        <v>0</v>
      </c>
      <c r="R1045" s="138">
        <v>5</v>
      </c>
      <c r="S1045" s="130">
        <f>Table4[[#This Row],[DMG PER PARTICLE]]*Table4[[#This Row],[PARTICLES 
PER SHOT]]</f>
        <v>990</v>
      </c>
      <c r="T1045" s="186">
        <f>Table4[[#This Row],[DAMAGE PER SHOT]]/Table4[[#This Row],[SHOT 
INTERVAL]]</f>
        <v>12375</v>
      </c>
      <c r="U1045" s="130">
        <f>Table4[[#This Row],[SHOTS PER MAGAZINE]]*Table4[[#This Row],[DAMAGE PER SHOT]]</f>
        <v>39600</v>
      </c>
      <c r="V1045" s="130">
        <f>Table4[[#This Row],[MAGAZINE AMMO]]/Table4[[#This Row],[AMMO PER SHOT]]</f>
        <v>40</v>
      </c>
      <c r="W1045" s="138">
        <f>1/Table4[[#This Row],[SHOT 
INTERVAL]]</f>
        <v>12.5</v>
      </c>
      <c r="X1045" s="138">
        <f>(Table4[[#This Row],[SHOTS PER MAGAZINE]]-1)*Table4[[#This Row],[SHOT 
INTERVAL]]+(Table4[[#This Row],[PARTICLES 
PER SHOT]]-1)*Table4[[#This Row],[BURST INTERVAL]]</f>
        <v>3.12</v>
      </c>
      <c r="Y1045" s="186">
        <f>Table4[[#This Row],[DAMAGE PER MAGAZINE]]/(Table4[[#This Row],[UNLOAD TIME]]+Table4[[#This Row],[RELOAD TIME]])</f>
        <v>4876.8472906403931</v>
      </c>
    </row>
    <row r="1046" spans="1:25" ht="14.25" hidden="1" customHeight="1" outlineLevel="1" x14ac:dyDescent="0.2">
      <c r="A1046" s="130">
        <v>47</v>
      </c>
      <c r="B1046" s="186" t="s">
        <v>451</v>
      </c>
      <c r="C1046" s="186" t="s">
        <v>102</v>
      </c>
      <c r="D1046" s="130">
        <v>7</v>
      </c>
      <c r="E1046" s="130">
        <v>1005</v>
      </c>
      <c r="F1046" s="130"/>
      <c r="G1046" s="130"/>
      <c r="H1046" s="130"/>
      <c r="I1046" s="130">
        <v>40</v>
      </c>
      <c r="J1046" s="130">
        <v>1</v>
      </c>
      <c r="K1046" s="130">
        <v>1</v>
      </c>
      <c r="L1046" s="138"/>
      <c r="M1046" s="138">
        <v>0.08</v>
      </c>
      <c r="N1046" s="130">
        <v>40</v>
      </c>
      <c r="O1046" s="138"/>
      <c r="P1046" s="138">
        <v>5</v>
      </c>
      <c r="Q1046" s="130">
        <v>0</v>
      </c>
      <c r="R1046" s="138">
        <v>5</v>
      </c>
      <c r="S1046" s="130">
        <f>Table4[[#This Row],[DMG PER PARTICLE]]*Table4[[#This Row],[PARTICLES 
PER SHOT]]</f>
        <v>1005</v>
      </c>
      <c r="T1046" s="186">
        <f>Table4[[#This Row],[DAMAGE PER SHOT]]/Table4[[#This Row],[SHOT 
INTERVAL]]</f>
        <v>12562.5</v>
      </c>
      <c r="U1046" s="130">
        <f>Table4[[#This Row],[SHOTS PER MAGAZINE]]*Table4[[#This Row],[DAMAGE PER SHOT]]</f>
        <v>40200</v>
      </c>
      <c r="V1046" s="130">
        <f>Table4[[#This Row],[MAGAZINE AMMO]]/Table4[[#This Row],[AMMO PER SHOT]]</f>
        <v>40</v>
      </c>
      <c r="W1046" s="138">
        <f>1/Table4[[#This Row],[SHOT 
INTERVAL]]</f>
        <v>12.5</v>
      </c>
      <c r="X1046" s="138">
        <f>(Table4[[#This Row],[SHOTS PER MAGAZINE]]-1)*Table4[[#This Row],[SHOT 
INTERVAL]]+(Table4[[#This Row],[PARTICLES 
PER SHOT]]-1)*Table4[[#This Row],[BURST INTERVAL]]</f>
        <v>3.12</v>
      </c>
      <c r="Y1046" s="186">
        <f>Table4[[#This Row],[DAMAGE PER MAGAZINE]]/(Table4[[#This Row],[UNLOAD TIME]]+Table4[[#This Row],[RELOAD TIME]])</f>
        <v>4950.7389162561567</v>
      </c>
    </row>
    <row r="1047" spans="1:25" ht="14.25" hidden="1" customHeight="1" outlineLevel="1" x14ac:dyDescent="0.2">
      <c r="A1047" s="130">
        <v>47</v>
      </c>
      <c r="B1047" s="186" t="s">
        <v>451</v>
      </c>
      <c r="C1047" s="186" t="s">
        <v>102</v>
      </c>
      <c r="D1047" s="130">
        <v>8</v>
      </c>
      <c r="E1047" s="130">
        <v>1020</v>
      </c>
      <c r="F1047" s="130"/>
      <c r="G1047" s="130"/>
      <c r="H1047" s="130"/>
      <c r="I1047" s="130">
        <v>40</v>
      </c>
      <c r="J1047" s="130">
        <v>1</v>
      </c>
      <c r="K1047" s="130">
        <v>1</v>
      </c>
      <c r="L1047" s="138"/>
      <c r="M1047" s="138">
        <v>0.08</v>
      </c>
      <c r="N1047" s="130">
        <v>40</v>
      </c>
      <c r="O1047" s="138"/>
      <c r="P1047" s="138">
        <v>5</v>
      </c>
      <c r="Q1047" s="130">
        <v>0</v>
      </c>
      <c r="R1047" s="138">
        <v>5</v>
      </c>
      <c r="S1047" s="130">
        <f>Table4[[#This Row],[DMG PER PARTICLE]]*Table4[[#This Row],[PARTICLES 
PER SHOT]]</f>
        <v>1020</v>
      </c>
      <c r="T1047" s="186">
        <f>Table4[[#This Row],[DAMAGE PER SHOT]]/Table4[[#This Row],[SHOT 
INTERVAL]]</f>
        <v>12750</v>
      </c>
      <c r="U1047" s="130">
        <f>Table4[[#This Row],[SHOTS PER MAGAZINE]]*Table4[[#This Row],[DAMAGE PER SHOT]]</f>
        <v>40800</v>
      </c>
      <c r="V1047" s="130">
        <f>Table4[[#This Row],[MAGAZINE AMMO]]/Table4[[#This Row],[AMMO PER SHOT]]</f>
        <v>40</v>
      </c>
      <c r="W1047" s="138">
        <f>1/Table4[[#This Row],[SHOT 
INTERVAL]]</f>
        <v>12.5</v>
      </c>
      <c r="X1047" s="138">
        <f>(Table4[[#This Row],[SHOTS PER MAGAZINE]]-1)*Table4[[#This Row],[SHOT 
INTERVAL]]+(Table4[[#This Row],[PARTICLES 
PER SHOT]]-1)*Table4[[#This Row],[BURST INTERVAL]]</f>
        <v>3.12</v>
      </c>
      <c r="Y1047" s="186">
        <f>Table4[[#This Row],[DAMAGE PER MAGAZINE]]/(Table4[[#This Row],[UNLOAD TIME]]+Table4[[#This Row],[RELOAD TIME]])</f>
        <v>5024.6305418719203</v>
      </c>
    </row>
    <row r="1048" spans="1:25" ht="14.25" hidden="1" customHeight="1" outlineLevel="1" x14ac:dyDescent="0.2">
      <c r="A1048" s="130">
        <v>47</v>
      </c>
      <c r="B1048" s="186" t="s">
        <v>451</v>
      </c>
      <c r="C1048" s="186" t="s">
        <v>102</v>
      </c>
      <c r="D1048" s="130">
        <v>9</v>
      </c>
      <c r="E1048" s="130">
        <v>1040</v>
      </c>
      <c r="F1048" s="130"/>
      <c r="G1048" s="130"/>
      <c r="H1048" s="130"/>
      <c r="I1048" s="130">
        <v>40</v>
      </c>
      <c r="J1048" s="130">
        <v>1</v>
      </c>
      <c r="K1048" s="130">
        <v>1</v>
      </c>
      <c r="L1048" s="138"/>
      <c r="M1048" s="138">
        <v>0.08</v>
      </c>
      <c r="N1048" s="130">
        <v>40</v>
      </c>
      <c r="O1048" s="138"/>
      <c r="P1048" s="138">
        <v>5</v>
      </c>
      <c r="Q1048" s="130">
        <v>0</v>
      </c>
      <c r="R1048" s="138">
        <v>5</v>
      </c>
      <c r="S1048" s="130">
        <f>Table4[[#This Row],[DMG PER PARTICLE]]*Table4[[#This Row],[PARTICLES 
PER SHOT]]</f>
        <v>1040</v>
      </c>
      <c r="T1048" s="186">
        <f>Table4[[#This Row],[DAMAGE PER SHOT]]/Table4[[#This Row],[SHOT 
INTERVAL]]</f>
        <v>13000</v>
      </c>
      <c r="U1048" s="130">
        <f>Table4[[#This Row],[SHOTS PER MAGAZINE]]*Table4[[#This Row],[DAMAGE PER SHOT]]</f>
        <v>41600</v>
      </c>
      <c r="V1048" s="130">
        <f>Table4[[#This Row],[MAGAZINE AMMO]]/Table4[[#This Row],[AMMO PER SHOT]]</f>
        <v>40</v>
      </c>
      <c r="W1048" s="138">
        <f>1/Table4[[#This Row],[SHOT 
INTERVAL]]</f>
        <v>12.5</v>
      </c>
      <c r="X1048" s="138">
        <f>(Table4[[#This Row],[SHOTS PER MAGAZINE]]-1)*Table4[[#This Row],[SHOT 
INTERVAL]]+(Table4[[#This Row],[PARTICLES 
PER SHOT]]-1)*Table4[[#This Row],[BURST INTERVAL]]</f>
        <v>3.12</v>
      </c>
      <c r="Y1048" s="186">
        <f>Table4[[#This Row],[DAMAGE PER MAGAZINE]]/(Table4[[#This Row],[UNLOAD TIME]]+Table4[[#This Row],[RELOAD TIME]])</f>
        <v>5123.1527093596051</v>
      </c>
    </row>
    <row r="1049" spans="1:25" ht="14.25" hidden="1" customHeight="1" outlineLevel="1" x14ac:dyDescent="0.2">
      <c r="A1049" s="130">
        <v>47</v>
      </c>
      <c r="B1049" s="186" t="s">
        <v>451</v>
      </c>
      <c r="C1049" s="186" t="s">
        <v>102</v>
      </c>
      <c r="D1049" s="130">
        <v>10</v>
      </c>
      <c r="E1049" s="130">
        <v>1055</v>
      </c>
      <c r="F1049" s="130"/>
      <c r="G1049" s="130"/>
      <c r="H1049" s="130"/>
      <c r="I1049" s="130">
        <v>40</v>
      </c>
      <c r="J1049" s="130">
        <v>1</v>
      </c>
      <c r="K1049" s="130">
        <v>1</v>
      </c>
      <c r="L1049" s="138"/>
      <c r="M1049" s="138">
        <v>0.08</v>
      </c>
      <c r="N1049" s="130">
        <v>40</v>
      </c>
      <c r="O1049" s="138"/>
      <c r="P1049" s="138">
        <v>5</v>
      </c>
      <c r="Q1049" s="130">
        <v>0</v>
      </c>
      <c r="R1049" s="138">
        <v>5</v>
      </c>
      <c r="S1049" s="130">
        <f>Table4[[#This Row],[DMG PER PARTICLE]]*Table4[[#This Row],[PARTICLES 
PER SHOT]]</f>
        <v>1055</v>
      </c>
      <c r="T1049" s="186">
        <f>Table4[[#This Row],[DAMAGE PER SHOT]]/Table4[[#This Row],[SHOT 
INTERVAL]]</f>
        <v>13187.5</v>
      </c>
      <c r="U1049" s="130">
        <f>Table4[[#This Row],[SHOTS PER MAGAZINE]]*Table4[[#This Row],[DAMAGE PER SHOT]]</f>
        <v>42200</v>
      </c>
      <c r="V1049" s="130">
        <f>Table4[[#This Row],[MAGAZINE AMMO]]/Table4[[#This Row],[AMMO PER SHOT]]</f>
        <v>40</v>
      </c>
      <c r="W1049" s="138">
        <f>1/Table4[[#This Row],[SHOT 
INTERVAL]]</f>
        <v>12.5</v>
      </c>
      <c r="X1049" s="138">
        <f>(Table4[[#This Row],[SHOTS PER MAGAZINE]]-1)*Table4[[#This Row],[SHOT 
INTERVAL]]+(Table4[[#This Row],[PARTICLES 
PER SHOT]]-1)*Table4[[#This Row],[BURST INTERVAL]]</f>
        <v>3.12</v>
      </c>
      <c r="Y1049" s="186">
        <f>Table4[[#This Row],[DAMAGE PER MAGAZINE]]/(Table4[[#This Row],[UNLOAD TIME]]+Table4[[#This Row],[RELOAD TIME]])</f>
        <v>5197.0443349753687</v>
      </c>
    </row>
    <row r="1050" spans="1:25" ht="14.25" hidden="1" customHeight="1" outlineLevel="1" x14ac:dyDescent="0.2">
      <c r="A1050" s="130">
        <v>47</v>
      </c>
      <c r="B1050" s="186" t="s">
        <v>451</v>
      </c>
      <c r="C1050" s="186" t="s">
        <v>102</v>
      </c>
      <c r="D1050" s="130">
        <v>11</v>
      </c>
      <c r="E1050" s="130">
        <v>1075</v>
      </c>
      <c r="F1050" s="130"/>
      <c r="G1050" s="130"/>
      <c r="H1050" s="130"/>
      <c r="I1050" s="130">
        <v>40</v>
      </c>
      <c r="J1050" s="130">
        <v>1</v>
      </c>
      <c r="K1050" s="130">
        <v>1</v>
      </c>
      <c r="L1050" s="138"/>
      <c r="M1050" s="138">
        <v>0.08</v>
      </c>
      <c r="N1050" s="130">
        <v>40</v>
      </c>
      <c r="O1050" s="138"/>
      <c r="P1050" s="138">
        <v>5</v>
      </c>
      <c r="Q1050" s="130">
        <v>0</v>
      </c>
      <c r="R1050" s="138">
        <v>5</v>
      </c>
      <c r="S1050" s="130">
        <f>Table4[[#This Row],[DMG PER PARTICLE]]*Table4[[#This Row],[PARTICLES 
PER SHOT]]</f>
        <v>1075</v>
      </c>
      <c r="T1050" s="186">
        <f>Table4[[#This Row],[DAMAGE PER SHOT]]/Table4[[#This Row],[SHOT 
INTERVAL]]</f>
        <v>13437.5</v>
      </c>
      <c r="U1050" s="130">
        <f>Table4[[#This Row],[SHOTS PER MAGAZINE]]*Table4[[#This Row],[DAMAGE PER SHOT]]</f>
        <v>43000</v>
      </c>
      <c r="V1050" s="130">
        <f>Table4[[#This Row],[MAGAZINE AMMO]]/Table4[[#This Row],[AMMO PER SHOT]]</f>
        <v>40</v>
      </c>
      <c r="W1050" s="138">
        <f>1/Table4[[#This Row],[SHOT 
INTERVAL]]</f>
        <v>12.5</v>
      </c>
      <c r="X1050" s="138">
        <f>(Table4[[#This Row],[SHOTS PER MAGAZINE]]-1)*Table4[[#This Row],[SHOT 
INTERVAL]]+(Table4[[#This Row],[PARTICLES 
PER SHOT]]-1)*Table4[[#This Row],[BURST INTERVAL]]</f>
        <v>3.12</v>
      </c>
      <c r="Y1050" s="186">
        <f>Table4[[#This Row],[DAMAGE PER MAGAZINE]]/(Table4[[#This Row],[UNLOAD TIME]]+Table4[[#This Row],[RELOAD TIME]])</f>
        <v>5295.5665024630534</v>
      </c>
    </row>
    <row r="1051" spans="1:25" ht="14.25" hidden="1" customHeight="1" outlineLevel="1" x14ac:dyDescent="0.2">
      <c r="A1051" s="130">
        <v>47</v>
      </c>
      <c r="B1051" s="186" t="s">
        <v>451</v>
      </c>
      <c r="C1051" s="186" t="s">
        <v>102</v>
      </c>
      <c r="D1051" s="130">
        <v>12</v>
      </c>
      <c r="E1051" s="130">
        <v>1090</v>
      </c>
      <c r="F1051" s="130"/>
      <c r="G1051" s="130"/>
      <c r="H1051" s="130"/>
      <c r="I1051" s="130">
        <v>40</v>
      </c>
      <c r="J1051" s="130">
        <v>1</v>
      </c>
      <c r="K1051" s="130">
        <v>1</v>
      </c>
      <c r="L1051" s="138"/>
      <c r="M1051" s="138">
        <v>0.08</v>
      </c>
      <c r="N1051" s="130">
        <v>40</v>
      </c>
      <c r="O1051" s="138"/>
      <c r="P1051" s="138">
        <v>5</v>
      </c>
      <c r="Q1051" s="130">
        <v>0</v>
      </c>
      <c r="R1051" s="138">
        <v>5</v>
      </c>
      <c r="S1051" s="130">
        <f>Table4[[#This Row],[DMG PER PARTICLE]]*Table4[[#This Row],[PARTICLES 
PER SHOT]]</f>
        <v>1090</v>
      </c>
      <c r="T1051" s="186">
        <f>Table4[[#This Row],[DAMAGE PER SHOT]]/Table4[[#This Row],[SHOT 
INTERVAL]]</f>
        <v>13625</v>
      </c>
      <c r="U1051" s="130">
        <f>Table4[[#This Row],[SHOTS PER MAGAZINE]]*Table4[[#This Row],[DAMAGE PER SHOT]]</f>
        <v>43600</v>
      </c>
      <c r="V1051" s="130">
        <f>Table4[[#This Row],[MAGAZINE AMMO]]/Table4[[#This Row],[AMMO PER SHOT]]</f>
        <v>40</v>
      </c>
      <c r="W1051" s="138">
        <f>1/Table4[[#This Row],[SHOT 
INTERVAL]]</f>
        <v>12.5</v>
      </c>
      <c r="X1051" s="138">
        <f>(Table4[[#This Row],[SHOTS PER MAGAZINE]]-1)*Table4[[#This Row],[SHOT 
INTERVAL]]+(Table4[[#This Row],[PARTICLES 
PER SHOT]]-1)*Table4[[#This Row],[BURST INTERVAL]]</f>
        <v>3.12</v>
      </c>
      <c r="Y1051" s="186">
        <f>Table4[[#This Row],[DAMAGE PER MAGAZINE]]/(Table4[[#This Row],[UNLOAD TIME]]+Table4[[#This Row],[RELOAD TIME]])</f>
        <v>5369.458128078817</v>
      </c>
    </row>
    <row r="1052" spans="1:25" ht="14.25" hidden="1" customHeight="1" outlineLevel="1" x14ac:dyDescent="0.2">
      <c r="A1052" s="130">
        <v>47</v>
      </c>
      <c r="B1052" s="186" t="s">
        <v>451</v>
      </c>
      <c r="C1052" s="186" t="s">
        <v>103</v>
      </c>
      <c r="D1052" s="130">
        <v>1</v>
      </c>
      <c r="E1052" s="130">
        <v>1144.5</v>
      </c>
      <c r="F1052" s="130"/>
      <c r="G1052" s="130"/>
      <c r="H1052" s="130"/>
      <c r="I1052" s="130">
        <v>40</v>
      </c>
      <c r="J1052" s="130">
        <v>1</v>
      </c>
      <c r="K1052" s="130">
        <v>1</v>
      </c>
      <c r="L1052" s="138"/>
      <c r="M1052" s="138">
        <v>0.08</v>
      </c>
      <c r="N1052" s="130">
        <v>40</v>
      </c>
      <c r="O1052" s="138"/>
      <c r="P1052" s="138">
        <v>5</v>
      </c>
      <c r="Q1052" s="130">
        <v>0</v>
      </c>
      <c r="R1052" s="138">
        <v>5</v>
      </c>
      <c r="S1052" s="130">
        <f>Table4[[#This Row],[DMG PER PARTICLE]]*Table4[[#This Row],[PARTICLES 
PER SHOT]]</f>
        <v>1144.5</v>
      </c>
      <c r="T1052" s="186">
        <f>Table4[[#This Row],[DAMAGE PER SHOT]]/Table4[[#This Row],[SHOT 
INTERVAL]]</f>
        <v>14306.25</v>
      </c>
      <c r="U1052" s="130">
        <f>Table4[[#This Row],[SHOTS PER MAGAZINE]]*Table4[[#This Row],[DAMAGE PER SHOT]]</f>
        <v>45780</v>
      </c>
      <c r="V1052" s="130">
        <f>Table4[[#This Row],[MAGAZINE AMMO]]/Table4[[#This Row],[AMMO PER SHOT]]</f>
        <v>40</v>
      </c>
      <c r="W1052" s="138">
        <f>1/Table4[[#This Row],[SHOT 
INTERVAL]]</f>
        <v>12.5</v>
      </c>
      <c r="X1052" s="138">
        <f>(Table4[[#This Row],[SHOTS PER MAGAZINE]]-1)*Table4[[#This Row],[SHOT 
INTERVAL]]+(Table4[[#This Row],[PARTICLES 
PER SHOT]]-1)*Table4[[#This Row],[BURST INTERVAL]]</f>
        <v>3.12</v>
      </c>
      <c r="Y1052" s="186">
        <f>Table4[[#This Row],[DAMAGE PER MAGAZINE]]/(Table4[[#This Row],[UNLOAD TIME]]+Table4[[#This Row],[RELOAD TIME]])</f>
        <v>5637.9310344827582</v>
      </c>
    </row>
    <row r="1053" spans="1:25" ht="14.25" customHeight="1" collapsed="1" x14ac:dyDescent="0.2">
      <c r="A1053" s="128">
        <v>48</v>
      </c>
      <c r="B1053" s="185" t="s">
        <v>452</v>
      </c>
      <c r="C1053" s="185" t="s">
        <v>101</v>
      </c>
      <c r="D1053" s="128">
        <v>1</v>
      </c>
      <c r="E1053" s="148">
        <v>242</v>
      </c>
      <c r="F1053" s="128"/>
      <c r="G1053" s="128"/>
      <c r="H1053" s="128"/>
      <c r="I1053" s="128">
        <v>5</v>
      </c>
      <c r="J1053" s="128">
        <v>1</v>
      </c>
      <c r="K1053" s="128">
        <v>10</v>
      </c>
      <c r="L1053" s="137"/>
      <c r="M1053" s="137">
        <v>0.3</v>
      </c>
      <c r="N1053" s="128">
        <v>1</v>
      </c>
      <c r="O1053" s="137"/>
      <c r="P1053" s="137">
        <v>1.8</v>
      </c>
      <c r="Q1053" s="128">
        <v>4</v>
      </c>
      <c r="R1053" s="137">
        <v>9</v>
      </c>
      <c r="S1053" s="128">
        <f>Table4[[#This Row],[DMG PER PARTICLE]]*Table4[[#This Row],[PARTICLES 
PER SHOT]]</f>
        <v>2420</v>
      </c>
      <c r="T1053" s="185">
        <f>Table4[[#This Row],[DAMAGE PER SHOT]]/Table4[[#This Row],[SHOT 
INTERVAL]]</f>
        <v>8066.666666666667</v>
      </c>
      <c r="U1053" s="128">
        <f>Table4[[#This Row],[SHOTS PER MAGAZINE]]*Table4[[#This Row],[DAMAGE PER SHOT]]</f>
        <v>12100</v>
      </c>
      <c r="V1053" s="128">
        <f>Table4[[#This Row],[MAGAZINE AMMO]]/Table4[[#This Row],[AMMO PER SHOT]]</f>
        <v>5</v>
      </c>
      <c r="W1053" s="137">
        <f>1/Table4[[#This Row],[SHOT 
INTERVAL]]</f>
        <v>3.3333333333333335</v>
      </c>
      <c r="X1053" s="137">
        <f>(Table4[[#This Row],[SHOTS PER MAGAZINE]]-1)*Table4[[#This Row],[SHOT 
INTERVAL]]+(Table4[[#This Row],[PARTICLES 
PER SHOT]]-1)*Table4[[#This Row],[BURST INTERVAL]]</f>
        <v>1.2</v>
      </c>
      <c r="Y1053" s="185">
        <f>Table4[[#This Row],[DAMAGE PER MAGAZINE]]/(Table4[[#This Row],[UNLOAD TIME]]+Table4[[#This Row],[RELOAD TIME]])</f>
        <v>1186.2745098039215</v>
      </c>
    </row>
    <row r="1054" spans="1:25" ht="14.25" hidden="1" customHeight="1" outlineLevel="1" x14ac:dyDescent="0.2">
      <c r="A1054" s="130">
        <v>48</v>
      </c>
      <c r="B1054" s="186" t="s">
        <v>452</v>
      </c>
      <c r="C1054" s="186" t="s">
        <v>101</v>
      </c>
      <c r="D1054" s="130">
        <v>2</v>
      </c>
      <c r="E1054" s="149">
        <v>275</v>
      </c>
      <c r="F1054" s="130"/>
      <c r="G1054" s="130"/>
      <c r="H1054" s="130"/>
      <c r="I1054" s="130">
        <v>5</v>
      </c>
      <c r="J1054" s="130">
        <v>1</v>
      </c>
      <c r="K1054" s="130">
        <v>10</v>
      </c>
      <c r="L1054" s="138"/>
      <c r="M1054" s="138">
        <v>0.3</v>
      </c>
      <c r="N1054" s="130">
        <v>1</v>
      </c>
      <c r="O1054" s="138"/>
      <c r="P1054" s="138">
        <v>1.8</v>
      </c>
      <c r="Q1054" s="130">
        <v>4</v>
      </c>
      <c r="R1054" s="138">
        <v>9</v>
      </c>
      <c r="S1054" s="130">
        <f>Table4[[#This Row],[DMG PER PARTICLE]]*Table4[[#This Row],[PARTICLES 
PER SHOT]]</f>
        <v>2750</v>
      </c>
      <c r="T1054" s="186">
        <f>Table4[[#This Row],[DAMAGE PER SHOT]]/Table4[[#This Row],[SHOT 
INTERVAL]]</f>
        <v>9166.6666666666679</v>
      </c>
      <c r="U1054" s="130">
        <f>Table4[[#This Row],[SHOTS PER MAGAZINE]]*Table4[[#This Row],[DAMAGE PER SHOT]]</f>
        <v>13750</v>
      </c>
      <c r="V1054" s="130">
        <f>Table4[[#This Row],[MAGAZINE AMMO]]/Table4[[#This Row],[AMMO PER SHOT]]</f>
        <v>5</v>
      </c>
      <c r="W1054" s="138">
        <f>1/Table4[[#This Row],[SHOT 
INTERVAL]]</f>
        <v>3.3333333333333335</v>
      </c>
      <c r="X1054" s="138">
        <f>(Table4[[#This Row],[SHOTS PER MAGAZINE]]-1)*Table4[[#This Row],[SHOT 
INTERVAL]]+(Table4[[#This Row],[PARTICLES 
PER SHOT]]-1)*Table4[[#This Row],[BURST INTERVAL]]</f>
        <v>1.2</v>
      </c>
      <c r="Y1054" s="186">
        <f>Table4[[#This Row],[DAMAGE PER MAGAZINE]]/(Table4[[#This Row],[UNLOAD TIME]]+Table4[[#This Row],[RELOAD TIME]])</f>
        <v>1348.0392156862747</v>
      </c>
    </row>
    <row r="1055" spans="1:25" ht="14.25" hidden="1" customHeight="1" outlineLevel="1" x14ac:dyDescent="0.2">
      <c r="A1055" s="130">
        <v>48</v>
      </c>
      <c r="B1055" s="186" t="s">
        <v>452</v>
      </c>
      <c r="C1055" s="186" t="s">
        <v>101</v>
      </c>
      <c r="D1055" s="130">
        <v>3</v>
      </c>
      <c r="E1055" s="149">
        <v>292</v>
      </c>
      <c r="F1055" s="130"/>
      <c r="G1055" s="130"/>
      <c r="H1055" s="130"/>
      <c r="I1055" s="130">
        <v>5</v>
      </c>
      <c r="J1055" s="130">
        <v>1</v>
      </c>
      <c r="K1055" s="130">
        <v>10</v>
      </c>
      <c r="L1055" s="138"/>
      <c r="M1055" s="138">
        <v>0.3</v>
      </c>
      <c r="N1055" s="130">
        <v>1</v>
      </c>
      <c r="O1055" s="138"/>
      <c r="P1055" s="138">
        <v>1.8</v>
      </c>
      <c r="Q1055" s="130">
        <v>4</v>
      </c>
      <c r="R1055" s="138">
        <v>9</v>
      </c>
      <c r="S1055" s="130">
        <f>Table4[[#This Row],[DMG PER PARTICLE]]*Table4[[#This Row],[PARTICLES 
PER SHOT]]</f>
        <v>2920</v>
      </c>
      <c r="T1055" s="186">
        <f>Table4[[#This Row],[DAMAGE PER SHOT]]/Table4[[#This Row],[SHOT 
INTERVAL]]</f>
        <v>9733.3333333333339</v>
      </c>
      <c r="U1055" s="130">
        <f>Table4[[#This Row],[SHOTS PER MAGAZINE]]*Table4[[#This Row],[DAMAGE PER SHOT]]</f>
        <v>14600</v>
      </c>
      <c r="V1055" s="130">
        <f>Table4[[#This Row],[MAGAZINE AMMO]]/Table4[[#This Row],[AMMO PER SHOT]]</f>
        <v>5</v>
      </c>
      <c r="W1055" s="138">
        <f>1/Table4[[#This Row],[SHOT 
INTERVAL]]</f>
        <v>3.3333333333333335</v>
      </c>
      <c r="X1055" s="138">
        <f>(Table4[[#This Row],[SHOTS PER MAGAZINE]]-1)*Table4[[#This Row],[SHOT 
INTERVAL]]+(Table4[[#This Row],[PARTICLES 
PER SHOT]]-1)*Table4[[#This Row],[BURST INTERVAL]]</f>
        <v>1.2</v>
      </c>
      <c r="Y1055" s="186">
        <f>Table4[[#This Row],[DAMAGE PER MAGAZINE]]/(Table4[[#This Row],[UNLOAD TIME]]+Table4[[#This Row],[RELOAD TIME]])</f>
        <v>1431.372549019608</v>
      </c>
    </row>
    <row r="1056" spans="1:25" ht="14.25" hidden="1" customHeight="1" outlineLevel="1" x14ac:dyDescent="0.2">
      <c r="A1056" s="130">
        <v>48</v>
      </c>
      <c r="B1056" s="186" t="s">
        <v>452</v>
      </c>
      <c r="C1056" s="186" t="s">
        <v>101</v>
      </c>
      <c r="D1056" s="130">
        <v>4</v>
      </c>
      <c r="E1056" s="149">
        <v>330</v>
      </c>
      <c r="F1056" s="130"/>
      <c r="G1056" s="130"/>
      <c r="H1056" s="130"/>
      <c r="I1056" s="130">
        <v>5</v>
      </c>
      <c r="J1056" s="130">
        <v>1</v>
      </c>
      <c r="K1056" s="130">
        <v>10</v>
      </c>
      <c r="L1056" s="138"/>
      <c r="M1056" s="138">
        <v>0.3</v>
      </c>
      <c r="N1056" s="130">
        <v>1</v>
      </c>
      <c r="O1056" s="138"/>
      <c r="P1056" s="138">
        <v>1.8</v>
      </c>
      <c r="Q1056" s="130">
        <v>4</v>
      </c>
      <c r="R1056" s="138">
        <v>9</v>
      </c>
      <c r="S1056" s="130">
        <f>Table4[[#This Row],[DMG PER PARTICLE]]*Table4[[#This Row],[PARTICLES 
PER SHOT]]</f>
        <v>3300</v>
      </c>
      <c r="T1056" s="186">
        <f>Table4[[#This Row],[DAMAGE PER SHOT]]/Table4[[#This Row],[SHOT 
INTERVAL]]</f>
        <v>11000</v>
      </c>
      <c r="U1056" s="130">
        <f>Table4[[#This Row],[SHOTS PER MAGAZINE]]*Table4[[#This Row],[DAMAGE PER SHOT]]</f>
        <v>16500</v>
      </c>
      <c r="V1056" s="130">
        <f>Table4[[#This Row],[MAGAZINE AMMO]]/Table4[[#This Row],[AMMO PER SHOT]]</f>
        <v>5</v>
      </c>
      <c r="W1056" s="138">
        <f>1/Table4[[#This Row],[SHOT 
INTERVAL]]</f>
        <v>3.3333333333333335</v>
      </c>
      <c r="X1056" s="138">
        <f>(Table4[[#This Row],[SHOTS PER MAGAZINE]]-1)*Table4[[#This Row],[SHOT 
INTERVAL]]+(Table4[[#This Row],[PARTICLES 
PER SHOT]]-1)*Table4[[#This Row],[BURST INTERVAL]]</f>
        <v>1.2</v>
      </c>
      <c r="Y1056" s="186">
        <f>Table4[[#This Row],[DAMAGE PER MAGAZINE]]/(Table4[[#This Row],[UNLOAD TIME]]+Table4[[#This Row],[RELOAD TIME]])</f>
        <v>1617.6470588235295</v>
      </c>
    </row>
    <row r="1057" spans="1:25" ht="14.25" hidden="1" customHeight="1" outlineLevel="1" x14ac:dyDescent="0.2">
      <c r="A1057" s="130">
        <v>48</v>
      </c>
      <c r="B1057" s="186" t="s">
        <v>452</v>
      </c>
      <c r="C1057" s="186" t="s">
        <v>101</v>
      </c>
      <c r="D1057" s="130">
        <v>5</v>
      </c>
      <c r="E1057" s="149">
        <v>363</v>
      </c>
      <c r="F1057" s="130"/>
      <c r="G1057" s="130"/>
      <c r="H1057" s="130"/>
      <c r="I1057" s="130">
        <v>5</v>
      </c>
      <c r="J1057" s="130">
        <v>1</v>
      </c>
      <c r="K1057" s="130">
        <v>10</v>
      </c>
      <c r="L1057" s="138"/>
      <c r="M1057" s="138">
        <v>0.3</v>
      </c>
      <c r="N1057" s="130">
        <v>1</v>
      </c>
      <c r="O1057" s="138"/>
      <c r="P1057" s="138">
        <v>1.8</v>
      </c>
      <c r="Q1057" s="130">
        <v>4</v>
      </c>
      <c r="R1057" s="138">
        <v>9</v>
      </c>
      <c r="S1057" s="130">
        <f>Table4[[#This Row],[DMG PER PARTICLE]]*Table4[[#This Row],[PARTICLES 
PER SHOT]]</f>
        <v>3630</v>
      </c>
      <c r="T1057" s="186">
        <f>Table4[[#This Row],[DAMAGE PER SHOT]]/Table4[[#This Row],[SHOT 
INTERVAL]]</f>
        <v>12100</v>
      </c>
      <c r="U1057" s="130">
        <f>Table4[[#This Row],[SHOTS PER MAGAZINE]]*Table4[[#This Row],[DAMAGE PER SHOT]]</f>
        <v>18150</v>
      </c>
      <c r="V1057" s="130">
        <f>Table4[[#This Row],[MAGAZINE AMMO]]/Table4[[#This Row],[AMMO PER SHOT]]</f>
        <v>5</v>
      </c>
      <c r="W1057" s="138">
        <f>1/Table4[[#This Row],[SHOT 
INTERVAL]]</f>
        <v>3.3333333333333335</v>
      </c>
      <c r="X1057" s="138">
        <f>(Table4[[#This Row],[SHOTS PER MAGAZINE]]-1)*Table4[[#This Row],[SHOT 
INTERVAL]]+(Table4[[#This Row],[PARTICLES 
PER SHOT]]-1)*Table4[[#This Row],[BURST INTERVAL]]</f>
        <v>1.2</v>
      </c>
      <c r="Y1057" s="186">
        <f>Table4[[#This Row],[DAMAGE PER MAGAZINE]]/(Table4[[#This Row],[UNLOAD TIME]]+Table4[[#This Row],[RELOAD TIME]])</f>
        <v>1779.4117647058824</v>
      </c>
    </row>
    <row r="1058" spans="1:25" ht="14.25" hidden="1" customHeight="1" outlineLevel="1" x14ac:dyDescent="0.2">
      <c r="A1058" s="130">
        <v>48</v>
      </c>
      <c r="B1058" s="186" t="s">
        <v>452</v>
      </c>
      <c r="C1058" s="186" t="s">
        <v>101</v>
      </c>
      <c r="D1058" s="130">
        <v>6</v>
      </c>
      <c r="E1058" s="149">
        <v>402</v>
      </c>
      <c r="F1058" s="130"/>
      <c r="G1058" s="130"/>
      <c r="H1058" s="130"/>
      <c r="I1058" s="130">
        <v>5</v>
      </c>
      <c r="J1058" s="130">
        <v>1</v>
      </c>
      <c r="K1058" s="130">
        <v>10</v>
      </c>
      <c r="L1058" s="138"/>
      <c r="M1058" s="138">
        <v>0.3</v>
      </c>
      <c r="N1058" s="130">
        <v>1</v>
      </c>
      <c r="O1058" s="138"/>
      <c r="P1058" s="138">
        <v>1.8</v>
      </c>
      <c r="Q1058" s="130">
        <v>4</v>
      </c>
      <c r="R1058" s="138">
        <v>9</v>
      </c>
      <c r="S1058" s="130">
        <f>Table4[[#This Row],[DMG PER PARTICLE]]*Table4[[#This Row],[PARTICLES 
PER SHOT]]</f>
        <v>4020</v>
      </c>
      <c r="T1058" s="186">
        <f>Table4[[#This Row],[DAMAGE PER SHOT]]/Table4[[#This Row],[SHOT 
INTERVAL]]</f>
        <v>13400</v>
      </c>
      <c r="U1058" s="130">
        <f>Table4[[#This Row],[SHOTS PER MAGAZINE]]*Table4[[#This Row],[DAMAGE PER SHOT]]</f>
        <v>20100</v>
      </c>
      <c r="V1058" s="130">
        <f>Table4[[#This Row],[MAGAZINE AMMO]]/Table4[[#This Row],[AMMO PER SHOT]]</f>
        <v>5</v>
      </c>
      <c r="W1058" s="138">
        <f>1/Table4[[#This Row],[SHOT 
INTERVAL]]</f>
        <v>3.3333333333333335</v>
      </c>
      <c r="X1058" s="138">
        <f>(Table4[[#This Row],[SHOTS PER MAGAZINE]]-1)*Table4[[#This Row],[SHOT 
INTERVAL]]+(Table4[[#This Row],[PARTICLES 
PER SHOT]]-1)*Table4[[#This Row],[BURST INTERVAL]]</f>
        <v>1.2</v>
      </c>
      <c r="Y1058" s="186">
        <f>Table4[[#This Row],[DAMAGE PER MAGAZINE]]/(Table4[[#This Row],[UNLOAD TIME]]+Table4[[#This Row],[RELOAD TIME]])</f>
        <v>1970.5882352941178</v>
      </c>
    </row>
    <row r="1059" spans="1:25" ht="14.25" hidden="1" customHeight="1" outlineLevel="1" x14ac:dyDescent="0.2">
      <c r="A1059" s="130">
        <v>48</v>
      </c>
      <c r="B1059" s="186" t="s">
        <v>452</v>
      </c>
      <c r="C1059" s="186" t="s">
        <v>101</v>
      </c>
      <c r="D1059" s="130">
        <v>7</v>
      </c>
      <c r="E1059" s="149">
        <v>440</v>
      </c>
      <c r="F1059" s="130"/>
      <c r="G1059" s="130"/>
      <c r="H1059" s="130"/>
      <c r="I1059" s="130">
        <v>5</v>
      </c>
      <c r="J1059" s="130">
        <v>1</v>
      </c>
      <c r="K1059" s="130">
        <v>10</v>
      </c>
      <c r="L1059" s="138"/>
      <c r="M1059" s="138">
        <v>0.3</v>
      </c>
      <c r="N1059" s="130">
        <v>1</v>
      </c>
      <c r="O1059" s="138"/>
      <c r="P1059" s="138">
        <v>1.8</v>
      </c>
      <c r="Q1059" s="130">
        <v>4</v>
      </c>
      <c r="R1059" s="138">
        <v>9</v>
      </c>
      <c r="S1059" s="130">
        <f>Table4[[#This Row],[DMG PER PARTICLE]]*Table4[[#This Row],[PARTICLES 
PER SHOT]]</f>
        <v>4400</v>
      </c>
      <c r="T1059" s="186">
        <f>Table4[[#This Row],[DAMAGE PER SHOT]]/Table4[[#This Row],[SHOT 
INTERVAL]]</f>
        <v>14666.666666666668</v>
      </c>
      <c r="U1059" s="130">
        <f>Table4[[#This Row],[SHOTS PER MAGAZINE]]*Table4[[#This Row],[DAMAGE PER SHOT]]</f>
        <v>22000</v>
      </c>
      <c r="V1059" s="130">
        <f>Table4[[#This Row],[MAGAZINE AMMO]]/Table4[[#This Row],[AMMO PER SHOT]]</f>
        <v>5</v>
      </c>
      <c r="W1059" s="138">
        <f>1/Table4[[#This Row],[SHOT 
INTERVAL]]</f>
        <v>3.3333333333333335</v>
      </c>
      <c r="X1059" s="138">
        <f>(Table4[[#This Row],[SHOTS PER MAGAZINE]]-1)*Table4[[#This Row],[SHOT 
INTERVAL]]+(Table4[[#This Row],[PARTICLES 
PER SHOT]]-1)*Table4[[#This Row],[BURST INTERVAL]]</f>
        <v>1.2</v>
      </c>
      <c r="Y1059" s="186">
        <f>Table4[[#This Row],[DAMAGE PER MAGAZINE]]/(Table4[[#This Row],[UNLOAD TIME]]+Table4[[#This Row],[RELOAD TIME]])</f>
        <v>2156.8627450980393</v>
      </c>
    </row>
    <row r="1060" spans="1:25" ht="14.25" hidden="1" customHeight="1" outlineLevel="1" x14ac:dyDescent="0.2">
      <c r="A1060" s="130">
        <v>48</v>
      </c>
      <c r="B1060" s="186" t="s">
        <v>452</v>
      </c>
      <c r="C1060" s="186" t="s">
        <v>101</v>
      </c>
      <c r="D1060" s="130">
        <v>8</v>
      </c>
      <c r="E1060" s="149">
        <v>484</v>
      </c>
      <c r="F1060" s="130"/>
      <c r="G1060" s="130"/>
      <c r="H1060" s="130"/>
      <c r="I1060" s="130">
        <v>5</v>
      </c>
      <c r="J1060" s="130">
        <v>1</v>
      </c>
      <c r="K1060" s="130">
        <v>10</v>
      </c>
      <c r="L1060" s="138"/>
      <c r="M1060" s="138">
        <v>0.3</v>
      </c>
      <c r="N1060" s="130">
        <v>1</v>
      </c>
      <c r="O1060" s="138"/>
      <c r="P1060" s="138">
        <v>1.8</v>
      </c>
      <c r="Q1060" s="130">
        <v>4</v>
      </c>
      <c r="R1060" s="138">
        <v>9</v>
      </c>
      <c r="S1060" s="130">
        <f>Table4[[#This Row],[DMG PER PARTICLE]]*Table4[[#This Row],[PARTICLES 
PER SHOT]]</f>
        <v>4840</v>
      </c>
      <c r="T1060" s="186">
        <f>Table4[[#This Row],[DAMAGE PER SHOT]]/Table4[[#This Row],[SHOT 
INTERVAL]]</f>
        <v>16133.333333333334</v>
      </c>
      <c r="U1060" s="130">
        <f>Table4[[#This Row],[SHOTS PER MAGAZINE]]*Table4[[#This Row],[DAMAGE PER SHOT]]</f>
        <v>24200</v>
      </c>
      <c r="V1060" s="130">
        <f>Table4[[#This Row],[MAGAZINE AMMO]]/Table4[[#This Row],[AMMO PER SHOT]]</f>
        <v>5</v>
      </c>
      <c r="W1060" s="138">
        <f>1/Table4[[#This Row],[SHOT 
INTERVAL]]</f>
        <v>3.3333333333333335</v>
      </c>
      <c r="X1060" s="138">
        <f>(Table4[[#This Row],[SHOTS PER MAGAZINE]]-1)*Table4[[#This Row],[SHOT 
INTERVAL]]+(Table4[[#This Row],[PARTICLES 
PER SHOT]]-1)*Table4[[#This Row],[BURST INTERVAL]]</f>
        <v>1.2</v>
      </c>
      <c r="Y1060" s="186">
        <f>Table4[[#This Row],[DAMAGE PER MAGAZINE]]/(Table4[[#This Row],[UNLOAD TIME]]+Table4[[#This Row],[RELOAD TIME]])</f>
        <v>2372.5490196078431</v>
      </c>
    </row>
    <row r="1061" spans="1:25" ht="14.25" hidden="1" customHeight="1" outlineLevel="1" x14ac:dyDescent="0.2">
      <c r="A1061" s="130">
        <v>48</v>
      </c>
      <c r="B1061" s="186" t="s">
        <v>452</v>
      </c>
      <c r="C1061" s="186" t="s">
        <v>101</v>
      </c>
      <c r="D1061" s="130">
        <v>9</v>
      </c>
      <c r="E1061" s="149">
        <v>534</v>
      </c>
      <c r="F1061" s="130"/>
      <c r="G1061" s="130"/>
      <c r="H1061" s="130"/>
      <c r="I1061" s="130">
        <v>5</v>
      </c>
      <c r="J1061" s="130">
        <v>1</v>
      </c>
      <c r="K1061" s="130">
        <v>10</v>
      </c>
      <c r="L1061" s="138"/>
      <c r="M1061" s="138">
        <v>0.3</v>
      </c>
      <c r="N1061" s="130">
        <v>1</v>
      </c>
      <c r="O1061" s="138"/>
      <c r="P1061" s="138">
        <v>1.8</v>
      </c>
      <c r="Q1061" s="130">
        <v>4</v>
      </c>
      <c r="R1061" s="138">
        <v>9</v>
      </c>
      <c r="S1061" s="130">
        <f>Table4[[#This Row],[DMG PER PARTICLE]]*Table4[[#This Row],[PARTICLES 
PER SHOT]]</f>
        <v>5340</v>
      </c>
      <c r="T1061" s="186">
        <f>Table4[[#This Row],[DAMAGE PER SHOT]]/Table4[[#This Row],[SHOT 
INTERVAL]]</f>
        <v>17800</v>
      </c>
      <c r="U1061" s="130">
        <f>Table4[[#This Row],[SHOTS PER MAGAZINE]]*Table4[[#This Row],[DAMAGE PER SHOT]]</f>
        <v>26700</v>
      </c>
      <c r="V1061" s="130">
        <f>Table4[[#This Row],[MAGAZINE AMMO]]/Table4[[#This Row],[AMMO PER SHOT]]</f>
        <v>5</v>
      </c>
      <c r="W1061" s="138">
        <f>1/Table4[[#This Row],[SHOT 
INTERVAL]]</f>
        <v>3.3333333333333335</v>
      </c>
      <c r="X1061" s="138">
        <f>(Table4[[#This Row],[SHOTS PER MAGAZINE]]-1)*Table4[[#This Row],[SHOT 
INTERVAL]]+(Table4[[#This Row],[PARTICLES 
PER SHOT]]-1)*Table4[[#This Row],[BURST INTERVAL]]</f>
        <v>1.2</v>
      </c>
      <c r="Y1061" s="186">
        <f>Table4[[#This Row],[DAMAGE PER MAGAZINE]]/(Table4[[#This Row],[UNLOAD TIME]]+Table4[[#This Row],[RELOAD TIME]])</f>
        <v>2617.6470588235297</v>
      </c>
    </row>
    <row r="1062" spans="1:25" ht="14.25" hidden="1" customHeight="1" outlineLevel="1" x14ac:dyDescent="0.2">
      <c r="A1062" s="130">
        <v>48</v>
      </c>
      <c r="B1062" s="186" t="s">
        <v>452</v>
      </c>
      <c r="C1062" s="186" t="s">
        <v>101</v>
      </c>
      <c r="D1062" s="130">
        <v>10</v>
      </c>
      <c r="E1062" s="149">
        <v>583</v>
      </c>
      <c r="F1062" s="130"/>
      <c r="G1062" s="130"/>
      <c r="H1062" s="130"/>
      <c r="I1062" s="130">
        <v>5</v>
      </c>
      <c r="J1062" s="130">
        <v>1</v>
      </c>
      <c r="K1062" s="130">
        <v>10</v>
      </c>
      <c r="L1062" s="138"/>
      <c r="M1062" s="138">
        <v>0.3</v>
      </c>
      <c r="N1062" s="130">
        <v>1</v>
      </c>
      <c r="O1062" s="138"/>
      <c r="P1062" s="138">
        <v>1.8</v>
      </c>
      <c r="Q1062" s="130">
        <v>4</v>
      </c>
      <c r="R1062" s="138">
        <v>9</v>
      </c>
      <c r="S1062" s="130">
        <f>Table4[[#This Row],[DMG PER PARTICLE]]*Table4[[#This Row],[PARTICLES 
PER SHOT]]</f>
        <v>5830</v>
      </c>
      <c r="T1062" s="186">
        <f>Table4[[#This Row],[DAMAGE PER SHOT]]/Table4[[#This Row],[SHOT 
INTERVAL]]</f>
        <v>19433.333333333336</v>
      </c>
      <c r="U1062" s="130">
        <f>Table4[[#This Row],[SHOTS PER MAGAZINE]]*Table4[[#This Row],[DAMAGE PER SHOT]]</f>
        <v>29150</v>
      </c>
      <c r="V1062" s="130">
        <f>Table4[[#This Row],[MAGAZINE AMMO]]/Table4[[#This Row],[AMMO PER SHOT]]</f>
        <v>5</v>
      </c>
      <c r="W1062" s="138">
        <f>1/Table4[[#This Row],[SHOT 
INTERVAL]]</f>
        <v>3.3333333333333335</v>
      </c>
      <c r="X1062" s="138">
        <f>(Table4[[#This Row],[SHOTS PER MAGAZINE]]-1)*Table4[[#This Row],[SHOT 
INTERVAL]]+(Table4[[#This Row],[PARTICLES 
PER SHOT]]-1)*Table4[[#This Row],[BURST INTERVAL]]</f>
        <v>1.2</v>
      </c>
      <c r="Y1062" s="186">
        <f>Table4[[#This Row],[DAMAGE PER MAGAZINE]]/(Table4[[#This Row],[UNLOAD TIME]]+Table4[[#This Row],[RELOAD TIME]])</f>
        <v>2857.8431372549021</v>
      </c>
    </row>
    <row r="1063" spans="1:25" ht="14.25" hidden="1" customHeight="1" outlineLevel="1" x14ac:dyDescent="0.2">
      <c r="A1063" s="130">
        <v>48</v>
      </c>
      <c r="B1063" s="186" t="s">
        <v>452</v>
      </c>
      <c r="C1063" s="186" t="s">
        <v>101</v>
      </c>
      <c r="D1063" s="130">
        <v>11</v>
      </c>
      <c r="E1063" s="149">
        <v>644</v>
      </c>
      <c r="F1063" s="130"/>
      <c r="G1063" s="130"/>
      <c r="H1063" s="130"/>
      <c r="I1063" s="130">
        <v>5</v>
      </c>
      <c r="J1063" s="130">
        <v>1</v>
      </c>
      <c r="K1063" s="130">
        <v>10</v>
      </c>
      <c r="L1063" s="138"/>
      <c r="M1063" s="138">
        <v>0.3</v>
      </c>
      <c r="N1063" s="130">
        <v>1</v>
      </c>
      <c r="O1063" s="138"/>
      <c r="P1063" s="138">
        <v>1.8</v>
      </c>
      <c r="Q1063" s="130">
        <v>4</v>
      </c>
      <c r="R1063" s="138">
        <v>9</v>
      </c>
      <c r="S1063" s="130">
        <f>Table4[[#This Row],[DMG PER PARTICLE]]*Table4[[#This Row],[PARTICLES 
PER SHOT]]</f>
        <v>6440</v>
      </c>
      <c r="T1063" s="186">
        <f>Table4[[#This Row],[DAMAGE PER SHOT]]/Table4[[#This Row],[SHOT 
INTERVAL]]</f>
        <v>21466.666666666668</v>
      </c>
      <c r="U1063" s="130">
        <f>Table4[[#This Row],[SHOTS PER MAGAZINE]]*Table4[[#This Row],[DAMAGE PER SHOT]]</f>
        <v>32200</v>
      </c>
      <c r="V1063" s="130">
        <f>Table4[[#This Row],[MAGAZINE AMMO]]/Table4[[#This Row],[AMMO PER SHOT]]</f>
        <v>5</v>
      </c>
      <c r="W1063" s="138">
        <f>1/Table4[[#This Row],[SHOT 
INTERVAL]]</f>
        <v>3.3333333333333335</v>
      </c>
      <c r="X1063" s="138">
        <f>(Table4[[#This Row],[SHOTS PER MAGAZINE]]-1)*Table4[[#This Row],[SHOT 
INTERVAL]]+(Table4[[#This Row],[PARTICLES 
PER SHOT]]-1)*Table4[[#This Row],[BURST INTERVAL]]</f>
        <v>1.2</v>
      </c>
      <c r="Y1063" s="186">
        <f>Table4[[#This Row],[DAMAGE PER MAGAZINE]]/(Table4[[#This Row],[UNLOAD TIME]]+Table4[[#This Row],[RELOAD TIME]])</f>
        <v>3156.8627450980393</v>
      </c>
    </row>
    <row r="1064" spans="1:25" ht="14.25" hidden="1" customHeight="1" outlineLevel="1" x14ac:dyDescent="0.2">
      <c r="A1064" s="130">
        <v>48</v>
      </c>
      <c r="B1064" s="186" t="s">
        <v>452</v>
      </c>
      <c r="C1064" s="186" t="s">
        <v>101</v>
      </c>
      <c r="D1064" s="130">
        <v>12</v>
      </c>
      <c r="E1064" s="149">
        <v>704</v>
      </c>
      <c r="F1064" s="130"/>
      <c r="G1064" s="130"/>
      <c r="H1064" s="130"/>
      <c r="I1064" s="130">
        <v>5</v>
      </c>
      <c r="J1064" s="130">
        <v>1</v>
      </c>
      <c r="K1064" s="130">
        <v>10</v>
      </c>
      <c r="L1064" s="138"/>
      <c r="M1064" s="138">
        <v>0.3</v>
      </c>
      <c r="N1064" s="130">
        <v>1</v>
      </c>
      <c r="O1064" s="138"/>
      <c r="P1064" s="138">
        <v>1.8</v>
      </c>
      <c r="Q1064" s="130">
        <v>4</v>
      </c>
      <c r="R1064" s="138">
        <v>9</v>
      </c>
      <c r="S1064" s="130">
        <f>Table4[[#This Row],[DMG PER PARTICLE]]*Table4[[#This Row],[PARTICLES 
PER SHOT]]</f>
        <v>7040</v>
      </c>
      <c r="T1064" s="186">
        <f>Table4[[#This Row],[DAMAGE PER SHOT]]/Table4[[#This Row],[SHOT 
INTERVAL]]</f>
        <v>23466.666666666668</v>
      </c>
      <c r="U1064" s="130">
        <f>Table4[[#This Row],[SHOTS PER MAGAZINE]]*Table4[[#This Row],[DAMAGE PER SHOT]]</f>
        <v>35200</v>
      </c>
      <c r="V1064" s="130">
        <f>Table4[[#This Row],[MAGAZINE AMMO]]/Table4[[#This Row],[AMMO PER SHOT]]</f>
        <v>5</v>
      </c>
      <c r="W1064" s="138">
        <f>1/Table4[[#This Row],[SHOT 
INTERVAL]]</f>
        <v>3.3333333333333335</v>
      </c>
      <c r="X1064" s="138">
        <f>(Table4[[#This Row],[SHOTS PER MAGAZINE]]-1)*Table4[[#This Row],[SHOT 
INTERVAL]]+(Table4[[#This Row],[PARTICLES 
PER SHOT]]-1)*Table4[[#This Row],[BURST INTERVAL]]</f>
        <v>1.2</v>
      </c>
      <c r="Y1064" s="186">
        <f>Table4[[#This Row],[DAMAGE PER MAGAZINE]]/(Table4[[#This Row],[UNLOAD TIME]]+Table4[[#This Row],[RELOAD TIME]])</f>
        <v>3450.9803921568628</v>
      </c>
    </row>
    <row r="1065" spans="1:25" ht="14.25" hidden="1" customHeight="1" outlineLevel="1" x14ac:dyDescent="0.2">
      <c r="A1065" s="130">
        <v>48</v>
      </c>
      <c r="B1065" s="186" t="s">
        <v>452</v>
      </c>
      <c r="C1065" s="186" t="s">
        <v>102</v>
      </c>
      <c r="D1065" s="130">
        <v>1</v>
      </c>
      <c r="E1065" s="149">
        <v>704</v>
      </c>
      <c r="F1065" s="130"/>
      <c r="G1065" s="130"/>
      <c r="H1065" s="130"/>
      <c r="I1065" s="130">
        <v>5</v>
      </c>
      <c r="J1065" s="130">
        <v>1</v>
      </c>
      <c r="K1065" s="130">
        <v>10</v>
      </c>
      <c r="L1065" s="138"/>
      <c r="M1065" s="138">
        <v>0.3</v>
      </c>
      <c r="N1065" s="130">
        <v>1</v>
      </c>
      <c r="O1065" s="138"/>
      <c r="P1065" s="138">
        <v>1.8</v>
      </c>
      <c r="Q1065" s="130">
        <v>4</v>
      </c>
      <c r="R1065" s="138">
        <v>9</v>
      </c>
      <c r="S1065" s="130">
        <f>Table4[[#This Row],[DMG PER PARTICLE]]*Table4[[#This Row],[PARTICLES 
PER SHOT]]</f>
        <v>7040</v>
      </c>
      <c r="T1065" s="186">
        <f>Table4[[#This Row],[DAMAGE PER SHOT]]/Table4[[#This Row],[SHOT 
INTERVAL]]</f>
        <v>23466.666666666668</v>
      </c>
      <c r="U1065" s="130">
        <f>Table4[[#This Row],[SHOTS PER MAGAZINE]]*Table4[[#This Row],[DAMAGE PER SHOT]]</f>
        <v>35200</v>
      </c>
      <c r="V1065" s="130">
        <f>Table4[[#This Row],[MAGAZINE AMMO]]/Table4[[#This Row],[AMMO PER SHOT]]</f>
        <v>5</v>
      </c>
      <c r="W1065" s="138">
        <f>1/Table4[[#This Row],[SHOT 
INTERVAL]]</f>
        <v>3.3333333333333335</v>
      </c>
      <c r="X1065" s="138">
        <f>(Table4[[#This Row],[SHOTS PER MAGAZINE]]-1)*Table4[[#This Row],[SHOT 
INTERVAL]]+(Table4[[#This Row],[PARTICLES 
PER SHOT]]-1)*Table4[[#This Row],[BURST INTERVAL]]</f>
        <v>1.2</v>
      </c>
      <c r="Y1065" s="186">
        <f>Table4[[#This Row],[DAMAGE PER MAGAZINE]]/(Table4[[#This Row],[UNLOAD TIME]]+Table4[[#This Row],[RELOAD TIME]])</f>
        <v>3450.9803921568628</v>
      </c>
    </row>
    <row r="1066" spans="1:25" ht="14.25" hidden="1" customHeight="1" outlineLevel="1" x14ac:dyDescent="0.2">
      <c r="A1066" s="130">
        <v>48</v>
      </c>
      <c r="B1066" s="186" t="s">
        <v>452</v>
      </c>
      <c r="C1066" s="186" t="s">
        <v>102</v>
      </c>
      <c r="D1066" s="130">
        <v>2</v>
      </c>
      <c r="E1066" s="149">
        <v>710</v>
      </c>
      <c r="F1066" s="130"/>
      <c r="G1066" s="130"/>
      <c r="H1066" s="130"/>
      <c r="I1066" s="130">
        <v>5</v>
      </c>
      <c r="J1066" s="130">
        <v>1</v>
      </c>
      <c r="K1066" s="130">
        <v>10</v>
      </c>
      <c r="L1066" s="138"/>
      <c r="M1066" s="138">
        <v>0.3</v>
      </c>
      <c r="N1066" s="130">
        <v>1</v>
      </c>
      <c r="O1066" s="138"/>
      <c r="P1066" s="138">
        <v>1.8</v>
      </c>
      <c r="Q1066" s="130">
        <v>4</v>
      </c>
      <c r="R1066" s="138">
        <v>9</v>
      </c>
      <c r="S1066" s="130">
        <f>Table4[[#This Row],[DMG PER PARTICLE]]*Table4[[#This Row],[PARTICLES 
PER SHOT]]</f>
        <v>7100</v>
      </c>
      <c r="T1066" s="186">
        <f>Table4[[#This Row],[DAMAGE PER SHOT]]/Table4[[#This Row],[SHOT 
INTERVAL]]</f>
        <v>23666.666666666668</v>
      </c>
      <c r="U1066" s="130">
        <f>Table4[[#This Row],[SHOTS PER MAGAZINE]]*Table4[[#This Row],[DAMAGE PER SHOT]]</f>
        <v>35500</v>
      </c>
      <c r="V1066" s="130">
        <f>Table4[[#This Row],[MAGAZINE AMMO]]/Table4[[#This Row],[AMMO PER SHOT]]</f>
        <v>5</v>
      </c>
      <c r="W1066" s="138">
        <f>1/Table4[[#This Row],[SHOT 
INTERVAL]]</f>
        <v>3.3333333333333335</v>
      </c>
      <c r="X1066" s="138">
        <f>(Table4[[#This Row],[SHOTS PER MAGAZINE]]-1)*Table4[[#This Row],[SHOT 
INTERVAL]]+(Table4[[#This Row],[PARTICLES 
PER SHOT]]-1)*Table4[[#This Row],[BURST INTERVAL]]</f>
        <v>1.2</v>
      </c>
      <c r="Y1066" s="186">
        <f>Table4[[#This Row],[DAMAGE PER MAGAZINE]]/(Table4[[#This Row],[UNLOAD TIME]]+Table4[[#This Row],[RELOAD TIME]])</f>
        <v>3480.3921568627452</v>
      </c>
    </row>
    <row r="1067" spans="1:25" ht="14.25" hidden="1" customHeight="1" outlineLevel="1" x14ac:dyDescent="0.2">
      <c r="A1067" s="130">
        <v>48</v>
      </c>
      <c r="B1067" s="186" t="s">
        <v>452</v>
      </c>
      <c r="C1067" s="186" t="s">
        <v>102</v>
      </c>
      <c r="D1067" s="130">
        <v>3</v>
      </c>
      <c r="E1067" s="149">
        <v>726</v>
      </c>
      <c r="F1067" s="130"/>
      <c r="G1067" s="130"/>
      <c r="H1067" s="130"/>
      <c r="I1067" s="130">
        <v>5</v>
      </c>
      <c r="J1067" s="130">
        <v>1</v>
      </c>
      <c r="K1067" s="130">
        <v>10</v>
      </c>
      <c r="L1067" s="138"/>
      <c r="M1067" s="138">
        <v>0.3</v>
      </c>
      <c r="N1067" s="130">
        <v>1</v>
      </c>
      <c r="O1067" s="138"/>
      <c r="P1067" s="138">
        <v>1.8</v>
      </c>
      <c r="Q1067" s="130">
        <v>4</v>
      </c>
      <c r="R1067" s="138">
        <v>9</v>
      </c>
      <c r="S1067" s="130">
        <f>Table4[[#This Row],[DMG PER PARTICLE]]*Table4[[#This Row],[PARTICLES 
PER SHOT]]</f>
        <v>7260</v>
      </c>
      <c r="T1067" s="186">
        <f>Table4[[#This Row],[DAMAGE PER SHOT]]/Table4[[#This Row],[SHOT 
INTERVAL]]</f>
        <v>24200</v>
      </c>
      <c r="U1067" s="130">
        <f>Table4[[#This Row],[SHOTS PER MAGAZINE]]*Table4[[#This Row],[DAMAGE PER SHOT]]</f>
        <v>36300</v>
      </c>
      <c r="V1067" s="130">
        <f>Table4[[#This Row],[MAGAZINE AMMO]]/Table4[[#This Row],[AMMO PER SHOT]]</f>
        <v>5</v>
      </c>
      <c r="W1067" s="138">
        <f>1/Table4[[#This Row],[SHOT 
INTERVAL]]</f>
        <v>3.3333333333333335</v>
      </c>
      <c r="X1067" s="138">
        <f>(Table4[[#This Row],[SHOTS PER MAGAZINE]]-1)*Table4[[#This Row],[SHOT 
INTERVAL]]+(Table4[[#This Row],[PARTICLES 
PER SHOT]]-1)*Table4[[#This Row],[BURST INTERVAL]]</f>
        <v>1.2</v>
      </c>
      <c r="Y1067" s="186">
        <f>Table4[[#This Row],[DAMAGE PER MAGAZINE]]/(Table4[[#This Row],[UNLOAD TIME]]+Table4[[#This Row],[RELOAD TIME]])</f>
        <v>3558.8235294117649</v>
      </c>
    </row>
    <row r="1068" spans="1:25" ht="14.25" hidden="1" customHeight="1" outlineLevel="1" x14ac:dyDescent="0.2">
      <c r="A1068" s="130">
        <v>48</v>
      </c>
      <c r="B1068" s="186" t="s">
        <v>452</v>
      </c>
      <c r="C1068" s="186" t="s">
        <v>102</v>
      </c>
      <c r="D1068" s="130">
        <v>4</v>
      </c>
      <c r="E1068" s="149">
        <v>737</v>
      </c>
      <c r="F1068" s="130"/>
      <c r="G1068" s="130"/>
      <c r="H1068" s="130"/>
      <c r="I1068" s="130">
        <v>5</v>
      </c>
      <c r="J1068" s="130">
        <v>1</v>
      </c>
      <c r="K1068" s="130">
        <v>10</v>
      </c>
      <c r="L1068" s="138"/>
      <c r="M1068" s="138">
        <v>0.3</v>
      </c>
      <c r="N1068" s="130">
        <v>1</v>
      </c>
      <c r="O1068" s="138"/>
      <c r="P1068" s="138">
        <v>1.8</v>
      </c>
      <c r="Q1068" s="130">
        <v>4</v>
      </c>
      <c r="R1068" s="138">
        <v>9</v>
      </c>
      <c r="S1068" s="130">
        <f>Table4[[#This Row],[DMG PER PARTICLE]]*Table4[[#This Row],[PARTICLES 
PER SHOT]]</f>
        <v>7370</v>
      </c>
      <c r="T1068" s="186">
        <f>Table4[[#This Row],[DAMAGE PER SHOT]]/Table4[[#This Row],[SHOT 
INTERVAL]]</f>
        <v>24566.666666666668</v>
      </c>
      <c r="U1068" s="130">
        <f>Table4[[#This Row],[SHOTS PER MAGAZINE]]*Table4[[#This Row],[DAMAGE PER SHOT]]</f>
        <v>36850</v>
      </c>
      <c r="V1068" s="130">
        <f>Table4[[#This Row],[MAGAZINE AMMO]]/Table4[[#This Row],[AMMO PER SHOT]]</f>
        <v>5</v>
      </c>
      <c r="W1068" s="138">
        <f>1/Table4[[#This Row],[SHOT 
INTERVAL]]</f>
        <v>3.3333333333333335</v>
      </c>
      <c r="X1068" s="138">
        <f>(Table4[[#This Row],[SHOTS PER MAGAZINE]]-1)*Table4[[#This Row],[SHOT 
INTERVAL]]+(Table4[[#This Row],[PARTICLES 
PER SHOT]]-1)*Table4[[#This Row],[BURST INTERVAL]]</f>
        <v>1.2</v>
      </c>
      <c r="Y1068" s="186">
        <f>Table4[[#This Row],[DAMAGE PER MAGAZINE]]/(Table4[[#This Row],[UNLOAD TIME]]+Table4[[#This Row],[RELOAD TIME]])</f>
        <v>3612.7450980392159</v>
      </c>
    </row>
    <row r="1069" spans="1:25" ht="14.25" hidden="1" customHeight="1" outlineLevel="1" x14ac:dyDescent="0.2">
      <c r="A1069" s="130">
        <v>48</v>
      </c>
      <c r="B1069" s="186" t="s">
        <v>452</v>
      </c>
      <c r="C1069" s="186" t="s">
        <v>102</v>
      </c>
      <c r="D1069" s="130">
        <v>5</v>
      </c>
      <c r="E1069" s="149">
        <v>748</v>
      </c>
      <c r="F1069" s="130"/>
      <c r="G1069" s="130"/>
      <c r="H1069" s="130"/>
      <c r="I1069" s="130">
        <v>5</v>
      </c>
      <c r="J1069" s="130">
        <v>1</v>
      </c>
      <c r="K1069" s="130">
        <v>10</v>
      </c>
      <c r="L1069" s="138"/>
      <c r="M1069" s="138">
        <v>0.3</v>
      </c>
      <c r="N1069" s="130">
        <v>1</v>
      </c>
      <c r="O1069" s="138"/>
      <c r="P1069" s="138">
        <v>1.8</v>
      </c>
      <c r="Q1069" s="130">
        <v>4</v>
      </c>
      <c r="R1069" s="138">
        <v>9</v>
      </c>
      <c r="S1069" s="130">
        <f>Table4[[#This Row],[DMG PER PARTICLE]]*Table4[[#This Row],[PARTICLES 
PER SHOT]]</f>
        <v>7480</v>
      </c>
      <c r="T1069" s="186">
        <f>Table4[[#This Row],[DAMAGE PER SHOT]]/Table4[[#This Row],[SHOT 
INTERVAL]]</f>
        <v>24933.333333333336</v>
      </c>
      <c r="U1069" s="130">
        <f>Table4[[#This Row],[SHOTS PER MAGAZINE]]*Table4[[#This Row],[DAMAGE PER SHOT]]</f>
        <v>37400</v>
      </c>
      <c r="V1069" s="130">
        <f>Table4[[#This Row],[MAGAZINE AMMO]]/Table4[[#This Row],[AMMO PER SHOT]]</f>
        <v>5</v>
      </c>
      <c r="W1069" s="138">
        <f>1/Table4[[#This Row],[SHOT 
INTERVAL]]</f>
        <v>3.3333333333333335</v>
      </c>
      <c r="X1069" s="138">
        <f>(Table4[[#This Row],[SHOTS PER MAGAZINE]]-1)*Table4[[#This Row],[SHOT 
INTERVAL]]+(Table4[[#This Row],[PARTICLES 
PER SHOT]]-1)*Table4[[#This Row],[BURST INTERVAL]]</f>
        <v>1.2</v>
      </c>
      <c r="Y1069" s="186">
        <f>Table4[[#This Row],[DAMAGE PER MAGAZINE]]/(Table4[[#This Row],[UNLOAD TIME]]+Table4[[#This Row],[RELOAD TIME]])</f>
        <v>3666.666666666667</v>
      </c>
    </row>
    <row r="1070" spans="1:25" ht="14.25" hidden="1" customHeight="1" outlineLevel="1" x14ac:dyDescent="0.2">
      <c r="A1070" s="130">
        <v>48</v>
      </c>
      <c r="B1070" s="186" t="s">
        <v>452</v>
      </c>
      <c r="C1070" s="186" t="s">
        <v>102</v>
      </c>
      <c r="D1070" s="130">
        <v>6</v>
      </c>
      <c r="E1070" s="149">
        <v>765</v>
      </c>
      <c r="F1070" s="130"/>
      <c r="G1070" s="130"/>
      <c r="H1070" s="130"/>
      <c r="I1070" s="130">
        <v>5</v>
      </c>
      <c r="J1070" s="130">
        <v>1</v>
      </c>
      <c r="K1070" s="130">
        <v>10</v>
      </c>
      <c r="L1070" s="138"/>
      <c r="M1070" s="138">
        <v>0.3</v>
      </c>
      <c r="N1070" s="130">
        <v>1</v>
      </c>
      <c r="O1070" s="138"/>
      <c r="P1070" s="138">
        <v>1.8</v>
      </c>
      <c r="Q1070" s="130">
        <v>4</v>
      </c>
      <c r="R1070" s="138">
        <v>9</v>
      </c>
      <c r="S1070" s="130">
        <f>Table4[[#This Row],[DMG PER PARTICLE]]*Table4[[#This Row],[PARTICLES 
PER SHOT]]</f>
        <v>7650</v>
      </c>
      <c r="T1070" s="186">
        <f>Table4[[#This Row],[DAMAGE PER SHOT]]/Table4[[#This Row],[SHOT 
INTERVAL]]</f>
        <v>25500</v>
      </c>
      <c r="U1070" s="130">
        <f>Table4[[#This Row],[SHOTS PER MAGAZINE]]*Table4[[#This Row],[DAMAGE PER SHOT]]</f>
        <v>38250</v>
      </c>
      <c r="V1070" s="130">
        <f>Table4[[#This Row],[MAGAZINE AMMO]]/Table4[[#This Row],[AMMO PER SHOT]]</f>
        <v>5</v>
      </c>
      <c r="W1070" s="138">
        <f>1/Table4[[#This Row],[SHOT 
INTERVAL]]</f>
        <v>3.3333333333333335</v>
      </c>
      <c r="X1070" s="138">
        <f>(Table4[[#This Row],[SHOTS PER MAGAZINE]]-1)*Table4[[#This Row],[SHOT 
INTERVAL]]+(Table4[[#This Row],[PARTICLES 
PER SHOT]]-1)*Table4[[#This Row],[BURST INTERVAL]]</f>
        <v>1.2</v>
      </c>
      <c r="Y1070" s="186">
        <f>Table4[[#This Row],[DAMAGE PER MAGAZINE]]/(Table4[[#This Row],[UNLOAD TIME]]+Table4[[#This Row],[RELOAD TIME]])</f>
        <v>3750.0000000000005</v>
      </c>
    </row>
    <row r="1071" spans="1:25" ht="14.25" hidden="1" customHeight="1" outlineLevel="1" x14ac:dyDescent="0.2">
      <c r="A1071" s="130">
        <v>48</v>
      </c>
      <c r="B1071" s="186" t="s">
        <v>452</v>
      </c>
      <c r="C1071" s="186" t="s">
        <v>102</v>
      </c>
      <c r="D1071" s="130">
        <v>7</v>
      </c>
      <c r="E1071" s="149">
        <v>776</v>
      </c>
      <c r="F1071" s="130"/>
      <c r="G1071" s="130"/>
      <c r="H1071" s="130"/>
      <c r="I1071" s="130">
        <v>5</v>
      </c>
      <c r="J1071" s="130">
        <v>1</v>
      </c>
      <c r="K1071" s="130">
        <v>10</v>
      </c>
      <c r="L1071" s="138"/>
      <c r="M1071" s="138">
        <v>0.3</v>
      </c>
      <c r="N1071" s="130">
        <v>1</v>
      </c>
      <c r="O1071" s="138"/>
      <c r="P1071" s="138">
        <v>1.8</v>
      </c>
      <c r="Q1071" s="130">
        <v>4</v>
      </c>
      <c r="R1071" s="138">
        <v>9</v>
      </c>
      <c r="S1071" s="130">
        <f>Table4[[#This Row],[DMG PER PARTICLE]]*Table4[[#This Row],[PARTICLES 
PER SHOT]]</f>
        <v>7760</v>
      </c>
      <c r="T1071" s="186">
        <f>Table4[[#This Row],[DAMAGE PER SHOT]]/Table4[[#This Row],[SHOT 
INTERVAL]]</f>
        <v>25866.666666666668</v>
      </c>
      <c r="U1071" s="130">
        <f>Table4[[#This Row],[SHOTS PER MAGAZINE]]*Table4[[#This Row],[DAMAGE PER SHOT]]</f>
        <v>38800</v>
      </c>
      <c r="V1071" s="130">
        <f>Table4[[#This Row],[MAGAZINE AMMO]]/Table4[[#This Row],[AMMO PER SHOT]]</f>
        <v>5</v>
      </c>
      <c r="W1071" s="138">
        <f>1/Table4[[#This Row],[SHOT 
INTERVAL]]</f>
        <v>3.3333333333333335</v>
      </c>
      <c r="X1071" s="138">
        <f>(Table4[[#This Row],[SHOTS PER MAGAZINE]]-1)*Table4[[#This Row],[SHOT 
INTERVAL]]+(Table4[[#This Row],[PARTICLES 
PER SHOT]]-1)*Table4[[#This Row],[BURST INTERVAL]]</f>
        <v>1.2</v>
      </c>
      <c r="Y1071" s="186">
        <f>Table4[[#This Row],[DAMAGE PER MAGAZINE]]/(Table4[[#This Row],[UNLOAD TIME]]+Table4[[#This Row],[RELOAD TIME]])</f>
        <v>3803.9215686274511</v>
      </c>
    </row>
    <row r="1072" spans="1:25" ht="14.25" hidden="1" customHeight="1" outlineLevel="1" x14ac:dyDescent="0.2">
      <c r="A1072" s="130">
        <v>48</v>
      </c>
      <c r="B1072" s="186" t="s">
        <v>452</v>
      </c>
      <c r="C1072" s="186" t="s">
        <v>102</v>
      </c>
      <c r="D1072" s="130">
        <v>8</v>
      </c>
      <c r="E1072" s="149">
        <v>787</v>
      </c>
      <c r="F1072" s="130"/>
      <c r="G1072" s="130"/>
      <c r="H1072" s="130"/>
      <c r="I1072" s="130">
        <v>5</v>
      </c>
      <c r="J1072" s="130">
        <v>1</v>
      </c>
      <c r="K1072" s="130">
        <v>10</v>
      </c>
      <c r="L1072" s="138"/>
      <c r="M1072" s="138">
        <v>0.3</v>
      </c>
      <c r="N1072" s="130">
        <v>1</v>
      </c>
      <c r="O1072" s="138"/>
      <c r="P1072" s="138">
        <v>1.8</v>
      </c>
      <c r="Q1072" s="130">
        <v>4</v>
      </c>
      <c r="R1072" s="138">
        <v>9</v>
      </c>
      <c r="S1072" s="130">
        <f>Table4[[#This Row],[DMG PER PARTICLE]]*Table4[[#This Row],[PARTICLES 
PER SHOT]]</f>
        <v>7870</v>
      </c>
      <c r="T1072" s="186">
        <f>Table4[[#This Row],[DAMAGE PER SHOT]]/Table4[[#This Row],[SHOT 
INTERVAL]]</f>
        <v>26233.333333333336</v>
      </c>
      <c r="U1072" s="130">
        <f>Table4[[#This Row],[SHOTS PER MAGAZINE]]*Table4[[#This Row],[DAMAGE PER SHOT]]</f>
        <v>39350</v>
      </c>
      <c r="V1072" s="130">
        <f>Table4[[#This Row],[MAGAZINE AMMO]]/Table4[[#This Row],[AMMO PER SHOT]]</f>
        <v>5</v>
      </c>
      <c r="W1072" s="138">
        <f>1/Table4[[#This Row],[SHOT 
INTERVAL]]</f>
        <v>3.3333333333333335</v>
      </c>
      <c r="X1072" s="138">
        <f>(Table4[[#This Row],[SHOTS PER MAGAZINE]]-1)*Table4[[#This Row],[SHOT 
INTERVAL]]+(Table4[[#This Row],[PARTICLES 
PER SHOT]]-1)*Table4[[#This Row],[BURST INTERVAL]]</f>
        <v>1.2</v>
      </c>
      <c r="Y1072" s="186">
        <f>Table4[[#This Row],[DAMAGE PER MAGAZINE]]/(Table4[[#This Row],[UNLOAD TIME]]+Table4[[#This Row],[RELOAD TIME]])</f>
        <v>3857.8431372549021</v>
      </c>
    </row>
    <row r="1073" spans="1:25" ht="14.25" hidden="1" customHeight="1" outlineLevel="1" x14ac:dyDescent="0.2">
      <c r="A1073" s="130">
        <v>48</v>
      </c>
      <c r="B1073" s="186" t="s">
        <v>452</v>
      </c>
      <c r="C1073" s="186" t="s">
        <v>102</v>
      </c>
      <c r="D1073" s="130">
        <v>9</v>
      </c>
      <c r="E1073" s="149">
        <v>798</v>
      </c>
      <c r="F1073" s="130"/>
      <c r="G1073" s="130"/>
      <c r="H1073" s="130"/>
      <c r="I1073" s="130">
        <v>5</v>
      </c>
      <c r="J1073" s="130">
        <v>1</v>
      </c>
      <c r="K1073" s="130">
        <v>10</v>
      </c>
      <c r="L1073" s="138"/>
      <c r="M1073" s="138">
        <v>0.3</v>
      </c>
      <c r="N1073" s="130">
        <v>1</v>
      </c>
      <c r="O1073" s="138"/>
      <c r="P1073" s="138">
        <v>1.8</v>
      </c>
      <c r="Q1073" s="130">
        <v>4</v>
      </c>
      <c r="R1073" s="138">
        <v>9</v>
      </c>
      <c r="S1073" s="130">
        <f>Table4[[#This Row],[DMG PER PARTICLE]]*Table4[[#This Row],[PARTICLES 
PER SHOT]]</f>
        <v>7980</v>
      </c>
      <c r="T1073" s="186">
        <f>Table4[[#This Row],[DAMAGE PER SHOT]]/Table4[[#This Row],[SHOT 
INTERVAL]]</f>
        <v>26600</v>
      </c>
      <c r="U1073" s="130">
        <f>Table4[[#This Row],[SHOTS PER MAGAZINE]]*Table4[[#This Row],[DAMAGE PER SHOT]]</f>
        <v>39900</v>
      </c>
      <c r="V1073" s="130">
        <f>Table4[[#This Row],[MAGAZINE AMMO]]/Table4[[#This Row],[AMMO PER SHOT]]</f>
        <v>5</v>
      </c>
      <c r="W1073" s="138">
        <f>1/Table4[[#This Row],[SHOT 
INTERVAL]]</f>
        <v>3.3333333333333335</v>
      </c>
      <c r="X1073" s="138">
        <f>(Table4[[#This Row],[SHOTS PER MAGAZINE]]-1)*Table4[[#This Row],[SHOT 
INTERVAL]]+(Table4[[#This Row],[PARTICLES 
PER SHOT]]-1)*Table4[[#This Row],[BURST INTERVAL]]</f>
        <v>1.2</v>
      </c>
      <c r="Y1073" s="186">
        <f>Table4[[#This Row],[DAMAGE PER MAGAZINE]]/(Table4[[#This Row],[UNLOAD TIME]]+Table4[[#This Row],[RELOAD TIME]])</f>
        <v>3911.7647058823532</v>
      </c>
    </row>
    <row r="1074" spans="1:25" ht="14.25" hidden="1" customHeight="1" outlineLevel="1" x14ac:dyDescent="0.2">
      <c r="A1074" s="130">
        <v>48</v>
      </c>
      <c r="B1074" s="186" t="s">
        <v>452</v>
      </c>
      <c r="C1074" s="186" t="s">
        <v>102</v>
      </c>
      <c r="D1074" s="130">
        <v>10</v>
      </c>
      <c r="E1074" s="149">
        <v>814</v>
      </c>
      <c r="F1074" s="130"/>
      <c r="G1074" s="130"/>
      <c r="H1074" s="130"/>
      <c r="I1074" s="130">
        <v>5</v>
      </c>
      <c r="J1074" s="130">
        <v>1</v>
      </c>
      <c r="K1074" s="130">
        <v>10</v>
      </c>
      <c r="L1074" s="138"/>
      <c r="M1074" s="138">
        <v>0.3</v>
      </c>
      <c r="N1074" s="130">
        <v>1</v>
      </c>
      <c r="O1074" s="138"/>
      <c r="P1074" s="138">
        <v>1.8</v>
      </c>
      <c r="Q1074" s="130">
        <v>4</v>
      </c>
      <c r="R1074" s="138">
        <v>9</v>
      </c>
      <c r="S1074" s="130">
        <f>Table4[[#This Row],[DMG PER PARTICLE]]*Table4[[#This Row],[PARTICLES 
PER SHOT]]</f>
        <v>8140</v>
      </c>
      <c r="T1074" s="186">
        <f>Table4[[#This Row],[DAMAGE PER SHOT]]/Table4[[#This Row],[SHOT 
INTERVAL]]</f>
        <v>27133.333333333336</v>
      </c>
      <c r="U1074" s="130">
        <f>Table4[[#This Row],[SHOTS PER MAGAZINE]]*Table4[[#This Row],[DAMAGE PER SHOT]]</f>
        <v>40700</v>
      </c>
      <c r="V1074" s="130">
        <f>Table4[[#This Row],[MAGAZINE AMMO]]/Table4[[#This Row],[AMMO PER SHOT]]</f>
        <v>5</v>
      </c>
      <c r="W1074" s="138">
        <f>1/Table4[[#This Row],[SHOT 
INTERVAL]]</f>
        <v>3.3333333333333335</v>
      </c>
      <c r="X1074" s="138">
        <f>(Table4[[#This Row],[SHOTS PER MAGAZINE]]-1)*Table4[[#This Row],[SHOT 
INTERVAL]]+(Table4[[#This Row],[PARTICLES 
PER SHOT]]-1)*Table4[[#This Row],[BURST INTERVAL]]</f>
        <v>1.2</v>
      </c>
      <c r="Y1074" s="186">
        <f>Table4[[#This Row],[DAMAGE PER MAGAZINE]]/(Table4[[#This Row],[UNLOAD TIME]]+Table4[[#This Row],[RELOAD TIME]])</f>
        <v>3990.1960784313728</v>
      </c>
    </row>
    <row r="1075" spans="1:25" ht="14.25" hidden="1" customHeight="1" outlineLevel="1" x14ac:dyDescent="0.2">
      <c r="A1075" s="130">
        <v>48</v>
      </c>
      <c r="B1075" s="186" t="s">
        <v>452</v>
      </c>
      <c r="C1075" s="186" t="s">
        <v>102</v>
      </c>
      <c r="D1075" s="130">
        <v>11</v>
      </c>
      <c r="E1075" s="149">
        <v>825</v>
      </c>
      <c r="F1075" s="130"/>
      <c r="G1075" s="130"/>
      <c r="H1075" s="130"/>
      <c r="I1075" s="130">
        <v>5</v>
      </c>
      <c r="J1075" s="130">
        <v>1</v>
      </c>
      <c r="K1075" s="130">
        <v>10</v>
      </c>
      <c r="L1075" s="138"/>
      <c r="M1075" s="138">
        <v>0.3</v>
      </c>
      <c r="N1075" s="130">
        <v>1</v>
      </c>
      <c r="O1075" s="138"/>
      <c r="P1075" s="138">
        <v>1.8</v>
      </c>
      <c r="Q1075" s="130">
        <v>4</v>
      </c>
      <c r="R1075" s="138">
        <v>9</v>
      </c>
      <c r="S1075" s="130">
        <f>Table4[[#This Row],[DMG PER PARTICLE]]*Table4[[#This Row],[PARTICLES 
PER SHOT]]</f>
        <v>8250</v>
      </c>
      <c r="T1075" s="186">
        <f>Table4[[#This Row],[DAMAGE PER SHOT]]/Table4[[#This Row],[SHOT 
INTERVAL]]</f>
        <v>27500</v>
      </c>
      <c r="U1075" s="130">
        <f>Table4[[#This Row],[SHOTS PER MAGAZINE]]*Table4[[#This Row],[DAMAGE PER SHOT]]</f>
        <v>41250</v>
      </c>
      <c r="V1075" s="130">
        <f>Table4[[#This Row],[MAGAZINE AMMO]]/Table4[[#This Row],[AMMO PER SHOT]]</f>
        <v>5</v>
      </c>
      <c r="W1075" s="138">
        <f>1/Table4[[#This Row],[SHOT 
INTERVAL]]</f>
        <v>3.3333333333333335</v>
      </c>
      <c r="X1075" s="138">
        <f>(Table4[[#This Row],[SHOTS PER MAGAZINE]]-1)*Table4[[#This Row],[SHOT 
INTERVAL]]+(Table4[[#This Row],[PARTICLES 
PER SHOT]]-1)*Table4[[#This Row],[BURST INTERVAL]]</f>
        <v>1.2</v>
      </c>
      <c r="Y1075" s="186">
        <f>Table4[[#This Row],[DAMAGE PER MAGAZINE]]/(Table4[[#This Row],[UNLOAD TIME]]+Table4[[#This Row],[RELOAD TIME]])</f>
        <v>4044.1176470588239</v>
      </c>
    </row>
    <row r="1076" spans="1:25" ht="14.25" hidden="1" customHeight="1" outlineLevel="1" x14ac:dyDescent="0.2">
      <c r="A1076" s="130">
        <v>48</v>
      </c>
      <c r="B1076" s="186" t="s">
        <v>452</v>
      </c>
      <c r="C1076" s="186" t="s">
        <v>102</v>
      </c>
      <c r="D1076" s="130">
        <v>12</v>
      </c>
      <c r="E1076" s="149">
        <v>836</v>
      </c>
      <c r="F1076" s="130"/>
      <c r="G1076" s="130"/>
      <c r="H1076" s="130"/>
      <c r="I1076" s="130">
        <v>5</v>
      </c>
      <c r="J1076" s="130">
        <v>1</v>
      </c>
      <c r="K1076" s="130">
        <v>10</v>
      </c>
      <c r="L1076" s="138"/>
      <c r="M1076" s="138">
        <v>0.3</v>
      </c>
      <c r="N1076" s="130">
        <v>1</v>
      </c>
      <c r="O1076" s="138"/>
      <c r="P1076" s="138">
        <v>1.8</v>
      </c>
      <c r="Q1076" s="130">
        <v>4</v>
      </c>
      <c r="R1076" s="138">
        <v>9</v>
      </c>
      <c r="S1076" s="130">
        <f>Table4[[#This Row],[DMG PER PARTICLE]]*Table4[[#This Row],[PARTICLES 
PER SHOT]]</f>
        <v>8360</v>
      </c>
      <c r="T1076" s="186">
        <f>Table4[[#This Row],[DAMAGE PER SHOT]]/Table4[[#This Row],[SHOT 
INTERVAL]]</f>
        <v>27866.666666666668</v>
      </c>
      <c r="U1076" s="130">
        <f>Table4[[#This Row],[SHOTS PER MAGAZINE]]*Table4[[#This Row],[DAMAGE PER SHOT]]</f>
        <v>41800</v>
      </c>
      <c r="V1076" s="130">
        <f>Table4[[#This Row],[MAGAZINE AMMO]]/Table4[[#This Row],[AMMO PER SHOT]]</f>
        <v>5</v>
      </c>
      <c r="W1076" s="138">
        <f>1/Table4[[#This Row],[SHOT 
INTERVAL]]</f>
        <v>3.3333333333333335</v>
      </c>
      <c r="X1076" s="138">
        <f>(Table4[[#This Row],[SHOTS PER MAGAZINE]]-1)*Table4[[#This Row],[SHOT 
INTERVAL]]+(Table4[[#This Row],[PARTICLES 
PER SHOT]]-1)*Table4[[#This Row],[BURST INTERVAL]]</f>
        <v>1.2</v>
      </c>
      <c r="Y1076" s="186">
        <f>Table4[[#This Row],[DAMAGE PER MAGAZINE]]/(Table4[[#This Row],[UNLOAD TIME]]+Table4[[#This Row],[RELOAD TIME]])</f>
        <v>4098.0392156862745</v>
      </c>
    </row>
    <row r="1077" spans="1:25" ht="14.25" hidden="1" customHeight="1" outlineLevel="1" x14ac:dyDescent="0.2">
      <c r="A1077" s="130">
        <v>48</v>
      </c>
      <c r="B1077" s="186" t="s">
        <v>452</v>
      </c>
      <c r="C1077" s="186" t="s">
        <v>103</v>
      </c>
      <c r="D1077" s="130">
        <v>1</v>
      </c>
      <c r="E1077" s="149">
        <v>878</v>
      </c>
      <c r="F1077" s="130"/>
      <c r="G1077" s="130"/>
      <c r="H1077" s="130"/>
      <c r="I1077" s="130">
        <v>5</v>
      </c>
      <c r="J1077" s="130">
        <v>1</v>
      </c>
      <c r="K1077" s="130">
        <v>10</v>
      </c>
      <c r="L1077" s="138"/>
      <c r="M1077" s="138">
        <v>0.3</v>
      </c>
      <c r="N1077" s="130">
        <v>1</v>
      </c>
      <c r="O1077" s="138"/>
      <c r="P1077" s="138">
        <v>1.8</v>
      </c>
      <c r="Q1077" s="130">
        <v>4</v>
      </c>
      <c r="R1077" s="138">
        <v>9</v>
      </c>
      <c r="S1077" s="130">
        <f>Table4[[#This Row],[DMG PER PARTICLE]]*Table4[[#This Row],[PARTICLES 
PER SHOT]]</f>
        <v>8780</v>
      </c>
      <c r="T1077" s="186">
        <f>Table4[[#This Row],[DAMAGE PER SHOT]]/Table4[[#This Row],[SHOT 
INTERVAL]]</f>
        <v>29266.666666666668</v>
      </c>
      <c r="U1077" s="130">
        <f>Table4[[#This Row],[SHOTS PER MAGAZINE]]*Table4[[#This Row],[DAMAGE PER SHOT]]</f>
        <v>43900</v>
      </c>
      <c r="V1077" s="130">
        <f>Table4[[#This Row],[MAGAZINE AMMO]]/Table4[[#This Row],[AMMO PER SHOT]]</f>
        <v>5</v>
      </c>
      <c r="W1077" s="138">
        <f>1/Table4[[#This Row],[SHOT 
INTERVAL]]</f>
        <v>3.3333333333333335</v>
      </c>
      <c r="X1077" s="138">
        <f>(Table4[[#This Row],[SHOTS PER MAGAZINE]]-1)*Table4[[#This Row],[SHOT 
INTERVAL]]+(Table4[[#This Row],[PARTICLES 
PER SHOT]]-1)*Table4[[#This Row],[BURST INTERVAL]]</f>
        <v>1.2</v>
      </c>
      <c r="Y1077" s="186">
        <f>Table4[[#This Row],[DAMAGE PER MAGAZINE]]/(Table4[[#This Row],[UNLOAD TIME]]+Table4[[#This Row],[RELOAD TIME]])</f>
        <v>4303.9215686274511</v>
      </c>
    </row>
    <row r="1078" spans="1:25" ht="14.25" customHeight="1" collapsed="1" x14ac:dyDescent="0.2">
      <c r="A1078" s="128">
        <v>49</v>
      </c>
      <c r="B1078" s="185" t="s">
        <v>453</v>
      </c>
      <c r="C1078" s="185" t="s">
        <v>101</v>
      </c>
      <c r="D1078" s="128">
        <v>1</v>
      </c>
      <c r="E1078" s="148">
        <v>165</v>
      </c>
      <c r="F1078" s="128"/>
      <c r="G1078" s="128"/>
      <c r="H1078" s="128"/>
      <c r="I1078" s="128">
        <v>5</v>
      </c>
      <c r="J1078" s="128">
        <v>1</v>
      </c>
      <c r="K1078" s="128">
        <v>20</v>
      </c>
      <c r="L1078" s="137"/>
      <c r="M1078" s="137">
        <v>0.5</v>
      </c>
      <c r="N1078" s="128">
        <v>1</v>
      </c>
      <c r="O1078" s="137"/>
      <c r="P1078" s="137">
        <v>1.8</v>
      </c>
      <c r="Q1078" s="128">
        <v>4</v>
      </c>
      <c r="R1078" s="137">
        <v>9</v>
      </c>
      <c r="S1078" s="128">
        <f>Table4[[#This Row],[DMG PER PARTICLE]]*Table4[[#This Row],[PARTICLES 
PER SHOT]]</f>
        <v>3300</v>
      </c>
      <c r="T1078" s="185">
        <f>Table4[[#This Row],[DAMAGE PER SHOT]]/Table4[[#This Row],[SHOT 
INTERVAL]]</f>
        <v>6600</v>
      </c>
      <c r="U1078" s="128">
        <f>Table4[[#This Row],[SHOTS PER MAGAZINE]]*Table4[[#This Row],[DAMAGE PER SHOT]]</f>
        <v>16500</v>
      </c>
      <c r="V1078" s="128">
        <f>Table4[[#This Row],[MAGAZINE AMMO]]/Table4[[#This Row],[AMMO PER SHOT]]</f>
        <v>5</v>
      </c>
      <c r="W1078" s="137">
        <f>1/Table4[[#This Row],[SHOT 
INTERVAL]]</f>
        <v>2</v>
      </c>
      <c r="X1078" s="137">
        <f>(Table4[[#This Row],[SHOTS PER MAGAZINE]]-1)*Table4[[#This Row],[SHOT 
INTERVAL]]+(Table4[[#This Row],[PARTICLES 
PER SHOT]]-1)*Table4[[#This Row],[BURST INTERVAL]]</f>
        <v>2</v>
      </c>
      <c r="Y1078" s="185">
        <f>Table4[[#This Row],[DAMAGE PER MAGAZINE]]/(Table4[[#This Row],[UNLOAD TIME]]+Table4[[#This Row],[RELOAD TIME]])</f>
        <v>1500</v>
      </c>
    </row>
    <row r="1079" spans="1:25" ht="14.25" hidden="1" customHeight="1" outlineLevel="1" x14ac:dyDescent="0.2">
      <c r="A1079" s="130">
        <v>49</v>
      </c>
      <c r="B1079" s="186" t="s">
        <v>453</v>
      </c>
      <c r="C1079" s="186" t="s">
        <v>101</v>
      </c>
      <c r="D1079" s="130">
        <v>2</v>
      </c>
      <c r="E1079" s="149">
        <v>176</v>
      </c>
      <c r="F1079" s="130"/>
      <c r="G1079" s="130"/>
      <c r="H1079" s="130"/>
      <c r="I1079" s="130">
        <v>5</v>
      </c>
      <c r="J1079" s="130">
        <v>1</v>
      </c>
      <c r="K1079" s="130">
        <v>20</v>
      </c>
      <c r="L1079" s="138"/>
      <c r="M1079" s="138">
        <v>0.5</v>
      </c>
      <c r="N1079" s="130">
        <v>1</v>
      </c>
      <c r="O1079" s="138"/>
      <c r="P1079" s="138">
        <v>1.8</v>
      </c>
      <c r="Q1079" s="130">
        <v>4</v>
      </c>
      <c r="R1079" s="138">
        <v>9</v>
      </c>
      <c r="S1079" s="130">
        <f>Table4[[#This Row],[DMG PER PARTICLE]]*Table4[[#This Row],[PARTICLES 
PER SHOT]]</f>
        <v>3520</v>
      </c>
      <c r="T1079" s="186">
        <f>Table4[[#This Row],[DAMAGE PER SHOT]]/Table4[[#This Row],[SHOT 
INTERVAL]]</f>
        <v>7040</v>
      </c>
      <c r="U1079" s="130">
        <f>Table4[[#This Row],[SHOTS PER MAGAZINE]]*Table4[[#This Row],[DAMAGE PER SHOT]]</f>
        <v>17600</v>
      </c>
      <c r="V1079" s="130">
        <f>Table4[[#This Row],[MAGAZINE AMMO]]/Table4[[#This Row],[AMMO PER SHOT]]</f>
        <v>5</v>
      </c>
      <c r="W1079" s="138">
        <f>1/Table4[[#This Row],[SHOT 
INTERVAL]]</f>
        <v>2</v>
      </c>
      <c r="X1079" s="138">
        <f>(Table4[[#This Row],[SHOTS PER MAGAZINE]]-1)*Table4[[#This Row],[SHOT 
INTERVAL]]+(Table4[[#This Row],[PARTICLES 
PER SHOT]]-1)*Table4[[#This Row],[BURST INTERVAL]]</f>
        <v>2</v>
      </c>
      <c r="Y1079" s="186">
        <f>Table4[[#This Row],[DAMAGE PER MAGAZINE]]/(Table4[[#This Row],[UNLOAD TIME]]+Table4[[#This Row],[RELOAD TIME]])</f>
        <v>1600</v>
      </c>
    </row>
    <row r="1080" spans="1:25" ht="14.25" hidden="1" customHeight="1" outlineLevel="1" x14ac:dyDescent="0.2">
      <c r="A1080" s="130">
        <v>49</v>
      </c>
      <c r="B1080" s="186" t="s">
        <v>453</v>
      </c>
      <c r="C1080" s="186" t="s">
        <v>101</v>
      </c>
      <c r="D1080" s="130">
        <v>3</v>
      </c>
      <c r="E1080" s="149">
        <v>198</v>
      </c>
      <c r="F1080" s="130"/>
      <c r="G1080" s="130"/>
      <c r="H1080" s="130"/>
      <c r="I1080" s="130">
        <v>5</v>
      </c>
      <c r="J1080" s="130">
        <v>1</v>
      </c>
      <c r="K1080" s="130">
        <v>20</v>
      </c>
      <c r="L1080" s="138"/>
      <c r="M1080" s="138">
        <v>0.5</v>
      </c>
      <c r="N1080" s="130">
        <v>1</v>
      </c>
      <c r="O1080" s="138"/>
      <c r="P1080" s="138">
        <v>1.8</v>
      </c>
      <c r="Q1080" s="130">
        <v>4</v>
      </c>
      <c r="R1080" s="138">
        <v>9</v>
      </c>
      <c r="S1080" s="130">
        <f>Table4[[#This Row],[DMG PER PARTICLE]]*Table4[[#This Row],[PARTICLES 
PER SHOT]]</f>
        <v>3960</v>
      </c>
      <c r="T1080" s="186">
        <f>Table4[[#This Row],[DAMAGE PER SHOT]]/Table4[[#This Row],[SHOT 
INTERVAL]]</f>
        <v>7920</v>
      </c>
      <c r="U1080" s="130">
        <f>Table4[[#This Row],[SHOTS PER MAGAZINE]]*Table4[[#This Row],[DAMAGE PER SHOT]]</f>
        <v>19800</v>
      </c>
      <c r="V1080" s="130">
        <f>Table4[[#This Row],[MAGAZINE AMMO]]/Table4[[#This Row],[AMMO PER SHOT]]</f>
        <v>5</v>
      </c>
      <c r="W1080" s="138">
        <f>1/Table4[[#This Row],[SHOT 
INTERVAL]]</f>
        <v>2</v>
      </c>
      <c r="X1080" s="138">
        <f>(Table4[[#This Row],[SHOTS PER MAGAZINE]]-1)*Table4[[#This Row],[SHOT 
INTERVAL]]+(Table4[[#This Row],[PARTICLES 
PER SHOT]]-1)*Table4[[#This Row],[BURST INTERVAL]]</f>
        <v>2</v>
      </c>
      <c r="Y1080" s="186">
        <f>Table4[[#This Row],[DAMAGE PER MAGAZINE]]/(Table4[[#This Row],[UNLOAD TIME]]+Table4[[#This Row],[RELOAD TIME]])</f>
        <v>1800</v>
      </c>
    </row>
    <row r="1081" spans="1:25" ht="14.25" hidden="1" customHeight="1" outlineLevel="1" x14ac:dyDescent="0.2">
      <c r="A1081" s="130">
        <v>49</v>
      </c>
      <c r="B1081" s="186" t="s">
        <v>453</v>
      </c>
      <c r="C1081" s="186" t="s">
        <v>101</v>
      </c>
      <c r="D1081" s="130">
        <v>4</v>
      </c>
      <c r="E1081" s="149">
        <v>220</v>
      </c>
      <c r="F1081" s="130"/>
      <c r="G1081" s="130"/>
      <c r="H1081" s="130"/>
      <c r="I1081" s="130">
        <v>5</v>
      </c>
      <c r="J1081" s="130">
        <v>1</v>
      </c>
      <c r="K1081" s="130">
        <v>20</v>
      </c>
      <c r="L1081" s="138"/>
      <c r="M1081" s="138">
        <v>0.5</v>
      </c>
      <c r="N1081" s="130">
        <v>1</v>
      </c>
      <c r="O1081" s="138"/>
      <c r="P1081" s="138">
        <v>1.8</v>
      </c>
      <c r="Q1081" s="130">
        <v>4</v>
      </c>
      <c r="R1081" s="138">
        <v>9</v>
      </c>
      <c r="S1081" s="130">
        <f>Table4[[#This Row],[DMG PER PARTICLE]]*Table4[[#This Row],[PARTICLES 
PER SHOT]]</f>
        <v>4400</v>
      </c>
      <c r="T1081" s="186">
        <f>Table4[[#This Row],[DAMAGE PER SHOT]]/Table4[[#This Row],[SHOT 
INTERVAL]]</f>
        <v>8800</v>
      </c>
      <c r="U1081" s="130">
        <f>Table4[[#This Row],[SHOTS PER MAGAZINE]]*Table4[[#This Row],[DAMAGE PER SHOT]]</f>
        <v>22000</v>
      </c>
      <c r="V1081" s="130">
        <f>Table4[[#This Row],[MAGAZINE AMMO]]/Table4[[#This Row],[AMMO PER SHOT]]</f>
        <v>5</v>
      </c>
      <c r="W1081" s="138">
        <f>1/Table4[[#This Row],[SHOT 
INTERVAL]]</f>
        <v>2</v>
      </c>
      <c r="X1081" s="138">
        <f>(Table4[[#This Row],[SHOTS PER MAGAZINE]]-1)*Table4[[#This Row],[SHOT 
INTERVAL]]+(Table4[[#This Row],[PARTICLES 
PER SHOT]]-1)*Table4[[#This Row],[BURST INTERVAL]]</f>
        <v>2</v>
      </c>
      <c r="Y1081" s="186">
        <f>Table4[[#This Row],[DAMAGE PER MAGAZINE]]/(Table4[[#This Row],[UNLOAD TIME]]+Table4[[#This Row],[RELOAD TIME]])</f>
        <v>2000</v>
      </c>
    </row>
    <row r="1082" spans="1:25" ht="14.25" hidden="1" customHeight="1" outlineLevel="1" x14ac:dyDescent="0.2">
      <c r="A1082" s="130">
        <v>49</v>
      </c>
      <c r="B1082" s="186" t="s">
        <v>453</v>
      </c>
      <c r="C1082" s="186" t="s">
        <v>101</v>
      </c>
      <c r="D1082" s="130">
        <v>5</v>
      </c>
      <c r="E1082" s="149">
        <v>242</v>
      </c>
      <c r="F1082" s="130"/>
      <c r="G1082" s="130"/>
      <c r="H1082" s="130"/>
      <c r="I1082" s="130">
        <v>5</v>
      </c>
      <c r="J1082" s="130">
        <v>1</v>
      </c>
      <c r="K1082" s="130">
        <v>20</v>
      </c>
      <c r="L1082" s="138"/>
      <c r="M1082" s="138">
        <v>0.5</v>
      </c>
      <c r="N1082" s="130">
        <v>1</v>
      </c>
      <c r="O1082" s="138"/>
      <c r="P1082" s="138">
        <v>1.8</v>
      </c>
      <c r="Q1082" s="130">
        <v>4</v>
      </c>
      <c r="R1082" s="138">
        <v>9</v>
      </c>
      <c r="S1082" s="130">
        <f>Table4[[#This Row],[DMG PER PARTICLE]]*Table4[[#This Row],[PARTICLES 
PER SHOT]]</f>
        <v>4840</v>
      </c>
      <c r="T1082" s="186">
        <f>Table4[[#This Row],[DAMAGE PER SHOT]]/Table4[[#This Row],[SHOT 
INTERVAL]]</f>
        <v>9680</v>
      </c>
      <c r="U1082" s="130">
        <f>Table4[[#This Row],[SHOTS PER MAGAZINE]]*Table4[[#This Row],[DAMAGE PER SHOT]]</f>
        <v>24200</v>
      </c>
      <c r="V1082" s="130">
        <f>Table4[[#This Row],[MAGAZINE AMMO]]/Table4[[#This Row],[AMMO PER SHOT]]</f>
        <v>5</v>
      </c>
      <c r="W1082" s="138">
        <f>1/Table4[[#This Row],[SHOT 
INTERVAL]]</f>
        <v>2</v>
      </c>
      <c r="X1082" s="138">
        <f>(Table4[[#This Row],[SHOTS PER MAGAZINE]]-1)*Table4[[#This Row],[SHOT 
INTERVAL]]+(Table4[[#This Row],[PARTICLES 
PER SHOT]]-1)*Table4[[#This Row],[BURST INTERVAL]]</f>
        <v>2</v>
      </c>
      <c r="Y1082" s="186">
        <f>Table4[[#This Row],[DAMAGE PER MAGAZINE]]/(Table4[[#This Row],[UNLOAD TIME]]+Table4[[#This Row],[RELOAD TIME]])</f>
        <v>2200</v>
      </c>
    </row>
    <row r="1083" spans="1:25" ht="14.25" hidden="1" customHeight="1" outlineLevel="1" x14ac:dyDescent="0.2">
      <c r="A1083" s="130">
        <v>49</v>
      </c>
      <c r="B1083" s="186" t="s">
        <v>453</v>
      </c>
      <c r="C1083" s="186" t="s">
        <v>101</v>
      </c>
      <c r="D1083" s="130">
        <v>6</v>
      </c>
      <c r="E1083" s="149">
        <v>264</v>
      </c>
      <c r="F1083" s="130"/>
      <c r="G1083" s="130"/>
      <c r="H1083" s="130"/>
      <c r="I1083" s="130">
        <v>5</v>
      </c>
      <c r="J1083" s="130">
        <v>1</v>
      </c>
      <c r="K1083" s="130">
        <v>20</v>
      </c>
      <c r="L1083" s="138"/>
      <c r="M1083" s="138">
        <v>0.5</v>
      </c>
      <c r="N1083" s="130">
        <v>1</v>
      </c>
      <c r="O1083" s="138"/>
      <c r="P1083" s="138">
        <v>1.8</v>
      </c>
      <c r="Q1083" s="130">
        <v>4</v>
      </c>
      <c r="R1083" s="138">
        <v>9</v>
      </c>
      <c r="S1083" s="130">
        <f>Table4[[#This Row],[DMG PER PARTICLE]]*Table4[[#This Row],[PARTICLES 
PER SHOT]]</f>
        <v>5280</v>
      </c>
      <c r="T1083" s="186">
        <f>Table4[[#This Row],[DAMAGE PER SHOT]]/Table4[[#This Row],[SHOT 
INTERVAL]]</f>
        <v>10560</v>
      </c>
      <c r="U1083" s="130">
        <f>Table4[[#This Row],[SHOTS PER MAGAZINE]]*Table4[[#This Row],[DAMAGE PER SHOT]]</f>
        <v>26400</v>
      </c>
      <c r="V1083" s="130">
        <f>Table4[[#This Row],[MAGAZINE AMMO]]/Table4[[#This Row],[AMMO PER SHOT]]</f>
        <v>5</v>
      </c>
      <c r="W1083" s="138">
        <f>1/Table4[[#This Row],[SHOT 
INTERVAL]]</f>
        <v>2</v>
      </c>
      <c r="X1083" s="138">
        <f>(Table4[[#This Row],[SHOTS PER MAGAZINE]]-1)*Table4[[#This Row],[SHOT 
INTERVAL]]+(Table4[[#This Row],[PARTICLES 
PER SHOT]]-1)*Table4[[#This Row],[BURST INTERVAL]]</f>
        <v>2</v>
      </c>
      <c r="Y1083" s="186">
        <f>Table4[[#This Row],[DAMAGE PER MAGAZINE]]/(Table4[[#This Row],[UNLOAD TIME]]+Table4[[#This Row],[RELOAD TIME]])</f>
        <v>2400</v>
      </c>
    </row>
    <row r="1084" spans="1:25" ht="14.25" hidden="1" customHeight="1" outlineLevel="1" x14ac:dyDescent="0.2">
      <c r="A1084" s="130">
        <v>49</v>
      </c>
      <c r="B1084" s="186" t="s">
        <v>453</v>
      </c>
      <c r="C1084" s="186" t="s">
        <v>101</v>
      </c>
      <c r="D1084" s="130">
        <v>7</v>
      </c>
      <c r="E1084" s="149">
        <v>286</v>
      </c>
      <c r="F1084" s="130"/>
      <c r="G1084" s="130"/>
      <c r="H1084" s="130"/>
      <c r="I1084" s="130">
        <v>5</v>
      </c>
      <c r="J1084" s="130">
        <v>1</v>
      </c>
      <c r="K1084" s="130">
        <v>20</v>
      </c>
      <c r="L1084" s="138"/>
      <c r="M1084" s="138">
        <v>0.5</v>
      </c>
      <c r="N1084" s="130">
        <v>1</v>
      </c>
      <c r="O1084" s="138"/>
      <c r="P1084" s="138">
        <v>1.8</v>
      </c>
      <c r="Q1084" s="130">
        <v>4</v>
      </c>
      <c r="R1084" s="138">
        <v>9</v>
      </c>
      <c r="S1084" s="130">
        <f>Table4[[#This Row],[DMG PER PARTICLE]]*Table4[[#This Row],[PARTICLES 
PER SHOT]]</f>
        <v>5720</v>
      </c>
      <c r="T1084" s="186">
        <f>Table4[[#This Row],[DAMAGE PER SHOT]]/Table4[[#This Row],[SHOT 
INTERVAL]]</f>
        <v>11440</v>
      </c>
      <c r="U1084" s="130">
        <f>Table4[[#This Row],[SHOTS PER MAGAZINE]]*Table4[[#This Row],[DAMAGE PER SHOT]]</f>
        <v>28600</v>
      </c>
      <c r="V1084" s="130">
        <f>Table4[[#This Row],[MAGAZINE AMMO]]/Table4[[#This Row],[AMMO PER SHOT]]</f>
        <v>5</v>
      </c>
      <c r="W1084" s="138">
        <f>1/Table4[[#This Row],[SHOT 
INTERVAL]]</f>
        <v>2</v>
      </c>
      <c r="X1084" s="138">
        <f>(Table4[[#This Row],[SHOTS PER MAGAZINE]]-1)*Table4[[#This Row],[SHOT 
INTERVAL]]+(Table4[[#This Row],[PARTICLES 
PER SHOT]]-1)*Table4[[#This Row],[BURST INTERVAL]]</f>
        <v>2</v>
      </c>
      <c r="Y1084" s="186">
        <f>Table4[[#This Row],[DAMAGE PER MAGAZINE]]/(Table4[[#This Row],[UNLOAD TIME]]+Table4[[#This Row],[RELOAD TIME]])</f>
        <v>2600</v>
      </c>
    </row>
    <row r="1085" spans="1:25" ht="14.25" hidden="1" customHeight="1" outlineLevel="1" x14ac:dyDescent="0.2">
      <c r="A1085" s="130">
        <v>49</v>
      </c>
      <c r="B1085" s="186" t="s">
        <v>453</v>
      </c>
      <c r="C1085" s="186" t="s">
        <v>101</v>
      </c>
      <c r="D1085" s="130">
        <v>8</v>
      </c>
      <c r="E1085" s="149">
        <v>319</v>
      </c>
      <c r="F1085" s="130"/>
      <c r="G1085" s="130"/>
      <c r="H1085" s="130"/>
      <c r="I1085" s="130">
        <v>5</v>
      </c>
      <c r="J1085" s="130">
        <v>1</v>
      </c>
      <c r="K1085" s="130">
        <v>20</v>
      </c>
      <c r="L1085" s="138"/>
      <c r="M1085" s="138">
        <v>0.5</v>
      </c>
      <c r="N1085" s="130">
        <v>1</v>
      </c>
      <c r="O1085" s="138"/>
      <c r="P1085" s="138">
        <v>1.8</v>
      </c>
      <c r="Q1085" s="130">
        <v>4</v>
      </c>
      <c r="R1085" s="138">
        <v>9</v>
      </c>
      <c r="S1085" s="130">
        <f>Table4[[#This Row],[DMG PER PARTICLE]]*Table4[[#This Row],[PARTICLES 
PER SHOT]]</f>
        <v>6380</v>
      </c>
      <c r="T1085" s="186">
        <f>Table4[[#This Row],[DAMAGE PER SHOT]]/Table4[[#This Row],[SHOT 
INTERVAL]]</f>
        <v>12760</v>
      </c>
      <c r="U1085" s="130">
        <f>Table4[[#This Row],[SHOTS PER MAGAZINE]]*Table4[[#This Row],[DAMAGE PER SHOT]]</f>
        <v>31900</v>
      </c>
      <c r="V1085" s="130">
        <f>Table4[[#This Row],[MAGAZINE AMMO]]/Table4[[#This Row],[AMMO PER SHOT]]</f>
        <v>5</v>
      </c>
      <c r="W1085" s="138">
        <f>1/Table4[[#This Row],[SHOT 
INTERVAL]]</f>
        <v>2</v>
      </c>
      <c r="X1085" s="138">
        <f>(Table4[[#This Row],[SHOTS PER MAGAZINE]]-1)*Table4[[#This Row],[SHOT 
INTERVAL]]+(Table4[[#This Row],[PARTICLES 
PER SHOT]]-1)*Table4[[#This Row],[BURST INTERVAL]]</f>
        <v>2</v>
      </c>
      <c r="Y1085" s="186">
        <f>Table4[[#This Row],[DAMAGE PER MAGAZINE]]/(Table4[[#This Row],[UNLOAD TIME]]+Table4[[#This Row],[RELOAD TIME]])</f>
        <v>2900</v>
      </c>
    </row>
    <row r="1086" spans="1:25" ht="14.25" hidden="1" customHeight="1" outlineLevel="1" x14ac:dyDescent="0.2">
      <c r="A1086" s="130">
        <v>49</v>
      </c>
      <c r="B1086" s="186" t="s">
        <v>453</v>
      </c>
      <c r="C1086" s="186" t="s">
        <v>101</v>
      </c>
      <c r="D1086" s="130">
        <v>9</v>
      </c>
      <c r="E1086" s="149">
        <v>347</v>
      </c>
      <c r="F1086" s="130"/>
      <c r="G1086" s="130"/>
      <c r="H1086" s="130"/>
      <c r="I1086" s="130">
        <v>5</v>
      </c>
      <c r="J1086" s="130">
        <v>1</v>
      </c>
      <c r="K1086" s="130">
        <v>20</v>
      </c>
      <c r="L1086" s="138"/>
      <c r="M1086" s="138">
        <v>0.5</v>
      </c>
      <c r="N1086" s="130">
        <v>1</v>
      </c>
      <c r="O1086" s="138"/>
      <c r="P1086" s="138">
        <v>1.8</v>
      </c>
      <c r="Q1086" s="130">
        <v>4</v>
      </c>
      <c r="R1086" s="138">
        <v>9</v>
      </c>
      <c r="S1086" s="130">
        <f>Table4[[#This Row],[DMG PER PARTICLE]]*Table4[[#This Row],[PARTICLES 
PER SHOT]]</f>
        <v>6940</v>
      </c>
      <c r="T1086" s="186">
        <f>Table4[[#This Row],[DAMAGE PER SHOT]]/Table4[[#This Row],[SHOT 
INTERVAL]]</f>
        <v>13880</v>
      </c>
      <c r="U1086" s="130">
        <f>Table4[[#This Row],[SHOTS PER MAGAZINE]]*Table4[[#This Row],[DAMAGE PER SHOT]]</f>
        <v>34700</v>
      </c>
      <c r="V1086" s="130">
        <f>Table4[[#This Row],[MAGAZINE AMMO]]/Table4[[#This Row],[AMMO PER SHOT]]</f>
        <v>5</v>
      </c>
      <c r="W1086" s="138">
        <f>1/Table4[[#This Row],[SHOT 
INTERVAL]]</f>
        <v>2</v>
      </c>
      <c r="X1086" s="138">
        <f>(Table4[[#This Row],[SHOTS PER MAGAZINE]]-1)*Table4[[#This Row],[SHOT 
INTERVAL]]+(Table4[[#This Row],[PARTICLES 
PER SHOT]]-1)*Table4[[#This Row],[BURST INTERVAL]]</f>
        <v>2</v>
      </c>
      <c r="Y1086" s="186">
        <f>Table4[[#This Row],[DAMAGE PER MAGAZINE]]/(Table4[[#This Row],[UNLOAD TIME]]+Table4[[#This Row],[RELOAD TIME]])</f>
        <v>3154.5454545454545</v>
      </c>
    </row>
    <row r="1087" spans="1:25" ht="14.25" hidden="1" customHeight="1" outlineLevel="1" x14ac:dyDescent="0.2">
      <c r="A1087" s="130">
        <v>49</v>
      </c>
      <c r="B1087" s="186" t="s">
        <v>453</v>
      </c>
      <c r="C1087" s="186" t="s">
        <v>101</v>
      </c>
      <c r="D1087" s="130">
        <v>10</v>
      </c>
      <c r="E1087" s="149">
        <v>385</v>
      </c>
      <c r="F1087" s="130"/>
      <c r="G1087" s="130"/>
      <c r="H1087" s="130"/>
      <c r="I1087" s="130">
        <v>5</v>
      </c>
      <c r="J1087" s="130">
        <v>1</v>
      </c>
      <c r="K1087" s="130">
        <v>20</v>
      </c>
      <c r="L1087" s="138"/>
      <c r="M1087" s="138">
        <v>0.5</v>
      </c>
      <c r="N1087" s="130">
        <v>1</v>
      </c>
      <c r="O1087" s="138"/>
      <c r="P1087" s="138">
        <v>1.8</v>
      </c>
      <c r="Q1087" s="130">
        <v>4</v>
      </c>
      <c r="R1087" s="138">
        <v>9</v>
      </c>
      <c r="S1087" s="130">
        <f>Table4[[#This Row],[DMG PER PARTICLE]]*Table4[[#This Row],[PARTICLES 
PER SHOT]]</f>
        <v>7700</v>
      </c>
      <c r="T1087" s="186">
        <f>Table4[[#This Row],[DAMAGE PER SHOT]]/Table4[[#This Row],[SHOT 
INTERVAL]]</f>
        <v>15400</v>
      </c>
      <c r="U1087" s="130">
        <f>Table4[[#This Row],[SHOTS PER MAGAZINE]]*Table4[[#This Row],[DAMAGE PER SHOT]]</f>
        <v>38500</v>
      </c>
      <c r="V1087" s="130">
        <f>Table4[[#This Row],[MAGAZINE AMMO]]/Table4[[#This Row],[AMMO PER SHOT]]</f>
        <v>5</v>
      </c>
      <c r="W1087" s="138">
        <f>1/Table4[[#This Row],[SHOT 
INTERVAL]]</f>
        <v>2</v>
      </c>
      <c r="X1087" s="138">
        <f>(Table4[[#This Row],[SHOTS PER MAGAZINE]]-1)*Table4[[#This Row],[SHOT 
INTERVAL]]+(Table4[[#This Row],[PARTICLES 
PER SHOT]]-1)*Table4[[#This Row],[BURST INTERVAL]]</f>
        <v>2</v>
      </c>
      <c r="Y1087" s="186">
        <f>Table4[[#This Row],[DAMAGE PER MAGAZINE]]/(Table4[[#This Row],[UNLOAD TIME]]+Table4[[#This Row],[RELOAD TIME]])</f>
        <v>3500</v>
      </c>
    </row>
    <row r="1088" spans="1:25" ht="14.25" hidden="1" customHeight="1" outlineLevel="1" x14ac:dyDescent="0.2">
      <c r="A1088" s="130">
        <v>49</v>
      </c>
      <c r="B1088" s="186" t="s">
        <v>453</v>
      </c>
      <c r="C1088" s="186" t="s">
        <v>101</v>
      </c>
      <c r="D1088" s="130">
        <v>11</v>
      </c>
      <c r="E1088" s="149">
        <v>418</v>
      </c>
      <c r="F1088" s="130"/>
      <c r="G1088" s="130"/>
      <c r="H1088" s="130"/>
      <c r="I1088" s="130">
        <v>5</v>
      </c>
      <c r="J1088" s="130">
        <v>1</v>
      </c>
      <c r="K1088" s="130">
        <v>20</v>
      </c>
      <c r="L1088" s="138"/>
      <c r="M1088" s="138">
        <v>0.5</v>
      </c>
      <c r="N1088" s="130">
        <v>1</v>
      </c>
      <c r="O1088" s="138"/>
      <c r="P1088" s="138">
        <v>1.8</v>
      </c>
      <c r="Q1088" s="130">
        <v>4</v>
      </c>
      <c r="R1088" s="138">
        <v>9</v>
      </c>
      <c r="S1088" s="130">
        <f>Table4[[#This Row],[DMG PER PARTICLE]]*Table4[[#This Row],[PARTICLES 
PER SHOT]]</f>
        <v>8360</v>
      </c>
      <c r="T1088" s="186">
        <f>Table4[[#This Row],[DAMAGE PER SHOT]]/Table4[[#This Row],[SHOT 
INTERVAL]]</f>
        <v>16720</v>
      </c>
      <c r="U1088" s="130">
        <f>Table4[[#This Row],[SHOTS PER MAGAZINE]]*Table4[[#This Row],[DAMAGE PER SHOT]]</f>
        <v>41800</v>
      </c>
      <c r="V1088" s="130">
        <f>Table4[[#This Row],[MAGAZINE AMMO]]/Table4[[#This Row],[AMMO PER SHOT]]</f>
        <v>5</v>
      </c>
      <c r="W1088" s="138">
        <f>1/Table4[[#This Row],[SHOT 
INTERVAL]]</f>
        <v>2</v>
      </c>
      <c r="X1088" s="138">
        <f>(Table4[[#This Row],[SHOTS PER MAGAZINE]]-1)*Table4[[#This Row],[SHOT 
INTERVAL]]+(Table4[[#This Row],[PARTICLES 
PER SHOT]]-1)*Table4[[#This Row],[BURST INTERVAL]]</f>
        <v>2</v>
      </c>
      <c r="Y1088" s="186">
        <f>Table4[[#This Row],[DAMAGE PER MAGAZINE]]/(Table4[[#This Row],[UNLOAD TIME]]+Table4[[#This Row],[RELOAD TIME]])</f>
        <v>3800</v>
      </c>
    </row>
    <row r="1089" spans="1:25" ht="14.25" hidden="1" customHeight="1" outlineLevel="1" x14ac:dyDescent="0.2">
      <c r="A1089" s="130">
        <v>49</v>
      </c>
      <c r="B1089" s="186" t="s">
        <v>453</v>
      </c>
      <c r="C1089" s="186" t="s">
        <v>101</v>
      </c>
      <c r="D1089" s="130">
        <v>12</v>
      </c>
      <c r="E1089" s="149">
        <v>462</v>
      </c>
      <c r="F1089" s="130"/>
      <c r="G1089" s="130"/>
      <c r="H1089" s="130"/>
      <c r="I1089" s="130">
        <v>5</v>
      </c>
      <c r="J1089" s="130">
        <v>1</v>
      </c>
      <c r="K1089" s="130">
        <v>20</v>
      </c>
      <c r="L1089" s="138"/>
      <c r="M1089" s="138">
        <v>0.5</v>
      </c>
      <c r="N1089" s="130">
        <v>1</v>
      </c>
      <c r="O1089" s="138"/>
      <c r="P1089" s="138">
        <v>1.8</v>
      </c>
      <c r="Q1089" s="130">
        <v>4</v>
      </c>
      <c r="R1089" s="138">
        <v>9</v>
      </c>
      <c r="S1089" s="130">
        <f>Table4[[#This Row],[DMG PER PARTICLE]]*Table4[[#This Row],[PARTICLES 
PER SHOT]]</f>
        <v>9240</v>
      </c>
      <c r="T1089" s="186">
        <f>Table4[[#This Row],[DAMAGE PER SHOT]]/Table4[[#This Row],[SHOT 
INTERVAL]]</f>
        <v>18480</v>
      </c>
      <c r="U1089" s="130">
        <f>Table4[[#This Row],[SHOTS PER MAGAZINE]]*Table4[[#This Row],[DAMAGE PER SHOT]]</f>
        <v>46200</v>
      </c>
      <c r="V1089" s="130">
        <f>Table4[[#This Row],[MAGAZINE AMMO]]/Table4[[#This Row],[AMMO PER SHOT]]</f>
        <v>5</v>
      </c>
      <c r="W1089" s="138">
        <f>1/Table4[[#This Row],[SHOT 
INTERVAL]]</f>
        <v>2</v>
      </c>
      <c r="X1089" s="138">
        <f>(Table4[[#This Row],[SHOTS PER MAGAZINE]]-1)*Table4[[#This Row],[SHOT 
INTERVAL]]+(Table4[[#This Row],[PARTICLES 
PER SHOT]]-1)*Table4[[#This Row],[BURST INTERVAL]]</f>
        <v>2</v>
      </c>
      <c r="Y1089" s="186">
        <f>Table4[[#This Row],[DAMAGE PER MAGAZINE]]/(Table4[[#This Row],[UNLOAD TIME]]+Table4[[#This Row],[RELOAD TIME]])</f>
        <v>4200</v>
      </c>
    </row>
    <row r="1090" spans="1:25" ht="14.25" hidden="1" customHeight="1" outlineLevel="1" x14ac:dyDescent="0.2">
      <c r="A1090" s="130">
        <v>49</v>
      </c>
      <c r="B1090" s="186" t="s">
        <v>453</v>
      </c>
      <c r="C1090" s="186" t="s">
        <v>102</v>
      </c>
      <c r="D1090" s="130">
        <v>1</v>
      </c>
      <c r="E1090" s="149">
        <v>462</v>
      </c>
      <c r="F1090" s="130"/>
      <c r="G1090" s="130"/>
      <c r="H1090" s="130"/>
      <c r="I1090" s="130">
        <v>5</v>
      </c>
      <c r="J1090" s="130">
        <v>1</v>
      </c>
      <c r="K1090" s="130">
        <v>20</v>
      </c>
      <c r="L1090" s="138"/>
      <c r="M1090" s="138">
        <v>0.5</v>
      </c>
      <c r="N1090" s="130">
        <v>1</v>
      </c>
      <c r="O1090" s="138"/>
      <c r="P1090" s="138">
        <v>1.8</v>
      </c>
      <c r="Q1090" s="130">
        <v>4</v>
      </c>
      <c r="R1090" s="138">
        <v>9</v>
      </c>
      <c r="S1090" s="130">
        <f>Table4[[#This Row],[DMG PER PARTICLE]]*Table4[[#This Row],[PARTICLES 
PER SHOT]]</f>
        <v>9240</v>
      </c>
      <c r="T1090" s="186">
        <f>Table4[[#This Row],[DAMAGE PER SHOT]]/Table4[[#This Row],[SHOT 
INTERVAL]]</f>
        <v>18480</v>
      </c>
      <c r="U1090" s="130">
        <f>Table4[[#This Row],[SHOTS PER MAGAZINE]]*Table4[[#This Row],[DAMAGE PER SHOT]]</f>
        <v>46200</v>
      </c>
      <c r="V1090" s="130">
        <f>Table4[[#This Row],[MAGAZINE AMMO]]/Table4[[#This Row],[AMMO PER SHOT]]</f>
        <v>5</v>
      </c>
      <c r="W1090" s="138">
        <f>1/Table4[[#This Row],[SHOT 
INTERVAL]]</f>
        <v>2</v>
      </c>
      <c r="X1090" s="138">
        <f>(Table4[[#This Row],[SHOTS PER MAGAZINE]]-1)*Table4[[#This Row],[SHOT 
INTERVAL]]+(Table4[[#This Row],[PARTICLES 
PER SHOT]]-1)*Table4[[#This Row],[BURST INTERVAL]]</f>
        <v>2</v>
      </c>
      <c r="Y1090" s="186">
        <f>Table4[[#This Row],[DAMAGE PER MAGAZINE]]/(Table4[[#This Row],[UNLOAD TIME]]+Table4[[#This Row],[RELOAD TIME]])</f>
        <v>4200</v>
      </c>
    </row>
    <row r="1091" spans="1:25" ht="14.25" hidden="1" customHeight="1" outlineLevel="1" x14ac:dyDescent="0.2">
      <c r="A1091" s="130">
        <v>49</v>
      </c>
      <c r="B1091" s="186" t="s">
        <v>453</v>
      </c>
      <c r="C1091" s="186" t="s">
        <v>102</v>
      </c>
      <c r="D1091" s="130">
        <v>2</v>
      </c>
      <c r="E1091" s="149">
        <v>473</v>
      </c>
      <c r="F1091" s="130"/>
      <c r="G1091" s="130"/>
      <c r="H1091" s="130"/>
      <c r="I1091" s="130">
        <v>5</v>
      </c>
      <c r="J1091" s="130">
        <v>1</v>
      </c>
      <c r="K1091" s="130">
        <v>20</v>
      </c>
      <c r="L1091" s="138"/>
      <c r="M1091" s="138">
        <v>0.5</v>
      </c>
      <c r="N1091" s="130">
        <v>1</v>
      </c>
      <c r="O1091" s="138"/>
      <c r="P1091" s="138">
        <v>1.8</v>
      </c>
      <c r="Q1091" s="130">
        <v>4</v>
      </c>
      <c r="R1091" s="138">
        <v>9</v>
      </c>
      <c r="S1091" s="130">
        <f>Table4[[#This Row],[DMG PER PARTICLE]]*Table4[[#This Row],[PARTICLES 
PER SHOT]]</f>
        <v>9460</v>
      </c>
      <c r="T1091" s="186">
        <f>Table4[[#This Row],[DAMAGE PER SHOT]]/Table4[[#This Row],[SHOT 
INTERVAL]]</f>
        <v>18920</v>
      </c>
      <c r="U1091" s="130">
        <f>Table4[[#This Row],[SHOTS PER MAGAZINE]]*Table4[[#This Row],[DAMAGE PER SHOT]]</f>
        <v>47300</v>
      </c>
      <c r="V1091" s="130">
        <f>Table4[[#This Row],[MAGAZINE AMMO]]/Table4[[#This Row],[AMMO PER SHOT]]</f>
        <v>5</v>
      </c>
      <c r="W1091" s="138">
        <f>1/Table4[[#This Row],[SHOT 
INTERVAL]]</f>
        <v>2</v>
      </c>
      <c r="X1091" s="138">
        <f>(Table4[[#This Row],[SHOTS PER MAGAZINE]]-1)*Table4[[#This Row],[SHOT 
INTERVAL]]+(Table4[[#This Row],[PARTICLES 
PER SHOT]]-1)*Table4[[#This Row],[BURST INTERVAL]]</f>
        <v>2</v>
      </c>
      <c r="Y1091" s="186">
        <f>Table4[[#This Row],[DAMAGE PER MAGAZINE]]/(Table4[[#This Row],[UNLOAD TIME]]+Table4[[#This Row],[RELOAD TIME]])</f>
        <v>4300</v>
      </c>
    </row>
    <row r="1092" spans="1:25" ht="14.25" hidden="1" customHeight="1" outlineLevel="1" x14ac:dyDescent="0.2">
      <c r="A1092" s="130">
        <v>49</v>
      </c>
      <c r="B1092" s="186" t="s">
        <v>453</v>
      </c>
      <c r="C1092" s="186" t="s">
        <v>102</v>
      </c>
      <c r="D1092" s="130">
        <v>3</v>
      </c>
      <c r="E1092" s="149">
        <v>479</v>
      </c>
      <c r="F1092" s="130"/>
      <c r="G1092" s="130"/>
      <c r="H1092" s="130"/>
      <c r="I1092" s="130">
        <v>5</v>
      </c>
      <c r="J1092" s="130">
        <v>1</v>
      </c>
      <c r="K1092" s="130">
        <v>20</v>
      </c>
      <c r="L1092" s="138"/>
      <c r="M1092" s="138">
        <v>0.5</v>
      </c>
      <c r="N1092" s="130">
        <v>1</v>
      </c>
      <c r="O1092" s="138"/>
      <c r="P1092" s="138">
        <v>1.8</v>
      </c>
      <c r="Q1092" s="130">
        <v>4</v>
      </c>
      <c r="R1092" s="138">
        <v>9</v>
      </c>
      <c r="S1092" s="130">
        <f>Table4[[#This Row],[DMG PER PARTICLE]]*Table4[[#This Row],[PARTICLES 
PER SHOT]]</f>
        <v>9580</v>
      </c>
      <c r="T1092" s="186">
        <f>Table4[[#This Row],[DAMAGE PER SHOT]]/Table4[[#This Row],[SHOT 
INTERVAL]]</f>
        <v>19160</v>
      </c>
      <c r="U1092" s="130">
        <f>Table4[[#This Row],[SHOTS PER MAGAZINE]]*Table4[[#This Row],[DAMAGE PER SHOT]]</f>
        <v>47900</v>
      </c>
      <c r="V1092" s="130">
        <f>Table4[[#This Row],[MAGAZINE AMMO]]/Table4[[#This Row],[AMMO PER SHOT]]</f>
        <v>5</v>
      </c>
      <c r="W1092" s="138">
        <f>1/Table4[[#This Row],[SHOT 
INTERVAL]]</f>
        <v>2</v>
      </c>
      <c r="X1092" s="138">
        <f>(Table4[[#This Row],[SHOTS PER MAGAZINE]]-1)*Table4[[#This Row],[SHOT 
INTERVAL]]+(Table4[[#This Row],[PARTICLES 
PER SHOT]]-1)*Table4[[#This Row],[BURST INTERVAL]]</f>
        <v>2</v>
      </c>
      <c r="Y1092" s="186">
        <f>Table4[[#This Row],[DAMAGE PER MAGAZINE]]/(Table4[[#This Row],[UNLOAD TIME]]+Table4[[#This Row],[RELOAD TIME]])</f>
        <v>4354.545454545455</v>
      </c>
    </row>
    <row r="1093" spans="1:25" ht="14.25" hidden="1" customHeight="1" outlineLevel="1" x14ac:dyDescent="0.2">
      <c r="A1093" s="130">
        <v>49</v>
      </c>
      <c r="B1093" s="186" t="s">
        <v>453</v>
      </c>
      <c r="C1093" s="186" t="s">
        <v>102</v>
      </c>
      <c r="D1093" s="130">
        <v>4</v>
      </c>
      <c r="E1093" s="149">
        <v>484</v>
      </c>
      <c r="F1093" s="130"/>
      <c r="G1093" s="130"/>
      <c r="H1093" s="130"/>
      <c r="I1093" s="130">
        <v>5</v>
      </c>
      <c r="J1093" s="130">
        <v>1</v>
      </c>
      <c r="K1093" s="130">
        <v>20</v>
      </c>
      <c r="L1093" s="138"/>
      <c r="M1093" s="138">
        <v>0.5</v>
      </c>
      <c r="N1093" s="130">
        <v>1</v>
      </c>
      <c r="O1093" s="138"/>
      <c r="P1093" s="138">
        <v>1.8</v>
      </c>
      <c r="Q1093" s="130">
        <v>4</v>
      </c>
      <c r="R1093" s="138">
        <v>9</v>
      </c>
      <c r="S1093" s="130">
        <f>Table4[[#This Row],[DMG PER PARTICLE]]*Table4[[#This Row],[PARTICLES 
PER SHOT]]</f>
        <v>9680</v>
      </c>
      <c r="T1093" s="186">
        <f>Table4[[#This Row],[DAMAGE PER SHOT]]/Table4[[#This Row],[SHOT 
INTERVAL]]</f>
        <v>19360</v>
      </c>
      <c r="U1093" s="130">
        <f>Table4[[#This Row],[SHOTS PER MAGAZINE]]*Table4[[#This Row],[DAMAGE PER SHOT]]</f>
        <v>48400</v>
      </c>
      <c r="V1093" s="130">
        <f>Table4[[#This Row],[MAGAZINE AMMO]]/Table4[[#This Row],[AMMO PER SHOT]]</f>
        <v>5</v>
      </c>
      <c r="W1093" s="138">
        <f>1/Table4[[#This Row],[SHOT 
INTERVAL]]</f>
        <v>2</v>
      </c>
      <c r="X1093" s="138">
        <f>(Table4[[#This Row],[SHOTS PER MAGAZINE]]-1)*Table4[[#This Row],[SHOT 
INTERVAL]]+(Table4[[#This Row],[PARTICLES 
PER SHOT]]-1)*Table4[[#This Row],[BURST INTERVAL]]</f>
        <v>2</v>
      </c>
      <c r="Y1093" s="186">
        <f>Table4[[#This Row],[DAMAGE PER MAGAZINE]]/(Table4[[#This Row],[UNLOAD TIME]]+Table4[[#This Row],[RELOAD TIME]])</f>
        <v>4400</v>
      </c>
    </row>
    <row r="1094" spans="1:25" ht="14.25" hidden="1" customHeight="1" outlineLevel="1" x14ac:dyDescent="0.2">
      <c r="A1094" s="130">
        <v>49</v>
      </c>
      <c r="B1094" s="186" t="s">
        <v>453</v>
      </c>
      <c r="C1094" s="186" t="s">
        <v>102</v>
      </c>
      <c r="D1094" s="130">
        <v>5</v>
      </c>
      <c r="E1094" s="149">
        <v>495</v>
      </c>
      <c r="F1094" s="130"/>
      <c r="G1094" s="130"/>
      <c r="H1094" s="130"/>
      <c r="I1094" s="130">
        <v>5</v>
      </c>
      <c r="J1094" s="130">
        <v>1</v>
      </c>
      <c r="K1094" s="130">
        <v>20</v>
      </c>
      <c r="L1094" s="138"/>
      <c r="M1094" s="138">
        <v>0.5</v>
      </c>
      <c r="N1094" s="130">
        <v>1</v>
      </c>
      <c r="O1094" s="138"/>
      <c r="P1094" s="138">
        <v>1.8</v>
      </c>
      <c r="Q1094" s="130">
        <v>4</v>
      </c>
      <c r="R1094" s="138">
        <v>9</v>
      </c>
      <c r="S1094" s="130">
        <f>Table4[[#This Row],[DMG PER PARTICLE]]*Table4[[#This Row],[PARTICLES 
PER SHOT]]</f>
        <v>9900</v>
      </c>
      <c r="T1094" s="186">
        <f>Table4[[#This Row],[DAMAGE PER SHOT]]/Table4[[#This Row],[SHOT 
INTERVAL]]</f>
        <v>19800</v>
      </c>
      <c r="U1094" s="130">
        <f>Table4[[#This Row],[SHOTS PER MAGAZINE]]*Table4[[#This Row],[DAMAGE PER SHOT]]</f>
        <v>49500</v>
      </c>
      <c r="V1094" s="130">
        <f>Table4[[#This Row],[MAGAZINE AMMO]]/Table4[[#This Row],[AMMO PER SHOT]]</f>
        <v>5</v>
      </c>
      <c r="W1094" s="138">
        <f>1/Table4[[#This Row],[SHOT 
INTERVAL]]</f>
        <v>2</v>
      </c>
      <c r="X1094" s="138">
        <f>(Table4[[#This Row],[SHOTS PER MAGAZINE]]-1)*Table4[[#This Row],[SHOT 
INTERVAL]]+(Table4[[#This Row],[PARTICLES 
PER SHOT]]-1)*Table4[[#This Row],[BURST INTERVAL]]</f>
        <v>2</v>
      </c>
      <c r="Y1094" s="186">
        <f>Table4[[#This Row],[DAMAGE PER MAGAZINE]]/(Table4[[#This Row],[UNLOAD TIME]]+Table4[[#This Row],[RELOAD TIME]])</f>
        <v>4500</v>
      </c>
    </row>
    <row r="1095" spans="1:25" ht="14.25" hidden="1" customHeight="1" outlineLevel="1" x14ac:dyDescent="0.2">
      <c r="A1095" s="130">
        <v>49</v>
      </c>
      <c r="B1095" s="186" t="s">
        <v>453</v>
      </c>
      <c r="C1095" s="186" t="s">
        <v>102</v>
      </c>
      <c r="D1095" s="130">
        <v>6</v>
      </c>
      <c r="E1095" s="149">
        <v>506</v>
      </c>
      <c r="F1095" s="130"/>
      <c r="G1095" s="130"/>
      <c r="H1095" s="130"/>
      <c r="I1095" s="130">
        <v>5</v>
      </c>
      <c r="J1095" s="130">
        <v>1</v>
      </c>
      <c r="K1095" s="130">
        <v>20</v>
      </c>
      <c r="L1095" s="138"/>
      <c r="M1095" s="138">
        <v>0.5</v>
      </c>
      <c r="N1095" s="130">
        <v>1</v>
      </c>
      <c r="O1095" s="138"/>
      <c r="P1095" s="138">
        <v>1.8</v>
      </c>
      <c r="Q1095" s="130">
        <v>4</v>
      </c>
      <c r="R1095" s="138">
        <v>9</v>
      </c>
      <c r="S1095" s="130">
        <f>Table4[[#This Row],[DMG PER PARTICLE]]*Table4[[#This Row],[PARTICLES 
PER SHOT]]</f>
        <v>10120</v>
      </c>
      <c r="T1095" s="186">
        <f>Table4[[#This Row],[DAMAGE PER SHOT]]/Table4[[#This Row],[SHOT 
INTERVAL]]</f>
        <v>20240</v>
      </c>
      <c r="U1095" s="130">
        <f>Table4[[#This Row],[SHOTS PER MAGAZINE]]*Table4[[#This Row],[DAMAGE PER SHOT]]</f>
        <v>50600</v>
      </c>
      <c r="V1095" s="130">
        <f>Table4[[#This Row],[MAGAZINE AMMO]]/Table4[[#This Row],[AMMO PER SHOT]]</f>
        <v>5</v>
      </c>
      <c r="W1095" s="138">
        <f>1/Table4[[#This Row],[SHOT 
INTERVAL]]</f>
        <v>2</v>
      </c>
      <c r="X1095" s="138">
        <f>(Table4[[#This Row],[SHOTS PER MAGAZINE]]-1)*Table4[[#This Row],[SHOT 
INTERVAL]]+(Table4[[#This Row],[PARTICLES 
PER SHOT]]-1)*Table4[[#This Row],[BURST INTERVAL]]</f>
        <v>2</v>
      </c>
      <c r="Y1095" s="186">
        <f>Table4[[#This Row],[DAMAGE PER MAGAZINE]]/(Table4[[#This Row],[UNLOAD TIME]]+Table4[[#This Row],[RELOAD TIME]])</f>
        <v>4600</v>
      </c>
    </row>
    <row r="1096" spans="1:25" ht="14.25" hidden="1" customHeight="1" outlineLevel="1" x14ac:dyDescent="0.2">
      <c r="A1096" s="130">
        <v>49</v>
      </c>
      <c r="B1096" s="186" t="s">
        <v>453</v>
      </c>
      <c r="C1096" s="186" t="s">
        <v>102</v>
      </c>
      <c r="D1096" s="130">
        <v>7</v>
      </c>
      <c r="E1096" s="149">
        <v>512</v>
      </c>
      <c r="F1096" s="130"/>
      <c r="G1096" s="130"/>
      <c r="H1096" s="130"/>
      <c r="I1096" s="130">
        <v>5</v>
      </c>
      <c r="J1096" s="130">
        <v>1</v>
      </c>
      <c r="K1096" s="130">
        <v>20</v>
      </c>
      <c r="L1096" s="138"/>
      <c r="M1096" s="138">
        <v>0.5</v>
      </c>
      <c r="N1096" s="130">
        <v>1</v>
      </c>
      <c r="O1096" s="138"/>
      <c r="P1096" s="138">
        <v>1.8</v>
      </c>
      <c r="Q1096" s="130">
        <v>4</v>
      </c>
      <c r="R1096" s="138">
        <v>9</v>
      </c>
      <c r="S1096" s="130">
        <f>Table4[[#This Row],[DMG PER PARTICLE]]*Table4[[#This Row],[PARTICLES 
PER SHOT]]</f>
        <v>10240</v>
      </c>
      <c r="T1096" s="186">
        <f>Table4[[#This Row],[DAMAGE PER SHOT]]/Table4[[#This Row],[SHOT 
INTERVAL]]</f>
        <v>20480</v>
      </c>
      <c r="U1096" s="130">
        <f>Table4[[#This Row],[SHOTS PER MAGAZINE]]*Table4[[#This Row],[DAMAGE PER SHOT]]</f>
        <v>51200</v>
      </c>
      <c r="V1096" s="130">
        <f>Table4[[#This Row],[MAGAZINE AMMO]]/Table4[[#This Row],[AMMO PER SHOT]]</f>
        <v>5</v>
      </c>
      <c r="W1096" s="138">
        <f>1/Table4[[#This Row],[SHOT 
INTERVAL]]</f>
        <v>2</v>
      </c>
      <c r="X1096" s="138">
        <f>(Table4[[#This Row],[SHOTS PER MAGAZINE]]-1)*Table4[[#This Row],[SHOT 
INTERVAL]]+(Table4[[#This Row],[PARTICLES 
PER SHOT]]-1)*Table4[[#This Row],[BURST INTERVAL]]</f>
        <v>2</v>
      </c>
      <c r="Y1096" s="186">
        <f>Table4[[#This Row],[DAMAGE PER MAGAZINE]]/(Table4[[#This Row],[UNLOAD TIME]]+Table4[[#This Row],[RELOAD TIME]])</f>
        <v>4654.545454545455</v>
      </c>
    </row>
    <row r="1097" spans="1:25" ht="14.25" hidden="1" customHeight="1" outlineLevel="1" x14ac:dyDescent="0.2">
      <c r="A1097" s="130">
        <v>49</v>
      </c>
      <c r="B1097" s="186" t="s">
        <v>453</v>
      </c>
      <c r="C1097" s="186" t="s">
        <v>102</v>
      </c>
      <c r="D1097" s="130">
        <v>8</v>
      </c>
      <c r="E1097" s="149">
        <v>517</v>
      </c>
      <c r="F1097" s="130"/>
      <c r="G1097" s="130"/>
      <c r="H1097" s="130"/>
      <c r="I1097" s="130">
        <v>5</v>
      </c>
      <c r="J1097" s="130">
        <v>1</v>
      </c>
      <c r="K1097" s="130">
        <v>20</v>
      </c>
      <c r="L1097" s="138"/>
      <c r="M1097" s="138">
        <v>0.5</v>
      </c>
      <c r="N1097" s="130">
        <v>1</v>
      </c>
      <c r="O1097" s="138"/>
      <c r="P1097" s="138">
        <v>1.8</v>
      </c>
      <c r="Q1097" s="130">
        <v>4</v>
      </c>
      <c r="R1097" s="138">
        <v>9</v>
      </c>
      <c r="S1097" s="130">
        <f>Table4[[#This Row],[DMG PER PARTICLE]]*Table4[[#This Row],[PARTICLES 
PER SHOT]]</f>
        <v>10340</v>
      </c>
      <c r="T1097" s="186">
        <f>Table4[[#This Row],[DAMAGE PER SHOT]]/Table4[[#This Row],[SHOT 
INTERVAL]]</f>
        <v>20680</v>
      </c>
      <c r="U1097" s="130">
        <f>Table4[[#This Row],[SHOTS PER MAGAZINE]]*Table4[[#This Row],[DAMAGE PER SHOT]]</f>
        <v>51700</v>
      </c>
      <c r="V1097" s="130">
        <f>Table4[[#This Row],[MAGAZINE AMMO]]/Table4[[#This Row],[AMMO PER SHOT]]</f>
        <v>5</v>
      </c>
      <c r="W1097" s="138">
        <f>1/Table4[[#This Row],[SHOT 
INTERVAL]]</f>
        <v>2</v>
      </c>
      <c r="X1097" s="138">
        <f>(Table4[[#This Row],[SHOTS PER MAGAZINE]]-1)*Table4[[#This Row],[SHOT 
INTERVAL]]+(Table4[[#This Row],[PARTICLES 
PER SHOT]]-1)*Table4[[#This Row],[BURST INTERVAL]]</f>
        <v>2</v>
      </c>
      <c r="Y1097" s="186">
        <f>Table4[[#This Row],[DAMAGE PER MAGAZINE]]/(Table4[[#This Row],[UNLOAD TIME]]+Table4[[#This Row],[RELOAD TIME]])</f>
        <v>4700</v>
      </c>
    </row>
    <row r="1098" spans="1:25" ht="14.25" hidden="1" customHeight="1" outlineLevel="1" x14ac:dyDescent="0.2">
      <c r="A1098" s="130">
        <v>49</v>
      </c>
      <c r="B1098" s="186" t="s">
        <v>453</v>
      </c>
      <c r="C1098" s="186" t="s">
        <v>102</v>
      </c>
      <c r="D1098" s="130">
        <v>9</v>
      </c>
      <c r="E1098" s="149">
        <v>528</v>
      </c>
      <c r="F1098" s="130"/>
      <c r="G1098" s="130"/>
      <c r="H1098" s="130"/>
      <c r="I1098" s="130">
        <v>5</v>
      </c>
      <c r="J1098" s="130">
        <v>1</v>
      </c>
      <c r="K1098" s="130">
        <v>20</v>
      </c>
      <c r="L1098" s="138"/>
      <c r="M1098" s="138">
        <v>0.5</v>
      </c>
      <c r="N1098" s="130">
        <v>1</v>
      </c>
      <c r="O1098" s="138"/>
      <c r="P1098" s="138">
        <v>1.8</v>
      </c>
      <c r="Q1098" s="130">
        <v>4</v>
      </c>
      <c r="R1098" s="138">
        <v>9</v>
      </c>
      <c r="S1098" s="130">
        <f>Table4[[#This Row],[DMG PER PARTICLE]]*Table4[[#This Row],[PARTICLES 
PER SHOT]]</f>
        <v>10560</v>
      </c>
      <c r="T1098" s="186">
        <f>Table4[[#This Row],[DAMAGE PER SHOT]]/Table4[[#This Row],[SHOT 
INTERVAL]]</f>
        <v>21120</v>
      </c>
      <c r="U1098" s="130">
        <f>Table4[[#This Row],[SHOTS PER MAGAZINE]]*Table4[[#This Row],[DAMAGE PER SHOT]]</f>
        <v>52800</v>
      </c>
      <c r="V1098" s="130">
        <f>Table4[[#This Row],[MAGAZINE AMMO]]/Table4[[#This Row],[AMMO PER SHOT]]</f>
        <v>5</v>
      </c>
      <c r="W1098" s="138">
        <f>1/Table4[[#This Row],[SHOT 
INTERVAL]]</f>
        <v>2</v>
      </c>
      <c r="X1098" s="138">
        <f>(Table4[[#This Row],[SHOTS PER MAGAZINE]]-1)*Table4[[#This Row],[SHOT 
INTERVAL]]+(Table4[[#This Row],[PARTICLES 
PER SHOT]]-1)*Table4[[#This Row],[BURST INTERVAL]]</f>
        <v>2</v>
      </c>
      <c r="Y1098" s="186">
        <f>Table4[[#This Row],[DAMAGE PER MAGAZINE]]/(Table4[[#This Row],[UNLOAD TIME]]+Table4[[#This Row],[RELOAD TIME]])</f>
        <v>4800</v>
      </c>
    </row>
    <row r="1099" spans="1:25" ht="14.25" hidden="1" customHeight="1" outlineLevel="1" x14ac:dyDescent="0.2">
      <c r="A1099" s="130">
        <v>49</v>
      </c>
      <c r="B1099" s="186" t="s">
        <v>453</v>
      </c>
      <c r="C1099" s="186" t="s">
        <v>102</v>
      </c>
      <c r="D1099" s="130">
        <v>10</v>
      </c>
      <c r="E1099" s="149">
        <v>539</v>
      </c>
      <c r="F1099" s="130"/>
      <c r="G1099" s="130"/>
      <c r="H1099" s="130"/>
      <c r="I1099" s="130">
        <v>5</v>
      </c>
      <c r="J1099" s="130">
        <v>1</v>
      </c>
      <c r="K1099" s="130">
        <v>20</v>
      </c>
      <c r="L1099" s="138"/>
      <c r="M1099" s="138">
        <v>0.5</v>
      </c>
      <c r="N1099" s="130">
        <v>1</v>
      </c>
      <c r="O1099" s="138"/>
      <c r="P1099" s="138">
        <v>1.8</v>
      </c>
      <c r="Q1099" s="130">
        <v>4</v>
      </c>
      <c r="R1099" s="138">
        <v>9</v>
      </c>
      <c r="S1099" s="130">
        <f>Table4[[#This Row],[DMG PER PARTICLE]]*Table4[[#This Row],[PARTICLES 
PER SHOT]]</f>
        <v>10780</v>
      </c>
      <c r="T1099" s="186">
        <f>Table4[[#This Row],[DAMAGE PER SHOT]]/Table4[[#This Row],[SHOT 
INTERVAL]]</f>
        <v>21560</v>
      </c>
      <c r="U1099" s="130">
        <f>Table4[[#This Row],[SHOTS PER MAGAZINE]]*Table4[[#This Row],[DAMAGE PER SHOT]]</f>
        <v>53900</v>
      </c>
      <c r="V1099" s="130">
        <f>Table4[[#This Row],[MAGAZINE AMMO]]/Table4[[#This Row],[AMMO PER SHOT]]</f>
        <v>5</v>
      </c>
      <c r="W1099" s="138">
        <f>1/Table4[[#This Row],[SHOT 
INTERVAL]]</f>
        <v>2</v>
      </c>
      <c r="X1099" s="138">
        <f>(Table4[[#This Row],[SHOTS PER MAGAZINE]]-1)*Table4[[#This Row],[SHOT 
INTERVAL]]+(Table4[[#This Row],[PARTICLES 
PER SHOT]]-1)*Table4[[#This Row],[BURST INTERVAL]]</f>
        <v>2</v>
      </c>
      <c r="Y1099" s="186">
        <f>Table4[[#This Row],[DAMAGE PER MAGAZINE]]/(Table4[[#This Row],[UNLOAD TIME]]+Table4[[#This Row],[RELOAD TIME]])</f>
        <v>4900</v>
      </c>
    </row>
    <row r="1100" spans="1:25" ht="14.25" hidden="1" customHeight="1" outlineLevel="1" x14ac:dyDescent="0.2">
      <c r="A1100" s="130">
        <v>49</v>
      </c>
      <c r="B1100" s="186" t="s">
        <v>453</v>
      </c>
      <c r="C1100" s="186" t="s">
        <v>102</v>
      </c>
      <c r="D1100" s="130">
        <v>11</v>
      </c>
      <c r="E1100" s="149">
        <v>545</v>
      </c>
      <c r="F1100" s="130"/>
      <c r="G1100" s="130"/>
      <c r="H1100" s="130"/>
      <c r="I1100" s="130">
        <v>5</v>
      </c>
      <c r="J1100" s="130">
        <v>1</v>
      </c>
      <c r="K1100" s="130">
        <v>20</v>
      </c>
      <c r="L1100" s="138"/>
      <c r="M1100" s="138">
        <v>0.5</v>
      </c>
      <c r="N1100" s="130">
        <v>1</v>
      </c>
      <c r="O1100" s="138"/>
      <c r="P1100" s="138">
        <v>1.8</v>
      </c>
      <c r="Q1100" s="130">
        <v>4</v>
      </c>
      <c r="R1100" s="138">
        <v>9</v>
      </c>
      <c r="S1100" s="130">
        <f>Table4[[#This Row],[DMG PER PARTICLE]]*Table4[[#This Row],[PARTICLES 
PER SHOT]]</f>
        <v>10900</v>
      </c>
      <c r="T1100" s="186">
        <f>Table4[[#This Row],[DAMAGE PER SHOT]]/Table4[[#This Row],[SHOT 
INTERVAL]]</f>
        <v>21800</v>
      </c>
      <c r="U1100" s="130">
        <f>Table4[[#This Row],[SHOTS PER MAGAZINE]]*Table4[[#This Row],[DAMAGE PER SHOT]]</f>
        <v>54500</v>
      </c>
      <c r="V1100" s="130">
        <f>Table4[[#This Row],[MAGAZINE AMMO]]/Table4[[#This Row],[AMMO PER SHOT]]</f>
        <v>5</v>
      </c>
      <c r="W1100" s="138">
        <f>1/Table4[[#This Row],[SHOT 
INTERVAL]]</f>
        <v>2</v>
      </c>
      <c r="X1100" s="138">
        <f>(Table4[[#This Row],[SHOTS PER MAGAZINE]]-1)*Table4[[#This Row],[SHOT 
INTERVAL]]+(Table4[[#This Row],[PARTICLES 
PER SHOT]]-1)*Table4[[#This Row],[BURST INTERVAL]]</f>
        <v>2</v>
      </c>
      <c r="Y1100" s="186">
        <f>Table4[[#This Row],[DAMAGE PER MAGAZINE]]/(Table4[[#This Row],[UNLOAD TIME]]+Table4[[#This Row],[RELOAD TIME]])</f>
        <v>4954.545454545455</v>
      </c>
    </row>
    <row r="1101" spans="1:25" ht="14.25" hidden="1" customHeight="1" outlineLevel="1" x14ac:dyDescent="0.2">
      <c r="A1101" s="130">
        <v>49</v>
      </c>
      <c r="B1101" s="186" t="s">
        <v>453</v>
      </c>
      <c r="C1101" s="186" t="s">
        <v>102</v>
      </c>
      <c r="D1101" s="130">
        <v>12</v>
      </c>
      <c r="E1101" s="149">
        <v>550</v>
      </c>
      <c r="F1101" s="130"/>
      <c r="G1101" s="130"/>
      <c r="H1101" s="130"/>
      <c r="I1101" s="130">
        <v>5</v>
      </c>
      <c r="J1101" s="130">
        <v>1</v>
      </c>
      <c r="K1101" s="130">
        <v>20</v>
      </c>
      <c r="L1101" s="138"/>
      <c r="M1101" s="138">
        <v>0.5</v>
      </c>
      <c r="N1101" s="130">
        <v>1</v>
      </c>
      <c r="O1101" s="138"/>
      <c r="P1101" s="138">
        <v>1.8</v>
      </c>
      <c r="Q1101" s="130">
        <v>4</v>
      </c>
      <c r="R1101" s="138">
        <v>9</v>
      </c>
      <c r="S1101" s="130">
        <f>Table4[[#This Row],[DMG PER PARTICLE]]*Table4[[#This Row],[PARTICLES 
PER SHOT]]</f>
        <v>11000</v>
      </c>
      <c r="T1101" s="186">
        <f>Table4[[#This Row],[DAMAGE PER SHOT]]/Table4[[#This Row],[SHOT 
INTERVAL]]</f>
        <v>22000</v>
      </c>
      <c r="U1101" s="130">
        <f>Table4[[#This Row],[SHOTS PER MAGAZINE]]*Table4[[#This Row],[DAMAGE PER SHOT]]</f>
        <v>55000</v>
      </c>
      <c r="V1101" s="130">
        <f>Table4[[#This Row],[MAGAZINE AMMO]]/Table4[[#This Row],[AMMO PER SHOT]]</f>
        <v>5</v>
      </c>
      <c r="W1101" s="138">
        <f>1/Table4[[#This Row],[SHOT 
INTERVAL]]</f>
        <v>2</v>
      </c>
      <c r="X1101" s="138">
        <f>(Table4[[#This Row],[SHOTS PER MAGAZINE]]-1)*Table4[[#This Row],[SHOT 
INTERVAL]]+(Table4[[#This Row],[PARTICLES 
PER SHOT]]-1)*Table4[[#This Row],[BURST INTERVAL]]</f>
        <v>2</v>
      </c>
      <c r="Y1101" s="186">
        <f>Table4[[#This Row],[DAMAGE PER MAGAZINE]]/(Table4[[#This Row],[UNLOAD TIME]]+Table4[[#This Row],[RELOAD TIME]])</f>
        <v>5000</v>
      </c>
    </row>
    <row r="1102" spans="1:25" ht="14.25" hidden="1" customHeight="1" outlineLevel="1" x14ac:dyDescent="0.2">
      <c r="A1102" s="130">
        <v>49</v>
      </c>
      <c r="B1102" s="186" t="s">
        <v>453</v>
      </c>
      <c r="C1102" s="186" t="s">
        <v>103</v>
      </c>
      <c r="D1102" s="130">
        <v>1</v>
      </c>
      <c r="E1102" s="149">
        <v>578</v>
      </c>
      <c r="F1102" s="130"/>
      <c r="G1102" s="130"/>
      <c r="H1102" s="130"/>
      <c r="I1102" s="130">
        <v>5</v>
      </c>
      <c r="J1102" s="130">
        <v>1</v>
      </c>
      <c r="K1102" s="130">
        <v>20</v>
      </c>
      <c r="L1102" s="138"/>
      <c r="M1102" s="138">
        <v>0.5</v>
      </c>
      <c r="N1102" s="130">
        <v>1</v>
      </c>
      <c r="O1102" s="138"/>
      <c r="P1102" s="138">
        <v>1.8</v>
      </c>
      <c r="Q1102" s="130">
        <v>4</v>
      </c>
      <c r="R1102" s="138">
        <v>9</v>
      </c>
      <c r="S1102" s="130">
        <f>Table4[[#This Row],[DMG PER PARTICLE]]*Table4[[#This Row],[PARTICLES 
PER SHOT]]</f>
        <v>11560</v>
      </c>
      <c r="T1102" s="186">
        <f>Table4[[#This Row],[DAMAGE PER SHOT]]/Table4[[#This Row],[SHOT 
INTERVAL]]</f>
        <v>23120</v>
      </c>
      <c r="U1102" s="130">
        <f>Table4[[#This Row],[SHOTS PER MAGAZINE]]*Table4[[#This Row],[DAMAGE PER SHOT]]</f>
        <v>57800</v>
      </c>
      <c r="V1102" s="130">
        <f>Table4[[#This Row],[MAGAZINE AMMO]]/Table4[[#This Row],[AMMO PER SHOT]]</f>
        <v>5</v>
      </c>
      <c r="W1102" s="138">
        <f>1/Table4[[#This Row],[SHOT 
INTERVAL]]</f>
        <v>2</v>
      </c>
      <c r="X1102" s="138">
        <f>(Table4[[#This Row],[SHOTS PER MAGAZINE]]-1)*Table4[[#This Row],[SHOT 
INTERVAL]]+(Table4[[#This Row],[PARTICLES 
PER SHOT]]-1)*Table4[[#This Row],[BURST INTERVAL]]</f>
        <v>2</v>
      </c>
      <c r="Y1102" s="186">
        <f>Table4[[#This Row],[DAMAGE PER MAGAZINE]]/(Table4[[#This Row],[UNLOAD TIME]]+Table4[[#This Row],[RELOAD TIME]])</f>
        <v>5254.545454545455</v>
      </c>
    </row>
    <row r="1103" spans="1:25" ht="14.25" customHeight="1" collapsed="1" x14ac:dyDescent="0.2">
      <c r="A1103" s="128">
        <v>50</v>
      </c>
      <c r="B1103" s="185" t="s">
        <v>454</v>
      </c>
      <c r="C1103" s="185" t="s">
        <v>101</v>
      </c>
      <c r="D1103" s="128">
        <v>1</v>
      </c>
      <c r="E1103" s="148">
        <v>253</v>
      </c>
      <c r="F1103" s="128"/>
      <c r="G1103" s="128"/>
      <c r="H1103" s="128"/>
      <c r="I1103" s="128">
        <v>5</v>
      </c>
      <c r="J1103" s="128">
        <v>1</v>
      </c>
      <c r="K1103" s="128">
        <v>30</v>
      </c>
      <c r="L1103" s="137"/>
      <c r="M1103" s="137">
        <v>1</v>
      </c>
      <c r="N1103" s="128">
        <v>1</v>
      </c>
      <c r="O1103" s="137"/>
      <c r="P1103" s="137">
        <v>2</v>
      </c>
      <c r="Q1103" s="128">
        <v>4</v>
      </c>
      <c r="R1103" s="137">
        <v>10</v>
      </c>
      <c r="S1103" s="128">
        <f>Table4[[#This Row],[DMG PER PARTICLE]]*Table4[[#This Row],[PARTICLES 
PER SHOT]]</f>
        <v>7590</v>
      </c>
      <c r="T1103" s="185">
        <f>Table4[[#This Row],[DAMAGE PER SHOT]]/Table4[[#This Row],[SHOT 
INTERVAL]]</f>
        <v>7590</v>
      </c>
      <c r="U1103" s="128">
        <f>Table4[[#This Row],[SHOTS PER MAGAZINE]]*Table4[[#This Row],[DAMAGE PER SHOT]]</f>
        <v>37950</v>
      </c>
      <c r="V1103" s="128">
        <f>Table4[[#This Row],[MAGAZINE AMMO]]/Table4[[#This Row],[AMMO PER SHOT]]</f>
        <v>5</v>
      </c>
      <c r="W1103" s="137">
        <f>1/Table4[[#This Row],[SHOT 
INTERVAL]]</f>
        <v>1</v>
      </c>
      <c r="X1103" s="137">
        <f>(Table4[[#This Row],[SHOTS PER MAGAZINE]]-1)*Table4[[#This Row],[SHOT 
INTERVAL]]+(Table4[[#This Row],[PARTICLES 
PER SHOT]]-1)*Table4[[#This Row],[BURST INTERVAL]]</f>
        <v>4</v>
      </c>
      <c r="Y1103" s="185">
        <f>Table4[[#This Row],[DAMAGE PER MAGAZINE]]/(Table4[[#This Row],[UNLOAD TIME]]+Table4[[#This Row],[RELOAD TIME]])</f>
        <v>2710.7142857142858</v>
      </c>
    </row>
    <row r="1104" spans="1:25" ht="14.25" hidden="1" customHeight="1" outlineLevel="1" x14ac:dyDescent="0.2">
      <c r="A1104" s="130">
        <v>50</v>
      </c>
      <c r="B1104" s="186" t="s">
        <v>454</v>
      </c>
      <c r="C1104" s="186" t="s">
        <v>101</v>
      </c>
      <c r="D1104" s="130">
        <v>2</v>
      </c>
      <c r="E1104" s="149">
        <v>281</v>
      </c>
      <c r="F1104" s="130"/>
      <c r="G1104" s="130"/>
      <c r="H1104" s="130"/>
      <c r="I1104" s="130">
        <v>5</v>
      </c>
      <c r="J1104" s="130">
        <v>1</v>
      </c>
      <c r="K1104" s="130">
        <v>30</v>
      </c>
      <c r="L1104" s="138"/>
      <c r="M1104" s="138">
        <v>1</v>
      </c>
      <c r="N1104" s="130">
        <v>1</v>
      </c>
      <c r="O1104" s="138"/>
      <c r="P1104" s="138">
        <v>2</v>
      </c>
      <c r="Q1104" s="130">
        <v>4</v>
      </c>
      <c r="R1104" s="138">
        <v>10</v>
      </c>
      <c r="S1104" s="130">
        <f>Table4[[#This Row],[DMG PER PARTICLE]]*Table4[[#This Row],[PARTICLES 
PER SHOT]]</f>
        <v>8430</v>
      </c>
      <c r="T1104" s="186">
        <f>Table4[[#This Row],[DAMAGE PER SHOT]]/Table4[[#This Row],[SHOT 
INTERVAL]]</f>
        <v>8430</v>
      </c>
      <c r="U1104" s="130">
        <f>Table4[[#This Row],[SHOTS PER MAGAZINE]]*Table4[[#This Row],[DAMAGE PER SHOT]]</f>
        <v>42150</v>
      </c>
      <c r="V1104" s="130">
        <f>Table4[[#This Row],[MAGAZINE AMMO]]/Table4[[#This Row],[AMMO PER SHOT]]</f>
        <v>5</v>
      </c>
      <c r="W1104" s="138">
        <f>1/Table4[[#This Row],[SHOT 
INTERVAL]]</f>
        <v>1</v>
      </c>
      <c r="X1104" s="138">
        <f>(Table4[[#This Row],[SHOTS PER MAGAZINE]]-1)*Table4[[#This Row],[SHOT 
INTERVAL]]+(Table4[[#This Row],[PARTICLES 
PER SHOT]]-1)*Table4[[#This Row],[BURST INTERVAL]]</f>
        <v>4</v>
      </c>
      <c r="Y1104" s="186">
        <f>Table4[[#This Row],[DAMAGE PER MAGAZINE]]/(Table4[[#This Row],[UNLOAD TIME]]+Table4[[#This Row],[RELOAD TIME]])</f>
        <v>3010.7142857142858</v>
      </c>
    </row>
    <row r="1105" spans="1:25" ht="14.25" hidden="1" customHeight="1" outlineLevel="1" x14ac:dyDescent="0.2">
      <c r="A1105" s="130">
        <v>50</v>
      </c>
      <c r="B1105" s="186" t="s">
        <v>454</v>
      </c>
      <c r="C1105" s="186" t="s">
        <v>101</v>
      </c>
      <c r="D1105" s="130">
        <v>3</v>
      </c>
      <c r="E1105" s="149">
        <v>314</v>
      </c>
      <c r="F1105" s="130"/>
      <c r="G1105" s="130"/>
      <c r="H1105" s="130"/>
      <c r="I1105" s="130">
        <v>5</v>
      </c>
      <c r="J1105" s="130">
        <v>1</v>
      </c>
      <c r="K1105" s="130">
        <v>30</v>
      </c>
      <c r="L1105" s="138"/>
      <c r="M1105" s="138">
        <v>1</v>
      </c>
      <c r="N1105" s="130">
        <v>1</v>
      </c>
      <c r="O1105" s="138"/>
      <c r="P1105" s="138">
        <v>2</v>
      </c>
      <c r="Q1105" s="130">
        <v>4</v>
      </c>
      <c r="R1105" s="138">
        <v>10</v>
      </c>
      <c r="S1105" s="130">
        <f>Table4[[#This Row],[DMG PER PARTICLE]]*Table4[[#This Row],[PARTICLES 
PER SHOT]]</f>
        <v>9420</v>
      </c>
      <c r="T1105" s="186">
        <f>Table4[[#This Row],[DAMAGE PER SHOT]]/Table4[[#This Row],[SHOT 
INTERVAL]]</f>
        <v>9420</v>
      </c>
      <c r="U1105" s="130">
        <f>Table4[[#This Row],[SHOTS PER MAGAZINE]]*Table4[[#This Row],[DAMAGE PER SHOT]]</f>
        <v>47100</v>
      </c>
      <c r="V1105" s="130">
        <f>Table4[[#This Row],[MAGAZINE AMMO]]/Table4[[#This Row],[AMMO PER SHOT]]</f>
        <v>5</v>
      </c>
      <c r="W1105" s="138">
        <f>1/Table4[[#This Row],[SHOT 
INTERVAL]]</f>
        <v>1</v>
      </c>
      <c r="X1105" s="138">
        <f>(Table4[[#This Row],[SHOTS PER MAGAZINE]]-1)*Table4[[#This Row],[SHOT 
INTERVAL]]+(Table4[[#This Row],[PARTICLES 
PER SHOT]]-1)*Table4[[#This Row],[BURST INTERVAL]]</f>
        <v>4</v>
      </c>
      <c r="Y1105" s="186">
        <f>Table4[[#This Row],[DAMAGE PER MAGAZINE]]/(Table4[[#This Row],[UNLOAD TIME]]+Table4[[#This Row],[RELOAD TIME]])</f>
        <v>3364.2857142857142</v>
      </c>
    </row>
    <row r="1106" spans="1:25" ht="14.25" hidden="1" customHeight="1" outlineLevel="1" x14ac:dyDescent="0.2">
      <c r="A1106" s="130">
        <v>50</v>
      </c>
      <c r="B1106" s="186" t="s">
        <v>454</v>
      </c>
      <c r="C1106" s="186" t="s">
        <v>101</v>
      </c>
      <c r="D1106" s="130">
        <v>4</v>
      </c>
      <c r="E1106" s="149">
        <v>341</v>
      </c>
      <c r="F1106" s="130"/>
      <c r="G1106" s="130"/>
      <c r="H1106" s="130"/>
      <c r="I1106" s="130">
        <v>5</v>
      </c>
      <c r="J1106" s="130">
        <v>1</v>
      </c>
      <c r="K1106" s="130">
        <v>30</v>
      </c>
      <c r="L1106" s="138"/>
      <c r="M1106" s="138">
        <v>1</v>
      </c>
      <c r="N1106" s="130">
        <v>1</v>
      </c>
      <c r="O1106" s="138"/>
      <c r="P1106" s="138">
        <v>2</v>
      </c>
      <c r="Q1106" s="130">
        <v>4</v>
      </c>
      <c r="R1106" s="138">
        <v>10</v>
      </c>
      <c r="S1106" s="130">
        <f>Table4[[#This Row],[DMG PER PARTICLE]]*Table4[[#This Row],[PARTICLES 
PER SHOT]]</f>
        <v>10230</v>
      </c>
      <c r="T1106" s="186">
        <f>Table4[[#This Row],[DAMAGE PER SHOT]]/Table4[[#This Row],[SHOT 
INTERVAL]]</f>
        <v>10230</v>
      </c>
      <c r="U1106" s="130">
        <f>Table4[[#This Row],[SHOTS PER MAGAZINE]]*Table4[[#This Row],[DAMAGE PER SHOT]]</f>
        <v>51150</v>
      </c>
      <c r="V1106" s="130">
        <f>Table4[[#This Row],[MAGAZINE AMMO]]/Table4[[#This Row],[AMMO PER SHOT]]</f>
        <v>5</v>
      </c>
      <c r="W1106" s="138">
        <f>1/Table4[[#This Row],[SHOT 
INTERVAL]]</f>
        <v>1</v>
      </c>
      <c r="X1106" s="138">
        <f>(Table4[[#This Row],[SHOTS PER MAGAZINE]]-1)*Table4[[#This Row],[SHOT 
INTERVAL]]+(Table4[[#This Row],[PARTICLES 
PER SHOT]]-1)*Table4[[#This Row],[BURST INTERVAL]]</f>
        <v>4</v>
      </c>
      <c r="Y1106" s="186">
        <f>Table4[[#This Row],[DAMAGE PER MAGAZINE]]/(Table4[[#This Row],[UNLOAD TIME]]+Table4[[#This Row],[RELOAD TIME]])</f>
        <v>3653.5714285714284</v>
      </c>
    </row>
    <row r="1107" spans="1:25" ht="14.25" hidden="1" customHeight="1" outlineLevel="1" x14ac:dyDescent="0.2">
      <c r="A1107" s="130">
        <v>50</v>
      </c>
      <c r="B1107" s="186" t="s">
        <v>454</v>
      </c>
      <c r="C1107" s="186" t="s">
        <v>101</v>
      </c>
      <c r="D1107" s="130">
        <v>5</v>
      </c>
      <c r="E1107" s="149">
        <v>374</v>
      </c>
      <c r="F1107" s="130"/>
      <c r="G1107" s="130"/>
      <c r="H1107" s="130"/>
      <c r="I1107" s="130">
        <v>5</v>
      </c>
      <c r="J1107" s="130">
        <v>1</v>
      </c>
      <c r="K1107" s="130">
        <v>30</v>
      </c>
      <c r="L1107" s="138"/>
      <c r="M1107" s="138">
        <v>1</v>
      </c>
      <c r="N1107" s="130">
        <v>1</v>
      </c>
      <c r="O1107" s="138"/>
      <c r="P1107" s="138">
        <v>2</v>
      </c>
      <c r="Q1107" s="130">
        <v>4</v>
      </c>
      <c r="R1107" s="138">
        <v>10</v>
      </c>
      <c r="S1107" s="130">
        <f>Table4[[#This Row],[DMG PER PARTICLE]]*Table4[[#This Row],[PARTICLES 
PER SHOT]]</f>
        <v>11220</v>
      </c>
      <c r="T1107" s="186">
        <f>Table4[[#This Row],[DAMAGE PER SHOT]]/Table4[[#This Row],[SHOT 
INTERVAL]]</f>
        <v>11220</v>
      </c>
      <c r="U1107" s="130">
        <f>Table4[[#This Row],[SHOTS PER MAGAZINE]]*Table4[[#This Row],[DAMAGE PER SHOT]]</f>
        <v>56100</v>
      </c>
      <c r="V1107" s="130">
        <f>Table4[[#This Row],[MAGAZINE AMMO]]/Table4[[#This Row],[AMMO PER SHOT]]</f>
        <v>5</v>
      </c>
      <c r="W1107" s="138">
        <f>1/Table4[[#This Row],[SHOT 
INTERVAL]]</f>
        <v>1</v>
      </c>
      <c r="X1107" s="138">
        <f>(Table4[[#This Row],[SHOTS PER MAGAZINE]]-1)*Table4[[#This Row],[SHOT 
INTERVAL]]+(Table4[[#This Row],[PARTICLES 
PER SHOT]]-1)*Table4[[#This Row],[BURST INTERVAL]]</f>
        <v>4</v>
      </c>
      <c r="Y1107" s="186">
        <f>Table4[[#This Row],[DAMAGE PER MAGAZINE]]/(Table4[[#This Row],[UNLOAD TIME]]+Table4[[#This Row],[RELOAD TIME]])</f>
        <v>4007.1428571428573</v>
      </c>
    </row>
    <row r="1108" spans="1:25" ht="14.25" hidden="1" customHeight="1" outlineLevel="1" x14ac:dyDescent="0.2">
      <c r="A1108" s="130">
        <v>50</v>
      </c>
      <c r="B1108" s="186" t="s">
        <v>454</v>
      </c>
      <c r="C1108" s="186" t="s">
        <v>101</v>
      </c>
      <c r="D1108" s="130">
        <v>6</v>
      </c>
      <c r="E1108" s="149">
        <v>418</v>
      </c>
      <c r="F1108" s="130"/>
      <c r="G1108" s="130"/>
      <c r="H1108" s="130"/>
      <c r="I1108" s="130">
        <v>5</v>
      </c>
      <c r="J1108" s="130">
        <v>1</v>
      </c>
      <c r="K1108" s="130">
        <v>30</v>
      </c>
      <c r="L1108" s="138"/>
      <c r="M1108" s="138">
        <v>1</v>
      </c>
      <c r="N1108" s="130">
        <v>1</v>
      </c>
      <c r="O1108" s="138"/>
      <c r="P1108" s="138">
        <v>2</v>
      </c>
      <c r="Q1108" s="130">
        <v>4</v>
      </c>
      <c r="R1108" s="138">
        <v>10</v>
      </c>
      <c r="S1108" s="130">
        <f>Table4[[#This Row],[DMG PER PARTICLE]]*Table4[[#This Row],[PARTICLES 
PER SHOT]]</f>
        <v>12540</v>
      </c>
      <c r="T1108" s="186">
        <f>Table4[[#This Row],[DAMAGE PER SHOT]]/Table4[[#This Row],[SHOT 
INTERVAL]]</f>
        <v>12540</v>
      </c>
      <c r="U1108" s="130">
        <f>Table4[[#This Row],[SHOTS PER MAGAZINE]]*Table4[[#This Row],[DAMAGE PER SHOT]]</f>
        <v>62700</v>
      </c>
      <c r="V1108" s="130">
        <f>Table4[[#This Row],[MAGAZINE AMMO]]/Table4[[#This Row],[AMMO PER SHOT]]</f>
        <v>5</v>
      </c>
      <c r="W1108" s="138">
        <f>1/Table4[[#This Row],[SHOT 
INTERVAL]]</f>
        <v>1</v>
      </c>
      <c r="X1108" s="138">
        <f>(Table4[[#This Row],[SHOTS PER MAGAZINE]]-1)*Table4[[#This Row],[SHOT 
INTERVAL]]+(Table4[[#This Row],[PARTICLES 
PER SHOT]]-1)*Table4[[#This Row],[BURST INTERVAL]]</f>
        <v>4</v>
      </c>
      <c r="Y1108" s="186">
        <f>Table4[[#This Row],[DAMAGE PER MAGAZINE]]/(Table4[[#This Row],[UNLOAD TIME]]+Table4[[#This Row],[RELOAD TIME]])</f>
        <v>4478.5714285714284</v>
      </c>
    </row>
    <row r="1109" spans="1:25" ht="14.25" hidden="1" customHeight="1" outlineLevel="1" x14ac:dyDescent="0.2">
      <c r="A1109" s="130">
        <v>50</v>
      </c>
      <c r="B1109" s="186" t="s">
        <v>454</v>
      </c>
      <c r="C1109" s="186" t="s">
        <v>101</v>
      </c>
      <c r="D1109" s="130">
        <v>7</v>
      </c>
      <c r="E1109" s="149">
        <v>457</v>
      </c>
      <c r="F1109" s="130"/>
      <c r="G1109" s="130"/>
      <c r="H1109" s="130"/>
      <c r="I1109" s="130">
        <v>5</v>
      </c>
      <c r="J1109" s="130">
        <v>1</v>
      </c>
      <c r="K1109" s="130">
        <v>30</v>
      </c>
      <c r="L1109" s="138"/>
      <c r="M1109" s="138">
        <v>1</v>
      </c>
      <c r="N1109" s="130">
        <v>1</v>
      </c>
      <c r="O1109" s="138"/>
      <c r="P1109" s="138">
        <v>2</v>
      </c>
      <c r="Q1109" s="130">
        <v>4</v>
      </c>
      <c r="R1109" s="138">
        <v>10</v>
      </c>
      <c r="S1109" s="130">
        <f>Table4[[#This Row],[DMG PER PARTICLE]]*Table4[[#This Row],[PARTICLES 
PER SHOT]]</f>
        <v>13710</v>
      </c>
      <c r="T1109" s="186">
        <f>Table4[[#This Row],[DAMAGE PER SHOT]]/Table4[[#This Row],[SHOT 
INTERVAL]]</f>
        <v>13710</v>
      </c>
      <c r="U1109" s="130">
        <f>Table4[[#This Row],[SHOTS PER MAGAZINE]]*Table4[[#This Row],[DAMAGE PER SHOT]]</f>
        <v>68550</v>
      </c>
      <c r="V1109" s="130">
        <f>Table4[[#This Row],[MAGAZINE AMMO]]/Table4[[#This Row],[AMMO PER SHOT]]</f>
        <v>5</v>
      </c>
      <c r="W1109" s="138">
        <f>1/Table4[[#This Row],[SHOT 
INTERVAL]]</f>
        <v>1</v>
      </c>
      <c r="X1109" s="138">
        <f>(Table4[[#This Row],[SHOTS PER MAGAZINE]]-1)*Table4[[#This Row],[SHOT 
INTERVAL]]+(Table4[[#This Row],[PARTICLES 
PER SHOT]]-1)*Table4[[#This Row],[BURST INTERVAL]]</f>
        <v>4</v>
      </c>
      <c r="Y1109" s="186">
        <f>Table4[[#This Row],[DAMAGE PER MAGAZINE]]/(Table4[[#This Row],[UNLOAD TIME]]+Table4[[#This Row],[RELOAD TIME]])</f>
        <v>4896.4285714285716</v>
      </c>
    </row>
    <row r="1110" spans="1:25" ht="14.25" hidden="1" customHeight="1" outlineLevel="1" x14ac:dyDescent="0.2">
      <c r="A1110" s="130">
        <v>50</v>
      </c>
      <c r="B1110" s="186" t="s">
        <v>454</v>
      </c>
      <c r="C1110" s="186" t="s">
        <v>101</v>
      </c>
      <c r="D1110" s="130">
        <v>8</v>
      </c>
      <c r="E1110" s="149">
        <v>506</v>
      </c>
      <c r="F1110" s="130"/>
      <c r="G1110" s="130"/>
      <c r="H1110" s="130"/>
      <c r="I1110" s="130">
        <v>5</v>
      </c>
      <c r="J1110" s="130">
        <v>1</v>
      </c>
      <c r="K1110" s="130">
        <v>30</v>
      </c>
      <c r="L1110" s="138"/>
      <c r="M1110" s="138">
        <v>1</v>
      </c>
      <c r="N1110" s="130">
        <v>1</v>
      </c>
      <c r="O1110" s="138"/>
      <c r="P1110" s="138">
        <v>2</v>
      </c>
      <c r="Q1110" s="130">
        <v>4</v>
      </c>
      <c r="R1110" s="138">
        <v>10</v>
      </c>
      <c r="S1110" s="130">
        <f>Table4[[#This Row],[DMG PER PARTICLE]]*Table4[[#This Row],[PARTICLES 
PER SHOT]]</f>
        <v>15180</v>
      </c>
      <c r="T1110" s="186">
        <f>Table4[[#This Row],[DAMAGE PER SHOT]]/Table4[[#This Row],[SHOT 
INTERVAL]]</f>
        <v>15180</v>
      </c>
      <c r="U1110" s="130">
        <f>Table4[[#This Row],[SHOTS PER MAGAZINE]]*Table4[[#This Row],[DAMAGE PER SHOT]]</f>
        <v>75900</v>
      </c>
      <c r="V1110" s="130">
        <f>Table4[[#This Row],[MAGAZINE AMMO]]/Table4[[#This Row],[AMMO PER SHOT]]</f>
        <v>5</v>
      </c>
      <c r="W1110" s="138">
        <f>1/Table4[[#This Row],[SHOT 
INTERVAL]]</f>
        <v>1</v>
      </c>
      <c r="X1110" s="138">
        <f>(Table4[[#This Row],[SHOTS PER MAGAZINE]]-1)*Table4[[#This Row],[SHOT 
INTERVAL]]+(Table4[[#This Row],[PARTICLES 
PER SHOT]]-1)*Table4[[#This Row],[BURST INTERVAL]]</f>
        <v>4</v>
      </c>
      <c r="Y1110" s="186">
        <f>Table4[[#This Row],[DAMAGE PER MAGAZINE]]/(Table4[[#This Row],[UNLOAD TIME]]+Table4[[#This Row],[RELOAD TIME]])</f>
        <v>5421.4285714285716</v>
      </c>
    </row>
    <row r="1111" spans="1:25" ht="14.25" hidden="1" customHeight="1" outlineLevel="1" x14ac:dyDescent="0.2">
      <c r="A1111" s="130">
        <v>50</v>
      </c>
      <c r="B1111" s="186" t="s">
        <v>454</v>
      </c>
      <c r="C1111" s="186" t="s">
        <v>101</v>
      </c>
      <c r="D1111" s="130">
        <v>9</v>
      </c>
      <c r="E1111" s="149">
        <v>550</v>
      </c>
      <c r="F1111" s="130"/>
      <c r="G1111" s="130"/>
      <c r="H1111" s="130"/>
      <c r="I1111" s="130">
        <v>5</v>
      </c>
      <c r="J1111" s="130">
        <v>1</v>
      </c>
      <c r="K1111" s="130">
        <v>30</v>
      </c>
      <c r="L1111" s="138"/>
      <c r="M1111" s="138">
        <v>1</v>
      </c>
      <c r="N1111" s="130">
        <v>1</v>
      </c>
      <c r="O1111" s="138"/>
      <c r="P1111" s="138">
        <v>2</v>
      </c>
      <c r="Q1111" s="130">
        <v>4</v>
      </c>
      <c r="R1111" s="138">
        <v>10</v>
      </c>
      <c r="S1111" s="130">
        <f>Table4[[#This Row],[DMG PER PARTICLE]]*Table4[[#This Row],[PARTICLES 
PER SHOT]]</f>
        <v>16500</v>
      </c>
      <c r="T1111" s="186">
        <f>Table4[[#This Row],[DAMAGE PER SHOT]]/Table4[[#This Row],[SHOT 
INTERVAL]]</f>
        <v>16500</v>
      </c>
      <c r="U1111" s="130">
        <f>Table4[[#This Row],[SHOTS PER MAGAZINE]]*Table4[[#This Row],[DAMAGE PER SHOT]]</f>
        <v>82500</v>
      </c>
      <c r="V1111" s="130">
        <f>Table4[[#This Row],[MAGAZINE AMMO]]/Table4[[#This Row],[AMMO PER SHOT]]</f>
        <v>5</v>
      </c>
      <c r="W1111" s="138">
        <f>1/Table4[[#This Row],[SHOT 
INTERVAL]]</f>
        <v>1</v>
      </c>
      <c r="X1111" s="138">
        <f>(Table4[[#This Row],[SHOTS PER MAGAZINE]]-1)*Table4[[#This Row],[SHOT 
INTERVAL]]+(Table4[[#This Row],[PARTICLES 
PER SHOT]]-1)*Table4[[#This Row],[BURST INTERVAL]]</f>
        <v>4</v>
      </c>
      <c r="Y1111" s="186">
        <f>Table4[[#This Row],[DAMAGE PER MAGAZINE]]/(Table4[[#This Row],[UNLOAD TIME]]+Table4[[#This Row],[RELOAD TIME]])</f>
        <v>5892.8571428571431</v>
      </c>
    </row>
    <row r="1112" spans="1:25" ht="14.25" hidden="1" customHeight="1" outlineLevel="1" x14ac:dyDescent="0.2">
      <c r="A1112" s="130">
        <v>50</v>
      </c>
      <c r="B1112" s="186" t="s">
        <v>454</v>
      </c>
      <c r="C1112" s="186" t="s">
        <v>101</v>
      </c>
      <c r="D1112" s="130">
        <v>10</v>
      </c>
      <c r="E1112" s="149">
        <v>611</v>
      </c>
      <c r="F1112" s="130"/>
      <c r="G1112" s="130"/>
      <c r="H1112" s="130"/>
      <c r="I1112" s="130">
        <v>5</v>
      </c>
      <c r="J1112" s="130">
        <v>1</v>
      </c>
      <c r="K1112" s="130">
        <v>30</v>
      </c>
      <c r="L1112" s="138"/>
      <c r="M1112" s="138">
        <v>1</v>
      </c>
      <c r="N1112" s="130">
        <v>1</v>
      </c>
      <c r="O1112" s="138"/>
      <c r="P1112" s="138">
        <v>2</v>
      </c>
      <c r="Q1112" s="130">
        <v>4</v>
      </c>
      <c r="R1112" s="138">
        <v>10</v>
      </c>
      <c r="S1112" s="130">
        <f>Table4[[#This Row],[DMG PER PARTICLE]]*Table4[[#This Row],[PARTICLES 
PER SHOT]]</f>
        <v>18330</v>
      </c>
      <c r="T1112" s="186">
        <f>Table4[[#This Row],[DAMAGE PER SHOT]]/Table4[[#This Row],[SHOT 
INTERVAL]]</f>
        <v>18330</v>
      </c>
      <c r="U1112" s="130">
        <f>Table4[[#This Row],[SHOTS PER MAGAZINE]]*Table4[[#This Row],[DAMAGE PER SHOT]]</f>
        <v>91650</v>
      </c>
      <c r="V1112" s="130">
        <f>Table4[[#This Row],[MAGAZINE AMMO]]/Table4[[#This Row],[AMMO PER SHOT]]</f>
        <v>5</v>
      </c>
      <c r="W1112" s="138">
        <f>1/Table4[[#This Row],[SHOT 
INTERVAL]]</f>
        <v>1</v>
      </c>
      <c r="X1112" s="138">
        <f>(Table4[[#This Row],[SHOTS PER MAGAZINE]]-1)*Table4[[#This Row],[SHOT 
INTERVAL]]+(Table4[[#This Row],[PARTICLES 
PER SHOT]]-1)*Table4[[#This Row],[BURST INTERVAL]]</f>
        <v>4</v>
      </c>
      <c r="Y1112" s="186">
        <f>Table4[[#This Row],[DAMAGE PER MAGAZINE]]/(Table4[[#This Row],[UNLOAD TIME]]+Table4[[#This Row],[RELOAD TIME]])</f>
        <v>6546.4285714285716</v>
      </c>
    </row>
    <row r="1113" spans="1:25" ht="14.25" hidden="1" customHeight="1" outlineLevel="1" x14ac:dyDescent="0.2">
      <c r="A1113" s="130">
        <v>50</v>
      </c>
      <c r="B1113" s="186" t="s">
        <v>454</v>
      </c>
      <c r="C1113" s="186" t="s">
        <v>101</v>
      </c>
      <c r="D1113" s="130">
        <v>11</v>
      </c>
      <c r="E1113" s="149">
        <v>671</v>
      </c>
      <c r="F1113" s="130"/>
      <c r="G1113" s="130"/>
      <c r="H1113" s="130"/>
      <c r="I1113" s="130">
        <v>5</v>
      </c>
      <c r="J1113" s="130">
        <v>1</v>
      </c>
      <c r="K1113" s="130">
        <v>30</v>
      </c>
      <c r="L1113" s="138"/>
      <c r="M1113" s="138">
        <v>1</v>
      </c>
      <c r="N1113" s="130">
        <v>1</v>
      </c>
      <c r="O1113" s="138"/>
      <c r="P1113" s="138">
        <v>2</v>
      </c>
      <c r="Q1113" s="130">
        <v>4</v>
      </c>
      <c r="R1113" s="138">
        <v>10</v>
      </c>
      <c r="S1113" s="130">
        <f>Table4[[#This Row],[DMG PER PARTICLE]]*Table4[[#This Row],[PARTICLES 
PER SHOT]]</f>
        <v>20130</v>
      </c>
      <c r="T1113" s="186">
        <f>Table4[[#This Row],[DAMAGE PER SHOT]]/Table4[[#This Row],[SHOT 
INTERVAL]]</f>
        <v>20130</v>
      </c>
      <c r="U1113" s="130">
        <f>Table4[[#This Row],[SHOTS PER MAGAZINE]]*Table4[[#This Row],[DAMAGE PER SHOT]]</f>
        <v>100650</v>
      </c>
      <c r="V1113" s="130">
        <f>Table4[[#This Row],[MAGAZINE AMMO]]/Table4[[#This Row],[AMMO PER SHOT]]</f>
        <v>5</v>
      </c>
      <c r="W1113" s="138">
        <f>1/Table4[[#This Row],[SHOT 
INTERVAL]]</f>
        <v>1</v>
      </c>
      <c r="X1113" s="138">
        <f>(Table4[[#This Row],[SHOTS PER MAGAZINE]]-1)*Table4[[#This Row],[SHOT 
INTERVAL]]+(Table4[[#This Row],[PARTICLES 
PER SHOT]]-1)*Table4[[#This Row],[BURST INTERVAL]]</f>
        <v>4</v>
      </c>
      <c r="Y1113" s="186">
        <f>Table4[[#This Row],[DAMAGE PER MAGAZINE]]/(Table4[[#This Row],[UNLOAD TIME]]+Table4[[#This Row],[RELOAD TIME]])</f>
        <v>7189.2857142857147</v>
      </c>
    </row>
    <row r="1114" spans="1:25" ht="14.25" hidden="1" customHeight="1" outlineLevel="1" x14ac:dyDescent="0.2">
      <c r="A1114" s="130">
        <v>50</v>
      </c>
      <c r="B1114" s="186" t="s">
        <v>454</v>
      </c>
      <c r="C1114" s="186" t="s">
        <v>101</v>
      </c>
      <c r="D1114" s="130">
        <v>12</v>
      </c>
      <c r="E1114" s="149">
        <v>732</v>
      </c>
      <c r="F1114" s="130"/>
      <c r="G1114" s="130"/>
      <c r="H1114" s="130"/>
      <c r="I1114" s="130">
        <v>5</v>
      </c>
      <c r="J1114" s="130">
        <v>1</v>
      </c>
      <c r="K1114" s="130">
        <v>30</v>
      </c>
      <c r="L1114" s="138"/>
      <c r="M1114" s="138">
        <v>1</v>
      </c>
      <c r="N1114" s="130">
        <v>1</v>
      </c>
      <c r="O1114" s="138"/>
      <c r="P1114" s="138">
        <v>2</v>
      </c>
      <c r="Q1114" s="130">
        <v>4</v>
      </c>
      <c r="R1114" s="138">
        <v>10</v>
      </c>
      <c r="S1114" s="130">
        <f>Table4[[#This Row],[DMG PER PARTICLE]]*Table4[[#This Row],[PARTICLES 
PER SHOT]]</f>
        <v>21960</v>
      </c>
      <c r="T1114" s="186">
        <f>Table4[[#This Row],[DAMAGE PER SHOT]]/Table4[[#This Row],[SHOT 
INTERVAL]]</f>
        <v>21960</v>
      </c>
      <c r="U1114" s="130">
        <f>Table4[[#This Row],[SHOTS PER MAGAZINE]]*Table4[[#This Row],[DAMAGE PER SHOT]]</f>
        <v>109800</v>
      </c>
      <c r="V1114" s="130">
        <f>Table4[[#This Row],[MAGAZINE AMMO]]/Table4[[#This Row],[AMMO PER SHOT]]</f>
        <v>5</v>
      </c>
      <c r="W1114" s="138">
        <f>1/Table4[[#This Row],[SHOT 
INTERVAL]]</f>
        <v>1</v>
      </c>
      <c r="X1114" s="138">
        <f>(Table4[[#This Row],[SHOTS PER MAGAZINE]]-1)*Table4[[#This Row],[SHOT 
INTERVAL]]+(Table4[[#This Row],[PARTICLES 
PER SHOT]]-1)*Table4[[#This Row],[BURST INTERVAL]]</f>
        <v>4</v>
      </c>
      <c r="Y1114" s="186">
        <f>Table4[[#This Row],[DAMAGE PER MAGAZINE]]/(Table4[[#This Row],[UNLOAD TIME]]+Table4[[#This Row],[RELOAD TIME]])</f>
        <v>7842.8571428571431</v>
      </c>
    </row>
    <row r="1115" spans="1:25" ht="14.25" hidden="1" customHeight="1" outlineLevel="1" x14ac:dyDescent="0.2">
      <c r="A1115" s="130">
        <v>50</v>
      </c>
      <c r="B1115" s="186" t="s">
        <v>454</v>
      </c>
      <c r="C1115" s="186" t="s">
        <v>102</v>
      </c>
      <c r="D1115" s="130">
        <v>1</v>
      </c>
      <c r="E1115" s="149">
        <v>732</v>
      </c>
      <c r="F1115" s="130"/>
      <c r="G1115" s="130"/>
      <c r="H1115" s="130"/>
      <c r="I1115" s="130">
        <v>5</v>
      </c>
      <c r="J1115" s="130">
        <v>1</v>
      </c>
      <c r="K1115" s="130">
        <v>30</v>
      </c>
      <c r="L1115" s="138"/>
      <c r="M1115" s="138">
        <v>1</v>
      </c>
      <c r="N1115" s="130">
        <v>1</v>
      </c>
      <c r="O1115" s="138"/>
      <c r="P1115" s="138">
        <v>2</v>
      </c>
      <c r="Q1115" s="130">
        <v>4</v>
      </c>
      <c r="R1115" s="138">
        <v>10</v>
      </c>
      <c r="S1115" s="130">
        <f>Table4[[#This Row],[DMG PER PARTICLE]]*Table4[[#This Row],[PARTICLES 
PER SHOT]]</f>
        <v>21960</v>
      </c>
      <c r="T1115" s="186">
        <f>Table4[[#This Row],[DAMAGE PER SHOT]]/Table4[[#This Row],[SHOT 
INTERVAL]]</f>
        <v>21960</v>
      </c>
      <c r="U1115" s="130">
        <f>Table4[[#This Row],[SHOTS PER MAGAZINE]]*Table4[[#This Row],[DAMAGE PER SHOT]]</f>
        <v>109800</v>
      </c>
      <c r="V1115" s="130">
        <f>Table4[[#This Row],[MAGAZINE AMMO]]/Table4[[#This Row],[AMMO PER SHOT]]</f>
        <v>5</v>
      </c>
      <c r="W1115" s="138">
        <f>1/Table4[[#This Row],[SHOT 
INTERVAL]]</f>
        <v>1</v>
      </c>
      <c r="X1115" s="138">
        <f>(Table4[[#This Row],[SHOTS PER MAGAZINE]]-1)*Table4[[#This Row],[SHOT 
INTERVAL]]+(Table4[[#This Row],[PARTICLES 
PER SHOT]]-1)*Table4[[#This Row],[BURST INTERVAL]]</f>
        <v>4</v>
      </c>
      <c r="Y1115" s="186">
        <f>Table4[[#This Row],[DAMAGE PER MAGAZINE]]/(Table4[[#This Row],[UNLOAD TIME]]+Table4[[#This Row],[RELOAD TIME]])</f>
        <v>7842.8571428571431</v>
      </c>
    </row>
    <row r="1116" spans="1:25" ht="14.25" hidden="1" customHeight="1" outlineLevel="1" x14ac:dyDescent="0.2">
      <c r="A1116" s="130">
        <v>50</v>
      </c>
      <c r="B1116" s="186" t="s">
        <v>454</v>
      </c>
      <c r="C1116" s="186" t="s">
        <v>102</v>
      </c>
      <c r="D1116" s="130">
        <v>2</v>
      </c>
      <c r="E1116" s="149">
        <v>748</v>
      </c>
      <c r="F1116" s="130"/>
      <c r="G1116" s="130"/>
      <c r="H1116" s="130"/>
      <c r="I1116" s="130">
        <v>5</v>
      </c>
      <c r="J1116" s="130">
        <v>1</v>
      </c>
      <c r="K1116" s="130">
        <v>30</v>
      </c>
      <c r="L1116" s="138"/>
      <c r="M1116" s="138">
        <v>1</v>
      </c>
      <c r="N1116" s="130">
        <v>1</v>
      </c>
      <c r="O1116" s="138"/>
      <c r="P1116" s="138">
        <v>2</v>
      </c>
      <c r="Q1116" s="130">
        <v>4</v>
      </c>
      <c r="R1116" s="138">
        <v>10</v>
      </c>
      <c r="S1116" s="130">
        <f>Table4[[#This Row],[DMG PER PARTICLE]]*Table4[[#This Row],[PARTICLES 
PER SHOT]]</f>
        <v>22440</v>
      </c>
      <c r="T1116" s="186">
        <f>Table4[[#This Row],[DAMAGE PER SHOT]]/Table4[[#This Row],[SHOT 
INTERVAL]]</f>
        <v>22440</v>
      </c>
      <c r="U1116" s="130">
        <f>Table4[[#This Row],[SHOTS PER MAGAZINE]]*Table4[[#This Row],[DAMAGE PER SHOT]]</f>
        <v>112200</v>
      </c>
      <c r="V1116" s="130">
        <f>Table4[[#This Row],[MAGAZINE AMMO]]/Table4[[#This Row],[AMMO PER SHOT]]</f>
        <v>5</v>
      </c>
      <c r="W1116" s="138">
        <f>1/Table4[[#This Row],[SHOT 
INTERVAL]]</f>
        <v>1</v>
      </c>
      <c r="X1116" s="138">
        <f>(Table4[[#This Row],[SHOTS PER MAGAZINE]]-1)*Table4[[#This Row],[SHOT 
INTERVAL]]+(Table4[[#This Row],[PARTICLES 
PER SHOT]]-1)*Table4[[#This Row],[BURST INTERVAL]]</f>
        <v>4</v>
      </c>
      <c r="Y1116" s="186">
        <f>Table4[[#This Row],[DAMAGE PER MAGAZINE]]/(Table4[[#This Row],[UNLOAD TIME]]+Table4[[#This Row],[RELOAD TIME]])</f>
        <v>8014.2857142857147</v>
      </c>
    </row>
    <row r="1117" spans="1:25" ht="14.25" hidden="1" customHeight="1" outlineLevel="1" x14ac:dyDescent="0.2">
      <c r="A1117" s="130">
        <v>50</v>
      </c>
      <c r="B1117" s="186" t="s">
        <v>454</v>
      </c>
      <c r="C1117" s="186" t="s">
        <v>102</v>
      </c>
      <c r="D1117" s="130">
        <v>3</v>
      </c>
      <c r="E1117" s="149">
        <v>759</v>
      </c>
      <c r="F1117" s="130"/>
      <c r="G1117" s="130"/>
      <c r="H1117" s="130"/>
      <c r="I1117" s="130">
        <v>5</v>
      </c>
      <c r="J1117" s="130">
        <v>1</v>
      </c>
      <c r="K1117" s="130">
        <v>30</v>
      </c>
      <c r="L1117" s="138"/>
      <c r="M1117" s="138">
        <v>1</v>
      </c>
      <c r="N1117" s="130">
        <v>1</v>
      </c>
      <c r="O1117" s="138"/>
      <c r="P1117" s="138">
        <v>2</v>
      </c>
      <c r="Q1117" s="130">
        <v>4</v>
      </c>
      <c r="R1117" s="138">
        <v>10</v>
      </c>
      <c r="S1117" s="130">
        <f>Table4[[#This Row],[DMG PER PARTICLE]]*Table4[[#This Row],[PARTICLES 
PER SHOT]]</f>
        <v>22770</v>
      </c>
      <c r="T1117" s="186">
        <f>Table4[[#This Row],[DAMAGE PER SHOT]]/Table4[[#This Row],[SHOT 
INTERVAL]]</f>
        <v>22770</v>
      </c>
      <c r="U1117" s="130">
        <f>Table4[[#This Row],[SHOTS PER MAGAZINE]]*Table4[[#This Row],[DAMAGE PER SHOT]]</f>
        <v>113850</v>
      </c>
      <c r="V1117" s="130">
        <f>Table4[[#This Row],[MAGAZINE AMMO]]/Table4[[#This Row],[AMMO PER SHOT]]</f>
        <v>5</v>
      </c>
      <c r="W1117" s="138">
        <f>1/Table4[[#This Row],[SHOT 
INTERVAL]]</f>
        <v>1</v>
      </c>
      <c r="X1117" s="138">
        <f>(Table4[[#This Row],[SHOTS PER MAGAZINE]]-1)*Table4[[#This Row],[SHOT 
INTERVAL]]+(Table4[[#This Row],[PARTICLES 
PER SHOT]]-1)*Table4[[#This Row],[BURST INTERVAL]]</f>
        <v>4</v>
      </c>
      <c r="Y1117" s="186">
        <f>Table4[[#This Row],[DAMAGE PER MAGAZINE]]/(Table4[[#This Row],[UNLOAD TIME]]+Table4[[#This Row],[RELOAD TIME]])</f>
        <v>8132.1428571428569</v>
      </c>
    </row>
    <row r="1118" spans="1:25" ht="14.25" hidden="1" customHeight="1" outlineLevel="1" x14ac:dyDescent="0.2">
      <c r="A1118" s="130">
        <v>50</v>
      </c>
      <c r="B1118" s="186" t="s">
        <v>454</v>
      </c>
      <c r="C1118" s="186" t="s">
        <v>102</v>
      </c>
      <c r="D1118" s="130">
        <v>4</v>
      </c>
      <c r="E1118" s="149">
        <v>770</v>
      </c>
      <c r="F1118" s="130"/>
      <c r="G1118" s="130"/>
      <c r="H1118" s="130"/>
      <c r="I1118" s="130">
        <v>5</v>
      </c>
      <c r="J1118" s="130">
        <v>1</v>
      </c>
      <c r="K1118" s="130">
        <v>30</v>
      </c>
      <c r="L1118" s="138"/>
      <c r="M1118" s="138">
        <v>1</v>
      </c>
      <c r="N1118" s="130">
        <v>1</v>
      </c>
      <c r="O1118" s="138"/>
      <c r="P1118" s="138">
        <v>2</v>
      </c>
      <c r="Q1118" s="130">
        <v>4</v>
      </c>
      <c r="R1118" s="138">
        <v>10</v>
      </c>
      <c r="S1118" s="130">
        <f>Table4[[#This Row],[DMG PER PARTICLE]]*Table4[[#This Row],[PARTICLES 
PER SHOT]]</f>
        <v>23100</v>
      </c>
      <c r="T1118" s="186">
        <f>Table4[[#This Row],[DAMAGE PER SHOT]]/Table4[[#This Row],[SHOT 
INTERVAL]]</f>
        <v>23100</v>
      </c>
      <c r="U1118" s="130">
        <f>Table4[[#This Row],[SHOTS PER MAGAZINE]]*Table4[[#This Row],[DAMAGE PER SHOT]]</f>
        <v>115500</v>
      </c>
      <c r="V1118" s="130">
        <f>Table4[[#This Row],[MAGAZINE AMMO]]/Table4[[#This Row],[AMMO PER SHOT]]</f>
        <v>5</v>
      </c>
      <c r="W1118" s="138">
        <f>1/Table4[[#This Row],[SHOT 
INTERVAL]]</f>
        <v>1</v>
      </c>
      <c r="X1118" s="138">
        <f>(Table4[[#This Row],[SHOTS PER MAGAZINE]]-1)*Table4[[#This Row],[SHOT 
INTERVAL]]+(Table4[[#This Row],[PARTICLES 
PER SHOT]]-1)*Table4[[#This Row],[BURST INTERVAL]]</f>
        <v>4</v>
      </c>
      <c r="Y1118" s="186">
        <f>Table4[[#This Row],[DAMAGE PER MAGAZINE]]/(Table4[[#This Row],[UNLOAD TIME]]+Table4[[#This Row],[RELOAD TIME]])</f>
        <v>8250</v>
      </c>
    </row>
    <row r="1119" spans="1:25" ht="14.25" hidden="1" customHeight="1" outlineLevel="1" x14ac:dyDescent="0.2">
      <c r="A1119" s="130">
        <v>50</v>
      </c>
      <c r="B1119" s="186" t="s">
        <v>454</v>
      </c>
      <c r="C1119" s="186" t="s">
        <v>102</v>
      </c>
      <c r="D1119" s="130">
        <v>5</v>
      </c>
      <c r="E1119" s="149">
        <v>787</v>
      </c>
      <c r="F1119" s="130"/>
      <c r="G1119" s="130"/>
      <c r="H1119" s="130"/>
      <c r="I1119" s="130">
        <v>5</v>
      </c>
      <c r="J1119" s="130">
        <v>1</v>
      </c>
      <c r="K1119" s="130">
        <v>30</v>
      </c>
      <c r="L1119" s="138"/>
      <c r="M1119" s="138">
        <v>1</v>
      </c>
      <c r="N1119" s="130">
        <v>1</v>
      </c>
      <c r="O1119" s="138"/>
      <c r="P1119" s="138">
        <v>2</v>
      </c>
      <c r="Q1119" s="130">
        <v>4</v>
      </c>
      <c r="R1119" s="138">
        <v>10</v>
      </c>
      <c r="S1119" s="130">
        <f>Table4[[#This Row],[DMG PER PARTICLE]]*Table4[[#This Row],[PARTICLES 
PER SHOT]]</f>
        <v>23610</v>
      </c>
      <c r="T1119" s="186">
        <f>Table4[[#This Row],[DAMAGE PER SHOT]]/Table4[[#This Row],[SHOT 
INTERVAL]]</f>
        <v>23610</v>
      </c>
      <c r="U1119" s="130">
        <f>Table4[[#This Row],[SHOTS PER MAGAZINE]]*Table4[[#This Row],[DAMAGE PER SHOT]]</f>
        <v>118050</v>
      </c>
      <c r="V1119" s="130">
        <f>Table4[[#This Row],[MAGAZINE AMMO]]/Table4[[#This Row],[AMMO PER SHOT]]</f>
        <v>5</v>
      </c>
      <c r="W1119" s="138">
        <f>1/Table4[[#This Row],[SHOT 
INTERVAL]]</f>
        <v>1</v>
      </c>
      <c r="X1119" s="138">
        <f>(Table4[[#This Row],[SHOTS PER MAGAZINE]]-1)*Table4[[#This Row],[SHOT 
INTERVAL]]+(Table4[[#This Row],[PARTICLES 
PER SHOT]]-1)*Table4[[#This Row],[BURST INTERVAL]]</f>
        <v>4</v>
      </c>
      <c r="Y1119" s="186">
        <f>Table4[[#This Row],[DAMAGE PER MAGAZINE]]/(Table4[[#This Row],[UNLOAD TIME]]+Table4[[#This Row],[RELOAD TIME]])</f>
        <v>8432.1428571428569</v>
      </c>
    </row>
    <row r="1120" spans="1:25" ht="14.25" hidden="1" customHeight="1" outlineLevel="1" x14ac:dyDescent="0.2">
      <c r="A1120" s="130">
        <v>50</v>
      </c>
      <c r="B1120" s="186" t="s">
        <v>454</v>
      </c>
      <c r="C1120" s="186" t="s">
        <v>102</v>
      </c>
      <c r="D1120" s="130">
        <v>6</v>
      </c>
      <c r="E1120" s="149">
        <v>803</v>
      </c>
      <c r="F1120" s="130"/>
      <c r="G1120" s="130"/>
      <c r="H1120" s="130"/>
      <c r="I1120" s="130">
        <v>5</v>
      </c>
      <c r="J1120" s="130">
        <v>1</v>
      </c>
      <c r="K1120" s="130">
        <v>30</v>
      </c>
      <c r="L1120" s="138"/>
      <c r="M1120" s="138">
        <v>1</v>
      </c>
      <c r="N1120" s="130">
        <v>1</v>
      </c>
      <c r="O1120" s="138"/>
      <c r="P1120" s="138">
        <v>2</v>
      </c>
      <c r="Q1120" s="130">
        <v>4</v>
      </c>
      <c r="R1120" s="138">
        <v>10</v>
      </c>
      <c r="S1120" s="130">
        <f>Table4[[#This Row],[DMG PER PARTICLE]]*Table4[[#This Row],[PARTICLES 
PER SHOT]]</f>
        <v>24090</v>
      </c>
      <c r="T1120" s="186">
        <f>Table4[[#This Row],[DAMAGE PER SHOT]]/Table4[[#This Row],[SHOT 
INTERVAL]]</f>
        <v>24090</v>
      </c>
      <c r="U1120" s="130">
        <f>Table4[[#This Row],[SHOTS PER MAGAZINE]]*Table4[[#This Row],[DAMAGE PER SHOT]]</f>
        <v>120450</v>
      </c>
      <c r="V1120" s="130">
        <f>Table4[[#This Row],[MAGAZINE AMMO]]/Table4[[#This Row],[AMMO PER SHOT]]</f>
        <v>5</v>
      </c>
      <c r="W1120" s="138">
        <f>1/Table4[[#This Row],[SHOT 
INTERVAL]]</f>
        <v>1</v>
      </c>
      <c r="X1120" s="138">
        <f>(Table4[[#This Row],[SHOTS PER MAGAZINE]]-1)*Table4[[#This Row],[SHOT 
INTERVAL]]+(Table4[[#This Row],[PARTICLES 
PER SHOT]]-1)*Table4[[#This Row],[BURST INTERVAL]]</f>
        <v>4</v>
      </c>
      <c r="Y1120" s="186">
        <f>Table4[[#This Row],[DAMAGE PER MAGAZINE]]/(Table4[[#This Row],[UNLOAD TIME]]+Table4[[#This Row],[RELOAD TIME]])</f>
        <v>8603.5714285714294</v>
      </c>
    </row>
    <row r="1121" spans="1:25" ht="14.25" hidden="1" customHeight="1" outlineLevel="1" x14ac:dyDescent="0.2">
      <c r="A1121" s="130">
        <v>50</v>
      </c>
      <c r="B1121" s="186" t="s">
        <v>454</v>
      </c>
      <c r="C1121" s="186" t="s">
        <v>102</v>
      </c>
      <c r="D1121" s="130">
        <v>7</v>
      </c>
      <c r="E1121" s="149">
        <v>814</v>
      </c>
      <c r="F1121" s="130"/>
      <c r="G1121" s="130"/>
      <c r="H1121" s="130"/>
      <c r="I1121" s="130">
        <v>5</v>
      </c>
      <c r="J1121" s="130">
        <v>1</v>
      </c>
      <c r="K1121" s="130">
        <v>30</v>
      </c>
      <c r="L1121" s="138"/>
      <c r="M1121" s="138">
        <v>1</v>
      </c>
      <c r="N1121" s="130">
        <v>1</v>
      </c>
      <c r="O1121" s="138"/>
      <c r="P1121" s="138">
        <v>2</v>
      </c>
      <c r="Q1121" s="130">
        <v>4</v>
      </c>
      <c r="R1121" s="138">
        <v>10</v>
      </c>
      <c r="S1121" s="130">
        <f>Table4[[#This Row],[DMG PER PARTICLE]]*Table4[[#This Row],[PARTICLES 
PER SHOT]]</f>
        <v>24420</v>
      </c>
      <c r="T1121" s="186">
        <f>Table4[[#This Row],[DAMAGE PER SHOT]]/Table4[[#This Row],[SHOT 
INTERVAL]]</f>
        <v>24420</v>
      </c>
      <c r="U1121" s="130">
        <f>Table4[[#This Row],[SHOTS PER MAGAZINE]]*Table4[[#This Row],[DAMAGE PER SHOT]]</f>
        <v>122100</v>
      </c>
      <c r="V1121" s="130">
        <f>Table4[[#This Row],[MAGAZINE AMMO]]/Table4[[#This Row],[AMMO PER SHOT]]</f>
        <v>5</v>
      </c>
      <c r="W1121" s="138">
        <f>1/Table4[[#This Row],[SHOT 
INTERVAL]]</f>
        <v>1</v>
      </c>
      <c r="X1121" s="138">
        <f>(Table4[[#This Row],[SHOTS PER MAGAZINE]]-1)*Table4[[#This Row],[SHOT 
INTERVAL]]+(Table4[[#This Row],[PARTICLES 
PER SHOT]]-1)*Table4[[#This Row],[BURST INTERVAL]]</f>
        <v>4</v>
      </c>
      <c r="Y1121" s="186">
        <f>Table4[[#This Row],[DAMAGE PER MAGAZINE]]/(Table4[[#This Row],[UNLOAD TIME]]+Table4[[#This Row],[RELOAD TIME]])</f>
        <v>8721.4285714285706</v>
      </c>
    </row>
    <row r="1122" spans="1:25" ht="14.25" hidden="1" customHeight="1" outlineLevel="1" x14ac:dyDescent="0.2">
      <c r="A1122" s="130">
        <v>50</v>
      </c>
      <c r="B1122" s="186" t="s">
        <v>454</v>
      </c>
      <c r="C1122" s="186" t="s">
        <v>102</v>
      </c>
      <c r="D1122" s="130">
        <v>8</v>
      </c>
      <c r="E1122" s="149">
        <v>825</v>
      </c>
      <c r="F1122" s="130"/>
      <c r="G1122" s="130"/>
      <c r="H1122" s="130"/>
      <c r="I1122" s="130">
        <v>5</v>
      </c>
      <c r="J1122" s="130">
        <v>1</v>
      </c>
      <c r="K1122" s="130">
        <v>30</v>
      </c>
      <c r="L1122" s="138"/>
      <c r="M1122" s="138">
        <v>1</v>
      </c>
      <c r="N1122" s="130">
        <v>1</v>
      </c>
      <c r="O1122" s="138"/>
      <c r="P1122" s="138">
        <v>2</v>
      </c>
      <c r="Q1122" s="130">
        <v>4</v>
      </c>
      <c r="R1122" s="138">
        <v>10</v>
      </c>
      <c r="S1122" s="130">
        <f>Table4[[#This Row],[DMG PER PARTICLE]]*Table4[[#This Row],[PARTICLES 
PER SHOT]]</f>
        <v>24750</v>
      </c>
      <c r="T1122" s="186">
        <f>Table4[[#This Row],[DAMAGE PER SHOT]]/Table4[[#This Row],[SHOT 
INTERVAL]]</f>
        <v>24750</v>
      </c>
      <c r="U1122" s="130">
        <f>Table4[[#This Row],[SHOTS PER MAGAZINE]]*Table4[[#This Row],[DAMAGE PER SHOT]]</f>
        <v>123750</v>
      </c>
      <c r="V1122" s="130">
        <f>Table4[[#This Row],[MAGAZINE AMMO]]/Table4[[#This Row],[AMMO PER SHOT]]</f>
        <v>5</v>
      </c>
      <c r="W1122" s="138">
        <f>1/Table4[[#This Row],[SHOT 
INTERVAL]]</f>
        <v>1</v>
      </c>
      <c r="X1122" s="138">
        <f>(Table4[[#This Row],[SHOTS PER MAGAZINE]]-1)*Table4[[#This Row],[SHOT 
INTERVAL]]+(Table4[[#This Row],[PARTICLES 
PER SHOT]]-1)*Table4[[#This Row],[BURST INTERVAL]]</f>
        <v>4</v>
      </c>
      <c r="Y1122" s="186">
        <f>Table4[[#This Row],[DAMAGE PER MAGAZINE]]/(Table4[[#This Row],[UNLOAD TIME]]+Table4[[#This Row],[RELOAD TIME]])</f>
        <v>8839.2857142857138</v>
      </c>
    </row>
    <row r="1123" spans="1:25" ht="14.25" hidden="1" customHeight="1" outlineLevel="1" x14ac:dyDescent="0.2">
      <c r="A1123" s="130">
        <v>50</v>
      </c>
      <c r="B1123" s="186" t="s">
        <v>454</v>
      </c>
      <c r="C1123" s="186" t="s">
        <v>102</v>
      </c>
      <c r="D1123" s="130">
        <v>9</v>
      </c>
      <c r="E1123" s="149">
        <v>842</v>
      </c>
      <c r="F1123" s="130"/>
      <c r="G1123" s="130"/>
      <c r="H1123" s="130"/>
      <c r="I1123" s="130">
        <v>5</v>
      </c>
      <c r="J1123" s="130">
        <v>1</v>
      </c>
      <c r="K1123" s="130">
        <v>30</v>
      </c>
      <c r="L1123" s="138"/>
      <c r="M1123" s="138">
        <v>1</v>
      </c>
      <c r="N1123" s="130">
        <v>1</v>
      </c>
      <c r="O1123" s="138"/>
      <c r="P1123" s="138">
        <v>2</v>
      </c>
      <c r="Q1123" s="130">
        <v>4</v>
      </c>
      <c r="R1123" s="138">
        <v>10</v>
      </c>
      <c r="S1123" s="130">
        <f>Table4[[#This Row],[DMG PER PARTICLE]]*Table4[[#This Row],[PARTICLES 
PER SHOT]]</f>
        <v>25260</v>
      </c>
      <c r="T1123" s="186">
        <f>Table4[[#This Row],[DAMAGE PER SHOT]]/Table4[[#This Row],[SHOT 
INTERVAL]]</f>
        <v>25260</v>
      </c>
      <c r="U1123" s="130">
        <f>Table4[[#This Row],[SHOTS PER MAGAZINE]]*Table4[[#This Row],[DAMAGE PER SHOT]]</f>
        <v>126300</v>
      </c>
      <c r="V1123" s="130">
        <f>Table4[[#This Row],[MAGAZINE AMMO]]/Table4[[#This Row],[AMMO PER SHOT]]</f>
        <v>5</v>
      </c>
      <c r="W1123" s="138">
        <f>1/Table4[[#This Row],[SHOT 
INTERVAL]]</f>
        <v>1</v>
      </c>
      <c r="X1123" s="138">
        <f>(Table4[[#This Row],[SHOTS PER MAGAZINE]]-1)*Table4[[#This Row],[SHOT 
INTERVAL]]+(Table4[[#This Row],[PARTICLES 
PER SHOT]]-1)*Table4[[#This Row],[BURST INTERVAL]]</f>
        <v>4</v>
      </c>
      <c r="Y1123" s="186">
        <f>Table4[[#This Row],[DAMAGE PER MAGAZINE]]/(Table4[[#This Row],[UNLOAD TIME]]+Table4[[#This Row],[RELOAD TIME]])</f>
        <v>9021.4285714285706</v>
      </c>
    </row>
    <row r="1124" spans="1:25" ht="14.25" hidden="1" customHeight="1" outlineLevel="1" x14ac:dyDescent="0.2">
      <c r="A1124" s="130">
        <v>50</v>
      </c>
      <c r="B1124" s="186" t="s">
        <v>454</v>
      </c>
      <c r="C1124" s="186" t="s">
        <v>102</v>
      </c>
      <c r="D1124" s="130">
        <v>10</v>
      </c>
      <c r="E1124" s="149">
        <v>853</v>
      </c>
      <c r="F1124" s="130"/>
      <c r="G1124" s="130"/>
      <c r="H1124" s="130"/>
      <c r="I1124" s="130">
        <v>5</v>
      </c>
      <c r="J1124" s="130">
        <v>1</v>
      </c>
      <c r="K1124" s="130">
        <v>30</v>
      </c>
      <c r="L1124" s="138"/>
      <c r="M1124" s="138">
        <v>1</v>
      </c>
      <c r="N1124" s="130">
        <v>1</v>
      </c>
      <c r="O1124" s="138"/>
      <c r="P1124" s="138">
        <v>2</v>
      </c>
      <c r="Q1124" s="130">
        <v>4</v>
      </c>
      <c r="R1124" s="138">
        <v>10</v>
      </c>
      <c r="S1124" s="130">
        <f>Table4[[#This Row],[DMG PER PARTICLE]]*Table4[[#This Row],[PARTICLES 
PER SHOT]]</f>
        <v>25590</v>
      </c>
      <c r="T1124" s="186">
        <f>Table4[[#This Row],[DAMAGE PER SHOT]]/Table4[[#This Row],[SHOT 
INTERVAL]]</f>
        <v>25590</v>
      </c>
      <c r="U1124" s="130">
        <f>Table4[[#This Row],[SHOTS PER MAGAZINE]]*Table4[[#This Row],[DAMAGE PER SHOT]]</f>
        <v>127950</v>
      </c>
      <c r="V1124" s="130">
        <f>Table4[[#This Row],[MAGAZINE AMMO]]/Table4[[#This Row],[AMMO PER SHOT]]</f>
        <v>5</v>
      </c>
      <c r="W1124" s="138">
        <f>1/Table4[[#This Row],[SHOT 
INTERVAL]]</f>
        <v>1</v>
      </c>
      <c r="X1124" s="138">
        <f>(Table4[[#This Row],[SHOTS PER MAGAZINE]]-1)*Table4[[#This Row],[SHOT 
INTERVAL]]+(Table4[[#This Row],[PARTICLES 
PER SHOT]]-1)*Table4[[#This Row],[BURST INTERVAL]]</f>
        <v>4</v>
      </c>
      <c r="Y1124" s="186">
        <f>Table4[[#This Row],[DAMAGE PER MAGAZINE]]/(Table4[[#This Row],[UNLOAD TIME]]+Table4[[#This Row],[RELOAD TIME]])</f>
        <v>9139.2857142857138</v>
      </c>
    </row>
    <row r="1125" spans="1:25" ht="14.25" hidden="1" customHeight="1" outlineLevel="1" x14ac:dyDescent="0.2">
      <c r="A1125" s="130">
        <v>50</v>
      </c>
      <c r="B1125" s="186" t="s">
        <v>454</v>
      </c>
      <c r="C1125" s="186" t="s">
        <v>102</v>
      </c>
      <c r="D1125" s="130">
        <v>11</v>
      </c>
      <c r="E1125" s="149">
        <v>869</v>
      </c>
      <c r="F1125" s="130"/>
      <c r="G1125" s="130"/>
      <c r="H1125" s="130"/>
      <c r="I1125" s="130">
        <v>5</v>
      </c>
      <c r="J1125" s="130">
        <v>1</v>
      </c>
      <c r="K1125" s="130">
        <v>30</v>
      </c>
      <c r="L1125" s="138"/>
      <c r="M1125" s="138">
        <v>1</v>
      </c>
      <c r="N1125" s="130">
        <v>1</v>
      </c>
      <c r="O1125" s="138"/>
      <c r="P1125" s="138">
        <v>2</v>
      </c>
      <c r="Q1125" s="130">
        <v>4</v>
      </c>
      <c r="R1125" s="138">
        <v>10</v>
      </c>
      <c r="S1125" s="130">
        <f>Table4[[#This Row],[DMG PER PARTICLE]]*Table4[[#This Row],[PARTICLES 
PER SHOT]]</f>
        <v>26070</v>
      </c>
      <c r="T1125" s="186">
        <f>Table4[[#This Row],[DAMAGE PER SHOT]]/Table4[[#This Row],[SHOT 
INTERVAL]]</f>
        <v>26070</v>
      </c>
      <c r="U1125" s="130">
        <f>Table4[[#This Row],[SHOTS PER MAGAZINE]]*Table4[[#This Row],[DAMAGE PER SHOT]]</f>
        <v>130350</v>
      </c>
      <c r="V1125" s="130">
        <f>Table4[[#This Row],[MAGAZINE AMMO]]/Table4[[#This Row],[AMMO PER SHOT]]</f>
        <v>5</v>
      </c>
      <c r="W1125" s="138">
        <f>1/Table4[[#This Row],[SHOT 
INTERVAL]]</f>
        <v>1</v>
      </c>
      <c r="X1125" s="138">
        <f>(Table4[[#This Row],[SHOTS PER MAGAZINE]]-1)*Table4[[#This Row],[SHOT 
INTERVAL]]+(Table4[[#This Row],[PARTICLES 
PER SHOT]]-1)*Table4[[#This Row],[BURST INTERVAL]]</f>
        <v>4</v>
      </c>
      <c r="Y1125" s="186">
        <f>Table4[[#This Row],[DAMAGE PER MAGAZINE]]/(Table4[[#This Row],[UNLOAD TIME]]+Table4[[#This Row],[RELOAD TIME]])</f>
        <v>9310.7142857142862</v>
      </c>
    </row>
    <row r="1126" spans="1:25" ht="14.25" hidden="1" customHeight="1" outlineLevel="1" x14ac:dyDescent="0.2">
      <c r="A1126" s="130">
        <v>50</v>
      </c>
      <c r="B1126" s="186" t="s">
        <v>454</v>
      </c>
      <c r="C1126" s="186" t="s">
        <v>102</v>
      </c>
      <c r="D1126" s="130">
        <v>12</v>
      </c>
      <c r="E1126" s="149">
        <v>880</v>
      </c>
      <c r="F1126" s="130"/>
      <c r="G1126" s="130"/>
      <c r="H1126" s="130"/>
      <c r="I1126" s="130">
        <v>5</v>
      </c>
      <c r="J1126" s="130">
        <v>1</v>
      </c>
      <c r="K1126" s="130">
        <v>30</v>
      </c>
      <c r="L1126" s="138"/>
      <c r="M1126" s="138">
        <v>1</v>
      </c>
      <c r="N1126" s="130">
        <v>1</v>
      </c>
      <c r="O1126" s="138"/>
      <c r="P1126" s="138">
        <v>2</v>
      </c>
      <c r="Q1126" s="130">
        <v>4</v>
      </c>
      <c r="R1126" s="138">
        <v>10</v>
      </c>
      <c r="S1126" s="130">
        <f>Table4[[#This Row],[DMG PER PARTICLE]]*Table4[[#This Row],[PARTICLES 
PER SHOT]]</f>
        <v>26400</v>
      </c>
      <c r="T1126" s="186">
        <f>Table4[[#This Row],[DAMAGE PER SHOT]]/Table4[[#This Row],[SHOT 
INTERVAL]]</f>
        <v>26400</v>
      </c>
      <c r="U1126" s="130">
        <f>Table4[[#This Row],[SHOTS PER MAGAZINE]]*Table4[[#This Row],[DAMAGE PER SHOT]]</f>
        <v>132000</v>
      </c>
      <c r="V1126" s="130">
        <f>Table4[[#This Row],[MAGAZINE AMMO]]/Table4[[#This Row],[AMMO PER SHOT]]</f>
        <v>5</v>
      </c>
      <c r="W1126" s="138">
        <f>1/Table4[[#This Row],[SHOT 
INTERVAL]]</f>
        <v>1</v>
      </c>
      <c r="X1126" s="138">
        <f>(Table4[[#This Row],[SHOTS PER MAGAZINE]]-1)*Table4[[#This Row],[SHOT 
INTERVAL]]+(Table4[[#This Row],[PARTICLES 
PER SHOT]]-1)*Table4[[#This Row],[BURST INTERVAL]]</f>
        <v>4</v>
      </c>
      <c r="Y1126" s="186">
        <f>Table4[[#This Row],[DAMAGE PER MAGAZINE]]/(Table4[[#This Row],[UNLOAD TIME]]+Table4[[#This Row],[RELOAD TIME]])</f>
        <v>9428.5714285714294</v>
      </c>
    </row>
    <row r="1127" spans="1:25" ht="14.25" hidden="1" customHeight="1" outlineLevel="1" x14ac:dyDescent="0.2">
      <c r="A1127" s="130">
        <v>50</v>
      </c>
      <c r="B1127" s="186" t="s">
        <v>454</v>
      </c>
      <c r="C1127" s="186" t="s">
        <v>103</v>
      </c>
      <c r="D1127" s="130">
        <v>1</v>
      </c>
      <c r="E1127" s="149">
        <v>924</v>
      </c>
      <c r="F1127" s="130"/>
      <c r="G1127" s="130"/>
      <c r="H1127" s="130"/>
      <c r="I1127" s="130">
        <v>5</v>
      </c>
      <c r="J1127" s="130">
        <v>1</v>
      </c>
      <c r="K1127" s="130">
        <v>30</v>
      </c>
      <c r="L1127" s="138"/>
      <c r="M1127" s="138">
        <v>1</v>
      </c>
      <c r="N1127" s="130">
        <v>1</v>
      </c>
      <c r="O1127" s="138"/>
      <c r="P1127" s="138">
        <v>2</v>
      </c>
      <c r="Q1127" s="130">
        <v>4</v>
      </c>
      <c r="R1127" s="138">
        <v>10</v>
      </c>
      <c r="S1127" s="130">
        <f>Table4[[#This Row],[DMG PER PARTICLE]]*Table4[[#This Row],[PARTICLES 
PER SHOT]]</f>
        <v>27720</v>
      </c>
      <c r="T1127" s="186">
        <f>Table4[[#This Row],[DAMAGE PER SHOT]]/Table4[[#This Row],[SHOT 
INTERVAL]]</f>
        <v>27720</v>
      </c>
      <c r="U1127" s="130">
        <f>Table4[[#This Row],[SHOTS PER MAGAZINE]]*Table4[[#This Row],[DAMAGE PER SHOT]]</f>
        <v>138600</v>
      </c>
      <c r="V1127" s="130">
        <f>Table4[[#This Row],[MAGAZINE AMMO]]/Table4[[#This Row],[AMMO PER SHOT]]</f>
        <v>5</v>
      </c>
      <c r="W1127" s="138">
        <f>1/Table4[[#This Row],[SHOT 
INTERVAL]]</f>
        <v>1</v>
      </c>
      <c r="X1127" s="138">
        <f>(Table4[[#This Row],[SHOTS PER MAGAZINE]]-1)*Table4[[#This Row],[SHOT 
INTERVAL]]+(Table4[[#This Row],[PARTICLES 
PER SHOT]]-1)*Table4[[#This Row],[BURST INTERVAL]]</f>
        <v>4</v>
      </c>
      <c r="Y1127" s="186">
        <f>Table4[[#This Row],[DAMAGE PER MAGAZINE]]/(Table4[[#This Row],[UNLOAD TIME]]+Table4[[#This Row],[RELOAD TIME]])</f>
        <v>9900</v>
      </c>
    </row>
    <row r="1128" spans="1:25" ht="14.25" customHeight="1" collapsed="1" x14ac:dyDescent="0.2">
      <c r="A1128" s="128">
        <v>51</v>
      </c>
      <c r="B1128" s="185" t="s">
        <v>455</v>
      </c>
      <c r="C1128" s="185" t="s">
        <v>101</v>
      </c>
      <c r="D1128" s="128">
        <v>1</v>
      </c>
      <c r="E1128" s="128">
        <v>532</v>
      </c>
      <c r="F1128" s="128"/>
      <c r="G1128" s="128"/>
      <c r="H1128" s="128"/>
      <c r="I1128" s="128">
        <v>5</v>
      </c>
      <c r="J1128" s="136">
        <v>5</v>
      </c>
      <c r="K1128" s="136">
        <v>5</v>
      </c>
      <c r="L1128" s="141">
        <v>0.13</v>
      </c>
      <c r="M1128" s="141"/>
      <c r="N1128" s="128">
        <v>5</v>
      </c>
      <c r="O1128" s="137"/>
      <c r="P1128" s="137">
        <v>3</v>
      </c>
      <c r="Q1128" s="128">
        <v>0</v>
      </c>
      <c r="R1128" s="137">
        <v>3</v>
      </c>
      <c r="S1128" s="128">
        <f>Table4[[#This Row],[DMG PER PARTICLE]]*Table4[[#This Row],[PARTICLES 
PER SHOT]]</f>
        <v>2660</v>
      </c>
      <c r="T1128" s="185" t="s">
        <v>123</v>
      </c>
      <c r="U1128" s="128">
        <f>Table4[[#This Row],[SHOTS PER MAGAZINE]]*Table4[[#This Row],[DAMAGE PER SHOT]]</f>
        <v>2660</v>
      </c>
      <c r="V1128" s="128">
        <f>Table4[[#This Row],[MAGAZINE AMMO]]/Table4[[#This Row],[AMMO PER SHOT]]</f>
        <v>1</v>
      </c>
      <c r="W1128" s="185" t="s">
        <v>123</v>
      </c>
      <c r="X1128" s="137">
        <f>(Table4[[#This Row],[SHOTS PER MAGAZINE]]-1)*Table4[[#This Row],[SHOT 
INTERVAL]]+(Table4[[#This Row],[PARTICLES 
PER SHOT]]-1)*Table4[[#This Row],[BURST INTERVAL]]</f>
        <v>0.52</v>
      </c>
      <c r="Y1128" s="185">
        <f>Table4[[#This Row],[DAMAGE PER MAGAZINE]]/(Table4[[#This Row],[UNLOAD TIME]]+Table4[[#This Row],[RELOAD TIME]])</f>
        <v>755.68181818181813</v>
      </c>
    </row>
    <row r="1129" spans="1:25" ht="14.25" hidden="1" customHeight="1" outlineLevel="1" x14ac:dyDescent="0.2">
      <c r="A1129" s="130">
        <v>51</v>
      </c>
      <c r="B1129" s="186" t="s">
        <v>455</v>
      </c>
      <c r="C1129" s="186" t="s">
        <v>101</v>
      </c>
      <c r="D1129" s="130">
        <v>2</v>
      </c>
      <c r="E1129" s="130">
        <v>584</v>
      </c>
      <c r="F1129" s="130"/>
      <c r="G1129" s="130"/>
      <c r="H1129" s="130"/>
      <c r="I1129" s="130">
        <v>5</v>
      </c>
      <c r="J1129" s="136">
        <v>5</v>
      </c>
      <c r="K1129" s="136">
        <v>5</v>
      </c>
      <c r="L1129" s="141">
        <v>0.13</v>
      </c>
      <c r="M1129" s="141"/>
      <c r="N1129" s="130">
        <v>5</v>
      </c>
      <c r="O1129" s="138"/>
      <c r="P1129" s="138">
        <v>3</v>
      </c>
      <c r="Q1129" s="130">
        <v>0</v>
      </c>
      <c r="R1129" s="138">
        <v>3</v>
      </c>
      <c r="S1129" s="130">
        <f>Table4[[#This Row],[DMG PER PARTICLE]]*Table4[[#This Row],[PARTICLES 
PER SHOT]]</f>
        <v>2920</v>
      </c>
      <c r="T1129" s="186" t="s">
        <v>123</v>
      </c>
      <c r="U1129" s="130">
        <f>Table4[[#This Row],[SHOTS PER MAGAZINE]]*Table4[[#This Row],[DAMAGE PER SHOT]]</f>
        <v>2920</v>
      </c>
      <c r="V1129" s="130">
        <f>Table4[[#This Row],[MAGAZINE AMMO]]/Table4[[#This Row],[AMMO PER SHOT]]</f>
        <v>1</v>
      </c>
      <c r="W1129" s="186" t="s">
        <v>123</v>
      </c>
      <c r="X1129" s="138">
        <f>(Table4[[#This Row],[SHOTS PER MAGAZINE]]-1)*Table4[[#This Row],[SHOT 
INTERVAL]]+(Table4[[#This Row],[PARTICLES 
PER SHOT]]-1)*Table4[[#This Row],[BURST INTERVAL]]</f>
        <v>0.52</v>
      </c>
      <c r="Y1129" s="186">
        <f>Table4[[#This Row],[DAMAGE PER MAGAZINE]]/(Table4[[#This Row],[UNLOAD TIME]]+Table4[[#This Row],[RELOAD TIME]])</f>
        <v>829.5454545454545</v>
      </c>
    </row>
    <row r="1130" spans="1:25" ht="14.25" hidden="1" customHeight="1" outlineLevel="1" x14ac:dyDescent="0.2">
      <c r="A1130" s="130">
        <v>51</v>
      </c>
      <c r="B1130" s="186" t="s">
        <v>455</v>
      </c>
      <c r="C1130" s="186" t="s">
        <v>101</v>
      </c>
      <c r="D1130" s="130">
        <v>3</v>
      </c>
      <c r="E1130" s="130">
        <v>641</v>
      </c>
      <c r="F1130" s="130"/>
      <c r="G1130" s="130"/>
      <c r="H1130" s="130"/>
      <c r="I1130" s="130">
        <v>5</v>
      </c>
      <c r="J1130" s="136">
        <v>5</v>
      </c>
      <c r="K1130" s="136">
        <v>5</v>
      </c>
      <c r="L1130" s="141">
        <v>0.13</v>
      </c>
      <c r="M1130" s="141"/>
      <c r="N1130" s="130">
        <v>5</v>
      </c>
      <c r="O1130" s="138"/>
      <c r="P1130" s="138">
        <v>3</v>
      </c>
      <c r="Q1130" s="130">
        <v>0</v>
      </c>
      <c r="R1130" s="138">
        <v>3</v>
      </c>
      <c r="S1130" s="130">
        <f>Table4[[#This Row],[DMG PER PARTICLE]]*Table4[[#This Row],[PARTICLES 
PER SHOT]]</f>
        <v>3205</v>
      </c>
      <c r="T1130" s="186" t="s">
        <v>123</v>
      </c>
      <c r="U1130" s="130">
        <f>Table4[[#This Row],[SHOTS PER MAGAZINE]]*Table4[[#This Row],[DAMAGE PER SHOT]]</f>
        <v>3205</v>
      </c>
      <c r="V1130" s="130">
        <f>Table4[[#This Row],[MAGAZINE AMMO]]/Table4[[#This Row],[AMMO PER SHOT]]</f>
        <v>1</v>
      </c>
      <c r="W1130" s="186" t="s">
        <v>123</v>
      </c>
      <c r="X1130" s="138">
        <f>(Table4[[#This Row],[SHOTS PER MAGAZINE]]-1)*Table4[[#This Row],[SHOT 
INTERVAL]]+(Table4[[#This Row],[PARTICLES 
PER SHOT]]-1)*Table4[[#This Row],[BURST INTERVAL]]</f>
        <v>0.52</v>
      </c>
      <c r="Y1130" s="186">
        <f>Table4[[#This Row],[DAMAGE PER MAGAZINE]]/(Table4[[#This Row],[UNLOAD TIME]]+Table4[[#This Row],[RELOAD TIME]])</f>
        <v>910.51136363636363</v>
      </c>
    </row>
    <row r="1131" spans="1:25" ht="14.25" hidden="1" customHeight="1" outlineLevel="1" x14ac:dyDescent="0.2">
      <c r="A1131" s="130">
        <v>51</v>
      </c>
      <c r="B1131" s="186" t="s">
        <v>455</v>
      </c>
      <c r="C1131" s="186" t="s">
        <v>101</v>
      </c>
      <c r="D1131" s="130">
        <v>4</v>
      </c>
      <c r="E1131" s="130">
        <v>705</v>
      </c>
      <c r="F1131" s="130"/>
      <c r="G1131" s="130"/>
      <c r="H1131" s="130"/>
      <c r="I1131" s="130">
        <v>5</v>
      </c>
      <c r="J1131" s="136">
        <v>5</v>
      </c>
      <c r="K1131" s="136">
        <v>5</v>
      </c>
      <c r="L1131" s="141">
        <v>0.13</v>
      </c>
      <c r="M1131" s="141"/>
      <c r="N1131" s="130">
        <v>5</v>
      </c>
      <c r="O1131" s="138"/>
      <c r="P1131" s="138">
        <v>3</v>
      </c>
      <c r="Q1131" s="130">
        <v>0</v>
      </c>
      <c r="R1131" s="138">
        <v>3</v>
      </c>
      <c r="S1131" s="130">
        <f>Table4[[#This Row],[DMG PER PARTICLE]]*Table4[[#This Row],[PARTICLES 
PER SHOT]]</f>
        <v>3525</v>
      </c>
      <c r="T1131" s="186" t="s">
        <v>123</v>
      </c>
      <c r="U1131" s="130">
        <f>Table4[[#This Row],[SHOTS PER MAGAZINE]]*Table4[[#This Row],[DAMAGE PER SHOT]]</f>
        <v>3525</v>
      </c>
      <c r="V1131" s="130">
        <f>Table4[[#This Row],[MAGAZINE AMMO]]/Table4[[#This Row],[AMMO PER SHOT]]</f>
        <v>1</v>
      </c>
      <c r="W1131" s="186" t="s">
        <v>123</v>
      </c>
      <c r="X1131" s="138">
        <f>(Table4[[#This Row],[SHOTS PER MAGAZINE]]-1)*Table4[[#This Row],[SHOT 
INTERVAL]]+(Table4[[#This Row],[PARTICLES 
PER SHOT]]-1)*Table4[[#This Row],[BURST INTERVAL]]</f>
        <v>0.52</v>
      </c>
      <c r="Y1131" s="186">
        <f>Table4[[#This Row],[DAMAGE PER MAGAZINE]]/(Table4[[#This Row],[UNLOAD TIME]]+Table4[[#This Row],[RELOAD TIME]])</f>
        <v>1001.4204545454545</v>
      </c>
    </row>
    <row r="1132" spans="1:25" ht="14.25" hidden="1" customHeight="1" outlineLevel="1" x14ac:dyDescent="0.2">
      <c r="A1132" s="130">
        <v>51</v>
      </c>
      <c r="B1132" s="186" t="s">
        <v>455</v>
      </c>
      <c r="C1132" s="186" t="s">
        <v>101</v>
      </c>
      <c r="D1132" s="130">
        <v>5</v>
      </c>
      <c r="E1132" s="130">
        <v>774</v>
      </c>
      <c r="F1132" s="130"/>
      <c r="G1132" s="130"/>
      <c r="H1132" s="130"/>
      <c r="I1132" s="130">
        <v>5</v>
      </c>
      <c r="J1132" s="136">
        <v>5</v>
      </c>
      <c r="K1132" s="136">
        <v>5</v>
      </c>
      <c r="L1132" s="141">
        <v>0.13</v>
      </c>
      <c r="M1132" s="141"/>
      <c r="N1132" s="130">
        <v>5</v>
      </c>
      <c r="O1132" s="138"/>
      <c r="P1132" s="138">
        <v>3</v>
      </c>
      <c r="Q1132" s="130">
        <v>0</v>
      </c>
      <c r="R1132" s="138">
        <v>3</v>
      </c>
      <c r="S1132" s="130">
        <f>Table4[[#This Row],[DMG PER PARTICLE]]*Table4[[#This Row],[PARTICLES 
PER SHOT]]</f>
        <v>3870</v>
      </c>
      <c r="T1132" s="186" t="s">
        <v>123</v>
      </c>
      <c r="U1132" s="130">
        <f>Table4[[#This Row],[SHOTS PER MAGAZINE]]*Table4[[#This Row],[DAMAGE PER SHOT]]</f>
        <v>3870</v>
      </c>
      <c r="V1132" s="130">
        <f>Table4[[#This Row],[MAGAZINE AMMO]]/Table4[[#This Row],[AMMO PER SHOT]]</f>
        <v>1</v>
      </c>
      <c r="W1132" s="186" t="s">
        <v>123</v>
      </c>
      <c r="X1132" s="138">
        <f>(Table4[[#This Row],[SHOTS PER MAGAZINE]]-1)*Table4[[#This Row],[SHOT 
INTERVAL]]+(Table4[[#This Row],[PARTICLES 
PER SHOT]]-1)*Table4[[#This Row],[BURST INTERVAL]]</f>
        <v>0.52</v>
      </c>
      <c r="Y1132" s="186">
        <f>Table4[[#This Row],[DAMAGE PER MAGAZINE]]/(Table4[[#This Row],[UNLOAD TIME]]+Table4[[#This Row],[RELOAD TIME]])</f>
        <v>1099.4318181818182</v>
      </c>
    </row>
    <row r="1133" spans="1:25" ht="14.25" hidden="1" customHeight="1" outlineLevel="1" x14ac:dyDescent="0.2">
      <c r="A1133" s="130">
        <v>51</v>
      </c>
      <c r="B1133" s="186" t="s">
        <v>455</v>
      </c>
      <c r="C1133" s="186" t="s">
        <v>101</v>
      </c>
      <c r="D1133" s="130">
        <v>6</v>
      </c>
      <c r="E1133" s="130">
        <v>851</v>
      </c>
      <c r="F1133" s="130"/>
      <c r="G1133" s="130"/>
      <c r="H1133" s="130"/>
      <c r="I1133" s="130">
        <v>5</v>
      </c>
      <c r="J1133" s="136">
        <v>5</v>
      </c>
      <c r="K1133" s="136">
        <v>5</v>
      </c>
      <c r="L1133" s="141">
        <v>0.13</v>
      </c>
      <c r="M1133" s="141"/>
      <c r="N1133" s="130">
        <v>5</v>
      </c>
      <c r="O1133" s="138"/>
      <c r="P1133" s="138">
        <v>3</v>
      </c>
      <c r="Q1133" s="130">
        <v>0</v>
      </c>
      <c r="R1133" s="138">
        <v>3</v>
      </c>
      <c r="S1133" s="130">
        <f>Table4[[#This Row],[DMG PER PARTICLE]]*Table4[[#This Row],[PARTICLES 
PER SHOT]]</f>
        <v>4255</v>
      </c>
      <c r="T1133" s="186" t="s">
        <v>123</v>
      </c>
      <c r="U1133" s="130">
        <f>Table4[[#This Row],[SHOTS PER MAGAZINE]]*Table4[[#This Row],[DAMAGE PER SHOT]]</f>
        <v>4255</v>
      </c>
      <c r="V1133" s="130">
        <f>Table4[[#This Row],[MAGAZINE AMMO]]/Table4[[#This Row],[AMMO PER SHOT]]</f>
        <v>1</v>
      </c>
      <c r="W1133" s="186" t="s">
        <v>123</v>
      </c>
      <c r="X1133" s="138">
        <f>(Table4[[#This Row],[SHOTS PER MAGAZINE]]-1)*Table4[[#This Row],[SHOT 
INTERVAL]]+(Table4[[#This Row],[PARTICLES 
PER SHOT]]-1)*Table4[[#This Row],[BURST INTERVAL]]</f>
        <v>0.52</v>
      </c>
      <c r="Y1133" s="186">
        <f>Table4[[#This Row],[DAMAGE PER MAGAZINE]]/(Table4[[#This Row],[UNLOAD TIME]]+Table4[[#This Row],[RELOAD TIME]])</f>
        <v>1208.8068181818182</v>
      </c>
    </row>
    <row r="1134" spans="1:25" ht="14.25" hidden="1" customHeight="1" outlineLevel="1" x14ac:dyDescent="0.2">
      <c r="A1134" s="130">
        <v>51</v>
      </c>
      <c r="B1134" s="186" t="s">
        <v>455</v>
      </c>
      <c r="C1134" s="186" t="s">
        <v>101</v>
      </c>
      <c r="D1134" s="130">
        <v>7</v>
      </c>
      <c r="E1134" s="130">
        <v>937</v>
      </c>
      <c r="F1134" s="130"/>
      <c r="G1134" s="130"/>
      <c r="H1134" s="130"/>
      <c r="I1134" s="130">
        <v>5</v>
      </c>
      <c r="J1134" s="136">
        <v>5</v>
      </c>
      <c r="K1134" s="136">
        <v>5</v>
      </c>
      <c r="L1134" s="141">
        <v>0.13</v>
      </c>
      <c r="M1134" s="141"/>
      <c r="N1134" s="130">
        <v>5</v>
      </c>
      <c r="O1134" s="138"/>
      <c r="P1134" s="138">
        <v>3</v>
      </c>
      <c r="Q1134" s="130">
        <v>0</v>
      </c>
      <c r="R1134" s="138">
        <v>3</v>
      </c>
      <c r="S1134" s="130">
        <f>Table4[[#This Row],[DMG PER PARTICLE]]*Table4[[#This Row],[PARTICLES 
PER SHOT]]</f>
        <v>4685</v>
      </c>
      <c r="T1134" s="186" t="s">
        <v>123</v>
      </c>
      <c r="U1134" s="130">
        <f>Table4[[#This Row],[SHOTS PER MAGAZINE]]*Table4[[#This Row],[DAMAGE PER SHOT]]</f>
        <v>4685</v>
      </c>
      <c r="V1134" s="130">
        <f>Table4[[#This Row],[MAGAZINE AMMO]]/Table4[[#This Row],[AMMO PER SHOT]]</f>
        <v>1</v>
      </c>
      <c r="W1134" s="186" t="s">
        <v>123</v>
      </c>
      <c r="X1134" s="138">
        <f>(Table4[[#This Row],[SHOTS PER MAGAZINE]]-1)*Table4[[#This Row],[SHOT 
INTERVAL]]+(Table4[[#This Row],[PARTICLES 
PER SHOT]]-1)*Table4[[#This Row],[BURST INTERVAL]]</f>
        <v>0.52</v>
      </c>
      <c r="Y1134" s="186">
        <f>Table4[[#This Row],[DAMAGE PER MAGAZINE]]/(Table4[[#This Row],[UNLOAD TIME]]+Table4[[#This Row],[RELOAD TIME]])</f>
        <v>1330.965909090909</v>
      </c>
    </row>
    <row r="1135" spans="1:25" ht="14.25" hidden="1" customHeight="1" outlineLevel="1" x14ac:dyDescent="0.2">
      <c r="A1135" s="130">
        <v>51</v>
      </c>
      <c r="B1135" s="186" t="s">
        <v>455</v>
      </c>
      <c r="C1135" s="186" t="s">
        <v>101</v>
      </c>
      <c r="D1135" s="130">
        <v>8</v>
      </c>
      <c r="E1135" s="130">
        <v>1029</v>
      </c>
      <c r="F1135" s="130"/>
      <c r="G1135" s="130"/>
      <c r="H1135" s="130"/>
      <c r="I1135" s="130">
        <v>5</v>
      </c>
      <c r="J1135" s="136">
        <v>5</v>
      </c>
      <c r="K1135" s="136">
        <v>5</v>
      </c>
      <c r="L1135" s="141">
        <v>0.13</v>
      </c>
      <c r="M1135" s="141"/>
      <c r="N1135" s="130">
        <v>5</v>
      </c>
      <c r="O1135" s="138"/>
      <c r="P1135" s="138">
        <v>3</v>
      </c>
      <c r="Q1135" s="130">
        <v>0</v>
      </c>
      <c r="R1135" s="138">
        <v>3</v>
      </c>
      <c r="S1135" s="130">
        <f>Table4[[#This Row],[DMG PER PARTICLE]]*Table4[[#This Row],[PARTICLES 
PER SHOT]]</f>
        <v>5145</v>
      </c>
      <c r="T1135" s="186" t="s">
        <v>123</v>
      </c>
      <c r="U1135" s="130">
        <f>Table4[[#This Row],[SHOTS PER MAGAZINE]]*Table4[[#This Row],[DAMAGE PER SHOT]]</f>
        <v>5145</v>
      </c>
      <c r="V1135" s="130">
        <f>Table4[[#This Row],[MAGAZINE AMMO]]/Table4[[#This Row],[AMMO PER SHOT]]</f>
        <v>1</v>
      </c>
      <c r="W1135" s="186" t="s">
        <v>123</v>
      </c>
      <c r="X1135" s="138">
        <f>(Table4[[#This Row],[SHOTS PER MAGAZINE]]-1)*Table4[[#This Row],[SHOT 
INTERVAL]]+(Table4[[#This Row],[PARTICLES 
PER SHOT]]-1)*Table4[[#This Row],[BURST INTERVAL]]</f>
        <v>0.52</v>
      </c>
      <c r="Y1135" s="186">
        <f>Table4[[#This Row],[DAMAGE PER MAGAZINE]]/(Table4[[#This Row],[UNLOAD TIME]]+Table4[[#This Row],[RELOAD TIME]])</f>
        <v>1461.6477272727273</v>
      </c>
    </row>
    <row r="1136" spans="1:25" ht="14.25" hidden="1" customHeight="1" outlineLevel="1" x14ac:dyDescent="0.2">
      <c r="A1136" s="130">
        <v>51</v>
      </c>
      <c r="B1136" s="186" t="s">
        <v>455</v>
      </c>
      <c r="C1136" s="186" t="s">
        <v>101</v>
      </c>
      <c r="D1136" s="130">
        <v>9</v>
      </c>
      <c r="E1136" s="130">
        <v>1130</v>
      </c>
      <c r="F1136" s="130"/>
      <c r="G1136" s="130"/>
      <c r="H1136" s="130"/>
      <c r="I1136" s="130">
        <v>5</v>
      </c>
      <c r="J1136" s="136">
        <v>5</v>
      </c>
      <c r="K1136" s="136">
        <v>5</v>
      </c>
      <c r="L1136" s="141">
        <v>0.13</v>
      </c>
      <c r="M1136" s="141"/>
      <c r="N1136" s="130">
        <v>5</v>
      </c>
      <c r="O1136" s="138"/>
      <c r="P1136" s="138">
        <v>3</v>
      </c>
      <c r="Q1136" s="130">
        <v>0</v>
      </c>
      <c r="R1136" s="138">
        <v>3</v>
      </c>
      <c r="S1136" s="130">
        <f>Table4[[#This Row],[DMG PER PARTICLE]]*Table4[[#This Row],[PARTICLES 
PER SHOT]]</f>
        <v>5650</v>
      </c>
      <c r="T1136" s="186" t="s">
        <v>123</v>
      </c>
      <c r="U1136" s="130">
        <f>Table4[[#This Row],[SHOTS PER MAGAZINE]]*Table4[[#This Row],[DAMAGE PER SHOT]]</f>
        <v>5650</v>
      </c>
      <c r="V1136" s="130">
        <f>Table4[[#This Row],[MAGAZINE AMMO]]/Table4[[#This Row],[AMMO PER SHOT]]</f>
        <v>1</v>
      </c>
      <c r="W1136" s="186" t="s">
        <v>123</v>
      </c>
      <c r="X1136" s="138">
        <f>(Table4[[#This Row],[SHOTS PER MAGAZINE]]-1)*Table4[[#This Row],[SHOT 
INTERVAL]]+(Table4[[#This Row],[PARTICLES 
PER SHOT]]-1)*Table4[[#This Row],[BURST INTERVAL]]</f>
        <v>0.52</v>
      </c>
      <c r="Y1136" s="186">
        <f>Table4[[#This Row],[DAMAGE PER MAGAZINE]]/(Table4[[#This Row],[UNLOAD TIME]]+Table4[[#This Row],[RELOAD TIME]])</f>
        <v>1605.1136363636363</v>
      </c>
    </row>
    <row r="1137" spans="1:25" ht="14.25" hidden="1" customHeight="1" outlineLevel="1" x14ac:dyDescent="0.2">
      <c r="A1137" s="130">
        <v>51</v>
      </c>
      <c r="B1137" s="186" t="s">
        <v>455</v>
      </c>
      <c r="C1137" s="186" t="s">
        <v>101</v>
      </c>
      <c r="D1137" s="130">
        <v>10</v>
      </c>
      <c r="E1137" s="130">
        <v>1241</v>
      </c>
      <c r="F1137" s="130"/>
      <c r="G1137" s="130"/>
      <c r="H1137" s="130"/>
      <c r="I1137" s="130">
        <v>5</v>
      </c>
      <c r="J1137" s="136">
        <v>5</v>
      </c>
      <c r="K1137" s="136">
        <v>5</v>
      </c>
      <c r="L1137" s="141">
        <v>0.13</v>
      </c>
      <c r="M1137" s="141"/>
      <c r="N1137" s="130">
        <v>5</v>
      </c>
      <c r="O1137" s="138"/>
      <c r="P1137" s="138">
        <v>3</v>
      </c>
      <c r="Q1137" s="130">
        <v>0</v>
      </c>
      <c r="R1137" s="138">
        <v>3</v>
      </c>
      <c r="S1137" s="130">
        <f>Table4[[#This Row],[DMG PER PARTICLE]]*Table4[[#This Row],[PARTICLES 
PER SHOT]]</f>
        <v>6205</v>
      </c>
      <c r="T1137" s="186" t="s">
        <v>123</v>
      </c>
      <c r="U1137" s="130">
        <f>Table4[[#This Row],[SHOTS PER MAGAZINE]]*Table4[[#This Row],[DAMAGE PER SHOT]]</f>
        <v>6205</v>
      </c>
      <c r="V1137" s="130">
        <f>Table4[[#This Row],[MAGAZINE AMMO]]/Table4[[#This Row],[AMMO PER SHOT]]</f>
        <v>1</v>
      </c>
      <c r="W1137" s="186" t="s">
        <v>123</v>
      </c>
      <c r="X1137" s="138">
        <f>(Table4[[#This Row],[SHOTS PER MAGAZINE]]-1)*Table4[[#This Row],[SHOT 
INTERVAL]]+(Table4[[#This Row],[PARTICLES 
PER SHOT]]-1)*Table4[[#This Row],[BURST INTERVAL]]</f>
        <v>0.52</v>
      </c>
      <c r="Y1137" s="186">
        <f>Table4[[#This Row],[DAMAGE PER MAGAZINE]]/(Table4[[#This Row],[UNLOAD TIME]]+Table4[[#This Row],[RELOAD TIME]])</f>
        <v>1762.784090909091</v>
      </c>
    </row>
    <row r="1138" spans="1:25" ht="14.25" hidden="1" customHeight="1" outlineLevel="1" x14ac:dyDescent="0.2">
      <c r="A1138" s="130">
        <v>51</v>
      </c>
      <c r="B1138" s="186" t="s">
        <v>455</v>
      </c>
      <c r="C1138" s="186" t="s">
        <v>101</v>
      </c>
      <c r="D1138" s="130">
        <v>11</v>
      </c>
      <c r="E1138" s="130">
        <v>1365</v>
      </c>
      <c r="F1138" s="130"/>
      <c r="G1138" s="130"/>
      <c r="H1138" s="130"/>
      <c r="I1138" s="130">
        <v>5</v>
      </c>
      <c r="J1138" s="136">
        <v>5</v>
      </c>
      <c r="K1138" s="136">
        <v>5</v>
      </c>
      <c r="L1138" s="141">
        <v>0.13</v>
      </c>
      <c r="M1138" s="141"/>
      <c r="N1138" s="130">
        <v>5</v>
      </c>
      <c r="O1138" s="138"/>
      <c r="P1138" s="138">
        <v>3</v>
      </c>
      <c r="Q1138" s="130">
        <v>0</v>
      </c>
      <c r="R1138" s="138">
        <v>3</v>
      </c>
      <c r="S1138" s="130">
        <f>Table4[[#This Row],[DMG PER PARTICLE]]*Table4[[#This Row],[PARTICLES 
PER SHOT]]</f>
        <v>6825</v>
      </c>
      <c r="T1138" s="186" t="s">
        <v>123</v>
      </c>
      <c r="U1138" s="130">
        <f>Table4[[#This Row],[SHOTS PER MAGAZINE]]*Table4[[#This Row],[DAMAGE PER SHOT]]</f>
        <v>6825</v>
      </c>
      <c r="V1138" s="130">
        <f>Table4[[#This Row],[MAGAZINE AMMO]]/Table4[[#This Row],[AMMO PER SHOT]]</f>
        <v>1</v>
      </c>
      <c r="W1138" s="186" t="s">
        <v>123</v>
      </c>
      <c r="X1138" s="138">
        <f>(Table4[[#This Row],[SHOTS PER MAGAZINE]]-1)*Table4[[#This Row],[SHOT 
INTERVAL]]+(Table4[[#This Row],[PARTICLES 
PER SHOT]]-1)*Table4[[#This Row],[BURST INTERVAL]]</f>
        <v>0.52</v>
      </c>
      <c r="Y1138" s="186">
        <f>Table4[[#This Row],[DAMAGE PER MAGAZINE]]/(Table4[[#This Row],[UNLOAD TIME]]+Table4[[#This Row],[RELOAD TIME]])</f>
        <v>1938.9204545454545</v>
      </c>
    </row>
    <row r="1139" spans="1:25" ht="14.25" hidden="1" customHeight="1" outlineLevel="1" x14ac:dyDescent="0.2">
      <c r="A1139" s="130">
        <v>51</v>
      </c>
      <c r="B1139" s="186" t="s">
        <v>455</v>
      </c>
      <c r="C1139" s="186" t="s">
        <v>101</v>
      </c>
      <c r="D1139" s="130">
        <v>12</v>
      </c>
      <c r="E1139" s="130">
        <v>1502</v>
      </c>
      <c r="F1139" s="130"/>
      <c r="G1139" s="130"/>
      <c r="H1139" s="130"/>
      <c r="I1139" s="130">
        <v>5</v>
      </c>
      <c r="J1139" s="136">
        <v>5</v>
      </c>
      <c r="K1139" s="136">
        <v>5</v>
      </c>
      <c r="L1139" s="141">
        <v>0.13</v>
      </c>
      <c r="M1139" s="141"/>
      <c r="N1139" s="130">
        <v>5</v>
      </c>
      <c r="O1139" s="138"/>
      <c r="P1139" s="138">
        <v>3</v>
      </c>
      <c r="Q1139" s="130">
        <v>0</v>
      </c>
      <c r="R1139" s="138">
        <v>3</v>
      </c>
      <c r="S1139" s="130">
        <f>Table4[[#This Row],[DMG PER PARTICLE]]*Table4[[#This Row],[PARTICLES 
PER SHOT]]</f>
        <v>7510</v>
      </c>
      <c r="T1139" s="186" t="s">
        <v>123</v>
      </c>
      <c r="U1139" s="130">
        <f>Table4[[#This Row],[SHOTS PER MAGAZINE]]*Table4[[#This Row],[DAMAGE PER SHOT]]</f>
        <v>7510</v>
      </c>
      <c r="V1139" s="130">
        <f>Table4[[#This Row],[MAGAZINE AMMO]]/Table4[[#This Row],[AMMO PER SHOT]]</f>
        <v>1</v>
      </c>
      <c r="W1139" s="186" t="s">
        <v>123</v>
      </c>
      <c r="X1139" s="138">
        <f>(Table4[[#This Row],[SHOTS PER MAGAZINE]]-1)*Table4[[#This Row],[SHOT 
INTERVAL]]+(Table4[[#This Row],[PARTICLES 
PER SHOT]]-1)*Table4[[#This Row],[BURST INTERVAL]]</f>
        <v>0.52</v>
      </c>
      <c r="Y1139" s="186">
        <f>Table4[[#This Row],[DAMAGE PER MAGAZINE]]/(Table4[[#This Row],[UNLOAD TIME]]+Table4[[#This Row],[RELOAD TIME]])</f>
        <v>2133.5227272727275</v>
      </c>
    </row>
    <row r="1140" spans="1:25" ht="14.25" hidden="1" customHeight="1" outlineLevel="1" x14ac:dyDescent="0.2">
      <c r="A1140" s="130">
        <v>51</v>
      </c>
      <c r="B1140" s="186" t="s">
        <v>455</v>
      </c>
      <c r="C1140" s="186" t="s">
        <v>102</v>
      </c>
      <c r="D1140" s="130">
        <v>1</v>
      </c>
      <c r="E1140" s="130">
        <v>1502</v>
      </c>
      <c r="F1140" s="130"/>
      <c r="G1140" s="130"/>
      <c r="H1140" s="130"/>
      <c r="I1140" s="130">
        <v>5</v>
      </c>
      <c r="J1140" s="136">
        <v>5</v>
      </c>
      <c r="K1140" s="136">
        <v>5</v>
      </c>
      <c r="L1140" s="141">
        <v>0.13</v>
      </c>
      <c r="M1140" s="141"/>
      <c r="N1140" s="130">
        <v>5</v>
      </c>
      <c r="O1140" s="138"/>
      <c r="P1140" s="138">
        <v>3</v>
      </c>
      <c r="Q1140" s="130">
        <v>0</v>
      </c>
      <c r="R1140" s="138">
        <v>3</v>
      </c>
      <c r="S1140" s="130">
        <f>Table4[[#This Row],[DMG PER PARTICLE]]*Table4[[#This Row],[PARTICLES 
PER SHOT]]</f>
        <v>7510</v>
      </c>
      <c r="T1140" s="186" t="s">
        <v>123</v>
      </c>
      <c r="U1140" s="130">
        <f>Table4[[#This Row],[SHOTS PER MAGAZINE]]*Table4[[#This Row],[DAMAGE PER SHOT]]</f>
        <v>7510</v>
      </c>
      <c r="V1140" s="130">
        <f>Table4[[#This Row],[MAGAZINE AMMO]]/Table4[[#This Row],[AMMO PER SHOT]]</f>
        <v>1</v>
      </c>
      <c r="W1140" s="186" t="s">
        <v>123</v>
      </c>
      <c r="X1140" s="138">
        <f>(Table4[[#This Row],[SHOTS PER MAGAZINE]]-1)*Table4[[#This Row],[SHOT 
INTERVAL]]+(Table4[[#This Row],[PARTICLES 
PER SHOT]]-1)*Table4[[#This Row],[BURST INTERVAL]]</f>
        <v>0.52</v>
      </c>
      <c r="Y1140" s="186">
        <f>Table4[[#This Row],[DAMAGE PER MAGAZINE]]/(Table4[[#This Row],[UNLOAD TIME]]+Table4[[#This Row],[RELOAD TIME]])</f>
        <v>2133.5227272727275</v>
      </c>
    </row>
    <row r="1141" spans="1:25" ht="14.25" hidden="1" customHeight="1" outlineLevel="1" x14ac:dyDescent="0.2">
      <c r="A1141" s="130">
        <v>51</v>
      </c>
      <c r="B1141" s="186" t="s">
        <v>455</v>
      </c>
      <c r="C1141" s="186" t="s">
        <v>102</v>
      </c>
      <c r="D1141" s="130">
        <v>2</v>
      </c>
      <c r="E1141" s="130">
        <v>1527</v>
      </c>
      <c r="F1141" s="130"/>
      <c r="G1141" s="130"/>
      <c r="H1141" s="130"/>
      <c r="I1141" s="130">
        <v>5</v>
      </c>
      <c r="J1141" s="136">
        <v>5</v>
      </c>
      <c r="K1141" s="136">
        <v>5</v>
      </c>
      <c r="L1141" s="141">
        <v>0.13</v>
      </c>
      <c r="M1141" s="141"/>
      <c r="N1141" s="130">
        <v>5</v>
      </c>
      <c r="O1141" s="138"/>
      <c r="P1141" s="138">
        <v>3</v>
      </c>
      <c r="Q1141" s="130">
        <v>0</v>
      </c>
      <c r="R1141" s="138">
        <v>3</v>
      </c>
      <c r="S1141" s="130">
        <f>Table4[[#This Row],[DMG PER PARTICLE]]*Table4[[#This Row],[PARTICLES 
PER SHOT]]</f>
        <v>7635</v>
      </c>
      <c r="T1141" s="186" t="s">
        <v>123</v>
      </c>
      <c r="U1141" s="130">
        <f>Table4[[#This Row],[SHOTS PER MAGAZINE]]*Table4[[#This Row],[DAMAGE PER SHOT]]</f>
        <v>7635</v>
      </c>
      <c r="V1141" s="130">
        <f>Table4[[#This Row],[MAGAZINE AMMO]]/Table4[[#This Row],[AMMO PER SHOT]]</f>
        <v>1</v>
      </c>
      <c r="W1141" s="186" t="s">
        <v>123</v>
      </c>
      <c r="X1141" s="138">
        <f>(Table4[[#This Row],[SHOTS PER MAGAZINE]]-1)*Table4[[#This Row],[SHOT 
INTERVAL]]+(Table4[[#This Row],[PARTICLES 
PER SHOT]]-1)*Table4[[#This Row],[BURST INTERVAL]]</f>
        <v>0.52</v>
      </c>
      <c r="Y1141" s="186">
        <f>Table4[[#This Row],[DAMAGE PER MAGAZINE]]/(Table4[[#This Row],[UNLOAD TIME]]+Table4[[#This Row],[RELOAD TIME]])</f>
        <v>2169.034090909091</v>
      </c>
    </row>
    <row r="1142" spans="1:25" ht="14.25" hidden="1" customHeight="1" outlineLevel="1" x14ac:dyDescent="0.2">
      <c r="A1142" s="130">
        <v>51</v>
      </c>
      <c r="B1142" s="186" t="s">
        <v>455</v>
      </c>
      <c r="C1142" s="186" t="s">
        <v>102</v>
      </c>
      <c r="D1142" s="130">
        <v>3</v>
      </c>
      <c r="E1142" s="130">
        <v>1552</v>
      </c>
      <c r="F1142" s="130"/>
      <c r="G1142" s="130"/>
      <c r="H1142" s="130"/>
      <c r="I1142" s="130">
        <v>5</v>
      </c>
      <c r="J1142" s="136">
        <v>5</v>
      </c>
      <c r="K1142" s="136">
        <v>5</v>
      </c>
      <c r="L1142" s="141">
        <v>0.13</v>
      </c>
      <c r="M1142" s="141"/>
      <c r="N1142" s="130">
        <v>5</v>
      </c>
      <c r="O1142" s="138"/>
      <c r="P1142" s="138">
        <v>3</v>
      </c>
      <c r="Q1142" s="130">
        <v>0</v>
      </c>
      <c r="R1142" s="138">
        <v>3</v>
      </c>
      <c r="S1142" s="130">
        <f>Table4[[#This Row],[DMG PER PARTICLE]]*Table4[[#This Row],[PARTICLES 
PER SHOT]]</f>
        <v>7760</v>
      </c>
      <c r="T1142" s="186" t="s">
        <v>123</v>
      </c>
      <c r="U1142" s="130">
        <f>Table4[[#This Row],[SHOTS PER MAGAZINE]]*Table4[[#This Row],[DAMAGE PER SHOT]]</f>
        <v>7760</v>
      </c>
      <c r="V1142" s="130">
        <f>Table4[[#This Row],[MAGAZINE AMMO]]/Table4[[#This Row],[AMMO PER SHOT]]</f>
        <v>1</v>
      </c>
      <c r="W1142" s="186" t="s">
        <v>123</v>
      </c>
      <c r="X1142" s="138">
        <f>(Table4[[#This Row],[SHOTS PER MAGAZINE]]-1)*Table4[[#This Row],[SHOT 
INTERVAL]]+(Table4[[#This Row],[PARTICLES 
PER SHOT]]-1)*Table4[[#This Row],[BURST INTERVAL]]</f>
        <v>0.52</v>
      </c>
      <c r="Y1142" s="186">
        <f>Table4[[#This Row],[DAMAGE PER MAGAZINE]]/(Table4[[#This Row],[UNLOAD TIME]]+Table4[[#This Row],[RELOAD TIME]])</f>
        <v>2204.5454545454545</v>
      </c>
    </row>
    <row r="1143" spans="1:25" ht="14.25" hidden="1" customHeight="1" outlineLevel="1" x14ac:dyDescent="0.2">
      <c r="A1143" s="130">
        <v>51</v>
      </c>
      <c r="B1143" s="186" t="s">
        <v>455</v>
      </c>
      <c r="C1143" s="186" t="s">
        <v>102</v>
      </c>
      <c r="D1143" s="130">
        <v>4</v>
      </c>
      <c r="E1143" s="130">
        <v>1577</v>
      </c>
      <c r="F1143" s="130"/>
      <c r="G1143" s="130"/>
      <c r="H1143" s="130"/>
      <c r="I1143" s="130">
        <v>5</v>
      </c>
      <c r="J1143" s="136">
        <v>5</v>
      </c>
      <c r="K1143" s="136">
        <v>5</v>
      </c>
      <c r="L1143" s="141">
        <v>0.13</v>
      </c>
      <c r="M1143" s="141"/>
      <c r="N1143" s="130">
        <v>5</v>
      </c>
      <c r="O1143" s="138"/>
      <c r="P1143" s="138">
        <v>3</v>
      </c>
      <c r="Q1143" s="130">
        <v>0</v>
      </c>
      <c r="R1143" s="138">
        <v>3</v>
      </c>
      <c r="S1143" s="130">
        <f>Table4[[#This Row],[DMG PER PARTICLE]]*Table4[[#This Row],[PARTICLES 
PER SHOT]]</f>
        <v>7885</v>
      </c>
      <c r="T1143" s="186" t="s">
        <v>123</v>
      </c>
      <c r="U1143" s="130">
        <f>Table4[[#This Row],[SHOTS PER MAGAZINE]]*Table4[[#This Row],[DAMAGE PER SHOT]]</f>
        <v>7885</v>
      </c>
      <c r="V1143" s="130">
        <f>Table4[[#This Row],[MAGAZINE AMMO]]/Table4[[#This Row],[AMMO PER SHOT]]</f>
        <v>1</v>
      </c>
      <c r="W1143" s="186" t="s">
        <v>123</v>
      </c>
      <c r="X1143" s="138">
        <f>(Table4[[#This Row],[SHOTS PER MAGAZINE]]-1)*Table4[[#This Row],[SHOT 
INTERVAL]]+(Table4[[#This Row],[PARTICLES 
PER SHOT]]-1)*Table4[[#This Row],[BURST INTERVAL]]</f>
        <v>0.52</v>
      </c>
      <c r="Y1143" s="186">
        <f>Table4[[#This Row],[DAMAGE PER MAGAZINE]]/(Table4[[#This Row],[UNLOAD TIME]]+Table4[[#This Row],[RELOAD TIME]])</f>
        <v>2240.056818181818</v>
      </c>
    </row>
    <row r="1144" spans="1:25" ht="14.25" hidden="1" customHeight="1" outlineLevel="1" x14ac:dyDescent="0.2">
      <c r="A1144" s="130">
        <v>51</v>
      </c>
      <c r="B1144" s="186" t="s">
        <v>455</v>
      </c>
      <c r="C1144" s="186" t="s">
        <v>102</v>
      </c>
      <c r="D1144" s="130">
        <v>5</v>
      </c>
      <c r="E1144" s="130">
        <v>1602</v>
      </c>
      <c r="F1144" s="130"/>
      <c r="G1144" s="130"/>
      <c r="H1144" s="130"/>
      <c r="I1144" s="130">
        <v>5</v>
      </c>
      <c r="J1144" s="136">
        <v>5</v>
      </c>
      <c r="K1144" s="136">
        <v>5</v>
      </c>
      <c r="L1144" s="141">
        <v>0.13</v>
      </c>
      <c r="M1144" s="141"/>
      <c r="N1144" s="130">
        <v>5</v>
      </c>
      <c r="O1144" s="138"/>
      <c r="P1144" s="138">
        <v>3</v>
      </c>
      <c r="Q1144" s="130">
        <v>0</v>
      </c>
      <c r="R1144" s="138">
        <v>3</v>
      </c>
      <c r="S1144" s="130">
        <f>Table4[[#This Row],[DMG PER PARTICLE]]*Table4[[#This Row],[PARTICLES 
PER SHOT]]</f>
        <v>8010</v>
      </c>
      <c r="T1144" s="186" t="s">
        <v>123</v>
      </c>
      <c r="U1144" s="130">
        <f>Table4[[#This Row],[SHOTS PER MAGAZINE]]*Table4[[#This Row],[DAMAGE PER SHOT]]</f>
        <v>8010</v>
      </c>
      <c r="V1144" s="130">
        <f>Table4[[#This Row],[MAGAZINE AMMO]]/Table4[[#This Row],[AMMO PER SHOT]]</f>
        <v>1</v>
      </c>
      <c r="W1144" s="186" t="s">
        <v>123</v>
      </c>
      <c r="X1144" s="138">
        <f>(Table4[[#This Row],[SHOTS PER MAGAZINE]]-1)*Table4[[#This Row],[SHOT 
INTERVAL]]+(Table4[[#This Row],[PARTICLES 
PER SHOT]]-1)*Table4[[#This Row],[BURST INTERVAL]]</f>
        <v>0.52</v>
      </c>
      <c r="Y1144" s="186">
        <f>Table4[[#This Row],[DAMAGE PER MAGAZINE]]/(Table4[[#This Row],[UNLOAD TIME]]+Table4[[#This Row],[RELOAD TIME]])</f>
        <v>2275.568181818182</v>
      </c>
    </row>
    <row r="1145" spans="1:25" ht="14.25" hidden="1" customHeight="1" outlineLevel="1" x14ac:dyDescent="0.2">
      <c r="A1145" s="130">
        <v>51</v>
      </c>
      <c r="B1145" s="186" t="s">
        <v>455</v>
      </c>
      <c r="C1145" s="186" t="s">
        <v>102</v>
      </c>
      <c r="D1145" s="130">
        <v>6</v>
      </c>
      <c r="E1145" s="130">
        <v>1627</v>
      </c>
      <c r="F1145" s="130"/>
      <c r="G1145" s="130"/>
      <c r="H1145" s="130"/>
      <c r="I1145" s="130">
        <v>5</v>
      </c>
      <c r="J1145" s="136">
        <v>5</v>
      </c>
      <c r="K1145" s="136">
        <v>5</v>
      </c>
      <c r="L1145" s="141">
        <v>0.13</v>
      </c>
      <c r="M1145" s="141"/>
      <c r="N1145" s="130">
        <v>5</v>
      </c>
      <c r="O1145" s="138"/>
      <c r="P1145" s="138">
        <v>3</v>
      </c>
      <c r="Q1145" s="130">
        <v>0</v>
      </c>
      <c r="R1145" s="138">
        <v>3</v>
      </c>
      <c r="S1145" s="130">
        <f>Table4[[#This Row],[DMG PER PARTICLE]]*Table4[[#This Row],[PARTICLES 
PER SHOT]]</f>
        <v>8135</v>
      </c>
      <c r="T1145" s="186" t="s">
        <v>123</v>
      </c>
      <c r="U1145" s="130">
        <f>Table4[[#This Row],[SHOTS PER MAGAZINE]]*Table4[[#This Row],[DAMAGE PER SHOT]]</f>
        <v>8135</v>
      </c>
      <c r="V1145" s="130">
        <f>Table4[[#This Row],[MAGAZINE AMMO]]/Table4[[#This Row],[AMMO PER SHOT]]</f>
        <v>1</v>
      </c>
      <c r="W1145" s="186" t="s">
        <v>123</v>
      </c>
      <c r="X1145" s="138">
        <f>(Table4[[#This Row],[SHOTS PER MAGAZINE]]-1)*Table4[[#This Row],[SHOT 
INTERVAL]]+(Table4[[#This Row],[PARTICLES 
PER SHOT]]-1)*Table4[[#This Row],[BURST INTERVAL]]</f>
        <v>0.52</v>
      </c>
      <c r="Y1145" s="186">
        <f>Table4[[#This Row],[DAMAGE PER MAGAZINE]]/(Table4[[#This Row],[UNLOAD TIME]]+Table4[[#This Row],[RELOAD TIME]])</f>
        <v>2311.0795454545455</v>
      </c>
    </row>
    <row r="1146" spans="1:25" ht="14.25" hidden="1" customHeight="1" outlineLevel="1" x14ac:dyDescent="0.2">
      <c r="A1146" s="130">
        <v>51</v>
      </c>
      <c r="B1146" s="186" t="s">
        <v>455</v>
      </c>
      <c r="C1146" s="186" t="s">
        <v>102</v>
      </c>
      <c r="D1146" s="130">
        <v>7</v>
      </c>
      <c r="E1146" s="130">
        <v>1652</v>
      </c>
      <c r="F1146" s="130"/>
      <c r="G1146" s="130"/>
      <c r="H1146" s="130"/>
      <c r="I1146" s="130">
        <v>5</v>
      </c>
      <c r="J1146" s="136">
        <v>5</v>
      </c>
      <c r="K1146" s="136">
        <v>5</v>
      </c>
      <c r="L1146" s="141">
        <v>0.13</v>
      </c>
      <c r="M1146" s="141"/>
      <c r="N1146" s="130">
        <v>5</v>
      </c>
      <c r="O1146" s="138"/>
      <c r="P1146" s="138">
        <v>3</v>
      </c>
      <c r="Q1146" s="130">
        <v>0</v>
      </c>
      <c r="R1146" s="138">
        <v>3</v>
      </c>
      <c r="S1146" s="130">
        <f>Table4[[#This Row],[DMG PER PARTICLE]]*Table4[[#This Row],[PARTICLES 
PER SHOT]]</f>
        <v>8260</v>
      </c>
      <c r="T1146" s="186" t="s">
        <v>123</v>
      </c>
      <c r="U1146" s="130">
        <f>Table4[[#This Row],[SHOTS PER MAGAZINE]]*Table4[[#This Row],[DAMAGE PER SHOT]]</f>
        <v>8260</v>
      </c>
      <c r="V1146" s="130">
        <f>Table4[[#This Row],[MAGAZINE AMMO]]/Table4[[#This Row],[AMMO PER SHOT]]</f>
        <v>1</v>
      </c>
      <c r="W1146" s="186" t="s">
        <v>123</v>
      </c>
      <c r="X1146" s="138">
        <f>(Table4[[#This Row],[SHOTS PER MAGAZINE]]-1)*Table4[[#This Row],[SHOT 
INTERVAL]]+(Table4[[#This Row],[PARTICLES 
PER SHOT]]-1)*Table4[[#This Row],[BURST INTERVAL]]</f>
        <v>0.52</v>
      </c>
      <c r="Y1146" s="186">
        <f>Table4[[#This Row],[DAMAGE PER MAGAZINE]]/(Table4[[#This Row],[UNLOAD TIME]]+Table4[[#This Row],[RELOAD TIME]])</f>
        <v>2346.590909090909</v>
      </c>
    </row>
    <row r="1147" spans="1:25" ht="14.25" hidden="1" customHeight="1" outlineLevel="1" x14ac:dyDescent="0.2">
      <c r="A1147" s="130">
        <v>51</v>
      </c>
      <c r="B1147" s="186" t="s">
        <v>455</v>
      </c>
      <c r="C1147" s="186" t="s">
        <v>102</v>
      </c>
      <c r="D1147" s="130">
        <v>8</v>
      </c>
      <c r="E1147" s="130">
        <v>1677</v>
      </c>
      <c r="F1147" s="130"/>
      <c r="G1147" s="130"/>
      <c r="H1147" s="130"/>
      <c r="I1147" s="130">
        <v>5</v>
      </c>
      <c r="J1147" s="136">
        <v>5</v>
      </c>
      <c r="K1147" s="136">
        <v>5</v>
      </c>
      <c r="L1147" s="141">
        <v>0.13</v>
      </c>
      <c r="M1147" s="141"/>
      <c r="N1147" s="130">
        <v>5</v>
      </c>
      <c r="O1147" s="138"/>
      <c r="P1147" s="138">
        <v>3</v>
      </c>
      <c r="Q1147" s="130">
        <v>0</v>
      </c>
      <c r="R1147" s="138">
        <v>3</v>
      </c>
      <c r="S1147" s="130">
        <f>Table4[[#This Row],[DMG PER PARTICLE]]*Table4[[#This Row],[PARTICLES 
PER SHOT]]</f>
        <v>8385</v>
      </c>
      <c r="T1147" s="186" t="s">
        <v>123</v>
      </c>
      <c r="U1147" s="130">
        <f>Table4[[#This Row],[SHOTS PER MAGAZINE]]*Table4[[#This Row],[DAMAGE PER SHOT]]</f>
        <v>8385</v>
      </c>
      <c r="V1147" s="130">
        <f>Table4[[#This Row],[MAGAZINE AMMO]]/Table4[[#This Row],[AMMO PER SHOT]]</f>
        <v>1</v>
      </c>
      <c r="W1147" s="186" t="s">
        <v>123</v>
      </c>
      <c r="X1147" s="138">
        <f>(Table4[[#This Row],[SHOTS PER MAGAZINE]]-1)*Table4[[#This Row],[SHOT 
INTERVAL]]+(Table4[[#This Row],[PARTICLES 
PER SHOT]]-1)*Table4[[#This Row],[BURST INTERVAL]]</f>
        <v>0.52</v>
      </c>
      <c r="Y1147" s="186">
        <f>Table4[[#This Row],[DAMAGE PER MAGAZINE]]/(Table4[[#This Row],[UNLOAD TIME]]+Table4[[#This Row],[RELOAD TIME]])</f>
        <v>2382.1022727272725</v>
      </c>
    </row>
    <row r="1148" spans="1:25" ht="14.25" hidden="1" customHeight="1" outlineLevel="1" x14ac:dyDescent="0.2">
      <c r="A1148" s="130">
        <v>51</v>
      </c>
      <c r="B1148" s="186" t="s">
        <v>455</v>
      </c>
      <c r="C1148" s="186" t="s">
        <v>102</v>
      </c>
      <c r="D1148" s="130">
        <v>9</v>
      </c>
      <c r="E1148" s="130">
        <v>1702</v>
      </c>
      <c r="F1148" s="130"/>
      <c r="G1148" s="130"/>
      <c r="H1148" s="130"/>
      <c r="I1148" s="130">
        <v>5</v>
      </c>
      <c r="J1148" s="136">
        <v>5</v>
      </c>
      <c r="K1148" s="136">
        <v>5</v>
      </c>
      <c r="L1148" s="141">
        <v>0.13</v>
      </c>
      <c r="M1148" s="141"/>
      <c r="N1148" s="130">
        <v>5</v>
      </c>
      <c r="O1148" s="138"/>
      <c r="P1148" s="138">
        <v>3</v>
      </c>
      <c r="Q1148" s="130">
        <v>0</v>
      </c>
      <c r="R1148" s="138">
        <v>3</v>
      </c>
      <c r="S1148" s="130">
        <f>Table4[[#This Row],[DMG PER PARTICLE]]*Table4[[#This Row],[PARTICLES 
PER SHOT]]</f>
        <v>8510</v>
      </c>
      <c r="T1148" s="186" t="s">
        <v>123</v>
      </c>
      <c r="U1148" s="130">
        <f>Table4[[#This Row],[SHOTS PER MAGAZINE]]*Table4[[#This Row],[DAMAGE PER SHOT]]</f>
        <v>8510</v>
      </c>
      <c r="V1148" s="130">
        <f>Table4[[#This Row],[MAGAZINE AMMO]]/Table4[[#This Row],[AMMO PER SHOT]]</f>
        <v>1</v>
      </c>
      <c r="W1148" s="186" t="s">
        <v>123</v>
      </c>
      <c r="X1148" s="138">
        <f>(Table4[[#This Row],[SHOTS PER MAGAZINE]]-1)*Table4[[#This Row],[SHOT 
INTERVAL]]+(Table4[[#This Row],[PARTICLES 
PER SHOT]]-1)*Table4[[#This Row],[BURST INTERVAL]]</f>
        <v>0.52</v>
      </c>
      <c r="Y1148" s="186">
        <f>Table4[[#This Row],[DAMAGE PER MAGAZINE]]/(Table4[[#This Row],[UNLOAD TIME]]+Table4[[#This Row],[RELOAD TIME]])</f>
        <v>2417.6136363636365</v>
      </c>
    </row>
    <row r="1149" spans="1:25" ht="14.25" hidden="1" customHeight="1" outlineLevel="1" x14ac:dyDescent="0.2">
      <c r="A1149" s="130">
        <v>51</v>
      </c>
      <c r="B1149" s="186" t="s">
        <v>455</v>
      </c>
      <c r="C1149" s="186" t="s">
        <v>102</v>
      </c>
      <c r="D1149" s="130">
        <v>10</v>
      </c>
      <c r="E1149" s="130">
        <v>1727</v>
      </c>
      <c r="F1149" s="130"/>
      <c r="G1149" s="130"/>
      <c r="H1149" s="130"/>
      <c r="I1149" s="130">
        <v>5</v>
      </c>
      <c r="J1149" s="136">
        <v>5</v>
      </c>
      <c r="K1149" s="136">
        <v>5</v>
      </c>
      <c r="L1149" s="141">
        <v>0.13</v>
      </c>
      <c r="M1149" s="141"/>
      <c r="N1149" s="130">
        <v>5</v>
      </c>
      <c r="O1149" s="138"/>
      <c r="P1149" s="138">
        <v>3</v>
      </c>
      <c r="Q1149" s="130">
        <v>0</v>
      </c>
      <c r="R1149" s="138">
        <v>3</v>
      </c>
      <c r="S1149" s="130">
        <f>Table4[[#This Row],[DMG PER PARTICLE]]*Table4[[#This Row],[PARTICLES 
PER SHOT]]</f>
        <v>8635</v>
      </c>
      <c r="T1149" s="186" t="s">
        <v>123</v>
      </c>
      <c r="U1149" s="130">
        <f>Table4[[#This Row],[SHOTS PER MAGAZINE]]*Table4[[#This Row],[DAMAGE PER SHOT]]</f>
        <v>8635</v>
      </c>
      <c r="V1149" s="130">
        <f>Table4[[#This Row],[MAGAZINE AMMO]]/Table4[[#This Row],[AMMO PER SHOT]]</f>
        <v>1</v>
      </c>
      <c r="W1149" s="186" t="s">
        <v>123</v>
      </c>
      <c r="X1149" s="138">
        <f>(Table4[[#This Row],[SHOTS PER MAGAZINE]]-1)*Table4[[#This Row],[SHOT 
INTERVAL]]+(Table4[[#This Row],[PARTICLES 
PER SHOT]]-1)*Table4[[#This Row],[BURST INTERVAL]]</f>
        <v>0.52</v>
      </c>
      <c r="Y1149" s="186">
        <f>Table4[[#This Row],[DAMAGE PER MAGAZINE]]/(Table4[[#This Row],[UNLOAD TIME]]+Table4[[#This Row],[RELOAD TIME]])</f>
        <v>2453.125</v>
      </c>
    </row>
    <row r="1150" spans="1:25" ht="14.25" hidden="1" customHeight="1" outlineLevel="1" x14ac:dyDescent="0.2">
      <c r="A1150" s="130">
        <v>51</v>
      </c>
      <c r="B1150" s="186" t="s">
        <v>455</v>
      </c>
      <c r="C1150" s="186" t="s">
        <v>102</v>
      </c>
      <c r="D1150" s="130">
        <v>11</v>
      </c>
      <c r="E1150" s="130">
        <v>1752</v>
      </c>
      <c r="F1150" s="130"/>
      <c r="G1150" s="130"/>
      <c r="H1150" s="130"/>
      <c r="I1150" s="130">
        <v>5</v>
      </c>
      <c r="J1150" s="136">
        <v>5</v>
      </c>
      <c r="K1150" s="136">
        <v>5</v>
      </c>
      <c r="L1150" s="141">
        <v>0.13</v>
      </c>
      <c r="M1150" s="141"/>
      <c r="N1150" s="130">
        <v>5</v>
      </c>
      <c r="O1150" s="138"/>
      <c r="P1150" s="138">
        <v>3</v>
      </c>
      <c r="Q1150" s="130">
        <v>0</v>
      </c>
      <c r="R1150" s="138">
        <v>3</v>
      </c>
      <c r="S1150" s="130">
        <f>Table4[[#This Row],[DMG PER PARTICLE]]*Table4[[#This Row],[PARTICLES 
PER SHOT]]</f>
        <v>8760</v>
      </c>
      <c r="T1150" s="186" t="s">
        <v>123</v>
      </c>
      <c r="U1150" s="130">
        <f>Table4[[#This Row],[SHOTS PER MAGAZINE]]*Table4[[#This Row],[DAMAGE PER SHOT]]</f>
        <v>8760</v>
      </c>
      <c r="V1150" s="130">
        <f>Table4[[#This Row],[MAGAZINE AMMO]]/Table4[[#This Row],[AMMO PER SHOT]]</f>
        <v>1</v>
      </c>
      <c r="W1150" s="186" t="s">
        <v>123</v>
      </c>
      <c r="X1150" s="138">
        <f>(Table4[[#This Row],[SHOTS PER MAGAZINE]]-1)*Table4[[#This Row],[SHOT 
INTERVAL]]+(Table4[[#This Row],[PARTICLES 
PER SHOT]]-1)*Table4[[#This Row],[BURST INTERVAL]]</f>
        <v>0.52</v>
      </c>
      <c r="Y1150" s="186">
        <f>Table4[[#This Row],[DAMAGE PER MAGAZINE]]/(Table4[[#This Row],[UNLOAD TIME]]+Table4[[#This Row],[RELOAD TIME]])</f>
        <v>2488.6363636363635</v>
      </c>
    </row>
    <row r="1151" spans="1:25" ht="14.25" hidden="1" customHeight="1" outlineLevel="1" x14ac:dyDescent="0.2">
      <c r="A1151" s="130">
        <v>51</v>
      </c>
      <c r="B1151" s="186" t="s">
        <v>455</v>
      </c>
      <c r="C1151" s="186" t="s">
        <v>102</v>
      </c>
      <c r="D1151" s="130">
        <v>12</v>
      </c>
      <c r="E1151" s="130">
        <v>1777</v>
      </c>
      <c r="F1151" s="130"/>
      <c r="G1151" s="130"/>
      <c r="H1151" s="130"/>
      <c r="I1151" s="130">
        <v>5</v>
      </c>
      <c r="J1151" s="136">
        <v>5</v>
      </c>
      <c r="K1151" s="136">
        <v>5</v>
      </c>
      <c r="L1151" s="141">
        <v>0.13</v>
      </c>
      <c r="M1151" s="141"/>
      <c r="N1151" s="130">
        <v>5</v>
      </c>
      <c r="O1151" s="138"/>
      <c r="P1151" s="138">
        <v>3</v>
      </c>
      <c r="Q1151" s="130">
        <v>0</v>
      </c>
      <c r="R1151" s="138">
        <v>3</v>
      </c>
      <c r="S1151" s="130">
        <f>Table4[[#This Row],[DMG PER PARTICLE]]*Table4[[#This Row],[PARTICLES 
PER SHOT]]</f>
        <v>8885</v>
      </c>
      <c r="T1151" s="186" t="s">
        <v>123</v>
      </c>
      <c r="U1151" s="130">
        <f>Table4[[#This Row],[SHOTS PER MAGAZINE]]*Table4[[#This Row],[DAMAGE PER SHOT]]</f>
        <v>8885</v>
      </c>
      <c r="V1151" s="130">
        <f>Table4[[#This Row],[MAGAZINE AMMO]]/Table4[[#This Row],[AMMO PER SHOT]]</f>
        <v>1</v>
      </c>
      <c r="W1151" s="186" t="s">
        <v>123</v>
      </c>
      <c r="X1151" s="138">
        <f>(Table4[[#This Row],[SHOTS PER MAGAZINE]]-1)*Table4[[#This Row],[SHOT 
INTERVAL]]+(Table4[[#This Row],[PARTICLES 
PER SHOT]]-1)*Table4[[#This Row],[BURST INTERVAL]]</f>
        <v>0.52</v>
      </c>
      <c r="Y1151" s="186">
        <f>Table4[[#This Row],[DAMAGE PER MAGAZINE]]/(Table4[[#This Row],[UNLOAD TIME]]+Table4[[#This Row],[RELOAD TIME]])</f>
        <v>2524.1477272727275</v>
      </c>
    </row>
    <row r="1152" spans="1:25" ht="14.25" hidden="1" customHeight="1" outlineLevel="1" x14ac:dyDescent="0.2">
      <c r="A1152" s="130">
        <v>51</v>
      </c>
      <c r="B1152" s="186" t="s">
        <v>455</v>
      </c>
      <c r="C1152" s="186" t="s">
        <v>103</v>
      </c>
      <c r="D1152" s="130">
        <v>1</v>
      </c>
      <c r="E1152" s="130">
        <v>1865.85</v>
      </c>
      <c r="F1152" s="130"/>
      <c r="G1152" s="130"/>
      <c r="H1152" s="130"/>
      <c r="I1152" s="130">
        <v>5</v>
      </c>
      <c r="J1152" s="136">
        <v>5</v>
      </c>
      <c r="K1152" s="136">
        <v>5</v>
      </c>
      <c r="L1152" s="141">
        <v>0.13</v>
      </c>
      <c r="M1152" s="141"/>
      <c r="N1152" s="130">
        <v>5</v>
      </c>
      <c r="O1152" s="138"/>
      <c r="P1152" s="138">
        <v>3</v>
      </c>
      <c r="Q1152" s="130">
        <v>0</v>
      </c>
      <c r="R1152" s="138">
        <v>3</v>
      </c>
      <c r="S1152" s="130">
        <f>Table4[[#This Row],[DMG PER PARTICLE]]*Table4[[#This Row],[PARTICLES 
PER SHOT]]</f>
        <v>9329.25</v>
      </c>
      <c r="T1152" s="186" t="s">
        <v>123</v>
      </c>
      <c r="U1152" s="130">
        <f>Table4[[#This Row],[SHOTS PER MAGAZINE]]*Table4[[#This Row],[DAMAGE PER SHOT]]</f>
        <v>9329.25</v>
      </c>
      <c r="V1152" s="130">
        <f>Table4[[#This Row],[MAGAZINE AMMO]]/Table4[[#This Row],[AMMO PER SHOT]]</f>
        <v>1</v>
      </c>
      <c r="W1152" s="186" t="s">
        <v>123</v>
      </c>
      <c r="X1152" s="138">
        <f>(Table4[[#This Row],[SHOTS PER MAGAZINE]]-1)*Table4[[#This Row],[SHOT 
INTERVAL]]+(Table4[[#This Row],[PARTICLES 
PER SHOT]]-1)*Table4[[#This Row],[BURST INTERVAL]]</f>
        <v>0.52</v>
      </c>
      <c r="Y1152" s="186">
        <f>Table4[[#This Row],[DAMAGE PER MAGAZINE]]/(Table4[[#This Row],[UNLOAD TIME]]+Table4[[#This Row],[RELOAD TIME]])</f>
        <v>2650.3551136363635</v>
      </c>
    </row>
    <row r="1153" spans="1:25" ht="14.25" customHeight="1" collapsed="1" x14ac:dyDescent="0.2">
      <c r="A1153" s="128">
        <v>52</v>
      </c>
      <c r="B1153" s="185" t="s">
        <v>456</v>
      </c>
      <c r="C1153" s="185" t="s">
        <v>101</v>
      </c>
      <c r="D1153" s="128">
        <v>1</v>
      </c>
      <c r="E1153" s="128">
        <v>1370</v>
      </c>
      <c r="F1153" s="128"/>
      <c r="G1153" s="128"/>
      <c r="H1153" s="128"/>
      <c r="I1153" s="128">
        <v>12</v>
      </c>
      <c r="J1153" s="128">
        <v>1</v>
      </c>
      <c r="K1153" s="128">
        <v>1</v>
      </c>
      <c r="L1153" s="137"/>
      <c r="M1153" s="137">
        <v>0.5</v>
      </c>
      <c r="N1153" s="128">
        <v>12</v>
      </c>
      <c r="O1153" s="137"/>
      <c r="P1153" s="137">
        <v>12</v>
      </c>
      <c r="Q1153" s="128">
        <v>0</v>
      </c>
      <c r="R1153" s="137">
        <v>12</v>
      </c>
      <c r="S1153" s="128">
        <f>Table4[[#This Row],[DMG PER PARTICLE]]*Table4[[#This Row],[PARTICLES 
PER SHOT]]</f>
        <v>1370</v>
      </c>
      <c r="T1153" s="185">
        <f>Table4[[#This Row],[DAMAGE PER SHOT]]/Table4[[#This Row],[SHOT 
INTERVAL]]</f>
        <v>2740</v>
      </c>
      <c r="U1153" s="128">
        <f>Table4[[#This Row],[SHOTS PER MAGAZINE]]*Table4[[#This Row],[DAMAGE PER SHOT]]</f>
        <v>16440</v>
      </c>
      <c r="V1153" s="128">
        <f>Table4[[#This Row],[MAGAZINE AMMO]]/Table4[[#This Row],[AMMO PER SHOT]]</f>
        <v>12</v>
      </c>
      <c r="W1153" s="137">
        <f>1/Table4[[#This Row],[SHOT 
INTERVAL]]</f>
        <v>2</v>
      </c>
      <c r="X1153" s="137">
        <f>(Table4[[#This Row],[SHOTS PER MAGAZINE]]-1)*Table4[[#This Row],[SHOT 
INTERVAL]]+(Table4[[#This Row],[PARTICLES 
PER SHOT]]-1)*Table4[[#This Row],[BURST INTERVAL]]</f>
        <v>5.5</v>
      </c>
      <c r="Y1153" s="185">
        <f>Table4[[#This Row],[DAMAGE PER MAGAZINE]]/(Table4[[#This Row],[UNLOAD TIME]]+Table4[[#This Row],[RELOAD TIME]])</f>
        <v>939.42857142857144</v>
      </c>
    </row>
    <row r="1154" spans="1:25" ht="14.25" hidden="1" customHeight="1" outlineLevel="1" x14ac:dyDescent="0.2">
      <c r="A1154" s="130">
        <v>52</v>
      </c>
      <c r="B1154" s="186" t="s">
        <v>456</v>
      </c>
      <c r="C1154" s="186" t="s">
        <v>101</v>
      </c>
      <c r="D1154" s="130">
        <v>2</v>
      </c>
      <c r="E1154" s="130">
        <v>1510</v>
      </c>
      <c r="F1154" s="130"/>
      <c r="G1154" s="130"/>
      <c r="H1154" s="130"/>
      <c r="I1154" s="130">
        <v>12</v>
      </c>
      <c r="J1154" s="130">
        <v>1</v>
      </c>
      <c r="K1154" s="130">
        <v>1</v>
      </c>
      <c r="L1154" s="138"/>
      <c r="M1154" s="138">
        <v>0.5</v>
      </c>
      <c r="N1154" s="130">
        <v>12</v>
      </c>
      <c r="O1154" s="138"/>
      <c r="P1154" s="138">
        <v>12</v>
      </c>
      <c r="Q1154" s="130">
        <v>0</v>
      </c>
      <c r="R1154" s="138">
        <v>12</v>
      </c>
      <c r="S1154" s="130">
        <f>Table4[[#This Row],[DMG PER PARTICLE]]*Table4[[#This Row],[PARTICLES 
PER SHOT]]</f>
        <v>1510</v>
      </c>
      <c r="T1154" s="186">
        <f>Table4[[#This Row],[DAMAGE PER SHOT]]/Table4[[#This Row],[SHOT 
INTERVAL]]</f>
        <v>3020</v>
      </c>
      <c r="U1154" s="130">
        <f>Table4[[#This Row],[SHOTS PER MAGAZINE]]*Table4[[#This Row],[DAMAGE PER SHOT]]</f>
        <v>18120</v>
      </c>
      <c r="V1154" s="130">
        <f>Table4[[#This Row],[MAGAZINE AMMO]]/Table4[[#This Row],[AMMO PER SHOT]]</f>
        <v>12</v>
      </c>
      <c r="W1154" s="138">
        <f>1/Table4[[#This Row],[SHOT 
INTERVAL]]</f>
        <v>2</v>
      </c>
      <c r="X1154" s="138">
        <f>(Table4[[#This Row],[SHOTS PER MAGAZINE]]-1)*Table4[[#This Row],[SHOT 
INTERVAL]]+(Table4[[#This Row],[PARTICLES 
PER SHOT]]-1)*Table4[[#This Row],[BURST INTERVAL]]</f>
        <v>5.5</v>
      </c>
      <c r="Y1154" s="186">
        <f>Table4[[#This Row],[DAMAGE PER MAGAZINE]]/(Table4[[#This Row],[UNLOAD TIME]]+Table4[[#This Row],[RELOAD TIME]])</f>
        <v>1035.4285714285713</v>
      </c>
    </row>
    <row r="1155" spans="1:25" ht="14.25" hidden="1" customHeight="1" outlineLevel="1" x14ac:dyDescent="0.2">
      <c r="A1155" s="130">
        <v>52</v>
      </c>
      <c r="B1155" s="186" t="s">
        <v>456</v>
      </c>
      <c r="C1155" s="186" t="s">
        <v>101</v>
      </c>
      <c r="D1155" s="130">
        <v>3</v>
      </c>
      <c r="E1155" s="130">
        <v>1660</v>
      </c>
      <c r="F1155" s="130"/>
      <c r="G1155" s="130"/>
      <c r="H1155" s="130"/>
      <c r="I1155" s="130">
        <v>12</v>
      </c>
      <c r="J1155" s="130">
        <v>1</v>
      </c>
      <c r="K1155" s="130">
        <v>1</v>
      </c>
      <c r="L1155" s="138"/>
      <c r="M1155" s="138">
        <v>0.5</v>
      </c>
      <c r="N1155" s="130">
        <v>12</v>
      </c>
      <c r="O1155" s="138"/>
      <c r="P1155" s="138">
        <v>12</v>
      </c>
      <c r="Q1155" s="130">
        <v>0</v>
      </c>
      <c r="R1155" s="138">
        <v>12</v>
      </c>
      <c r="S1155" s="130">
        <f>Table4[[#This Row],[DMG PER PARTICLE]]*Table4[[#This Row],[PARTICLES 
PER SHOT]]</f>
        <v>1660</v>
      </c>
      <c r="T1155" s="186">
        <f>Table4[[#This Row],[DAMAGE PER SHOT]]/Table4[[#This Row],[SHOT 
INTERVAL]]</f>
        <v>3320</v>
      </c>
      <c r="U1155" s="130">
        <f>Table4[[#This Row],[SHOTS PER MAGAZINE]]*Table4[[#This Row],[DAMAGE PER SHOT]]</f>
        <v>19920</v>
      </c>
      <c r="V1155" s="130">
        <f>Table4[[#This Row],[MAGAZINE AMMO]]/Table4[[#This Row],[AMMO PER SHOT]]</f>
        <v>12</v>
      </c>
      <c r="W1155" s="138">
        <f>1/Table4[[#This Row],[SHOT 
INTERVAL]]</f>
        <v>2</v>
      </c>
      <c r="X1155" s="138">
        <f>(Table4[[#This Row],[SHOTS PER MAGAZINE]]-1)*Table4[[#This Row],[SHOT 
INTERVAL]]+(Table4[[#This Row],[PARTICLES 
PER SHOT]]-1)*Table4[[#This Row],[BURST INTERVAL]]</f>
        <v>5.5</v>
      </c>
      <c r="Y1155" s="186">
        <f>Table4[[#This Row],[DAMAGE PER MAGAZINE]]/(Table4[[#This Row],[UNLOAD TIME]]+Table4[[#This Row],[RELOAD TIME]])</f>
        <v>1138.2857142857142</v>
      </c>
    </row>
    <row r="1156" spans="1:25" ht="14.25" hidden="1" customHeight="1" outlineLevel="1" x14ac:dyDescent="0.2">
      <c r="A1156" s="130">
        <v>52</v>
      </c>
      <c r="B1156" s="186" t="s">
        <v>456</v>
      </c>
      <c r="C1156" s="186" t="s">
        <v>101</v>
      </c>
      <c r="D1156" s="130">
        <v>4</v>
      </c>
      <c r="E1156" s="130">
        <v>1830</v>
      </c>
      <c r="F1156" s="130"/>
      <c r="G1156" s="130"/>
      <c r="H1156" s="130"/>
      <c r="I1156" s="130">
        <v>12</v>
      </c>
      <c r="J1156" s="130">
        <v>1</v>
      </c>
      <c r="K1156" s="130">
        <v>1</v>
      </c>
      <c r="L1156" s="138"/>
      <c r="M1156" s="138">
        <v>0.5</v>
      </c>
      <c r="N1156" s="130">
        <v>12</v>
      </c>
      <c r="O1156" s="138"/>
      <c r="P1156" s="138">
        <v>12</v>
      </c>
      <c r="Q1156" s="130">
        <v>0</v>
      </c>
      <c r="R1156" s="138">
        <v>12</v>
      </c>
      <c r="S1156" s="130">
        <f>Table4[[#This Row],[DMG PER PARTICLE]]*Table4[[#This Row],[PARTICLES 
PER SHOT]]</f>
        <v>1830</v>
      </c>
      <c r="T1156" s="186">
        <f>Table4[[#This Row],[DAMAGE PER SHOT]]/Table4[[#This Row],[SHOT 
INTERVAL]]</f>
        <v>3660</v>
      </c>
      <c r="U1156" s="130">
        <f>Table4[[#This Row],[SHOTS PER MAGAZINE]]*Table4[[#This Row],[DAMAGE PER SHOT]]</f>
        <v>21960</v>
      </c>
      <c r="V1156" s="130">
        <f>Table4[[#This Row],[MAGAZINE AMMO]]/Table4[[#This Row],[AMMO PER SHOT]]</f>
        <v>12</v>
      </c>
      <c r="W1156" s="138">
        <f>1/Table4[[#This Row],[SHOT 
INTERVAL]]</f>
        <v>2</v>
      </c>
      <c r="X1156" s="138">
        <f>(Table4[[#This Row],[SHOTS PER MAGAZINE]]-1)*Table4[[#This Row],[SHOT 
INTERVAL]]+(Table4[[#This Row],[PARTICLES 
PER SHOT]]-1)*Table4[[#This Row],[BURST INTERVAL]]</f>
        <v>5.5</v>
      </c>
      <c r="Y1156" s="186">
        <f>Table4[[#This Row],[DAMAGE PER MAGAZINE]]/(Table4[[#This Row],[UNLOAD TIME]]+Table4[[#This Row],[RELOAD TIME]])</f>
        <v>1254.8571428571429</v>
      </c>
    </row>
    <row r="1157" spans="1:25" ht="14.25" hidden="1" customHeight="1" outlineLevel="1" x14ac:dyDescent="0.2">
      <c r="A1157" s="130">
        <v>52</v>
      </c>
      <c r="B1157" s="186" t="s">
        <v>456</v>
      </c>
      <c r="C1157" s="186" t="s">
        <v>101</v>
      </c>
      <c r="D1157" s="130">
        <v>5</v>
      </c>
      <c r="E1157" s="130">
        <v>2020</v>
      </c>
      <c r="F1157" s="130"/>
      <c r="G1157" s="130"/>
      <c r="H1157" s="130"/>
      <c r="I1157" s="130">
        <v>12</v>
      </c>
      <c r="J1157" s="130">
        <v>1</v>
      </c>
      <c r="K1157" s="130">
        <v>1</v>
      </c>
      <c r="L1157" s="138"/>
      <c r="M1157" s="138">
        <v>0.5</v>
      </c>
      <c r="N1157" s="130">
        <v>12</v>
      </c>
      <c r="O1157" s="138"/>
      <c r="P1157" s="138">
        <v>12</v>
      </c>
      <c r="Q1157" s="130">
        <v>0</v>
      </c>
      <c r="R1157" s="138">
        <v>12</v>
      </c>
      <c r="S1157" s="130">
        <f>Table4[[#This Row],[DMG PER PARTICLE]]*Table4[[#This Row],[PARTICLES 
PER SHOT]]</f>
        <v>2020</v>
      </c>
      <c r="T1157" s="186">
        <f>Table4[[#This Row],[DAMAGE PER SHOT]]/Table4[[#This Row],[SHOT 
INTERVAL]]</f>
        <v>4040</v>
      </c>
      <c r="U1157" s="130">
        <f>Table4[[#This Row],[SHOTS PER MAGAZINE]]*Table4[[#This Row],[DAMAGE PER SHOT]]</f>
        <v>24240</v>
      </c>
      <c r="V1157" s="130">
        <f>Table4[[#This Row],[MAGAZINE AMMO]]/Table4[[#This Row],[AMMO PER SHOT]]</f>
        <v>12</v>
      </c>
      <c r="W1157" s="138">
        <f>1/Table4[[#This Row],[SHOT 
INTERVAL]]</f>
        <v>2</v>
      </c>
      <c r="X1157" s="138">
        <f>(Table4[[#This Row],[SHOTS PER MAGAZINE]]-1)*Table4[[#This Row],[SHOT 
INTERVAL]]+(Table4[[#This Row],[PARTICLES 
PER SHOT]]-1)*Table4[[#This Row],[BURST INTERVAL]]</f>
        <v>5.5</v>
      </c>
      <c r="Y1157" s="186">
        <f>Table4[[#This Row],[DAMAGE PER MAGAZINE]]/(Table4[[#This Row],[UNLOAD TIME]]+Table4[[#This Row],[RELOAD TIME]])</f>
        <v>1385.1428571428571</v>
      </c>
    </row>
    <row r="1158" spans="1:25" ht="14.25" hidden="1" customHeight="1" outlineLevel="1" x14ac:dyDescent="0.2">
      <c r="A1158" s="130">
        <v>52</v>
      </c>
      <c r="B1158" s="186" t="s">
        <v>456</v>
      </c>
      <c r="C1158" s="186" t="s">
        <v>101</v>
      </c>
      <c r="D1158" s="130">
        <v>6</v>
      </c>
      <c r="E1158" s="130">
        <v>2220</v>
      </c>
      <c r="F1158" s="130"/>
      <c r="G1158" s="130"/>
      <c r="H1158" s="130"/>
      <c r="I1158" s="130">
        <v>12</v>
      </c>
      <c r="J1158" s="130">
        <v>1</v>
      </c>
      <c r="K1158" s="130">
        <v>1</v>
      </c>
      <c r="L1158" s="138"/>
      <c r="M1158" s="138">
        <v>0.5</v>
      </c>
      <c r="N1158" s="130">
        <v>12</v>
      </c>
      <c r="O1158" s="138"/>
      <c r="P1158" s="138">
        <v>12</v>
      </c>
      <c r="Q1158" s="130">
        <v>0</v>
      </c>
      <c r="R1158" s="138">
        <v>12</v>
      </c>
      <c r="S1158" s="130">
        <f>Table4[[#This Row],[DMG PER PARTICLE]]*Table4[[#This Row],[PARTICLES 
PER SHOT]]</f>
        <v>2220</v>
      </c>
      <c r="T1158" s="186">
        <f>Table4[[#This Row],[DAMAGE PER SHOT]]/Table4[[#This Row],[SHOT 
INTERVAL]]</f>
        <v>4440</v>
      </c>
      <c r="U1158" s="130">
        <f>Table4[[#This Row],[SHOTS PER MAGAZINE]]*Table4[[#This Row],[DAMAGE PER SHOT]]</f>
        <v>26640</v>
      </c>
      <c r="V1158" s="130">
        <f>Table4[[#This Row],[MAGAZINE AMMO]]/Table4[[#This Row],[AMMO PER SHOT]]</f>
        <v>12</v>
      </c>
      <c r="W1158" s="138">
        <f>1/Table4[[#This Row],[SHOT 
INTERVAL]]</f>
        <v>2</v>
      </c>
      <c r="X1158" s="138">
        <f>(Table4[[#This Row],[SHOTS PER MAGAZINE]]-1)*Table4[[#This Row],[SHOT 
INTERVAL]]+(Table4[[#This Row],[PARTICLES 
PER SHOT]]-1)*Table4[[#This Row],[BURST INTERVAL]]</f>
        <v>5.5</v>
      </c>
      <c r="Y1158" s="186">
        <f>Table4[[#This Row],[DAMAGE PER MAGAZINE]]/(Table4[[#This Row],[UNLOAD TIME]]+Table4[[#This Row],[RELOAD TIME]])</f>
        <v>1522.2857142857142</v>
      </c>
    </row>
    <row r="1159" spans="1:25" ht="14.25" hidden="1" customHeight="1" outlineLevel="1" x14ac:dyDescent="0.2">
      <c r="A1159" s="130">
        <v>52</v>
      </c>
      <c r="B1159" s="186" t="s">
        <v>456</v>
      </c>
      <c r="C1159" s="186" t="s">
        <v>101</v>
      </c>
      <c r="D1159" s="130">
        <v>7</v>
      </c>
      <c r="E1159" s="130">
        <v>2440</v>
      </c>
      <c r="F1159" s="130"/>
      <c r="G1159" s="130"/>
      <c r="H1159" s="130"/>
      <c r="I1159" s="130">
        <v>12</v>
      </c>
      <c r="J1159" s="130">
        <v>1</v>
      </c>
      <c r="K1159" s="130">
        <v>1</v>
      </c>
      <c r="L1159" s="138"/>
      <c r="M1159" s="138">
        <v>0.5</v>
      </c>
      <c r="N1159" s="130">
        <v>12</v>
      </c>
      <c r="O1159" s="138"/>
      <c r="P1159" s="138">
        <v>12</v>
      </c>
      <c r="Q1159" s="130">
        <v>0</v>
      </c>
      <c r="R1159" s="138">
        <v>12</v>
      </c>
      <c r="S1159" s="130">
        <f>Table4[[#This Row],[DMG PER PARTICLE]]*Table4[[#This Row],[PARTICLES 
PER SHOT]]</f>
        <v>2440</v>
      </c>
      <c r="T1159" s="186">
        <f>Table4[[#This Row],[DAMAGE PER SHOT]]/Table4[[#This Row],[SHOT 
INTERVAL]]</f>
        <v>4880</v>
      </c>
      <c r="U1159" s="130">
        <f>Table4[[#This Row],[SHOTS PER MAGAZINE]]*Table4[[#This Row],[DAMAGE PER SHOT]]</f>
        <v>29280</v>
      </c>
      <c r="V1159" s="130">
        <f>Table4[[#This Row],[MAGAZINE AMMO]]/Table4[[#This Row],[AMMO PER SHOT]]</f>
        <v>12</v>
      </c>
      <c r="W1159" s="138">
        <f>1/Table4[[#This Row],[SHOT 
INTERVAL]]</f>
        <v>2</v>
      </c>
      <c r="X1159" s="138">
        <f>(Table4[[#This Row],[SHOTS PER MAGAZINE]]-1)*Table4[[#This Row],[SHOT 
INTERVAL]]+(Table4[[#This Row],[PARTICLES 
PER SHOT]]-1)*Table4[[#This Row],[BURST INTERVAL]]</f>
        <v>5.5</v>
      </c>
      <c r="Y1159" s="186">
        <f>Table4[[#This Row],[DAMAGE PER MAGAZINE]]/(Table4[[#This Row],[UNLOAD TIME]]+Table4[[#This Row],[RELOAD TIME]])</f>
        <v>1673.1428571428571</v>
      </c>
    </row>
    <row r="1160" spans="1:25" ht="14.25" hidden="1" customHeight="1" outlineLevel="1" x14ac:dyDescent="0.2">
      <c r="A1160" s="130">
        <v>52</v>
      </c>
      <c r="B1160" s="186" t="s">
        <v>456</v>
      </c>
      <c r="C1160" s="186" t="s">
        <v>101</v>
      </c>
      <c r="D1160" s="130">
        <v>8</v>
      </c>
      <c r="E1160" s="130">
        <v>2690</v>
      </c>
      <c r="F1160" s="130"/>
      <c r="G1160" s="130"/>
      <c r="H1160" s="130"/>
      <c r="I1160" s="130">
        <v>12</v>
      </c>
      <c r="J1160" s="130">
        <v>1</v>
      </c>
      <c r="K1160" s="130">
        <v>1</v>
      </c>
      <c r="L1160" s="138"/>
      <c r="M1160" s="138">
        <v>0.5</v>
      </c>
      <c r="N1160" s="130">
        <v>12</v>
      </c>
      <c r="O1160" s="138"/>
      <c r="P1160" s="138">
        <v>12</v>
      </c>
      <c r="Q1160" s="130">
        <v>0</v>
      </c>
      <c r="R1160" s="138">
        <v>12</v>
      </c>
      <c r="S1160" s="130">
        <f>Table4[[#This Row],[DMG PER PARTICLE]]*Table4[[#This Row],[PARTICLES 
PER SHOT]]</f>
        <v>2690</v>
      </c>
      <c r="T1160" s="186">
        <f>Table4[[#This Row],[DAMAGE PER SHOT]]/Table4[[#This Row],[SHOT 
INTERVAL]]</f>
        <v>5380</v>
      </c>
      <c r="U1160" s="130">
        <f>Table4[[#This Row],[SHOTS PER MAGAZINE]]*Table4[[#This Row],[DAMAGE PER SHOT]]</f>
        <v>32280</v>
      </c>
      <c r="V1160" s="130">
        <f>Table4[[#This Row],[MAGAZINE AMMO]]/Table4[[#This Row],[AMMO PER SHOT]]</f>
        <v>12</v>
      </c>
      <c r="W1160" s="138">
        <f>1/Table4[[#This Row],[SHOT 
INTERVAL]]</f>
        <v>2</v>
      </c>
      <c r="X1160" s="138">
        <f>(Table4[[#This Row],[SHOTS PER MAGAZINE]]-1)*Table4[[#This Row],[SHOT 
INTERVAL]]+(Table4[[#This Row],[PARTICLES 
PER SHOT]]-1)*Table4[[#This Row],[BURST INTERVAL]]</f>
        <v>5.5</v>
      </c>
      <c r="Y1160" s="186">
        <f>Table4[[#This Row],[DAMAGE PER MAGAZINE]]/(Table4[[#This Row],[UNLOAD TIME]]+Table4[[#This Row],[RELOAD TIME]])</f>
        <v>1844.5714285714287</v>
      </c>
    </row>
    <row r="1161" spans="1:25" ht="14.25" hidden="1" customHeight="1" outlineLevel="1" x14ac:dyDescent="0.2">
      <c r="A1161" s="130">
        <v>52</v>
      </c>
      <c r="B1161" s="186" t="s">
        <v>456</v>
      </c>
      <c r="C1161" s="186" t="s">
        <v>101</v>
      </c>
      <c r="D1161" s="130">
        <v>9</v>
      </c>
      <c r="E1161" s="130">
        <v>2960</v>
      </c>
      <c r="F1161" s="130"/>
      <c r="G1161" s="130"/>
      <c r="H1161" s="130"/>
      <c r="I1161" s="130">
        <v>12</v>
      </c>
      <c r="J1161" s="130">
        <v>1</v>
      </c>
      <c r="K1161" s="130">
        <v>1</v>
      </c>
      <c r="L1161" s="138"/>
      <c r="M1161" s="138">
        <v>0.5</v>
      </c>
      <c r="N1161" s="130">
        <v>12</v>
      </c>
      <c r="O1161" s="138"/>
      <c r="P1161" s="138">
        <v>12</v>
      </c>
      <c r="Q1161" s="130">
        <v>0</v>
      </c>
      <c r="R1161" s="138">
        <v>12</v>
      </c>
      <c r="S1161" s="130">
        <f>Table4[[#This Row],[DMG PER PARTICLE]]*Table4[[#This Row],[PARTICLES 
PER SHOT]]</f>
        <v>2960</v>
      </c>
      <c r="T1161" s="186">
        <f>Table4[[#This Row],[DAMAGE PER SHOT]]/Table4[[#This Row],[SHOT 
INTERVAL]]</f>
        <v>5920</v>
      </c>
      <c r="U1161" s="130">
        <f>Table4[[#This Row],[SHOTS PER MAGAZINE]]*Table4[[#This Row],[DAMAGE PER SHOT]]</f>
        <v>35520</v>
      </c>
      <c r="V1161" s="130">
        <f>Table4[[#This Row],[MAGAZINE AMMO]]/Table4[[#This Row],[AMMO PER SHOT]]</f>
        <v>12</v>
      </c>
      <c r="W1161" s="138">
        <f>1/Table4[[#This Row],[SHOT 
INTERVAL]]</f>
        <v>2</v>
      </c>
      <c r="X1161" s="138">
        <f>(Table4[[#This Row],[SHOTS PER MAGAZINE]]-1)*Table4[[#This Row],[SHOT 
INTERVAL]]+(Table4[[#This Row],[PARTICLES 
PER SHOT]]-1)*Table4[[#This Row],[BURST INTERVAL]]</f>
        <v>5.5</v>
      </c>
      <c r="Y1161" s="186">
        <f>Table4[[#This Row],[DAMAGE PER MAGAZINE]]/(Table4[[#This Row],[UNLOAD TIME]]+Table4[[#This Row],[RELOAD TIME]])</f>
        <v>2029.7142857142858</v>
      </c>
    </row>
    <row r="1162" spans="1:25" ht="14.25" hidden="1" customHeight="1" outlineLevel="1" x14ac:dyDescent="0.2">
      <c r="A1162" s="130">
        <v>52</v>
      </c>
      <c r="B1162" s="186" t="s">
        <v>456</v>
      </c>
      <c r="C1162" s="186" t="s">
        <v>101</v>
      </c>
      <c r="D1162" s="130">
        <v>10</v>
      </c>
      <c r="E1162" s="130">
        <v>3260</v>
      </c>
      <c r="F1162" s="130"/>
      <c r="G1162" s="130"/>
      <c r="H1162" s="130"/>
      <c r="I1162" s="130">
        <v>12</v>
      </c>
      <c r="J1162" s="130">
        <v>1</v>
      </c>
      <c r="K1162" s="130">
        <v>1</v>
      </c>
      <c r="L1162" s="138"/>
      <c r="M1162" s="138">
        <v>0.5</v>
      </c>
      <c r="N1162" s="130">
        <v>12</v>
      </c>
      <c r="O1162" s="138"/>
      <c r="P1162" s="138">
        <v>12</v>
      </c>
      <c r="Q1162" s="130">
        <v>0</v>
      </c>
      <c r="R1162" s="138">
        <v>12</v>
      </c>
      <c r="S1162" s="130">
        <f>Table4[[#This Row],[DMG PER PARTICLE]]*Table4[[#This Row],[PARTICLES 
PER SHOT]]</f>
        <v>3260</v>
      </c>
      <c r="T1162" s="186">
        <f>Table4[[#This Row],[DAMAGE PER SHOT]]/Table4[[#This Row],[SHOT 
INTERVAL]]</f>
        <v>6520</v>
      </c>
      <c r="U1162" s="130">
        <f>Table4[[#This Row],[SHOTS PER MAGAZINE]]*Table4[[#This Row],[DAMAGE PER SHOT]]</f>
        <v>39120</v>
      </c>
      <c r="V1162" s="130">
        <f>Table4[[#This Row],[MAGAZINE AMMO]]/Table4[[#This Row],[AMMO PER SHOT]]</f>
        <v>12</v>
      </c>
      <c r="W1162" s="138">
        <f>1/Table4[[#This Row],[SHOT 
INTERVAL]]</f>
        <v>2</v>
      </c>
      <c r="X1162" s="138">
        <f>(Table4[[#This Row],[SHOTS PER MAGAZINE]]-1)*Table4[[#This Row],[SHOT 
INTERVAL]]+(Table4[[#This Row],[PARTICLES 
PER SHOT]]-1)*Table4[[#This Row],[BURST INTERVAL]]</f>
        <v>5.5</v>
      </c>
      <c r="Y1162" s="186">
        <f>Table4[[#This Row],[DAMAGE PER MAGAZINE]]/(Table4[[#This Row],[UNLOAD TIME]]+Table4[[#This Row],[RELOAD TIME]])</f>
        <v>2235.4285714285716</v>
      </c>
    </row>
    <row r="1163" spans="1:25" ht="14.25" hidden="1" customHeight="1" outlineLevel="1" x14ac:dyDescent="0.2">
      <c r="A1163" s="130">
        <v>52</v>
      </c>
      <c r="B1163" s="186" t="s">
        <v>456</v>
      </c>
      <c r="C1163" s="186" t="s">
        <v>101</v>
      </c>
      <c r="D1163" s="130">
        <v>11</v>
      </c>
      <c r="E1163" s="130">
        <v>3590</v>
      </c>
      <c r="F1163" s="130"/>
      <c r="G1163" s="130"/>
      <c r="H1163" s="130"/>
      <c r="I1163" s="130">
        <v>12</v>
      </c>
      <c r="J1163" s="130">
        <v>1</v>
      </c>
      <c r="K1163" s="130">
        <v>1</v>
      </c>
      <c r="L1163" s="138"/>
      <c r="M1163" s="138">
        <v>0.5</v>
      </c>
      <c r="N1163" s="130">
        <v>12</v>
      </c>
      <c r="O1163" s="138"/>
      <c r="P1163" s="138">
        <v>12</v>
      </c>
      <c r="Q1163" s="130">
        <v>0</v>
      </c>
      <c r="R1163" s="138">
        <v>12</v>
      </c>
      <c r="S1163" s="130">
        <f>Table4[[#This Row],[DMG PER PARTICLE]]*Table4[[#This Row],[PARTICLES 
PER SHOT]]</f>
        <v>3590</v>
      </c>
      <c r="T1163" s="186">
        <f>Table4[[#This Row],[DAMAGE PER SHOT]]/Table4[[#This Row],[SHOT 
INTERVAL]]</f>
        <v>7180</v>
      </c>
      <c r="U1163" s="130">
        <f>Table4[[#This Row],[SHOTS PER MAGAZINE]]*Table4[[#This Row],[DAMAGE PER SHOT]]</f>
        <v>43080</v>
      </c>
      <c r="V1163" s="130">
        <f>Table4[[#This Row],[MAGAZINE AMMO]]/Table4[[#This Row],[AMMO PER SHOT]]</f>
        <v>12</v>
      </c>
      <c r="W1163" s="138">
        <f>1/Table4[[#This Row],[SHOT 
INTERVAL]]</f>
        <v>2</v>
      </c>
      <c r="X1163" s="138">
        <f>(Table4[[#This Row],[SHOTS PER MAGAZINE]]-1)*Table4[[#This Row],[SHOT 
INTERVAL]]+(Table4[[#This Row],[PARTICLES 
PER SHOT]]-1)*Table4[[#This Row],[BURST INTERVAL]]</f>
        <v>5.5</v>
      </c>
      <c r="Y1163" s="186">
        <f>Table4[[#This Row],[DAMAGE PER MAGAZINE]]/(Table4[[#This Row],[UNLOAD TIME]]+Table4[[#This Row],[RELOAD TIME]])</f>
        <v>2461.7142857142858</v>
      </c>
    </row>
    <row r="1164" spans="1:25" ht="14.25" hidden="1" customHeight="1" outlineLevel="1" x14ac:dyDescent="0.2">
      <c r="A1164" s="130">
        <v>52</v>
      </c>
      <c r="B1164" s="186" t="s">
        <v>456</v>
      </c>
      <c r="C1164" s="186" t="s">
        <v>101</v>
      </c>
      <c r="D1164" s="130">
        <v>12</v>
      </c>
      <c r="E1164" s="130">
        <v>3950</v>
      </c>
      <c r="F1164" s="130"/>
      <c r="G1164" s="130"/>
      <c r="H1164" s="130"/>
      <c r="I1164" s="130">
        <v>12</v>
      </c>
      <c r="J1164" s="130">
        <v>1</v>
      </c>
      <c r="K1164" s="130">
        <v>1</v>
      </c>
      <c r="L1164" s="138"/>
      <c r="M1164" s="138">
        <v>0.5</v>
      </c>
      <c r="N1164" s="130">
        <v>12</v>
      </c>
      <c r="O1164" s="138"/>
      <c r="P1164" s="138">
        <v>12</v>
      </c>
      <c r="Q1164" s="130">
        <v>0</v>
      </c>
      <c r="R1164" s="138">
        <v>12</v>
      </c>
      <c r="S1164" s="130">
        <f>Table4[[#This Row],[DMG PER PARTICLE]]*Table4[[#This Row],[PARTICLES 
PER SHOT]]</f>
        <v>3950</v>
      </c>
      <c r="T1164" s="186">
        <f>Table4[[#This Row],[DAMAGE PER SHOT]]/Table4[[#This Row],[SHOT 
INTERVAL]]</f>
        <v>7900</v>
      </c>
      <c r="U1164" s="130">
        <f>Table4[[#This Row],[SHOTS PER MAGAZINE]]*Table4[[#This Row],[DAMAGE PER SHOT]]</f>
        <v>47400</v>
      </c>
      <c r="V1164" s="130">
        <f>Table4[[#This Row],[MAGAZINE AMMO]]/Table4[[#This Row],[AMMO PER SHOT]]</f>
        <v>12</v>
      </c>
      <c r="W1164" s="138">
        <f>1/Table4[[#This Row],[SHOT 
INTERVAL]]</f>
        <v>2</v>
      </c>
      <c r="X1164" s="138">
        <f>(Table4[[#This Row],[SHOTS PER MAGAZINE]]-1)*Table4[[#This Row],[SHOT 
INTERVAL]]+(Table4[[#This Row],[PARTICLES 
PER SHOT]]-1)*Table4[[#This Row],[BURST INTERVAL]]</f>
        <v>5.5</v>
      </c>
      <c r="Y1164" s="186">
        <f>Table4[[#This Row],[DAMAGE PER MAGAZINE]]/(Table4[[#This Row],[UNLOAD TIME]]+Table4[[#This Row],[RELOAD TIME]])</f>
        <v>2708.5714285714284</v>
      </c>
    </row>
    <row r="1165" spans="1:25" ht="14.25" hidden="1" customHeight="1" outlineLevel="1" x14ac:dyDescent="0.2">
      <c r="A1165" s="130">
        <v>52</v>
      </c>
      <c r="B1165" s="186" t="s">
        <v>456</v>
      </c>
      <c r="C1165" s="186" t="s">
        <v>102</v>
      </c>
      <c r="D1165" s="130">
        <v>1</v>
      </c>
      <c r="E1165" s="130">
        <v>3950</v>
      </c>
      <c r="F1165" s="130"/>
      <c r="G1165" s="130"/>
      <c r="H1165" s="130"/>
      <c r="I1165" s="130">
        <v>12</v>
      </c>
      <c r="J1165" s="130">
        <v>1</v>
      </c>
      <c r="K1165" s="130">
        <v>1</v>
      </c>
      <c r="L1165" s="138"/>
      <c r="M1165" s="138">
        <v>0.5</v>
      </c>
      <c r="N1165" s="130">
        <v>12</v>
      </c>
      <c r="O1165" s="138"/>
      <c r="P1165" s="138">
        <v>12</v>
      </c>
      <c r="Q1165" s="130">
        <v>0</v>
      </c>
      <c r="R1165" s="138">
        <v>12</v>
      </c>
      <c r="S1165" s="130">
        <f>Table4[[#This Row],[DMG PER PARTICLE]]*Table4[[#This Row],[PARTICLES 
PER SHOT]]</f>
        <v>3950</v>
      </c>
      <c r="T1165" s="186">
        <f>Table4[[#This Row],[DAMAGE PER SHOT]]/Table4[[#This Row],[SHOT 
INTERVAL]]</f>
        <v>7900</v>
      </c>
      <c r="U1165" s="130">
        <f>Table4[[#This Row],[SHOTS PER MAGAZINE]]*Table4[[#This Row],[DAMAGE PER SHOT]]</f>
        <v>47400</v>
      </c>
      <c r="V1165" s="130">
        <f>Table4[[#This Row],[MAGAZINE AMMO]]/Table4[[#This Row],[AMMO PER SHOT]]</f>
        <v>12</v>
      </c>
      <c r="W1165" s="138">
        <f>1/Table4[[#This Row],[SHOT 
INTERVAL]]</f>
        <v>2</v>
      </c>
      <c r="X1165" s="138">
        <f>(Table4[[#This Row],[SHOTS PER MAGAZINE]]-1)*Table4[[#This Row],[SHOT 
INTERVAL]]+(Table4[[#This Row],[PARTICLES 
PER SHOT]]-1)*Table4[[#This Row],[BURST INTERVAL]]</f>
        <v>5.5</v>
      </c>
      <c r="Y1165" s="186">
        <f>Table4[[#This Row],[DAMAGE PER MAGAZINE]]/(Table4[[#This Row],[UNLOAD TIME]]+Table4[[#This Row],[RELOAD TIME]])</f>
        <v>2708.5714285714284</v>
      </c>
    </row>
    <row r="1166" spans="1:25" ht="14.25" hidden="1" customHeight="1" outlineLevel="1" x14ac:dyDescent="0.2">
      <c r="A1166" s="130">
        <v>52</v>
      </c>
      <c r="B1166" s="186" t="s">
        <v>456</v>
      </c>
      <c r="C1166" s="186" t="s">
        <v>102</v>
      </c>
      <c r="D1166" s="130">
        <v>2</v>
      </c>
      <c r="E1166" s="130">
        <v>4022</v>
      </c>
      <c r="F1166" s="130"/>
      <c r="G1166" s="130"/>
      <c r="H1166" s="130"/>
      <c r="I1166" s="130">
        <v>12</v>
      </c>
      <c r="J1166" s="130">
        <v>1</v>
      </c>
      <c r="K1166" s="130">
        <v>1</v>
      </c>
      <c r="L1166" s="138"/>
      <c r="M1166" s="138">
        <v>0.5</v>
      </c>
      <c r="N1166" s="130">
        <v>12</v>
      </c>
      <c r="O1166" s="138"/>
      <c r="P1166" s="138">
        <v>12</v>
      </c>
      <c r="Q1166" s="130">
        <v>0</v>
      </c>
      <c r="R1166" s="138">
        <v>12</v>
      </c>
      <c r="S1166" s="130">
        <f>Table4[[#This Row],[DMG PER PARTICLE]]*Table4[[#This Row],[PARTICLES 
PER SHOT]]</f>
        <v>4022</v>
      </c>
      <c r="T1166" s="186">
        <f>Table4[[#This Row],[DAMAGE PER SHOT]]/Table4[[#This Row],[SHOT 
INTERVAL]]</f>
        <v>8044</v>
      </c>
      <c r="U1166" s="130">
        <f>Table4[[#This Row],[SHOTS PER MAGAZINE]]*Table4[[#This Row],[DAMAGE PER SHOT]]</f>
        <v>48264</v>
      </c>
      <c r="V1166" s="130">
        <f>Table4[[#This Row],[MAGAZINE AMMO]]/Table4[[#This Row],[AMMO PER SHOT]]</f>
        <v>12</v>
      </c>
      <c r="W1166" s="138">
        <f>1/Table4[[#This Row],[SHOT 
INTERVAL]]</f>
        <v>2</v>
      </c>
      <c r="X1166" s="138">
        <f>(Table4[[#This Row],[SHOTS PER MAGAZINE]]-1)*Table4[[#This Row],[SHOT 
INTERVAL]]+(Table4[[#This Row],[PARTICLES 
PER SHOT]]-1)*Table4[[#This Row],[BURST INTERVAL]]</f>
        <v>5.5</v>
      </c>
      <c r="Y1166" s="186">
        <f>Table4[[#This Row],[DAMAGE PER MAGAZINE]]/(Table4[[#This Row],[UNLOAD TIME]]+Table4[[#This Row],[RELOAD TIME]])</f>
        <v>2757.9428571428571</v>
      </c>
    </row>
    <row r="1167" spans="1:25" ht="14.25" hidden="1" customHeight="1" outlineLevel="1" x14ac:dyDescent="0.2">
      <c r="A1167" s="130">
        <v>52</v>
      </c>
      <c r="B1167" s="186" t="s">
        <v>456</v>
      </c>
      <c r="C1167" s="186" t="s">
        <v>102</v>
      </c>
      <c r="D1167" s="130">
        <v>3</v>
      </c>
      <c r="E1167" s="130">
        <v>4094</v>
      </c>
      <c r="F1167" s="130"/>
      <c r="G1167" s="130"/>
      <c r="H1167" s="130"/>
      <c r="I1167" s="130">
        <v>12</v>
      </c>
      <c r="J1167" s="130">
        <v>1</v>
      </c>
      <c r="K1167" s="130">
        <v>1</v>
      </c>
      <c r="L1167" s="138"/>
      <c r="M1167" s="138">
        <v>0.5</v>
      </c>
      <c r="N1167" s="130">
        <v>12</v>
      </c>
      <c r="O1167" s="138"/>
      <c r="P1167" s="138">
        <v>12</v>
      </c>
      <c r="Q1167" s="130">
        <v>0</v>
      </c>
      <c r="R1167" s="138">
        <v>12</v>
      </c>
      <c r="S1167" s="130">
        <f>Table4[[#This Row],[DMG PER PARTICLE]]*Table4[[#This Row],[PARTICLES 
PER SHOT]]</f>
        <v>4094</v>
      </c>
      <c r="T1167" s="186">
        <f>Table4[[#This Row],[DAMAGE PER SHOT]]/Table4[[#This Row],[SHOT 
INTERVAL]]</f>
        <v>8188</v>
      </c>
      <c r="U1167" s="130">
        <f>Table4[[#This Row],[SHOTS PER MAGAZINE]]*Table4[[#This Row],[DAMAGE PER SHOT]]</f>
        <v>49128</v>
      </c>
      <c r="V1167" s="130">
        <f>Table4[[#This Row],[MAGAZINE AMMO]]/Table4[[#This Row],[AMMO PER SHOT]]</f>
        <v>12</v>
      </c>
      <c r="W1167" s="138">
        <f>1/Table4[[#This Row],[SHOT 
INTERVAL]]</f>
        <v>2</v>
      </c>
      <c r="X1167" s="138">
        <f>(Table4[[#This Row],[SHOTS PER MAGAZINE]]-1)*Table4[[#This Row],[SHOT 
INTERVAL]]+(Table4[[#This Row],[PARTICLES 
PER SHOT]]-1)*Table4[[#This Row],[BURST INTERVAL]]</f>
        <v>5.5</v>
      </c>
      <c r="Y1167" s="186">
        <f>Table4[[#This Row],[DAMAGE PER MAGAZINE]]/(Table4[[#This Row],[UNLOAD TIME]]+Table4[[#This Row],[RELOAD TIME]])</f>
        <v>2807.3142857142857</v>
      </c>
    </row>
    <row r="1168" spans="1:25" ht="14.25" hidden="1" customHeight="1" outlineLevel="1" x14ac:dyDescent="0.2">
      <c r="A1168" s="130">
        <v>52</v>
      </c>
      <c r="B1168" s="186" t="s">
        <v>456</v>
      </c>
      <c r="C1168" s="186" t="s">
        <v>102</v>
      </c>
      <c r="D1168" s="130">
        <v>4</v>
      </c>
      <c r="E1168" s="130">
        <v>4166</v>
      </c>
      <c r="F1168" s="130"/>
      <c r="G1168" s="130"/>
      <c r="H1168" s="130"/>
      <c r="I1168" s="130">
        <v>12</v>
      </c>
      <c r="J1168" s="130">
        <v>1</v>
      </c>
      <c r="K1168" s="130">
        <v>1</v>
      </c>
      <c r="L1168" s="138"/>
      <c r="M1168" s="138">
        <v>0.5</v>
      </c>
      <c r="N1168" s="130">
        <v>12</v>
      </c>
      <c r="O1168" s="138"/>
      <c r="P1168" s="138">
        <v>12</v>
      </c>
      <c r="Q1168" s="130">
        <v>0</v>
      </c>
      <c r="R1168" s="138">
        <v>12</v>
      </c>
      <c r="S1168" s="130">
        <f>Table4[[#This Row],[DMG PER PARTICLE]]*Table4[[#This Row],[PARTICLES 
PER SHOT]]</f>
        <v>4166</v>
      </c>
      <c r="T1168" s="186">
        <f>Table4[[#This Row],[DAMAGE PER SHOT]]/Table4[[#This Row],[SHOT 
INTERVAL]]</f>
        <v>8332</v>
      </c>
      <c r="U1168" s="130">
        <f>Table4[[#This Row],[SHOTS PER MAGAZINE]]*Table4[[#This Row],[DAMAGE PER SHOT]]</f>
        <v>49992</v>
      </c>
      <c r="V1168" s="130">
        <f>Table4[[#This Row],[MAGAZINE AMMO]]/Table4[[#This Row],[AMMO PER SHOT]]</f>
        <v>12</v>
      </c>
      <c r="W1168" s="138">
        <f>1/Table4[[#This Row],[SHOT 
INTERVAL]]</f>
        <v>2</v>
      </c>
      <c r="X1168" s="138">
        <f>(Table4[[#This Row],[SHOTS PER MAGAZINE]]-1)*Table4[[#This Row],[SHOT 
INTERVAL]]+(Table4[[#This Row],[PARTICLES 
PER SHOT]]-1)*Table4[[#This Row],[BURST INTERVAL]]</f>
        <v>5.5</v>
      </c>
      <c r="Y1168" s="186">
        <f>Table4[[#This Row],[DAMAGE PER MAGAZINE]]/(Table4[[#This Row],[UNLOAD TIME]]+Table4[[#This Row],[RELOAD TIME]])</f>
        <v>2856.6857142857143</v>
      </c>
    </row>
    <row r="1169" spans="1:25" ht="14.25" hidden="1" customHeight="1" outlineLevel="1" x14ac:dyDescent="0.2">
      <c r="A1169" s="130">
        <v>52</v>
      </c>
      <c r="B1169" s="186" t="s">
        <v>456</v>
      </c>
      <c r="C1169" s="186" t="s">
        <v>102</v>
      </c>
      <c r="D1169" s="130">
        <v>5</v>
      </c>
      <c r="E1169" s="130">
        <v>4238</v>
      </c>
      <c r="F1169" s="130"/>
      <c r="G1169" s="130"/>
      <c r="H1169" s="130"/>
      <c r="I1169" s="130">
        <v>12</v>
      </c>
      <c r="J1169" s="130">
        <v>1</v>
      </c>
      <c r="K1169" s="130">
        <v>1</v>
      </c>
      <c r="L1169" s="138"/>
      <c r="M1169" s="138">
        <v>0.5</v>
      </c>
      <c r="N1169" s="130">
        <v>12</v>
      </c>
      <c r="O1169" s="138"/>
      <c r="P1169" s="138">
        <v>12</v>
      </c>
      <c r="Q1169" s="130">
        <v>0</v>
      </c>
      <c r="R1169" s="138">
        <v>12</v>
      </c>
      <c r="S1169" s="130">
        <f>Table4[[#This Row],[DMG PER PARTICLE]]*Table4[[#This Row],[PARTICLES 
PER SHOT]]</f>
        <v>4238</v>
      </c>
      <c r="T1169" s="186">
        <f>Table4[[#This Row],[DAMAGE PER SHOT]]/Table4[[#This Row],[SHOT 
INTERVAL]]</f>
        <v>8476</v>
      </c>
      <c r="U1169" s="130">
        <f>Table4[[#This Row],[SHOTS PER MAGAZINE]]*Table4[[#This Row],[DAMAGE PER SHOT]]</f>
        <v>50856</v>
      </c>
      <c r="V1169" s="130">
        <f>Table4[[#This Row],[MAGAZINE AMMO]]/Table4[[#This Row],[AMMO PER SHOT]]</f>
        <v>12</v>
      </c>
      <c r="W1169" s="138">
        <f>1/Table4[[#This Row],[SHOT 
INTERVAL]]</f>
        <v>2</v>
      </c>
      <c r="X1169" s="138">
        <f>(Table4[[#This Row],[SHOTS PER MAGAZINE]]-1)*Table4[[#This Row],[SHOT 
INTERVAL]]+(Table4[[#This Row],[PARTICLES 
PER SHOT]]-1)*Table4[[#This Row],[BURST INTERVAL]]</f>
        <v>5.5</v>
      </c>
      <c r="Y1169" s="186">
        <f>Table4[[#This Row],[DAMAGE PER MAGAZINE]]/(Table4[[#This Row],[UNLOAD TIME]]+Table4[[#This Row],[RELOAD TIME]])</f>
        <v>2906.0571428571429</v>
      </c>
    </row>
    <row r="1170" spans="1:25" ht="14.25" hidden="1" customHeight="1" outlineLevel="1" x14ac:dyDescent="0.2">
      <c r="A1170" s="130">
        <v>52</v>
      </c>
      <c r="B1170" s="186" t="s">
        <v>456</v>
      </c>
      <c r="C1170" s="186" t="s">
        <v>102</v>
      </c>
      <c r="D1170" s="130">
        <v>6</v>
      </c>
      <c r="E1170" s="130">
        <v>4310</v>
      </c>
      <c r="F1170" s="130"/>
      <c r="G1170" s="130"/>
      <c r="H1170" s="130"/>
      <c r="I1170" s="130">
        <v>12</v>
      </c>
      <c r="J1170" s="130">
        <v>1</v>
      </c>
      <c r="K1170" s="130">
        <v>1</v>
      </c>
      <c r="L1170" s="138"/>
      <c r="M1170" s="138">
        <v>0.5</v>
      </c>
      <c r="N1170" s="130">
        <v>12</v>
      </c>
      <c r="O1170" s="138"/>
      <c r="P1170" s="138">
        <v>12</v>
      </c>
      <c r="Q1170" s="130">
        <v>0</v>
      </c>
      <c r="R1170" s="138">
        <v>12</v>
      </c>
      <c r="S1170" s="130">
        <f>Table4[[#This Row],[DMG PER PARTICLE]]*Table4[[#This Row],[PARTICLES 
PER SHOT]]</f>
        <v>4310</v>
      </c>
      <c r="T1170" s="186">
        <f>Table4[[#This Row],[DAMAGE PER SHOT]]/Table4[[#This Row],[SHOT 
INTERVAL]]</f>
        <v>8620</v>
      </c>
      <c r="U1170" s="130">
        <f>Table4[[#This Row],[SHOTS PER MAGAZINE]]*Table4[[#This Row],[DAMAGE PER SHOT]]</f>
        <v>51720</v>
      </c>
      <c r="V1170" s="130">
        <f>Table4[[#This Row],[MAGAZINE AMMO]]/Table4[[#This Row],[AMMO PER SHOT]]</f>
        <v>12</v>
      </c>
      <c r="W1170" s="138">
        <f>1/Table4[[#This Row],[SHOT 
INTERVAL]]</f>
        <v>2</v>
      </c>
      <c r="X1170" s="138">
        <f>(Table4[[#This Row],[SHOTS PER MAGAZINE]]-1)*Table4[[#This Row],[SHOT 
INTERVAL]]+(Table4[[#This Row],[PARTICLES 
PER SHOT]]-1)*Table4[[#This Row],[BURST INTERVAL]]</f>
        <v>5.5</v>
      </c>
      <c r="Y1170" s="186">
        <f>Table4[[#This Row],[DAMAGE PER MAGAZINE]]/(Table4[[#This Row],[UNLOAD TIME]]+Table4[[#This Row],[RELOAD TIME]])</f>
        <v>2955.4285714285716</v>
      </c>
    </row>
    <row r="1171" spans="1:25" ht="14.25" hidden="1" customHeight="1" outlineLevel="1" x14ac:dyDescent="0.2">
      <c r="A1171" s="130">
        <v>52</v>
      </c>
      <c r="B1171" s="186" t="s">
        <v>456</v>
      </c>
      <c r="C1171" s="186" t="s">
        <v>102</v>
      </c>
      <c r="D1171" s="130">
        <v>7</v>
      </c>
      <c r="E1171" s="130">
        <v>4382</v>
      </c>
      <c r="F1171" s="130"/>
      <c r="G1171" s="130"/>
      <c r="H1171" s="130"/>
      <c r="I1171" s="130">
        <v>12</v>
      </c>
      <c r="J1171" s="130">
        <v>1</v>
      </c>
      <c r="K1171" s="130">
        <v>1</v>
      </c>
      <c r="L1171" s="138"/>
      <c r="M1171" s="138">
        <v>0.5</v>
      </c>
      <c r="N1171" s="130">
        <v>12</v>
      </c>
      <c r="O1171" s="138"/>
      <c r="P1171" s="138">
        <v>12</v>
      </c>
      <c r="Q1171" s="130">
        <v>0</v>
      </c>
      <c r="R1171" s="138">
        <v>12</v>
      </c>
      <c r="S1171" s="130">
        <f>Table4[[#This Row],[DMG PER PARTICLE]]*Table4[[#This Row],[PARTICLES 
PER SHOT]]</f>
        <v>4382</v>
      </c>
      <c r="T1171" s="186">
        <f>Table4[[#This Row],[DAMAGE PER SHOT]]/Table4[[#This Row],[SHOT 
INTERVAL]]</f>
        <v>8764</v>
      </c>
      <c r="U1171" s="130">
        <f>Table4[[#This Row],[SHOTS PER MAGAZINE]]*Table4[[#This Row],[DAMAGE PER SHOT]]</f>
        <v>52584</v>
      </c>
      <c r="V1171" s="130">
        <f>Table4[[#This Row],[MAGAZINE AMMO]]/Table4[[#This Row],[AMMO PER SHOT]]</f>
        <v>12</v>
      </c>
      <c r="W1171" s="138">
        <f>1/Table4[[#This Row],[SHOT 
INTERVAL]]</f>
        <v>2</v>
      </c>
      <c r="X1171" s="138">
        <f>(Table4[[#This Row],[SHOTS PER MAGAZINE]]-1)*Table4[[#This Row],[SHOT 
INTERVAL]]+(Table4[[#This Row],[PARTICLES 
PER SHOT]]-1)*Table4[[#This Row],[BURST INTERVAL]]</f>
        <v>5.5</v>
      </c>
      <c r="Y1171" s="186">
        <f>Table4[[#This Row],[DAMAGE PER MAGAZINE]]/(Table4[[#This Row],[UNLOAD TIME]]+Table4[[#This Row],[RELOAD TIME]])</f>
        <v>3004.8</v>
      </c>
    </row>
    <row r="1172" spans="1:25" ht="14.25" hidden="1" customHeight="1" outlineLevel="1" x14ac:dyDescent="0.2">
      <c r="A1172" s="130">
        <v>52</v>
      </c>
      <c r="B1172" s="186" t="s">
        <v>456</v>
      </c>
      <c r="C1172" s="186" t="s">
        <v>102</v>
      </c>
      <c r="D1172" s="130">
        <v>8</v>
      </c>
      <c r="E1172" s="130">
        <v>4454</v>
      </c>
      <c r="F1172" s="130"/>
      <c r="G1172" s="130"/>
      <c r="H1172" s="130"/>
      <c r="I1172" s="130">
        <v>12</v>
      </c>
      <c r="J1172" s="130">
        <v>1</v>
      </c>
      <c r="K1172" s="130">
        <v>1</v>
      </c>
      <c r="L1172" s="138"/>
      <c r="M1172" s="138">
        <v>0.5</v>
      </c>
      <c r="N1172" s="130">
        <v>12</v>
      </c>
      <c r="O1172" s="138"/>
      <c r="P1172" s="138">
        <v>12</v>
      </c>
      <c r="Q1172" s="130">
        <v>0</v>
      </c>
      <c r="R1172" s="138">
        <v>12</v>
      </c>
      <c r="S1172" s="130">
        <f>Table4[[#This Row],[DMG PER PARTICLE]]*Table4[[#This Row],[PARTICLES 
PER SHOT]]</f>
        <v>4454</v>
      </c>
      <c r="T1172" s="186">
        <f>Table4[[#This Row],[DAMAGE PER SHOT]]/Table4[[#This Row],[SHOT 
INTERVAL]]</f>
        <v>8908</v>
      </c>
      <c r="U1172" s="130">
        <f>Table4[[#This Row],[SHOTS PER MAGAZINE]]*Table4[[#This Row],[DAMAGE PER SHOT]]</f>
        <v>53448</v>
      </c>
      <c r="V1172" s="130">
        <f>Table4[[#This Row],[MAGAZINE AMMO]]/Table4[[#This Row],[AMMO PER SHOT]]</f>
        <v>12</v>
      </c>
      <c r="W1172" s="138">
        <f>1/Table4[[#This Row],[SHOT 
INTERVAL]]</f>
        <v>2</v>
      </c>
      <c r="X1172" s="138">
        <f>(Table4[[#This Row],[SHOTS PER MAGAZINE]]-1)*Table4[[#This Row],[SHOT 
INTERVAL]]+(Table4[[#This Row],[PARTICLES 
PER SHOT]]-1)*Table4[[#This Row],[BURST INTERVAL]]</f>
        <v>5.5</v>
      </c>
      <c r="Y1172" s="186">
        <f>Table4[[#This Row],[DAMAGE PER MAGAZINE]]/(Table4[[#This Row],[UNLOAD TIME]]+Table4[[#This Row],[RELOAD TIME]])</f>
        <v>3054.1714285714284</v>
      </c>
    </row>
    <row r="1173" spans="1:25" ht="14.25" hidden="1" customHeight="1" outlineLevel="1" x14ac:dyDescent="0.2">
      <c r="A1173" s="130">
        <v>52</v>
      </c>
      <c r="B1173" s="186" t="s">
        <v>456</v>
      </c>
      <c r="C1173" s="186" t="s">
        <v>102</v>
      </c>
      <c r="D1173" s="130">
        <v>9</v>
      </c>
      <c r="E1173" s="130">
        <v>4526</v>
      </c>
      <c r="F1173" s="130"/>
      <c r="G1173" s="130"/>
      <c r="H1173" s="130"/>
      <c r="I1173" s="130">
        <v>12</v>
      </c>
      <c r="J1173" s="130">
        <v>1</v>
      </c>
      <c r="K1173" s="130">
        <v>1</v>
      </c>
      <c r="L1173" s="138"/>
      <c r="M1173" s="138">
        <v>0.5</v>
      </c>
      <c r="N1173" s="130">
        <v>12</v>
      </c>
      <c r="O1173" s="138"/>
      <c r="P1173" s="138">
        <v>12</v>
      </c>
      <c r="Q1173" s="130">
        <v>0</v>
      </c>
      <c r="R1173" s="138">
        <v>12</v>
      </c>
      <c r="S1173" s="130">
        <f>Table4[[#This Row],[DMG PER PARTICLE]]*Table4[[#This Row],[PARTICLES 
PER SHOT]]</f>
        <v>4526</v>
      </c>
      <c r="T1173" s="186">
        <f>Table4[[#This Row],[DAMAGE PER SHOT]]/Table4[[#This Row],[SHOT 
INTERVAL]]</f>
        <v>9052</v>
      </c>
      <c r="U1173" s="130">
        <f>Table4[[#This Row],[SHOTS PER MAGAZINE]]*Table4[[#This Row],[DAMAGE PER SHOT]]</f>
        <v>54312</v>
      </c>
      <c r="V1173" s="130">
        <f>Table4[[#This Row],[MAGAZINE AMMO]]/Table4[[#This Row],[AMMO PER SHOT]]</f>
        <v>12</v>
      </c>
      <c r="W1173" s="138">
        <f>1/Table4[[#This Row],[SHOT 
INTERVAL]]</f>
        <v>2</v>
      </c>
      <c r="X1173" s="138">
        <f>(Table4[[#This Row],[SHOTS PER MAGAZINE]]-1)*Table4[[#This Row],[SHOT 
INTERVAL]]+(Table4[[#This Row],[PARTICLES 
PER SHOT]]-1)*Table4[[#This Row],[BURST INTERVAL]]</f>
        <v>5.5</v>
      </c>
      <c r="Y1173" s="186">
        <f>Table4[[#This Row],[DAMAGE PER MAGAZINE]]/(Table4[[#This Row],[UNLOAD TIME]]+Table4[[#This Row],[RELOAD TIME]])</f>
        <v>3103.542857142857</v>
      </c>
    </row>
    <row r="1174" spans="1:25" ht="14.25" hidden="1" customHeight="1" outlineLevel="1" x14ac:dyDescent="0.2">
      <c r="A1174" s="130">
        <v>52</v>
      </c>
      <c r="B1174" s="186" t="s">
        <v>456</v>
      </c>
      <c r="C1174" s="186" t="s">
        <v>102</v>
      </c>
      <c r="D1174" s="130">
        <v>10</v>
      </c>
      <c r="E1174" s="130">
        <v>4598</v>
      </c>
      <c r="F1174" s="130"/>
      <c r="G1174" s="130"/>
      <c r="H1174" s="130"/>
      <c r="I1174" s="130">
        <v>12</v>
      </c>
      <c r="J1174" s="130">
        <v>1</v>
      </c>
      <c r="K1174" s="130">
        <v>1</v>
      </c>
      <c r="L1174" s="138"/>
      <c r="M1174" s="138">
        <v>0.5</v>
      </c>
      <c r="N1174" s="130">
        <v>12</v>
      </c>
      <c r="O1174" s="138"/>
      <c r="P1174" s="138">
        <v>12</v>
      </c>
      <c r="Q1174" s="130">
        <v>0</v>
      </c>
      <c r="R1174" s="138">
        <v>12</v>
      </c>
      <c r="S1174" s="130">
        <f>Table4[[#This Row],[DMG PER PARTICLE]]*Table4[[#This Row],[PARTICLES 
PER SHOT]]</f>
        <v>4598</v>
      </c>
      <c r="T1174" s="186">
        <f>Table4[[#This Row],[DAMAGE PER SHOT]]/Table4[[#This Row],[SHOT 
INTERVAL]]</f>
        <v>9196</v>
      </c>
      <c r="U1174" s="130">
        <f>Table4[[#This Row],[SHOTS PER MAGAZINE]]*Table4[[#This Row],[DAMAGE PER SHOT]]</f>
        <v>55176</v>
      </c>
      <c r="V1174" s="130">
        <f>Table4[[#This Row],[MAGAZINE AMMO]]/Table4[[#This Row],[AMMO PER SHOT]]</f>
        <v>12</v>
      </c>
      <c r="W1174" s="138">
        <f>1/Table4[[#This Row],[SHOT 
INTERVAL]]</f>
        <v>2</v>
      </c>
      <c r="X1174" s="138">
        <f>(Table4[[#This Row],[SHOTS PER MAGAZINE]]-1)*Table4[[#This Row],[SHOT 
INTERVAL]]+(Table4[[#This Row],[PARTICLES 
PER SHOT]]-1)*Table4[[#This Row],[BURST INTERVAL]]</f>
        <v>5.5</v>
      </c>
      <c r="Y1174" s="186">
        <f>Table4[[#This Row],[DAMAGE PER MAGAZINE]]/(Table4[[#This Row],[UNLOAD TIME]]+Table4[[#This Row],[RELOAD TIME]])</f>
        <v>3152.9142857142856</v>
      </c>
    </row>
    <row r="1175" spans="1:25" ht="14.25" hidden="1" customHeight="1" outlineLevel="1" x14ac:dyDescent="0.2">
      <c r="A1175" s="130">
        <v>52</v>
      </c>
      <c r="B1175" s="186" t="s">
        <v>456</v>
      </c>
      <c r="C1175" s="186" t="s">
        <v>102</v>
      </c>
      <c r="D1175" s="130">
        <v>11</v>
      </c>
      <c r="E1175" s="130">
        <v>4670</v>
      </c>
      <c r="F1175" s="130"/>
      <c r="G1175" s="130"/>
      <c r="H1175" s="130"/>
      <c r="I1175" s="130">
        <v>12</v>
      </c>
      <c r="J1175" s="130">
        <v>1</v>
      </c>
      <c r="K1175" s="130">
        <v>1</v>
      </c>
      <c r="L1175" s="138"/>
      <c r="M1175" s="138">
        <v>0.5</v>
      </c>
      <c r="N1175" s="130">
        <v>12</v>
      </c>
      <c r="O1175" s="138"/>
      <c r="P1175" s="138">
        <v>12</v>
      </c>
      <c r="Q1175" s="130">
        <v>0</v>
      </c>
      <c r="R1175" s="138">
        <v>12</v>
      </c>
      <c r="S1175" s="130">
        <f>Table4[[#This Row],[DMG PER PARTICLE]]*Table4[[#This Row],[PARTICLES 
PER SHOT]]</f>
        <v>4670</v>
      </c>
      <c r="T1175" s="186">
        <f>Table4[[#This Row],[DAMAGE PER SHOT]]/Table4[[#This Row],[SHOT 
INTERVAL]]</f>
        <v>9340</v>
      </c>
      <c r="U1175" s="130">
        <f>Table4[[#This Row],[SHOTS PER MAGAZINE]]*Table4[[#This Row],[DAMAGE PER SHOT]]</f>
        <v>56040</v>
      </c>
      <c r="V1175" s="130">
        <f>Table4[[#This Row],[MAGAZINE AMMO]]/Table4[[#This Row],[AMMO PER SHOT]]</f>
        <v>12</v>
      </c>
      <c r="W1175" s="138">
        <f>1/Table4[[#This Row],[SHOT 
INTERVAL]]</f>
        <v>2</v>
      </c>
      <c r="X1175" s="138">
        <f>(Table4[[#This Row],[SHOTS PER MAGAZINE]]-1)*Table4[[#This Row],[SHOT 
INTERVAL]]+(Table4[[#This Row],[PARTICLES 
PER SHOT]]-1)*Table4[[#This Row],[BURST INTERVAL]]</f>
        <v>5.5</v>
      </c>
      <c r="Y1175" s="186">
        <f>Table4[[#This Row],[DAMAGE PER MAGAZINE]]/(Table4[[#This Row],[UNLOAD TIME]]+Table4[[#This Row],[RELOAD TIME]])</f>
        <v>3202.2857142857142</v>
      </c>
    </row>
    <row r="1176" spans="1:25" ht="14.25" hidden="1" customHeight="1" outlineLevel="1" x14ac:dyDescent="0.2">
      <c r="A1176" s="130">
        <v>52</v>
      </c>
      <c r="B1176" s="186" t="s">
        <v>456</v>
      </c>
      <c r="C1176" s="186" t="s">
        <v>102</v>
      </c>
      <c r="D1176" s="130">
        <v>12</v>
      </c>
      <c r="E1176" s="130">
        <v>4742</v>
      </c>
      <c r="F1176" s="130"/>
      <c r="G1176" s="130"/>
      <c r="H1176" s="130"/>
      <c r="I1176" s="130">
        <v>12</v>
      </c>
      <c r="J1176" s="130">
        <v>1</v>
      </c>
      <c r="K1176" s="130">
        <v>1</v>
      </c>
      <c r="L1176" s="138"/>
      <c r="M1176" s="138">
        <v>0.5</v>
      </c>
      <c r="N1176" s="130">
        <v>12</v>
      </c>
      <c r="O1176" s="138"/>
      <c r="P1176" s="138">
        <v>12</v>
      </c>
      <c r="Q1176" s="130">
        <v>0</v>
      </c>
      <c r="R1176" s="138">
        <v>12</v>
      </c>
      <c r="S1176" s="130">
        <f>Table4[[#This Row],[DMG PER PARTICLE]]*Table4[[#This Row],[PARTICLES 
PER SHOT]]</f>
        <v>4742</v>
      </c>
      <c r="T1176" s="186">
        <f>Table4[[#This Row],[DAMAGE PER SHOT]]/Table4[[#This Row],[SHOT 
INTERVAL]]</f>
        <v>9484</v>
      </c>
      <c r="U1176" s="130">
        <f>Table4[[#This Row],[SHOTS PER MAGAZINE]]*Table4[[#This Row],[DAMAGE PER SHOT]]</f>
        <v>56904</v>
      </c>
      <c r="V1176" s="130">
        <f>Table4[[#This Row],[MAGAZINE AMMO]]/Table4[[#This Row],[AMMO PER SHOT]]</f>
        <v>12</v>
      </c>
      <c r="W1176" s="138">
        <f>1/Table4[[#This Row],[SHOT 
INTERVAL]]</f>
        <v>2</v>
      </c>
      <c r="X1176" s="138">
        <f>(Table4[[#This Row],[SHOTS PER MAGAZINE]]-1)*Table4[[#This Row],[SHOT 
INTERVAL]]+(Table4[[#This Row],[PARTICLES 
PER SHOT]]-1)*Table4[[#This Row],[BURST INTERVAL]]</f>
        <v>5.5</v>
      </c>
      <c r="Y1176" s="186">
        <f>Table4[[#This Row],[DAMAGE PER MAGAZINE]]/(Table4[[#This Row],[UNLOAD TIME]]+Table4[[#This Row],[RELOAD TIME]])</f>
        <v>3251.6571428571428</v>
      </c>
    </row>
    <row r="1177" spans="1:25" ht="14.25" hidden="1" customHeight="1" outlineLevel="1" x14ac:dyDescent="0.2">
      <c r="A1177" s="130">
        <v>52</v>
      </c>
      <c r="B1177" s="186" t="s">
        <v>456</v>
      </c>
      <c r="C1177" s="186" t="s">
        <v>103</v>
      </c>
      <c r="D1177" s="130">
        <v>1</v>
      </c>
      <c r="E1177" s="130">
        <v>4979.1000000000004</v>
      </c>
      <c r="F1177" s="130"/>
      <c r="G1177" s="130"/>
      <c r="H1177" s="130"/>
      <c r="I1177" s="130">
        <v>12</v>
      </c>
      <c r="J1177" s="130">
        <v>1</v>
      </c>
      <c r="K1177" s="130">
        <v>1</v>
      </c>
      <c r="L1177" s="138"/>
      <c r="M1177" s="138">
        <v>0.5</v>
      </c>
      <c r="N1177" s="130">
        <v>12</v>
      </c>
      <c r="O1177" s="138"/>
      <c r="P1177" s="138">
        <v>12</v>
      </c>
      <c r="Q1177" s="130">
        <v>0</v>
      </c>
      <c r="R1177" s="138">
        <v>12</v>
      </c>
      <c r="S1177" s="130">
        <f>Table4[[#This Row],[DMG PER PARTICLE]]*Table4[[#This Row],[PARTICLES 
PER SHOT]]</f>
        <v>4979.1000000000004</v>
      </c>
      <c r="T1177" s="186">
        <f>Table4[[#This Row],[DAMAGE PER SHOT]]/Table4[[#This Row],[SHOT 
INTERVAL]]</f>
        <v>9958.2000000000007</v>
      </c>
      <c r="U1177" s="130">
        <f>Table4[[#This Row],[SHOTS PER MAGAZINE]]*Table4[[#This Row],[DAMAGE PER SHOT]]</f>
        <v>59749.200000000004</v>
      </c>
      <c r="V1177" s="130">
        <f>Table4[[#This Row],[MAGAZINE AMMO]]/Table4[[#This Row],[AMMO PER SHOT]]</f>
        <v>12</v>
      </c>
      <c r="W1177" s="138">
        <f>1/Table4[[#This Row],[SHOT 
INTERVAL]]</f>
        <v>2</v>
      </c>
      <c r="X1177" s="138">
        <f>(Table4[[#This Row],[SHOTS PER MAGAZINE]]-1)*Table4[[#This Row],[SHOT 
INTERVAL]]+(Table4[[#This Row],[PARTICLES 
PER SHOT]]-1)*Table4[[#This Row],[BURST INTERVAL]]</f>
        <v>5.5</v>
      </c>
      <c r="Y1177" s="186">
        <f>Table4[[#This Row],[DAMAGE PER MAGAZINE]]/(Table4[[#This Row],[UNLOAD TIME]]+Table4[[#This Row],[RELOAD TIME]])</f>
        <v>3414.2400000000002</v>
      </c>
    </row>
    <row r="1178" spans="1:25" ht="14.25" customHeight="1" collapsed="1" x14ac:dyDescent="0.2">
      <c r="A1178" s="128">
        <v>53</v>
      </c>
      <c r="B1178" s="185" t="s">
        <v>457</v>
      </c>
      <c r="C1178" s="185" t="s">
        <v>101</v>
      </c>
      <c r="D1178" s="128">
        <v>1</v>
      </c>
      <c r="E1178" s="128">
        <v>325</v>
      </c>
      <c r="F1178" s="128"/>
      <c r="G1178" s="128"/>
      <c r="H1178" s="128"/>
      <c r="I1178" s="128">
        <v>150</v>
      </c>
      <c r="J1178" s="128">
        <v>1</v>
      </c>
      <c r="K1178" s="128">
        <v>1</v>
      </c>
      <c r="L1178" s="137"/>
      <c r="M1178" s="137">
        <v>0.1</v>
      </c>
      <c r="N1178" s="128">
        <v>150</v>
      </c>
      <c r="O1178" s="137"/>
      <c r="P1178" s="137">
        <v>10</v>
      </c>
      <c r="Q1178" s="128">
        <v>0</v>
      </c>
      <c r="R1178" s="137">
        <v>10</v>
      </c>
      <c r="S1178" s="128">
        <f>Table4[[#This Row],[DMG PER PARTICLE]]*Table4[[#This Row],[PARTICLES 
PER SHOT]]</f>
        <v>325</v>
      </c>
      <c r="T1178" s="185">
        <f>Table4[[#This Row],[DAMAGE PER SHOT]]/Table4[[#This Row],[SHOT 
INTERVAL]]</f>
        <v>3250</v>
      </c>
      <c r="U1178" s="128">
        <f>Table4[[#This Row],[SHOTS PER MAGAZINE]]*Table4[[#This Row],[DAMAGE PER SHOT]]</f>
        <v>48750</v>
      </c>
      <c r="V1178" s="128">
        <f>Table4[[#This Row],[MAGAZINE AMMO]]/Table4[[#This Row],[AMMO PER SHOT]]</f>
        <v>150</v>
      </c>
      <c r="W1178" s="137">
        <f>1/Table4[[#This Row],[SHOT 
INTERVAL]]</f>
        <v>10</v>
      </c>
      <c r="X1178" s="137">
        <f>(Table4[[#This Row],[SHOTS PER MAGAZINE]]-1)*Table4[[#This Row],[SHOT 
INTERVAL]]+(Table4[[#This Row],[PARTICLES 
PER SHOT]]-1)*Table4[[#This Row],[BURST INTERVAL]]</f>
        <v>14.9</v>
      </c>
      <c r="Y1178" s="185">
        <f>Table4[[#This Row],[DAMAGE PER MAGAZINE]]/(Table4[[#This Row],[UNLOAD TIME]]+Table4[[#This Row],[RELOAD TIME]])</f>
        <v>1957.831325301205</v>
      </c>
    </row>
    <row r="1179" spans="1:25" ht="14.25" hidden="1" customHeight="1" outlineLevel="1" x14ac:dyDescent="0.2">
      <c r="A1179" s="130">
        <v>53</v>
      </c>
      <c r="B1179" s="186" t="s">
        <v>457</v>
      </c>
      <c r="C1179" s="186" t="s">
        <v>101</v>
      </c>
      <c r="D1179" s="130">
        <v>2</v>
      </c>
      <c r="E1179" s="130">
        <v>358</v>
      </c>
      <c r="F1179" s="130"/>
      <c r="G1179" s="130"/>
      <c r="H1179" s="130"/>
      <c r="I1179" s="130">
        <v>150</v>
      </c>
      <c r="J1179" s="130">
        <v>1</v>
      </c>
      <c r="K1179" s="130">
        <v>1</v>
      </c>
      <c r="L1179" s="138"/>
      <c r="M1179" s="138">
        <v>0.1</v>
      </c>
      <c r="N1179" s="130">
        <v>150</v>
      </c>
      <c r="O1179" s="138"/>
      <c r="P1179" s="138">
        <v>10</v>
      </c>
      <c r="Q1179" s="130">
        <v>0</v>
      </c>
      <c r="R1179" s="138">
        <v>10</v>
      </c>
      <c r="S1179" s="130">
        <f>Table4[[#This Row],[DMG PER PARTICLE]]*Table4[[#This Row],[PARTICLES 
PER SHOT]]</f>
        <v>358</v>
      </c>
      <c r="T1179" s="186">
        <f>Table4[[#This Row],[DAMAGE PER SHOT]]/Table4[[#This Row],[SHOT 
INTERVAL]]</f>
        <v>3580</v>
      </c>
      <c r="U1179" s="130">
        <f>Table4[[#This Row],[SHOTS PER MAGAZINE]]*Table4[[#This Row],[DAMAGE PER SHOT]]</f>
        <v>53700</v>
      </c>
      <c r="V1179" s="130">
        <f>Table4[[#This Row],[MAGAZINE AMMO]]/Table4[[#This Row],[AMMO PER SHOT]]</f>
        <v>150</v>
      </c>
      <c r="W1179" s="138">
        <f>1/Table4[[#This Row],[SHOT 
INTERVAL]]</f>
        <v>10</v>
      </c>
      <c r="X1179" s="138">
        <f>(Table4[[#This Row],[SHOTS PER MAGAZINE]]-1)*Table4[[#This Row],[SHOT 
INTERVAL]]+(Table4[[#This Row],[PARTICLES 
PER SHOT]]-1)*Table4[[#This Row],[BURST INTERVAL]]</f>
        <v>14.9</v>
      </c>
      <c r="Y1179" s="186">
        <f>Table4[[#This Row],[DAMAGE PER MAGAZINE]]/(Table4[[#This Row],[UNLOAD TIME]]+Table4[[#This Row],[RELOAD TIME]])</f>
        <v>2156.6265060240967</v>
      </c>
    </row>
    <row r="1180" spans="1:25" ht="14.25" hidden="1" customHeight="1" outlineLevel="1" x14ac:dyDescent="0.2">
      <c r="A1180" s="130">
        <v>53</v>
      </c>
      <c r="B1180" s="186" t="s">
        <v>457</v>
      </c>
      <c r="C1180" s="186" t="s">
        <v>101</v>
      </c>
      <c r="D1180" s="130">
        <v>3</v>
      </c>
      <c r="E1180" s="130">
        <v>393</v>
      </c>
      <c r="F1180" s="130"/>
      <c r="G1180" s="130"/>
      <c r="H1180" s="130"/>
      <c r="I1180" s="130">
        <v>150</v>
      </c>
      <c r="J1180" s="130">
        <v>1</v>
      </c>
      <c r="K1180" s="130">
        <v>1</v>
      </c>
      <c r="L1180" s="138"/>
      <c r="M1180" s="138">
        <v>0.1</v>
      </c>
      <c r="N1180" s="130">
        <v>150</v>
      </c>
      <c r="O1180" s="138"/>
      <c r="P1180" s="138">
        <v>10</v>
      </c>
      <c r="Q1180" s="130">
        <v>0</v>
      </c>
      <c r="R1180" s="138">
        <v>10</v>
      </c>
      <c r="S1180" s="130">
        <f>Table4[[#This Row],[DMG PER PARTICLE]]*Table4[[#This Row],[PARTICLES 
PER SHOT]]</f>
        <v>393</v>
      </c>
      <c r="T1180" s="186">
        <f>Table4[[#This Row],[DAMAGE PER SHOT]]/Table4[[#This Row],[SHOT 
INTERVAL]]</f>
        <v>3930</v>
      </c>
      <c r="U1180" s="130">
        <f>Table4[[#This Row],[SHOTS PER MAGAZINE]]*Table4[[#This Row],[DAMAGE PER SHOT]]</f>
        <v>58950</v>
      </c>
      <c r="V1180" s="130">
        <f>Table4[[#This Row],[MAGAZINE AMMO]]/Table4[[#This Row],[AMMO PER SHOT]]</f>
        <v>150</v>
      </c>
      <c r="W1180" s="138">
        <f>1/Table4[[#This Row],[SHOT 
INTERVAL]]</f>
        <v>10</v>
      </c>
      <c r="X1180" s="138">
        <f>(Table4[[#This Row],[SHOTS PER MAGAZINE]]-1)*Table4[[#This Row],[SHOT 
INTERVAL]]+(Table4[[#This Row],[PARTICLES 
PER SHOT]]-1)*Table4[[#This Row],[BURST INTERVAL]]</f>
        <v>14.9</v>
      </c>
      <c r="Y1180" s="186">
        <f>Table4[[#This Row],[DAMAGE PER MAGAZINE]]/(Table4[[#This Row],[UNLOAD TIME]]+Table4[[#This Row],[RELOAD TIME]])</f>
        <v>2367.4698795180725</v>
      </c>
    </row>
    <row r="1181" spans="1:25" ht="14.25" hidden="1" customHeight="1" outlineLevel="1" x14ac:dyDescent="0.2">
      <c r="A1181" s="130">
        <v>53</v>
      </c>
      <c r="B1181" s="186" t="s">
        <v>457</v>
      </c>
      <c r="C1181" s="186" t="s">
        <v>101</v>
      </c>
      <c r="D1181" s="130">
        <v>4</v>
      </c>
      <c r="E1181" s="130">
        <v>432</v>
      </c>
      <c r="F1181" s="130"/>
      <c r="G1181" s="130"/>
      <c r="H1181" s="130"/>
      <c r="I1181" s="130">
        <v>150</v>
      </c>
      <c r="J1181" s="130">
        <v>1</v>
      </c>
      <c r="K1181" s="130">
        <v>1</v>
      </c>
      <c r="L1181" s="138"/>
      <c r="M1181" s="138">
        <v>0.1</v>
      </c>
      <c r="N1181" s="130">
        <v>150</v>
      </c>
      <c r="O1181" s="138"/>
      <c r="P1181" s="138">
        <v>10</v>
      </c>
      <c r="Q1181" s="130">
        <v>0</v>
      </c>
      <c r="R1181" s="138">
        <v>10</v>
      </c>
      <c r="S1181" s="130">
        <f>Table4[[#This Row],[DMG PER PARTICLE]]*Table4[[#This Row],[PARTICLES 
PER SHOT]]</f>
        <v>432</v>
      </c>
      <c r="T1181" s="186">
        <f>Table4[[#This Row],[DAMAGE PER SHOT]]/Table4[[#This Row],[SHOT 
INTERVAL]]</f>
        <v>4320</v>
      </c>
      <c r="U1181" s="130">
        <f>Table4[[#This Row],[SHOTS PER MAGAZINE]]*Table4[[#This Row],[DAMAGE PER SHOT]]</f>
        <v>64800</v>
      </c>
      <c r="V1181" s="130">
        <f>Table4[[#This Row],[MAGAZINE AMMO]]/Table4[[#This Row],[AMMO PER SHOT]]</f>
        <v>150</v>
      </c>
      <c r="W1181" s="138">
        <f>1/Table4[[#This Row],[SHOT 
INTERVAL]]</f>
        <v>10</v>
      </c>
      <c r="X1181" s="138">
        <f>(Table4[[#This Row],[SHOTS PER MAGAZINE]]-1)*Table4[[#This Row],[SHOT 
INTERVAL]]+(Table4[[#This Row],[PARTICLES 
PER SHOT]]-1)*Table4[[#This Row],[BURST INTERVAL]]</f>
        <v>14.9</v>
      </c>
      <c r="Y1181" s="186">
        <f>Table4[[#This Row],[DAMAGE PER MAGAZINE]]/(Table4[[#This Row],[UNLOAD TIME]]+Table4[[#This Row],[RELOAD TIME]])</f>
        <v>2602.4096385542171</v>
      </c>
    </row>
    <row r="1182" spans="1:25" ht="14.25" hidden="1" customHeight="1" outlineLevel="1" x14ac:dyDescent="0.2">
      <c r="A1182" s="130">
        <v>53</v>
      </c>
      <c r="B1182" s="186" t="s">
        <v>457</v>
      </c>
      <c r="C1182" s="186" t="s">
        <v>101</v>
      </c>
      <c r="D1182" s="130">
        <v>5</v>
      </c>
      <c r="E1182" s="130">
        <v>475</v>
      </c>
      <c r="F1182" s="130"/>
      <c r="G1182" s="130"/>
      <c r="H1182" s="130"/>
      <c r="I1182" s="130">
        <v>150</v>
      </c>
      <c r="J1182" s="130">
        <v>1</v>
      </c>
      <c r="K1182" s="130">
        <v>1</v>
      </c>
      <c r="L1182" s="138"/>
      <c r="M1182" s="138">
        <v>0.1</v>
      </c>
      <c r="N1182" s="130">
        <v>150</v>
      </c>
      <c r="O1182" s="138"/>
      <c r="P1182" s="138">
        <v>10</v>
      </c>
      <c r="Q1182" s="130">
        <v>0</v>
      </c>
      <c r="R1182" s="138">
        <v>10</v>
      </c>
      <c r="S1182" s="130">
        <f>Table4[[#This Row],[DMG PER PARTICLE]]*Table4[[#This Row],[PARTICLES 
PER SHOT]]</f>
        <v>475</v>
      </c>
      <c r="T1182" s="186">
        <f>Table4[[#This Row],[DAMAGE PER SHOT]]/Table4[[#This Row],[SHOT 
INTERVAL]]</f>
        <v>4750</v>
      </c>
      <c r="U1182" s="130">
        <f>Table4[[#This Row],[SHOTS PER MAGAZINE]]*Table4[[#This Row],[DAMAGE PER SHOT]]</f>
        <v>71250</v>
      </c>
      <c r="V1182" s="130">
        <f>Table4[[#This Row],[MAGAZINE AMMO]]/Table4[[#This Row],[AMMO PER SHOT]]</f>
        <v>150</v>
      </c>
      <c r="W1182" s="138">
        <f>1/Table4[[#This Row],[SHOT 
INTERVAL]]</f>
        <v>10</v>
      </c>
      <c r="X1182" s="138">
        <f>(Table4[[#This Row],[SHOTS PER MAGAZINE]]-1)*Table4[[#This Row],[SHOT 
INTERVAL]]+(Table4[[#This Row],[PARTICLES 
PER SHOT]]-1)*Table4[[#This Row],[BURST INTERVAL]]</f>
        <v>14.9</v>
      </c>
      <c r="Y1182" s="186">
        <f>Table4[[#This Row],[DAMAGE PER MAGAZINE]]/(Table4[[#This Row],[UNLOAD TIME]]+Table4[[#This Row],[RELOAD TIME]])</f>
        <v>2861.4457831325303</v>
      </c>
    </row>
    <row r="1183" spans="1:25" ht="14.25" hidden="1" customHeight="1" outlineLevel="1" x14ac:dyDescent="0.2">
      <c r="A1183" s="130">
        <v>53</v>
      </c>
      <c r="B1183" s="186" t="s">
        <v>457</v>
      </c>
      <c r="C1183" s="186" t="s">
        <v>101</v>
      </c>
      <c r="D1183" s="130">
        <v>6</v>
      </c>
      <c r="E1183" s="130">
        <v>522</v>
      </c>
      <c r="F1183" s="130"/>
      <c r="G1183" s="130"/>
      <c r="H1183" s="130"/>
      <c r="I1183" s="130">
        <v>150</v>
      </c>
      <c r="J1183" s="130">
        <v>1</v>
      </c>
      <c r="K1183" s="130">
        <v>1</v>
      </c>
      <c r="L1183" s="138"/>
      <c r="M1183" s="138">
        <v>0.1</v>
      </c>
      <c r="N1183" s="130">
        <v>150</v>
      </c>
      <c r="O1183" s="138"/>
      <c r="P1183" s="138">
        <v>10</v>
      </c>
      <c r="Q1183" s="130">
        <v>0</v>
      </c>
      <c r="R1183" s="138">
        <v>10</v>
      </c>
      <c r="S1183" s="130">
        <f>Table4[[#This Row],[DMG PER PARTICLE]]*Table4[[#This Row],[PARTICLES 
PER SHOT]]</f>
        <v>522</v>
      </c>
      <c r="T1183" s="186">
        <f>Table4[[#This Row],[DAMAGE PER SHOT]]/Table4[[#This Row],[SHOT 
INTERVAL]]</f>
        <v>5220</v>
      </c>
      <c r="U1183" s="130">
        <f>Table4[[#This Row],[SHOTS PER MAGAZINE]]*Table4[[#This Row],[DAMAGE PER SHOT]]</f>
        <v>78300</v>
      </c>
      <c r="V1183" s="130">
        <f>Table4[[#This Row],[MAGAZINE AMMO]]/Table4[[#This Row],[AMMO PER SHOT]]</f>
        <v>150</v>
      </c>
      <c r="W1183" s="138">
        <f>1/Table4[[#This Row],[SHOT 
INTERVAL]]</f>
        <v>10</v>
      </c>
      <c r="X1183" s="138">
        <f>(Table4[[#This Row],[SHOTS PER MAGAZINE]]-1)*Table4[[#This Row],[SHOT 
INTERVAL]]+(Table4[[#This Row],[PARTICLES 
PER SHOT]]-1)*Table4[[#This Row],[BURST INTERVAL]]</f>
        <v>14.9</v>
      </c>
      <c r="Y1183" s="186">
        <f>Table4[[#This Row],[DAMAGE PER MAGAZINE]]/(Table4[[#This Row],[UNLOAD TIME]]+Table4[[#This Row],[RELOAD TIME]])</f>
        <v>3144.5783132530123</v>
      </c>
    </row>
    <row r="1184" spans="1:25" ht="14.25" hidden="1" customHeight="1" outlineLevel="1" x14ac:dyDescent="0.2">
      <c r="A1184" s="130">
        <v>53</v>
      </c>
      <c r="B1184" s="186" t="s">
        <v>457</v>
      </c>
      <c r="C1184" s="186" t="s">
        <v>101</v>
      </c>
      <c r="D1184" s="130">
        <v>7</v>
      </c>
      <c r="E1184" s="130">
        <v>573</v>
      </c>
      <c r="F1184" s="130"/>
      <c r="G1184" s="130"/>
      <c r="H1184" s="130"/>
      <c r="I1184" s="130">
        <v>150</v>
      </c>
      <c r="J1184" s="130">
        <v>1</v>
      </c>
      <c r="K1184" s="130">
        <v>1</v>
      </c>
      <c r="L1184" s="138"/>
      <c r="M1184" s="138">
        <v>0.1</v>
      </c>
      <c r="N1184" s="130">
        <v>150</v>
      </c>
      <c r="O1184" s="138"/>
      <c r="P1184" s="138">
        <v>10</v>
      </c>
      <c r="Q1184" s="130">
        <v>0</v>
      </c>
      <c r="R1184" s="138">
        <v>10</v>
      </c>
      <c r="S1184" s="130">
        <f>Table4[[#This Row],[DMG PER PARTICLE]]*Table4[[#This Row],[PARTICLES 
PER SHOT]]</f>
        <v>573</v>
      </c>
      <c r="T1184" s="186">
        <f>Table4[[#This Row],[DAMAGE PER SHOT]]/Table4[[#This Row],[SHOT 
INTERVAL]]</f>
        <v>5730</v>
      </c>
      <c r="U1184" s="130">
        <f>Table4[[#This Row],[SHOTS PER MAGAZINE]]*Table4[[#This Row],[DAMAGE PER SHOT]]</f>
        <v>85950</v>
      </c>
      <c r="V1184" s="130">
        <f>Table4[[#This Row],[MAGAZINE AMMO]]/Table4[[#This Row],[AMMO PER SHOT]]</f>
        <v>150</v>
      </c>
      <c r="W1184" s="138">
        <f>1/Table4[[#This Row],[SHOT 
INTERVAL]]</f>
        <v>10</v>
      </c>
      <c r="X1184" s="138">
        <f>(Table4[[#This Row],[SHOTS PER MAGAZINE]]-1)*Table4[[#This Row],[SHOT 
INTERVAL]]+(Table4[[#This Row],[PARTICLES 
PER SHOT]]-1)*Table4[[#This Row],[BURST INTERVAL]]</f>
        <v>14.9</v>
      </c>
      <c r="Y1184" s="186">
        <f>Table4[[#This Row],[DAMAGE PER MAGAZINE]]/(Table4[[#This Row],[UNLOAD TIME]]+Table4[[#This Row],[RELOAD TIME]])</f>
        <v>3451.807228915663</v>
      </c>
    </row>
    <row r="1185" spans="1:25" ht="14.25" hidden="1" customHeight="1" outlineLevel="1" x14ac:dyDescent="0.2">
      <c r="A1185" s="130">
        <v>53</v>
      </c>
      <c r="B1185" s="186" t="s">
        <v>457</v>
      </c>
      <c r="C1185" s="186" t="s">
        <v>101</v>
      </c>
      <c r="D1185" s="130">
        <v>8</v>
      </c>
      <c r="E1185" s="130">
        <v>630</v>
      </c>
      <c r="F1185" s="130"/>
      <c r="G1185" s="130"/>
      <c r="H1185" s="130"/>
      <c r="I1185" s="130">
        <v>150</v>
      </c>
      <c r="J1185" s="130">
        <v>1</v>
      </c>
      <c r="K1185" s="130">
        <v>1</v>
      </c>
      <c r="L1185" s="138"/>
      <c r="M1185" s="138">
        <v>0.1</v>
      </c>
      <c r="N1185" s="130">
        <v>150</v>
      </c>
      <c r="O1185" s="138"/>
      <c r="P1185" s="138">
        <v>10</v>
      </c>
      <c r="Q1185" s="130">
        <v>0</v>
      </c>
      <c r="R1185" s="138">
        <v>10</v>
      </c>
      <c r="S1185" s="130">
        <f>Table4[[#This Row],[DMG PER PARTICLE]]*Table4[[#This Row],[PARTICLES 
PER SHOT]]</f>
        <v>630</v>
      </c>
      <c r="T1185" s="186">
        <f>Table4[[#This Row],[DAMAGE PER SHOT]]/Table4[[#This Row],[SHOT 
INTERVAL]]</f>
        <v>6300</v>
      </c>
      <c r="U1185" s="130">
        <f>Table4[[#This Row],[SHOTS PER MAGAZINE]]*Table4[[#This Row],[DAMAGE PER SHOT]]</f>
        <v>94500</v>
      </c>
      <c r="V1185" s="130">
        <f>Table4[[#This Row],[MAGAZINE AMMO]]/Table4[[#This Row],[AMMO PER SHOT]]</f>
        <v>150</v>
      </c>
      <c r="W1185" s="138">
        <f>1/Table4[[#This Row],[SHOT 
INTERVAL]]</f>
        <v>10</v>
      </c>
      <c r="X1185" s="138">
        <f>(Table4[[#This Row],[SHOTS PER MAGAZINE]]-1)*Table4[[#This Row],[SHOT 
INTERVAL]]+(Table4[[#This Row],[PARTICLES 
PER SHOT]]-1)*Table4[[#This Row],[BURST INTERVAL]]</f>
        <v>14.9</v>
      </c>
      <c r="Y1185" s="186">
        <f>Table4[[#This Row],[DAMAGE PER MAGAZINE]]/(Table4[[#This Row],[UNLOAD TIME]]+Table4[[#This Row],[RELOAD TIME]])</f>
        <v>3795.1807228915663</v>
      </c>
    </row>
    <row r="1186" spans="1:25" ht="14.25" hidden="1" customHeight="1" outlineLevel="1" x14ac:dyDescent="0.2">
      <c r="A1186" s="130">
        <v>53</v>
      </c>
      <c r="B1186" s="186" t="s">
        <v>457</v>
      </c>
      <c r="C1186" s="186" t="s">
        <v>101</v>
      </c>
      <c r="D1186" s="130">
        <v>9</v>
      </c>
      <c r="E1186" s="130">
        <v>692</v>
      </c>
      <c r="F1186" s="130"/>
      <c r="G1186" s="130"/>
      <c r="H1186" s="130"/>
      <c r="I1186" s="130">
        <v>150</v>
      </c>
      <c r="J1186" s="130">
        <v>1</v>
      </c>
      <c r="K1186" s="130">
        <v>1</v>
      </c>
      <c r="L1186" s="138"/>
      <c r="M1186" s="138">
        <v>0.1</v>
      </c>
      <c r="N1186" s="130">
        <v>150</v>
      </c>
      <c r="O1186" s="138"/>
      <c r="P1186" s="138">
        <v>10</v>
      </c>
      <c r="Q1186" s="130">
        <v>0</v>
      </c>
      <c r="R1186" s="138">
        <v>10</v>
      </c>
      <c r="S1186" s="130">
        <f>Table4[[#This Row],[DMG PER PARTICLE]]*Table4[[#This Row],[PARTICLES 
PER SHOT]]</f>
        <v>692</v>
      </c>
      <c r="T1186" s="186">
        <f>Table4[[#This Row],[DAMAGE PER SHOT]]/Table4[[#This Row],[SHOT 
INTERVAL]]</f>
        <v>6920</v>
      </c>
      <c r="U1186" s="130">
        <f>Table4[[#This Row],[SHOTS PER MAGAZINE]]*Table4[[#This Row],[DAMAGE PER SHOT]]</f>
        <v>103800</v>
      </c>
      <c r="V1186" s="130">
        <f>Table4[[#This Row],[MAGAZINE AMMO]]/Table4[[#This Row],[AMMO PER SHOT]]</f>
        <v>150</v>
      </c>
      <c r="W1186" s="138">
        <f>1/Table4[[#This Row],[SHOT 
INTERVAL]]</f>
        <v>10</v>
      </c>
      <c r="X1186" s="138">
        <f>(Table4[[#This Row],[SHOTS PER MAGAZINE]]-1)*Table4[[#This Row],[SHOT 
INTERVAL]]+(Table4[[#This Row],[PARTICLES 
PER SHOT]]-1)*Table4[[#This Row],[BURST INTERVAL]]</f>
        <v>14.9</v>
      </c>
      <c r="Y1186" s="186">
        <f>Table4[[#This Row],[DAMAGE PER MAGAZINE]]/(Table4[[#This Row],[UNLOAD TIME]]+Table4[[#This Row],[RELOAD TIME]])</f>
        <v>4168.674698795181</v>
      </c>
    </row>
    <row r="1187" spans="1:25" ht="14.25" hidden="1" customHeight="1" outlineLevel="1" x14ac:dyDescent="0.2">
      <c r="A1187" s="130">
        <v>53</v>
      </c>
      <c r="B1187" s="186" t="s">
        <v>457</v>
      </c>
      <c r="C1187" s="186" t="s">
        <v>101</v>
      </c>
      <c r="D1187" s="130">
        <v>10</v>
      </c>
      <c r="E1187" s="130">
        <v>761</v>
      </c>
      <c r="F1187" s="130"/>
      <c r="G1187" s="130"/>
      <c r="H1187" s="130"/>
      <c r="I1187" s="130">
        <v>150</v>
      </c>
      <c r="J1187" s="130">
        <v>1</v>
      </c>
      <c r="K1187" s="130">
        <v>1</v>
      </c>
      <c r="L1187" s="138"/>
      <c r="M1187" s="138">
        <v>0.1</v>
      </c>
      <c r="N1187" s="130">
        <v>150</v>
      </c>
      <c r="O1187" s="138"/>
      <c r="P1187" s="138">
        <v>10</v>
      </c>
      <c r="Q1187" s="130">
        <v>0</v>
      </c>
      <c r="R1187" s="138">
        <v>10</v>
      </c>
      <c r="S1187" s="130">
        <f>Table4[[#This Row],[DMG PER PARTICLE]]*Table4[[#This Row],[PARTICLES 
PER SHOT]]</f>
        <v>761</v>
      </c>
      <c r="T1187" s="186">
        <f>Table4[[#This Row],[DAMAGE PER SHOT]]/Table4[[#This Row],[SHOT 
INTERVAL]]</f>
        <v>7610</v>
      </c>
      <c r="U1187" s="130">
        <f>Table4[[#This Row],[SHOTS PER MAGAZINE]]*Table4[[#This Row],[DAMAGE PER SHOT]]</f>
        <v>114150</v>
      </c>
      <c r="V1187" s="130">
        <f>Table4[[#This Row],[MAGAZINE AMMO]]/Table4[[#This Row],[AMMO PER SHOT]]</f>
        <v>150</v>
      </c>
      <c r="W1187" s="138">
        <f>1/Table4[[#This Row],[SHOT 
INTERVAL]]</f>
        <v>10</v>
      </c>
      <c r="X1187" s="138">
        <f>(Table4[[#This Row],[SHOTS PER MAGAZINE]]-1)*Table4[[#This Row],[SHOT 
INTERVAL]]+(Table4[[#This Row],[PARTICLES 
PER SHOT]]-1)*Table4[[#This Row],[BURST INTERVAL]]</f>
        <v>14.9</v>
      </c>
      <c r="Y1187" s="186">
        <f>Table4[[#This Row],[DAMAGE PER MAGAZINE]]/(Table4[[#This Row],[UNLOAD TIME]]+Table4[[#This Row],[RELOAD TIME]])</f>
        <v>4584.3373493975905</v>
      </c>
    </row>
    <row r="1188" spans="1:25" ht="14.25" hidden="1" customHeight="1" outlineLevel="1" x14ac:dyDescent="0.2">
      <c r="A1188" s="130">
        <v>53</v>
      </c>
      <c r="B1188" s="186" t="s">
        <v>457</v>
      </c>
      <c r="C1188" s="186" t="s">
        <v>101</v>
      </c>
      <c r="D1188" s="130">
        <v>11</v>
      </c>
      <c r="E1188" s="130">
        <v>836</v>
      </c>
      <c r="F1188" s="130"/>
      <c r="G1188" s="130"/>
      <c r="H1188" s="130"/>
      <c r="I1188" s="130">
        <v>150</v>
      </c>
      <c r="J1188" s="130">
        <v>1</v>
      </c>
      <c r="K1188" s="130">
        <v>1</v>
      </c>
      <c r="L1188" s="138"/>
      <c r="M1188" s="138">
        <v>0.1</v>
      </c>
      <c r="N1188" s="130">
        <v>150</v>
      </c>
      <c r="O1188" s="138"/>
      <c r="P1188" s="138">
        <v>10</v>
      </c>
      <c r="Q1188" s="130">
        <v>0</v>
      </c>
      <c r="R1188" s="138">
        <v>10</v>
      </c>
      <c r="S1188" s="130">
        <f>Table4[[#This Row],[DMG PER PARTICLE]]*Table4[[#This Row],[PARTICLES 
PER SHOT]]</f>
        <v>836</v>
      </c>
      <c r="T1188" s="186">
        <f>Table4[[#This Row],[DAMAGE PER SHOT]]/Table4[[#This Row],[SHOT 
INTERVAL]]</f>
        <v>8360</v>
      </c>
      <c r="U1188" s="130">
        <f>Table4[[#This Row],[SHOTS PER MAGAZINE]]*Table4[[#This Row],[DAMAGE PER SHOT]]</f>
        <v>125400</v>
      </c>
      <c r="V1188" s="130">
        <f>Table4[[#This Row],[MAGAZINE AMMO]]/Table4[[#This Row],[AMMO PER SHOT]]</f>
        <v>150</v>
      </c>
      <c r="W1188" s="138">
        <f>1/Table4[[#This Row],[SHOT 
INTERVAL]]</f>
        <v>10</v>
      </c>
      <c r="X1188" s="138">
        <f>(Table4[[#This Row],[SHOTS PER MAGAZINE]]-1)*Table4[[#This Row],[SHOT 
INTERVAL]]+(Table4[[#This Row],[PARTICLES 
PER SHOT]]-1)*Table4[[#This Row],[BURST INTERVAL]]</f>
        <v>14.9</v>
      </c>
      <c r="Y1188" s="186">
        <f>Table4[[#This Row],[DAMAGE PER MAGAZINE]]/(Table4[[#This Row],[UNLOAD TIME]]+Table4[[#This Row],[RELOAD TIME]])</f>
        <v>5036.1445783132531</v>
      </c>
    </row>
    <row r="1189" spans="1:25" ht="14.25" hidden="1" customHeight="1" outlineLevel="1" x14ac:dyDescent="0.2">
      <c r="A1189" s="130">
        <v>53</v>
      </c>
      <c r="B1189" s="186" t="s">
        <v>457</v>
      </c>
      <c r="C1189" s="186" t="s">
        <v>101</v>
      </c>
      <c r="D1189" s="130">
        <v>12</v>
      </c>
      <c r="E1189" s="130">
        <v>919</v>
      </c>
      <c r="F1189" s="130"/>
      <c r="G1189" s="130"/>
      <c r="H1189" s="130"/>
      <c r="I1189" s="130">
        <v>150</v>
      </c>
      <c r="J1189" s="130">
        <v>1</v>
      </c>
      <c r="K1189" s="130">
        <v>1</v>
      </c>
      <c r="L1189" s="138"/>
      <c r="M1189" s="138">
        <v>0.1</v>
      </c>
      <c r="N1189" s="130">
        <v>150</v>
      </c>
      <c r="O1189" s="138"/>
      <c r="P1189" s="138">
        <v>10</v>
      </c>
      <c r="Q1189" s="130">
        <v>0</v>
      </c>
      <c r="R1189" s="138">
        <v>10</v>
      </c>
      <c r="S1189" s="130">
        <f>Table4[[#This Row],[DMG PER PARTICLE]]*Table4[[#This Row],[PARTICLES 
PER SHOT]]</f>
        <v>919</v>
      </c>
      <c r="T1189" s="186">
        <f>Table4[[#This Row],[DAMAGE PER SHOT]]/Table4[[#This Row],[SHOT 
INTERVAL]]</f>
        <v>9190</v>
      </c>
      <c r="U1189" s="130">
        <f>Table4[[#This Row],[SHOTS PER MAGAZINE]]*Table4[[#This Row],[DAMAGE PER SHOT]]</f>
        <v>137850</v>
      </c>
      <c r="V1189" s="130">
        <f>Table4[[#This Row],[MAGAZINE AMMO]]/Table4[[#This Row],[AMMO PER SHOT]]</f>
        <v>150</v>
      </c>
      <c r="W1189" s="138">
        <f>1/Table4[[#This Row],[SHOT 
INTERVAL]]</f>
        <v>10</v>
      </c>
      <c r="X1189" s="138">
        <f>(Table4[[#This Row],[SHOTS PER MAGAZINE]]-1)*Table4[[#This Row],[SHOT 
INTERVAL]]+(Table4[[#This Row],[PARTICLES 
PER SHOT]]-1)*Table4[[#This Row],[BURST INTERVAL]]</f>
        <v>14.9</v>
      </c>
      <c r="Y1189" s="186">
        <f>Table4[[#This Row],[DAMAGE PER MAGAZINE]]/(Table4[[#This Row],[UNLOAD TIME]]+Table4[[#This Row],[RELOAD TIME]])</f>
        <v>5536.1445783132531</v>
      </c>
    </row>
    <row r="1190" spans="1:25" ht="14.25" hidden="1" customHeight="1" outlineLevel="1" x14ac:dyDescent="0.2">
      <c r="A1190" s="130">
        <v>53</v>
      </c>
      <c r="B1190" s="186" t="s">
        <v>457</v>
      </c>
      <c r="C1190" s="186" t="s">
        <v>102</v>
      </c>
      <c r="D1190" s="130">
        <v>1</v>
      </c>
      <c r="E1190" s="130">
        <v>919</v>
      </c>
      <c r="F1190" s="130"/>
      <c r="G1190" s="130"/>
      <c r="H1190" s="130"/>
      <c r="I1190" s="130">
        <v>150</v>
      </c>
      <c r="J1190" s="130">
        <v>1</v>
      </c>
      <c r="K1190" s="130">
        <v>1</v>
      </c>
      <c r="L1190" s="138"/>
      <c r="M1190" s="138">
        <v>0.1</v>
      </c>
      <c r="N1190" s="130">
        <v>150</v>
      </c>
      <c r="O1190" s="138"/>
      <c r="P1190" s="138">
        <v>10</v>
      </c>
      <c r="Q1190" s="130">
        <v>0</v>
      </c>
      <c r="R1190" s="138">
        <v>10</v>
      </c>
      <c r="S1190" s="130">
        <f>Table4[[#This Row],[DMG PER PARTICLE]]*Table4[[#This Row],[PARTICLES 
PER SHOT]]</f>
        <v>919</v>
      </c>
      <c r="T1190" s="186">
        <f>Table4[[#This Row],[DAMAGE PER SHOT]]/Table4[[#This Row],[SHOT 
INTERVAL]]</f>
        <v>9190</v>
      </c>
      <c r="U1190" s="130">
        <f>Table4[[#This Row],[SHOTS PER MAGAZINE]]*Table4[[#This Row],[DAMAGE PER SHOT]]</f>
        <v>137850</v>
      </c>
      <c r="V1190" s="130">
        <f>Table4[[#This Row],[MAGAZINE AMMO]]/Table4[[#This Row],[AMMO PER SHOT]]</f>
        <v>150</v>
      </c>
      <c r="W1190" s="138">
        <f>1/Table4[[#This Row],[SHOT 
INTERVAL]]</f>
        <v>10</v>
      </c>
      <c r="X1190" s="138">
        <f>(Table4[[#This Row],[SHOTS PER MAGAZINE]]-1)*Table4[[#This Row],[SHOT 
INTERVAL]]+(Table4[[#This Row],[PARTICLES 
PER SHOT]]-1)*Table4[[#This Row],[BURST INTERVAL]]</f>
        <v>14.9</v>
      </c>
      <c r="Y1190" s="186">
        <f>Table4[[#This Row],[DAMAGE PER MAGAZINE]]/(Table4[[#This Row],[UNLOAD TIME]]+Table4[[#This Row],[RELOAD TIME]])</f>
        <v>5536.1445783132531</v>
      </c>
    </row>
    <row r="1191" spans="1:25" ht="14.25" hidden="1" customHeight="1" outlineLevel="1" x14ac:dyDescent="0.2">
      <c r="A1191" s="130">
        <v>53</v>
      </c>
      <c r="B1191" s="186" t="s">
        <v>457</v>
      </c>
      <c r="C1191" s="186" t="s">
        <v>102</v>
      </c>
      <c r="D1191" s="130">
        <v>2</v>
      </c>
      <c r="E1191" s="130">
        <v>934</v>
      </c>
      <c r="F1191" s="130"/>
      <c r="G1191" s="130"/>
      <c r="H1191" s="130"/>
      <c r="I1191" s="130">
        <v>150</v>
      </c>
      <c r="J1191" s="130">
        <v>1</v>
      </c>
      <c r="K1191" s="130">
        <v>1</v>
      </c>
      <c r="L1191" s="138"/>
      <c r="M1191" s="138">
        <v>0.1</v>
      </c>
      <c r="N1191" s="130">
        <v>150</v>
      </c>
      <c r="O1191" s="138"/>
      <c r="P1191" s="138">
        <v>10</v>
      </c>
      <c r="Q1191" s="130">
        <v>0</v>
      </c>
      <c r="R1191" s="138">
        <v>10</v>
      </c>
      <c r="S1191" s="130">
        <f>Table4[[#This Row],[DMG PER PARTICLE]]*Table4[[#This Row],[PARTICLES 
PER SHOT]]</f>
        <v>934</v>
      </c>
      <c r="T1191" s="186">
        <f>Table4[[#This Row],[DAMAGE PER SHOT]]/Table4[[#This Row],[SHOT 
INTERVAL]]</f>
        <v>9340</v>
      </c>
      <c r="U1191" s="130">
        <f>Table4[[#This Row],[SHOTS PER MAGAZINE]]*Table4[[#This Row],[DAMAGE PER SHOT]]</f>
        <v>140100</v>
      </c>
      <c r="V1191" s="130">
        <f>Table4[[#This Row],[MAGAZINE AMMO]]/Table4[[#This Row],[AMMO PER SHOT]]</f>
        <v>150</v>
      </c>
      <c r="W1191" s="138">
        <f>1/Table4[[#This Row],[SHOT 
INTERVAL]]</f>
        <v>10</v>
      </c>
      <c r="X1191" s="138">
        <f>(Table4[[#This Row],[SHOTS PER MAGAZINE]]-1)*Table4[[#This Row],[SHOT 
INTERVAL]]+(Table4[[#This Row],[PARTICLES 
PER SHOT]]-1)*Table4[[#This Row],[BURST INTERVAL]]</f>
        <v>14.9</v>
      </c>
      <c r="Y1191" s="186">
        <f>Table4[[#This Row],[DAMAGE PER MAGAZINE]]/(Table4[[#This Row],[UNLOAD TIME]]+Table4[[#This Row],[RELOAD TIME]])</f>
        <v>5626.5060240963858</v>
      </c>
    </row>
    <row r="1192" spans="1:25" ht="14.25" hidden="1" customHeight="1" outlineLevel="1" x14ac:dyDescent="0.2">
      <c r="A1192" s="130">
        <v>53</v>
      </c>
      <c r="B1192" s="186" t="s">
        <v>457</v>
      </c>
      <c r="C1192" s="186" t="s">
        <v>102</v>
      </c>
      <c r="D1192" s="130">
        <v>3</v>
      </c>
      <c r="E1192" s="130">
        <v>949</v>
      </c>
      <c r="F1192" s="130"/>
      <c r="G1192" s="130"/>
      <c r="H1192" s="130"/>
      <c r="I1192" s="130">
        <v>150</v>
      </c>
      <c r="J1192" s="130">
        <v>1</v>
      </c>
      <c r="K1192" s="130">
        <v>1</v>
      </c>
      <c r="L1192" s="138"/>
      <c r="M1192" s="138">
        <v>0.1</v>
      </c>
      <c r="N1192" s="130">
        <v>150</v>
      </c>
      <c r="O1192" s="138"/>
      <c r="P1192" s="138">
        <v>10</v>
      </c>
      <c r="Q1192" s="130">
        <v>0</v>
      </c>
      <c r="R1192" s="138">
        <v>10</v>
      </c>
      <c r="S1192" s="130">
        <f>Table4[[#This Row],[DMG PER PARTICLE]]*Table4[[#This Row],[PARTICLES 
PER SHOT]]</f>
        <v>949</v>
      </c>
      <c r="T1192" s="186">
        <f>Table4[[#This Row],[DAMAGE PER SHOT]]/Table4[[#This Row],[SHOT 
INTERVAL]]</f>
        <v>9490</v>
      </c>
      <c r="U1192" s="130">
        <f>Table4[[#This Row],[SHOTS PER MAGAZINE]]*Table4[[#This Row],[DAMAGE PER SHOT]]</f>
        <v>142350</v>
      </c>
      <c r="V1192" s="130">
        <f>Table4[[#This Row],[MAGAZINE AMMO]]/Table4[[#This Row],[AMMO PER SHOT]]</f>
        <v>150</v>
      </c>
      <c r="W1192" s="138">
        <f>1/Table4[[#This Row],[SHOT 
INTERVAL]]</f>
        <v>10</v>
      </c>
      <c r="X1192" s="138">
        <f>(Table4[[#This Row],[SHOTS PER MAGAZINE]]-1)*Table4[[#This Row],[SHOT 
INTERVAL]]+(Table4[[#This Row],[PARTICLES 
PER SHOT]]-1)*Table4[[#This Row],[BURST INTERVAL]]</f>
        <v>14.9</v>
      </c>
      <c r="Y1192" s="186">
        <f>Table4[[#This Row],[DAMAGE PER MAGAZINE]]/(Table4[[#This Row],[UNLOAD TIME]]+Table4[[#This Row],[RELOAD TIME]])</f>
        <v>5716.8674698795185</v>
      </c>
    </row>
    <row r="1193" spans="1:25" ht="14.25" hidden="1" customHeight="1" outlineLevel="1" x14ac:dyDescent="0.2">
      <c r="A1193" s="130">
        <v>53</v>
      </c>
      <c r="B1193" s="186" t="s">
        <v>457</v>
      </c>
      <c r="C1193" s="186" t="s">
        <v>102</v>
      </c>
      <c r="D1193" s="130">
        <v>4</v>
      </c>
      <c r="E1193" s="130">
        <v>964</v>
      </c>
      <c r="F1193" s="130"/>
      <c r="G1193" s="130"/>
      <c r="H1193" s="130"/>
      <c r="I1193" s="130">
        <v>150</v>
      </c>
      <c r="J1193" s="130">
        <v>1</v>
      </c>
      <c r="K1193" s="130">
        <v>1</v>
      </c>
      <c r="L1193" s="138"/>
      <c r="M1193" s="138">
        <v>0.1</v>
      </c>
      <c r="N1193" s="130">
        <v>150</v>
      </c>
      <c r="O1193" s="138"/>
      <c r="P1193" s="138">
        <v>10</v>
      </c>
      <c r="Q1193" s="130">
        <v>0</v>
      </c>
      <c r="R1193" s="138">
        <v>10</v>
      </c>
      <c r="S1193" s="130">
        <f>Table4[[#This Row],[DMG PER PARTICLE]]*Table4[[#This Row],[PARTICLES 
PER SHOT]]</f>
        <v>964</v>
      </c>
      <c r="T1193" s="186">
        <f>Table4[[#This Row],[DAMAGE PER SHOT]]/Table4[[#This Row],[SHOT 
INTERVAL]]</f>
        <v>9640</v>
      </c>
      <c r="U1193" s="130">
        <f>Table4[[#This Row],[SHOTS PER MAGAZINE]]*Table4[[#This Row],[DAMAGE PER SHOT]]</f>
        <v>144600</v>
      </c>
      <c r="V1193" s="130">
        <f>Table4[[#This Row],[MAGAZINE AMMO]]/Table4[[#This Row],[AMMO PER SHOT]]</f>
        <v>150</v>
      </c>
      <c r="W1193" s="138">
        <f>1/Table4[[#This Row],[SHOT 
INTERVAL]]</f>
        <v>10</v>
      </c>
      <c r="X1193" s="138">
        <f>(Table4[[#This Row],[SHOTS PER MAGAZINE]]-1)*Table4[[#This Row],[SHOT 
INTERVAL]]+(Table4[[#This Row],[PARTICLES 
PER SHOT]]-1)*Table4[[#This Row],[BURST INTERVAL]]</f>
        <v>14.9</v>
      </c>
      <c r="Y1193" s="186">
        <f>Table4[[#This Row],[DAMAGE PER MAGAZINE]]/(Table4[[#This Row],[UNLOAD TIME]]+Table4[[#This Row],[RELOAD TIME]])</f>
        <v>5807.2289156626512</v>
      </c>
    </row>
    <row r="1194" spans="1:25" ht="14.25" hidden="1" customHeight="1" outlineLevel="1" x14ac:dyDescent="0.2">
      <c r="A1194" s="130">
        <v>53</v>
      </c>
      <c r="B1194" s="186" t="s">
        <v>457</v>
      </c>
      <c r="C1194" s="186" t="s">
        <v>102</v>
      </c>
      <c r="D1194" s="130">
        <v>5</v>
      </c>
      <c r="E1194" s="130">
        <v>979</v>
      </c>
      <c r="F1194" s="130"/>
      <c r="G1194" s="130"/>
      <c r="H1194" s="130"/>
      <c r="I1194" s="130">
        <v>150</v>
      </c>
      <c r="J1194" s="130">
        <v>1</v>
      </c>
      <c r="K1194" s="130">
        <v>1</v>
      </c>
      <c r="L1194" s="138"/>
      <c r="M1194" s="138">
        <v>0.1</v>
      </c>
      <c r="N1194" s="130">
        <v>150</v>
      </c>
      <c r="O1194" s="138"/>
      <c r="P1194" s="138">
        <v>10</v>
      </c>
      <c r="Q1194" s="130">
        <v>0</v>
      </c>
      <c r="R1194" s="138">
        <v>10</v>
      </c>
      <c r="S1194" s="130">
        <f>Table4[[#This Row],[DMG PER PARTICLE]]*Table4[[#This Row],[PARTICLES 
PER SHOT]]</f>
        <v>979</v>
      </c>
      <c r="T1194" s="186">
        <f>Table4[[#This Row],[DAMAGE PER SHOT]]/Table4[[#This Row],[SHOT 
INTERVAL]]</f>
        <v>9790</v>
      </c>
      <c r="U1194" s="130">
        <f>Table4[[#This Row],[SHOTS PER MAGAZINE]]*Table4[[#This Row],[DAMAGE PER SHOT]]</f>
        <v>146850</v>
      </c>
      <c r="V1194" s="130">
        <f>Table4[[#This Row],[MAGAZINE AMMO]]/Table4[[#This Row],[AMMO PER SHOT]]</f>
        <v>150</v>
      </c>
      <c r="W1194" s="138">
        <f>1/Table4[[#This Row],[SHOT 
INTERVAL]]</f>
        <v>10</v>
      </c>
      <c r="X1194" s="138">
        <f>(Table4[[#This Row],[SHOTS PER MAGAZINE]]-1)*Table4[[#This Row],[SHOT 
INTERVAL]]+(Table4[[#This Row],[PARTICLES 
PER SHOT]]-1)*Table4[[#This Row],[BURST INTERVAL]]</f>
        <v>14.9</v>
      </c>
      <c r="Y1194" s="186">
        <f>Table4[[#This Row],[DAMAGE PER MAGAZINE]]/(Table4[[#This Row],[UNLOAD TIME]]+Table4[[#This Row],[RELOAD TIME]])</f>
        <v>5897.5903614457839</v>
      </c>
    </row>
    <row r="1195" spans="1:25" ht="14.25" hidden="1" customHeight="1" outlineLevel="1" x14ac:dyDescent="0.2">
      <c r="A1195" s="130">
        <v>53</v>
      </c>
      <c r="B1195" s="186" t="s">
        <v>457</v>
      </c>
      <c r="C1195" s="186" t="s">
        <v>102</v>
      </c>
      <c r="D1195" s="130">
        <v>6</v>
      </c>
      <c r="E1195" s="130">
        <v>994</v>
      </c>
      <c r="F1195" s="130"/>
      <c r="G1195" s="130"/>
      <c r="H1195" s="130"/>
      <c r="I1195" s="130">
        <v>150</v>
      </c>
      <c r="J1195" s="130">
        <v>1</v>
      </c>
      <c r="K1195" s="130">
        <v>1</v>
      </c>
      <c r="L1195" s="138"/>
      <c r="M1195" s="138">
        <v>0.1</v>
      </c>
      <c r="N1195" s="130">
        <v>150</v>
      </c>
      <c r="O1195" s="138"/>
      <c r="P1195" s="138">
        <v>10</v>
      </c>
      <c r="Q1195" s="130">
        <v>0</v>
      </c>
      <c r="R1195" s="138">
        <v>10</v>
      </c>
      <c r="S1195" s="130">
        <f>Table4[[#This Row],[DMG PER PARTICLE]]*Table4[[#This Row],[PARTICLES 
PER SHOT]]</f>
        <v>994</v>
      </c>
      <c r="T1195" s="186">
        <f>Table4[[#This Row],[DAMAGE PER SHOT]]/Table4[[#This Row],[SHOT 
INTERVAL]]</f>
        <v>9940</v>
      </c>
      <c r="U1195" s="130">
        <f>Table4[[#This Row],[SHOTS PER MAGAZINE]]*Table4[[#This Row],[DAMAGE PER SHOT]]</f>
        <v>149100</v>
      </c>
      <c r="V1195" s="130">
        <f>Table4[[#This Row],[MAGAZINE AMMO]]/Table4[[#This Row],[AMMO PER SHOT]]</f>
        <v>150</v>
      </c>
      <c r="W1195" s="138">
        <f>1/Table4[[#This Row],[SHOT 
INTERVAL]]</f>
        <v>10</v>
      </c>
      <c r="X1195" s="138">
        <f>(Table4[[#This Row],[SHOTS PER MAGAZINE]]-1)*Table4[[#This Row],[SHOT 
INTERVAL]]+(Table4[[#This Row],[PARTICLES 
PER SHOT]]-1)*Table4[[#This Row],[BURST INTERVAL]]</f>
        <v>14.9</v>
      </c>
      <c r="Y1195" s="186">
        <f>Table4[[#This Row],[DAMAGE PER MAGAZINE]]/(Table4[[#This Row],[UNLOAD TIME]]+Table4[[#This Row],[RELOAD TIME]])</f>
        <v>5987.9518072289156</v>
      </c>
    </row>
    <row r="1196" spans="1:25" ht="14.25" hidden="1" customHeight="1" outlineLevel="1" x14ac:dyDescent="0.2">
      <c r="A1196" s="130">
        <v>53</v>
      </c>
      <c r="B1196" s="186" t="s">
        <v>457</v>
      </c>
      <c r="C1196" s="186" t="s">
        <v>102</v>
      </c>
      <c r="D1196" s="130">
        <v>7</v>
      </c>
      <c r="E1196" s="130">
        <v>1009</v>
      </c>
      <c r="F1196" s="130"/>
      <c r="G1196" s="130"/>
      <c r="H1196" s="130"/>
      <c r="I1196" s="130">
        <v>150</v>
      </c>
      <c r="J1196" s="130">
        <v>1</v>
      </c>
      <c r="K1196" s="130">
        <v>1</v>
      </c>
      <c r="L1196" s="138"/>
      <c r="M1196" s="138">
        <v>0.1</v>
      </c>
      <c r="N1196" s="130">
        <v>150</v>
      </c>
      <c r="O1196" s="138"/>
      <c r="P1196" s="138">
        <v>10</v>
      </c>
      <c r="Q1196" s="130">
        <v>0</v>
      </c>
      <c r="R1196" s="138">
        <v>10</v>
      </c>
      <c r="S1196" s="130">
        <f>Table4[[#This Row],[DMG PER PARTICLE]]*Table4[[#This Row],[PARTICLES 
PER SHOT]]</f>
        <v>1009</v>
      </c>
      <c r="T1196" s="186">
        <f>Table4[[#This Row],[DAMAGE PER SHOT]]/Table4[[#This Row],[SHOT 
INTERVAL]]</f>
        <v>10090</v>
      </c>
      <c r="U1196" s="130">
        <f>Table4[[#This Row],[SHOTS PER MAGAZINE]]*Table4[[#This Row],[DAMAGE PER SHOT]]</f>
        <v>151350</v>
      </c>
      <c r="V1196" s="130">
        <f>Table4[[#This Row],[MAGAZINE AMMO]]/Table4[[#This Row],[AMMO PER SHOT]]</f>
        <v>150</v>
      </c>
      <c r="W1196" s="138">
        <f>1/Table4[[#This Row],[SHOT 
INTERVAL]]</f>
        <v>10</v>
      </c>
      <c r="X1196" s="138">
        <f>(Table4[[#This Row],[SHOTS PER MAGAZINE]]-1)*Table4[[#This Row],[SHOT 
INTERVAL]]+(Table4[[#This Row],[PARTICLES 
PER SHOT]]-1)*Table4[[#This Row],[BURST INTERVAL]]</f>
        <v>14.9</v>
      </c>
      <c r="Y1196" s="186">
        <f>Table4[[#This Row],[DAMAGE PER MAGAZINE]]/(Table4[[#This Row],[UNLOAD TIME]]+Table4[[#This Row],[RELOAD TIME]])</f>
        <v>6078.3132530120483</v>
      </c>
    </row>
    <row r="1197" spans="1:25" ht="14.25" hidden="1" customHeight="1" outlineLevel="1" x14ac:dyDescent="0.2">
      <c r="A1197" s="130">
        <v>53</v>
      </c>
      <c r="B1197" s="186" t="s">
        <v>457</v>
      </c>
      <c r="C1197" s="186" t="s">
        <v>102</v>
      </c>
      <c r="D1197" s="130">
        <v>8</v>
      </c>
      <c r="E1197" s="130">
        <v>1024</v>
      </c>
      <c r="F1197" s="130"/>
      <c r="G1197" s="130"/>
      <c r="H1197" s="130"/>
      <c r="I1197" s="130">
        <v>150</v>
      </c>
      <c r="J1197" s="130">
        <v>1</v>
      </c>
      <c r="K1197" s="130">
        <v>1</v>
      </c>
      <c r="L1197" s="138"/>
      <c r="M1197" s="138">
        <v>0.1</v>
      </c>
      <c r="N1197" s="130">
        <v>150</v>
      </c>
      <c r="O1197" s="138"/>
      <c r="P1197" s="138">
        <v>10</v>
      </c>
      <c r="Q1197" s="130">
        <v>0</v>
      </c>
      <c r="R1197" s="138">
        <v>10</v>
      </c>
      <c r="S1197" s="130">
        <f>Table4[[#This Row],[DMG PER PARTICLE]]*Table4[[#This Row],[PARTICLES 
PER SHOT]]</f>
        <v>1024</v>
      </c>
      <c r="T1197" s="186">
        <f>Table4[[#This Row],[DAMAGE PER SHOT]]/Table4[[#This Row],[SHOT 
INTERVAL]]</f>
        <v>10240</v>
      </c>
      <c r="U1197" s="130">
        <f>Table4[[#This Row],[SHOTS PER MAGAZINE]]*Table4[[#This Row],[DAMAGE PER SHOT]]</f>
        <v>153600</v>
      </c>
      <c r="V1197" s="130">
        <f>Table4[[#This Row],[MAGAZINE AMMO]]/Table4[[#This Row],[AMMO PER SHOT]]</f>
        <v>150</v>
      </c>
      <c r="W1197" s="138">
        <f>1/Table4[[#This Row],[SHOT 
INTERVAL]]</f>
        <v>10</v>
      </c>
      <c r="X1197" s="138">
        <f>(Table4[[#This Row],[SHOTS PER MAGAZINE]]-1)*Table4[[#This Row],[SHOT 
INTERVAL]]+(Table4[[#This Row],[PARTICLES 
PER SHOT]]-1)*Table4[[#This Row],[BURST INTERVAL]]</f>
        <v>14.9</v>
      </c>
      <c r="Y1197" s="186">
        <f>Table4[[#This Row],[DAMAGE PER MAGAZINE]]/(Table4[[#This Row],[UNLOAD TIME]]+Table4[[#This Row],[RELOAD TIME]])</f>
        <v>6168.674698795181</v>
      </c>
    </row>
    <row r="1198" spans="1:25" ht="14.25" hidden="1" customHeight="1" outlineLevel="1" x14ac:dyDescent="0.2">
      <c r="A1198" s="130">
        <v>53</v>
      </c>
      <c r="B1198" s="186" t="s">
        <v>457</v>
      </c>
      <c r="C1198" s="186" t="s">
        <v>102</v>
      </c>
      <c r="D1198" s="130">
        <v>9</v>
      </c>
      <c r="E1198" s="130">
        <v>1044</v>
      </c>
      <c r="F1198" s="130"/>
      <c r="G1198" s="130"/>
      <c r="H1198" s="130"/>
      <c r="I1198" s="130">
        <v>150</v>
      </c>
      <c r="J1198" s="130">
        <v>1</v>
      </c>
      <c r="K1198" s="130">
        <v>1</v>
      </c>
      <c r="L1198" s="138"/>
      <c r="M1198" s="138">
        <v>0.1</v>
      </c>
      <c r="N1198" s="130">
        <v>150</v>
      </c>
      <c r="O1198" s="138"/>
      <c r="P1198" s="138">
        <v>10</v>
      </c>
      <c r="Q1198" s="130">
        <v>0</v>
      </c>
      <c r="R1198" s="138">
        <v>10</v>
      </c>
      <c r="S1198" s="130">
        <f>Table4[[#This Row],[DMG PER PARTICLE]]*Table4[[#This Row],[PARTICLES 
PER SHOT]]</f>
        <v>1044</v>
      </c>
      <c r="T1198" s="186">
        <f>Table4[[#This Row],[DAMAGE PER SHOT]]/Table4[[#This Row],[SHOT 
INTERVAL]]</f>
        <v>10440</v>
      </c>
      <c r="U1198" s="130">
        <f>Table4[[#This Row],[SHOTS PER MAGAZINE]]*Table4[[#This Row],[DAMAGE PER SHOT]]</f>
        <v>156600</v>
      </c>
      <c r="V1198" s="130">
        <f>Table4[[#This Row],[MAGAZINE AMMO]]/Table4[[#This Row],[AMMO PER SHOT]]</f>
        <v>150</v>
      </c>
      <c r="W1198" s="138">
        <f>1/Table4[[#This Row],[SHOT 
INTERVAL]]</f>
        <v>10</v>
      </c>
      <c r="X1198" s="138">
        <f>(Table4[[#This Row],[SHOTS PER MAGAZINE]]-1)*Table4[[#This Row],[SHOT 
INTERVAL]]+(Table4[[#This Row],[PARTICLES 
PER SHOT]]-1)*Table4[[#This Row],[BURST INTERVAL]]</f>
        <v>14.9</v>
      </c>
      <c r="Y1198" s="186">
        <f>Table4[[#This Row],[DAMAGE PER MAGAZINE]]/(Table4[[#This Row],[UNLOAD TIME]]+Table4[[#This Row],[RELOAD TIME]])</f>
        <v>6289.1566265060246</v>
      </c>
    </row>
    <row r="1199" spans="1:25" ht="14.25" hidden="1" customHeight="1" outlineLevel="1" x14ac:dyDescent="0.2">
      <c r="A1199" s="130">
        <v>53</v>
      </c>
      <c r="B1199" s="186" t="s">
        <v>457</v>
      </c>
      <c r="C1199" s="186" t="s">
        <v>102</v>
      </c>
      <c r="D1199" s="130">
        <v>10</v>
      </c>
      <c r="E1199" s="130">
        <v>1064</v>
      </c>
      <c r="F1199" s="130"/>
      <c r="G1199" s="130"/>
      <c r="H1199" s="130"/>
      <c r="I1199" s="130">
        <v>150</v>
      </c>
      <c r="J1199" s="130">
        <v>1</v>
      </c>
      <c r="K1199" s="130">
        <v>1</v>
      </c>
      <c r="L1199" s="138"/>
      <c r="M1199" s="138">
        <v>0.1</v>
      </c>
      <c r="N1199" s="130">
        <v>150</v>
      </c>
      <c r="O1199" s="138"/>
      <c r="P1199" s="138">
        <v>10</v>
      </c>
      <c r="Q1199" s="130">
        <v>0</v>
      </c>
      <c r="R1199" s="138">
        <v>10</v>
      </c>
      <c r="S1199" s="130">
        <f>Table4[[#This Row],[DMG PER PARTICLE]]*Table4[[#This Row],[PARTICLES 
PER SHOT]]</f>
        <v>1064</v>
      </c>
      <c r="T1199" s="186">
        <f>Table4[[#This Row],[DAMAGE PER SHOT]]/Table4[[#This Row],[SHOT 
INTERVAL]]</f>
        <v>10640</v>
      </c>
      <c r="U1199" s="130">
        <f>Table4[[#This Row],[SHOTS PER MAGAZINE]]*Table4[[#This Row],[DAMAGE PER SHOT]]</f>
        <v>159600</v>
      </c>
      <c r="V1199" s="130">
        <f>Table4[[#This Row],[MAGAZINE AMMO]]/Table4[[#This Row],[AMMO PER SHOT]]</f>
        <v>150</v>
      </c>
      <c r="W1199" s="138">
        <f>1/Table4[[#This Row],[SHOT 
INTERVAL]]</f>
        <v>10</v>
      </c>
      <c r="X1199" s="138">
        <f>(Table4[[#This Row],[SHOTS PER MAGAZINE]]-1)*Table4[[#This Row],[SHOT 
INTERVAL]]+(Table4[[#This Row],[PARTICLES 
PER SHOT]]-1)*Table4[[#This Row],[BURST INTERVAL]]</f>
        <v>14.9</v>
      </c>
      <c r="Y1199" s="186">
        <f>Table4[[#This Row],[DAMAGE PER MAGAZINE]]/(Table4[[#This Row],[UNLOAD TIME]]+Table4[[#This Row],[RELOAD TIME]])</f>
        <v>6409.6385542168682</v>
      </c>
    </row>
    <row r="1200" spans="1:25" ht="14.25" hidden="1" customHeight="1" outlineLevel="1" x14ac:dyDescent="0.2">
      <c r="A1200" s="130">
        <v>53</v>
      </c>
      <c r="B1200" s="186" t="s">
        <v>457</v>
      </c>
      <c r="C1200" s="186" t="s">
        <v>102</v>
      </c>
      <c r="D1200" s="130">
        <v>11</v>
      </c>
      <c r="E1200" s="130">
        <v>1084</v>
      </c>
      <c r="F1200" s="130"/>
      <c r="G1200" s="130"/>
      <c r="H1200" s="130"/>
      <c r="I1200" s="130">
        <v>150</v>
      </c>
      <c r="J1200" s="130">
        <v>1</v>
      </c>
      <c r="K1200" s="130">
        <v>1</v>
      </c>
      <c r="L1200" s="138"/>
      <c r="M1200" s="138">
        <v>0.1</v>
      </c>
      <c r="N1200" s="130">
        <v>150</v>
      </c>
      <c r="O1200" s="138"/>
      <c r="P1200" s="138">
        <v>10</v>
      </c>
      <c r="Q1200" s="130">
        <v>0</v>
      </c>
      <c r="R1200" s="138">
        <v>10</v>
      </c>
      <c r="S1200" s="130">
        <f>Table4[[#This Row],[DMG PER PARTICLE]]*Table4[[#This Row],[PARTICLES 
PER SHOT]]</f>
        <v>1084</v>
      </c>
      <c r="T1200" s="186">
        <f>Table4[[#This Row],[DAMAGE PER SHOT]]/Table4[[#This Row],[SHOT 
INTERVAL]]</f>
        <v>10840</v>
      </c>
      <c r="U1200" s="130">
        <f>Table4[[#This Row],[SHOTS PER MAGAZINE]]*Table4[[#This Row],[DAMAGE PER SHOT]]</f>
        <v>162600</v>
      </c>
      <c r="V1200" s="130">
        <f>Table4[[#This Row],[MAGAZINE AMMO]]/Table4[[#This Row],[AMMO PER SHOT]]</f>
        <v>150</v>
      </c>
      <c r="W1200" s="138">
        <f>1/Table4[[#This Row],[SHOT 
INTERVAL]]</f>
        <v>10</v>
      </c>
      <c r="X1200" s="138">
        <f>(Table4[[#This Row],[SHOTS PER MAGAZINE]]-1)*Table4[[#This Row],[SHOT 
INTERVAL]]+(Table4[[#This Row],[PARTICLES 
PER SHOT]]-1)*Table4[[#This Row],[BURST INTERVAL]]</f>
        <v>14.9</v>
      </c>
      <c r="Y1200" s="186">
        <f>Table4[[#This Row],[DAMAGE PER MAGAZINE]]/(Table4[[#This Row],[UNLOAD TIME]]+Table4[[#This Row],[RELOAD TIME]])</f>
        <v>6530.1204819277109</v>
      </c>
    </row>
    <row r="1201" spans="1:25" ht="14.25" hidden="1" customHeight="1" outlineLevel="1" x14ac:dyDescent="0.2">
      <c r="A1201" s="130">
        <v>53</v>
      </c>
      <c r="B1201" s="186" t="s">
        <v>457</v>
      </c>
      <c r="C1201" s="186" t="s">
        <v>102</v>
      </c>
      <c r="D1201" s="130">
        <v>12</v>
      </c>
      <c r="E1201" s="130">
        <v>1105</v>
      </c>
      <c r="F1201" s="130"/>
      <c r="G1201" s="130"/>
      <c r="H1201" s="130"/>
      <c r="I1201" s="130">
        <v>150</v>
      </c>
      <c r="J1201" s="130">
        <v>1</v>
      </c>
      <c r="K1201" s="130">
        <v>1</v>
      </c>
      <c r="L1201" s="138"/>
      <c r="M1201" s="138">
        <v>0.1</v>
      </c>
      <c r="N1201" s="130">
        <v>150</v>
      </c>
      <c r="O1201" s="138"/>
      <c r="P1201" s="138">
        <v>10</v>
      </c>
      <c r="Q1201" s="130">
        <v>0</v>
      </c>
      <c r="R1201" s="138">
        <v>10</v>
      </c>
      <c r="S1201" s="130">
        <f>Table4[[#This Row],[DMG PER PARTICLE]]*Table4[[#This Row],[PARTICLES 
PER SHOT]]</f>
        <v>1105</v>
      </c>
      <c r="T1201" s="186">
        <f>Table4[[#This Row],[DAMAGE PER SHOT]]/Table4[[#This Row],[SHOT 
INTERVAL]]</f>
        <v>11050</v>
      </c>
      <c r="U1201" s="130">
        <f>Table4[[#This Row],[SHOTS PER MAGAZINE]]*Table4[[#This Row],[DAMAGE PER SHOT]]</f>
        <v>165750</v>
      </c>
      <c r="V1201" s="130">
        <f>Table4[[#This Row],[MAGAZINE AMMO]]/Table4[[#This Row],[AMMO PER SHOT]]</f>
        <v>150</v>
      </c>
      <c r="W1201" s="138">
        <f>1/Table4[[#This Row],[SHOT 
INTERVAL]]</f>
        <v>10</v>
      </c>
      <c r="X1201" s="138">
        <f>(Table4[[#This Row],[SHOTS PER MAGAZINE]]-1)*Table4[[#This Row],[SHOT 
INTERVAL]]+(Table4[[#This Row],[PARTICLES 
PER SHOT]]-1)*Table4[[#This Row],[BURST INTERVAL]]</f>
        <v>14.9</v>
      </c>
      <c r="Y1201" s="186">
        <f>Table4[[#This Row],[DAMAGE PER MAGAZINE]]/(Table4[[#This Row],[UNLOAD TIME]]+Table4[[#This Row],[RELOAD TIME]])</f>
        <v>6656.6265060240967</v>
      </c>
    </row>
    <row r="1202" spans="1:25" ht="14.25" hidden="1" customHeight="1" outlineLevel="1" x14ac:dyDescent="0.2">
      <c r="A1202" s="130">
        <v>53</v>
      </c>
      <c r="B1202" s="186" t="s">
        <v>457</v>
      </c>
      <c r="C1202" s="186" t="s">
        <v>103</v>
      </c>
      <c r="D1202" s="130">
        <v>1</v>
      </c>
      <c r="E1202" s="130">
        <v>1160.25</v>
      </c>
      <c r="F1202" s="130"/>
      <c r="G1202" s="130"/>
      <c r="H1202" s="130"/>
      <c r="I1202" s="130">
        <v>150</v>
      </c>
      <c r="J1202" s="130">
        <v>1</v>
      </c>
      <c r="K1202" s="130">
        <v>1</v>
      </c>
      <c r="L1202" s="138"/>
      <c r="M1202" s="138">
        <v>0.1</v>
      </c>
      <c r="N1202" s="130">
        <v>150</v>
      </c>
      <c r="O1202" s="138"/>
      <c r="P1202" s="138">
        <v>10</v>
      </c>
      <c r="Q1202" s="130">
        <v>0</v>
      </c>
      <c r="R1202" s="138">
        <v>10</v>
      </c>
      <c r="S1202" s="130">
        <f>Table4[[#This Row],[DMG PER PARTICLE]]*Table4[[#This Row],[PARTICLES 
PER SHOT]]</f>
        <v>1160.25</v>
      </c>
      <c r="T1202" s="186">
        <f>Table4[[#This Row],[DAMAGE PER SHOT]]/Table4[[#This Row],[SHOT 
INTERVAL]]</f>
        <v>11602.5</v>
      </c>
      <c r="U1202" s="130">
        <f>Table4[[#This Row],[SHOTS PER MAGAZINE]]*Table4[[#This Row],[DAMAGE PER SHOT]]</f>
        <v>174037.5</v>
      </c>
      <c r="V1202" s="130">
        <f>Table4[[#This Row],[MAGAZINE AMMO]]/Table4[[#This Row],[AMMO PER SHOT]]</f>
        <v>150</v>
      </c>
      <c r="W1202" s="138">
        <f>1/Table4[[#This Row],[SHOT 
INTERVAL]]</f>
        <v>10</v>
      </c>
      <c r="X1202" s="138">
        <f>(Table4[[#This Row],[SHOTS PER MAGAZINE]]-1)*Table4[[#This Row],[SHOT 
INTERVAL]]+(Table4[[#This Row],[PARTICLES 
PER SHOT]]-1)*Table4[[#This Row],[BURST INTERVAL]]</f>
        <v>14.9</v>
      </c>
      <c r="Y1202" s="186">
        <f>Table4[[#This Row],[DAMAGE PER MAGAZINE]]/(Table4[[#This Row],[UNLOAD TIME]]+Table4[[#This Row],[RELOAD TIME]])</f>
        <v>6989.4578313253014</v>
      </c>
    </row>
    <row r="1203" spans="1:25" ht="14.25" customHeight="1" collapsed="1" x14ac:dyDescent="0.2">
      <c r="A1203" s="128">
        <v>54</v>
      </c>
      <c r="B1203" s="185" t="s">
        <v>458</v>
      </c>
      <c r="C1203" s="185" t="s">
        <v>101</v>
      </c>
      <c r="D1203" s="128">
        <v>1</v>
      </c>
      <c r="E1203" s="128">
        <v>157.30000000000001</v>
      </c>
      <c r="F1203" s="128"/>
      <c r="G1203" s="128"/>
      <c r="H1203" s="128"/>
      <c r="I1203" s="128">
        <v>200</v>
      </c>
      <c r="J1203" s="128">
        <v>1</v>
      </c>
      <c r="K1203" s="128">
        <v>1</v>
      </c>
      <c r="L1203" s="137"/>
      <c r="M1203" s="137">
        <v>0.05</v>
      </c>
      <c r="N1203" s="128">
        <v>300</v>
      </c>
      <c r="O1203" s="137"/>
      <c r="P1203" s="137">
        <v>5</v>
      </c>
      <c r="Q1203" s="128">
        <v>0</v>
      </c>
      <c r="R1203" s="137">
        <v>5</v>
      </c>
      <c r="S1203" s="128">
        <f>Table4[[#This Row],[DMG PER PARTICLE]]*Table4[[#This Row],[PARTICLES 
PER SHOT]]</f>
        <v>157.30000000000001</v>
      </c>
      <c r="T1203" s="185">
        <f>Table4[[#This Row],[DAMAGE PER SHOT]]/Table4[[#This Row],[SHOT 
INTERVAL]]</f>
        <v>3146</v>
      </c>
      <c r="U1203" s="128">
        <f>Table4[[#This Row],[SHOTS PER MAGAZINE]]*Table4[[#This Row],[DAMAGE PER SHOT]]</f>
        <v>31460.000000000004</v>
      </c>
      <c r="V1203" s="128">
        <f>Table4[[#This Row],[MAGAZINE AMMO]]/Table4[[#This Row],[AMMO PER SHOT]]</f>
        <v>200</v>
      </c>
      <c r="W1203" s="137">
        <f>1/Table4[[#This Row],[SHOT 
INTERVAL]]</f>
        <v>20</v>
      </c>
      <c r="X1203" s="137">
        <f>(Table4[[#This Row],[SHOTS PER MAGAZINE]]-1)*Table4[[#This Row],[SHOT 
INTERVAL]]+(Table4[[#This Row],[PARTICLES 
PER SHOT]]-1)*Table4[[#This Row],[BURST INTERVAL]]</f>
        <v>9.9500000000000011</v>
      </c>
      <c r="Y1203" s="185">
        <f>Table4[[#This Row],[DAMAGE PER MAGAZINE]]/(Table4[[#This Row],[UNLOAD TIME]]+Table4[[#This Row],[RELOAD TIME]])</f>
        <v>2104.3478260869565</v>
      </c>
    </row>
    <row r="1204" spans="1:25" ht="14.25" hidden="1" customHeight="1" outlineLevel="1" x14ac:dyDescent="0.2">
      <c r="A1204" s="130">
        <v>54</v>
      </c>
      <c r="B1204" s="186" t="s">
        <v>458</v>
      </c>
      <c r="C1204" s="186" t="s">
        <v>101</v>
      </c>
      <c r="D1204" s="130">
        <v>2</v>
      </c>
      <c r="E1204" s="130">
        <v>173.8</v>
      </c>
      <c r="F1204" s="130"/>
      <c r="G1204" s="130"/>
      <c r="H1204" s="130"/>
      <c r="I1204" s="130">
        <v>200</v>
      </c>
      <c r="J1204" s="130">
        <v>1</v>
      </c>
      <c r="K1204" s="130">
        <v>1</v>
      </c>
      <c r="L1204" s="138"/>
      <c r="M1204" s="138">
        <v>0.05</v>
      </c>
      <c r="N1204" s="130">
        <v>300</v>
      </c>
      <c r="O1204" s="138"/>
      <c r="P1204" s="138">
        <v>5</v>
      </c>
      <c r="Q1204" s="130">
        <v>0</v>
      </c>
      <c r="R1204" s="138">
        <v>5</v>
      </c>
      <c r="S1204" s="130">
        <f>Table4[[#This Row],[DMG PER PARTICLE]]*Table4[[#This Row],[PARTICLES 
PER SHOT]]</f>
        <v>173.8</v>
      </c>
      <c r="T1204" s="186">
        <f>Table4[[#This Row],[DAMAGE PER SHOT]]/Table4[[#This Row],[SHOT 
INTERVAL]]</f>
        <v>3476</v>
      </c>
      <c r="U1204" s="130">
        <f>Table4[[#This Row],[SHOTS PER MAGAZINE]]*Table4[[#This Row],[DAMAGE PER SHOT]]</f>
        <v>34760</v>
      </c>
      <c r="V1204" s="130">
        <f>Table4[[#This Row],[MAGAZINE AMMO]]/Table4[[#This Row],[AMMO PER SHOT]]</f>
        <v>200</v>
      </c>
      <c r="W1204" s="138">
        <f>1/Table4[[#This Row],[SHOT 
INTERVAL]]</f>
        <v>20</v>
      </c>
      <c r="X1204" s="138">
        <f>(Table4[[#This Row],[SHOTS PER MAGAZINE]]-1)*Table4[[#This Row],[SHOT 
INTERVAL]]+(Table4[[#This Row],[PARTICLES 
PER SHOT]]-1)*Table4[[#This Row],[BURST INTERVAL]]</f>
        <v>9.9500000000000011</v>
      </c>
      <c r="Y1204" s="186">
        <f>Table4[[#This Row],[DAMAGE PER MAGAZINE]]/(Table4[[#This Row],[UNLOAD TIME]]+Table4[[#This Row],[RELOAD TIME]])</f>
        <v>2325.0836120401336</v>
      </c>
    </row>
    <row r="1205" spans="1:25" ht="14.25" hidden="1" customHeight="1" outlineLevel="1" x14ac:dyDescent="0.2">
      <c r="A1205" s="130">
        <v>54</v>
      </c>
      <c r="B1205" s="186" t="s">
        <v>458</v>
      </c>
      <c r="C1205" s="186" t="s">
        <v>101</v>
      </c>
      <c r="D1205" s="130">
        <v>3</v>
      </c>
      <c r="E1205" s="130">
        <v>191.4</v>
      </c>
      <c r="F1205" s="130"/>
      <c r="G1205" s="130"/>
      <c r="H1205" s="130"/>
      <c r="I1205" s="130">
        <v>200</v>
      </c>
      <c r="J1205" s="130">
        <v>1</v>
      </c>
      <c r="K1205" s="130">
        <v>1</v>
      </c>
      <c r="L1205" s="138"/>
      <c r="M1205" s="138">
        <v>0.05</v>
      </c>
      <c r="N1205" s="130">
        <v>300</v>
      </c>
      <c r="O1205" s="138"/>
      <c r="P1205" s="138">
        <v>5</v>
      </c>
      <c r="Q1205" s="130">
        <v>0</v>
      </c>
      <c r="R1205" s="138">
        <v>5</v>
      </c>
      <c r="S1205" s="130">
        <f>Table4[[#This Row],[DMG PER PARTICLE]]*Table4[[#This Row],[PARTICLES 
PER SHOT]]</f>
        <v>191.4</v>
      </c>
      <c r="T1205" s="186">
        <f>Table4[[#This Row],[DAMAGE PER SHOT]]/Table4[[#This Row],[SHOT 
INTERVAL]]</f>
        <v>3828</v>
      </c>
      <c r="U1205" s="130">
        <f>Table4[[#This Row],[SHOTS PER MAGAZINE]]*Table4[[#This Row],[DAMAGE PER SHOT]]</f>
        <v>38280</v>
      </c>
      <c r="V1205" s="130">
        <f>Table4[[#This Row],[MAGAZINE AMMO]]/Table4[[#This Row],[AMMO PER SHOT]]</f>
        <v>200</v>
      </c>
      <c r="W1205" s="138">
        <f>1/Table4[[#This Row],[SHOT 
INTERVAL]]</f>
        <v>20</v>
      </c>
      <c r="X1205" s="138">
        <f>(Table4[[#This Row],[SHOTS PER MAGAZINE]]-1)*Table4[[#This Row],[SHOT 
INTERVAL]]+(Table4[[#This Row],[PARTICLES 
PER SHOT]]-1)*Table4[[#This Row],[BURST INTERVAL]]</f>
        <v>9.9500000000000011</v>
      </c>
      <c r="Y1205" s="186">
        <f>Table4[[#This Row],[DAMAGE PER MAGAZINE]]/(Table4[[#This Row],[UNLOAD TIME]]+Table4[[#This Row],[RELOAD TIME]])</f>
        <v>2560.5351170568561</v>
      </c>
    </row>
    <row r="1206" spans="1:25" ht="14.25" hidden="1" customHeight="1" outlineLevel="1" x14ac:dyDescent="0.2">
      <c r="A1206" s="130">
        <v>54</v>
      </c>
      <c r="B1206" s="186" t="s">
        <v>458</v>
      </c>
      <c r="C1206" s="186" t="s">
        <v>101</v>
      </c>
      <c r="D1206" s="130">
        <v>4</v>
      </c>
      <c r="E1206" s="130">
        <v>215.6</v>
      </c>
      <c r="F1206" s="130"/>
      <c r="G1206" s="130"/>
      <c r="H1206" s="130"/>
      <c r="I1206" s="130">
        <v>200</v>
      </c>
      <c r="J1206" s="130">
        <v>1</v>
      </c>
      <c r="K1206" s="130">
        <v>1</v>
      </c>
      <c r="L1206" s="138"/>
      <c r="M1206" s="138">
        <v>0.05</v>
      </c>
      <c r="N1206" s="130">
        <v>300</v>
      </c>
      <c r="O1206" s="138"/>
      <c r="P1206" s="138">
        <v>5</v>
      </c>
      <c r="Q1206" s="130">
        <v>0</v>
      </c>
      <c r="R1206" s="138">
        <v>5</v>
      </c>
      <c r="S1206" s="130">
        <f>Table4[[#This Row],[DMG PER PARTICLE]]*Table4[[#This Row],[PARTICLES 
PER SHOT]]</f>
        <v>215.6</v>
      </c>
      <c r="T1206" s="186">
        <f>Table4[[#This Row],[DAMAGE PER SHOT]]/Table4[[#This Row],[SHOT 
INTERVAL]]</f>
        <v>4312</v>
      </c>
      <c r="U1206" s="130">
        <f>Table4[[#This Row],[SHOTS PER MAGAZINE]]*Table4[[#This Row],[DAMAGE PER SHOT]]</f>
        <v>43120</v>
      </c>
      <c r="V1206" s="130">
        <f>Table4[[#This Row],[MAGAZINE AMMO]]/Table4[[#This Row],[AMMO PER SHOT]]</f>
        <v>200</v>
      </c>
      <c r="W1206" s="138">
        <f>1/Table4[[#This Row],[SHOT 
INTERVAL]]</f>
        <v>20</v>
      </c>
      <c r="X1206" s="138">
        <f>(Table4[[#This Row],[SHOTS PER MAGAZINE]]-1)*Table4[[#This Row],[SHOT 
INTERVAL]]+(Table4[[#This Row],[PARTICLES 
PER SHOT]]-1)*Table4[[#This Row],[BURST INTERVAL]]</f>
        <v>9.9500000000000011</v>
      </c>
      <c r="Y1206" s="186">
        <f>Table4[[#This Row],[DAMAGE PER MAGAZINE]]/(Table4[[#This Row],[UNLOAD TIME]]+Table4[[#This Row],[RELOAD TIME]])</f>
        <v>2884.2809364548493</v>
      </c>
    </row>
    <row r="1207" spans="1:25" ht="14.25" hidden="1" customHeight="1" outlineLevel="1" x14ac:dyDescent="0.2">
      <c r="A1207" s="130">
        <v>54</v>
      </c>
      <c r="B1207" s="186" t="s">
        <v>458</v>
      </c>
      <c r="C1207" s="186" t="s">
        <v>101</v>
      </c>
      <c r="D1207" s="130">
        <v>5</v>
      </c>
      <c r="E1207" s="130">
        <v>234.3</v>
      </c>
      <c r="F1207" s="130"/>
      <c r="G1207" s="130"/>
      <c r="H1207" s="130"/>
      <c r="I1207" s="130">
        <v>200</v>
      </c>
      <c r="J1207" s="130">
        <v>1</v>
      </c>
      <c r="K1207" s="130">
        <v>1</v>
      </c>
      <c r="L1207" s="138"/>
      <c r="M1207" s="138">
        <v>0.05</v>
      </c>
      <c r="N1207" s="130">
        <v>300</v>
      </c>
      <c r="O1207" s="138"/>
      <c r="P1207" s="138">
        <v>5</v>
      </c>
      <c r="Q1207" s="130">
        <v>0</v>
      </c>
      <c r="R1207" s="138">
        <v>5</v>
      </c>
      <c r="S1207" s="130">
        <f>Table4[[#This Row],[DMG PER PARTICLE]]*Table4[[#This Row],[PARTICLES 
PER SHOT]]</f>
        <v>234.3</v>
      </c>
      <c r="T1207" s="186">
        <f>Table4[[#This Row],[DAMAGE PER SHOT]]/Table4[[#This Row],[SHOT 
INTERVAL]]</f>
        <v>4686</v>
      </c>
      <c r="U1207" s="130">
        <f>Table4[[#This Row],[SHOTS PER MAGAZINE]]*Table4[[#This Row],[DAMAGE PER SHOT]]</f>
        <v>46860</v>
      </c>
      <c r="V1207" s="130">
        <f>Table4[[#This Row],[MAGAZINE AMMO]]/Table4[[#This Row],[AMMO PER SHOT]]</f>
        <v>200</v>
      </c>
      <c r="W1207" s="138">
        <f>1/Table4[[#This Row],[SHOT 
INTERVAL]]</f>
        <v>20</v>
      </c>
      <c r="X1207" s="138">
        <f>(Table4[[#This Row],[SHOTS PER MAGAZINE]]-1)*Table4[[#This Row],[SHOT 
INTERVAL]]+(Table4[[#This Row],[PARTICLES 
PER SHOT]]-1)*Table4[[#This Row],[BURST INTERVAL]]</f>
        <v>9.9500000000000011</v>
      </c>
      <c r="Y1207" s="186">
        <f>Table4[[#This Row],[DAMAGE PER MAGAZINE]]/(Table4[[#This Row],[UNLOAD TIME]]+Table4[[#This Row],[RELOAD TIME]])</f>
        <v>3134.448160535117</v>
      </c>
    </row>
    <row r="1208" spans="1:25" ht="14.25" hidden="1" customHeight="1" outlineLevel="1" x14ac:dyDescent="0.2">
      <c r="A1208" s="130">
        <v>54</v>
      </c>
      <c r="B1208" s="186" t="s">
        <v>458</v>
      </c>
      <c r="C1208" s="186" t="s">
        <v>101</v>
      </c>
      <c r="D1208" s="130">
        <v>6</v>
      </c>
      <c r="E1208" s="130">
        <v>261.8</v>
      </c>
      <c r="F1208" s="130"/>
      <c r="G1208" s="130"/>
      <c r="H1208" s="130"/>
      <c r="I1208" s="130">
        <v>200</v>
      </c>
      <c r="J1208" s="130">
        <v>1</v>
      </c>
      <c r="K1208" s="130">
        <v>1</v>
      </c>
      <c r="L1208" s="138"/>
      <c r="M1208" s="138">
        <v>0.05</v>
      </c>
      <c r="N1208" s="130">
        <v>300</v>
      </c>
      <c r="O1208" s="138"/>
      <c r="P1208" s="138">
        <v>5</v>
      </c>
      <c r="Q1208" s="130">
        <v>0</v>
      </c>
      <c r="R1208" s="138">
        <v>5</v>
      </c>
      <c r="S1208" s="130">
        <f>Table4[[#This Row],[DMG PER PARTICLE]]*Table4[[#This Row],[PARTICLES 
PER SHOT]]</f>
        <v>261.8</v>
      </c>
      <c r="T1208" s="186">
        <f>Table4[[#This Row],[DAMAGE PER SHOT]]/Table4[[#This Row],[SHOT 
INTERVAL]]</f>
        <v>5236</v>
      </c>
      <c r="U1208" s="130">
        <f>Table4[[#This Row],[SHOTS PER MAGAZINE]]*Table4[[#This Row],[DAMAGE PER SHOT]]</f>
        <v>52360</v>
      </c>
      <c r="V1208" s="130">
        <f>Table4[[#This Row],[MAGAZINE AMMO]]/Table4[[#This Row],[AMMO PER SHOT]]</f>
        <v>200</v>
      </c>
      <c r="W1208" s="138">
        <f>1/Table4[[#This Row],[SHOT 
INTERVAL]]</f>
        <v>20</v>
      </c>
      <c r="X1208" s="138">
        <f>(Table4[[#This Row],[SHOTS PER MAGAZINE]]-1)*Table4[[#This Row],[SHOT 
INTERVAL]]+(Table4[[#This Row],[PARTICLES 
PER SHOT]]-1)*Table4[[#This Row],[BURST INTERVAL]]</f>
        <v>9.9500000000000011</v>
      </c>
      <c r="Y1208" s="186">
        <f>Table4[[#This Row],[DAMAGE PER MAGAZINE]]/(Table4[[#This Row],[UNLOAD TIME]]+Table4[[#This Row],[RELOAD TIME]])</f>
        <v>3502.3411371237457</v>
      </c>
    </row>
    <row r="1209" spans="1:25" ht="14.25" hidden="1" customHeight="1" outlineLevel="1" x14ac:dyDescent="0.2">
      <c r="A1209" s="130">
        <v>54</v>
      </c>
      <c r="B1209" s="186" t="s">
        <v>458</v>
      </c>
      <c r="C1209" s="186" t="s">
        <v>101</v>
      </c>
      <c r="D1209" s="130">
        <v>7</v>
      </c>
      <c r="E1209" s="130">
        <v>286</v>
      </c>
      <c r="F1209" s="130"/>
      <c r="G1209" s="130"/>
      <c r="H1209" s="130"/>
      <c r="I1209" s="130">
        <v>200</v>
      </c>
      <c r="J1209" s="130">
        <v>1</v>
      </c>
      <c r="K1209" s="130">
        <v>1</v>
      </c>
      <c r="L1209" s="138"/>
      <c r="M1209" s="138">
        <v>0.05</v>
      </c>
      <c r="N1209" s="130">
        <v>300</v>
      </c>
      <c r="O1209" s="138"/>
      <c r="P1209" s="138">
        <v>5</v>
      </c>
      <c r="Q1209" s="130">
        <v>0</v>
      </c>
      <c r="R1209" s="138">
        <v>5</v>
      </c>
      <c r="S1209" s="130">
        <f>Table4[[#This Row],[DMG PER PARTICLE]]*Table4[[#This Row],[PARTICLES 
PER SHOT]]</f>
        <v>286</v>
      </c>
      <c r="T1209" s="186">
        <f>Table4[[#This Row],[DAMAGE PER SHOT]]/Table4[[#This Row],[SHOT 
INTERVAL]]</f>
        <v>5720</v>
      </c>
      <c r="U1209" s="130">
        <f>Table4[[#This Row],[SHOTS PER MAGAZINE]]*Table4[[#This Row],[DAMAGE PER SHOT]]</f>
        <v>57200</v>
      </c>
      <c r="V1209" s="130">
        <f>Table4[[#This Row],[MAGAZINE AMMO]]/Table4[[#This Row],[AMMO PER SHOT]]</f>
        <v>200</v>
      </c>
      <c r="W1209" s="138">
        <f>1/Table4[[#This Row],[SHOT 
INTERVAL]]</f>
        <v>20</v>
      </c>
      <c r="X1209" s="138">
        <f>(Table4[[#This Row],[SHOTS PER MAGAZINE]]-1)*Table4[[#This Row],[SHOT 
INTERVAL]]+(Table4[[#This Row],[PARTICLES 
PER SHOT]]-1)*Table4[[#This Row],[BURST INTERVAL]]</f>
        <v>9.9500000000000011</v>
      </c>
      <c r="Y1209" s="186">
        <f>Table4[[#This Row],[DAMAGE PER MAGAZINE]]/(Table4[[#This Row],[UNLOAD TIME]]+Table4[[#This Row],[RELOAD TIME]])</f>
        <v>3826.086956521739</v>
      </c>
    </row>
    <row r="1210" spans="1:25" ht="14.25" hidden="1" customHeight="1" outlineLevel="1" x14ac:dyDescent="0.2">
      <c r="A1210" s="130">
        <v>54</v>
      </c>
      <c r="B1210" s="186" t="s">
        <v>458</v>
      </c>
      <c r="C1210" s="186" t="s">
        <v>101</v>
      </c>
      <c r="D1210" s="130">
        <v>8</v>
      </c>
      <c r="E1210" s="130">
        <v>319</v>
      </c>
      <c r="F1210" s="130"/>
      <c r="G1210" s="130"/>
      <c r="H1210" s="130"/>
      <c r="I1210" s="130">
        <v>200</v>
      </c>
      <c r="J1210" s="130">
        <v>1</v>
      </c>
      <c r="K1210" s="130">
        <v>1</v>
      </c>
      <c r="L1210" s="138"/>
      <c r="M1210" s="138">
        <v>0.05</v>
      </c>
      <c r="N1210" s="130">
        <v>300</v>
      </c>
      <c r="O1210" s="138"/>
      <c r="P1210" s="138">
        <v>5</v>
      </c>
      <c r="Q1210" s="130">
        <v>0</v>
      </c>
      <c r="R1210" s="138">
        <v>5</v>
      </c>
      <c r="S1210" s="130">
        <f>Table4[[#This Row],[DMG PER PARTICLE]]*Table4[[#This Row],[PARTICLES 
PER SHOT]]</f>
        <v>319</v>
      </c>
      <c r="T1210" s="186">
        <f>Table4[[#This Row],[DAMAGE PER SHOT]]/Table4[[#This Row],[SHOT 
INTERVAL]]</f>
        <v>6380</v>
      </c>
      <c r="U1210" s="130">
        <f>Table4[[#This Row],[SHOTS PER MAGAZINE]]*Table4[[#This Row],[DAMAGE PER SHOT]]</f>
        <v>63800</v>
      </c>
      <c r="V1210" s="130">
        <f>Table4[[#This Row],[MAGAZINE AMMO]]/Table4[[#This Row],[AMMO PER SHOT]]</f>
        <v>200</v>
      </c>
      <c r="W1210" s="138">
        <f>1/Table4[[#This Row],[SHOT 
INTERVAL]]</f>
        <v>20</v>
      </c>
      <c r="X1210" s="138">
        <f>(Table4[[#This Row],[SHOTS PER MAGAZINE]]-1)*Table4[[#This Row],[SHOT 
INTERVAL]]+(Table4[[#This Row],[PARTICLES 
PER SHOT]]-1)*Table4[[#This Row],[BURST INTERVAL]]</f>
        <v>9.9500000000000011</v>
      </c>
      <c r="Y1210" s="186">
        <f>Table4[[#This Row],[DAMAGE PER MAGAZINE]]/(Table4[[#This Row],[UNLOAD TIME]]+Table4[[#This Row],[RELOAD TIME]])</f>
        <v>4267.5585284280933</v>
      </c>
    </row>
    <row r="1211" spans="1:25" ht="14.25" hidden="1" customHeight="1" outlineLevel="1" x14ac:dyDescent="0.2">
      <c r="A1211" s="130">
        <v>54</v>
      </c>
      <c r="B1211" s="186" t="s">
        <v>458</v>
      </c>
      <c r="C1211" s="186" t="s">
        <v>101</v>
      </c>
      <c r="D1211" s="130">
        <v>9</v>
      </c>
      <c r="E1211" s="130">
        <v>338.8</v>
      </c>
      <c r="F1211" s="130"/>
      <c r="G1211" s="130"/>
      <c r="H1211" s="130"/>
      <c r="I1211" s="130">
        <v>200</v>
      </c>
      <c r="J1211" s="130">
        <v>1</v>
      </c>
      <c r="K1211" s="130">
        <v>1</v>
      </c>
      <c r="L1211" s="138"/>
      <c r="M1211" s="138">
        <v>0.05</v>
      </c>
      <c r="N1211" s="130">
        <v>300</v>
      </c>
      <c r="O1211" s="138"/>
      <c r="P1211" s="138">
        <v>5</v>
      </c>
      <c r="Q1211" s="130">
        <v>0</v>
      </c>
      <c r="R1211" s="138">
        <v>5</v>
      </c>
      <c r="S1211" s="130">
        <f>Table4[[#This Row],[DMG PER PARTICLE]]*Table4[[#This Row],[PARTICLES 
PER SHOT]]</f>
        <v>338.8</v>
      </c>
      <c r="T1211" s="186">
        <f>Table4[[#This Row],[DAMAGE PER SHOT]]/Table4[[#This Row],[SHOT 
INTERVAL]]</f>
        <v>6776</v>
      </c>
      <c r="U1211" s="130">
        <f>Table4[[#This Row],[SHOTS PER MAGAZINE]]*Table4[[#This Row],[DAMAGE PER SHOT]]</f>
        <v>67760</v>
      </c>
      <c r="V1211" s="130">
        <f>Table4[[#This Row],[MAGAZINE AMMO]]/Table4[[#This Row],[AMMO PER SHOT]]</f>
        <v>200</v>
      </c>
      <c r="W1211" s="138">
        <f>1/Table4[[#This Row],[SHOT 
INTERVAL]]</f>
        <v>20</v>
      </c>
      <c r="X1211" s="138">
        <f>(Table4[[#This Row],[SHOTS PER MAGAZINE]]-1)*Table4[[#This Row],[SHOT 
INTERVAL]]+(Table4[[#This Row],[PARTICLES 
PER SHOT]]-1)*Table4[[#This Row],[BURST INTERVAL]]</f>
        <v>9.9500000000000011</v>
      </c>
      <c r="Y1211" s="186">
        <f>Table4[[#This Row],[DAMAGE PER MAGAZINE]]/(Table4[[#This Row],[UNLOAD TIME]]+Table4[[#This Row],[RELOAD TIME]])</f>
        <v>4532.4414715719058</v>
      </c>
    </row>
    <row r="1212" spans="1:25" ht="14.25" hidden="1" customHeight="1" outlineLevel="1" x14ac:dyDescent="0.2">
      <c r="A1212" s="130">
        <v>54</v>
      </c>
      <c r="B1212" s="186" t="s">
        <v>458</v>
      </c>
      <c r="C1212" s="186" t="s">
        <v>101</v>
      </c>
      <c r="D1212" s="130">
        <v>10</v>
      </c>
      <c r="E1212" s="130">
        <v>380.6</v>
      </c>
      <c r="F1212" s="130"/>
      <c r="G1212" s="130"/>
      <c r="H1212" s="130"/>
      <c r="I1212" s="130">
        <v>200</v>
      </c>
      <c r="J1212" s="130">
        <v>1</v>
      </c>
      <c r="K1212" s="130">
        <v>1</v>
      </c>
      <c r="L1212" s="138"/>
      <c r="M1212" s="138">
        <v>0.05</v>
      </c>
      <c r="N1212" s="130">
        <v>300</v>
      </c>
      <c r="O1212" s="138"/>
      <c r="P1212" s="138">
        <v>5</v>
      </c>
      <c r="Q1212" s="130">
        <v>0</v>
      </c>
      <c r="R1212" s="138">
        <v>5</v>
      </c>
      <c r="S1212" s="130">
        <f>Table4[[#This Row],[DMG PER PARTICLE]]*Table4[[#This Row],[PARTICLES 
PER SHOT]]</f>
        <v>380.6</v>
      </c>
      <c r="T1212" s="186">
        <f>Table4[[#This Row],[DAMAGE PER SHOT]]/Table4[[#This Row],[SHOT 
INTERVAL]]</f>
        <v>7612</v>
      </c>
      <c r="U1212" s="130">
        <f>Table4[[#This Row],[SHOTS PER MAGAZINE]]*Table4[[#This Row],[DAMAGE PER SHOT]]</f>
        <v>76120</v>
      </c>
      <c r="V1212" s="130">
        <f>Table4[[#This Row],[MAGAZINE AMMO]]/Table4[[#This Row],[AMMO PER SHOT]]</f>
        <v>200</v>
      </c>
      <c r="W1212" s="138">
        <f>1/Table4[[#This Row],[SHOT 
INTERVAL]]</f>
        <v>20</v>
      </c>
      <c r="X1212" s="138">
        <f>(Table4[[#This Row],[SHOTS PER MAGAZINE]]-1)*Table4[[#This Row],[SHOT 
INTERVAL]]+(Table4[[#This Row],[PARTICLES 
PER SHOT]]-1)*Table4[[#This Row],[BURST INTERVAL]]</f>
        <v>9.9500000000000011</v>
      </c>
      <c r="Y1212" s="186">
        <f>Table4[[#This Row],[DAMAGE PER MAGAZINE]]/(Table4[[#This Row],[UNLOAD TIME]]+Table4[[#This Row],[RELOAD TIME]])</f>
        <v>5091.6387959866215</v>
      </c>
    </row>
    <row r="1213" spans="1:25" ht="14.25" hidden="1" customHeight="1" outlineLevel="1" x14ac:dyDescent="0.2">
      <c r="A1213" s="130">
        <v>54</v>
      </c>
      <c r="B1213" s="186" t="s">
        <v>458</v>
      </c>
      <c r="C1213" s="186" t="s">
        <v>101</v>
      </c>
      <c r="D1213" s="130">
        <v>11</v>
      </c>
      <c r="E1213" s="130">
        <v>415.8</v>
      </c>
      <c r="F1213" s="130"/>
      <c r="G1213" s="130"/>
      <c r="H1213" s="130"/>
      <c r="I1213" s="130">
        <v>200</v>
      </c>
      <c r="J1213" s="130">
        <v>1</v>
      </c>
      <c r="K1213" s="130">
        <v>1</v>
      </c>
      <c r="L1213" s="138"/>
      <c r="M1213" s="138">
        <v>0.05</v>
      </c>
      <c r="N1213" s="130">
        <v>300</v>
      </c>
      <c r="O1213" s="138"/>
      <c r="P1213" s="138">
        <v>5</v>
      </c>
      <c r="Q1213" s="130">
        <v>0</v>
      </c>
      <c r="R1213" s="138">
        <v>5</v>
      </c>
      <c r="S1213" s="130">
        <f>Table4[[#This Row],[DMG PER PARTICLE]]*Table4[[#This Row],[PARTICLES 
PER SHOT]]</f>
        <v>415.8</v>
      </c>
      <c r="T1213" s="186">
        <f>Table4[[#This Row],[DAMAGE PER SHOT]]/Table4[[#This Row],[SHOT 
INTERVAL]]</f>
        <v>8316</v>
      </c>
      <c r="U1213" s="130">
        <f>Table4[[#This Row],[SHOTS PER MAGAZINE]]*Table4[[#This Row],[DAMAGE PER SHOT]]</f>
        <v>83160</v>
      </c>
      <c r="V1213" s="130">
        <f>Table4[[#This Row],[MAGAZINE AMMO]]/Table4[[#This Row],[AMMO PER SHOT]]</f>
        <v>200</v>
      </c>
      <c r="W1213" s="138">
        <f>1/Table4[[#This Row],[SHOT 
INTERVAL]]</f>
        <v>20</v>
      </c>
      <c r="X1213" s="138">
        <f>(Table4[[#This Row],[SHOTS PER MAGAZINE]]-1)*Table4[[#This Row],[SHOT 
INTERVAL]]+(Table4[[#This Row],[PARTICLES 
PER SHOT]]-1)*Table4[[#This Row],[BURST INTERVAL]]</f>
        <v>9.9500000000000011</v>
      </c>
      <c r="Y1213" s="186">
        <f>Table4[[#This Row],[DAMAGE PER MAGAZINE]]/(Table4[[#This Row],[UNLOAD TIME]]+Table4[[#This Row],[RELOAD TIME]])</f>
        <v>5562.5418060200664</v>
      </c>
    </row>
    <row r="1214" spans="1:25" ht="14.25" hidden="1" customHeight="1" outlineLevel="1" x14ac:dyDescent="0.2">
      <c r="A1214" s="130">
        <v>54</v>
      </c>
      <c r="B1214" s="186" t="s">
        <v>458</v>
      </c>
      <c r="C1214" s="186" t="s">
        <v>101</v>
      </c>
      <c r="D1214" s="130">
        <v>12</v>
      </c>
      <c r="E1214" s="130">
        <v>455.4</v>
      </c>
      <c r="F1214" s="130"/>
      <c r="G1214" s="130"/>
      <c r="H1214" s="130"/>
      <c r="I1214" s="130">
        <v>200</v>
      </c>
      <c r="J1214" s="130">
        <v>1</v>
      </c>
      <c r="K1214" s="130">
        <v>1</v>
      </c>
      <c r="L1214" s="138"/>
      <c r="M1214" s="138">
        <v>0.05</v>
      </c>
      <c r="N1214" s="130">
        <v>300</v>
      </c>
      <c r="O1214" s="138"/>
      <c r="P1214" s="138">
        <v>5</v>
      </c>
      <c r="Q1214" s="130">
        <v>0</v>
      </c>
      <c r="R1214" s="138">
        <v>5</v>
      </c>
      <c r="S1214" s="130">
        <f>Table4[[#This Row],[DMG PER PARTICLE]]*Table4[[#This Row],[PARTICLES 
PER SHOT]]</f>
        <v>455.4</v>
      </c>
      <c r="T1214" s="186">
        <f>Table4[[#This Row],[DAMAGE PER SHOT]]/Table4[[#This Row],[SHOT 
INTERVAL]]</f>
        <v>9107.9999999999982</v>
      </c>
      <c r="U1214" s="130">
        <f>Table4[[#This Row],[SHOTS PER MAGAZINE]]*Table4[[#This Row],[DAMAGE PER SHOT]]</f>
        <v>91080</v>
      </c>
      <c r="V1214" s="130">
        <f>Table4[[#This Row],[MAGAZINE AMMO]]/Table4[[#This Row],[AMMO PER SHOT]]</f>
        <v>200</v>
      </c>
      <c r="W1214" s="138">
        <f>1/Table4[[#This Row],[SHOT 
INTERVAL]]</f>
        <v>20</v>
      </c>
      <c r="X1214" s="138">
        <f>(Table4[[#This Row],[SHOTS PER MAGAZINE]]-1)*Table4[[#This Row],[SHOT 
INTERVAL]]+(Table4[[#This Row],[PARTICLES 
PER SHOT]]-1)*Table4[[#This Row],[BURST INTERVAL]]</f>
        <v>9.9500000000000011</v>
      </c>
      <c r="Y1214" s="186">
        <f>Table4[[#This Row],[DAMAGE PER MAGAZINE]]/(Table4[[#This Row],[UNLOAD TIME]]+Table4[[#This Row],[RELOAD TIME]])</f>
        <v>6092.3076923076915</v>
      </c>
    </row>
    <row r="1215" spans="1:25" ht="14.25" hidden="1" customHeight="1" outlineLevel="1" x14ac:dyDescent="0.2">
      <c r="A1215" s="130">
        <v>54</v>
      </c>
      <c r="B1215" s="186" t="s">
        <v>458</v>
      </c>
      <c r="C1215" s="186" t="s">
        <v>102</v>
      </c>
      <c r="D1215" s="130">
        <v>1</v>
      </c>
      <c r="E1215" s="130">
        <v>455.4</v>
      </c>
      <c r="F1215" s="130"/>
      <c r="G1215" s="130"/>
      <c r="H1215" s="130"/>
      <c r="I1215" s="130">
        <v>200</v>
      </c>
      <c r="J1215" s="130">
        <v>1</v>
      </c>
      <c r="K1215" s="130">
        <v>1</v>
      </c>
      <c r="L1215" s="138"/>
      <c r="M1215" s="138">
        <v>0.05</v>
      </c>
      <c r="N1215" s="130">
        <v>300</v>
      </c>
      <c r="O1215" s="138"/>
      <c r="P1215" s="138">
        <v>5</v>
      </c>
      <c r="Q1215" s="130">
        <v>0</v>
      </c>
      <c r="R1215" s="138">
        <v>5</v>
      </c>
      <c r="S1215" s="130">
        <f>Table4[[#This Row],[DMG PER PARTICLE]]*Table4[[#This Row],[PARTICLES 
PER SHOT]]</f>
        <v>455.4</v>
      </c>
      <c r="T1215" s="186">
        <f>Table4[[#This Row],[DAMAGE PER SHOT]]/Table4[[#This Row],[SHOT 
INTERVAL]]</f>
        <v>9107.9999999999982</v>
      </c>
      <c r="U1215" s="130">
        <f>Table4[[#This Row],[SHOTS PER MAGAZINE]]*Table4[[#This Row],[DAMAGE PER SHOT]]</f>
        <v>91080</v>
      </c>
      <c r="V1215" s="130">
        <f>Table4[[#This Row],[MAGAZINE AMMO]]/Table4[[#This Row],[AMMO PER SHOT]]</f>
        <v>200</v>
      </c>
      <c r="W1215" s="138">
        <f>1/Table4[[#This Row],[SHOT 
INTERVAL]]</f>
        <v>20</v>
      </c>
      <c r="X1215" s="138">
        <f>(Table4[[#This Row],[SHOTS PER MAGAZINE]]-1)*Table4[[#This Row],[SHOT 
INTERVAL]]+(Table4[[#This Row],[PARTICLES 
PER SHOT]]-1)*Table4[[#This Row],[BURST INTERVAL]]</f>
        <v>9.9500000000000011</v>
      </c>
      <c r="Y1215" s="186">
        <f>Table4[[#This Row],[DAMAGE PER MAGAZINE]]/(Table4[[#This Row],[UNLOAD TIME]]+Table4[[#This Row],[RELOAD TIME]])</f>
        <v>6092.3076923076915</v>
      </c>
    </row>
    <row r="1216" spans="1:25" ht="14.25" hidden="1" customHeight="1" outlineLevel="1" x14ac:dyDescent="0.2">
      <c r="A1216" s="130">
        <v>54</v>
      </c>
      <c r="B1216" s="186" t="s">
        <v>458</v>
      </c>
      <c r="C1216" s="186" t="s">
        <v>102</v>
      </c>
      <c r="D1216" s="130">
        <v>2</v>
      </c>
      <c r="E1216" s="130">
        <v>464.2</v>
      </c>
      <c r="F1216" s="130"/>
      <c r="G1216" s="130"/>
      <c r="H1216" s="130"/>
      <c r="I1216" s="130">
        <v>200</v>
      </c>
      <c r="J1216" s="130">
        <v>1</v>
      </c>
      <c r="K1216" s="130">
        <v>1</v>
      </c>
      <c r="L1216" s="138"/>
      <c r="M1216" s="138">
        <v>0.05</v>
      </c>
      <c r="N1216" s="130">
        <v>300</v>
      </c>
      <c r="O1216" s="138"/>
      <c r="P1216" s="138">
        <v>5</v>
      </c>
      <c r="Q1216" s="130">
        <v>0</v>
      </c>
      <c r="R1216" s="138">
        <v>5</v>
      </c>
      <c r="S1216" s="130">
        <f>Table4[[#This Row],[DMG PER PARTICLE]]*Table4[[#This Row],[PARTICLES 
PER SHOT]]</f>
        <v>464.2</v>
      </c>
      <c r="T1216" s="186">
        <f>Table4[[#This Row],[DAMAGE PER SHOT]]/Table4[[#This Row],[SHOT 
INTERVAL]]</f>
        <v>9284</v>
      </c>
      <c r="U1216" s="130">
        <f>Table4[[#This Row],[SHOTS PER MAGAZINE]]*Table4[[#This Row],[DAMAGE PER SHOT]]</f>
        <v>92840</v>
      </c>
      <c r="V1216" s="130">
        <f>Table4[[#This Row],[MAGAZINE AMMO]]/Table4[[#This Row],[AMMO PER SHOT]]</f>
        <v>200</v>
      </c>
      <c r="W1216" s="138">
        <f>1/Table4[[#This Row],[SHOT 
INTERVAL]]</f>
        <v>20</v>
      </c>
      <c r="X1216" s="138">
        <f>(Table4[[#This Row],[SHOTS PER MAGAZINE]]-1)*Table4[[#This Row],[SHOT 
INTERVAL]]+(Table4[[#This Row],[PARTICLES 
PER SHOT]]-1)*Table4[[#This Row],[BURST INTERVAL]]</f>
        <v>9.9500000000000011</v>
      </c>
      <c r="Y1216" s="186">
        <f>Table4[[#This Row],[DAMAGE PER MAGAZINE]]/(Table4[[#This Row],[UNLOAD TIME]]+Table4[[#This Row],[RELOAD TIME]])</f>
        <v>6210.0334448160529</v>
      </c>
    </row>
    <row r="1217" spans="1:25" ht="14.25" hidden="1" customHeight="1" outlineLevel="1" x14ac:dyDescent="0.2">
      <c r="A1217" s="130">
        <v>54</v>
      </c>
      <c r="B1217" s="186" t="s">
        <v>458</v>
      </c>
      <c r="C1217" s="186" t="s">
        <v>102</v>
      </c>
      <c r="D1217" s="130">
        <v>3</v>
      </c>
      <c r="E1217" s="130">
        <v>471.9</v>
      </c>
      <c r="F1217" s="130"/>
      <c r="G1217" s="130"/>
      <c r="H1217" s="130"/>
      <c r="I1217" s="130">
        <v>200</v>
      </c>
      <c r="J1217" s="130">
        <v>1</v>
      </c>
      <c r="K1217" s="130">
        <v>1</v>
      </c>
      <c r="L1217" s="138"/>
      <c r="M1217" s="138">
        <v>0.05</v>
      </c>
      <c r="N1217" s="130">
        <v>300</v>
      </c>
      <c r="O1217" s="138"/>
      <c r="P1217" s="138">
        <v>5</v>
      </c>
      <c r="Q1217" s="130">
        <v>0</v>
      </c>
      <c r="R1217" s="138">
        <v>5</v>
      </c>
      <c r="S1217" s="130">
        <f>Table4[[#This Row],[DMG PER PARTICLE]]*Table4[[#This Row],[PARTICLES 
PER SHOT]]</f>
        <v>471.9</v>
      </c>
      <c r="T1217" s="186">
        <f>Table4[[#This Row],[DAMAGE PER SHOT]]/Table4[[#This Row],[SHOT 
INTERVAL]]</f>
        <v>9437.9999999999982</v>
      </c>
      <c r="U1217" s="130">
        <f>Table4[[#This Row],[SHOTS PER MAGAZINE]]*Table4[[#This Row],[DAMAGE PER SHOT]]</f>
        <v>94380</v>
      </c>
      <c r="V1217" s="130">
        <f>Table4[[#This Row],[MAGAZINE AMMO]]/Table4[[#This Row],[AMMO PER SHOT]]</f>
        <v>200</v>
      </c>
      <c r="W1217" s="138">
        <f>1/Table4[[#This Row],[SHOT 
INTERVAL]]</f>
        <v>20</v>
      </c>
      <c r="X1217" s="138">
        <f>(Table4[[#This Row],[SHOTS PER MAGAZINE]]-1)*Table4[[#This Row],[SHOT 
INTERVAL]]+(Table4[[#This Row],[PARTICLES 
PER SHOT]]-1)*Table4[[#This Row],[BURST INTERVAL]]</f>
        <v>9.9500000000000011</v>
      </c>
      <c r="Y1217" s="186">
        <f>Table4[[#This Row],[DAMAGE PER MAGAZINE]]/(Table4[[#This Row],[UNLOAD TIME]]+Table4[[#This Row],[RELOAD TIME]])</f>
        <v>6313.0434782608691</v>
      </c>
    </row>
    <row r="1218" spans="1:25" ht="14.25" hidden="1" customHeight="1" outlineLevel="1" x14ac:dyDescent="0.2">
      <c r="A1218" s="130">
        <v>54</v>
      </c>
      <c r="B1218" s="186" t="s">
        <v>458</v>
      </c>
      <c r="C1218" s="186" t="s">
        <v>102</v>
      </c>
      <c r="D1218" s="130">
        <v>4</v>
      </c>
      <c r="E1218" s="130">
        <v>480.7</v>
      </c>
      <c r="F1218" s="130"/>
      <c r="G1218" s="130"/>
      <c r="H1218" s="130"/>
      <c r="I1218" s="130">
        <v>200</v>
      </c>
      <c r="J1218" s="130">
        <v>1</v>
      </c>
      <c r="K1218" s="130">
        <v>1</v>
      </c>
      <c r="L1218" s="138"/>
      <c r="M1218" s="138">
        <v>0.05</v>
      </c>
      <c r="N1218" s="130">
        <v>300</v>
      </c>
      <c r="O1218" s="138"/>
      <c r="P1218" s="138">
        <v>5</v>
      </c>
      <c r="Q1218" s="130">
        <v>0</v>
      </c>
      <c r="R1218" s="138">
        <v>5</v>
      </c>
      <c r="S1218" s="130">
        <f>Table4[[#This Row],[DMG PER PARTICLE]]*Table4[[#This Row],[PARTICLES 
PER SHOT]]</f>
        <v>480.7</v>
      </c>
      <c r="T1218" s="186">
        <f>Table4[[#This Row],[DAMAGE PER SHOT]]/Table4[[#This Row],[SHOT 
INTERVAL]]</f>
        <v>9614</v>
      </c>
      <c r="U1218" s="130">
        <f>Table4[[#This Row],[SHOTS PER MAGAZINE]]*Table4[[#This Row],[DAMAGE PER SHOT]]</f>
        <v>96140</v>
      </c>
      <c r="V1218" s="130">
        <f>Table4[[#This Row],[MAGAZINE AMMO]]/Table4[[#This Row],[AMMO PER SHOT]]</f>
        <v>200</v>
      </c>
      <c r="W1218" s="138">
        <f>1/Table4[[#This Row],[SHOT 
INTERVAL]]</f>
        <v>20</v>
      </c>
      <c r="X1218" s="138">
        <f>(Table4[[#This Row],[SHOTS PER MAGAZINE]]-1)*Table4[[#This Row],[SHOT 
INTERVAL]]+(Table4[[#This Row],[PARTICLES 
PER SHOT]]-1)*Table4[[#This Row],[BURST INTERVAL]]</f>
        <v>9.9500000000000011</v>
      </c>
      <c r="Y1218" s="186">
        <f>Table4[[#This Row],[DAMAGE PER MAGAZINE]]/(Table4[[#This Row],[UNLOAD TIME]]+Table4[[#This Row],[RELOAD TIME]])</f>
        <v>6430.7692307692305</v>
      </c>
    </row>
    <row r="1219" spans="1:25" ht="14.25" hidden="1" customHeight="1" outlineLevel="1" x14ac:dyDescent="0.2">
      <c r="A1219" s="130">
        <v>54</v>
      </c>
      <c r="B1219" s="186" t="s">
        <v>458</v>
      </c>
      <c r="C1219" s="186" t="s">
        <v>102</v>
      </c>
      <c r="D1219" s="130">
        <v>5</v>
      </c>
      <c r="E1219" s="130">
        <v>488.4</v>
      </c>
      <c r="F1219" s="130"/>
      <c r="G1219" s="130"/>
      <c r="H1219" s="130"/>
      <c r="I1219" s="130">
        <v>200</v>
      </c>
      <c r="J1219" s="130">
        <v>1</v>
      </c>
      <c r="K1219" s="130">
        <v>1</v>
      </c>
      <c r="L1219" s="138"/>
      <c r="M1219" s="138">
        <v>0.05</v>
      </c>
      <c r="N1219" s="130">
        <v>300</v>
      </c>
      <c r="O1219" s="138"/>
      <c r="P1219" s="138">
        <v>5</v>
      </c>
      <c r="Q1219" s="130">
        <v>0</v>
      </c>
      <c r="R1219" s="138">
        <v>5</v>
      </c>
      <c r="S1219" s="130">
        <f>Table4[[#This Row],[DMG PER PARTICLE]]*Table4[[#This Row],[PARTICLES 
PER SHOT]]</f>
        <v>488.4</v>
      </c>
      <c r="T1219" s="186">
        <f>Table4[[#This Row],[DAMAGE PER SHOT]]/Table4[[#This Row],[SHOT 
INTERVAL]]</f>
        <v>9767.9999999999982</v>
      </c>
      <c r="U1219" s="130">
        <f>Table4[[#This Row],[SHOTS PER MAGAZINE]]*Table4[[#This Row],[DAMAGE PER SHOT]]</f>
        <v>97680</v>
      </c>
      <c r="V1219" s="130">
        <f>Table4[[#This Row],[MAGAZINE AMMO]]/Table4[[#This Row],[AMMO PER SHOT]]</f>
        <v>200</v>
      </c>
      <c r="W1219" s="138">
        <f>1/Table4[[#This Row],[SHOT 
INTERVAL]]</f>
        <v>20</v>
      </c>
      <c r="X1219" s="138">
        <f>(Table4[[#This Row],[SHOTS PER MAGAZINE]]-1)*Table4[[#This Row],[SHOT 
INTERVAL]]+(Table4[[#This Row],[PARTICLES 
PER SHOT]]-1)*Table4[[#This Row],[BURST INTERVAL]]</f>
        <v>9.9500000000000011</v>
      </c>
      <c r="Y1219" s="186">
        <f>Table4[[#This Row],[DAMAGE PER MAGAZINE]]/(Table4[[#This Row],[UNLOAD TIME]]+Table4[[#This Row],[RELOAD TIME]])</f>
        <v>6533.7792642140466</v>
      </c>
    </row>
    <row r="1220" spans="1:25" ht="14.25" hidden="1" customHeight="1" outlineLevel="1" x14ac:dyDescent="0.2">
      <c r="A1220" s="130">
        <v>54</v>
      </c>
      <c r="B1220" s="186" t="s">
        <v>458</v>
      </c>
      <c r="C1220" s="186" t="s">
        <v>102</v>
      </c>
      <c r="D1220" s="130">
        <v>6</v>
      </c>
      <c r="E1220" s="130">
        <v>497.2</v>
      </c>
      <c r="F1220" s="130"/>
      <c r="G1220" s="130"/>
      <c r="H1220" s="130"/>
      <c r="I1220" s="130">
        <v>200</v>
      </c>
      <c r="J1220" s="130">
        <v>1</v>
      </c>
      <c r="K1220" s="130">
        <v>1</v>
      </c>
      <c r="L1220" s="138"/>
      <c r="M1220" s="138">
        <v>0.05</v>
      </c>
      <c r="N1220" s="130">
        <v>300</v>
      </c>
      <c r="O1220" s="138"/>
      <c r="P1220" s="138">
        <v>5</v>
      </c>
      <c r="Q1220" s="130">
        <v>0</v>
      </c>
      <c r="R1220" s="138">
        <v>5</v>
      </c>
      <c r="S1220" s="130">
        <f>Table4[[#This Row],[DMG PER PARTICLE]]*Table4[[#This Row],[PARTICLES 
PER SHOT]]</f>
        <v>497.2</v>
      </c>
      <c r="T1220" s="186">
        <f>Table4[[#This Row],[DAMAGE PER SHOT]]/Table4[[#This Row],[SHOT 
INTERVAL]]</f>
        <v>9944</v>
      </c>
      <c r="U1220" s="130">
        <f>Table4[[#This Row],[SHOTS PER MAGAZINE]]*Table4[[#This Row],[DAMAGE PER SHOT]]</f>
        <v>99440</v>
      </c>
      <c r="V1220" s="130">
        <f>Table4[[#This Row],[MAGAZINE AMMO]]/Table4[[#This Row],[AMMO PER SHOT]]</f>
        <v>200</v>
      </c>
      <c r="W1220" s="138">
        <f>1/Table4[[#This Row],[SHOT 
INTERVAL]]</f>
        <v>20</v>
      </c>
      <c r="X1220" s="138">
        <f>(Table4[[#This Row],[SHOTS PER MAGAZINE]]-1)*Table4[[#This Row],[SHOT 
INTERVAL]]+(Table4[[#This Row],[PARTICLES 
PER SHOT]]-1)*Table4[[#This Row],[BURST INTERVAL]]</f>
        <v>9.9500000000000011</v>
      </c>
      <c r="Y1220" s="186">
        <f>Table4[[#This Row],[DAMAGE PER MAGAZINE]]/(Table4[[#This Row],[UNLOAD TIME]]+Table4[[#This Row],[RELOAD TIME]])</f>
        <v>6651.5050167224072</v>
      </c>
    </row>
    <row r="1221" spans="1:25" ht="14.25" hidden="1" customHeight="1" outlineLevel="1" x14ac:dyDescent="0.2">
      <c r="A1221" s="130">
        <v>54</v>
      </c>
      <c r="B1221" s="186" t="s">
        <v>458</v>
      </c>
      <c r="C1221" s="186" t="s">
        <v>102</v>
      </c>
      <c r="D1221" s="130">
        <v>7</v>
      </c>
      <c r="E1221" s="130">
        <v>504.9</v>
      </c>
      <c r="F1221" s="130"/>
      <c r="G1221" s="130"/>
      <c r="H1221" s="130"/>
      <c r="I1221" s="130">
        <v>200</v>
      </c>
      <c r="J1221" s="130">
        <v>1</v>
      </c>
      <c r="K1221" s="130">
        <v>1</v>
      </c>
      <c r="L1221" s="138"/>
      <c r="M1221" s="138">
        <v>0.05</v>
      </c>
      <c r="N1221" s="130">
        <v>300</v>
      </c>
      <c r="O1221" s="138"/>
      <c r="P1221" s="138">
        <v>5</v>
      </c>
      <c r="Q1221" s="130">
        <v>0</v>
      </c>
      <c r="R1221" s="138">
        <v>5</v>
      </c>
      <c r="S1221" s="130">
        <f>Table4[[#This Row],[DMG PER PARTICLE]]*Table4[[#This Row],[PARTICLES 
PER SHOT]]</f>
        <v>504.9</v>
      </c>
      <c r="T1221" s="186">
        <f>Table4[[#This Row],[DAMAGE PER SHOT]]/Table4[[#This Row],[SHOT 
INTERVAL]]</f>
        <v>10097.999999999998</v>
      </c>
      <c r="U1221" s="130">
        <f>Table4[[#This Row],[SHOTS PER MAGAZINE]]*Table4[[#This Row],[DAMAGE PER SHOT]]</f>
        <v>100980</v>
      </c>
      <c r="V1221" s="130">
        <f>Table4[[#This Row],[MAGAZINE AMMO]]/Table4[[#This Row],[AMMO PER SHOT]]</f>
        <v>200</v>
      </c>
      <c r="W1221" s="138">
        <f>1/Table4[[#This Row],[SHOT 
INTERVAL]]</f>
        <v>20</v>
      </c>
      <c r="X1221" s="138">
        <f>(Table4[[#This Row],[SHOTS PER MAGAZINE]]-1)*Table4[[#This Row],[SHOT 
INTERVAL]]+(Table4[[#This Row],[PARTICLES 
PER SHOT]]-1)*Table4[[#This Row],[BURST INTERVAL]]</f>
        <v>9.9500000000000011</v>
      </c>
      <c r="Y1221" s="186">
        <f>Table4[[#This Row],[DAMAGE PER MAGAZINE]]/(Table4[[#This Row],[UNLOAD TIME]]+Table4[[#This Row],[RELOAD TIME]])</f>
        <v>6754.5150501672233</v>
      </c>
    </row>
    <row r="1222" spans="1:25" ht="14.25" hidden="1" customHeight="1" outlineLevel="1" x14ac:dyDescent="0.2">
      <c r="A1222" s="130">
        <v>54</v>
      </c>
      <c r="B1222" s="186" t="s">
        <v>458</v>
      </c>
      <c r="C1222" s="186" t="s">
        <v>102</v>
      </c>
      <c r="D1222" s="130">
        <v>8</v>
      </c>
      <c r="E1222" s="130">
        <v>513.70000000000005</v>
      </c>
      <c r="F1222" s="130"/>
      <c r="G1222" s="130"/>
      <c r="H1222" s="130"/>
      <c r="I1222" s="130">
        <v>200</v>
      </c>
      <c r="J1222" s="130">
        <v>1</v>
      </c>
      <c r="K1222" s="130">
        <v>1</v>
      </c>
      <c r="L1222" s="138"/>
      <c r="M1222" s="138">
        <v>0.05</v>
      </c>
      <c r="N1222" s="130">
        <v>300</v>
      </c>
      <c r="O1222" s="138"/>
      <c r="P1222" s="138">
        <v>5</v>
      </c>
      <c r="Q1222" s="130">
        <v>0</v>
      </c>
      <c r="R1222" s="138">
        <v>5</v>
      </c>
      <c r="S1222" s="130">
        <f>Table4[[#This Row],[DMG PER PARTICLE]]*Table4[[#This Row],[PARTICLES 
PER SHOT]]</f>
        <v>513.70000000000005</v>
      </c>
      <c r="T1222" s="186">
        <f>Table4[[#This Row],[DAMAGE PER SHOT]]/Table4[[#This Row],[SHOT 
INTERVAL]]</f>
        <v>10274</v>
      </c>
      <c r="U1222" s="130">
        <f>Table4[[#This Row],[SHOTS PER MAGAZINE]]*Table4[[#This Row],[DAMAGE PER SHOT]]</f>
        <v>102740.00000000001</v>
      </c>
      <c r="V1222" s="130">
        <f>Table4[[#This Row],[MAGAZINE AMMO]]/Table4[[#This Row],[AMMO PER SHOT]]</f>
        <v>200</v>
      </c>
      <c r="W1222" s="138">
        <f>1/Table4[[#This Row],[SHOT 
INTERVAL]]</f>
        <v>20</v>
      </c>
      <c r="X1222" s="138">
        <f>(Table4[[#This Row],[SHOTS PER MAGAZINE]]-1)*Table4[[#This Row],[SHOT 
INTERVAL]]+(Table4[[#This Row],[PARTICLES 
PER SHOT]]-1)*Table4[[#This Row],[BURST INTERVAL]]</f>
        <v>9.9500000000000011</v>
      </c>
      <c r="Y1222" s="186">
        <f>Table4[[#This Row],[DAMAGE PER MAGAZINE]]/(Table4[[#This Row],[UNLOAD TIME]]+Table4[[#This Row],[RELOAD TIME]])</f>
        <v>6872.2408026755857</v>
      </c>
    </row>
    <row r="1223" spans="1:25" ht="14.25" hidden="1" customHeight="1" outlineLevel="1" x14ac:dyDescent="0.2">
      <c r="A1223" s="130">
        <v>54</v>
      </c>
      <c r="B1223" s="186" t="s">
        <v>458</v>
      </c>
      <c r="C1223" s="186" t="s">
        <v>102</v>
      </c>
      <c r="D1223" s="130">
        <v>9</v>
      </c>
      <c r="E1223" s="130">
        <v>521.4</v>
      </c>
      <c r="F1223" s="130"/>
      <c r="G1223" s="130"/>
      <c r="H1223" s="130"/>
      <c r="I1223" s="130">
        <v>200</v>
      </c>
      <c r="J1223" s="130">
        <v>1</v>
      </c>
      <c r="K1223" s="130">
        <v>1</v>
      </c>
      <c r="L1223" s="138"/>
      <c r="M1223" s="138">
        <v>0.05</v>
      </c>
      <c r="N1223" s="130">
        <v>300</v>
      </c>
      <c r="O1223" s="138"/>
      <c r="P1223" s="138">
        <v>5</v>
      </c>
      <c r="Q1223" s="130">
        <v>0</v>
      </c>
      <c r="R1223" s="138">
        <v>5</v>
      </c>
      <c r="S1223" s="130">
        <f>Table4[[#This Row],[DMG PER PARTICLE]]*Table4[[#This Row],[PARTICLES 
PER SHOT]]</f>
        <v>521.4</v>
      </c>
      <c r="T1223" s="186">
        <f>Table4[[#This Row],[DAMAGE PER SHOT]]/Table4[[#This Row],[SHOT 
INTERVAL]]</f>
        <v>10427.999999999998</v>
      </c>
      <c r="U1223" s="130">
        <f>Table4[[#This Row],[SHOTS PER MAGAZINE]]*Table4[[#This Row],[DAMAGE PER SHOT]]</f>
        <v>104280</v>
      </c>
      <c r="V1223" s="130">
        <f>Table4[[#This Row],[MAGAZINE AMMO]]/Table4[[#This Row],[AMMO PER SHOT]]</f>
        <v>200</v>
      </c>
      <c r="W1223" s="138">
        <f>1/Table4[[#This Row],[SHOT 
INTERVAL]]</f>
        <v>20</v>
      </c>
      <c r="X1223" s="138">
        <f>(Table4[[#This Row],[SHOTS PER MAGAZINE]]-1)*Table4[[#This Row],[SHOT 
INTERVAL]]+(Table4[[#This Row],[PARTICLES 
PER SHOT]]-1)*Table4[[#This Row],[BURST INTERVAL]]</f>
        <v>9.9500000000000011</v>
      </c>
      <c r="Y1223" s="186">
        <f>Table4[[#This Row],[DAMAGE PER MAGAZINE]]/(Table4[[#This Row],[UNLOAD TIME]]+Table4[[#This Row],[RELOAD TIME]])</f>
        <v>6975.2508361204009</v>
      </c>
    </row>
    <row r="1224" spans="1:25" ht="14.25" hidden="1" customHeight="1" outlineLevel="1" x14ac:dyDescent="0.2">
      <c r="A1224" s="130">
        <v>54</v>
      </c>
      <c r="B1224" s="186" t="s">
        <v>458</v>
      </c>
      <c r="C1224" s="186" t="s">
        <v>102</v>
      </c>
      <c r="D1224" s="130">
        <v>10</v>
      </c>
      <c r="E1224" s="130">
        <v>530.20000000000005</v>
      </c>
      <c r="F1224" s="130"/>
      <c r="G1224" s="130"/>
      <c r="H1224" s="130"/>
      <c r="I1224" s="130">
        <v>200</v>
      </c>
      <c r="J1224" s="130">
        <v>1</v>
      </c>
      <c r="K1224" s="130">
        <v>1</v>
      </c>
      <c r="L1224" s="138"/>
      <c r="M1224" s="138">
        <v>0.05</v>
      </c>
      <c r="N1224" s="130">
        <v>300</v>
      </c>
      <c r="O1224" s="138"/>
      <c r="P1224" s="138">
        <v>5</v>
      </c>
      <c r="Q1224" s="130">
        <v>0</v>
      </c>
      <c r="R1224" s="138">
        <v>5</v>
      </c>
      <c r="S1224" s="130">
        <f>Table4[[#This Row],[DMG PER PARTICLE]]*Table4[[#This Row],[PARTICLES 
PER SHOT]]</f>
        <v>530.20000000000005</v>
      </c>
      <c r="T1224" s="186">
        <f>Table4[[#This Row],[DAMAGE PER SHOT]]/Table4[[#This Row],[SHOT 
INTERVAL]]</f>
        <v>10604</v>
      </c>
      <c r="U1224" s="130">
        <f>Table4[[#This Row],[SHOTS PER MAGAZINE]]*Table4[[#This Row],[DAMAGE PER SHOT]]</f>
        <v>106040.00000000001</v>
      </c>
      <c r="V1224" s="130">
        <f>Table4[[#This Row],[MAGAZINE AMMO]]/Table4[[#This Row],[AMMO PER SHOT]]</f>
        <v>200</v>
      </c>
      <c r="W1224" s="138">
        <f>1/Table4[[#This Row],[SHOT 
INTERVAL]]</f>
        <v>20</v>
      </c>
      <c r="X1224" s="138">
        <f>(Table4[[#This Row],[SHOTS PER MAGAZINE]]-1)*Table4[[#This Row],[SHOT 
INTERVAL]]+(Table4[[#This Row],[PARTICLES 
PER SHOT]]-1)*Table4[[#This Row],[BURST INTERVAL]]</f>
        <v>9.9500000000000011</v>
      </c>
      <c r="Y1224" s="186">
        <f>Table4[[#This Row],[DAMAGE PER MAGAZINE]]/(Table4[[#This Row],[UNLOAD TIME]]+Table4[[#This Row],[RELOAD TIME]])</f>
        <v>7092.9765886287632</v>
      </c>
    </row>
    <row r="1225" spans="1:25" ht="14.25" hidden="1" customHeight="1" outlineLevel="1" x14ac:dyDescent="0.2">
      <c r="A1225" s="130">
        <v>54</v>
      </c>
      <c r="B1225" s="186" t="s">
        <v>458</v>
      </c>
      <c r="C1225" s="186" t="s">
        <v>102</v>
      </c>
      <c r="D1225" s="130">
        <v>11</v>
      </c>
      <c r="E1225" s="130">
        <v>537.9</v>
      </c>
      <c r="F1225" s="130"/>
      <c r="G1225" s="130"/>
      <c r="H1225" s="130"/>
      <c r="I1225" s="130">
        <v>200</v>
      </c>
      <c r="J1225" s="130">
        <v>1</v>
      </c>
      <c r="K1225" s="130">
        <v>1</v>
      </c>
      <c r="L1225" s="138"/>
      <c r="M1225" s="138">
        <v>0.05</v>
      </c>
      <c r="N1225" s="130">
        <v>300</v>
      </c>
      <c r="O1225" s="138"/>
      <c r="P1225" s="138">
        <v>5</v>
      </c>
      <c r="Q1225" s="130">
        <v>0</v>
      </c>
      <c r="R1225" s="138">
        <v>5</v>
      </c>
      <c r="S1225" s="130">
        <f>Table4[[#This Row],[DMG PER PARTICLE]]*Table4[[#This Row],[PARTICLES 
PER SHOT]]</f>
        <v>537.9</v>
      </c>
      <c r="T1225" s="186">
        <f>Table4[[#This Row],[DAMAGE PER SHOT]]/Table4[[#This Row],[SHOT 
INTERVAL]]</f>
        <v>10757.999999999998</v>
      </c>
      <c r="U1225" s="130">
        <f>Table4[[#This Row],[SHOTS PER MAGAZINE]]*Table4[[#This Row],[DAMAGE PER SHOT]]</f>
        <v>107580</v>
      </c>
      <c r="V1225" s="130">
        <f>Table4[[#This Row],[MAGAZINE AMMO]]/Table4[[#This Row],[AMMO PER SHOT]]</f>
        <v>200</v>
      </c>
      <c r="W1225" s="138">
        <f>1/Table4[[#This Row],[SHOT 
INTERVAL]]</f>
        <v>20</v>
      </c>
      <c r="X1225" s="138">
        <f>(Table4[[#This Row],[SHOTS PER MAGAZINE]]-1)*Table4[[#This Row],[SHOT 
INTERVAL]]+(Table4[[#This Row],[PARTICLES 
PER SHOT]]-1)*Table4[[#This Row],[BURST INTERVAL]]</f>
        <v>9.9500000000000011</v>
      </c>
      <c r="Y1225" s="186">
        <f>Table4[[#This Row],[DAMAGE PER MAGAZINE]]/(Table4[[#This Row],[UNLOAD TIME]]+Table4[[#This Row],[RELOAD TIME]])</f>
        <v>7195.9866220735785</v>
      </c>
    </row>
    <row r="1226" spans="1:25" ht="14.25" hidden="1" customHeight="1" outlineLevel="1" x14ac:dyDescent="0.2">
      <c r="A1226" s="130">
        <v>54</v>
      </c>
      <c r="B1226" s="186" t="s">
        <v>458</v>
      </c>
      <c r="C1226" s="186" t="s">
        <v>102</v>
      </c>
      <c r="D1226" s="130">
        <v>12</v>
      </c>
      <c r="E1226" s="130">
        <v>546.70000000000005</v>
      </c>
      <c r="F1226" s="130"/>
      <c r="G1226" s="130"/>
      <c r="H1226" s="130"/>
      <c r="I1226" s="130">
        <v>200</v>
      </c>
      <c r="J1226" s="130">
        <v>1</v>
      </c>
      <c r="K1226" s="130">
        <v>1</v>
      </c>
      <c r="L1226" s="138"/>
      <c r="M1226" s="138">
        <v>0.05</v>
      </c>
      <c r="N1226" s="130">
        <v>300</v>
      </c>
      <c r="O1226" s="138"/>
      <c r="P1226" s="138">
        <v>5</v>
      </c>
      <c r="Q1226" s="130">
        <v>0</v>
      </c>
      <c r="R1226" s="138">
        <v>5</v>
      </c>
      <c r="S1226" s="130">
        <f>Table4[[#This Row],[DMG PER PARTICLE]]*Table4[[#This Row],[PARTICLES 
PER SHOT]]</f>
        <v>546.70000000000005</v>
      </c>
      <c r="T1226" s="186">
        <f>Table4[[#This Row],[DAMAGE PER SHOT]]/Table4[[#This Row],[SHOT 
INTERVAL]]</f>
        <v>10934</v>
      </c>
      <c r="U1226" s="130">
        <f>Table4[[#This Row],[SHOTS PER MAGAZINE]]*Table4[[#This Row],[DAMAGE PER SHOT]]</f>
        <v>109340.00000000001</v>
      </c>
      <c r="V1226" s="130">
        <f>Table4[[#This Row],[MAGAZINE AMMO]]/Table4[[#This Row],[AMMO PER SHOT]]</f>
        <v>200</v>
      </c>
      <c r="W1226" s="138">
        <f>1/Table4[[#This Row],[SHOT 
INTERVAL]]</f>
        <v>20</v>
      </c>
      <c r="X1226" s="138">
        <f>(Table4[[#This Row],[SHOTS PER MAGAZINE]]-1)*Table4[[#This Row],[SHOT 
INTERVAL]]+(Table4[[#This Row],[PARTICLES 
PER SHOT]]-1)*Table4[[#This Row],[BURST INTERVAL]]</f>
        <v>9.9500000000000011</v>
      </c>
      <c r="Y1226" s="186">
        <f>Table4[[#This Row],[DAMAGE PER MAGAZINE]]/(Table4[[#This Row],[UNLOAD TIME]]+Table4[[#This Row],[RELOAD TIME]])</f>
        <v>7313.7123745819399</v>
      </c>
    </row>
    <row r="1227" spans="1:25" ht="14.25" hidden="1" customHeight="1" outlineLevel="1" x14ac:dyDescent="0.2">
      <c r="A1227" s="130">
        <v>54</v>
      </c>
      <c r="B1227" s="186" t="s">
        <v>458</v>
      </c>
      <c r="C1227" s="186" t="s">
        <v>103</v>
      </c>
      <c r="D1227" s="130">
        <v>1</v>
      </c>
      <c r="E1227" s="130">
        <v>574.03500000000008</v>
      </c>
      <c r="F1227" s="130"/>
      <c r="G1227" s="130"/>
      <c r="H1227" s="130"/>
      <c r="I1227" s="130">
        <v>200</v>
      </c>
      <c r="J1227" s="130">
        <v>1</v>
      </c>
      <c r="K1227" s="130">
        <v>1</v>
      </c>
      <c r="L1227" s="138"/>
      <c r="M1227" s="138">
        <v>0.05</v>
      </c>
      <c r="N1227" s="130">
        <v>300</v>
      </c>
      <c r="O1227" s="138"/>
      <c r="P1227" s="138">
        <v>5</v>
      </c>
      <c r="Q1227" s="130">
        <v>0</v>
      </c>
      <c r="R1227" s="138">
        <v>5</v>
      </c>
      <c r="S1227" s="130">
        <f>Table4[[#This Row],[DMG PER PARTICLE]]*Table4[[#This Row],[PARTICLES 
PER SHOT]]</f>
        <v>574.03500000000008</v>
      </c>
      <c r="T1227" s="186">
        <f>Table4[[#This Row],[DAMAGE PER SHOT]]/Table4[[#This Row],[SHOT 
INTERVAL]]</f>
        <v>11480.7</v>
      </c>
      <c r="U1227" s="130">
        <f>Table4[[#This Row],[SHOTS PER MAGAZINE]]*Table4[[#This Row],[DAMAGE PER SHOT]]</f>
        <v>114807.00000000001</v>
      </c>
      <c r="V1227" s="130">
        <f>Table4[[#This Row],[MAGAZINE AMMO]]/Table4[[#This Row],[AMMO PER SHOT]]</f>
        <v>200</v>
      </c>
      <c r="W1227" s="138">
        <f>1/Table4[[#This Row],[SHOT 
INTERVAL]]</f>
        <v>20</v>
      </c>
      <c r="X1227" s="138">
        <f>(Table4[[#This Row],[SHOTS PER MAGAZINE]]-1)*Table4[[#This Row],[SHOT 
INTERVAL]]+(Table4[[#This Row],[PARTICLES 
PER SHOT]]-1)*Table4[[#This Row],[BURST INTERVAL]]</f>
        <v>9.9500000000000011</v>
      </c>
      <c r="Y1227" s="186">
        <f>Table4[[#This Row],[DAMAGE PER MAGAZINE]]/(Table4[[#This Row],[UNLOAD TIME]]+Table4[[#This Row],[RELOAD TIME]])</f>
        <v>7679.3979933110368</v>
      </c>
    </row>
    <row r="1228" spans="1:25" ht="14.25" customHeight="1" collapsed="1" x14ac:dyDescent="0.2">
      <c r="A1228" s="128">
        <v>55</v>
      </c>
      <c r="B1228" s="185" t="s">
        <v>459</v>
      </c>
      <c r="C1228" s="185" t="s">
        <v>101</v>
      </c>
      <c r="D1228" s="128">
        <v>1</v>
      </c>
      <c r="E1228" s="128">
        <v>1120</v>
      </c>
      <c r="F1228" s="128"/>
      <c r="G1228" s="128"/>
      <c r="H1228" s="128"/>
      <c r="I1228" s="128">
        <v>8</v>
      </c>
      <c r="J1228" s="128">
        <v>1</v>
      </c>
      <c r="K1228" s="128">
        <v>1</v>
      </c>
      <c r="L1228" s="137"/>
      <c r="M1228" s="137">
        <v>0.5</v>
      </c>
      <c r="N1228" s="128">
        <v>1</v>
      </c>
      <c r="O1228" s="137"/>
      <c r="P1228" s="137">
        <v>1.5</v>
      </c>
      <c r="Q1228" s="128">
        <v>7</v>
      </c>
      <c r="R1228" s="137">
        <v>12</v>
      </c>
      <c r="S1228" s="128">
        <f>Table4[[#This Row],[DMG PER PARTICLE]]*Table4[[#This Row],[PARTICLES 
PER SHOT]]</f>
        <v>1120</v>
      </c>
      <c r="T1228" s="185">
        <f>Table4[[#This Row],[DAMAGE PER SHOT]]/Table4[[#This Row],[SHOT 
INTERVAL]]</f>
        <v>2240</v>
      </c>
      <c r="U1228" s="128">
        <f>Table4[[#This Row],[SHOTS PER MAGAZINE]]*Table4[[#This Row],[DAMAGE PER SHOT]]</f>
        <v>8960</v>
      </c>
      <c r="V1228" s="128">
        <f>Table4[[#This Row],[MAGAZINE AMMO]]/Table4[[#This Row],[AMMO PER SHOT]]</f>
        <v>8</v>
      </c>
      <c r="W1228" s="137">
        <f>1/Table4[[#This Row],[SHOT 
INTERVAL]]</f>
        <v>2</v>
      </c>
      <c r="X1228" s="137">
        <f>(Table4[[#This Row],[SHOTS PER MAGAZINE]]-1)*Table4[[#This Row],[SHOT 
INTERVAL]]+(Table4[[#This Row],[PARTICLES 
PER SHOT]]-1)*Table4[[#This Row],[BURST INTERVAL]]</f>
        <v>3.5</v>
      </c>
      <c r="Y1228" s="185">
        <f>Table4[[#This Row],[DAMAGE PER MAGAZINE]]/(Table4[[#This Row],[UNLOAD TIME]]+Table4[[#This Row],[RELOAD TIME]])</f>
        <v>578.06451612903231</v>
      </c>
    </row>
    <row r="1229" spans="1:25" ht="14.25" hidden="1" customHeight="1" outlineLevel="1" x14ac:dyDescent="0.2">
      <c r="A1229" s="130">
        <v>55</v>
      </c>
      <c r="B1229" s="186" t="s">
        <v>459</v>
      </c>
      <c r="C1229" s="186" t="s">
        <v>101</v>
      </c>
      <c r="D1229" s="130">
        <v>2</v>
      </c>
      <c r="E1229" s="130">
        <v>1230</v>
      </c>
      <c r="F1229" s="130"/>
      <c r="G1229" s="130"/>
      <c r="H1229" s="130"/>
      <c r="I1229" s="130">
        <v>8</v>
      </c>
      <c r="J1229" s="130">
        <v>1</v>
      </c>
      <c r="K1229" s="130">
        <v>1</v>
      </c>
      <c r="L1229" s="138"/>
      <c r="M1229" s="138">
        <v>0.5</v>
      </c>
      <c r="N1229" s="130">
        <v>1</v>
      </c>
      <c r="O1229" s="138"/>
      <c r="P1229" s="138">
        <v>1.5</v>
      </c>
      <c r="Q1229" s="130">
        <v>7</v>
      </c>
      <c r="R1229" s="138">
        <v>12</v>
      </c>
      <c r="S1229" s="130">
        <f>Table4[[#This Row],[DMG PER PARTICLE]]*Table4[[#This Row],[PARTICLES 
PER SHOT]]</f>
        <v>1230</v>
      </c>
      <c r="T1229" s="186">
        <f>Table4[[#This Row],[DAMAGE PER SHOT]]/Table4[[#This Row],[SHOT 
INTERVAL]]</f>
        <v>2460</v>
      </c>
      <c r="U1229" s="130">
        <f>Table4[[#This Row],[SHOTS PER MAGAZINE]]*Table4[[#This Row],[DAMAGE PER SHOT]]</f>
        <v>9840</v>
      </c>
      <c r="V1229" s="130">
        <f>Table4[[#This Row],[MAGAZINE AMMO]]/Table4[[#This Row],[AMMO PER SHOT]]</f>
        <v>8</v>
      </c>
      <c r="W1229" s="138">
        <f>1/Table4[[#This Row],[SHOT 
INTERVAL]]</f>
        <v>2</v>
      </c>
      <c r="X1229" s="138">
        <f>(Table4[[#This Row],[SHOTS PER MAGAZINE]]-1)*Table4[[#This Row],[SHOT 
INTERVAL]]+(Table4[[#This Row],[PARTICLES 
PER SHOT]]-1)*Table4[[#This Row],[BURST INTERVAL]]</f>
        <v>3.5</v>
      </c>
      <c r="Y1229" s="186">
        <f>Table4[[#This Row],[DAMAGE PER MAGAZINE]]/(Table4[[#This Row],[UNLOAD TIME]]+Table4[[#This Row],[RELOAD TIME]])</f>
        <v>634.83870967741939</v>
      </c>
    </row>
    <row r="1230" spans="1:25" ht="14.25" hidden="1" customHeight="1" outlineLevel="1" x14ac:dyDescent="0.2">
      <c r="A1230" s="130">
        <v>55</v>
      </c>
      <c r="B1230" s="186" t="s">
        <v>459</v>
      </c>
      <c r="C1230" s="186" t="s">
        <v>101</v>
      </c>
      <c r="D1230" s="130">
        <v>3</v>
      </c>
      <c r="E1230" s="130">
        <v>1350</v>
      </c>
      <c r="F1230" s="130"/>
      <c r="G1230" s="130"/>
      <c r="H1230" s="130"/>
      <c r="I1230" s="130">
        <v>8</v>
      </c>
      <c r="J1230" s="130">
        <v>1</v>
      </c>
      <c r="K1230" s="130">
        <v>1</v>
      </c>
      <c r="L1230" s="138"/>
      <c r="M1230" s="138">
        <v>0.5</v>
      </c>
      <c r="N1230" s="130">
        <v>1</v>
      </c>
      <c r="O1230" s="138"/>
      <c r="P1230" s="138">
        <v>1.5</v>
      </c>
      <c r="Q1230" s="130">
        <v>7</v>
      </c>
      <c r="R1230" s="138">
        <v>12</v>
      </c>
      <c r="S1230" s="130">
        <f>Table4[[#This Row],[DMG PER PARTICLE]]*Table4[[#This Row],[PARTICLES 
PER SHOT]]</f>
        <v>1350</v>
      </c>
      <c r="T1230" s="186">
        <f>Table4[[#This Row],[DAMAGE PER SHOT]]/Table4[[#This Row],[SHOT 
INTERVAL]]</f>
        <v>2700</v>
      </c>
      <c r="U1230" s="130">
        <f>Table4[[#This Row],[SHOTS PER MAGAZINE]]*Table4[[#This Row],[DAMAGE PER SHOT]]</f>
        <v>10800</v>
      </c>
      <c r="V1230" s="130">
        <f>Table4[[#This Row],[MAGAZINE AMMO]]/Table4[[#This Row],[AMMO PER SHOT]]</f>
        <v>8</v>
      </c>
      <c r="W1230" s="138">
        <f>1/Table4[[#This Row],[SHOT 
INTERVAL]]</f>
        <v>2</v>
      </c>
      <c r="X1230" s="138">
        <f>(Table4[[#This Row],[SHOTS PER MAGAZINE]]-1)*Table4[[#This Row],[SHOT 
INTERVAL]]+(Table4[[#This Row],[PARTICLES 
PER SHOT]]-1)*Table4[[#This Row],[BURST INTERVAL]]</f>
        <v>3.5</v>
      </c>
      <c r="Y1230" s="186">
        <f>Table4[[#This Row],[DAMAGE PER MAGAZINE]]/(Table4[[#This Row],[UNLOAD TIME]]+Table4[[#This Row],[RELOAD TIME]])</f>
        <v>696.77419354838707</v>
      </c>
    </row>
    <row r="1231" spans="1:25" ht="14.25" hidden="1" customHeight="1" outlineLevel="1" x14ac:dyDescent="0.2">
      <c r="A1231" s="130">
        <v>55</v>
      </c>
      <c r="B1231" s="186" t="s">
        <v>459</v>
      </c>
      <c r="C1231" s="186" t="s">
        <v>101</v>
      </c>
      <c r="D1231" s="130">
        <v>4</v>
      </c>
      <c r="E1231" s="130">
        <v>1480</v>
      </c>
      <c r="F1231" s="130"/>
      <c r="G1231" s="130"/>
      <c r="H1231" s="130"/>
      <c r="I1231" s="130">
        <v>8</v>
      </c>
      <c r="J1231" s="130">
        <v>1</v>
      </c>
      <c r="K1231" s="130">
        <v>1</v>
      </c>
      <c r="L1231" s="138"/>
      <c r="M1231" s="138">
        <v>0.5</v>
      </c>
      <c r="N1231" s="130">
        <v>1</v>
      </c>
      <c r="O1231" s="138"/>
      <c r="P1231" s="138">
        <v>1.5</v>
      </c>
      <c r="Q1231" s="130">
        <v>7</v>
      </c>
      <c r="R1231" s="138">
        <v>12</v>
      </c>
      <c r="S1231" s="130">
        <f>Table4[[#This Row],[DMG PER PARTICLE]]*Table4[[#This Row],[PARTICLES 
PER SHOT]]</f>
        <v>1480</v>
      </c>
      <c r="T1231" s="186">
        <f>Table4[[#This Row],[DAMAGE PER SHOT]]/Table4[[#This Row],[SHOT 
INTERVAL]]</f>
        <v>2960</v>
      </c>
      <c r="U1231" s="130">
        <f>Table4[[#This Row],[SHOTS PER MAGAZINE]]*Table4[[#This Row],[DAMAGE PER SHOT]]</f>
        <v>11840</v>
      </c>
      <c r="V1231" s="130">
        <f>Table4[[#This Row],[MAGAZINE AMMO]]/Table4[[#This Row],[AMMO PER SHOT]]</f>
        <v>8</v>
      </c>
      <c r="W1231" s="138">
        <f>1/Table4[[#This Row],[SHOT 
INTERVAL]]</f>
        <v>2</v>
      </c>
      <c r="X1231" s="138">
        <f>(Table4[[#This Row],[SHOTS PER MAGAZINE]]-1)*Table4[[#This Row],[SHOT 
INTERVAL]]+(Table4[[#This Row],[PARTICLES 
PER SHOT]]-1)*Table4[[#This Row],[BURST INTERVAL]]</f>
        <v>3.5</v>
      </c>
      <c r="Y1231" s="186">
        <f>Table4[[#This Row],[DAMAGE PER MAGAZINE]]/(Table4[[#This Row],[UNLOAD TIME]]+Table4[[#This Row],[RELOAD TIME]])</f>
        <v>763.87096774193549</v>
      </c>
    </row>
    <row r="1232" spans="1:25" ht="14.25" hidden="1" customHeight="1" outlineLevel="1" x14ac:dyDescent="0.2">
      <c r="A1232" s="130">
        <v>55</v>
      </c>
      <c r="B1232" s="186" t="s">
        <v>459</v>
      </c>
      <c r="C1232" s="186" t="s">
        <v>101</v>
      </c>
      <c r="D1232" s="130">
        <v>5</v>
      </c>
      <c r="E1232" s="130">
        <v>1630</v>
      </c>
      <c r="F1232" s="130"/>
      <c r="G1232" s="130"/>
      <c r="H1232" s="130"/>
      <c r="I1232" s="130">
        <v>8</v>
      </c>
      <c r="J1232" s="130">
        <v>1</v>
      </c>
      <c r="K1232" s="130">
        <v>1</v>
      </c>
      <c r="L1232" s="138"/>
      <c r="M1232" s="138">
        <v>0.5</v>
      </c>
      <c r="N1232" s="130">
        <v>1</v>
      </c>
      <c r="O1232" s="138"/>
      <c r="P1232" s="138">
        <v>1.5</v>
      </c>
      <c r="Q1232" s="130">
        <v>7</v>
      </c>
      <c r="R1232" s="138">
        <v>12</v>
      </c>
      <c r="S1232" s="130">
        <f>Table4[[#This Row],[DMG PER PARTICLE]]*Table4[[#This Row],[PARTICLES 
PER SHOT]]</f>
        <v>1630</v>
      </c>
      <c r="T1232" s="186">
        <f>Table4[[#This Row],[DAMAGE PER SHOT]]/Table4[[#This Row],[SHOT 
INTERVAL]]</f>
        <v>3260</v>
      </c>
      <c r="U1232" s="130">
        <f>Table4[[#This Row],[SHOTS PER MAGAZINE]]*Table4[[#This Row],[DAMAGE PER SHOT]]</f>
        <v>13040</v>
      </c>
      <c r="V1232" s="130">
        <f>Table4[[#This Row],[MAGAZINE AMMO]]/Table4[[#This Row],[AMMO PER SHOT]]</f>
        <v>8</v>
      </c>
      <c r="W1232" s="138">
        <f>1/Table4[[#This Row],[SHOT 
INTERVAL]]</f>
        <v>2</v>
      </c>
      <c r="X1232" s="138">
        <f>(Table4[[#This Row],[SHOTS PER MAGAZINE]]-1)*Table4[[#This Row],[SHOT 
INTERVAL]]+(Table4[[#This Row],[PARTICLES 
PER SHOT]]-1)*Table4[[#This Row],[BURST INTERVAL]]</f>
        <v>3.5</v>
      </c>
      <c r="Y1232" s="186">
        <f>Table4[[#This Row],[DAMAGE PER MAGAZINE]]/(Table4[[#This Row],[UNLOAD TIME]]+Table4[[#This Row],[RELOAD TIME]])</f>
        <v>841.29032258064512</v>
      </c>
    </row>
    <row r="1233" spans="1:25" ht="14.25" hidden="1" customHeight="1" outlineLevel="1" x14ac:dyDescent="0.2">
      <c r="A1233" s="130">
        <v>55</v>
      </c>
      <c r="B1233" s="186" t="s">
        <v>459</v>
      </c>
      <c r="C1233" s="186" t="s">
        <v>101</v>
      </c>
      <c r="D1233" s="130">
        <v>6</v>
      </c>
      <c r="E1233" s="130">
        <v>1790</v>
      </c>
      <c r="F1233" s="130"/>
      <c r="G1233" s="130"/>
      <c r="H1233" s="130"/>
      <c r="I1233" s="130">
        <v>8</v>
      </c>
      <c r="J1233" s="130">
        <v>1</v>
      </c>
      <c r="K1233" s="130">
        <v>1</v>
      </c>
      <c r="L1233" s="138"/>
      <c r="M1233" s="138">
        <v>0.5</v>
      </c>
      <c r="N1233" s="130">
        <v>1</v>
      </c>
      <c r="O1233" s="138"/>
      <c r="P1233" s="138">
        <v>1.5</v>
      </c>
      <c r="Q1233" s="130">
        <v>7</v>
      </c>
      <c r="R1233" s="138">
        <v>12</v>
      </c>
      <c r="S1233" s="130">
        <f>Table4[[#This Row],[DMG PER PARTICLE]]*Table4[[#This Row],[PARTICLES 
PER SHOT]]</f>
        <v>1790</v>
      </c>
      <c r="T1233" s="186">
        <f>Table4[[#This Row],[DAMAGE PER SHOT]]/Table4[[#This Row],[SHOT 
INTERVAL]]</f>
        <v>3580</v>
      </c>
      <c r="U1233" s="130">
        <f>Table4[[#This Row],[SHOTS PER MAGAZINE]]*Table4[[#This Row],[DAMAGE PER SHOT]]</f>
        <v>14320</v>
      </c>
      <c r="V1233" s="130">
        <f>Table4[[#This Row],[MAGAZINE AMMO]]/Table4[[#This Row],[AMMO PER SHOT]]</f>
        <v>8</v>
      </c>
      <c r="W1233" s="138">
        <f>1/Table4[[#This Row],[SHOT 
INTERVAL]]</f>
        <v>2</v>
      </c>
      <c r="X1233" s="138">
        <f>(Table4[[#This Row],[SHOTS PER MAGAZINE]]-1)*Table4[[#This Row],[SHOT 
INTERVAL]]+(Table4[[#This Row],[PARTICLES 
PER SHOT]]-1)*Table4[[#This Row],[BURST INTERVAL]]</f>
        <v>3.5</v>
      </c>
      <c r="Y1233" s="186">
        <f>Table4[[#This Row],[DAMAGE PER MAGAZINE]]/(Table4[[#This Row],[UNLOAD TIME]]+Table4[[#This Row],[RELOAD TIME]])</f>
        <v>923.87096774193549</v>
      </c>
    </row>
    <row r="1234" spans="1:25" ht="14.25" hidden="1" customHeight="1" outlineLevel="1" x14ac:dyDescent="0.2">
      <c r="A1234" s="130">
        <v>55</v>
      </c>
      <c r="B1234" s="186" t="s">
        <v>459</v>
      </c>
      <c r="C1234" s="186" t="s">
        <v>101</v>
      </c>
      <c r="D1234" s="130">
        <v>7</v>
      </c>
      <c r="E1234" s="130">
        <v>1970</v>
      </c>
      <c r="F1234" s="130"/>
      <c r="G1234" s="130"/>
      <c r="H1234" s="130"/>
      <c r="I1234" s="130">
        <v>8</v>
      </c>
      <c r="J1234" s="130">
        <v>1</v>
      </c>
      <c r="K1234" s="130">
        <v>1</v>
      </c>
      <c r="L1234" s="138"/>
      <c r="M1234" s="138">
        <v>0.5</v>
      </c>
      <c r="N1234" s="130">
        <v>1</v>
      </c>
      <c r="O1234" s="138"/>
      <c r="P1234" s="138">
        <v>1.5</v>
      </c>
      <c r="Q1234" s="130">
        <v>7</v>
      </c>
      <c r="R1234" s="138">
        <v>12</v>
      </c>
      <c r="S1234" s="130">
        <f>Table4[[#This Row],[DMG PER PARTICLE]]*Table4[[#This Row],[PARTICLES 
PER SHOT]]</f>
        <v>1970</v>
      </c>
      <c r="T1234" s="186">
        <f>Table4[[#This Row],[DAMAGE PER SHOT]]/Table4[[#This Row],[SHOT 
INTERVAL]]</f>
        <v>3940</v>
      </c>
      <c r="U1234" s="130">
        <f>Table4[[#This Row],[SHOTS PER MAGAZINE]]*Table4[[#This Row],[DAMAGE PER SHOT]]</f>
        <v>15760</v>
      </c>
      <c r="V1234" s="130">
        <f>Table4[[#This Row],[MAGAZINE AMMO]]/Table4[[#This Row],[AMMO PER SHOT]]</f>
        <v>8</v>
      </c>
      <c r="W1234" s="138">
        <f>1/Table4[[#This Row],[SHOT 
INTERVAL]]</f>
        <v>2</v>
      </c>
      <c r="X1234" s="138">
        <f>(Table4[[#This Row],[SHOTS PER MAGAZINE]]-1)*Table4[[#This Row],[SHOT 
INTERVAL]]+(Table4[[#This Row],[PARTICLES 
PER SHOT]]-1)*Table4[[#This Row],[BURST INTERVAL]]</f>
        <v>3.5</v>
      </c>
      <c r="Y1234" s="186">
        <f>Table4[[#This Row],[DAMAGE PER MAGAZINE]]/(Table4[[#This Row],[UNLOAD TIME]]+Table4[[#This Row],[RELOAD TIME]])</f>
        <v>1016.7741935483871</v>
      </c>
    </row>
    <row r="1235" spans="1:25" ht="14.25" hidden="1" customHeight="1" outlineLevel="1" x14ac:dyDescent="0.2">
      <c r="A1235" s="130">
        <v>55</v>
      </c>
      <c r="B1235" s="186" t="s">
        <v>459</v>
      </c>
      <c r="C1235" s="186" t="s">
        <v>101</v>
      </c>
      <c r="D1235" s="130">
        <v>8</v>
      </c>
      <c r="E1235" s="130">
        <v>2160</v>
      </c>
      <c r="F1235" s="130"/>
      <c r="G1235" s="130"/>
      <c r="H1235" s="130"/>
      <c r="I1235" s="130">
        <v>8</v>
      </c>
      <c r="J1235" s="130">
        <v>1</v>
      </c>
      <c r="K1235" s="130">
        <v>1</v>
      </c>
      <c r="L1235" s="138"/>
      <c r="M1235" s="138">
        <v>0.5</v>
      </c>
      <c r="N1235" s="130">
        <v>1</v>
      </c>
      <c r="O1235" s="138"/>
      <c r="P1235" s="138">
        <v>1.5</v>
      </c>
      <c r="Q1235" s="130">
        <v>7</v>
      </c>
      <c r="R1235" s="138">
        <v>12</v>
      </c>
      <c r="S1235" s="130">
        <f>Table4[[#This Row],[DMG PER PARTICLE]]*Table4[[#This Row],[PARTICLES 
PER SHOT]]</f>
        <v>2160</v>
      </c>
      <c r="T1235" s="186">
        <f>Table4[[#This Row],[DAMAGE PER SHOT]]/Table4[[#This Row],[SHOT 
INTERVAL]]</f>
        <v>4320</v>
      </c>
      <c r="U1235" s="130">
        <f>Table4[[#This Row],[SHOTS PER MAGAZINE]]*Table4[[#This Row],[DAMAGE PER SHOT]]</f>
        <v>17280</v>
      </c>
      <c r="V1235" s="130">
        <f>Table4[[#This Row],[MAGAZINE AMMO]]/Table4[[#This Row],[AMMO PER SHOT]]</f>
        <v>8</v>
      </c>
      <c r="W1235" s="138">
        <f>1/Table4[[#This Row],[SHOT 
INTERVAL]]</f>
        <v>2</v>
      </c>
      <c r="X1235" s="138">
        <f>(Table4[[#This Row],[SHOTS PER MAGAZINE]]-1)*Table4[[#This Row],[SHOT 
INTERVAL]]+(Table4[[#This Row],[PARTICLES 
PER SHOT]]-1)*Table4[[#This Row],[BURST INTERVAL]]</f>
        <v>3.5</v>
      </c>
      <c r="Y1235" s="186">
        <f>Table4[[#This Row],[DAMAGE PER MAGAZINE]]/(Table4[[#This Row],[UNLOAD TIME]]+Table4[[#This Row],[RELOAD TIME]])</f>
        <v>1114.8387096774193</v>
      </c>
    </row>
    <row r="1236" spans="1:25" ht="14.25" hidden="1" customHeight="1" outlineLevel="1" x14ac:dyDescent="0.2">
      <c r="A1236" s="130">
        <v>55</v>
      </c>
      <c r="B1236" s="186" t="s">
        <v>459</v>
      </c>
      <c r="C1236" s="186" t="s">
        <v>101</v>
      </c>
      <c r="D1236" s="130">
        <v>9</v>
      </c>
      <c r="E1236" s="130">
        <v>2380</v>
      </c>
      <c r="F1236" s="130"/>
      <c r="G1236" s="130"/>
      <c r="H1236" s="130"/>
      <c r="I1236" s="130">
        <v>8</v>
      </c>
      <c r="J1236" s="130">
        <v>1</v>
      </c>
      <c r="K1236" s="130">
        <v>1</v>
      </c>
      <c r="L1236" s="138"/>
      <c r="M1236" s="138">
        <v>0.5</v>
      </c>
      <c r="N1236" s="130">
        <v>1</v>
      </c>
      <c r="O1236" s="138"/>
      <c r="P1236" s="138">
        <v>1.5</v>
      </c>
      <c r="Q1236" s="130">
        <v>7</v>
      </c>
      <c r="R1236" s="138">
        <v>12</v>
      </c>
      <c r="S1236" s="130">
        <f>Table4[[#This Row],[DMG PER PARTICLE]]*Table4[[#This Row],[PARTICLES 
PER SHOT]]</f>
        <v>2380</v>
      </c>
      <c r="T1236" s="186">
        <f>Table4[[#This Row],[DAMAGE PER SHOT]]/Table4[[#This Row],[SHOT 
INTERVAL]]</f>
        <v>4760</v>
      </c>
      <c r="U1236" s="130">
        <f>Table4[[#This Row],[SHOTS PER MAGAZINE]]*Table4[[#This Row],[DAMAGE PER SHOT]]</f>
        <v>19040</v>
      </c>
      <c r="V1236" s="130">
        <f>Table4[[#This Row],[MAGAZINE AMMO]]/Table4[[#This Row],[AMMO PER SHOT]]</f>
        <v>8</v>
      </c>
      <c r="W1236" s="138">
        <f>1/Table4[[#This Row],[SHOT 
INTERVAL]]</f>
        <v>2</v>
      </c>
      <c r="X1236" s="138">
        <f>(Table4[[#This Row],[SHOTS PER MAGAZINE]]-1)*Table4[[#This Row],[SHOT 
INTERVAL]]+(Table4[[#This Row],[PARTICLES 
PER SHOT]]-1)*Table4[[#This Row],[BURST INTERVAL]]</f>
        <v>3.5</v>
      </c>
      <c r="Y1236" s="186">
        <f>Table4[[#This Row],[DAMAGE PER MAGAZINE]]/(Table4[[#This Row],[UNLOAD TIME]]+Table4[[#This Row],[RELOAD TIME]])</f>
        <v>1228.3870967741937</v>
      </c>
    </row>
    <row r="1237" spans="1:25" ht="14.25" hidden="1" customHeight="1" outlineLevel="1" x14ac:dyDescent="0.2">
      <c r="A1237" s="130">
        <v>55</v>
      </c>
      <c r="B1237" s="186" t="s">
        <v>459</v>
      </c>
      <c r="C1237" s="186" t="s">
        <v>101</v>
      </c>
      <c r="D1237" s="130">
        <v>10</v>
      </c>
      <c r="E1237" s="130">
        <v>2620</v>
      </c>
      <c r="F1237" s="130"/>
      <c r="G1237" s="130"/>
      <c r="H1237" s="130"/>
      <c r="I1237" s="130">
        <v>8</v>
      </c>
      <c r="J1237" s="130">
        <v>1</v>
      </c>
      <c r="K1237" s="130">
        <v>1</v>
      </c>
      <c r="L1237" s="138"/>
      <c r="M1237" s="138">
        <v>0.5</v>
      </c>
      <c r="N1237" s="130">
        <v>1</v>
      </c>
      <c r="O1237" s="138"/>
      <c r="P1237" s="138">
        <v>1.5</v>
      </c>
      <c r="Q1237" s="130">
        <v>7</v>
      </c>
      <c r="R1237" s="138">
        <v>12</v>
      </c>
      <c r="S1237" s="130">
        <f>Table4[[#This Row],[DMG PER PARTICLE]]*Table4[[#This Row],[PARTICLES 
PER SHOT]]</f>
        <v>2620</v>
      </c>
      <c r="T1237" s="186">
        <f>Table4[[#This Row],[DAMAGE PER SHOT]]/Table4[[#This Row],[SHOT 
INTERVAL]]</f>
        <v>5240</v>
      </c>
      <c r="U1237" s="130">
        <f>Table4[[#This Row],[SHOTS PER MAGAZINE]]*Table4[[#This Row],[DAMAGE PER SHOT]]</f>
        <v>20960</v>
      </c>
      <c r="V1237" s="130">
        <f>Table4[[#This Row],[MAGAZINE AMMO]]/Table4[[#This Row],[AMMO PER SHOT]]</f>
        <v>8</v>
      </c>
      <c r="W1237" s="138">
        <f>1/Table4[[#This Row],[SHOT 
INTERVAL]]</f>
        <v>2</v>
      </c>
      <c r="X1237" s="138">
        <f>(Table4[[#This Row],[SHOTS PER MAGAZINE]]-1)*Table4[[#This Row],[SHOT 
INTERVAL]]+(Table4[[#This Row],[PARTICLES 
PER SHOT]]-1)*Table4[[#This Row],[BURST INTERVAL]]</f>
        <v>3.5</v>
      </c>
      <c r="Y1237" s="186">
        <f>Table4[[#This Row],[DAMAGE PER MAGAZINE]]/(Table4[[#This Row],[UNLOAD TIME]]+Table4[[#This Row],[RELOAD TIME]])</f>
        <v>1352.258064516129</v>
      </c>
    </row>
    <row r="1238" spans="1:25" ht="14.25" hidden="1" customHeight="1" outlineLevel="1" x14ac:dyDescent="0.2">
      <c r="A1238" s="130">
        <v>55</v>
      </c>
      <c r="B1238" s="186" t="s">
        <v>459</v>
      </c>
      <c r="C1238" s="186" t="s">
        <v>101</v>
      </c>
      <c r="D1238" s="130">
        <v>11</v>
      </c>
      <c r="E1238" s="130">
        <v>2890</v>
      </c>
      <c r="F1238" s="130"/>
      <c r="G1238" s="130"/>
      <c r="H1238" s="130"/>
      <c r="I1238" s="130">
        <v>8</v>
      </c>
      <c r="J1238" s="130">
        <v>1</v>
      </c>
      <c r="K1238" s="130">
        <v>1</v>
      </c>
      <c r="L1238" s="138"/>
      <c r="M1238" s="138">
        <v>0.5</v>
      </c>
      <c r="N1238" s="130">
        <v>1</v>
      </c>
      <c r="O1238" s="138"/>
      <c r="P1238" s="138">
        <v>1.5</v>
      </c>
      <c r="Q1238" s="130">
        <v>7</v>
      </c>
      <c r="R1238" s="138">
        <v>12</v>
      </c>
      <c r="S1238" s="130">
        <f>Table4[[#This Row],[DMG PER PARTICLE]]*Table4[[#This Row],[PARTICLES 
PER SHOT]]</f>
        <v>2890</v>
      </c>
      <c r="T1238" s="186">
        <f>Table4[[#This Row],[DAMAGE PER SHOT]]/Table4[[#This Row],[SHOT 
INTERVAL]]</f>
        <v>5780</v>
      </c>
      <c r="U1238" s="130">
        <f>Table4[[#This Row],[SHOTS PER MAGAZINE]]*Table4[[#This Row],[DAMAGE PER SHOT]]</f>
        <v>23120</v>
      </c>
      <c r="V1238" s="130">
        <f>Table4[[#This Row],[MAGAZINE AMMO]]/Table4[[#This Row],[AMMO PER SHOT]]</f>
        <v>8</v>
      </c>
      <c r="W1238" s="138">
        <f>1/Table4[[#This Row],[SHOT 
INTERVAL]]</f>
        <v>2</v>
      </c>
      <c r="X1238" s="138">
        <f>(Table4[[#This Row],[SHOTS PER MAGAZINE]]-1)*Table4[[#This Row],[SHOT 
INTERVAL]]+(Table4[[#This Row],[PARTICLES 
PER SHOT]]-1)*Table4[[#This Row],[BURST INTERVAL]]</f>
        <v>3.5</v>
      </c>
      <c r="Y1238" s="186">
        <f>Table4[[#This Row],[DAMAGE PER MAGAZINE]]/(Table4[[#This Row],[UNLOAD TIME]]+Table4[[#This Row],[RELOAD TIME]])</f>
        <v>1491.6129032258063</v>
      </c>
    </row>
    <row r="1239" spans="1:25" ht="14.25" hidden="1" customHeight="1" outlineLevel="1" x14ac:dyDescent="0.2">
      <c r="A1239" s="130">
        <v>55</v>
      </c>
      <c r="B1239" s="186" t="s">
        <v>459</v>
      </c>
      <c r="C1239" s="186" t="s">
        <v>101</v>
      </c>
      <c r="D1239" s="130">
        <v>12</v>
      </c>
      <c r="E1239" s="130">
        <v>3170</v>
      </c>
      <c r="F1239" s="130"/>
      <c r="G1239" s="130"/>
      <c r="H1239" s="130"/>
      <c r="I1239" s="130">
        <v>8</v>
      </c>
      <c r="J1239" s="130">
        <v>1</v>
      </c>
      <c r="K1239" s="130">
        <v>1</v>
      </c>
      <c r="L1239" s="138"/>
      <c r="M1239" s="138">
        <v>0.5</v>
      </c>
      <c r="N1239" s="130">
        <v>1</v>
      </c>
      <c r="O1239" s="138"/>
      <c r="P1239" s="138">
        <v>1.5</v>
      </c>
      <c r="Q1239" s="130">
        <v>7</v>
      </c>
      <c r="R1239" s="138">
        <v>12</v>
      </c>
      <c r="S1239" s="130">
        <f>Table4[[#This Row],[DMG PER PARTICLE]]*Table4[[#This Row],[PARTICLES 
PER SHOT]]</f>
        <v>3170</v>
      </c>
      <c r="T1239" s="186">
        <f>Table4[[#This Row],[DAMAGE PER SHOT]]/Table4[[#This Row],[SHOT 
INTERVAL]]</f>
        <v>6340</v>
      </c>
      <c r="U1239" s="130">
        <f>Table4[[#This Row],[SHOTS PER MAGAZINE]]*Table4[[#This Row],[DAMAGE PER SHOT]]</f>
        <v>25360</v>
      </c>
      <c r="V1239" s="130">
        <f>Table4[[#This Row],[MAGAZINE AMMO]]/Table4[[#This Row],[AMMO PER SHOT]]</f>
        <v>8</v>
      </c>
      <c r="W1239" s="138">
        <f>1/Table4[[#This Row],[SHOT 
INTERVAL]]</f>
        <v>2</v>
      </c>
      <c r="X1239" s="138">
        <f>(Table4[[#This Row],[SHOTS PER MAGAZINE]]-1)*Table4[[#This Row],[SHOT 
INTERVAL]]+(Table4[[#This Row],[PARTICLES 
PER SHOT]]-1)*Table4[[#This Row],[BURST INTERVAL]]</f>
        <v>3.5</v>
      </c>
      <c r="Y1239" s="186">
        <f>Table4[[#This Row],[DAMAGE PER MAGAZINE]]/(Table4[[#This Row],[UNLOAD TIME]]+Table4[[#This Row],[RELOAD TIME]])</f>
        <v>1636.1290322580646</v>
      </c>
    </row>
    <row r="1240" spans="1:25" ht="14.25" hidden="1" customHeight="1" outlineLevel="1" x14ac:dyDescent="0.2">
      <c r="A1240" s="130">
        <v>55</v>
      </c>
      <c r="B1240" s="186" t="s">
        <v>459</v>
      </c>
      <c r="C1240" s="186" t="s">
        <v>102</v>
      </c>
      <c r="D1240" s="130">
        <v>1</v>
      </c>
      <c r="E1240" s="130">
        <v>3170</v>
      </c>
      <c r="F1240" s="130"/>
      <c r="G1240" s="130"/>
      <c r="H1240" s="130"/>
      <c r="I1240" s="130">
        <v>8</v>
      </c>
      <c r="J1240" s="130">
        <v>1</v>
      </c>
      <c r="K1240" s="130">
        <v>1</v>
      </c>
      <c r="L1240" s="138"/>
      <c r="M1240" s="138">
        <v>0.5</v>
      </c>
      <c r="N1240" s="130">
        <v>1</v>
      </c>
      <c r="O1240" s="138"/>
      <c r="P1240" s="138">
        <v>1.5</v>
      </c>
      <c r="Q1240" s="130">
        <v>7</v>
      </c>
      <c r="R1240" s="138">
        <v>12</v>
      </c>
      <c r="S1240" s="130">
        <f>Table4[[#This Row],[DMG PER PARTICLE]]*Table4[[#This Row],[PARTICLES 
PER SHOT]]</f>
        <v>3170</v>
      </c>
      <c r="T1240" s="186">
        <f>Table4[[#This Row],[DAMAGE PER SHOT]]/Table4[[#This Row],[SHOT 
INTERVAL]]</f>
        <v>6340</v>
      </c>
      <c r="U1240" s="130">
        <f>Table4[[#This Row],[SHOTS PER MAGAZINE]]*Table4[[#This Row],[DAMAGE PER SHOT]]</f>
        <v>25360</v>
      </c>
      <c r="V1240" s="130">
        <f>Table4[[#This Row],[MAGAZINE AMMO]]/Table4[[#This Row],[AMMO PER SHOT]]</f>
        <v>8</v>
      </c>
      <c r="W1240" s="138">
        <f>1/Table4[[#This Row],[SHOT 
INTERVAL]]</f>
        <v>2</v>
      </c>
      <c r="X1240" s="138">
        <f>(Table4[[#This Row],[SHOTS PER MAGAZINE]]-1)*Table4[[#This Row],[SHOT 
INTERVAL]]+(Table4[[#This Row],[PARTICLES 
PER SHOT]]-1)*Table4[[#This Row],[BURST INTERVAL]]</f>
        <v>3.5</v>
      </c>
      <c r="Y1240" s="186">
        <f>Table4[[#This Row],[DAMAGE PER MAGAZINE]]/(Table4[[#This Row],[UNLOAD TIME]]+Table4[[#This Row],[RELOAD TIME]])</f>
        <v>1636.1290322580646</v>
      </c>
    </row>
    <row r="1241" spans="1:25" ht="14.25" hidden="1" customHeight="1" outlineLevel="1" x14ac:dyDescent="0.2">
      <c r="A1241" s="130">
        <v>55</v>
      </c>
      <c r="B1241" s="186" t="s">
        <v>459</v>
      </c>
      <c r="C1241" s="186" t="s">
        <v>102</v>
      </c>
      <c r="D1241" s="130">
        <v>2</v>
      </c>
      <c r="E1241" s="130">
        <v>3230</v>
      </c>
      <c r="F1241" s="130"/>
      <c r="G1241" s="130"/>
      <c r="H1241" s="130"/>
      <c r="I1241" s="130">
        <v>8</v>
      </c>
      <c r="J1241" s="130">
        <v>1</v>
      </c>
      <c r="K1241" s="130">
        <v>1</v>
      </c>
      <c r="L1241" s="138"/>
      <c r="M1241" s="138">
        <v>0.5</v>
      </c>
      <c r="N1241" s="130">
        <v>1</v>
      </c>
      <c r="O1241" s="138"/>
      <c r="P1241" s="138">
        <v>1.5</v>
      </c>
      <c r="Q1241" s="130">
        <v>7</v>
      </c>
      <c r="R1241" s="138">
        <v>12</v>
      </c>
      <c r="S1241" s="130">
        <f>Table4[[#This Row],[DMG PER PARTICLE]]*Table4[[#This Row],[PARTICLES 
PER SHOT]]</f>
        <v>3230</v>
      </c>
      <c r="T1241" s="186">
        <f>Table4[[#This Row],[DAMAGE PER SHOT]]/Table4[[#This Row],[SHOT 
INTERVAL]]</f>
        <v>6460</v>
      </c>
      <c r="U1241" s="130">
        <f>Table4[[#This Row],[SHOTS PER MAGAZINE]]*Table4[[#This Row],[DAMAGE PER SHOT]]</f>
        <v>25840</v>
      </c>
      <c r="V1241" s="130">
        <f>Table4[[#This Row],[MAGAZINE AMMO]]/Table4[[#This Row],[AMMO PER SHOT]]</f>
        <v>8</v>
      </c>
      <c r="W1241" s="138">
        <f>1/Table4[[#This Row],[SHOT 
INTERVAL]]</f>
        <v>2</v>
      </c>
      <c r="X1241" s="138">
        <f>(Table4[[#This Row],[SHOTS PER MAGAZINE]]-1)*Table4[[#This Row],[SHOT 
INTERVAL]]+(Table4[[#This Row],[PARTICLES 
PER SHOT]]-1)*Table4[[#This Row],[BURST INTERVAL]]</f>
        <v>3.5</v>
      </c>
      <c r="Y1241" s="186">
        <f>Table4[[#This Row],[DAMAGE PER MAGAZINE]]/(Table4[[#This Row],[UNLOAD TIME]]+Table4[[#This Row],[RELOAD TIME]])</f>
        <v>1667.0967741935483</v>
      </c>
    </row>
    <row r="1242" spans="1:25" ht="14.25" hidden="1" customHeight="1" outlineLevel="1" x14ac:dyDescent="0.2">
      <c r="A1242" s="130">
        <v>55</v>
      </c>
      <c r="B1242" s="186" t="s">
        <v>459</v>
      </c>
      <c r="C1242" s="186" t="s">
        <v>102</v>
      </c>
      <c r="D1242" s="130">
        <v>3</v>
      </c>
      <c r="E1242" s="130">
        <v>3290</v>
      </c>
      <c r="F1242" s="130"/>
      <c r="G1242" s="130"/>
      <c r="H1242" s="130"/>
      <c r="I1242" s="130">
        <v>8</v>
      </c>
      <c r="J1242" s="130">
        <v>1</v>
      </c>
      <c r="K1242" s="130">
        <v>1</v>
      </c>
      <c r="L1242" s="138"/>
      <c r="M1242" s="138">
        <v>0.5</v>
      </c>
      <c r="N1242" s="130">
        <v>1</v>
      </c>
      <c r="O1242" s="138"/>
      <c r="P1242" s="138">
        <v>1.5</v>
      </c>
      <c r="Q1242" s="130">
        <v>7</v>
      </c>
      <c r="R1242" s="138">
        <v>12</v>
      </c>
      <c r="S1242" s="130">
        <f>Table4[[#This Row],[DMG PER PARTICLE]]*Table4[[#This Row],[PARTICLES 
PER SHOT]]</f>
        <v>3290</v>
      </c>
      <c r="T1242" s="186">
        <f>Table4[[#This Row],[DAMAGE PER SHOT]]/Table4[[#This Row],[SHOT 
INTERVAL]]</f>
        <v>6580</v>
      </c>
      <c r="U1242" s="130">
        <f>Table4[[#This Row],[SHOTS PER MAGAZINE]]*Table4[[#This Row],[DAMAGE PER SHOT]]</f>
        <v>26320</v>
      </c>
      <c r="V1242" s="130">
        <f>Table4[[#This Row],[MAGAZINE AMMO]]/Table4[[#This Row],[AMMO PER SHOT]]</f>
        <v>8</v>
      </c>
      <c r="W1242" s="138">
        <f>1/Table4[[#This Row],[SHOT 
INTERVAL]]</f>
        <v>2</v>
      </c>
      <c r="X1242" s="138">
        <f>(Table4[[#This Row],[SHOTS PER MAGAZINE]]-1)*Table4[[#This Row],[SHOT 
INTERVAL]]+(Table4[[#This Row],[PARTICLES 
PER SHOT]]-1)*Table4[[#This Row],[BURST INTERVAL]]</f>
        <v>3.5</v>
      </c>
      <c r="Y1242" s="186">
        <f>Table4[[#This Row],[DAMAGE PER MAGAZINE]]/(Table4[[#This Row],[UNLOAD TIME]]+Table4[[#This Row],[RELOAD TIME]])</f>
        <v>1698.0645161290322</v>
      </c>
    </row>
    <row r="1243" spans="1:25" ht="14.25" hidden="1" customHeight="1" outlineLevel="1" x14ac:dyDescent="0.2">
      <c r="A1243" s="130">
        <v>55</v>
      </c>
      <c r="B1243" s="186" t="s">
        <v>459</v>
      </c>
      <c r="C1243" s="186" t="s">
        <v>102</v>
      </c>
      <c r="D1243" s="130">
        <v>4</v>
      </c>
      <c r="E1243" s="130">
        <v>3350</v>
      </c>
      <c r="F1243" s="130"/>
      <c r="G1243" s="130"/>
      <c r="H1243" s="130"/>
      <c r="I1243" s="130">
        <v>8</v>
      </c>
      <c r="J1243" s="130">
        <v>1</v>
      </c>
      <c r="K1243" s="130">
        <v>1</v>
      </c>
      <c r="L1243" s="138"/>
      <c r="M1243" s="138">
        <v>0.5</v>
      </c>
      <c r="N1243" s="130">
        <v>1</v>
      </c>
      <c r="O1243" s="138"/>
      <c r="P1243" s="138">
        <v>1.5</v>
      </c>
      <c r="Q1243" s="130">
        <v>7</v>
      </c>
      <c r="R1243" s="138">
        <v>12</v>
      </c>
      <c r="S1243" s="130">
        <f>Table4[[#This Row],[DMG PER PARTICLE]]*Table4[[#This Row],[PARTICLES 
PER SHOT]]</f>
        <v>3350</v>
      </c>
      <c r="T1243" s="186">
        <f>Table4[[#This Row],[DAMAGE PER SHOT]]/Table4[[#This Row],[SHOT 
INTERVAL]]</f>
        <v>6700</v>
      </c>
      <c r="U1243" s="130">
        <f>Table4[[#This Row],[SHOTS PER MAGAZINE]]*Table4[[#This Row],[DAMAGE PER SHOT]]</f>
        <v>26800</v>
      </c>
      <c r="V1243" s="130">
        <f>Table4[[#This Row],[MAGAZINE AMMO]]/Table4[[#This Row],[AMMO PER SHOT]]</f>
        <v>8</v>
      </c>
      <c r="W1243" s="138">
        <f>1/Table4[[#This Row],[SHOT 
INTERVAL]]</f>
        <v>2</v>
      </c>
      <c r="X1243" s="138">
        <f>(Table4[[#This Row],[SHOTS PER MAGAZINE]]-1)*Table4[[#This Row],[SHOT 
INTERVAL]]+(Table4[[#This Row],[PARTICLES 
PER SHOT]]-1)*Table4[[#This Row],[BURST INTERVAL]]</f>
        <v>3.5</v>
      </c>
      <c r="Y1243" s="186">
        <f>Table4[[#This Row],[DAMAGE PER MAGAZINE]]/(Table4[[#This Row],[UNLOAD TIME]]+Table4[[#This Row],[RELOAD TIME]])</f>
        <v>1729.0322580645161</v>
      </c>
    </row>
    <row r="1244" spans="1:25" ht="14.25" hidden="1" customHeight="1" outlineLevel="1" x14ac:dyDescent="0.2">
      <c r="A1244" s="130">
        <v>55</v>
      </c>
      <c r="B1244" s="186" t="s">
        <v>459</v>
      </c>
      <c r="C1244" s="186" t="s">
        <v>102</v>
      </c>
      <c r="D1244" s="130">
        <v>5</v>
      </c>
      <c r="E1244" s="130">
        <v>3400</v>
      </c>
      <c r="F1244" s="130"/>
      <c r="G1244" s="130"/>
      <c r="H1244" s="130"/>
      <c r="I1244" s="130">
        <v>8</v>
      </c>
      <c r="J1244" s="130">
        <v>1</v>
      </c>
      <c r="K1244" s="130">
        <v>1</v>
      </c>
      <c r="L1244" s="138"/>
      <c r="M1244" s="138">
        <v>0.5</v>
      </c>
      <c r="N1244" s="130">
        <v>1</v>
      </c>
      <c r="O1244" s="138"/>
      <c r="P1244" s="138">
        <v>1.5</v>
      </c>
      <c r="Q1244" s="130">
        <v>7</v>
      </c>
      <c r="R1244" s="138">
        <v>12</v>
      </c>
      <c r="S1244" s="130">
        <f>Table4[[#This Row],[DMG PER PARTICLE]]*Table4[[#This Row],[PARTICLES 
PER SHOT]]</f>
        <v>3400</v>
      </c>
      <c r="T1244" s="186">
        <f>Table4[[#This Row],[DAMAGE PER SHOT]]/Table4[[#This Row],[SHOT 
INTERVAL]]</f>
        <v>6800</v>
      </c>
      <c r="U1244" s="130">
        <f>Table4[[#This Row],[SHOTS PER MAGAZINE]]*Table4[[#This Row],[DAMAGE PER SHOT]]</f>
        <v>27200</v>
      </c>
      <c r="V1244" s="130">
        <f>Table4[[#This Row],[MAGAZINE AMMO]]/Table4[[#This Row],[AMMO PER SHOT]]</f>
        <v>8</v>
      </c>
      <c r="W1244" s="138">
        <f>1/Table4[[#This Row],[SHOT 
INTERVAL]]</f>
        <v>2</v>
      </c>
      <c r="X1244" s="138">
        <f>(Table4[[#This Row],[SHOTS PER MAGAZINE]]-1)*Table4[[#This Row],[SHOT 
INTERVAL]]+(Table4[[#This Row],[PARTICLES 
PER SHOT]]-1)*Table4[[#This Row],[BURST INTERVAL]]</f>
        <v>3.5</v>
      </c>
      <c r="Y1244" s="186">
        <f>Table4[[#This Row],[DAMAGE PER MAGAZINE]]/(Table4[[#This Row],[UNLOAD TIME]]+Table4[[#This Row],[RELOAD TIME]])</f>
        <v>1754.8387096774193</v>
      </c>
    </row>
    <row r="1245" spans="1:25" ht="14.25" hidden="1" customHeight="1" outlineLevel="1" x14ac:dyDescent="0.2">
      <c r="A1245" s="130">
        <v>55</v>
      </c>
      <c r="B1245" s="186" t="s">
        <v>459</v>
      </c>
      <c r="C1245" s="186" t="s">
        <v>102</v>
      </c>
      <c r="D1245" s="130">
        <v>6</v>
      </c>
      <c r="E1245" s="130">
        <v>3460</v>
      </c>
      <c r="F1245" s="130"/>
      <c r="G1245" s="130"/>
      <c r="H1245" s="130"/>
      <c r="I1245" s="130">
        <v>8</v>
      </c>
      <c r="J1245" s="130">
        <v>1</v>
      </c>
      <c r="K1245" s="130">
        <v>1</v>
      </c>
      <c r="L1245" s="138"/>
      <c r="M1245" s="138">
        <v>0.5</v>
      </c>
      <c r="N1245" s="130">
        <v>1</v>
      </c>
      <c r="O1245" s="138"/>
      <c r="P1245" s="138">
        <v>1.5</v>
      </c>
      <c r="Q1245" s="130">
        <v>7</v>
      </c>
      <c r="R1245" s="138">
        <v>12</v>
      </c>
      <c r="S1245" s="130">
        <f>Table4[[#This Row],[DMG PER PARTICLE]]*Table4[[#This Row],[PARTICLES 
PER SHOT]]</f>
        <v>3460</v>
      </c>
      <c r="T1245" s="186">
        <f>Table4[[#This Row],[DAMAGE PER SHOT]]/Table4[[#This Row],[SHOT 
INTERVAL]]</f>
        <v>6920</v>
      </c>
      <c r="U1245" s="130">
        <f>Table4[[#This Row],[SHOTS PER MAGAZINE]]*Table4[[#This Row],[DAMAGE PER SHOT]]</f>
        <v>27680</v>
      </c>
      <c r="V1245" s="130">
        <f>Table4[[#This Row],[MAGAZINE AMMO]]/Table4[[#This Row],[AMMO PER SHOT]]</f>
        <v>8</v>
      </c>
      <c r="W1245" s="138">
        <f>1/Table4[[#This Row],[SHOT 
INTERVAL]]</f>
        <v>2</v>
      </c>
      <c r="X1245" s="138">
        <f>(Table4[[#This Row],[SHOTS PER MAGAZINE]]-1)*Table4[[#This Row],[SHOT 
INTERVAL]]+(Table4[[#This Row],[PARTICLES 
PER SHOT]]-1)*Table4[[#This Row],[BURST INTERVAL]]</f>
        <v>3.5</v>
      </c>
      <c r="Y1245" s="186">
        <f>Table4[[#This Row],[DAMAGE PER MAGAZINE]]/(Table4[[#This Row],[UNLOAD TIME]]+Table4[[#This Row],[RELOAD TIME]])</f>
        <v>1785.8064516129032</v>
      </c>
    </row>
    <row r="1246" spans="1:25" ht="14.25" hidden="1" customHeight="1" outlineLevel="1" x14ac:dyDescent="0.2">
      <c r="A1246" s="130">
        <v>55</v>
      </c>
      <c r="B1246" s="186" t="s">
        <v>459</v>
      </c>
      <c r="C1246" s="186" t="s">
        <v>102</v>
      </c>
      <c r="D1246" s="130">
        <v>7</v>
      </c>
      <c r="E1246" s="130">
        <v>3520</v>
      </c>
      <c r="F1246" s="130"/>
      <c r="G1246" s="130"/>
      <c r="H1246" s="130"/>
      <c r="I1246" s="130">
        <v>8</v>
      </c>
      <c r="J1246" s="130">
        <v>1</v>
      </c>
      <c r="K1246" s="130">
        <v>1</v>
      </c>
      <c r="L1246" s="138"/>
      <c r="M1246" s="138">
        <v>0.5</v>
      </c>
      <c r="N1246" s="130">
        <v>1</v>
      </c>
      <c r="O1246" s="138"/>
      <c r="P1246" s="138">
        <v>1.5</v>
      </c>
      <c r="Q1246" s="130">
        <v>7</v>
      </c>
      <c r="R1246" s="138">
        <v>12</v>
      </c>
      <c r="S1246" s="130">
        <f>Table4[[#This Row],[DMG PER PARTICLE]]*Table4[[#This Row],[PARTICLES 
PER SHOT]]</f>
        <v>3520</v>
      </c>
      <c r="T1246" s="186">
        <f>Table4[[#This Row],[DAMAGE PER SHOT]]/Table4[[#This Row],[SHOT 
INTERVAL]]</f>
        <v>7040</v>
      </c>
      <c r="U1246" s="130">
        <f>Table4[[#This Row],[SHOTS PER MAGAZINE]]*Table4[[#This Row],[DAMAGE PER SHOT]]</f>
        <v>28160</v>
      </c>
      <c r="V1246" s="130">
        <f>Table4[[#This Row],[MAGAZINE AMMO]]/Table4[[#This Row],[AMMO PER SHOT]]</f>
        <v>8</v>
      </c>
      <c r="W1246" s="138">
        <f>1/Table4[[#This Row],[SHOT 
INTERVAL]]</f>
        <v>2</v>
      </c>
      <c r="X1246" s="138">
        <f>(Table4[[#This Row],[SHOTS PER MAGAZINE]]-1)*Table4[[#This Row],[SHOT 
INTERVAL]]+(Table4[[#This Row],[PARTICLES 
PER SHOT]]-1)*Table4[[#This Row],[BURST INTERVAL]]</f>
        <v>3.5</v>
      </c>
      <c r="Y1246" s="186">
        <f>Table4[[#This Row],[DAMAGE PER MAGAZINE]]/(Table4[[#This Row],[UNLOAD TIME]]+Table4[[#This Row],[RELOAD TIME]])</f>
        <v>1816.7741935483871</v>
      </c>
    </row>
    <row r="1247" spans="1:25" ht="14.25" hidden="1" customHeight="1" outlineLevel="1" x14ac:dyDescent="0.2">
      <c r="A1247" s="130">
        <v>55</v>
      </c>
      <c r="B1247" s="186" t="s">
        <v>459</v>
      </c>
      <c r="C1247" s="186" t="s">
        <v>102</v>
      </c>
      <c r="D1247" s="130">
        <v>8</v>
      </c>
      <c r="E1247" s="130">
        <v>3580</v>
      </c>
      <c r="F1247" s="130"/>
      <c r="G1247" s="130"/>
      <c r="H1247" s="130"/>
      <c r="I1247" s="130">
        <v>8</v>
      </c>
      <c r="J1247" s="130">
        <v>1</v>
      </c>
      <c r="K1247" s="130">
        <v>1</v>
      </c>
      <c r="L1247" s="138"/>
      <c r="M1247" s="138">
        <v>0.5</v>
      </c>
      <c r="N1247" s="130">
        <v>1</v>
      </c>
      <c r="O1247" s="138"/>
      <c r="P1247" s="138">
        <v>1.5</v>
      </c>
      <c r="Q1247" s="130">
        <v>7</v>
      </c>
      <c r="R1247" s="138">
        <v>12</v>
      </c>
      <c r="S1247" s="130">
        <f>Table4[[#This Row],[DMG PER PARTICLE]]*Table4[[#This Row],[PARTICLES 
PER SHOT]]</f>
        <v>3580</v>
      </c>
      <c r="T1247" s="186">
        <f>Table4[[#This Row],[DAMAGE PER SHOT]]/Table4[[#This Row],[SHOT 
INTERVAL]]</f>
        <v>7160</v>
      </c>
      <c r="U1247" s="130">
        <f>Table4[[#This Row],[SHOTS PER MAGAZINE]]*Table4[[#This Row],[DAMAGE PER SHOT]]</f>
        <v>28640</v>
      </c>
      <c r="V1247" s="130">
        <f>Table4[[#This Row],[MAGAZINE AMMO]]/Table4[[#This Row],[AMMO PER SHOT]]</f>
        <v>8</v>
      </c>
      <c r="W1247" s="138">
        <f>1/Table4[[#This Row],[SHOT 
INTERVAL]]</f>
        <v>2</v>
      </c>
      <c r="X1247" s="138">
        <f>(Table4[[#This Row],[SHOTS PER MAGAZINE]]-1)*Table4[[#This Row],[SHOT 
INTERVAL]]+(Table4[[#This Row],[PARTICLES 
PER SHOT]]-1)*Table4[[#This Row],[BURST INTERVAL]]</f>
        <v>3.5</v>
      </c>
      <c r="Y1247" s="186">
        <f>Table4[[#This Row],[DAMAGE PER MAGAZINE]]/(Table4[[#This Row],[UNLOAD TIME]]+Table4[[#This Row],[RELOAD TIME]])</f>
        <v>1847.741935483871</v>
      </c>
    </row>
    <row r="1248" spans="1:25" ht="14.25" hidden="1" customHeight="1" outlineLevel="1" x14ac:dyDescent="0.2">
      <c r="A1248" s="130">
        <v>55</v>
      </c>
      <c r="B1248" s="186" t="s">
        <v>459</v>
      </c>
      <c r="C1248" s="186" t="s">
        <v>102</v>
      </c>
      <c r="D1248" s="130">
        <v>9</v>
      </c>
      <c r="E1248" s="130">
        <v>3640</v>
      </c>
      <c r="F1248" s="130"/>
      <c r="G1248" s="130"/>
      <c r="H1248" s="130"/>
      <c r="I1248" s="130">
        <v>8</v>
      </c>
      <c r="J1248" s="130">
        <v>1</v>
      </c>
      <c r="K1248" s="130">
        <v>1</v>
      </c>
      <c r="L1248" s="138"/>
      <c r="M1248" s="138">
        <v>0.5</v>
      </c>
      <c r="N1248" s="130">
        <v>1</v>
      </c>
      <c r="O1248" s="138"/>
      <c r="P1248" s="138">
        <v>1.5</v>
      </c>
      <c r="Q1248" s="130">
        <v>7</v>
      </c>
      <c r="R1248" s="138">
        <v>12</v>
      </c>
      <c r="S1248" s="130">
        <f>Table4[[#This Row],[DMG PER PARTICLE]]*Table4[[#This Row],[PARTICLES 
PER SHOT]]</f>
        <v>3640</v>
      </c>
      <c r="T1248" s="186">
        <f>Table4[[#This Row],[DAMAGE PER SHOT]]/Table4[[#This Row],[SHOT 
INTERVAL]]</f>
        <v>7280</v>
      </c>
      <c r="U1248" s="130">
        <f>Table4[[#This Row],[SHOTS PER MAGAZINE]]*Table4[[#This Row],[DAMAGE PER SHOT]]</f>
        <v>29120</v>
      </c>
      <c r="V1248" s="130">
        <f>Table4[[#This Row],[MAGAZINE AMMO]]/Table4[[#This Row],[AMMO PER SHOT]]</f>
        <v>8</v>
      </c>
      <c r="W1248" s="138">
        <f>1/Table4[[#This Row],[SHOT 
INTERVAL]]</f>
        <v>2</v>
      </c>
      <c r="X1248" s="138">
        <f>(Table4[[#This Row],[SHOTS PER MAGAZINE]]-1)*Table4[[#This Row],[SHOT 
INTERVAL]]+(Table4[[#This Row],[PARTICLES 
PER SHOT]]-1)*Table4[[#This Row],[BURST INTERVAL]]</f>
        <v>3.5</v>
      </c>
      <c r="Y1248" s="186">
        <f>Table4[[#This Row],[DAMAGE PER MAGAZINE]]/(Table4[[#This Row],[UNLOAD TIME]]+Table4[[#This Row],[RELOAD TIME]])</f>
        <v>1878.7096774193549</v>
      </c>
    </row>
    <row r="1249" spans="1:25" ht="14.25" hidden="1" customHeight="1" outlineLevel="1" x14ac:dyDescent="0.2">
      <c r="A1249" s="130">
        <v>55</v>
      </c>
      <c r="B1249" s="186" t="s">
        <v>459</v>
      </c>
      <c r="C1249" s="186" t="s">
        <v>102</v>
      </c>
      <c r="D1249" s="130">
        <v>10</v>
      </c>
      <c r="E1249" s="130">
        <v>3690</v>
      </c>
      <c r="F1249" s="130"/>
      <c r="G1249" s="130"/>
      <c r="H1249" s="130"/>
      <c r="I1249" s="130">
        <v>8</v>
      </c>
      <c r="J1249" s="130">
        <v>1</v>
      </c>
      <c r="K1249" s="130">
        <v>1</v>
      </c>
      <c r="L1249" s="138"/>
      <c r="M1249" s="138">
        <v>0.5</v>
      </c>
      <c r="N1249" s="130">
        <v>1</v>
      </c>
      <c r="O1249" s="138"/>
      <c r="P1249" s="138">
        <v>1.5</v>
      </c>
      <c r="Q1249" s="130">
        <v>7</v>
      </c>
      <c r="R1249" s="138">
        <v>12</v>
      </c>
      <c r="S1249" s="130">
        <f>Table4[[#This Row],[DMG PER PARTICLE]]*Table4[[#This Row],[PARTICLES 
PER SHOT]]</f>
        <v>3690</v>
      </c>
      <c r="T1249" s="186">
        <f>Table4[[#This Row],[DAMAGE PER SHOT]]/Table4[[#This Row],[SHOT 
INTERVAL]]</f>
        <v>7380</v>
      </c>
      <c r="U1249" s="130">
        <f>Table4[[#This Row],[SHOTS PER MAGAZINE]]*Table4[[#This Row],[DAMAGE PER SHOT]]</f>
        <v>29520</v>
      </c>
      <c r="V1249" s="130">
        <f>Table4[[#This Row],[MAGAZINE AMMO]]/Table4[[#This Row],[AMMO PER SHOT]]</f>
        <v>8</v>
      </c>
      <c r="W1249" s="138">
        <f>1/Table4[[#This Row],[SHOT 
INTERVAL]]</f>
        <v>2</v>
      </c>
      <c r="X1249" s="138">
        <f>(Table4[[#This Row],[SHOTS PER MAGAZINE]]-1)*Table4[[#This Row],[SHOT 
INTERVAL]]+(Table4[[#This Row],[PARTICLES 
PER SHOT]]-1)*Table4[[#This Row],[BURST INTERVAL]]</f>
        <v>3.5</v>
      </c>
      <c r="Y1249" s="186">
        <f>Table4[[#This Row],[DAMAGE PER MAGAZINE]]/(Table4[[#This Row],[UNLOAD TIME]]+Table4[[#This Row],[RELOAD TIME]])</f>
        <v>1904.516129032258</v>
      </c>
    </row>
    <row r="1250" spans="1:25" ht="14.25" hidden="1" customHeight="1" outlineLevel="1" x14ac:dyDescent="0.2">
      <c r="A1250" s="130">
        <v>55</v>
      </c>
      <c r="B1250" s="186" t="s">
        <v>459</v>
      </c>
      <c r="C1250" s="186" t="s">
        <v>102</v>
      </c>
      <c r="D1250" s="130">
        <v>11</v>
      </c>
      <c r="E1250" s="130">
        <v>3750</v>
      </c>
      <c r="F1250" s="130"/>
      <c r="G1250" s="130"/>
      <c r="H1250" s="130"/>
      <c r="I1250" s="130">
        <v>8</v>
      </c>
      <c r="J1250" s="130">
        <v>1</v>
      </c>
      <c r="K1250" s="130">
        <v>1</v>
      </c>
      <c r="L1250" s="138"/>
      <c r="M1250" s="138">
        <v>0.5</v>
      </c>
      <c r="N1250" s="130">
        <v>1</v>
      </c>
      <c r="O1250" s="138"/>
      <c r="P1250" s="138">
        <v>1.5</v>
      </c>
      <c r="Q1250" s="130">
        <v>7</v>
      </c>
      <c r="R1250" s="138">
        <v>12</v>
      </c>
      <c r="S1250" s="130">
        <f>Table4[[#This Row],[DMG PER PARTICLE]]*Table4[[#This Row],[PARTICLES 
PER SHOT]]</f>
        <v>3750</v>
      </c>
      <c r="T1250" s="186">
        <f>Table4[[#This Row],[DAMAGE PER SHOT]]/Table4[[#This Row],[SHOT 
INTERVAL]]</f>
        <v>7500</v>
      </c>
      <c r="U1250" s="130">
        <f>Table4[[#This Row],[SHOTS PER MAGAZINE]]*Table4[[#This Row],[DAMAGE PER SHOT]]</f>
        <v>30000</v>
      </c>
      <c r="V1250" s="130">
        <f>Table4[[#This Row],[MAGAZINE AMMO]]/Table4[[#This Row],[AMMO PER SHOT]]</f>
        <v>8</v>
      </c>
      <c r="W1250" s="138">
        <f>1/Table4[[#This Row],[SHOT 
INTERVAL]]</f>
        <v>2</v>
      </c>
      <c r="X1250" s="138">
        <f>(Table4[[#This Row],[SHOTS PER MAGAZINE]]-1)*Table4[[#This Row],[SHOT 
INTERVAL]]+(Table4[[#This Row],[PARTICLES 
PER SHOT]]-1)*Table4[[#This Row],[BURST INTERVAL]]</f>
        <v>3.5</v>
      </c>
      <c r="Y1250" s="186">
        <f>Table4[[#This Row],[DAMAGE PER MAGAZINE]]/(Table4[[#This Row],[UNLOAD TIME]]+Table4[[#This Row],[RELOAD TIME]])</f>
        <v>1935.483870967742</v>
      </c>
    </row>
    <row r="1251" spans="1:25" ht="14.25" hidden="1" customHeight="1" outlineLevel="1" x14ac:dyDescent="0.2">
      <c r="A1251" s="130">
        <v>55</v>
      </c>
      <c r="B1251" s="186" t="s">
        <v>459</v>
      </c>
      <c r="C1251" s="186" t="s">
        <v>102</v>
      </c>
      <c r="D1251" s="130">
        <v>12</v>
      </c>
      <c r="E1251" s="130">
        <v>3810</v>
      </c>
      <c r="F1251" s="130"/>
      <c r="G1251" s="130"/>
      <c r="H1251" s="130"/>
      <c r="I1251" s="130">
        <v>8</v>
      </c>
      <c r="J1251" s="130">
        <v>1</v>
      </c>
      <c r="K1251" s="130">
        <v>1</v>
      </c>
      <c r="L1251" s="138"/>
      <c r="M1251" s="138">
        <v>0.5</v>
      </c>
      <c r="N1251" s="130">
        <v>1</v>
      </c>
      <c r="O1251" s="138"/>
      <c r="P1251" s="138">
        <v>1.5</v>
      </c>
      <c r="Q1251" s="130">
        <v>7</v>
      </c>
      <c r="R1251" s="138">
        <v>12</v>
      </c>
      <c r="S1251" s="130">
        <f>Table4[[#This Row],[DMG PER PARTICLE]]*Table4[[#This Row],[PARTICLES 
PER SHOT]]</f>
        <v>3810</v>
      </c>
      <c r="T1251" s="186">
        <f>Table4[[#This Row],[DAMAGE PER SHOT]]/Table4[[#This Row],[SHOT 
INTERVAL]]</f>
        <v>7620</v>
      </c>
      <c r="U1251" s="130">
        <f>Table4[[#This Row],[SHOTS PER MAGAZINE]]*Table4[[#This Row],[DAMAGE PER SHOT]]</f>
        <v>30480</v>
      </c>
      <c r="V1251" s="130">
        <f>Table4[[#This Row],[MAGAZINE AMMO]]/Table4[[#This Row],[AMMO PER SHOT]]</f>
        <v>8</v>
      </c>
      <c r="W1251" s="138">
        <f>1/Table4[[#This Row],[SHOT 
INTERVAL]]</f>
        <v>2</v>
      </c>
      <c r="X1251" s="138">
        <f>(Table4[[#This Row],[SHOTS PER MAGAZINE]]-1)*Table4[[#This Row],[SHOT 
INTERVAL]]+(Table4[[#This Row],[PARTICLES 
PER SHOT]]-1)*Table4[[#This Row],[BURST INTERVAL]]</f>
        <v>3.5</v>
      </c>
      <c r="Y1251" s="186">
        <f>Table4[[#This Row],[DAMAGE PER MAGAZINE]]/(Table4[[#This Row],[UNLOAD TIME]]+Table4[[#This Row],[RELOAD TIME]])</f>
        <v>1966.4516129032259</v>
      </c>
    </row>
    <row r="1252" spans="1:25" ht="14.25" hidden="1" customHeight="1" outlineLevel="1" x14ac:dyDescent="0.2">
      <c r="A1252" s="130">
        <v>55</v>
      </c>
      <c r="B1252" s="186" t="s">
        <v>459</v>
      </c>
      <c r="C1252" s="186" t="s">
        <v>103</v>
      </c>
      <c r="D1252" s="130">
        <v>1</v>
      </c>
      <c r="E1252" s="130">
        <v>4000.5</v>
      </c>
      <c r="F1252" s="130"/>
      <c r="G1252" s="130"/>
      <c r="H1252" s="130"/>
      <c r="I1252" s="130">
        <v>8</v>
      </c>
      <c r="J1252" s="130">
        <v>1</v>
      </c>
      <c r="K1252" s="130">
        <v>1</v>
      </c>
      <c r="L1252" s="138"/>
      <c r="M1252" s="138">
        <v>0.5</v>
      </c>
      <c r="N1252" s="130">
        <v>1</v>
      </c>
      <c r="O1252" s="138"/>
      <c r="P1252" s="138">
        <v>1.5</v>
      </c>
      <c r="Q1252" s="130">
        <v>7</v>
      </c>
      <c r="R1252" s="138">
        <v>12</v>
      </c>
      <c r="S1252" s="130">
        <f>Table4[[#This Row],[DMG PER PARTICLE]]*Table4[[#This Row],[PARTICLES 
PER SHOT]]</f>
        <v>4000.5</v>
      </c>
      <c r="T1252" s="186">
        <f>Table4[[#This Row],[DAMAGE PER SHOT]]/Table4[[#This Row],[SHOT 
INTERVAL]]</f>
        <v>8001</v>
      </c>
      <c r="U1252" s="130">
        <f>Table4[[#This Row],[SHOTS PER MAGAZINE]]*Table4[[#This Row],[DAMAGE PER SHOT]]</f>
        <v>32004</v>
      </c>
      <c r="V1252" s="130">
        <f>Table4[[#This Row],[MAGAZINE AMMO]]/Table4[[#This Row],[AMMO PER SHOT]]</f>
        <v>8</v>
      </c>
      <c r="W1252" s="138">
        <f>1/Table4[[#This Row],[SHOT 
INTERVAL]]</f>
        <v>2</v>
      </c>
      <c r="X1252" s="138">
        <f>(Table4[[#This Row],[SHOTS PER MAGAZINE]]-1)*Table4[[#This Row],[SHOT 
INTERVAL]]+(Table4[[#This Row],[PARTICLES 
PER SHOT]]-1)*Table4[[#This Row],[BURST INTERVAL]]</f>
        <v>3.5</v>
      </c>
      <c r="Y1252" s="186">
        <f>Table4[[#This Row],[DAMAGE PER MAGAZINE]]/(Table4[[#This Row],[UNLOAD TIME]]+Table4[[#This Row],[RELOAD TIME]])</f>
        <v>2064.7741935483873</v>
      </c>
    </row>
    <row r="1253" spans="1:25" ht="14.25" customHeight="1" collapsed="1" x14ac:dyDescent="0.2">
      <c r="A1253" s="128">
        <v>56</v>
      </c>
      <c r="B1253" s="185" t="s">
        <v>460</v>
      </c>
      <c r="C1253" s="185" t="s">
        <v>101</v>
      </c>
      <c r="D1253" s="128">
        <v>1</v>
      </c>
      <c r="E1253" s="128">
        <v>234</v>
      </c>
      <c r="F1253" s="128"/>
      <c r="G1253" s="128"/>
      <c r="H1253" s="128"/>
      <c r="I1253" s="128">
        <v>85</v>
      </c>
      <c r="J1253" s="128">
        <v>1</v>
      </c>
      <c r="K1253" s="128">
        <v>1</v>
      </c>
      <c r="L1253" s="137"/>
      <c r="M1253" s="137">
        <v>0.1</v>
      </c>
      <c r="N1253" s="128">
        <v>85</v>
      </c>
      <c r="O1253" s="137"/>
      <c r="P1253" s="137">
        <v>5</v>
      </c>
      <c r="Q1253" s="128">
        <v>0</v>
      </c>
      <c r="R1253" s="137">
        <v>5</v>
      </c>
      <c r="S1253" s="128">
        <f>Table4[[#This Row],[DMG PER PARTICLE]]*Table4[[#This Row],[PARTICLES 
PER SHOT]]</f>
        <v>234</v>
      </c>
      <c r="T1253" s="185">
        <f>Table4[[#This Row],[DAMAGE PER SHOT]]/Table4[[#This Row],[SHOT 
INTERVAL]]</f>
        <v>2340</v>
      </c>
      <c r="U1253" s="128">
        <f>Table4[[#This Row],[SHOTS PER MAGAZINE]]*Table4[[#This Row],[DAMAGE PER SHOT]]</f>
        <v>19890</v>
      </c>
      <c r="V1253" s="128">
        <f>Table4[[#This Row],[MAGAZINE AMMO]]/Table4[[#This Row],[AMMO PER SHOT]]</f>
        <v>85</v>
      </c>
      <c r="W1253" s="137">
        <f>1/Table4[[#This Row],[SHOT 
INTERVAL]]</f>
        <v>10</v>
      </c>
      <c r="X1253" s="137">
        <f>(Table4[[#This Row],[SHOTS PER MAGAZINE]]-1)*Table4[[#This Row],[SHOT 
INTERVAL]]+(Table4[[#This Row],[PARTICLES 
PER SHOT]]-1)*Table4[[#This Row],[BURST INTERVAL]]</f>
        <v>8.4</v>
      </c>
      <c r="Y1253" s="185">
        <f>Table4[[#This Row],[DAMAGE PER MAGAZINE]]/(Table4[[#This Row],[UNLOAD TIME]]+Table4[[#This Row],[RELOAD TIME]])</f>
        <v>1484.3283582089553</v>
      </c>
    </row>
    <row r="1254" spans="1:25" ht="14.25" hidden="1" customHeight="1" outlineLevel="1" x14ac:dyDescent="0.2">
      <c r="A1254" s="130">
        <v>56</v>
      </c>
      <c r="B1254" s="186" t="s">
        <v>460</v>
      </c>
      <c r="C1254" s="186" t="s">
        <v>101</v>
      </c>
      <c r="D1254" s="130">
        <v>2</v>
      </c>
      <c r="E1254" s="130">
        <v>255</v>
      </c>
      <c r="F1254" s="130"/>
      <c r="G1254" s="130"/>
      <c r="H1254" s="130"/>
      <c r="I1254" s="130">
        <v>85</v>
      </c>
      <c r="J1254" s="130">
        <v>1</v>
      </c>
      <c r="K1254" s="130">
        <v>1</v>
      </c>
      <c r="L1254" s="138"/>
      <c r="M1254" s="138">
        <v>0.1</v>
      </c>
      <c r="N1254" s="130">
        <v>85</v>
      </c>
      <c r="O1254" s="138"/>
      <c r="P1254" s="138">
        <v>5</v>
      </c>
      <c r="Q1254" s="130">
        <v>0</v>
      </c>
      <c r="R1254" s="138">
        <v>5</v>
      </c>
      <c r="S1254" s="130">
        <f>Table4[[#This Row],[DMG PER PARTICLE]]*Table4[[#This Row],[PARTICLES 
PER SHOT]]</f>
        <v>255</v>
      </c>
      <c r="T1254" s="186">
        <f>Table4[[#This Row],[DAMAGE PER SHOT]]/Table4[[#This Row],[SHOT 
INTERVAL]]</f>
        <v>2550</v>
      </c>
      <c r="U1254" s="130">
        <f>Table4[[#This Row],[SHOTS PER MAGAZINE]]*Table4[[#This Row],[DAMAGE PER SHOT]]</f>
        <v>21675</v>
      </c>
      <c r="V1254" s="130">
        <f>Table4[[#This Row],[MAGAZINE AMMO]]/Table4[[#This Row],[AMMO PER SHOT]]</f>
        <v>85</v>
      </c>
      <c r="W1254" s="138">
        <f>1/Table4[[#This Row],[SHOT 
INTERVAL]]</f>
        <v>10</v>
      </c>
      <c r="X1254" s="138">
        <f>(Table4[[#This Row],[SHOTS PER MAGAZINE]]-1)*Table4[[#This Row],[SHOT 
INTERVAL]]+(Table4[[#This Row],[PARTICLES 
PER SHOT]]-1)*Table4[[#This Row],[BURST INTERVAL]]</f>
        <v>8.4</v>
      </c>
      <c r="Y1254" s="186">
        <f>Table4[[#This Row],[DAMAGE PER MAGAZINE]]/(Table4[[#This Row],[UNLOAD TIME]]+Table4[[#This Row],[RELOAD TIME]])</f>
        <v>1617.5373134328358</v>
      </c>
    </row>
    <row r="1255" spans="1:25" ht="14.25" hidden="1" customHeight="1" outlineLevel="1" x14ac:dyDescent="0.2">
      <c r="A1255" s="130">
        <v>56</v>
      </c>
      <c r="B1255" s="186" t="s">
        <v>460</v>
      </c>
      <c r="C1255" s="186" t="s">
        <v>101</v>
      </c>
      <c r="D1255" s="130">
        <v>3</v>
      </c>
      <c r="E1255" s="130">
        <v>281</v>
      </c>
      <c r="F1255" s="130"/>
      <c r="G1255" s="130"/>
      <c r="H1255" s="130"/>
      <c r="I1255" s="130">
        <v>85</v>
      </c>
      <c r="J1255" s="130">
        <v>1</v>
      </c>
      <c r="K1255" s="130">
        <v>1</v>
      </c>
      <c r="L1255" s="138"/>
      <c r="M1255" s="138">
        <v>0.1</v>
      </c>
      <c r="N1255" s="130">
        <v>85</v>
      </c>
      <c r="O1255" s="138"/>
      <c r="P1255" s="138">
        <v>5</v>
      </c>
      <c r="Q1255" s="130">
        <v>0</v>
      </c>
      <c r="R1255" s="138">
        <v>5</v>
      </c>
      <c r="S1255" s="130">
        <f>Table4[[#This Row],[DMG PER PARTICLE]]*Table4[[#This Row],[PARTICLES 
PER SHOT]]</f>
        <v>281</v>
      </c>
      <c r="T1255" s="186">
        <f>Table4[[#This Row],[DAMAGE PER SHOT]]/Table4[[#This Row],[SHOT 
INTERVAL]]</f>
        <v>2810</v>
      </c>
      <c r="U1255" s="130">
        <f>Table4[[#This Row],[SHOTS PER MAGAZINE]]*Table4[[#This Row],[DAMAGE PER SHOT]]</f>
        <v>23885</v>
      </c>
      <c r="V1255" s="130">
        <f>Table4[[#This Row],[MAGAZINE AMMO]]/Table4[[#This Row],[AMMO PER SHOT]]</f>
        <v>85</v>
      </c>
      <c r="W1255" s="138">
        <f>1/Table4[[#This Row],[SHOT 
INTERVAL]]</f>
        <v>10</v>
      </c>
      <c r="X1255" s="138">
        <f>(Table4[[#This Row],[SHOTS PER MAGAZINE]]-1)*Table4[[#This Row],[SHOT 
INTERVAL]]+(Table4[[#This Row],[PARTICLES 
PER SHOT]]-1)*Table4[[#This Row],[BURST INTERVAL]]</f>
        <v>8.4</v>
      </c>
      <c r="Y1255" s="186">
        <f>Table4[[#This Row],[DAMAGE PER MAGAZINE]]/(Table4[[#This Row],[UNLOAD TIME]]+Table4[[#This Row],[RELOAD TIME]])</f>
        <v>1782.4626865671642</v>
      </c>
    </row>
    <row r="1256" spans="1:25" ht="14.25" hidden="1" customHeight="1" outlineLevel="1" x14ac:dyDescent="0.2">
      <c r="A1256" s="130">
        <v>56</v>
      </c>
      <c r="B1256" s="186" t="s">
        <v>460</v>
      </c>
      <c r="C1256" s="186" t="s">
        <v>101</v>
      </c>
      <c r="D1256" s="130">
        <v>4</v>
      </c>
      <c r="E1256" s="130">
        <v>309</v>
      </c>
      <c r="F1256" s="130"/>
      <c r="G1256" s="130"/>
      <c r="H1256" s="130"/>
      <c r="I1256" s="130">
        <v>85</v>
      </c>
      <c r="J1256" s="130">
        <v>1</v>
      </c>
      <c r="K1256" s="130">
        <v>1</v>
      </c>
      <c r="L1256" s="138"/>
      <c r="M1256" s="138">
        <v>0.1</v>
      </c>
      <c r="N1256" s="130">
        <v>85</v>
      </c>
      <c r="O1256" s="138"/>
      <c r="P1256" s="138">
        <v>5</v>
      </c>
      <c r="Q1256" s="130">
        <v>0</v>
      </c>
      <c r="R1256" s="138">
        <v>5</v>
      </c>
      <c r="S1256" s="130">
        <f>Table4[[#This Row],[DMG PER PARTICLE]]*Table4[[#This Row],[PARTICLES 
PER SHOT]]</f>
        <v>309</v>
      </c>
      <c r="T1256" s="186">
        <f>Table4[[#This Row],[DAMAGE PER SHOT]]/Table4[[#This Row],[SHOT 
INTERVAL]]</f>
        <v>3090</v>
      </c>
      <c r="U1256" s="130">
        <f>Table4[[#This Row],[SHOTS PER MAGAZINE]]*Table4[[#This Row],[DAMAGE PER SHOT]]</f>
        <v>26265</v>
      </c>
      <c r="V1256" s="130">
        <f>Table4[[#This Row],[MAGAZINE AMMO]]/Table4[[#This Row],[AMMO PER SHOT]]</f>
        <v>85</v>
      </c>
      <c r="W1256" s="138">
        <f>1/Table4[[#This Row],[SHOT 
INTERVAL]]</f>
        <v>10</v>
      </c>
      <c r="X1256" s="138">
        <f>(Table4[[#This Row],[SHOTS PER MAGAZINE]]-1)*Table4[[#This Row],[SHOT 
INTERVAL]]+(Table4[[#This Row],[PARTICLES 
PER SHOT]]-1)*Table4[[#This Row],[BURST INTERVAL]]</f>
        <v>8.4</v>
      </c>
      <c r="Y1256" s="186">
        <f>Table4[[#This Row],[DAMAGE PER MAGAZINE]]/(Table4[[#This Row],[UNLOAD TIME]]+Table4[[#This Row],[RELOAD TIME]])</f>
        <v>1960.0746268656717</v>
      </c>
    </row>
    <row r="1257" spans="1:25" ht="14.25" hidden="1" customHeight="1" outlineLevel="1" x14ac:dyDescent="0.2">
      <c r="A1257" s="130">
        <v>56</v>
      </c>
      <c r="B1257" s="186" t="s">
        <v>460</v>
      </c>
      <c r="C1257" s="186" t="s">
        <v>101</v>
      </c>
      <c r="D1257" s="130">
        <v>5</v>
      </c>
      <c r="E1257" s="130">
        <v>340</v>
      </c>
      <c r="F1257" s="130"/>
      <c r="G1257" s="130"/>
      <c r="H1257" s="130"/>
      <c r="I1257" s="130">
        <v>85</v>
      </c>
      <c r="J1257" s="130">
        <v>1</v>
      </c>
      <c r="K1257" s="130">
        <v>1</v>
      </c>
      <c r="L1257" s="138"/>
      <c r="M1257" s="138">
        <v>0.1</v>
      </c>
      <c r="N1257" s="130">
        <v>85</v>
      </c>
      <c r="O1257" s="138"/>
      <c r="P1257" s="138">
        <v>5</v>
      </c>
      <c r="Q1257" s="130">
        <v>0</v>
      </c>
      <c r="R1257" s="138">
        <v>5</v>
      </c>
      <c r="S1257" s="130">
        <f>Table4[[#This Row],[DMG PER PARTICLE]]*Table4[[#This Row],[PARTICLES 
PER SHOT]]</f>
        <v>340</v>
      </c>
      <c r="T1257" s="186">
        <f>Table4[[#This Row],[DAMAGE PER SHOT]]/Table4[[#This Row],[SHOT 
INTERVAL]]</f>
        <v>3400</v>
      </c>
      <c r="U1257" s="130">
        <f>Table4[[#This Row],[SHOTS PER MAGAZINE]]*Table4[[#This Row],[DAMAGE PER SHOT]]</f>
        <v>28900</v>
      </c>
      <c r="V1257" s="130">
        <f>Table4[[#This Row],[MAGAZINE AMMO]]/Table4[[#This Row],[AMMO PER SHOT]]</f>
        <v>85</v>
      </c>
      <c r="W1257" s="138">
        <f>1/Table4[[#This Row],[SHOT 
INTERVAL]]</f>
        <v>10</v>
      </c>
      <c r="X1257" s="138">
        <f>(Table4[[#This Row],[SHOTS PER MAGAZINE]]-1)*Table4[[#This Row],[SHOT 
INTERVAL]]+(Table4[[#This Row],[PARTICLES 
PER SHOT]]-1)*Table4[[#This Row],[BURST INTERVAL]]</f>
        <v>8.4</v>
      </c>
      <c r="Y1257" s="186">
        <f>Table4[[#This Row],[DAMAGE PER MAGAZINE]]/(Table4[[#This Row],[UNLOAD TIME]]+Table4[[#This Row],[RELOAD TIME]])</f>
        <v>2156.7164179104475</v>
      </c>
    </row>
    <row r="1258" spans="1:25" ht="14.25" hidden="1" customHeight="1" outlineLevel="1" x14ac:dyDescent="0.2">
      <c r="A1258" s="130">
        <v>56</v>
      </c>
      <c r="B1258" s="186" t="s">
        <v>460</v>
      </c>
      <c r="C1258" s="186" t="s">
        <v>101</v>
      </c>
      <c r="D1258" s="130">
        <v>6</v>
      </c>
      <c r="E1258" s="130">
        <v>374</v>
      </c>
      <c r="F1258" s="130"/>
      <c r="G1258" s="130"/>
      <c r="H1258" s="130"/>
      <c r="I1258" s="130">
        <v>85</v>
      </c>
      <c r="J1258" s="130">
        <v>1</v>
      </c>
      <c r="K1258" s="130">
        <v>1</v>
      </c>
      <c r="L1258" s="138"/>
      <c r="M1258" s="138">
        <v>0.1</v>
      </c>
      <c r="N1258" s="130">
        <v>85</v>
      </c>
      <c r="O1258" s="138"/>
      <c r="P1258" s="138">
        <v>5</v>
      </c>
      <c r="Q1258" s="130">
        <v>0</v>
      </c>
      <c r="R1258" s="138">
        <v>5</v>
      </c>
      <c r="S1258" s="130">
        <f>Table4[[#This Row],[DMG PER PARTICLE]]*Table4[[#This Row],[PARTICLES 
PER SHOT]]</f>
        <v>374</v>
      </c>
      <c r="T1258" s="186">
        <f>Table4[[#This Row],[DAMAGE PER SHOT]]/Table4[[#This Row],[SHOT 
INTERVAL]]</f>
        <v>3740</v>
      </c>
      <c r="U1258" s="130">
        <f>Table4[[#This Row],[SHOTS PER MAGAZINE]]*Table4[[#This Row],[DAMAGE PER SHOT]]</f>
        <v>31790</v>
      </c>
      <c r="V1258" s="130">
        <f>Table4[[#This Row],[MAGAZINE AMMO]]/Table4[[#This Row],[AMMO PER SHOT]]</f>
        <v>85</v>
      </c>
      <c r="W1258" s="138">
        <f>1/Table4[[#This Row],[SHOT 
INTERVAL]]</f>
        <v>10</v>
      </c>
      <c r="X1258" s="138">
        <f>(Table4[[#This Row],[SHOTS PER MAGAZINE]]-1)*Table4[[#This Row],[SHOT 
INTERVAL]]+(Table4[[#This Row],[PARTICLES 
PER SHOT]]-1)*Table4[[#This Row],[BURST INTERVAL]]</f>
        <v>8.4</v>
      </c>
      <c r="Y1258" s="186">
        <f>Table4[[#This Row],[DAMAGE PER MAGAZINE]]/(Table4[[#This Row],[UNLOAD TIME]]+Table4[[#This Row],[RELOAD TIME]])</f>
        <v>2372.3880597014927</v>
      </c>
    </row>
    <row r="1259" spans="1:25" ht="14.25" hidden="1" customHeight="1" outlineLevel="1" x14ac:dyDescent="0.2">
      <c r="A1259" s="130">
        <v>56</v>
      </c>
      <c r="B1259" s="186" t="s">
        <v>460</v>
      </c>
      <c r="C1259" s="186" t="s">
        <v>101</v>
      </c>
      <c r="D1259" s="130">
        <v>7</v>
      </c>
      <c r="E1259" s="130">
        <v>411</v>
      </c>
      <c r="F1259" s="130"/>
      <c r="G1259" s="130"/>
      <c r="H1259" s="130"/>
      <c r="I1259" s="130">
        <v>85</v>
      </c>
      <c r="J1259" s="130">
        <v>1</v>
      </c>
      <c r="K1259" s="130">
        <v>1</v>
      </c>
      <c r="L1259" s="138"/>
      <c r="M1259" s="138">
        <v>0.1</v>
      </c>
      <c r="N1259" s="130">
        <v>85</v>
      </c>
      <c r="O1259" s="138"/>
      <c r="P1259" s="138">
        <v>5</v>
      </c>
      <c r="Q1259" s="130">
        <v>0</v>
      </c>
      <c r="R1259" s="138">
        <v>5</v>
      </c>
      <c r="S1259" s="130">
        <f>Table4[[#This Row],[DMG PER PARTICLE]]*Table4[[#This Row],[PARTICLES 
PER SHOT]]</f>
        <v>411</v>
      </c>
      <c r="T1259" s="186">
        <f>Table4[[#This Row],[DAMAGE PER SHOT]]/Table4[[#This Row],[SHOT 
INTERVAL]]</f>
        <v>4110</v>
      </c>
      <c r="U1259" s="130">
        <f>Table4[[#This Row],[SHOTS PER MAGAZINE]]*Table4[[#This Row],[DAMAGE PER SHOT]]</f>
        <v>34935</v>
      </c>
      <c r="V1259" s="130">
        <f>Table4[[#This Row],[MAGAZINE AMMO]]/Table4[[#This Row],[AMMO PER SHOT]]</f>
        <v>85</v>
      </c>
      <c r="W1259" s="138">
        <f>1/Table4[[#This Row],[SHOT 
INTERVAL]]</f>
        <v>10</v>
      </c>
      <c r="X1259" s="138">
        <f>(Table4[[#This Row],[SHOTS PER MAGAZINE]]-1)*Table4[[#This Row],[SHOT 
INTERVAL]]+(Table4[[#This Row],[PARTICLES 
PER SHOT]]-1)*Table4[[#This Row],[BURST INTERVAL]]</f>
        <v>8.4</v>
      </c>
      <c r="Y1259" s="186">
        <f>Table4[[#This Row],[DAMAGE PER MAGAZINE]]/(Table4[[#This Row],[UNLOAD TIME]]+Table4[[#This Row],[RELOAD TIME]])</f>
        <v>2607.0895522388059</v>
      </c>
    </row>
    <row r="1260" spans="1:25" ht="14.25" hidden="1" customHeight="1" outlineLevel="1" x14ac:dyDescent="0.2">
      <c r="A1260" s="130">
        <v>56</v>
      </c>
      <c r="B1260" s="186" t="s">
        <v>460</v>
      </c>
      <c r="C1260" s="186" t="s">
        <v>101</v>
      </c>
      <c r="D1260" s="130">
        <v>8</v>
      </c>
      <c r="E1260" s="130">
        <v>452</v>
      </c>
      <c r="F1260" s="130"/>
      <c r="G1260" s="130"/>
      <c r="H1260" s="130"/>
      <c r="I1260" s="130">
        <v>85</v>
      </c>
      <c r="J1260" s="130">
        <v>1</v>
      </c>
      <c r="K1260" s="130">
        <v>1</v>
      </c>
      <c r="L1260" s="138"/>
      <c r="M1260" s="138">
        <v>0.1</v>
      </c>
      <c r="N1260" s="130">
        <v>85</v>
      </c>
      <c r="O1260" s="138"/>
      <c r="P1260" s="138">
        <v>5</v>
      </c>
      <c r="Q1260" s="130">
        <v>0</v>
      </c>
      <c r="R1260" s="138">
        <v>5</v>
      </c>
      <c r="S1260" s="130">
        <f>Table4[[#This Row],[DMG PER PARTICLE]]*Table4[[#This Row],[PARTICLES 
PER SHOT]]</f>
        <v>452</v>
      </c>
      <c r="T1260" s="186">
        <f>Table4[[#This Row],[DAMAGE PER SHOT]]/Table4[[#This Row],[SHOT 
INTERVAL]]</f>
        <v>4520</v>
      </c>
      <c r="U1260" s="130">
        <f>Table4[[#This Row],[SHOTS PER MAGAZINE]]*Table4[[#This Row],[DAMAGE PER SHOT]]</f>
        <v>38420</v>
      </c>
      <c r="V1260" s="130">
        <f>Table4[[#This Row],[MAGAZINE AMMO]]/Table4[[#This Row],[AMMO PER SHOT]]</f>
        <v>85</v>
      </c>
      <c r="W1260" s="138">
        <f>1/Table4[[#This Row],[SHOT 
INTERVAL]]</f>
        <v>10</v>
      </c>
      <c r="X1260" s="138">
        <f>(Table4[[#This Row],[SHOTS PER MAGAZINE]]-1)*Table4[[#This Row],[SHOT 
INTERVAL]]+(Table4[[#This Row],[PARTICLES 
PER SHOT]]-1)*Table4[[#This Row],[BURST INTERVAL]]</f>
        <v>8.4</v>
      </c>
      <c r="Y1260" s="186">
        <f>Table4[[#This Row],[DAMAGE PER MAGAZINE]]/(Table4[[#This Row],[UNLOAD TIME]]+Table4[[#This Row],[RELOAD TIME]])</f>
        <v>2867.1641791044776</v>
      </c>
    </row>
    <row r="1261" spans="1:25" ht="14.25" hidden="1" customHeight="1" outlineLevel="1" x14ac:dyDescent="0.2">
      <c r="A1261" s="130">
        <v>56</v>
      </c>
      <c r="B1261" s="186" t="s">
        <v>460</v>
      </c>
      <c r="C1261" s="186" t="s">
        <v>101</v>
      </c>
      <c r="D1261" s="130">
        <v>9</v>
      </c>
      <c r="E1261" s="130">
        <v>498</v>
      </c>
      <c r="F1261" s="130"/>
      <c r="G1261" s="130"/>
      <c r="H1261" s="130"/>
      <c r="I1261" s="130">
        <v>85</v>
      </c>
      <c r="J1261" s="130">
        <v>1</v>
      </c>
      <c r="K1261" s="130">
        <v>1</v>
      </c>
      <c r="L1261" s="138"/>
      <c r="M1261" s="138">
        <v>0.1</v>
      </c>
      <c r="N1261" s="130">
        <v>85</v>
      </c>
      <c r="O1261" s="138"/>
      <c r="P1261" s="138">
        <v>5</v>
      </c>
      <c r="Q1261" s="130">
        <v>0</v>
      </c>
      <c r="R1261" s="138">
        <v>5</v>
      </c>
      <c r="S1261" s="130">
        <f>Table4[[#This Row],[DMG PER PARTICLE]]*Table4[[#This Row],[PARTICLES 
PER SHOT]]</f>
        <v>498</v>
      </c>
      <c r="T1261" s="186">
        <f>Table4[[#This Row],[DAMAGE PER SHOT]]/Table4[[#This Row],[SHOT 
INTERVAL]]</f>
        <v>4980</v>
      </c>
      <c r="U1261" s="130">
        <f>Table4[[#This Row],[SHOTS PER MAGAZINE]]*Table4[[#This Row],[DAMAGE PER SHOT]]</f>
        <v>42330</v>
      </c>
      <c r="V1261" s="130">
        <f>Table4[[#This Row],[MAGAZINE AMMO]]/Table4[[#This Row],[AMMO PER SHOT]]</f>
        <v>85</v>
      </c>
      <c r="W1261" s="138">
        <f>1/Table4[[#This Row],[SHOT 
INTERVAL]]</f>
        <v>10</v>
      </c>
      <c r="X1261" s="138">
        <f>(Table4[[#This Row],[SHOTS PER MAGAZINE]]-1)*Table4[[#This Row],[SHOT 
INTERVAL]]+(Table4[[#This Row],[PARTICLES 
PER SHOT]]-1)*Table4[[#This Row],[BURST INTERVAL]]</f>
        <v>8.4</v>
      </c>
      <c r="Y1261" s="186">
        <f>Table4[[#This Row],[DAMAGE PER MAGAZINE]]/(Table4[[#This Row],[UNLOAD TIME]]+Table4[[#This Row],[RELOAD TIME]])</f>
        <v>3158.9552238805968</v>
      </c>
    </row>
    <row r="1262" spans="1:25" ht="14.25" hidden="1" customHeight="1" outlineLevel="1" x14ac:dyDescent="0.2">
      <c r="A1262" s="130">
        <v>56</v>
      </c>
      <c r="B1262" s="186" t="s">
        <v>460</v>
      </c>
      <c r="C1262" s="186" t="s">
        <v>101</v>
      </c>
      <c r="D1262" s="130">
        <v>10</v>
      </c>
      <c r="E1262" s="130">
        <v>547</v>
      </c>
      <c r="F1262" s="130"/>
      <c r="G1262" s="130"/>
      <c r="H1262" s="130"/>
      <c r="I1262" s="130">
        <v>85</v>
      </c>
      <c r="J1262" s="130">
        <v>1</v>
      </c>
      <c r="K1262" s="130">
        <v>1</v>
      </c>
      <c r="L1262" s="138"/>
      <c r="M1262" s="138">
        <v>0.1</v>
      </c>
      <c r="N1262" s="130">
        <v>85</v>
      </c>
      <c r="O1262" s="138"/>
      <c r="P1262" s="138">
        <v>5</v>
      </c>
      <c r="Q1262" s="130">
        <v>0</v>
      </c>
      <c r="R1262" s="138">
        <v>5</v>
      </c>
      <c r="S1262" s="130">
        <f>Table4[[#This Row],[DMG PER PARTICLE]]*Table4[[#This Row],[PARTICLES 
PER SHOT]]</f>
        <v>547</v>
      </c>
      <c r="T1262" s="186">
        <f>Table4[[#This Row],[DAMAGE PER SHOT]]/Table4[[#This Row],[SHOT 
INTERVAL]]</f>
        <v>5470</v>
      </c>
      <c r="U1262" s="130">
        <f>Table4[[#This Row],[SHOTS PER MAGAZINE]]*Table4[[#This Row],[DAMAGE PER SHOT]]</f>
        <v>46495</v>
      </c>
      <c r="V1262" s="130">
        <f>Table4[[#This Row],[MAGAZINE AMMO]]/Table4[[#This Row],[AMMO PER SHOT]]</f>
        <v>85</v>
      </c>
      <c r="W1262" s="138">
        <f>1/Table4[[#This Row],[SHOT 
INTERVAL]]</f>
        <v>10</v>
      </c>
      <c r="X1262" s="138">
        <f>(Table4[[#This Row],[SHOTS PER MAGAZINE]]-1)*Table4[[#This Row],[SHOT 
INTERVAL]]+(Table4[[#This Row],[PARTICLES 
PER SHOT]]-1)*Table4[[#This Row],[BURST INTERVAL]]</f>
        <v>8.4</v>
      </c>
      <c r="Y1262" s="186">
        <f>Table4[[#This Row],[DAMAGE PER MAGAZINE]]/(Table4[[#This Row],[UNLOAD TIME]]+Table4[[#This Row],[RELOAD TIME]])</f>
        <v>3469.7761194029849</v>
      </c>
    </row>
    <row r="1263" spans="1:25" ht="14.25" hidden="1" customHeight="1" outlineLevel="1" x14ac:dyDescent="0.2">
      <c r="A1263" s="130">
        <v>56</v>
      </c>
      <c r="B1263" s="186" t="s">
        <v>460</v>
      </c>
      <c r="C1263" s="186" t="s">
        <v>101</v>
      </c>
      <c r="D1263" s="130">
        <v>11</v>
      </c>
      <c r="E1263" s="130">
        <v>602</v>
      </c>
      <c r="F1263" s="130"/>
      <c r="G1263" s="130"/>
      <c r="H1263" s="130"/>
      <c r="I1263" s="130">
        <v>85</v>
      </c>
      <c r="J1263" s="130">
        <v>1</v>
      </c>
      <c r="K1263" s="130">
        <v>1</v>
      </c>
      <c r="L1263" s="138"/>
      <c r="M1263" s="138">
        <v>0.1</v>
      </c>
      <c r="N1263" s="130">
        <v>85</v>
      </c>
      <c r="O1263" s="138"/>
      <c r="P1263" s="138">
        <v>5</v>
      </c>
      <c r="Q1263" s="130">
        <v>0</v>
      </c>
      <c r="R1263" s="138">
        <v>5</v>
      </c>
      <c r="S1263" s="130">
        <f>Table4[[#This Row],[DMG PER PARTICLE]]*Table4[[#This Row],[PARTICLES 
PER SHOT]]</f>
        <v>602</v>
      </c>
      <c r="T1263" s="186">
        <f>Table4[[#This Row],[DAMAGE PER SHOT]]/Table4[[#This Row],[SHOT 
INTERVAL]]</f>
        <v>6020</v>
      </c>
      <c r="U1263" s="130">
        <f>Table4[[#This Row],[SHOTS PER MAGAZINE]]*Table4[[#This Row],[DAMAGE PER SHOT]]</f>
        <v>51170</v>
      </c>
      <c r="V1263" s="130">
        <f>Table4[[#This Row],[MAGAZINE AMMO]]/Table4[[#This Row],[AMMO PER SHOT]]</f>
        <v>85</v>
      </c>
      <c r="W1263" s="138">
        <f>1/Table4[[#This Row],[SHOT 
INTERVAL]]</f>
        <v>10</v>
      </c>
      <c r="X1263" s="138">
        <f>(Table4[[#This Row],[SHOTS PER MAGAZINE]]-1)*Table4[[#This Row],[SHOT 
INTERVAL]]+(Table4[[#This Row],[PARTICLES 
PER SHOT]]-1)*Table4[[#This Row],[BURST INTERVAL]]</f>
        <v>8.4</v>
      </c>
      <c r="Y1263" s="186">
        <f>Table4[[#This Row],[DAMAGE PER MAGAZINE]]/(Table4[[#This Row],[UNLOAD TIME]]+Table4[[#This Row],[RELOAD TIME]])</f>
        <v>3818.6567164179105</v>
      </c>
    </row>
    <row r="1264" spans="1:25" ht="14.25" hidden="1" customHeight="1" outlineLevel="1" x14ac:dyDescent="0.2">
      <c r="A1264" s="130">
        <v>56</v>
      </c>
      <c r="B1264" s="186" t="s">
        <v>460</v>
      </c>
      <c r="C1264" s="186" t="s">
        <v>101</v>
      </c>
      <c r="D1264" s="130">
        <v>12</v>
      </c>
      <c r="E1264" s="130">
        <v>663</v>
      </c>
      <c r="F1264" s="130"/>
      <c r="G1264" s="130"/>
      <c r="H1264" s="130"/>
      <c r="I1264" s="130">
        <v>85</v>
      </c>
      <c r="J1264" s="130">
        <v>1</v>
      </c>
      <c r="K1264" s="130">
        <v>1</v>
      </c>
      <c r="L1264" s="138"/>
      <c r="M1264" s="138">
        <v>0.1</v>
      </c>
      <c r="N1264" s="130">
        <v>85</v>
      </c>
      <c r="O1264" s="138"/>
      <c r="P1264" s="138">
        <v>5</v>
      </c>
      <c r="Q1264" s="130">
        <v>0</v>
      </c>
      <c r="R1264" s="138">
        <v>5</v>
      </c>
      <c r="S1264" s="130">
        <f>Table4[[#This Row],[DMG PER PARTICLE]]*Table4[[#This Row],[PARTICLES 
PER SHOT]]</f>
        <v>663</v>
      </c>
      <c r="T1264" s="186">
        <f>Table4[[#This Row],[DAMAGE PER SHOT]]/Table4[[#This Row],[SHOT 
INTERVAL]]</f>
        <v>6630</v>
      </c>
      <c r="U1264" s="130">
        <f>Table4[[#This Row],[SHOTS PER MAGAZINE]]*Table4[[#This Row],[DAMAGE PER SHOT]]</f>
        <v>56355</v>
      </c>
      <c r="V1264" s="130">
        <f>Table4[[#This Row],[MAGAZINE AMMO]]/Table4[[#This Row],[AMMO PER SHOT]]</f>
        <v>85</v>
      </c>
      <c r="W1264" s="138">
        <f>1/Table4[[#This Row],[SHOT 
INTERVAL]]</f>
        <v>10</v>
      </c>
      <c r="X1264" s="138">
        <f>(Table4[[#This Row],[SHOTS PER MAGAZINE]]-1)*Table4[[#This Row],[SHOT 
INTERVAL]]+(Table4[[#This Row],[PARTICLES 
PER SHOT]]-1)*Table4[[#This Row],[BURST INTERVAL]]</f>
        <v>8.4</v>
      </c>
      <c r="Y1264" s="186">
        <f>Table4[[#This Row],[DAMAGE PER MAGAZINE]]/(Table4[[#This Row],[UNLOAD TIME]]+Table4[[#This Row],[RELOAD TIME]])</f>
        <v>4205.5970149253726</v>
      </c>
    </row>
    <row r="1265" spans="1:25" ht="14.25" hidden="1" customHeight="1" outlineLevel="1" x14ac:dyDescent="0.2">
      <c r="A1265" s="130">
        <v>56</v>
      </c>
      <c r="B1265" s="186" t="s">
        <v>460</v>
      </c>
      <c r="C1265" s="186" t="s">
        <v>102</v>
      </c>
      <c r="D1265" s="130">
        <v>1</v>
      </c>
      <c r="E1265" s="130">
        <v>663</v>
      </c>
      <c r="F1265" s="130"/>
      <c r="G1265" s="130"/>
      <c r="H1265" s="130"/>
      <c r="I1265" s="130">
        <v>85</v>
      </c>
      <c r="J1265" s="130">
        <v>1</v>
      </c>
      <c r="K1265" s="130">
        <v>1</v>
      </c>
      <c r="L1265" s="138"/>
      <c r="M1265" s="138">
        <v>0.1</v>
      </c>
      <c r="N1265" s="130">
        <v>85</v>
      </c>
      <c r="O1265" s="138"/>
      <c r="P1265" s="138">
        <v>5</v>
      </c>
      <c r="Q1265" s="130">
        <v>0</v>
      </c>
      <c r="R1265" s="138">
        <v>5</v>
      </c>
      <c r="S1265" s="130">
        <f>Table4[[#This Row],[DMG PER PARTICLE]]*Table4[[#This Row],[PARTICLES 
PER SHOT]]</f>
        <v>663</v>
      </c>
      <c r="T1265" s="186">
        <f>Table4[[#This Row],[DAMAGE PER SHOT]]/Table4[[#This Row],[SHOT 
INTERVAL]]</f>
        <v>6630</v>
      </c>
      <c r="U1265" s="130">
        <f>Table4[[#This Row],[SHOTS PER MAGAZINE]]*Table4[[#This Row],[DAMAGE PER SHOT]]</f>
        <v>56355</v>
      </c>
      <c r="V1265" s="130">
        <f>Table4[[#This Row],[MAGAZINE AMMO]]/Table4[[#This Row],[AMMO PER SHOT]]</f>
        <v>85</v>
      </c>
      <c r="W1265" s="138">
        <f>1/Table4[[#This Row],[SHOT 
INTERVAL]]</f>
        <v>10</v>
      </c>
      <c r="X1265" s="138">
        <f>(Table4[[#This Row],[SHOTS PER MAGAZINE]]-1)*Table4[[#This Row],[SHOT 
INTERVAL]]+(Table4[[#This Row],[PARTICLES 
PER SHOT]]-1)*Table4[[#This Row],[BURST INTERVAL]]</f>
        <v>8.4</v>
      </c>
      <c r="Y1265" s="186">
        <f>Table4[[#This Row],[DAMAGE PER MAGAZINE]]/(Table4[[#This Row],[UNLOAD TIME]]+Table4[[#This Row],[RELOAD TIME]])</f>
        <v>4205.5970149253726</v>
      </c>
    </row>
    <row r="1266" spans="1:25" ht="14.25" hidden="1" customHeight="1" outlineLevel="1" x14ac:dyDescent="0.2">
      <c r="A1266" s="130">
        <v>56</v>
      </c>
      <c r="B1266" s="186" t="s">
        <v>460</v>
      </c>
      <c r="C1266" s="186" t="s">
        <v>102</v>
      </c>
      <c r="D1266" s="130">
        <v>2</v>
      </c>
      <c r="E1266" s="130">
        <v>673</v>
      </c>
      <c r="F1266" s="130"/>
      <c r="G1266" s="130"/>
      <c r="H1266" s="130"/>
      <c r="I1266" s="130">
        <v>85</v>
      </c>
      <c r="J1266" s="130">
        <v>1</v>
      </c>
      <c r="K1266" s="130">
        <v>1</v>
      </c>
      <c r="L1266" s="138"/>
      <c r="M1266" s="138">
        <v>0.1</v>
      </c>
      <c r="N1266" s="130">
        <v>85</v>
      </c>
      <c r="O1266" s="138"/>
      <c r="P1266" s="138">
        <v>5</v>
      </c>
      <c r="Q1266" s="130">
        <v>0</v>
      </c>
      <c r="R1266" s="138">
        <v>5</v>
      </c>
      <c r="S1266" s="130">
        <f>Table4[[#This Row],[DMG PER PARTICLE]]*Table4[[#This Row],[PARTICLES 
PER SHOT]]</f>
        <v>673</v>
      </c>
      <c r="T1266" s="186">
        <f>Table4[[#This Row],[DAMAGE PER SHOT]]/Table4[[#This Row],[SHOT 
INTERVAL]]</f>
        <v>6730</v>
      </c>
      <c r="U1266" s="130">
        <f>Table4[[#This Row],[SHOTS PER MAGAZINE]]*Table4[[#This Row],[DAMAGE PER SHOT]]</f>
        <v>57205</v>
      </c>
      <c r="V1266" s="130">
        <f>Table4[[#This Row],[MAGAZINE AMMO]]/Table4[[#This Row],[AMMO PER SHOT]]</f>
        <v>85</v>
      </c>
      <c r="W1266" s="138">
        <f>1/Table4[[#This Row],[SHOT 
INTERVAL]]</f>
        <v>10</v>
      </c>
      <c r="X1266" s="138">
        <f>(Table4[[#This Row],[SHOTS PER MAGAZINE]]-1)*Table4[[#This Row],[SHOT 
INTERVAL]]+(Table4[[#This Row],[PARTICLES 
PER SHOT]]-1)*Table4[[#This Row],[BURST INTERVAL]]</f>
        <v>8.4</v>
      </c>
      <c r="Y1266" s="186">
        <f>Table4[[#This Row],[DAMAGE PER MAGAZINE]]/(Table4[[#This Row],[UNLOAD TIME]]+Table4[[#This Row],[RELOAD TIME]])</f>
        <v>4269.0298507462685</v>
      </c>
    </row>
    <row r="1267" spans="1:25" ht="14.25" hidden="1" customHeight="1" outlineLevel="1" x14ac:dyDescent="0.2">
      <c r="A1267" s="130">
        <v>56</v>
      </c>
      <c r="B1267" s="186" t="s">
        <v>460</v>
      </c>
      <c r="C1267" s="186" t="s">
        <v>102</v>
      </c>
      <c r="D1267" s="130">
        <v>3</v>
      </c>
      <c r="E1267" s="130">
        <v>683</v>
      </c>
      <c r="F1267" s="130"/>
      <c r="G1267" s="130"/>
      <c r="H1267" s="130"/>
      <c r="I1267" s="130">
        <v>85</v>
      </c>
      <c r="J1267" s="130">
        <v>1</v>
      </c>
      <c r="K1267" s="130">
        <v>1</v>
      </c>
      <c r="L1267" s="138"/>
      <c r="M1267" s="138">
        <v>0.1</v>
      </c>
      <c r="N1267" s="130">
        <v>85</v>
      </c>
      <c r="O1267" s="138"/>
      <c r="P1267" s="138">
        <v>5</v>
      </c>
      <c r="Q1267" s="130">
        <v>0</v>
      </c>
      <c r="R1267" s="138">
        <v>5</v>
      </c>
      <c r="S1267" s="130">
        <f>Table4[[#This Row],[DMG PER PARTICLE]]*Table4[[#This Row],[PARTICLES 
PER SHOT]]</f>
        <v>683</v>
      </c>
      <c r="T1267" s="186">
        <f>Table4[[#This Row],[DAMAGE PER SHOT]]/Table4[[#This Row],[SHOT 
INTERVAL]]</f>
        <v>6830</v>
      </c>
      <c r="U1267" s="130">
        <f>Table4[[#This Row],[SHOTS PER MAGAZINE]]*Table4[[#This Row],[DAMAGE PER SHOT]]</f>
        <v>58055</v>
      </c>
      <c r="V1267" s="130">
        <f>Table4[[#This Row],[MAGAZINE AMMO]]/Table4[[#This Row],[AMMO PER SHOT]]</f>
        <v>85</v>
      </c>
      <c r="W1267" s="138">
        <f>1/Table4[[#This Row],[SHOT 
INTERVAL]]</f>
        <v>10</v>
      </c>
      <c r="X1267" s="138">
        <f>(Table4[[#This Row],[SHOTS PER MAGAZINE]]-1)*Table4[[#This Row],[SHOT 
INTERVAL]]+(Table4[[#This Row],[PARTICLES 
PER SHOT]]-1)*Table4[[#This Row],[BURST INTERVAL]]</f>
        <v>8.4</v>
      </c>
      <c r="Y1267" s="186">
        <f>Table4[[#This Row],[DAMAGE PER MAGAZINE]]/(Table4[[#This Row],[UNLOAD TIME]]+Table4[[#This Row],[RELOAD TIME]])</f>
        <v>4332.4626865671644</v>
      </c>
    </row>
    <row r="1268" spans="1:25" ht="14.25" hidden="1" customHeight="1" outlineLevel="1" x14ac:dyDescent="0.2">
      <c r="A1268" s="130">
        <v>56</v>
      </c>
      <c r="B1268" s="186" t="s">
        <v>460</v>
      </c>
      <c r="C1268" s="186" t="s">
        <v>102</v>
      </c>
      <c r="D1268" s="130">
        <v>4</v>
      </c>
      <c r="E1268" s="130">
        <v>695</v>
      </c>
      <c r="F1268" s="130"/>
      <c r="G1268" s="130"/>
      <c r="H1268" s="130"/>
      <c r="I1268" s="130">
        <v>85</v>
      </c>
      <c r="J1268" s="130">
        <v>1</v>
      </c>
      <c r="K1268" s="130">
        <v>1</v>
      </c>
      <c r="L1268" s="138"/>
      <c r="M1268" s="138">
        <v>0.1</v>
      </c>
      <c r="N1268" s="130">
        <v>85</v>
      </c>
      <c r="O1268" s="138"/>
      <c r="P1268" s="138">
        <v>5</v>
      </c>
      <c r="Q1268" s="130">
        <v>0</v>
      </c>
      <c r="R1268" s="138">
        <v>5</v>
      </c>
      <c r="S1268" s="130">
        <f>Table4[[#This Row],[DMG PER PARTICLE]]*Table4[[#This Row],[PARTICLES 
PER SHOT]]</f>
        <v>695</v>
      </c>
      <c r="T1268" s="186">
        <f>Table4[[#This Row],[DAMAGE PER SHOT]]/Table4[[#This Row],[SHOT 
INTERVAL]]</f>
        <v>6950</v>
      </c>
      <c r="U1268" s="130">
        <f>Table4[[#This Row],[SHOTS PER MAGAZINE]]*Table4[[#This Row],[DAMAGE PER SHOT]]</f>
        <v>59075</v>
      </c>
      <c r="V1268" s="130">
        <f>Table4[[#This Row],[MAGAZINE AMMO]]/Table4[[#This Row],[AMMO PER SHOT]]</f>
        <v>85</v>
      </c>
      <c r="W1268" s="138">
        <f>1/Table4[[#This Row],[SHOT 
INTERVAL]]</f>
        <v>10</v>
      </c>
      <c r="X1268" s="138">
        <f>(Table4[[#This Row],[SHOTS PER MAGAZINE]]-1)*Table4[[#This Row],[SHOT 
INTERVAL]]+(Table4[[#This Row],[PARTICLES 
PER SHOT]]-1)*Table4[[#This Row],[BURST INTERVAL]]</f>
        <v>8.4</v>
      </c>
      <c r="Y1268" s="186">
        <f>Table4[[#This Row],[DAMAGE PER MAGAZINE]]/(Table4[[#This Row],[UNLOAD TIME]]+Table4[[#This Row],[RELOAD TIME]])</f>
        <v>4408.5820895522384</v>
      </c>
    </row>
    <row r="1269" spans="1:25" ht="14.25" hidden="1" customHeight="1" outlineLevel="1" x14ac:dyDescent="0.2">
      <c r="A1269" s="130">
        <v>56</v>
      </c>
      <c r="B1269" s="186" t="s">
        <v>460</v>
      </c>
      <c r="C1269" s="186" t="s">
        <v>102</v>
      </c>
      <c r="D1269" s="130">
        <v>5</v>
      </c>
      <c r="E1269" s="130">
        <v>707</v>
      </c>
      <c r="F1269" s="130"/>
      <c r="G1269" s="130"/>
      <c r="H1269" s="130"/>
      <c r="I1269" s="130">
        <v>85</v>
      </c>
      <c r="J1269" s="130">
        <v>1</v>
      </c>
      <c r="K1269" s="130">
        <v>1</v>
      </c>
      <c r="L1269" s="138"/>
      <c r="M1269" s="138">
        <v>0.1</v>
      </c>
      <c r="N1269" s="130">
        <v>85</v>
      </c>
      <c r="O1269" s="138"/>
      <c r="P1269" s="138">
        <v>5</v>
      </c>
      <c r="Q1269" s="130">
        <v>0</v>
      </c>
      <c r="R1269" s="138">
        <v>5</v>
      </c>
      <c r="S1269" s="130">
        <f>Table4[[#This Row],[DMG PER PARTICLE]]*Table4[[#This Row],[PARTICLES 
PER SHOT]]</f>
        <v>707</v>
      </c>
      <c r="T1269" s="186">
        <f>Table4[[#This Row],[DAMAGE PER SHOT]]/Table4[[#This Row],[SHOT 
INTERVAL]]</f>
        <v>7070</v>
      </c>
      <c r="U1269" s="130">
        <f>Table4[[#This Row],[SHOTS PER MAGAZINE]]*Table4[[#This Row],[DAMAGE PER SHOT]]</f>
        <v>60095</v>
      </c>
      <c r="V1269" s="130">
        <f>Table4[[#This Row],[MAGAZINE AMMO]]/Table4[[#This Row],[AMMO PER SHOT]]</f>
        <v>85</v>
      </c>
      <c r="W1269" s="138">
        <f>1/Table4[[#This Row],[SHOT 
INTERVAL]]</f>
        <v>10</v>
      </c>
      <c r="X1269" s="138">
        <f>(Table4[[#This Row],[SHOTS PER MAGAZINE]]-1)*Table4[[#This Row],[SHOT 
INTERVAL]]+(Table4[[#This Row],[PARTICLES 
PER SHOT]]-1)*Table4[[#This Row],[BURST INTERVAL]]</f>
        <v>8.4</v>
      </c>
      <c r="Y1269" s="186">
        <f>Table4[[#This Row],[DAMAGE PER MAGAZINE]]/(Table4[[#This Row],[UNLOAD TIME]]+Table4[[#This Row],[RELOAD TIME]])</f>
        <v>4484.7014925373132</v>
      </c>
    </row>
    <row r="1270" spans="1:25" ht="14.25" hidden="1" customHeight="1" outlineLevel="1" x14ac:dyDescent="0.2">
      <c r="A1270" s="130">
        <v>56</v>
      </c>
      <c r="B1270" s="186" t="s">
        <v>460</v>
      </c>
      <c r="C1270" s="186" t="s">
        <v>102</v>
      </c>
      <c r="D1270" s="130">
        <v>6</v>
      </c>
      <c r="E1270" s="130">
        <v>720</v>
      </c>
      <c r="F1270" s="130"/>
      <c r="G1270" s="130"/>
      <c r="H1270" s="130"/>
      <c r="I1270" s="130">
        <v>85</v>
      </c>
      <c r="J1270" s="130">
        <v>1</v>
      </c>
      <c r="K1270" s="130">
        <v>1</v>
      </c>
      <c r="L1270" s="138"/>
      <c r="M1270" s="138">
        <v>0.1</v>
      </c>
      <c r="N1270" s="130">
        <v>85</v>
      </c>
      <c r="O1270" s="138"/>
      <c r="P1270" s="138">
        <v>5</v>
      </c>
      <c r="Q1270" s="130">
        <v>0</v>
      </c>
      <c r="R1270" s="138">
        <v>5</v>
      </c>
      <c r="S1270" s="130">
        <f>Table4[[#This Row],[DMG PER PARTICLE]]*Table4[[#This Row],[PARTICLES 
PER SHOT]]</f>
        <v>720</v>
      </c>
      <c r="T1270" s="186">
        <f>Table4[[#This Row],[DAMAGE PER SHOT]]/Table4[[#This Row],[SHOT 
INTERVAL]]</f>
        <v>7200</v>
      </c>
      <c r="U1270" s="130">
        <f>Table4[[#This Row],[SHOTS PER MAGAZINE]]*Table4[[#This Row],[DAMAGE PER SHOT]]</f>
        <v>61200</v>
      </c>
      <c r="V1270" s="130">
        <f>Table4[[#This Row],[MAGAZINE AMMO]]/Table4[[#This Row],[AMMO PER SHOT]]</f>
        <v>85</v>
      </c>
      <c r="W1270" s="138">
        <f>1/Table4[[#This Row],[SHOT 
INTERVAL]]</f>
        <v>10</v>
      </c>
      <c r="X1270" s="138">
        <f>(Table4[[#This Row],[SHOTS PER MAGAZINE]]-1)*Table4[[#This Row],[SHOT 
INTERVAL]]+(Table4[[#This Row],[PARTICLES 
PER SHOT]]-1)*Table4[[#This Row],[BURST INTERVAL]]</f>
        <v>8.4</v>
      </c>
      <c r="Y1270" s="186">
        <f>Table4[[#This Row],[DAMAGE PER MAGAZINE]]/(Table4[[#This Row],[UNLOAD TIME]]+Table4[[#This Row],[RELOAD TIME]])</f>
        <v>4567.1641791044776</v>
      </c>
    </row>
    <row r="1271" spans="1:25" ht="14.25" hidden="1" customHeight="1" outlineLevel="1" x14ac:dyDescent="0.2">
      <c r="A1271" s="130">
        <v>56</v>
      </c>
      <c r="B1271" s="186" t="s">
        <v>460</v>
      </c>
      <c r="C1271" s="186" t="s">
        <v>102</v>
      </c>
      <c r="D1271" s="130">
        <v>7</v>
      </c>
      <c r="E1271" s="130">
        <v>732</v>
      </c>
      <c r="F1271" s="130"/>
      <c r="G1271" s="130"/>
      <c r="H1271" s="130"/>
      <c r="I1271" s="130">
        <v>85</v>
      </c>
      <c r="J1271" s="130">
        <v>1</v>
      </c>
      <c r="K1271" s="130">
        <v>1</v>
      </c>
      <c r="L1271" s="138"/>
      <c r="M1271" s="138">
        <v>0.1</v>
      </c>
      <c r="N1271" s="130">
        <v>85</v>
      </c>
      <c r="O1271" s="138"/>
      <c r="P1271" s="138">
        <v>5</v>
      </c>
      <c r="Q1271" s="130">
        <v>0</v>
      </c>
      <c r="R1271" s="138">
        <v>5</v>
      </c>
      <c r="S1271" s="130">
        <f>Table4[[#This Row],[DMG PER PARTICLE]]*Table4[[#This Row],[PARTICLES 
PER SHOT]]</f>
        <v>732</v>
      </c>
      <c r="T1271" s="186">
        <f>Table4[[#This Row],[DAMAGE PER SHOT]]/Table4[[#This Row],[SHOT 
INTERVAL]]</f>
        <v>7320</v>
      </c>
      <c r="U1271" s="130">
        <f>Table4[[#This Row],[SHOTS PER MAGAZINE]]*Table4[[#This Row],[DAMAGE PER SHOT]]</f>
        <v>62220</v>
      </c>
      <c r="V1271" s="130">
        <f>Table4[[#This Row],[MAGAZINE AMMO]]/Table4[[#This Row],[AMMO PER SHOT]]</f>
        <v>85</v>
      </c>
      <c r="W1271" s="138">
        <f>1/Table4[[#This Row],[SHOT 
INTERVAL]]</f>
        <v>10</v>
      </c>
      <c r="X1271" s="138">
        <f>(Table4[[#This Row],[SHOTS PER MAGAZINE]]-1)*Table4[[#This Row],[SHOT 
INTERVAL]]+(Table4[[#This Row],[PARTICLES 
PER SHOT]]-1)*Table4[[#This Row],[BURST INTERVAL]]</f>
        <v>8.4</v>
      </c>
      <c r="Y1271" s="186">
        <f>Table4[[#This Row],[DAMAGE PER MAGAZINE]]/(Table4[[#This Row],[UNLOAD TIME]]+Table4[[#This Row],[RELOAD TIME]])</f>
        <v>4643.2835820895525</v>
      </c>
    </row>
    <row r="1272" spans="1:25" ht="14.25" hidden="1" customHeight="1" outlineLevel="1" x14ac:dyDescent="0.2">
      <c r="A1272" s="130">
        <v>56</v>
      </c>
      <c r="B1272" s="186" t="s">
        <v>460</v>
      </c>
      <c r="C1272" s="186" t="s">
        <v>102</v>
      </c>
      <c r="D1272" s="130">
        <v>8</v>
      </c>
      <c r="E1272" s="130">
        <v>745</v>
      </c>
      <c r="F1272" s="130"/>
      <c r="G1272" s="130"/>
      <c r="H1272" s="130"/>
      <c r="I1272" s="130">
        <v>85</v>
      </c>
      <c r="J1272" s="130">
        <v>1</v>
      </c>
      <c r="K1272" s="130">
        <v>1</v>
      </c>
      <c r="L1272" s="138"/>
      <c r="M1272" s="138">
        <v>0.1</v>
      </c>
      <c r="N1272" s="130">
        <v>85</v>
      </c>
      <c r="O1272" s="138"/>
      <c r="P1272" s="138">
        <v>5</v>
      </c>
      <c r="Q1272" s="130">
        <v>0</v>
      </c>
      <c r="R1272" s="138">
        <v>5</v>
      </c>
      <c r="S1272" s="130">
        <f>Table4[[#This Row],[DMG PER PARTICLE]]*Table4[[#This Row],[PARTICLES 
PER SHOT]]</f>
        <v>745</v>
      </c>
      <c r="T1272" s="186">
        <f>Table4[[#This Row],[DAMAGE PER SHOT]]/Table4[[#This Row],[SHOT 
INTERVAL]]</f>
        <v>7450</v>
      </c>
      <c r="U1272" s="130">
        <f>Table4[[#This Row],[SHOTS PER MAGAZINE]]*Table4[[#This Row],[DAMAGE PER SHOT]]</f>
        <v>63325</v>
      </c>
      <c r="V1272" s="130">
        <f>Table4[[#This Row],[MAGAZINE AMMO]]/Table4[[#This Row],[AMMO PER SHOT]]</f>
        <v>85</v>
      </c>
      <c r="W1272" s="138">
        <f>1/Table4[[#This Row],[SHOT 
INTERVAL]]</f>
        <v>10</v>
      </c>
      <c r="X1272" s="138">
        <f>(Table4[[#This Row],[SHOTS PER MAGAZINE]]-1)*Table4[[#This Row],[SHOT 
INTERVAL]]+(Table4[[#This Row],[PARTICLES 
PER SHOT]]-1)*Table4[[#This Row],[BURST INTERVAL]]</f>
        <v>8.4</v>
      </c>
      <c r="Y1272" s="186">
        <f>Table4[[#This Row],[DAMAGE PER MAGAZINE]]/(Table4[[#This Row],[UNLOAD TIME]]+Table4[[#This Row],[RELOAD TIME]])</f>
        <v>4725.746268656716</v>
      </c>
    </row>
    <row r="1273" spans="1:25" ht="14.25" hidden="1" customHeight="1" outlineLevel="1" x14ac:dyDescent="0.2">
      <c r="A1273" s="130">
        <v>56</v>
      </c>
      <c r="B1273" s="186" t="s">
        <v>460</v>
      </c>
      <c r="C1273" s="186" t="s">
        <v>102</v>
      </c>
      <c r="D1273" s="130">
        <v>9</v>
      </c>
      <c r="E1273" s="130">
        <v>757</v>
      </c>
      <c r="F1273" s="130"/>
      <c r="G1273" s="130"/>
      <c r="H1273" s="130"/>
      <c r="I1273" s="130">
        <v>85</v>
      </c>
      <c r="J1273" s="130">
        <v>1</v>
      </c>
      <c r="K1273" s="130">
        <v>1</v>
      </c>
      <c r="L1273" s="138"/>
      <c r="M1273" s="138">
        <v>0.1</v>
      </c>
      <c r="N1273" s="130">
        <v>85</v>
      </c>
      <c r="O1273" s="138"/>
      <c r="P1273" s="138">
        <v>5</v>
      </c>
      <c r="Q1273" s="130">
        <v>0</v>
      </c>
      <c r="R1273" s="138">
        <v>5</v>
      </c>
      <c r="S1273" s="130">
        <f>Table4[[#This Row],[DMG PER PARTICLE]]*Table4[[#This Row],[PARTICLES 
PER SHOT]]</f>
        <v>757</v>
      </c>
      <c r="T1273" s="186">
        <f>Table4[[#This Row],[DAMAGE PER SHOT]]/Table4[[#This Row],[SHOT 
INTERVAL]]</f>
        <v>7570</v>
      </c>
      <c r="U1273" s="130">
        <f>Table4[[#This Row],[SHOTS PER MAGAZINE]]*Table4[[#This Row],[DAMAGE PER SHOT]]</f>
        <v>64345</v>
      </c>
      <c r="V1273" s="130">
        <f>Table4[[#This Row],[MAGAZINE AMMO]]/Table4[[#This Row],[AMMO PER SHOT]]</f>
        <v>85</v>
      </c>
      <c r="W1273" s="138">
        <f>1/Table4[[#This Row],[SHOT 
INTERVAL]]</f>
        <v>10</v>
      </c>
      <c r="X1273" s="138">
        <f>(Table4[[#This Row],[SHOTS PER MAGAZINE]]-1)*Table4[[#This Row],[SHOT 
INTERVAL]]+(Table4[[#This Row],[PARTICLES 
PER SHOT]]-1)*Table4[[#This Row],[BURST INTERVAL]]</f>
        <v>8.4</v>
      </c>
      <c r="Y1273" s="186">
        <f>Table4[[#This Row],[DAMAGE PER MAGAZINE]]/(Table4[[#This Row],[UNLOAD TIME]]+Table4[[#This Row],[RELOAD TIME]])</f>
        <v>4801.8656716417909</v>
      </c>
    </row>
    <row r="1274" spans="1:25" ht="14.25" hidden="1" customHeight="1" outlineLevel="1" x14ac:dyDescent="0.2">
      <c r="A1274" s="130">
        <v>56</v>
      </c>
      <c r="B1274" s="186" t="s">
        <v>460</v>
      </c>
      <c r="C1274" s="186" t="s">
        <v>102</v>
      </c>
      <c r="D1274" s="130">
        <v>10</v>
      </c>
      <c r="E1274" s="130">
        <v>770</v>
      </c>
      <c r="F1274" s="130"/>
      <c r="G1274" s="130"/>
      <c r="H1274" s="130"/>
      <c r="I1274" s="130">
        <v>85</v>
      </c>
      <c r="J1274" s="130">
        <v>1</v>
      </c>
      <c r="K1274" s="130">
        <v>1</v>
      </c>
      <c r="L1274" s="138"/>
      <c r="M1274" s="138">
        <v>0.1</v>
      </c>
      <c r="N1274" s="130">
        <v>85</v>
      </c>
      <c r="O1274" s="138"/>
      <c r="P1274" s="138">
        <v>5</v>
      </c>
      <c r="Q1274" s="130">
        <v>0</v>
      </c>
      <c r="R1274" s="138">
        <v>5</v>
      </c>
      <c r="S1274" s="130">
        <f>Table4[[#This Row],[DMG PER PARTICLE]]*Table4[[#This Row],[PARTICLES 
PER SHOT]]</f>
        <v>770</v>
      </c>
      <c r="T1274" s="186">
        <f>Table4[[#This Row],[DAMAGE PER SHOT]]/Table4[[#This Row],[SHOT 
INTERVAL]]</f>
        <v>7700</v>
      </c>
      <c r="U1274" s="130">
        <f>Table4[[#This Row],[SHOTS PER MAGAZINE]]*Table4[[#This Row],[DAMAGE PER SHOT]]</f>
        <v>65450</v>
      </c>
      <c r="V1274" s="130">
        <f>Table4[[#This Row],[MAGAZINE AMMO]]/Table4[[#This Row],[AMMO PER SHOT]]</f>
        <v>85</v>
      </c>
      <c r="W1274" s="138">
        <f>1/Table4[[#This Row],[SHOT 
INTERVAL]]</f>
        <v>10</v>
      </c>
      <c r="X1274" s="138">
        <f>(Table4[[#This Row],[SHOTS PER MAGAZINE]]-1)*Table4[[#This Row],[SHOT 
INTERVAL]]+(Table4[[#This Row],[PARTICLES 
PER SHOT]]-1)*Table4[[#This Row],[BURST INTERVAL]]</f>
        <v>8.4</v>
      </c>
      <c r="Y1274" s="186">
        <f>Table4[[#This Row],[DAMAGE PER MAGAZINE]]/(Table4[[#This Row],[UNLOAD TIME]]+Table4[[#This Row],[RELOAD TIME]])</f>
        <v>4884.3283582089553</v>
      </c>
    </row>
    <row r="1275" spans="1:25" ht="14.25" hidden="1" customHeight="1" outlineLevel="1" x14ac:dyDescent="0.2">
      <c r="A1275" s="130">
        <v>56</v>
      </c>
      <c r="B1275" s="186" t="s">
        <v>460</v>
      </c>
      <c r="C1275" s="186" t="s">
        <v>102</v>
      </c>
      <c r="D1275" s="130">
        <v>11</v>
      </c>
      <c r="E1275" s="130">
        <v>782</v>
      </c>
      <c r="F1275" s="130"/>
      <c r="G1275" s="130"/>
      <c r="H1275" s="130"/>
      <c r="I1275" s="130">
        <v>85</v>
      </c>
      <c r="J1275" s="130">
        <v>1</v>
      </c>
      <c r="K1275" s="130">
        <v>1</v>
      </c>
      <c r="L1275" s="138"/>
      <c r="M1275" s="138">
        <v>0.1</v>
      </c>
      <c r="N1275" s="130">
        <v>85</v>
      </c>
      <c r="O1275" s="138"/>
      <c r="P1275" s="138">
        <v>5</v>
      </c>
      <c r="Q1275" s="130">
        <v>0</v>
      </c>
      <c r="R1275" s="138">
        <v>5</v>
      </c>
      <c r="S1275" s="130">
        <f>Table4[[#This Row],[DMG PER PARTICLE]]*Table4[[#This Row],[PARTICLES 
PER SHOT]]</f>
        <v>782</v>
      </c>
      <c r="T1275" s="186">
        <f>Table4[[#This Row],[DAMAGE PER SHOT]]/Table4[[#This Row],[SHOT 
INTERVAL]]</f>
        <v>7820</v>
      </c>
      <c r="U1275" s="130">
        <f>Table4[[#This Row],[SHOTS PER MAGAZINE]]*Table4[[#This Row],[DAMAGE PER SHOT]]</f>
        <v>66470</v>
      </c>
      <c r="V1275" s="130">
        <f>Table4[[#This Row],[MAGAZINE AMMO]]/Table4[[#This Row],[AMMO PER SHOT]]</f>
        <v>85</v>
      </c>
      <c r="W1275" s="138">
        <f>1/Table4[[#This Row],[SHOT 
INTERVAL]]</f>
        <v>10</v>
      </c>
      <c r="X1275" s="138">
        <f>(Table4[[#This Row],[SHOTS PER MAGAZINE]]-1)*Table4[[#This Row],[SHOT 
INTERVAL]]+(Table4[[#This Row],[PARTICLES 
PER SHOT]]-1)*Table4[[#This Row],[BURST INTERVAL]]</f>
        <v>8.4</v>
      </c>
      <c r="Y1275" s="186">
        <f>Table4[[#This Row],[DAMAGE PER MAGAZINE]]/(Table4[[#This Row],[UNLOAD TIME]]+Table4[[#This Row],[RELOAD TIME]])</f>
        <v>4960.4477611940301</v>
      </c>
    </row>
    <row r="1276" spans="1:25" ht="14.25" hidden="1" customHeight="1" outlineLevel="1" x14ac:dyDescent="0.2">
      <c r="A1276" s="130">
        <v>56</v>
      </c>
      <c r="B1276" s="186" t="s">
        <v>460</v>
      </c>
      <c r="C1276" s="186" t="s">
        <v>102</v>
      </c>
      <c r="D1276" s="130">
        <v>12</v>
      </c>
      <c r="E1276" s="130">
        <v>795</v>
      </c>
      <c r="F1276" s="130"/>
      <c r="G1276" s="130"/>
      <c r="H1276" s="130"/>
      <c r="I1276" s="130">
        <v>85</v>
      </c>
      <c r="J1276" s="130">
        <v>1</v>
      </c>
      <c r="K1276" s="130">
        <v>1</v>
      </c>
      <c r="L1276" s="138"/>
      <c r="M1276" s="138">
        <v>0.1</v>
      </c>
      <c r="N1276" s="130">
        <v>85</v>
      </c>
      <c r="O1276" s="138"/>
      <c r="P1276" s="138">
        <v>5</v>
      </c>
      <c r="Q1276" s="130">
        <v>0</v>
      </c>
      <c r="R1276" s="138">
        <v>5</v>
      </c>
      <c r="S1276" s="130">
        <f>Table4[[#This Row],[DMG PER PARTICLE]]*Table4[[#This Row],[PARTICLES 
PER SHOT]]</f>
        <v>795</v>
      </c>
      <c r="T1276" s="186">
        <f>Table4[[#This Row],[DAMAGE PER SHOT]]/Table4[[#This Row],[SHOT 
INTERVAL]]</f>
        <v>7950</v>
      </c>
      <c r="U1276" s="130">
        <f>Table4[[#This Row],[SHOTS PER MAGAZINE]]*Table4[[#This Row],[DAMAGE PER SHOT]]</f>
        <v>67575</v>
      </c>
      <c r="V1276" s="130">
        <f>Table4[[#This Row],[MAGAZINE AMMO]]/Table4[[#This Row],[AMMO PER SHOT]]</f>
        <v>85</v>
      </c>
      <c r="W1276" s="138">
        <f>1/Table4[[#This Row],[SHOT 
INTERVAL]]</f>
        <v>10</v>
      </c>
      <c r="X1276" s="138">
        <f>(Table4[[#This Row],[SHOTS PER MAGAZINE]]-1)*Table4[[#This Row],[SHOT 
INTERVAL]]+(Table4[[#This Row],[PARTICLES 
PER SHOT]]-1)*Table4[[#This Row],[BURST INTERVAL]]</f>
        <v>8.4</v>
      </c>
      <c r="Y1276" s="186">
        <f>Table4[[#This Row],[DAMAGE PER MAGAZINE]]/(Table4[[#This Row],[UNLOAD TIME]]+Table4[[#This Row],[RELOAD TIME]])</f>
        <v>5042.9104477611936</v>
      </c>
    </row>
    <row r="1277" spans="1:25" ht="14.25" hidden="1" customHeight="1" outlineLevel="1" x14ac:dyDescent="0.2">
      <c r="A1277" s="130">
        <v>56</v>
      </c>
      <c r="B1277" s="186" t="s">
        <v>460</v>
      </c>
      <c r="C1277" s="186" t="s">
        <v>103</v>
      </c>
      <c r="D1277" s="130">
        <v>1</v>
      </c>
      <c r="E1277" s="130">
        <v>834</v>
      </c>
      <c r="F1277" s="130"/>
      <c r="G1277" s="130"/>
      <c r="H1277" s="130"/>
      <c r="I1277" s="130">
        <v>85</v>
      </c>
      <c r="J1277" s="130">
        <v>1</v>
      </c>
      <c r="K1277" s="130">
        <v>1</v>
      </c>
      <c r="L1277" s="138"/>
      <c r="M1277" s="138">
        <v>0.1</v>
      </c>
      <c r="N1277" s="130">
        <v>85</v>
      </c>
      <c r="O1277" s="138"/>
      <c r="P1277" s="138">
        <v>5</v>
      </c>
      <c r="Q1277" s="130">
        <v>0</v>
      </c>
      <c r="R1277" s="138">
        <v>5</v>
      </c>
      <c r="S1277" s="130">
        <f>Table4[[#This Row],[DMG PER PARTICLE]]*Table4[[#This Row],[PARTICLES 
PER SHOT]]</f>
        <v>834</v>
      </c>
      <c r="T1277" s="186">
        <f>Table4[[#This Row],[DAMAGE PER SHOT]]/Table4[[#This Row],[SHOT 
INTERVAL]]</f>
        <v>8340</v>
      </c>
      <c r="U1277" s="130">
        <f>Table4[[#This Row],[SHOTS PER MAGAZINE]]*Table4[[#This Row],[DAMAGE PER SHOT]]</f>
        <v>70890</v>
      </c>
      <c r="V1277" s="130">
        <f>Table4[[#This Row],[MAGAZINE AMMO]]/Table4[[#This Row],[AMMO PER SHOT]]</f>
        <v>85</v>
      </c>
      <c r="W1277" s="138">
        <f>1/Table4[[#This Row],[SHOT 
INTERVAL]]</f>
        <v>10</v>
      </c>
      <c r="X1277" s="138">
        <f>(Table4[[#This Row],[SHOTS PER MAGAZINE]]-1)*Table4[[#This Row],[SHOT 
INTERVAL]]+(Table4[[#This Row],[PARTICLES 
PER SHOT]]-1)*Table4[[#This Row],[BURST INTERVAL]]</f>
        <v>8.4</v>
      </c>
      <c r="Y1277" s="186">
        <f>Table4[[#This Row],[DAMAGE PER MAGAZINE]]/(Table4[[#This Row],[UNLOAD TIME]]+Table4[[#This Row],[RELOAD TIME]])</f>
        <v>5290.2985074626868</v>
      </c>
    </row>
    <row r="1278" spans="1:25" ht="14.25" customHeight="1" collapsed="1" x14ac:dyDescent="0.2">
      <c r="A1278" s="128">
        <v>57</v>
      </c>
      <c r="B1278" s="185" t="s">
        <v>461</v>
      </c>
      <c r="C1278" s="185" t="s">
        <v>101</v>
      </c>
      <c r="D1278" s="128">
        <v>1</v>
      </c>
      <c r="E1278" s="128">
        <v>775</v>
      </c>
      <c r="F1278" s="128"/>
      <c r="G1278" s="128"/>
      <c r="H1278" s="128"/>
      <c r="I1278" s="128">
        <v>16</v>
      </c>
      <c r="J1278" s="128">
        <v>1</v>
      </c>
      <c r="K1278" s="128">
        <v>1</v>
      </c>
      <c r="L1278" s="137"/>
      <c r="M1278" s="137">
        <v>0.2</v>
      </c>
      <c r="N1278" s="128">
        <v>4</v>
      </c>
      <c r="O1278" s="137"/>
      <c r="P1278" s="137">
        <v>2</v>
      </c>
      <c r="Q1278" s="128">
        <v>15</v>
      </c>
      <c r="R1278" s="137">
        <v>6</v>
      </c>
      <c r="S1278" s="128">
        <f>Table4[[#This Row],[DMG PER PARTICLE]]*Table4[[#This Row],[PARTICLES 
PER SHOT]]</f>
        <v>775</v>
      </c>
      <c r="T1278" s="185">
        <f>Table4[[#This Row],[DAMAGE PER SHOT]]/Table4[[#This Row],[SHOT 
INTERVAL]]</f>
        <v>3875</v>
      </c>
      <c r="U1278" s="128">
        <f>Table4[[#This Row],[SHOTS PER MAGAZINE]]*Table4[[#This Row],[DAMAGE PER SHOT]]</f>
        <v>12400</v>
      </c>
      <c r="V1278" s="128">
        <f>Table4[[#This Row],[MAGAZINE AMMO]]/Table4[[#This Row],[AMMO PER SHOT]]</f>
        <v>16</v>
      </c>
      <c r="W1278" s="137">
        <f>1/Table4[[#This Row],[SHOT 
INTERVAL]]</f>
        <v>5</v>
      </c>
      <c r="X1278" s="137">
        <f>(Table4[[#This Row],[SHOTS PER MAGAZINE]]-1)*Table4[[#This Row],[SHOT 
INTERVAL]]+(Table4[[#This Row],[PARTICLES 
PER SHOT]]-1)*Table4[[#This Row],[BURST INTERVAL]]</f>
        <v>3</v>
      </c>
      <c r="Y1278" s="185">
        <f>Table4[[#This Row],[DAMAGE PER MAGAZINE]]/(Table4[[#This Row],[UNLOAD TIME]]+Table4[[#This Row],[RELOAD TIME]])</f>
        <v>1377.7777777777778</v>
      </c>
    </row>
    <row r="1279" spans="1:25" ht="14.25" hidden="1" customHeight="1" outlineLevel="1" x14ac:dyDescent="0.2">
      <c r="A1279" s="130">
        <v>57</v>
      </c>
      <c r="B1279" s="186" t="s">
        <v>461</v>
      </c>
      <c r="C1279" s="186" t="s">
        <v>101</v>
      </c>
      <c r="D1279" s="130">
        <v>2</v>
      </c>
      <c r="E1279" s="130">
        <v>860</v>
      </c>
      <c r="F1279" s="130"/>
      <c r="G1279" s="130"/>
      <c r="H1279" s="130"/>
      <c r="I1279" s="130">
        <v>16</v>
      </c>
      <c r="J1279" s="130">
        <v>1</v>
      </c>
      <c r="K1279" s="130">
        <v>1</v>
      </c>
      <c r="L1279" s="138"/>
      <c r="M1279" s="138">
        <v>0.2</v>
      </c>
      <c r="N1279" s="130">
        <v>4</v>
      </c>
      <c r="O1279" s="138"/>
      <c r="P1279" s="138">
        <v>2</v>
      </c>
      <c r="Q1279" s="130">
        <v>15</v>
      </c>
      <c r="R1279" s="138">
        <v>6</v>
      </c>
      <c r="S1279" s="130">
        <f>Table4[[#This Row],[DMG PER PARTICLE]]*Table4[[#This Row],[PARTICLES 
PER SHOT]]</f>
        <v>860</v>
      </c>
      <c r="T1279" s="186">
        <f>Table4[[#This Row],[DAMAGE PER SHOT]]/Table4[[#This Row],[SHOT 
INTERVAL]]</f>
        <v>4300</v>
      </c>
      <c r="U1279" s="130">
        <f>Table4[[#This Row],[SHOTS PER MAGAZINE]]*Table4[[#This Row],[DAMAGE PER SHOT]]</f>
        <v>13760</v>
      </c>
      <c r="V1279" s="130">
        <f>Table4[[#This Row],[MAGAZINE AMMO]]/Table4[[#This Row],[AMMO PER SHOT]]</f>
        <v>16</v>
      </c>
      <c r="W1279" s="138">
        <f>1/Table4[[#This Row],[SHOT 
INTERVAL]]</f>
        <v>5</v>
      </c>
      <c r="X1279" s="138">
        <f>(Table4[[#This Row],[SHOTS PER MAGAZINE]]-1)*Table4[[#This Row],[SHOT 
INTERVAL]]+(Table4[[#This Row],[PARTICLES 
PER SHOT]]-1)*Table4[[#This Row],[BURST INTERVAL]]</f>
        <v>3</v>
      </c>
      <c r="Y1279" s="186">
        <f>Table4[[#This Row],[DAMAGE PER MAGAZINE]]/(Table4[[#This Row],[UNLOAD TIME]]+Table4[[#This Row],[RELOAD TIME]])</f>
        <v>1528.8888888888889</v>
      </c>
    </row>
    <row r="1280" spans="1:25" ht="14.25" hidden="1" customHeight="1" outlineLevel="1" x14ac:dyDescent="0.2">
      <c r="A1280" s="130">
        <v>57</v>
      </c>
      <c r="B1280" s="186" t="s">
        <v>461</v>
      </c>
      <c r="C1280" s="186" t="s">
        <v>101</v>
      </c>
      <c r="D1280" s="130">
        <v>3</v>
      </c>
      <c r="E1280" s="130">
        <v>945</v>
      </c>
      <c r="F1280" s="130"/>
      <c r="G1280" s="130"/>
      <c r="H1280" s="130"/>
      <c r="I1280" s="130">
        <v>16</v>
      </c>
      <c r="J1280" s="130">
        <v>1</v>
      </c>
      <c r="K1280" s="130">
        <v>1</v>
      </c>
      <c r="L1280" s="138"/>
      <c r="M1280" s="138">
        <v>0.2</v>
      </c>
      <c r="N1280" s="130">
        <v>4</v>
      </c>
      <c r="O1280" s="138"/>
      <c r="P1280" s="138">
        <v>2</v>
      </c>
      <c r="Q1280" s="130">
        <v>15</v>
      </c>
      <c r="R1280" s="138">
        <v>6</v>
      </c>
      <c r="S1280" s="130">
        <f>Table4[[#This Row],[DMG PER PARTICLE]]*Table4[[#This Row],[PARTICLES 
PER SHOT]]</f>
        <v>945</v>
      </c>
      <c r="T1280" s="186">
        <f>Table4[[#This Row],[DAMAGE PER SHOT]]/Table4[[#This Row],[SHOT 
INTERVAL]]</f>
        <v>4725</v>
      </c>
      <c r="U1280" s="130">
        <f>Table4[[#This Row],[SHOTS PER MAGAZINE]]*Table4[[#This Row],[DAMAGE PER SHOT]]</f>
        <v>15120</v>
      </c>
      <c r="V1280" s="130">
        <f>Table4[[#This Row],[MAGAZINE AMMO]]/Table4[[#This Row],[AMMO PER SHOT]]</f>
        <v>16</v>
      </c>
      <c r="W1280" s="138">
        <f>1/Table4[[#This Row],[SHOT 
INTERVAL]]</f>
        <v>5</v>
      </c>
      <c r="X1280" s="138">
        <f>(Table4[[#This Row],[SHOTS PER MAGAZINE]]-1)*Table4[[#This Row],[SHOT 
INTERVAL]]+(Table4[[#This Row],[PARTICLES 
PER SHOT]]-1)*Table4[[#This Row],[BURST INTERVAL]]</f>
        <v>3</v>
      </c>
      <c r="Y1280" s="186">
        <f>Table4[[#This Row],[DAMAGE PER MAGAZINE]]/(Table4[[#This Row],[UNLOAD TIME]]+Table4[[#This Row],[RELOAD TIME]])</f>
        <v>1680</v>
      </c>
    </row>
    <row r="1281" spans="1:25" ht="14.25" hidden="1" customHeight="1" outlineLevel="1" x14ac:dyDescent="0.2">
      <c r="A1281" s="130">
        <v>57</v>
      </c>
      <c r="B1281" s="186" t="s">
        <v>461</v>
      </c>
      <c r="C1281" s="186" t="s">
        <v>101</v>
      </c>
      <c r="D1281" s="130">
        <v>4</v>
      </c>
      <c r="E1281" s="130">
        <v>1040</v>
      </c>
      <c r="F1281" s="130"/>
      <c r="G1281" s="130"/>
      <c r="H1281" s="130"/>
      <c r="I1281" s="130">
        <v>16</v>
      </c>
      <c r="J1281" s="130">
        <v>1</v>
      </c>
      <c r="K1281" s="130">
        <v>1</v>
      </c>
      <c r="L1281" s="138"/>
      <c r="M1281" s="138">
        <v>0.2</v>
      </c>
      <c r="N1281" s="130">
        <v>4</v>
      </c>
      <c r="O1281" s="138"/>
      <c r="P1281" s="138">
        <v>2</v>
      </c>
      <c r="Q1281" s="130">
        <v>15</v>
      </c>
      <c r="R1281" s="138">
        <v>6</v>
      </c>
      <c r="S1281" s="130">
        <f>Table4[[#This Row],[DMG PER PARTICLE]]*Table4[[#This Row],[PARTICLES 
PER SHOT]]</f>
        <v>1040</v>
      </c>
      <c r="T1281" s="186">
        <f>Table4[[#This Row],[DAMAGE PER SHOT]]/Table4[[#This Row],[SHOT 
INTERVAL]]</f>
        <v>5200</v>
      </c>
      <c r="U1281" s="130">
        <f>Table4[[#This Row],[SHOTS PER MAGAZINE]]*Table4[[#This Row],[DAMAGE PER SHOT]]</f>
        <v>16640</v>
      </c>
      <c r="V1281" s="130">
        <f>Table4[[#This Row],[MAGAZINE AMMO]]/Table4[[#This Row],[AMMO PER SHOT]]</f>
        <v>16</v>
      </c>
      <c r="W1281" s="138">
        <f>1/Table4[[#This Row],[SHOT 
INTERVAL]]</f>
        <v>5</v>
      </c>
      <c r="X1281" s="138">
        <f>(Table4[[#This Row],[SHOTS PER MAGAZINE]]-1)*Table4[[#This Row],[SHOT 
INTERVAL]]+(Table4[[#This Row],[PARTICLES 
PER SHOT]]-1)*Table4[[#This Row],[BURST INTERVAL]]</f>
        <v>3</v>
      </c>
      <c r="Y1281" s="186">
        <f>Table4[[#This Row],[DAMAGE PER MAGAZINE]]/(Table4[[#This Row],[UNLOAD TIME]]+Table4[[#This Row],[RELOAD TIME]])</f>
        <v>1848.8888888888889</v>
      </c>
    </row>
    <row r="1282" spans="1:25" ht="14.25" hidden="1" customHeight="1" outlineLevel="1" x14ac:dyDescent="0.2">
      <c r="A1282" s="130">
        <v>57</v>
      </c>
      <c r="B1282" s="186" t="s">
        <v>461</v>
      </c>
      <c r="C1282" s="186" t="s">
        <v>101</v>
      </c>
      <c r="D1282" s="130">
        <v>5</v>
      </c>
      <c r="E1282" s="130">
        <v>1145</v>
      </c>
      <c r="F1282" s="130"/>
      <c r="G1282" s="130"/>
      <c r="H1282" s="130"/>
      <c r="I1282" s="130">
        <v>16</v>
      </c>
      <c r="J1282" s="130">
        <v>1</v>
      </c>
      <c r="K1282" s="130">
        <v>1</v>
      </c>
      <c r="L1282" s="138"/>
      <c r="M1282" s="138">
        <v>0.2</v>
      </c>
      <c r="N1282" s="130">
        <v>4</v>
      </c>
      <c r="O1282" s="138"/>
      <c r="P1282" s="138">
        <v>2</v>
      </c>
      <c r="Q1282" s="130">
        <v>15</v>
      </c>
      <c r="R1282" s="138">
        <v>6</v>
      </c>
      <c r="S1282" s="130">
        <f>Table4[[#This Row],[DMG PER PARTICLE]]*Table4[[#This Row],[PARTICLES 
PER SHOT]]</f>
        <v>1145</v>
      </c>
      <c r="T1282" s="186">
        <f>Table4[[#This Row],[DAMAGE PER SHOT]]/Table4[[#This Row],[SHOT 
INTERVAL]]</f>
        <v>5725</v>
      </c>
      <c r="U1282" s="130">
        <f>Table4[[#This Row],[SHOTS PER MAGAZINE]]*Table4[[#This Row],[DAMAGE PER SHOT]]</f>
        <v>18320</v>
      </c>
      <c r="V1282" s="130">
        <f>Table4[[#This Row],[MAGAZINE AMMO]]/Table4[[#This Row],[AMMO PER SHOT]]</f>
        <v>16</v>
      </c>
      <c r="W1282" s="138">
        <f>1/Table4[[#This Row],[SHOT 
INTERVAL]]</f>
        <v>5</v>
      </c>
      <c r="X1282" s="138">
        <f>(Table4[[#This Row],[SHOTS PER MAGAZINE]]-1)*Table4[[#This Row],[SHOT 
INTERVAL]]+(Table4[[#This Row],[PARTICLES 
PER SHOT]]-1)*Table4[[#This Row],[BURST INTERVAL]]</f>
        <v>3</v>
      </c>
      <c r="Y1282" s="186">
        <f>Table4[[#This Row],[DAMAGE PER MAGAZINE]]/(Table4[[#This Row],[UNLOAD TIME]]+Table4[[#This Row],[RELOAD TIME]])</f>
        <v>2035.5555555555557</v>
      </c>
    </row>
    <row r="1283" spans="1:25" ht="14.25" hidden="1" customHeight="1" outlineLevel="1" x14ac:dyDescent="0.2">
      <c r="A1283" s="130">
        <v>57</v>
      </c>
      <c r="B1283" s="186" t="s">
        <v>461</v>
      </c>
      <c r="C1283" s="186" t="s">
        <v>101</v>
      </c>
      <c r="D1283" s="130">
        <v>6</v>
      </c>
      <c r="E1283" s="130">
        <v>1260</v>
      </c>
      <c r="F1283" s="130"/>
      <c r="G1283" s="130"/>
      <c r="H1283" s="130"/>
      <c r="I1283" s="130">
        <v>16</v>
      </c>
      <c r="J1283" s="130">
        <v>1</v>
      </c>
      <c r="K1283" s="130">
        <v>1</v>
      </c>
      <c r="L1283" s="138"/>
      <c r="M1283" s="138">
        <v>0.2</v>
      </c>
      <c r="N1283" s="130">
        <v>4</v>
      </c>
      <c r="O1283" s="138"/>
      <c r="P1283" s="138">
        <v>2</v>
      </c>
      <c r="Q1283" s="130">
        <v>15</v>
      </c>
      <c r="R1283" s="138">
        <v>6</v>
      </c>
      <c r="S1283" s="130">
        <f>Table4[[#This Row],[DMG PER PARTICLE]]*Table4[[#This Row],[PARTICLES 
PER SHOT]]</f>
        <v>1260</v>
      </c>
      <c r="T1283" s="186">
        <f>Table4[[#This Row],[DAMAGE PER SHOT]]/Table4[[#This Row],[SHOT 
INTERVAL]]</f>
        <v>6300</v>
      </c>
      <c r="U1283" s="130">
        <f>Table4[[#This Row],[SHOTS PER MAGAZINE]]*Table4[[#This Row],[DAMAGE PER SHOT]]</f>
        <v>20160</v>
      </c>
      <c r="V1283" s="130">
        <f>Table4[[#This Row],[MAGAZINE AMMO]]/Table4[[#This Row],[AMMO PER SHOT]]</f>
        <v>16</v>
      </c>
      <c r="W1283" s="138">
        <f>1/Table4[[#This Row],[SHOT 
INTERVAL]]</f>
        <v>5</v>
      </c>
      <c r="X1283" s="138">
        <f>(Table4[[#This Row],[SHOTS PER MAGAZINE]]-1)*Table4[[#This Row],[SHOT 
INTERVAL]]+(Table4[[#This Row],[PARTICLES 
PER SHOT]]-1)*Table4[[#This Row],[BURST INTERVAL]]</f>
        <v>3</v>
      </c>
      <c r="Y1283" s="186">
        <f>Table4[[#This Row],[DAMAGE PER MAGAZINE]]/(Table4[[#This Row],[UNLOAD TIME]]+Table4[[#This Row],[RELOAD TIME]])</f>
        <v>2240</v>
      </c>
    </row>
    <row r="1284" spans="1:25" ht="14.25" hidden="1" customHeight="1" outlineLevel="1" x14ac:dyDescent="0.2">
      <c r="A1284" s="130">
        <v>57</v>
      </c>
      <c r="B1284" s="186" t="s">
        <v>461</v>
      </c>
      <c r="C1284" s="186" t="s">
        <v>101</v>
      </c>
      <c r="D1284" s="130">
        <v>7</v>
      </c>
      <c r="E1284" s="130">
        <v>1385</v>
      </c>
      <c r="F1284" s="130"/>
      <c r="G1284" s="130"/>
      <c r="H1284" s="130"/>
      <c r="I1284" s="130">
        <v>16</v>
      </c>
      <c r="J1284" s="130">
        <v>1</v>
      </c>
      <c r="K1284" s="130">
        <v>1</v>
      </c>
      <c r="L1284" s="138"/>
      <c r="M1284" s="138">
        <v>0.2</v>
      </c>
      <c r="N1284" s="130">
        <v>4</v>
      </c>
      <c r="O1284" s="138"/>
      <c r="P1284" s="138">
        <v>2</v>
      </c>
      <c r="Q1284" s="130">
        <v>15</v>
      </c>
      <c r="R1284" s="138">
        <v>6</v>
      </c>
      <c r="S1284" s="130">
        <f>Table4[[#This Row],[DMG PER PARTICLE]]*Table4[[#This Row],[PARTICLES 
PER SHOT]]</f>
        <v>1385</v>
      </c>
      <c r="T1284" s="186">
        <f>Table4[[#This Row],[DAMAGE PER SHOT]]/Table4[[#This Row],[SHOT 
INTERVAL]]</f>
        <v>6925</v>
      </c>
      <c r="U1284" s="130">
        <f>Table4[[#This Row],[SHOTS PER MAGAZINE]]*Table4[[#This Row],[DAMAGE PER SHOT]]</f>
        <v>22160</v>
      </c>
      <c r="V1284" s="130">
        <f>Table4[[#This Row],[MAGAZINE AMMO]]/Table4[[#This Row],[AMMO PER SHOT]]</f>
        <v>16</v>
      </c>
      <c r="W1284" s="138">
        <f>1/Table4[[#This Row],[SHOT 
INTERVAL]]</f>
        <v>5</v>
      </c>
      <c r="X1284" s="138">
        <f>(Table4[[#This Row],[SHOTS PER MAGAZINE]]-1)*Table4[[#This Row],[SHOT 
INTERVAL]]+(Table4[[#This Row],[PARTICLES 
PER SHOT]]-1)*Table4[[#This Row],[BURST INTERVAL]]</f>
        <v>3</v>
      </c>
      <c r="Y1284" s="186">
        <f>Table4[[#This Row],[DAMAGE PER MAGAZINE]]/(Table4[[#This Row],[UNLOAD TIME]]+Table4[[#This Row],[RELOAD TIME]])</f>
        <v>2462.2222222222222</v>
      </c>
    </row>
    <row r="1285" spans="1:25" ht="14.25" hidden="1" customHeight="1" outlineLevel="1" x14ac:dyDescent="0.2">
      <c r="A1285" s="130">
        <v>57</v>
      </c>
      <c r="B1285" s="186" t="s">
        <v>461</v>
      </c>
      <c r="C1285" s="186" t="s">
        <v>101</v>
      </c>
      <c r="D1285" s="130">
        <v>8</v>
      </c>
      <c r="E1285" s="130">
        <v>1525</v>
      </c>
      <c r="F1285" s="130"/>
      <c r="G1285" s="130"/>
      <c r="H1285" s="130"/>
      <c r="I1285" s="130">
        <v>16</v>
      </c>
      <c r="J1285" s="130">
        <v>1</v>
      </c>
      <c r="K1285" s="130">
        <v>1</v>
      </c>
      <c r="L1285" s="138"/>
      <c r="M1285" s="138">
        <v>0.2</v>
      </c>
      <c r="N1285" s="130">
        <v>4</v>
      </c>
      <c r="O1285" s="138"/>
      <c r="P1285" s="138">
        <v>2</v>
      </c>
      <c r="Q1285" s="130">
        <v>15</v>
      </c>
      <c r="R1285" s="138">
        <v>6</v>
      </c>
      <c r="S1285" s="130">
        <f>Table4[[#This Row],[DMG PER PARTICLE]]*Table4[[#This Row],[PARTICLES 
PER SHOT]]</f>
        <v>1525</v>
      </c>
      <c r="T1285" s="186">
        <f>Table4[[#This Row],[DAMAGE PER SHOT]]/Table4[[#This Row],[SHOT 
INTERVAL]]</f>
        <v>7625</v>
      </c>
      <c r="U1285" s="130">
        <f>Table4[[#This Row],[SHOTS PER MAGAZINE]]*Table4[[#This Row],[DAMAGE PER SHOT]]</f>
        <v>24400</v>
      </c>
      <c r="V1285" s="130">
        <f>Table4[[#This Row],[MAGAZINE AMMO]]/Table4[[#This Row],[AMMO PER SHOT]]</f>
        <v>16</v>
      </c>
      <c r="W1285" s="138">
        <f>1/Table4[[#This Row],[SHOT 
INTERVAL]]</f>
        <v>5</v>
      </c>
      <c r="X1285" s="138">
        <f>(Table4[[#This Row],[SHOTS PER MAGAZINE]]-1)*Table4[[#This Row],[SHOT 
INTERVAL]]+(Table4[[#This Row],[PARTICLES 
PER SHOT]]-1)*Table4[[#This Row],[BURST INTERVAL]]</f>
        <v>3</v>
      </c>
      <c r="Y1285" s="186">
        <f>Table4[[#This Row],[DAMAGE PER MAGAZINE]]/(Table4[[#This Row],[UNLOAD TIME]]+Table4[[#This Row],[RELOAD TIME]])</f>
        <v>2711.1111111111113</v>
      </c>
    </row>
    <row r="1286" spans="1:25" ht="14.25" hidden="1" customHeight="1" outlineLevel="1" x14ac:dyDescent="0.2">
      <c r="A1286" s="130">
        <v>57</v>
      </c>
      <c r="B1286" s="186" t="s">
        <v>461</v>
      </c>
      <c r="C1286" s="186" t="s">
        <v>101</v>
      </c>
      <c r="D1286" s="130">
        <v>9</v>
      </c>
      <c r="E1286" s="130">
        <v>1680</v>
      </c>
      <c r="F1286" s="130"/>
      <c r="G1286" s="130"/>
      <c r="H1286" s="130"/>
      <c r="I1286" s="130">
        <v>16</v>
      </c>
      <c r="J1286" s="130">
        <v>1</v>
      </c>
      <c r="K1286" s="130">
        <v>1</v>
      </c>
      <c r="L1286" s="138"/>
      <c r="M1286" s="138">
        <v>0.2</v>
      </c>
      <c r="N1286" s="130">
        <v>4</v>
      </c>
      <c r="O1286" s="138"/>
      <c r="P1286" s="138">
        <v>2</v>
      </c>
      <c r="Q1286" s="130">
        <v>15</v>
      </c>
      <c r="R1286" s="138">
        <v>6</v>
      </c>
      <c r="S1286" s="130">
        <f>Table4[[#This Row],[DMG PER PARTICLE]]*Table4[[#This Row],[PARTICLES 
PER SHOT]]</f>
        <v>1680</v>
      </c>
      <c r="T1286" s="186">
        <f>Table4[[#This Row],[DAMAGE PER SHOT]]/Table4[[#This Row],[SHOT 
INTERVAL]]</f>
        <v>8400</v>
      </c>
      <c r="U1286" s="130">
        <f>Table4[[#This Row],[SHOTS PER MAGAZINE]]*Table4[[#This Row],[DAMAGE PER SHOT]]</f>
        <v>26880</v>
      </c>
      <c r="V1286" s="130">
        <f>Table4[[#This Row],[MAGAZINE AMMO]]/Table4[[#This Row],[AMMO PER SHOT]]</f>
        <v>16</v>
      </c>
      <c r="W1286" s="138">
        <f>1/Table4[[#This Row],[SHOT 
INTERVAL]]</f>
        <v>5</v>
      </c>
      <c r="X1286" s="138">
        <f>(Table4[[#This Row],[SHOTS PER MAGAZINE]]-1)*Table4[[#This Row],[SHOT 
INTERVAL]]+(Table4[[#This Row],[PARTICLES 
PER SHOT]]-1)*Table4[[#This Row],[BURST INTERVAL]]</f>
        <v>3</v>
      </c>
      <c r="Y1286" s="186">
        <f>Table4[[#This Row],[DAMAGE PER MAGAZINE]]/(Table4[[#This Row],[UNLOAD TIME]]+Table4[[#This Row],[RELOAD TIME]])</f>
        <v>2986.6666666666665</v>
      </c>
    </row>
    <row r="1287" spans="1:25" ht="14.25" hidden="1" customHeight="1" outlineLevel="1" x14ac:dyDescent="0.2">
      <c r="A1287" s="130">
        <v>57</v>
      </c>
      <c r="B1287" s="186" t="s">
        <v>461</v>
      </c>
      <c r="C1287" s="186" t="s">
        <v>101</v>
      </c>
      <c r="D1287" s="130">
        <v>10</v>
      </c>
      <c r="E1287" s="130">
        <v>1845</v>
      </c>
      <c r="F1287" s="130"/>
      <c r="G1287" s="130"/>
      <c r="H1287" s="130"/>
      <c r="I1287" s="130">
        <v>16</v>
      </c>
      <c r="J1287" s="130">
        <v>1</v>
      </c>
      <c r="K1287" s="130">
        <v>1</v>
      </c>
      <c r="L1287" s="138"/>
      <c r="M1287" s="138">
        <v>0.2</v>
      </c>
      <c r="N1287" s="130">
        <v>4</v>
      </c>
      <c r="O1287" s="138"/>
      <c r="P1287" s="138">
        <v>2</v>
      </c>
      <c r="Q1287" s="130">
        <v>15</v>
      </c>
      <c r="R1287" s="138">
        <v>6</v>
      </c>
      <c r="S1287" s="130">
        <f>Table4[[#This Row],[DMG PER PARTICLE]]*Table4[[#This Row],[PARTICLES 
PER SHOT]]</f>
        <v>1845</v>
      </c>
      <c r="T1287" s="186">
        <f>Table4[[#This Row],[DAMAGE PER SHOT]]/Table4[[#This Row],[SHOT 
INTERVAL]]</f>
        <v>9225</v>
      </c>
      <c r="U1287" s="130">
        <f>Table4[[#This Row],[SHOTS PER MAGAZINE]]*Table4[[#This Row],[DAMAGE PER SHOT]]</f>
        <v>29520</v>
      </c>
      <c r="V1287" s="130">
        <f>Table4[[#This Row],[MAGAZINE AMMO]]/Table4[[#This Row],[AMMO PER SHOT]]</f>
        <v>16</v>
      </c>
      <c r="W1287" s="138">
        <f>1/Table4[[#This Row],[SHOT 
INTERVAL]]</f>
        <v>5</v>
      </c>
      <c r="X1287" s="138">
        <f>(Table4[[#This Row],[SHOTS PER MAGAZINE]]-1)*Table4[[#This Row],[SHOT 
INTERVAL]]+(Table4[[#This Row],[PARTICLES 
PER SHOT]]-1)*Table4[[#This Row],[BURST INTERVAL]]</f>
        <v>3</v>
      </c>
      <c r="Y1287" s="186">
        <f>Table4[[#This Row],[DAMAGE PER MAGAZINE]]/(Table4[[#This Row],[UNLOAD TIME]]+Table4[[#This Row],[RELOAD TIME]])</f>
        <v>3280</v>
      </c>
    </row>
    <row r="1288" spans="1:25" ht="14.25" hidden="1" customHeight="1" outlineLevel="1" x14ac:dyDescent="0.2">
      <c r="A1288" s="130">
        <v>57</v>
      </c>
      <c r="B1288" s="186" t="s">
        <v>461</v>
      </c>
      <c r="C1288" s="186" t="s">
        <v>101</v>
      </c>
      <c r="D1288" s="130">
        <v>11</v>
      </c>
      <c r="E1288" s="130">
        <v>2030</v>
      </c>
      <c r="F1288" s="130"/>
      <c r="G1288" s="130"/>
      <c r="H1288" s="130"/>
      <c r="I1288" s="130">
        <v>16</v>
      </c>
      <c r="J1288" s="130">
        <v>1</v>
      </c>
      <c r="K1288" s="130">
        <v>1</v>
      </c>
      <c r="L1288" s="138"/>
      <c r="M1288" s="138">
        <v>0.2</v>
      </c>
      <c r="N1288" s="130">
        <v>4</v>
      </c>
      <c r="O1288" s="138"/>
      <c r="P1288" s="138">
        <v>2</v>
      </c>
      <c r="Q1288" s="130">
        <v>15</v>
      </c>
      <c r="R1288" s="138">
        <v>6</v>
      </c>
      <c r="S1288" s="130">
        <f>Table4[[#This Row],[DMG PER PARTICLE]]*Table4[[#This Row],[PARTICLES 
PER SHOT]]</f>
        <v>2030</v>
      </c>
      <c r="T1288" s="186">
        <f>Table4[[#This Row],[DAMAGE PER SHOT]]/Table4[[#This Row],[SHOT 
INTERVAL]]</f>
        <v>10150</v>
      </c>
      <c r="U1288" s="130">
        <f>Table4[[#This Row],[SHOTS PER MAGAZINE]]*Table4[[#This Row],[DAMAGE PER SHOT]]</f>
        <v>32480</v>
      </c>
      <c r="V1288" s="130">
        <f>Table4[[#This Row],[MAGAZINE AMMO]]/Table4[[#This Row],[AMMO PER SHOT]]</f>
        <v>16</v>
      </c>
      <c r="W1288" s="138">
        <f>1/Table4[[#This Row],[SHOT 
INTERVAL]]</f>
        <v>5</v>
      </c>
      <c r="X1288" s="138">
        <f>(Table4[[#This Row],[SHOTS PER MAGAZINE]]-1)*Table4[[#This Row],[SHOT 
INTERVAL]]+(Table4[[#This Row],[PARTICLES 
PER SHOT]]-1)*Table4[[#This Row],[BURST INTERVAL]]</f>
        <v>3</v>
      </c>
      <c r="Y1288" s="186">
        <f>Table4[[#This Row],[DAMAGE PER MAGAZINE]]/(Table4[[#This Row],[UNLOAD TIME]]+Table4[[#This Row],[RELOAD TIME]])</f>
        <v>3608.8888888888887</v>
      </c>
    </row>
    <row r="1289" spans="1:25" ht="14.25" hidden="1" customHeight="1" outlineLevel="1" x14ac:dyDescent="0.2">
      <c r="A1289" s="130">
        <v>57</v>
      </c>
      <c r="B1289" s="186" t="s">
        <v>461</v>
      </c>
      <c r="C1289" s="186" t="s">
        <v>101</v>
      </c>
      <c r="D1289" s="130">
        <v>12</v>
      </c>
      <c r="E1289" s="130">
        <v>2230</v>
      </c>
      <c r="F1289" s="130"/>
      <c r="G1289" s="130"/>
      <c r="H1289" s="130"/>
      <c r="I1289" s="130">
        <v>16</v>
      </c>
      <c r="J1289" s="130">
        <v>1</v>
      </c>
      <c r="K1289" s="130">
        <v>1</v>
      </c>
      <c r="L1289" s="138"/>
      <c r="M1289" s="138">
        <v>0.2</v>
      </c>
      <c r="N1289" s="130">
        <v>4</v>
      </c>
      <c r="O1289" s="138"/>
      <c r="P1289" s="138">
        <v>2</v>
      </c>
      <c r="Q1289" s="130">
        <v>15</v>
      </c>
      <c r="R1289" s="138">
        <v>6</v>
      </c>
      <c r="S1289" s="130">
        <f>Table4[[#This Row],[DMG PER PARTICLE]]*Table4[[#This Row],[PARTICLES 
PER SHOT]]</f>
        <v>2230</v>
      </c>
      <c r="T1289" s="186">
        <f>Table4[[#This Row],[DAMAGE PER SHOT]]/Table4[[#This Row],[SHOT 
INTERVAL]]</f>
        <v>11150</v>
      </c>
      <c r="U1289" s="130">
        <f>Table4[[#This Row],[SHOTS PER MAGAZINE]]*Table4[[#This Row],[DAMAGE PER SHOT]]</f>
        <v>35680</v>
      </c>
      <c r="V1289" s="130">
        <f>Table4[[#This Row],[MAGAZINE AMMO]]/Table4[[#This Row],[AMMO PER SHOT]]</f>
        <v>16</v>
      </c>
      <c r="W1289" s="138">
        <f>1/Table4[[#This Row],[SHOT 
INTERVAL]]</f>
        <v>5</v>
      </c>
      <c r="X1289" s="138">
        <f>(Table4[[#This Row],[SHOTS PER MAGAZINE]]-1)*Table4[[#This Row],[SHOT 
INTERVAL]]+(Table4[[#This Row],[PARTICLES 
PER SHOT]]-1)*Table4[[#This Row],[BURST INTERVAL]]</f>
        <v>3</v>
      </c>
      <c r="Y1289" s="186">
        <f>Table4[[#This Row],[DAMAGE PER MAGAZINE]]/(Table4[[#This Row],[UNLOAD TIME]]+Table4[[#This Row],[RELOAD TIME]])</f>
        <v>3964.4444444444443</v>
      </c>
    </row>
    <row r="1290" spans="1:25" ht="14.25" hidden="1" customHeight="1" outlineLevel="1" x14ac:dyDescent="0.2">
      <c r="A1290" s="130">
        <v>57</v>
      </c>
      <c r="B1290" s="186" t="s">
        <v>461</v>
      </c>
      <c r="C1290" s="186" t="s">
        <v>102</v>
      </c>
      <c r="D1290" s="130">
        <v>1</v>
      </c>
      <c r="E1290" s="130">
        <v>2230</v>
      </c>
      <c r="F1290" s="130"/>
      <c r="G1290" s="130"/>
      <c r="H1290" s="130"/>
      <c r="I1290" s="130">
        <v>16</v>
      </c>
      <c r="J1290" s="130">
        <v>1</v>
      </c>
      <c r="K1290" s="130">
        <v>1</v>
      </c>
      <c r="L1290" s="138"/>
      <c r="M1290" s="138">
        <v>0.2</v>
      </c>
      <c r="N1290" s="130">
        <v>4</v>
      </c>
      <c r="O1290" s="138"/>
      <c r="P1290" s="138">
        <v>2</v>
      </c>
      <c r="Q1290" s="130">
        <v>15</v>
      </c>
      <c r="R1290" s="138">
        <v>6</v>
      </c>
      <c r="S1290" s="130">
        <f>Table4[[#This Row],[DMG PER PARTICLE]]*Table4[[#This Row],[PARTICLES 
PER SHOT]]</f>
        <v>2230</v>
      </c>
      <c r="T1290" s="186">
        <f>Table4[[#This Row],[DAMAGE PER SHOT]]/Table4[[#This Row],[SHOT 
INTERVAL]]</f>
        <v>11150</v>
      </c>
      <c r="U1290" s="130">
        <f>Table4[[#This Row],[SHOTS PER MAGAZINE]]*Table4[[#This Row],[DAMAGE PER SHOT]]</f>
        <v>35680</v>
      </c>
      <c r="V1290" s="130">
        <f>Table4[[#This Row],[MAGAZINE AMMO]]/Table4[[#This Row],[AMMO PER SHOT]]</f>
        <v>16</v>
      </c>
      <c r="W1290" s="138">
        <f>1/Table4[[#This Row],[SHOT 
INTERVAL]]</f>
        <v>5</v>
      </c>
      <c r="X1290" s="138">
        <f>(Table4[[#This Row],[SHOTS PER MAGAZINE]]-1)*Table4[[#This Row],[SHOT 
INTERVAL]]+(Table4[[#This Row],[PARTICLES 
PER SHOT]]-1)*Table4[[#This Row],[BURST INTERVAL]]</f>
        <v>3</v>
      </c>
      <c r="Y1290" s="186">
        <f>Table4[[#This Row],[DAMAGE PER MAGAZINE]]/(Table4[[#This Row],[UNLOAD TIME]]+Table4[[#This Row],[RELOAD TIME]])</f>
        <v>3964.4444444444443</v>
      </c>
    </row>
    <row r="1291" spans="1:25" ht="14.25" hidden="1" customHeight="1" outlineLevel="1" x14ac:dyDescent="0.2">
      <c r="A1291" s="130">
        <v>57</v>
      </c>
      <c r="B1291" s="186" t="s">
        <v>461</v>
      </c>
      <c r="C1291" s="186" t="s">
        <v>102</v>
      </c>
      <c r="D1291" s="130">
        <v>2</v>
      </c>
      <c r="E1291" s="130">
        <v>2270</v>
      </c>
      <c r="F1291" s="130"/>
      <c r="G1291" s="130"/>
      <c r="H1291" s="130"/>
      <c r="I1291" s="130">
        <v>16</v>
      </c>
      <c r="J1291" s="130">
        <v>1</v>
      </c>
      <c r="K1291" s="130">
        <v>1</v>
      </c>
      <c r="L1291" s="138"/>
      <c r="M1291" s="138">
        <v>0.2</v>
      </c>
      <c r="N1291" s="130">
        <v>4</v>
      </c>
      <c r="O1291" s="138"/>
      <c r="P1291" s="138">
        <v>2</v>
      </c>
      <c r="Q1291" s="130">
        <v>15</v>
      </c>
      <c r="R1291" s="138">
        <v>6</v>
      </c>
      <c r="S1291" s="130">
        <f>Table4[[#This Row],[DMG PER PARTICLE]]*Table4[[#This Row],[PARTICLES 
PER SHOT]]</f>
        <v>2270</v>
      </c>
      <c r="T1291" s="186">
        <f>Table4[[#This Row],[DAMAGE PER SHOT]]/Table4[[#This Row],[SHOT 
INTERVAL]]</f>
        <v>11350</v>
      </c>
      <c r="U1291" s="130">
        <f>Table4[[#This Row],[SHOTS PER MAGAZINE]]*Table4[[#This Row],[DAMAGE PER SHOT]]</f>
        <v>36320</v>
      </c>
      <c r="V1291" s="130">
        <f>Table4[[#This Row],[MAGAZINE AMMO]]/Table4[[#This Row],[AMMO PER SHOT]]</f>
        <v>16</v>
      </c>
      <c r="W1291" s="138">
        <f>1/Table4[[#This Row],[SHOT 
INTERVAL]]</f>
        <v>5</v>
      </c>
      <c r="X1291" s="138">
        <f>(Table4[[#This Row],[SHOTS PER MAGAZINE]]-1)*Table4[[#This Row],[SHOT 
INTERVAL]]+(Table4[[#This Row],[PARTICLES 
PER SHOT]]-1)*Table4[[#This Row],[BURST INTERVAL]]</f>
        <v>3</v>
      </c>
      <c r="Y1291" s="186">
        <f>Table4[[#This Row],[DAMAGE PER MAGAZINE]]/(Table4[[#This Row],[UNLOAD TIME]]+Table4[[#This Row],[RELOAD TIME]])</f>
        <v>4035.5555555555557</v>
      </c>
    </row>
    <row r="1292" spans="1:25" ht="14.25" hidden="1" customHeight="1" outlineLevel="1" x14ac:dyDescent="0.2">
      <c r="A1292" s="130">
        <v>57</v>
      </c>
      <c r="B1292" s="186" t="s">
        <v>461</v>
      </c>
      <c r="C1292" s="186" t="s">
        <v>102</v>
      </c>
      <c r="D1292" s="130">
        <v>3</v>
      </c>
      <c r="E1292" s="130">
        <v>2310</v>
      </c>
      <c r="F1292" s="130"/>
      <c r="G1292" s="130"/>
      <c r="H1292" s="130"/>
      <c r="I1292" s="130">
        <v>16</v>
      </c>
      <c r="J1292" s="130">
        <v>1</v>
      </c>
      <c r="K1292" s="130">
        <v>1</v>
      </c>
      <c r="L1292" s="138"/>
      <c r="M1292" s="138">
        <v>0.2</v>
      </c>
      <c r="N1292" s="130">
        <v>4</v>
      </c>
      <c r="O1292" s="138"/>
      <c r="P1292" s="138">
        <v>2</v>
      </c>
      <c r="Q1292" s="130">
        <v>15</v>
      </c>
      <c r="R1292" s="138">
        <v>6</v>
      </c>
      <c r="S1292" s="130">
        <f>Table4[[#This Row],[DMG PER PARTICLE]]*Table4[[#This Row],[PARTICLES 
PER SHOT]]</f>
        <v>2310</v>
      </c>
      <c r="T1292" s="186">
        <f>Table4[[#This Row],[DAMAGE PER SHOT]]/Table4[[#This Row],[SHOT 
INTERVAL]]</f>
        <v>11550</v>
      </c>
      <c r="U1292" s="130">
        <f>Table4[[#This Row],[SHOTS PER MAGAZINE]]*Table4[[#This Row],[DAMAGE PER SHOT]]</f>
        <v>36960</v>
      </c>
      <c r="V1292" s="130">
        <f>Table4[[#This Row],[MAGAZINE AMMO]]/Table4[[#This Row],[AMMO PER SHOT]]</f>
        <v>16</v>
      </c>
      <c r="W1292" s="138">
        <f>1/Table4[[#This Row],[SHOT 
INTERVAL]]</f>
        <v>5</v>
      </c>
      <c r="X1292" s="138">
        <f>(Table4[[#This Row],[SHOTS PER MAGAZINE]]-1)*Table4[[#This Row],[SHOT 
INTERVAL]]+(Table4[[#This Row],[PARTICLES 
PER SHOT]]-1)*Table4[[#This Row],[BURST INTERVAL]]</f>
        <v>3</v>
      </c>
      <c r="Y1292" s="186">
        <f>Table4[[#This Row],[DAMAGE PER MAGAZINE]]/(Table4[[#This Row],[UNLOAD TIME]]+Table4[[#This Row],[RELOAD TIME]])</f>
        <v>4106.666666666667</v>
      </c>
    </row>
    <row r="1293" spans="1:25" ht="14.25" hidden="1" customHeight="1" outlineLevel="1" x14ac:dyDescent="0.2">
      <c r="A1293" s="130">
        <v>57</v>
      </c>
      <c r="B1293" s="186" t="s">
        <v>461</v>
      </c>
      <c r="C1293" s="186" t="s">
        <v>102</v>
      </c>
      <c r="D1293" s="130">
        <v>4</v>
      </c>
      <c r="E1293" s="130">
        <v>2350</v>
      </c>
      <c r="F1293" s="130"/>
      <c r="G1293" s="130"/>
      <c r="H1293" s="130"/>
      <c r="I1293" s="130">
        <v>16</v>
      </c>
      <c r="J1293" s="130">
        <v>1</v>
      </c>
      <c r="K1293" s="130">
        <v>1</v>
      </c>
      <c r="L1293" s="138"/>
      <c r="M1293" s="138">
        <v>0.2</v>
      </c>
      <c r="N1293" s="130">
        <v>4</v>
      </c>
      <c r="O1293" s="138"/>
      <c r="P1293" s="138">
        <v>2</v>
      </c>
      <c r="Q1293" s="130">
        <v>15</v>
      </c>
      <c r="R1293" s="138">
        <v>6</v>
      </c>
      <c r="S1293" s="130">
        <f>Table4[[#This Row],[DMG PER PARTICLE]]*Table4[[#This Row],[PARTICLES 
PER SHOT]]</f>
        <v>2350</v>
      </c>
      <c r="T1293" s="186">
        <f>Table4[[#This Row],[DAMAGE PER SHOT]]/Table4[[#This Row],[SHOT 
INTERVAL]]</f>
        <v>11750</v>
      </c>
      <c r="U1293" s="130">
        <f>Table4[[#This Row],[SHOTS PER MAGAZINE]]*Table4[[#This Row],[DAMAGE PER SHOT]]</f>
        <v>37600</v>
      </c>
      <c r="V1293" s="130">
        <f>Table4[[#This Row],[MAGAZINE AMMO]]/Table4[[#This Row],[AMMO PER SHOT]]</f>
        <v>16</v>
      </c>
      <c r="W1293" s="138">
        <f>1/Table4[[#This Row],[SHOT 
INTERVAL]]</f>
        <v>5</v>
      </c>
      <c r="X1293" s="138">
        <f>(Table4[[#This Row],[SHOTS PER MAGAZINE]]-1)*Table4[[#This Row],[SHOT 
INTERVAL]]+(Table4[[#This Row],[PARTICLES 
PER SHOT]]-1)*Table4[[#This Row],[BURST INTERVAL]]</f>
        <v>3</v>
      </c>
      <c r="Y1293" s="186">
        <f>Table4[[#This Row],[DAMAGE PER MAGAZINE]]/(Table4[[#This Row],[UNLOAD TIME]]+Table4[[#This Row],[RELOAD TIME]])</f>
        <v>4177.7777777777774</v>
      </c>
    </row>
    <row r="1294" spans="1:25" ht="14.25" hidden="1" customHeight="1" outlineLevel="1" x14ac:dyDescent="0.2">
      <c r="A1294" s="130">
        <v>57</v>
      </c>
      <c r="B1294" s="186" t="s">
        <v>461</v>
      </c>
      <c r="C1294" s="186" t="s">
        <v>102</v>
      </c>
      <c r="D1294" s="130">
        <v>5</v>
      </c>
      <c r="E1294" s="130">
        <v>2395</v>
      </c>
      <c r="F1294" s="130"/>
      <c r="G1294" s="130"/>
      <c r="H1294" s="130"/>
      <c r="I1294" s="130">
        <v>16</v>
      </c>
      <c r="J1294" s="130">
        <v>1</v>
      </c>
      <c r="K1294" s="130">
        <v>1</v>
      </c>
      <c r="L1294" s="138"/>
      <c r="M1294" s="138">
        <v>0.2</v>
      </c>
      <c r="N1294" s="130">
        <v>4</v>
      </c>
      <c r="O1294" s="138"/>
      <c r="P1294" s="138">
        <v>2</v>
      </c>
      <c r="Q1294" s="130">
        <v>15</v>
      </c>
      <c r="R1294" s="138">
        <v>6</v>
      </c>
      <c r="S1294" s="130">
        <f>Table4[[#This Row],[DMG PER PARTICLE]]*Table4[[#This Row],[PARTICLES 
PER SHOT]]</f>
        <v>2395</v>
      </c>
      <c r="T1294" s="186">
        <f>Table4[[#This Row],[DAMAGE PER SHOT]]/Table4[[#This Row],[SHOT 
INTERVAL]]</f>
        <v>11975</v>
      </c>
      <c r="U1294" s="130">
        <f>Table4[[#This Row],[SHOTS PER MAGAZINE]]*Table4[[#This Row],[DAMAGE PER SHOT]]</f>
        <v>38320</v>
      </c>
      <c r="V1294" s="130">
        <f>Table4[[#This Row],[MAGAZINE AMMO]]/Table4[[#This Row],[AMMO PER SHOT]]</f>
        <v>16</v>
      </c>
      <c r="W1294" s="138">
        <f>1/Table4[[#This Row],[SHOT 
INTERVAL]]</f>
        <v>5</v>
      </c>
      <c r="X1294" s="138">
        <f>(Table4[[#This Row],[SHOTS PER MAGAZINE]]-1)*Table4[[#This Row],[SHOT 
INTERVAL]]+(Table4[[#This Row],[PARTICLES 
PER SHOT]]-1)*Table4[[#This Row],[BURST INTERVAL]]</f>
        <v>3</v>
      </c>
      <c r="Y1294" s="186">
        <f>Table4[[#This Row],[DAMAGE PER MAGAZINE]]/(Table4[[#This Row],[UNLOAD TIME]]+Table4[[#This Row],[RELOAD TIME]])</f>
        <v>4257.7777777777774</v>
      </c>
    </row>
    <row r="1295" spans="1:25" ht="14.25" hidden="1" customHeight="1" outlineLevel="1" x14ac:dyDescent="0.2">
      <c r="A1295" s="130">
        <v>57</v>
      </c>
      <c r="B1295" s="186" t="s">
        <v>461</v>
      </c>
      <c r="C1295" s="186" t="s">
        <v>102</v>
      </c>
      <c r="D1295" s="130">
        <v>6</v>
      </c>
      <c r="E1295" s="130">
        <v>2435</v>
      </c>
      <c r="F1295" s="130"/>
      <c r="G1295" s="130"/>
      <c r="H1295" s="130"/>
      <c r="I1295" s="130">
        <v>16</v>
      </c>
      <c r="J1295" s="130">
        <v>1</v>
      </c>
      <c r="K1295" s="130">
        <v>1</v>
      </c>
      <c r="L1295" s="138"/>
      <c r="M1295" s="138">
        <v>0.2</v>
      </c>
      <c r="N1295" s="130">
        <v>4</v>
      </c>
      <c r="O1295" s="138"/>
      <c r="P1295" s="138">
        <v>2</v>
      </c>
      <c r="Q1295" s="130">
        <v>15</v>
      </c>
      <c r="R1295" s="138">
        <v>6</v>
      </c>
      <c r="S1295" s="130">
        <f>Table4[[#This Row],[DMG PER PARTICLE]]*Table4[[#This Row],[PARTICLES 
PER SHOT]]</f>
        <v>2435</v>
      </c>
      <c r="T1295" s="186">
        <f>Table4[[#This Row],[DAMAGE PER SHOT]]/Table4[[#This Row],[SHOT 
INTERVAL]]</f>
        <v>12175</v>
      </c>
      <c r="U1295" s="130">
        <f>Table4[[#This Row],[SHOTS PER MAGAZINE]]*Table4[[#This Row],[DAMAGE PER SHOT]]</f>
        <v>38960</v>
      </c>
      <c r="V1295" s="130">
        <f>Table4[[#This Row],[MAGAZINE AMMO]]/Table4[[#This Row],[AMMO PER SHOT]]</f>
        <v>16</v>
      </c>
      <c r="W1295" s="138">
        <f>1/Table4[[#This Row],[SHOT 
INTERVAL]]</f>
        <v>5</v>
      </c>
      <c r="X1295" s="138">
        <f>(Table4[[#This Row],[SHOTS PER MAGAZINE]]-1)*Table4[[#This Row],[SHOT 
INTERVAL]]+(Table4[[#This Row],[PARTICLES 
PER SHOT]]-1)*Table4[[#This Row],[BURST INTERVAL]]</f>
        <v>3</v>
      </c>
      <c r="Y1295" s="186">
        <f>Table4[[#This Row],[DAMAGE PER MAGAZINE]]/(Table4[[#This Row],[UNLOAD TIME]]+Table4[[#This Row],[RELOAD TIME]])</f>
        <v>4328.8888888888887</v>
      </c>
    </row>
    <row r="1296" spans="1:25" ht="14.25" hidden="1" customHeight="1" outlineLevel="1" x14ac:dyDescent="0.2">
      <c r="A1296" s="130">
        <v>57</v>
      </c>
      <c r="B1296" s="186" t="s">
        <v>461</v>
      </c>
      <c r="C1296" s="186" t="s">
        <v>102</v>
      </c>
      <c r="D1296" s="130">
        <v>7</v>
      </c>
      <c r="E1296" s="130">
        <v>2480</v>
      </c>
      <c r="F1296" s="130"/>
      <c r="G1296" s="130"/>
      <c r="H1296" s="130"/>
      <c r="I1296" s="130">
        <v>16</v>
      </c>
      <c r="J1296" s="130">
        <v>1</v>
      </c>
      <c r="K1296" s="130">
        <v>1</v>
      </c>
      <c r="L1296" s="138"/>
      <c r="M1296" s="138">
        <v>0.2</v>
      </c>
      <c r="N1296" s="130">
        <v>4</v>
      </c>
      <c r="O1296" s="138"/>
      <c r="P1296" s="138">
        <v>2</v>
      </c>
      <c r="Q1296" s="130">
        <v>15</v>
      </c>
      <c r="R1296" s="138">
        <v>6</v>
      </c>
      <c r="S1296" s="130">
        <f>Table4[[#This Row],[DMG PER PARTICLE]]*Table4[[#This Row],[PARTICLES 
PER SHOT]]</f>
        <v>2480</v>
      </c>
      <c r="T1296" s="186">
        <f>Table4[[#This Row],[DAMAGE PER SHOT]]/Table4[[#This Row],[SHOT 
INTERVAL]]</f>
        <v>12400</v>
      </c>
      <c r="U1296" s="130">
        <f>Table4[[#This Row],[SHOTS PER MAGAZINE]]*Table4[[#This Row],[DAMAGE PER SHOT]]</f>
        <v>39680</v>
      </c>
      <c r="V1296" s="130">
        <f>Table4[[#This Row],[MAGAZINE AMMO]]/Table4[[#This Row],[AMMO PER SHOT]]</f>
        <v>16</v>
      </c>
      <c r="W1296" s="138">
        <f>1/Table4[[#This Row],[SHOT 
INTERVAL]]</f>
        <v>5</v>
      </c>
      <c r="X1296" s="138">
        <f>(Table4[[#This Row],[SHOTS PER MAGAZINE]]-1)*Table4[[#This Row],[SHOT 
INTERVAL]]+(Table4[[#This Row],[PARTICLES 
PER SHOT]]-1)*Table4[[#This Row],[BURST INTERVAL]]</f>
        <v>3</v>
      </c>
      <c r="Y1296" s="186">
        <f>Table4[[#This Row],[DAMAGE PER MAGAZINE]]/(Table4[[#This Row],[UNLOAD TIME]]+Table4[[#This Row],[RELOAD TIME]])</f>
        <v>4408.8888888888887</v>
      </c>
    </row>
    <row r="1297" spans="1:25" ht="14.25" hidden="1" customHeight="1" outlineLevel="1" x14ac:dyDescent="0.2">
      <c r="A1297" s="130">
        <v>57</v>
      </c>
      <c r="B1297" s="186" t="s">
        <v>461</v>
      </c>
      <c r="C1297" s="186" t="s">
        <v>102</v>
      </c>
      <c r="D1297" s="130">
        <v>8</v>
      </c>
      <c r="E1297" s="130">
        <v>2520</v>
      </c>
      <c r="F1297" s="130"/>
      <c r="G1297" s="130"/>
      <c r="H1297" s="130"/>
      <c r="I1297" s="130">
        <v>16</v>
      </c>
      <c r="J1297" s="130">
        <v>1</v>
      </c>
      <c r="K1297" s="130">
        <v>1</v>
      </c>
      <c r="L1297" s="138"/>
      <c r="M1297" s="138">
        <v>0.2</v>
      </c>
      <c r="N1297" s="130">
        <v>4</v>
      </c>
      <c r="O1297" s="138"/>
      <c r="P1297" s="138">
        <v>2</v>
      </c>
      <c r="Q1297" s="130">
        <v>15</v>
      </c>
      <c r="R1297" s="138">
        <v>6</v>
      </c>
      <c r="S1297" s="130">
        <f>Table4[[#This Row],[DMG PER PARTICLE]]*Table4[[#This Row],[PARTICLES 
PER SHOT]]</f>
        <v>2520</v>
      </c>
      <c r="T1297" s="186">
        <f>Table4[[#This Row],[DAMAGE PER SHOT]]/Table4[[#This Row],[SHOT 
INTERVAL]]</f>
        <v>12600</v>
      </c>
      <c r="U1297" s="130">
        <f>Table4[[#This Row],[SHOTS PER MAGAZINE]]*Table4[[#This Row],[DAMAGE PER SHOT]]</f>
        <v>40320</v>
      </c>
      <c r="V1297" s="130">
        <f>Table4[[#This Row],[MAGAZINE AMMO]]/Table4[[#This Row],[AMMO PER SHOT]]</f>
        <v>16</v>
      </c>
      <c r="W1297" s="138">
        <f>1/Table4[[#This Row],[SHOT 
INTERVAL]]</f>
        <v>5</v>
      </c>
      <c r="X1297" s="138">
        <f>(Table4[[#This Row],[SHOTS PER MAGAZINE]]-1)*Table4[[#This Row],[SHOT 
INTERVAL]]+(Table4[[#This Row],[PARTICLES 
PER SHOT]]-1)*Table4[[#This Row],[BURST INTERVAL]]</f>
        <v>3</v>
      </c>
      <c r="Y1297" s="186">
        <f>Table4[[#This Row],[DAMAGE PER MAGAZINE]]/(Table4[[#This Row],[UNLOAD TIME]]+Table4[[#This Row],[RELOAD TIME]])</f>
        <v>4480</v>
      </c>
    </row>
    <row r="1298" spans="1:25" ht="14.25" hidden="1" customHeight="1" outlineLevel="1" x14ac:dyDescent="0.2">
      <c r="A1298" s="130">
        <v>57</v>
      </c>
      <c r="B1298" s="186" t="s">
        <v>461</v>
      </c>
      <c r="C1298" s="186" t="s">
        <v>102</v>
      </c>
      <c r="D1298" s="130">
        <v>9</v>
      </c>
      <c r="E1298" s="130">
        <v>2560</v>
      </c>
      <c r="F1298" s="130"/>
      <c r="G1298" s="130"/>
      <c r="H1298" s="130"/>
      <c r="I1298" s="130">
        <v>16</v>
      </c>
      <c r="J1298" s="130">
        <v>1</v>
      </c>
      <c r="K1298" s="130">
        <v>1</v>
      </c>
      <c r="L1298" s="138"/>
      <c r="M1298" s="138">
        <v>0.2</v>
      </c>
      <c r="N1298" s="130">
        <v>4</v>
      </c>
      <c r="O1298" s="138"/>
      <c r="P1298" s="138">
        <v>2</v>
      </c>
      <c r="Q1298" s="130">
        <v>15</v>
      </c>
      <c r="R1298" s="138">
        <v>6</v>
      </c>
      <c r="S1298" s="130">
        <f>Table4[[#This Row],[DMG PER PARTICLE]]*Table4[[#This Row],[PARTICLES 
PER SHOT]]</f>
        <v>2560</v>
      </c>
      <c r="T1298" s="186">
        <f>Table4[[#This Row],[DAMAGE PER SHOT]]/Table4[[#This Row],[SHOT 
INTERVAL]]</f>
        <v>12800</v>
      </c>
      <c r="U1298" s="130">
        <f>Table4[[#This Row],[SHOTS PER MAGAZINE]]*Table4[[#This Row],[DAMAGE PER SHOT]]</f>
        <v>40960</v>
      </c>
      <c r="V1298" s="130">
        <f>Table4[[#This Row],[MAGAZINE AMMO]]/Table4[[#This Row],[AMMO PER SHOT]]</f>
        <v>16</v>
      </c>
      <c r="W1298" s="138">
        <f>1/Table4[[#This Row],[SHOT 
INTERVAL]]</f>
        <v>5</v>
      </c>
      <c r="X1298" s="138">
        <f>(Table4[[#This Row],[SHOTS PER MAGAZINE]]-1)*Table4[[#This Row],[SHOT 
INTERVAL]]+(Table4[[#This Row],[PARTICLES 
PER SHOT]]-1)*Table4[[#This Row],[BURST INTERVAL]]</f>
        <v>3</v>
      </c>
      <c r="Y1298" s="186">
        <f>Table4[[#This Row],[DAMAGE PER MAGAZINE]]/(Table4[[#This Row],[UNLOAD TIME]]+Table4[[#This Row],[RELOAD TIME]])</f>
        <v>4551.1111111111113</v>
      </c>
    </row>
    <row r="1299" spans="1:25" ht="14.25" hidden="1" customHeight="1" outlineLevel="1" x14ac:dyDescent="0.2">
      <c r="A1299" s="130">
        <v>57</v>
      </c>
      <c r="B1299" s="186" t="s">
        <v>461</v>
      </c>
      <c r="C1299" s="186" t="s">
        <v>102</v>
      </c>
      <c r="D1299" s="130">
        <v>10</v>
      </c>
      <c r="E1299" s="130">
        <v>2600</v>
      </c>
      <c r="F1299" s="130"/>
      <c r="G1299" s="130"/>
      <c r="H1299" s="130"/>
      <c r="I1299" s="130">
        <v>16</v>
      </c>
      <c r="J1299" s="130">
        <v>1</v>
      </c>
      <c r="K1299" s="130">
        <v>1</v>
      </c>
      <c r="L1299" s="138"/>
      <c r="M1299" s="138">
        <v>0.2</v>
      </c>
      <c r="N1299" s="130">
        <v>4</v>
      </c>
      <c r="O1299" s="138"/>
      <c r="P1299" s="138">
        <v>2</v>
      </c>
      <c r="Q1299" s="130">
        <v>15</v>
      </c>
      <c r="R1299" s="138">
        <v>6</v>
      </c>
      <c r="S1299" s="130">
        <f>Table4[[#This Row],[DMG PER PARTICLE]]*Table4[[#This Row],[PARTICLES 
PER SHOT]]</f>
        <v>2600</v>
      </c>
      <c r="T1299" s="186">
        <f>Table4[[#This Row],[DAMAGE PER SHOT]]/Table4[[#This Row],[SHOT 
INTERVAL]]</f>
        <v>13000</v>
      </c>
      <c r="U1299" s="130">
        <f>Table4[[#This Row],[SHOTS PER MAGAZINE]]*Table4[[#This Row],[DAMAGE PER SHOT]]</f>
        <v>41600</v>
      </c>
      <c r="V1299" s="130">
        <f>Table4[[#This Row],[MAGAZINE AMMO]]/Table4[[#This Row],[AMMO PER SHOT]]</f>
        <v>16</v>
      </c>
      <c r="W1299" s="138">
        <f>1/Table4[[#This Row],[SHOT 
INTERVAL]]</f>
        <v>5</v>
      </c>
      <c r="X1299" s="138">
        <f>(Table4[[#This Row],[SHOTS PER MAGAZINE]]-1)*Table4[[#This Row],[SHOT 
INTERVAL]]+(Table4[[#This Row],[PARTICLES 
PER SHOT]]-1)*Table4[[#This Row],[BURST INTERVAL]]</f>
        <v>3</v>
      </c>
      <c r="Y1299" s="186">
        <f>Table4[[#This Row],[DAMAGE PER MAGAZINE]]/(Table4[[#This Row],[UNLOAD TIME]]+Table4[[#This Row],[RELOAD TIME]])</f>
        <v>4622.2222222222226</v>
      </c>
    </row>
    <row r="1300" spans="1:25" ht="14.25" hidden="1" customHeight="1" outlineLevel="1" x14ac:dyDescent="0.2">
      <c r="A1300" s="130">
        <v>57</v>
      </c>
      <c r="B1300" s="186" t="s">
        <v>461</v>
      </c>
      <c r="C1300" s="186" t="s">
        <v>102</v>
      </c>
      <c r="D1300" s="130">
        <v>11</v>
      </c>
      <c r="E1300" s="130">
        <v>2640</v>
      </c>
      <c r="F1300" s="130"/>
      <c r="G1300" s="130"/>
      <c r="H1300" s="130"/>
      <c r="I1300" s="130">
        <v>16</v>
      </c>
      <c r="J1300" s="130">
        <v>1</v>
      </c>
      <c r="K1300" s="130">
        <v>1</v>
      </c>
      <c r="L1300" s="138"/>
      <c r="M1300" s="138">
        <v>0.2</v>
      </c>
      <c r="N1300" s="130">
        <v>4</v>
      </c>
      <c r="O1300" s="138"/>
      <c r="P1300" s="138">
        <v>2</v>
      </c>
      <c r="Q1300" s="130">
        <v>15</v>
      </c>
      <c r="R1300" s="138">
        <v>6</v>
      </c>
      <c r="S1300" s="130">
        <f>Table4[[#This Row],[DMG PER PARTICLE]]*Table4[[#This Row],[PARTICLES 
PER SHOT]]</f>
        <v>2640</v>
      </c>
      <c r="T1300" s="186">
        <f>Table4[[#This Row],[DAMAGE PER SHOT]]/Table4[[#This Row],[SHOT 
INTERVAL]]</f>
        <v>13200</v>
      </c>
      <c r="U1300" s="130">
        <f>Table4[[#This Row],[SHOTS PER MAGAZINE]]*Table4[[#This Row],[DAMAGE PER SHOT]]</f>
        <v>42240</v>
      </c>
      <c r="V1300" s="130">
        <f>Table4[[#This Row],[MAGAZINE AMMO]]/Table4[[#This Row],[AMMO PER SHOT]]</f>
        <v>16</v>
      </c>
      <c r="W1300" s="138">
        <f>1/Table4[[#This Row],[SHOT 
INTERVAL]]</f>
        <v>5</v>
      </c>
      <c r="X1300" s="138">
        <f>(Table4[[#This Row],[SHOTS PER MAGAZINE]]-1)*Table4[[#This Row],[SHOT 
INTERVAL]]+(Table4[[#This Row],[PARTICLES 
PER SHOT]]-1)*Table4[[#This Row],[BURST INTERVAL]]</f>
        <v>3</v>
      </c>
      <c r="Y1300" s="186">
        <f>Table4[[#This Row],[DAMAGE PER MAGAZINE]]/(Table4[[#This Row],[UNLOAD TIME]]+Table4[[#This Row],[RELOAD TIME]])</f>
        <v>4693.333333333333</v>
      </c>
    </row>
    <row r="1301" spans="1:25" ht="14.25" hidden="1" customHeight="1" outlineLevel="1" x14ac:dyDescent="0.2">
      <c r="A1301" s="130">
        <v>57</v>
      </c>
      <c r="B1301" s="186" t="s">
        <v>461</v>
      </c>
      <c r="C1301" s="186" t="s">
        <v>102</v>
      </c>
      <c r="D1301" s="130">
        <v>12</v>
      </c>
      <c r="E1301" s="130">
        <v>2680</v>
      </c>
      <c r="F1301" s="130"/>
      <c r="G1301" s="130"/>
      <c r="H1301" s="130"/>
      <c r="I1301" s="130">
        <v>16</v>
      </c>
      <c r="J1301" s="130">
        <v>1</v>
      </c>
      <c r="K1301" s="130">
        <v>1</v>
      </c>
      <c r="L1301" s="138"/>
      <c r="M1301" s="138">
        <v>0.2</v>
      </c>
      <c r="N1301" s="130">
        <v>4</v>
      </c>
      <c r="O1301" s="138"/>
      <c r="P1301" s="138">
        <v>2</v>
      </c>
      <c r="Q1301" s="130">
        <v>15</v>
      </c>
      <c r="R1301" s="138">
        <v>6</v>
      </c>
      <c r="S1301" s="130">
        <f>Table4[[#This Row],[DMG PER PARTICLE]]*Table4[[#This Row],[PARTICLES 
PER SHOT]]</f>
        <v>2680</v>
      </c>
      <c r="T1301" s="186">
        <f>Table4[[#This Row],[DAMAGE PER SHOT]]/Table4[[#This Row],[SHOT 
INTERVAL]]</f>
        <v>13400</v>
      </c>
      <c r="U1301" s="130">
        <f>Table4[[#This Row],[SHOTS PER MAGAZINE]]*Table4[[#This Row],[DAMAGE PER SHOT]]</f>
        <v>42880</v>
      </c>
      <c r="V1301" s="130">
        <f>Table4[[#This Row],[MAGAZINE AMMO]]/Table4[[#This Row],[AMMO PER SHOT]]</f>
        <v>16</v>
      </c>
      <c r="W1301" s="138">
        <f>1/Table4[[#This Row],[SHOT 
INTERVAL]]</f>
        <v>5</v>
      </c>
      <c r="X1301" s="138">
        <f>(Table4[[#This Row],[SHOTS PER MAGAZINE]]-1)*Table4[[#This Row],[SHOT 
INTERVAL]]+(Table4[[#This Row],[PARTICLES 
PER SHOT]]-1)*Table4[[#This Row],[BURST INTERVAL]]</f>
        <v>3</v>
      </c>
      <c r="Y1301" s="186">
        <f>Table4[[#This Row],[DAMAGE PER MAGAZINE]]/(Table4[[#This Row],[UNLOAD TIME]]+Table4[[#This Row],[RELOAD TIME]])</f>
        <v>4764.4444444444443</v>
      </c>
    </row>
    <row r="1302" spans="1:25" ht="14.25" hidden="1" customHeight="1" outlineLevel="1" x14ac:dyDescent="0.2">
      <c r="A1302" s="130">
        <v>57</v>
      </c>
      <c r="B1302" s="186" t="s">
        <v>461</v>
      </c>
      <c r="C1302" s="186" t="s">
        <v>103</v>
      </c>
      <c r="D1302" s="130">
        <v>1</v>
      </c>
      <c r="E1302" s="130">
        <v>2814</v>
      </c>
      <c r="F1302" s="130"/>
      <c r="G1302" s="130"/>
      <c r="H1302" s="130"/>
      <c r="I1302" s="130">
        <v>16</v>
      </c>
      <c r="J1302" s="130">
        <v>1</v>
      </c>
      <c r="K1302" s="130">
        <v>1</v>
      </c>
      <c r="L1302" s="138"/>
      <c r="M1302" s="138">
        <v>0.2</v>
      </c>
      <c r="N1302" s="130">
        <v>4</v>
      </c>
      <c r="O1302" s="138"/>
      <c r="P1302" s="138">
        <v>2</v>
      </c>
      <c r="Q1302" s="130">
        <v>15</v>
      </c>
      <c r="R1302" s="138">
        <v>6</v>
      </c>
      <c r="S1302" s="130">
        <f>Table4[[#This Row],[DMG PER PARTICLE]]*Table4[[#This Row],[PARTICLES 
PER SHOT]]</f>
        <v>2814</v>
      </c>
      <c r="T1302" s="186">
        <f>Table4[[#This Row],[DAMAGE PER SHOT]]/Table4[[#This Row],[SHOT 
INTERVAL]]</f>
        <v>14070</v>
      </c>
      <c r="U1302" s="130">
        <f>Table4[[#This Row],[SHOTS PER MAGAZINE]]*Table4[[#This Row],[DAMAGE PER SHOT]]</f>
        <v>45024</v>
      </c>
      <c r="V1302" s="130">
        <f>Table4[[#This Row],[MAGAZINE AMMO]]/Table4[[#This Row],[AMMO PER SHOT]]</f>
        <v>16</v>
      </c>
      <c r="W1302" s="138">
        <f>1/Table4[[#This Row],[SHOT 
INTERVAL]]</f>
        <v>5</v>
      </c>
      <c r="X1302" s="138">
        <f>(Table4[[#This Row],[SHOTS PER MAGAZINE]]-1)*Table4[[#This Row],[SHOT 
INTERVAL]]+(Table4[[#This Row],[PARTICLES 
PER SHOT]]-1)*Table4[[#This Row],[BURST INTERVAL]]</f>
        <v>3</v>
      </c>
      <c r="Y1302" s="186">
        <f>Table4[[#This Row],[DAMAGE PER MAGAZINE]]/(Table4[[#This Row],[UNLOAD TIME]]+Table4[[#This Row],[RELOAD TIME]])</f>
        <v>5002.666666666667</v>
      </c>
    </row>
    <row r="1303" spans="1:25" ht="14.25" customHeight="1" collapsed="1" x14ac:dyDescent="0.2">
      <c r="A1303" s="128">
        <v>58</v>
      </c>
      <c r="B1303" s="185" t="s">
        <v>462</v>
      </c>
      <c r="C1303" s="185" t="s">
        <v>101</v>
      </c>
      <c r="D1303" s="128">
        <v>1</v>
      </c>
      <c r="E1303" s="128">
        <v>218</v>
      </c>
      <c r="F1303" s="128"/>
      <c r="G1303" s="128"/>
      <c r="H1303" s="128"/>
      <c r="I1303" s="128">
        <v>200</v>
      </c>
      <c r="J1303" s="128">
        <v>1</v>
      </c>
      <c r="K1303" s="128">
        <v>1</v>
      </c>
      <c r="L1303" s="137"/>
      <c r="M1303" s="137">
        <v>0.05</v>
      </c>
      <c r="N1303" s="128">
        <v>300</v>
      </c>
      <c r="O1303" s="137"/>
      <c r="P1303" s="137">
        <v>5</v>
      </c>
      <c r="Q1303" s="128">
        <v>0</v>
      </c>
      <c r="R1303" s="137">
        <v>5</v>
      </c>
      <c r="S1303" s="128">
        <f>Table4[[#This Row],[DMG PER PARTICLE]]*Table4[[#This Row],[PARTICLES 
PER SHOT]]</f>
        <v>218</v>
      </c>
      <c r="T1303" s="185">
        <f>Table4[[#This Row],[DAMAGE PER SHOT]]/Table4[[#This Row],[SHOT 
INTERVAL]]</f>
        <v>4360</v>
      </c>
      <c r="U1303" s="128">
        <f>Table4[[#This Row],[SHOTS PER MAGAZINE]]*Table4[[#This Row],[DAMAGE PER SHOT]]</f>
        <v>43600</v>
      </c>
      <c r="V1303" s="128">
        <f>Table4[[#This Row],[MAGAZINE AMMO]]/Table4[[#This Row],[AMMO PER SHOT]]</f>
        <v>200</v>
      </c>
      <c r="W1303" s="137">
        <f>1/Table4[[#This Row],[SHOT 
INTERVAL]]</f>
        <v>20</v>
      </c>
      <c r="X1303" s="137">
        <f>(Table4[[#This Row],[SHOTS PER MAGAZINE]]-1)*Table4[[#This Row],[SHOT 
INTERVAL]]+(Table4[[#This Row],[PARTICLES 
PER SHOT]]-1)*Table4[[#This Row],[BURST INTERVAL]]</f>
        <v>9.9500000000000011</v>
      </c>
      <c r="Y1303" s="185">
        <f>Table4[[#This Row],[DAMAGE PER MAGAZINE]]/(Table4[[#This Row],[UNLOAD TIME]]+Table4[[#This Row],[RELOAD TIME]])</f>
        <v>2916.3879598662206</v>
      </c>
    </row>
    <row r="1304" spans="1:25" ht="14.25" hidden="1" customHeight="1" outlineLevel="1" x14ac:dyDescent="0.2">
      <c r="A1304" s="130">
        <v>58</v>
      </c>
      <c r="B1304" s="186" t="s">
        <v>462</v>
      </c>
      <c r="C1304" s="186" t="s">
        <v>101</v>
      </c>
      <c r="D1304" s="130">
        <v>2</v>
      </c>
      <c r="E1304" s="130">
        <v>240</v>
      </c>
      <c r="F1304" s="130"/>
      <c r="G1304" s="130"/>
      <c r="H1304" s="130"/>
      <c r="I1304" s="130">
        <v>200</v>
      </c>
      <c r="J1304" s="130">
        <v>1</v>
      </c>
      <c r="K1304" s="130">
        <v>1</v>
      </c>
      <c r="L1304" s="138"/>
      <c r="M1304" s="138">
        <v>0.05</v>
      </c>
      <c r="N1304" s="130">
        <v>300</v>
      </c>
      <c r="O1304" s="138"/>
      <c r="P1304" s="138">
        <v>5</v>
      </c>
      <c r="Q1304" s="130">
        <v>0</v>
      </c>
      <c r="R1304" s="138">
        <v>5</v>
      </c>
      <c r="S1304" s="130">
        <f>Table4[[#This Row],[DMG PER PARTICLE]]*Table4[[#This Row],[PARTICLES 
PER SHOT]]</f>
        <v>240</v>
      </c>
      <c r="T1304" s="186">
        <f>Table4[[#This Row],[DAMAGE PER SHOT]]/Table4[[#This Row],[SHOT 
INTERVAL]]</f>
        <v>4800</v>
      </c>
      <c r="U1304" s="130">
        <f>Table4[[#This Row],[SHOTS PER MAGAZINE]]*Table4[[#This Row],[DAMAGE PER SHOT]]</f>
        <v>48000</v>
      </c>
      <c r="V1304" s="130">
        <f>Table4[[#This Row],[MAGAZINE AMMO]]/Table4[[#This Row],[AMMO PER SHOT]]</f>
        <v>200</v>
      </c>
      <c r="W1304" s="138">
        <f>1/Table4[[#This Row],[SHOT 
INTERVAL]]</f>
        <v>20</v>
      </c>
      <c r="X1304" s="138">
        <f>(Table4[[#This Row],[SHOTS PER MAGAZINE]]-1)*Table4[[#This Row],[SHOT 
INTERVAL]]+(Table4[[#This Row],[PARTICLES 
PER SHOT]]-1)*Table4[[#This Row],[BURST INTERVAL]]</f>
        <v>9.9500000000000011</v>
      </c>
      <c r="Y1304" s="186">
        <f>Table4[[#This Row],[DAMAGE PER MAGAZINE]]/(Table4[[#This Row],[UNLOAD TIME]]+Table4[[#This Row],[RELOAD TIME]])</f>
        <v>3210.7023411371233</v>
      </c>
    </row>
    <row r="1305" spans="1:25" ht="14.25" hidden="1" customHeight="1" outlineLevel="1" x14ac:dyDescent="0.2">
      <c r="A1305" s="130">
        <v>58</v>
      </c>
      <c r="B1305" s="186" t="s">
        <v>462</v>
      </c>
      <c r="C1305" s="186" t="s">
        <v>101</v>
      </c>
      <c r="D1305" s="130">
        <v>3</v>
      </c>
      <c r="E1305" s="130">
        <v>270</v>
      </c>
      <c r="F1305" s="130"/>
      <c r="G1305" s="130"/>
      <c r="H1305" s="130"/>
      <c r="I1305" s="130">
        <v>200</v>
      </c>
      <c r="J1305" s="130">
        <v>1</v>
      </c>
      <c r="K1305" s="130">
        <v>1</v>
      </c>
      <c r="L1305" s="138"/>
      <c r="M1305" s="138">
        <v>0.05</v>
      </c>
      <c r="N1305" s="130">
        <v>300</v>
      </c>
      <c r="O1305" s="138"/>
      <c r="P1305" s="138">
        <v>5</v>
      </c>
      <c r="Q1305" s="130">
        <v>0</v>
      </c>
      <c r="R1305" s="138">
        <v>5</v>
      </c>
      <c r="S1305" s="130">
        <f>Table4[[#This Row],[DMG PER PARTICLE]]*Table4[[#This Row],[PARTICLES 
PER SHOT]]</f>
        <v>270</v>
      </c>
      <c r="T1305" s="186">
        <f>Table4[[#This Row],[DAMAGE PER SHOT]]/Table4[[#This Row],[SHOT 
INTERVAL]]</f>
        <v>5400</v>
      </c>
      <c r="U1305" s="130">
        <f>Table4[[#This Row],[SHOTS PER MAGAZINE]]*Table4[[#This Row],[DAMAGE PER SHOT]]</f>
        <v>54000</v>
      </c>
      <c r="V1305" s="130">
        <f>Table4[[#This Row],[MAGAZINE AMMO]]/Table4[[#This Row],[AMMO PER SHOT]]</f>
        <v>200</v>
      </c>
      <c r="W1305" s="138">
        <f>1/Table4[[#This Row],[SHOT 
INTERVAL]]</f>
        <v>20</v>
      </c>
      <c r="X1305" s="138">
        <f>(Table4[[#This Row],[SHOTS PER MAGAZINE]]-1)*Table4[[#This Row],[SHOT 
INTERVAL]]+(Table4[[#This Row],[PARTICLES 
PER SHOT]]-1)*Table4[[#This Row],[BURST INTERVAL]]</f>
        <v>9.9500000000000011</v>
      </c>
      <c r="Y1305" s="186">
        <f>Table4[[#This Row],[DAMAGE PER MAGAZINE]]/(Table4[[#This Row],[UNLOAD TIME]]+Table4[[#This Row],[RELOAD TIME]])</f>
        <v>3612.0401337792641</v>
      </c>
    </row>
    <row r="1306" spans="1:25" ht="14.25" hidden="1" customHeight="1" outlineLevel="1" x14ac:dyDescent="0.2">
      <c r="A1306" s="130">
        <v>58</v>
      </c>
      <c r="B1306" s="186" t="s">
        <v>462</v>
      </c>
      <c r="C1306" s="186" t="s">
        <v>101</v>
      </c>
      <c r="D1306" s="130">
        <v>4</v>
      </c>
      <c r="E1306" s="130">
        <v>300</v>
      </c>
      <c r="F1306" s="130"/>
      <c r="G1306" s="130"/>
      <c r="H1306" s="130"/>
      <c r="I1306" s="130">
        <v>200</v>
      </c>
      <c r="J1306" s="130">
        <v>1</v>
      </c>
      <c r="K1306" s="130">
        <v>1</v>
      </c>
      <c r="L1306" s="138"/>
      <c r="M1306" s="138">
        <v>0.05</v>
      </c>
      <c r="N1306" s="130">
        <v>300</v>
      </c>
      <c r="O1306" s="138"/>
      <c r="P1306" s="138">
        <v>5</v>
      </c>
      <c r="Q1306" s="130">
        <v>0</v>
      </c>
      <c r="R1306" s="138">
        <v>5</v>
      </c>
      <c r="S1306" s="130">
        <f>Table4[[#This Row],[DMG PER PARTICLE]]*Table4[[#This Row],[PARTICLES 
PER SHOT]]</f>
        <v>300</v>
      </c>
      <c r="T1306" s="186">
        <f>Table4[[#This Row],[DAMAGE PER SHOT]]/Table4[[#This Row],[SHOT 
INTERVAL]]</f>
        <v>6000</v>
      </c>
      <c r="U1306" s="130">
        <f>Table4[[#This Row],[SHOTS PER MAGAZINE]]*Table4[[#This Row],[DAMAGE PER SHOT]]</f>
        <v>60000</v>
      </c>
      <c r="V1306" s="130">
        <f>Table4[[#This Row],[MAGAZINE AMMO]]/Table4[[#This Row],[AMMO PER SHOT]]</f>
        <v>200</v>
      </c>
      <c r="W1306" s="138">
        <f>1/Table4[[#This Row],[SHOT 
INTERVAL]]</f>
        <v>20</v>
      </c>
      <c r="X1306" s="138">
        <f>(Table4[[#This Row],[SHOTS PER MAGAZINE]]-1)*Table4[[#This Row],[SHOT 
INTERVAL]]+(Table4[[#This Row],[PARTICLES 
PER SHOT]]-1)*Table4[[#This Row],[BURST INTERVAL]]</f>
        <v>9.9500000000000011</v>
      </c>
      <c r="Y1306" s="186">
        <f>Table4[[#This Row],[DAMAGE PER MAGAZINE]]/(Table4[[#This Row],[UNLOAD TIME]]+Table4[[#This Row],[RELOAD TIME]])</f>
        <v>4013.3779264214045</v>
      </c>
    </row>
    <row r="1307" spans="1:25" ht="14.25" hidden="1" customHeight="1" outlineLevel="1" x14ac:dyDescent="0.2">
      <c r="A1307" s="130">
        <v>58</v>
      </c>
      <c r="B1307" s="186" t="s">
        <v>462</v>
      </c>
      <c r="C1307" s="186" t="s">
        <v>101</v>
      </c>
      <c r="D1307" s="130">
        <v>5</v>
      </c>
      <c r="E1307" s="130">
        <v>330</v>
      </c>
      <c r="F1307" s="130"/>
      <c r="G1307" s="130"/>
      <c r="H1307" s="130"/>
      <c r="I1307" s="130">
        <v>200</v>
      </c>
      <c r="J1307" s="130">
        <v>1</v>
      </c>
      <c r="K1307" s="130">
        <v>1</v>
      </c>
      <c r="L1307" s="138"/>
      <c r="M1307" s="138">
        <v>0.05</v>
      </c>
      <c r="N1307" s="130">
        <v>300</v>
      </c>
      <c r="O1307" s="138"/>
      <c r="P1307" s="138">
        <v>5</v>
      </c>
      <c r="Q1307" s="130">
        <v>0</v>
      </c>
      <c r="R1307" s="138">
        <v>5</v>
      </c>
      <c r="S1307" s="130">
        <f>Table4[[#This Row],[DMG PER PARTICLE]]*Table4[[#This Row],[PARTICLES 
PER SHOT]]</f>
        <v>330</v>
      </c>
      <c r="T1307" s="186">
        <f>Table4[[#This Row],[DAMAGE PER SHOT]]/Table4[[#This Row],[SHOT 
INTERVAL]]</f>
        <v>6600</v>
      </c>
      <c r="U1307" s="130">
        <f>Table4[[#This Row],[SHOTS PER MAGAZINE]]*Table4[[#This Row],[DAMAGE PER SHOT]]</f>
        <v>66000</v>
      </c>
      <c r="V1307" s="130">
        <f>Table4[[#This Row],[MAGAZINE AMMO]]/Table4[[#This Row],[AMMO PER SHOT]]</f>
        <v>200</v>
      </c>
      <c r="W1307" s="138">
        <f>1/Table4[[#This Row],[SHOT 
INTERVAL]]</f>
        <v>20</v>
      </c>
      <c r="X1307" s="138">
        <f>(Table4[[#This Row],[SHOTS PER MAGAZINE]]-1)*Table4[[#This Row],[SHOT 
INTERVAL]]+(Table4[[#This Row],[PARTICLES 
PER SHOT]]-1)*Table4[[#This Row],[BURST INTERVAL]]</f>
        <v>9.9500000000000011</v>
      </c>
      <c r="Y1307" s="186">
        <f>Table4[[#This Row],[DAMAGE PER MAGAZINE]]/(Table4[[#This Row],[UNLOAD TIME]]+Table4[[#This Row],[RELOAD TIME]])</f>
        <v>4414.7157190635444</v>
      </c>
    </row>
    <row r="1308" spans="1:25" ht="14.25" hidden="1" customHeight="1" outlineLevel="1" x14ac:dyDescent="0.2">
      <c r="A1308" s="130">
        <v>58</v>
      </c>
      <c r="B1308" s="186" t="s">
        <v>462</v>
      </c>
      <c r="C1308" s="186" t="s">
        <v>101</v>
      </c>
      <c r="D1308" s="130">
        <v>6</v>
      </c>
      <c r="E1308" s="130">
        <v>368</v>
      </c>
      <c r="F1308" s="130"/>
      <c r="G1308" s="130"/>
      <c r="H1308" s="130"/>
      <c r="I1308" s="130">
        <v>200</v>
      </c>
      <c r="J1308" s="130">
        <v>1</v>
      </c>
      <c r="K1308" s="130">
        <v>1</v>
      </c>
      <c r="L1308" s="138"/>
      <c r="M1308" s="138">
        <v>0.05</v>
      </c>
      <c r="N1308" s="130">
        <v>300</v>
      </c>
      <c r="O1308" s="138"/>
      <c r="P1308" s="138">
        <v>5</v>
      </c>
      <c r="Q1308" s="130">
        <v>0</v>
      </c>
      <c r="R1308" s="138">
        <v>5</v>
      </c>
      <c r="S1308" s="130">
        <f>Table4[[#This Row],[DMG PER PARTICLE]]*Table4[[#This Row],[PARTICLES 
PER SHOT]]</f>
        <v>368</v>
      </c>
      <c r="T1308" s="186">
        <f>Table4[[#This Row],[DAMAGE PER SHOT]]/Table4[[#This Row],[SHOT 
INTERVAL]]</f>
        <v>7360</v>
      </c>
      <c r="U1308" s="130">
        <f>Table4[[#This Row],[SHOTS PER MAGAZINE]]*Table4[[#This Row],[DAMAGE PER SHOT]]</f>
        <v>73600</v>
      </c>
      <c r="V1308" s="130">
        <f>Table4[[#This Row],[MAGAZINE AMMO]]/Table4[[#This Row],[AMMO PER SHOT]]</f>
        <v>200</v>
      </c>
      <c r="W1308" s="138">
        <f>1/Table4[[#This Row],[SHOT 
INTERVAL]]</f>
        <v>20</v>
      </c>
      <c r="X1308" s="138">
        <f>(Table4[[#This Row],[SHOTS PER MAGAZINE]]-1)*Table4[[#This Row],[SHOT 
INTERVAL]]+(Table4[[#This Row],[PARTICLES 
PER SHOT]]-1)*Table4[[#This Row],[BURST INTERVAL]]</f>
        <v>9.9500000000000011</v>
      </c>
      <c r="Y1308" s="186">
        <f>Table4[[#This Row],[DAMAGE PER MAGAZINE]]/(Table4[[#This Row],[UNLOAD TIME]]+Table4[[#This Row],[RELOAD TIME]])</f>
        <v>4923.0769230769229</v>
      </c>
    </row>
    <row r="1309" spans="1:25" ht="14.25" hidden="1" customHeight="1" outlineLevel="1" x14ac:dyDescent="0.2">
      <c r="A1309" s="130">
        <v>58</v>
      </c>
      <c r="B1309" s="186" t="s">
        <v>462</v>
      </c>
      <c r="C1309" s="186" t="s">
        <v>101</v>
      </c>
      <c r="D1309" s="130">
        <v>7</v>
      </c>
      <c r="E1309" s="130">
        <v>405</v>
      </c>
      <c r="F1309" s="130"/>
      <c r="G1309" s="130"/>
      <c r="H1309" s="130"/>
      <c r="I1309" s="130">
        <v>200</v>
      </c>
      <c r="J1309" s="130">
        <v>1</v>
      </c>
      <c r="K1309" s="130">
        <v>1</v>
      </c>
      <c r="L1309" s="138"/>
      <c r="M1309" s="138">
        <v>0.05</v>
      </c>
      <c r="N1309" s="130">
        <v>300</v>
      </c>
      <c r="O1309" s="138"/>
      <c r="P1309" s="138">
        <v>5</v>
      </c>
      <c r="Q1309" s="130">
        <v>0</v>
      </c>
      <c r="R1309" s="138">
        <v>5</v>
      </c>
      <c r="S1309" s="130">
        <f>Table4[[#This Row],[DMG PER PARTICLE]]*Table4[[#This Row],[PARTICLES 
PER SHOT]]</f>
        <v>405</v>
      </c>
      <c r="T1309" s="186">
        <f>Table4[[#This Row],[DAMAGE PER SHOT]]/Table4[[#This Row],[SHOT 
INTERVAL]]</f>
        <v>8100</v>
      </c>
      <c r="U1309" s="130">
        <f>Table4[[#This Row],[SHOTS PER MAGAZINE]]*Table4[[#This Row],[DAMAGE PER SHOT]]</f>
        <v>81000</v>
      </c>
      <c r="V1309" s="130">
        <f>Table4[[#This Row],[MAGAZINE AMMO]]/Table4[[#This Row],[AMMO PER SHOT]]</f>
        <v>200</v>
      </c>
      <c r="W1309" s="138">
        <f>1/Table4[[#This Row],[SHOT 
INTERVAL]]</f>
        <v>20</v>
      </c>
      <c r="X1309" s="138">
        <f>(Table4[[#This Row],[SHOTS PER MAGAZINE]]-1)*Table4[[#This Row],[SHOT 
INTERVAL]]+(Table4[[#This Row],[PARTICLES 
PER SHOT]]-1)*Table4[[#This Row],[BURST INTERVAL]]</f>
        <v>9.9500000000000011</v>
      </c>
      <c r="Y1309" s="186">
        <f>Table4[[#This Row],[DAMAGE PER MAGAZINE]]/(Table4[[#This Row],[UNLOAD TIME]]+Table4[[#This Row],[RELOAD TIME]])</f>
        <v>5418.060200668896</v>
      </c>
    </row>
    <row r="1310" spans="1:25" ht="14.25" hidden="1" customHeight="1" outlineLevel="1" x14ac:dyDescent="0.2">
      <c r="A1310" s="130">
        <v>58</v>
      </c>
      <c r="B1310" s="186" t="s">
        <v>462</v>
      </c>
      <c r="C1310" s="186" t="s">
        <v>101</v>
      </c>
      <c r="D1310" s="130">
        <v>8</v>
      </c>
      <c r="E1310" s="130">
        <v>450</v>
      </c>
      <c r="F1310" s="130"/>
      <c r="G1310" s="130"/>
      <c r="H1310" s="130"/>
      <c r="I1310" s="130">
        <v>200</v>
      </c>
      <c r="J1310" s="130">
        <v>1</v>
      </c>
      <c r="K1310" s="130">
        <v>1</v>
      </c>
      <c r="L1310" s="138"/>
      <c r="M1310" s="138">
        <v>0.05</v>
      </c>
      <c r="N1310" s="130">
        <v>300</v>
      </c>
      <c r="O1310" s="138"/>
      <c r="P1310" s="138">
        <v>5</v>
      </c>
      <c r="Q1310" s="130">
        <v>0</v>
      </c>
      <c r="R1310" s="138">
        <v>5</v>
      </c>
      <c r="S1310" s="130">
        <f>Table4[[#This Row],[DMG PER PARTICLE]]*Table4[[#This Row],[PARTICLES 
PER SHOT]]</f>
        <v>450</v>
      </c>
      <c r="T1310" s="186">
        <f>Table4[[#This Row],[DAMAGE PER SHOT]]/Table4[[#This Row],[SHOT 
INTERVAL]]</f>
        <v>9000</v>
      </c>
      <c r="U1310" s="130">
        <f>Table4[[#This Row],[SHOTS PER MAGAZINE]]*Table4[[#This Row],[DAMAGE PER SHOT]]</f>
        <v>90000</v>
      </c>
      <c r="V1310" s="130">
        <f>Table4[[#This Row],[MAGAZINE AMMO]]/Table4[[#This Row],[AMMO PER SHOT]]</f>
        <v>200</v>
      </c>
      <c r="W1310" s="138">
        <f>1/Table4[[#This Row],[SHOT 
INTERVAL]]</f>
        <v>20</v>
      </c>
      <c r="X1310" s="138">
        <f>(Table4[[#This Row],[SHOTS PER MAGAZINE]]-1)*Table4[[#This Row],[SHOT 
INTERVAL]]+(Table4[[#This Row],[PARTICLES 
PER SHOT]]-1)*Table4[[#This Row],[BURST INTERVAL]]</f>
        <v>9.9500000000000011</v>
      </c>
      <c r="Y1310" s="186">
        <f>Table4[[#This Row],[DAMAGE PER MAGAZINE]]/(Table4[[#This Row],[UNLOAD TIME]]+Table4[[#This Row],[RELOAD TIME]])</f>
        <v>6020.0668896321067</v>
      </c>
    </row>
    <row r="1311" spans="1:25" ht="14.25" hidden="1" customHeight="1" outlineLevel="1" x14ac:dyDescent="0.2">
      <c r="A1311" s="130">
        <v>58</v>
      </c>
      <c r="B1311" s="186" t="s">
        <v>462</v>
      </c>
      <c r="C1311" s="186" t="s">
        <v>101</v>
      </c>
      <c r="D1311" s="130">
        <v>9</v>
      </c>
      <c r="E1311" s="130">
        <v>495</v>
      </c>
      <c r="F1311" s="130"/>
      <c r="G1311" s="130"/>
      <c r="H1311" s="130"/>
      <c r="I1311" s="130">
        <v>200</v>
      </c>
      <c r="J1311" s="130">
        <v>1</v>
      </c>
      <c r="K1311" s="130">
        <v>1</v>
      </c>
      <c r="L1311" s="138"/>
      <c r="M1311" s="138">
        <v>0.05</v>
      </c>
      <c r="N1311" s="130">
        <v>300</v>
      </c>
      <c r="O1311" s="138"/>
      <c r="P1311" s="138">
        <v>5</v>
      </c>
      <c r="Q1311" s="130">
        <v>0</v>
      </c>
      <c r="R1311" s="138">
        <v>5</v>
      </c>
      <c r="S1311" s="130">
        <f>Table4[[#This Row],[DMG PER PARTICLE]]*Table4[[#This Row],[PARTICLES 
PER SHOT]]</f>
        <v>495</v>
      </c>
      <c r="T1311" s="186">
        <f>Table4[[#This Row],[DAMAGE PER SHOT]]/Table4[[#This Row],[SHOT 
INTERVAL]]</f>
        <v>9900</v>
      </c>
      <c r="U1311" s="130">
        <f>Table4[[#This Row],[SHOTS PER MAGAZINE]]*Table4[[#This Row],[DAMAGE PER SHOT]]</f>
        <v>99000</v>
      </c>
      <c r="V1311" s="130">
        <f>Table4[[#This Row],[MAGAZINE AMMO]]/Table4[[#This Row],[AMMO PER SHOT]]</f>
        <v>200</v>
      </c>
      <c r="W1311" s="138">
        <f>1/Table4[[#This Row],[SHOT 
INTERVAL]]</f>
        <v>20</v>
      </c>
      <c r="X1311" s="138">
        <f>(Table4[[#This Row],[SHOTS PER MAGAZINE]]-1)*Table4[[#This Row],[SHOT 
INTERVAL]]+(Table4[[#This Row],[PARTICLES 
PER SHOT]]-1)*Table4[[#This Row],[BURST INTERVAL]]</f>
        <v>9.9500000000000011</v>
      </c>
      <c r="Y1311" s="186">
        <f>Table4[[#This Row],[DAMAGE PER MAGAZINE]]/(Table4[[#This Row],[UNLOAD TIME]]+Table4[[#This Row],[RELOAD TIME]])</f>
        <v>6622.0735785953175</v>
      </c>
    </row>
    <row r="1312" spans="1:25" ht="14.25" hidden="1" customHeight="1" outlineLevel="1" x14ac:dyDescent="0.2">
      <c r="A1312" s="130">
        <v>58</v>
      </c>
      <c r="B1312" s="186" t="s">
        <v>462</v>
      </c>
      <c r="C1312" s="186" t="s">
        <v>101</v>
      </c>
      <c r="D1312" s="130">
        <v>10</v>
      </c>
      <c r="E1312" s="130">
        <v>548</v>
      </c>
      <c r="F1312" s="130"/>
      <c r="G1312" s="130"/>
      <c r="H1312" s="130"/>
      <c r="I1312" s="130">
        <v>200</v>
      </c>
      <c r="J1312" s="130">
        <v>1</v>
      </c>
      <c r="K1312" s="130">
        <v>1</v>
      </c>
      <c r="L1312" s="138"/>
      <c r="M1312" s="138">
        <v>0.05</v>
      </c>
      <c r="N1312" s="130">
        <v>300</v>
      </c>
      <c r="O1312" s="138"/>
      <c r="P1312" s="138">
        <v>5</v>
      </c>
      <c r="Q1312" s="130">
        <v>0</v>
      </c>
      <c r="R1312" s="138">
        <v>5</v>
      </c>
      <c r="S1312" s="130">
        <f>Table4[[#This Row],[DMG PER PARTICLE]]*Table4[[#This Row],[PARTICLES 
PER SHOT]]</f>
        <v>548</v>
      </c>
      <c r="T1312" s="186">
        <f>Table4[[#This Row],[DAMAGE PER SHOT]]/Table4[[#This Row],[SHOT 
INTERVAL]]</f>
        <v>10960</v>
      </c>
      <c r="U1312" s="130">
        <f>Table4[[#This Row],[SHOTS PER MAGAZINE]]*Table4[[#This Row],[DAMAGE PER SHOT]]</f>
        <v>109600</v>
      </c>
      <c r="V1312" s="130">
        <f>Table4[[#This Row],[MAGAZINE AMMO]]/Table4[[#This Row],[AMMO PER SHOT]]</f>
        <v>200</v>
      </c>
      <c r="W1312" s="138">
        <f>1/Table4[[#This Row],[SHOT 
INTERVAL]]</f>
        <v>20</v>
      </c>
      <c r="X1312" s="138">
        <f>(Table4[[#This Row],[SHOTS PER MAGAZINE]]-1)*Table4[[#This Row],[SHOT 
INTERVAL]]+(Table4[[#This Row],[PARTICLES 
PER SHOT]]-1)*Table4[[#This Row],[BURST INTERVAL]]</f>
        <v>9.9500000000000011</v>
      </c>
      <c r="Y1312" s="186">
        <f>Table4[[#This Row],[DAMAGE PER MAGAZINE]]/(Table4[[#This Row],[UNLOAD TIME]]+Table4[[#This Row],[RELOAD TIME]])</f>
        <v>7331.103678929765</v>
      </c>
    </row>
    <row r="1313" spans="1:25" ht="14.25" hidden="1" customHeight="1" outlineLevel="1" x14ac:dyDescent="0.2">
      <c r="A1313" s="130">
        <v>58</v>
      </c>
      <c r="B1313" s="186" t="s">
        <v>462</v>
      </c>
      <c r="C1313" s="186" t="s">
        <v>101</v>
      </c>
      <c r="D1313" s="130">
        <v>11</v>
      </c>
      <c r="E1313" s="130">
        <v>608</v>
      </c>
      <c r="F1313" s="130"/>
      <c r="G1313" s="130"/>
      <c r="H1313" s="130"/>
      <c r="I1313" s="130">
        <v>200</v>
      </c>
      <c r="J1313" s="130">
        <v>1</v>
      </c>
      <c r="K1313" s="130">
        <v>1</v>
      </c>
      <c r="L1313" s="138"/>
      <c r="M1313" s="138">
        <v>0.05</v>
      </c>
      <c r="N1313" s="130">
        <v>300</v>
      </c>
      <c r="O1313" s="138"/>
      <c r="P1313" s="138">
        <v>5</v>
      </c>
      <c r="Q1313" s="130">
        <v>0</v>
      </c>
      <c r="R1313" s="138">
        <v>5</v>
      </c>
      <c r="S1313" s="130">
        <f>Table4[[#This Row],[DMG PER PARTICLE]]*Table4[[#This Row],[PARTICLES 
PER SHOT]]</f>
        <v>608</v>
      </c>
      <c r="T1313" s="186">
        <f>Table4[[#This Row],[DAMAGE PER SHOT]]/Table4[[#This Row],[SHOT 
INTERVAL]]</f>
        <v>12160</v>
      </c>
      <c r="U1313" s="130">
        <f>Table4[[#This Row],[SHOTS PER MAGAZINE]]*Table4[[#This Row],[DAMAGE PER SHOT]]</f>
        <v>121600</v>
      </c>
      <c r="V1313" s="130">
        <f>Table4[[#This Row],[MAGAZINE AMMO]]/Table4[[#This Row],[AMMO PER SHOT]]</f>
        <v>200</v>
      </c>
      <c r="W1313" s="138">
        <f>1/Table4[[#This Row],[SHOT 
INTERVAL]]</f>
        <v>20</v>
      </c>
      <c r="X1313" s="138">
        <f>(Table4[[#This Row],[SHOTS PER MAGAZINE]]-1)*Table4[[#This Row],[SHOT 
INTERVAL]]+(Table4[[#This Row],[PARTICLES 
PER SHOT]]-1)*Table4[[#This Row],[BURST INTERVAL]]</f>
        <v>9.9500000000000011</v>
      </c>
      <c r="Y1313" s="186">
        <f>Table4[[#This Row],[DAMAGE PER MAGAZINE]]/(Table4[[#This Row],[UNLOAD TIME]]+Table4[[#This Row],[RELOAD TIME]])</f>
        <v>8133.7792642140466</v>
      </c>
    </row>
    <row r="1314" spans="1:25" ht="14.25" hidden="1" customHeight="1" outlineLevel="1" x14ac:dyDescent="0.2">
      <c r="A1314" s="130">
        <v>58</v>
      </c>
      <c r="B1314" s="186" t="s">
        <v>462</v>
      </c>
      <c r="C1314" s="186" t="s">
        <v>101</v>
      </c>
      <c r="D1314" s="130">
        <v>12</v>
      </c>
      <c r="E1314" s="130">
        <v>668</v>
      </c>
      <c r="F1314" s="130"/>
      <c r="G1314" s="130"/>
      <c r="H1314" s="130"/>
      <c r="I1314" s="130">
        <v>200</v>
      </c>
      <c r="J1314" s="130">
        <v>1</v>
      </c>
      <c r="K1314" s="130">
        <v>1</v>
      </c>
      <c r="L1314" s="138"/>
      <c r="M1314" s="138">
        <v>0.05</v>
      </c>
      <c r="N1314" s="130">
        <v>300</v>
      </c>
      <c r="O1314" s="138"/>
      <c r="P1314" s="138">
        <v>5</v>
      </c>
      <c r="Q1314" s="130">
        <v>0</v>
      </c>
      <c r="R1314" s="138">
        <v>5</v>
      </c>
      <c r="S1314" s="130">
        <f>Table4[[#This Row],[DMG PER PARTICLE]]*Table4[[#This Row],[PARTICLES 
PER SHOT]]</f>
        <v>668</v>
      </c>
      <c r="T1314" s="186">
        <f>Table4[[#This Row],[DAMAGE PER SHOT]]/Table4[[#This Row],[SHOT 
INTERVAL]]</f>
        <v>13360</v>
      </c>
      <c r="U1314" s="130">
        <f>Table4[[#This Row],[SHOTS PER MAGAZINE]]*Table4[[#This Row],[DAMAGE PER SHOT]]</f>
        <v>133600</v>
      </c>
      <c r="V1314" s="130">
        <f>Table4[[#This Row],[MAGAZINE AMMO]]/Table4[[#This Row],[AMMO PER SHOT]]</f>
        <v>200</v>
      </c>
      <c r="W1314" s="138">
        <f>1/Table4[[#This Row],[SHOT 
INTERVAL]]</f>
        <v>20</v>
      </c>
      <c r="X1314" s="138">
        <f>(Table4[[#This Row],[SHOTS PER MAGAZINE]]-1)*Table4[[#This Row],[SHOT 
INTERVAL]]+(Table4[[#This Row],[PARTICLES 
PER SHOT]]-1)*Table4[[#This Row],[BURST INTERVAL]]</f>
        <v>9.9500000000000011</v>
      </c>
      <c r="Y1314" s="186">
        <f>Table4[[#This Row],[DAMAGE PER MAGAZINE]]/(Table4[[#This Row],[UNLOAD TIME]]+Table4[[#This Row],[RELOAD TIME]])</f>
        <v>8936.4548494983264</v>
      </c>
    </row>
    <row r="1315" spans="1:25" ht="14.25" hidden="1" customHeight="1" outlineLevel="1" x14ac:dyDescent="0.2">
      <c r="A1315" s="130">
        <v>58</v>
      </c>
      <c r="B1315" s="186" t="s">
        <v>462</v>
      </c>
      <c r="C1315" s="186" t="s">
        <v>102</v>
      </c>
      <c r="D1315" s="130">
        <v>1</v>
      </c>
      <c r="E1315" s="130">
        <v>668</v>
      </c>
      <c r="F1315" s="130"/>
      <c r="G1315" s="130"/>
      <c r="H1315" s="130"/>
      <c r="I1315" s="130">
        <v>200</v>
      </c>
      <c r="J1315" s="130">
        <v>1</v>
      </c>
      <c r="K1315" s="130">
        <v>1</v>
      </c>
      <c r="L1315" s="138"/>
      <c r="M1315" s="138">
        <v>0.05</v>
      </c>
      <c r="N1315" s="130">
        <v>300</v>
      </c>
      <c r="O1315" s="138"/>
      <c r="P1315" s="138">
        <v>5</v>
      </c>
      <c r="Q1315" s="130">
        <v>0</v>
      </c>
      <c r="R1315" s="138">
        <v>5</v>
      </c>
      <c r="S1315" s="130">
        <f>Table4[[#This Row],[DMG PER PARTICLE]]*Table4[[#This Row],[PARTICLES 
PER SHOT]]</f>
        <v>668</v>
      </c>
      <c r="T1315" s="186">
        <f>Table4[[#This Row],[DAMAGE PER SHOT]]/Table4[[#This Row],[SHOT 
INTERVAL]]</f>
        <v>13360</v>
      </c>
      <c r="U1315" s="130">
        <f>Table4[[#This Row],[SHOTS PER MAGAZINE]]*Table4[[#This Row],[DAMAGE PER SHOT]]</f>
        <v>133600</v>
      </c>
      <c r="V1315" s="130">
        <f>Table4[[#This Row],[MAGAZINE AMMO]]/Table4[[#This Row],[AMMO PER SHOT]]</f>
        <v>200</v>
      </c>
      <c r="W1315" s="138">
        <f>1/Table4[[#This Row],[SHOT 
INTERVAL]]</f>
        <v>20</v>
      </c>
      <c r="X1315" s="138">
        <f>(Table4[[#This Row],[SHOTS PER MAGAZINE]]-1)*Table4[[#This Row],[SHOT 
INTERVAL]]+(Table4[[#This Row],[PARTICLES 
PER SHOT]]-1)*Table4[[#This Row],[BURST INTERVAL]]</f>
        <v>9.9500000000000011</v>
      </c>
      <c r="Y1315" s="186">
        <f>Table4[[#This Row],[DAMAGE PER MAGAZINE]]/(Table4[[#This Row],[UNLOAD TIME]]+Table4[[#This Row],[RELOAD TIME]])</f>
        <v>8936.4548494983264</v>
      </c>
    </row>
    <row r="1316" spans="1:25" ht="14.25" hidden="1" customHeight="1" outlineLevel="1" x14ac:dyDescent="0.2">
      <c r="A1316" s="130">
        <v>58</v>
      </c>
      <c r="B1316" s="186" t="s">
        <v>462</v>
      </c>
      <c r="C1316" s="186" t="s">
        <v>102</v>
      </c>
      <c r="D1316" s="130">
        <v>2</v>
      </c>
      <c r="E1316" s="130">
        <v>674</v>
      </c>
      <c r="F1316" s="130"/>
      <c r="G1316" s="130"/>
      <c r="H1316" s="130"/>
      <c r="I1316" s="130">
        <v>200</v>
      </c>
      <c r="J1316" s="130">
        <v>1</v>
      </c>
      <c r="K1316" s="130">
        <v>1</v>
      </c>
      <c r="L1316" s="138"/>
      <c r="M1316" s="138">
        <v>0.05</v>
      </c>
      <c r="N1316" s="130">
        <v>300</v>
      </c>
      <c r="O1316" s="138"/>
      <c r="P1316" s="138">
        <v>5</v>
      </c>
      <c r="Q1316" s="130">
        <v>0</v>
      </c>
      <c r="R1316" s="138">
        <v>5</v>
      </c>
      <c r="S1316" s="130">
        <f>Table4[[#This Row],[DMG PER PARTICLE]]*Table4[[#This Row],[PARTICLES 
PER SHOT]]</f>
        <v>674</v>
      </c>
      <c r="T1316" s="186">
        <f>Table4[[#This Row],[DAMAGE PER SHOT]]/Table4[[#This Row],[SHOT 
INTERVAL]]</f>
        <v>13480</v>
      </c>
      <c r="U1316" s="130">
        <f>Table4[[#This Row],[SHOTS PER MAGAZINE]]*Table4[[#This Row],[DAMAGE PER SHOT]]</f>
        <v>134800</v>
      </c>
      <c r="V1316" s="130">
        <f>Table4[[#This Row],[MAGAZINE AMMO]]/Table4[[#This Row],[AMMO PER SHOT]]</f>
        <v>200</v>
      </c>
      <c r="W1316" s="138">
        <f>1/Table4[[#This Row],[SHOT 
INTERVAL]]</f>
        <v>20</v>
      </c>
      <c r="X1316" s="138">
        <f>(Table4[[#This Row],[SHOTS PER MAGAZINE]]-1)*Table4[[#This Row],[SHOT 
INTERVAL]]+(Table4[[#This Row],[PARTICLES 
PER SHOT]]-1)*Table4[[#This Row],[BURST INTERVAL]]</f>
        <v>9.9500000000000011</v>
      </c>
      <c r="Y1316" s="186">
        <f>Table4[[#This Row],[DAMAGE PER MAGAZINE]]/(Table4[[#This Row],[UNLOAD TIME]]+Table4[[#This Row],[RELOAD TIME]])</f>
        <v>9016.7224080267551</v>
      </c>
    </row>
    <row r="1317" spans="1:25" ht="14.25" hidden="1" customHeight="1" outlineLevel="1" x14ac:dyDescent="0.2">
      <c r="A1317" s="130">
        <v>58</v>
      </c>
      <c r="B1317" s="186" t="s">
        <v>462</v>
      </c>
      <c r="C1317" s="186" t="s">
        <v>102</v>
      </c>
      <c r="D1317" s="130">
        <v>3</v>
      </c>
      <c r="E1317" s="130">
        <v>680</v>
      </c>
      <c r="F1317" s="130"/>
      <c r="G1317" s="130"/>
      <c r="H1317" s="130"/>
      <c r="I1317" s="130">
        <v>200</v>
      </c>
      <c r="J1317" s="130">
        <v>1</v>
      </c>
      <c r="K1317" s="130">
        <v>1</v>
      </c>
      <c r="L1317" s="138"/>
      <c r="M1317" s="138">
        <v>0.05</v>
      </c>
      <c r="N1317" s="130">
        <v>300</v>
      </c>
      <c r="O1317" s="138"/>
      <c r="P1317" s="138">
        <v>5</v>
      </c>
      <c r="Q1317" s="130">
        <v>0</v>
      </c>
      <c r="R1317" s="138">
        <v>5</v>
      </c>
      <c r="S1317" s="130">
        <f>Table4[[#This Row],[DMG PER PARTICLE]]*Table4[[#This Row],[PARTICLES 
PER SHOT]]</f>
        <v>680</v>
      </c>
      <c r="T1317" s="186">
        <f>Table4[[#This Row],[DAMAGE PER SHOT]]/Table4[[#This Row],[SHOT 
INTERVAL]]</f>
        <v>13600</v>
      </c>
      <c r="U1317" s="130">
        <f>Table4[[#This Row],[SHOTS PER MAGAZINE]]*Table4[[#This Row],[DAMAGE PER SHOT]]</f>
        <v>136000</v>
      </c>
      <c r="V1317" s="130">
        <f>Table4[[#This Row],[MAGAZINE AMMO]]/Table4[[#This Row],[AMMO PER SHOT]]</f>
        <v>200</v>
      </c>
      <c r="W1317" s="138">
        <f>1/Table4[[#This Row],[SHOT 
INTERVAL]]</f>
        <v>20</v>
      </c>
      <c r="X1317" s="138">
        <f>(Table4[[#This Row],[SHOTS PER MAGAZINE]]-1)*Table4[[#This Row],[SHOT 
INTERVAL]]+(Table4[[#This Row],[PARTICLES 
PER SHOT]]-1)*Table4[[#This Row],[BURST INTERVAL]]</f>
        <v>9.9500000000000011</v>
      </c>
      <c r="Y1317" s="186">
        <f>Table4[[#This Row],[DAMAGE PER MAGAZINE]]/(Table4[[#This Row],[UNLOAD TIME]]+Table4[[#This Row],[RELOAD TIME]])</f>
        <v>9096.9899665551839</v>
      </c>
    </row>
    <row r="1318" spans="1:25" ht="14.25" hidden="1" customHeight="1" outlineLevel="1" x14ac:dyDescent="0.2">
      <c r="A1318" s="130">
        <v>58</v>
      </c>
      <c r="B1318" s="186" t="s">
        <v>462</v>
      </c>
      <c r="C1318" s="186" t="s">
        <v>102</v>
      </c>
      <c r="D1318" s="130">
        <v>4</v>
      </c>
      <c r="E1318" s="130">
        <v>686</v>
      </c>
      <c r="F1318" s="130"/>
      <c r="G1318" s="130"/>
      <c r="H1318" s="130"/>
      <c r="I1318" s="130">
        <v>200</v>
      </c>
      <c r="J1318" s="130">
        <v>1</v>
      </c>
      <c r="K1318" s="130">
        <v>1</v>
      </c>
      <c r="L1318" s="138"/>
      <c r="M1318" s="138">
        <v>0.05</v>
      </c>
      <c r="N1318" s="130">
        <v>300</v>
      </c>
      <c r="O1318" s="138"/>
      <c r="P1318" s="138">
        <v>5</v>
      </c>
      <c r="Q1318" s="130">
        <v>0</v>
      </c>
      <c r="R1318" s="138">
        <v>5</v>
      </c>
      <c r="S1318" s="130">
        <f>Table4[[#This Row],[DMG PER PARTICLE]]*Table4[[#This Row],[PARTICLES 
PER SHOT]]</f>
        <v>686</v>
      </c>
      <c r="T1318" s="186">
        <f>Table4[[#This Row],[DAMAGE PER SHOT]]/Table4[[#This Row],[SHOT 
INTERVAL]]</f>
        <v>13720</v>
      </c>
      <c r="U1318" s="130">
        <f>Table4[[#This Row],[SHOTS PER MAGAZINE]]*Table4[[#This Row],[DAMAGE PER SHOT]]</f>
        <v>137200</v>
      </c>
      <c r="V1318" s="130">
        <f>Table4[[#This Row],[MAGAZINE AMMO]]/Table4[[#This Row],[AMMO PER SHOT]]</f>
        <v>200</v>
      </c>
      <c r="W1318" s="138">
        <f>1/Table4[[#This Row],[SHOT 
INTERVAL]]</f>
        <v>20</v>
      </c>
      <c r="X1318" s="138">
        <f>(Table4[[#This Row],[SHOTS PER MAGAZINE]]-1)*Table4[[#This Row],[SHOT 
INTERVAL]]+(Table4[[#This Row],[PARTICLES 
PER SHOT]]-1)*Table4[[#This Row],[BURST INTERVAL]]</f>
        <v>9.9500000000000011</v>
      </c>
      <c r="Y1318" s="186">
        <f>Table4[[#This Row],[DAMAGE PER MAGAZINE]]/(Table4[[#This Row],[UNLOAD TIME]]+Table4[[#This Row],[RELOAD TIME]])</f>
        <v>9177.2575250836107</v>
      </c>
    </row>
    <row r="1319" spans="1:25" ht="14.25" hidden="1" customHeight="1" outlineLevel="1" x14ac:dyDescent="0.2">
      <c r="A1319" s="130">
        <v>58</v>
      </c>
      <c r="B1319" s="186" t="s">
        <v>462</v>
      </c>
      <c r="C1319" s="186" t="s">
        <v>102</v>
      </c>
      <c r="D1319" s="130">
        <v>5</v>
      </c>
      <c r="E1319" s="130">
        <v>699</v>
      </c>
      <c r="F1319" s="130"/>
      <c r="G1319" s="130"/>
      <c r="H1319" s="130"/>
      <c r="I1319" s="130">
        <v>200</v>
      </c>
      <c r="J1319" s="130">
        <v>1</v>
      </c>
      <c r="K1319" s="130">
        <v>1</v>
      </c>
      <c r="L1319" s="138"/>
      <c r="M1319" s="138">
        <v>0.05</v>
      </c>
      <c r="N1319" s="130">
        <v>300</v>
      </c>
      <c r="O1319" s="138"/>
      <c r="P1319" s="138">
        <v>5</v>
      </c>
      <c r="Q1319" s="130">
        <v>0</v>
      </c>
      <c r="R1319" s="138">
        <v>5</v>
      </c>
      <c r="S1319" s="130">
        <f>Table4[[#This Row],[DMG PER PARTICLE]]*Table4[[#This Row],[PARTICLES 
PER SHOT]]</f>
        <v>699</v>
      </c>
      <c r="T1319" s="186">
        <f>Table4[[#This Row],[DAMAGE PER SHOT]]/Table4[[#This Row],[SHOT 
INTERVAL]]</f>
        <v>13980</v>
      </c>
      <c r="U1319" s="130">
        <f>Table4[[#This Row],[SHOTS PER MAGAZINE]]*Table4[[#This Row],[DAMAGE PER SHOT]]</f>
        <v>139800</v>
      </c>
      <c r="V1319" s="130">
        <f>Table4[[#This Row],[MAGAZINE AMMO]]/Table4[[#This Row],[AMMO PER SHOT]]</f>
        <v>200</v>
      </c>
      <c r="W1319" s="138">
        <f>1/Table4[[#This Row],[SHOT 
INTERVAL]]</f>
        <v>20</v>
      </c>
      <c r="X1319" s="138">
        <f>(Table4[[#This Row],[SHOTS PER MAGAZINE]]-1)*Table4[[#This Row],[SHOT 
INTERVAL]]+(Table4[[#This Row],[PARTICLES 
PER SHOT]]-1)*Table4[[#This Row],[BURST INTERVAL]]</f>
        <v>9.9500000000000011</v>
      </c>
      <c r="Y1319" s="186">
        <f>Table4[[#This Row],[DAMAGE PER MAGAZINE]]/(Table4[[#This Row],[UNLOAD TIME]]+Table4[[#This Row],[RELOAD TIME]])</f>
        <v>9351.1705685618726</v>
      </c>
    </row>
    <row r="1320" spans="1:25" ht="14.25" hidden="1" customHeight="1" outlineLevel="1" x14ac:dyDescent="0.2">
      <c r="A1320" s="130">
        <v>58</v>
      </c>
      <c r="B1320" s="186" t="s">
        <v>462</v>
      </c>
      <c r="C1320" s="186" t="s">
        <v>102</v>
      </c>
      <c r="D1320" s="130">
        <v>6</v>
      </c>
      <c r="E1320" s="130">
        <v>711</v>
      </c>
      <c r="F1320" s="130"/>
      <c r="G1320" s="130"/>
      <c r="H1320" s="130"/>
      <c r="I1320" s="130">
        <v>200</v>
      </c>
      <c r="J1320" s="130">
        <v>1</v>
      </c>
      <c r="K1320" s="130">
        <v>1</v>
      </c>
      <c r="L1320" s="138"/>
      <c r="M1320" s="138">
        <v>0.05</v>
      </c>
      <c r="N1320" s="130">
        <v>300</v>
      </c>
      <c r="O1320" s="138"/>
      <c r="P1320" s="138">
        <v>5</v>
      </c>
      <c r="Q1320" s="130">
        <v>0</v>
      </c>
      <c r="R1320" s="138">
        <v>5</v>
      </c>
      <c r="S1320" s="130">
        <f>Table4[[#This Row],[DMG PER PARTICLE]]*Table4[[#This Row],[PARTICLES 
PER SHOT]]</f>
        <v>711</v>
      </c>
      <c r="T1320" s="186">
        <f>Table4[[#This Row],[DAMAGE PER SHOT]]/Table4[[#This Row],[SHOT 
INTERVAL]]</f>
        <v>14220</v>
      </c>
      <c r="U1320" s="130">
        <f>Table4[[#This Row],[SHOTS PER MAGAZINE]]*Table4[[#This Row],[DAMAGE PER SHOT]]</f>
        <v>142200</v>
      </c>
      <c r="V1320" s="130">
        <f>Table4[[#This Row],[MAGAZINE AMMO]]/Table4[[#This Row],[AMMO PER SHOT]]</f>
        <v>200</v>
      </c>
      <c r="W1320" s="138">
        <f>1/Table4[[#This Row],[SHOT 
INTERVAL]]</f>
        <v>20</v>
      </c>
      <c r="X1320" s="138">
        <f>(Table4[[#This Row],[SHOTS PER MAGAZINE]]-1)*Table4[[#This Row],[SHOT 
INTERVAL]]+(Table4[[#This Row],[PARTICLES 
PER SHOT]]-1)*Table4[[#This Row],[BURST INTERVAL]]</f>
        <v>9.9500000000000011</v>
      </c>
      <c r="Y1320" s="186">
        <f>Table4[[#This Row],[DAMAGE PER MAGAZINE]]/(Table4[[#This Row],[UNLOAD TIME]]+Table4[[#This Row],[RELOAD TIME]])</f>
        <v>9511.7056856187282</v>
      </c>
    </row>
    <row r="1321" spans="1:25" ht="14.25" hidden="1" customHeight="1" outlineLevel="1" x14ac:dyDescent="0.2">
      <c r="A1321" s="130">
        <v>58</v>
      </c>
      <c r="B1321" s="186" t="s">
        <v>462</v>
      </c>
      <c r="C1321" s="186" t="s">
        <v>102</v>
      </c>
      <c r="D1321" s="130">
        <v>7</v>
      </c>
      <c r="E1321" s="130">
        <v>724</v>
      </c>
      <c r="F1321" s="130"/>
      <c r="G1321" s="130"/>
      <c r="H1321" s="130"/>
      <c r="I1321" s="130">
        <v>200</v>
      </c>
      <c r="J1321" s="130">
        <v>1</v>
      </c>
      <c r="K1321" s="130">
        <v>1</v>
      </c>
      <c r="L1321" s="138"/>
      <c r="M1321" s="138">
        <v>0.05</v>
      </c>
      <c r="N1321" s="130">
        <v>300</v>
      </c>
      <c r="O1321" s="138"/>
      <c r="P1321" s="138">
        <v>5</v>
      </c>
      <c r="Q1321" s="130">
        <v>0</v>
      </c>
      <c r="R1321" s="138">
        <v>5</v>
      </c>
      <c r="S1321" s="130">
        <f>Table4[[#This Row],[DMG PER PARTICLE]]*Table4[[#This Row],[PARTICLES 
PER SHOT]]</f>
        <v>724</v>
      </c>
      <c r="T1321" s="186">
        <f>Table4[[#This Row],[DAMAGE PER SHOT]]/Table4[[#This Row],[SHOT 
INTERVAL]]</f>
        <v>14480</v>
      </c>
      <c r="U1321" s="130">
        <f>Table4[[#This Row],[SHOTS PER MAGAZINE]]*Table4[[#This Row],[DAMAGE PER SHOT]]</f>
        <v>144800</v>
      </c>
      <c r="V1321" s="130">
        <f>Table4[[#This Row],[MAGAZINE AMMO]]/Table4[[#This Row],[AMMO PER SHOT]]</f>
        <v>200</v>
      </c>
      <c r="W1321" s="138">
        <f>1/Table4[[#This Row],[SHOT 
INTERVAL]]</f>
        <v>20</v>
      </c>
      <c r="X1321" s="138">
        <f>(Table4[[#This Row],[SHOTS PER MAGAZINE]]-1)*Table4[[#This Row],[SHOT 
INTERVAL]]+(Table4[[#This Row],[PARTICLES 
PER SHOT]]-1)*Table4[[#This Row],[BURST INTERVAL]]</f>
        <v>9.9500000000000011</v>
      </c>
      <c r="Y1321" s="186">
        <f>Table4[[#This Row],[DAMAGE PER MAGAZINE]]/(Table4[[#This Row],[UNLOAD TIME]]+Table4[[#This Row],[RELOAD TIME]])</f>
        <v>9685.6187290969901</v>
      </c>
    </row>
    <row r="1322" spans="1:25" ht="14.25" hidden="1" customHeight="1" outlineLevel="1" x14ac:dyDescent="0.2">
      <c r="A1322" s="130">
        <v>58</v>
      </c>
      <c r="B1322" s="186" t="s">
        <v>462</v>
      </c>
      <c r="C1322" s="186" t="s">
        <v>102</v>
      </c>
      <c r="D1322" s="130">
        <v>8</v>
      </c>
      <c r="E1322" s="130">
        <v>736</v>
      </c>
      <c r="F1322" s="130"/>
      <c r="G1322" s="130"/>
      <c r="H1322" s="130"/>
      <c r="I1322" s="130">
        <v>200</v>
      </c>
      <c r="J1322" s="130">
        <v>1</v>
      </c>
      <c r="K1322" s="130">
        <v>1</v>
      </c>
      <c r="L1322" s="138"/>
      <c r="M1322" s="138">
        <v>0.05</v>
      </c>
      <c r="N1322" s="130">
        <v>300</v>
      </c>
      <c r="O1322" s="138"/>
      <c r="P1322" s="138">
        <v>5</v>
      </c>
      <c r="Q1322" s="130">
        <v>0</v>
      </c>
      <c r="R1322" s="138">
        <v>5</v>
      </c>
      <c r="S1322" s="130">
        <f>Table4[[#This Row],[DMG PER PARTICLE]]*Table4[[#This Row],[PARTICLES 
PER SHOT]]</f>
        <v>736</v>
      </c>
      <c r="T1322" s="186">
        <f>Table4[[#This Row],[DAMAGE PER SHOT]]/Table4[[#This Row],[SHOT 
INTERVAL]]</f>
        <v>14720</v>
      </c>
      <c r="U1322" s="130">
        <f>Table4[[#This Row],[SHOTS PER MAGAZINE]]*Table4[[#This Row],[DAMAGE PER SHOT]]</f>
        <v>147200</v>
      </c>
      <c r="V1322" s="130">
        <f>Table4[[#This Row],[MAGAZINE AMMO]]/Table4[[#This Row],[AMMO PER SHOT]]</f>
        <v>200</v>
      </c>
      <c r="W1322" s="138">
        <f>1/Table4[[#This Row],[SHOT 
INTERVAL]]</f>
        <v>20</v>
      </c>
      <c r="X1322" s="138">
        <f>(Table4[[#This Row],[SHOTS PER MAGAZINE]]-1)*Table4[[#This Row],[SHOT 
INTERVAL]]+(Table4[[#This Row],[PARTICLES 
PER SHOT]]-1)*Table4[[#This Row],[BURST INTERVAL]]</f>
        <v>9.9500000000000011</v>
      </c>
      <c r="Y1322" s="186">
        <f>Table4[[#This Row],[DAMAGE PER MAGAZINE]]/(Table4[[#This Row],[UNLOAD TIME]]+Table4[[#This Row],[RELOAD TIME]])</f>
        <v>9846.1538461538457</v>
      </c>
    </row>
    <row r="1323" spans="1:25" ht="14.25" hidden="1" customHeight="1" outlineLevel="1" x14ac:dyDescent="0.2">
      <c r="A1323" s="130">
        <v>58</v>
      </c>
      <c r="B1323" s="186" t="s">
        <v>462</v>
      </c>
      <c r="C1323" s="186" t="s">
        <v>102</v>
      </c>
      <c r="D1323" s="130">
        <v>9</v>
      </c>
      <c r="E1323" s="130">
        <v>749</v>
      </c>
      <c r="F1323" s="130"/>
      <c r="G1323" s="130"/>
      <c r="H1323" s="130"/>
      <c r="I1323" s="130">
        <v>200</v>
      </c>
      <c r="J1323" s="130">
        <v>1</v>
      </c>
      <c r="K1323" s="130">
        <v>1</v>
      </c>
      <c r="L1323" s="138"/>
      <c r="M1323" s="138">
        <v>0.05</v>
      </c>
      <c r="N1323" s="130">
        <v>300</v>
      </c>
      <c r="O1323" s="138"/>
      <c r="P1323" s="138">
        <v>5</v>
      </c>
      <c r="Q1323" s="130">
        <v>0</v>
      </c>
      <c r="R1323" s="138">
        <v>5</v>
      </c>
      <c r="S1323" s="130">
        <f>Table4[[#This Row],[DMG PER PARTICLE]]*Table4[[#This Row],[PARTICLES 
PER SHOT]]</f>
        <v>749</v>
      </c>
      <c r="T1323" s="186">
        <f>Table4[[#This Row],[DAMAGE PER SHOT]]/Table4[[#This Row],[SHOT 
INTERVAL]]</f>
        <v>14980</v>
      </c>
      <c r="U1323" s="130">
        <f>Table4[[#This Row],[SHOTS PER MAGAZINE]]*Table4[[#This Row],[DAMAGE PER SHOT]]</f>
        <v>149800</v>
      </c>
      <c r="V1323" s="130">
        <f>Table4[[#This Row],[MAGAZINE AMMO]]/Table4[[#This Row],[AMMO PER SHOT]]</f>
        <v>200</v>
      </c>
      <c r="W1323" s="138">
        <f>1/Table4[[#This Row],[SHOT 
INTERVAL]]</f>
        <v>20</v>
      </c>
      <c r="X1323" s="138">
        <f>(Table4[[#This Row],[SHOTS PER MAGAZINE]]-1)*Table4[[#This Row],[SHOT 
INTERVAL]]+(Table4[[#This Row],[PARTICLES 
PER SHOT]]-1)*Table4[[#This Row],[BURST INTERVAL]]</f>
        <v>9.9500000000000011</v>
      </c>
      <c r="Y1323" s="186">
        <f>Table4[[#This Row],[DAMAGE PER MAGAZINE]]/(Table4[[#This Row],[UNLOAD TIME]]+Table4[[#This Row],[RELOAD TIME]])</f>
        <v>10020.066889632106</v>
      </c>
    </row>
    <row r="1324" spans="1:25" ht="14.25" hidden="1" customHeight="1" outlineLevel="1" x14ac:dyDescent="0.2">
      <c r="A1324" s="130">
        <v>58</v>
      </c>
      <c r="B1324" s="186" t="s">
        <v>462</v>
      </c>
      <c r="C1324" s="186" t="s">
        <v>102</v>
      </c>
      <c r="D1324" s="130">
        <v>10</v>
      </c>
      <c r="E1324" s="130">
        <v>761</v>
      </c>
      <c r="F1324" s="130"/>
      <c r="G1324" s="130"/>
      <c r="H1324" s="130"/>
      <c r="I1324" s="130">
        <v>200</v>
      </c>
      <c r="J1324" s="130">
        <v>1</v>
      </c>
      <c r="K1324" s="130">
        <v>1</v>
      </c>
      <c r="L1324" s="138"/>
      <c r="M1324" s="138">
        <v>0.05</v>
      </c>
      <c r="N1324" s="130">
        <v>300</v>
      </c>
      <c r="O1324" s="138"/>
      <c r="P1324" s="138">
        <v>5</v>
      </c>
      <c r="Q1324" s="130">
        <v>0</v>
      </c>
      <c r="R1324" s="138">
        <v>5</v>
      </c>
      <c r="S1324" s="130">
        <f>Table4[[#This Row],[DMG PER PARTICLE]]*Table4[[#This Row],[PARTICLES 
PER SHOT]]</f>
        <v>761</v>
      </c>
      <c r="T1324" s="186">
        <f>Table4[[#This Row],[DAMAGE PER SHOT]]/Table4[[#This Row],[SHOT 
INTERVAL]]</f>
        <v>15220</v>
      </c>
      <c r="U1324" s="130">
        <f>Table4[[#This Row],[SHOTS PER MAGAZINE]]*Table4[[#This Row],[DAMAGE PER SHOT]]</f>
        <v>152200</v>
      </c>
      <c r="V1324" s="130">
        <f>Table4[[#This Row],[MAGAZINE AMMO]]/Table4[[#This Row],[AMMO PER SHOT]]</f>
        <v>200</v>
      </c>
      <c r="W1324" s="138">
        <f>1/Table4[[#This Row],[SHOT 
INTERVAL]]</f>
        <v>20</v>
      </c>
      <c r="X1324" s="138">
        <f>(Table4[[#This Row],[SHOTS PER MAGAZINE]]-1)*Table4[[#This Row],[SHOT 
INTERVAL]]+(Table4[[#This Row],[PARTICLES 
PER SHOT]]-1)*Table4[[#This Row],[BURST INTERVAL]]</f>
        <v>9.9500000000000011</v>
      </c>
      <c r="Y1324" s="186">
        <f>Table4[[#This Row],[DAMAGE PER MAGAZINE]]/(Table4[[#This Row],[UNLOAD TIME]]+Table4[[#This Row],[RELOAD TIME]])</f>
        <v>10180.602006688963</v>
      </c>
    </row>
    <row r="1325" spans="1:25" ht="14.25" hidden="1" customHeight="1" outlineLevel="1" x14ac:dyDescent="0.2">
      <c r="A1325" s="130">
        <v>58</v>
      </c>
      <c r="B1325" s="186" t="s">
        <v>462</v>
      </c>
      <c r="C1325" s="186" t="s">
        <v>102</v>
      </c>
      <c r="D1325" s="130">
        <v>11</v>
      </c>
      <c r="E1325" s="130">
        <v>780</v>
      </c>
      <c r="F1325" s="130"/>
      <c r="G1325" s="130"/>
      <c r="H1325" s="130"/>
      <c r="I1325" s="130">
        <v>200</v>
      </c>
      <c r="J1325" s="130">
        <v>1</v>
      </c>
      <c r="K1325" s="130">
        <v>1</v>
      </c>
      <c r="L1325" s="138"/>
      <c r="M1325" s="138">
        <v>0.05</v>
      </c>
      <c r="N1325" s="130">
        <v>300</v>
      </c>
      <c r="O1325" s="138"/>
      <c r="P1325" s="138">
        <v>5</v>
      </c>
      <c r="Q1325" s="130">
        <v>0</v>
      </c>
      <c r="R1325" s="138">
        <v>5</v>
      </c>
      <c r="S1325" s="130">
        <f>Table4[[#This Row],[DMG PER PARTICLE]]*Table4[[#This Row],[PARTICLES 
PER SHOT]]</f>
        <v>780</v>
      </c>
      <c r="T1325" s="186">
        <f>Table4[[#This Row],[DAMAGE PER SHOT]]/Table4[[#This Row],[SHOT 
INTERVAL]]</f>
        <v>15600</v>
      </c>
      <c r="U1325" s="130">
        <f>Table4[[#This Row],[SHOTS PER MAGAZINE]]*Table4[[#This Row],[DAMAGE PER SHOT]]</f>
        <v>156000</v>
      </c>
      <c r="V1325" s="130">
        <f>Table4[[#This Row],[MAGAZINE AMMO]]/Table4[[#This Row],[AMMO PER SHOT]]</f>
        <v>200</v>
      </c>
      <c r="W1325" s="138">
        <f>1/Table4[[#This Row],[SHOT 
INTERVAL]]</f>
        <v>20</v>
      </c>
      <c r="X1325" s="138">
        <f>(Table4[[#This Row],[SHOTS PER MAGAZINE]]-1)*Table4[[#This Row],[SHOT 
INTERVAL]]+(Table4[[#This Row],[PARTICLES 
PER SHOT]]-1)*Table4[[#This Row],[BURST INTERVAL]]</f>
        <v>9.9500000000000011</v>
      </c>
      <c r="Y1325" s="186">
        <f>Table4[[#This Row],[DAMAGE PER MAGAZINE]]/(Table4[[#This Row],[UNLOAD TIME]]+Table4[[#This Row],[RELOAD TIME]])</f>
        <v>10434.782608695652</v>
      </c>
    </row>
    <row r="1326" spans="1:25" ht="14.25" hidden="1" customHeight="1" outlineLevel="1" x14ac:dyDescent="0.2">
      <c r="A1326" s="130">
        <v>58</v>
      </c>
      <c r="B1326" s="186" t="s">
        <v>462</v>
      </c>
      <c r="C1326" s="186" t="s">
        <v>102</v>
      </c>
      <c r="D1326" s="130">
        <v>12</v>
      </c>
      <c r="E1326" s="130">
        <v>800</v>
      </c>
      <c r="F1326" s="130"/>
      <c r="G1326" s="130"/>
      <c r="H1326" s="130"/>
      <c r="I1326" s="130">
        <v>200</v>
      </c>
      <c r="J1326" s="130">
        <v>1</v>
      </c>
      <c r="K1326" s="130">
        <v>1</v>
      </c>
      <c r="L1326" s="138"/>
      <c r="M1326" s="138">
        <v>0.05</v>
      </c>
      <c r="N1326" s="130">
        <v>300</v>
      </c>
      <c r="O1326" s="138"/>
      <c r="P1326" s="138">
        <v>5</v>
      </c>
      <c r="Q1326" s="130">
        <v>0</v>
      </c>
      <c r="R1326" s="138">
        <v>5</v>
      </c>
      <c r="S1326" s="130">
        <f>Table4[[#This Row],[DMG PER PARTICLE]]*Table4[[#This Row],[PARTICLES 
PER SHOT]]</f>
        <v>800</v>
      </c>
      <c r="T1326" s="186">
        <f>Table4[[#This Row],[DAMAGE PER SHOT]]/Table4[[#This Row],[SHOT 
INTERVAL]]</f>
        <v>16000</v>
      </c>
      <c r="U1326" s="130">
        <f>Table4[[#This Row],[SHOTS PER MAGAZINE]]*Table4[[#This Row],[DAMAGE PER SHOT]]</f>
        <v>160000</v>
      </c>
      <c r="V1326" s="130">
        <f>Table4[[#This Row],[MAGAZINE AMMO]]/Table4[[#This Row],[AMMO PER SHOT]]</f>
        <v>200</v>
      </c>
      <c r="W1326" s="138">
        <f>1/Table4[[#This Row],[SHOT 
INTERVAL]]</f>
        <v>20</v>
      </c>
      <c r="X1326" s="138">
        <f>(Table4[[#This Row],[SHOTS PER MAGAZINE]]-1)*Table4[[#This Row],[SHOT 
INTERVAL]]+(Table4[[#This Row],[PARTICLES 
PER SHOT]]-1)*Table4[[#This Row],[BURST INTERVAL]]</f>
        <v>9.9500000000000011</v>
      </c>
      <c r="Y1326" s="186">
        <f>Table4[[#This Row],[DAMAGE PER MAGAZINE]]/(Table4[[#This Row],[UNLOAD TIME]]+Table4[[#This Row],[RELOAD TIME]])</f>
        <v>10702.341137123745</v>
      </c>
    </row>
    <row r="1327" spans="1:25" ht="14.25" hidden="1" customHeight="1" outlineLevel="1" x14ac:dyDescent="0.2">
      <c r="A1327" s="130">
        <v>58</v>
      </c>
      <c r="B1327" s="186" t="s">
        <v>462</v>
      </c>
      <c r="C1327" s="186" t="s">
        <v>103</v>
      </c>
      <c r="D1327" s="130">
        <v>1</v>
      </c>
      <c r="E1327" s="130">
        <v>840</v>
      </c>
      <c r="F1327" s="130"/>
      <c r="G1327" s="130"/>
      <c r="H1327" s="130"/>
      <c r="I1327" s="130">
        <v>200</v>
      </c>
      <c r="J1327" s="130">
        <v>1</v>
      </c>
      <c r="K1327" s="130">
        <v>1</v>
      </c>
      <c r="L1327" s="138"/>
      <c r="M1327" s="138">
        <v>0.05</v>
      </c>
      <c r="N1327" s="130">
        <v>300</v>
      </c>
      <c r="O1327" s="138"/>
      <c r="P1327" s="138">
        <v>5</v>
      </c>
      <c r="Q1327" s="130">
        <v>0</v>
      </c>
      <c r="R1327" s="138">
        <v>5</v>
      </c>
      <c r="S1327" s="130">
        <f>Table4[[#This Row],[DMG PER PARTICLE]]*Table4[[#This Row],[PARTICLES 
PER SHOT]]</f>
        <v>840</v>
      </c>
      <c r="T1327" s="186">
        <f>Table4[[#This Row],[DAMAGE PER SHOT]]/Table4[[#This Row],[SHOT 
INTERVAL]]</f>
        <v>16800</v>
      </c>
      <c r="U1327" s="130">
        <f>Table4[[#This Row],[SHOTS PER MAGAZINE]]*Table4[[#This Row],[DAMAGE PER SHOT]]</f>
        <v>168000</v>
      </c>
      <c r="V1327" s="130">
        <f>Table4[[#This Row],[MAGAZINE AMMO]]/Table4[[#This Row],[AMMO PER SHOT]]</f>
        <v>200</v>
      </c>
      <c r="W1327" s="138">
        <f>1/Table4[[#This Row],[SHOT 
INTERVAL]]</f>
        <v>20</v>
      </c>
      <c r="X1327" s="138">
        <f>(Table4[[#This Row],[SHOTS PER MAGAZINE]]-1)*Table4[[#This Row],[SHOT 
INTERVAL]]+(Table4[[#This Row],[PARTICLES 
PER SHOT]]-1)*Table4[[#This Row],[BURST INTERVAL]]</f>
        <v>9.9500000000000011</v>
      </c>
      <c r="Y1327" s="186">
        <f>Table4[[#This Row],[DAMAGE PER MAGAZINE]]/(Table4[[#This Row],[UNLOAD TIME]]+Table4[[#This Row],[RELOAD TIME]])</f>
        <v>11237.458193979932</v>
      </c>
    </row>
    <row r="1328" spans="1:25" ht="14.25" customHeight="1" collapsed="1" x14ac:dyDescent="0.2">
      <c r="A1328" s="128">
        <v>59</v>
      </c>
      <c r="B1328" s="185" t="s">
        <v>463</v>
      </c>
      <c r="C1328" s="185" t="s">
        <v>101</v>
      </c>
      <c r="D1328" s="128">
        <v>1</v>
      </c>
      <c r="E1328" s="128">
        <v>1420</v>
      </c>
      <c r="F1328" s="128"/>
      <c r="G1328" s="128"/>
      <c r="H1328" s="128"/>
      <c r="I1328" s="128">
        <v>8</v>
      </c>
      <c r="J1328" s="128">
        <v>1</v>
      </c>
      <c r="K1328" s="128">
        <v>1</v>
      </c>
      <c r="L1328" s="137"/>
      <c r="M1328" s="137">
        <v>0.5</v>
      </c>
      <c r="N1328" s="128">
        <v>1</v>
      </c>
      <c r="O1328" s="137"/>
      <c r="P1328" s="137">
        <v>1.5</v>
      </c>
      <c r="Q1328" s="128">
        <v>7</v>
      </c>
      <c r="R1328" s="137">
        <v>12</v>
      </c>
      <c r="S1328" s="128">
        <f>Table4[[#This Row],[DMG PER PARTICLE]]*Table4[[#This Row],[PARTICLES 
PER SHOT]]</f>
        <v>1420</v>
      </c>
      <c r="T1328" s="185">
        <f>Table4[[#This Row],[DAMAGE PER SHOT]]/Table4[[#This Row],[SHOT 
INTERVAL]]</f>
        <v>2840</v>
      </c>
      <c r="U1328" s="128">
        <f>Table4[[#This Row],[SHOTS PER MAGAZINE]]*Table4[[#This Row],[DAMAGE PER SHOT]]</f>
        <v>11360</v>
      </c>
      <c r="V1328" s="128">
        <f>Table4[[#This Row],[MAGAZINE AMMO]]/Table4[[#This Row],[AMMO PER SHOT]]</f>
        <v>8</v>
      </c>
      <c r="W1328" s="137">
        <f>1/Table4[[#This Row],[SHOT 
INTERVAL]]</f>
        <v>2</v>
      </c>
      <c r="X1328" s="137">
        <f>(Table4[[#This Row],[SHOTS PER MAGAZINE]]-1)*Table4[[#This Row],[SHOT 
INTERVAL]]+(Table4[[#This Row],[PARTICLES 
PER SHOT]]-1)*Table4[[#This Row],[BURST INTERVAL]]</f>
        <v>3.5</v>
      </c>
      <c r="Y1328" s="185">
        <f>Table4[[#This Row],[DAMAGE PER MAGAZINE]]/(Table4[[#This Row],[UNLOAD TIME]]+Table4[[#This Row],[RELOAD TIME]])</f>
        <v>732.90322580645159</v>
      </c>
    </row>
    <row r="1329" spans="1:25" ht="14.25" hidden="1" customHeight="1" outlineLevel="1" x14ac:dyDescent="0.2">
      <c r="A1329" s="130">
        <v>59</v>
      </c>
      <c r="B1329" s="186" t="s">
        <v>463</v>
      </c>
      <c r="C1329" s="186" t="s">
        <v>101</v>
      </c>
      <c r="D1329" s="130">
        <v>2</v>
      </c>
      <c r="E1329" s="130">
        <v>1570</v>
      </c>
      <c r="F1329" s="130"/>
      <c r="G1329" s="130"/>
      <c r="H1329" s="130"/>
      <c r="I1329" s="130">
        <v>8</v>
      </c>
      <c r="J1329" s="130">
        <v>1</v>
      </c>
      <c r="K1329" s="130">
        <v>1</v>
      </c>
      <c r="L1329" s="138"/>
      <c r="M1329" s="138">
        <v>0.5</v>
      </c>
      <c r="N1329" s="130">
        <v>1</v>
      </c>
      <c r="O1329" s="138"/>
      <c r="P1329" s="138">
        <v>1.5</v>
      </c>
      <c r="Q1329" s="130">
        <v>7</v>
      </c>
      <c r="R1329" s="138">
        <v>12</v>
      </c>
      <c r="S1329" s="130">
        <f>Table4[[#This Row],[DMG PER PARTICLE]]*Table4[[#This Row],[PARTICLES 
PER SHOT]]</f>
        <v>1570</v>
      </c>
      <c r="T1329" s="186">
        <f>Table4[[#This Row],[DAMAGE PER SHOT]]/Table4[[#This Row],[SHOT 
INTERVAL]]</f>
        <v>3140</v>
      </c>
      <c r="U1329" s="130">
        <f>Table4[[#This Row],[SHOTS PER MAGAZINE]]*Table4[[#This Row],[DAMAGE PER SHOT]]</f>
        <v>12560</v>
      </c>
      <c r="V1329" s="130">
        <f>Table4[[#This Row],[MAGAZINE AMMO]]/Table4[[#This Row],[AMMO PER SHOT]]</f>
        <v>8</v>
      </c>
      <c r="W1329" s="138">
        <f>1/Table4[[#This Row],[SHOT 
INTERVAL]]</f>
        <v>2</v>
      </c>
      <c r="X1329" s="138">
        <f>(Table4[[#This Row],[SHOTS PER MAGAZINE]]-1)*Table4[[#This Row],[SHOT 
INTERVAL]]+(Table4[[#This Row],[PARTICLES 
PER SHOT]]-1)*Table4[[#This Row],[BURST INTERVAL]]</f>
        <v>3.5</v>
      </c>
      <c r="Y1329" s="186">
        <f>Table4[[#This Row],[DAMAGE PER MAGAZINE]]/(Table4[[#This Row],[UNLOAD TIME]]+Table4[[#This Row],[RELOAD TIME]])</f>
        <v>810.32258064516134</v>
      </c>
    </row>
    <row r="1330" spans="1:25" ht="14.25" hidden="1" customHeight="1" outlineLevel="1" x14ac:dyDescent="0.2">
      <c r="A1330" s="130">
        <v>59</v>
      </c>
      <c r="B1330" s="186" t="s">
        <v>463</v>
      </c>
      <c r="C1330" s="186" t="s">
        <v>101</v>
      </c>
      <c r="D1330" s="130">
        <v>3</v>
      </c>
      <c r="E1330" s="130">
        <v>1730</v>
      </c>
      <c r="F1330" s="130"/>
      <c r="G1330" s="130"/>
      <c r="H1330" s="130"/>
      <c r="I1330" s="130">
        <v>8</v>
      </c>
      <c r="J1330" s="130">
        <v>1</v>
      </c>
      <c r="K1330" s="130">
        <v>1</v>
      </c>
      <c r="L1330" s="138"/>
      <c r="M1330" s="138">
        <v>0.5</v>
      </c>
      <c r="N1330" s="130">
        <v>1</v>
      </c>
      <c r="O1330" s="138"/>
      <c r="P1330" s="138">
        <v>1.5</v>
      </c>
      <c r="Q1330" s="130">
        <v>7</v>
      </c>
      <c r="R1330" s="138">
        <v>12</v>
      </c>
      <c r="S1330" s="130">
        <f>Table4[[#This Row],[DMG PER PARTICLE]]*Table4[[#This Row],[PARTICLES 
PER SHOT]]</f>
        <v>1730</v>
      </c>
      <c r="T1330" s="186">
        <f>Table4[[#This Row],[DAMAGE PER SHOT]]/Table4[[#This Row],[SHOT 
INTERVAL]]</f>
        <v>3460</v>
      </c>
      <c r="U1330" s="130">
        <f>Table4[[#This Row],[SHOTS PER MAGAZINE]]*Table4[[#This Row],[DAMAGE PER SHOT]]</f>
        <v>13840</v>
      </c>
      <c r="V1330" s="130">
        <f>Table4[[#This Row],[MAGAZINE AMMO]]/Table4[[#This Row],[AMMO PER SHOT]]</f>
        <v>8</v>
      </c>
      <c r="W1330" s="138">
        <f>1/Table4[[#This Row],[SHOT 
INTERVAL]]</f>
        <v>2</v>
      </c>
      <c r="X1330" s="138">
        <f>(Table4[[#This Row],[SHOTS PER MAGAZINE]]-1)*Table4[[#This Row],[SHOT 
INTERVAL]]+(Table4[[#This Row],[PARTICLES 
PER SHOT]]-1)*Table4[[#This Row],[BURST INTERVAL]]</f>
        <v>3.5</v>
      </c>
      <c r="Y1330" s="186">
        <f>Table4[[#This Row],[DAMAGE PER MAGAZINE]]/(Table4[[#This Row],[UNLOAD TIME]]+Table4[[#This Row],[RELOAD TIME]])</f>
        <v>892.90322580645159</v>
      </c>
    </row>
    <row r="1331" spans="1:25" ht="14.25" hidden="1" customHeight="1" outlineLevel="1" x14ac:dyDescent="0.2">
      <c r="A1331" s="130">
        <v>59</v>
      </c>
      <c r="B1331" s="186" t="s">
        <v>463</v>
      </c>
      <c r="C1331" s="186" t="s">
        <v>101</v>
      </c>
      <c r="D1331" s="130">
        <v>4</v>
      </c>
      <c r="E1331" s="130">
        <v>1910</v>
      </c>
      <c r="F1331" s="130"/>
      <c r="G1331" s="130"/>
      <c r="H1331" s="130"/>
      <c r="I1331" s="130">
        <v>8</v>
      </c>
      <c r="J1331" s="130">
        <v>1</v>
      </c>
      <c r="K1331" s="130">
        <v>1</v>
      </c>
      <c r="L1331" s="138"/>
      <c r="M1331" s="138">
        <v>0.5</v>
      </c>
      <c r="N1331" s="130">
        <v>1</v>
      </c>
      <c r="O1331" s="138"/>
      <c r="P1331" s="138">
        <v>1.5</v>
      </c>
      <c r="Q1331" s="130">
        <v>7</v>
      </c>
      <c r="R1331" s="138">
        <v>12</v>
      </c>
      <c r="S1331" s="130">
        <f>Table4[[#This Row],[DMG PER PARTICLE]]*Table4[[#This Row],[PARTICLES 
PER SHOT]]</f>
        <v>1910</v>
      </c>
      <c r="T1331" s="186">
        <f>Table4[[#This Row],[DAMAGE PER SHOT]]/Table4[[#This Row],[SHOT 
INTERVAL]]</f>
        <v>3820</v>
      </c>
      <c r="U1331" s="130">
        <f>Table4[[#This Row],[SHOTS PER MAGAZINE]]*Table4[[#This Row],[DAMAGE PER SHOT]]</f>
        <v>15280</v>
      </c>
      <c r="V1331" s="130">
        <f>Table4[[#This Row],[MAGAZINE AMMO]]/Table4[[#This Row],[AMMO PER SHOT]]</f>
        <v>8</v>
      </c>
      <c r="W1331" s="138">
        <f>1/Table4[[#This Row],[SHOT 
INTERVAL]]</f>
        <v>2</v>
      </c>
      <c r="X1331" s="138">
        <f>(Table4[[#This Row],[SHOTS PER MAGAZINE]]-1)*Table4[[#This Row],[SHOT 
INTERVAL]]+(Table4[[#This Row],[PARTICLES 
PER SHOT]]-1)*Table4[[#This Row],[BURST INTERVAL]]</f>
        <v>3.5</v>
      </c>
      <c r="Y1331" s="186">
        <f>Table4[[#This Row],[DAMAGE PER MAGAZINE]]/(Table4[[#This Row],[UNLOAD TIME]]+Table4[[#This Row],[RELOAD TIME]])</f>
        <v>985.80645161290317</v>
      </c>
    </row>
    <row r="1332" spans="1:25" ht="14.25" hidden="1" customHeight="1" outlineLevel="1" x14ac:dyDescent="0.2">
      <c r="A1332" s="130">
        <v>59</v>
      </c>
      <c r="B1332" s="186" t="s">
        <v>463</v>
      </c>
      <c r="C1332" s="186" t="s">
        <v>101</v>
      </c>
      <c r="D1332" s="130">
        <v>5</v>
      </c>
      <c r="E1332" s="130">
        <v>2100</v>
      </c>
      <c r="F1332" s="130"/>
      <c r="G1332" s="130"/>
      <c r="H1332" s="130"/>
      <c r="I1332" s="130">
        <v>8</v>
      </c>
      <c r="J1332" s="130">
        <v>1</v>
      </c>
      <c r="K1332" s="130">
        <v>1</v>
      </c>
      <c r="L1332" s="138"/>
      <c r="M1332" s="138">
        <v>0.5</v>
      </c>
      <c r="N1332" s="130">
        <v>1</v>
      </c>
      <c r="O1332" s="138"/>
      <c r="P1332" s="138">
        <v>1.5</v>
      </c>
      <c r="Q1332" s="130">
        <v>7</v>
      </c>
      <c r="R1332" s="138">
        <v>12</v>
      </c>
      <c r="S1332" s="130">
        <f>Table4[[#This Row],[DMG PER PARTICLE]]*Table4[[#This Row],[PARTICLES 
PER SHOT]]</f>
        <v>2100</v>
      </c>
      <c r="T1332" s="186">
        <f>Table4[[#This Row],[DAMAGE PER SHOT]]/Table4[[#This Row],[SHOT 
INTERVAL]]</f>
        <v>4200</v>
      </c>
      <c r="U1332" s="130">
        <f>Table4[[#This Row],[SHOTS PER MAGAZINE]]*Table4[[#This Row],[DAMAGE PER SHOT]]</f>
        <v>16800</v>
      </c>
      <c r="V1332" s="130">
        <f>Table4[[#This Row],[MAGAZINE AMMO]]/Table4[[#This Row],[AMMO PER SHOT]]</f>
        <v>8</v>
      </c>
      <c r="W1332" s="138">
        <f>1/Table4[[#This Row],[SHOT 
INTERVAL]]</f>
        <v>2</v>
      </c>
      <c r="X1332" s="138">
        <f>(Table4[[#This Row],[SHOTS PER MAGAZINE]]-1)*Table4[[#This Row],[SHOT 
INTERVAL]]+(Table4[[#This Row],[PARTICLES 
PER SHOT]]-1)*Table4[[#This Row],[BURST INTERVAL]]</f>
        <v>3.5</v>
      </c>
      <c r="Y1332" s="186">
        <f>Table4[[#This Row],[DAMAGE PER MAGAZINE]]/(Table4[[#This Row],[UNLOAD TIME]]+Table4[[#This Row],[RELOAD TIME]])</f>
        <v>1083.8709677419354</v>
      </c>
    </row>
    <row r="1333" spans="1:25" ht="14.25" hidden="1" customHeight="1" outlineLevel="1" x14ac:dyDescent="0.2">
      <c r="A1333" s="130">
        <v>59</v>
      </c>
      <c r="B1333" s="186" t="s">
        <v>463</v>
      </c>
      <c r="C1333" s="186" t="s">
        <v>101</v>
      </c>
      <c r="D1333" s="130">
        <v>6</v>
      </c>
      <c r="E1333" s="130">
        <v>2320</v>
      </c>
      <c r="F1333" s="130"/>
      <c r="G1333" s="130"/>
      <c r="H1333" s="130"/>
      <c r="I1333" s="130">
        <v>8</v>
      </c>
      <c r="J1333" s="130">
        <v>1</v>
      </c>
      <c r="K1333" s="130">
        <v>1</v>
      </c>
      <c r="L1333" s="138"/>
      <c r="M1333" s="138">
        <v>0.5</v>
      </c>
      <c r="N1333" s="130">
        <v>1</v>
      </c>
      <c r="O1333" s="138"/>
      <c r="P1333" s="138">
        <v>1.5</v>
      </c>
      <c r="Q1333" s="130">
        <v>7</v>
      </c>
      <c r="R1333" s="138">
        <v>12</v>
      </c>
      <c r="S1333" s="130">
        <f>Table4[[#This Row],[DMG PER PARTICLE]]*Table4[[#This Row],[PARTICLES 
PER SHOT]]</f>
        <v>2320</v>
      </c>
      <c r="T1333" s="186">
        <f>Table4[[#This Row],[DAMAGE PER SHOT]]/Table4[[#This Row],[SHOT 
INTERVAL]]</f>
        <v>4640</v>
      </c>
      <c r="U1333" s="130">
        <f>Table4[[#This Row],[SHOTS PER MAGAZINE]]*Table4[[#This Row],[DAMAGE PER SHOT]]</f>
        <v>18560</v>
      </c>
      <c r="V1333" s="130">
        <f>Table4[[#This Row],[MAGAZINE AMMO]]/Table4[[#This Row],[AMMO PER SHOT]]</f>
        <v>8</v>
      </c>
      <c r="W1333" s="138">
        <f>1/Table4[[#This Row],[SHOT 
INTERVAL]]</f>
        <v>2</v>
      </c>
      <c r="X1333" s="138">
        <f>(Table4[[#This Row],[SHOTS PER MAGAZINE]]-1)*Table4[[#This Row],[SHOT 
INTERVAL]]+(Table4[[#This Row],[PARTICLES 
PER SHOT]]-1)*Table4[[#This Row],[BURST INTERVAL]]</f>
        <v>3.5</v>
      </c>
      <c r="Y1333" s="186">
        <f>Table4[[#This Row],[DAMAGE PER MAGAZINE]]/(Table4[[#This Row],[UNLOAD TIME]]+Table4[[#This Row],[RELOAD TIME]])</f>
        <v>1197.4193548387098</v>
      </c>
    </row>
    <row r="1334" spans="1:25" ht="14.25" hidden="1" customHeight="1" outlineLevel="1" x14ac:dyDescent="0.2">
      <c r="A1334" s="130">
        <v>59</v>
      </c>
      <c r="B1334" s="186" t="s">
        <v>463</v>
      </c>
      <c r="C1334" s="186" t="s">
        <v>101</v>
      </c>
      <c r="D1334" s="130">
        <v>7</v>
      </c>
      <c r="E1334" s="130">
        <v>2550</v>
      </c>
      <c r="F1334" s="130"/>
      <c r="G1334" s="130"/>
      <c r="H1334" s="130"/>
      <c r="I1334" s="130">
        <v>8</v>
      </c>
      <c r="J1334" s="130">
        <v>1</v>
      </c>
      <c r="K1334" s="130">
        <v>1</v>
      </c>
      <c r="L1334" s="138"/>
      <c r="M1334" s="138">
        <v>0.5</v>
      </c>
      <c r="N1334" s="130">
        <v>1</v>
      </c>
      <c r="O1334" s="138"/>
      <c r="P1334" s="138">
        <v>1.5</v>
      </c>
      <c r="Q1334" s="130">
        <v>7</v>
      </c>
      <c r="R1334" s="138">
        <v>12</v>
      </c>
      <c r="S1334" s="130">
        <f>Table4[[#This Row],[DMG PER PARTICLE]]*Table4[[#This Row],[PARTICLES 
PER SHOT]]</f>
        <v>2550</v>
      </c>
      <c r="T1334" s="186">
        <f>Table4[[#This Row],[DAMAGE PER SHOT]]/Table4[[#This Row],[SHOT 
INTERVAL]]</f>
        <v>5100</v>
      </c>
      <c r="U1334" s="130">
        <f>Table4[[#This Row],[SHOTS PER MAGAZINE]]*Table4[[#This Row],[DAMAGE PER SHOT]]</f>
        <v>20400</v>
      </c>
      <c r="V1334" s="130">
        <f>Table4[[#This Row],[MAGAZINE AMMO]]/Table4[[#This Row],[AMMO PER SHOT]]</f>
        <v>8</v>
      </c>
      <c r="W1334" s="138">
        <f>1/Table4[[#This Row],[SHOT 
INTERVAL]]</f>
        <v>2</v>
      </c>
      <c r="X1334" s="138">
        <f>(Table4[[#This Row],[SHOTS PER MAGAZINE]]-1)*Table4[[#This Row],[SHOT 
INTERVAL]]+(Table4[[#This Row],[PARTICLES 
PER SHOT]]-1)*Table4[[#This Row],[BURST INTERVAL]]</f>
        <v>3.5</v>
      </c>
      <c r="Y1334" s="186">
        <f>Table4[[#This Row],[DAMAGE PER MAGAZINE]]/(Table4[[#This Row],[UNLOAD TIME]]+Table4[[#This Row],[RELOAD TIME]])</f>
        <v>1316.1290322580646</v>
      </c>
    </row>
    <row r="1335" spans="1:25" ht="14.25" hidden="1" customHeight="1" outlineLevel="1" x14ac:dyDescent="0.2">
      <c r="A1335" s="130">
        <v>59</v>
      </c>
      <c r="B1335" s="186" t="s">
        <v>463</v>
      </c>
      <c r="C1335" s="186" t="s">
        <v>101</v>
      </c>
      <c r="D1335" s="130">
        <v>8</v>
      </c>
      <c r="E1335" s="130">
        <v>2800</v>
      </c>
      <c r="F1335" s="130"/>
      <c r="G1335" s="130"/>
      <c r="H1335" s="130"/>
      <c r="I1335" s="130">
        <v>8</v>
      </c>
      <c r="J1335" s="130">
        <v>1</v>
      </c>
      <c r="K1335" s="130">
        <v>1</v>
      </c>
      <c r="L1335" s="138"/>
      <c r="M1335" s="138">
        <v>0.5</v>
      </c>
      <c r="N1335" s="130">
        <v>1</v>
      </c>
      <c r="O1335" s="138"/>
      <c r="P1335" s="138">
        <v>1.5</v>
      </c>
      <c r="Q1335" s="130">
        <v>7</v>
      </c>
      <c r="R1335" s="138">
        <v>12</v>
      </c>
      <c r="S1335" s="130">
        <f>Table4[[#This Row],[DMG PER PARTICLE]]*Table4[[#This Row],[PARTICLES 
PER SHOT]]</f>
        <v>2800</v>
      </c>
      <c r="T1335" s="186">
        <f>Table4[[#This Row],[DAMAGE PER SHOT]]/Table4[[#This Row],[SHOT 
INTERVAL]]</f>
        <v>5600</v>
      </c>
      <c r="U1335" s="130">
        <f>Table4[[#This Row],[SHOTS PER MAGAZINE]]*Table4[[#This Row],[DAMAGE PER SHOT]]</f>
        <v>22400</v>
      </c>
      <c r="V1335" s="130">
        <f>Table4[[#This Row],[MAGAZINE AMMO]]/Table4[[#This Row],[AMMO PER SHOT]]</f>
        <v>8</v>
      </c>
      <c r="W1335" s="138">
        <f>1/Table4[[#This Row],[SHOT 
INTERVAL]]</f>
        <v>2</v>
      </c>
      <c r="X1335" s="138">
        <f>(Table4[[#This Row],[SHOTS PER MAGAZINE]]-1)*Table4[[#This Row],[SHOT 
INTERVAL]]+(Table4[[#This Row],[PARTICLES 
PER SHOT]]-1)*Table4[[#This Row],[BURST INTERVAL]]</f>
        <v>3.5</v>
      </c>
      <c r="Y1335" s="186">
        <f>Table4[[#This Row],[DAMAGE PER MAGAZINE]]/(Table4[[#This Row],[UNLOAD TIME]]+Table4[[#This Row],[RELOAD TIME]])</f>
        <v>1445.1612903225807</v>
      </c>
    </row>
    <row r="1336" spans="1:25" ht="14.25" hidden="1" customHeight="1" outlineLevel="1" x14ac:dyDescent="0.2">
      <c r="A1336" s="130">
        <v>59</v>
      </c>
      <c r="B1336" s="186" t="s">
        <v>463</v>
      </c>
      <c r="C1336" s="186" t="s">
        <v>101</v>
      </c>
      <c r="D1336" s="130">
        <v>9</v>
      </c>
      <c r="E1336" s="130">
        <v>3080</v>
      </c>
      <c r="F1336" s="130"/>
      <c r="G1336" s="130"/>
      <c r="H1336" s="130"/>
      <c r="I1336" s="130">
        <v>8</v>
      </c>
      <c r="J1336" s="130">
        <v>1</v>
      </c>
      <c r="K1336" s="130">
        <v>1</v>
      </c>
      <c r="L1336" s="138"/>
      <c r="M1336" s="138">
        <v>0.5</v>
      </c>
      <c r="N1336" s="130">
        <v>1</v>
      </c>
      <c r="O1336" s="138"/>
      <c r="P1336" s="138">
        <v>1.5</v>
      </c>
      <c r="Q1336" s="130">
        <v>7</v>
      </c>
      <c r="R1336" s="138">
        <v>12</v>
      </c>
      <c r="S1336" s="130">
        <f>Table4[[#This Row],[DMG PER PARTICLE]]*Table4[[#This Row],[PARTICLES 
PER SHOT]]</f>
        <v>3080</v>
      </c>
      <c r="T1336" s="186">
        <f>Table4[[#This Row],[DAMAGE PER SHOT]]/Table4[[#This Row],[SHOT 
INTERVAL]]</f>
        <v>6160</v>
      </c>
      <c r="U1336" s="130">
        <f>Table4[[#This Row],[SHOTS PER MAGAZINE]]*Table4[[#This Row],[DAMAGE PER SHOT]]</f>
        <v>24640</v>
      </c>
      <c r="V1336" s="130">
        <f>Table4[[#This Row],[MAGAZINE AMMO]]/Table4[[#This Row],[AMMO PER SHOT]]</f>
        <v>8</v>
      </c>
      <c r="W1336" s="138">
        <f>1/Table4[[#This Row],[SHOT 
INTERVAL]]</f>
        <v>2</v>
      </c>
      <c r="X1336" s="138">
        <f>(Table4[[#This Row],[SHOTS PER MAGAZINE]]-1)*Table4[[#This Row],[SHOT 
INTERVAL]]+(Table4[[#This Row],[PARTICLES 
PER SHOT]]-1)*Table4[[#This Row],[BURST INTERVAL]]</f>
        <v>3.5</v>
      </c>
      <c r="Y1336" s="186">
        <f>Table4[[#This Row],[DAMAGE PER MAGAZINE]]/(Table4[[#This Row],[UNLOAD TIME]]+Table4[[#This Row],[RELOAD TIME]])</f>
        <v>1589.6774193548388</v>
      </c>
    </row>
    <row r="1337" spans="1:25" ht="14.25" hidden="1" customHeight="1" outlineLevel="1" x14ac:dyDescent="0.2">
      <c r="A1337" s="130">
        <v>59</v>
      </c>
      <c r="B1337" s="186" t="s">
        <v>463</v>
      </c>
      <c r="C1337" s="186" t="s">
        <v>101</v>
      </c>
      <c r="D1337" s="130">
        <v>10</v>
      </c>
      <c r="E1337" s="130">
        <v>3400</v>
      </c>
      <c r="F1337" s="130"/>
      <c r="G1337" s="130"/>
      <c r="H1337" s="130"/>
      <c r="I1337" s="130">
        <v>8</v>
      </c>
      <c r="J1337" s="130">
        <v>1</v>
      </c>
      <c r="K1337" s="130">
        <v>1</v>
      </c>
      <c r="L1337" s="138"/>
      <c r="M1337" s="138">
        <v>0.5</v>
      </c>
      <c r="N1337" s="130">
        <v>1</v>
      </c>
      <c r="O1337" s="138"/>
      <c r="P1337" s="138">
        <v>1.5</v>
      </c>
      <c r="Q1337" s="130">
        <v>7</v>
      </c>
      <c r="R1337" s="138">
        <v>12</v>
      </c>
      <c r="S1337" s="130">
        <f>Table4[[#This Row],[DMG PER PARTICLE]]*Table4[[#This Row],[PARTICLES 
PER SHOT]]</f>
        <v>3400</v>
      </c>
      <c r="T1337" s="186">
        <f>Table4[[#This Row],[DAMAGE PER SHOT]]/Table4[[#This Row],[SHOT 
INTERVAL]]</f>
        <v>6800</v>
      </c>
      <c r="U1337" s="130">
        <f>Table4[[#This Row],[SHOTS PER MAGAZINE]]*Table4[[#This Row],[DAMAGE PER SHOT]]</f>
        <v>27200</v>
      </c>
      <c r="V1337" s="130">
        <f>Table4[[#This Row],[MAGAZINE AMMO]]/Table4[[#This Row],[AMMO PER SHOT]]</f>
        <v>8</v>
      </c>
      <c r="W1337" s="138">
        <f>1/Table4[[#This Row],[SHOT 
INTERVAL]]</f>
        <v>2</v>
      </c>
      <c r="X1337" s="138">
        <f>(Table4[[#This Row],[SHOTS PER MAGAZINE]]-1)*Table4[[#This Row],[SHOT 
INTERVAL]]+(Table4[[#This Row],[PARTICLES 
PER SHOT]]-1)*Table4[[#This Row],[BURST INTERVAL]]</f>
        <v>3.5</v>
      </c>
      <c r="Y1337" s="186">
        <f>Table4[[#This Row],[DAMAGE PER MAGAZINE]]/(Table4[[#This Row],[UNLOAD TIME]]+Table4[[#This Row],[RELOAD TIME]])</f>
        <v>1754.8387096774193</v>
      </c>
    </row>
    <row r="1338" spans="1:25" ht="14.25" hidden="1" customHeight="1" outlineLevel="1" x14ac:dyDescent="0.2">
      <c r="A1338" s="130">
        <v>59</v>
      </c>
      <c r="B1338" s="186" t="s">
        <v>463</v>
      </c>
      <c r="C1338" s="186" t="s">
        <v>101</v>
      </c>
      <c r="D1338" s="130">
        <v>11</v>
      </c>
      <c r="E1338" s="130">
        <v>3730</v>
      </c>
      <c r="F1338" s="130"/>
      <c r="G1338" s="130"/>
      <c r="H1338" s="130"/>
      <c r="I1338" s="130">
        <v>8</v>
      </c>
      <c r="J1338" s="130">
        <v>1</v>
      </c>
      <c r="K1338" s="130">
        <v>1</v>
      </c>
      <c r="L1338" s="138"/>
      <c r="M1338" s="138">
        <v>0.5</v>
      </c>
      <c r="N1338" s="130">
        <v>1</v>
      </c>
      <c r="O1338" s="138"/>
      <c r="P1338" s="138">
        <v>1.5</v>
      </c>
      <c r="Q1338" s="130">
        <v>7</v>
      </c>
      <c r="R1338" s="138">
        <v>12</v>
      </c>
      <c r="S1338" s="130">
        <f>Table4[[#This Row],[DMG PER PARTICLE]]*Table4[[#This Row],[PARTICLES 
PER SHOT]]</f>
        <v>3730</v>
      </c>
      <c r="T1338" s="186">
        <f>Table4[[#This Row],[DAMAGE PER SHOT]]/Table4[[#This Row],[SHOT 
INTERVAL]]</f>
        <v>7460</v>
      </c>
      <c r="U1338" s="130">
        <f>Table4[[#This Row],[SHOTS PER MAGAZINE]]*Table4[[#This Row],[DAMAGE PER SHOT]]</f>
        <v>29840</v>
      </c>
      <c r="V1338" s="130">
        <f>Table4[[#This Row],[MAGAZINE AMMO]]/Table4[[#This Row],[AMMO PER SHOT]]</f>
        <v>8</v>
      </c>
      <c r="W1338" s="138">
        <f>1/Table4[[#This Row],[SHOT 
INTERVAL]]</f>
        <v>2</v>
      </c>
      <c r="X1338" s="138">
        <f>(Table4[[#This Row],[SHOTS PER MAGAZINE]]-1)*Table4[[#This Row],[SHOT 
INTERVAL]]+(Table4[[#This Row],[PARTICLES 
PER SHOT]]-1)*Table4[[#This Row],[BURST INTERVAL]]</f>
        <v>3.5</v>
      </c>
      <c r="Y1338" s="186">
        <f>Table4[[#This Row],[DAMAGE PER MAGAZINE]]/(Table4[[#This Row],[UNLOAD TIME]]+Table4[[#This Row],[RELOAD TIME]])</f>
        <v>1925.1612903225807</v>
      </c>
    </row>
    <row r="1339" spans="1:25" ht="14.25" hidden="1" customHeight="1" outlineLevel="1" x14ac:dyDescent="0.2">
      <c r="A1339" s="130">
        <v>59</v>
      </c>
      <c r="B1339" s="186" t="s">
        <v>463</v>
      </c>
      <c r="C1339" s="186" t="s">
        <v>101</v>
      </c>
      <c r="D1339" s="130">
        <v>12</v>
      </c>
      <c r="E1339" s="130">
        <v>4110</v>
      </c>
      <c r="F1339" s="130"/>
      <c r="G1339" s="130"/>
      <c r="H1339" s="130"/>
      <c r="I1339" s="130">
        <v>8</v>
      </c>
      <c r="J1339" s="130">
        <v>1</v>
      </c>
      <c r="K1339" s="130">
        <v>1</v>
      </c>
      <c r="L1339" s="138"/>
      <c r="M1339" s="138">
        <v>0.5</v>
      </c>
      <c r="N1339" s="130">
        <v>1</v>
      </c>
      <c r="O1339" s="138"/>
      <c r="P1339" s="138">
        <v>1.5</v>
      </c>
      <c r="Q1339" s="130">
        <v>7</v>
      </c>
      <c r="R1339" s="138">
        <v>12</v>
      </c>
      <c r="S1339" s="130">
        <f>Table4[[#This Row],[DMG PER PARTICLE]]*Table4[[#This Row],[PARTICLES 
PER SHOT]]</f>
        <v>4110</v>
      </c>
      <c r="T1339" s="186">
        <f>Table4[[#This Row],[DAMAGE PER SHOT]]/Table4[[#This Row],[SHOT 
INTERVAL]]</f>
        <v>8220</v>
      </c>
      <c r="U1339" s="130">
        <f>Table4[[#This Row],[SHOTS PER MAGAZINE]]*Table4[[#This Row],[DAMAGE PER SHOT]]</f>
        <v>32880</v>
      </c>
      <c r="V1339" s="130">
        <f>Table4[[#This Row],[MAGAZINE AMMO]]/Table4[[#This Row],[AMMO PER SHOT]]</f>
        <v>8</v>
      </c>
      <c r="W1339" s="138">
        <f>1/Table4[[#This Row],[SHOT 
INTERVAL]]</f>
        <v>2</v>
      </c>
      <c r="X1339" s="138">
        <f>(Table4[[#This Row],[SHOTS PER MAGAZINE]]-1)*Table4[[#This Row],[SHOT 
INTERVAL]]+(Table4[[#This Row],[PARTICLES 
PER SHOT]]-1)*Table4[[#This Row],[BURST INTERVAL]]</f>
        <v>3.5</v>
      </c>
      <c r="Y1339" s="186">
        <f>Table4[[#This Row],[DAMAGE PER MAGAZINE]]/(Table4[[#This Row],[UNLOAD TIME]]+Table4[[#This Row],[RELOAD TIME]])</f>
        <v>2121.2903225806454</v>
      </c>
    </row>
    <row r="1340" spans="1:25" ht="14.25" hidden="1" customHeight="1" outlineLevel="1" x14ac:dyDescent="0.2">
      <c r="A1340" s="130">
        <v>59</v>
      </c>
      <c r="B1340" s="186" t="s">
        <v>463</v>
      </c>
      <c r="C1340" s="186" t="s">
        <v>102</v>
      </c>
      <c r="D1340" s="130">
        <v>1</v>
      </c>
      <c r="E1340" s="130">
        <v>4110</v>
      </c>
      <c r="F1340" s="130"/>
      <c r="G1340" s="130"/>
      <c r="H1340" s="130"/>
      <c r="I1340" s="130">
        <v>8</v>
      </c>
      <c r="J1340" s="130">
        <v>1</v>
      </c>
      <c r="K1340" s="130">
        <v>1</v>
      </c>
      <c r="L1340" s="138"/>
      <c r="M1340" s="138">
        <v>0.5</v>
      </c>
      <c r="N1340" s="130">
        <v>1</v>
      </c>
      <c r="O1340" s="138"/>
      <c r="P1340" s="138">
        <v>1.5</v>
      </c>
      <c r="Q1340" s="130">
        <v>7</v>
      </c>
      <c r="R1340" s="138">
        <v>12</v>
      </c>
      <c r="S1340" s="130">
        <f>Table4[[#This Row],[DMG PER PARTICLE]]*Table4[[#This Row],[PARTICLES 
PER SHOT]]</f>
        <v>4110</v>
      </c>
      <c r="T1340" s="186">
        <f>Table4[[#This Row],[DAMAGE PER SHOT]]/Table4[[#This Row],[SHOT 
INTERVAL]]</f>
        <v>8220</v>
      </c>
      <c r="U1340" s="130">
        <f>Table4[[#This Row],[SHOTS PER MAGAZINE]]*Table4[[#This Row],[DAMAGE PER SHOT]]</f>
        <v>32880</v>
      </c>
      <c r="V1340" s="130">
        <f>Table4[[#This Row],[MAGAZINE AMMO]]/Table4[[#This Row],[AMMO PER SHOT]]</f>
        <v>8</v>
      </c>
      <c r="W1340" s="138">
        <f>1/Table4[[#This Row],[SHOT 
INTERVAL]]</f>
        <v>2</v>
      </c>
      <c r="X1340" s="138">
        <f>(Table4[[#This Row],[SHOTS PER MAGAZINE]]-1)*Table4[[#This Row],[SHOT 
INTERVAL]]+(Table4[[#This Row],[PARTICLES 
PER SHOT]]-1)*Table4[[#This Row],[BURST INTERVAL]]</f>
        <v>3.5</v>
      </c>
      <c r="Y1340" s="186">
        <f>Table4[[#This Row],[DAMAGE PER MAGAZINE]]/(Table4[[#This Row],[UNLOAD TIME]]+Table4[[#This Row],[RELOAD TIME]])</f>
        <v>2121.2903225806454</v>
      </c>
    </row>
    <row r="1341" spans="1:25" ht="14.25" hidden="1" customHeight="1" outlineLevel="1" x14ac:dyDescent="0.2">
      <c r="A1341" s="130">
        <v>59</v>
      </c>
      <c r="B1341" s="186" t="s">
        <v>463</v>
      </c>
      <c r="C1341" s="186" t="s">
        <v>102</v>
      </c>
      <c r="D1341" s="130">
        <v>2</v>
      </c>
      <c r="E1341" s="130">
        <v>4190</v>
      </c>
      <c r="F1341" s="130"/>
      <c r="G1341" s="130"/>
      <c r="H1341" s="130"/>
      <c r="I1341" s="130">
        <v>8</v>
      </c>
      <c r="J1341" s="130">
        <v>1</v>
      </c>
      <c r="K1341" s="130">
        <v>1</v>
      </c>
      <c r="L1341" s="138"/>
      <c r="M1341" s="138">
        <v>0.5</v>
      </c>
      <c r="N1341" s="130">
        <v>1</v>
      </c>
      <c r="O1341" s="138"/>
      <c r="P1341" s="138">
        <v>1.5</v>
      </c>
      <c r="Q1341" s="130">
        <v>7</v>
      </c>
      <c r="R1341" s="138">
        <v>12</v>
      </c>
      <c r="S1341" s="130">
        <f>Table4[[#This Row],[DMG PER PARTICLE]]*Table4[[#This Row],[PARTICLES 
PER SHOT]]</f>
        <v>4190</v>
      </c>
      <c r="T1341" s="186">
        <f>Table4[[#This Row],[DAMAGE PER SHOT]]/Table4[[#This Row],[SHOT 
INTERVAL]]</f>
        <v>8380</v>
      </c>
      <c r="U1341" s="130">
        <f>Table4[[#This Row],[SHOTS PER MAGAZINE]]*Table4[[#This Row],[DAMAGE PER SHOT]]</f>
        <v>33520</v>
      </c>
      <c r="V1341" s="130">
        <f>Table4[[#This Row],[MAGAZINE AMMO]]/Table4[[#This Row],[AMMO PER SHOT]]</f>
        <v>8</v>
      </c>
      <c r="W1341" s="138">
        <f>1/Table4[[#This Row],[SHOT 
INTERVAL]]</f>
        <v>2</v>
      </c>
      <c r="X1341" s="138">
        <f>(Table4[[#This Row],[SHOTS PER MAGAZINE]]-1)*Table4[[#This Row],[SHOT 
INTERVAL]]+(Table4[[#This Row],[PARTICLES 
PER SHOT]]-1)*Table4[[#This Row],[BURST INTERVAL]]</f>
        <v>3.5</v>
      </c>
      <c r="Y1341" s="186">
        <f>Table4[[#This Row],[DAMAGE PER MAGAZINE]]/(Table4[[#This Row],[UNLOAD TIME]]+Table4[[#This Row],[RELOAD TIME]])</f>
        <v>2162.5806451612902</v>
      </c>
    </row>
    <row r="1342" spans="1:25" ht="14.25" hidden="1" customHeight="1" outlineLevel="1" x14ac:dyDescent="0.2">
      <c r="A1342" s="130">
        <v>59</v>
      </c>
      <c r="B1342" s="186" t="s">
        <v>463</v>
      </c>
      <c r="C1342" s="186" t="s">
        <v>102</v>
      </c>
      <c r="D1342" s="130">
        <v>3</v>
      </c>
      <c r="E1342" s="130">
        <v>4260</v>
      </c>
      <c r="F1342" s="130"/>
      <c r="G1342" s="130"/>
      <c r="H1342" s="130"/>
      <c r="I1342" s="130">
        <v>8</v>
      </c>
      <c r="J1342" s="130">
        <v>1</v>
      </c>
      <c r="K1342" s="130">
        <v>1</v>
      </c>
      <c r="L1342" s="138"/>
      <c r="M1342" s="138">
        <v>0.5</v>
      </c>
      <c r="N1342" s="130">
        <v>1</v>
      </c>
      <c r="O1342" s="138"/>
      <c r="P1342" s="138">
        <v>1.5</v>
      </c>
      <c r="Q1342" s="130">
        <v>7</v>
      </c>
      <c r="R1342" s="138">
        <v>12</v>
      </c>
      <c r="S1342" s="130">
        <f>Table4[[#This Row],[DMG PER PARTICLE]]*Table4[[#This Row],[PARTICLES 
PER SHOT]]</f>
        <v>4260</v>
      </c>
      <c r="T1342" s="186">
        <f>Table4[[#This Row],[DAMAGE PER SHOT]]/Table4[[#This Row],[SHOT 
INTERVAL]]</f>
        <v>8520</v>
      </c>
      <c r="U1342" s="130">
        <f>Table4[[#This Row],[SHOTS PER MAGAZINE]]*Table4[[#This Row],[DAMAGE PER SHOT]]</f>
        <v>34080</v>
      </c>
      <c r="V1342" s="130">
        <f>Table4[[#This Row],[MAGAZINE AMMO]]/Table4[[#This Row],[AMMO PER SHOT]]</f>
        <v>8</v>
      </c>
      <c r="W1342" s="138">
        <f>1/Table4[[#This Row],[SHOT 
INTERVAL]]</f>
        <v>2</v>
      </c>
      <c r="X1342" s="138">
        <f>(Table4[[#This Row],[SHOTS PER MAGAZINE]]-1)*Table4[[#This Row],[SHOT 
INTERVAL]]+(Table4[[#This Row],[PARTICLES 
PER SHOT]]-1)*Table4[[#This Row],[BURST INTERVAL]]</f>
        <v>3.5</v>
      </c>
      <c r="Y1342" s="186">
        <f>Table4[[#This Row],[DAMAGE PER MAGAZINE]]/(Table4[[#This Row],[UNLOAD TIME]]+Table4[[#This Row],[RELOAD TIME]])</f>
        <v>2198.7096774193546</v>
      </c>
    </row>
    <row r="1343" spans="1:25" ht="14.25" hidden="1" customHeight="1" outlineLevel="1" x14ac:dyDescent="0.2">
      <c r="A1343" s="130">
        <v>59</v>
      </c>
      <c r="B1343" s="186" t="s">
        <v>463</v>
      </c>
      <c r="C1343" s="186" t="s">
        <v>102</v>
      </c>
      <c r="D1343" s="130">
        <v>4</v>
      </c>
      <c r="E1343" s="130">
        <v>4340</v>
      </c>
      <c r="F1343" s="130"/>
      <c r="G1343" s="130"/>
      <c r="H1343" s="130"/>
      <c r="I1343" s="130">
        <v>8</v>
      </c>
      <c r="J1343" s="130">
        <v>1</v>
      </c>
      <c r="K1343" s="130">
        <v>1</v>
      </c>
      <c r="L1343" s="138"/>
      <c r="M1343" s="138">
        <v>0.5</v>
      </c>
      <c r="N1343" s="130">
        <v>1</v>
      </c>
      <c r="O1343" s="138"/>
      <c r="P1343" s="138">
        <v>1.5</v>
      </c>
      <c r="Q1343" s="130">
        <v>7</v>
      </c>
      <c r="R1343" s="138">
        <v>12</v>
      </c>
      <c r="S1343" s="130">
        <f>Table4[[#This Row],[DMG PER PARTICLE]]*Table4[[#This Row],[PARTICLES 
PER SHOT]]</f>
        <v>4340</v>
      </c>
      <c r="T1343" s="186">
        <f>Table4[[#This Row],[DAMAGE PER SHOT]]/Table4[[#This Row],[SHOT 
INTERVAL]]</f>
        <v>8680</v>
      </c>
      <c r="U1343" s="130">
        <f>Table4[[#This Row],[SHOTS PER MAGAZINE]]*Table4[[#This Row],[DAMAGE PER SHOT]]</f>
        <v>34720</v>
      </c>
      <c r="V1343" s="130">
        <f>Table4[[#This Row],[MAGAZINE AMMO]]/Table4[[#This Row],[AMMO PER SHOT]]</f>
        <v>8</v>
      </c>
      <c r="W1343" s="138">
        <f>1/Table4[[#This Row],[SHOT 
INTERVAL]]</f>
        <v>2</v>
      </c>
      <c r="X1343" s="138">
        <f>(Table4[[#This Row],[SHOTS PER MAGAZINE]]-1)*Table4[[#This Row],[SHOT 
INTERVAL]]+(Table4[[#This Row],[PARTICLES 
PER SHOT]]-1)*Table4[[#This Row],[BURST INTERVAL]]</f>
        <v>3.5</v>
      </c>
      <c r="Y1343" s="186">
        <f>Table4[[#This Row],[DAMAGE PER MAGAZINE]]/(Table4[[#This Row],[UNLOAD TIME]]+Table4[[#This Row],[RELOAD TIME]])</f>
        <v>2240</v>
      </c>
    </row>
    <row r="1344" spans="1:25" ht="14.25" hidden="1" customHeight="1" outlineLevel="1" x14ac:dyDescent="0.2">
      <c r="A1344" s="130">
        <v>59</v>
      </c>
      <c r="B1344" s="186" t="s">
        <v>463</v>
      </c>
      <c r="C1344" s="186" t="s">
        <v>102</v>
      </c>
      <c r="D1344" s="130">
        <v>5</v>
      </c>
      <c r="E1344" s="130">
        <v>4410</v>
      </c>
      <c r="F1344" s="130"/>
      <c r="G1344" s="130"/>
      <c r="H1344" s="130"/>
      <c r="I1344" s="130">
        <v>8</v>
      </c>
      <c r="J1344" s="130">
        <v>1</v>
      </c>
      <c r="K1344" s="130">
        <v>1</v>
      </c>
      <c r="L1344" s="138"/>
      <c r="M1344" s="138">
        <v>0.5</v>
      </c>
      <c r="N1344" s="130">
        <v>1</v>
      </c>
      <c r="O1344" s="138"/>
      <c r="P1344" s="138">
        <v>1.5</v>
      </c>
      <c r="Q1344" s="130">
        <v>7</v>
      </c>
      <c r="R1344" s="138">
        <v>12</v>
      </c>
      <c r="S1344" s="130">
        <f>Table4[[#This Row],[DMG PER PARTICLE]]*Table4[[#This Row],[PARTICLES 
PER SHOT]]</f>
        <v>4410</v>
      </c>
      <c r="T1344" s="186">
        <f>Table4[[#This Row],[DAMAGE PER SHOT]]/Table4[[#This Row],[SHOT 
INTERVAL]]</f>
        <v>8820</v>
      </c>
      <c r="U1344" s="130">
        <f>Table4[[#This Row],[SHOTS PER MAGAZINE]]*Table4[[#This Row],[DAMAGE PER SHOT]]</f>
        <v>35280</v>
      </c>
      <c r="V1344" s="130">
        <f>Table4[[#This Row],[MAGAZINE AMMO]]/Table4[[#This Row],[AMMO PER SHOT]]</f>
        <v>8</v>
      </c>
      <c r="W1344" s="138">
        <f>1/Table4[[#This Row],[SHOT 
INTERVAL]]</f>
        <v>2</v>
      </c>
      <c r="X1344" s="138">
        <f>(Table4[[#This Row],[SHOTS PER MAGAZINE]]-1)*Table4[[#This Row],[SHOT 
INTERVAL]]+(Table4[[#This Row],[PARTICLES 
PER SHOT]]-1)*Table4[[#This Row],[BURST INTERVAL]]</f>
        <v>3.5</v>
      </c>
      <c r="Y1344" s="186">
        <f>Table4[[#This Row],[DAMAGE PER MAGAZINE]]/(Table4[[#This Row],[UNLOAD TIME]]+Table4[[#This Row],[RELOAD TIME]])</f>
        <v>2276.1290322580644</v>
      </c>
    </row>
    <row r="1345" spans="1:25" ht="14.25" hidden="1" customHeight="1" outlineLevel="1" x14ac:dyDescent="0.2">
      <c r="A1345" s="130">
        <v>59</v>
      </c>
      <c r="B1345" s="186" t="s">
        <v>463</v>
      </c>
      <c r="C1345" s="186" t="s">
        <v>102</v>
      </c>
      <c r="D1345" s="130">
        <v>6</v>
      </c>
      <c r="E1345" s="130">
        <v>4490</v>
      </c>
      <c r="F1345" s="130"/>
      <c r="G1345" s="130"/>
      <c r="H1345" s="130"/>
      <c r="I1345" s="130">
        <v>8</v>
      </c>
      <c r="J1345" s="130">
        <v>1</v>
      </c>
      <c r="K1345" s="130">
        <v>1</v>
      </c>
      <c r="L1345" s="138"/>
      <c r="M1345" s="138">
        <v>0.5</v>
      </c>
      <c r="N1345" s="130">
        <v>1</v>
      </c>
      <c r="O1345" s="138"/>
      <c r="P1345" s="138">
        <v>1.5</v>
      </c>
      <c r="Q1345" s="130">
        <v>7</v>
      </c>
      <c r="R1345" s="138">
        <v>12</v>
      </c>
      <c r="S1345" s="130">
        <f>Table4[[#This Row],[DMG PER PARTICLE]]*Table4[[#This Row],[PARTICLES 
PER SHOT]]</f>
        <v>4490</v>
      </c>
      <c r="T1345" s="186">
        <f>Table4[[#This Row],[DAMAGE PER SHOT]]/Table4[[#This Row],[SHOT 
INTERVAL]]</f>
        <v>8980</v>
      </c>
      <c r="U1345" s="130">
        <f>Table4[[#This Row],[SHOTS PER MAGAZINE]]*Table4[[#This Row],[DAMAGE PER SHOT]]</f>
        <v>35920</v>
      </c>
      <c r="V1345" s="130">
        <f>Table4[[#This Row],[MAGAZINE AMMO]]/Table4[[#This Row],[AMMO PER SHOT]]</f>
        <v>8</v>
      </c>
      <c r="W1345" s="138">
        <f>1/Table4[[#This Row],[SHOT 
INTERVAL]]</f>
        <v>2</v>
      </c>
      <c r="X1345" s="138">
        <f>(Table4[[#This Row],[SHOTS PER MAGAZINE]]-1)*Table4[[#This Row],[SHOT 
INTERVAL]]+(Table4[[#This Row],[PARTICLES 
PER SHOT]]-1)*Table4[[#This Row],[BURST INTERVAL]]</f>
        <v>3.5</v>
      </c>
      <c r="Y1345" s="186">
        <f>Table4[[#This Row],[DAMAGE PER MAGAZINE]]/(Table4[[#This Row],[UNLOAD TIME]]+Table4[[#This Row],[RELOAD TIME]])</f>
        <v>2317.4193548387098</v>
      </c>
    </row>
    <row r="1346" spans="1:25" ht="14.25" hidden="1" customHeight="1" outlineLevel="1" x14ac:dyDescent="0.2">
      <c r="A1346" s="130">
        <v>59</v>
      </c>
      <c r="B1346" s="186" t="s">
        <v>463</v>
      </c>
      <c r="C1346" s="186" t="s">
        <v>102</v>
      </c>
      <c r="D1346" s="130">
        <v>7</v>
      </c>
      <c r="E1346" s="130">
        <v>4570</v>
      </c>
      <c r="F1346" s="130"/>
      <c r="G1346" s="130"/>
      <c r="H1346" s="130"/>
      <c r="I1346" s="130">
        <v>8</v>
      </c>
      <c r="J1346" s="130">
        <v>1</v>
      </c>
      <c r="K1346" s="130">
        <v>1</v>
      </c>
      <c r="L1346" s="138"/>
      <c r="M1346" s="138">
        <v>0.5</v>
      </c>
      <c r="N1346" s="130">
        <v>1</v>
      </c>
      <c r="O1346" s="138"/>
      <c r="P1346" s="138">
        <v>1.5</v>
      </c>
      <c r="Q1346" s="130">
        <v>7</v>
      </c>
      <c r="R1346" s="138">
        <v>12</v>
      </c>
      <c r="S1346" s="130">
        <f>Table4[[#This Row],[DMG PER PARTICLE]]*Table4[[#This Row],[PARTICLES 
PER SHOT]]</f>
        <v>4570</v>
      </c>
      <c r="T1346" s="186">
        <f>Table4[[#This Row],[DAMAGE PER SHOT]]/Table4[[#This Row],[SHOT 
INTERVAL]]</f>
        <v>9140</v>
      </c>
      <c r="U1346" s="130">
        <f>Table4[[#This Row],[SHOTS PER MAGAZINE]]*Table4[[#This Row],[DAMAGE PER SHOT]]</f>
        <v>36560</v>
      </c>
      <c r="V1346" s="130">
        <f>Table4[[#This Row],[MAGAZINE AMMO]]/Table4[[#This Row],[AMMO PER SHOT]]</f>
        <v>8</v>
      </c>
      <c r="W1346" s="138">
        <f>1/Table4[[#This Row],[SHOT 
INTERVAL]]</f>
        <v>2</v>
      </c>
      <c r="X1346" s="138">
        <f>(Table4[[#This Row],[SHOTS PER MAGAZINE]]-1)*Table4[[#This Row],[SHOT 
INTERVAL]]+(Table4[[#This Row],[PARTICLES 
PER SHOT]]-1)*Table4[[#This Row],[BURST INTERVAL]]</f>
        <v>3.5</v>
      </c>
      <c r="Y1346" s="186">
        <f>Table4[[#This Row],[DAMAGE PER MAGAZINE]]/(Table4[[#This Row],[UNLOAD TIME]]+Table4[[#This Row],[RELOAD TIME]])</f>
        <v>2358.7096774193546</v>
      </c>
    </row>
    <row r="1347" spans="1:25" ht="14.25" hidden="1" customHeight="1" outlineLevel="1" x14ac:dyDescent="0.2">
      <c r="A1347" s="130">
        <v>59</v>
      </c>
      <c r="B1347" s="186" t="s">
        <v>463</v>
      </c>
      <c r="C1347" s="186" t="s">
        <v>102</v>
      </c>
      <c r="D1347" s="130">
        <v>8</v>
      </c>
      <c r="E1347" s="130">
        <v>4640</v>
      </c>
      <c r="F1347" s="130"/>
      <c r="G1347" s="130"/>
      <c r="H1347" s="130"/>
      <c r="I1347" s="130">
        <v>8</v>
      </c>
      <c r="J1347" s="130">
        <v>1</v>
      </c>
      <c r="K1347" s="130">
        <v>1</v>
      </c>
      <c r="L1347" s="138"/>
      <c r="M1347" s="138">
        <v>0.5</v>
      </c>
      <c r="N1347" s="130">
        <v>1</v>
      </c>
      <c r="O1347" s="138"/>
      <c r="P1347" s="138">
        <v>1.5</v>
      </c>
      <c r="Q1347" s="130">
        <v>7</v>
      </c>
      <c r="R1347" s="138">
        <v>12</v>
      </c>
      <c r="S1347" s="130">
        <f>Table4[[#This Row],[DMG PER PARTICLE]]*Table4[[#This Row],[PARTICLES 
PER SHOT]]</f>
        <v>4640</v>
      </c>
      <c r="T1347" s="186">
        <f>Table4[[#This Row],[DAMAGE PER SHOT]]/Table4[[#This Row],[SHOT 
INTERVAL]]</f>
        <v>9280</v>
      </c>
      <c r="U1347" s="130">
        <f>Table4[[#This Row],[SHOTS PER MAGAZINE]]*Table4[[#This Row],[DAMAGE PER SHOT]]</f>
        <v>37120</v>
      </c>
      <c r="V1347" s="130">
        <f>Table4[[#This Row],[MAGAZINE AMMO]]/Table4[[#This Row],[AMMO PER SHOT]]</f>
        <v>8</v>
      </c>
      <c r="W1347" s="138">
        <f>1/Table4[[#This Row],[SHOT 
INTERVAL]]</f>
        <v>2</v>
      </c>
      <c r="X1347" s="138">
        <f>(Table4[[#This Row],[SHOTS PER MAGAZINE]]-1)*Table4[[#This Row],[SHOT 
INTERVAL]]+(Table4[[#This Row],[PARTICLES 
PER SHOT]]-1)*Table4[[#This Row],[BURST INTERVAL]]</f>
        <v>3.5</v>
      </c>
      <c r="Y1347" s="186">
        <f>Table4[[#This Row],[DAMAGE PER MAGAZINE]]/(Table4[[#This Row],[UNLOAD TIME]]+Table4[[#This Row],[RELOAD TIME]])</f>
        <v>2394.8387096774195</v>
      </c>
    </row>
    <row r="1348" spans="1:25" ht="14.25" hidden="1" customHeight="1" outlineLevel="1" x14ac:dyDescent="0.2">
      <c r="A1348" s="130">
        <v>59</v>
      </c>
      <c r="B1348" s="186" t="s">
        <v>463</v>
      </c>
      <c r="C1348" s="186" t="s">
        <v>102</v>
      </c>
      <c r="D1348" s="130">
        <v>9</v>
      </c>
      <c r="E1348" s="130">
        <v>4720</v>
      </c>
      <c r="F1348" s="130"/>
      <c r="G1348" s="130"/>
      <c r="H1348" s="130"/>
      <c r="I1348" s="130">
        <v>8</v>
      </c>
      <c r="J1348" s="130">
        <v>1</v>
      </c>
      <c r="K1348" s="130">
        <v>1</v>
      </c>
      <c r="L1348" s="138"/>
      <c r="M1348" s="138">
        <v>0.5</v>
      </c>
      <c r="N1348" s="130">
        <v>1</v>
      </c>
      <c r="O1348" s="138"/>
      <c r="P1348" s="138">
        <v>1.5</v>
      </c>
      <c r="Q1348" s="130">
        <v>7</v>
      </c>
      <c r="R1348" s="138">
        <v>12</v>
      </c>
      <c r="S1348" s="130">
        <f>Table4[[#This Row],[DMG PER PARTICLE]]*Table4[[#This Row],[PARTICLES 
PER SHOT]]</f>
        <v>4720</v>
      </c>
      <c r="T1348" s="186">
        <f>Table4[[#This Row],[DAMAGE PER SHOT]]/Table4[[#This Row],[SHOT 
INTERVAL]]</f>
        <v>9440</v>
      </c>
      <c r="U1348" s="130">
        <f>Table4[[#This Row],[SHOTS PER MAGAZINE]]*Table4[[#This Row],[DAMAGE PER SHOT]]</f>
        <v>37760</v>
      </c>
      <c r="V1348" s="130">
        <f>Table4[[#This Row],[MAGAZINE AMMO]]/Table4[[#This Row],[AMMO PER SHOT]]</f>
        <v>8</v>
      </c>
      <c r="W1348" s="138">
        <f>1/Table4[[#This Row],[SHOT 
INTERVAL]]</f>
        <v>2</v>
      </c>
      <c r="X1348" s="138">
        <f>(Table4[[#This Row],[SHOTS PER MAGAZINE]]-1)*Table4[[#This Row],[SHOT 
INTERVAL]]+(Table4[[#This Row],[PARTICLES 
PER SHOT]]-1)*Table4[[#This Row],[BURST INTERVAL]]</f>
        <v>3.5</v>
      </c>
      <c r="Y1348" s="186">
        <f>Table4[[#This Row],[DAMAGE PER MAGAZINE]]/(Table4[[#This Row],[UNLOAD TIME]]+Table4[[#This Row],[RELOAD TIME]])</f>
        <v>2436.1290322580644</v>
      </c>
    </row>
    <row r="1349" spans="1:25" ht="14.25" hidden="1" customHeight="1" outlineLevel="1" x14ac:dyDescent="0.2">
      <c r="A1349" s="130">
        <v>59</v>
      </c>
      <c r="B1349" s="186" t="s">
        <v>463</v>
      </c>
      <c r="C1349" s="186" t="s">
        <v>102</v>
      </c>
      <c r="D1349" s="130">
        <v>10</v>
      </c>
      <c r="E1349" s="130">
        <v>4800</v>
      </c>
      <c r="F1349" s="130"/>
      <c r="G1349" s="130"/>
      <c r="H1349" s="130"/>
      <c r="I1349" s="130">
        <v>8</v>
      </c>
      <c r="J1349" s="130">
        <v>1</v>
      </c>
      <c r="K1349" s="130">
        <v>1</v>
      </c>
      <c r="L1349" s="138"/>
      <c r="M1349" s="138">
        <v>0.5</v>
      </c>
      <c r="N1349" s="130">
        <v>1</v>
      </c>
      <c r="O1349" s="138"/>
      <c r="P1349" s="138">
        <v>1.5</v>
      </c>
      <c r="Q1349" s="130">
        <v>7</v>
      </c>
      <c r="R1349" s="138">
        <v>12</v>
      </c>
      <c r="S1349" s="130">
        <f>Table4[[#This Row],[DMG PER PARTICLE]]*Table4[[#This Row],[PARTICLES 
PER SHOT]]</f>
        <v>4800</v>
      </c>
      <c r="T1349" s="186">
        <f>Table4[[#This Row],[DAMAGE PER SHOT]]/Table4[[#This Row],[SHOT 
INTERVAL]]</f>
        <v>9600</v>
      </c>
      <c r="U1349" s="130">
        <f>Table4[[#This Row],[SHOTS PER MAGAZINE]]*Table4[[#This Row],[DAMAGE PER SHOT]]</f>
        <v>38400</v>
      </c>
      <c r="V1349" s="130">
        <f>Table4[[#This Row],[MAGAZINE AMMO]]/Table4[[#This Row],[AMMO PER SHOT]]</f>
        <v>8</v>
      </c>
      <c r="W1349" s="138">
        <f>1/Table4[[#This Row],[SHOT 
INTERVAL]]</f>
        <v>2</v>
      </c>
      <c r="X1349" s="138">
        <f>(Table4[[#This Row],[SHOTS PER MAGAZINE]]-1)*Table4[[#This Row],[SHOT 
INTERVAL]]+(Table4[[#This Row],[PARTICLES 
PER SHOT]]-1)*Table4[[#This Row],[BURST INTERVAL]]</f>
        <v>3.5</v>
      </c>
      <c r="Y1349" s="186">
        <f>Table4[[#This Row],[DAMAGE PER MAGAZINE]]/(Table4[[#This Row],[UNLOAD TIME]]+Table4[[#This Row],[RELOAD TIME]])</f>
        <v>2477.4193548387098</v>
      </c>
    </row>
    <row r="1350" spans="1:25" ht="14.25" hidden="1" customHeight="1" outlineLevel="1" x14ac:dyDescent="0.2">
      <c r="A1350" s="130">
        <v>59</v>
      </c>
      <c r="B1350" s="186" t="s">
        <v>463</v>
      </c>
      <c r="C1350" s="186" t="s">
        <v>102</v>
      </c>
      <c r="D1350" s="130">
        <v>11</v>
      </c>
      <c r="E1350" s="130">
        <v>4870</v>
      </c>
      <c r="F1350" s="130"/>
      <c r="G1350" s="130"/>
      <c r="H1350" s="130"/>
      <c r="I1350" s="130">
        <v>8</v>
      </c>
      <c r="J1350" s="130">
        <v>1</v>
      </c>
      <c r="K1350" s="130">
        <v>1</v>
      </c>
      <c r="L1350" s="138"/>
      <c r="M1350" s="138">
        <v>0.5</v>
      </c>
      <c r="N1350" s="130">
        <v>1</v>
      </c>
      <c r="O1350" s="138"/>
      <c r="P1350" s="138">
        <v>1.5</v>
      </c>
      <c r="Q1350" s="130">
        <v>7</v>
      </c>
      <c r="R1350" s="138">
        <v>12</v>
      </c>
      <c r="S1350" s="130">
        <f>Table4[[#This Row],[DMG PER PARTICLE]]*Table4[[#This Row],[PARTICLES 
PER SHOT]]</f>
        <v>4870</v>
      </c>
      <c r="T1350" s="186">
        <f>Table4[[#This Row],[DAMAGE PER SHOT]]/Table4[[#This Row],[SHOT 
INTERVAL]]</f>
        <v>9740</v>
      </c>
      <c r="U1350" s="130">
        <f>Table4[[#This Row],[SHOTS PER MAGAZINE]]*Table4[[#This Row],[DAMAGE PER SHOT]]</f>
        <v>38960</v>
      </c>
      <c r="V1350" s="130">
        <f>Table4[[#This Row],[MAGAZINE AMMO]]/Table4[[#This Row],[AMMO PER SHOT]]</f>
        <v>8</v>
      </c>
      <c r="W1350" s="138">
        <f>1/Table4[[#This Row],[SHOT 
INTERVAL]]</f>
        <v>2</v>
      </c>
      <c r="X1350" s="138">
        <f>(Table4[[#This Row],[SHOTS PER MAGAZINE]]-1)*Table4[[#This Row],[SHOT 
INTERVAL]]+(Table4[[#This Row],[PARTICLES 
PER SHOT]]-1)*Table4[[#This Row],[BURST INTERVAL]]</f>
        <v>3.5</v>
      </c>
      <c r="Y1350" s="186">
        <f>Table4[[#This Row],[DAMAGE PER MAGAZINE]]/(Table4[[#This Row],[UNLOAD TIME]]+Table4[[#This Row],[RELOAD TIME]])</f>
        <v>2513.5483870967741</v>
      </c>
    </row>
    <row r="1351" spans="1:25" ht="14.25" hidden="1" customHeight="1" outlineLevel="1" x14ac:dyDescent="0.2">
      <c r="A1351" s="130">
        <v>59</v>
      </c>
      <c r="B1351" s="186" t="s">
        <v>463</v>
      </c>
      <c r="C1351" s="186" t="s">
        <v>102</v>
      </c>
      <c r="D1351" s="130">
        <v>12</v>
      </c>
      <c r="E1351" s="130">
        <v>4950</v>
      </c>
      <c r="F1351" s="130"/>
      <c r="G1351" s="130"/>
      <c r="H1351" s="130"/>
      <c r="I1351" s="130">
        <v>8</v>
      </c>
      <c r="J1351" s="130">
        <v>1</v>
      </c>
      <c r="K1351" s="130">
        <v>1</v>
      </c>
      <c r="L1351" s="138"/>
      <c r="M1351" s="138">
        <v>0.5</v>
      </c>
      <c r="N1351" s="130">
        <v>1</v>
      </c>
      <c r="O1351" s="138"/>
      <c r="P1351" s="138">
        <v>1.5</v>
      </c>
      <c r="Q1351" s="130">
        <v>7</v>
      </c>
      <c r="R1351" s="138">
        <v>12</v>
      </c>
      <c r="S1351" s="130">
        <f>Table4[[#This Row],[DMG PER PARTICLE]]*Table4[[#This Row],[PARTICLES 
PER SHOT]]</f>
        <v>4950</v>
      </c>
      <c r="T1351" s="186">
        <f>Table4[[#This Row],[DAMAGE PER SHOT]]/Table4[[#This Row],[SHOT 
INTERVAL]]</f>
        <v>9900</v>
      </c>
      <c r="U1351" s="130">
        <f>Table4[[#This Row],[SHOTS PER MAGAZINE]]*Table4[[#This Row],[DAMAGE PER SHOT]]</f>
        <v>39600</v>
      </c>
      <c r="V1351" s="130">
        <f>Table4[[#This Row],[MAGAZINE AMMO]]/Table4[[#This Row],[AMMO PER SHOT]]</f>
        <v>8</v>
      </c>
      <c r="W1351" s="138">
        <f>1/Table4[[#This Row],[SHOT 
INTERVAL]]</f>
        <v>2</v>
      </c>
      <c r="X1351" s="138">
        <f>(Table4[[#This Row],[SHOTS PER MAGAZINE]]-1)*Table4[[#This Row],[SHOT 
INTERVAL]]+(Table4[[#This Row],[PARTICLES 
PER SHOT]]-1)*Table4[[#This Row],[BURST INTERVAL]]</f>
        <v>3.5</v>
      </c>
      <c r="Y1351" s="186">
        <f>Table4[[#This Row],[DAMAGE PER MAGAZINE]]/(Table4[[#This Row],[UNLOAD TIME]]+Table4[[#This Row],[RELOAD TIME]])</f>
        <v>2554.8387096774195</v>
      </c>
    </row>
    <row r="1352" spans="1:25" ht="14.25" hidden="1" customHeight="1" outlineLevel="1" x14ac:dyDescent="0.2">
      <c r="A1352" s="130">
        <v>59</v>
      </c>
      <c r="B1352" s="186" t="s">
        <v>463</v>
      </c>
      <c r="C1352" s="186" t="s">
        <v>103</v>
      </c>
      <c r="D1352" s="130">
        <v>1</v>
      </c>
      <c r="E1352" s="130">
        <v>5197.5</v>
      </c>
      <c r="F1352" s="130"/>
      <c r="G1352" s="130"/>
      <c r="H1352" s="130"/>
      <c r="I1352" s="130">
        <v>8</v>
      </c>
      <c r="J1352" s="130">
        <v>1</v>
      </c>
      <c r="K1352" s="130">
        <v>1</v>
      </c>
      <c r="L1352" s="138"/>
      <c r="M1352" s="138">
        <v>0.5</v>
      </c>
      <c r="N1352" s="130">
        <v>1</v>
      </c>
      <c r="O1352" s="138"/>
      <c r="P1352" s="138">
        <v>1.5</v>
      </c>
      <c r="Q1352" s="130">
        <v>7</v>
      </c>
      <c r="R1352" s="138">
        <v>12</v>
      </c>
      <c r="S1352" s="130">
        <f>Table4[[#This Row],[DMG PER PARTICLE]]*Table4[[#This Row],[PARTICLES 
PER SHOT]]</f>
        <v>5197.5</v>
      </c>
      <c r="T1352" s="186">
        <f>Table4[[#This Row],[DAMAGE PER SHOT]]/Table4[[#This Row],[SHOT 
INTERVAL]]</f>
        <v>10395</v>
      </c>
      <c r="U1352" s="130">
        <f>Table4[[#This Row],[SHOTS PER MAGAZINE]]*Table4[[#This Row],[DAMAGE PER SHOT]]</f>
        <v>41580</v>
      </c>
      <c r="V1352" s="130">
        <f>Table4[[#This Row],[MAGAZINE AMMO]]/Table4[[#This Row],[AMMO PER SHOT]]</f>
        <v>8</v>
      </c>
      <c r="W1352" s="138">
        <f>1/Table4[[#This Row],[SHOT 
INTERVAL]]</f>
        <v>2</v>
      </c>
      <c r="X1352" s="138">
        <f>(Table4[[#This Row],[SHOTS PER MAGAZINE]]-1)*Table4[[#This Row],[SHOT 
INTERVAL]]+(Table4[[#This Row],[PARTICLES 
PER SHOT]]-1)*Table4[[#This Row],[BURST INTERVAL]]</f>
        <v>3.5</v>
      </c>
      <c r="Y1352" s="186">
        <f>Table4[[#This Row],[DAMAGE PER MAGAZINE]]/(Table4[[#This Row],[UNLOAD TIME]]+Table4[[#This Row],[RELOAD TIME]])</f>
        <v>2682.5806451612902</v>
      </c>
    </row>
    <row r="1353" spans="1:25" ht="12.75" customHeight="1" collapsed="1" x14ac:dyDescent="0.2">
      <c r="A1353" s="128">
        <v>60</v>
      </c>
      <c r="B1353" s="185" t="s">
        <v>464</v>
      </c>
      <c r="C1353" s="185" t="s">
        <v>101</v>
      </c>
      <c r="D1353" s="128">
        <v>1</v>
      </c>
      <c r="E1353" s="128">
        <v>432</v>
      </c>
      <c r="F1353" s="128"/>
      <c r="G1353" s="128"/>
      <c r="H1353" s="128"/>
      <c r="I1353" s="128">
        <v>35</v>
      </c>
      <c r="J1353" s="128">
        <v>1</v>
      </c>
      <c r="K1353" s="128">
        <v>1</v>
      </c>
      <c r="L1353" s="137"/>
      <c r="M1353" s="137">
        <v>0.09</v>
      </c>
      <c r="N1353" s="128">
        <v>1</v>
      </c>
      <c r="O1353" s="137"/>
      <c r="P1353" s="137">
        <v>0.5</v>
      </c>
      <c r="Q1353" s="128">
        <v>34</v>
      </c>
      <c r="R1353" s="137">
        <v>17</v>
      </c>
      <c r="S1353" s="128">
        <f>Table4[[#This Row],[DMG PER PARTICLE]]*Table4[[#This Row],[PARTICLES 
PER SHOT]]</f>
        <v>432</v>
      </c>
      <c r="T1353" s="185">
        <f>Table4[[#This Row],[DAMAGE PER SHOT]]/Table4[[#This Row],[SHOT 
INTERVAL]]</f>
        <v>4800</v>
      </c>
      <c r="U1353" s="128">
        <f>Table4[[#This Row],[SHOTS PER MAGAZINE]]*Table4[[#This Row],[DAMAGE PER SHOT]]</f>
        <v>15120</v>
      </c>
      <c r="V1353" s="128">
        <f>Table4[[#This Row],[MAGAZINE AMMO]]/Table4[[#This Row],[AMMO PER SHOT]]</f>
        <v>35</v>
      </c>
      <c r="W1353" s="137">
        <f>1/Table4[[#This Row],[SHOT 
INTERVAL]]</f>
        <v>11.111111111111111</v>
      </c>
      <c r="X1353" s="137">
        <f>(Table4[[#This Row],[SHOTS PER MAGAZINE]]-1)*Table4[[#This Row],[SHOT 
INTERVAL]]+(Table4[[#This Row],[PARTICLES 
PER SHOT]]-1)*Table4[[#This Row],[BURST INTERVAL]]</f>
        <v>3.06</v>
      </c>
      <c r="Y1353" s="185">
        <f>Table4[[#This Row],[DAMAGE PER MAGAZINE]]/(Table4[[#This Row],[UNLOAD TIME]]+Table4[[#This Row],[RELOAD TIME]])</f>
        <v>753.73878364905283</v>
      </c>
    </row>
    <row r="1354" spans="1:25" ht="12.75" hidden="1" customHeight="1" outlineLevel="1" x14ac:dyDescent="0.2">
      <c r="A1354" s="130">
        <v>60</v>
      </c>
      <c r="B1354" s="186" t="s">
        <v>464</v>
      </c>
      <c r="C1354" s="186" t="s">
        <v>101</v>
      </c>
      <c r="D1354" s="130">
        <v>2</v>
      </c>
      <c r="E1354" s="130">
        <v>480</v>
      </c>
      <c r="F1354" s="130"/>
      <c r="G1354" s="130"/>
      <c r="H1354" s="130"/>
      <c r="I1354" s="130">
        <v>35</v>
      </c>
      <c r="J1354" s="130">
        <v>1</v>
      </c>
      <c r="K1354" s="130">
        <v>1</v>
      </c>
      <c r="L1354" s="138"/>
      <c r="M1354" s="138">
        <v>0.09</v>
      </c>
      <c r="N1354" s="130">
        <v>1</v>
      </c>
      <c r="O1354" s="138"/>
      <c r="P1354" s="138">
        <v>0.5</v>
      </c>
      <c r="Q1354" s="130">
        <v>34</v>
      </c>
      <c r="R1354" s="138">
        <v>17</v>
      </c>
      <c r="S1354" s="130">
        <f>Table4[[#This Row],[DMG PER PARTICLE]]*Table4[[#This Row],[PARTICLES 
PER SHOT]]</f>
        <v>480</v>
      </c>
      <c r="T1354" s="186">
        <f>Table4[[#This Row],[DAMAGE PER SHOT]]/Table4[[#This Row],[SHOT 
INTERVAL]]</f>
        <v>5333.3333333333339</v>
      </c>
      <c r="U1354" s="130">
        <f>Table4[[#This Row],[SHOTS PER MAGAZINE]]*Table4[[#This Row],[DAMAGE PER SHOT]]</f>
        <v>16800</v>
      </c>
      <c r="V1354" s="130">
        <f>Table4[[#This Row],[MAGAZINE AMMO]]/Table4[[#This Row],[AMMO PER SHOT]]</f>
        <v>35</v>
      </c>
      <c r="W1354" s="138">
        <f>1/Table4[[#This Row],[SHOT 
INTERVAL]]</f>
        <v>11.111111111111111</v>
      </c>
      <c r="X1354" s="138">
        <f>(Table4[[#This Row],[SHOTS PER MAGAZINE]]-1)*Table4[[#This Row],[SHOT 
INTERVAL]]+(Table4[[#This Row],[PARTICLES 
PER SHOT]]-1)*Table4[[#This Row],[BURST INTERVAL]]</f>
        <v>3.06</v>
      </c>
      <c r="Y1354" s="186">
        <f>Table4[[#This Row],[DAMAGE PER MAGAZINE]]/(Table4[[#This Row],[UNLOAD TIME]]+Table4[[#This Row],[RELOAD TIME]])</f>
        <v>837.4875373878366</v>
      </c>
    </row>
    <row r="1355" spans="1:25" ht="12.75" hidden="1" customHeight="1" outlineLevel="1" x14ac:dyDescent="0.2">
      <c r="A1355" s="130">
        <v>60</v>
      </c>
      <c r="B1355" s="186" t="s">
        <v>464</v>
      </c>
      <c r="C1355" s="186" t="s">
        <v>101</v>
      </c>
      <c r="D1355" s="130">
        <v>3</v>
      </c>
      <c r="E1355" s="130">
        <v>528</v>
      </c>
      <c r="F1355" s="130"/>
      <c r="G1355" s="130"/>
      <c r="H1355" s="130"/>
      <c r="I1355" s="130">
        <v>35</v>
      </c>
      <c r="J1355" s="130">
        <v>1</v>
      </c>
      <c r="K1355" s="130">
        <v>1</v>
      </c>
      <c r="L1355" s="138"/>
      <c r="M1355" s="138">
        <v>0.09</v>
      </c>
      <c r="N1355" s="130">
        <v>1</v>
      </c>
      <c r="O1355" s="138"/>
      <c r="P1355" s="138">
        <v>0.5</v>
      </c>
      <c r="Q1355" s="130">
        <v>34</v>
      </c>
      <c r="R1355" s="138">
        <v>17</v>
      </c>
      <c r="S1355" s="130">
        <f>Table4[[#This Row],[DMG PER PARTICLE]]*Table4[[#This Row],[PARTICLES 
PER SHOT]]</f>
        <v>528</v>
      </c>
      <c r="T1355" s="186">
        <f>Table4[[#This Row],[DAMAGE PER SHOT]]/Table4[[#This Row],[SHOT 
INTERVAL]]</f>
        <v>5866.666666666667</v>
      </c>
      <c r="U1355" s="130">
        <f>Table4[[#This Row],[SHOTS PER MAGAZINE]]*Table4[[#This Row],[DAMAGE PER SHOT]]</f>
        <v>18480</v>
      </c>
      <c r="V1355" s="130">
        <f>Table4[[#This Row],[MAGAZINE AMMO]]/Table4[[#This Row],[AMMO PER SHOT]]</f>
        <v>35</v>
      </c>
      <c r="W1355" s="138">
        <f>1/Table4[[#This Row],[SHOT 
INTERVAL]]</f>
        <v>11.111111111111111</v>
      </c>
      <c r="X1355" s="138">
        <f>(Table4[[#This Row],[SHOTS PER MAGAZINE]]-1)*Table4[[#This Row],[SHOT 
INTERVAL]]+(Table4[[#This Row],[PARTICLES 
PER SHOT]]-1)*Table4[[#This Row],[BURST INTERVAL]]</f>
        <v>3.06</v>
      </c>
      <c r="Y1355" s="186">
        <f>Table4[[#This Row],[DAMAGE PER MAGAZINE]]/(Table4[[#This Row],[UNLOAD TIME]]+Table4[[#This Row],[RELOAD TIME]])</f>
        <v>921.23629112662024</v>
      </c>
    </row>
    <row r="1356" spans="1:25" ht="12.75" hidden="1" customHeight="1" outlineLevel="1" x14ac:dyDescent="0.2">
      <c r="A1356" s="130">
        <v>60</v>
      </c>
      <c r="B1356" s="186" t="s">
        <v>464</v>
      </c>
      <c r="C1356" s="186" t="s">
        <v>101</v>
      </c>
      <c r="D1356" s="130">
        <v>4</v>
      </c>
      <c r="E1356" s="130">
        <v>585</v>
      </c>
      <c r="F1356" s="130"/>
      <c r="G1356" s="130"/>
      <c r="H1356" s="130"/>
      <c r="I1356" s="130">
        <v>35</v>
      </c>
      <c r="J1356" s="130">
        <v>1</v>
      </c>
      <c r="K1356" s="130">
        <v>1</v>
      </c>
      <c r="L1356" s="138"/>
      <c r="M1356" s="138">
        <v>0.09</v>
      </c>
      <c r="N1356" s="130">
        <v>1</v>
      </c>
      <c r="O1356" s="138"/>
      <c r="P1356" s="138">
        <v>0.5</v>
      </c>
      <c r="Q1356" s="130">
        <v>34</v>
      </c>
      <c r="R1356" s="138">
        <v>17</v>
      </c>
      <c r="S1356" s="130">
        <f>Table4[[#This Row],[DMG PER PARTICLE]]*Table4[[#This Row],[PARTICLES 
PER SHOT]]</f>
        <v>585</v>
      </c>
      <c r="T1356" s="186">
        <f>Table4[[#This Row],[DAMAGE PER SHOT]]/Table4[[#This Row],[SHOT 
INTERVAL]]</f>
        <v>6500</v>
      </c>
      <c r="U1356" s="130">
        <f>Table4[[#This Row],[SHOTS PER MAGAZINE]]*Table4[[#This Row],[DAMAGE PER SHOT]]</f>
        <v>20475</v>
      </c>
      <c r="V1356" s="130">
        <f>Table4[[#This Row],[MAGAZINE AMMO]]/Table4[[#This Row],[AMMO PER SHOT]]</f>
        <v>35</v>
      </c>
      <c r="W1356" s="138">
        <f>1/Table4[[#This Row],[SHOT 
INTERVAL]]</f>
        <v>11.111111111111111</v>
      </c>
      <c r="X1356" s="138">
        <f>(Table4[[#This Row],[SHOTS PER MAGAZINE]]-1)*Table4[[#This Row],[SHOT 
INTERVAL]]+(Table4[[#This Row],[PARTICLES 
PER SHOT]]-1)*Table4[[#This Row],[BURST INTERVAL]]</f>
        <v>3.06</v>
      </c>
      <c r="Y1356" s="186">
        <f>Table4[[#This Row],[DAMAGE PER MAGAZINE]]/(Table4[[#This Row],[UNLOAD TIME]]+Table4[[#This Row],[RELOAD TIME]])</f>
        <v>1020.6879361914258</v>
      </c>
    </row>
    <row r="1357" spans="1:25" ht="12.75" hidden="1" customHeight="1" outlineLevel="1" x14ac:dyDescent="0.2">
      <c r="A1357" s="130">
        <v>60</v>
      </c>
      <c r="B1357" s="186" t="s">
        <v>464</v>
      </c>
      <c r="C1357" s="186" t="s">
        <v>101</v>
      </c>
      <c r="D1357" s="130">
        <v>5</v>
      </c>
      <c r="E1357" s="130">
        <v>643</v>
      </c>
      <c r="F1357" s="130"/>
      <c r="G1357" s="130"/>
      <c r="H1357" s="130"/>
      <c r="I1357" s="130">
        <v>35</v>
      </c>
      <c r="J1357" s="130">
        <v>1</v>
      </c>
      <c r="K1357" s="130">
        <v>1</v>
      </c>
      <c r="L1357" s="138"/>
      <c r="M1357" s="138">
        <v>0.09</v>
      </c>
      <c r="N1357" s="130">
        <v>1</v>
      </c>
      <c r="O1357" s="138"/>
      <c r="P1357" s="138">
        <v>0.5</v>
      </c>
      <c r="Q1357" s="130">
        <v>34</v>
      </c>
      <c r="R1357" s="138">
        <v>17</v>
      </c>
      <c r="S1357" s="130">
        <f>Table4[[#This Row],[DMG PER PARTICLE]]*Table4[[#This Row],[PARTICLES 
PER SHOT]]</f>
        <v>643</v>
      </c>
      <c r="T1357" s="186">
        <f>Table4[[#This Row],[DAMAGE PER SHOT]]/Table4[[#This Row],[SHOT 
INTERVAL]]</f>
        <v>7144.4444444444443</v>
      </c>
      <c r="U1357" s="130">
        <f>Table4[[#This Row],[SHOTS PER MAGAZINE]]*Table4[[#This Row],[DAMAGE PER SHOT]]</f>
        <v>22505</v>
      </c>
      <c r="V1357" s="130">
        <f>Table4[[#This Row],[MAGAZINE AMMO]]/Table4[[#This Row],[AMMO PER SHOT]]</f>
        <v>35</v>
      </c>
      <c r="W1357" s="138">
        <f>1/Table4[[#This Row],[SHOT 
INTERVAL]]</f>
        <v>11.111111111111111</v>
      </c>
      <c r="X1357" s="138">
        <f>(Table4[[#This Row],[SHOTS PER MAGAZINE]]-1)*Table4[[#This Row],[SHOT 
INTERVAL]]+(Table4[[#This Row],[PARTICLES 
PER SHOT]]-1)*Table4[[#This Row],[BURST INTERVAL]]</f>
        <v>3.06</v>
      </c>
      <c r="Y1357" s="186">
        <f>Table4[[#This Row],[DAMAGE PER MAGAZINE]]/(Table4[[#This Row],[UNLOAD TIME]]+Table4[[#This Row],[RELOAD TIME]])</f>
        <v>1121.8843469591227</v>
      </c>
    </row>
    <row r="1358" spans="1:25" ht="12.75" hidden="1" customHeight="1" outlineLevel="1" x14ac:dyDescent="0.2">
      <c r="A1358" s="130">
        <v>60</v>
      </c>
      <c r="B1358" s="186" t="s">
        <v>464</v>
      </c>
      <c r="C1358" s="186" t="s">
        <v>101</v>
      </c>
      <c r="D1358" s="130">
        <v>6</v>
      </c>
      <c r="E1358" s="130">
        <v>710</v>
      </c>
      <c r="F1358" s="130"/>
      <c r="G1358" s="130"/>
      <c r="H1358" s="130"/>
      <c r="I1358" s="130">
        <v>35</v>
      </c>
      <c r="J1358" s="130">
        <v>1</v>
      </c>
      <c r="K1358" s="130">
        <v>1</v>
      </c>
      <c r="L1358" s="138"/>
      <c r="M1358" s="138">
        <v>0.09</v>
      </c>
      <c r="N1358" s="130">
        <v>1</v>
      </c>
      <c r="O1358" s="138"/>
      <c r="P1358" s="138">
        <v>0.5</v>
      </c>
      <c r="Q1358" s="130">
        <v>34</v>
      </c>
      <c r="R1358" s="138">
        <v>17</v>
      </c>
      <c r="S1358" s="130">
        <f>Table4[[#This Row],[DMG PER PARTICLE]]*Table4[[#This Row],[PARTICLES 
PER SHOT]]</f>
        <v>710</v>
      </c>
      <c r="T1358" s="186">
        <f>Table4[[#This Row],[DAMAGE PER SHOT]]/Table4[[#This Row],[SHOT 
INTERVAL]]</f>
        <v>7888.8888888888896</v>
      </c>
      <c r="U1358" s="130">
        <f>Table4[[#This Row],[SHOTS PER MAGAZINE]]*Table4[[#This Row],[DAMAGE PER SHOT]]</f>
        <v>24850</v>
      </c>
      <c r="V1358" s="130">
        <f>Table4[[#This Row],[MAGAZINE AMMO]]/Table4[[#This Row],[AMMO PER SHOT]]</f>
        <v>35</v>
      </c>
      <c r="W1358" s="138">
        <f>1/Table4[[#This Row],[SHOT 
INTERVAL]]</f>
        <v>11.111111111111111</v>
      </c>
      <c r="X1358" s="138">
        <f>(Table4[[#This Row],[SHOTS PER MAGAZINE]]-1)*Table4[[#This Row],[SHOT 
INTERVAL]]+(Table4[[#This Row],[PARTICLES 
PER SHOT]]-1)*Table4[[#This Row],[BURST INTERVAL]]</f>
        <v>3.06</v>
      </c>
      <c r="Y1358" s="186">
        <f>Table4[[#This Row],[DAMAGE PER MAGAZINE]]/(Table4[[#This Row],[UNLOAD TIME]]+Table4[[#This Row],[RELOAD TIME]])</f>
        <v>1238.7836490528416</v>
      </c>
    </row>
    <row r="1359" spans="1:25" ht="12.75" hidden="1" customHeight="1" outlineLevel="1" x14ac:dyDescent="0.2">
      <c r="A1359" s="130">
        <v>60</v>
      </c>
      <c r="B1359" s="186" t="s">
        <v>464</v>
      </c>
      <c r="C1359" s="186" t="s">
        <v>101</v>
      </c>
      <c r="D1359" s="130">
        <v>7</v>
      </c>
      <c r="E1359" s="130">
        <v>787</v>
      </c>
      <c r="F1359" s="130"/>
      <c r="G1359" s="130"/>
      <c r="H1359" s="130"/>
      <c r="I1359" s="130">
        <v>35</v>
      </c>
      <c r="J1359" s="130">
        <v>1</v>
      </c>
      <c r="K1359" s="130">
        <v>1</v>
      </c>
      <c r="L1359" s="138"/>
      <c r="M1359" s="138">
        <v>0.09</v>
      </c>
      <c r="N1359" s="130">
        <v>1</v>
      </c>
      <c r="O1359" s="138"/>
      <c r="P1359" s="138">
        <v>0.5</v>
      </c>
      <c r="Q1359" s="130">
        <v>34</v>
      </c>
      <c r="R1359" s="138">
        <v>17</v>
      </c>
      <c r="S1359" s="130">
        <f>Table4[[#This Row],[DMG PER PARTICLE]]*Table4[[#This Row],[PARTICLES 
PER SHOT]]</f>
        <v>787</v>
      </c>
      <c r="T1359" s="186">
        <f>Table4[[#This Row],[DAMAGE PER SHOT]]/Table4[[#This Row],[SHOT 
INTERVAL]]</f>
        <v>8744.4444444444453</v>
      </c>
      <c r="U1359" s="130">
        <f>Table4[[#This Row],[SHOTS PER MAGAZINE]]*Table4[[#This Row],[DAMAGE PER SHOT]]</f>
        <v>27545</v>
      </c>
      <c r="V1359" s="130">
        <f>Table4[[#This Row],[MAGAZINE AMMO]]/Table4[[#This Row],[AMMO PER SHOT]]</f>
        <v>35</v>
      </c>
      <c r="W1359" s="138">
        <f>1/Table4[[#This Row],[SHOT 
INTERVAL]]</f>
        <v>11.111111111111111</v>
      </c>
      <c r="X1359" s="138">
        <f>(Table4[[#This Row],[SHOTS PER MAGAZINE]]-1)*Table4[[#This Row],[SHOT 
INTERVAL]]+(Table4[[#This Row],[PARTICLES 
PER SHOT]]-1)*Table4[[#This Row],[BURST INTERVAL]]</f>
        <v>3.06</v>
      </c>
      <c r="Y1359" s="186">
        <f>Table4[[#This Row],[DAMAGE PER MAGAZINE]]/(Table4[[#This Row],[UNLOAD TIME]]+Table4[[#This Row],[RELOAD TIME]])</f>
        <v>1373.1306081754738</v>
      </c>
    </row>
    <row r="1360" spans="1:25" ht="12.75" hidden="1" customHeight="1" outlineLevel="1" x14ac:dyDescent="0.2">
      <c r="A1360" s="130">
        <v>60</v>
      </c>
      <c r="B1360" s="186" t="s">
        <v>464</v>
      </c>
      <c r="C1360" s="186" t="s">
        <v>101</v>
      </c>
      <c r="D1360" s="130">
        <v>8</v>
      </c>
      <c r="E1360" s="130">
        <v>873</v>
      </c>
      <c r="F1360" s="130"/>
      <c r="G1360" s="130"/>
      <c r="H1360" s="130"/>
      <c r="I1360" s="130">
        <v>35</v>
      </c>
      <c r="J1360" s="130">
        <v>1</v>
      </c>
      <c r="K1360" s="130">
        <v>1</v>
      </c>
      <c r="L1360" s="138"/>
      <c r="M1360" s="138">
        <v>0.09</v>
      </c>
      <c r="N1360" s="130">
        <v>1</v>
      </c>
      <c r="O1360" s="138"/>
      <c r="P1360" s="138">
        <v>0.5</v>
      </c>
      <c r="Q1360" s="130">
        <v>34</v>
      </c>
      <c r="R1360" s="138">
        <v>17</v>
      </c>
      <c r="S1360" s="130">
        <f>Table4[[#This Row],[DMG PER PARTICLE]]*Table4[[#This Row],[PARTICLES 
PER SHOT]]</f>
        <v>873</v>
      </c>
      <c r="T1360" s="186">
        <f>Table4[[#This Row],[DAMAGE PER SHOT]]/Table4[[#This Row],[SHOT 
INTERVAL]]</f>
        <v>9700</v>
      </c>
      <c r="U1360" s="130">
        <f>Table4[[#This Row],[SHOTS PER MAGAZINE]]*Table4[[#This Row],[DAMAGE PER SHOT]]</f>
        <v>30555</v>
      </c>
      <c r="V1360" s="130">
        <f>Table4[[#This Row],[MAGAZINE AMMO]]/Table4[[#This Row],[AMMO PER SHOT]]</f>
        <v>35</v>
      </c>
      <c r="W1360" s="138">
        <f>1/Table4[[#This Row],[SHOT 
INTERVAL]]</f>
        <v>11.111111111111111</v>
      </c>
      <c r="X1360" s="138">
        <f>(Table4[[#This Row],[SHOTS PER MAGAZINE]]-1)*Table4[[#This Row],[SHOT 
INTERVAL]]+(Table4[[#This Row],[PARTICLES 
PER SHOT]]-1)*Table4[[#This Row],[BURST INTERVAL]]</f>
        <v>3.06</v>
      </c>
      <c r="Y1360" s="186">
        <f>Table4[[#This Row],[DAMAGE PER MAGAZINE]]/(Table4[[#This Row],[UNLOAD TIME]]+Table4[[#This Row],[RELOAD TIME]])</f>
        <v>1523.1804586241278</v>
      </c>
    </row>
    <row r="1361" spans="1:25" ht="12.75" hidden="1" customHeight="1" outlineLevel="1" x14ac:dyDescent="0.2">
      <c r="A1361" s="130">
        <v>60</v>
      </c>
      <c r="B1361" s="186" t="s">
        <v>464</v>
      </c>
      <c r="C1361" s="186" t="s">
        <v>101</v>
      </c>
      <c r="D1361" s="130">
        <v>9</v>
      </c>
      <c r="E1361" s="130">
        <v>960</v>
      </c>
      <c r="F1361" s="130"/>
      <c r="G1361" s="130"/>
      <c r="H1361" s="130"/>
      <c r="I1361" s="130">
        <v>35</v>
      </c>
      <c r="J1361" s="130">
        <v>1</v>
      </c>
      <c r="K1361" s="130">
        <v>1</v>
      </c>
      <c r="L1361" s="138"/>
      <c r="M1361" s="138">
        <v>0.09</v>
      </c>
      <c r="N1361" s="130">
        <v>1</v>
      </c>
      <c r="O1361" s="138"/>
      <c r="P1361" s="138">
        <v>0.5</v>
      </c>
      <c r="Q1361" s="130">
        <v>34</v>
      </c>
      <c r="R1361" s="138">
        <v>17</v>
      </c>
      <c r="S1361" s="130">
        <f>Table4[[#This Row],[DMG PER PARTICLE]]*Table4[[#This Row],[PARTICLES 
PER SHOT]]</f>
        <v>960</v>
      </c>
      <c r="T1361" s="186">
        <f>Table4[[#This Row],[DAMAGE PER SHOT]]/Table4[[#This Row],[SHOT 
INTERVAL]]</f>
        <v>10666.666666666668</v>
      </c>
      <c r="U1361" s="130">
        <f>Table4[[#This Row],[SHOTS PER MAGAZINE]]*Table4[[#This Row],[DAMAGE PER SHOT]]</f>
        <v>33600</v>
      </c>
      <c r="V1361" s="130">
        <f>Table4[[#This Row],[MAGAZINE AMMO]]/Table4[[#This Row],[AMMO PER SHOT]]</f>
        <v>35</v>
      </c>
      <c r="W1361" s="138">
        <f>1/Table4[[#This Row],[SHOT 
INTERVAL]]</f>
        <v>11.111111111111111</v>
      </c>
      <c r="X1361" s="138">
        <f>(Table4[[#This Row],[SHOTS PER MAGAZINE]]-1)*Table4[[#This Row],[SHOT 
INTERVAL]]+(Table4[[#This Row],[PARTICLES 
PER SHOT]]-1)*Table4[[#This Row],[BURST INTERVAL]]</f>
        <v>3.06</v>
      </c>
      <c r="Y1361" s="186">
        <f>Table4[[#This Row],[DAMAGE PER MAGAZINE]]/(Table4[[#This Row],[UNLOAD TIME]]+Table4[[#This Row],[RELOAD TIME]])</f>
        <v>1674.9750747756732</v>
      </c>
    </row>
    <row r="1362" spans="1:25" ht="12.75" hidden="1" customHeight="1" outlineLevel="1" x14ac:dyDescent="0.2">
      <c r="A1362" s="130">
        <v>60</v>
      </c>
      <c r="B1362" s="186" t="s">
        <v>464</v>
      </c>
      <c r="C1362" s="186" t="s">
        <v>101</v>
      </c>
      <c r="D1362" s="130">
        <v>10</v>
      </c>
      <c r="E1362" s="130">
        <v>1056</v>
      </c>
      <c r="F1362" s="130"/>
      <c r="G1362" s="130"/>
      <c r="H1362" s="130"/>
      <c r="I1362" s="130">
        <v>35</v>
      </c>
      <c r="J1362" s="130">
        <v>1</v>
      </c>
      <c r="K1362" s="130">
        <v>1</v>
      </c>
      <c r="L1362" s="138"/>
      <c r="M1362" s="138">
        <v>0.09</v>
      </c>
      <c r="N1362" s="130">
        <v>1</v>
      </c>
      <c r="O1362" s="138"/>
      <c r="P1362" s="138">
        <v>0.5</v>
      </c>
      <c r="Q1362" s="130">
        <v>34</v>
      </c>
      <c r="R1362" s="138">
        <v>17</v>
      </c>
      <c r="S1362" s="130">
        <f>Table4[[#This Row],[DMG PER PARTICLE]]*Table4[[#This Row],[PARTICLES 
PER SHOT]]</f>
        <v>1056</v>
      </c>
      <c r="T1362" s="186">
        <f>Table4[[#This Row],[DAMAGE PER SHOT]]/Table4[[#This Row],[SHOT 
INTERVAL]]</f>
        <v>11733.333333333334</v>
      </c>
      <c r="U1362" s="130">
        <f>Table4[[#This Row],[SHOTS PER MAGAZINE]]*Table4[[#This Row],[DAMAGE PER SHOT]]</f>
        <v>36960</v>
      </c>
      <c r="V1362" s="130">
        <f>Table4[[#This Row],[MAGAZINE AMMO]]/Table4[[#This Row],[AMMO PER SHOT]]</f>
        <v>35</v>
      </c>
      <c r="W1362" s="138">
        <f>1/Table4[[#This Row],[SHOT 
INTERVAL]]</f>
        <v>11.111111111111111</v>
      </c>
      <c r="X1362" s="138">
        <f>(Table4[[#This Row],[SHOTS PER MAGAZINE]]-1)*Table4[[#This Row],[SHOT 
INTERVAL]]+(Table4[[#This Row],[PARTICLES 
PER SHOT]]-1)*Table4[[#This Row],[BURST INTERVAL]]</f>
        <v>3.06</v>
      </c>
      <c r="Y1362" s="186">
        <f>Table4[[#This Row],[DAMAGE PER MAGAZINE]]/(Table4[[#This Row],[UNLOAD TIME]]+Table4[[#This Row],[RELOAD TIME]])</f>
        <v>1842.4725822532405</v>
      </c>
    </row>
    <row r="1363" spans="1:25" ht="12.75" hidden="1" customHeight="1" outlineLevel="1" x14ac:dyDescent="0.2">
      <c r="A1363" s="130">
        <v>60</v>
      </c>
      <c r="B1363" s="186" t="s">
        <v>464</v>
      </c>
      <c r="C1363" s="186" t="s">
        <v>101</v>
      </c>
      <c r="D1363" s="130">
        <v>11</v>
      </c>
      <c r="E1363" s="130">
        <v>1161</v>
      </c>
      <c r="F1363" s="130"/>
      <c r="G1363" s="130"/>
      <c r="H1363" s="130"/>
      <c r="I1363" s="130">
        <v>35</v>
      </c>
      <c r="J1363" s="130">
        <v>1</v>
      </c>
      <c r="K1363" s="130">
        <v>1</v>
      </c>
      <c r="L1363" s="138"/>
      <c r="M1363" s="138">
        <v>0.09</v>
      </c>
      <c r="N1363" s="130">
        <v>1</v>
      </c>
      <c r="O1363" s="138"/>
      <c r="P1363" s="138">
        <v>0.5</v>
      </c>
      <c r="Q1363" s="130">
        <v>34</v>
      </c>
      <c r="R1363" s="138">
        <v>17</v>
      </c>
      <c r="S1363" s="130">
        <f>Table4[[#This Row],[DMG PER PARTICLE]]*Table4[[#This Row],[PARTICLES 
PER SHOT]]</f>
        <v>1161</v>
      </c>
      <c r="T1363" s="186">
        <f>Table4[[#This Row],[DAMAGE PER SHOT]]/Table4[[#This Row],[SHOT 
INTERVAL]]</f>
        <v>12900</v>
      </c>
      <c r="U1363" s="130">
        <f>Table4[[#This Row],[SHOTS PER MAGAZINE]]*Table4[[#This Row],[DAMAGE PER SHOT]]</f>
        <v>40635</v>
      </c>
      <c r="V1363" s="130">
        <f>Table4[[#This Row],[MAGAZINE AMMO]]/Table4[[#This Row],[AMMO PER SHOT]]</f>
        <v>35</v>
      </c>
      <c r="W1363" s="138">
        <f>1/Table4[[#This Row],[SHOT 
INTERVAL]]</f>
        <v>11.111111111111111</v>
      </c>
      <c r="X1363" s="138">
        <f>(Table4[[#This Row],[SHOTS PER MAGAZINE]]-1)*Table4[[#This Row],[SHOT 
INTERVAL]]+(Table4[[#This Row],[PARTICLES 
PER SHOT]]-1)*Table4[[#This Row],[BURST INTERVAL]]</f>
        <v>3.06</v>
      </c>
      <c r="Y1363" s="186">
        <f>Table4[[#This Row],[DAMAGE PER MAGAZINE]]/(Table4[[#This Row],[UNLOAD TIME]]+Table4[[#This Row],[RELOAD TIME]])</f>
        <v>2025.6729810568297</v>
      </c>
    </row>
    <row r="1364" spans="1:25" ht="12.75" hidden="1" customHeight="1" outlineLevel="1" x14ac:dyDescent="0.2">
      <c r="A1364" s="130">
        <v>60</v>
      </c>
      <c r="B1364" s="186" t="s">
        <v>464</v>
      </c>
      <c r="C1364" s="186" t="s">
        <v>101</v>
      </c>
      <c r="D1364" s="130">
        <v>12</v>
      </c>
      <c r="E1364" s="130">
        <v>1286</v>
      </c>
      <c r="F1364" s="130"/>
      <c r="G1364" s="130"/>
      <c r="H1364" s="130"/>
      <c r="I1364" s="130">
        <v>35</v>
      </c>
      <c r="J1364" s="130">
        <v>1</v>
      </c>
      <c r="K1364" s="130">
        <v>1</v>
      </c>
      <c r="L1364" s="138"/>
      <c r="M1364" s="138">
        <v>0.09</v>
      </c>
      <c r="N1364" s="130">
        <v>1</v>
      </c>
      <c r="O1364" s="138"/>
      <c r="P1364" s="138">
        <v>0.5</v>
      </c>
      <c r="Q1364" s="130">
        <v>34</v>
      </c>
      <c r="R1364" s="138">
        <v>17</v>
      </c>
      <c r="S1364" s="130">
        <f>Table4[[#This Row],[DMG PER PARTICLE]]*Table4[[#This Row],[PARTICLES 
PER SHOT]]</f>
        <v>1286</v>
      </c>
      <c r="T1364" s="186">
        <f>Table4[[#This Row],[DAMAGE PER SHOT]]/Table4[[#This Row],[SHOT 
INTERVAL]]</f>
        <v>14288.888888888889</v>
      </c>
      <c r="U1364" s="130">
        <f>Table4[[#This Row],[SHOTS PER MAGAZINE]]*Table4[[#This Row],[DAMAGE PER SHOT]]</f>
        <v>45010</v>
      </c>
      <c r="V1364" s="130">
        <f>Table4[[#This Row],[MAGAZINE AMMO]]/Table4[[#This Row],[AMMO PER SHOT]]</f>
        <v>35</v>
      </c>
      <c r="W1364" s="138">
        <f>1/Table4[[#This Row],[SHOT 
INTERVAL]]</f>
        <v>11.111111111111111</v>
      </c>
      <c r="X1364" s="138">
        <f>(Table4[[#This Row],[SHOTS PER MAGAZINE]]-1)*Table4[[#This Row],[SHOT 
INTERVAL]]+(Table4[[#This Row],[PARTICLES 
PER SHOT]]-1)*Table4[[#This Row],[BURST INTERVAL]]</f>
        <v>3.06</v>
      </c>
      <c r="Y1364" s="186">
        <f>Table4[[#This Row],[DAMAGE PER MAGAZINE]]/(Table4[[#This Row],[UNLOAD TIME]]+Table4[[#This Row],[RELOAD TIME]])</f>
        <v>2243.7686939182454</v>
      </c>
    </row>
    <row r="1365" spans="1:25" ht="12.75" hidden="1" customHeight="1" outlineLevel="1" x14ac:dyDescent="0.2">
      <c r="A1365" s="130">
        <v>60</v>
      </c>
      <c r="B1365" s="186" t="s">
        <v>464</v>
      </c>
      <c r="C1365" s="186" t="s">
        <v>102</v>
      </c>
      <c r="D1365" s="130">
        <v>1</v>
      </c>
      <c r="E1365" s="130">
        <v>1286</v>
      </c>
      <c r="F1365" s="130"/>
      <c r="G1365" s="130"/>
      <c r="H1365" s="130"/>
      <c r="I1365" s="130">
        <v>35</v>
      </c>
      <c r="J1365" s="130">
        <v>1</v>
      </c>
      <c r="K1365" s="130">
        <v>1</v>
      </c>
      <c r="L1365" s="138"/>
      <c r="M1365" s="138">
        <v>0.09</v>
      </c>
      <c r="N1365" s="130">
        <v>1</v>
      </c>
      <c r="O1365" s="138"/>
      <c r="P1365" s="138">
        <v>0.5</v>
      </c>
      <c r="Q1365" s="130">
        <v>34</v>
      </c>
      <c r="R1365" s="138">
        <v>17</v>
      </c>
      <c r="S1365" s="130">
        <f>Table4[[#This Row],[DMG PER PARTICLE]]*Table4[[#This Row],[PARTICLES 
PER SHOT]]</f>
        <v>1286</v>
      </c>
      <c r="T1365" s="186">
        <f>Table4[[#This Row],[DAMAGE PER SHOT]]/Table4[[#This Row],[SHOT 
INTERVAL]]</f>
        <v>14288.888888888889</v>
      </c>
      <c r="U1365" s="130">
        <f>Table4[[#This Row],[SHOTS PER MAGAZINE]]*Table4[[#This Row],[DAMAGE PER SHOT]]</f>
        <v>45010</v>
      </c>
      <c r="V1365" s="130">
        <f>Table4[[#This Row],[MAGAZINE AMMO]]/Table4[[#This Row],[AMMO PER SHOT]]</f>
        <v>35</v>
      </c>
      <c r="W1365" s="138">
        <f>1/Table4[[#This Row],[SHOT 
INTERVAL]]</f>
        <v>11.111111111111111</v>
      </c>
      <c r="X1365" s="138">
        <f>(Table4[[#This Row],[SHOTS PER MAGAZINE]]-1)*Table4[[#This Row],[SHOT 
INTERVAL]]+(Table4[[#This Row],[PARTICLES 
PER SHOT]]-1)*Table4[[#This Row],[BURST INTERVAL]]</f>
        <v>3.06</v>
      </c>
      <c r="Y1365" s="186">
        <f>Table4[[#This Row],[DAMAGE PER MAGAZINE]]/(Table4[[#This Row],[UNLOAD TIME]]+Table4[[#This Row],[RELOAD TIME]])</f>
        <v>2243.7686939182454</v>
      </c>
    </row>
    <row r="1366" spans="1:25" ht="12.75" hidden="1" customHeight="1" outlineLevel="1" x14ac:dyDescent="0.2">
      <c r="A1366" s="130">
        <v>60</v>
      </c>
      <c r="B1366" s="186" t="s">
        <v>464</v>
      </c>
      <c r="C1366" s="186" t="s">
        <v>102</v>
      </c>
      <c r="D1366" s="130">
        <v>2</v>
      </c>
      <c r="E1366" s="130">
        <v>1309</v>
      </c>
      <c r="F1366" s="130"/>
      <c r="G1366" s="130"/>
      <c r="H1366" s="130"/>
      <c r="I1366" s="130">
        <v>35</v>
      </c>
      <c r="J1366" s="130">
        <v>1</v>
      </c>
      <c r="K1366" s="130">
        <v>1</v>
      </c>
      <c r="L1366" s="138"/>
      <c r="M1366" s="138">
        <v>0.09</v>
      </c>
      <c r="N1366" s="130">
        <v>1</v>
      </c>
      <c r="O1366" s="138"/>
      <c r="P1366" s="138">
        <v>0.5</v>
      </c>
      <c r="Q1366" s="130">
        <v>34</v>
      </c>
      <c r="R1366" s="138">
        <v>17</v>
      </c>
      <c r="S1366" s="130">
        <f>Table4[[#This Row],[DMG PER PARTICLE]]*Table4[[#This Row],[PARTICLES 
PER SHOT]]</f>
        <v>1309</v>
      </c>
      <c r="T1366" s="186">
        <f>Table4[[#This Row],[DAMAGE PER SHOT]]/Table4[[#This Row],[SHOT 
INTERVAL]]</f>
        <v>14544.444444444445</v>
      </c>
      <c r="U1366" s="130">
        <f>Table4[[#This Row],[SHOTS PER MAGAZINE]]*Table4[[#This Row],[DAMAGE PER SHOT]]</f>
        <v>45815</v>
      </c>
      <c r="V1366" s="130">
        <f>Table4[[#This Row],[MAGAZINE AMMO]]/Table4[[#This Row],[AMMO PER SHOT]]</f>
        <v>35</v>
      </c>
      <c r="W1366" s="138">
        <f>1/Table4[[#This Row],[SHOT 
INTERVAL]]</f>
        <v>11.111111111111111</v>
      </c>
      <c r="X1366" s="138">
        <f>(Table4[[#This Row],[SHOTS PER MAGAZINE]]-1)*Table4[[#This Row],[SHOT 
INTERVAL]]+(Table4[[#This Row],[PARTICLES 
PER SHOT]]-1)*Table4[[#This Row],[BURST INTERVAL]]</f>
        <v>3.06</v>
      </c>
      <c r="Y1366" s="186">
        <f>Table4[[#This Row],[DAMAGE PER MAGAZINE]]/(Table4[[#This Row],[UNLOAD TIME]]+Table4[[#This Row],[RELOAD TIME]])</f>
        <v>2283.898305084746</v>
      </c>
    </row>
    <row r="1367" spans="1:25" ht="12.75" hidden="1" customHeight="1" outlineLevel="1" x14ac:dyDescent="0.2">
      <c r="A1367" s="130">
        <v>60</v>
      </c>
      <c r="B1367" s="186" t="s">
        <v>464</v>
      </c>
      <c r="C1367" s="186" t="s">
        <v>102</v>
      </c>
      <c r="D1367" s="130">
        <v>3</v>
      </c>
      <c r="E1367" s="130">
        <v>1332</v>
      </c>
      <c r="F1367" s="130"/>
      <c r="G1367" s="130"/>
      <c r="H1367" s="130"/>
      <c r="I1367" s="130">
        <v>35</v>
      </c>
      <c r="J1367" s="130">
        <v>1</v>
      </c>
      <c r="K1367" s="130">
        <v>1</v>
      </c>
      <c r="L1367" s="138"/>
      <c r="M1367" s="138">
        <v>0.09</v>
      </c>
      <c r="N1367" s="130">
        <v>1</v>
      </c>
      <c r="O1367" s="138"/>
      <c r="P1367" s="138">
        <v>0.5</v>
      </c>
      <c r="Q1367" s="130">
        <v>34</v>
      </c>
      <c r="R1367" s="138">
        <v>17</v>
      </c>
      <c r="S1367" s="130">
        <f>Table4[[#This Row],[DMG PER PARTICLE]]*Table4[[#This Row],[PARTICLES 
PER SHOT]]</f>
        <v>1332</v>
      </c>
      <c r="T1367" s="186">
        <f>Table4[[#This Row],[DAMAGE PER SHOT]]/Table4[[#This Row],[SHOT 
INTERVAL]]</f>
        <v>14800</v>
      </c>
      <c r="U1367" s="130">
        <f>Table4[[#This Row],[SHOTS PER MAGAZINE]]*Table4[[#This Row],[DAMAGE PER SHOT]]</f>
        <v>46620</v>
      </c>
      <c r="V1367" s="130">
        <f>Table4[[#This Row],[MAGAZINE AMMO]]/Table4[[#This Row],[AMMO PER SHOT]]</f>
        <v>35</v>
      </c>
      <c r="W1367" s="138">
        <f>1/Table4[[#This Row],[SHOT 
INTERVAL]]</f>
        <v>11.111111111111111</v>
      </c>
      <c r="X1367" s="138">
        <f>(Table4[[#This Row],[SHOTS PER MAGAZINE]]-1)*Table4[[#This Row],[SHOT 
INTERVAL]]+(Table4[[#This Row],[PARTICLES 
PER SHOT]]-1)*Table4[[#This Row],[BURST INTERVAL]]</f>
        <v>3.06</v>
      </c>
      <c r="Y1367" s="186">
        <f>Table4[[#This Row],[DAMAGE PER MAGAZINE]]/(Table4[[#This Row],[UNLOAD TIME]]+Table4[[#This Row],[RELOAD TIME]])</f>
        <v>2324.0279162512466</v>
      </c>
    </row>
    <row r="1368" spans="1:25" ht="12.75" hidden="1" customHeight="1" outlineLevel="1" x14ac:dyDescent="0.2">
      <c r="A1368" s="130">
        <v>60</v>
      </c>
      <c r="B1368" s="186" t="s">
        <v>464</v>
      </c>
      <c r="C1368" s="186" t="s">
        <v>102</v>
      </c>
      <c r="D1368" s="130">
        <v>4</v>
      </c>
      <c r="E1368" s="130">
        <v>1355</v>
      </c>
      <c r="F1368" s="130"/>
      <c r="G1368" s="130"/>
      <c r="H1368" s="130"/>
      <c r="I1368" s="130">
        <v>35</v>
      </c>
      <c r="J1368" s="130">
        <v>1</v>
      </c>
      <c r="K1368" s="130">
        <v>1</v>
      </c>
      <c r="L1368" s="138"/>
      <c r="M1368" s="138">
        <v>0.09</v>
      </c>
      <c r="N1368" s="130">
        <v>1</v>
      </c>
      <c r="O1368" s="138"/>
      <c r="P1368" s="138">
        <v>0.5</v>
      </c>
      <c r="Q1368" s="130">
        <v>34</v>
      </c>
      <c r="R1368" s="138">
        <v>17</v>
      </c>
      <c r="S1368" s="130">
        <f>Table4[[#This Row],[DMG PER PARTICLE]]*Table4[[#This Row],[PARTICLES 
PER SHOT]]</f>
        <v>1355</v>
      </c>
      <c r="T1368" s="186">
        <f>Table4[[#This Row],[DAMAGE PER SHOT]]/Table4[[#This Row],[SHOT 
INTERVAL]]</f>
        <v>15055.555555555557</v>
      </c>
      <c r="U1368" s="130">
        <f>Table4[[#This Row],[SHOTS PER MAGAZINE]]*Table4[[#This Row],[DAMAGE PER SHOT]]</f>
        <v>47425</v>
      </c>
      <c r="V1368" s="130">
        <f>Table4[[#This Row],[MAGAZINE AMMO]]/Table4[[#This Row],[AMMO PER SHOT]]</f>
        <v>35</v>
      </c>
      <c r="W1368" s="138">
        <f>1/Table4[[#This Row],[SHOT 
INTERVAL]]</f>
        <v>11.111111111111111</v>
      </c>
      <c r="X1368" s="138">
        <f>(Table4[[#This Row],[SHOTS PER MAGAZINE]]-1)*Table4[[#This Row],[SHOT 
INTERVAL]]+(Table4[[#This Row],[PARTICLES 
PER SHOT]]-1)*Table4[[#This Row],[BURST INTERVAL]]</f>
        <v>3.06</v>
      </c>
      <c r="Y1368" s="186">
        <f>Table4[[#This Row],[DAMAGE PER MAGAZINE]]/(Table4[[#This Row],[UNLOAD TIME]]+Table4[[#This Row],[RELOAD TIME]])</f>
        <v>2364.1575274177471</v>
      </c>
    </row>
    <row r="1369" spans="1:25" ht="12.75" hidden="1" customHeight="1" outlineLevel="1" x14ac:dyDescent="0.2">
      <c r="A1369" s="130">
        <v>60</v>
      </c>
      <c r="B1369" s="186" t="s">
        <v>464</v>
      </c>
      <c r="C1369" s="186" t="s">
        <v>102</v>
      </c>
      <c r="D1369" s="130">
        <v>5</v>
      </c>
      <c r="E1369" s="130">
        <v>1378</v>
      </c>
      <c r="F1369" s="130"/>
      <c r="G1369" s="130"/>
      <c r="H1369" s="130"/>
      <c r="I1369" s="130">
        <v>35</v>
      </c>
      <c r="J1369" s="130">
        <v>1</v>
      </c>
      <c r="K1369" s="130">
        <v>1</v>
      </c>
      <c r="L1369" s="138"/>
      <c r="M1369" s="138">
        <v>0.09</v>
      </c>
      <c r="N1369" s="130">
        <v>1</v>
      </c>
      <c r="O1369" s="138"/>
      <c r="P1369" s="138">
        <v>0.5</v>
      </c>
      <c r="Q1369" s="130">
        <v>34</v>
      </c>
      <c r="R1369" s="138">
        <v>17</v>
      </c>
      <c r="S1369" s="130">
        <f>Table4[[#This Row],[DMG PER PARTICLE]]*Table4[[#This Row],[PARTICLES 
PER SHOT]]</f>
        <v>1378</v>
      </c>
      <c r="T1369" s="186">
        <f>Table4[[#This Row],[DAMAGE PER SHOT]]/Table4[[#This Row],[SHOT 
INTERVAL]]</f>
        <v>15311.111111111111</v>
      </c>
      <c r="U1369" s="130">
        <f>Table4[[#This Row],[SHOTS PER MAGAZINE]]*Table4[[#This Row],[DAMAGE PER SHOT]]</f>
        <v>48230</v>
      </c>
      <c r="V1369" s="130">
        <f>Table4[[#This Row],[MAGAZINE AMMO]]/Table4[[#This Row],[AMMO PER SHOT]]</f>
        <v>35</v>
      </c>
      <c r="W1369" s="138">
        <f>1/Table4[[#This Row],[SHOT 
INTERVAL]]</f>
        <v>11.111111111111111</v>
      </c>
      <c r="X1369" s="138">
        <f>(Table4[[#This Row],[SHOTS PER MAGAZINE]]-1)*Table4[[#This Row],[SHOT 
INTERVAL]]+(Table4[[#This Row],[PARTICLES 
PER SHOT]]-1)*Table4[[#This Row],[BURST INTERVAL]]</f>
        <v>3.06</v>
      </c>
      <c r="Y1369" s="186">
        <f>Table4[[#This Row],[DAMAGE PER MAGAZINE]]/(Table4[[#This Row],[UNLOAD TIME]]+Table4[[#This Row],[RELOAD TIME]])</f>
        <v>2404.2871385842473</v>
      </c>
    </row>
    <row r="1370" spans="1:25" ht="12.75" hidden="1" customHeight="1" outlineLevel="1" x14ac:dyDescent="0.2">
      <c r="A1370" s="130">
        <v>60</v>
      </c>
      <c r="B1370" s="186" t="s">
        <v>464</v>
      </c>
      <c r="C1370" s="186" t="s">
        <v>102</v>
      </c>
      <c r="D1370" s="130">
        <v>6</v>
      </c>
      <c r="E1370" s="130">
        <v>1401</v>
      </c>
      <c r="F1370" s="130"/>
      <c r="G1370" s="130"/>
      <c r="H1370" s="130"/>
      <c r="I1370" s="130">
        <v>35</v>
      </c>
      <c r="J1370" s="130">
        <v>1</v>
      </c>
      <c r="K1370" s="130">
        <v>1</v>
      </c>
      <c r="L1370" s="138"/>
      <c r="M1370" s="138">
        <v>0.09</v>
      </c>
      <c r="N1370" s="130">
        <v>1</v>
      </c>
      <c r="O1370" s="138"/>
      <c r="P1370" s="138">
        <v>0.5</v>
      </c>
      <c r="Q1370" s="130">
        <v>34</v>
      </c>
      <c r="R1370" s="138">
        <v>17</v>
      </c>
      <c r="S1370" s="130">
        <f>Table4[[#This Row],[DMG PER PARTICLE]]*Table4[[#This Row],[PARTICLES 
PER SHOT]]</f>
        <v>1401</v>
      </c>
      <c r="T1370" s="186">
        <f>Table4[[#This Row],[DAMAGE PER SHOT]]/Table4[[#This Row],[SHOT 
INTERVAL]]</f>
        <v>15566.666666666668</v>
      </c>
      <c r="U1370" s="130">
        <f>Table4[[#This Row],[SHOTS PER MAGAZINE]]*Table4[[#This Row],[DAMAGE PER SHOT]]</f>
        <v>49035</v>
      </c>
      <c r="V1370" s="130">
        <f>Table4[[#This Row],[MAGAZINE AMMO]]/Table4[[#This Row],[AMMO PER SHOT]]</f>
        <v>35</v>
      </c>
      <c r="W1370" s="138">
        <f>1/Table4[[#This Row],[SHOT 
INTERVAL]]</f>
        <v>11.111111111111111</v>
      </c>
      <c r="X1370" s="138">
        <f>(Table4[[#This Row],[SHOTS PER MAGAZINE]]-1)*Table4[[#This Row],[SHOT 
INTERVAL]]+(Table4[[#This Row],[PARTICLES 
PER SHOT]]-1)*Table4[[#This Row],[BURST INTERVAL]]</f>
        <v>3.06</v>
      </c>
      <c r="Y1370" s="186">
        <f>Table4[[#This Row],[DAMAGE PER MAGAZINE]]/(Table4[[#This Row],[UNLOAD TIME]]+Table4[[#This Row],[RELOAD TIME]])</f>
        <v>2444.4167497507478</v>
      </c>
    </row>
    <row r="1371" spans="1:25" ht="12.75" hidden="1" customHeight="1" outlineLevel="1" x14ac:dyDescent="0.2">
      <c r="A1371" s="130">
        <v>60</v>
      </c>
      <c r="B1371" s="186" t="s">
        <v>464</v>
      </c>
      <c r="C1371" s="186" t="s">
        <v>102</v>
      </c>
      <c r="D1371" s="130">
        <v>7</v>
      </c>
      <c r="E1371" s="130">
        <v>1424</v>
      </c>
      <c r="F1371" s="130"/>
      <c r="G1371" s="130"/>
      <c r="H1371" s="130"/>
      <c r="I1371" s="130">
        <v>35</v>
      </c>
      <c r="J1371" s="130">
        <v>1</v>
      </c>
      <c r="K1371" s="130">
        <v>1</v>
      </c>
      <c r="L1371" s="138"/>
      <c r="M1371" s="138">
        <v>0.09</v>
      </c>
      <c r="N1371" s="130">
        <v>1</v>
      </c>
      <c r="O1371" s="138"/>
      <c r="P1371" s="138">
        <v>0.5</v>
      </c>
      <c r="Q1371" s="130">
        <v>34</v>
      </c>
      <c r="R1371" s="138">
        <v>17</v>
      </c>
      <c r="S1371" s="130">
        <f>Table4[[#This Row],[DMG PER PARTICLE]]*Table4[[#This Row],[PARTICLES 
PER SHOT]]</f>
        <v>1424</v>
      </c>
      <c r="T1371" s="186">
        <f>Table4[[#This Row],[DAMAGE PER SHOT]]/Table4[[#This Row],[SHOT 
INTERVAL]]</f>
        <v>15822.222222222223</v>
      </c>
      <c r="U1371" s="130">
        <f>Table4[[#This Row],[SHOTS PER MAGAZINE]]*Table4[[#This Row],[DAMAGE PER SHOT]]</f>
        <v>49840</v>
      </c>
      <c r="V1371" s="130">
        <f>Table4[[#This Row],[MAGAZINE AMMO]]/Table4[[#This Row],[AMMO PER SHOT]]</f>
        <v>35</v>
      </c>
      <c r="W1371" s="138">
        <f>1/Table4[[#This Row],[SHOT 
INTERVAL]]</f>
        <v>11.111111111111111</v>
      </c>
      <c r="X1371" s="138">
        <f>(Table4[[#This Row],[SHOTS PER MAGAZINE]]-1)*Table4[[#This Row],[SHOT 
INTERVAL]]+(Table4[[#This Row],[PARTICLES 
PER SHOT]]-1)*Table4[[#This Row],[BURST INTERVAL]]</f>
        <v>3.06</v>
      </c>
      <c r="Y1371" s="186">
        <f>Table4[[#This Row],[DAMAGE PER MAGAZINE]]/(Table4[[#This Row],[UNLOAD TIME]]+Table4[[#This Row],[RELOAD TIME]])</f>
        <v>2484.5463609172484</v>
      </c>
    </row>
    <row r="1372" spans="1:25" ht="12.75" hidden="1" customHeight="1" outlineLevel="1" x14ac:dyDescent="0.2">
      <c r="A1372" s="130">
        <v>60</v>
      </c>
      <c r="B1372" s="186" t="s">
        <v>464</v>
      </c>
      <c r="C1372" s="186" t="s">
        <v>102</v>
      </c>
      <c r="D1372" s="130">
        <v>8</v>
      </c>
      <c r="E1372" s="130">
        <v>1448</v>
      </c>
      <c r="F1372" s="130"/>
      <c r="G1372" s="130"/>
      <c r="H1372" s="130"/>
      <c r="I1372" s="130">
        <v>35</v>
      </c>
      <c r="J1372" s="130">
        <v>1</v>
      </c>
      <c r="K1372" s="130">
        <v>1</v>
      </c>
      <c r="L1372" s="138"/>
      <c r="M1372" s="138">
        <v>0.09</v>
      </c>
      <c r="N1372" s="130">
        <v>1</v>
      </c>
      <c r="O1372" s="138"/>
      <c r="P1372" s="138">
        <v>0.5</v>
      </c>
      <c r="Q1372" s="130">
        <v>34</v>
      </c>
      <c r="R1372" s="138">
        <v>17</v>
      </c>
      <c r="S1372" s="130">
        <f>Table4[[#This Row],[DMG PER PARTICLE]]*Table4[[#This Row],[PARTICLES 
PER SHOT]]</f>
        <v>1448</v>
      </c>
      <c r="T1372" s="186">
        <f>Table4[[#This Row],[DAMAGE PER SHOT]]/Table4[[#This Row],[SHOT 
INTERVAL]]</f>
        <v>16088.888888888889</v>
      </c>
      <c r="U1372" s="130">
        <f>Table4[[#This Row],[SHOTS PER MAGAZINE]]*Table4[[#This Row],[DAMAGE PER SHOT]]</f>
        <v>50680</v>
      </c>
      <c r="V1372" s="130">
        <f>Table4[[#This Row],[MAGAZINE AMMO]]/Table4[[#This Row],[AMMO PER SHOT]]</f>
        <v>35</v>
      </c>
      <c r="W1372" s="138">
        <f>1/Table4[[#This Row],[SHOT 
INTERVAL]]</f>
        <v>11.111111111111111</v>
      </c>
      <c r="X1372" s="138">
        <f>(Table4[[#This Row],[SHOTS PER MAGAZINE]]-1)*Table4[[#This Row],[SHOT 
INTERVAL]]+(Table4[[#This Row],[PARTICLES 
PER SHOT]]-1)*Table4[[#This Row],[BURST INTERVAL]]</f>
        <v>3.06</v>
      </c>
      <c r="Y1372" s="186">
        <f>Table4[[#This Row],[DAMAGE PER MAGAZINE]]/(Table4[[#This Row],[UNLOAD TIME]]+Table4[[#This Row],[RELOAD TIME]])</f>
        <v>2526.4207377866401</v>
      </c>
    </row>
    <row r="1373" spans="1:25" ht="12.75" hidden="1" customHeight="1" outlineLevel="1" x14ac:dyDescent="0.2">
      <c r="A1373" s="130">
        <v>60</v>
      </c>
      <c r="B1373" s="186" t="s">
        <v>464</v>
      </c>
      <c r="C1373" s="186" t="s">
        <v>102</v>
      </c>
      <c r="D1373" s="130">
        <v>9</v>
      </c>
      <c r="E1373" s="130">
        <v>1470</v>
      </c>
      <c r="F1373" s="130"/>
      <c r="G1373" s="130"/>
      <c r="H1373" s="130"/>
      <c r="I1373" s="130">
        <v>35</v>
      </c>
      <c r="J1373" s="130">
        <v>1</v>
      </c>
      <c r="K1373" s="130">
        <v>1</v>
      </c>
      <c r="L1373" s="138"/>
      <c r="M1373" s="138">
        <v>0.09</v>
      </c>
      <c r="N1373" s="130">
        <v>1</v>
      </c>
      <c r="O1373" s="138"/>
      <c r="P1373" s="138">
        <v>0.5</v>
      </c>
      <c r="Q1373" s="130">
        <v>34</v>
      </c>
      <c r="R1373" s="138">
        <v>17</v>
      </c>
      <c r="S1373" s="130">
        <f>Table4[[#This Row],[DMG PER PARTICLE]]*Table4[[#This Row],[PARTICLES 
PER SHOT]]</f>
        <v>1470</v>
      </c>
      <c r="T1373" s="186">
        <f>Table4[[#This Row],[DAMAGE PER SHOT]]/Table4[[#This Row],[SHOT 
INTERVAL]]</f>
        <v>16333.333333333334</v>
      </c>
      <c r="U1373" s="130">
        <f>Table4[[#This Row],[SHOTS PER MAGAZINE]]*Table4[[#This Row],[DAMAGE PER SHOT]]</f>
        <v>51450</v>
      </c>
      <c r="V1373" s="130">
        <f>Table4[[#This Row],[MAGAZINE AMMO]]/Table4[[#This Row],[AMMO PER SHOT]]</f>
        <v>35</v>
      </c>
      <c r="W1373" s="138">
        <f>1/Table4[[#This Row],[SHOT 
INTERVAL]]</f>
        <v>11.111111111111111</v>
      </c>
      <c r="X1373" s="138">
        <f>(Table4[[#This Row],[SHOTS PER MAGAZINE]]-1)*Table4[[#This Row],[SHOT 
INTERVAL]]+(Table4[[#This Row],[PARTICLES 
PER SHOT]]-1)*Table4[[#This Row],[BURST INTERVAL]]</f>
        <v>3.06</v>
      </c>
      <c r="Y1373" s="186">
        <f>Table4[[#This Row],[DAMAGE PER MAGAZINE]]/(Table4[[#This Row],[UNLOAD TIME]]+Table4[[#This Row],[RELOAD TIME]])</f>
        <v>2564.8055832502496</v>
      </c>
    </row>
    <row r="1374" spans="1:25" ht="12.75" hidden="1" customHeight="1" outlineLevel="1" x14ac:dyDescent="0.2">
      <c r="A1374" s="130">
        <v>60</v>
      </c>
      <c r="B1374" s="186" t="s">
        <v>464</v>
      </c>
      <c r="C1374" s="186" t="s">
        <v>102</v>
      </c>
      <c r="D1374" s="130">
        <v>10</v>
      </c>
      <c r="E1374" s="130">
        <v>1494</v>
      </c>
      <c r="F1374" s="130"/>
      <c r="G1374" s="130"/>
      <c r="H1374" s="130"/>
      <c r="I1374" s="130">
        <v>35</v>
      </c>
      <c r="J1374" s="130">
        <v>1</v>
      </c>
      <c r="K1374" s="130">
        <v>1</v>
      </c>
      <c r="L1374" s="138"/>
      <c r="M1374" s="138">
        <v>0.09</v>
      </c>
      <c r="N1374" s="130">
        <v>1</v>
      </c>
      <c r="O1374" s="138"/>
      <c r="P1374" s="138">
        <v>0.5</v>
      </c>
      <c r="Q1374" s="130">
        <v>34</v>
      </c>
      <c r="R1374" s="138">
        <v>17</v>
      </c>
      <c r="S1374" s="130">
        <f>Table4[[#This Row],[DMG PER PARTICLE]]*Table4[[#This Row],[PARTICLES 
PER SHOT]]</f>
        <v>1494</v>
      </c>
      <c r="T1374" s="186">
        <f>Table4[[#This Row],[DAMAGE PER SHOT]]/Table4[[#This Row],[SHOT 
INTERVAL]]</f>
        <v>16600</v>
      </c>
      <c r="U1374" s="130">
        <f>Table4[[#This Row],[SHOTS PER MAGAZINE]]*Table4[[#This Row],[DAMAGE PER SHOT]]</f>
        <v>52290</v>
      </c>
      <c r="V1374" s="130">
        <f>Table4[[#This Row],[MAGAZINE AMMO]]/Table4[[#This Row],[AMMO PER SHOT]]</f>
        <v>35</v>
      </c>
      <c r="W1374" s="138">
        <f>1/Table4[[#This Row],[SHOT 
INTERVAL]]</f>
        <v>11.111111111111111</v>
      </c>
      <c r="X1374" s="138">
        <f>(Table4[[#This Row],[SHOTS PER MAGAZINE]]-1)*Table4[[#This Row],[SHOT 
INTERVAL]]+(Table4[[#This Row],[PARTICLES 
PER SHOT]]-1)*Table4[[#This Row],[BURST INTERVAL]]</f>
        <v>3.06</v>
      </c>
      <c r="Y1374" s="186">
        <f>Table4[[#This Row],[DAMAGE PER MAGAZINE]]/(Table4[[#This Row],[UNLOAD TIME]]+Table4[[#This Row],[RELOAD TIME]])</f>
        <v>2606.6799601196412</v>
      </c>
    </row>
    <row r="1375" spans="1:25" ht="12.75" hidden="1" customHeight="1" outlineLevel="1" x14ac:dyDescent="0.2">
      <c r="A1375" s="130">
        <v>60</v>
      </c>
      <c r="B1375" s="186" t="s">
        <v>464</v>
      </c>
      <c r="C1375" s="186" t="s">
        <v>102</v>
      </c>
      <c r="D1375" s="130">
        <v>11</v>
      </c>
      <c r="E1375" s="130">
        <v>1517</v>
      </c>
      <c r="F1375" s="130"/>
      <c r="G1375" s="130"/>
      <c r="H1375" s="130"/>
      <c r="I1375" s="130">
        <v>35</v>
      </c>
      <c r="J1375" s="130">
        <v>1</v>
      </c>
      <c r="K1375" s="130">
        <v>1</v>
      </c>
      <c r="L1375" s="138"/>
      <c r="M1375" s="138">
        <v>0.09</v>
      </c>
      <c r="N1375" s="130">
        <v>1</v>
      </c>
      <c r="O1375" s="138"/>
      <c r="P1375" s="138">
        <v>0.5</v>
      </c>
      <c r="Q1375" s="130">
        <v>34</v>
      </c>
      <c r="R1375" s="138">
        <v>17</v>
      </c>
      <c r="S1375" s="130">
        <f>Table4[[#This Row],[DMG PER PARTICLE]]*Table4[[#This Row],[PARTICLES 
PER SHOT]]</f>
        <v>1517</v>
      </c>
      <c r="T1375" s="186">
        <f>Table4[[#This Row],[DAMAGE PER SHOT]]/Table4[[#This Row],[SHOT 
INTERVAL]]</f>
        <v>16855.555555555555</v>
      </c>
      <c r="U1375" s="130">
        <f>Table4[[#This Row],[SHOTS PER MAGAZINE]]*Table4[[#This Row],[DAMAGE PER SHOT]]</f>
        <v>53095</v>
      </c>
      <c r="V1375" s="130">
        <f>Table4[[#This Row],[MAGAZINE AMMO]]/Table4[[#This Row],[AMMO PER SHOT]]</f>
        <v>35</v>
      </c>
      <c r="W1375" s="138">
        <f>1/Table4[[#This Row],[SHOT 
INTERVAL]]</f>
        <v>11.111111111111111</v>
      </c>
      <c r="X1375" s="138">
        <f>(Table4[[#This Row],[SHOTS PER MAGAZINE]]-1)*Table4[[#This Row],[SHOT 
INTERVAL]]+(Table4[[#This Row],[PARTICLES 
PER SHOT]]-1)*Table4[[#This Row],[BURST INTERVAL]]</f>
        <v>3.06</v>
      </c>
      <c r="Y1375" s="186">
        <f>Table4[[#This Row],[DAMAGE PER MAGAZINE]]/(Table4[[#This Row],[UNLOAD TIME]]+Table4[[#This Row],[RELOAD TIME]])</f>
        <v>2646.8095712861418</v>
      </c>
    </row>
    <row r="1376" spans="1:25" ht="12.75" hidden="1" customHeight="1" outlineLevel="1" x14ac:dyDescent="0.2">
      <c r="A1376" s="130">
        <v>60</v>
      </c>
      <c r="B1376" s="186" t="s">
        <v>464</v>
      </c>
      <c r="C1376" s="186" t="s">
        <v>102</v>
      </c>
      <c r="D1376" s="130">
        <v>12</v>
      </c>
      <c r="E1376" s="130">
        <v>1540</v>
      </c>
      <c r="F1376" s="130"/>
      <c r="G1376" s="130"/>
      <c r="H1376" s="130"/>
      <c r="I1376" s="130">
        <v>35</v>
      </c>
      <c r="J1376" s="130">
        <v>1</v>
      </c>
      <c r="K1376" s="130">
        <v>1</v>
      </c>
      <c r="L1376" s="138"/>
      <c r="M1376" s="138">
        <v>0.09</v>
      </c>
      <c r="N1376" s="130">
        <v>1</v>
      </c>
      <c r="O1376" s="138"/>
      <c r="P1376" s="138">
        <v>0.5</v>
      </c>
      <c r="Q1376" s="130">
        <v>34</v>
      </c>
      <c r="R1376" s="138">
        <v>17</v>
      </c>
      <c r="S1376" s="130">
        <f>Table4[[#This Row],[DMG PER PARTICLE]]*Table4[[#This Row],[PARTICLES 
PER SHOT]]</f>
        <v>1540</v>
      </c>
      <c r="T1376" s="186">
        <f>Table4[[#This Row],[DAMAGE PER SHOT]]/Table4[[#This Row],[SHOT 
INTERVAL]]</f>
        <v>17111.111111111113</v>
      </c>
      <c r="U1376" s="130">
        <f>Table4[[#This Row],[SHOTS PER MAGAZINE]]*Table4[[#This Row],[DAMAGE PER SHOT]]</f>
        <v>53900</v>
      </c>
      <c r="V1376" s="130">
        <f>Table4[[#This Row],[MAGAZINE AMMO]]/Table4[[#This Row],[AMMO PER SHOT]]</f>
        <v>35</v>
      </c>
      <c r="W1376" s="138">
        <f>1/Table4[[#This Row],[SHOT 
INTERVAL]]</f>
        <v>11.111111111111111</v>
      </c>
      <c r="X1376" s="138">
        <f>(Table4[[#This Row],[SHOTS PER MAGAZINE]]-1)*Table4[[#This Row],[SHOT 
INTERVAL]]+(Table4[[#This Row],[PARTICLES 
PER SHOT]]-1)*Table4[[#This Row],[BURST INTERVAL]]</f>
        <v>3.06</v>
      </c>
      <c r="Y1376" s="186">
        <f>Table4[[#This Row],[DAMAGE PER MAGAZINE]]/(Table4[[#This Row],[UNLOAD TIME]]+Table4[[#This Row],[RELOAD TIME]])</f>
        <v>2686.9391824526424</v>
      </c>
    </row>
    <row r="1377" spans="1:25" ht="12.75" hidden="1" customHeight="1" outlineLevel="1" x14ac:dyDescent="0.2">
      <c r="A1377" s="130">
        <v>60</v>
      </c>
      <c r="B1377" s="186" t="s">
        <v>464</v>
      </c>
      <c r="C1377" s="186" t="s">
        <v>103</v>
      </c>
      <c r="D1377" s="130">
        <v>1</v>
      </c>
      <c r="E1377" s="130">
        <v>1617</v>
      </c>
      <c r="F1377" s="130"/>
      <c r="G1377" s="130"/>
      <c r="H1377" s="130"/>
      <c r="I1377" s="130">
        <v>35</v>
      </c>
      <c r="J1377" s="130">
        <v>1</v>
      </c>
      <c r="K1377" s="130">
        <v>1</v>
      </c>
      <c r="L1377" s="138"/>
      <c r="M1377" s="138">
        <v>0.09</v>
      </c>
      <c r="N1377" s="130">
        <v>1</v>
      </c>
      <c r="O1377" s="138"/>
      <c r="P1377" s="138">
        <v>0.5</v>
      </c>
      <c r="Q1377" s="130">
        <v>34</v>
      </c>
      <c r="R1377" s="138">
        <v>17</v>
      </c>
      <c r="S1377" s="130">
        <f>Table4[[#This Row],[DMG PER PARTICLE]]*Table4[[#This Row],[PARTICLES 
PER SHOT]]</f>
        <v>1617</v>
      </c>
      <c r="T1377" s="186">
        <f>Table4[[#This Row],[DAMAGE PER SHOT]]/Table4[[#This Row],[SHOT 
INTERVAL]]</f>
        <v>17966.666666666668</v>
      </c>
      <c r="U1377" s="130">
        <f>Table4[[#This Row],[SHOTS PER MAGAZINE]]*Table4[[#This Row],[DAMAGE PER SHOT]]</f>
        <v>56595</v>
      </c>
      <c r="V1377" s="130">
        <f>Table4[[#This Row],[MAGAZINE AMMO]]/Table4[[#This Row],[AMMO PER SHOT]]</f>
        <v>35</v>
      </c>
      <c r="W1377" s="138">
        <f>1/Table4[[#This Row],[SHOT 
INTERVAL]]</f>
        <v>11.111111111111111</v>
      </c>
      <c r="X1377" s="138">
        <f>(Table4[[#This Row],[SHOTS PER MAGAZINE]]-1)*Table4[[#This Row],[SHOT 
INTERVAL]]+(Table4[[#This Row],[PARTICLES 
PER SHOT]]-1)*Table4[[#This Row],[BURST INTERVAL]]</f>
        <v>3.06</v>
      </c>
      <c r="Y1377" s="186">
        <f>Table4[[#This Row],[DAMAGE PER MAGAZINE]]/(Table4[[#This Row],[UNLOAD TIME]]+Table4[[#This Row],[RELOAD TIME]])</f>
        <v>2821.2861415752745</v>
      </c>
    </row>
    <row r="1378" spans="1:25" ht="14.25" customHeight="1" collapsed="1" x14ac:dyDescent="0.2">
      <c r="A1378" s="128">
        <v>61</v>
      </c>
      <c r="B1378" s="185" t="s">
        <v>465</v>
      </c>
      <c r="C1378" s="185" t="s">
        <v>101</v>
      </c>
      <c r="D1378" s="128">
        <v>1</v>
      </c>
      <c r="E1378" s="128">
        <v>845</v>
      </c>
      <c r="F1378" s="128"/>
      <c r="G1378" s="128"/>
      <c r="H1378" s="128"/>
      <c r="I1378" s="128">
        <v>35</v>
      </c>
      <c r="J1378" s="128">
        <v>1</v>
      </c>
      <c r="K1378" s="128">
        <v>1</v>
      </c>
      <c r="L1378" s="137"/>
      <c r="M1378" s="137">
        <v>0.09</v>
      </c>
      <c r="N1378" s="128">
        <v>1</v>
      </c>
      <c r="O1378" s="137"/>
      <c r="P1378" s="137">
        <v>0.5</v>
      </c>
      <c r="Q1378" s="128">
        <v>34</v>
      </c>
      <c r="R1378" s="137">
        <v>17</v>
      </c>
      <c r="S1378" s="128">
        <f>Table4[[#This Row],[DMG PER PARTICLE]]*Table4[[#This Row],[PARTICLES 
PER SHOT]]</f>
        <v>845</v>
      </c>
      <c r="T1378" s="185">
        <f>Table4[[#This Row],[DAMAGE PER SHOT]]/Table4[[#This Row],[SHOT 
INTERVAL]]</f>
        <v>9388.8888888888887</v>
      </c>
      <c r="U1378" s="128">
        <f>Table4[[#This Row],[SHOTS PER MAGAZINE]]*Table4[[#This Row],[DAMAGE PER SHOT]]</f>
        <v>29575</v>
      </c>
      <c r="V1378" s="128">
        <f>Table4[[#This Row],[MAGAZINE AMMO]]/Table4[[#This Row],[AMMO PER SHOT]]</f>
        <v>35</v>
      </c>
      <c r="W1378" s="137">
        <f>1/Table4[[#This Row],[SHOT 
INTERVAL]]</f>
        <v>11.111111111111111</v>
      </c>
      <c r="X1378" s="137">
        <f>(Table4[[#This Row],[SHOTS PER MAGAZINE]]-1)*Table4[[#This Row],[SHOT 
INTERVAL]]+(Table4[[#This Row],[PARTICLES 
PER SHOT]]-1)*Table4[[#This Row],[BURST INTERVAL]]</f>
        <v>3.06</v>
      </c>
      <c r="Y1378" s="185">
        <f>Table4[[#This Row],[DAMAGE PER MAGAZINE]]/(Table4[[#This Row],[UNLOAD TIME]]+Table4[[#This Row],[RELOAD TIME]])</f>
        <v>1474.3270189431705</v>
      </c>
    </row>
    <row r="1379" spans="1:25" ht="14.25" hidden="1" customHeight="1" outlineLevel="1" x14ac:dyDescent="0.2">
      <c r="A1379" s="130">
        <v>61</v>
      </c>
      <c r="B1379" s="186" t="s">
        <v>465</v>
      </c>
      <c r="C1379" s="186" t="s">
        <v>101</v>
      </c>
      <c r="D1379" s="130">
        <v>2</v>
      </c>
      <c r="E1379" s="130">
        <v>930</v>
      </c>
      <c r="F1379" s="130"/>
      <c r="G1379" s="130"/>
      <c r="H1379" s="130"/>
      <c r="I1379" s="130">
        <v>35</v>
      </c>
      <c r="J1379" s="130">
        <v>1</v>
      </c>
      <c r="K1379" s="130">
        <v>1</v>
      </c>
      <c r="L1379" s="138"/>
      <c r="M1379" s="138">
        <v>0.09</v>
      </c>
      <c r="N1379" s="130">
        <v>1</v>
      </c>
      <c r="O1379" s="138"/>
      <c r="P1379" s="138">
        <v>0.5</v>
      </c>
      <c r="Q1379" s="130">
        <v>34</v>
      </c>
      <c r="R1379" s="138">
        <v>17</v>
      </c>
      <c r="S1379" s="130">
        <f>Table4[[#This Row],[DMG PER PARTICLE]]*Table4[[#This Row],[PARTICLES 
PER SHOT]]</f>
        <v>930</v>
      </c>
      <c r="T1379" s="186">
        <f>Table4[[#This Row],[DAMAGE PER SHOT]]/Table4[[#This Row],[SHOT 
INTERVAL]]</f>
        <v>10333.333333333334</v>
      </c>
      <c r="U1379" s="130">
        <f>Table4[[#This Row],[SHOTS PER MAGAZINE]]*Table4[[#This Row],[DAMAGE PER SHOT]]</f>
        <v>32550</v>
      </c>
      <c r="V1379" s="130">
        <f>Table4[[#This Row],[MAGAZINE AMMO]]/Table4[[#This Row],[AMMO PER SHOT]]</f>
        <v>35</v>
      </c>
      <c r="W1379" s="138">
        <f>1/Table4[[#This Row],[SHOT 
INTERVAL]]</f>
        <v>11.111111111111111</v>
      </c>
      <c r="X1379" s="138">
        <f>(Table4[[#This Row],[SHOTS PER MAGAZINE]]-1)*Table4[[#This Row],[SHOT 
INTERVAL]]+(Table4[[#This Row],[PARTICLES 
PER SHOT]]-1)*Table4[[#This Row],[BURST INTERVAL]]</f>
        <v>3.06</v>
      </c>
      <c r="Y1379" s="186">
        <f>Table4[[#This Row],[DAMAGE PER MAGAZINE]]/(Table4[[#This Row],[UNLOAD TIME]]+Table4[[#This Row],[RELOAD TIME]])</f>
        <v>1622.6321036889333</v>
      </c>
    </row>
    <row r="1380" spans="1:25" ht="14.25" hidden="1" customHeight="1" outlineLevel="1" x14ac:dyDescent="0.2">
      <c r="A1380" s="130">
        <v>61</v>
      </c>
      <c r="B1380" s="186" t="s">
        <v>465</v>
      </c>
      <c r="C1380" s="186" t="s">
        <v>101</v>
      </c>
      <c r="D1380" s="130">
        <v>3</v>
      </c>
      <c r="E1380" s="130">
        <v>1024</v>
      </c>
      <c r="F1380" s="130"/>
      <c r="G1380" s="130"/>
      <c r="H1380" s="130"/>
      <c r="I1380" s="130">
        <v>35</v>
      </c>
      <c r="J1380" s="130">
        <v>1</v>
      </c>
      <c r="K1380" s="130">
        <v>1</v>
      </c>
      <c r="L1380" s="138"/>
      <c r="M1380" s="138">
        <v>0.09</v>
      </c>
      <c r="N1380" s="130">
        <v>1</v>
      </c>
      <c r="O1380" s="138"/>
      <c r="P1380" s="138">
        <v>0.5</v>
      </c>
      <c r="Q1380" s="130">
        <v>34</v>
      </c>
      <c r="R1380" s="138">
        <v>17</v>
      </c>
      <c r="S1380" s="130">
        <f>Table4[[#This Row],[DMG PER PARTICLE]]*Table4[[#This Row],[PARTICLES 
PER SHOT]]</f>
        <v>1024</v>
      </c>
      <c r="T1380" s="186">
        <f>Table4[[#This Row],[DAMAGE PER SHOT]]/Table4[[#This Row],[SHOT 
INTERVAL]]</f>
        <v>11377.777777777777</v>
      </c>
      <c r="U1380" s="130">
        <f>Table4[[#This Row],[SHOTS PER MAGAZINE]]*Table4[[#This Row],[DAMAGE PER SHOT]]</f>
        <v>35840</v>
      </c>
      <c r="V1380" s="130">
        <f>Table4[[#This Row],[MAGAZINE AMMO]]/Table4[[#This Row],[AMMO PER SHOT]]</f>
        <v>35</v>
      </c>
      <c r="W1380" s="138">
        <f>1/Table4[[#This Row],[SHOT 
INTERVAL]]</f>
        <v>11.111111111111111</v>
      </c>
      <c r="X1380" s="138">
        <f>(Table4[[#This Row],[SHOTS PER MAGAZINE]]-1)*Table4[[#This Row],[SHOT 
INTERVAL]]+(Table4[[#This Row],[PARTICLES 
PER SHOT]]-1)*Table4[[#This Row],[BURST INTERVAL]]</f>
        <v>3.06</v>
      </c>
      <c r="Y1380" s="186">
        <f>Table4[[#This Row],[DAMAGE PER MAGAZINE]]/(Table4[[#This Row],[UNLOAD TIME]]+Table4[[#This Row],[RELOAD TIME]])</f>
        <v>1786.640079760718</v>
      </c>
    </row>
    <row r="1381" spans="1:25" ht="14.25" hidden="1" customHeight="1" outlineLevel="1" x14ac:dyDescent="0.2">
      <c r="A1381" s="130">
        <v>61</v>
      </c>
      <c r="B1381" s="186" t="s">
        <v>465</v>
      </c>
      <c r="C1381" s="186" t="s">
        <v>101</v>
      </c>
      <c r="D1381" s="130">
        <v>4</v>
      </c>
      <c r="E1381" s="130">
        <v>1130</v>
      </c>
      <c r="F1381" s="130"/>
      <c r="G1381" s="130"/>
      <c r="H1381" s="130"/>
      <c r="I1381" s="130">
        <v>35</v>
      </c>
      <c r="J1381" s="130">
        <v>1</v>
      </c>
      <c r="K1381" s="130">
        <v>1</v>
      </c>
      <c r="L1381" s="138"/>
      <c r="M1381" s="138">
        <v>0.09</v>
      </c>
      <c r="N1381" s="130">
        <v>1</v>
      </c>
      <c r="O1381" s="138"/>
      <c r="P1381" s="138">
        <v>0.5</v>
      </c>
      <c r="Q1381" s="130">
        <v>34</v>
      </c>
      <c r="R1381" s="138">
        <v>17</v>
      </c>
      <c r="S1381" s="130">
        <f>Table4[[#This Row],[DMG PER PARTICLE]]*Table4[[#This Row],[PARTICLES 
PER SHOT]]</f>
        <v>1130</v>
      </c>
      <c r="T1381" s="186">
        <f>Table4[[#This Row],[DAMAGE PER SHOT]]/Table4[[#This Row],[SHOT 
INTERVAL]]</f>
        <v>12555.555555555557</v>
      </c>
      <c r="U1381" s="130">
        <f>Table4[[#This Row],[SHOTS PER MAGAZINE]]*Table4[[#This Row],[DAMAGE PER SHOT]]</f>
        <v>39550</v>
      </c>
      <c r="V1381" s="130">
        <f>Table4[[#This Row],[MAGAZINE AMMO]]/Table4[[#This Row],[AMMO PER SHOT]]</f>
        <v>35</v>
      </c>
      <c r="W1381" s="138">
        <f>1/Table4[[#This Row],[SHOT 
INTERVAL]]</f>
        <v>11.111111111111111</v>
      </c>
      <c r="X1381" s="138">
        <f>(Table4[[#This Row],[SHOTS PER MAGAZINE]]-1)*Table4[[#This Row],[SHOT 
INTERVAL]]+(Table4[[#This Row],[PARTICLES 
PER SHOT]]-1)*Table4[[#This Row],[BURST INTERVAL]]</f>
        <v>3.06</v>
      </c>
      <c r="Y1381" s="186">
        <f>Table4[[#This Row],[DAMAGE PER MAGAZINE]]/(Table4[[#This Row],[UNLOAD TIME]]+Table4[[#This Row],[RELOAD TIME]])</f>
        <v>1971.5852442671985</v>
      </c>
    </row>
    <row r="1382" spans="1:25" ht="14.25" hidden="1" customHeight="1" outlineLevel="1" x14ac:dyDescent="0.2">
      <c r="A1382" s="130">
        <v>61</v>
      </c>
      <c r="B1382" s="186" t="s">
        <v>465</v>
      </c>
      <c r="C1382" s="186" t="s">
        <v>101</v>
      </c>
      <c r="D1382" s="130">
        <v>5</v>
      </c>
      <c r="E1382" s="130">
        <v>1246</v>
      </c>
      <c r="F1382" s="130"/>
      <c r="G1382" s="130"/>
      <c r="H1382" s="130"/>
      <c r="I1382" s="130">
        <v>35</v>
      </c>
      <c r="J1382" s="130">
        <v>1</v>
      </c>
      <c r="K1382" s="130">
        <v>1</v>
      </c>
      <c r="L1382" s="138"/>
      <c r="M1382" s="138">
        <v>0.09</v>
      </c>
      <c r="N1382" s="130">
        <v>1</v>
      </c>
      <c r="O1382" s="138"/>
      <c r="P1382" s="138">
        <v>0.5</v>
      </c>
      <c r="Q1382" s="130">
        <v>34</v>
      </c>
      <c r="R1382" s="138">
        <v>17</v>
      </c>
      <c r="S1382" s="130">
        <f>Table4[[#This Row],[DMG PER PARTICLE]]*Table4[[#This Row],[PARTICLES 
PER SHOT]]</f>
        <v>1246</v>
      </c>
      <c r="T1382" s="186">
        <f>Table4[[#This Row],[DAMAGE PER SHOT]]/Table4[[#This Row],[SHOT 
INTERVAL]]</f>
        <v>13844.444444444445</v>
      </c>
      <c r="U1382" s="130">
        <f>Table4[[#This Row],[SHOTS PER MAGAZINE]]*Table4[[#This Row],[DAMAGE PER SHOT]]</f>
        <v>43610</v>
      </c>
      <c r="V1382" s="130">
        <f>Table4[[#This Row],[MAGAZINE AMMO]]/Table4[[#This Row],[AMMO PER SHOT]]</f>
        <v>35</v>
      </c>
      <c r="W1382" s="138">
        <f>1/Table4[[#This Row],[SHOT 
INTERVAL]]</f>
        <v>11.111111111111111</v>
      </c>
      <c r="X1382" s="138">
        <f>(Table4[[#This Row],[SHOTS PER MAGAZINE]]-1)*Table4[[#This Row],[SHOT 
INTERVAL]]+(Table4[[#This Row],[PARTICLES 
PER SHOT]]-1)*Table4[[#This Row],[BURST INTERVAL]]</f>
        <v>3.06</v>
      </c>
      <c r="Y1382" s="186">
        <f>Table4[[#This Row],[DAMAGE PER MAGAZINE]]/(Table4[[#This Row],[UNLOAD TIME]]+Table4[[#This Row],[RELOAD TIME]])</f>
        <v>2173.9780658025925</v>
      </c>
    </row>
    <row r="1383" spans="1:25" ht="14.25" hidden="1" customHeight="1" outlineLevel="1" x14ac:dyDescent="0.2">
      <c r="A1383" s="130">
        <v>61</v>
      </c>
      <c r="B1383" s="186" t="s">
        <v>465</v>
      </c>
      <c r="C1383" s="186" t="s">
        <v>101</v>
      </c>
      <c r="D1383" s="130">
        <v>6</v>
      </c>
      <c r="E1383" s="130">
        <v>1373</v>
      </c>
      <c r="F1383" s="130"/>
      <c r="G1383" s="130"/>
      <c r="H1383" s="130"/>
      <c r="I1383" s="130">
        <v>35</v>
      </c>
      <c r="J1383" s="130">
        <v>1</v>
      </c>
      <c r="K1383" s="130">
        <v>1</v>
      </c>
      <c r="L1383" s="138"/>
      <c r="M1383" s="138">
        <v>0.09</v>
      </c>
      <c r="N1383" s="130">
        <v>1</v>
      </c>
      <c r="O1383" s="138"/>
      <c r="P1383" s="138">
        <v>0.5</v>
      </c>
      <c r="Q1383" s="130">
        <v>34</v>
      </c>
      <c r="R1383" s="138">
        <v>17</v>
      </c>
      <c r="S1383" s="130">
        <f>Table4[[#This Row],[DMG PER PARTICLE]]*Table4[[#This Row],[PARTICLES 
PER SHOT]]</f>
        <v>1373</v>
      </c>
      <c r="T1383" s="186">
        <f>Table4[[#This Row],[DAMAGE PER SHOT]]/Table4[[#This Row],[SHOT 
INTERVAL]]</f>
        <v>15255.555555555557</v>
      </c>
      <c r="U1383" s="130">
        <f>Table4[[#This Row],[SHOTS PER MAGAZINE]]*Table4[[#This Row],[DAMAGE PER SHOT]]</f>
        <v>48055</v>
      </c>
      <c r="V1383" s="130">
        <f>Table4[[#This Row],[MAGAZINE AMMO]]/Table4[[#This Row],[AMMO PER SHOT]]</f>
        <v>35</v>
      </c>
      <c r="W1383" s="138">
        <f>1/Table4[[#This Row],[SHOT 
INTERVAL]]</f>
        <v>11.111111111111111</v>
      </c>
      <c r="X1383" s="138">
        <f>(Table4[[#This Row],[SHOTS PER MAGAZINE]]-1)*Table4[[#This Row],[SHOT 
INTERVAL]]+(Table4[[#This Row],[PARTICLES 
PER SHOT]]-1)*Table4[[#This Row],[BURST INTERVAL]]</f>
        <v>3.06</v>
      </c>
      <c r="Y1383" s="186">
        <f>Table4[[#This Row],[DAMAGE PER MAGAZINE]]/(Table4[[#This Row],[UNLOAD TIME]]+Table4[[#This Row],[RELOAD TIME]])</f>
        <v>2395.563310069791</v>
      </c>
    </row>
    <row r="1384" spans="1:25" ht="14.25" hidden="1" customHeight="1" outlineLevel="1" x14ac:dyDescent="0.2">
      <c r="A1384" s="130">
        <v>61</v>
      </c>
      <c r="B1384" s="186" t="s">
        <v>465</v>
      </c>
      <c r="C1384" s="186" t="s">
        <v>101</v>
      </c>
      <c r="D1384" s="130">
        <v>7</v>
      </c>
      <c r="E1384" s="130">
        <v>1510</v>
      </c>
      <c r="F1384" s="130"/>
      <c r="G1384" s="130"/>
      <c r="H1384" s="130"/>
      <c r="I1384" s="130">
        <v>35</v>
      </c>
      <c r="J1384" s="130">
        <v>1</v>
      </c>
      <c r="K1384" s="130">
        <v>1</v>
      </c>
      <c r="L1384" s="138"/>
      <c r="M1384" s="138">
        <v>0.09</v>
      </c>
      <c r="N1384" s="130">
        <v>1</v>
      </c>
      <c r="O1384" s="138"/>
      <c r="P1384" s="138">
        <v>0.5</v>
      </c>
      <c r="Q1384" s="130">
        <v>34</v>
      </c>
      <c r="R1384" s="138">
        <v>17</v>
      </c>
      <c r="S1384" s="130">
        <f>Table4[[#This Row],[DMG PER PARTICLE]]*Table4[[#This Row],[PARTICLES 
PER SHOT]]</f>
        <v>1510</v>
      </c>
      <c r="T1384" s="186">
        <f>Table4[[#This Row],[DAMAGE PER SHOT]]/Table4[[#This Row],[SHOT 
INTERVAL]]</f>
        <v>16777.777777777777</v>
      </c>
      <c r="U1384" s="130">
        <f>Table4[[#This Row],[SHOTS PER MAGAZINE]]*Table4[[#This Row],[DAMAGE PER SHOT]]</f>
        <v>52850</v>
      </c>
      <c r="V1384" s="130">
        <f>Table4[[#This Row],[MAGAZINE AMMO]]/Table4[[#This Row],[AMMO PER SHOT]]</f>
        <v>35</v>
      </c>
      <c r="W1384" s="138">
        <f>1/Table4[[#This Row],[SHOT 
INTERVAL]]</f>
        <v>11.111111111111111</v>
      </c>
      <c r="X1384" s="138">
        <f>(Table4[[#This Row],[SHOTS PER MAGAZINE]]-1)*Table4[[#This Row],[SHOT 
INTERVAL]]+(Table4[[#This Row],[PARTICLES 
PER SHOT]]-1)*Table4[[#This Row],[BURST INTERVAL]]</f>
        <v>3.06</v>
      </c>
      <c r="Y1384" s="186">
        <f>Table4[[#This Row],[DAMAGE PER MAGAZINE]]/(Table4[[#This Row],[UNLOAD TIME]]+Table4[[#This Row],[RELOAD TIME]])</f>
        <v>2634.5962113659025</v>
      </c>
    </row>
    <row r="1385" spans="1:25" ht="14.25" hidden="1" customHeight="1" outlineLevel="1" x14ac:dyDescent="0.2">
      <c r="A1385" s="130">
        <v>61</v>
      </c>
      <c r="B1385" s="186" t="s">
        <v>465</v>
      </c>
      <c r="C1385" s="186" t="s">
        <v>101</v>
      </c>
      <c r="D1385" s="130">
        <v>8</v>
      </c>
      <c r="E1385" s="130">
        <v>1669</v>
      </c>
      <c r="F1385" s="130"/>
      <c r="G1385" s="130"/>
      <c r="H1385" s="130"/>
      <c r="I1385" s="130">
        <v>35</v>
      </c>
      <c r="J1385" s="130">
        <v>1</v>
      </c>
      <c r="K1385" s="130">
        <v>1</v>
      </c>
      <c r="L1385" s="138"/>
      <c r="M1385" s="138">
        <v>0.09</v>
      </c>
      <c r="N1385" s="130">
        <v>1</v>
      </c>
      <c r="O1385" s="138"/>
      <c r="P1385" s="138">
        <v>0.5</v>
      </c>
      <c r="Q1385" s="130">
        <v>34</v>
      </c>
      <c r="R1385" s="138">
        <v>17</v>
      </c>
      <c r="S1385" s="130">
        <f>Table4[[#This Row],[DMG PER PARTICLE]]*Table4[[#This Row],[PARTICLES 
PER SHOT]]</f>
        <v>1669</v>
      </c>
      <c r="T1385" s="186">
        <f>Table4[[#This Row],[DAMAGE PER SHOT]]/Table4[[#This Row],[SHOT 
INTERVAL]]</f>
        <v>18544.444444444445</v>
      </c>
      <c r="U1385" s="130">
        <f>Table4[[#This Row],[SHOTS PER MAGAZINE]]*Table4[[#This Row],[DAMAGE PER SHOT]]</f>
        <v>58415</v>
      </c>
      <c r="V1385" s="130">
        <f>Table4[[#This Row],[MAGAZINE AMMO]]/Table4[[#This Row],[AMMO PER SHOT]]</f>
        <v>35</v>
      </c>
      <c r="W1385" s="138">
        <f>1/Table4[[#This Row],[SHOT 
INTERVAL]]</f>
        <v>11.111111111111111</v>
      </c>
      <c r="X1385" s="138">
        <f>(Table4[[#This Row],[SHOTS PER MAGAZINE]]-1)*Table4[[#This Row],[SHOT 
INTERVAL]]+(Table4[[#This Row],[PARTICLES 
PER SHOT]]-1)*Table4[[#This Row],[BURST INTERVAL]]</f>
        <v>3.06</v>
      </c>
      <c r="Y1385" s="186">
        <f>Table4[[#This Row],[DAMAGE PER MAGAZINE]]/(Table4[[#This Row],[UNLOAD TIME]]+Table4[[#This Row],[RELOAD TIME]])</f>
        <v>2912.0139581256235</v>
      </c>
    </row>
    <row r="1386" spans="1:25" ht="14.25" hidden="1" customHeight="1" outlineLevel="1" x14ac:dyDescent="0.2">
      <c r="A1386" s="130">
        <v>61</v>
      </c>
      <c r="B1386" s="186" t="s">
        <v>465</v>
      </c>
      <c r="C1386" s="186" t="s">
        <v>101</v>
      </c>
      <c r="D1386" s="130">
        <v>9</v>
      </c>
      <c r="E1386" s="130">
        <v>1838</v>
      </c>
      <c r="F1386" s="130"/>
      <c r="G1386" s="130"/>
      <c r="H1386" s="130"/>
      <c r="I1386" s="130">
        <v>35</v>
      </c>
      <c r="J1386" s="130">
        <v>1</v>
      </c>
      <c r="K1386" s="130">
        <v>1</v>
      </c>
      <c r="L1386" s="138"/>
      <c r="M1386" s="138">
        <v>0.09</v>
      </c>
      <c r="N1386" s="130">
        <v>1</v>
      </c>
      <c r="O1386" s="138"/>
      <c r="P1386" s="138">
        <v>0.5</v>
      </c>
      <c r="Q1386" s="130">
        <v>34</v>
      </c>
      <c r="R1386" s="138">
        <v>17</v>
      </c>
      <c r="S1386" s="130">
        <f>Table4[[#This Row],[DMG PER PARTICLE]]*Table4[[#This Row],[PARTICLES 
PER SHOT]]</f>
        <v>1838</v>
      </c>
      <c r="T1386" s="186">
        <f>Table4[[#This Row],[DAMAGE PER SHOT]]/Table4[[#This Row],[SHOT 
INTERVAL]]</f>
        <v>20422.222222222223</v>
      </c>
      <c r="U1386" s="130">
        <f>Table4[[#This Row],[SHOTS PER MAGAZINE]]*Table4[[#This Row],[DAMAGE PER SHOT]]</f>
        <v>64330</v>
      </c>
      <c r="V1386" s="130">
        <f>Table4[[#This Row],[MAGAZINE AMMO]]/Table4[[#This Row],[AMMO PER SHOT]]</f>
        <v>35</v>
      </c>
      <c r="W1386" s="138">
        <f>1/Table4[[#This Row],[SHOT 
INTERVAL]]</f>
        <v>11.111111111111111</v>
      </c>
      <c r="X1386" s="138">
        <f>(Table4[[#This Row],[SHOTS PER MAGAZINE]]-1)*Table4[[#This Row],[SHOT 
INTERVAL]]+(Table4[[#This Row],[PARTICLES 
PER SHOT]]-1)*Table4[[#This Row],[BURST INTERVAL]]</f>
        <v>3.06</v>
      </c>
      <c r="Y1386" s="186">
        <f>Table4[[#This Row],[DAMAGE PER MAGAZINE]]/(Table4[[#This Row],[UNLOAD TIME]]+Table4[[#This Row],[RELOAD TIME]])</f>
        <v>3206.8793619142575</v>
      </c>
    </row>
    <row r="1387" spans="1:25" ht="14.25" hidden="1" customHeight="1" outlineLevel="1" x14ac:dyDescent="0.2">
      <c r="A1387" s="130">
        <v>61</v>
      </c>
      <c r="B1387" s="186" t="s">
        <v>465</v>
      </c>
      <c r="C1387" s="186" t="s">
        <v>101</v>
      </c>
      <c r="D1387" s="130">
        <v>10</v>
      </c>
      <c r="E1387" s="130">
        <v>2027</v>
      </c>
      <c r="F1387" s="130"/>
      <c r="G1387" s="130"/>
      <c r="H1387" s="130"/>
      <c r="I1387" s="130">
        <v>35</v>
      </c>
      <c r="J1387" s="130">
        <v>1</v>
      </c>
      <c r="K1387" s="130">
        <v>1</v>
      </c>
      <c r="L1387" s="138"/>
      <c r="M1387" s="138">
        <v>0.09</v>
      </c>
      <c r="N1387" s="130">
        <v>1</v>
      </c>
      <c r="O1387" s="138"/>
      <c r="P1387" s="138">
        <v>0.5</v>
      </c>
      <c r="Q1387" s="130">
        <v>34</v>
      </c>
      <c r="R1387" s="138">
        <v>17</v>
      </c>
      <c r="S1387" s="130">
        <f>Table4[[#This Row],[DMG PER PARTICLE]]*Table4[[#This Row],[PARTICLES 
PER SHOT]]</f>
        <v>2027</v>
      </c>
      <c r="T1387" s="186">
        <f>Table4[[#This Row],[DAMAGE PER SHOT]]/Table4[[#This Row],[SHOT 
INTERVAL]]</f>
        <v>22522.222222222223</v>
      </c>
      <c r="U1387" s="130">
        <f>Table4[[#This Row],[SHOTS PER MAGAZINE]]*Table4[[#This Row],[DAMAGE PER SHOT]]</f>
        <v>70945</v>
      </c>
      <c r="V1387" s="130">
        <f>Table4[[#This Row],[MAGAZINE AMMO]]/Table4[[#This Row],[AMMO PER SHOT]]</f>
        <v>35</v>
      </c>
      <c r="W1387" s="138">
        <f>1/Table4[[#This Row],[SHOT 
INTERVAL]]</f>
        <v>11.111111111111111</v>
      </c>
      <c r="X1387" s="138">
        <f>(Table4[[#This Row],[SHOTS PER MAGAZINE]]-1)*Table4[[#This Row],[SHOT 
INTERVAL]]+(Table4[[#This Row],[PARTICLES 
PER SHOT]]-1)*Table4[[#This Row],[BURST INTERVAL]]</f>
        <v>3.06</v>
      </c>
      <c r="Y1387" s="186">
        <f>Table4[[#This Row],[DAMAGE PER MAGAZINE]]/(Table4[[#This Row],[UNLOAD TIME]]+Table4[[#This Row],[RELOAD TIME]])</f>
        <v>3536.640079760718</v>
      </c>
    </row>
    <row r="1388" spans="1:25" ht="14.25" hidden="1" customHeight="1" outlineLevel="1" x14ac:dyDescent="0.2">
      <c r="A1388" s="130">
        <v>61</v>
      </c>
      <c r="B1388" s="186" t="s">
        <v>465</v>
      </c>
      <c r="C1388" s="186" t="s">
        <v>101</v>
      </c>
      <c r="D1388" s="130">
        <v>11</v>
      </c>
      <c r="E1388" s="130">
        <v>2228</v>
      </c>
      <c r="F1388" s="130"/>
      <c r="G1388" s="130"/>
      <c r="H1388" s="130"/>
      <c r="I1388" s="130">
        <v>35</v>
      </c>
      <c r="J1388" s="130">
        <v>1</v>
      </c>
      <c r="K1388" s="130">
        <v>1</v>
      </c>
      <c r="L1388" s="138"/>
      <c r="M1388" s="138">
        <v>0.09</v>
      </c>
      <c r="N1388" s="130">
        <v>1</v>
      </c>
      <c r="O1388" s="138"/>
      <c r="P1388" s="138">
        <v>0.5</v>
      </c>
      <c r="Q1388" s="130">
        <v>34</v>
      </c>
      <c r="R1388" s="138">
        <v>17</v>
      </c>
      <c r="S1388" s="130">
        <f>Table4[[#This Row],[DMG PER PARTICLE]]*Table4[[#This Row],[PARTICLES 
PER SHOT]]</f>
        <v>2228</v>
      </c>
      <c r="T1388" s="186">
        <f>Table4[[#This Row],[DAMAGE PER SHOT]]/Table4[[#This Row],[SHOT 
INTERVAL]]</f>
        <v>24755.555555555555</v>
      </c>
      <c r="U1388" s="130">
        <f>Table4[[#This Row],[SHOTS PER MAGAZINE]]*Table4[[#This Row],[DAMAGE PER SHOT]]</f>
        <v>77980</v>
      </c>
      <c r="V1388" s="130">
        <f>Table4[[#This Row],[MAGAZINE AMMO]]/Table4[[#This Row],[AMMO PER SHOT]]</f>
        <v>35</v>
      </c>
      <c r="W1388" s="138">
        <f>1/Table4[[#This Row],[SHOT 
INTERVAL]]</f>
        <v>11.111111111111111</v>
      </c>
      <c r="X1388" s="138">
        <f>(Table4[[#This Row],[SHOTS PER MAGAZINE]]-1)*Table4[[#This Row],[SHOT 
INTERVAL]]+(Table4[[#This Row],[PARTICLES 
PER SHOT]]-1)*Table4[[#This Row],[BURST INTERVAL]]</f>
        <v>3.06</v>
      </c>
      <c r="Y1388" s="186">
        <f>Table4[[#This Row],[DAMAGE PER MAGAZINE]]/(Table4[[#This Row],[UNLOAD TIME]]+Table4[[#This Row],[RELOAD TIME]])</f>
        <v>3887.3379860418745</v>
      </c>
    </row>
    <row r="1389" spans="1:25" ht="14.25" hidden="1" customHeight="1" outlineLevel="1" x14ac:dyDescent="0.2">
      <c r="A1389" s="130">
        <v>61</v>
      </c>
      <c r="B1389" s="186" t="s">
        <v>465</v>
      </c>
      <c r="C1389" s="186" t="s">
        <v>101</v>
      </c>
      <c r="D1389" s="130">
        <v>12</v>
      </c>
      <c r="E1389" s="130">
        <v>2450</v>
      </c>
      <c r="F1389" s="130"/>
      <c r="G1389" s="130"/>
      <c r="H1389" s="130"/>
      <c r="I1389" s="130">
        <v>35</v>
      </c>
      <c r="J1389" s="130">
        <v>1</v>
      </c>
      <c r="K1389" s="130">
        <v>1</v>
      </c>
      <c r="L1389" s="138"/>
      <c r="M1389" s="138">
        <v>0.09</v>
      </c>
      <c r="N1389" s="130">
        <v>1</v>
      </c>
      <c r="O1389" s="138"/>
      <c r="P1389" s="138">
        <v>0.5</v>
      </c>
      <c r="Q1389" s="130">
        <v>34</v>
      </c>
      <c r="R1389" s="138">
        <v>17</v>
      </c>
      <c r="S1389" s="130">
        <f>Table4[[#This Row],[DMG PER PARTICLE]]*Table4[[#This Row],[PARTICLES 
PER SHOT]]</f>
        <v>2450</v>
      </c>
      <c r="T1389" s="186">
        <f>Table4[[#This Row],[DAMAGE PER SHOT]]/Table4[[#This Row],[SHOT 
INTERVAL]]</f>
        <v>27222.222222222223</v>
      </c>
      <c r="U1389" s="130">
        <f>Table4[[#This Row],[SHOTS PER MAGAZINE]]*Table4[[#This Row],[DAMAGE PER SHOT]]</f>
        <v>85750</v>
      </c>
      <c r="V1389" s="130">
        <f>Table4[[#This Row],[MAGAZINE AMMO]]/Table4[[#This Row],[AMMO PER SHOT]]</f>
        <v>35</v>
      </c>
      <c r="W1389" s="138">
        <f>1/Table4[[#This Row],[SHOT 
INTERVAL]]</f>
        <v>11.111111111111111</v>
      </c>
      <c r="X1389" s="138">
        <f>(Table4[[#This Row],[SHOTS PER MAGAZINE]]-1)*Table4[[#This Row],[SHOT 
INTERVAL]]+(Table4[[#This Row],[PARTICLES 
PER SHOT]]-1)*Table4[[#This Row],[BURST INTERVAL]]</f>
        <v>3.06</v>
      </c>
      <c r="Y1389" s="186">
        <f>Table4[[#This Row],[DAMAGE PER MAGAZINE]]/(Table4[[#This Row],[UNLOAD TIME]]+Table4[[#This Row],[RELOAD TIME]])</f>
        <v>4274.675972083749</v>
      </c>
    </row>
    <row r="1390" spans="1:25" ht="14.25" hidden="1" customHeight="1" outlineLevel="1" x14ac:dyDescent="0.2">
      <c r="A1390" s="130">
        <v>61</v>
      </c>
      <c r="B1390" s="186" t="s">
        <v>465</v>
      </c>
      <c r="C1390" s="186" t="s">
        <v>102</v>
      </c>
      <c r="D1390" s="130">
        <v>1</v>
      </c>
      <c r="E1390" s="130">
        <v>2450</v>
      </c>
      <c r="F1390" s="130"/>
      <c r="G1390" s="130"/>
      <c r="H1390" s="130"/>
      <c r="I1390" s="130">
        <v>35</v>
      </c>
      <c r="J1390" s="130">
        <v>1</v>
      </c>
      <c r="K1390" s="130">
        <v>1</v>
      </c>
      <c r="L1390" s="138"/>
      <c r="M1390" s="138">
        <v>0.09</v>
      </c>
      <c r="N1390" s="130">
        <v>1</v>
      </c>
      <c r="O1390" s="138"/>
      <c r="P1390" s="138">
        <v>0.5</v>
      </c>
      <c r="Q1390" s="130">
        <v>34</v>
      </c>
      <c r="R1390" s="138">
        <v>17</v>
      </c>
      <c r="S1390" s="130">
        <f>Table4[[#This Row],[DMG PER PARTICLE]]*Table4[[#This Row],[PARTICLES 
PER SHOT]]</f>
        <v>2450</v>
      </c>
      <c r="T1390" s="186">
        <f>Table4[[#This Row],[DAMAGE PER SHOT]]/Table4[[#This Row],[SHOT 
INTERVAL]]</f>
        <v>27222.222222222223</v>
      </c>
      <c r="U1390" s="130">
        <f>Table4[[#This Row],[SHOTS PER MAGAZINE]]*Table4[[#This Row],[DAMAGE PER SHOT]]</f>
        <v>85750</v>
      </c>
      <c r="V1390" s="130">
        <f>Table4[[#This Row],[MAGAZINE AMMO]]/Table4[[#This Row],[AMMO PER SHOT]]</f>
        <v>35</v>
      </c>
      <c r="W1390" s="138">
        <f>1/Table4[[#This Row],[SHOT 
INTERVAL]]</f>
        <v>11.111111111111111</v>
      </c>
      <c r="X1390" s="138">
        <f>(Table4[[#This Row],[SHOTS PER MAGAZINE]]-1)*Table4[[#This Row],[SHOT 
INTERVAL]]+(Table4[[#This Row],[PARTICLES 
PER SHOT]]-1)*Table4[[#This Row],[BURST INTERVAL]]</f>
        <v>3.06</v>
      </c>
      <c r="Y1390" s="186">
        <f>Table4[[#This Row],[DAMAGE PER MAGAZINE]]/(Table4[[#This Row],[UNLOAD TIME]]+Table4[[#This Row],[RELOAD TIME]])</f>
        <v>4274.675972083749</v>
      </c>
    </row>
    <row r="1391" spans="1:25" ht="14.25" hidden="1" customHeight="1" outlineLevel="1" x14ac:dyDescent="0.2">
      <c r="A1391" s="130">
        <v>61</v>
      </c>
      <c r="B1391" s="186" t="s">
        <v>465</v>
      </c>
      <c r="C1391" s="186" t="s">
        <v>102</v>
      </c>
      <c r="D1391" s="130">
        <v>2</v>
      </c>
      <c r="E1391" s="130">
        <v>2494</v>
      </c>
      <c r="F1391" s="130"/>
      <c r="G1391" s="130"/>
      <c r="H1391" s="130"/>
      <c r="I1391" s="130">
        <v>35</v>
      </c>
      <c r="J1391" s="130">
        <v>1</v>
      </c>
      <c r="K1391" s="130">
        <v>1</v>
      </c>
      <c r="L1391" s="138"/>
      <c r="M1391" s="138">
        <v>0.09</v>
      </c>
      <c r="N1391" s="130">
        <v>1</v>
      </c>
      <c r="O1391" s="138"/>
      <c r="P1391" s="138">
        <v>0.5</v>
      </c>
      <c r="Q1391" s="130">
        <v>34</v>
      </c>
      <c r="R1391" s="138">
        <v>17</v>
      </c>
      <c r="S1391" s="130">
        <f>Table4[[#This Row],[DMG PER PARTICLE]]*Table4[[#This Row],[PARTICLES 
PER SHOT]]</f>
        <v>2494</v>
      </c>
      <c r="T1391" s="186">
        <f>Table4[[#This Row],[DAMAGE PER SHOT]]/Table4[[#This Row],[SHOT 
INTERVAL]]</f>
        <v>27711.111111111113</v>
      </c>
      <c r="U1391" s="130">
        <f>Table4[[#This Row],[SHOTS PER MAGAZINE]]*Table4[[#This Row],[DAMAGE PER SHOT]]</f>
        <v>87290</v>
      </c>
      <c r="V1391" s="130">
        <f>Table4[[#This Row],[MAGAZINE AMMO]]/Table4[[#This Row],[AMMO PER SHOT]]</f>
        <v>35</v>
      </c>
      <c r="W1391" s="138">
        <f>1/Table4[[#This Row],[SHOT 
INTERVAL]]</f>
        <v>11.111111111111111</v>
      </c>
      <c r="X1391" s="138">
        <f>(Table4[[#This Row],[SHOTS PER MAGAZINE]]-1)*Table4[[#This Row],[SHOT 
INTERVAL]]+(Table4[[#This Row],[PARTICLES 
PER SHOT]]-1)*Table4[[#This Row],[BURST INTERVAL]]</f>
        <v>3.06</v>
      </c>
      <c r="Y1391" s="186">
        <f>Table4[[#This Row],[DAMAGE PER MAGAZINE]]/(Table4[[#This Row],[UNLOAD TIME]]+Table4[[#This Row],[RELOAD TIME]])</f>
        <v>4351.4456630109671</v>
      </c>
    </row>
    <row r="1392" spans="1:25" ht="14.25" hidden="1" customHeight="1" outlineLevel="1" x14ac:dyDescent="0.2">
      <c r="A1392" s="130">
        <v>61</v>
      </c>
      <c r="B1392" s="186" t="s">
        <v>465</v>
      </c>
      <c r="C1392" s="186" t="s">
        <v>102</v>
      </c>
      <c r="D1392" s="130">
        <v>3</v>
      </c>
      <c r="E1392" s="130">
        <v>2538</v>
      </c>
      <c r="F1392" s="130"/>
      <c r="G1392" s="130"/>
      <c r="H1392" s="130"/>
      <c r="I1392" s="130">
        <v>35</v>
      </c>
      <c r="J1392" s="130">
        <v>1</v>
      </c>
      <c r="K1392" s="130">
        <v>1</v>
      </c>
      <c r="L1392" s="138"/>
      <c r="M1392" s="138">
        <v>0.09</v>
      </c>
      <c r="N1392" s="130">
        <v>1</v>
      </c>
      <c r="O1392" s="138"/>
      <c r="P1392" s="138">
        <v>0.5</v>
      </c>
      <c r="Q1392" s="130">
        <v>34</v>
      </c>
      <c r="R1392" s="138">
        <v>17</v>
      </c>
      <c r="S1392" s="130">
        <f>Table4[[#This Row],[DMG PER PARTICLE]]*Table4[[#This Row],[PARTICLES 
PER SHOT]]</f>
        <v>2538</v>
      </c>
      <c r="T1392" s="186">
        <f>Table4[[#This Row],[DAMAGE PER SHOT]]/Table4[[#This Row],[SHOT 
INTERVAL]]</f>
        <v>28200</v>
      </c>
      <c r="U1392" s="130">
        <f>Table4[[#This Row],[SHOTS PER MAGAZINE]]*Table4[[#This Row],[DAMAGE PER SHOT]]</f>
        <v>88830</v>
      </c>
      <c r="V1392" s="130">
        <f>Table4[[#This Row],[MAGAZINE AMMO]]/Table4[[#This Row],[AMMO PER SHOT]]</f>
        <v>35</v>
      </c>
      <c r="W1392" s="138">
        <f>1/Table4[[#This Row],[SHOT 
INTERVAL]]</f>
        <v>11.111111111111111</v>
      </c>
      <c r="X1392" s="138">
        <f>(Table4[[#This Row],[SHOTS PER MAGAZINE]]-1)*Table4[[#This Row],[SHOT 
INTERVAL]]+(Table4[[#This Row],[PARTICLES 
PER SHOT]]-1)*Table4[[#This Row],[BURST INTERVAL]]</f>
        <v>3.06</v>
      </c>
      <c r="Y1392" s="186">
        <f>Table4[[#This Row],[DAMAGE PER MAGAZINE]]/(Table4[[#This Row],[UNLOAD TIME]]+Table4[[#This Row],[RELOAD TIME]])</f>
        <v>4428.2153539381861</v>
      </c>
    </row>
    <row r="1393" spans="1:25" ht="14.25" hidden="1" customHeight="1" outlineLevel="1" x14ac:dyDescent="0.2">
      <c r="A1393" s="130">
        <v>61</v>
      </c>
      <c r="B1393" s="186" t="s">
        <v>465</v>
      </c>
      <c r="C1393" s="186" t="s">
        <v>102</v>
      </c>
      <c r="D1393" s="130">
        <v>4</v>
      </c>
      <c r="E1393" s="130">
        <v>2582</v>
      </c>
      <c r="F1393" s="130"/>
      <c r="G1393" s="130"/>
      <c r="H1393" s="130"/>
      <c r="I1393" s="130">
        <v>35</v>
      </c>
      <c r="J1393" s="130">
        <v>1</v>
      </c>
      <c r="K1393" s="130">
        <v>1</v>
      </c>
      <c r="L1393" s="138"/>
      <c r="M1393" s="138">
        <v>0.09</v>
      </c>
      <c r="N1393" s="130">
        <v>1</v>
      </c>
      <c r="O1393" s="138"/>
      <c r="P1393" s="138">
        <v>0.5</v>
      </c>
      <c r="Q1393" s="130">
        <v>34</v>
      </c>
      <c r="R1393" s="138">
        <v>17</v>
      </c>
      <c r="S1393" s="130">
        <f>Table4[[#This Row],[DMG PER PARTICLE]]*Table4[[#This Row],[PARTICLES 
PER SHOT]]</f>
        <v>2582</v>
      </c>
      <c r="T1393" s="186">
        <f>Table4[[#This Row],[DAMAGE PER SHOT]]/Table4[[#This Row],[SHOT 
INTERVAL]]</f>
        <v>28688.888888888891</v>
      </c>
      <c r="U1393" s="130">
        <f>Table4[[#This Row],[SHOTS PER MAGAZINE]]*Table4[[#This Row],[DAMAGE PER SHOT]]</f>
        <v>90370</v>
      </c>
      <c r="V1393" s="130">
        <f>Table4[[#This Row],[MAGAZINE AMMO]]/Table4[[#This Row],[AMMO PER SHOT]]</f>
        <v>35</v>
      </c>
      <c r="W1393" s="138">
        <f>1/Table4[[#This Row],[SHOT 
INTERVAL]]</f>
        <v>11.111111111111111</v>
      </c>
      <c r="X1393" s="138">
        <f>(Table4[[#This Row],[SHOTS PER MAGAZINE]]-1)*Table4[[#This Row],[SHOT 
INTERVAL]]+(Table4[[#This Row],[PARTICLES 
PER SHOT]]-1)*Table4[[#This Row],[BURST INTERVAL]]</f>
        <v>3.06</v>
      </c>
      <c r="Y1393" s="186">
        <f>Table4[[#This Row],[DAMAGE PER MAGAZINE]]/(Table4[[#This Row],[UNLOAD TIME]]+Table4[[#This Row],[RELOAD TIME]])</f>
        <v>4504.9850448654042</v>
      </c>
    </row>
    <row r="1394" spans="1:25" ht="14.25" hidden="1" customHeight="1" outlineLevel="1" x14ac:dyDescent="0.2">
      <c r="A1394" s="130">
        <v>61</v>
      </c>
      <c r="B1394" s="186" t="s">
        <v>465</v>
      </c>
      <c r="C1394" s="186" t="s">
        <v>102</v>
      </c>
      <c r="D1394" s="130">
        <v>5</v>
      </c>
      <c r="E1394" s="130">
        <v>2626</v>
      </c>
      <c r="F1394" s="130"/>
      <c r="G1394" s="130"/>
      <c r="H1394" s="130"/>
      <c r="I1394" s="130">
        <v>35</v>
      </c>
      <c r="J1394" s="130">
        <v>1</v>
      </c>
      <c r="K1394" s="130">
        <v>1</v>
      </c>
      <c r="L1394" s="138"/>
      <c r="M1394" s="138">
        <v>0.09</v>
      </c>
      <c r="N1394" s="130">
        <v>1</v>
      </c>
      <c r="O1394" s="138"/>
      <c r="P1394" s="138">
        <v>0.5</v>
      </c>
      <c r="Q1394" s="130">
        <v>34</v>
      </c>
      <c r="R1394" s="138">
        <v>17</v>
      </c>
      <c r="S1394" s="130">
        <f>Table4[[#This Row],[DMG PER PARTICLE]]*Table4[[#This Row],[PARTICLES 
PER SHOT]]</f>
        <v>2626</v>
      </c>
      <c r="T1394" s="186">
        <f>Table4[[#This Row],[DAMAGE PER SHOT]]/Table4[[#This Row],[SHOT 
INTERVAL]]</f>
        <v>29177.777777777777</v>
      </c>
      <c r="U1394" s="130">
        <f>Table4[[#This Row],[SHOTS PER MAGAZINE]]*Table4[[#This Row],[DAMAGE PER SHOT]]</f>
        <v>91910</v>
      </c>
      <c r="V1394" s="130">
        <f>Table4[[#This Row],[MAGAZINE AMMO]]/Table4[[#This Row],[AMMO PER SHOT]]</f>
        <v>35</v>
      </c>
      <c r="W1394" s="138">
        <f>1/Table4[[#This Row],[SHOT 
INTERVAL]]</f>
        <v>11.111111111111111</v>
      </c>
      <c r="X1394" s="138">
        <f>(Table4[[#This Row],[SHOTS PER MAGAZINE]]-1)*Table4[[#This Row],[SHOT 
INTERVAL]]+(Table4[[#This Row],[PARTICLES 
PER SHOT]]-1)*Table4[[#This Row],[BURST INTERVAL]]</f>
        <v>3.06</v>
      </c>
      <c r="Y1394" s="186">
        <f>Table4[[#This Row],[DAMAGE PER MAGAZINE]]/(Table4[[#This Row],[UNLOAD TIME]]+Table4[[#This Row],[RELOAD TIME]])</f>
        <v>4581.7547357926223</v>
      </c>
    </row>
    <row r="1395" spans="1:25" ht="14.25" hidden="1" customHeight="1" outlineLevel="1" x14ac:dyDescent="0.2">
      <c r="A1395" s="130">
        <v>61</v>
      </c>
      <c r="B1395" s="186" t="s">
        <v>465</v>
      </c>
      <c r="C1395" s="186" t="s">
        <v>102</v>
      </c>
      <c r="D1395" s="130">
        <v>6</v>
      </c>
      <c r="E1395" s="130">
        <v>2670</v>
      </c>
      <c r="F1395" s="130"/>
      <c r="G1395" s="130"/>
      <c r="H1395" s="130"/>
      <c r="I1395" s="130">
        <v>35</v>
      </c>
      <c r="J1395" s="130">
        <v>1</v>
      </c>
      <c r="K1395" s="130">
        <v>1</v>
      </c>
      <c r="L1395" s="138"/>
      <c r="M1395" s="138">
        <v>0.09</v>
      </c>
      <c r="N1395" s="130">
        <v>1</v>
      </c>
      <c r="O1395" s="138"/>
      <c r="P1395" s="138">
        <v>0.5</v>
      </c>
      <c r="Q1395" s="130">
        <v>34</v>
      </c>
      <c r="R1395" s="138">
        <v>17</v>
      </c>
      <c r="S1395" s="130">
        <f>Table4[[#This Row],[DMG PER PARTICLE]]*Table4[[#This Row],[PARTICLES 
PER SHOT]]</f>
        <v>2670</v>
      </c>
      <c r="T1395" s="186">
        <f>Table4[[#This Row],[DAMAGE PER SHOT]]/Table4[[#This Row],[SHOT 
INTERVAL]]</f>
        <v>29666.666666666668</v>
      </c>
      <c r="U1395" s="130">
        <f>Table4[[#This Row],[SHOTS PER MAGAZINE]]*Table4[[#This Row],[DAMAGE PER SHOT]]</f>
        <v>93450</v>
      </c>
      <c r="V1395" s="130">
        <f>Table4[[#This Row],[MAGAZINE AMMO]]/Table4[[#This Row],[AMMO PER SHOT]]</f>
        <v>35</v>
      </c>
      <c r="W1395" s="138">
        <f>1/Table4[[#This Row],[SHOT 
INTERVAL]]</f>
        <v>11.111111111111111</v>
      </c>
      <c r="X1395" s="138">
        <f>(Table4[[#This Row],[SHOTS PER MAGAZINE]]-1)*Table4[[#This Row],[SHOT 
INTERVAL]]+(Table4[[#This Row],[PARTICLES 
PER SHOT]]-1)*Table4[[#This Row],[BURST INTERVAL]]</f>
        <v>3.06</v>
      </c>
      <c r="Y1395" s="186">
        <f>Table4[[#This Row],[DAMAGE PER MAGAZINE]]/(Table4[[#This Row],[UNLOAD TIME]]+Table4[[#This Row],[RELOAD TIME]])</f>
        <v>4658.5244267198404</v>
      </c>
    </row>
    <row r="1396" spans="1:25" ht="14.25" hidden="1" customHeight="1" outlineLevel="1" x14ac:dyDescent="0.2">
      <c r="A1396" s="130">
        <v>61</v>
      </c>
      <c r="B1396" s="186" t="s">
        <v>465</v>
      </c>
      <c r="C1396" s="186" t="s">
        <v>102</v>
      </c>
      <c r="D1396" s="130">
        <v>7</v>
      </c>
      <c r="E1396" s="130">
        <v>2715</v>
      </c>
      <c r="F1396" s="130"/>
      <c r="G1396" s="130"/>
      <c r="H1396" s="130"/>
      <c r="I1396" s="130">
        <v>35</v>
      </c>
      <c r="J1396" s="130">
        <v>1</v>
      </c>
      <c r="K1396" s="130">
        <v>1</v>
      </c>
      <c r="L1396" s="138"/>
      <c r="M1396" s="138">
        <v>0.09</v>
      </c>
      <c r="N1396" s="130">
        <v>1</v>
      </c>
      <c r="O1396" s="138"/>
      <c r="P1396" s="138">
        <v>0.5</v>
      </c>
      <c r="Q1396" s="130">
        <v>34</v>
      </c>
      <c r="R1396" s="138">
        <v>17</v>
      </c>
      <c r="S1396" s="130">
        <f>Table4[[#This Row],[DMG PER PARTICLE]]*Table4[[#This Row],[PARTICLES 
PER SHOT]]</f>
        <v>2715</v>
      </c>
      <c r="T1396" s="186">
        <f>Table4[[#This Row],[DAMAGE PER SHOT]]/Table4[[#This Row],[SHOT 
INTERVAL]]</f>
        <v>30166.666666666668</v>
      </c>
      <c r="U1396" s="130">
        <f>Table4[[#This Row],[SHOTS PER MAGAZINE]]*Table4[[#This Row],[DAMAGE PER SHOT]]</f>
        <v>95025</v>
      </c>
      <c r="V1396" s="130">
        <f>Table4[[#This Row],[MAGAZINE AMMO]]/Table4[[#This Row],[AMMO PER SHOT]]</f>
        <v>35</v>
      </c>
      <c r="W1396" s="138">
        <f>1/Table4[[#This Row],[SHOT 
INTERVAL]]</f>
        <v>11.111111111111111</v>
      </c>
      <c r="X1396" s="138">
        <f>(Table4[[#This Row],[SHOTS PER MAGAZINE]]-1)*Table4[[#This Row],[SHOT 
INTERVAL]]+(Table4[[#This Row],[PARTICLES 
PER SHOT]]-1)*Table4[[#This Row],[BURST INTERVAL]]</f>
        <v>3.06</v>
      </c>
      <c r="Y1396" s="186">
        <f>Table4[[#This Row],[DAMAGE PER MAGAZINE]]/(Table4[[#This Row],[UNLOAD TIME]]+Table4[[#This Row],[RELOAD TIME]])</f>
        <v>4737.0388833499501</v>
      </c>
    </row>
    <row r="1397" spans="1:25" ht="14.25" hidden="1" customHeight="1" outlineLevel="1" x14ac:dyDescent="0.2">
      <c r="A1397" s="130">
        <v>61</v>
      </c>
      <c r="B1397" s="186" t="s">
        <v>465</v>
      </c>
      <c r="C1397" s="186" t="s">
        <v>102</v>
      </c>
      <c r="D1397" s="130">
        <v>8</v>
      </c>
      <c r="E1397" s="130">
        <v>2759</v>
      </c>
      <c r="F1397" s="130"/>
      <c r="G1397" s="130"/>
      <c r="H1397" s="130"/>
      <c r="I1397" s="130">
        <v>35</v>
      </c>
      <c r="J1397" s="130">
        <v>1</v>
      </c>
      <c r="K1397" s="130">
        <v>1</v>
      </c>
      <c r="L1397" s="138"/>
      <c r="M1397" s="138">
        <v>0.09</v>
      </c>
      <c r="N1397" s="130">
        <v>1</v>
      </c>
      <c r="O1397" s="138"/>
      <c r="P1397" s="138">
        <v>0.5</v>
      </c>
      <c r="Q1397" s="130">
        <v>34</v>
      </c>
      <c r="R1397" s="138">
        <v>17</v>
      </c>
      <c r="S1397" s="130">
        <f>Table4[[#This Row],[DMG PER PARTICLE]]*Table4[[#This Row],[PARTICLES 
PER SHOT]]</f>
        <v>2759</v>
      </c>
      <c r="T1397" s="186">
        <f>Table4[[#This Row],[DAMAGE PER SHOT]]/Table4[[#This Row],[SHOT 
INTERVAL]]</f>
        <v>30655.555555555558</v>
      </c>
      <c r="U1397" s="130">
        <f>Table4[[#This Row],[SHOTS PER MAGAZINE]]*Table4[[#This Row],[DAMAGE PER SHOT]]</f>
        <v>96565</v>
      </c>
      <c r="V1397" s="130">
        <f>Table4[[#This Row],[MAGAZINE AMMO]]/Table4[[#This Row],[AMMO PER SHOT]]</f>
        <v>35</v>
      </c>
      <c r="W1397" s="138">
        <f>1/Table4[[#This Row],[SHOT 
INTERVAL]]</f>
        <v>11.111111111111111</v>
      </c>
      <c r="X1397" s="138">
        <f>(Table4[[#This Row],[SHOTS PER MAGAZINE]]-1)*Table4[[#This Row],[SHOT 
INTERVAL]]+(Table4[[#This Row],[PARTICLES 
PER SHOT]]-1)*Table4[[#This Row],[BURST INTERVAL]]</f>
        <v>3.06</v>
      </c>
      <c r="Y1397" s="186">
        <f>Table4[[#This Row],[DAMAGE PER MAGAZINE]]/(Table4[[#This Row],[UNLOAD TIME]]+Table4[[#This Row],[RELOAD TIME]])</f>
        <v>4813.8085742771691</v>
      </c>
    </row>
    <row r="1398" spans="1:25" ht="14.25" hidden="1" customHeight="1" outlineLevel="1" x14ac:dyDescent="0.2">
      <c r="A1398" s="130">
        <v>61</v>
      </c>
      <c r="B1398" s="186" t="s">
        <v>465</v>
      </c>
      <c r="C1398" s="186" t="s">
        <v>102</v>
      </c>
      <c r="D1398" s="130">
        <v>9</v>
      </c>
      <c r="E1398" s="130">
        <v>2803</v>
      </c>
      <c r="F1398" s="130"/>
      <c r="G1398" s="130"/>
      <c r="H1398" s="130"/>
      <c r="I1398" s="130">
        <v>35</v>
      </c>
      <c r="J1398" s="130">
        <v>1</v>
      </c>
      <c r="K1398" s="130">
        <v>1</v>
      </c>
      <c r="L1398" s="138"/>
      <c r="M1398" s="138">
        <v>0.09</v>
      </c>
      <c r="N1398" s="130">
        <v>1</v>
      </c>
      <c r="O1398" s="138"/>
      <c r="P1398" s="138">
        <v>0.5</v>
      </c>
      <c r="Q1398" s="130">
        <v>34</v>
      </c>
      <c r="R1398" s="138">
        <v>17</v>
      </c>
      <c r="S1398" s="130">
        <f>Table4[[#This Row],[DMG PER PARTICLE]]*Table4[[#This Row],[PARTICLES 
PER SHOT]]</f>
        <v>2803</v>
      </c>
      <c r="T1398" s="186">
        <f>Table4[[#This Row],[DAMAGE PER SHOT]]/Table4[[#This Row],[SHOT 
INTERVAL]]</f>
        <v>31144.444444444445</v>
      </c>
      <c r="U1398" s="130">
        <f>Table4[[#This Row],[SHOTS PER MAGAZINE]]*Table4[[#This Row],[DAMAGE PER SHOT]]</f>
        <v>98105</v>
      </c>
      <c r="V1398" s="130">
        <f>Table4[[#This Row],[MAGAZINE AMMO]]/Table4[[#This Row],[AMMO PER SHOT]]</f>
        <v>35</v>
      </c>
      <c r="W1398" s="138">
        <f>1/Table4[[#This Row],[SHOT 
INTERVAL]]</f>
        <v>11.111111111111111</v>
      </c>
      <c r="X1398" s="138">
        <f>(Table4[[#This Row],[SHOTS PER MAGAZINE]]-1)*Table4[[#This Row],[SHOT 
INTERVAL]]+(Table4[[#This Row],[PARTICLES 
PER SHOT]]-1)*Table4[[#This Row],[BURST INTERVAL]]</f>
        <v>3.06</v>
      </c>
      <c r="Y1398" s="186">
        <f>Table4[[#This Row],[DAMAGE PER MAGAZINE]]/(Table4[[#This Row],[UNLOAD TIME]]+Table4[[#This Row],[RELOAD TIME]])</f>
        <v>4890.5782652043872</v>
      </c>
    </row>
    <row r="1399" spans="1:25" ht="14.25" hidden="1" customHeight="1" outlineLevel="1" x14ac:dyDescent="0.2">
      <c r="A1399" s="130">
        <v>61</v>
      </c>
      <c r="B1399" s="186" t="s">
        <v>465</v>
      </c>
      <c r="C1399" s="186" t="s">
        <v>102</v>
      </c>
      <c r="D1399" s="130">
        <v>10</v>
      </c>
      <c r="E1399" s="130">
        <v>2847</v>
      </c>
      <c r="F1399" s="130"/>
      <c r="G1399" s="130"/>
      <c r="H1399" s="130"/>
      <c r="I1399" s="130">
        <v>35</v>
      </c>
      <c r="J1399" s="130">
        <v>1</v>
      </c>
      <c r="K1399" s="130">
        <v>1</v>
      </c>
      <c r="L1399" s="138"/>
      <c r="M1399" s="138">
        <v>0.09</v>
      </c>
      <c r="N1399" s="130">
        <v>1</v>
      </c>
      <c r="O1399" s="138"/>
      <c r="P1399" s="138">
        <v>0.5</v>
      </c>
      <c r="Q1399" s="130">
        <v>34</v>
      </c>
      <c r="R1399" s="138">
        <v>17</v>
      </c>
      <c r="S1399" s="130">
        <f>Table4[[#This Row],[DMG PER PARTICLE]]*Table4[[#This Row],[PARTICLES 
PER SHOT]]</f>
        <v>2847</v>
      </c>
      <c r="T1399" s="186">
        <f>Table4[[#This Row],[DAMAGE PER SHOT]]/Table4[[#This Row],[SHOT 
INTERVAL]]</f>
        <v>31633.333333333336</v>
      </c>
      <c r="U1399" s="130">
        <f>Table4[[#This Row],[SHOTS PER MAGAZINE]]*Table4[[#This Row],[DAMAGE PER SHOT]]</f>
        <v>99645</v>
      </c>
      <c r="V1399" s="130">
        <f>Table4[[#This Row],[MAGAZINE AMMO]]/Table4[[#This Row],[AMMO PER SHOT]]</f>
        <v>35</v>
      </c>
      <c r="W1399" s="138">
        <f>1/Table4[[#This Row],[SHOT 
INTERVAL]]</f>
        <v>11.111111111111111</v>
      </c>
      <c r="X1399" s="138">
        <f>(Table4[[#This Row],[SHOTS PER MAGAZINE]]-1)*Table4[[#This Row],[SHOT 
INTERVAL]]+(Table4[[#This Row],[PARTICLES 
PER SHOT]]-1)*Table4[[#This Row],[BURST INTERVAL]]</f>
        <v>3.06</v>
      </c>
      <c r="Y1399" s="186">
        <f>Table4[[#This Row],[DAMAGE PER MAGAZINE]]/(Table4[[#This Row],[UNLOAD TIME]]+Table4[[#This Row],[RELOAD TIME]])</f>
        <v>4967.3479561316053</v>
      </c>
    </row>
    <row r="1400" spans="1:25" ht="14.25" hidden="1" customHeight="1" outlineLevel="1" x14ac:dyDescent="0.2">
      <c r="A1400" s="130">
        <v>61</v>
      </c>
      <c r="B1400" s="186" t="s">
        <v>465</v>
      </c>
      <c r="C1400" s="186" t="s">
        <v>102</v>
      </c>
      <c r="D1400" s="130">
        <v>11</v>
      </c>
      <c r="E1400" s="130">
        <v>2891</v>
      </c>
      <c r="F1400" s="130"/>
      <c r="G1400" s="130"/>
      <c r="H1400" s="130"/>
      <c r="I1400" s="130">
        <v>35</v>
      </c>
      <c r="J1400" s="130">
        <v>1</v>
      </c>
      <c r="K1400" s="130">
        <v>1</v>
      </c>
      <c r="L1400" s="138"/>
      <c r="M1400" s="138">
        <v>0.09</v>
      </c>
      <c r="N1400" s="130">
        <v>1</v>
      </c>
      <c r="O1400" s="138"/>
      <c r="P1400" s="138">
        <v>0.5</v>
      </c>
      <c r="Q1400" s="130">
        <v>34</v>
      </c>
      <c r="R1400" s="138">
        <v>17</v>
      </c>
      <c r="S1400" s="130">
        <f>Table4[[#This Row],[DMG PER PARTICLE]]*Table4[[#This Row],[PARTICLES 
PER SHOT]]</f>
        <v>2891</v>
      </c>
      <c r="T1400" s="186">
        <f>Table4[[#This Row],[DAMAGE PER SHOT]]/Table4[[#This Row],[SHOT 
INTERVAL]]</f>
        <v>32122.222222222223</v>
      </c>
      <c r="U1400" s="130">
        <f>Table4[[#This Row],[SHOTS PER MAGAZINE]]*Table4[[#This Row],[DAMAGE PER SHOT]]</f>
        <v>101185</v>
      </c>
      <c r="V1400" s="130">
        <f>Table4[[#This Row],[MAGAZINE AMMO]]/Table4[[#This Row],[AMMO PER SHOT]]</f>
        <v>35</v>
      </c>
      <c r="W1400" s="138">
        <f>1/Table4[[#This Row],[SHOT 
INTERVAL]]</f>
        <v>11.111111111111111</v>
      </c>
      <c r="X1400" s="138">
        <f>(Table4[[#This Row],[SHOTS PER MAGAZINE]]-1)*Table4[[#This Row],[SHOT 
INTERVAL]]+(Table4[[#This Row],[PARTICLES 
PER SHOT]]-1)*Table4[[#This Row],[BURST INTERVAL]]</f>
        <v>3.06</v>
      </c>
      <c r="Y1400" s="186">
        <f>Table4[[#This Row],[DAMAGE PER MAGAZINE]]/(Table4[[#This Row],[UNLOAD TIME]]+Table4[[#This Row],[RELOAD TIME]])</f>
        <v>5044.1176470588234</v>
      </c>
    </row>
    <row r="1401" spans="1:25" ht="14.25" hidden="1" customHeight="1" outlineLevel="1" x14ac:dyDescent="0.2">
      <c r="A1401" s="130">
        <v>61</v>
      </c>
      <c r="B1401" s="186" t="s">
        <v>465</v>
      </c>
      <c r="C1401" s="186" t="s">
        <v>102</v>
      </c>
      <c r="D1401" s="130">
        <v>12</v>
      </c>
      <c r="E1401" s="130">
        <v>2936</v>
      </c>
      <c r="F1401" s="130"/>
      <c r="G1401" s="130"/>
      <c r="H1401" s="130"/>
      <c r="I1401" s="130">
        <v>35</v>
      </c>
      <c r="J1401" s="130">
        <v>1</v>
      </c>
      <c r="K1401" s="130">
        <v>1</v>
      </c>
      <c r="L1401" s="138"/>
      <c r="M1401" s="138">
        <v>0.09</v>
      </c>
      <c r="N1401" s="130">
        <v>1</v>
      </c>
      <c r="O1401" s="138"/>
      <c r="P1401" s="138">
        <v>0.5</v>
      </c>
      <c r="Q1401" s="130">
        <v>34</v>
      </c>
      <c r="R1401" s="138">
        <v>17</v>
      </c>
      <c r="S1401" s="130">
        <f>Table4[[#This Row],[DMG PER PARTICLE]]*Table4[[#This Row],[PARTICLES 
PER SHOT]]</f>
        <v>2936</v>
      </c>
      <c r="T1401" s="186">
        <f>Table4[[#This Row],[DAMAGE PER SHOT]]/Table4[[#This Row],[SHOT 
INTERVAL]]</f>
        <v>32622.222222222223</v>
      </c>
      <c r="U1401" s="130">
        <f>Table4[[#This Row],[SHOTS PER MAGAZINE]]*Table4[[#This Row],[DAMAGE PER SHOT]]</f>
        <v>102760</v>
      </c>
      <c r="V1401" s="130">
        <f>Table4[[#This Row],[MAGAZINE AMMO]]/Table4[[#This Row],[AMMO PER SHOT]]</f>
        <v>35</v>
      </c>
      <c r="W1401" s="138">
        <f>1/Table4[[#This Row],[SHOT 
INTERVAL]]</f>
        <v>11.111111111111111</v>
      </c>
      <c r="X1401" s="138">
        <f>(Table4[[#This Row],[SHOTS PER MAGAZINE]]-1)*Table4[[#This Row],[SHOT 
INTERVAL]]+(Table4[[#This Row],[PARTICLES 
PER SHOT]]-1)*Table4[[#This Row],[BURST INTERVAL]]</f>
        <v>3.06</v>
      </c>
      <c r="Y1401" s="186">
        <f>Table4[[#This Row],[DAMAGE PER MAGAZINE]]/(Table4[[#This Row],[UNLOAD TIME]]+Table4[[#This Row],[RELOAD TIME]])</f>
        <v>5122.632103688934</v>
      </c>
    </row>
    <row r="1402" spans="1:25" ht="14.25" hidden="1" customHeight="1" outlineLevel="1" x14ac:dyDescent="0.2">
      <c r="A1402" s="130">
        <v>61</v>
      </c>
      <c r="B1402" s="186" t="s">
        <v>465</v>
      </c>
      <c r="C1402" s="186" t="s">
        <v>103</v>
      </c>
      <c r="D1402" s="130">
        <v>1</v>
      </c>
      <c r="E1402" s="130">
        <v>3082.8</v>
      </c>
      <c r="F1402" s="130"/>
      <c r="G1402" s="130"/>
      <c r="H1402" s="130"/>
      <c r="I1402" s="130">
        <v>35</v>
      </c>
      <c r="J1402" s="130">
        <v>1</v>
      </c>
      <c r="K1402" s="130">
        <v>1</v>
      </c>
      <c r="L1402" s="138"/>
      <c r="M1402" s="138">
        <v>0.09</v>
      </c>
      <c r="N1402" s="130">
        <v>1</v>
      </c>
      <c r="O1402" s="138"/>
      <c r="P1402" s="138">
        <v>0.5</v>
      </c>
      <c r="Q1402" s="130">
        <v>34</v>
      </c>
      <c r="R1402" s="138">
        <v>17</v>
      </c>
      <c r="S1402" s="130">
        <f>Table4[[#This Row],[DMG PER PARTICLE]]*Table4[[#This Row],[PARTICLES 
PER SHOT]]</f>
        <v>3082.8</v>
      </c>
      <c r="T1402" s="186">
        <f>Table4[[#This Row],[DAMAGE PER SHOT]]/Table4[[#This Row],[SHOT 
INTERVAL]]</f>
        <v>34253.333333333336</v>
      </c>
      <c r="U1402" s="130">
        <f>Table4[[#This Row],[SHOTS PER MAGAZINE]]*Table4[[#This Row],[DAMAGE PER SHOT]]</f>
        <v>107898</v>
      </c>
      <c r="V1402" s="130">
        <f>Table4[[#This Row],[MAGAZINE AMMO]]/Table4[[#This Row],[AMMO PER SHOT]]</f>
        <v>35</v>
      </c>
      <c r="W1402" s="138">
        <f>1/Table4[[#This Row],[SHOT 
INTERVAL]]</f>
        <v>11.111111111111111</v>
      </c>
      <c r="X1402" s="138">
        <f>(Table4[[#This Row],[SHOTS PER MAGAZINE]]-1)*Table4[[#This Row],[SHOT 
INTERVAL]]+(Table4[[#This Row],[PARTICLES 
PER SHOT]]-1)*Table4[[#This Row],[BURST INTERVAL]]</f>
        <v>3.06</v>
      </c>
      <c r="Y1402" s="186">
        <f>Table4[[#This Row],[DAMAGE PER MAGAZINE]]/(Table4[[#This Row],[UNLOAD TIME]]+Table4[[#This Row],[RELOAD TIME]])</f>
        <v>5378.76370887338</v>
      </c>
    </row>
    <row r="1403" spans="1:25" ht="14.25" customHeight="1" collapsed="1" x14ac:dyDescent="0.2">
      <c r="A1403" s="128">
        <v>62</v>
      </c>
      <c r="B1403" s="185" t="s">
        <v>466</v>
      </c>
      <c r="C1403" s="185" t="s">
        <v>101</v>
      </c>
      <c r="D1403" s="128">
        <v>1</v>
      </c>
      <c r="E1403" s="128">
        <v>336</v>
      </c>
      <c r="F1403" s="128"/>
      <c r="G1403" s="128"/>
      <c r="H1403" s="128"/>
      <c r="I1403" s="128">
        <v>35</v>
      </c>
      <c r="J1403" s="128">
        <v>1</v>
      </c>
      <c r="K1403" s="128">
        <v>1</v>
      </c>
      <c r="L1403" s="137"/>
      <c r="M1403" s="137">
        <v>0.09</v>
      </c>
      <c r="N1403" s="150">
        <v>1</v>
      </c>
      <c r="O1403" s="137"/>
      <c r="P1403" s="137">
        <v>0.5</v>
      </c>
      <c r="Q1403" s="128">
        <v>34</v>
      </c>
      <c r="R1403" s="137">
        <v>17</v>
      </c>
      <c r="S1403" s="128">
        <f>Table4[[#This Row],[DMG PER PARTICLE]]*Table4[[#This Row],[PARTICLES 
PER SHOT]]</f>
        <v>336</v>
      </c>
      <c r="T1403" s="185">
        <f>Table4[[#This Row],[DAMAGE PER SHOT]]/Table4[[#This Row],[SHOT 
INTERVAL]]</f>
        <v>3733.3333333333335</v>
      </c>
      <c r="U1403" s="128">
        <f>Table4[[#This Row],[SHOTS PER MAGAZINE]]*Table4[[#This Row],[DAMAGE PER SHOT]]</f>
        <v>11760</v>
      </c>
      <c r="V1403" s="128">
        <f>Table4[[#This Row],[MAGAZINE AMMO]]/Table4[[#This Row],[AMMO PER SHOT]]</f>
        <v>35</v>
      </c>
      <c r="W1403" s="137">
        <f>1/Table4[[#This Row],[SHOT 
INTERVAL]]</f>
        <v>11.111111111111111</v>
      </c>
      <c r="X1403" s="137">
        <f>(Table4[[#This Row],[SHOTS PER MAGAZINE]]-1)*Table4[[#This Row],[SHOT 
INTERVAL]]+(Table4[[#This Row],[PARTICLES 
PER SHOT]]-1)*Table4[[#This Row],[BURST INTERVAL]]</f>
        <v>3.06</v>
      </c>
      <c r="Y1403" s="185">
        <f>Table4[[#This Row],[DAMAGE PER MAGAZINE]]/(Table4[[#This Row],[UNLOAD TIME]]+Table4[[#This Row],[RELOAD TIME]])</f>
        <v>586.24127617148554</v>
      </c>
    </row>
    <row r="1404" spans="1:25" ht="14.25" hidden="1" customHeight="1" outlineLevel="1" x14ac:dyDescent="0.2">
      <c r="A1404" s="130">
        <v>62</v>
      </c>
      <c r="B1404" s="186" t="s">
        <v>466</v>
      </c>
      <c r="C1404" s="186" t="s">
        <v>101</v>
      </c>
      <c r="D1404" s="130">
        <v>2</v>
      </c>
      <c r="E1404" s="130">
        <v>374</v>
      </c>
      <c r="F1404" s="130"/>
      <c r="G1404" s="130"/>
      <c r="H1404" s="130"/>
      <c r="I1404" s="130">
        <v>35</v>
      </c>
      <c r="J1404" s="130">
        <v>1</v>
      </c>
      <c r="K1404" s="130">
        <v>1</v>
      </c>
      <c r="L1404" s="138"/>
      <c r="M1404" s="138">
        <v>0.09</v>
      </c>
      <c r="N1404" s="130">
        <v>1</v>
      </c>
      <c r="O1404" s="138"/>
      <c r="P1404" s="138">
        <v>0.5</v>
      </c>
      <c r="Q1404" s="130">
        <v>34</v>
      </c>
      <c r="R1404" s="138">
        <v>17</v>
      </c>
      <c r="S1404" s="130">
        <f>Table4[[#This Row],[DMG PER PARTICLE]]*Table4[[#This Row],[PARTICLES 
PER SHOT]]</f>
        <v>374</v>
      </c>
      <c r="T1404" s="186">
        <f>Table4[[#This Row],[DAMAGE PER SHOT]]/Table4[[#This Row],[SHOT 
INTERVAL]]</f>
        <v>4155.5555555555557</v>
      </c>
      <c r="U1404" s="130">
        <f>Table4[[#This Row],[SHOTS PER MAGAZINE]]*Table4[[#This Row],[DAMAGE PER SHOT]]</f>
        <v>13090</v>
      </c>
      <c r="V1404" s="130">
        <f>Table4[[#This Row],[MAGAZINE AMMO]]/Table4[[#This Row],[AMMO PER SHOT]]</f>
        <v>35</v>
      </c>
      <c r="W1404" s="138">
        <f>1/Table4[[#This Row],[SHOT 
INTERVAL]]</f>
        <v>11.111111111111111</v>
      </c>
      <c r="X1404" s="138">
        <f>(Table4[[#This Row],[SHOTS PER MAGAZINE]]-1)*Table4[[#This Row],[SHOT 
INTERVAL]]+(Table4[[#This Row],[PARTICLES 
PER SHOT]]-1)*Table4[[#This Row],[BURST INTERVAL]]</f>
        <v>3.06</v>
      </c>
      <c r="Y1404" s="186">
        <f>Table4[[#This Row],[DAMAGE PER MAGAZINE]]/(Table4[[#This Row],[UNLOAD TIME]]+Table4[[#This Row],[RELOAD TIME]])</f>
        <v>652.54237288135596</v>
      </c>
    </row>
    <row r="1405" spans="1:25" ht="14.25" hidden="1" customHeight="1" outlineLevel="1" x14ac:dyDescent="0.2">
      <c r="A1405" s="130">
        <v>62</v>
      </c>
      <c r="B1405" s="186" t="s">
        <v>466</v>
      </c>
      <c r="C1405" s="186" t="s">
        <v>101</v>
      </c>
      <c r="D1405" s="130">
        <v>3</v>
      </c>
      <c r="E1405" s="130">
        <v>413</v>
      </c>
      <c r="F1405" s="130"/>
      <c r="G1405" s="130"/>
      <c r="H1405" s="130"/>
      <c r="I1405" s="130">
        <v>35</v>
      </c>
      <c r="J1405" s="130">
        <v>1</v>
      </c>
      <c r="K1405" s="130">
        <v>1</v>
      </c>
      <c r="L1405" s="138"/>
      <c r="M1405" s="138">
        <v>0.09</v>
      </c>
      <c r="N1405" s="130">
        <v>1</v>
      </c>
      <c r="O1405" s="138"/>
      <c r="P1405" s="138">
        <v>0.5</v>
      </c>
      <c r="Q1405" s="130">
        <v>34</v>
      </c>
      <c r="R1405" s="138">
        <v>17</v>
      </c>
      <c r="S1405" s="130">
        <f>Table4[[#This Row],[DMG PER PARTICLE]]*Table4[[#This Row],[PARTICLES 
PER SHOT]]</f>
        <v>413</v>
      </c>
      <c r="T1405" s="186">
        <f>Table4[[#This Row],[DAMAGE PER SHOT]]/Table4[[#This Row],[SHOT 
INTERVAL]]</f>
        <v>4588.8888888888887</v>
      </c>
      <c r="U1405" s="130">
        <f>Table4[[#This Row],[SHOTS PER MAGAZINE]]*Table4[[#This Row],[DAMAGE PER SHOT]]</f>
        <v>14455</v>
      </c>
      <c r="V1405" s="130">
        <f>Table4[[#This Row],[MAGAZINE AMMO]]/Table4[[#This Row],[AMMO PER SHOT]]</f>
        <v>35</v>
      </c>
      <c r="W1405" s="138">
        <f>1/Table4[[#This Row],[SHOT 
INTERVAL]]</f>
        <v>11.111111111111111</v>
      </c>
      <c r="X1405" s="138">
        <f>(Table4[[#This Row],[SHOTS PER MAGAZINE]]-1)*Table4[[#This Row],[SHOT 
INTERVAL]]+(Table4[[#This Row],[PARTICLES 
PER SHOT]]-1)*Table4[[#This Row],[BURST INTERVAL]]</f>
        <v>3.06</v>
      </c>
      <c r="Y1405" s="186">
        <f>Table4[[#This Row],[DAMAGE PER MAGAZINE]]/(Table4[[#This Row],[UNLOAD TIME]]+Table4[[#This Row],[RELOAD TIME]])</f>
        <v>720.58823529411768</v>
      </c>
    </row>
    <row r="1406" spans="1:25" ht="14.25" hidden="1" customHeight="1" outlineLevel="1" x14ac:dyDescent="0.2">
      <c r="A1406" s="130">
        <v>62</v>
      </c>
      <c r="B1406" s="186" t="s">
        <v>466</v>
      </c>
      <c r="C1406" s="186" t="s">
        <v>101</v>
      </c>
      <c r="D1406" s="130">
        <v>4</v>
      </c>
      <c r="E1406" s="130">
        <v>460</v>
      </c>
      <c r="F1406" s="130"/>
      <c r="G1406" s="130"/>
      <c r="H1406" s="130"/>
      <c r="I1406" s="130">
        <v>35</v>
      </c>
      <c r="J1406" s="130">
        <v>1</v>
      </c>
      <c r="K1406" s="130">
        <v>1</v>
      </c>
      <c r="L1406" s="138"/>
      <c r="M1406" s="138">
        <v>0.09</v>
      </c>
      <c r="N1406" s="130">
        <v>1</v>
      </c>
      <c r="O1406" s="138"/>
      <c r="P1406" s="138">
        <v>0.5</v>
      </c>
      <c r="Q1406" s="130">
        <v>34</v>
      </c>
      <c r="R1406" s="138">
        <v>17</v>
      </c>
      <c r="S1406" s="130">
        <f>Table4[[#This Row],[DMG PER PARTICLE]]*Table4[[#This Row],[PARTICLES 
PER SHOT]]</f>
        <v>460</v>
      </c>
      <c r="T1406" s="186">
        <f>Table4[[#This Row],[DAMAGE PER SHOT]]/Table4[[#This Row],[SHOT 
INTERVAL]]</f>
        <v>5111.1111111111113</v>
      </c>
      <c r="U1406" s="130">
        <f>Table4[[#This Row],[SHOTS PER MAGAZINE]]*Table4[[#This Row],[DAMAGE PER SHOT]]</f>
        <v>16100</v>
      </c>
      <c r="V1406" s="130">
        <f>Table4[[#This Row],[MAGAZINE AMMO]]/Table4[[#This Row],[AMMO PER SHOT]]</f>
        <v>35</v>
      </c>
      <c r="W1406" s="138">
        <f>1/Table4[[#This Row],[SHOT 
INTERVAL]]</f>
        <v>11.111111111111111</v>
      </c>
      <c r="X1406" s="138">
        <f>(Table4[[#This Row],[SHOTS PER MAGAZINE]]-1)*Table4[[#This Row],[SHOT 
INTERVAL]]+(Table4[[#This Row],[PARTICLES 
PER SHOT]]-1)*Table4[[#This Row],[BURST INTERVAL]]</f>
        <v>3.06</v>
      </c>
      <c r="Y1406" s="186">
        <f>Table4[[#This Row],[DAMAGE PER MAGAZINE]]/(Table4[[#This Row],[UNLOAD TIME]]+Table4[[#This Row],[RELOAD TIME]])</f>
        <v>802.59222333001003</v>
      </c>
    </row>
    <row r="1407" spans="1:25" ht="14.25" hidden="1" customHeight="1" outlineLevel="1" x14ac:dyDescent="0.2">
      <c r="A1407" s="130">
        <v>62</v>
      </c>
      <c r="B1407" s="186" t="s">
        <v>466</v>
      </c>
      <c r="C1407" s="186" t="s">
        <v>101</v>
      </c>
      <c r="D1407" s="130">
        <v>5</v>
      </c>
      <c r="E1407" s="130">
        <v>508</v>
      </c>
      <c r="F1407" s="130"/>
      <c r="G1407" s="130"/>
      <c r="H1407" s="130"/>
      <c r="I1407" s="130">
        <v>35</v>
      </c>
      <c r="J1407" s="130">
        <v>1</v>
      </c>
      <c r="K1407" s="130">
        <v>1</v>
      </c>
      <c r="L1407" s="138"/>
      <c r="M1407" s="138">
        <v>0.09</v>
      </c>
      <c r="N1407" s="130">
        <v>1</v>
      </c>
      <c r="O1407" s="138"/>
      <c r="P1407" s="138">
        <v>0.5</v>
      </c>
      <c r="Q1407" s="130">
        <v>34</v>
      </c>
      <c r="R1407" s="138">
        <v>17</v>
      </c>
      <c r="S1407" s="130">
        <f>Table4[[#This Row],[DMG PER PARTICLE]]*Table4[[#This Row],[PARTICLES 
PER SHOT]]</f>
        <v>508</v>
      </c>
      <c r="T1407" s="186">
        <f>Table4[[#This Row],[DAMAGE PER SHOT]]/Table4[[#This Row],[SHOT 
INTERVAL]]</f>
        <v>5644.4444444444443</v>
      </c>
      <c r="U1407" s="130">
        <f>Table4[[#This Row],[SHOTS PER MAGAZINE]]*Table4[[#This Row],[DAMAGE PER SHOT]]</f>
        <v>17780</v>
      </c>
      <c r="V1407" s="130">
        <f>Table4[[#This Row],[MAGAZINE AMMO]]/Table4[[#This Row],[AMMO PER SHOT]]</f>
        <v>35</v>
      </c>
      <c r="W1407" s="138">
        <f>1/Table4[[#This Row],[SHOT 
INTERVAL]]</f>
        <v>11.111111111111111</v>
      </c>
      <c r="X1407" s="138">
        <f>(Table4[[#This Row],[SHOTS PER MAGAZINE]]-1)*Table4[[#This Row],[SHOT 
INTERVAL]]+(Table4[[#This Row],[PARTICLES 
PER SHOT]]-1)*Table4[[#This Row],[BURST INTERVAL]]</f>
        <v>3.06</v>
      </c>
      <c r="Y1407" s="186">
        <f>Table4[[#This Row],[DAMAGE PER MAGAZINE]]/(Table4[[#This Row],[UNLOAD TIME]]+Table4[[#This Row],[RELOAD TIME]])</f>
        <v>886.34097706879368</v>
      </c>
    </row>
    <row r="1408" spans="1:25" ht="14.25" hidden="1" customHeight="1" outlineLevel="1" x14ac:dyDescent="0.2">
      <c r="A1408" s="130">
        <v>62</v>
      </c>
      <c r="B1408" s="186" t="s">
        <v>466</v>
      </c>
      <c r="C1408" s="186" t="s">
        <v>101</v>
      </c>
      <c r="D1408" s="130">
        <v>6</v>
      </c>
      <c r="E1408" s="130">
        <v>566</v>
      </c>
      <c r="F1408" s="130"/>
      <c r="G1408" s="130"/>
      <c r="H1408" s="130"/>
      <c r="I1408" s="130">
        <v>35</v>
      </c>
      <c r="J1408" s="130">
        <v>1</v>
      </c>
      <c r="K1408" s="130">
        <v>1</v>
      </c>
      <c r="L1408" s="138"/>
      <c r="M1408" s="138">
        <v>0.09</v>
      </c>
      <c r="N1408" s="130">
        <v>1</v>
      </c>
      <c r="O1408" s="138"/>
      <c r="P1408" s="138">
        <v>0.5</v>
      </c>
      <c r="Q1408" s="130">
        <v>34</v>
      </c>
      <c r="R1408" s="138">
        <v>17</v>
      </c>
      <c r="S1408" s="130">
        <f>Table4[[#This Row],[DMG PER PARTICLE]]*Table4[[#This Row],[PARTICLES 
PER SHOT]]</f>
        <v>566</v>
      </c>
      <c r="T1408" s="186">
        <f>Table4[[#This Row],[DAMAGE PER SHOT]]/Table4[[#This Row],[SHOT 
INTERVAL]]</f>
        <v>6288.8888888888887</v>
      </c>
      <c r="U1408" s="130">
        <f>Table4[[#This Row],[SHOTS PER MAGAZINE]]*Table4[[#This Row],[DAMAGE PER SHOT]]</f>
        <v>19810</v>
      </c>
      <c r="V1408" s="130">
        <f>Table4[[#This Row],[MAGAZINE AMMO]]/Table4[[#This Row],[AMMO PER SHOT]]</f>
        <v>35</v>
      </c>
      <c r="W1408" s="138">
        <f>1/Table4[[#This Row],[SHOT 
INTERVAL]]</f>
        <v>11.111111111111111</v>
      </c>
      <c r="X1408" s="138">
        <f>(Table4[[#This Row],[SHOTS PER MAGAZINE]]-1)*Table4[[#This Row],[SHOT 
INTERVAL]]+(Table4[[#This Row],[PARTICLES 
PER SHOT]]-1)*Table4[[#This Row],[BURST INTERVAL]]</f>
        <v>3.06</v>
      </c>
      <c r="Y1408" s="186">
        <f>Table4[[#This Row],[DAMAGE PER MAGAZINE]]/(Table4[[#This Row],[UNLOAD TIME]]+Table4[[#This Row],[RELOAD TIME]])</f>
        <v>987.53738783649055</v>
      </c>
    </row>
    <row r="1409" spans="1:25" ht="14.25" hidden="1" customHeight="1" outlineLevel="1" x14ac:dyDescent="0.2">
      <c r="A1409" s="130">
        <v>62</v>
      </c>
      <c r="B1409" s="186" t="s">
        <v>466</v>
      </c>
      <c r="C1409" s="186" t="s">
        <v>101</v>
      </c>
      <c r="D1409" s="130">
        <v>7</v>
      </c>
      <c r="E1409" s="130">
        <v>624</v>
      </c>
      <c r="F1409" s="130"/>
      <c r="G1409" s="130"/>
      <c r="H1409" s="130"/>
      <c r="I1409" s="130">
        <v>35</v>
      </c>
      <c r="J1409" s="130">
        <v>1</v>
      </c>
      <c r="K1409" s="130">
        <v>1</v>
      </c>
      <c r="L1409" s="138"/>
      <c r="M1409" s="138">
        <v>0.09</v>
      </c>
      <c r="N1409" s="130">
        <v>1</v>
      </c>
      <c r="O1409" s="138"/>
      <c r="P1409" s="138">
        <v>0.5</v>
      </c>
      <c r="Q1409" s="130">
        <v>34</v>
      </c>
      <c r="R1409" s="138">
        <v>17</v>
      </c>
      <c r="S1409" s="130">
        <f>Table4[[#This Row],[DMG PER PARTICLE]]*Table4[[#This Row],[PARTICLES 
PER SHOT]]</f>
        <v>624</v>
      </c>
      <c r="T1409" s="186">
        <f>Table4[[#This Row],[DAMAGE PER SHOT]]/Table4[[#This Row],[SHOT 
INTERVAL]]</f>
        <v>6933.3333333333339</v>
      </c>
      <c r="U1409" s="130">
        <f>Table4[[#This Row],[SHOTS PER MAGAZINE]]*Table4[[#This Row],[DAMAGE PER SHOT]]</f>
        <v>21840</v>
      </c>
      <c r="V1409" s="130">
        <f>Table4[[#This Row],[MAGAZINE AMMO]]/Table4[[#This Row],[AMMO PER SHOT]]</f>
        <v>35</v>
      </c>
      <c r="W1409" s="138">
        <f>1/Table4[[#This Row],[SHOT 
INTERVAL]]</f>
        <v>11.111111111111111</v>
      </c>
      <c r="X1409" s="138">
        <f>(Table4[[#This Row],[SHOTS PER MAGAZINE]]-1)*Table4[[#This Row],[SHOT 
INTERVAL]]+(Table4[[#This Row],[PARTICLES 
PER SHOT]]-1)*Table4[[#This Row],[BURST INTERVAL]]</f>
        <v>3.06</v>
      </c>
      <c r="Y1409" s="186">
        <f>Table4[[#This Row],[DAMAGE PER MAGAZINE]]/(Table4[[#This Row],[UNLOAD TIME]]+Table4[[#This Row],[RELOAD TIME]])</f>
        <v>1088.7337986041875</v>
      </c>
    </row>
    <row r="1410" spans="1:25" ht="14.25" hidden="1" customHeight="1" outlineLevel="1" x14ac:dyDescent="0.2">
      <c r="A1410" s="130">
        <v>62</v>
      </c>
      <c r="B1410" s="186" t="s">
        <v>466</v>
      </c>
      <c r="C1410" s="186" t="s">
        <v>101</v>
      </c>
      <c r="D1410" s="130">
        <v>8</v>
      </c>
      <c r="E1410" s="130">
        <v>691</v>
      </c>
      <c r="F1410" s="130"/>
      <c r="G1410" s="130"/>
      <c r="H1410" s="130"/>
      <c r="I1410" s="130">
        <v>35</v>
      </c>
      <c r="J1410" s="130">
        <v>1</v>
      </c>
      <c r="K1410" s="130">
        <v>1</v>
      </c>
      <c r="L1410" s="138"/>
      <c r="M1410" s="138">
        <v>0.09</v>
      </c>
      <c r="N1410" s="130">
        <v>1</v>
      </c>
      <c r="O1410" s="138"/>
      <c r="P1410" s="138">
        <v>0.5</v>
      </c>
      <c r="Q1410" s="130">
        <v>34</v>
      </c>
      <c r="R1410" s="138">
        <v>17</v>
      </c>
      <c r="S1410" s="130">
        <f>Table4[[#This Row],[DMG PER PARTICLE]]*Table4[[#This Row],[PARTICLES 
PER SHOT]]</f>
        <v>691</v>
      </c>
      <c r="T1410" s="186">
        <f>Table4[[#This Row],[DAMAGE PER SHOT]]/Table4[[#This Row],[SHOT 
INTERVAL]]</f>
        <v>7677.7777777777783</v>
      </c>
      <c r="U1410" s="130">
        <f>Table4[[#This Row],[SHOTS PER MAGAZINE]]*Table4[[#This Row],[DAMAGE PER SHOT]]</f>
        <v>24185</v>
      </c>
      <c r="V1410" s="130">
        <f>Table4[[#This Row],[MAGAZINE AMMO]]/Table4[[#This Row],[AMMO PER SHOT]]</f>
        <v>35</v>
      </c>
      <c r="W1410" s="138">
        <f>1/Table4[[#This Row],[SHOT 
INTERVAL]]</f>
        <v>11.111111111111111</v>
      </c>
      <c r="X1410" s="138">
        <f>(Table4[[#This Row],[SHOTS PER MAGAZINE]]-1)*Table4[[#This Row],[SHOT 
INTERVAL]]+(Table4[[#This Row],[PARTICLES 
PER SHOT]]-1)*Table4[[#This Row],[BURST INTERVAL]]</f>
        <v>3.06</v>
      </c>
      <c r="Y1410" s="186">
        <f>Table4[[#This Row],[DAMAGE PER MAGAZINE]]/(Table4[[#This Row],[UNLOAD TIME]]+Table4[[#This Row],[RELOAD TIME]])</f>
        <v>1205.6331006979065</v>
      </c>
    </row>
    <row r="1411" spans="1:25" ht="14.25" hidden="1" customHeight="1" outlineLevel="1" x14ac:dyDescent="0.2">
      <c r="A1411" s="130">
        <v>62</v>
      </c>
      <c r="B1411" s="186" t="s">
        <v>466</v>
      </c>
      <c r="C1411" s="186" t="s">
        <v>101</v>
      </c>
      <c r="D1411" s="130">
        <v>9</v>
      </c>
      <c r="E1411" s="130">
        <v>768</v>
      </c>
      <c r="F1411" s="130"/>
      <c r="G1411" s="130"/>
      <c r="H1411" s="130"/>
      <c r="I1411" s="130">
        <v>35</v>
      </c>
      <c r="J1411" s="130">
        <v>1</v>
      </c>
      <c r="K1411" s="130">
        <v>1</v>
      </c>
      <c r="L1411" s="138"/>
      <c r="M1411" s="138">
        <v>0.09</v>
      </c>
      <c r="N1411" s="130">
        <v>1</v>
      </c>
      <c r="O1411" s="138"/>
      <c r="P1411" s="138">
        <v>0.5</v>
      </c>
      <c r="Q1411" s="130">
        <v>34</v>
      </c>
      <c r="R1411" s="138">
        <v>17</v>
      </c>
      <c r="S1411" s="130">
        <f>Table4[[#This Row],[DMG PER PARTICLE]]*Table4[[#This Row],[PARTICLES 
PER SHOT]]</f>
        <v>768</v>
      </c>
      <c r="T1411" s="186">
        <f>Table4[[#This Row],[DAMAGE PER SHOT]]/Table4[[#This Row],[SHOT 
INTERVAL]]</f>
        <v>8533.3333333333339</v>
      </c>
      <c r="U1411" s="130">
        <f>Table4[[#This Row],[SHOTS PER MAGAZINE]]*Table4[[#This Row],[DAMAGE PER SHOT]]</f>
        <v>26880</v>
      </c>
      <c r="V1411" s="130">
        <f>Table4[[#This Row],[MAGAZINE AMMO]]/Table4[[#This Row],[AMMO PER SHOT]]</f>
        <v>35</v>
      </c>
      <c r="W1411" s="138">
        <f>1/Table4[[#This Row],[SHOT 
INTERVAL]]</f>
        <v>11.111111111111111</v>
      </c>
      <c r="X1411" s="138">
        <f>(Table4[[#This Row],[SHOTS PER MAGAZINE]]-1)*Table4[[#This Row],[SHOT 
INTERVAL]]+(Table4[[#This Row],[PARTICLES 
PER SHOT]]-1)*Table4[[#This Row],[BURST INTERVAL]]</f>
        <v>3.06</v>
      </c>
      <c r="Y1411" s="186">
        <f>Table4[[#This Row],[DAMAGE PER MAGAZINE]]/(Table4[[#This Row],[UNLOAD TIME]]+Table4[[#This Row],[RELOAD TIME]])</f>
        <v>1339.9800598205384</v>
      </c>
    </row>
    <row r="1412" spans="1:25" ht="14.25" hidden="1" customHeight="1" outlineLevel="1" x14ac:dyDescent="0.2">
      <c r="A1412" s="130">
        <v>62</v>
      </c>
      <c r="B1412" s="186" t="s">
        <v>466</v>
      </c>
      <c r="C1412" s="186" t="s">
        <v>101</v>
      </c>
      <c r="D1412" s="130">
        <v>10</v>
      </c>
      <c r="E1412" s="130">
        <v>844</v>
      </c>
      <c r="F1412" s="130"/>
      <c r="G1412" s="130"/>
      <c r="H1412" s="130"/>
      <c r="I1412" s="130">
        <v>35</v>
      </c>
      <c r="J1412" s="130">
        <v>1</v>
      </c>
      <c r="K1412" s="130">
        <v>1</v>
      </c>
      <c r="L1412" s="138"/>
      <c r="M1412" s="138">
        <v>0.09</v>
      </c>
      <c r="N1412" s="130">
        <v>1</v>
      </c>
      <c r="O1412" s="138"/>
      <c r="P1412" s="138">
        <v>0.5</v>
      </c>
      <c r="Q1412" s="130">
        <v>34</v>
      </c>
      <c r="R1412" s="138">
        <v>17</v>
      </c>
      <c r="S1412" s="130">
        <f>Table4[[#This Row],[DMG PER PARTICLE]]*Table4[[#This Row],[PARTICLES 
PER SHOT]]</f>
        <v>844</v>
      </c>
      <c r="T1412" s="186">
        <f>Table4[[#This Row],[DAMAGE PER SHOT]]/Table4[[#This Row],[SHOT 
INTERVAL]]</f>
        <v>9377.7777777777774</v>
      </c>
      <c r="U1412" s="130">
        <f>Table4[[#This Row],[SHOTS PER MAGAZINE]]*Table4[[#This Row],[DAMAGE PER SHOT]]</f>
        <v>29540</v>
      </c>
      <c r="V1412" s="130">
        <f>Table4[[#This Row],[MAGAZINE AMMO]]/Table4[[#This Row],[AMMO PER SHOT]]</f>
        <v>35</v>
      </c>
      <c r="W1412" s="138">
        <f>1/Table4[[#This Row],[SHOT 
INTERVAL]]</f>
        <v>11.111111111111111</v>
      </c>
      <c r="X1412" s="138">
        <f>(Table4[[#This Row],[SHOTS PER MAGAZINE]]-1)*Table4[[#This Row],[SHOT 
INTERVAL]]+(Table4[[#This Row],[PARTICLES 
PER SHOT]]-1)*Table4[[#This Row],[BURST INTERVAL]]</f>
        <v>3.06</v>
      </c>
      <c r="Y1412" s="186">
        <f>Table4[[#This Row],[DAMAGE PER MAGAZINE]]/(Table4[[#This Row],[UNLOAD TIME]]+Table4[[#This Row],[RELOAD TIME]])</f>
        <v>1472.5822532402792</v>
      </c>
    </row>
    <row r="1413" spans="1:25" ht="14.25" hidden="1" customHeight="1" outlineLevel="1" x14ac:dyDescent="0.2">
      <c r="A1413" s="130">
        <v>62</v>
      </c>
      <c r="B1413" s="186" t="s">
        <v>466</v>
      </c>
      <c r="C1413" s="186" t="s">
        <v>101</v>
      </c>
      <c r="D1413" s="130">
        <v>11</v>
      </c>
      <c r="E1413" s="130">
        <v>931</v>
      </c>
      <c r="F1413" s="130"/>
      <c r="G1413" s="130"/>
      <c r="H1413" s="130"/>
      <c r="I1413" s="130">
        <v>35</v>
      </c>
      <c r="J1413" s="130">
        <v>1</v>
      </c>
      <c r="K1413" s="130">
        <v>1</v>
      </c>
      <c r="L1413" s="138"/>
      <c r="M1413" s="138">
        <v>0.09</v>
      </c>
      <c r="N1413" s="130">
        <v>1</v>
      </c>
      <c r="O1413" s="138"/>
      <c r="P1413" s="138">
        <v>0.5</v>
      </c>
      <c r="Q1413" s="130">
        <v>34</v>
      </c>
      <c r="R1413" s="138">
        <v>17</v>
      </c>
      <c r="S1413" s="130">
        <f>Table4[[#This Row],[DMG PER PARTICLE]]*Table4[[#This Row],[PARTICLES 
PER SHOT]]</f>
        <v>931</v>
      </c>
      <c r="T1413" s="186">
        <f>Table4[[#This Row],[DAMAGE PER SHOT]]/Table4[[#This Row],[SHOT 
INTERVAL]]</f>
        <v>10344.444444444445</v>
      </c>
      <c r="U1413" s="130">
        <f>Table4[[#This Row],[SHOTS PER MAGAZINE]]*Table4[[#This Row],[DAMAGE PER SHOT]]</f>
        <v>32585</v>
      </c>
      <c r="V1413" s="130">
        <f>Table4[[#This Row],[MAGAZINE AMMO]]/Table4[[#This Row],[AMMO PER SHOT]]</f>
        <v>35</v>
      </c>
      <c r="W1413" s="138">
        <f>1/Table4[[#This Row],[SHOT 
INTERVAL]]</f>
        <v>11.111111111111111</v>
      </c>
      <c r="X1413" s="138">
        <f>(Table4[[#This Row],[SHOTS PER MAGAZINE]]-1)*Table4[[#This Row],[SHOT 
INTERVAL]]+(Table4[[#This Row],[PARTICLES 
PER SHOT]]-1)*Table4[[#This Row],[BURST INTERVAL]]</f>
        <v>3.06</v>
      </c>
      <c r="Y1413" s="186">
        <f>Table4[[#This Row],[DAMAGE PER MAGAZINE]]/(Table4[[#This Row],[UNLOAD TIME]]+Table4[[#This Row],[RELOAD TIME]])</f>
        <v>1624.3768693918246</v>
      </c>
    </row>
    <row r="1414" spans="1:25" ht="14.25" hidden="1" customHeight="1" outlineLevel="1" x14ac:dyDescent="0.2">
      <c r="A1414" s="130">
        <v>62</v>
      </c>
      <c r="B1414" s="186" t="s">
        <v>466</v>
      </c>
      <c r="C1414" s="186" t="s">
        <v>101</v>
      </c>
      <c r="D1414" s="130">
        <v>12</v>
      </c>
      <c r="E1414" s="130">
        <v>1027</v>
      </c>
      <c r="F1414" s="130"/>
      <c r="G1414" s="130"/>
      <c r="H1414" s="130"/>
      <c r="I1414" s="130">
        <v>35</v>
      </c>
      <c r="J1414" s="130">
        <v>1</v>
      </c>
      <c r="K1414" s="130">
        <v>1</v>
      </c>
      <c r="L1414" s="138"/>
      <c r="M1414" s="138">
        <v>0.09</v>
      </c>
      <c r="N1414" s="130">
        <v>1</v>
      </c>
      <c r="O1414" s="138"/>
      <c r="P1414" s="138">
        <v>0.5</v>
      </c>
      <c r="Q1414" s="130">
        <v>34</v>
      </c>
      <c r="R1414" s="138">
        <v>17</v>
      </c>
      <c r="S1414" s="130">
        <f>Table4[[#This Row],[DMG PER PARTICLE]]*Table4[[#This Row],[PARTICLES 
PER SHOT]]</f>
        <v>1027</v>
      </c>
      <c r="T1414" s="186">
        <f>Table4[[#This Row],[DAMAGE PER SHOT]]/Table4[[#This Row],[SHOT 
INTERVAL]]</f>
        <v>11411.111111111111</v>
      </c>
      <c r="U1414" s="130">
        <f>Table4[[#This Row],[SHOTS PER MAGAZINE]]*Table4[[#This Row],[DAMAGE PER SHOT]]</f>
        <v>35945</v>
      </c>
      <c r="V1414" s="130">
        <f>Table4[[#This Row],[MAGAZINE AMMO]]/Table4[[#This Row],[AMMO PER SHOT]]</f>
        <v>35</v>
      </c>
      <c r="W1414" s="138">
        <f>1/Table4[[#This Row],[SHOT 
INTERVAL]]</f>
        <v>11.111111111111111</v>
      </c>
      <c r="X1414" s="138">
        <f>(Table4[[#This Row],[SHOTS PER MAGAZINE]]-1)*Table4[[#This Row],[SHOT 
INTERVAL]]+(Table4[[#This Row],[PARTICLES 
PER SHOT]]-1)*Table4[[#This Row],[BURST INTERVAL]]</f>
        <v>3.06</v>
      </c>
      <c r="Y1414" s="186">
        <f>Table4[[#This Row],[DAMAGE PER MAGAZINE]]/(Table4[[#This Row],[UNLOAD TIME]]+Table4[[#This Row],[RELOAD TIME]])</f>
        <v>1791.8743768693919</v>
      </c>
    </row>
    <row r="1415" spans="1:25" ht="14.25" hidden="1" customHeight="1" outlineLevel="1" x14ac:dyDescent="0.2">
      <c r="A1415" s="130">
        <v>62</v>
      </c>
      <c r="B1415" s="186" t="s">
        <v>466</v>
      </c>
      <c r="C1415" s="186" t="s">
        <v>102</v>
      </c>
      <c r="D1415" s="130">
        <v>1</v>
      </c>
      <c r="E1415" s="130">
        <v>1027</v>
      </c>
      <c r="F1415" s="130"/>
      <c r="G1415" s="130"/>
      <c r="H1415" s="130"/>
      <c r="I1415" s="130">
        <v>35</v>
      </c>
      <c r="J1415" s="130">
        <v>1</v>
      </c>
      <c r="K1415" s="130">
        <v>1</v>
      </c>
      <c r="L1415" s="138"/>
      <c r="M1415" s="138">
        <v>0.09</v>
      </c>
      <c r="N1415" s="130">
        <v>1</v>
      </c>
      <c r="O1415" s="138"/>
      <c r="P1415" s="138">
        <v>0.5</v>
      </c>
      <c r="Q1415" s="130">
        <v>34</v>
      </c>
      <c r="R1415" s="138">
        <v>17</v>
      </c>
      <c r="S1415" s="130">
        <f>Table4[[#This Row],[DMG PER PARTICLE]]*Table4[[#This Row],[PARTICLES 
PER SHOT]]</f>
        <v>1027</v>
      </c>
      <c r="T1415" s="186">
        <f>Table4[[#This Row],[DAMAGE PER SHOT]]/Table4[[#This Row],[SHOT 
INTERVAL]]</f>
        <v>11411.111111111111</v>
      </c>
      <c r="U1415" s="130">
        <f>Table4[[#This Row],[SHOTS PER MAGAZINE]]*Table4[[#This Row],[DAMAGE PER SHOT]]</f>
        <v>35945</v>
      </c>
      <c r="V1415" s="130">
        <f>Table4[[#This Row],[MAGAZINE AMMO]]/Table4[[#This Row],[AMMO PER SHOT]]</f>
        <v>35</v>
      </c>
      <c r="W1415" s="138">
        <f>1/Table4[[#This Row],[SHOT 
INTERVAL]]</f>
        <v>11.111111111111111</v>
      </c>
      <c r="X1415" s="138">
        <f>(Table4[[#This Row],[SHOTS PER MAGAZINE]]-1)*Table4[[#This Row],[SHOT 
INTERVAL]]+(Table4[[#This Row],[PARTICLES 
PER SHOT]]-1)*Table4[[#This Row],[BURST INTERVAL]]</f>
        <v>3.06</v>
      </c>
      <c r="Y1415" s="186">
        <f>Table4[[#This Row],[DAMAGE PER MAGAZINE]]/(Table4[[#This Row],[UNLOAD TIME]]+Table4[[#This Row],[RELOAD TIME]])</f>
        <v>1791.8743768693919</v>
      </c>
    </row>
    <row r="1416" spans="1:25" ht="14.25" hidden="1" customHeight="1" outlineLevel="1" x14ac:dyDescent="0.2">
      <c r="A1416" s="130">
        <v>62</v>
      </c>
      <c r="B1416" s="186" t="s">
        <v>466</v>
      </c>
      <c r="C1416" s="186" t="s">
        <v>102</v>
      </c>
      <c r="D1416" s="130">
        <v>2</v>
      </c>
      <c r="E1416" s="130">
        <v>1046</v>
      </c>
      <c r="F1416" s="130"/>
      <c r="G1416" s="130"/>
      <c r="H1416" s="130"/>
      <c r="I1416" s="130">
        <v>35</v>
      </c>
      <c r="J1416" s="130">
        <v>1</v>
      </c>
      <c r="K1416" s="130">
        <v>1</v>
      </c>
      <c r="L1416" s="138"/>
      <c r="M1416" s="138">
        <v>0.09</v>
      </c>
      <c r="N1416" s="130">
        <v>1</v>
      </c>
      <c r="O1416" s="138"/>
      <c r="P1416" s="138">
        <v>0.5</v>
      </c>
      <c r="Q1416" s="130">
        <v>34</v>
      </c>
      <c r="R1416" s="138">
        <v>17</v>
      </c>
      <c r="S1416" s="130">
        <f>Table4[[#This Row],[DMG PER PARTICLE]]*Table4[[#This Row],[PARTICLES 
PER SHOT]]</f>
        <v>1046</v>
      </c>
      <c r="T1416" s="186">
        <f>Table4[[#This Row],[DAMAGE PER SHOT]]/Table4[[#This Row],[SHOT 
INTERVAL]]</f>
        <v>11622.222222222223</v>
      </c>
      <c r="U1416" s="130">
        <f>Table4[[#This Row],[SHOTS PER MAGAZINE]]*Table4[[#This Row],[DAMAGE PER SHOT]]</f>
        <v>36610</v>
      </c>
      <c r="V1416" s="130">
        <f>Table4[[#This Row],[MAGAZINE AMMO]]/Table4[[#This Row],[AMMO PER SHOT]]</f>
        <v>35</v>
      </c>
      <c r="W1416" s="138">
        <f>1/Table4[[#This Row],[SHOT 
INTERVAL]]</f>
        <v>11.111111111111111</v>
      </c>
      <c r="X1416" s="138">
        <f>(Table4[[#This Row],[SHOTS PER MAGAZINE]]-1)*Table4[[#This Row],[SHOT 
INTERVAL]]+(Table4[[#This Row],[PARTICLES 
PER SHOT]]-1)*Table4[[#This Row],[BURST INTERVAL]]</f>
        <v>3.06</v>
      </c>
      <c r="Y1416" s="186">
        <f>Table4[[#This Row],[DAMAGE PER MAGAZINE]]/(Table4[[#This Row],[UNLOAD TIME]]+Table4[[#This Row],[RELOAD TIME]])</f>
        <v>1825.024925224327</v>
      </c>
    </row>
    <row r="1417" spans="1:25" ht="14.25" hidden="1" customHeight="1" outlineLevel="1" x14ac:dyDescent="0.2">
      <c r="A1417" s="130">
        <v>62</v>
      </c>
      <c r="B1417" s="186" t="s">
        <v>466</v>
      </c>
      <c r="C1417" s="186" t="s">
        <v>102</v>
      </c>
      <c r="D1417" s="130">
        <v>3</v>
      </c>
      <c r="E1417" s="130">
        <v>1065</v>
      </c>
      <c r="F1417" s="130"/>
      <c r="G1417" s="130"/>
      <c r="H1417" s="130"/>
      <c r="I1417" s="130">
        <v>35</v>
      </c>
      <c r="J1417" s="130">
        <v>1</v>
      </c>
      <c r="K1417" s="130">
        <v>1</v>
      </c>
      <c r="L1417" s="138"/>
      <c r="M1417" s="138">
        <v>0.09</v>
      </c>
      <c r="N1417" s="130">
        <v>1</v>
      </c>
      <c r="O1417" s="138"/>
      <c r="P1417" s="138">
        <v>0.5</v>
      </c>
      <c r="Q1417" s="130">
        <v>34</v>
      </c>
      <c r="R1417" s="138">
        <v>17</v>
      </c>
      <c r="S1417" s="130">
        <f>Table4[[#This Row],[DMG PER PARTICLE]]*Table4[[#This Row],[PARTICLES 
PER SHOT]]</f>
        <v>1065</v>
      </c>
      <c r="T1417" s="186">
        <f>Table4[[#This Row],[DAMAGE PER SHOT]]/Table4[[#This Row],[SHOT 
INTERVAL]]</f>
        <v>11833.333333333334</v>
      </c>
      <c r="U1417" s="130">
        <f>Table4[[#This Row],[SHOTS PER MAGAZINE]]*Table4[[#This Row],[DAMAGE PER SHOT]]</f>
        <v>37275</v>
      </c>
      <c r="V1417" s="130">
        <f>Table4[[#This Row],[MAGAZINE AMMO]]/Table4[[#This Row],[AMMO PER SHOT]]</f>
        <v>35</v>
      </c>
      <c r="W1417" s="138">
        <f>1/Table4[[#This Row],[SHOT 
INTERVAL]]</f>
        <v>11.111111111111111</v>
      </c>
      <c r="X1417" s="138">
        <f>(Table4[[#This Row],[SHOTS PER MAGAZINE]]-1)*Table4[[#This Row],[SHOT 
INTERVAL]]+(Table4[[#This Row],[PARTICLES 
PER SHOT]]-1)*Table4[[#This Row],[BURST INTERVAL]]</f>
        <v>3.06</v>
      </c>
      <c r="Y1417" s="186">
        <f>Table4[[#This Row],[DAMAGE PER MAGAZINE]]/(Table4[[#This Row],[UNLOAD TIME]]+Table4[[#This Row],[RELOAD TIME]])</f>
        <v>1858.1754735792624</v>
      </c>
    </row>
    <row r="1418" spans="1:25" ht="14.25" hidden="1" customHeight="1" outlineLevel="1" x14ac:dyDescent="0.2">
      <c r="A1418" s="130">
        <v>62</v>
      </c>
      <c r="B1418" s="186" t="s">
        <v>466</v>
      </c>
      <c r="C1418" s="186" t="s">
        <v>102</v>
      </c>
      <c r="D1418" s="130">
        <v>4</v>
      </c>
      <c r="E1418" s="130">
        <v>1084</v>
      </c>
      <c r="F1418" s="130"/>
      <c r="G1418" s="130"/>
      <c r="H1418" s="130"/>
      <c r="I1418" s="130">
        <v>35</v>
      </c>
      <c r="J1418" s="130">
        <v>1</v>
      </c>
      <c r="K1418" s="130">
        <v>1</v>
      </c>
      <c r="L1418" s="138"/>
      <c r="M1418" s="138">
        <v>0.09</v>
      </c>
      <c r="N1418" s="130">
        <v>1</v>
      </c>
      <c r="O1418" s="138"/>
      <c r="P1418" s="138">
        <v>0.5</v>
      </c>
      <c r="Q1418" s="130">
        <v>34</v>
      </c>
      <c r="R1418" s="138">
        <v>17</v>
      </c>
      <c r="S1418" s="130">
        <f>Table4[[#This Row],[DMG PER PARTICLE]]*Table4[[#This Row],[PARTICLES 
PER SHOT]]</f>
        <v>1084</v>
      </c>
      <c r="T1418" s="186">
        <f>Table4[[#This Row],[DAMAGE PER SHOT]]/Table4[[#This Row],[SHOT 
INTERVAL]]</f>
        <v>12044.444444444445</v>
      </c>
      <c r="U1418" s="130">
        <f>Table4[[#This Row],[SHOTS PER MAGAZINE]]*Table4[[#This Row],[DAMAGE PER SHOT]]</f>
        <v>37940</v>
      </c>
      <c r="V1418" s="130">
        <f>Table4[[#This Row],[MAGAZINE AMMO]]/Table4[[#This Row],[AMMO PER SHOT]]</f>
        <v>35</v>
      </c>
      <c r="W1418" s="138">
        <f>1/Table4[[#This Row],[SHOT 
INTERVAL]]</f>
        <v>11.111111111111111</v>
      </c>
      <c r="X1418" s="138">
        <f>(Table4[[#This Row],[SHOTS PER MAGAZINE]]-1)*Table4[[#This Row],[SHOT 
INTERVAL]]+(Table4[[#This Row],[PARTICLES 
PER SHOT]]-1)*Table4[[#This Row],[BURST INTERVAL]]</f>
        <v>3.06</v>
      </c>
      <c r="Y1418" s="186">
        <f>Table4[[#This Row],[DAMAGE PER MAGAZINE]]/(Table4[[#This Row],[UNLOAD TIME]]+Table4[[#This Row],[RELOAD TIME]])</f>
        <v>1891.3260219341976</v>
      </c>
    </row>
    <row r="1419" spans="1:25" ht="14.25" hidden="1" customHeight="1" outlineLevel="1" x14ac:dyDescent="0.2">
      <c r="A1419" s="130">
        <v>62</v>
      </c>
      <c r="B1419" s="186" t="s">
        <v>466</v>
      </c>
      <c r="C1419" s="186" t="s">
        <v>102</v>
      </c>
      <c r="D1419" s="130">
        <v>5</v>
      </c>
      <c r="E1419" s="130">
        <v>1104</v>
      </c>
      <c r="F1419" s="130"/>
      <c r="G1419" s="130"/>
      <c r="H1419" s="130"/>
      <c r="I1419" s="130">
        <v>35</v>
      </c>
      <c r="J1419" s="130">
        <v>1</v>
      </c>
      <c r="K1419" s="130">
        <v>1</v>
      </c>
      <c r="L1419" s="138"/>
      <c r="M1419" s="138">
        <v>0.09</v>
      </c>
      <c r="N1419" s="130">
        <v>1</v>
      </c>
      <c r="O1419" s="138"/>
      <c r="P1419" s="138">
        <v>0.5</v>
      </c>
      <c r="Q1419" s="130">
        <v>34</v>
      </c>
      <c r="R1419" s="138">
        <v>17</v>
      </c>
      <c r="S1419" s="130">
        <f>Table4[[#This Row],[DMG PER PARTICLE]]*Table4[[#This Row],[PARTICLES 
PER SHOT]]</f>
        <v>1104</v>
      </c>
      <c r="T1419" s="186">
        <f>Table4[[#This Row],[DAMAGE PER SHOT]]/Table4[[#This Row],[SHOT 
INTERVAL]]</f>
        <v>12266.666666666668</v>
      </c>
      <c r="U1419" s="130">
        <f>Table4[[#This Row],[SHOTS PER MAGAZINE]]*Table4[[#This Row],[DAMAGE PER SHOT]]</f>
        <v>38640</v>
      </c>
      <c r="V1419" s="130">
        <f>Table4[[#This Row],[MAGAZINE AMMO]]/Table4[[#This Row],[AMMO PER SHOT]]</f>
        <v>35</v>
      </c>
      <c r="W1419" s="138">
        <f>1/Table4[[#This Row],[SHOT 
INTERVAL]]</f>
        <v>11.111111111111111</v>
      </c>
      <c r="X1419" s="138">
        <f>(Table4[[#This Row],[SHOTS PER MAGAZINE]]-1)*Table4[[#This Row],[SHOT 
INTERVAL]]+(Table4[[#This Row],[PARTICLES 
PER SHOT]]-1)*Table4[[#This Row],[BURST INTERVAL]]</f>
        <v>3.06</v>
      </c>
      <c r="Y1419" s="186">
        <f>Table4[[#This Row],[DAMAGE PER MAGAZINE]]/(Table4[[#This Row],[UNLOAD TIME]]+Table4[[#This Row],[RELOAD TIME]])</f>
        <v>1926.221335992024</v>
      </c>
    </row>
    <row r="1420" spans="1:25" ht="14.25" hidden="1" customHeight="1" outlineLevel="1" x14ac:dyDescent="0.2">
      <c r="A1420" s="130">
        <v>62</v>
      </c>
      <c r="B1420" s="186" t="s">
        <v>466</v>
      </c>
      <c r="C1420" s="186" t="s">
        <v>102</v>
      </c>
      <c r="D1420" s="130">
        <v>6</v>
      </c>
      <c r="E1420" s="130">
        <v>1123</v>
      </c>
      <c r="F1420" s="130"/>
      <c r="G1420" s="130"/>
      <c r="H1420" s="130"/>
      <c r="I1420" s="130">
        <v>35</v>
      </c>
      <c r="J1420" s="130">
        <v>1</v>
      </c>
      <c r="K1420" s="130">
        <v>1</v>
      </c>
      <c r="L1420" s="138"/>
      <c r="M1420" s="138">
        <v>0.09</v>
      </c>
      <c r="N1420" s="130">
        <v>1</v>
      </c>
      <c r="O1420" s="138"/>
      <c r="P1420" s="138">
        <v>0.5</v>
      </c>
      <c r="Q1420" s="130">
        <v>34</v>
      </c>
      <c r="R1420" s="138">
        <v>17</v>
      </c>
      <c r="S1420" s="130">
        <f>Table4[[#This Row],[DMG PER PARTICLE]]*Table4[[#This Row],[PARTICLES 
PER SHOT]]</f>
        <v>1123</v>
      </c>
      <c r="T1420" s="186">
        <f>Table4[[#This Row],[DAMAGE PER SHOT]]/Table4[[#This Row],[SHOT 
INTERVAL]]</f>
        <v>12477.777777777777</v>
      </c>
      <c r="U1420" s="130">
        <f>Table4[[#This Row],[SHOTS PER MAGAZINE]]*Table4[[#This Row],[DAMAGE PER SHOT]]</f>
        <v>39305</v>
      </c>
      <c r="V1420" s="130">
        <f>Table4[[#This Row],[MAGAZINE AMMO]]/Table4[[#This Row],[AMMO PER SHOT]]</f>
        <v>35</v>
      </c>
      <c r="W1420" s="138">
        <f>1/Table4[[#This Row],[SHOT 
INTERVAL]]</f>
        <v>11.111111111111111</v>
      </c>
      <c r="X1420" s="138">
        <f>(Table4[[#This Row],[SHOTS PER MAGAZINE]]-1)*Table4[[#This Row],[SHOT 
INTERVAL]]+(Table4[[#This Row],[PARTICLES 
PER SHOT]]-1)*Table4[[#This Row],[BURST INTERVAL]]</f>
        <v>3.06</v>
      </c>
      <c r="Y1420" s="186">
        <f>Table4[[#This Row],[DAMAGE PER MAGAZINE]]/(Table4[[#This Row],[UNLOAD TIME]]+Table4[[#This Row],[RELOAD TIME]])</f>
        <v>1959.3718843469592</v>
      </c>
    </row>
    <row r="1421" spans="1:25" ht="14.25" hidden="1" customHeight="1" outlineLevel="1" x14ac:dyDescent="0.2">
      <c r="A1421" s="130">
        <v>62</v>
      </c>
      <c r="B1421" s="186" t="s">
        <v>466</v>
      </c>
      <c r="C1421" s="186" t="s">
        <v>102</v>
      </c>
      <c r="D1421" s="130">
        <v>7</v>
      </c>
      <c r="E1421" s="130">
        <v>1142</v>
      </c>
      <c r="F1421" s="130"/>
      <c r="G1421" s="130"/>
      <c r="H1421" s="130"/>
      <c r="I1421" s="130">
        <v>35</v>
      </c>
      <c r="J1421" s="130">
        <v>1</v>
      </c>
      <c r="K1421" s="130">
        <v>1</v>
      </c>
      <c r="L1421" s="138"/>
      <c r="M1421" s="138">
        <v>0.09</v>
      </c>
      <c r="N1421" s="130">
        <v>1</v>
      </c>
      <c r="O1421" s="138"/>
      <c r="P1421" s="138">
        <v>0.5</v>
      </c>
      <c r="Q1421" s="130">
        <v>34</v>
      </c>
      <c r="R1421" s="138">
        <v>17</v>
      </c>
      <c r="S1421" s="130">
        <f>Table4[[#This Row],[DMG PER PARTICLE]]*Table4[[#This Row],[PARTICLES 
PER SHOT]]</f>
        <v>1142</v>
      </c>
      <c r="T1421" s="186">
        <f>Table4[[#This Row],[DAMAGE PER SHOT]]/Table4[[#This Row],[SHOT 
INTERVAL]]</f>
        <v>12688.888888888889</v>
      </c>
      <c r="U1421" s="130">
        <f>Table4[[#This Row],[SHOTS PER MAGAZINE]]*Table4[[#This Row],[DAMAGE PER SHOT]]</f>
        <v>39970</v>
      </c>
      <c r="V1421" s="130">
        <f>Table4[[#This Row],[MAGAZINE AMMO]]/Table4[[#This Row],[AMMO PER SHOT]]</f>
        <v>35</v>
      </c>
      <c r="W1421" s="138">
        <f>1/Table4[[#This Row],[SHOT 
INTERVAL]]</f>
        <v>11.111111111111111</v>
      </c>
      <c r="X1421" s="138">
        <f>(Table4[[#This Row],[SHOTS PER MAGAZINE]]-1)*Table4[[#This Row],[SHOT 
INTERVAL]]+(Table4[[#This Row],[PARTICLES 
PER SHOT]]-1)*Table4[[#This Row],[BURST INTERVAL]]</f>
        <v>3.06</v>
      </c>
      <c r="Y1421" s="186">
        <f>Table4[[#This Row],[DAMAGE PER MAGAZINE]]/(Table4[[#This Row],[UNLOAD TIME]]+Table4[[#This Row],[RELOAD TIME]])</f>
        <v>1992.5224327018943</v>
      </c>
    </row>
    <row r="1422" spans="1:25" ht="14.25" hidden="1" customHeight="1" outlineLevel="1" x14ac:dyDescent="0.2">
      <c r="A1422" s="130">
        <v>62</v>
      </c>
      <c r="B1422" s="186" t="s">
        <v>466</v>
      </c>
      <c r="C1422" s="186" t="s">
        <v>102</v>
      </c>
      <c r="D1422" s="130">
        <v>8</v>
      </c>
      <c r="E1422" s="130">
        <v>1161</v>
      </c>
      <c r="F1422" s="130"/>
      <c r="G1422" s="130"/>
      <c r="H1422" s="130"/>
      <c r="I1422" s="130">
        <v>35</v>
      </c>
      <c r="J1422" s="130">
        <v>1</v>
      </c>
      <c r="K1422" s="130">
        <v>1</v>
      </c>
      <c r="L1422" s="138"/>
      <c r="M1422" s="138">
        <v>0.09</v>
      </c>
      <c r="N1422" s="130">
        <v>1</v>
      </c>
      <c r="O1422" s="138"/>
      <c r="P1422" s="138">
        <v>0.5</v>
      </c>
      <c r="Q1422" s="130">
        <v>34</v>
      </c>
      <c r="R1422" s="138">
        <v>17</v>
      </c>
      <c r="S1422" s="130">
        <f>Table4[[#This Row],[DMG PER PARTICLE]]*Table4[[#This Row],[PARTICLES 
PER SHOT]]</f>
        <v>1161</v>
      </c>
      <c r="T1422" s="186">
        <f>Table4[[#This Row],[DAMAGE PER SHOT]]/Table4[[#This Row],[SHOT 
INTERVAL]]</f>
        <v>12900</v>
      </c>
      <c r="U1422" s="130">
        <f>Table4[[#This Row],[SHOTS PER MAGAZINE]]*Table4[[#This Row],[DAMAGE PER SHOT]]</f>
        <v>40635</v>
      </c>
      <c r="V1422" s="130">
        <f>Table4[[#This Row],[MAGAZINE AMMO]]/Table4[[#This Row],[AMMO PER SHOT]]</f>
        <v>35</v>
      </c>
      <c r="W1422" s="138">
        <f>1/Table4[[#This Row],[SHOT 
INTERVAL]]</f>
        <v>11.111111111111111</v>
      </c>
      <c r="X1422" s="138">
        <f>(Table4[[#This Row],[SHOTS PER MAGAZINE]]-1)*Table4[[#This Row],[SHOT 
INTERVAL]]+(Table4[[#This Row],[PARTICLES 
PER SHOT]]-1)*Table4[[#This Row],[BURST INTERVAL]]</f>
        <v>3.06</v>
      </c>
      <c r="Y1422" s="186">
        <f>Table4[[#This Row],[DAMAGE PER MAGAZINE]]/(Table4[[#This Row],[UNLOAD TIME]]+Table4[[#This Row],[RELOAD TIME]])</f>
        <v>2025.6729810568297</v>
      </c>
    </row>
    <row r="1423" spans="1:25" ht="14.25" hidden="1" customHeight="1" outlineLevel="1" x14ac:dyDescent="0.2">
      <c r="A1423" s="130">
        <v>62</v>
      </c>
      <c r="B1423" s="186" t="s">
        <v>466</v>
      </c>
      <c r="C1423" s="186" t="s">
        <v>102</v>
      </c>
      <c r="D1423" s="130">
        <v>9</v>
      </c>
      <c r="E1423" s="130">
        <v>1180</v>
      </c>
      <c r="F1423" s="130"/>
      <c r="G1423" s="130"/>
      <c r="H1423" s="130"/>
      <c r="I1423" s="130">
        <v>35</v>
      </c>
      <c r="J1423" s="130">
        <v>1</v>
      </c>
      <c r="K1423" s="130">
        <v>1</v>
      </c>
      <c r="L1423" s="138"/>
      <c r="M1423" s="138">
        <v>0.09</v>
      </c>
      <c r="N1423" s="130">
        <v>1</v>
      </c>
      <c r="O1423" s="138"/>
      <c r="P1423" s="138">
        <v>0.5</v>
      </c>
      <c r="Q1423" s="130">
        <v>34</v>
      </c>
      <c r="R1423" s="138">
        <v>17</v>
      </c>
      <c r="S1423" s="130">
        <f>Table4[[#This Row],[DMG PER PARTICLE]]*Table4[[#This Row],[PARTICLES 
PER SHOT]]</f>
        <v>1180</v>
      </c>
      <c r="T1423" s="186">
        <f>Table4[[#This Row],[DAMAGE PER SHOT]]/Table4[[#This Row],[SHOT 
INTERVAL]]</f>
        <v>13111.111111111111</v>
      </c>
      <c r="U1423" s="130">
        <f>Table4[[#This Row],[SHOTS PER MAGAZINE]]*Table4[[#This Row],[DAMAGE PER SHOT]]</f>
        <v>41300</v>
      </c>
      <c r="V1423" s="130">
        <f>Table4[[#This Row],[MAGAZINE AMMO]]/Table4[[#This Row],[AMMO PER SHOT]]</f>
        <v>35</v>
      </c>
      <c r="W1423" s="138">
        <f>1/Table4[[#This Row],[SHOT 
INTERVAL]]</f>
        <v>11.111111111111111</v>
      </c>
      <c r="X1423" s="138">
        <f>(Table4[[#This Row],[SHOTS PER MAGAZINE]]-1)*Table4[[#This Row],[SHOT 
INTERVAL]]+(Table4[[#This Row],[PARTICLES 
PER SHOT]]-1)*Table4[[#This Row],[BURST INTERVAL]]</f>
        <v>3.06</v>
      </c>
      <c r="Y1423" s="186">
        <f>Table4[[#This Row],[DAMAGE PER MAGAZINE]]/(Table4[[#This Row],[UNLOAD TIME]]+Table4[[#This Row],[RELOAD TIME]])</f>
        <v>2058.8235294117649</v>
      </c>
    </row>
    <row r="1424" spans="1:25" ht="14.25" hidden="1" customHeight="1" outlineLevel="1" x14ac:dyDescent="0.2">
      <c r="A1424" s="130">
        <v>62</v>
      </c>
      <c r="B1424" s="186" t="s">
        <v>466</v>
      </c>
      <c r="C1424" s="186" t="s">
        <v>102</v>
      </c>
      <c r="D1424" s="130">
        <v>10</v>
      </c>
      <c r="E1424" s="130">
        <v>1200</v>
      </c>
      <c r="F1424" s="130"/>
      <c r="G1424" s="130"/>
      <c r="H1424" s="130"/>
      <c r="I1424" s="130">
        <v>35</v>
      </c>
      <c r="J1424" s="130">
        <v>1</v>
      </c>
      <c r="K1424" s="130">
        <v>1</v>
      </c>
      <c r="L1424" s="138"/>
      <c r="M1424" s="138">
        <v>0.09</v>
      </c>
      <c r="N1424" s="130">
        <v>1</v>
      </c>
      <c r="O1424" s="138"/>
      <c r="P1424" s="138">
        <v>0.5</v>
      </c>
      <c r="Q1424" s="130">
        <v>34</v>
      </c>
      <c r="R1424" s="138">
        <v>17</v>
      </c>
      <c r="S1424" s="130">
        <f>Table4[[#This Row],[DMG PER PARTICLE]]*Table4[[#This Row],[PARTICLES 
PER SHOT]]</f>
        <v>1200</v>
      </c>
      <c r="T1424" s="186">
        <f>Table4[[#This Row],[DAMAGE PER SHOT]]/Table4[[#This Row],[SHOT 
INTERVAL]]</f>
        <v>13333.333333333334</v>
      </c>
      <c r="U1424" s="130">
        <f>Table4[[#This Row],[SHOTS PER MAGAZINE]]*Table4[[#This Row],[DAMAGE PER SHOT]]</f>
        <v>42000</v>
      </c>
      <c r="V1424" s="130">
        <f>Table4[[#This Row],[MAGAZINE AMMO]]/Table4[[#This Row],[AMMO PER SHOT]]</f>
        <v>35</v>
      </c>
      <c r="W1424" s="138">
        <f>1/Table4[[#This Row],[SHOT 
INTERVAL]]</f>
        <v>11.111111111111111</v>
      </c>
      <c r="X1424" s="138">
        <f>(Table4[[#This Row],[SHOTS PER MAGAZINE]]-1)*Table4[[#This Row],[SHOT 
INTERVAL]]+(Table4[[#This Row],[PARTICLES 
PER SHOT]]-1)*Table4[[#This Row],[BURST INTERVAL]]</f>
        <v>3.06</v>
      </c>
      <c r="Y1424" s="186">
        <f>Table4[[#This Row],[DAMAGE PER MAGAZINE]]/(Table4[[#This Row],[UNLOAD TIME]]+Table4[[#This Row],[RELOAD TIME]])</f>
        <v>2093.7188434695913</v>
      </c>
    </row>
    <row r="1425" spans="1:25" ht="14.25" hidden="1" customHeight="1" outlineLevel="1" x14ac:dyDescent="0.2">
      <c r="A1425" s="130">
        <v>62</v>
      </c>
      <c r="B1425" s="186" t="s">
        <v>466</v>
      </c>
      <c r="C1425" s="186" t="s">
        <v>102</v>
      </c>
      <c r="D1425" s="130">
        <v>11</v>
      </c>
      <c r="E1425" s="130">
        <v>1219</v>
      </c>
      <c r="F1425" s="130"/>
      <c r="G1425" s="130"/>
      <c r="H1425" s="130"/>
      <c r="I1425" s="130">
        <v>35</v>
      </c>
      <c r="J1425" s="130">
        <v>1</v>
      </c>
      <c r="K1425" s="130">
        <v>1</v>
      </c>
      <c r="L1425" s="138"/>
      <c r="M1425" s="138">
        <v>0.09</v>
      </c>
      <c r="N1425" s="130">
        <v>1</v>
      </c>
      <c r="O1425" s="138"/>
      <c r="P1425" s="138">
        <v>0.5</v>
      </c>
      <c r="Q1425" s="130">
        <v>34</v>
      </c>
      <c r="R1425" s="138">
        <v>17</v>
      </c>
      <c r="S1425" s="130">
        <f>Table4[[#This Row],[DMG PER PARTICLE]]*Table4[[#This Row],[PARTICLES 
PER SHOT]]</f>
        <v>1219</v>
      </c>
      <c r="T1425" s="186">
        <f>Table4[[#This Row],[DAMAGE PER SHOT]]/Table4[[#This Row],[SHOT 
INTERVAL]]</f>
        <v>13544.444444444445</v>
      </c>
      <c r="U1425" s="130">
        <f>Table4[[#This Row],[SHOTS PER MAGAZINE]]*Table4[[#This Row],[DAMAGE PER SHOT]]</f>
        <v>42665</v>
      </c>
      <c r="V1425" s="130">
        <f>Table4[[#This Row],[MAGAZINE AMMO]]/Table4[[#This Row],[AMMO PER SHOT]]</f>
        <v>35</v>
      </c>
      <c r="W1425" s="138">
        <f>1/Table4[[#This Row],[SHOT 
INTERVAL]]</f>
        <v>11.111111111111111</v>
      </c>
      <c r="X1425" s="138">
        <f>(Table4[[#This Row],[SHOTS PER MAGAZINE]]-1)*Table4[[#This Row],[SHOT 
INTERVAL]]+(Table4[[#This Row],[PARTICLES 
PER SHOT]]-1)*Table4[[#This Row],[BURST INTERVAL]]</f>
        <v>3.06</v>
      </c>
      <c r="Y1425" s="186">
        <f>Table4[[#This Row],[DAMAGE PER MAGAZINE]]/(Table4[[#This Row],[UNLOAD TIME]]+Table4[[#This Row],[RELOAD TIME]])</f>
        <v>2126.8693918245267</v>
      </c>
    </row>
    <row r="1426" spans="1:25" ht="14.25" hidden="1" customHeight="1" outlineLevel="1" x14ac:dyDescent="0.2">
      <c r="A1426" s="130">
        <v>62</v>
      </c>
      <c r="B1426" s="186" t="s">
        <v>466</v>
      </c>
      <c r="C1426" s="186" t="s">
        <v>102</v>
      </c>
      <c r="D1426" s="130">
        <v>12</v>
      </c>
      <c r="E1426" s="130">
        <v>1238</v>
      </c>
      <c r="F1426" s="130"/>
      <c r="G1426" s="130"/>
      <c r="H1426" s="130"/>
      <c r="I1426" s="130">
        <v>35</v>
      </c>
      <c r="J1426" s="130">
        <v>1</v>
      </c>
      <c r="K1426" s="130">
        <v>1</v>
      </c>
      <c r="L1426" s="138"/>
      <c r="M1426" s="138">
        <v>0.09</v>
      </c>
      <c r="N1426" s="130">
        <v>1</v>
      </c>
      <c r="O1426" s="138"/>
      <c r="P1426" s="138">
        <v>0.5</v>
      </c>
      <c r="Q1426" s="130">
        <v>34</v>
      </c>
      <c r="R1426" s="138">
        <v>17</v>
      </c>
      <c r="S1426" s="130">
        <f>Table4[[#This Row],[DMG PER PARTICLE]]*Table4[[#This Row],[PARTICLES 
PER SHOT]]</f>
        <v>1238</v>
      </c>
      <c r="T1426" s="186">
        <f>Table4[[#This Row],[DAMAGE PER SHOT]]/Table4[[#This Row],[SHOT 
INTERVAL]]</f>
        <v>13755.555555555557</v>
      </c>
      <c r="U1426" s="130">
        <f>Table4[[#This Row],[SHOTS PER MAGAZINE]]*Table4[[#This Row],[DAMAGE PER SHOT]]</f>
        <v>43330</v>
      </c>
      <c r="V1426" s="130">
        <f>Table4[[#This Row],[MAGAZINE AMMO]]/Table4[[#This Row],[AMMO PER SHOT]]</f>
        <v>35</v>
      </c>
      <c r="W1426" s="138">
        <f>1/Table4[[#This Row],[SHOT 
INTERVAL]]</f>
        <v>11.111111111111111</v>
      </c>
      <c r="X1426" s="138">
        <f>(Table4[[#This Row],[SHOTS PER MAGAZINE]]-1)*Table4[[#This Row],[SHOT 
INTERVAL]]+(Table4[[#This Row],[PARTICLES 
PER SHOT]]-1)*Table4[[#This Row],[BURST INTERVAL]]</f>
        <v>3.06</v>
      </c>
      <c r="Y1426" s="186">
        <f>Table4[[#This Row],[DAMAGE PER MAGAZINE]]/(Table4[[#This Row],[UNLOAD TIME]]+Table4[[#This Row],[RELOAD TIME]])</f>
        <v>2160.0199401794616</v>
      </c>
    </row>
    <row r="1427" spans="1:25" ht="14.25" hidden="1" customHeight="1" outlineLevel="1" x14ac:dyDescent="0.2">
      <c r="A1427" s="130">
        <v>62</v>
      </c>
      <c r="B1427" s="186" t="s">
        <v>466</v>
      </c>
      <c r="C1427" s="186" t="s">
        <v>103</v>
      </c>
      <c r="D1427" s="130">
        <v>1</v>
      </c>
      <c r="E1427" s="130">
        <v>1299.9000000000001</v>
      </c>
      <c r="F1427" s="130"/>
      <c r="G1427" s="130"/>
      <c r="H1427" s="130"/>
      <c r="I1427" s="130">
        <v>35</v>
      </c>
      <c r="J1427" s="130">
        <v>1</v>
      </c>
      <c r="K1427" s="130">
        <v>1</v>
      </c>
      <c r="L1427" s="138"/>
      <c r="M1427" s="138">
        <v>0.09</v>
      </c>
      <c r="N1427" s="130">
        <v>1</v>
      </c>
      <c r="O1427" s="138"/>
      <c r="P1427" s="138">
        <v>0.5</v>
      </c>
      <c r="Q1427" s="130">
        <v>34</v>
      </c>
      <c r="R1427" s="138">
        <v>17</v>
      </c>
      <c r="S1427" s="130">
        <f>Table4[[#This Row],[DMG PER PARTICLE]]*Table4[[#This Row],[PARTICLES 
PER SHOT]]</f>
        <v>1299.9000000000001</v>
      </c>
      <c r="T1427" s="186">
        <f>Table4[[#This Row],[DAMAGE PER SHOT]]/Table4[[#This Row],[SHOT 
INTERVAL]]</f>
        <v>14443.333333333336</v>
      </c>
      <c r="U1427" s="130">
        <f>Table4[[#This Row],[SHOTS PER MAGAZINE]]*Table4[[#This Row],[DAMAGE PER SHOT]]</f>
        <v>45496.5</v>
      </c>
      <c r="V1427" s="130">
        <f>Table4[[#This Row],[MAGAZINE AMMO]]/Table4[[#This Row],[AMMO PER SHOT]]</f>
        <v>35</v>
      </c>
      <c r="W1427" s="138">
        <f>1/Table4[[#This Row],[SHOT 
INTERVAL]]</f>
        <v>11.111111111111111</v>
      </c>
      <c r="X1427" s="138">
        <f>(Table4[[#This Row],[SHOTS PER MAGAZINE]]-1)*Table4[[#This Row],[SHOT 
INTERVAL]]+(Table4[[#This Row],[PARTICLES 
PER SHOT]]-1)*Table4[[#This Row],[BURST INTERVAL]]</f>
        <v>3.06</v>
      </c>
      <c r="Y1427" s="186">
        <f>Table4[[#This Row],[DAMAGE PER MAGAZINE]]/(Table4[[#This Row],[UNLOAD TIME]]+Table4[[#This Row],[RELOAD TIME]])</f>
        <v>2268.0209371884348</v>
      </c>
    </row>
    <row r="1428" spans="1:25" ht="14.25" customHeight="1" collapsed="1" x14ac:dyDescent="0.2">
      <c r="A1428" s="128">
        <v>69</v>
      </c>
      <c r="B1428" s="185" t="s">
        <v>467</v>
      </c>
      <c r="C1428" s="185" t="s">
        <v>101</v>
      </c>
      <c r="D1428" s="128">
        <v>1</v>
      </c>
      <c r="E1428" s="148">
        <v>451</v>
      </c>
      <c r="F1428" s="128"/>
      <c r="G1428" s="128"/>
      <c r="H1428" s="128"/>
      <c r="I1428" s="128">
        <v>1</v>
      </c>
      <c r="J1428" s="136">
        <v>0</v>
      </c>
      <c r="K1428" s="128">
        <v>1</v>
      </c>
      <c r="L1428" s="137"/>
      <c r="M1428" s="137">
        <v>0.15</v>
      </c>
      <c r="N1428" s="128">
        <v>0</v>
      </c>
      <c r="O1428" s="137"/>
      <c r="P1428" s="137">
        <v>0</v>
      </c>
      <c r="Q1428" s="128">
        <v>0</v>
      </c>
      <c r="R1428" s="137">
        <v>0</v>
      </c>
      <c r="S1428" s="128">
        <f>Table4[[#This Row],[DMG PER PARTICLE]]*Table4[[#This Row],[PARTICLES 
PER SHOT]]</f>
        <v>451</v>
      </c>
      <c r="T1428" s="185">
        <f>Table4[[#This Row],[DAMAGE PER SHOT]]/Table4[[#This Row],[SHOT 
INTERVAL]]</f>
        <v>3006.666666666667</v>
      </c>
      <c r="U1428" s="128" t="s">
        <v>123</v>
      </c>
      <c r="V1428" s="128" t="s">
        <v>123</v>
      </c>
      <c r="W1428" s="137">
        <f>1/Table4[[#This Row],[SHOT 
INTERVAL]]</f>
        <v>6.666666666666667</v>
      </c>
      <c r="X1428" s="137" t="s">
        <v>123</v>
      </c>
      <c r="Y1428" s="128" t="s">
        <v>123</v>
      </c>
    </row>
    <row r="1429" spans="1:25" ht="14.25" hidden="1" customHeight="1" outlineLevel="1" x14ac:dyDescent="0.2">
      <c r="A1429" s="130">
        <v>69</v>
      </c>
      <c r="B1429" s="186" t="s">
        <v>467</v>
      </c>
      <c r="C1429" s="186" t="s">
        <v>101</v>
      </c>
      <c r="D1429" s="130">
        <v>2</v>
      </c>
      <c r="E1429" s="149">
        <v>495</v>
      </c>
      <c r="F1429" s="130"/>
      <c r="G1429" s="130"/>
      <c r="H1429" s="130"/>
      <c r="I1429" s="130">
        <v>1</v>
      </c>
      <c r="J1429" s="136">
        <v>0</v>
      </c>
      <c r="K1429" s="130">
        <v>1</v>
      </c>
      <c r="L1429" s="138"/>
      <c r="M1429" s="138">
        <v>0.15</v>
      </c>
      <c r="N1429" s="130">
        <v>0</v>
      </c>
      <c r="O1429" s="138"/>
      <c r="P1429" s="138">
        <v>0</v>
      </c>
      <c r="Q1429" s="130">
        <v>0</v>
      </c>
      <c r="R1429" s="138">
        <v>0</v>
      </c>
      <c r="S1429" s="130">
        <f>Table4[[#This Row],[DMG PER PARTICLE]]*Table4[[#This Row],[PARTICLES 
PER SHOT]]</f>
        <v>495</v>
      </c>
      <c r="T1429" s="186">
        <f>Table4[[#This Row],[DAMAGE PER SHOT]]/Table4[[#This Row],[SHOT 
INTERVAL]]</f>
        <v>3300</v>
      </c>
      <c r="U1429" s="130" t="s">
        <v>123</v>
      </c>
      <c r="V1429" s="130" t="s">
        <v>123</v>
      </c>
      <c r="W1429" s="138">
        <f>1/Table4[[#This Row],[SHOT 
INTERVAL]]</f>
        <v>6.666666666666667</v>
      </c>
      <c r="X1429" s="138" t="s">
        <v>123</v>
      </c>
      <c r="Y1429" s="130" t="s">
        <v>123</v>
      </c>
    </row>
    <row r="1430" spans="1:25" ht="14.25" hidden="1" customHeight="1" outlineLevel="1" x14ac:dyDescent="0.2">
      <c r="A1430" s="130">
        <v>69</v>
      </c>
      <c r="B1430" s="186" t="s">
        <v>467</v>
      </c>
      <c r="C1430" s="186" t="s">
        <v>101</v>
      </c>
      <c r="D1430" s="130">
        <v>3</v>
      </c>
      <c r="E1430" s="149">
        <v>550</v>
      </c>
      <c r="F1430" s="130"/>
      <c r="G1430" s="130"/>
      <c r="H1430" s="130"/>
      <c r="I1430" s="130">
        <v>1</v>
      </c>
      <c r="J1430" s="136">
        <v>0</v>
      </c>
      <c r="K1430" s="130">
        <v>1</v>
      </c>
      <c r="L1430" s="138"/>
      <c r="M1430" s="138">
        <v>0.15</v>
      </c>
      <c r="N1430" s="130">
        <v>0</v>
      </c>
      <c r="O1430" s="138"/>
      <c r="P1430" s="138">
        <v>0</v>
      </c>
      <c r="Q1430" s="130">
        <v>0</v>
      </c>
      <c r="R1430" s="138">
        <v>0</v>
      </c>
      <c r="S1430" s="130">
        <f>Table4[[#This Row],[DMG PER PARTICLE]]*Table4[[#This Row],[PARTICLES 
PER SHOT]]</f>
        <v>550</v>
      </c>
      <c r="T1430" s="186">
        <f>Table4[[#This Row],[DAMAGE PER SHOT]]/Table4[[#This Row],[SHOT 
INTERVAL]]</f>
        <v>3666.666666666667</v>
      </c>
      <c r="U1430" s="130" t="s">
        <v>123</v>
      </c>
      <c r="V1430" s="130" t="s">
        <v>123</v>
      </c>
      <c r="W1430" s="138">
        <f>1/Table4[[#This Row],[SHOT 
INTERVAL]]</f>
        <v>6.666666666666667</v>
      </c>
      <c r="X1430" s="138" t="s">
        <v>123</v>
      </c>
      <c r="Y1430" s="130" t="s">
        <v>123</v>
      </c>
    </row>
    <row r="1431" spans="1:25" ht="14.25" hidden="1" customHeight="1" outlineLevel="1" x14ac:dyDescent="0.2">
      <c r="A1431" s="130">
        <v>69</v>
      </c>
      <c r="B1431" s="186" t="s">
        <v>467</v>
      </c>
      <c r="C1431" s="186" t="s">
        <v>101</v>
      </c>
      <c r="D1431" s="130">
        <v>4</v>
      </c>
      <c r="E1431" s="149">
        <v>605</v>
      </c>
      <c r="F1431" s="130"/>
      <c r="G1431" s="130"/>
      <c r="H1431" s="130"/>
      <c r="I1431" s="130">
        <v>1</v>
      </c>
      <c r="J1431" s="136">
        <v>0</v>
      </c>
      <c r="K1431" s="130">
        <v>1</v>
      </c>
      <c r="L1431" s="138"/>
      <c r="M1431" s="138">
        <v>0.15</v>
      </c>
      <c r="N1431" s="130">
        <v>0</v>
      </c>
      <c r="O1431" s="138"/>
      <c r="P1431" s="138">
        <v>0</v>
      </c>
      <c r="Q1431" s="130">
        <v>0</v>
      </c>
      <c r="R1431" s="138">
        <v>0</v>
      </c>
      <c r="S1431" s="130">
        <f>Table4[[#This Row],[DMG PER PARTICLE]]*Table4[[#This Row],[PARTICLES 
PER SHOT]]</f>
        <v>605</v>
      </c>
      <c r="T1431" s="186">
        <f>Table4[[#This Row],[DAMAGE PER SHOT]]/Table4[[#This Row],[SHOT 
INTERVAL]]</f>
        <v>4033.3333333333335</v>
      </c>
      <c r="U1431" s="130" t="s">
        <v>123</v>
      </c>
      <c r="V1431" s="130" t="s">
        <v>123</v>
      </c>
      <c r="W1431" s="138">
        <f>1/Table4[[#This Row],[SHOT 
INTERVAL]]</f>
        <v>6.666666666666667</v>
      </c>
      <c r="X1431" s="138" t="s">
        <v>123</v>
      </c>
      <c r="Y1431" s="130" t="s">
        <v>123</v>
      </c>
    </row>
    <row r="1432" spans="1:25" ht="14.25" hidden="1" customHeight="1" outlineLevel="1" x14ac:dyDescent="0.2">
      <c r="A1432" s="130">
        <v>69</v>
      </c>
      <c r="B1432" s="186" t="s">
        <v>467</v>
      </c>
      <c r="C1432" s="186" t="s">
        <v>101</v>
      </c>
      <c r="D1432" s="130">
        <v>5</v>
      </c>
      <c r="E1432" s="149">
        <v>660</v>
      </c>
      <c r="F1432" s="130"/>
      <c r="G1432" s="130"/>
      <c r="H1432" s="130"/>
      <c r="I1432" s="130">
        <v>1</v>
      </c>
      <c r="J1432" s="136">
        <v>0</v>
      </c>
      <c r="K1432" s="130">
        <v>1</v>
      </c>
      <c r="L1432" s="138"/>
      <c r="M1432" s="138">
        <v>0.15</v>
      </c>
      <c r="N1432" s="130">
        <v>0</v>
      </c>
      <c r="O1432" s="138"/>
      <c r="P1432" s="138">
        <v>0</v>
      </c>
      <c r="Q1432" s="130">
        <v>0</v>
      </c>
      <c r="R1432" s="138">
        <v>0</v>
      </c>
      <c r="S1432" s="130">
        <f>Table4[[#This Row],[DMG PER PARTICLE]]*Table4[[#This Row],[PARTICLES 
PER SHOT]]</f>
        <v>660</v>
      </c>
      <c r="T1432" s="186">
        <f>Table4[[#This Row],[DAMAGE PER SHOT]]/Table4[[#This Row],[SHOT 
INTERVAL]]</f>
        <v>4400</v>
      </c>
      <c r="U1432" s="130" t="s">
        <v>123</v>
      </c>
      <c r="V1432" s="130" t="s">
        <v>123</v>
      </c>
      <c r="W1432" s="138">
        <f>1/Table4[[#This Row],[SHOT 
INTERVAL]]</f>
        <v>6.666666666666667</v>
      </c>
      <c r="X1432" s="138" t="s">
        <v>123</v>
      </c>
      <c r="Y1432" s="130" t="s">
        <v>123</v>
      </c>
    </row>
    <row r="1433" spans="1:25" ht="14.25" hidden="1" customHeight="1" outlineLevel="1" x14ac:dyDescent="0.2">
      <c r="A1433" s="130">
        <v>69</v>
      </c>
      <c r="B1433" s="186" t="s">
        <v>467</v>
      </c>
      <c r="C1433" s="186" t="s">
        <v>101</v>
      </c>
      <c r="D1433" s="130">
        <v>6</v>
      </c>
      <c r="E1433" s="149">
        <v>726</v>
      </c>
      <c r="F1433" s="130"/>
      <c r="G1433" s="130"/>
      <c r="H1433" s="130"/>
      <c r="I1433" s="130">
        <v>1</v>
      </c>
      <c r="J1433" s="136">
        <v>0</v>
      </c>
      <c r="K1433" s="130">
        <v>1</v>
      </c>
      <c r="L1433" s="138"/>
      <c r="M1433" s="138">
        <v>0.15</v>
      </c>
      <c r="N1433" s="130">
        <v>0</v>
      </c>
      <c r="O1433" s="138"/>
      <c r="P1433" s="138">
        <v>0</v>
      </c>
      <c r="Q1433" s="130">
        <v>0</v>
      </c>
      <c r="R1433" s="138">
        <v>0</v>
      </c>
      <c r="S1433" s="130">
        <f>Table4[[#This Row],[DMG PER PARTICLE]]*Table4[[#This Row],[PARTICLES 
PER SHOT]]</f>
        <v>726</v>
      </c>
      <c r="T1433" s="186">
        <f>Table4[[#This Row],[DAMAGE PER SHOT]]/Table4[[#This Row],[SHOT 
INTERVAL]]</f>
        <v>4840</v>
      </c>
      <c r="U1433" s="130" t="s">
        <v>123</v>
      </c>
      <c r="V1433" s="130" t="s">
        <v>123</v>
      </c>
      <c r="W1433" s="138">
        <f>1/Table4[[#This Row],[SHOT 
INTERVAL]]</f>
        <v>6.666666666666667</v>
      </c>
      <c r="X1433" s="138" t="s">
        <v>123</v>
      </c>
      <c r="Y1433" s="130" t="s">
        <v>123</v>
      </c>
    </row>
    <row r="1434" spans="1:25" ht="14.25" hidden="1" customHeight="1" outlineLevel="1" x14ac:dyDescent="0.2">
      <c r="A1434" s="130">
        <v>69</v>
      </c>
      <c r="B1434" s="186" t="s">
        <v>467</v>
      </c>
      <c r="C1434" s="186" t="s">
        <v>101</v>
      </c>
      <c r="D1434" s="130">
        <v>7</v>
      </c>
      <c r="E1434" s="149">
        <v>792</v>
      </c>
      <c r="F1434" s="130"/>
      <c r="G1434" s="130"/>
      <c r="H1434" s="130"/>
      <c r="I1434" s="130">
        <v>1</v>
      </c>
      <c r="J1434" s="136">
        <v>0</v>
      </c>
      <c r="K1434" s="130">
        <v>1</v>
      </c>
      <c r="L1434" s="138"/>
      <c r="M1434" s="138">
        <v>0.15</v>
      </c>
      <c r="N1434" s="130">
        <v>0</v>
      </c>
      <c r="O1434" s="138"/>
      <c r="P1434" s="138">
        <v>0</v>
      </c>
      <c r="Q1434" s="130">
        <v>0</v>
      </c>
      <c r="R1434" s="138">
        <v>0</v>
      </c>
      <c r="S1434" s="130">
        <f>Table4[[#This Row],[DMG PER PARTICLE]]*Table4[[#This Row],[PARTICLES 
PER SHOT]]</f>
        <v>792</v>
      </c>
      <c r="T1434" s="186">
        <f>Table4[[#This Row],[DAMAGE PER SHOT]]/Table4[[#This Row],[SHOT 
INTERVAL]]</f>
        <v>5280</v>
      </c>
      <c r="U1434" s="130" t="s">
        <v>123</v>
      </c>
      <c r="V1434" s="130" t="s">
        <v>123</v>
      </c>
      <c r="W1434" s="138">
        <f>1/Table4[[#This Row],[SHOT 
INTERVAL]]</f>
        <v>6.666666666666667</v>
      </c>
      <c r="X1434" s="138" t="s">
        <v>123</v>
      </c>
      <c r="Y1434" s="130" t="s">
        <v>123</v>
      </c>
    </row>
    <row r="1435" spans="1:25" ht="14.25" hidden="1" customHeight="1" outlineLevel="1" x14ac:dyDescent="0.2">
      <c r="A1435" s="130">
        <v>69</v>
      </c>
      <c r="B1435" s="186" t="s">
        <v>467</v>
      </c>
      <c r="C1435" s="186" t="s">
        <v>101</v>
      </c>
      <c r="D1435" s="130">
        <v>8</v>
      </c>
      <c r="E1435" s="149">
        <v>869</v>
      </c>
      <c r="F1435" s="130"/>
      <c r="G1435" s="130"/>
      <c r="H1435" s="130"/>
      <c r="I1435" s="130">
        <v>1</v>
      </c>
      <c r="J1435" s="136">
        <v>0</v>
      </c>
      <c r="K1435" s="130">
        <v>1</v>
      </c>
      <c r="L1435" s="138"/>
      <c r="M1435" s="138">
        <v>0.15</v>
      </c>
      <c r="N1435" s="130">
        <v>0</v>
      </c>
      <c r="O1435" s="138"/>
      <c r="P1435" s="138">
        <v>0</v>
      </c>
      <c r="Q1435" s="130">
        <v>0</v>
      </c>
      <c r="R1435" s="138">
        <v>0</v>
      </c>
      <c r="S1435" s="130">
        <f>Table4[[#This Row],[DMG PER PARTICLE]]*Table4[[#This Row],[PARTICLES 
PER SHOT]]</f>
        <v>869</v>
      </c>
      <c r="T1435" s="186">
        <f>Table4[[#This Row],[DAMAGE PER SHOT]]/Table4[[#This Row],[SHOT 
INTERVAL]]</f>
        <v>5793.3333333333339</v>
      </c>
      <c r="U1435" s="130" t="s">
        <v>123</v>
      </c>
      <c r="V1435" s="130" t="s">
        <v>123</v>
      </c>
      <c r="W1435" s="138">
        <f>1/Table4[[#This Row],[SHOT 
INTERVAL]]</f>
        <v>6.666666666666667</v>
      </c>
      <c r="X1435" s="138" t="s">
        <v>123</v>
      </c>
      <c r="Y1435" s="130" t="s">
        <v>123</v>
      </c>
    </row>
    <row r="1436" spans="1:25" ht="14.25" hidden="1" customHeight="1" outlineLevel="1" x14ac:dyDescent="0.2">
      <c r="A1436" s="130">
        <v>69</v>
      </c>
      <c r="B1436" s="186" t="s">
        <v>467</v>
      </c>
      <c r="C1436" s="186" t="s">
        <v>101</v>
      </c>
      <c r="D1436" s="130">
        <v>9</v>
      </c>
      <c r="E1436" s="149">
        <v>968</v>
      </c>
      <c r="F1436" s="130"/>
      <c r="G1436" s="130"/>
      <c r="H1436" s="130"/>
      <c r="I1436" s="130">
        <v>1</v>
      </c>
      <c r="J1436" s="136">
        <v>0</v>
      </c>
      <c r="K1436" s="130">
        <v>1</v>
      </c>
      <c r="L1436" s="138"/>
      <c r="M1436" s="138">
        <v>0.15</v>
      </c>
      <c r="N1436" s="130">
        <v>0</v>
      </c>
      <c r="O1436" s="138"/>
      <c r="P1436" s="138">
        <v>0</v>
      </c>
      <c r="Q1436" s="130">
        <v>0</v>
      </c>
      <c r="R1436" s="138">
        <v>0</v>
      </c>
      <c r="S1436" s="130">
        <f>Table4[[#This Row],[DMG PER PARTICLE]]*Table4[[#This Row],[PARTICLES 
PER SHOT]]</f>
        <v>968</v>
      </c>
      <c r="T1436" s="186">
        <f>Table4[[#This Row],[DAMAGE PER SHOT]]/Table4[[#This Row],[SHOT 
INTERVAL]]</f>
        <v>6453.3333333333339</v>
      </c>
      <c r="U1436" s="130" t="s">
        <v>123</v>
      </c>
      <c r="V1436" s="130" t="s">
        <v>123</v>
      </c>
      <c r="W1436" s="138">
        <f>1/Table4[[#This Row],[SHOT 
INTERVAL]]</f>
        <v>6.666666666666667</v>
      </c>
      <c r="X1436" s="138" t="s">
        <v>123</v>
      </c>
      <c r="Y1436" s="130" t="s">
        <v>123</v>
      </c>
    </row>
    <row r="1437" spans="1:25" ht="14.25" hidden="1" customHeight="1" outlineLevel="1" x14ac:dyDescent="0.2">
      <c r="A1437" s="130">
        <v>69</v>
      </c>
      <c r="B1437" s="186" t="s">
        <v>467</v>
      </c>
      <c r="C1437" s="186" t="s">
        <v>101</v>
      </c>
      <c r="D1437" s="130">
        <v>10</v>
      </c>
      <c r="E1437" s="149">
        <v>1056</v>
      </c>
      <c r="F1437" s="130"/>
      <c r="G1437" s="130"/>
      <c r="H1437" s="130"/>
      <c r="I1437" s="130">
        <v>1</v>
      </c>
      <c r="J1437" s="136">
        <v>0</v>
      </c>
      <c r="K1437" s="130">
        <v>1</v>
      </c>
      <c r="L1437" s="138"/>
      <c r="M1437" s="138">
        <v>0.15</v>
      </c>
      <c r="N1437" s="130">
        <v>0</v>
      </c>
      <c r="O1437" s="138"/>
      <c r="P1437" s="138">
        <v>0</v>
      </c>
      <c r="Q1437" s="130">
        <v>0</v>
      </c>
      <c r="R1437" s="138">
        <v>0</v>
      </c>
      <c r="S1437" s="130">
        <f>Table4[[#This Row],[DMG PER PARTICLE]]*Table4[[#This Row],[PARTICLES 
PER SHOT]]</f>
        <v>1056</v>
      </c>
      <c r="T1437" s="186">
        <f>Table4[[#This Row],[DAMAGE PER SHOT]]/Table4[[#This Row],[SHOT 
INTERVAL]]</f>
        <v>7040</v>
      </c>
      <c r="U1437" s="130" t="s">
        <v>123</v>
      </c>
      <c r="V1437" s="130" t="s">
        <v>123</v>
      </c>
      <c r="W1437" s="138">
        <f>1/Table4[[#This Row],[SHOT 
INTERVAL]]</f>
        <v>6.666666666666667</v>
      </c>
      <c r="X1437" s="138" t="s">
        <v>123</v>
      </c>
      <c r="Y1437" s="130" t="s">
        <v>123</v>
      </c>
    </row>
    <row r="1438" spans="1:25" ht="14.25" hidden="1" customHeight="1" outlineLevel="1" x14ac:dyDescent="0.2">
      <c r="A1438" s="130">
        <v>69</v>
      </c>
      <c r="B1438" s="186" t="s">
        <v>467</v>
      </c>
      <c r="C1438" s="186" t="s">
        <v>101</v>
      </c>
      <c r="D1438" s="130">
        <v>11</v>
      </c>
      <c r="E1438" s="149">
        <v>1166</v>
      </c>
      <c r="F1438" s="130"/>
      <c r="G1438" s="130"/>
      <c r="H1438" s="130"/>
      <c r="I1438" s="130">
        <v>1</v>
      </c>
      <c r="J1438" s="136">
        <v>0</v>
      </c>
      <c r="K1438" s="130">
        <v>1</v>
      </c>
      <c r="L1438" s="138"/>
      <c r="M1438" s="138">
        <v>0.15</v>
      </c>
      <c r="N1438" s="130">
        <v>0</v>
      </c>
      <c r="O1438" s="138"/>
      <c r="P1438" s="138">
        <v>0</v>
      </c>
      <c r="Q1438" s="130">
        <v>0</v>
      </c>
      <c r="R1438" s="138">
        <v>0</v>
      </c>
      <c r="S1438" s="130">
        <f>Table4[[#This Row],[DMG PER PARTICLE]]*Table4[[#This Row],[PARTICLES 
PER SHOT]]</f>
        <v>1166</v>
      </c>
      <c r="T1438" s="186">
        <f>Table4[[#This Row],[DAMAGE PER SHOT]]/Table4[[#This Row],[SHOT 
INTERVAL]]</f>
        <v>7773.3333333333339</v>
      </c>
      <c r="U1438" s="130" t="s">
        <v>123</v>
      </c>
      <c r="V1438" s="130" t="s">
        <v>123</v>
      </c>
      <c r="W1438" s="138">
        <f>1/Table4[[#This Row],[SHOT 
INTERVAL]]</f>
        <v>6.666666666666667</v>
      </c>
      <c r="X1438" s="138" t="s">
        <v>123</v>
      </c>
      <c r="Y1438" s="130" t="s">
        <v>123</v>
      </c>
    </row>
    <row r="1439" spans="1:25" ht="14.25" hidden="1" customHeight="1" outlineLevel="1" x14ac:dyDescent="0.2">
      <c r="A1439" s="130">
        <v>69</v>
      </c>
      <c r="B1439" s="186" t="s">
        <v>467</v>
      </c>
      <c r="C1439" s="186" t="s">
        <v>101</v>
      </c>
      <c r="D1439" s="130">
        <v>12</v>
      </c>
      <c r="E1439" s="149">
        <v>1287</v>
      </c>
      <c r="F1439" s="130"/>
      <c r="G1439" s="130"/>
      <c r="H1439" s="130"/>
      <c r="I1439" s="130">
        <v>1</v>
      </c>
      <c r="J1439" s="136">
        <v>0</v>
      </c>
      <c r="K1439" s="130">
        <v>1</v>
      </c>
      <c r="L1439" s="138"/>
      <c r="M1439" s="138">
        <v>0.15</v>
      </c>
      <c r="N1439" s="130">
        <v>0</v>
      </c>
      <c r="O1439" s="138"/>
      <c r="P1439" s="138">
        <v>0</v>
      </c>
      <c r="Q1439" s="130">
        <v>0</v>
      </c>
      <c r="R1439" s="138">
        <v>0</v>
      </c>
      <c r="S1439" s="130">
        <f>Table4[[#This Row],[DMG PER PARTICLE]]*Table4[[#This Row],[PARTICLES 
PER SHOT]]</f>
        <v>1287</v>
      </c>
      <c r="T1439" s="186">
        <f>Table4[[#This Row],[DAMAGE PER SHOT]]/Table4[[#This Row],[SHOT 
INTERVAL]]</f>
        <v>8580</v>
      </c>
      <c r="U1439" s="130" t="s">
        <v>123</v>
      </c>
      <c r="V1439" s="130" t="s">
        <v>123</v>
      </c>
      <c r="W1439" s="138">
        <f>1/Table4[[#This Row],[SHOT 
INTERVAL]]</f>
        <v>6.666666666666667</v>
      </c>
      <c r="X1439" s="138" t="s">
        <v>123</v>
      </c>
      <c r="Y1439" s="130" t="s">
        <v>123</v>
      </c>
    </row>
    <row r="1440" spans="1:25" ht="14.25" hidden="1" customHeight="1" outlineLevel="1" x14ac:dyDescent="0.2">
      <c r="A1440" s="130">
        <v>69</v>
      </c>
      <c r="B1440" s="186" t="s">
        <v>467</v>
      </c>
      <c r="C1440" s="186" t="s">
        <v>102</v>
      </c>
      <c r="D1440" s="130">
        <v>1</v>
      </c>
      <c r="E1440" s="149">
        <v>1287</v>
      </c>
      <c r="F1440" s="130"/>
      <c r="G1440" s="130"/>
      <c r="H1440" s="130"/>
      <c r="I1440" s="130">
        <v>1</v>
      </c>
      <c r="J1440" s="136">
        <v>0</v>
      </c>
      <c r="K1440" s="130">
        <v>1</v>
      </c>
      <c r="L1440" s="138"/>
      <c r="M1440" s="138">
        <v>0.15</v>
      </c>
      <c r="N1440" s="130">
        <v>0</v>
      </c>
      <c r="O1440" s="138"/>
      <c r="P1440" s="138">
        <v>0</v>
      </c>
      <c r="Q1440" s="130">
        <v>0</v>
      </c>
      <c r="R1440" s="138">
        <v>0</v>
      </c>
      <c r="S1440" s="130">
        <f>Table4[[#This Row],[DMG PER PARTICLE]]*Table4[[#This Row],[PARTICLES 
PER SHOT]]</f>
        <v>1287</v>
      </c>
      <c r="T1440" s="186">
        <f>Table4[[#This Row],[DAMAGE PER SHOT]]/Table4[[#This Row],[SHOT 
INTERVAL]]</f>
        <v>8580</v>
      </c>
      <c r="U1440" s="130" t="s">
        <v>123</v>
      </c>
      <c r="V1440" s="130" t="s">
        <v>123</v>
      </c>
      <c r="W1440" s="138">
        <f>1/Table4[[#This Row],[SHOT 
INTERVAL]]</f>
        <v>6.666666666666667</v>
      </c>
      <c r="X1440" s="138" t="s">
        <v>123</v>
      </c>
      <c r="Y1440" s="130" t="s">
        <v>123</v>
      </c>
    </row>
    <row r="1441" spans="1:25" ht="14.25" hidden="1" customHeight="1" outlineLevel="1" x14ac:dyDescent="0.2">
      <c r="A1441" s="130">
        <v>69</v>
      </c>
      <c r="B1441" s="186" t="s">
        <v>467</v>
      </c>
      <c r="C1441" s="186" t="s">
        <v>102</v>
      </c>
      <c r="D1441" s="130">
        <v>2</v>
      </c>
      <c r="E1441" s="149">
        <v>1309</v>
      </c>
      <c r="F1441" s="130"/>
      <c r="G1441" s="130"/>
      <c r="H1441" s="130"/>
      <c r="I1441" s="130">
        <v>1</v>
      </c>
      <c r="J1441" s="136">
        <v>0</v>
      </c>
      <c r="K1441" s="130">
        <v>1</v>
      </c>
      <c r="L1441" s="138"/>
      <c r="M1441" s="138">
        <v>0.15</v>
      </c>
      <c r="N1441" s="130">
        <v>0</v>
      </c>
      <c r="O1441" s="138"/>
      <c r="P1441" s="138">
        <v>0</v>
      </c>
      <c r="Q1441" s="130">
        <v>0</v>
      </c>
      <c r="R1441" s="138">
        <v>0</v>
      </c>
      <c r="S1441" s="130">
        <f>Table4[[#This Row],[DMG PER PARTICLE]]*Table4[[#This Row],[PARTICLES 
PER SHOT]]</f>
        <v>1309</v>
      </c>
      <c r="T1441" s="186">
        <f>Table4[[#This Row],[DAMAGE PER SHOT]]/Table4[[#This Row],[SHOT 
INTERVAL]]</f>
        <v>8726.6666666666679</v>
      </c>
      <c r="U1441" s="130" t="s">
        <v>123</v>
      </c>
      <c r="V1441" s="130" t="s">
        <v>123</v>
      </c>
      <c r="W1441" s="138">
        <f>1/Table4[[#This Row],[SHOT 
INTERVAL]]</f>
        <v>6.666666666666667</v>
      </c>
      <c r="X1441" s="138" t="s">
        <v>123</v>
      </c>
      <c r="Y1441" s="130" t="s">
        <v>123</v>
      </c>
    </row>
    <row r="1442" spans="1:25" ht="14.25" hidden="1" customHeight="1" outlineLevel="1" x14ac:dyDescent="0.2">
      <c r="A1442" s="130">
        <v>69</v>
      </c>
      <c r="B1442" s="186" t="s">
        <v>467</v>
      </c>
      <c r="C1442" s="186" t="s">
        <v>102</v>
      </c>
      <c r="D1442" s="130">
        <v>3</v>
      </c>
      <c r="E1442" s="149">
        <v>1331</v>
      </c>
      <c r="F1442" s="130"/>
      <c r="G1442" s="130"/>
      <c r="H1442" s="130"/>
      <c r="I1442" s="130">
        <v>1</v>
      </c>
      <c r="J1442" s="136">
        <v>0</v>
      </c>
      <c r="K1442" s="130">
        <v>1</v>
      </c>
      <c r="L1442" s="138"/>
      <c r="M1442" s="138">
        <v>0.15</v>
      </c>
      <c r="N1442" s="130">
        <v>0</v>
      </c>
      <c r="O1442" s="138"/>
      <c r="P1442" s="138">
        <v>0</v>
      </c>
      <c r="Q1442" s="130">
        <v>0</v>
      </c>
      <c r="R1442" s="138">
        <v>0</v>
      </c>
      <c r="S1442" s="130">
        <f>Table4[[#This Row],[DMG PER PARTICLE]]*Table4[[#This Row],[PARTICLES 
PER SHOT]]</f>
        <v>1331</v>
      </c>
      <c r="T1442" s="186">
        <f>Table4[[#This Row],[DAMAGE PER SHOT]]/Table4[[#This Row],[SHOT 
INTERVAL]]</f>
        <v>8873.3333333333339</v>
      </c>
      <c r="U1442" s="130" t="s">
        <v>123</v>
      </c>
      <c r="V1442" s="130" t="s">
        <v>123</v>
      </c>
      <c r="W1442" s="138">
        <f>1/Table4[[#This Row],[SHOT 
INTERVAL]]</f>
        <v>6.666666666666667</v>
      </c>
      <c r="X1442" s="138" t="s">
        <v>123</v>
      </c>
      <c r="Y1442" s="130" t="s">
        <v>123</v>
      </c>
    </row>
    <row r="1443" spans="1:25" ht="14.25" hidden="1" customHeight="1" outlineLevel="1" x14ac:dyDescent="0.2">
      <c r="A1443" s="130">
        <v>69</v>
      </c>
      <c r="B1443" s="186" t="s">
        <v>467</v>
      </c>
      <c r="C1443" s="186" t="s">
        <v>102</v>
      </c>
      <c r="D1443" s="130">
        <v>4</v>
      </c>
      <c r="E1443" s="149">
        <v>1342</v>
      </c>
      <c r="F1443" s="130"/>
      <c r="G1443" s="130"/>
      <c r="H1443" s="130"/>
      <c r="I1443" s="130">
        <v>1</v>
      </c>
      <c r="J1443" s="136">
        <v>0</v>
      </c>
      <c r="K1443" s="130">
        <v>1</v>
      </c>
      <c r="L1443" s="138"/>
      <c r="M1443" s="138">
        <v>0.15</v>
      </c>
      <c r="N1443" s="130">
        <v>0</v>
      </c>
      <c r="O1443" s="138"/>
      <c r="P1443" s="138">
        <v>0</v>
      </c>
      <c r="Q1443" s="130">
        <v>0</v>
      </c>
      <c r="R1443" s="138">
        <v>0</v>
      </c>
      <c r="S1443" s="130">
        <f>Table4[[#This Row],[DMG PER PARTICLE]]*Table4[[#This Row],[PARTICLES 
PER SHOT]]</f>
        <v>1342</v>
      </c>
      <c r="T1443" s="186">
        <f>Table4[[#This Row],[DAMAGE PER SHOT]]/Table4[[#This Row],[SHOT 
INTERVAL]]</f>
        <v>8946.6666666666679</v>
      </c>
      <c r="U1443" s="130" t="s">
        <v>123</v>
      </c>
      <c r="V1443" s="130" t="s">
        <v>123</v>
      </c>
      <c r="W1443" s="138">
        <f>1/Table4[[#This Row],[SHOT 
INTERVAL]]</f>
        <v>6.666666666666667</v>
      </c>
      <c r="X1443" s="138" t="s">
        <v>123</v>
      </c>
      <c r="Y1443" s="130" t="s">
        <v>123</v>
      </c>
    </row>
    <row r="1444" spans="1:25" ht="14.25" hidden="1" customHeight="1" outlineLevel="1" x14ac:dyDescent="0.2">
      <c r="A1444" s="130">
        <v>69</v>
      </c>
      <c r="B1444" s="186" t="s">
        <v>467</v>
      </c>
      <c r="C1444" s="186" t="s">
        <v>102</v>
      </c>
      <c r="D1444" s="130">
        <v>5</v>
      </c>
      <c r="E1444" s="149">
        <v>1375</v>
      </c>
      <c r="F1444" s="130"/>
      <c r="G1444" s="130"/>
      <c r="H1444" s="130"/>
      <c r="I1444" s="130">
        <v>1</v>
      </c>
      <c r="J1444" s="136">
        <v>0</v>
      </c>
      <c r="K1444" s="130">
        <v>1</v>
      </c>
      <c r="L1444" s="138"/>
      <c r="M1444" s="138">
        <v>0.15</v>
      </c>
      <c r="N1444" s="130">
        <v>0</v>
      </c>
      <c r="O1444" s="138"/>
      <c r="P1444" s="138">
        <v>0</v>
      </c>
      <c r="Q1444" s="130">
        <v>0</v>
      </c>
      <c r="R1444" s="138">
        <v>0</v>
      </c>
      <c r="S1444" s="130">
        <f>Table4[[#This Row],[DMG PER PARTICLE]]*Table4[[#This Row],[PARTICLES 
PER SHOT]]</f>
        <v>1375</v>
      </c>
      <c r="T1444" s="186">
        <f>Table4[[#This Row],[DAMAGE PER SHOT]]/Table4[[#This Row],[SHOT 
INTERVAL]]</f>
        <v>9166.6666666666679</v>
      </c>
      <c r="U1444" s="130" t="s">
        <v>123</v>
      </c>
      <c r="V1444" s="130" t="s">
        <v>123</v>
      </c>
      <c r="W1444" s="138">
        <f>1/Table4[[#This Row],[SHOT 
INTERVAL]]</f>
        <v>6.666666666666667</v>
      </c>
      <c r="X1444" s="138" t="s">
        <v>123</v>
      </c>
      <c r="Y1444" s="130" t="s">
        <v>123</v>
      </c>
    </row>
    <row r="1445" spans="1:25" ht="14.25" hidden="1" customHeight="1" outlineLevel="1" x14ac:dyDescent="0.2">
      <c r="A1445" s="130">
        <v>69</v>
      </c>
      <c r="B1445" s="186" t="s">
        <v>467</v>
      </c>
      <c r="C1445" s="186" t="s">
        <v>102</v>
      </c>
      <c r="D1445" s="130">
        <v>6</v>
      </c>
      <c r="E1445" s="149">
        <v>1397</v>
      </c>
      <c r="F1445" s="130"/>
      <c r="G1445" s="130"/>
      <c r="H1445" s="130"/>
      <c r="I1445" s="130">
        <v>1</v>
      </c>
      <c r="J1445" s="136">
        <v>0</v>
      </c>
      <c r="K1445" s="130">
        <v>1</v>
      </c>
      <c r="L1445" s="138"/>
      <c r="M1445" s="138">
        <v>0.15</v>
      </c>
      <c r="N1445" s="130">
        <v>0</v>
      </c>
      <c r="O1445" s="138"/>
      <c r="P1445" s="138">
        <v>0</v>
      </c>
      <c r="Q1445" s="130">
        <v>0</v>
      </c>
      <c r="R1445" s="138">
        <v>0</v>
      </c>
      <c r="S1445" s="130">
        <f>Table4[[#This Row],[DMG PER PARTICLE]]*Table4[[#This Row],[PARTICLES 
PER SHOT]]</f>
        <v>1397</v>
      </c>
      <c r="T1445" s="186">
        <f>Table4[[#This Row],[DAMAGE PER SHOT]]/Table4[[#This Row],[SHOT 
INTERVAL]]</f>
        <v>9313.3333333333339</v>
      </c>
      <c r="U1445" s="130" t="s">
        <v>123</v>
      </c>
      <c r="V1445" s="130" t="s">
        <v>123</v>
      </c>
      <c r="W1445" s="138">
        <f>1/Table4[[#This Row],[SHOT 
INTERVAL]]</f>
        <v>6.666666666666667</v>
      </c>
      <c r="X1445" s="138" t="s">
        <v>123</v>
      </c>
      <c r="Y1445" s="130" t="s">
        <v>123</v>
      </c>
    </row>
    <row r="1446" spans="1:25" ht="14.25" hidden="1" customHeight="1" outlineLevel="1" x14ac:dyDescent="0.2">
      <c r="A1446" s="130">
        <v>69</v>
      </c>
      <c r="B1446" s="186" t="s">
        <v>467</v>
      </c>
      <c r="C1446" s="186" t="s">
        <v>102</v>
      </c>
      <c r="D1446" s="130">
        <v>7</v>
      </c>
      <c r="E1446" s="149">
        <v>1419</v>
      </c>
      <c r="F1446" s="130"/>
      <c r="G1446" s="130"/>
      <c r="H1446" s="130"/>
      <c r="I1446" s="130">
        <v>1</v>
      </c>
      <c r="J1446" s="136">
        <v>0</v>
      </c>
      <c r="K1446" s="130">
        <v>1</v>
      </c>
      <c r="L1446" s="138"/>
      <c r="M1446" s="138">
        <v>0.15</v>
      </c>
      <c r="N1446" s="130">
        <v>0</v>
      </c>
      <c r="O1446" s="138"/>
      <c r="P1446" s="138">
        <v>0</v>
      </c>
      <c r="Q1446" s="130">
        <v>0</v>
      </c>
      <c r="R1446" s="138">
        <v>0</v>
      </c>
      <c r="S1446" s="130">
        <f>Table4[[#This Row],[DMG PER PARTICLE]]*Table4[[#This Row],[PARTICLES 
PER SHOT]]</f>
        <v>1419</v>
      </c>
      <c r="T1446" s="186">
        <f>Table4[[#This Row],[DAMAGE PER SHOT]]/Table4[[#This Row],[SHOT 
INTERVAL]]</f>
        <v>9460</v>
      </c>
      <c r="U1446" s="130" t="s">
        <v>123</v>
      </c>
      <c r="V1446" s="130" t="s">
        <v>123</v>
      </c>
      <c r="W1446" s="138">
        <f>1/Table4[[#This Row],[SHOT 
INTERVAL]]</f>
        <v>6.666666666666667</v>
      </c>
      <c r="X1446" s="138" t="s">
        <v>123</v>
      </c>
      <c r="Y1446" s="130" t="s">
        <v>123</v>
      </c>
    </row>
    <row r="1447" spans="1:25" ht="14.25" hidden="1" customHeight="1" outlineLevel="1" x14ac:dyDescent="0.2">
      <c r="A1447" s="130">
        <v>69</v>
      </c>
      <c r="B1447" s="186" t="s">
        <v>467</v>
      </c>
      <c r="C1447" s="186" t="s">
        <v>102</v>
      </c>
      <c r="D1447" s="130">
        <v>8</v>
      </c>
      <c r="E1447" s="149">
        <v>1441</v>
      </c>
      <c r="F1447" s="130"/>
      <c r="G1447" s="130"/>
      <c r="H1447" s="130"/>
      <c r="I1447" s="130">
        <v>1</v>
      </c>
      <c r="J1447" s="136">
        <v>0</v>
      </c>
      <c r="K1447" s="130">
        <v>1</v>
      </c>
      <c r="L1447" s="138"/>
      <c r="M1447" s="138">
        <v>0.15</v>
      </c>
      <c r="N1447" s="130">
        <v>0</v>
      </c>
      <c r="O1447" s="138"/>
      <c r="P1447" s="138">
        <v>0</v>
      </c>
      <c r="Q1447" s="130">
        <v>0</v>
      </c>
      <c r="R1447" s="138">
        <v>0</v>
      </c>
      <c r="S1447" s="130">
        <f>Table4[[#This Row],[DMG PER PARTICLE]]*Table4[[#This Row],[PARTICLES 
PER SHOT]]</f>
        <v>1441</v>
      </c>
      <c r="T1447" s="186">
        <f>Table4[[#This Row],[DAMAGE PER SHOT]]/Table4[[#This Row],[SHOT 
INTERVAL]]</f>
        <v>9606.6666666666679</v>
      </c>
      <c r="U1447" s="130" t="s">
        <v>123</v>
      </c>
      <c r="V1447" s="130" t="s">
        <v>123</v>
      </c>
      <c r="W1447" s="138">
        <f>1/Table4[[#This Row],[SHOT 
INTERVAL]]</f>
        <v>6.666666666666667</v>
      </c>
      <c r="X1447" s="138" t="s">
        <v>123</v>
      </c>
      <c r="Y1447" s="130" t="s">
        <v>123</v>
      </c>
    </row>
    <row r="1448" spans="1:25" ht="14.25" hidden="1" customHeight="1" outlineLevel="1" x14ac:dyDescent="0.2">
      <c r="A1448" s="130">
        <v>69</v>
      </c>
      <c r="B1448" s="186" t="s">
        <v>467</v>
      </c>
      <c r="C1448" s="186" t="s">
        <v>102</v>
      </c>
      <c r="D1448" s="130">
        <v>9</v>
      </c>
      <c r="E1448" s="149">
        <v>1463</v>
      </c>
      <c r="F1448" s="130"/>
      <c r="G1448" s="130"/>
      <c r="H1448" s="130"/>
      <c r="I1448" s="130">
        <v>1</v>
      </c>
      <c r="J1448" s="136">
        <v>0</v>
      </c>
      <c r="K1448" s="130">
        <v>1</v>
      </c>
      <c r="L1448" s="138"/>
      <c r="M1448" s="138">
        <v>0.15</v>
      </c>
      <c r="N1448" s="130">
        <v>0</v>
      </c>
      <c r="O1448" s="138"/>
      <c r="P1448" s="138">
        <v>0</v>
      </c>
      <c r="Q1448" s="130">
        <v>0</v>
      </c>
      <c r="R1448" s="138">
        <v>0</v>
      </c>
      <c r="S1448" s="130">
        <f>Table4[[#This Row],[DMG PER PARTICLE]]*Table4[[#This Row],[PARTICLES 
PER SHOT]]</f>
        <v>1463</v>
      </c>
      <c r="T1448" s="186">
        <f>Table4[[#This Row],[DAMAGE PER SHOT]]/Table4[[#This Row],[SHOT 
INTERVAL]]</f>
        <v>9753.3333333333339</v>
      </c>
      <c r="U1448" s="130" t="s">
        <v>123</v>
      </c>
      <c r="V1448" s="130" t="s">
        <v>123</v>
      </c>
      <c r="W1448" s="138">
        <f>1/Table4[[#This Row],[SHOT 
INTERVAL]]</f>
        <v>6.666666666666667</v>
      </c>
      <c r="X1448" s="138" t="s">
        <v>123</v>
      </c>
      <c r="Y1448" s="130" t="s">
        <v>123</v>
      </c>
    </row>
    <row r="1449" spans="1:25" ht="14.25" hidden="1" customHeight="1" outlineLevel="1" x14ac:dyDescent="0.2">
      <c r="A1449" s="130">
        <v>69</v>
      </c>
      <c r="B1449" s="186" t="s">
        <v>467</v>
      </c>
      <c r="C1449" s="186" t="s">
        <v>102</v>
      </c>
      <c r="D1449" s="130">
        <v>10</v>
      </c>
      <c r="E1449" s="149">
        <v>1485</v>
      </c>
      <c r="F1449" s="130"/>
      <c r="G1449" s="130"/>
      <c r="H1449" s="130"/>
      <c r="I1449" s="130">
        <v>1</v>
      </c>
      <c r="J1449" s="136">
        <v>0</v>
      </c>
      <c r="K1449" s="130">
        <v>1</v>
      </c>
      <c r="L1449" s="138"/>
      <c r="M1449" s="138">
        <v>0.15</v>
      </c>
      <c r="N1449" s="130">
        <v>0</v>
      </c>
      <c r="O1449" s="138"/>
      <c r="P1449" s="138">
        <v>0</v>
      </c>
      <c r="Q1449" s="130">
        <v>0</v>
      </c>
      <c r="R1449" s="138">
        <v>0</v>
      </c>
      <c r="S1449" s="130">
        <f>Table4[[#This Row],[DMG PER PARTICLE]]*Table4[[#This Row],[PARTICLES 
PER SHOT]]</f>
        <v>1485</v>
      </c>
      <c r="T1449" s="186">
        <f>Table4[[#This Row],[DAMAGE PER SHOT]]/Table4[[#This Row],[SHOT 
INTERVAL]]</f>
        <v>9900</v>
      </c>
      <c r="U1449" s="130" t="s">
        <v>123</v>
      </c>
      <c r="V1449" s="130" t="s">
        <v>123</v>
      </c>
      <c r="W1449" s="138">
        <f>1/Table4[[#This Row],[SHOT 
INTERVAL]]</f>
        <v>6.666666666666667</v>
      </c>
      <c r="X1449" s="138" t="s">
        <v>123</v>
      </c>
      <c r="Y1449" s="130" t="s">
        <v>123</v>
      </c>
    </row>
    <row r="1450" spans="1:25" ht="14.25" hidden="1" customHeight="1" outlineLevel="1" x14ac:dyDescent="0.2">
      <c r="A1450" s="130">
        <v>69</v>
      </c>
      <c r="B1450" s="186" t="s">
        <v>467</v>
      </c>
      <c r="C1450" s="186" t="s">
        <v>102</v>
      </c>
      <c r="D1450" s="130">
        <v>11</v>
      </c>
      <c r="E1450" s="149">
        <v>1507</v>
      </c>
      <c r="F1450" s="130"/>
      <c r="G1450" s="130"/>
      <c r="H1450" s="130"/>
      <c r="I1450" s="130">
        <v>1</v>
      </c>
      <c r="J1450" s="136">
        <v>0</v>
      </c>
      <c r="K1450" s="130">
        <v>1</v>
      </c>
      <c r="L1450" s="138"/>
      <c r="M1450" s="138">
        <v>0.15</v>
      </c>
      <c r="N1450" s="130">
        <v>0</v>
      </c>
      <c r="O1450" s="138"/>
      <c r="P1450" s="138">
        <v>0</v>
      </c>
      <c r="Q1450" s="130">
        <v>0</v>
      </c>
      <c r="R1450" s="138">
        <v>0</v>
      </c>
      <c r="S1450" s="130">
        <f>Table4[[#This Row],[DMG PER PARTICLE]]*Table4[[#This Row],[PARTICLES 
PER SHOT]]</f>
        <v>1507</v>
      </c>
      <c r="T1450" s="186">
        <f>Table4[[#This Row],[DAMAGE PER SHOT]]/Table4[[#This Row],[SHOT 
INTERVAL]]</f>
        <v>10046.666666666668</v>
      </c>
      <c r="U1450" s="130" t="s">
        <v>123</v>
      </c>
      <c r="V1450" s="130" t="s">
        <v>123</v>
      </c>
      <c r="W1450" s="138">
        <f>1/Table4[[#This Row],[SHOT 
INTERVAL]]</f>
        <v>6.666666666666667</v>
      </c>
      <c r="X1450" s="138" t="s">
        <v>123</v>
      </c>
      <c r="Y1450" s="130" t="s">
        <v>123</v>
      </c>
    </row>
    <row r="1451" spans="1:25" ht="14.25" hidden="1" customHeight="1" outlineLevel="1" x14ac:dyDescent="0.2">
      <c r="A1451" s="130">
        <v>69</v>
      </c>
      <c r="B1451" s="186" t="s">
        <v>467</v>
      </c>
      <c r="C1451" s="186" t="s">
        <v>102</v>
      </c>
      <c r="D1451" s="130">
        <v>12</v>
      </c>
      <c r="E1451" s="149">
        <v>1540</v>
      </c>
      <c r="F1451" s="130"/>
      <c r="G1451" s="130"/>
      <c r="H1451" s="130"/>
      <c r="I1451" s="130">
        <v>1</v>
      </c>
      <c r="J1451" s="136">
        <v>0</v>
      </c>
      <c r="K1451" s="130">
        <v>1</v>
      </c>
      <c r="L1451" s="138"/>
      <c r="M1451" s="138">
        <v>0.15</v>
      </c>
      <c r="N1451" s="130">
        <v>0</v>
      </c>
      <c r="O1451" s="138"/>
      <c r="P1451" s="138">
        <v>0</v>
      </c>
      <c r="Q1451" s="130">
        <v>0</v>
      </c>
      <c r="R1451" s="138">
        <v>0</v>
      </c>
      <c r="S1451" s="130">
        <f>Table4[[#This Row],[DMG PER PARTICLE]]*Table4[[#This Row],[PARTICLES 
PER SHOT]]</f>
        <v>1540</v>
      </c>
      <c r="T1451" s="186">
        <f>Table4[[#This Row],[DAMAGE PER SHOT]]/Table4[[#This Row],[SHOT 
INTERVAL]]</f>
        <v>10266.666666666668</v>
      </c>
      <c r="U1451" s="130" t="s">
        <v>123</v>
      </c>
      <c r="V1451" s="130" t="s">
        <v>123</v>
      </c>
      <c r="W1451" s="138">
        <f>1/Table4[[#This Row],[SHOT 
INTERVAL]]</f>
        <v>6.666666666666667</v>
      </c>
      <c r="X1451" s="138" t="s">
        <v>123</v>
      </c>
      <c r="Y1451" s="130" t="s">
        <v>123</v>
      </c>
    </row>
    <row r="1452" spans="1:25" ht="14.25" hidden="1" customHeight="1" outlineLevel="1" x14ac:dyDescent="0.2">
      <c r="A1452" s="130">
        <v>69</v>
      </c>
      <c r="B1452" s="186" t="s">
        <v>467</v>
      </c>
      <c r="C1452" s="186" t="s">
        <v>103</v>
      </c>
      <c r="D1452" s="130">
        <v>1</v>
      </c>
      <c r="E1452" s="149">
        <v>1617</v>
      </c>
      <c r="F1452" s="130"/>
      <c r="G1452" s="130"/>
      <c r="H1452" s="130"/>
      <c r="I1452" s="130">
        <v>1</v>
      </c>
      <c r="J1452" s="136">
        <v>0</v>
      </c>
      <c r="K1452" s="130">
        <v>1</v>
      </c>
      <c r="L1452" s="138"/>
      <c r="M1452" s="138">
        <v>0.15</v>
      </c>
      <c r="N1452" s="130">
        <v>0</v>
      </c>
      <c r="O1452" s="138"/>
      <c r="P1452" s="138">
        <v>0</v>
      </c>
      <c r="Q1452" s="130">
        <v>0</v>
      </c>
      <c r="R1452" s="138">
        <v>0</v>
      </c>
      <c r="S1452" s="130">
        <f>Table4[[#This Row],[DMG PER PARTICLE]]*Table4[[#This Row],[PARTICLES 
PER SHOT]]</f>
        <v>1617</v>
      </c>
      <c r="T1452" s="186">
        <f>Table4[[#This Row],[DAMAGE PER SHOT]]/Table4[[#This Row],[SHOT 
INTERVAL]]</f>
        <v>10780</v>
      </c>
      <c r="U1452" s="130" t="s">
        <v>123</v>
      </c>
      <c r="V1452" s="130" t="s">
        <v>123</v>
      </c>
      <c r="W1452" s="138">
        <f>1/Table4[[#This Row],[SHOT 
INTERVAL]]</f>
        <v>6.666666666666667</v>
      </c>
      <c r="X1452" s="138" t="s">
        <v>123</v>
      </c>
      <c r="Y1452" s="130" t="s">
        <v>123</v>
      </c>
    </row>
    <row r="1453" spans="1:25" ht="14.25" customHeight="1" collapsed="1" x14ac:dyDescent="0.2">
      <c r="A1453" s="128">
        <v>70</v>
      </c>
      <c r="B1453" s="185" t="s">
        <v>468</v>
      </c>
      <c r="C1453" s="185" t="s">
        <v>101</v>
      </c>
      <c r="D1453" s="128">
        <v>1</v>
      </c>
      <c r="E1453" s="128">
        <v>660</v>
      </c>
      <c r="F1453" s="128"/>
      <c r="G1453" s="128"/>
      <c r="H1453" s="128"/>
      <c r="I1453" s="128">
        <v>1</v>
      </c>
      <c r="J1453" s="136">
        <v>0</v>
      </c>
      <c r="K1453" s="128">
        <v>1</v>
      </c>
      <c r="L1453" s="137"/>
      <c r="M1453" s="137">
        <v>0.15</v>
      </c>
      <c r="N1453" s="128">
        <v>0</v>
      </c>
      <c r="O1453" s="137"/>
      <c r="P1453" s="137">
        <v>0</v>
      </c>
      <c r="Q1453" s="128">
        <v>0</v>
      </c>
      <c r="R1453" s="137">
        <v>0</v>
      </c>
      <c r="S1453" s="128">
        <f>Table4[[#This Row],[DMG PER PARTICLE]]*Table4[[#This Row],[PARTICLES 
PER SHOT]]</f>
        <v>660</v>
      </c>
      <c r="T1453" s="185">
        <f>Table4[[#This Row],[DAMAGE PER SHOT]]/Table4[[#This Row],[SHOT 
INTERVAL]]</f>
        <v>4400</v>
      </c>
      <c r="U1453" s="128" t="s">
        <v>123</v>
      </c>
      <c r="V1453" s="128" t="s">
        <v>123</v>
      </c>
      <c r="W1453" s="137">
        <f>1/Table4[[#This Row],[SHOT 
INTERVAL]]</f>
        <v>6.666666666666667</v>
      </c>
      <c r="X1453" s="137" t="s">
        <v>123</v>
      </c>
      <c r="Y1453" s="128" t="s">
        <v>123</v>
      </c>
    </row>
    <row r="1454" spans="1:25" ht="14.25" hidden="1" customHeight="1" outlineLevel="1" x14ac:dyDescent="0.2">
      <c r="A1454" s="130">
        <v>70</v>
      </c>
      <c r="B1454" s="186" t="s">
        <v>468</v>
      </c>
      <c r="C1454" s="186" t="s">
        <v>101</v>
      </c>
      <c r="D1454" s="130">
        <v>2</v>
      </c>
      <c r="E1454" s="130">
        <v>720</v>
      </c>
      <c r="F1454" s="130"/>
      <c r="G1454" s="130"/>
      <c r="H1454" s="130"/>
      <c r="I1454" s="130">
        <v>1</v>
      </c>
      <c r="J1454" s="130">
        <v>0</v>
      </c>
      <c r="K1454" s="130">
        <v>1</v>
      </c>
      <c r="L1454" s="138"/>
      <c r="M1454" s="138">
        <v>0.15</v>
      </c>
      <c r="N1454" s="130">
        <v>0</v>
      </c>
      <c r="O1454" s="138"/>
      <c r="P1454" s="138">
        <v>0</v>
      </c>
      <c r="Q1454" s="130">
        <v>0</v>
      </c>
      <c r="R1454" s="138">
        <v>0</v>
      </c>
      <c r="S1454" s="130">
        <f>Table4[[#This Row],[DMG PER PARTICLE]]*Table4[[#This Row],[PARTICLES 
PER SHOT]]</f>
        <v>720</v>
      </c>
      <c r="T1454" s="186">
        <f>Table4[[#This Row],[DAMAGE PER SHOT]]/Table4[[#This Row],[SHOT 
INTERVAL]]</f>
        <v>4800</v>
      </c>
      <c r="U1454" s="130" t="s">
        <v>123</v>
      </c>
      <c r="V1454" s="130" t="s">
        <v>123</v>
      </c>
      <c r="W1454" s="138">
        <f>1/Table4[[#This Row],[SHOT 
INTERVAL]]</f>
        <v>6.666666666666667</v>
      </c>
      <c r="X1454" s="138" t="s">
        <v>123</v>
      </c>
      <c r="Y1454" s="130" t="s">
        <v>123</v>
      </c>
    </row>
    <row r="1455" spans="1:25" ht="14.25" hidden="1" customHeight="1" outlineLevel="1" x14ac:dyDescent="0.2">
      <c r="A1455" s="130">
        <v>70</v>
      </c>
      <c r="B1455" s="186" t="s">
        <v>468</v>
      </c>
      <c r="C1455" s="186" t="s">
        <v>101</v>
      </c>
      <c r="D1455" s="130">
        <v>3</v>
      </c>
      <c r="E1455" s="130">
        <v>810</v>
      </c>
      <c r="F1455" s="130"/>
      <c r="G1455" s="130"/>
      <c r="H1455" s="130"/>
      <c r="I1455" s="130">
        <v>1</v>
      </c>
      <c r="J1455" s="130">
        <v>0</v>
      </c>
      <c r="K1455" s="130">
        <v>1</v>
      </c>
      <c r="L1455" s="138"/>
      <c r="M1455" s="138">
        <v>0.15</v>
      </c>
      <c r="N1455" s="130">
        <v>0</v>
      </c>
      <c r="O1455" s="138"/>
      <c r="P1455" s="138">
        <v>0</v>
      </c>
      <c r="Q1455" s="130">
        <v>0</v>
      </c>
      <c r="R1455" s="138">
        <v>0</v>
      </c>
      <c r="S1455" s="130">
        <f>Table4[[#This Row],[DMG PER PARTICLE]]*Table4[[#This Row],[PARTICLES 
PER SHOT]]</f>
        <v>810</v>
      </c>
      <c r="T1455" s="186">
        <f>Table4[[#This Row],[DAMAGE PER SHOT]]/Table4[[#This Row],[SHOT 
INTERVAL]]</f>
        <v>5400</v>
      </c>
      <c r="U1455" s="130" t="s">
        <v>123</v>
      </c>
      <c r="V1455" s="130" t="s">
        <v>123</v>
      </c>
      <c r="W1455" s="138">
        <f>1/Table4[[#This Row],[SHOT 
INTERVAL]]</f>
        <v>6.666666666666667</v>
      </c>
      <c r="X1455" s="138" t="s">
        <v>123</v>
      </c>
      <c r="Y1455" s="130" t="s">
        <v>123</v>
      </c>
    </row>
    <row r="1456" spans="1:25" ht="14.25" hidden="1" customHeight="1" outlineLevel="1" x14ac:dyDescent="0.2">
      <c r="A1456" s="130">
        <v>70</v>
      </c>
      <c r="B1456" s="186" t="s">
        <v>468</v>
      </c>
      <c r="C1456" s="186" t="s">
        <v>101</v>
      </c>
      <c r="D1456" s="130">
        <v>4</v>
      </c>
      <c r="E1456" s="130">
        <v>880</v>
      </c>
      <c r="F1456" s="130"/>
      <c r="G1456" s="130"/>
      <c r="H1456" s="130"/>
      <c r="I1456" s="130">
        <v>1</v>
      </c>
      <c r="J1456" s="130">
        <v>0</v>
      </c>
      <c r="K1456" s="130">
        <v>1</v>
      </c>
      <c r="L1456" s="138"/>
      <c r="M1456" s="138">
        <v>0.15</v>
      </c>
      <c r="N1456" s="130">
        <v>0</v>
      </c>
      <c r="O1456" s="138"/>
      <c r="P1456" s="138">
        <v>0</v>
      </c>
      <c r="Q1456" s="130">
        <v>0</v>
      </c>
      <c r="R1456" s="138">
        <v>0</v>
      </c>
      <c r="S1456" s="130">
        <f>Table4[[#This Row],[DMG PER PARTICLE]]*Table4[[#This Row],[PARTICLES 
PER SHOT]]</f>
        <v>880</v>
      </c>
      <c r="T1456" s="186">
        <f>Table4[[#This Row],[DAMAGE PER SHOT]]/Table4[[#This Row],[SHOT 
INTERVAL]]</f>
        <v>5866.666666666667</v>
      </c>
      <c r="U1456" s="130" t="s">
        <v>123</v>
      </c>
      <c r="V1456" s="130" t="s">
        <v>123</v>
      </c>
      <c r="W1456" s="138">
        <f>1/Table4[[#This Row],[SHOT 
INTERVAL]]</f>
        <v>6.666666666666667</v>
      </c>
      <c r="X1456" s="138" t="s">
        <v>123</v>
      </c>
      <c r="Y1456" s="130" t="s">
        <v>123</v>
      </c>
    </row>
    <row r="1457" spans="1:25" ht="14.25" hidden="1" customHeight="1" outlineLevel="1" x14ac:dyDescent="0.2">
      <c r="A1457" s="130">
        <v>70</v>
      </c>
      <c r="B1457" s="186" t="s">
        <v>468</v>
      </c>
      <c r="C1457" s="186" t="s">
        <v>101</v>
      </c>
      <c r="D1457" s="130">
        <v>5</v>
      </c>
      <c r="E1457" s="130">
        <v>970</v>
      </c>
      <c r="F1457" s="130"/>
      <c r="G1457" s="130"/>
      <c r="H1457" s="130"/>
      <c r="I1457" s="130">
        <v>1</v>
      </c>
      <c r="J1457" s="130">
        <v>0</v>
      </c>
      <c r="K1457" s="130">
        <v>1</v>
      </c>
      <c r="L1457" s="138"/>
      <c r="M1457" s="138">
        <v>0.15</v>
      </c>
      <c r="N1457" s="130">
        <v>0</v>
      </c>
      <c r="O1457" s="138"/>
      <c r="P1457" s="138">
        <v>0</v>
      </c>
      <c r="Q1457" s="130">
        <v>0</v>
      </c>
      <c r="R1457" s="138">
        <v>0</v>
      </c>
      <c r="S1457" s="130">
        <f>Table4[[#This Row],[DMG PER PARTICLE]]*Table4[[#This Row],[PARTICLES 
PER SHOT]]</f>
        <v>970</v>
      </c>
      <c r="T1457" s="186">
        <f>Table4[[#This Row],[DAMAGE PER SHOT]]/Table4[[#This Row],[SHOT 
INTERVAL]]</f>
        <v>6466.666666666667</v>
      </c>
      <c r="U1457" s="130" t="s">
        <v>123</v>
      </c>
      <c r="V1457" s="130" t="s">
        <v>123</v>
      </c>
      <c r="W1457" s="138">
        <f>1/Table4[[#This Row],[SHOT 
INTERVAL]]</f>
        <v>6.666666666666667</v>
      </c>
      <c r="X1457" s="138" t="s">
        <v>123</v>
      </c>
      <c r="Y1457" s="130" t="s">
        <v>123</v>
      </c>
    </row>
    <row r="1458" spans="1:25" ht="14.25" hidden="1" customHeight="1" outlineLevel="1" x14ac:dyDescent="0.2">
      <c r="A1458" s="130">
        <v>70</v>
      </c>
      <c r="B1458" s="186" t="s">
        <v>468</v>
      </c>
      <c r="C1458" s="186" t="s">
        <v>101</v>
      </c>
      <c r="D1458" s="130">
        <v>6</v>
      </c>
      <c r="E1458" s="130">
        <v>1060</v>
      </c>
      <c r="F1458" s="130"/>
      <c r="G1458" s="130"/>
      <c r="H1458" s="130"/>
      <c r="I1458" s="130">
        <v>1</v>
      </c>
      <c r="J1458" s="130">
        <v>0</v>
      </c>
      <c r="K1458" s="130">
        <v>1</v>
      </c>
      <c r="L1458" s="138"/>
      <c r="M1458" s="138">
        <v>0.15</v>
      </c>
      <c r="N1458" s="130">
        <v>0</v>
      </c>
      <c r="O1458" s="138"/>
      <c r="P1458" s="138">
        <v>0</v>
      </c>
      <c r="Q1458" s="130">
        <v>0</v>
      </c>
      <c r="R1458" s="138">
        <v>0</v>
      </c>
      <c r="S1458" s="130">
        <f>Table4[[#This Row],[DMG PER PARTICLE]]*Table4[[#This Row],[PARTICLES 
PER SHOT]]</f>
        <v>1060</v>
      </c>
      <c r="T1458" s="186">
        <f>Table4[[#This Row],[DAMAGE PER SHOT]]/Table4[[#This Row],[SHOT 
INTERVAL]]</f>
        <v>7066.666666666667</v>
      </c>
      <c r="U1458" s="130" t="s">
        <v>123</v>
      </c>
      <c r="V1458" s="130" t="s">
        <v>123</v>
      </c>
      <c r="W1458" s="138">
        <f>1/Table4[[#This Row],[SHOT 
INTERVAL]]</f>
        <v>6.666666666666667</v>
      </c>
      <c r="X1458" s="138" t="s">
        <v>123</v>
      </c>
      <c r="Y1458" s="130" t="s">
        <v>123</v>
      </c>
    </row>
    <row r="1459" spans="1:25" ht="14.25" hidden="1" customHeight="1" outlineLevel="1" x14ac:dyDescent="0.2">
      <c r="A1459" s="130">
        <v>70</v>
      </c>
      <c r="B1459" s="186" t="s">
        <v>468</v>
      </c>
      <c r="C1459" s="186" t="s">
        <v>101</v>
      </c>
      <c r="D1459" s="130">
        <v>7</v>
      </c>
      <c r="E1459" s="130">
        <v>1160</v>
      </c>
      <c r="F1459" s="130"/>
      <c r="G1459" s="130"/>
      <c r="H1459" s="130"/>
      <c r="I1459" s="130">
        <v>1</v>
      </c>
      <c r="J1459" s="130">
        <v>0</v>
      </c>
      <c r="K1459" s="130">
        <v>1</v>
      </c>
      <c r="L1459" s="138"/>
      <c r="M1459" s="138">
        <v>0.15</v>
      </c>
      <c r="N1459" s="130">
        <v>0</v>
      </c>
      <c r="O1459" s="138"/>
      <c r="P1459" s="138">
        <v>0</v>
      </c>
      <c r="Q1459" s="130">
        <v>0</v>
      </c>
      <c r="R1459" s="138">
        <v>0</v>
      </c>
      <c r="S1459" s="130">
        <f>Table4[[#This Row],[DMG PER PARTICLE]]*Table4[[#This Row],[PARTICLES 
PER SHOT]]</f>
        <v>1160</v>
      </c>
      <c r="T1459" s="186">
        <f>Table4[[#This Row],[DAMAGE PER SHOT]]/Table4[[#This Row],[SHOT 
INTERVAL]]</f>
        <v>7733.3333333333339</v>
      </c>
      <c r="U1459" s="130" t="s">
        <v>123</v>
      </c>
      <c r="V1459" s="130" t="s">
        <v>123</v>
      </c>
      <c r="W1459" s="138">
        <f>1/Table4[[#This Row],[SHOT 
INTERVAL]]</f>
        <v>6.666666666666667</v>
      </c>
      <c r="X1459" s="138" t="s">
        <v>123</v>
      </c>
      <c r="Y1459" s="130" t="s">
        <v>123</v>
      </c>
    </row>
    <row r="1460" spans="1:25" ht="14.25" hidden="1" customHeight="1" outlineLevel="1" x14ac:dyDescent="0.2">
      <c r="A1460" s="130">
        <v>70</v>
      </c>
      <c r="B1460" s="186" t="s">
        <v>468</v>
      </c>
      <c r="C1460" s="186" t="s">
        <v>101</v>
      </c>
      <c r="D1460" s="130">
        <v>8</v>
      </c>
      <c r="E1460" s="130">
        <v>1270</v>
      </c>
      <c r="F1460" s="130"/>
      <c r="G1460" s="130"/>
      <c r="H1460" s="130"/>
      <c r="I1460" s="130">
        <v>1</v>
      </c>
      <c r="J1460" s="130">
        <v>0</v>
      </c>
      <c r="K1460" s="130">
        <v>1</v>
      </c>
      <c r="L1460" s="138"/>
      <c r="M1460" s="138">
        <v>0.15</v>
      </c>
      <c r="N1460" s="130">
        <v>0</v>
      </c>
      <c r="O1460" s="138"/>
      <c r="P1460" s="138">
        <v>0</v>
      </c>
      <c r="Q1460" s="130">
        <v>0</v>
      </c>
      <c r="R1460" s="138">
        <v>0</v>
      </c>
      <c r="S1460" s="130">
        <f>Table4[[#This Row],[DMG PER PARTICLE]]*Table4[[#This Row],[PARTICLES 
PER SHOT]]</f>
        <v>1270</v>
      </c>
      <c r="T1460" s="186">
        <f>Table4[[#This Row],[DAMAGE PER SHOT]]/Table4[[#This Row],[SHOT 
INTERVAL]]</f>
        <v>8466.6666666666679</v>
      </c>
      <c r="U1460" s="130" t="s">
        <v>123</v>
      </c>
      <c r="V1460" s="130" t="s">
        <v>123</v>
      </c>
      <c r="W1460" s="138">
        <f>1/Table4[[#This Row],[SHOT 
INTERVAL]]</f>
        <v>6.666666666666667</v>
      </c>
      <c r="X1460" s="138" t="s">
        <v>123</v>
      </c>
      <c r="Y1460" s="130" t="s">
        <v>123</v>
      </c>
    </row>
    <row r="1461" spans="1:25" ht="14.25" hidden="1" customHeight="1" outlineLevel="1" x14ac:dyDescent="0.2">
      <c r="A1461" s="130">
        <v>70</v>
      </c>
      <c r="B1461" s="186" t="s">
        <v>468</v>
      </c>
      <c r="C1461" s="186" t="s">
        <v>101</v>
      </c>
      <c r="D1461" s="130">
        <v>9</v>
      </c>
      <c r="E1461" s="130">
        <v>1420</v>
      </c>
      <c r="F1461" s="130"/>
      <c r="G1461" s="130"/>
      <c r="H1461" s="130"/>
      <c r="I1461" s="130">
        <v>1</v>
      </c>
      <c r="J1461" s="130">
        <v>0</v>
      </c>
      <c r="K1461" s="130">
        <v>1</v>
      </c>
      <c r="L1461" s="138"/>
      <c r="M1461" s="138">
        <v>0.15</v>
      </c>
      <c r="N1461" s="130">
        <v>0</v>
      </c>
      <c r="O1461" s="138"/>
      <c r="P1461" s="138">
        <v>0</v>
      </c>
      <c r="Q1461" s="130">
        <v>0</v>
      </c>
      <c r="R1461" s="138">
        <v>0</v>
      </c>
      <c r="S1461" s="130">
        <f>Table4[[#This Row],[DMG PER PARTICLE]]*Table4[[#This Row],[PARTICLES 
PER SHOT]]</f>
        <v>1420</v>
      </c>
      <c r="T1461" s="186">
        <f>Table4[[#This Row],[DAMAGE PER SHOT]]/Table4[[#This Row],[SHOT 
INTERVAL]]</f>
        <v>9466.6666666666679</v>
      </c>
      <c r="U1461" s="130" t="s">
        <v>123</v>
      </c>
      <c r="V1461" s="130" t="s">
        <v>123</v>
      </c>
      <c r="W1461" s="138">
        <f>1/Table4[[#This Row],[SHOT 
INTERVAL]]</f>
        <v>6.666666666666667</v>
      </c>
      <c r="X1461" s="138" t="s">
        <v>123</v>
      </c>
      <c r="Y1461" s="130" t="s">
        <v>123</v>
      </c>
    </row>
    <row r="1462" spans="1:25" ht="14.25" hidden="1" customHeight="1" outlineLevel="1" x14ac:dyDescent="0.2">
      <c r="A1462" s="130">
        <v>70</v>
      </c>
      <c r="B1462" s="186" t="s">
        <v>468</v>
      </c>
      <c r="C1462" s="186" t="s">
        <v>101</v>
      </c>
      <c r="D1462" s="130">
        <v>10</v>
      </c>
      <c r="E1462" s="130">
        <v>1550</v>
      </c>
      <c r="F1462" s="130"/>
      <c r="G1462" s="130"/>
      <c r="H1462" s="130"/>
      <c r="I1462" s="130">
        <v>1</v>
      </c>
      <c r="J1462" s="130">
        <v>0</v>
      </c>
      <c r="K1462" s="130">
        <v>1</v>
      </c>
      <c r="L1462" s="138"/>
      <c r="M1462" s="138">
        <v>0.15</v>
      </c>
      <c r="N1462" s="130">
        <v>0</v>
      </c>
      <c r="O1462" s="138"/>
      <c r="P1462" s="138">
        <v>0</v>
      </c>
      <c r="Q1462" s="130">
        <v>0</v>
      </c>
      <c r="R1462" s="138">
        <v>0</v>
      </c>
      <c r="S1462" s="130">
        <f>Table4[[#This Row],[DMG PER PARTICLE]]*Table4[[#This Row],[PARTICLES 
PER SHOT]]</f>
        <v>1550</v>
      </c>
      <c r="T1462" s="186">
        <f>Table4[[#This Row],[DAMAGE PER SHOT]]/Table4[[#This Row],[SHOT 
INTERVAL]]</f>
        <v>10333.333333333334</v>
      </c>
      <c r="U1462" s="130" t="s">
        <v>123</v>
      </c>
      <c r="V1462" s="130" t="s">
        <v>123</v>
      </c>
      <c r="W1462" s="138">
        <f>1/Table4[[#This Row],[SHOT 
INTERVAL]]</f>
        <v>6.666666666666667</v>
      </c>
      <c r="X1462" s="138" t="s">
        <v>123</v>
      </c>
      <c r="Y1462" s="130" t="s">
        <v>123</v>
      </c>
    </row>
    <row r="1463" spans="1:25" ht="14.25" hidden="1" customHeight="1" outlineLevel="1" x14ac:dyDescent="0.2">
      <c r="A1463" s="130">
        <v>70</v>
      </c>
      <c r="B1463" s="186" t="s">
        <v>468</v>
      </c>
      <c r="C1463" s="186" t="s">
        <v>101</v>
      </c>
      <c r="D1463" s="130">
        <v>11</v>
      </c>
      <c r="E1463" s="130">
        <v>1710</v>
      </c>
      <c r="F1463" s="130"/>
      <c r="G1463" s="130"/>
      <c r="H1463" s="130"/>
      <c r="I1463" s="130">
        <v>1</v>
      </c>
      <c r="J1463" s="130">
        <v>0</v>
      </c>
      <c r="K1463" s="130">
        <v>1</v>
      </c>
      <c r="L1463" s="138"/>
      <c r="M1463" s="138">
        <v>0.15</v>
      </c>
      <c r="N1463" s="130">
        <v>0</v>
      </c>
      <c r="O1463" s="138"/>
      <c r="P1463" s="138">
        <v>0</v>
      </c>
      <c r="Q1463" s="130">
        <v>0</v>
      </c>
      <c r="R1463" s="138">
        <v>0</v>
      </c>
      <c r="S1463" s="130">
        <f>Table4[[#This Row],[DMG PER PARTICLE]]*Table4[[#This Row],[PARTICLES 
PER SHOT]]</f>
        <v>1710</v>
      </c>
      <c r="T1463" s="186">
        <f>Table4[[#This Row],[DAMAGE PER SHOT]]/Table4[[#This Row],[SHOT 
INTERVAL]]</f>
        <v>11400</v>
      </c>
      <c r="U1463" s="130" t="s">
        <v>123</v>
      </c>
      <c r="V1463" s="130" t="s">
        <v>123</v>
      </c>
      <c r="W1463" s="138">
        <f>1/Table4[[#This Row],[SHOT 
INTERVAL]]</f>
        <v>6.666666666666667</v>
      </c>
      <c r="X1463" s="138" t="s">
        <v>123</v>
      </c>
      <c r="Y1463" s="130" t="s">
        <v>123</v>
      </c>
    </row>
    <row r="1464" spans="1:25" ht="14.25" hidden="1" customHeight="1" outlineLevel="1" x14ac:dyDescent="0.2">
      <c r="A1464" s="130">
        <v>70</v>
      </c>
      <c r="B1464" s="186" t="s">
        <v>468</v>
      </c>
      <c r="C1464" s="186" t="s">
        <v>101</v>
      </c>
      <c r="D1464" s="130">
        <v>12</v>
      </c>
      <c r="E1464" s="130">
        <v>1890</v>
      </c>
      <c r="F1464" s="130"/>
      <c r="G1464" s="130"/>
      <c r="H1464" s="130"/>
      <c r="I1464" s="130">
        <v>1</v>
      </c>
      <c r="J1464" s="130">
        <v>0</v>
      </c>
      <c r="K1464" s="130">
        <v>1</v>
      </c>
      <c r="L1464" s="138"/>
      <c r="M1464" s="138">
        <v>0.15</v>
      </c>
      <c r="N1464" s="130">
        <v>0</v>
      </c>
      <c r="O1464" s="138"/>
      <c r="P1464" s="138">
        <v>0</v>
      </c>
      <c r="Q1464" s="130">
        <v>0</v>
      </c>
      <c r="R1464" s="138">
        <v>0</v>
      </c>
      <c r="S1464" s="130">
        <f>Table4[[#This Row],[DMG PER PARTICLE]]*Table4[[#This Row],[PARTICLES 
PER SHOT]]</f>
        <v>1890</v>
      </c>
      <c r="T1464" s="186">
        <f>Table4[[#This Row],[DAMAGE PER SHOT]]/Table4[[#This Row],[SHOT 
INTERVAL]]</f>
        <v>12600</v>
      </c>
      <c r="U1464" s="130" t="s">
        <v>123</v>
      </c>
      <c r="V1464" s="130" t="s">
        <v>123</v>
      </c>
      <c r="W1464" s="138">
        <f>1/Table4[[#This Row],[SHOT 
INTERVAL]]</f>
        <v>6.666666666666667</v>
      </c>
      <c r="X1464" s="138" t="s">
        <v>123</v>
      </c>
      <c r="Y1464" s="130" t="s">
        <v>123</v>
      </c>
    </row>
    <row r="1465" spans="1:25" ht="14.25" hidden="1" customHeight="1" outlineLevel="1" x14ac:dyDescent="0.2">
      <c r="A1465" s="130">
        <v>70</v>
      </c>
      <c r="B1465" s="186" t="s">
        <v>468</v>
      </c>
      <c r="C1465" s="186" t="s">
        <v>102</v>
      </c>
      <c r="D1465" s="130">
        <v>1</v>
      </c>
      <c r="E1465" s="130">
        <v>1890</v>
      </c>
      <c r="F1465" s="130"/>
      <c r="G1465" s="130"/>
      <c r="H1465" s="130"/>
      <c r="I1465" s="130">
        <v>1</v>
      </c>
      <c r="J1465" s="130">
        <v>0</v>
      </c>
      <c r="K1465" s="130">
        <v>1</v>
      </c>
      <c r="L1465" s="138"/>
      <c r="M1465" s="138">
        <v>0.15</v>
      </c>
      <c r="N1465" s="130">
        <v>0</v>
      </c>
      <c r="O1465" s="138"/>
      <c r="P1465" s="138">
        <v>0</v>
      </c>
      <c r="Q1465" s="130">
        <v>0</v>
      </c>
      <c r="R1465" s="138">
        <v>0</v>
      </c>
      <c r="S1465" s="130">
        <f>Table4[[#This Row],[DMG PER PARTICLE]]*Table4[[#This Row],[PARTICLES 
PER SHOT]]</f>
        <v>1890</v>
      </c>
      <c r="T1465" s="186">
        <f>Table4[[#This Row],[DAMAGE PER SHOT]]/Table4[[#This Row],[SHOT 
INTERVAL]]</f>
        <v>12600</v>
      </c>
      <c r="U1465" s="130" t="s">
        <v>123</v>
      </c>
      <c r="V1465" s="130" t="s">
        <v>123</v>
      </c>
      <c r="W1465" s="138">
        <f>1/Table4[[#This Row],[SHOT 
INTERVAL]]</f>
        <v>6.666666666666667</v>
      </c>
      <c r="X1465" s="138" t="s">
        <v>123</v>
      </c>
      <c r="Y1465" s="130" t="s">
        <v>123</v>
      </c>
    </row>
    <row r="1466" spans="1:25" ht="14.25" hidden="1" customHeight="1" outlineLevel="1" x14ac:dyDescent="0.2">
      <c r="A1466" s="130">
        <v>70</v>
      </c>
      <c r="B1466" s="186" t="s">
        <v>468</v>
      </c>
      <c r="C1466" s="186" t="s">
        <v>102</v>
      </c>
      <c r="D1466" s="130">
        <v>2</v>
      </c>
      <c r="E1466" s="130">
        <v>1920</v>
      </c>
      <c r="F1466" s="130"/>
      <c r="G1466" s="130"/>
      <c r="H1466" s="130"/>
      <c r="I1466" s="130">
        <v>1</v>
      </c>
      <c r="J1466" s="130">
        <v>0</v>
      </c>
      <c r="K1466" s="130">
        <v>1</v>
      </c>
      <c r="L1466" s="138"/>
      <c r="M1466" s="138">
        <v>0.15</v>
      </c>
      <c r="N1466" s="130">
        <v>0</v>
      </c>
      <c r="O1466" s="138"/>
      <c r="P1466" s="138">
        <v>0</v>
      </c>
      <c r="Q1466" s="130">
        <v>0</v>
      </c>
      <c r="R1466" s="138">
        <v>0</v>
      </c>
      <c r="S1466" s="130">
        <f>Table4[[#This Row],[DMG PER PARTICLE]]*Table4[[#This Row],[PARTICLES 
PER SHOT]]</f>
        <v>1920</v>
      </c>
      <c r="T1466" s="186">
        <f>Table4[[#This Row],[DAMAGE PER SHOT]]/Table4[[#This Row],[SHOT 
INTERVAL]]</f>
        <v>12800</v>
      </c>
      <c r="U1466" s="130" t="s">
        <v>123</v>
      </c>
      <c r="V1466" s="130" t="s">
        <v>123</v>
      </c>
      <c r="W1466" s="138">
        <f>1/Table4[[#This Row],[SHOT 
INTERVAL]]</f>
        <v>6.666666666666667</v>
      </c>
      <c r="X1466" s="138" t="s">
        <v>123</v>
      </c>
      <c r="Y1466" s="130" t="s">
        <v>123</v>
      </c>
    </row>
    <row r="1467" spans="1:25" ht="14.25" hidden="1" customHeight="1" outlineLevel="1" x14ac:dyDescent="0.2">
      <c r="A1467" s="130">
        <v>70</v>
      </c>
      <c r="B1467" s="186" t="s">
        <v>468</v>
      </c>
      <c r="C1467" s="186" t="s">
        <v>102</v>
      </c>
      <c r="D1467" s="130">
        <v>3</v>
      </c>
      <c r="E1467" s="130">
        <v>1950</v>
      </c>
      <c r="F1467" s="130"/>
      <c r="G1467" s="130"/>
      <c r="H1467" s="130"/>
      <c r="I1467" s="130">
        <v>1</v>
      </c>
      <c r="J1467" s="130">
        <v>0</v>
      </c>
      <c r="K1467" s="130">
        <v>1</v>
      </c>
      <c r="L1467" s="138"/>
      <c r="M1467" s="138">
        <v>0.15</v>
      </c>
      <c r="N1467" s="130">
        <v>0</v>
      </c>
      <c r="O1467" s="138"/>
      <c r="P1467" s="138">
        <v>0</v>
      </c>
      <c r="Q1467" s="130">
        <v>0</v>
      </c>
      <c r="R1467" s="138">
        <v>0</v>
      </c>
      <c r="S1467" s="130">
        <f>Table4[[#This Row],[DMG PER PARTICLE]]*Table4[[#This Row],[PARTICLES 
PER SHOT]]</f>
        <v>1950</v>
      </c>
      <c r="T1467" s="186">
        <f>Table4[[#This Row],[DAMAGE PER SHOT]]/Table4[[#This Row],[SHOT 
INTERVAL]]</f>
        <v>13000</v>
      </c>
      <c r="U1467" s="130" t="s">
        <v>123</v>
      </c>
      <c r="V1467" s="130" t="s">
        <v>123</v>
      </c>
      <c r="W1467" s="138">
        <f>1/Table4[[#This Row],[SHOT 
INTERVAL]]</f>
        <v>6.666666666666667</v>
      </c>
      <c r="X1467" s="138" t="s">
        <v>123</v>
      </c>
      <c r="Y1467" s="130" t="s">
        <v>123</v>
      </c>
    </row>
    <row r="1468" spans="1:25" ht="14.25" hidden="1" customHeight="1" outlineLevel="1" x14ac:dyDescent="0.2">
      <c r="A1468" s="130">
        <v>70</v>
      </c>
      <c r="B1468" s="186" t="s">
        <v>468</v>
      </c>
      <c r="C1468" s="186" t="s">
        <v>102</v>
      </c>
      <c r="D1468" s="130">
        <v>4</v>
      </c>
      <c r="E1468" s="130">
        <v>1970</v>
      </c>
      <c r="F1468" s="130"/>
      <c r="G1468" s="130"/>
      <c r="H1468" s="130"/>
      <c r="I1468" s="130">
        <v>1</v>
      </c>
      <c r="J1468" s="130">
        <v>0</v>
      </c>
      <c r="K1468" s="130">
        <v>1</v>
      </c>
      <c r="L1468" s="138"/>
      <c r="M1468" s="138">
        <v>0.15</v>
      </c>
      <c r="N1468" s="130">
        <v>0</v>
      </c>
      <c r="O1468" s="138"/>
      <c r="P1468" s="138">
        <v>0</v>
      </c>
      <c r="Q1468" s="130">
        <v>0</v>
      </c>
      <c r="R1468" s="138">
        <v>0</v>
      </c>
      <c r="S1468" s="130">
        <f>Table4[[#This Row],[DMG PER PARTICLE]]*Table4[[#This Row],[PARTICLES 
PER SHOT]]</f>
        <v>1970</v>
      </c>
      <c r="T1468" s="186">
        <f>Table4[[#This Row],[DAMAGE PER SHOT]]/Table4[[#This Row],[SHOT 
INTERVAL]]</f>
        <v>13133.333333333334</v>
      </c>
      <c r="U1468" s="130" t="s">
        <v>123</v>
      </c>
      <c r="V1468" s="130" t="s">
        <v>123</v>
      </c>
      <c r="W1468" s="138">
        <f>1/Table4[[#This Row],[SHOT 
INTERVAL]]</f>
        <v>6.666666666666667</v>
      </c>
      <c r="X1468" s="138" t="s">
        <v>123</v>
      </c>
      <c r="Y1468" s="130" t="s">
        <v>123</v>
      </c>
    </row>
    <row r="1469" spans="1:25" ht="14.25" hidden="1" customHeight="1" outlineLevel="1" x14ac:dyDescent="0.2">
      <c r="A1469" s="130">
        <v>70</v>
      </c>
      <c r="B1469" s="186" t="s">
        <v>468</v>
      </c>
      <c r="C1469" s="186" t="s">
        <v>102</v>
      </c>
      <c r="D1469" s="130">
        <v>5</v>
      </c>
      <c r="E1469" s="130">
        <v>2020</v>
      </c>
      <c r="F1469" s="130"/>
      <c r="G1469" s="130"/>
      <c r="H1469" s="130"/>
      <c r="I1469" s="130">
        <v>1</v>
      </c>
      <c r="J1469" s="130">
        <v>0</v>
      </c>
      <c r="K1469" s="130">
        <v>1</v>
      </c>
      <c r="L1469" s="138"/>
      <c r="M1469" s="138">
        <v>0.15</v>
      </c>
      <c r="N1469" s="130">
        <v>0</v>
      </c>
      <c r="O1469" s="138"/>
      <c r="P1469" s="138">
        <v>0</v>
      </c>
      <c r="Q1469" s="130">
        <v>0</v>
      </c>
      <c r="R1469" s="138">
        <v>0</v>
      </c>
      <c r="S1469" s="130">
        <f>Table4[[#This Row],[DMG PER PARTICLE]]*Table4[[#This Row],[PARTICLES 
PER SHOT]]</f>
        <v>2020</v>
      </c>
      <c r="T1469" s="186">
        <f>Table4[[#This Row],[DAMAGE PER SHOT]]/Table4[[#This Row],[SHOT 
INTERVAL]]</f>
        <v>13466.666666666668</v>
      </c>
      <c r="U1469" s="130" t="s">
        <v>123</v>
      </c>
      <c r="V1469" s="130" t="s">
        <v>123</v>
      </c>
      <c r="W1469" s="138">
        <f>1/Table4[[#This Row],[SHOT 
INTERVAL]]</f>
        <v>6.666666666666667</v>
      </c>
      <c r="X1469" s="138" t="s">
        <v>123</v>
      </c>
      <c r="Y1469" s="130" t="s">
        <v>123</v>
      </c>
    </row>
    <row r="1470" spans="1:25" ht="14.25" hidden="1" customHeight="1" outlineLevel="1" x14ac:dyDescent="0.2">
      <c r="A1470" s="130">
        <v>70</v>
      </c>
      <c r="B1470" s="186" t="s">
        <v>468</v>
      </c>
      <c r="C1470" s="186" t="s">
        <v>102</v>
      </c>
      <c r="D1470" s="130">
        <v>6</v>
      </c>
      <c r="E1470" s="130">
        <v>2050</v>
      </c>
      <c r="F1470" s="130"/>
      <c r="G1470" s="130"/>
      <c r="H1470" s="130"/>
      <c r="I1470" s="130">
        <v>1</v>
      </c>
      <c r="J1470" s="130">
        <v>0</v>
      </c>
      <c r="K1470" s="130">
        <v>1</v>
      </c>
      <c r="L1470" s="138"/>
      <c r="M1470" s="138">
        <v>0.15</v>
      </c>
      <c r="N1470" s="130">
        <v>0</v>
      </c>
      <c r="O1470" s="138"/>
      <c r="P1470" s="138">
        <v>0</v>
      </c>
      <c r="Q1470" s="130">
        <v>0</v>
      </c>
      <c r="R1470" s="138">
        <v>0</v>
      </c>
      <c r="S1470" s="130">
        <f>Table4[[#This Row],[DMG PER PARTICLE]]*Table4[[#This Row],[PARTICLES 
PER SHOT]]</f>
        <v>2050</v>
      </c>
      <c r="T1470" s="186">
        <f>Table4[[#This Row],[DAMAGE PER SHOT]]/Table4[[#This Row],[SHOT 
INTERVAL]]</f>
        <v>13666.666666666668</v>
      </c>
      <c r="U1470" s="130" t="s">
        <v>123</v>
      </c>
      <c r="V1470" s="130" t="s">
        <v>123</v>
      </c>
      <c r="W1470" s="138">
        <f>1/Table4[[#This Row],[SHOT 
INTERVAL]]</f>
        <v>6.666666666666667</v>
      </c>
      <c r="X1470" s="138" t="s">
        <v>123</v>
      </c>
      <c r="Y1470" s="130" t="s">
        <v>123</v>
      </c>
    </row>
    <row r="1471" spans="1:25" ht="14.25" hidden="1" customHeight="1" outlineLevel="1" x14ac:dyDescent="0.2">
      <c r="A1471" s="130">
        <v>70</v>
      </c>
      <c r="B1471" s="186" t="s">
        <v>468</v>
      </c>
      <c r="C1471" s="186" t="s">
        <v>102</v>
      </c>
      <c r="D1471" s="130">
        <v>7</v>
      </c>
      <c r="E1471" s="130">
        <v>2080</v>
      </c>
      <c r="F1471" s="130"/>
      <c r="G1471" s="130"/>
      <c r="H1471" s="130"/>
      <c r="I1471" s="130">
        <v>1</v>
      </c>
      <c r="J1471" s="130">
        <v>0</v>
      </c>
      <c r="K1471" s="130">
        <v>1</v>
      </c>
      <c r="L1471" s="138"/>
      <c r="M1471" s="138">
        <v>0.15</v>
      </c>
      <c r="N1471" s="130">
        <v>0</v>
      </c>
      <c r="O1471" s="138"/>
      <c r="P1471" s="138">
        <v>0</v>
      </c>
      <c r="Q1471" s="130">
        <v>0</v>
      </c>
      <c r="R1471" s="138">
        <v>0</v>
      </c>
      <c r="S1471" s="130">
        <f>Table4[[#This Row],[DMG PER PARTICLE]]*Table4[[#This Row],[PARTICLES 
PER SHOT]]</f>
        <v>2080</v>
      </c>
      <c r="T1471" s="186">
        <f>Table4[[#This Row],[DAMAGE PER SHOT]]/Table4[[#This Row],[SHOT 
INTERVAL]]</f>
        <v>13866.666666666668</v>
      </c>
      <c r="U1471" s="130" t="s">
        <v>123</v>
      </c>
      <c r="V1471" s="130" t="s">
        <v>123</v>
      </c>
      <c r="W1471" s="138">
        <f>1/Table4[[#This Row],[SHOT 
INTERVAL]]</f>
        <v>6.666666666666667</v>
      </c>
      <c r="X1471" s="138" t="s">
        <v>123</v>
      </c>
      <c r="Y1471" s="130" t="s">
        <v>123</v>
      </c>
    </row>
    <row r="1472" spans="1:25" ht="14.25" hidden="1" customHeight="1" outlineLevel="1" x14ac:dyDescent="0.2">
      <c r="A1472" s="130">
        <v>70</v>
      </c>
      <c r="B1472" s="186" t="s">
        <v>468</v>
      </c>
      <c r="C1472" s="186" t="s">
        <v>102</v>
      </c>
      <c r="D1472" s="130">
        <v>8</v>
      </c>
      <c r="E1472" s="130">
        <v>2110</v>
      </c>
      <c r="F1472" s="130"/>
      <c r="G1472" s="130"/>
      <c r="H1472" s="130"/>
      <c r="I1472" s="130">
        <v>1</v>
      </c>
      <c r="J1472" s="130">
        <v>0</v>
      </c>
      <c r="K1472" s="130">
        <v>1</v>
      </c>
      <c r="L1472" s="138"/>
      <c r="M1472" s="138">
        <v>0.15</v>
      </c>
      <c r="N1472" s="130">
        <v>0</v>
      </c>
      <c r="O1472" s="138"/>
      <c r="P1472" s="138">
        <v>0</v>
      </c>
      <c r="Q1472" s="130">
        <v>0</v>
      </c>
      <c r="R1472" s="138">
        <v>0</v>
      </c>
      <c r="S1472" s="130">
        <f>Table4[[#This Row],[DMG PER PARTICLE]]*Table4[[#This Row],[PARTICLES 
PER SHOT]]</f>
        <v>2110</v>
      </c>
      <c r="T1472" s="186">
        <f>Table4[[#This Row],[DAMAGE PER SHOT]]/Table4[[#This Row],[SHOT 
INTERVAL]]</f>
        <v>14066.666666666668</v>
      </c>
      <c r="U1472" s="130" t="s">
        <v>123</v>
      </c>
      <c r="V1472" s="130" t="s">
        <v>123</v>
      </c>
      <c r="W1472" s="138">
        <f>1/Table4[[#This Row],[SHOT 
INTERVAL]]</f>
        <v>6.666666666666667</v>
      </c>
      <c r="X1472" s="138" t="s">
        <v>123</v>
      </c>
      <c r="Y1472" s="130" t="s">
        <v>123</v>
      </c>
    </row>
    <row r="1473" spans="1:25" ht="14.25" hidden="1" customHeight="1" outlineLevel="1" x14ac:dyDescent="0.2">
      <c r="A1473" s="130">
        <v>70</v>
      </c>
      <c r="B1473" s="186" t="s">
        <v>468</v>
      </c>
      <c r="C1473" s="186" t="s">
        <v>102</v>
      </c>
      <c r="D1473" s="130">
        <v>9</v>
      </c>
      <c r="E1473" s="130">
        <v>2150</v>
      </c>
      <c r="F1473" s="130"/>
      <c r="G1473" s="130"/>
      <c r="H1473" s="130"/>
      <c r="I1473" s="130">
        <v>1</v>
      </c>
      <c r="J1473" s="130">
        <v>0</v>
      </c>
      <c r="K1473" s="130">
        <v>1</v>
      </c>
      <c r="L1473" s="138"/>
      <c r="M1473" s="138">
        <v>0.15</v>
      </c>
      <c r="N1473" s="130">
        <v>0</v>
      </c>
      <c r="O1473" s="138"/>
      <c r="P1473" s="138">
        <v>0</v>
      </c>
      <c r="Q1473" s="130">
        <v>0</v>
      </c>
      <c r="R1473" s="138">
        <v>0</v>
      </c>
      <c r="S1473" s="130">
        <f>Table4[[#This Row],[DMG PER PARTICLE]]*Table4[[#This Row],[PARTICLES 
PER SHOT]]</f>
        <v>2150</v>
      </c>
      <c r="T1473" s="186">
        <f>Table4[[#This Row],[DAMAGE PER SHOT]]/Table4[[#This Row],[SHOT 
INTERVAL]]</f>
        <v>14333.333333333334</v>
      </c>
      <c r="U1473" s="130" t="s">
        <v>123</v>
      </c>
      <c r="V1473" s="130" t="s">
        <v>123</v>
      </c>
      <c r="W1473" s="138">
        <f>1/Table4[[#This Row],[SHOT 
INTERVAL]]</f>
        <v>6.666666666666667</v>
      </c>
      <c r="X1473" s="138" t="s">
        <v>123</v>
      </c>
      <c r="Y1473" s="130" t="s">
        <v>123</v>
      </c>
    </row>
    <row r="1474" spans="1:25" ht="14.25" hidden="1" customHeight="1" outlineLevel="1" x14ac:dyDescent="0.2">
      <c r="A1474" s="130">
        <v>70</v>
      </c>
      <c r="B1474" s="186" t="s">
        <v>468</v>
      </c>
      <c r="C1474" s="186" t="s">
        <v>102</v>
      </c>
      <c r="D1474" s="130">
        <v>10</v>
      </c>
      <c r="E1474" s="130">
        <v>2180</v>
      </c>
      <c r="F1474" s="130"/>
      <c r="G1474" s="130"/>
      <c r="H1474" s="130"/>
      <c r="I1474" s="130">
        <v>1</v>
      </c>
      <c r="J1474" s="130">
        <v>0</v>
      </c>
      <c r="K1474" s="130">
        <v>1</v>
      </c>
      <c r="L1474" s="138"/>
      <c r="M1474" s="138">
        <v>0.15</v>
      </c>
      <c r="N1474" s="130">
        <v>0</v>
      </c>
      <c r="O1474" s="138"/>
      <c r="P1474" s="138">
        <v>0</v>
      </c>
      <c r="Q1474" s="130">
        <v>0</v>
      </c>
      <c r="R1474" s="138">
        <v>0</v>
      </c>
      <c r="S1474" s="130">
        <f>Table4[[#This Row],[DMG PER PARTICLE]]*Table4[[#This Row],[PARTICLES 
PER SHOT]]</f>
        <v>2180</v>
      </c>
      <c r="T1474" s="186">
        <f>Table4[[#This Row],[DAMAGE PER SHOT]]/Table4[[#This Row],[SHOT 
INTERVAL]]</f>
        <v>14533.333333333334</v>
      </c>
      <c r="U1474" s="130" t="s">
        <v>123</v>
      </c>
      <c r="V1474" s="130" t="s">
        <v>123</v>
      </c>
      <c r="W1474" s="138">
        <f>1/Table4[[#This Row],[SHOT 
INTERVAL]]</f>
        <v>6.666666666666667</v>
      </c>
      <c r="X1474" s="138" t="s">
        <v>123</v>
      </c>
      <c r="Y1474" s="130" t="s">
        <v>123</v>
      </c>
    </row>
    <row r="1475" spans="1:25" ht="14.25" hidden="1" customHeight="1" outlineLevel="1" x14ac:dyDescent="0.2">
      <c r="A1475" s="130">
        <v>70</v>
      </c>
      <c r="B1475" s="186" t="s">
        <v>468</v>
      </c>
      <c r="C1475" s="186" t="s">
        <v>102</v>
      </c>
      <c r="D1475" s="130">
        <v>11</v>
      </c>
      <c r="E1475" s="130">
        <v>2210</v>
      </c>
      <c r="F1475" s="130"/>
      <c r="G1475" s="130"/>
      <c r="H1475" s="130"/>
      <c r="I1475" s="130">
        <v>1</v>
      </c>
      <c r="J1475" s="130">
        <v>0</v>
      </c>
      <c r="K1475" s="130">
        <v>1</v>
      </c>
      <c r="L1475" s="138"/>
      <c r="M1475" s="138">
        <v>0.15</v>
      </c>
      <c r="N1475" s="130">
        <v>0</v>
      </c>
      <c r="O1475" s="138"/>
      <c r="P1475" s="138">
        <v>0</v>
      </c>
      <c r="Q1475" s="130">
        <v>0</v>
      </c>
      <c r="R1475" s="138">
        <v>0</v>
      </c>
      <c r="S1475" s="130">
        <f>Table4[[#This Row],[DMG PER PARTICLE]]*Table4[[#This Row],[PARTICLES 
PER SHOT]]</f>
        <v>2210</v>
      </c>
      <c r="T1475" s="186">
        <f>Table4[[#This Row],[DAMAGE PER SHOT]]/Table4[[#This Row],[SHOT 
INTERVAL]]</f>
        <v>14733.333333333334</v>
      </c>
      <c r="U1475" s="130" t="s">
        <v>123</v>
      </c>
      <c r="V1475" s="130" t="s">
        <v>123</v>
      </c>
      <c r="W1475" s="138">
        <f>1/Table4[[#This Row],[SHOT 
INTERVAL]]</f>
        <v>6.666666666666667</v>
      </c>
      <c r="X1475" s="138" t="s">
        <v>123</v>
      </c>
      <c r="Y1475" s="130" t="s">
        <v>123</v>
      </c>
    </row>
    <row r="1476" spans="1:25" ht="14.25" hidden="1" customHeight="1" outlineLevel="1" x14ac:dyDescent="0.2">
      <c r="A1476" s="130">
        <v>70</v>
      </c>
      <c r="B1476" s="186" t="s">
        <v>468</v>
      </c>
      <c r="C1476" s="186" t="s">
        <v>102</v>
      </c>
      <c r="D1476" s="130">
        <v>12</v>
      </c>
      <c r="E1476" s="130">
        <v>2260</v>
      </c>
      <c r="F1476" s="130"/>
      <c r="G1476" s="130"/>
      <c r="H1476" s="130"/>
      <c r="I1476" s="130">
        <v>1</v>
      </c>
      <c r="J1476" s="130">
        <v>0</v>
      </c>
      <c r="K1476" s="130">
        <v>1</v>
      </c>
      <c r="L1476" s="138"/>
      <c r="M1476" s="138">
        <v>0.15</v>
      </c>
      <c r="N1476" s="130">
        <v>0</v>
      </c>
      <c r="O1476" s="138"/>
      <c r="P1476" s="138">
        <v>0</v>
      </c>
      <c r="Q1476" s="130">
        <v>0</v>
      </c>
      <c r="R1476" s="138">
        <v>0</v>
      </c>
      <c r="S1476" s="130">
        <f>Table4[[#This Row],[DMG PER PARTICLE]]*Table4[[#This Row],[PARTICLES 
PER SHOT]]</f>
        <v>2260</v>
      </c>
      <c r="T1476" s="186">
        <f>Table4[[#This Row],[DAMAGE PER SHOT]]/Table4[[#This Row],[SHOT 
INTERVAL]]</f>
        <v>15066.666666666668</v>
      </c>
      <c r="U1476" s="130" t="s">
        <v>123</v>
      </c>
      <c r="V1476" s="130" t="s">
        <v>123</v>
      </c>
      <c r="W1476" s="138">
        <f>1/Table4[[#This Row],[SHOT 
INTERVAL]]</f>
        <v>6.666666666666667</v>
      </c>
      <c r="X1476" s="138" t="s">
        <v>123</v>
      </c>
      <c r="Y1476" s="130" t="s">
        <v>123</v>
      </c>
    </row>
    <row r="1477" spans="1:25" ht="14.25" hidden="1" customHeight="1" outlineLevel="1" x14ac:dyDescent="0.2">
      <c r="A1477" s="130">
        <v>70</v>
      </c>
      <c r="B1477" s="186" t="s">
        <v>468</v>
      </c>
      <c r="C1477" s="186" t="s">
        <v>103</v>
      </c>
      <c r="D1477" s="130">
        <v>1</v>
      </c>
      <c r="E1477" s="130">
        <v>2373</v>
      </c>
      <c r="F1477" s="130"/>
      <c r="G1477" s="130"/>
      <c r="H1477" s="130"/>
      <c r="I1477" s="130">
        <v>1</v>
      </c>
      <c r="J1477" s="130">
        <v>0</v>
      </c>
      <c r="K1477" s="130">
        <v>1</v>
      </c>
      <c r="L1477" s="138"/>
      <c r="M1477" s="138">
        <v>0.15</v>
      </c>
      <c r="N1477" s="130">
        <v>0</v>
      </c>
      <c r="O1477" s="138"/>
      <c r="P1477" s="138">
        <v>0</v>
      </c>
      <c r="Q1477" s="130">
        <v>0</v>
      </c>
      <c r="R1477" s="138">
        <v>0</v>
      </c>
      <c r="S1477" s="130">
        <f>Table4[[#This Row],[DMG PER PARTICLE]]*Table4[[#This Row],[PARTICLES 
PER SHOT]]</f>
        <v>2373</v>
      </c>
      <c r="T1477" s="186">
        <f>Table4[[#This Row],[DAMAGE PER SHOT]]/Table4[[#This Row],[SHOT 
INTERVAL]]</f>
        <v>15820</v>
      </c>
      <c r="U1477" s="130" t="s">
        <v>123</v>
      </c>
      <c r="V1477" s="130" t="s">
        <v>123</v>
      </c>
      <c r="W1477" s="138">
        <f>1/Table4[[#This Row],[SHOT 
INTERVAL]]</f>
        <v>6.666666666666667</v>
      </c>
      <c r="X1477" s="138" t="s">
        <v>123</v>
      </c>
      <c r="Y1477" s="130" t="s">
        <v>123</v>
      </c>
    </row>
    <row r="1478" spans="1:25" ht="14.25" customHeight="1" collapsed="1" x14ac:dyDescent="0.2">
      <c r="A1478" s="128">
        <v>71</v>
      </c>
      <c r="B1478" s="185" t="s">
        <v>469</v>
      </c>
      <c r="C1478" s="185" t="s">
        <v>101</v>
      </c>
      <c r="D1478" s="128">
        <v>1</v>
      </c>
      <c r="E1478" s="128">
        <v>360</v>
      </c>
      <c r="F1478" s="128"/>
      <c r="G1478" s="128"/>
      <c r="H1478" s="128"/>
      <c r="I1478" s="128">
        <v>1</v>
      </c>
      <c r="J1478" s="136">
        <v>0</v>
      </c>
      <c r="K1478" s="128">
        <v>1</v>
      </c>
      <c r="L1478" s="137"/>
      <c r="M1478" s="137">
        <v>0.15</v>
      </c>
      <c r="N1478" s="128">
        <v>0</v>
      </c>
      <c r="O1478" s="137"/>
      <c r="P1478" s="137">
        <v>0</v>
      </c>
      <c r="Q1478" s="128">
        <v>0</v>
      </c>
      <c r="R1478" s="137">
        <v>0</v>
      </c>
      <c r="S1478" s="128">
        <f>Table4[[#This Row],[DMG PER PARTICLE]]*Table4[[#This Row],[PARTICLES 
PER SHOT]]</f>
        <v>360</v>
      </c>
      <c r="T1478" s="185">
        <f>Table4[[#This Row],[DAMAGE PER SHOT]]/Table4[[#This Row],[SHOT 
INTERVAL]]</f>
        <v>2400</v>
      </c>
      <c r="U1478" s="128" t="s">
        <v>123</v>
      </c>
      <c r="V1478" s="128" t="s">
        <v>123</v>
      </c>
      <c r="W1478" s="137">
        <f>1/Table4[[#This Row],[SHOT 
INTERVAL]]</f>
        <v>6.666666666666667</v>
      </c>
      <c r="X1478" s="137" t="s">
        <v>123</v>
      </c>
      <c r="Y1478" s="128" t="s">
        <v>123</v>
      </c>
    </row>
    <row r="1479" spans="1:25" ht="14.25" hidden="1" customHeight="1" outlineLevel="1" x14ac:dyDescent="0.2">
      <c r="A1479" s="130">
        <v>71</v>
      </c>
      <c r="B1479" s="186" t="s">
        <v>469</v>
      </c>
      <c r="C1479" s="186" t="s">
        <v>101</v>
      </c>
      <c r="D1479" s="130">
        <v>2</v>
      </c>
      <c r="E1479" s="130">
        <v>400</v>
      </c>
      <c r="F1479" s="130"/>
      <c r="G1479" s="130"/>
      <c r="H1479" s="130"/>
      <c r="I1479" s="130">
        <v>1</v>
      </c>
      <c r="J1479" s="130">
        <v>0</v>
      </c>
      <c r="K1479" s="130">
        <v>1</v>
      </c>
      <c r="L1479" s="138"/>
      <c r="M1479" s="138">
        <v>0.15</v>
      </c>
      <c r="N1479" s="130">
        <v>0</v>
      </c>
      <c r="O1479" s="138"/>
      <c r="P1479" s="138">
        <v>0</v>
      </c>
      <c r="Q1479" s="130">
        <v>0</v>
      </c>
      <c r="R1479" s="138">
        <v>0</v>
      </c>
      <c r="S1479" s="130">
        <f>Table4[[#This Row],[DMG PER PARTICLE]]*Table4[[#This Row],[PARTICLES 
PER SHOT]]</f>
        <v>400</v>
      </c>
      <c r="T1479" s="186">
        <f>Table4[[#This Row],[DAMAGE PER SHOT]]/Table4[[#This Row],[SHOT 
INTERVAL]]</f>
        <v>2666.666666666667</v>
      </c>
      <c r="U1479" s="130" t="s">
        <v>123</v>
      </c>
      <c r="V1479" s="130" t="s">
        <v>123</v>
      </c>
      <c r="W1479" s="138">
        <f>1/Table4[[#This Row],[SHOT 
INTERVAL]]</f>
        <v>6.666666666666667</v>
      </c>
      <c r="X1479" s="138" t="s">
        <v>123</v>
      </c>
      <c r="Y1479" s="130" t="s">
        <v>123</v>
      </c>
    </row>
    <row r="1480" spans="1:25" ht="14.25" hidden="1" customHeight="1" outlineLevel="1" x14ac:dyDescent="0.2">
      <c r="A1480" s="130">
        <v>71</v>
      </c>
      <c r="B1480" s="186" t="s">
        <v>469</v>
      </c>
      <c r="C1480" s="186" t="s">
        <v>101</v>
      </c>
      <c r="D1480" s="130">
        <v>3</v>
      </c>
      <c r="E1480" s="130">
        <v>450</v>
      </c>
      <c r="F1480" s="130"/>
      <c r="G1480" s="130"/>
      <c r="H1480" s="130"/>
      <c r="I1480" s="130">
        <v>1</v>
      </c>
      <c r="J1480" s="130">
        <v>0</v>
      </c>
      <c r="K1480" s="130">
        <v>1</v>
      </c>
      <c r="L1480" s="138"/>
      <c r="M1480" s="138">
        <v>0.15</v>
      </c>
      <c r="N1480" s="130">
        <v>0</v>
      </c>
      <c r="O1480" s="138"/>
      <c r="P1480" s="138">
        <v>0</v>
      </c>
      <c r="Q1480" s="130">
        <v>0</v>
      </c>
      <c r="R1480" s="138">
        <v>0</v>
      </c>
      <c r="S1480" s="130">
        <f>Table4[[#This Row],[DMG PER PARTICLE]]*Table4[[#This Row],[PARTICLES 
PER SHOT]]</f>
        <v>450</v>
      </c>
      <c r="T1480" s="186">
        <f>Table4[[#This Row],[DAMAGE PER SHOT]]/Table4[[#This Row],[SHOT 
INTERVAL]]</f>
        <v>3000</v>
      </c>
      <c r="U1480" s="130" t="s">
        <v>123</v>
      </c>
      <c r="V1480" s="130" t="s">
        <v>123</v>
      </c>
      <c r="W1480" s="138">
        <f>1/Table4[[#This Row],[SHOT 
INTERVAL]]</f>
        <v>6.666666666666667</v>
      </c>
      <c r="X1480" s="138" t="s">
        <v>123</v>
      </c>
      <c r="Y1480" s="130" t="s">
        <v>123</v>
      </c>
    </row>
    <row r="1481" spans="1:25" ht="14.25" hidden="1" customHeight="1" outlineLevel="1" x14ac:dyDescent="0.2">
      <c r="A1481" s="130">
        <v>71</v>
      </c>
      <c r="B1481" s="186" t="s">
        <v>469</v>
      </c>
      <c r="C1481" s="186" t="s">
        <v>101</v>
      </c>
      <c r="D1481" s="130">
        <v>4</v>
      </c>
      <c r="E1481" s="130">
        <v>490</v>
      </c>
      <c r="F1481" s="130"/>
      <c r="G1481" s="130"/>
      <c r="H1481" s="130"/>
      <c r="I1481" s="130">
        <v>1</v>
      </c>
      <c r="J1481" s="130">
        <v>0</v>
      </c>
      <c r="K1481" s="130">
        <v>1</v>
      </c>
      <c r="L1481" s="138"/>
      <c r="M1481" s="138">
        <v>0.15</v>
      </c>
      <c r="N1481" s="130">
        <v>0</v>
      </c>
      <c r="O1481" s="138"/>
      <c r="P1481" s="138">
        <v>0</v>
      </c>
      <c r="Q1481" s="130">
        <v>0</v>
      </c>
      <c r="R1481" s="138">
        <v>0</v>
      </c>
      <c r="S1481" s="130">
        <f>Table4[[#This Row],[DMG PER PARTICLE]]*Table4[[#This Row],[PARTICLES 
PER SHOT]]</f>
        <v>490</v>
      </c>
      <c r="T1481" s="186">
        <f>Table4[[#This Row],[DAMAGE PER SHOT]]/Table4[[#This Row],[SHOT 
INTERVAL]]</f>
        <v>3266.666666666667</v>
      </c>
      <c r="U1481" s="130" t="s">
        <v>123</v>
      </c>
      <c r="V1481" s="130" t="s">
        <v>123</v>
      </c>
      <c r="W1481" s="138">
        <f>1/Table4[[#This Row],[SHOT 
INTERVAL]]</f>
        <v>6.666666666666667</v>
      </c>
      <c r="X1481" s="138" t="s">
        <v>123</v>
      </c>
      <c r="Y1481" s="130" t="s">
        <v>123</v>
      </c>
    </row>
    <row r="1482" spans="1:25" ht="14.25" hidden="1" customHeight="1" outlineLevel="1" x14ac:dyDescent="0.2">
      <c r="A1482" s="130">
        <v>71</v>
      </c>
      <c r="B1482" s="186" t="s">
        <v>469</v>
      </c>
      <c r="C1482" s="186" t="s">
        <v>101</v>
      </c>
      <c r="D1482" s="130">
        <v>5</v>
      </c>
      <c r="E1482" s="130">
        <v>540</v>
      </c>
      <c r="F1482" s="130"/>
      <c r="G1482" s="130"/>
      <c r="H1482" s="130"/>
      <c r="I1482" s="130">
        <v>1</v>
      </c>
      <c r="J1482" s="130">
        <v>0</v>
      </c>
      <c r="K1482" s="130">
        <v>1</v>
      </c>
      <c r="L1482" s="138"/>
      <c r="M1482" s="138">
        <v>0.15</v>
      </c>
      <c r="N1482" s="130">
        <v>0</v>
      </c>
      <c r="O1482" s="138"/>
      <c r="P1482" s="138">
        <v>0</v>
      </c>
      <c r="Q1482" s="130">
        <v>0</v>
      </c>
      <c r="R1482" s="138">
        <v>0</v>
      </c>
      <c r="S1482" s="130">
        <f>Table4[[#This Row],[DMG PER PARTICLE]]*Table4[[#This Row],[PARTICLES 
PER SHOT]]</f>
        <v>540</v>
      </c>
      <c r="T1482" s="186">
        <f>Table4[[#This Row],[DAMAGE PER SHOT]]/Table4[[#This Row],[SHOT 
INTERVAL]]</f>
        <v>3600</v>
      </c>
      <c r="U1482" s="130" t="s">
        <v>123</v>
      </c>
      <c r="V1482" s="130" t="s">
        <v>123</v>
      </c>
      <c r="W1482" s="138">
        <f>1/Table4[[#This Row],[SHOT 
INTERVAL]]</f>
        <v>6.666666666666667</v>
      </c>
      <c r="X1482" s="138" t="s">
        <v>123</v>
      </c>
      <c r="Y1482" s="130" t="s">
        <v>123</v>
      </c>
    </row>
    <row r="1483" spans="1:25" ht="14.25" hidden="1" customHeight="1" outlineLevel="1" x14ac:dyDescent="0.2">
      <c r="A1483" s="130">
        <v>71</v>
      </c>
      <c r="B1483" s="186" t="s">
        <v>469</v>
      </c>
      <c r="C1483" s="186" t="s">
        <v>101</v>
      </c>
      <c r="D1483" s="130">
        <v>6</v>
      </c>
      <c r="E1483" s="130">
        <v>590</v>
      </c>
      <c r="F1483" s="130"/>
      <c r="G1483" s="130"/>
      <c r="H1483" s="130"/>
      <c r="I1483" s="130">
        <v>1</v>
      </c>
      <c r="J1483" s="130">
        <v>0</v>
      </c>
      <c r="K1483" s="130">
        <v>1</v>
      </c>
      <c r="L1483" s="138"/>
      <c r="M1483" s="138">
        <v>0.15</v>
      </c>
      <c r="N1483" s="130">
        <v>0</v>
      </c>
      <c r="O1483" s="138"/>
      <c r="P1483" s="138">
        <v>0</v>
      </c>
      <c r="Q1483" s="130">
        <v>0</v>
      </c>
      <c r="R1483" s="138">
        <v>0</v>
      </c>
      <c r="S1483" s="130">
        <f>Table4[[#This Row],[DMG PER PARTICLE]]*Table4[[#This Row],[PARTICLES 
PER SHOT]]</f>
        <v>590</v>
      </c>
      <c r="T1483" s="186">
        <f>Table4[[#This Row],[DAMAGE PER SHOT]]/Table4[[#This Row],[SHOT 
INTERVAL]]</f>
        <v>3933.3333333333335</v>
      </c>
      <c r="U1483" s="130" t="s">
        <v>123</v>
      </c>
      <c r="V1483" s="130" t="s">
        <v>123</v>
      </c>
      <c r="W1483" s="138">
        <f>1/Table4[[#This Row],[SHOT 
INTERVAL]]</f>
        <v>6.666666666666667</v>
      </c>
      <c r="X1483" s="138" t="s">
        <v>123</v>
      </c>
      <c r="Y1483" s="130" t="s">
        <v>123</v>
      </c>
    </row>
    <row r="1484" spans="1:25" ht="14.25" hidden="1" customHeight="1" outlineLevel="1" x14ac:dyDescent="0.2">
      <c r="A1484" s="130">
        <v>71</v>
      </c>
      <c r="B1484" s="186" t="s">
        <v>469</v>
      </c>
      <c r="C1484" s="186" t="s">
        <v>101</v>
      </c>
      <c r="D1484" s="130">
        <v>7</v>
      </c>
      <c r="E1484" s="130">
        <v>640</v>
      </c>
      <c r="F1484" s="130"/>
      <c r="G1484" s="130"/>
      <c r="H1484" s="130"/>
      <c r="I1484" s="130">
        <v>1</v>
      </c>
      <c r="J1484" s="130">
        <v>0</v>
      </c>
      <c r="K1484" s="130">
        <v>1</v>
      </c>
      <c r="L1484" s="138"/>
      <c r="M1484" s="138">
        <v>0.15</v>
      </c>
      <c r="N1484" s="130">
        <v>0</v>
      </c>
      <c r="O1484" s="138"/>
      <c r="P1484" s="138">
        <v>0</v>
      </c>
      <c r="Q1484" s="130">
        <v>0</v>
      </c>
      <c r="R1484" s="138">
        <v>0</v>
      </c>
      <c r="S1484" s="130">
        <f>Table4[[#This Row],[DMG PER PARTICLE]]*Table4[[#This Row],[PARTICLES 
PER SHOT]]</f>
        <v>640</v>
      </c>
      <c r="T1484" s="186">
        <f>Table4[[#This Row],[DAMAGE PER SHOT]]/Table4[[#This Row],[SHOT 
INTERVAL]]</f>
        <v>4266.666666666667</v>
      </c>
      <c r="U1484" s="130" t="s">
        <v>123</v>
      </c>
      <c r="V1484" s="130" t="s">
        <v>123</v>
      </c>
      <c r="W1484" s="138">
        <f>1/Table4[[#This Row],[SHOT 
INTERVAL]]</f>
        <v>6.666666666666667</v>
      </c>
      <c r="X1484" s="138" t="s">
        <v>123</v>
      </c>
      <c r="Y1484" s="130" t="s">
        <v>123</v>
      </c>
    </row>
    <row r="1485" spans="1:25" ht="14.25" hidden="1" customHeight="1" outlineLevel="1" x14ac:dyDescent="0.2">
      <c r="A1485" s="130">
        <v>71</v>
      </c>
      <c r="B1485" s="186" t="s">
        <v>469</v>
      </c>
      <c r="C1485" s="186" t="s">
        <v>101</v>
      </c>
      <c r="D1485" s="130">
        <v>8</v>
      </c>
      <c r="E1485" s="130">
        <v>700</v>
      </c>
      <c r="F1485" s="130"/>
      <c r="G1485" s="130"/>
      <c r="H1485" s="130"/>
      <c r="I1485" s="130">
        <v>1</v>
      </c>
      <c r="J1485" s="130">
        <v>0</v>
      </c>
      <c r="K1485" s="130">
        <v>1</v>
      </c>
      <c r="L1485" s="138"/>
      <c r="M1485" s="138">
        <v>0.15</v>
      </c>
      <c r="N1485" s="130">
        <v>0</v>
      </c>
      <c r="O1485" s="138"/>
      <c r="P1485" s="138">
        <v>0</v>
      </c>
      <c r="Q1485" s="130">
        <v>0</v>
      </c>
      <c r="R1485" s="138">
        <v>0</v>
      </c>
      <c r="S1485" s="130">
        <f>Table4[[#This Row],[DMG PER PARTICLE]]*Table4[[#This Row],[PARTICLES 
PER SHOT]]</f>
        <v>700</v>
      </c>
      <c r="T1485" s="186">
        <f>Table4[[#This Row],[DAMAGE PER SHOT]]/Table4[[#This Row],[SHOT 
INTERVAL]]</f>
        <v>4666.666666666667</v>
      </c>
      <c r="U1485" s="130" t="s">
        <v>123</v>
      </c>
      <c r="V1485" s="130" t="s">
        <v>123</v>
      </c>
      <c r="W1485" s="138">
        <f>1/Table4[[#This Row],[SHOT 
INTERVAL]]</f>
        <v>6.666666666666667</v>
      </c>
      <c r="X1485" s="138" t="s">
        <v>123</v>
      </c>
      <c r="Y1485" s="130" t="s">
        <v>123</v>
      </c>
    </row>
    <row r="1486" spans="1:25" ht="14.25" hidden="1" customHeight="1" outlineLevel="1" x14ac:dyDescent="0.2">
      <c r="A1486" s="130">
        <v>71</v>
      </c>
      <c r="B1486" s="186" t="s">
        <v>469</v>
      </c>
      <c r="C1486" s="186" t="s">
        <v>101</v>
      </c>
      <c r="D1486" s="130">
        <v>9</v>
      </c>
      <c r="E1486" s="130">
        <v>790</v>
      </c>
      <c r="F1486" s="130"/>
      <c r="G1486" s="130"/>
      <c r="H1486" s="130"/>
      <c r="I1486" s="130">
        <v>1</v>
      </c>
      <c r="J1486" s="130">
        <v>0</v>
      </c>
      <c r="K1486" s="130">
        <v>1</v>
      </c>
      <c r="L1486" s="138"/>
      <c r="M1486" s="138">
        <v>0.15</v>
      </c>
      <c r="N1486" s="130">
        <v>0</v>
      </c>
      <c r="O1486" s="138"/>
      <c r="P1486" s="138">
        <v>0</v>
      </c>
      <c r="Q1486" s="130">
        <v>0</v>
      </c>
      <c r="R1486" s="138">
        <v>0</v>
      </c>
      <c r="S1486" s="130">
        <f>Table4[[#This Row],[DMG PER PARTICLE]]*Table4[[#This Row],[PARTICLES 
PER SHOT]]</f>
        <v>790</v>
      </c>
      <c r="T1486" s="186">
        <f>Table4[[#This Row],[DAMAGE PER SHOT]]/Table4[[#This Row],[SHOT 
INTERVAL]]</f>
        <v>5266.666666666667</v>
      </c>
      <c r="U1486" s="130" t="s">
        <v>123</v>
      </c>
      <c r="V1486" s="130" t="s">
        <v>123</v>
      </c>
      <c r="W1486" s="138">
        <f>1/Table4[[#This Row],[SHOT 
INTERVAL]]</f>
        <v>6.666666666666667</v>
      </c>
      <c r="X1486" s="138" t="s">
        <v>123</v>
      </c>
      <c r="Y1486" s="130" t="s">
        <v>123</v>
      </c>
    </row>
    <row r="1487" spans="1:25" ht="14.25" hidden="1" customHeight="1" outlineLevel="1" x14ac:dyDescent="0.2">
      <c r="A1487" s="130">
        <v>71</v>
      </c>
      <c r="B1487" s="186" t="s">
        <v>469</v>
      </c>
      <c r="C1487" s="186" t="s">
        <v>101</v>
      </c>
      <c r="D1487" s="130">
        <v>10</v>
      </c>
      <c r="E1487" s="130">
        <v>860</v>
      </c>
      <c r="F1487" s="130"/>
      <c r="G1487" s="130"/>
      <c r="H1487" s="130"/>
      <c r="I1487" s="130">
        <v>1</v>
      </c>
      <c r="J1487" s="130">
        <v>0</v>
      </c>
      <c r="K1487" s="130">
        <v>1</v>
      </c>
      <c r="L1487" s="138"/>
      <c r="M1487" s="138">
        <v>0.15</v>
      </c>
      <c r="N1487" s="130">
        <v>0</v>
      </c>
      <c r="O1487" s="138"/>
      <c r="P1487" s="138">
        <v>0</v>
      </c>
      <c r="Q1487" s="130">
        <v>0</v>
      </c>
      <c r="R1487" s="138">
        <v>0</v>
      </c>
      <c r="S1487" s="130">
        <f>Table4[[#This Row],[DMG PER PARTICLE]]*Table4[[#This Row],[PARTICLES 
PER SHOT]]</f>
        <v>860</v>
      </c>
      <c r="T1487" s="186">
        <f>Table4[[#This Row],[DAMAGE PER SHOT]]/Table4[[#This Row],[SHOT 
INTERVAL]]</f>
        <v>5733.3333333333339</v>
      </c>
      <c r="U1487" s="130" t="s">
        <v>123</v>
      </c>
      <c r="V1487" s="130" t="s">
        <v>123</v>
      </c>
      <c r="W1487" s="138">
        <f>1/Table4[[#This Row],[SHOT 
INTERVAL]]</f>
        <v>6.666666666666667</v>
      </c>
      <c r="X1487" s="138" t="s">
        <v>123</v>
      </c>
      <c r="Y1487" s="130" t="s">
        <v>123</v>
      </c>
    </row>
    <row r="1488" spans="1:25" ht="14.25" hidden="1" customHeight="1" outlineLevel="1" x14ac:dyDescent="0.2">
      <c r="A1488" s="130">
        <v>71</v>
      </c>
      <c r="B1488" s="186" t="s">
        <v>469</v>
      </c>
      <c r="C1488" s="186" t="s">
        <v>101</v>
      </c>
      <c r="D1488" s="130">
        <v>11</v>
      </c>
      <c r="E1488" s="130">
        <v>950</v>
      </c>
      <c r="F1488" s="130"/>
      <c r="G1488" s="130"/>
      <c r="H1488" s="130"/>
      <c r="I1488" s="130">
        <v>1</v>
      </c>
      <c r="J1488" s="130">
        <v>0</v>
      </c>
      <c r="K1488" s="130">
        <v>1</v>
      </c>
      <c r="L1488" s="138"/>
      <c r="M1488" s="138">
        <v>0.15</v>
      </c>
      <c r="N1488" s="130">
        <v>0</v>
      </c>
      <c r="O1488" s="138"/>
      <c r="P1488" s="138">
        <v>0</v>
      </c>
      <c r="Q1488" s="130">
        <v>0</v>
      </c>
      <c r="R1488" s="138">
        <v>0</v>
      </c>
      <c r="S1488" s="130">
        <f>Table4[[#This Row],[DMG PER PARTICLE]]*Table4[[#This Row],[PARTICLES 
PER SHOT]]</f>
        <v>950</v>
      </c>
      <c r="T1488" s="186">
        <f>Table4[[#This Row],[DAMAGE PER SHOT]]/Table4[[#This Row],[SHOT 
INTERVAL]]</f>
        <v>6333.3333333333339</v>
      </c>
      <c r="U1488" s="130" t="s">
        <v>123</v>
      </c>
      <c r="V1488" s="130" t="s">
        <v>123</v>
      </c>
      <c r="W1488" s="138">
        <f>1/Table4[[#This Row],[SHOT 
INTERVAL]]</f>
        <v>6.666666666666667</v>
      </c>
      <c r="X1488" s="138" t="s">
        <v>123</v>
      </c>
      <c r="Y1488" s="130" t="s">
        <v>123</v>
      </c>
    </row>
    <row r="1489" spans="1:25" ht="14.25" hidden="1" customHeight="1" outlineLevel="1" x14ac:dyDescent="0.2">
      <c r="A1489" s="130">
        <v>71</v>
      </c>
      <c r="B1489" s="186" t="s">
        <v>469</v>
      </c>
      <c r="C1489" s="186" t="s">
        <v>101</v>
      </c>
      <c r="D1489" s="130">
        <v>12</v>
      </c>
      <c r="E1489" s="130">
        <v>1050</v>
      </c>
      <c r="F1489" s="130"/>
      <c r="G1489" s="130"/>
      <c r="H1489" s="130"/>
      <c r="I1489" s="130">
        <v>1</v>
      </c>
      <c r="J1489" s="130">
        <v>0</v>
      </c>
      <c r="K1489" s="130">
        <v>1</v>
      </c>
      <c r="L1489" s="138"/>
      <c r="M1489" s="138">
        <v>0.15</v>
      </c>
      <c r="N1489" s="130">
        <v>0</v>
      </c>
      <c r="O1489" s="138"/>
      <c r="P1489" s="138">
        <v>0</v>
      </c>
      <c r="Q1489" s="130">
        <v>0</v>
      </c>
      <c r="R1489" s="138">
        <v>0</v>
      </c>
      <c r="S1489" s="130">
        <f>Table4[[#This Row],[DMG PER PARTICLE]]*Table4[[#This Row],[PARTICLES 
PER SHOT]]</f>
        <v>1050</v>
      </c>
      <c r="T1489" s="186">
        <f>Table4[[#This Row],[DAMAGE PER SHOT]]/Table4[[#This Row],[SHOT 
INTERVAL]]</f>
        <v>7000</v>
      </c>
      <c r="U1489" s="130" t="s">
        <v>123</v>
      </c>
      <c r="V1489" s="130" t="s">
        <v>123</v>
      </c>
      <c r="W1489" s="138">
        <f>1/Table4[[#This Row],[SHOT 
INTERVAL]]</f>
        <v>6.666666666666667</v>
      </c>
      <c r="X1489" s="138" t="s">
        <v>123</v>
      </c>
      <c r="Y1489" s="130" t="s">
        <v>123</v>
      </c>
    </row>
    <row r="1490" spans="1:25" ht="14.25" hidden="1" customHeight="1" outlineLevel="1" x14ac:dyDescent="0.2">
      <c r="A1490" s="130">
        <v>71</v>
      </c>
      <c r="B1490" s="186" t="s">
        <v>469</v>
      </c>
      <c r="C1490" s="186" t="s">
        <v>102</v>
      </c>
      <c r="D1490" s="130">
        <v>1</v>
      </c>
      <c r="E1490" s="130">
        <v>1050</v>
      </c>
      <c r="F1490" s="130"/>
      <c r="G1490" s="130"/>
      <c r="H1490" s="130"/>
      <c r="I1490" s="130">
        <v>1</v>
      </c>
      <c r="J1490" s="130">
        <v>0</v>
      </c>
      <c r="K1490" s="130">
        <v>1</v>
      </c>
      <c r="L1490" s="138"/>
      <c r="M1490" s="138">
        <v>0.15</v>
      </c>
      <c r="N1490" s="130">
        <v>0</v>
      </c>
      <c r="O1490" s="138"/>
      <c r="P1490" s="138">
        <v>0</v>
      </c>
      <c r="Q1490" s="130">
        <v>0</v>
      </c>
      <c r="R1490" s="138">
        <v>0</v>
      </c>
      <c r="S1490" s="130">
        <f>Table4[[#This Row],[DMG PER PARTICLE]]*Table4[[#This Row],[PARTICLES 
PER SHOT]]</f>
        <v>1050</v>
      </c>
      <c r="T1490" s="186">
        <f>Table4[[#This Row],[DAMAGE PER SHOT]]/Table4[[#This Row],[SHOT 
INTERVAL]]</f>
        <v>7000</v>
      </c>
      <c r="U1490" s="130" t="s">
        <v>123</v>
      </c>
      <c r="V1490" s="130" t="s">
        <v>123</v>
      </c>
      <c r="W1490" s="138">
        <f>1/Table4[[#This Row],[SHOT 
INTERVAL]]</f>
        <v>6.666666666666667</v>
      </c>
      <c r="X1490" s="138" t="s">
        <v>123</v>
      </c>
      <c r="Y1490" s="130" t="s">
        <v>123</v>
      </c>
    </row>
    <row r="1491" spans="1:25" ht="14.25" hidden="1" customHeight="1" outlineLevel="1" x14ac:dyDescent="0.2">
      <c r="A1491" s="130">
        <v>71</v>
      </c>
      <c r="B1491" s="186" t="s">
        <v>469</v>
      </c>
      <c r="C1491" s="186" t="s">
        <v>102</v>
      </c>
      <c r="D1491" s="130">
        <v>2</v>
      </c>
      <c r="E1491" s="130">
        <v>1060</v>
      </c>
      <c r="F1491" s="130"/>
      <c r="G1491" s="130"/>
      <c r="H1491" s="130"/>
      <c r="I1491" s="130">
        <v>1</v>
      </c>
      <c r="J1491" s="130">
        <v>0</v>
      </c>
      <c r="K1491" s="130">
        <v>1</v>
      </c>
      <c r="L1491" s="138"/>
      <c r="M1491" s="138">
        <v>0.15</v>
      </c>
      <c r="N1491" s="130">
        <v>0</v>
      </c>
      <c r="O1491" s="138"/>
      <c r="P1491" s="138">
        <v>0</v>
      </c>
      <c r="Q1491" s="130">
        <v>0</v>
      </c>
      <c r="R1491" s="138">
        <v>0</v>
      </c>
      <c r="S1491" s="130">
        <f>Table4[[#This Row],[DMG PER PARTICLE]]*Table4[[#This Row],[PARTICLES 
PER SHOT]]</f>
        <v>1060</v>
      </c>
      <c r="T1491" s="186">
        <f>Table4[[#This Row],[DAMAGE PER SHOT]]/Table4[[#This Row],[SHOT 
INTERVAL]]</f>
        <v>7066.666666666667</v>
      </c>
      <c r="U1491" s="130" t="s">
        <v>123</v>
      </c>
      <c r="V1491" s="130" t="s">
        <v>123</v>
      </c>
      <c r="W1491" s="138">
        <f>1/Table4[[#This Row],[SHOT 
INTERVAL]]</f>
        <v>6.666666666666667</v>
      </c>
      <c r="X1491" s="138" t="s">
        <v>123</v>
      </c>
      <c r="Y1491" s="130" t="s">
        <v>123</v>
      </c>
    </row>
    <row r="1492" spans="1:25" ht="14.25" hidden="1" customHeight="1" outlineLevel="1" x14ac:dyDescent="0.2">
      <c r="A1492" s="130">
        <v>71</v>
      </c>
      <c r="B1492" s="186" t="s">
        <v>469</v>
      </c>
      <c r="C1492" s="186" t="s">
        <v>102</v>
      </c>
      <c r="D1492" s="130">
        <v>3</v>
      </c>
      <c r="E1492" s="130">
        <v>1080</v>
      </c>
      <c r="F1492" s="130"/>
      <c r="G1492" s="130"/>
      <c r="H1492" s="130"/>
      <c r="I1492" s="130">
        <v>1</v>
      </c>
      <c r="J1492" s="130">
        <v>0</v>
      </c>
      <c r="K1492" s="130">
        <v>1</v>
      </c>
      <c r="L1492" s="138"/>
      <c r="M1492" s="138">
        <v>0.15</v>
      </c>
      <c r="N1492" s="130">
        <v>0</v>
      </c>
      <c r="O1492" s="138"/>
      <c r="P1492" s="138">
        <v>0</v>
      </c>
      <c r="Q1492" s="130">
        <v>0</v>
      </c>
      <c r="R1492" s="138">
        <v>0</v>
      </c>
      <c r="S1492" s="130">
        <f>Table4[[#This Row],[DMG PER PARTICLE]]*Table4[[#This Row],[PARTICLES 
PER SHOT]]</f>
        <v>1080</v>
      </c>
      <c r="T1492" s="186">
        <f>Table4[[#This Row],[DAMAGE PER SHOT]]/Table4[[#This Row],[SHOT 
INTERVAL]]</f>
        <v>7200</v>
      </c>
      <c r="U1492" s="130" t="s">
        <v>123</v>
      </c>
      <c r="V1492" s="130" t="s">
        <v>123</v>
      </c>
      <c r="W1492" s="138">
        <f>1/Table4[[#This Row],[SHOT 
INTERVAL]]</f>
        <v>6.666666666666667</v>
      </c>
      <c r="X1492" s="138" t="s">
        <v>123</v>
      </c>
      <c r="Y1492" s="130" t="s">
        <v>123</v>
      </c>
    </row>
    <row r="1493" spans="1:25" ht="14.25" hidden="1" customHeight="1" outlineLevel="1" x14ac:dyDescent="0.2">
      <c r="A1493" s="130">
        <v>71</v>
      </c>
      <c r="B1493" s="186" t="s">
        <v>469</v>
      </c>
      <c r="C1493" s="186" t="s">
        <v>102</v>
      </c>
      <c r="D1493" s="130">
        <v>4</v>
      </c>
      <c r="E1493" s="130">
        <v>1090</v>
      </c>
      <c r="F1493" s="130"/>
      <c r="G1493" s="130"/>
      <c r="H1493" s="130"/>
      <c r="I1493" s="130">
        <v>1</v>
      </c>
      <c r="J1493" s="130">
        <v>0</v>
      </c>
      <c r="K1493" s="130">
        <v>1</v>
      </c>
      <c r="L1493" s="138"/>
      <c r="M1493" s="138">
        <v>0.15</v>
      </c>
      <c r="N1493" s="130">
        <v>0</v>
      </c>
      <c r="O1493" s="138"/>
      <c r="P1493" s="138">
        <v>0</v>
      </c>
      <c r="Q1493" s="130">
        <v>0</v>
      </c>
      <c r="R1493" s="138">
        <v>0</v>
      </c>
      <c r="S1493" s="130">
        <f>Table4[[#This Row],[DMG PER PARTICLE]]*Table4[[#This Row],[PARTICLES 
PER SHOT]]</f>
        <v>1090</v>
      </c>
      <c r="T1493" s="186">
        <f>Table4[[#This Row],[DAMAGE PER SHOT]]/Table4[[#This Row],[SHOT 
INTERVAL]]</f>
        <v>7266.666666666667</v>
      </c>
      <c r="U1493" s="130" t="s">
        <v>123</v>
      </c>
      <c r="V1493" s="130" t="s">
        <v>123</v>
      </c>
      <c r="W1493" s="138">
        <f>1/Table4[[#This Row],[SHOT 
INTERVAL]]</f>
        <v>6.666666666666667</v>
      </c>
      <c r="X1493" s="138" t="s">
        <v>123</v>
      </c>
      <c r="Y1493" s="130" t="s">
        <v>123</v>
      </c>
    </row>
    <row r="1494" spans="1:25" ht="14.25" hidden="1" customHeight="1" outlineLevel="1" x14ac:dyDescent="0.2">
      <c r="A1494" s="130">
        <v>71</v>
      </c>
      <c r="B1494" s="186" t="s">
        <v>469</v>
      </c>
      <c r="C1494" s="186" t="s">
        <v>102</v>
      </c>
      <c r="D1494" s="130">
        <v>5</v>
      </c>
      <c r="E1494" s="130">
        <v>1120</v>
      </c>
      <c r="F1494" s="130"/>
      <c r="G1494" s="130"/>
      <c r="H1494" s="130"/>
      <c r="I1494" s="130">
        <v>1</v>
      </c>
      <c r="J1494" s="130">
        <v>0</v>
      </c>
      <c r="K1494" s="130">
        <v>1</v>
      </c>
      <c r="L1494" s="138"/>
      <c r="M1494" s="138">
        <v>0.15</v>
      </c>
      <c r="N1494" s="130">
        <v>0</v>
      </c>
      <c r="O1494" s="138"/>
      <c r="P1494" s="138">
        <v>0</v>
      </c>
      <c r="Q1494" s="130">
        <v>0</v>
      </c>
      <c r="R1494" s="138">
        <v>0</v>
      </c>
      <c r="S1494" s="130">
        <f>Table4[[#This Row],[DMG PER PARTICLE]]*Table4[[#This Row],[PARTICLES 
PER SHOT]]</f>
        <v>1120</v>
      </c>
      <c r="T1494" s="186">
        <f>Table4[[#This Row],[DAMAGE PER SHOT]]/Table4[[#This Row],[SHOT 
INTERVAL]]</f>
        <v>7466.666666666667</v>
      </c>
      <c r="U1494" s="130" t="s">
        <v>123</v>
      </c>
      <c r="V1494" s="130" t="s">
        <v>123</v>
      </c>
      <c r="W1494" s="138">
        <f>1/Table4[[#This Row],[SHOT 
INTERVAL]]</f>
        <v>6.666666666666667</v>
      </c>
      <c r="X1494" s="138" t="s">
        <v>123</v>
      </c>
      <c r="Y1494" s="130" t="s">
        <v>123</v>
      </c>
    </row>
    <row r="1495" spans="1:25" ht="14.25" hidden="1" customHeight="1" outlineLevel="1" x14ac:dyDescent="0.2">
      <c r="A1495" s="130">
        <v>71</v>
      </c>
      <c r="B1495" s="186" t="s">
        <v>469</v>
      </c>
      <c r="C1495" s="186" t="s">
        <v>102</v>
      </c>
      <c r="D1495" s="130">
        <v>6</v>
      </c>
      <c r="E1495" s="130">
        <v>1140</v>
      </c>
      <c r="F1495" s="130"/>
      <c r="G1495" s="130"/>
      <c r="H1495" s="130"/>
      <c r="I1495" s="130">
        <v>1</v>
      </c>
      <c r="J1495" s="130">
        <v>0</v>
      </c>
      <c r="K1495" s="130">
        <v>1</v>
      </c>
      <c r="L1495" s="138"/>
      <c r="M1495" s="138">
        <v>0.15</v>
      </c>
      <c r="N1495" s="130">
        <v>0</v>
      </c>
      <c r="O1495" s="138"/>
      <c r="P1495" s="138">
        <v>0</v>
      </c>
      <c r="Q1495" s="130">
        <v>0</v>
      </c>
      <c r="R1495" s="138">
        <v>0</v>
      </c>
      <c r="S1495" s="130">
        <f>Table4[[#This Row],[DMG PER PARTICLE]]*Table4[[#This Row],[PARTICLES 
PER SHOT]]</f>
        <v>1140</v>
      </c>
      <c r="T1495" s="186">
        <f>Table4[[#This Row],[DAMAGE PER SHOT]]/Table4[[#This Row],[SHOT 
INTERVAL]]</f>
        <v>7600</v>
      </c>
      <c r="U1495" s="130" t="s">
        <v>123</v>
      </c>
      <c r="V1495" s="130" t="s">
        <v>123</v>
      </c>
      <c r="W1495" s="138">
        <f>1/Table4[[#This Row],[SHOT 
INTERVAL]]</f>
        <v>6.666666666666667</v>
      </c>
      <c r="X1495" s="138" t="s">
        <v>123</v>
      </c>
      <c r="Y1495" s="130" t="s">
        <v>123</v>
      </c>
    </row>
    <row r="1496" spans="1:25" ht="14.25" hidden="1" customHeight="1" outlineLevel="1" x14ac:dyDescent="0.2">
      <c r="A1496" s="130">
        <v>71</v>
      </c>
      <c r="B1496" s="186" t="s">
        <v>469</v>
      </c>
      <c r="C1496" s="186" t="s">
        <v>102</v>
      </c>
      <c r="D1496" s="130">
        <v>7</v>
      </c>
      <c r="E1496" s="130">
        <v>1150</v>
      </c>
      <c r="F1496" s="130"/>
      <c r="G1496" s="130"/>
      <c r="H1496" s="130"/>
      <c r="I1496" s="130">
        <v>1</v>
      </c>
      <c r="J1496" s="130">
        <v>0</v>
      </c>
      <c r="K1496" s="130">
        <v>1</v>
      </c>
      <c r="L1496" s="138"/>
      <c r="M1496" s="138">
        <v>0.15</v>
      </c>
      <c r="N1496" s="130">
        <v>0</v>
      </c>
      <c r="O1496" s="138"/>
      <c r="P1496" s="138">
        <v>0</v>
      </c>
      <c r="Q1496" s="130">
        <v>0</v>
      </c>
      <c r="R1496" s="138">
        <v>0</v>
      </c>
      <c r="S1496" s="130">
        <f>Table4[[#This Row],[DMG PER PARTICLE]]*Table4[[#This Row],[PARTICLES 
PER SHOT]]</f>
        <v>1150</v>
      </c>
      <c r="T1496" s="186">
        <f>Table4[[#This Row],[DAMAGE PER SHOT]]/Table4[[#This Row],[SHOT 
INTERVAL]]</f>
        <v>7666.666666666667</v>
      </c>
      <c r="U1496" s="130" t="s">
        <v>123</v>
      </c>
      <c r="V1496" s="130" t="s">
        <v>123</v>
      </c>
      <c r="W1496" s="138">
        <f>1/Table4[[#This Row],[SHOT 
INTERVAL]]</f>
        <v>6.666666666666667</v>
      </c>
      <c r="X1496" s="138" t="s">
        <v>123</v>
      </c>
      <c r="Y1496" s="130" t="s">
        <v>123</v>
      </c>
    </row>
    <row r="1497" spans="1:25" ht="14.25" hidden="1" customHeight="1" outlineLevel="1" x14ac:dyDescent="0.2">
      <c r="A1497" s="130">
        <v>71</v>
      </c>
      <c r="B1497" s="186" t="s">
        <v>469</v>
      </c>
      <c r="C1497" s="186" t="s">
        <v>102</v>
      </c>
      <c r="D1497" s="130">
        <v>8</v>
      </c>
      <c r="E1497" s="130">
        <v>1170</v>
      </c>
      <c r="F1497" s="130"/>
      <c r="G1497" s="130"/>
      <c r="H1497" s="130"/>
      <c r="I1497" s="130">
        <v>1</v>
      </c>
      <c r="J1497" s="130">
        <v>0</v>
      </c>
      <c r="K1497" s="130">
        <v>1</v>
      </c>
      <c r="L1497" s="138"/>
      <c r="M1497" s="138">
        <v>0.15</v>
      </c>
      <c r="N1497" s="130">
        <v>0</v>
      </c>
      <c r="O1497" s="138"/>
      <c r="P1497" s="138">
        <v>0</v>
      </c>
      <c r="Q1497" s="130">
        <v>0</v>
      </c>
      <c r="R1497" s="138">
        <v>0</v>
      </c>
      <c r="S1497" s="130">
        <f>Table4[[#This Row],[DMG PER PARTICLE]]*Table4[[#This Row],[PARTICLES 
PER SHOT]]</f>
        <v>1170</v>
      </c>
      <c r="T1497" s="186">
        <f>Table4[[#This Row],[DAMAGE PER SHOT]]/Table4[[#This Row],[SHOT 
INTERVAL]]</f>
        <v>7800</v>
      </c>
      <c r="U1497" s="130" t="s">
        <v>123</v>
      </c>
      <c r="V1497" s="130" t="s">
        <v>123</v>
      </c>
      <c r="W1497" s="138">
        <f>1/Table4[[#This Row],[SHOT 
INTERVAL]]</f>
        <v>6.666666666666667</v>
      </c>
      <c r="X1497" s="138" t="s">
        <v>123</v>
      </c>
      <c r="Y1497" s="130" t="s">
        <v>123</v>
      </c>
    </row>
    <row r="1498" spans="1:25" ht="14.25" hidden="1" customHeight="1" outlineLevel="1" x14ac:dyDescent="0.2">
      <c r="A1498" s="130">
        <v>71</v>
      </c>
      <c r="B1498" s="186" t="s">
        <v>469</v>
      </c>
      <c r="C1498" s="186" t="s">
        <v>102</v>
      </c>
      <c r="D1498" s="130">
        <v>9</v>
      </c>
      <c r="E1498" s="130">
        <v>1190</v>
      </c>
      <c r="F1498" s="130"/>
      <c r="G1498" s="130"/>
      <c r="H1498" s="130"/>
      <c r="I1498" s="130">
        <v>1</v>
      </c>
      <c r="J1498" s="130">
        <v>0</v>
      </c>
      <c r="K1498" s="130">
        <v>1</v>
      </c>
      <c r="L1498" s="138"/>
      <c r="M1498" s="138">
        <v>0.15</v>
      </c>
      <c r="N1498" s="130">
        <v>0</v>
      </c>
      <c r="O1498" s="138"/>
      <c r="P1498" s="138">
        <v>0</v>
      </c>
      <c r="Q1498" s="130">
        <v>0</v>
      </c>
      <c r="R1498" s="138">
        <v>0</v>
      </c>
      <c r="S1498" s="130">
        <f>Table4[[#This Row],[DMG PER PARTICLE]]*Table4[[#This Row],[PARTICLES 
PER SHOT]]</f>
        <v>1190</v>
      </c>
      <c r="T1498" s="186">
        <f>Table4[[#This Row],[DAMAGE PER SHOT]]/Table4[[#This Row],[SHOT 
INTERVAL]]</f>
        <v>7933.3333333333339</v>
      </c>
      <c r="U1498" s="130" t="s">
        <v>123</v>
      </c>
      <c r="V1498" s="130" t="s">
        <v>123</v>
      </c>
      <c r="W1498" s="138">
        <f>1/Table4[[#This Row],[SHOT 
INTERVAL]]</f>
        <v>6.666666666666667</v>
      </c>
      <c r="X1498" s="138" t="s">
        <v>123</v>
      </c>
      <c r="Y1498" s="130" t="s">
        <v>123</v>
      </c>
    </row>
    <row r="1499" spans="1:25" ht="14.25" hidden="1" customHeight="1" outlineLevel="1" x14ac:dyDescent="0.2">
      <c r="A1499" s="130">
        <v>71</v>
      </c>
      <c r="B1499" s="186" t="s">
        <v>469</v>
      </c>
      <c r="C1499" s="186" t="s">
        <v>102</v>
      </c>
      <c r="D1499" s="130">
        <v>10</v>
      </c>
      <c r="E1499" s="130">
        <v>1210</v>
      </c>
      <c r="F1499" s="130"/>
      <c r="G1499" s="130"/>
      <c r="H1499" s="130"/>
      <c r="I1499" s="130">
        <v>1</v>
      </c>
      <c r="J1499" s="130">
        <v>0</v>
      </c>
      <c r="K1499" s="130">
        <v>1</v>
      </c>
      <c r="L1499" s="138"/>
      <c r="M1499" s="138">
        <v>0.15</v>
      </c>
      <c r="N1499" s="130">
        <v>0</v>
      </c>
      <c r="O1499" s="138"/>
      <c r="P1499" s="138">
        <v>0</v>
      </c>
      <c r="Q1499" s="130">
        <v>0</v>
      </c>
      <c r="R1499" s="138">
        <v>0</v>
      </c>
      <c r="S1499" s="130">
        <f>Table4[[#This Row],[DMG PER PARTICLE]]*Table4[[#This Row],[PARTICLES 
PER SHOT]]</f>
        <v>1210</v>
      </c>
      <c r="T1499" s="186">
        <f>Table4[[#This Row],[DAMAGE PER SHOT]]/Table4[[#This Row],[SHOT 
INTERVAL]]</f>
        <v>8066.666666666667</v>
      </c>
      <c r="U1499" s="130" t="s">
        <v>123</v>
      </c>
      <c r="V1499" s="130" t="s">
        <v>123</v>
      </c>
      <c r="W1499" s="138">
        <f>1/Table4[[#This Row],[SHOT 
INTERVAL]]</f>
        <v>6.666666666666667</v>
      </c>
      <c r="X1499" s="138" t="s">
        <v>123</v>
      </c>
      <c r="Y1499" s="130" t="s">
        <v>123</v>
      </c>
    </row>
    <row r="1500" spans="1:25" ht="14.25" hidden="1" customHeight="1" outlineLevel="1" x14ac:dyDescent="0.2">
      <c r="A1500" s="130">
        <v>71</v>
      </c>
      <c r="B1500" s="186" t="s">
        <v>469</v>
      </c>
      <c r="C1500" s="186" t="s">
        <v>102</v>
      </c>
      <c r="D1500" s="130">
        <v>11</v>
      </c>
      <c r="E1500" s="130">
        <v>1230</v>
      </c>
      <c r="F1500" s="130"/>
      <c r="G1500" s="130"/>
      <c r="H1500" s="130"/>
      <c r="I1500" s="130">
        <v>1</v>
      </c>
      <c r="J1500" s="130">
        <v>0</v>
      </c>
      <c r="K1500" s="130">
        <v>1</v>
      </c>
      <c r="L1500" s="138"/>
      <c r="M1500" s="138">
        <v>0.15</v>
      </c>
      <c r="N1500" s="130">
        <v>0</v>
      </c>
      <c r="O1500" s="138"/>
      <c r="P1500" s="138">
        <v>0</v>
      </c>
      <c r="Q1500" s="130">
        <v>0</v>
      </c>
      <c r="R1500" s="138">
        <v>0</v>
      </c>
      <c r="S1500" s="130">
        <f>Table4[[#This Row],[DMG PER PARTICLE]]*Table4[[#This Row],[PARTICLES 
PER SHOT]]</f>
        <v>1230</v>
      </c>
      <c r="T1500" s="186">
        <f>Table4[[#This Row],[DAMAGE PER SHOT]]/Table4[[#This Row],[SHOT 
INTERVAL]]</f>
        <v>8200</v>
      </c>
      <c r="U1500" s="130" t="s">
        <v>123</v>
      </c>
      <c r="V1500" s="130" t="s">
        <v>123</v>
      </c>
      <c r="W1500" s="138">
        <f>1/Table4[[#This Row],[SHOT 
INTERVAL]]</f>
        <v>6.666666666666667</v>
      </c>
      <c r="X1500" s="138" t="s">
        <v>123</v>
      </c>
      <c r="Y1500" s="130" t="s">
        <v>123</v>
      </c>
    </row>
    <row r="1501" spans="1:25" ht="14.25" hidden="1" customHeight="1" outlineLevel="1" x14ac:dyDescent="0.2">
      <c r="A1501" s="130">
        <v>71</v>
      </c>
      <c r="B1501" s="186" t="s">
        <v>469</v>
      </c>
      <c r="C1501" s="186" t="s">
        <v>102</v>
      </c>
      <c r="D1501" s="130">
        <v>12</v>
      </c>
      <c r="E1501" s="130">
        <v>1260</v>
      </c>
      <c r="F1501" s="130"/>
      <c r="G1501" s="130"/>
      <c r="H1501" s="130"/>
      <c r="I1501" s="130">
        <v>1</v>
      </c>
      <c r="J1501" s="130">
        <v>0</v>
      </c>
      <c r="K1501" s="130">
        <v>1</v>
      </c>
      <c r="L1501" s="138"/>
      <c r="M1501" s="138">
        <v>0.15</v>
      </c>
      <c r="N1501" s="130">
        <v>0</v>
      </c>
      <c r="O1501" s="138"/>
      <c r="P1501" s="138">
        <v>0</v>
      </c>
      <c r="Q1501" s="130">
        <v>0</v>
      </c>
      <c r="R1501" s="138">
        <v>0</v>
      </c>
      <c r="S1501" s="130">
        <f>Table4[[#This Row],[DMG PER PARTICLE]]*Table4[[#This Row],[PARTICLES 
PER SHOT]]</f>
        <v>1260</v>
      </c>
      <c r="T1501" s="186">
        <f>Table4[[#This Row],[DAMAGE PER SHOT]]/Table4[[#This Row],[SHOT 
INTERVAL]]</f>
        <v>8400</v>
      </c>
      <c r="U1501" s="130" t="s">
        <v>123</v>
      </c>
      <c r="V1501" s="130" t="s">
        <v>123</v>
      </c>
      <c r="W1501" s="138">
        <f>1/Table4[[#This Row],[SHOT 
INTERVAL]]</f>
        <v>6.666666666666667</v>
      </c>
      <c r="X1501" s="138" t="s">
        <v>123</v>
      </c>
      <c r="Y1501" s="130" t="s">
        <v>123</v>
      </c>
    </row>
    <row r="1502" spans="1:25" ht="14.25" hidden="1" customHeight="1" outlineLevel="1" x14ac:dyDescent="0.2">
      <c r="A1502" s="130">
        <v>71</v>
      </c>
      <c r="B1502" s="186" t="s">
        <v>469</v>
      </c>
      <c r="C1502" s="186" t="s">
        <v>103</v>
      </c>
      <c r="D1502" s="130">
        <v>1</v>
      </c>
      <c r="E1502" s="130">
        <v>1323</v>
      </c>
      <c r="F1502" s="130"/>
      <c r="G1502" s="130"/>
      <c r="H1502" s="130"/>
      <c r="I1502" s="130">
        <v>1</v>
      </c>
      <c r="J1502" s="130">
        <v>0</v>
      </c>
      <c r="K1502" s="130">
        <v>1</v>
      </c>
      <c r="L1502" s="138"/>
      <c r="M1502" s="138">
        <v>0.15</v>
      </c>
      <c r="N1502" s="130">
        <v>0</v>
      </c>
      <c r="O1502" s="138"/>
      <c r="P1502" s="138">
        <v>0</v>
      </c>
      <c r="Q1502" s="130">
        <v>0</v>
      </c>
      <c r="R1502" s="138">
        <v>0</v>
      </c>
      <c r="S1502" s="130">
        <f>Table4[[#This Row],[DMG PER PARTICLE]]*Table4[[#This Row],[PARTICLES 
PER SHOT]]</f>
        <v>1323</v>
      </c>
      <c r="T1502" s="186">
        <f>Table4[[#This Row],[DAMAGE PER SHOT]]/Table4[[#This Row],[SHOT 
INTERVAL]]</f>
        <v>8820</v>
      </c>
      <c r="U1502" s="130" t="s">
        <v>123</v>
      </c>
      <c r="V1502" s="130" t="s">
        <v>123</v>
      </c>
      <c r="W1502" s="138">
        <f>1/Table4[[#This Row],[SHOT 
INTERVAL]]</f>
        <v>6.666666666666667</v>
      </c>
      <c r="X1502" s="138" t="s">
        <v>123</v>
      </c>
      <c r="Y1502" s="130" t="s">
        <v>123</v>
      </c>
    </row>
    <row r="1503" spans="1:25" ht="14.25" customHeight="1" collapsed="1" x14ac:dyDescent="0.2">
      <c r="A1503" s="128">
        <v>74</v>
      </c>
      <c r="B1503" s="185" t="s">
        <v>470</v>
      </c>
      <c r="C1503" s="185" t="s">
        <v>101</v>
      </c>
      <c r="D1503" s="128">
        <v>1</v>
      </c>
      <c r="E1503" s="128">
        <v>455</v>
      </c>
      <c r="F1503" s="128"/>
      <c r="G1503" s="128"/>
      <c r="H1503" s="128"/>
      <c r="I1503" s="136">
        <v>7</v>
      </c>
      <c r="J1503" s="136">
        <v>7</v>
      </c>
      <c r="K1503" s="136">
        <v>7</v>
      </c>
      <c r="L1503" s="137"/>
      <c r="M1503" s="142"/>
      <c r="N1503" s="136">
        <v>1</v>
      </c>
      <c r="O1503" s="141">
        <v>1</v>
      </c>
      <c r="P1503" s="137">
        <v>1</v>
      </c>
      <c r="Q1503" s="128">
        <v>6</v>
      </c>
      <c r="R1503" s="137">
        <v>8</v>
      </c>
      <c r="S1503" s="128">
        <f>Table4[[#This Row],[DMG PER PARTICLE]]*Table4[[#This Row],[PARTICLES 
PER SHOT]]</f>
        <v>3185</v>
      </c>
      <c r="T1503" s="137" t="s">
        <v>123</v>
      </c>
      <c r="U1503" s="128">
        <f>Table4[[#This Row],[SHOTS PER MAGAZINE]]*Table4[[#This Row],[DAMAGE PER SHOT]]</f>
        <v>3185</v>
      </c>
      <c r="V1503" s="128">
        <f>Table4[[#This Row],[MAGAZINE AMMO]]/Table4[[#This Row],[AMMO PER SHOT]]</f>
        <v>1</v>
      </c>
      <c r="W1503" s="137" t="s">
        <v>123</v>
      </c>
      <c r="X1503" s="137">
        <f>(Table4[[#This Row],[SHOTS PER MAGAZINE]]-1)*Table4[[#This Row],[SHOT 
INTERVAL]]+(Table4[[#This Row],[PARTICLES 
PER SHOT]]-1)*Table4[[#This Row],[BURST INTERVAL]]</f>
        <v>0</v>
      </c>
      <c r="Y1503" s="185">
        <f>Table4[[#This Row],[DAMAGE PER MAGAZINE]]/(Table4[[#This Row],[UNLOAD TIME]]+Table4[[#This Row],[RELOAD TIME]])</f>
        <v>398.125</v>
      </c>
    </row>
    <row r="1504" spans="1:25" ht="14.25" hidden="1" customHeight="1" outlineLevel="1" x14ac:dyDescent="0.2">
      <c r="A1504" s="130">
        <v>74</v>
      </c>
      <c r="B1504" s="186" t="s">
        <v>470</v>
      </c>
      <c r="C1504" s="186" t="s">
        <v>101</v>
      </c>
      <c r="D1504" s="130">
        <v>2</v>
      </c>
      <c r="E1504" s="130">
        <v>500</v>
      </c>
      <c r="F1504" s="130"/>
      <c r="G1504" s="130"/>
      <c r="H1504" s="130"/>
      <c r="I1504" s="136">
        <v>7</v>
      </c>
      <c r="J1504" s="136">
        <v>7</v>
      </c>
      <c r="K1504" s="136">
        <v>7</v>
      </c>
      <c r="L1504" s="138"/>
      <c r="M1504" s="142"/>
      <c r="N1504" s="136">
        <v>1</v>
      </c>
      <c r="O1504" s="141">
        <v>1</v>
      </c>
      <c r="P1504" s="138">
        <v>1</v>
      </c>
      <c r="Q1504" s="130">
        <v>6</v>
      </c>
      <c r="R1504" s="138">
        <v>8</v>
      </c>
      <c r="S1504" s="130">
        <f>Table4[[#This Row],[DMG PER PARTICLE]]*Table4[[#This Row],[PARTICLES 
PER SHOT]]</f>
        <v>3500</v>
      </c>
      <c r="T1504" s="138" t="s">
        <v>123</v>
      </c>
      <c r="U1504" s="130">
        <f>Table4[[#This Row],[SHOTS PER MAGAZINE]]*Table4[[#This Row],[DAMAGE PER SHOT]]</f>
        <v>3500</v>
      </c>
      <c r="V1504" s="130">
        <f>Table4[[#This Row],[MAGAZINE AMMO]]/Table4[[#This Row],[AMMO PER SHOT]]</f>
        <v>1</v>
      </c>
      <c r="W1504" s="138" t="s">
        <v>123</v>
      </c>
      <c r="X1504" s="138">
        <f>(Table4[[#This Row],[SHOTS PER MAGAZINE]]-1)*Table4[[#This Row],[SHOT 
INTERVAL]]+(Table4[[#This Row],[PARTICLES 
PER SHOT]]-1)*Table4[[#This Row],[BURST INTERVAL]]</f>
        <v>0</v>
      </c>
      <c r="Y1504" s="186">
        <f>Table4[[#This Row],[DAMAGE PER MAGAZINE]]/(Table4[[#This Row],[UNLOAD TIME]]+Table4[[#This Row],[RELOAD TIME]])</f>
        <v>437.5</v>
      </c>
    </row>
    <row r="1505" spans="1:25" ht="14.25" hidden="1" customHeight="1" outlineLevel="1" x14ac:dyDescent="0.2">
      <c r="A1505" s="130">
        <v>74</v>
      </c>
      <c r="B1505" s="186" t="s">
        <v>470</v>
      </c>
      <c r="C1505" s="186" t="s">
        <v>101</v>
      </c>
      <c r="D1505" s="130">
        <v>3</v>
      </c>
      <c r="E1505" s="130">
        <v>550</v>
      </c>
      <c r="F1505" s="130"/>
      <c r="G1505" s="130"/>
      <c r="H1505" s="130"/>
      <c r="I1505" s="136">
        <v>7</v>
      </c>
      <c r="J1505" s="136">
        <v>7</v>
      </c>
      <c r="K1505" s="136">
        <v>7</v>
      </c>
      <c r="L1505" s="138"/>
      <c r="M1505" s="142"/>
      <c r="N1505" s="136">
        <v>1</v>
      </c>
      <c r="O1505" s="141">
        <v>1</v>
      </c>
      <c r="P1505" s="138">
        <v>1</v>
      </c>
      <c r="Q1505" s="130">
        <v>6</v>
      </c>
      <c r="R1505" s="138">
        <v>8</v>
      </c>
      <c r="S1505" s="130">
        <f>Table4[[#This Row],[DMG PER PARTICLE]]*Table4[[#This Row],[PARTICLES 
PER SHOT]]</f>
        <v>3850</v>
      </c>
      <c r="T1505" s="138" t="s">
        <v>123</v>
      </c>
      <c r="U1505" s="130">
        <f>Table4[[#This Row],[SHOTS PER MAGAZINE]]*Table4[[#This Row],[DAMAGE PER SHOT]]</f>
        <v>3850</v>
      </c>
      <c r="V1505" s="130">
        <f>Table4[[#This Row],[MAGAZINE AMMO]]/Table4[[#This Row],[AMMO PER SHOT]]</f>
        <v>1</v>
      </c>
      <c r="W1505" s="138" t="s">
        <v>123</v>
      </c>
      <c r="X1505" s="138">
        <f>(Table4[[#This Row],[SHOTS PER MAGAZINE]]-1)*Table4[[#This Row],[SHOT 
INTERVAL]]+(Table4[[#This Row],[PARTICLES 
PER SHOT]]-1)*Table4[[#This Row],[BURST INTERVAL]]</f>
        <v>0</v>
      </c>
      <c r="Y1505" s="186">
        <f>Table4[[#This Row],[DAMAGE PER MAGAZINE]]/(Table4[[#This Row],[UNLOAD TIME]]+Table4[[#This Row],[RELOAD TIME]])</f>
        <v>481.25</v>
      </c>
    </row>
    <row r="1506" spans="1:25" ht="14.25" hidden="1" customHeight="1" outlineLevel="1" x14ac:dyDescent="0.2">
      <c r="A1506" s="130">
        <v>74</v>
      </c>
      <c r="B1506" s="186" t="s">
        <v>470</v>
      </c>
      <c r="C1506" s="186" t="s">
        <v>101</v>
      </c>
      <c r="D1506" s="130">
        <v>4</v>
      </c>
      <c r="E1506" s="130">
        <v>605</v>
      </c>
      <c r="F1506" s="130"/>
      <c r="G1506" s="130"/>
      <c r="H1506" s="130"/>
      <c r="I1506" s="136">
        <v>7</v>
      </c>
      <c r="J1506" s="136">
        <v>7</v>
      </c>
      <c r="K1506" s="136">
        <v>7</v>
      </c>
      <c r="L1506" s="138"/>
      <c r="M1506" s="142"/>
      <c r="N1506" s="136">
        <v>1</v>
      </c>
      <c r="O1506" s="141">
        <v>1</v>
      </c>
      <c r="P1506" s="138">
        <v>1</v>
      </c>
      <c r="Q1506" s="130">
        <v>6</v>
      </c>
      <c r="R1506" s="138">
        <v>8</v>
      </c>
      <c r="S1506" s="130">
        <f>Table4[[#This Row],[DMG PER PARTICLE]]*Table4[[#This Row],[PARTICLES 
PER SHOT]]</f>
        <v>4235</v>
      </c>
      <c r="T1506" s="138" t="s">
        <v>123</v>
      </c>
      <c r="U1506" s="130">
        <f>Table4[[#This Row],[SHOTS PER MAGAZINE]]*Table4[[#This Row],[DAMAGE PER SHOT]]</f>
        <v>4235</v>
      </c>
      <c r="V1506" s="130">
        <f>Table4[[#This Row],[MAGAZINE AMMO]]/Table4[[#This Row],[AMMO PER SHOT]]</f>
        <v>1</v>
      </c>
      <c r="W1506" s="138" t="s">
        <v>123</v>
      </c>
      <c r="X1506" s="138">
        <f>(Table4[[#This Row],[SHOTS PER MAGAZINE]]-1)*Table4[[#This Row],[SHOT 
INTERVAL]]+(Table4[[#This Row],[PARTICLES 
PER SHOT]]-1)*Table4[[#This Row],[BURST INTERVAL]]</f>
        <v>0</v>
      </c>
      <c r="Y1506" s="186">
        <f>Table4[[#This Row],[DAMAGE PER MAGAZINE]]/(Table4[[#This Row],[UNLOAD TIME]]+Table4[[#This Row],[RELOAD TIME]])</f>
        <v>529.375</v>
      </c>
    </row>
    <row r="1507" spans="1:25" ht="14.25" hidden="1" customHeight="1" outlineLevel="1" x14ac:dyDescent="0.2">
      <c r="A1507" s="130">
        <v>74</v>
      </c>
      <c r="B1507" s="186" t="s">
        <v>470</v>
      </c>
      <c r="C1507" s="186" t="s">
        <v>101</v>
      </c>
      <c r="D1507" s="130">
        <v>5</v>
      </c>
      <c r="E1507" s="130">
        <v>665</v>
      </c>
      <c r="F1507" s="130"/>
      <c r="G1507" s="130"/>
      <c r="H1507" s="130"/>
      <c r="I1507" s="136">
        <v>7</v>
      </c>
      <c r="J1507" s="136">
        <v>7</v>
      </c>
      <c r="K1507" s="136">
        <v>7</v>
      </c>
      <c r="L1507" s="138"/>
      <c r="M1507" s="142"/>
      <c r="N1507" s="136">
        <v>1</v>
      </c>
      <c r="O1507" s="141">
        <v>1</v>
      </c>
      <c r="P1507" s="138">
        <v>1</v>
      </c>
      <c r="Q1507" s="130">
        <v>6</v>
      </c>
      <c r="R1507" s="138">
        <v>8</v>
      </c>
      <c r="S1507" s="130">
        <f>Table4[[#This Row],[DMG PER PARTICLE]]*Table4[[#This Row],[PARTICLES 
PER SHOT]]</f>
        <v>4655</v>
      </c>
      <c r="T1507" s="138" t="s">
        <v>123</v>
      </c>
      <c r="U1507" s="130">
        <f>Table4[[#This Row],[SHOTS PER MAGAZINE]]*Table4[[#This Row],[DAMAGE PER SHOT]]</f>
        <v>4655</v>
      </c>
      <c r="V1507" s="130">
        <f>Table4[[#This Row],[MAGAZINE AMMO]]/Table4[[#This Row],[AMMO PER SHOT]]</f>
        <v>1</v>
      </c>
      <c r="W1507" s="138" t="s">
        <v>123</v>
      </c>
      <c r="X1507" s="138">
        <f>(Table4[[#This Row],[SHOTS PER MAGAZINE]]-1)*Table4[[#This Row],[SHOT 
INTERVAL]]+(Table4[[#This Row],[PARTICLES 
PER SHOT]]-1)*Table4[[#This Row],[BURST INTERVAL]]</f>
        <v>0</v>
      </c>
      <c r="Y1507" s="186">
        <f>Table4[[#This Row],[DAMAGE PER MAGAZINE]]/(Table4[[#This Row],[UNLOAD TIME]]+Table4[[#This Row],[RELOAD TIME]])</f>
        <v>581.875</v>
      </c>
    </row>
    <row r="1508" spans="1:25" ht="14.25" hidden="1" customHeight="1" outlineLevel="1" x14ac:dyDescent="0.2">
      <c r="A1508" s="130">
        <v>74</v>
      </c>
      <c r="B1508" s="186" t="s">
        <v>470</v>
      </c>
      <c r="C1508" s="186" t="s">
        <v>101</v>
      </c>
      <c r="D1508" s="130">
        <v>6</v>
      </c>
      <c r="E1508" s="130">
        <v>730</v>
      </c>
      <c r="F1508" s="130"/>
      <c r="G1508" s="130"/>
      <c r="H1508" s="130"/>
      <c r="I1508" s="136">
        <v>7</v>
      </c>
      <c r="J1508" s="136">
        <v>7</v>
      </c>
      <c r="K1508" s="136">
        <v>7</v>
      </c>
      <c r="L1508" s="138"/>
      <c r="M1508" s="142"/>
      <c r="N1508" s="136">
        <v>1</v>
      </c>
      <c r="O1508" s="141">
        <v>1</v>
      </c>
      <c r="P1508" s="138">
        <v>1</v>
      </c>
      <c r="Q1508" s="130">
        <v>6</v>
      </c>
      <c r="R1508" s="138">
        <v>8</v>
      </c>
      <c r="S1508" s="130">
        <f>Table4[[#This Row],[DMG PER PARTICLE]]*Table4[[#This Row],[PARTICLES 
PER SHOT]]</f>
        <v>5110</v>
      </c>
      <c r="T1508" s="138" t="s">
        <v>123</v>
      </c>
      <c r="U1508" s="130">
        <f>Table4[[#This Row],[SHOTS PER MAGAZINE]]*Table4[[#This Row],[DAMAGE PER SHOT]]</f>
        <v>5110</v>
      </c>
      <c r="V1508" s="130">
        <f>Table4[[#This Row],[MAGAZINE AMMO]]/Table4[[#This Row],[AMMO PER SHOT]]</f>
        <v>1</v>
      </c>
      <c r="W1508" s="138" t="s">
        <v>123</v>
      </c>
      <c r="X1508" s="138">
        <f>(Table4[[#This Row],[SHOTS PER MAGAZINE]]-1)*Table4[[#This Row],[SHOT 
INTERVAL]]+(Table4[[#This Row],[PARTICLES 
PER SHOT]]-1)*Table4[[#This Row],[BURST INTERVAL]]</f>
        <v>0</v>
      </c>
      <c r="Y1508" s="186">
        <f>Table4[[#This Row],[DAMAGE PER MAGAZINE]]/(Table4[[#This Row],[UNLOAD TIME]]+Table4[[#This Row],[RELOAD TIME]])</f>
        <v>638.75</v>
      </c>
    </row>
    <row r="1509" spans="1:25" ht="14.25" hidden="1" customHeight="1" outlineLevel="1" x14ac:dyDescent="0.2">
      <c r="A1509" s="130">
        <v>74</v>
      </c>
      <c r="B1509" s="186" t="s">
        <v>470</v>
      </c>
      <c r="C1509" s="186" t="s">
        <v>101</v>
      </c>
      <c r="D1509" s="130">
        <v>7</v>
      </c>
      <c r="E1509" s="130">
        <v>805</v>
      </c>
      <c r="F1509" s="130"/>
      <c r="G1509" s="130"/>
      <c r="H1509" s="130"/>
      <c r="I1509" s="136">
        <v>7</v>
      </c>
      <c r="J1509" s="136">
        <v>7</v>
      </c>
      <c r="K1509" s="136">
        <v>7</v>
      </c>
      <c r="L1509" s="138"/>
      <c r="M1509" s="142"/>
      <c r="N1509" s="136">
        <v>1</v>
      </c>
      <c r="O1509" s="141">
        <v>1</v>
      </c>
      <c r="P1509" s="138">
        <v>1</v>
      </c>
      <c r="Q1509" s="130">
        <v>6</v>
      </c>
      <c r="R1509" s="138">
        <v>8</v>
      </c>
      <c r="S1509" s="130">
        <f>Table4[[#This Row],[DMG PER PARTICLE]]*Table4[[#This Row],[PARTICLES 
PER SHOT]]</f>
        <v>5635</v>
      </c>
      <c r="T1509" s="138" t="s">
        <v>123</v>
      </c>
      <c r="U1509" s="130">
        <f>Table4[[#This Row],[SHOTS PER MAGAZINE]]*Table4[[#This Row],[DAMAGE PER SHOT]]</f>
        <v>5635</v>
      </c>
      <c r="V1509" s="130">
        <f>Table4[[#This Row],[MAGAZINE AMMO]]/Table4[[#This Row],[AMMO PER SHOT]]</f>
        <v>1</v>
      </c>
      <c r="W1509" s="138" t="s">
        <v>123</v>
      </c>
      <c r="X1509" s="138">
        <f>(Table4[[#This Row],[SHOTS PER MAGAZINE]]-1)*Table4[[#This Row],[SHOT 
INTERVAL]]+(Table4[[#This Row],[PARTICLES 
PER SHOT]]-1)*Table4[[#This Row],[BURST INTERVAL]]</f>
        <v>0</v>
      </c>
      <c r="Y1509" s="186">
        <f>Table4[[#This Row],[DAMAGE PER MAGAZINE]]/(Table4[[#This Row],[UNLOAD TIME]]+Table4[[#This Row],[RELOAD TIME]])</f>
        <v>704.375</v>
      </c>
    </row>
    <row r="1510" spans="1:25" ht="14.25" hidden="1" customHeight="1" outlineLevel="1" x14ac:dyDescent="0.2">
      <c r="A1510" s="130">
        <v>74</v>
      </c>
      <c r="B1510" s="186" t="s">
        <v>470</v>
      </c>
      <c r="C1510" s="186" t="s">
        <v>101</v>
      </c>
      <c r="D1510" s="130">
        <v>8</v>
      </c>
      <c r="E1510" s="130">
        <v>885</v>
      </c>
      <c r="F1510" s="130"/>
      <c r="G1510" s="130"/>
      <c r="H1510" s="130"/>
      <c r="I1510" s="136">
        <v>7</v>
      </c>
      <c r="J1510" s="136">
        <v>7</v>
      </c>
      <c r="K1510" s="136">
        <v>7</v>
      </c>
      <c r="L1510" s="138"/>
      <c r="M1510" s="142"/>
      <c r="N1510" s="136">
        <v>1</v>
      </c>
      <c r="O1510" s="141">
        <v>1</v>
      </c>
      <c r="P1510" s="138">
        <v>1</v>
      </c>
      <c r="Q1510" s="130">
        <v>6</v>
      </c>
      <c r="R1510" s="138">
        <v>8</v>
      </c>
      <c r="S1510" s="130">
        <f>Table4[[#This Row],[DMG PER PARTICLE]]*Table4[[#This Row],[PARTICLES 
PER SHOT]]</f>
        <v>6195</v>
      </c>
      <c r="T1510" s="138" t="s">
        <v>123</v>
      </c>
      <c r="U1510" s="130">
        <f>Table4[[#This Row],[SHOTS PER MAGAZINE]]*Table4[[#This Row],[DAMAGE PER SHOT]]</f>
        <v>6195</v>
      </c>
      <c r="V1510" s="130">
        <f>Table4[[#This Row],[MAGAZINE AMMO]]/Table4[[#This Row],[AMMO PER SHOT]]</f>
        <v>1</v>
      </c>
      <c r="W1510" s="138" t="s">
        <v>123</v>
      </c>
      <c r="X1510" s="138">
        <f>(Table4[[#This Row],[SHOTS PER MAGAZINE]]-1)*Table4[[#This Row],[SHOT 
INTERVAL]]+(Table4[[#This Row],[PARTICLES 
PER SHOT]]-1)*Table4[[#This Row],[BURST INTERVAL]]</f>
        <v>0</v>
      </c>
      <c r="Y1510" s="186">
        <f>Table4[[#This Row],[DAMAGE PER MAGAZINE]]/(Table4[[#This Row],[UNLOAD TIME]]+Table4[[#This Row],[RELOAD TIME]])</f>
        <v>774.375</v>
      </c>
    </row>
    <row r="1511" spans="1:25" ht="14.25" hidden="1" customHeight="1" outlineLevel="1" x14ac:dyDescent="0.2">
      <c r="A1511" s="130">
        <v>74</v>
      </c>
      <c r="B1511" s="186" t="s">
        <v>470</v>
      </c>
      <c r="C1511" s="186" t="s">
        <v>101</v>
      </c>
      <c r="D1511" s="130">
        <v>9</v>
      </c>
      <c r="E1511" s="130">
        <v>970</v>
      </c>
      <c r="F1511" s="130"/>
      <c r="G1511" s="130"/>
      <c r="H1511" s="130"/>
      <c r="I1511" s="136">
        <v>7</v>
      </c>
      <c r="J1511" s="136">
        <v>7</v>
      </c>
      <c r="K1511" s="136">
        <v>7</v>
      </c>
      <c r="L1511" s="138"/>
      <c r="M1511" s="142"/>
      <c r="N1511" s="136">
        <v>1</v>
      </c>
      <c r="O1511" s="141">
        <v>1</v>
      </c>
      <c r="P1511" s="138">
        <v>1</v>
      </c>
      <c r="Q1511" s="130">
        <v>6</v>
      </c>
      <c r="R1511" s="138">
        <v>8</v>
      </c>
      <c r="S1511" s="130">
        <f>Table4[[#This Row],[DMG PER PARTICLE]]*Table4[[#This Row],[PARTICLES 
PER SHOT]]</f>
        <v>6790</v>
      </c>
      <c r="T1511" s="138" t="s">
        <v>123</v>
      </c>
      <c r="U1511" s="130">
        <f>Table4[[#This Row],[SHOTS PER MAGAZINE]]*Table4[[#This Row],[DAMAGE PER SHOT]]</f>
        <v>6790</v>
      </c>
      <c r="V1511" s="130">
        <f>Table4[[#This Row],[MAGAZINE AMMO]]/Table4[[#This Row],[AMMO PER SHOT]]</f>
        <v>1</v>
      </c>
      <c r="W1511" s="138" t="s">
        <v>123</v>
      </c>
      <c r="X1511" s="138">
        <f>(Table4[[#This Row],[SHOTS PER MAGAZINE]]-1)*Table4[[#This Row],[SHOT 
INTERVAL]]+(Table4[[#This Row],[PARTICLES 
PER SHOT]]-1)*Table4[[#This Row],[BURST INTERVAL]]</f>
        <v>0</v>
      </c>
      <c r="Y1511" s="186">
        <f>Table4[[#This Row],[DAMAGE PER MAGAZINE]]/(Table4[[#This Row],[UNLOAD TIME]]+Table4[[#This Row],[RELOAD TIME]])</f>
        <v>848.75</v>
      </c>
    </row>
    <row r="1512" spans="1:25" ht="14.25" hidden="1" customHeight="1" outlineLevel="1" x14ac:dyDescent="0.2">
      <c r="A1512" s="130">
        <v>74</v>
      </c>
      <c r="B1512" s="186" t="s">
        <v>470</v>
      </c>
      <c r="C1512" s="186" t="s">
        <v>101</v>
      </c>
      <c r="D1512" s="130">
        <v>10</v>
      </c>
      <c r="E1512" s="130">
        <v>1069.6400000000001</v>
      </c>
      <c r="F1512" s="130"/>
      <c r="G1512" s="130"/>
      <c r="H1512" s="130"/>
      <c r="I1512" s="136">
        <v>7</v>
      </c>
      <c r="J1512" s="136">
        <v>7</v>
      </c>
      <c r="K1512" s="136">
        <v>7</v>
      </c>
      <c r="L1512" s="138"/>
      <c r="M1512" s="142"/>
      <c r="N1512" s="136">
        <v>1</v>
      </c>
      <c r="O1512" s="141">
        <v>1</v>
      </c>
      <c r="P1512" s="138">
        <v>1</v>
      </c>
      <c r="Q1512" s="130">
        <v>6</v>
      </c>
      <c r="R1512" s="138">
        <v>8</v>
      </c>
      <c r="S1512" s="130">
        <f>Table4[[#This Row],[DMG PER PARTICLE]]*Table4[[#This Row],[PARTICLES 
PER SHOT]]</f>
        <v>7487.4800000000005</v>
      </c>
      <c r="T1512" s="138" t="s">
        <v>123</v>
      </c>
      <c r="U1512" s="130">
        <f>Table4[[#This Row],[SHOTS PER MAGAZINE]]*Table4[[#This Row],[DAMAGE PER SHOT]]</f>
        <v>7487.4800000000005</v>
      </c>
      <c r="V1512" s="130">
        <f>Table4[[#This Row],[MAGAZINE AMMO]]/Table4[[#This Row],[AMMO PER SHOT]]</f>
        <v>1</v>
      </c>
      <c r="W1512" s="138" t="s">
        <v>123</v>
      </c>
      <c r="X1512" s="138">
        <f>(Table4[[#This Row],[SHOTS PER MAGAZINE]]-1)*Table4[[#This Row],[SHOT 
INTERVAL]]+(Table4[[#This Row],[PARTICLES 
PER SHOT]]-1)*Table4[[#This Row],[BURST INTERVAL]]</f>
        <v>0</v>
      </c>
      <c r="Y1512" s="186">
        <f>Table4[[#This Row],[DAMAGE PER MAGAZINE]]/(Table4[[#This Row],[UNLOAD TIME]]+Table4[[#This Row],[RELOAD TIME]])</f>
        <v>935.93500000000006</v>
      </c>
    </row>
    <row r="1513" spans="1:25" ht="14.25" hidden="1" customHeight="1" outlineLevel="1" x14ac:dyDescent="0.2">
      <c r="A1513" s="130">
        <v>74</v>
      </c>
      <c r="B1513" s="186" t="s">
        <v>470</v>
      </c>
      <c r="C1513" s="186" t="s">
        <v>101</v>
      </c>
      <c r="D1513" s="130">
        <v>11</v>
      </c>
      <c r="E1513" s="130">
        <v>1180</v>
      </c>
      <c r="F1513" s="130"/>
      <c r="G1513" s="130"/>
      <c r="H1513" s="130"/>
      <c r="I1513" s="136">
        <v>7</v>
      </c>
      <c r="J1513" s="136">
        <v>7</v>
      </c>
      <c r="K1513" s="136">
        <v>7</v>
      </c>
      <c r="L1513" s="138"/>
      <c r="M1513" s="142"/>
      <c r="N1513" s="136">
        <v>1</v>
      </c>
      <c r="O1513" s="141">
        <v>1</v>
      </c>
      <c r="P1513" s="138">
        <v>1</v>
      </c>
      <c r="Q1513" s="130">
        <v>6</v>
      </c>
      <c r="R1513" s="138">
        <v>8</v>
      </c>
      <c r="S1513" s="130">
        <f>Table4[[#This Row],[DMG PER PARTICLE]]*Table4[[#This Row],[PARTICLES 
PER SHOT]]</f>
        <v>8260</v>
      </c>
      <c r="T1513" s="138" t="s">
        <v>123</v>
      </c>
      <c r="U1513" s="130">
        <f>Table4[[#This Row],[SHOTS PER MAGAZINE]]*Table4[[#This Row],[DAMAGE PER SHOT]]</f>
        <v>8260</v>
      </c>
      <c r="V1513" s="130">
        <f>Table4[[#This Row],[MAGAZINE AMMO]]/Table4[[#This Row],[AMMO PER SHOT]]</f>
        <v>1</v>
      </c>
      <c r="W1513" s="138" t="s">
        <v>123</v>
      </c>
      <c r="X1513" s="138">
        <f>(Table4[[#This Row],[SHOTS PER MAGAZINE]]-1)*Table4[[#This Row],[SHOT 
INTERVAL]]+(Table4[[#This Row],[PARTICLES 
PER SHOT]]-1)*Table4[[#This Row],[BURST INTERVAL]]</f>
        <v>0</v>
      </c>
      <c r="Y1513" s="186">
        <f>Table4[[#This Row],[DAMAGE PER MAGAZINE]]/(Table4[[#This Row],[UNLOAD TIME]]+Table4[[#This Row],[RELOAD TIME]])</f>
        <v>1032.5</v>
      </c>
    </row>
    <row r="1514" spans="1:25" ht="14.25" hidden="1" customHeight="1" outlineLevel="1" x14ac:dyDescent="0.2">
      <c r="A1514" s="130">
        <v>74</v>
      </c>
      <c r="B1514" s="186" t="s">
        <v>470</v>
      </c>
      <c r="C1514" s="186" t="s">
        <v>101</v>
      </c>
      <c r="D1514" s="130">
        <v>12</v>
      </c>
      <c r="E1514" s="130">
        <v>1295</v>
      </c>
      <c r="F1514" s="130"/>
      <c r="G1514" s="130"/>
      <c r="H1514" s="130"/>
      <c r="I1514" s="136">
        <v>7</v>
      </c>
      <c r="J1514" s="136">
        <v>7</v>
      </c>
      <c r="K1514" s="136">
        <v>7</v>
      </c>
      <c r="L1514" s="138"/>
      <c r="M1514" s="142"/>
      <c r="N1514" s="136">
        <v>1</v>
      </c>
      <c r="O1514" s="141">
        <v>1</v>
      </c>
      <c r="P1514" s="138">
        <v>1</v>
      </c>
      <c r="Q1514" s="130">
        <v>6</v>
      </c>
      <c r="R1514" s="138">
        <v>8</v>
      </c>
      <c r="S1514" s="130">
        <f>Table4[[#This Row],[DMG PER PARTICLE]]*Table4[[#This Row],[PARTICLES 
PER SHOT]]</f>
        <v>9065</v>
      </c>
      <c r="T1514" s="138" t="s">
        <v>123</v>
      </c>
      <c r="U1514" s="130">
        <f>Table4[[#This Row],[SHOTS PER MAGAZINE]]*Table4[[#This Row],[DAMAGE PER SHOT]]</f>
        <v>9065</v>
      </c>
      <c r="V1514" s="130">
        <f>Table4[[#This Row],[MAGAZINE AMMO]]/Table4[[#This Row],[AMMO PER SHOT]]</f>
        <v>1</v>
      </c>
      <c r="W1514" s="138" t="s">
        <v>123</v>
      </c>
      <c r="X1514" s="138">
        <f>(Table4[[#This Row],[SHOTS PER MAGAZINE]]-1)*Table4[[#This Row],[SHOT 
INTERVAL]]+(Table4[[#This Row],[PARTICLES 
PER SHOT]]-1)*Table4[[#This Row],[BURST INTERVAL]]</f>
        <v>0</v>
      </c>
      <c r="Y1514" s="186">
        <f>Table4[[#This Row],[DAMAGE PER MAGAZINE]]/(Table4[[#This Row],[UNLOAD TIME]]+Table4[[#This Row],[RELOAD TIME]])</f>
        <v>1133.125</v>
      </c>
    </row>
    <row r="1515" spans="1:25" ht="14.25" hidden="1" customHeight="1" outlineLevel="1" x14ac:dyDescent="0.2">
      <c r="A1515" s="130">
        <v>74</v>
      </c>
      <c r="B1515" s="186" t="s">
        <v>470</v>
      </c>
      <c r="C1515" s="186" t="s">
        <v>102</v>
      </c>
      <c r="D1515" s="130">
        <v>1</v>
      </c>
      <c r="E1515" s="130">
        <v>1295</v>
      </c>
      <c r="F1515" s="130"/>
      <c r="G1515" s="130"/>
      <c r="H1515" s="130"/>
      <c r="I1515" s="136">
        <v>7</v>
      </c>
      <c r="J1515" s="136">
        <v>7</v>
      </c>
      <c r="K1515" s="136">
        <v>7</v>
      </c>
      <c r="L1515" s="138"/>
      <c r="M1515" s="142"/>
      <c r="N1515" s="136">
        <v>1</v>
      </c>
      <c r="O1515" s="141">
        <v>1</v>
      </c>
      <c r="P1515" s="138">
        <v>1</v>
      </c>
      <c r="Q1515" s="130">
        <v>6</v>
      </c>
      <c r="R1515" s="138">
        <v>8</v>
      </c>
      <c r="S1515" s="130">
        <f>Table4[[#This Row],[DMG PER PARTICLE]]*Table4[[#This Row],[PARTICLES 
PER SHOT]]</f>
        <v>9065</v>
      </c>
      <c r="T1515" s="138" t="s">
        <v>123</v>
      </c>
      <c r="U1515" s="130">
        <f>Table4[[#This Row],[SHOTS PER MAGAZINE]]*Table4[[#This Row],[DAMAGE PER SHOT]]</f>
        <v>9065</v>
      </c>
      <c r="V1515" s="130">
        <f>Table4[[#This Row],[MAGAZINE AMMO]]/Table4[[#This Row],[AMMO PER SHOT]]</f>
        <v>1</v>
      </c>
      <c r="W1515" s="138" t="s">
        <v>123</v>
      </c>
      <c r="X1515" s="138">
        <f>(Table4[[#This Row],[SHOTS PER MAGAZINE]]-1)*Table4[[#This Row],[SHOT 
INTERVAL]]+(Table4[[#This Row],[PARTICLES 
PER SHOT]]-1)*Table4[[#This Row],[BURST INTERVAL]]</f>
        <v>0</v>
      </c>
      <c r="Y1515" s="186">
        <f>Table4[[#This Row],[DAMAGE PER MAGAZINE]]/(Table4[[#This Row],[UNLOAD TIME]]+Table4[[#This Row],[RELOAD TIME]])</f>
        <v>1133.125</v>
      </c>
    </row>
    <row r="1516" spans="1:25" ht="14.25" hidden="1" customHeight="1" outlineLevel="1" x14ac:dyDescent="0.2">
      <c r="A1516" s="130">
        <v>74</v>
      </c>
      <c r="B1516" s="186" t="s">
        <v>470</v>
      </c>
      <c r="C1516" s="186" t="s">
        <v>102</v>
      </c>
      <c r="D1516" s="130">
        <v>2</v>
      </c>
      <c r="E1516" s="130">
        <v>1320</v>
      </c>
      <c r="F1516" s="130"/>
      <c r="G1516" s="130"/>
      <c r="H1516" s="130"/>
      <c r="I1516" s="136">
        <v>7</v>
      </c>
      <c r="J1516" s="136">
        <v>7</v>
      </c>
      <c r="K1516" s="136">
        <v>7</v>
      </c>
      <c r="L1516" s="138"/>
      <c r="M1516" s="142"/>
      <c r="N1516" s="136">
        <v>1</v>
      </c>
      <c r="O1516" s="141">
        <v>1</v>
      </c>
      <c r="P1516" s="138">
        <v>1</v>
      </c>
      <c r="Q1516" s="130">
        <v>6</v>
      </c>
      <c r="R1516" s="138">
        <v>8</v>
      </c>
      <c r="S1516" s="130">
        <f>Table4[[#This Row],[DMG PER PARTICLE]]*Table4[[#This Row],[PARTICLES 
PER SHOT]]</f>
        <v>9240</v>
      </c>
      <c r="T1516" s="138" t="s">
        <v>123</v>
      </c>
      <c r="U1516" s="130">
        <f>Table4[[#This Row],[SHOTS PER MAGAZINE]]*Table4[[#This Row],[DAMAGE PER SHOT]]</f>
        <v>9240</v>
      </c>
      <c r="V1516" s="130">
        <f>Table4[[#This Row],[MAGAZINE AMMO]]/Table4[[#This Row],[AMMO PER SHOT]]</f>
        <v>1</v>
      </c>
      <c r="W1516" s="138" t="s">
        <v>123</v>
      </c>
      <c r="X1516" s="138">
        <f>(Table4[[#This Row],[SHOTS PER MAGAZINE]]-1)*Table4[[#This Row],[SHOT 
INTERVAL]]+(Table4[[#This Row],[PARTICLES 
PER SHOT]]-1)*Table4[[#This Row],[BURST INTERVAL]]</f>
        <v>0</v>
      </c>
      <c r="Y1516" s="186">
        <f>Table4[[#This Row],[DAMAGE PER MAGAZINE]]/(Table4[[#This Row],[UNLOAD TIME]]+Table4[[#This Row],[RELOAD TIME]])</f>
        <v>1155</v>
      </c>
    </row>
    <row r="1517" spans="1:25" ht="14.25" hidden="1" customHeight="1" outlineLevel="1" x14ac:dyDescent="0.2">
      <c r="A1517" s="130">
        <v>74</v>
      </c>
      <c r="B1517" s="186" t="s">
        <v>470</v>
      </c>
      <c r="C1517" s="186" t="s">
        <v>102</v>
      </c>
      <c r="D1517" s="130">
        <v>3</v>
      </c>
      <c r="E1517" s="130">
        <v>1340</v>
      </c>
      <c r="F1517" s="130"/>
      <c r="G1517" s="130"/>
      <c r="H1517" s="130"/>
      <c r="I1517" s="136">
        <v>7</v>
      </c>
      <c r="J1517" s="136">
        <v>7</v>
      </c>
      <c r="K1517" s="136">
        <v>7</v>
      </c>
      <c r="L1517" s="138"/>
      <c r="M1517" s="142"/>
      <c r="N1517" s="136">
        <v>1</v>
      </c>
      <c r="O1517" s="141">
        <v>1</v>
      </c>
      <c r="P1517" s="138">
        <v>1</v>
      </c>
      <c r="Q1517" s="130">
        <v>6</v>
      </c>
      <c r="R1517" s="138">
        <v>8</v>
      </c>
      <c r="S1517" s="130">
        <f>Table4[[#This Row],[DMG PER PARTICLE]]*Table4[[#This Row],[PARTICLES 
PER SHOT]]</f>
        <v>9380</v>
      </c>
      <c r="T1517" s="138" t="s">
        <v>123</v>
      </c>
      <c r="U1517" s="130">
        <f>Table4[[#This Row],[SHOTS PER MAGAZINE]]*Table4[[#This Row],[DAMAGE PER SHOT]]</f>
        <v>9380</v>
      </c>
      <c r="V1517" s="130">
        <f>Table4[[#This Row],[MAGAZINE AMMO]]/Table4[[#This Row],[AMMO PER SHOT]]</f>
        <v>1</v>
      </c>
      <c r="W1517" s="138" t="s">
        <v>123</v>
      </c>
      <c r="X1517" s="138">
        <f>(Table4[[#This Row],[SHOTS PER MAGAZINE]]-1)*Table4[[#This Row],[SHOT 
INTERVAL]]+(Table4[[#This Row],[PARTICLES 
PER SHOT]]-1)*Table4[[#This Row],[BURST INTERVAL]]</f>
        <v>0</v>
      </c>
      <c r="Y1517" s="186">
        <f>Table4[[#This Row],[DAMAGE PER MAGAZINE]]/(Table4[[#This Row],[UNLOAD TIME]]+Table4[[#This Row],[RELOAD TIME]])</f>
        <v>1172.5</v>
      </c>
    </row>
    <row r="1518" spans="1:25" ht="14.25" hidden="1" customHeight="1" outlineLevel="1" x14ac:dyDescent="0.2">
      <c r="A1518" s="130">
        <v>74</v>
      </c>
      <c r="B1518" s="186" t="s">
        <v>470</v>
      </c>
      <c r="C1518" s="186" t="s">
        <v>102</v>
      </c>
      <c r="D1518" s="130">
        <v>4</v>
      </c>
      <c r="E1518" s="130">
        <v>1365</v>
      </c>
      <c r="F1518" s="130"/>
      <c r="G1518" s="130"/>
      <c r="H1518" s="130"/>
      <c r="I1518" s="136">
        <v>7</v>
      </c>
      <c r="J1518" s="136">
        <v>7</v>
      </c>
      <c r="K1518" s="136">
        <v>7</v>
      </c>
      <c r="L1518" s="138"/>
      <c r="M1518" s="142"/>
      <c r="N1518" s="136">
        <v>1</v>
      </c>
      <c r="O1518" s="141">
        <v>1</v>
      </c>
      <c r="P1518" s="138">
        <v>1</v>
      </c>
      <c r="Q1518" s="130">
        <v>6</v>
      </c>
      <c r="R1518" s="138">
        <v>8</v>
      </c>
      <c r="S1518" s="130">
        <f>Table4[[#This Row],[DMG PER PARTICLE]]*Table4[[#This Row],[PARTICLES 
PER SHOT]]</f>
        <v>9555</v>
      </c>
      <c r="T1518" s="138" t="s">
        <v>123</v>
      </c>
      <c r="U1518" s="130">
        <f>Table4[[#This Row],[SHOTS PER MAGAZINE]]*Table4[[#This Row],[DAMAGE PER SHOT]]</f>
        <v>9555</v>
      </c>
      <c r="V1518" s="130">
        <f>Table4[[#This Row],[MAGAZINE AMMO]]/Table4[[#This Row],[AMMO PER SHOT]]</f>
        <v>1</v>
      </c>
      <c r="W1518" s="138" t="s">
        <v>123</v>
      </c>
      <c r="X1518" s="138">
        <f>(Table4[[#This Row],[SHOTS PER MAGAZINE]]-1)*Table4[[#This Row],[SHOT 
INTERVAL]]+(Table4[[#This Row],[PARTICLES 
PER SHOT]]-1)*Table4[[#This Row],[BURST INTERVAL]]</f>
        <v>0</v>
      </c>
      <c r="Y1518" s="186">
        <f>Table4[[#This Row],[DAMAGE PER MAGAZINE]]/(Table4[[#This Row],[UNLOAD TIME]]+Table4[[#This Row],[RELOAD TIME]])</f>
        <v>1194.375</v>
      </c>
    </row>
    <row r="1519" spans="1:25" ht="14.25" hidden="1" customHeight="1" outlineLevel="1" x14ac:dyDescent="0.2">
      <c r="A1519" s="130">
        <v>74</v>
      </c>
      <c r="B1519" s="186" t="s">
        <v>470</v>
      </c>
      <c r="C1519" s="186" t="s">
        <v>102</v>
      </c>
      <c r="D1519" s="130">
        <v>5</v>
      </c>
      <c r="E1519" s="130">
        <v>1390</v>
      </c>
      <c r="F1519" s="130"/>
      <c r="G1519" s="130"/>
      <c r="H1519" s="130"/>
      <c r="I1519" s="136">
        <v>7</v>
      </c>
      <c r="J1519" s="136">
        <v>7</v>
      </c>
      <c r="K1519" s="136">
        <v>7</v>
      </c>
      <c r="L1519" s="138"/>
      <c r="M1519" s="142"/>
      <c r="N1519" s="136">
        <v>1</v>
      </c>
      <c r="O1519" s="141">
        <v>1</v>
      </c>
      <c r="P1519" s="138">
        <v>1</v>
      </c>
      <c r="Q1519" s="130">
        <v>6</v>
      </c>
      <c r="R1519" s="138">
        <v>8</v>
      </c>
      <c r="S1519" s="130">
        <f>Table4[[#This Row],[DMG PER PARTICLE]]*Table4[[#This Row],[PARTICLES 
PER SHOT]]</f>
        <v>9730</v>
      </c>
      <c r="T1519" s="138" t="s">
        <v>123</v>
      </c>
      <c r="U1519" s="130">
        <f>Table4[[#This Row],[SHOTS PER MAGAZINE]]*Table4[[#This Row],[DAMAGE PER SHOT]]</f>
        <v>9730</v>
      </c>
      <c r="V1519" s="130">
        <f>Table4[[#This Row],[MAGAZINE AMMO]]/Table4[[#This Row],[AMMO PER SHOT]]</f>
        <v>1</v>
      </c>
      <c r="W1519" s="138" t="s">
        <v>123</v>
      </c>
      <c r="X1519" s="138">
        <f>(Table4[[#This Row],[SHOTS PER MAGAZINE]]-1)*Table4[[#This Row],[SHOT 
INTERVAL]]+(Table4[[#This Row],[PARTICLES 
PER SHOT]]-1)*Table4[[#This Row],[BURST INTERVAL]]</f>
        <v>0</v>
      </c>
      <c r="Y1519" s="186">
        <f>Table4[[#This Row],[DAMAGE PER MAGAZINE]]/(Table4[[#This Row],[UNLOAD TIME]]+Table4[[#This Row],[RELOAD TIME]])</f>
        <v>1216.25</v>
      </c>
    </row>
    <row r="1520" spans="1:25" ht="14.25" hidden="1" customHeight="1" outlineLevel="1" x14ac:dyDescent="0.2">
      <c r="A1520" s="130">
        <v>74</v>
      </c>
      <c r="B1520" s="186" t="s">
        <v>470</v>
      </c>
      <c r="C1520" s="186" t="s">
        <v>102</v>
      </c>
      <c r="D1520" s="130">
        <v>6</v>
      </c>
      <c r="E1520" s="130">
        <v>1410</v>
      </c>
      <c r="F1520" s="130"/>
      <c r="G1520" s="130"/>
      <c r="H1520" s="130"/>
      <c r="I1520" s="136">
        <v>7</v>
      </c>
      <c r="J1520" s="136">
        <v>7</v>
      </c>
      <c r="K1520" s="136">
        <v>7</v>
      </c>
      <c r="L1520" s="138"/>
      <c r="M1520" s="142"/>
      <c r="N1520" s="136">
        <v>1</v>
      </c>
      <c r="O1520" s="141">
        <v>1</v>
      </c>
      <c r="P1520" s="138">
        <v>1</v>
      </c>
      <c r="Q1520" s="130">
        <v>6</v>
      </c>
      <c r="R1520" s="138">
        <v>8</v>
      </c>
      <c r="S1520" s="130">
        <f>Table4[[#This Row],[DMG PER PARTICLE]]*Table4[[#This Row],[PARTICLES 
PER SHOT]]</f>
        <v>9870</v>
      </c>
      <c r="T1520" s="138" t="s">
        <v>123</v>
      </c>
      <c r="U1520" s="130">
        <f>Table4[[#This Row],[SHOTS PER MAGAZINE]]*Table4[[#This Row],[DAMAGE PER SHOT]]</f>
        <v>9870</v>
      </c>
      <c r="V1520" s="130">
        <f>Table4[[#This Row],[MAGAZINE AMMO]]/Table4[[#This Row],[AMMO PER SHOT]]</f>
        <v>1</v>
      </c>
      <c r="W1520" s="138" t="s">
        <v>123</v>
      </c>
      <c r="X1520" s="138">
        <f>(Table4[[#This Row],[SHOTS PER MAGAZINE]]-1)*Table4[[#This Row],[SHOT 
INTERVAL]]+(Table4[[#This Row],[PARTICLES 
PER SHOT]]-1)*Table4[[#This Row],[BURST INTERVAL]]</f>
        <v>0</v>
      </c>
      <c r="Y1520" s="186">
        <f>Table4[[#This Row],[DAMAGE PER MAGAZINE]]/(Table4[[#This Row],[UNLOAD TIME]]+Table4[[#This Row],[RELOAD TIME]])</f>
        <v>1233.75</v>
      </c>
    </row>
    <row r="1521" spans="1:25" ht="14.25" hidden="1" customHeight="1" outlineLevel="1" x14ac:dyDescent="0.2">
      <c r="A1521" s="130">
        <v>74</v>
      </c>
      <c r="B1521" s="186" t="s">
        <v>470</v>
      </c>
      <c r="C1521" s="186" t="s">
        <v>102</v>
      </c>
      <c r="D1521" s="130">
        <v>7</v>
      </c>
      <c r="E1521" s="130">
        <v>1435</v>
      </c>
      <c r="F1521" s="130"/>
      <c r="G1521" s="130"/>
      <c r="H1521" s="130"/>
      <c r="I1521" s="136">
        <v>7</v>
      </c>
      <c r="J1521" s="136">
        <v>7</v>
      </c>
      <c r="K1521" s="136">
        <v>7</v>
      </c>
      <c r="L1521" s="138"/>
      <c r="M1521" s="142"/>
      <c r="N1521" s="136">
        <v>1</v>
      </c>
      <c r="O1521" s="141">
        <v>1</v>
      </c>
      <c r="P1521" s="138">
        <v>1</v>
      </c>
      <c r="Q1521" s="130">
        <v>6</v>
      </c>
      <c r="R1521" s="138">
        <v>8</v>
      </c>
      <c r="S1521" s="130">
        <f>Table4[[#This Row],[DMG PER PARTICLE]]*Table4[[#This Row],[PARTICLES 
PER SHOT]]</f>
        <v>10045</v>
      </c>
      <c r="T1521" s="138" t="s">
        <v>123</v>
      </c>
      <c r="U1521" s="130">
        <f>Table4[[#This Row],[SHOTS PER MAGAZINE]]*Table4[[#This Row],[DAMAGE PER SHOT]]</f>
        <v>10045</v>
      </c>
      <c r="V1521" s="130">
        <f>Table4[[#This Row],[MAGAZINE AMMO]]/Table4[[#This Row],[AMMO PER SHOT]]</f>
        <v>1</v>
      </c>
      <c r="W1521" s="138" t="s">
        <v>123</v>
      </c>
      <c r="X1521" s="138">
        <f>(Table4[[#This Row],[SHOTS PER MAGAZINE]]-1)*Table4[[#This Row],[SHOT 
INTERVAL]]+(Table4[[#This Row],[PARTICLES 
PER SHOT]]-1)*Table4[[#This Row],[BURST INTERVAL]]</f>
        <v>0</v>
      </c>
      <c r="Y1521" s="186">
        <f>Table4[[#This Row],[DAMAGE PER MAGAZINE]]/(Table4[[#This Row],[UNLOAD TIME]]+Table4[[#This Row],[RELOAD TIME]])</f>
        <v>1255.625</v>
      </c>
    </row>
    <row r="1522" spans="1:25" ht="14.25" hidden="1" customHeight="1" outlineLevel="1" x14ac:dyDescent="0.2">
      <c r="A1522" s="130">
        <v>74</v>
      </c>
      <c r="B1522" s="186" t="s">
        <v>470</v>
      </c>
      <c r="C1522" s="186" t="s">
        <v>102</v>
      </c>
      <c r="D1522" s="130">
        <v>8</v>
      </c>
      <c r="E1522" s="130">
        <v>1460</v>
      </c>
      <c r="F1522" s="130"/>
      <c r="G1522" s="130"/>
      <c r="H1522" s="130"/>
      <c r="I1522" s="136">
        <v>7</v>
      </c>
      <c r="J1522" s="136">
        <v>7</v>
      </c>
      <c r="K1522" s="136">
        <v>7</v>
      </c>
      <c r="L1522" s="138"/>
      <c r="M1522" s="142"/>
      <c r="N1522" s="136">
        <v>1</v>
      </c>
      <c r="O1522" s="141">
        <v>1</v>
      </c>
      <c r="P1522" s="138">
        <v>1</v>
      </c>
      <c r="Q1522" s="130">
        <v>6</v>
      </c>
      <c r="R1522" s="138">
        <v>8</v>
      </c>
      <c r="S1522" s="130">
        <f>Table4[[#This Row],[DMG PER PARTICLE]]*Table4[[#This Row],[PARTICLES 
PER SHOT]]</f>
        <v>10220</v>
      </c>
      <c r="T1522" s="138" t="s">
        <v>123</v>
      </c>
      <c r="U1522" s="130">
        <f>Table4[[#This Row],[SHOTS PER MAGAZINE]]*Table4[[#This Row],[DAMAGE PER SHOT]]</f>
        <v>10220</v>
      </c>
      <c r="V1522" s="130">
        <f>Table4[[#This Row],[MAGAZINE AMMO]]/Table4[[#This Row],[AMMO PER SHOT]]</f>
        <v>1</v>
      </c>
      <c r="W1522" s="138" t="s">
        <v>123</v>
      </c>
      <c r="X1522" s="138">
        <f>(Table4[[#This Row],[SHOTS PER MAGAZINE]]-1)*Table4[[#This Row],[SHOT 
INTERVAL]]+(Table4[[#This Row],[PARTICLES 
PER SHOT]]-1)*Table4[[#This Row],[BURST INTERVAL]]</f>
        <v>0</v>
      </c>
      <c r="Y1522" s="186">
        <f>Table4[[#This Row],[DAMAGE PER MAGAZINE]]/(Table4[[#This Row],[UNLOAD TIME]]+Table4[[#This Row],[RELOAD TIME]])</f>
        <v>1277.5</v>
      </c>
    </row>
    <row r="1523" spans="1:25" ht="14.25" hidden="1" customHeight="1" outlineLevel="1" x14ac:dyDescent="0.2">
      <c r="A1523" s="130">
        <v>74</v>
      </c>
      <c r="B1523" s="186" t="s">
        <v>470</v>
      </c>
      <c r="C1523" s="186" t="s">
        <v>102</v>
      </c>
      <c r="D1523" s="130">
        <v>9</v>
      </c>
      <c r="E1523" s="130">
        <v>1480</v>
      </c>
      <c r="F1523" s="130"/>
      <c r="G1523" s="130"/>
      <c r="H1523" s="130"/>
      <c r="I1523" s="136">
        <v>7</v>
      </c>
      <c r="J1523" s="136">
        <v>7</v>
      </c>
      <c r="K1523" s="136">
        <v>7</v>
      </c>
      <c r="L1523" s="138"/>
      <c r="M1523" s="142"/>
      <c r="N1523" s="136">
        <v>1</v>
      </c>
      <c r="O1523" s="141">
        <v>1</v>
      </c>
      <c r="P1523" s="138">
        <v>1</v>
      </c>
      <c r="Q1523" s="130">
        <v>6</v>
      </c>
      <c r="R1523" s="138">
        <v>8</v>
      </c>
      <c r="S1523" s="130">
        <f>Table4[[#This Row],[DMG PER PARTICLE]]*Table4[[#This Row],[PARTICLES 
PER SHOT]]</f>
        <v>10360</v>
      </c>
      <c r="T1523" s="138" t="s">
        <v>123</v>
      </c>
      <c r="U1523" s="130">
        <f>Table4[[#This Row],[SHOTS PER MAGAZINE]]*Table4[[#This Row],[DAMAGE PER SHOT]]</f>
        <v>10360</v>
      </c>
      <c r="V1523" s="130">
        <f>Table4[[#This Row],[MAGAZINE AMMO]]/Table4[[#This Row],[AMMO PER SHOT]]</f>
        <v>1</v>
      </c>
      <c r="W1523" s="138" t="s">
        <v>123</v>
      </c>
      <c r="X1523" s="138">
        <f>(Table4[[#This Row],[SHOTS PER MAGAZINE]]-1)*Table4[[#This Row],[SHOT 
INTERVAL]]+(Table4[[#This Row],[PARTICLES 
PER SHOT]]-1)*Table4[[#This Row],[BURST INTERVAL]]</f>
        <v>0</v>
      </c>
      <c r="Y1523" s="186">
        <f>Table4[[#This Row],[DAMAGE PER MAGAZINE]]/(Table4[[#This Row],[UNLOAD TIME]]+Table4[[#This Row],[RELOAD TIME]])</f>
        <v>1295</v>
      </c>
    </row>
    <row r="1524" spans="1:25" ht="14.25" hidden="1" customHeight="1" outlineLevel="1" x14ac:dyDescent="0.2">
      <c r="A1524" s="130">
        <v>74</v>
      </c>
      <c r="B1524" s="186" t="s">
        <v>470</v>
      </c>
      <c r="C1524" s="186" t="s">
        <v>102</v>
      </c>
      <c r="D1524" s="130">
        <v>10</v>
      </c>
      <c r="E1524" s="130">
        <v>1505</v>
      </c>
      <c r="F1524" s="130"/>
      <c r="G1524" s="130"/>
      <c r="H1524" s="130"/>
      <c r="I1524" s="136">
        <v>7</v>
      </c>
      <c r="J1524" s="136">
        <v>7</v>
      </c>
      <c r="K1524" s="136">
        <v>7</v>
      </c>
      <c r="L1524" s="138"/>
      <c r="M1524" s="142"/>
      <c r="N1524" s="136">
        <v>1</v>
      </c>
      <c r="O1524" s="141">
        <v>1</v>
      </c>
      <c r="P1524" s="138">
        <v>1</v>
      </c>
      <c r="Q1524" s="130">
        <v>6</v>
      </c>
      <c r="R1524" s="138">
        <v>8</v>
      </c>
      <c r="S1524" s="130">
        <f>Table4[[#This Row],[DMG PER PARTICLE]]*Table4[[#This Row],[PARTICLES 
PER SHOT]]</f>
        <v>10535</v>
      </c>
      <c r="T1524" s="138" t="s">
        <v>123</v>
      </c>
      <c r="U1524" s="130">
        <f>Table4[[#This Row],[SHOTS PER MAGAZINE]]*Table4[[#This Row],[DAMAGE PER SHOT]]</f>
        <v>10535</v>
      </c>
      <c r="V1524" s="130">
        <f>Table4[[#This Row],[MAGAZINE AMMO]]/Table4[[#This Row],[AMMO PER SHOT]]</f>
        <v>1</v>
      </c>
      <c r="W1524" s="138" t="s">
        <v>123</v>
      </c>
      <c r="X1524" s="138">
        <f>(Table4[[#This Row],[SHOTS PER MAGAZINE]]-1)*Table4[[#This Row],[SHOT 
INTERVAL]]+(Table4[[#This Row],[PARTICLES 
PER SHOT]]-1)*Table4[[#This Row],[BURST INTERVAL]]</f>
        <v>0</v>
      </c>
      <c r="Y1524" s="186">
        <f>Table4[[#This Row],[DAMAGE PER MAGAZINE]]/(Table4[[#This Row],[UNLOAD TIME]]+Table4[[#This Row],[RELOAD TIME]])</f>
        <v>1316.875</v>
      </c>
    </row>
    <row r="1525" spans="1:25" ht="14.25" hidden="1" customHeight="1" outlineLevel="1" x14ac:dyDescent="0.2">
      <c r="A1525" s="130">
        <v>74</v>
      </c>
      <c r="B1525" s="186" t="s">
        <v>470</v>
      </c>
      <c r="C1525" s="186" t="s">
        <v>102</v>
      </c>
      <c r="D1525" s="130">
        <v>11</v>
      </c>
      <c r="E1525" s="130">
        <v>1530</v>
      </c>
      <c r="F1525" s="130"/>
      <c r="G1525" s="130"/>
      <c r="H1525" s="130"/>
      <c r="I1525" s="136">
        <v>7</v>
      </c>
      <c r="J1525" s="136">
        <v>7</v>
      </c>
      <c r="K1525" s="136">
        <v>7</v>
      </c>
      <c r="L1525" s="138"/>
      <c r="M1525" s="142"/>
      <c r="N1525" s="136">
        <v>1</v>
      </c>
      <c r="O1525" s="141">
        <v>1</v>
      </c>
      <c r="P1525" s="138">
        <v>1</v>
      </c>
      <c r="Q1525" s="130">
        <v>6</v>
      </c>
      <c r="R1525" s="138">
        <v>8</v>
      </c>
      <c r="S1525" s="130">
        <f>Table4[[#This Row],[DMG PER PARTICLE]]*Table4[[#This Row],[PARTICLES 
PER SHOT]]</f>
        <v>10710</v>
      </c>
      <c r="T1525" s="138" t="s">
        <v>123</v>
      </c>
      <c r="U1525" s="130">
        <f>Table4[[#This Row],[SHOTS PER MAGAZINE]]*Table4[[#This Row],[DAMAGE PER SHOT]]</f>
        <v>10710</v>
      </c>
      <c r="V1525" s="130">
        <f>Table4[[#This Row],[MAGAZINE AMMO]]/Table4[[#This Row],[AMMO PER SHOT]]</f>
        <v>1</v>
      </c>
      <c r="W1525" s="138" t="s">
        <v>123</v>
      </c>
      <c r="X1525" s="138">
        <f>(Table4[[#This Row],[SHOTS PER MAGAZINE]]-1)*Table4[[#This Row],[SHOT 
INTERVAL]]+(Table4[[#This Row],[PARTICLES 
PER SHOT]]-1)*Table4[[#This Row],[BURST INTERVAL]]</f>
        <v>0</v>
      </c>
      <c r="Y1525" s="186">
        <f>Table4[[#This Row],[DAMAGE PER MAGAZINE]]/(Table4[[#This Row],[UNLOAD TIME]]+Table4[[#This Row],[RELOAD TIME]])</f>
        <v>1338.75</v>
      </c>
    </row>
    <row r="1526" spans="1:25" ht="14.25" hidden="1" customHeight="1" outlineLevel="1" x14ac:dyDescent="0.2">
      <c r="A1526" s="130">
        <v>74</v>
      </c>
      <c r="B1526" s="186" t="s">
        <v>470</v>
      </c>
      <c r="C1526" s="186" t="s">
        <v>102</v>
      </c>
      <c r="D1526" s="130">
        <v>12</v>
      </c>
      <c r="E1526" s="130">
        <v>1555</v>
      </c>
      <c r="F1526" s="130"/>
      <c r="G1526" s="130"/>
      <c r="H1526" s="130"/>
      <c r="I1526" s="136">
        <v>7</v>
      </c>
      <c r="J1526" s="136">
        <v>7</v>
      </c>
      <c r="K1526" s="136">
        <v>7</v>
      </c>
      <c r="L1526" s="138"/>
      <c r="M1526" s="142"/>
      <c r="N1526" s="136">
        <v>1</v>
      </c>
      <c r="O1526" s="141">
        <v>1</v>
      </c>
      <c r="P1526" s="138">
        <v>1</v>
      </c>
      <c r="Q1526" s="130">
        <v>6</v>
      </c>
      <c r="R1526" s="138">
        <v>8</v>
      </c>
      <c r="S1526" s="130">
        <f>Table4[[#This Row],[DMG PER PARTICLE]]*Table4[[#This Row],[PARTICLES 
PER SHOT]]</f>
        <v>10885</v>
      </c>
      <c r="T1526" s="138" t="s">
        <v>123</v>
      </c>
      <c r="U1526" s="130">
        <f>Table4[[#This Row],[SHOTS PER MAGAZINE]]*Table4[[#This Row],[DAMAGE PER SHOT]]</f>
        <v>10885</v>
      </c>
      <c r="V1526" s="130">
        <f>Table4[[#This Row],[MAGAZINE AMMO]]/Table4[[#This Row],[AMMO PER SHOT]]</f>
        <v>1</v>
      </c>
      <c r="W1526" s="138" t="s">
        <v>123</v>
      </c>
      <c r="X1526" s="138">
        <f>(Table4[[#This Row],[SHOTS PER MAGAZINE]]-1)*Table4[[#This Row],[SHOT 
INTERVAL]]+(Table4[[#This Row],[PARTICLES 
PER SHOT]]-1)*Table4[[#This Row],[BURST INTERVAL]]</f>
        <v>0</v>
      </c>
      <c r="Y1526" s="186">
        <f>Table4[[#This Row],[DAMAGE PER MAGAZINE]]/(Table4[[#This Row],[UNLOAD TIME]]+Table4[[#This Row],[RELOAD TIME]])</f>
        <v>1360.625</v>
      </c>
    </row>
    <row r="1527" spans="1:25" ht="14.25" hidden="1" customHeight="1" outlineLevel="1" x14ac:dyDescent="0.2">
      <c r="A1527" s="130">
        <v>74</v>
      </c>
      <c r="B1527" s="186" t="s">
        <v>470</v>
      </c>
      <c r="C1527" s="186" t="s">
        <v>103</v>
      </c>
      <c r="D1527" s="130">
        <v>1</v>
      </c>
      <c r="E1527" s="130">
        <v>1632.75</v>
      </c>
      <c r="F1527" s="130"/>
      <c r="G1527" s="130"/>
      <c r="H1527" s="130"/>
      <c r="I1527" s="136">
        <v>7</v>
      </c>
      <c r="J1527" s="136">
        <v>7</v>
      </c>
      <c r="K1527" s="136">
        <v>7</v>
      </c>
      <c r="L1527" s="138"/>
      <c r="M1527" s="142"/>
      <c r="N1527" s="136">
        <v>1</v>
      </c>
      <c r="O1527" s="141">
        <v>1</v>
      </c>
      <c r="P1527" s="138">
        <v>1</v>
      </c>
      <c r="Q1527" s="130">
        <v>6</v>
      </c>
      <c r="R1527" s="138">
        <v>8</v>
      </c>
      <c r="S1527" s="130">
        <f>Table4[[#This Row],[DMG PER PARTICLE]]*Table4[[#This Row],[PARTICLES 
PER SHOT]]</f>
        <v>11429.25</v>
      </c>
      <c r="T1527" s="138" t="s">
        <v>123</v>
      </c>
      <c r="U1527" s="130">
        <f>Table4[[#This Row],[SHOTS PER MAGAZINE]]*Table4[[#This Row],[DAMAGE PER SHOT]]</f>
        <v>11429.25</v>
      </c>
      <c r="V1527" s="130">
        <f>Table4[[#This Row],[MAGAZINE AMMO]]/Table4[[#This Row],[AMMO PER SHOT]]</f>
        <v>1</v>
      </c>
      <c r="W1527" s="138" t="s">
        <v>123</v>
      </c>
      <c r="X1527" s="138">
        <f>(Table4[[#This Row],[SHOTS PER MAGAZINE]]-1)*Table4[[#This Row],[SHOT 
INTERVAL]]+(Table4[[#This Row],[PARTICLES 
PER SHOT]]-1)*Table4[[#This Row],[BURST INTERVAL]]</f>
        <v>0</v>
      </c>
      <c r="Y1527" s="186">
        <f>Table4[[#This Row],[DAMAGE PER MAGAZINE]]/(Table4[[#This Row],[UNLOAD TIME]]+Table4[[#This Row],[RELOAD TIME]])</f>
        <v>1428.65625</v>
      </c>
    </row>
    <row r="1528" spans="1:25" ht="14.25" customHeight="1" collapsed="1" x14ac:dyDescent="0.2">
      <c r="A1528" s="128">
        <v>75</v>
      </c>
      <c r="B1528" s="185" t="s">
        <v>471</v>
      </c>
      <c r="C1528" s="185" t="s">
        <v>101</v>
      </c>
      <c r="D1528" s="128">
        <v>1</v>
      </c>
      <c r="E1528" s="128">
        <v>700</v>
      </c>
      <c r="F1528" s="128"/>
      <c r="G1528" s="128"/>
      <c r="H1528" s="128"/>
      <c r="I1528" s="136">
        <v>7</v>
      </c>
      <c r="J1528" s="136">
        <v>7</v>
      </c>
      <c r="K1528" s="136">
        <v>7</v>
      </c>
      <c r="L1528" s="137"/>
      <c r="M1528" s="142"/>
      <c r="N1528" s="136">
        <v>1</v>
      </c>
      <c r="O1528" s="141">
        <v>1</v>
      </c>
      <c r="P1528" s="137">
        <v>1</v>
      </c>
      <c r="Q1528" s="128">
        <v>6</v>
      </c>
      <c r="R1528" s="137">
        <v>8</v>
      </c>
      <c r="S1528" s="128">
        <f>Table4[[#This Row],[DMG PER PARTICLE]]*Table4[[#This Row],[PARTICLES 
PER SHOT]]</f>
        <v>4900</v>
      </c>
      <c r="T1528" s="137" t="s">
        <v>123</v>
      </c>
      <c r="U1528" s="128">
        <f>Table4[[#This Row],[SHOTS PER MAGAZINE]]*Table4[[#This Row],[DAMAGE PER SHOT]]</f>
        <v>4900</v>
      </c>
      <c r="V1528" s="128">
        <f>Table4[[#This Row],[MAGAZINE AMMO]]/Table4[[#This Row],[AMMO PER SHOT]]</f>
        <v>1</v>
      </c>
      <c r="W1528" s="137" t="s">
        <v>123</v>
      </c>
      <c r="X1528" s="137">
        <f>(Table4[[#This Row],[SHOTS PER MAGAZINE]]-1)*Table4[[#This Row],[SHOT 
INTERVAL]]+(Table4[[#This Row],[PARTICLES 
PER SHOT]]-1)*Table4[[#This Row],[BURST INTERVAL]]</f>
        <v>0</v>
      </c>
      <c r="Y1528" s="185">
        <f>Table4[[#This Row],[DAMAGE PER MAGAZINE]]/(Table4[[#This Row],[UNLOAD TIME]]+Table4[[#This Row],[RELOAD TIME]])</f>
        <v>612.5</v>
      </c>
    </row>
    <row r="1529" spans="1:25" ht="14.25" hidden="1" customHeight="1" outlineLevel="1" x14ac:dyDescent="0.2">
      <c r="A1529" s="130">
        <v>75</v>
      </c>
      <c r="B1529" s="186" t="s">
        <v>471</v>
      </c>
      <c r="C1529" s="186" t="s">
        <v>101</v>
      </c>
      <c r="D1529" s="130">
        <v>2</v>
      </c>
      <c r="E1529" s="130">
        <v>770</v>
      </c>
      <c r="F1529" s="130"/>
      <c r="G1529" s="130"/>
      <c r="H1529" s="130"/>
      <c r="I1529" s="136">
        <v>7</v>
      </c>
      <c r="J1529" s="136">
        <v>7</v>
      </c>
      <c r="K1529" s="136">
        <v>7</v>
      </c>
      <c r="L1529" s="138"/>
      <c r="M1529" s="142"/>
      <c r="N1529" s="136">
        <v>1</v>
      </c>
      <c r="O1529" s="141">
        <v>1</v>
      </c>
      <c r="P1529" s="138">
        <v>1</v>
      </c>
      <c r="Q1529" s="130">
        <v>6</v>
      </c>
      <c r="R1529" s="138">
        <v>8</v>
      </c>
      <c r="S1529" s="130">
        <f>Table4[[#This Row],[DMG PER PARTICLE]]*Table4[[#This Row],[PARTICLES 
PER SHOT]]</f>
        <v>5390</v>
      </c>
      <c r="T1529" s="138" t="s">
        <v>123</v>
      </c>
      <c r="U1529" s="130">
        <f>Table4[[#This Row],[SHOTS PER MAGAZINE]]*Table4[[#This Row],[DAMAGE PER SHOT]]</f>
        <v>5390</v>
      </c>
      <c r="V1529" s="130">
        <f>Table4[[#This Row],[MAGAZINE AMMO]]/Table4[[#This Row],[AMMO PER SHOT]]</f>
        <v>1</v>
      </c>
      <c r="W1529" s="138" t="s">
        <v>123</v>
      </c>
      <c r="X1529" s="138">
        <f>(Table4[[#This Row],[SHOTS PER MAGAZINE]]-1)*Table4[[#This Row],[SHOT 
INTERVAL]]+(Table4[[#This Row],[PARTICLES 
PER SHOT]]-1)*Table4[[#This Row],[BURST INTERVAL]]</f>
        <v>0</v>
      </c>
      <c r="Y1529" s="186">
        <f>Table4[[#This Row],[DAMAGE PER MAGAZINE]]/(Table4[[#This Row],[UNLOAD TIME]]+Table4[[#This Row],[RELOAD TIME]])</f>
        <v>673.75</v>
      </c>
    </row>
    <row r="1530" spans="1:25" ht="14.25" hidden="1" customHeight="1" outlineLevel="1" x14ac:dyDescent="0.2">
      <c r="A1530" s="130">
        <v>75</v>
      </c>
      <c r="B1530" s="186" t="s">
        <v>471</v>
      </c>
      <c r="C1530" s="186" t="s">
        <v>101</v>
      </c>
      <c r="D1530" s="130">
        <v>3</v>
      </c>
      <c r="E1530" s="130">
        <v>850</v>
      </c>
      <c r="F1530" s="130"/>
      <c r="G1530" s="130"/>
      <c r="H1530" s="130"/>
      <c r="I1530" s="136">
        <v>7</v>
      </c>
      <c r="J1530" s="136">
        <v>7</v>
      </c>
      <c r="K1530" s="136">
        <v>7</v>
      </c>
      <c r="L1530" s="138"/>
      <c r="M1530" s="142"/>
      <c r="N1530" s="136">
        <v>1</v>
      </c>
      <c r="O1530" s="141">
        <v>1</v>
      </c>
      <c r="P1530" s="138">
        <v>1</v>
      </c>
      <c r="Q1530" s="130">
        <v>6</v>
      </c>
      <c r="R1530" s="138">
        <v>8</v>
      </c>
      <c r="S1530" s="130">
        <f>Table4[[#This Row],[DMG PER PARTICLE]]*Table4[[#This Row],[PARTICLES 
PER SHOT]]</f>
        <v>5950</v>
      </c>
      <c r="T1530" s="138" t="s">
        <v>123</v>
      </c>
      <c r="U1530" s="130">
        <f>Table4[[#This Row],[SHOTS PER MAGAZINE]]*Table4[[#This Row],[DAMAGE PER SHOT]]</f>
        <v>5950</v>
      </c>
      <c r="V1530" s="130">
        <f>Table4[[#This Row],[MAGAZINE AMMO]]/Table4[[#This Row],[AMMO PER SHOT]]</f>
        <v>1</v>
      </c>
      <c r="W1530" s="138" t="s">
        <v>123</v>
      </c>
      <c r="X1530" s="138">
        <f>(Table4[[#This Row],[SHOTS PER MAGAZINE]]-1)*Table4[[#This Row],[SHOT 
INTERVAL]]+(Table4[[#This Row],[PARTICLES 
PER SHOT]]-1)*Table4[[#This Row],[BURST INTERVAL]]</f>
        <v>0</v>
      </c>
      <c r="Y1530" s="186">
        <f>Table4[[#This Row],[DAMAGE PER MAGAZINE]]/(Table4[[#This Row],[UNLOAD TIME]]+Table4[[#This Row],[RELOAD TIME]])</f>
        <v>743.75</v>
      </c>
    </row>
    <row r="1531" spans="1:25" ht="14.25" hidden="1" customHeight="1" outlineLevel="1" x14ac:dyDescent="0.2">
      <c r="A1531" s="130">
        <v>75</v>
      </c>
      <c r="B1531" s="186" t="s">
        <v>471</v>
      </c>
      <c r="C1531" s="186" t="s">
        <v>101</v>
      </c>
      <c r="D1531" s="130">
        <v>4</v>
      </c>
      <c r="E1531" s="130">
        <v>940</v>
      </c>
      <c r="F1531" s="130"/>
      <c r="G1531" s="130"/>
      <c r="H1531" s="130"/>
      <c r="I1531" s="136">
        <v>7</v>
      </c>
      <c r="J1531" s="136">
        <v>7</v>
      </c>
      <c r="K1531" s="136">
        <v>7</v>
      </c>
      <c r="L1531" s="138"/>
      <c r="M1531" s="142"/>
      <c r="N1531" s="136">
        <v>1</v>
      </c>
      <c r="O1531" s="141">
        <v>1</v>
      </c>
      <c r="P1531" s="138">
        <v>1</v>
      </c>
      <c r="Q1531" s="130">
        <v>6</v>
      </c>
      <c r="R1531" s="138">
        <v>8</v>
      </c>
      <c r="S1531" s="130">
        <f>Table4[[#This Row],[DMG PER PARTICLE]]*Table4[[#This Row],[PARTICLES 
PER SHOT]]</f>
        <v>6580</v>
      </c>
      <c r="T1531" s="138" t="s">
        <v>123</v>
      </c>
      <c r="U1531" s="130">
        <f>Table4[[#This Row],[SHOTS PER MAGAZINE]]*Table4[[#This Row],[DAMAGE PER SHOT]]</f>
        <v>6580</v>
      </c>
      <c r="V1531" s="130">
        <f>Table4[[#This Row],[MAGAZINE AMMO]]/Table4[[#This Row],[AMMO PER SHOT]]</f>
        <v>1</v>
      </c>
      <c r="W1531" s="138" t="s">
        <v>123</v>
      </c>
      <c r="X1531" s="138">
        <f>(Table4[[#This Row],[SHOTS PER MAGAZINE]]-1)*Table4[[#This Row],[SHOT 
INTERVAL]]+(Table4[[#This Row],[PARTICLES 
PER SHOT]]-1)*Table4[[#This Row],[BURST INTERVAL]]</f>
        <v>0</v>
      </c>
      <c r="Y1531" s="186">
        <f>Table4[[#This Row],[DAMAGE PER MAGAZINE]]/(Table4[[#This Row],[UNLOAD TIME]]+Table4[[#This Row],[RELOAD TIME]])</f>
        <v>822.5</v>
      </c>
    </row>
    <row r="1532" spans="1:25" ht="14.25" hidden="1" customHeight="1" outlineLevel="1" x14ac:dyDescent="0.2">
      <c r="A1532" s="130">
        <v>75</v>
      </c>
      <c r="B1532" s="186" t="s">
        <v>471</v>
      </c>
      <c r="C1532" s="186" t="s">
        <v>101</v>
      </c>
      <c r="D1532" s="130">
        <v>5</v>
      </c>
      <c r="E1532" s="130">
        <v>1030</v>
      </c>
      <c r="F1532" s="130"/>
      <c r="G1532" s="130"/>
      <c r="H1532" s="130"/>
      <c r="I1532" s="136">
        <v>7</v>
      </c>
      <c r="J1532" s="136">
        <v>7</v>
      </c>
      <c r="K1532" s="136">
        <v>7</v>
      </c>
      <c r="L1532" s="138"/>
      <c r="M1532" s="142"/>
      <c r="N1532" s="136">
        <v>1</v>
      </c>
      <c r="O1532" s="141">
        <v>1</v>
      </c>
      <c r="P1532" s="138">
        <v>1</v>
      </c>
      <c r="Q1532" s="130">
        <v>6</v>
      </c>
      <c r="R1532" s="138">
        <v>8</v>
      </c>
      <c r="S1532" s="130">
        <f>Table4[[#This Row],[DMG PER PARTICLE]]*Table4[[#This Row],[PARTICLES 
PER SHOT]]</f>
        <v>7210</v>
      </c>
      <c r="T1532" s="138" t="s">
        <v>123</v>
      </c>
      <c r="U1532" s="130">
        <f>Table4[[#This Row],[SHOTS PER MAGAZINE]]*Table4[[#This Row],[DAMAGE PER SHOT]]</f>
        <v>7210</v>
      </c>
      <c r="V1532" s="130">
        <f>Table4[[#This Row],[MAGAZINE AMMO]]/Table4[[#This Row],[AMMO PER SHOT]]</f>
        <v>1</v>
      </c>
      <c r="W1532" s="138" t="s">
        <v>123</v>
      </c>
      <c r="X1532" s="138">
        <f>(Table4[[#This Row],[SHOTS PER MAGAZINE]]-1)*Table4[[#This Row],[SHOT 
INTERVAL]]+(Table4[[#This Row],[PARTICLES 
PER SHOT]]-1)*Table4[[#This Row],[BURST INTERVAL]]</f>
        <v>0</v>
      </c>
      <c r="Y1532" s="186">
        <f>Table4[[#This Row],[DAMAGE PER MAGAZINE]]/(Table4[[#This Row],[UNLOAD TIME]]+Table4[[#This Row],[RELOAD TIME]])</f>
        <v>901.25</v>
      </c>
    </row>
    <row r="1533" spans="1:25" ht="14.25" hidden="1" customHeight="1" outlineLevel="1" x14ac:dyDescent="0.2">
      <c r="A1533" s="130">
        <v>75</v>
      </c>
      <c r="B1533" s="186" t="s">
        <v>471</v>
      </c>
      <c r="C1533" s="186" t="s">
        <v>101</v>
      </c>
      <c r="D1533" s="130">
        <v>6</v>
      </c>
      <c r="E1533" s="130">
        <v>1140</v>
      </c>
      <c r="F1533" s="130"/>
      <c r="G1533" s="130"/>
      <c r="H1533" s="130"/>
      <c r="I1533" s="136">
        <v>7</v>
      </c>
      <c r="J1533" s="136">
        <v>7</v>
      </c>
      <c r="K1533" s="136">
        <v>7</v>
      </c>
      <c r="L1533" s="138"/>
      <c r="M1533" s="142"/>
      <c r="N1533" s="136">
        <v>1</v>
      </c>
      <c r="O1533" s="141">
        <v>1</v>
      </c>
      <c r="P1533" s="138">
        <v>1</v>
      </c>
      <c r="Q1533" s="130">
        <v>6</v>
      </c>
      <c r="R1533" s="138">
        <v>8</v>
      </c>
      <c r="S1533" s="130">
        <f>Table4[[#This Row],[DMG PER PARTICLE]]*Table4[[#This Row],[PARTICLES 
PER SHOT]]</f>
        <v>7980</v>
      </c>
      <c r="T1533" s="138" t="s">
        <v>123</v>
      </c>
      <c r="U1533" s="130">
        <f>Table4[[#This Row],[SHOTS PER MAGAZINE]]*Table4[[#This Row],[DAMAGE PER SHOT]]</f>
        <v>7980</v>
      </c>
      <c r="V1533" s="130">
        <f>Table4[[#This Row],[MAGAZINE AMMO]]/Table4[[#This Row],[AMMO PER SHOT]]</f>
        <v>1</v>
      </c>
      <c r="W1533" s="138" t="s">
        <v>123</v>
      </c>
      <c r="X1533" s="138">
        <f>(Table4[[#This Row],[SHOTS PER MAGAZINE]]-1)*Table4[[#This Row],[SHOT 
INTERVAL]]+(Table4[[#This Row],[PARTICLES 
PER SHOT]]-1)*Table4[[#This Row],[BURST INTERVAL]]</f>
        <v>0</v>
      </c>
      <c r="Y1533" s="186">
        <f>Table4[[#This Row],[DAMAGE PER MAGAZINE]]/(Table4[[#This Row],[UNLOAD TIME]]+Table4[[#This Row],[RELOAD TIME]])</f>
        <v>997.5</v>
      </c>
    </row>
    <row r="1534" spans="1:25" ht="14.25" hidden="1" customHeight="1" outlineLevel="1" x14ac:dyDescent="0.2">
      <c r="A1534" s="130">
        <v>75</v>
      </c>
      <c r="B1534" s="186" t="s">
        <v>471</v>
      </c>
      <c r="C1534" s="186" t="s">
        <v>101</v>
      </c>
      <c r="D1534" s="130">
        <v>7</v>
      </c>
      <c r="E1534" s="130">
        <v>1250</v>
      </c>
      <c r="F1534" s="130"/>
      <c r="G1534" s="130"/>
      <c r="H1534" s="130"/>
      <c r="I1534" s="136">
        <v>7</v>
      </c>
      <c r="J1534" s="136">
        <v>7</v>
      </c>
      <c r="K1534" s="136">
        <v>7</v>
      </c>
      <c r="L1534" s="138"/>
      <c r="M1534" s="142"/>
      <c r="N1534" s="136">
        <v>1</v>
      </c>
      <c r="O1534" s="141">
        <v>1</v>
      </c>
      <c r="P1534" s="138">
        <v>1</v>
      </c>
      <c r="Q1534" s="130">
        <v>6</v>
      </c>
      <c r="R1534" s="138">
        <v>8</v>
      </c>
      <c r="S1534" s="130">
        <f>Table4[[#This Row],[DMG PER PARTICLE]]*Table4[[#This Row],[PARTICLES 
PER SHOT]]</f>
        <v>8750</v>
      </c>
      <c r="T1534" s="138" t="s">
        <v>123</v>
      </c>
      <c r="U1534" s="130">
        <f>Table4[[#This Row],[SHOTS PER MAGAZINE]]*Table4[[#This Row],[DAMAGE PER SHOT]]</f>
        <v>8750</v>
      </c>
      <c r="V1534" s="130">
        <f>Table4[[#This Row],[MAGAZINE AMMO]]/Table4[[#This Row],[AMMO PER SHOT]]</f>
        <v>1</v>
      </c>
      <c r="W1534" s="138" t="s">
        <v>123</v>
      </c>
      <c r="X1534" s="138">
        <f>(Table4[[#This Row],[SHOTS PER MAGAZINE]]-1)*Table4[[#This Row],[SHOT 
INTERVAL]]+(Table4[[#This Row],[PARTICLES 
PER SHOT]]-1)*Table4[[#This Row],[BURST INTERVAL]]</f>
        <v>0</v>
      </c>
      <c r="Y1534" s="186">
        <f>Table4[[#This Row],[DAMAGE PER MAGAZINE]]/(Table4[[#This Row],[UNLOAD TIME]]+Table4[[#This Row],[RELOAD TIME]])</f>
        <v>1093.75</v>
      </c>
    </row>
    <row r="1535" spans="1:25" ht="14.25" hidden="1" customHeight="1" outlineLevel="1" x14ac:dyDescent="0.2">
      <c r="A1535" s="130">
        <v>75</v>
      </c>
      <c r="B1535" s="186" t="s">
        <v>471</v>
      </c>
      <c r="C1535" s="186" t="s">
        <v>101</v>
      </c>
      <c r="D1535" s="130">
        <v>8</v>
      </c>
      <c r="E1535" s="130">
        <v>1370</v>
      </c>
      <c r="F1535" s="130"/>
      <c r="G1535" s="130"/>
      <c r="H1535" s="130"/>
      <c r="I1535" s="136">
        <v>7</v>
      </c>
      <c r="J1535" s="136">
        <v>7</v>
      </c>
      <c r="K1535" s="136">
        <v>7</v>
      </c>
      <c r="L1535" s="138"/>
      <c r="M1535" s="142"/>
      <c r="N1535" s="136">
        <v>1</v>
      </c>
      <c r="O1535" s="141">
        <v>1</v>
      </c>
      <c r="P1535" s="138">
        <v>1</v>
      </c>
      <c r="Q1535" s="130">
        <v>6</v>
      </c>
      <c r="R1535" s="138">
        <v>8</v>
      </c>
      <c r="S1535" s="130">
        <f>Table4[[#This Row],[DMG PER PARTICLE]]*Table4[[#This Row],[PARTICLES 
PER SHOT]]</f>
        <v>9590</v>
      </c>
      <c r="T1535" s="138" t="s">
        <v>123</v>
      </c>
      <c r="U1535" s="130">
        <f>Table4[[#This Row],[SHOTS PER MAGAZINE]]*Table4[[#This Row],[DAMAGE PER SHOT]]</f>
        <v>9590</v>
      </c>
      <c r="V1535" s="130">
        <f>Table4[[#This Row],[MAGAZINE AMMO]]/Table4[[#This Row],[AMMO PER SHOT]]</f>
        <v>1</v>
      </c>
      <c r="W1535" s="138" t="s">
        <v>123</v>
      </c>
      <c r="X1535" s="138">
        <f>(Table4[[#This Row],[SHOTS PER MAGAZINE]]-1)*Table4[[#This Row],[SHOT 
INTERVAL]]+(Table4[[#This Row],[PARTICLES 
PER SHOT]]-1)*Table4[[#This Row],[BURST INTERVAL]]</f>
        <v>0</v>
      </c>
      <c r="Y1535" s="186">
        <f>Table4[[#This Row],[DAMAGE PER MAGAZINE]]/(Table4[[#This Row],[UNLOAD TIME]]+Table4[[#This Row],[RELOAD TIME]])</f>
        <v>1198.75</v>
      </c>
    </row>
    <row r="1536" spans="1:25" ht="14.25" hidden="1" customHeight="1" outlineLevel="1" x14ac:dyDescent="0.2">
      <c r="A1536" s="130">
        <v>75</v>
      </c>
      <c r="B1536" s="186" t="s">
        <v>471</v>
      </c>
      <c r="C1536" s="186" t="s">
        <v>101</v>
      </c>
      <c r="D1536" s="130">
        <v>9</v>
      </c>
      <c r="E1536" s="130">
        <v>1510</v>
      </c>
      <c r="F1536" s="130"/>
      <c r="G1536" s="130"/>
      <c r="H1536" s="130"/>
      <c r="I1536" s="136">
        <v>7</v>
      </c>
      <c r="J1536" s="136">
        <v>7</v>
      </c>
      <c r="K1536" s="136">
        <v>7</v>
      </c>
      <c r="L1536" s="138"/>
      <c r="M1536" s="142"/>
      <c r="N1536" s="136">
        <v>1</v>
      </c>
      <c r="O1536" s="141">
        <v>1</v>
      </c>
      <c r="P1536" s="138">
        <v>1</v>
      </c>
      <c r="Q1536" s="130">
        <v>6</v>
      </c>
      <c r="R1536" s="138">
        <v>8</v>
      </c>
      <c r="S1536" s="130">
        <f>Table4[[#This Row],[DMG PER PARTICLE]]*Table4[[#This Row],[PARTICLES 
PER SHOT]]</f>
        <v>10570</v>
      </c>
      <c r="T1536" s="138" t="s">
        <v>123</v>
      </c>
      <c r="U1536" s="130">
        <f>Table4[[#This Row],[SHOTS PER MAGAZINE]]*Table4[[#This Row],[DAMAGE PER SHOT]]</f>
        <v>10570</v>
      </c>
      <c r="V1536" s="130">
        <f>Table4[[#This Row],[MAGAZINE AMMO]]/Table4[[#This Row],[AMMO PER SHOT]]</f>
        <v>1</v>
      </c>
      <c r="W1536" s="138" t="s">
        <v>123</v>
      </c>
      <c r="X1536" s="138">
        <f>(Table4[[#This Row],[SHOTS PER MAGAZINE]]-1)*Table4[[#This Row],[SHOT 
INTERVAL]]+(Table4[[#This Row],[PARTICLES 
PER SHOT]]-1)*Table4[[#This Row],[BURST INTERVAL]]</f>
        <v>0</v>
      </c>
      <c r="Y1536" s="186">
        <f>Table4[[#This Row],[DAMAGE PER MAGAZINE]]/(Table4[[#This Row],[UNLOAD TIME]]+Table4[[#This Row],[RELOAD TIME]])</f>
        <v>1321.25</v>
      </c>
    </row>
    <row r="1537" spans="1:25" ht="14.25" hidden="1" customHeight="1" outlineLevel="1" x14ac:dyDescent="0.2">
      <c r="A1537" s="130">
        <v>75</v>
      </c>
      <c r="B1537" s="186" t="s">
        <v>471</v>
      </c>
      <c r="C1537" s="186" t="s">
        <v>101</v>
      </c>
      <c r="D1537" s="130">
        <v>10</v>
      </c>
      <c r="E1537" s="130">
        <v>1660</v>
      </c>
      <c r="F1537" s="130"/>
      <c r="G1537" s="130"/>
      <c r="H1537" s="130"/>
      <c r="I1537" s="136">
        <v>7</v>
      </c>
      <c r="J1537" s="136">
        <v>7</v>
      </c>
      <c r="K1537" s="136">
        <v>7</v>
      </c>
      <c r="L1537" s="138"/>
      <c r="M1537" s="142"/>
      <c r="N1537" s="136">
        <v>1</v>
      </c>
      <c r="O1537" s="141">
        <v>1</v>
      </c>
      <c r="P1537" s="138">
        <v>1</v>
      </c>
      <c r="Q1537" s="130">
        <v>6</v>
      </c>
      <c r="R1537" s="138">
        <v>8</v>
      </c>
      <c r="S1537" s="130">
        <f>Table4[[#This Row],[DMG PER PARTICLE]]*Table4[[#This Row],[PARTICLES 
PER SHOT]]</f>
        <v>11620</v>
      </c>
      <c r="T1537" s="138" t="s">
        <v>123</v>
      </c>
      <c r="U1537" s="130">
        <f>Table4[[#This Row],[SHOTS PER MAGAZINE]]*Table4[[#This Row],[DAMAGE PER SHOT]]</f>
        <v>11620</v>
      </c>
      <c r="V1537" s="130">
        <f>Table4[[#This Row],[MAGAZINE AMMO]]/Table4[[#This Row],[AMMO PER SHOT]]</f>
        <v>1</v>
      </c>
      <c r="W1537" s="138" t="s">
        <v>123</v>
      </c>
      <c r="X1537" s="138">
        <f>(Table4[[#This Row],[SHOTS PER MAGAZINE]]-1)*Table4[[#This Row],[SHOT 
INTERVAL]]+(Table4[[#This Row],[PARTICLES 
PER SHOT]]-1)*Table4[[#This Row],[BURST INTERVAL]]</f>
        <v>0</v>
      </c>
      <c r="Y1537" s="186">
        <f>Table4[[#This Row],[DAMAGE PER MAGAZINE]]/(Table4[[#This Row],[UNLOAD TIME]]+Table4[[#This Row],[RELOAD TIME]])</f>
        <v>1452.5</v>
      </c>
    </row>
    <row r="1538" spans="1:25" ht="14.25" hidden="1" customHeight="1" outlineLevel="1" x14ac:dyDescent="0.2">
      <c r="A1538" s="130">
        <v>75</v>
      </c>
      <c r="B1538" s="186" t="s">
        <v>471</v>
      </c>
      <c r="C1538" s="186" t="s">
        <v>101</v>
      </c>
      <c r="D1538" s="130">
        <v>11</v>
      </c>
      <c r="E1538" s="130">
        <v>1830</v>
      </c>
      <c r="F1538" s="130"/>
      <c r="G1538" s="130"/>
      <c r="H1538" s="130"/>
      <c r="I1538" s="136">
        <v>7</v>
      </c>
      <c r="J1538" s="136">
        <v>7</v>
      </c>
      <c r="K1538" s="136">
        <v>7</v>
      </c>
      <c r="L1538" s="138"/>
      <c r="M1538" s="142"/>
      <c r="N1538" s="136">
        <v>1</v>
      </c>
      <c r="O1538" s="141">
        <v>1</v>
      </c>
      <c r="P1538" s="138">
        <v>1</v>
      </c>
      <c r="Q1538" s="130">
        <v>6</v>
      </c>
      <c r="R1538" s="138">
        <v>8</v>
      </c>
      <c r="S1538" s="130">
        <f>Table4[[#This Row],[DMG PER PARTICLE]]*Table4[[#This Row],[PARTICLES 
PER SHOT]]</f>
        <v>12810</v>
      </c>
      <c r="T1538" s="138" t="s">
        <v>123</v>
      </c>
      <c r="U1538" s="130">
        <f>Table4[[#This Row],[SHOTS PER MAGAZINE]]*Table4[[#This Row],[DAMAGE PER SHOT]]</f>
        <v>12810</v>
      </c>
      <c r="V1538" s="130">
        <f>Table4[[#This Row],[MAGAZINE AMMO]]/Table4[[#This Row],[AMMO PER SHOT]]</f>
        <v>1</v>
      </c>
      <c r="W1538" s="138" t="s">
        <v>123</v>
      </c>
      <c r="X1538" s="138">
        <f>(Table4[[#This Row],[SHOTS PER MAGAZINE]]-1)*Table4[[#This Row],[SHOT 
INTERVAL]]+(Table4[[#This Row],[PARTICLES 
PER SHOT]]-1)*Table4[[#This Row],[BURST INTERVAL]]</f>
        <v>0</v>
      </c>
      <c r="Y1538" s="186">
        <f>Table4[[#This Row],[DAMAGE PER MAGAZINE]]/(Table4[[#This Row],[UNLOAD TIME]]+Table4[[#This Row],[RELOAD TIME]])</f>
        <v>1601.25</v>
      </c>
    </row>
    <row r="1539" spans="1:25" ht="14.25" hidden="1" customHeight="1" outlineLevel="1" x14ac:dyDescent="0.2">
      <c r="A1539" s="130">
        <v>75</v>
      </c>
      <c r="B1539" s="186" t="s">
        <v>471</v>
      </c>
      <c r="C1539" s="186" t="s">
        <v>101</v>
      </c>
      <c r="D1539" s="130">
        <v>12</v>
      </c>
      <c r="E1539" s="130">
        <v>2020</v>
      </c>
      <c r="F1539" s="130"/>
      <c r="G1539" s="130"/>
      <c r="H1539" s="130"/>
      <c r="I1539" s="136">
        <v>7</v>
      </c>
      <c r="J1539" s="136">
        <v>7</v>
      </c>
      <c r="K1539" s="136">
        <v>7</v>
      </c>
      <c r="L1539" s="138"/>
      <c r="M1539" s="142"/>
      <c r="N1539" s="136">
        <v>1</v>
      </c>
      <c r="O1539" s="141">
        <v>1</v>
      </c>
      <c r="P1539" s="138">
        <v>1</v>
      </c>
      <c r="Q1539" s="130">
        <v>6</v>
      </c>
      <c r="R1539" s="138">
        <v>8</v>
      </c>
      <c r="S1539" s="130">
        <f>Table4[[#This Row],[DMG PER PARTICLE]]*Table4[[#This Row],[PARTICLES 
PER SHOT]]</f>
        <v>14140</v>
      </c>
      <c r="T1539" s="138" t="s">
        <v>123</v>
      </c>
      <c r="U1539" s="130">
        <f>Table4[[#This Row],[SHOTS PER MAGAZINE]]*Table4[[#This Row],[DAMAGE PER SHOT]]</f>
        <v>14140</v>
      </c>
      <c r="V1539" s="130">
        <f>Table4[[#This Row],[MAGAZINE AMMO]]/Table4[[#This Row],[AMMO PER SHOT]]</f>
        <v>1</v>
      </c>
      <c r="W1539" s="138" t="s">
        <v>123</v>
      </c>
      <c r="X1539" s="138">
        <f>(Table4[[#This Row],[SHOTS PER MAGAZINE]]-1)*Table4[[#This Row],[SHOT 
INTERVAL]]+(Table4[[#This Row],[PARTICLES 
PER SHOT]]-1)*Table4[[#This Row],[BURST INTERVAL]]</f>
        <v>0</v>
      </c>
      <c r="Y1539" s="186">
        <f>Table4[[#This Row],[DAMAGE PER MAGAZINE]]/(Table4[[#This Row],[UNLOAD TIME]]+Table4[[#This Row],[RELOAD TIME]])</f>
        <v>1767.5</v>
      </c>
    </row>
    <row r="1540" spans="1:25" ht="14.25" hidden="1" customHeight="1" outlineLevel="1" x14ac:dyDescent="0.2">
      <c r="A1540" s="130">
        <v>75</v>
      </c>
      <c r="B1540" s="186" t="s">
        <v>471</v>
      </c>
      <c r="C1540" s="186" t="s">
        <v>102</v>
      </c>
      <c r="D1540" s="130">
        <v>1</v>
      </c>
      <c r="E1540" s="130">
        <v>2020</v>
      </c>
      <c r="F1540" s="130"/>
      <c r="G1540" s="130"/>
      <c r="H1540" s="130"/>
      <c r="I1540" s="136">
        <v>7</v>
      </c>
      <c r="J1540" s="136">
        <v>7</v>
      </c>
      <c r="K1540" s="136">
        <v>7</v>
      </c>
      <c r="L1540" s="138"/>
      <c r="M1540" s="142"/>
      <c r="N1540" s="136">
        <v>1</v>
      </c>
      <c r="O1540" s="141">
        <v>1</v>
      </c>
      <c r="P1540" s="138">
        <v>1</v>
      </c>
      <c r="Q1540" s="130">
        <v>6</v>
      </c>
      <c r="R1540" s="138">
        <v>8</v>
      </c>
      <c r="S1540" s="130">
        <f>Table4[[#This Row],[DMG PER PARTICLE]]*Table4[[#This Row],[PARTICLES 
PER SHOT]]</f>
        <v>14140</v>
      </c>
      <c r="T1540" s="138" t="s">
        <v>123</v>
      </c>
      <c r="U1540" s="130">
        <f>Table4[[#This Row],[SHOTS PER MAGAZINE]]*Table4[[#This Row],[DAMAGE PER SHOT]]</f>
        <v>14140</v>
      </c>
      <c r="V1540" s="130">
        <f>Table4[[#This Row],[MAGAZINE AMMO]]/Table4[[#This Row],[AMMO PER SHOT]]</f>
        <v>1</v>
      </c>
      <c r="W1540" s="138" t="s">
        <v>123</v>
      </c>
      <c r="X1540" s="138">
        <f>(Table4[[#This Row],[SHOTS PER MAGAZINE]]-1)*Table4[[#This Row],[SHOT 
INTERVAL]]+(Table4[[#This Row],[PARTICLES 
PER SHOT]]-1)*Table4[[#This Row],[BURST INTERVAL]]</f>
        <v>0</v>
      </c>
      <c r="Y1540" s="186">
        <f>Table4[[#This Row],[DAMAGE PER MAGAZINE]]/(Table4[[#This Row],[UNLOAD TIME]]+Table4[[#This Row],[RELOAD TIME]])</f>
        <v>1767.5</v>
      </c>
    </row>
    <row r="1541" spans="1:25" ht="14.25" hidden="1" customHeight="1" outlineLevel="1" x14ac:dyDescent="0.2">
      <c r="A1541" s="130">
        <v>75</v>
      </c>
      <c r="B1541" s="186" t="s">
        <v>471</v>
      </c>
      <c r="C1541" s="186" t="s">
        <v>102</v>
      </c>
      <c r="D1541" s="130">
        <v>2</v>
      </c>
      <c r="E1541" s="130">
        <v>2050</v>
      </c>
      <c r="F1541" s="130"/>
      <c r="G1541" s="130"/>
      <c r="H1541" s="130"/>
      <c r="I1541" s="136">
        <v>7</v>
      </c>
      <c r="J1541" s="136">
        <v>7</v>
      </c>
      <c r="K1541" s="136">
        <v>7</v>
      </c>
      <c r="L1541" s="138"/>
      <c r="M1541" s="142"/>
      <c r="N1541" s="136">
        <v>1</v>
      </c>
      <c r="O1541" s="141">
        <v>1</v>
      </c>
      <c r="P1541" s="138">
        <v>1</v>
      </c>
      <c r="Q1541" s="130">
        <v>6</v>
      </c>
      <c r="R1541" s="138">
        <v>8</v>
      </c>
      <c r="S1541" s="130">
        <f>Table4[[#This Row],[DMG PER PARTICLE]]*Table4[[#This Row],[PARTICLES 
PER SHOT]]</f>
        <v>14350</v>
      </c>
      <c r="T1541" s="138" t="s">
        <v>123</v>
      </c>
      <c r="U1541" s="130">
        <f>Table4[[#This Row],[SHOTS PER MAGAZINE]]*Table4[[#This Row],[DAMAGE PER SHOT]]</f>
        <v>14350</v>
      </c>
      <c r="V1541" s="130">
        <f>Table4[[#This Row],[MAGAZINE AMMO]]/Table4[[#This Row],[AMMO PER SHOT]]</f>
        <v>1</v>
      </c>
      <c r="W1541" s="138" t="s">
        <v>123</v>
      </c>
      <c r="X1541" s="138">
        <f>(Table4[[#This Row],[SHOTS PER MAGAZINE]]-1)*Table4[[#This Row],[SHOT 
INTERVAL]]+(Table4[[#This Row],[PARTICLES 
PER SHOT]]-1)*Table4[[#This Row],[BURST INTERVAL]]</f>
        <v>0</v>
      </c>
      <c r="Y1541" s="186">
        <f>Table4[[#This Row],[DAMAGE PER MAGAZINE]]/(Table4[[#This Row],[UNLOAD TIME]]+Table4[[#This Row],[RELOAD TIME]])</f>
        <v>1793.75</v>
      </c>
    </row>
    <row r="1542" spans="1:25" ht="14.25" hidden="1" customHeight="1" outlineLevel="1" x14ac:dyDescent="0.2">
      <c r="A1542" s="130">
        <v>75</v>
      </c>
      <c r="B1542" s="186" t="s">
        <v>471</v>
      </c>
      <c r="C1542" s="186" t="s">
        <v>102</v>
      </c>
      <c r="D1542" s="130">
        <v>3</v>
      </c>
      <c r="E1542" s="130">
        <v>2090</v>
      </c>
      <c r="F1542" s="130"/>
      <c r="G1542" s="130"/>
      <c r="H1542" s="130"/>
      <c r="I1542" s="136">
        <v>7</v>
      </c>
      <c r="J1542" s="136">
        <v>7</v>
      </c>
      <c r="K1542" s="136">
        <v>7</v>
      </c>
      <c r="L1542" s="138"/>
      <c r="M1542" s="142"/>
      <c r="N1542" s="136">
        <v>1</v>
      </c>
      <c r="O1542" s="141">
        <v>1</v>
      </c>
      <c r="P1542" s="138">
        <v>1</v>
      </c>
      <c r="Q1542" s="130">
        <v>6</v>
      </c>
      <c r="R1542" s="138">
        <v>8</v>
      </c>
      <c r="S1542" s="130">
        <f>Table4[[#This Row],[DMG PER PARTICLE]]*Table4[[#This Row],[PARTICLES 
PER SHOT]]</f>
        <v>14630</v>
      </c>
      <c r="T1542" s="138" t="s">
        <v>123</v>
      </c>
      <c r="U1542" s="130">
        <f>Table4[[#This Row],[SHOTS PER MAGAZINE]]*Table4[[#This Row],[DAMAGE PER SHOT]]</f>
        <v>14630</v>
      </c>
      <c r="V1542" s="130">
        <f>Table4[[#This Row],[MAGAZINE AMMO]]/Table4[[#This Row],[AMMO PER SHOT]]</f>
        <v>1</v>
      </c>
      <c r="W1542" s="138" t="s">
        <v>123</v>
      </c>
      <c r="X1542" s="138">
        <f>(Table4[[#This Row],[SHOTS PER MAGAZINE]]-1)*Table4[[#This Row],[SHOT 
INTERVAL]]+(Table4[[#This Row],[PARTICLES 
PER SHOT]]-1)*Table4[[#This Row],[BURST INTERVAL]]</f>
        <v>0</v>
      </c>
      <c r="Y1542" s="186">
        <f>Table4[[#This Row],[DAMAGE PER MAGAZINE]]/(Table4[[#This Row],[UNLOAD TIME]]+Table4[[#This Row],[RELOAD TIME]])</f>
        <v>1828.75</v>
      </c>
    </row>
    <row r="1543" spans="1:25" ht="14.25" hidden="1" customHeight="1" outlineLevel="1" x14ac:dyDescent="0.2">
      <c r="A1543" s="130">
        <v>75</v>
      </c>
      <c r="B1543" s="186" t="s">
        <v>471</v>
      </c>
      <c r="C1543" s="186" t="s">
        <v>102</v>
      </c>
      <c r="D1543" s="130">
        <v>4</v>
      </c>
      <c r="E1543" s="130">
        <v>2130</v>
      </c>
      <c r="F1543" s="130"/>
      <c r="G1543" s="130"/>
      <c r="H1543" s="130"/>
      <c r="I1543" s="136">
        <v>7</v>
      </c>
      <c r="J1543" s="136">
        <v>7</v>
      </c>
      <c r="K1543" s="136">
        <v>7</v>
      </c>
      <c r="L1543" s="138"/>
      <c r="M1543" s="142"/>
      <c r="N1543" s="136">
        <v>1</v>
      </c>
      <c r="O1543" s="141">
        <v>1</v>
      </c>
      <c r="P1543" s="138">
        <v>1</v>
      </c>
      <c r="Q1543" s="130">
        <v>6</v>
      </c>
      <c r="R1543" s="138">
        <v>8</v>
      </c>
      <c r="S1543" s="130">
        <f>Table4[[#This Row],[DMG PER PARTICLE]]*Table4[[#This Row],[PARTICLES 
PER SHOT]]</f>
        <v>14910</v>
      </c>
      <c r="T1543" s="138" t="s">
        <v>123</v>
      </c>
      <c r="U1543" s="130">
        <f>Table4[[#This Row],[SHOTS PER MAGAZINE]]*Table4[[#This Row],[DAMAGE PER SHOT]]</f>
        <v>14910</v>
      </c>
      <c r="V1543" s="130">
        <f>Table4[[#This Row],[MAGAZINE AMMO]]/Table4[[#This Row],[AMMO PER SHOT]]</f>
        <v>1</v>
      </c>
      <c r="W1543" s="138" t="s">
        <v>123</v>
      </c>
      <c r="X1543" s="138">
        <f>(Table4[[#This Row],[SHOTS PER MAGAZINE]]-1)*Table4[[#This Row],[SHOT 
INTERVAL]]+(Table4[[#This Row],[PARTICLES 
PER SHOT]]-1)*Table4[[#This Row],[BURST INTERVAL]]</f>
        <v>0</v>
      </c>
      <c r="Y1543" s="186">
        <f>Table4[[#This Row],[DAMAGE PER MAGAZINE]]/(Table4[[#This Row],[UNLOAD TIME]]+Table4[[#This Row],[RELOAD TIME]])</f>
        <v>1863.75</v>
      </c>
    </row>
    <row r="1544" spans="1:25" ht="14.25" hidden="1" customHeight="1" outlineLevel="1" x14ac:dyDescent="0.2">
      <c r="A1544" s="130">
        <v>75</v>
      </c>
      <c r="B1544" s="186" t="s">
        <v>471</v>
      </c>
      <c r="C1544" s="186" t="s">
        <v>102</v>
      </c>
      <c r="D1544" s="130">
        <v>5</v>
      </c>
      <c r="E1544" s="130">
        <v>2160</v>
      </c>
      <c r="F1544" s="130"/>
      <c r="G1544" s="130"/>
      <c r="H1544" s="130"/>
      <c r="I1544" s="136">
        <v>7</v>
      </c>
      <c r="J1544" s="136">
        <v>7</v>
      </c>
      <c r="K1544" s="136">
        <v>7</v>
      </c>
      <c r="L1544" s="138"/>
      <c r="M1544" s="142"/>
      <c r="N1544" s="136">
        <v>1</v>
      </c>
      <c r="O1544" s="141">
        <v>1</v>
      </c>
      <c r="P1544" s="138">
        <v>1</v>
      </c>
      <c r="Q1544" s="130">
        <v>6</v>
      </c>
      <c r="R1544" s="138">
        <v>8</v>
      </c>
      <c r="S1544" s="130">
        <f>Table4[[#This Row],[DMG PER PARTICLE]]*Table4[[#This Row],[PARTICLES 
PER SHOT]]</f>
        <v>15120</v>
      </c>
      <c r="T1544" s="138" t="s">
        <v>123</v>
      </c>
      <c r="U1544" s="130">
        <f>Table4[[#This Row],[SHOTS PER MAGAZINE]]*Table4[[#This Row],[DAMAGE PER SHOT]]</f>
        <v>15120</v>
      </c>
      <c r="V1544" s="130">
        <f>Table4[[#This Row],[MAGAZINE AMMO]]/Table4[[#This Row],[AMMO PER SHOT]]</f>
        <v>1</v>
      </c>
      <c r="W1544" s="138" t="s">
        <v>123</v>
      </c>
      <c r="X1544" s="138">
        <f>(Table4[[#This Row],[SHOTS PER MAGAZINE]]-1)*Table4[[#This Row],[SHOT 
INTERVAL]]+(Table4[[#This Row],[PARTICLES 
PER SHOT]]-1)*Table4[[#This Row],[BURST INTERVAL]]</f>
        <v>0</v>
      </c>
      <c r="Y1544" s="186">
        <f>Table4[[#This Row],[DAMAGE PER MAGAZINE]]/(Table4[[#This Row],[UNLOAD TIME]]+Table4[[#This Row],[RELOAD TIME]])</f>
        <v>1890</v>
      </c>
    </row>
    <row r="1545" spans="1:25" ht="14.25" hidden="1" customHeight="1" outlineLevel="1" x14ac:dyDescent="0.2">
      <c r="A1545" s="130">
        <v>75</v>
      </c>
      <c r="B1545" s="186" t="s">
        <v>471</v>
      </c>
      <c r="C1545" s="186" t="s">
        <v>102</v>
      </c>
      <c r="D1545" s="130">
        <v>6</v>
      </c>
      <c r="E1545" s="130">
        <v>2200</v>
      </c>
      <c r="F1545" s="130"/>
      <c r="G1545" s="130"/>
      <c r="H1545" s="130"/>
      <c r="I1545" s="136">
        <v>7</v>
      </c>
      <c r="J1545" s="136">
        <v>7</v>
      </c>
      <c r="K1545" s="136">
        <v>7</v>
      </c>
      <c r="L1545" s="138"/>
      <c r="M1545" s="142"/>
      <c r="N1545" s="136">
        <v>1</v>
      </c>
      <c r="O1545" s="141">
        <v>1</v>
      </c>
      <c r="P1545" s="138">
        <v>1</v>
      </c>
      <c r="Q1545" s="130">
        <v>6</v>
      </c>
      <c r="R1545" s="138">
        <v>8</v>
      </c>
      <c r="S1545" s="130">
        <f>Table4[[#This Row],[DMG PER PARTICLE]]*Table4[[#This Row],[PARTICLES 
PER SHOT]]</f>
        <v>15400</v>
      </c>
      <c r="T1545" s="138" t="s">
        <v>123</v>
      </c>
      <c r="U1545" s="130">
        <f>Table4[[#This Row],[SHOTS PER MAGAZINE]]*Table4[[#This Row],[DAMAGE PER SHOT]]</f>
        <v>15400</v>
      </c>
      <c r="V1545" s="130">
        <f>Table4[[#This Row],[MAGAZINE AMMO]]/Table4[[#This Row],[AMMO PER SHOT]]</f>
        <v>1</v>
      </c>
      <c r="W1545" s="138" t="s">
        <v>123</v>
      </c>
      <c r="X1545" s="138">
        <f>(Table4[[#This Row],[SHOTS PER MAGAZINE]]-1)*Table4[[#This Row],[SHOT 
INTERVAL]]+(Table4[[#This Row],[PARTICLES 
PER SHOT]]-1)*Table4[[#This Row],[BURST INTERVAL]]</f>
        <v>0</v>
      </c>
      <c r="Y1545" s="186">
        <f>Table4[[#This Row],[DAMAGE PER MAGAZINE]]/(Table4[[#This Row],[UNLOAD TIME]]+Table4[[#This Row],[RELOAD TIME]])</f>
        <v>1925</v>
      </c>
    </row>
    <row r="1546" spans="1:25" ht="14.25" hidden="1" customHeight="1" outlineLevel="1" x14ac:dyDescent="0.2">
      <c r="A1546" s="130">
        <v>75</v>
      </c>
      <c r="B1546" s="186" t="s">
        <v>471</v>
      </c>
      <c r="C1546" s="186" t="s">
        <v>102</v>
      </c>
      <c r="D1546" s="130">
        <v>7</v>
      </c>
      <c r="E1546" s="130">
        <v>2240</v>
      </c>
      <c r="F1546" s="130"/>
      <c r="G1546" s="130"/>
      <c r="H1546" s="130"/>
      <c r="I1546" s="136">
        <v>7</v>
      </c>
      <c r="J1546" s="136">
        <v>7</v>
      </c>
      <c r="K1546" s="136">
        <v>7</v>
      </c>
      <c r="L1546" s="138"/>
      <c r="M1546" s="142"/>
      <c r="N1546" s="136">
        <v>1</v>
      </c>
      <c r="O1546" s="141">
        <v>1</v>
      </c>
      <c r="P1546" s="138">
        <v>1</v>
      </c>
      <c r="Q1546" s="130">
        <v>6</v>
      </c>
      <c r="R1546" s="138">
        <v>8</v>
      </c>
      <c r="S1546" s="130">
        <f>Table4[[#This Row],[DMG PER PARTICLE]]*Table4[[#This Row],[PARTICLES 
PER SHOT]]</f>
        <v>15680</v>
      </c>
      <c r="T1546" s="138" t="s">
        <v>123</v>
      </c>
      <c r="U1546" s="130">
        <f>Table4[[#This Row],[SHOTS PER MAGAZINE]]*Table4[[#This Row],[DAMAGE PER SHOT]]</f>
        <v>15680</v>
      </c>
      <c r="V1546" s="130">
        <f>Table4[[#This Row],[MAGAZINE AMMO]]/Table4[[#This Row],[AMMO PER SHOT]]</f>
        <v>1</v>
      </c>
      <c r="W1546" s="138" t="s">
        <v>123</v>
      </c>
      <c r="X1546" s="138">
        <f>(Table4[[#This Row],[SHOTS PER MAGAZINE]]-1)*Table4[[#This Row],[SHOT 
INTERVAL]]+(Table4[[#This Row],[PARTICLES 
PER SHOT]]-1)*Table4[[#This Row],[BURST INTERVAL]]</f>
        <v>0</v>
      </c>
      <c r="Y1546" s="186">
        <f>Table4[[#This Row],[DAMAGE PER MAGAZINE]]/(Table4[[#This Row],[UNLOAD TIME]]+Table4[[#This Row],[RELOAD TIME]])</f>
        <v>1960</v>
      </c>
    </row>
    <row r="1547" spans="1:25" ht="14.25" hidden="1" customHeight="1" outlineLevel="1" x14ac:dyDescent="0.2">
      <c r="A1547" s="130">
        <v>75</v>
      </c>
      <c r="B1547" s="186" t="s">
        <v>471</v>
      </c>
      <c r="C1547" s="186" t="s">
        <v>102</v>
      </c>
      <c r="D1547" s="130">
        <v>8</v>
      </c>
      <c r="E1547" s="130">
        <v>2270</v>
      </c>
      <c r="F1547" s="130"/>
      <c r="G1547" s="130"/>
      <c r="H1547" s="130"/>
      <c r="I1547" s="136">
        <v>7</v>
      </c>
      <c r="J1547" s="136">
        <v>7</v>
      </c>
      <c r="K1547" s="136">
        <v>7</v>
      </c>
      <c r="L1547" s="138"/>
      <c r="M1547" s="142"/>
      <c r="N1547" s="136">
        <v>1</v>
      </c>
      <c r="O1547" s="141">
        <v>1</v>
      </c>
      <c r="P1547" s="138">
        <v>1</v>
      </c>
      <c r="Q1547" s="130">
        <v>6</v>
      </c>
      <c r="R1547" s="138">
        <v>8</v>
      </c>
      <c r="S1547" s="130">
        <f>Table4[[#This Row],[DMG PER PARTICLE]]*Table4[[#This Row],[PARTICLES 
PER SHOT]]</f>
        <v>15890</v>
      </c>
      <c r="T1547" s="138" t="s">
        <v>123</v>
      </c>
      <c r="U1547" s="130">
        <f>Table4[[#This Row],[SHOTS PER MAGAZINE]]*Table4[[#This Row],[DAMAGE PER SHOT]]</f>
        <v>15890</v>
      </c>
      <c r="V1547" s="130">
        <f>Table4[[#This Row],[MAGAZINE AMMO]]/Table4[[#This Row],[AMMO PER SHOT]]</f>
        <v>1</v>
      </c>
      <c r="W1547" s="138" t="s">
        <v>123</v>
      </c>
      <c r="X1547" s="138">
        <f>(Table4[[#This Row],[SHOTS PER MAGAZINE]]-1)*Table4[[#This Row],[SHOT 
INTERVAL]]+(Table4[[#This Row],[PARTICLES 
PER SHOT]]-1)*Table4[[#This Row],[BURST INTERVAL]]</f>
        <v>0</v>
      </c>
      <c r="Y1547" s="186">
        <f>Table4[[#This Row],[DAMAGE PER MAGAZINE]]/(Table4[[#This Row],[UNLOAD TIME]]+Table4[[#This Row],[RELOAD TIME]])</f>
        <v>1986.25</v>
      </c>
    </row>
    <row r="1548" spans="1:25" ht="14.25" hidden="1" customHeight="1" outlineLevel="1" x14ac:dyDescent="0.2">
      <c r="A1548" s="130">
        <v>75</v>
      </c>
      <c r="B1548" s="186" t="s">
        <v>471</v>
      </c>
      <c r="C1548" s="186" t="s">
        <v>102</v>
      </c>
      <c r="D1548" s="130">
        <v>9</v>
      </c>
      <c r="E1548" s="130">
        <v>2310</v>
      </c>
      <c r="F1548" s="130"/>
      <c r="G1548" s="130"/>
      <c r="H1548" s="130"/>
      <c r="I1548" s="136">
        <v>7</v>
      </c>
      <c r="J1548" s="136">
        <v>7</v>
      </c>
      <c r="K1548" s="136">
        <v>7</v>
      </c>
      <c r="L1548" s="138"/>
      <c r="M1548" s="142"/>
      <c r="N1548" s="136">
        <v>1</v>
      </c>
      <c r="O1548" s="141">
        <v>1</v>
      </c>
      <c r="P1548" s="138">
        <v>1</v>
      </c>
      <c r="Q1548" s="130">
        <v>6</v>
      </c>
      <c r="R1548" s="138">
        <v>8</v>
      </c>
      <c r="S1548" s="130">
        <f>Table4[[#This Row],[DMG PER PARTICLE]]*Table4[[#This Row],[PARTICLES 
PER SHOT]]</f>
        <v>16170</v>
      </c>
      <c r="T1548" s="138" t="s">
        <v>123</v>
      </c>
      <c r="U1548" s="130">
        <f>Table4[[#This Row],[SHOTS PER MAGAZINE]]*Table4[[#This Row],[DAMAGE PER SHOT]]</f>
        <v>16170</v>
      </c>
      <c r="V1548" s="130">
        <f>Table4[[#This Row],[MAGAZINE AMMO]]/Table4[[#This Row],[AMMO PER SHOT]]</f>
        <v>1</v>
      </c>
      <c r="W1548" s="138" t="s">
        <v>123</v>
      </c>
      <c r="X1548" s="138">
        <f>(Table4[[#This Row],[SHOTS PER MAGAZINE]]-1)*Table4[[#This Row],[SHOT 
INTERVAL]]+(Table4[[#This Row],[PARTICLES 
PER SHOT]]-1)*Table4[[#This Row],[BURST INTERVAL]]</f>
        <v>0</v>
      </c>
      <c r="Y1548" s="186">
        <f>Table4[[#This Row],[DAMAGE PER MAGAZINE]]/(Table4[[#This Row],[UNLOAD TIME]]+Table4[[#This Row],[RELOAD TIME]])</f>
        <v>2021.25</v>
      </c>
    </row>
    <row r="1549" spans="1:25" ht="14.25" hidden="1" customHeight="1" outlineLevel="1" x14ac:dyDescent="0.2">
      <c r="A1549" s="130">
        <v>75</v>
      </c>
      <c r="B1549" s="186" t="s">
        <v>471</v>
      </c>
      <c r="C1549" s="186" t="s">
        <v>102</v>
      </c>
      <c r="D1549" s="130">
        <v>10</v>
      </c>
      <c r="E1549" s="130">
        <v>2340</v>
      </c>
      <c r="F1549" s="130"/>
      <c r="G1549" s="130"/>
      <c r="H1549" s="130"/>
      <c r="I1549" s="136">
        <v>7</v>
      </c>
      <c r="J1549" s="136">
        <v>7</v>
      </c>
      <c r="K1549" s="136">
        <v>7</v>
      </c>
      <c r="L1549" s="138"/>
      <c r="M1549" s="142"/>
      <c r="N1549" s="136">
        <v>1</v>
      </c>
      <c r="O1549" s="141">
        <v>1</v>
      </c>
      <c r="P1549" s="138">
        <v>1</v>
      </c>
      <c r="Q1549" s="130">
        <v>6</v>
      </c>
      <c r="R1549" s="138">
        <v>8</v>
      </c>
      <c r="S1549" s="130">
        <f>Table4[[#This Row],[DMG PER PARTICLE]]*Table4[[#This Row],[PARTICLES 
PER SHOT]]</f>
        <v>16380</v>
      </c>
      <c r="T1549" s="138" t="s">
        <v>123</v>
      </c>
      <c r="U1549" s="130">
        <f>Table4[[#This Row],[SHOTS PER MAGAZINE]]*Table4[[#This Row],[DAMAGE PER SHOT]]</f>
        <v>16380</v>
      </c>
      <c r="V1549" s="130">
        <f>Table4[[#This Row],[MAGAZINE AMMO]]/Table4[[#This Row],[AMMO PER SHOT]]</f>
        <v>1</v>
      </c>
      <c r="W1549" s="138" t="s">
        <v>123</v>
      </c>
      <c r="X1549" s="138">
        <f>(Table4[[#This Row],[SHOTS PER MAGAZINE]]-1)*Table4[[#This Row],[SHOT 
INTERVAL]]+(Table4[[#This Row],[PARTICLES 
PER SHOT]]-1)*Table4[[#This Row],[BURST INTERVAL]]</f>
        <v>0</v>
      </c>
      <c r="Y1549" s="186">
        <f>Table4[[#This Row],[DAMAGE PER MAGAZINE]]/(Table4[[#This Row],[UNLOAD TIME]]+Table4[[#This Row],[RELOAD TIME]])</f>
        <v>2047.5</v>
      </c>
    </row>
    <row r="1550" spans="1:25" ht="14.25" hidden="1" customHeight="1" outlineLevel="1" x14ac:dyDescent="0.2">
      <c r="A1550" s="130">
        <v>75</v>
      </c>
      <c r="B1550" s="186" t="s">
        <v>471</v>
      </c>
      <c r="C1550" s="186" t="s">
        <v>102</v>
      </c>
      <c r="D1550" s="130">
        <v>11</v>
      </c>
      <c r="E1550" s="130">
        <v>2380</v>
      </c>
      <c r="F1550" s="130"/>
      <c r="G1550" s="130"/>
      <c r="H1550" s="130"/>
      <c r="I1550" s="136">
        <v>7</v>
      </c>
      <c r="J1550" s="136">
        <v>7</v>
      </c>
      <c r="K1550" s="136">
        <v>7</v>
      </c>
      <c r="L1550" s="138"/>
      <c r="M1550" s="142"/>
      <c r="N1550" s="136">
        <v>1</v>
      </c>
      <c r="O1550" s="141">
        <v>1</v>
      </c>
      <c r="P1550" s="138">
        <v>1</v>
      </c>
      <c r="Q1550" s="130">
        <v>6</v>
      </c>
      <c r="R1550" s="138">
        <v>8</v>
      </c>
      <c r="S1550" s="130">
        <f>Table4[[#This Row],[DMG PER PARTICLE]]*Table4[[#This Row],[PARTICLES 
PER SHOT]]</f>
        <v>16660</v>
      </c>
      <c r="T1550" s="138" t="s">
        <v>123</v>
      </c>
      <c r="U1550" s="130">
        <f>Table4[[#This Row],[SHOTS PER MAGAZINE]]*Table4[[#This Row],[DAMAGE PER SHOT]]</f>
        <v>16660</v>
      </c>
      <c r="V1550" s="130">
        <f>Table4[[#This Row],[MAGAZINE AMMO]]/Table4[[#This Row],[AMMO PER SHOT]]</f>
        <v>1</v>
      </c>
      <c r="W1550" s="138" t="s">
        <v>123</v>
      </c>
      <c r="X1550" s="138">
        <f>(Table4[[#This Row],[SHOTS PER MAGAZINE]]-1)*Table4[[#This Row],[SHOT 
INTERVAL]]+(Table4[[#This Row],[PARTICLES 
PER SHOT]]-1)*Table4[[#This Row],[BURST INTERVAL]]</f>
        <v>0</v>
      </c>
      <c r="Y1550" s="186">
        <f>Table4[[#This Row],[DAMAGE PER MAGAZINE]]/(Table4[[#This Row],[UNLOAD TIME]]+Table4[[#This Row],[RELOAD TIME]])</f>
        <v>2082.5</v>
      </c>
    </row>
    <row r="1551" spans="1:25" ht="14.25" hidden="1" customHeight="1" outlineLevel="1" x14ac:dyDescent="0.2">
      <c r="A1551" s="130">
        <v>75</v>
      </c>
      <c r="B1551" s="186" t="s">
        <v>471</v>
      </c>
      <c r="C1551" s="186" t="s">
        <v>102</v>
      </c>
      <c r="D1551" s="130">
        <v>12</v>
      </c>
      <c r="E1551" s="130">
        <v>2420</v>
      </c>
      <c r="F1551" s="130"/>
      <c r="G1551" s="130"/>
      <c r="H1551" s="130"/>
      <c r="I1551" s="136">
        <v>7</v>
      </c>
      <c r="J1551" s="136">
        <v>7</v>
      </c>
      <c r="K1551" s="136">
        <v>7</v>
      </c>
      <c r="L1551" s="138"/>
      <c r="M1551" s="142"/>
      <c r="N1551" s="136">
        <v>1</v>
      </c>
      <c r="O1551" s="141">
        <v>1</v>
      </c>
      <c r="P1551" s="138">
        <v>1</v>
      </c>
      <c r="Q1551" s="130">
        <v>6</v>
      </c>
      <c r="R1551" s="138">
        <v>8</v>
      </c>
      <c r="S1551" s="130">
        <f>Table4[[#This Row],[DMG PER PARTICLE]]*Table4[[#This Row],[PARTICLES 
PER SHOT]]</f>
        <v>16940</v>
      </c>
      <c r="T1551" s="138" t="s">
        <v>123</v>
      </c>
      <c r="U1551" s="130">
        <f>Table4[[#This Row],[SHOTS PER MAGAZINE]]*Table4[[#This Row],[DAMAGE PER SHOT]]</f>
        <v>16940</v>
      </c>
      <c r="V1551" s="130">
        <f>Table4[[#This Row],[MAGAZINE AMMO]]/Table4[[#This Row],[AMMO PER SHOT]]</f>
        <v>1</v>
      </c>
      <c r="W1551" s="138" t="s">
        <v>123</v>
      </c>
      <c r="X1551" s="138">
        <f>(Table4[[#This Row],[SHOTS PER MAGAZINE]]-1)*Table4[[#This Row],[SHOT 
INTERVAL]]+(Table4[[#This Row],[PARTICLES 
PER SHOT]]-1)*Table4[[#This Row],[BURST INTERVAL]]</f>
        <v>0</v>
      </c>
      <c r="Y1551" s="186">
        <f>Table4[[#This Row],[DAMAGE PER MAGAZINE]]/(Table4[[#This Row],[UNLOAD TIME]]+Table4[[#This Row],[RELOAD TIME]])</f>
        <v>2117.5</v>
      </c>
    </row>
    <row r="1552" spans="1:25" ht="14.25" hidden="1" customHeight="1" outlineLevel="1" x14ac:dyDescent="0.2">
      <c r="A1552" s="130">
        <v>75</v>
      </c>
      <c r="B1552" s="186" t="s">
        <v>471</v>
      </c>
      <c r="C1552" s="186" t="s">
        <v>103</v>
      </c>
      <c r="D1552" s="130">
        <v>1</v>
      </c>
      <c r="E1552" s="130">
        <v>2541</v>
      </c>
      <c r="F1552" s="130"/>
      <c r="G1552" s="130"/>
      <c r="H1552" s="130"/>
      <c r="I1552" s="136">
        <v>7</v>
      </c>
      <c r="J1552" s="136">
        <v>7</v>
      </c>
      <c r="K1552" s="136">
        <v>7</v>
      </c>
      <c r="L1552" s="138"/>
      <c r="M1552" s="142"/>
      <c r="N1552" s="136">
        <v>1</v>
      </c>
      <c r="O1552" s="141">
        <v>1</v>
      </c>
      <c r="P1552" s="138">
        <v>1</v>
      </c>
      <c r="Q1552" s="130">
        <v>6</v>
      </c>
      <c r="R1552" s="138">
        <v>8</v>
      </c>
      <c r="S1552" s="130">
        <f>Table4[[#This Row],[DMG PER PARTICLE]]*Table4[[#This Row],[PARTICLES 
PER SHOT]]</f>
        <v>17787</v>
      </c>
      <c r="T1552" s="138" t="s">
        <v>123</v>
      </c>
      <c r="U1552" s="130">
        <f>Table4[[#This Row],[SHOTS PER MAGAZINE]]*Table4[[#This Row],[DAMAGE PER SHOT]]</f>
        <v>17787</v>
      </c>
      <c r="V1552" s="130">
        <f>Table4[[#This Row],[MAGAZINE AMMO]]/Table4[[#This Row],[AMMO PER SHOT]]</f>
        <v>1</v>
      </c>
      <c r="W1552" s="138" t="s">
        <v>123</v>
      </c>
      <c r="X1552" s="138">
        <f>(Table4[[#This Row],[SHOTS PER MAGAZINE]]-1)*Table4[[#This Row],[SHOT 
INTERVAL]]+(Table4[[#This Row],[PARTICLES 
PER SHOT]]-1)*Table4[[#This Row],[BURST INTERVAL]]</f>
        <v>0</v>
      </c>
      <c r="Y1552" s="186">
        <f>Table4[[#This Row],[DAMAGE PER MAGAZINE]]/(Table4[[#This Row],[UNLOAD TIME]]+Table4[[#This Row],[RELOAD TIME]])</f>
        <v>2223.375</v>
      </c>
    </row>
    <row r="1553" spans="1:25" ht="14.25" customHeight="1" collapsed="1" x14ac:dyDescent="0.2">
      <c r="A1553" s="128">
        <v>76</v>
      </c>
      <c r="B1553" s="185" t="s">
        <v>472</v>
      </c>
      <c r="C1553" s="185" t="s">
        <v>101</v>
      </c>
      <c r="D1553" s="128">
        <v>1</v>
      </c>
      <c r="E1553" s="128">
        <v>760</v>
      </c>
      <c r="F1553" s="128"/>
      <c r="G1553" s="128"/>
      <c r="H1553" s="128"/>
      <c r="I1553" s="136">
        <v>7</v>
      </c>
      <c r="J1553" s="136">
        <v>7</v>
      </c>
      <c r="K1553" s="136">
        <v>7</v>
      </c>
      <c r="L1553" s="137"/>
      <c r="M1553" s="142"/>
      <c r="N1553" s="136">
        <v>1</v>
      </c>
      <c r="O1553" s="141">
        <v>1</v>
      </c>
      <c r="P1553" s="137">
        <v>1</v>
      </c>
      <c r="Q1553" s="128">
        <v>6</v>
      </c>
      <c r="R1553" s="137">
        <v>8</v>
      </c>
      <c r="S1553" s="128">
        <f>Table4[[#This Row],[DMG PER PARTICLE]]*Table4[[#This Row],[PARTICLES 
PER SHOT]]</f>
        <v>5320</v>
      </c>
      <c r="T1553" s="137" t="s">
        <v>123</v>
      </c>
      <c r="U1553" s="128">
        <f>Table4[[#This Row],[SHOTS PER MAGAZINE]]*Table4[[#This Row],[DAMAGE PER SHOT]]</f>
        <v>5320</v>
      </c>
      <c r="V1553" s="128">
        <f>Table4[[#This Row],[MAGAZINE AMMO]]/Table4[[#This Row],[AMMO PER SHOT]]</f>
        <v>1</v>
      </c>
      <c r="W1553" s="137" t="s">
        <v>123</v>
      </c>
      <c r="X1553" s="137">
        <f>(Table4[[#This Row],[SHOTS PER MAGAZINE]]-1)*Table4[[#This Row],[SHOT 
INTERVAL]]+(Table4[[#This Row],[PARTICLES 
PER SHOT]]-1)*Table4[[#This Row],[BURST INTERVAL]]</f>
        <v>0</v>
      </c>
      <c r="Y1553" s="185">
        <f>Table4[[#This Row],[DAMAGE PER MAGAZINE]]/(Table4[[#This Row],[UNLOAD TIME]]+Table4[[#This Row],[RELOAD TIME]])</f>
        <v>665</v>
      </c>
    </row>
    <row r="1554" spans="1:25" ht="14.25" hidden="1" customHeight="1" outlineLevel="1" x14ac:dyDescent="0.2">
      <c r="A1554" s="130">
        <v>76</v>
      </c>
      <c r="B1554" s="186" t="s">
        <v>472</v>
      </c>
      <c r="C1554" s="186" t="s">
        <v>101</v>
      </c>
      <c r="D1554" s="130">
        <v>2</v>
      </c>
      <c r="E1554" s="130">
        <v>840</v>
      </c>
      <c r="F1554" s="130"/>
      <c r="G1554" s="130"/>
      <c r="H1554" s="130"/>
      <c r="I1554" s="136">
        <v>7</v>
      </c>
      <c r="J1554" s="136">
        <v>7</v>
      </c>
      <c r="K1554" s="136">
        <v>7</v>
      </c>
      <c r="L1554" s="138"/>
      <c r="M1554" s="142"/>
      <c r="N1554" s="136">
        <v>1</v>
      </c>
      <c r="O1554" s="141">
        <v>1</v>
      </c>
      <c r="P1554" s="138">
        <v>1</v>
      </c>
      <c r="Q1554" s="130">
        <v>6</v>
      </c>
      <c r="R1554" s="138">
        <v>8</v>
      </c>
      <c r="S1554" s="130">
        <f>Table4[[#This Row],[DMG PER PARTICLE]]*Table4[[#This Row],[PARTICLES 
PER SHOT]]</f>
        <v>5880</v>
      </c>
      <c r="T1554" s="138" t="s">
        <v>123</v>
      </c>
      <c r="U1554" s="130">
        <f>Table4[[#This Row],[SHOTS PER MAGAZINE]]*Table4[[#This Row],[DAMAGE PER SHOT]]</f>
        <v>5880</v>
      </c>
      <c r="V1554" s="130">
        <f>Table4[[#This Row],[MAGAZINE AMMO]]/Table4[[#This Row],[AMMO PER SHOT]]</f>
        <v>1</v>
      </c>
      <c r="W1554" s="138" t="s">
        <v>123</v>
      </c>
      <c r="X1554" s="138">
        <f>(Table4[[#This Row],[SHOTS PER MAGAZINE]]-1)*Table4[[#This Row],[SHOT 
INTERVAL]]+(Table4[[#This Row],[PARTICLES 
PER SHOT]]-1)*Table4[[#This Row],[BURST INTERVAL]]</f>
        <v>0</v>
      </c>
      <c r="Y1554" s="186">
        <f>Table4[[#This Row],[DAMAGE PER MAGAZINE]]/(Table4[[#This Row],[UNLOAD TIME]]+Table4[[#This Row],[RELOAD TIME]])</f>
        <v>735</v>
      </c>
    </row>
    <row r="1555" spans="1:25" ht="14.25" hidden="1" customHeight="1" outlineLevel="1" x14ac:dyDescent="0.2">
      <c r="A1555" s="130">
        <v>76</v>
      </c>
      <c r="B1555" s="186" t="s">
        <v>472</v>
      </c>
      <c r="C1555" s="186" t="s">
        <v>101</v>
      </c>
      <c r="D1555" s="130">
        <v>3</v>
      </c>
      <c r="E1555" s="130">
        <v>920</v>
      </c>
      <c r="F1555" s="130"/>
      <c r="G1555" s="130"/>
      <c r="H1555" s="130"/>
      <c r="I1555" s="136">
        <v>7</v>
      </c>
      <c r="J1555" s="136">
        <v>7</v>
      </c>
      <c r="K1555" s="136">
        <v>7</v>
      </c>
      <c r="L1555" s="138"/>
      <c r="M1555" s="142"/>
      <c r="N1555" s="136">
        <v>1</v>
      </c>
      <c r="O1555" s="141">
        <v>1</v>
      </c>
      <c r="P1555" s="138">
        <v>1</v>
      </c>
      <c r="Q1555" s="130">
        <v>6</v>
      </c>
      <c r="R1555" s="138">
        <v>8</v>
      </c>
      <c r="S1555" s="130">
        <f>Table4[[#This Row],[DMG PER PARTICLE]]*Table4[[#This Row],[PARTICLES 
PER SHOT]]</f>
        <v>6440</v>
      </c>
      <c r="T1555" s="138" t="s">
        <v>123</v>
      </c>
      <c r="U1555" s="130">
        <f>Table4[[#This Row],[SHOTS PER MAGAZINE]]*Table4[[#This Row],[DAMAGE PER SHOT]]</f>
        <v>6440</v>
      </c>
      <c r="V1555" s="130">
        <f>Table4[[#This Row],[MAGAZINE AMMO]]/Table4[[#This Row],[AMMO PER SHOT]]</f>
        <v>1</v>
      </c>
      <c r="W1555" s="138" t="s">
        <v>123</v>
      </c>
      <c r="X1555" s="138">
        <f>(Table4[[#This Row],[SHOTS PER MAGAZINE]]-1)*Table4[[#This Row],[SHOT 
INTERVAL]]+(Table4[[#This Row],[PARTICLES 
PER SHOT]]-1)*Table4[[#This Row],[BURST INTERVAL]]</f>
        <v>0</v>
      </c>
      <c r="Y1555" s="186">
        <f>Table4[[#This Row],[DAMAGE PER MAGAZINE]]/(Table4[[#This Row],[UNLOAD TIME]]+Table4[[#This Row],[RELOAD TIME]])</f>
        <v>805</v>
      </c>
    </row>
    <row r="1556" spans="1:25" ht="14.25" hidden="1" customHeight="1" outlineLevel="1" x14ac:dyDescent="0.2">
      <c r="A1556" s="130">
        <v>76</v>
      </c>
      <c r="B1556" s="186" t="s">
        <v>472</v>
      </c>
      <c r="C1556" s="186" t="s">
        <v>101</v>
      </c>
      <c r="D1556" s="130">
        <v>4</v>
      </c>
      <c r="E1556" s="130">
        <v>1015</v>
      </c>
      <c r="F1556" s="130"/>
      <c r="G1556" s="130"/>
      <c r="H1556" s="130"/>
      <c r="I1556" s="136">
        <v>7</v>
      </c>
      <c r="J1556" s="136">
        <v>7</v>
      </c>
      <c r="K1556" s="136">
        <v>7</v>
      </c>
      <c r="L1556" s="138"/>
      <c r="M1556" s="142"/>
      <c r="N1556" s="136">
        <v>1</v>
      </c>
      <c r="O1556" s="141">
        <v>1</v>
      </c>
      <c r="P1556" s="138">
        <v>1</v>
      </c>
      <c r="Q1556" s="130">
        <v>6</v>
      </c>
      <c r="R1556" s="138">
        <v>8</v>
      </c>
      <c r="S1556" s="130">
        <f>Table4[[#This Row],[DMG PER PARTICLE]]*Table4[[#This Row],[PARTICLES 
PER SHOT]]</f>
        <v>7105</v>
      </c>
      <c r="T1556" s="138" t="s">
        <v>123</v>
      </c>
      <c r="U1556" s="130">
        <f>Table4[[#This Row],[SHOTS PER MAGAZINE]]*Table4[[#This Row],[DAMAGE PER SHOT]]</f>
        <v>7105</v>
      </c>
      <c r="V1556" s="130">
        <f>Table4[[#This Row],[MAGAZINE AMMO]]/Table4[[#This Row],[AMMO PER SHOT]]</f>
        <v>1</v>
      </c>
      <c r="W1556" s="138" t="s">
        <v>123</v>
      </c>
      <c r="X1556" s="138">
        <f>(Table4[[#This Row],[SHOTS PER MAGAZINE]]-1)*Table4[[#This Row],[SHOT 
INTERVAL]]+(Table4[[#This Row],[PARTICLES 
PER SHOT]]-1)*Table4[[#This Row],[BURST INTERVAL]]</f>
        <v>0</v>
      </c>
      <c r="Y1556" s="186">
        <f>Table4[[#This Row],[DAMAGE PER MAGAZINE]]/(Table4[[#This Row],[UNLOAD TIME]]+Table4[[#This Row],[RELOAD TIME]])</f>
        <v>888.125</v>
      </c>
    </row>
    <row r="1557" spans="1:25" ht="14.25" hidden="1" customHeight="1" outlineLevel="1" x14ac:dyDescent="0.2">
      <c r="A1557" s="130">
        <v>76</v>
      </c>
      <c r="B1557" s="186" t="s">
        <v>472</v>
      </c>
      <c r="C1557" s="186" t="s">
        <v>101</v>
      </c>
      <c r="D1557" s="130">
        <v>5</v>
      </c>
      <c r="E1557" s="130">
        <v>1115</v>
      </c>
      <c r="F1557" s="130"/>
      <c r="G1557" s="130"/>
      <c r="H1557" s="130"/>
      <c r="I1557" s="136">
        <v>7</v>
      </c>
      <c r="J1557" s="136">
        <v>7</v>
      </c>
      <c r="K1557" s="136">
        <v>7</v>
      </c>
      <c r="L1557" s="138"/>
      <c r="M1557" s="142"/>
      <c r="N1557" s="136">
        <v>1</v>
      </c>
      <c r="O1557" s="141">
        <v>1</v>
      </c>
      <c r="P1557" s="138">
        <v>1</v>
      </c>
      <c r="Q1557" s="130">
        <v>6</v>
      </c>
      <c r="R1557" s="138">
        <v>8</v>
      </c>
      <c r="S1557" s="130">
        <f>Table4[[#This Row],[DMG PER PARTICLE]]*Table4[[#This Row],[PARTICLES 
PER SHOT]]</f>
        <v>7805</v>
      </c>
      <c r="T1557" s="138" t="s">
        <v>123</v>
      </c>
      <c r="U1557" s="130">
        <f>Table4[[#This Row],[SHOTS PER MAGAZINE]]*Table4[[#This Row],[DAMAGE PER SHOT]]</f>
        <v>7805</v>
      </c>
      <c r="V1557" s="130">
        <f>Table4[[#This Row],[MAGAZINE AMMO]]/Table4[[#This Row],[AMMO PER SHOT]]</f>
        <v>1</v>
      </c>
      <c r="W1557" s="138" t="s">
        <v>123</v>
      </c>
      <c r="X1557" s="138">
        <f>(Table4[[#This Row],[SHOTS PER MAGAZINE]]-1)*Table4[[#This Row],[SHOT 
INTERVAL]]+(Table4[[#This Row],[PARTICLES 
PER SHOT]]-1)*Table4[[#This Row],[BURST INTERVAL]]</f>
        <v>0</v>
      </c>
      <c r="Y1557" s="186">
        <f>Table4[[#This Row],[DAMAGE PER MAGAZINE]]/(Table4[[#This Row],[UNLOAD TIME]]+Table4[[#This Row],[RELOAD TIME]])</f>
        <v>975.625</v>
      </c>
    </row>
    <row r="1558" spans="1:25" ht="14.25" hidden="1" customHeight="1" outlineLevel="1" x14ac:dyDescent="0.2">
      <c r="A1558" s="130">
        <v>76</v>
      </c>
      <c r="B1558" s="186" t="s">
        <v>472</v>
      </c>
      <c r="C1558" s="186" t="s">
        <v>101</v>
      </c>
      <c r="D1558" s="130">
        <v>6</v>
      </c>
      <c r="E1558" s="130">
        <v>1230</v>
      </c>
      <c r="F1558" s="130"/>
      <c r="G1558" s="130"/>
      <c r="H1558" s="130"/>
      <c r="I1558" s="136">
        <v>7</v>
      </c>
      <c r="J1558" s="136">
        <v>7</v>
      </c>
      <c r="K1558" s="136">
        <v>7</v>
      </c>
      <c r="L1558" s="138"/>
      <c r="M1558" s="142"/>
      <c r="N1558" s="136">
        <v>1</v>
      </c>
      <c r="O1558" s="141">
        <v>1</v>
      </c>
      <c r="P1558" s="138">
        <v>1</v>
      </c>
      <c r="Q1558" s="130">
        <v>6</v>
      </c>
      <c r="R1558" s="138">
        <v>8</v>
      </c>
      <c r="S1558" s="130">
        <f>Table4[[#This Row],[DMG PER PARTICLE]]*Table4[[#This Row],[PARTICLES 
PER SHOT]]</f>
        <v>8610</v>
      </c>
      <c r="T1558" s="138" t="s">
        <v>123</v>
      </c>
      <c r="U1558" s="130">
        <f>Table4[[#This Row],[SHOTS PER MAGAZINE]]*Table4[[#This Row],[DAMAGE PER SHOT]]</f>
        <v>8610</v>
      </c>
      <c r="V1558" s="130">
        <f>Table4[[#This Row],[MAGAZINE AMMO]]/Table4[[#This Row],[AMMO PER SHOT]]</f>
        <v>1</v>
      </c>
      <c r="W1558" s="138" t="s">
        <v>123</v>
      </c>
      <c r="X1558" s="138">
        <f>(Table4[[#This Row],[SHOTS PER MAGAZINE]]-1)*Table4[[#This Row],[SHOT 
INTERVAL]]+(Table4[[#This Row],[PARTICLES 
PER SHOT]]-1)*Table4[[#This Row],[BURST INTERVAL]]</f>
        <v>0</v>
      </c>
      <c r="Y1558" s="186">
        <f>Table4[[#This Row],[DAMAGE PER MAGAZINE]]/(Table4[[#This Row],[UNLOAD TIME]]+Table4[[#This Row],[RELOAD TIME]])</f>
        <v>1076.25</v>
      </c>
    </row>
    <row r="1559" spans="1:25" ht="14.25" hidden="1" customHeight="1" outlineLevel="1" x14ac:dyDescent="0.2">
      <c r="A1559" s="130">
        <v>76</v>
      </c>
      <c r="B1559" s="186" t="s">
        <v>472</v>
      </c>
      <c r="C1559" s="186" t="s">
        <v>101</v>
      </c>
      <c r="D1559" s="130">
        <v>7</v>
      </c>
      <c r="E1559" s="130">
        <v>1350</v>
      </c>
      <c r="F1559" s="130"/>
      <c r="G1559" s="130"/>
      <c r="H1559" s="130"/>
      <c r="I1559" s="136">
        <v>7</v>
      </c>
      <c r="J1559" s="136">
        <v>7</v>
      </c>
      <c r="K1559" s="136">
        <v>7</v>
      </c>
      <c r="L1559" s="138"/>
      <c r="M1559" s="142"/>
      <c r="N1559" s="136">
        <v>1</v>
      </c>
      <c r="O1559" s="141">
        <v>1</v>
      </c>
      <c r="P1559" s="138">
        <v>1</v>
      </c>
      <c r="Q1559" s="130">
        <v>6</v>
      </c>
      <c r="R1559" s="138">
        <v>8</v>
      </c>
      <c r="S1559" s="130">
        <f>Table4[[#This Row],[DMG PER PARTICLE]]*Table4[[#This Row],[PARTICLES 
PER SHOT]]</f>
        <v>9450</v>
      </c>
      <c r="T1559" s="138" t="s">
        <v>123</v>
      </c>
      <c r="U1559" s="130">
        <f>Table4[[#This Row],[SHOTS PER MAGAZINE]]*Table4[[#This Row],[DAMAGE PER SHOT]]</f>
        <v>9450</v>
      </c>
      <c r="V1559" s="130">
        <f>Table4[[#This Row],[MAGAZINE AMMO]]/Table4[[#This Row],[AMMO PER SHOT]]</f>
        <v>1</v>
      </c>
      <c r="W1559" s="138" t="s">
        <v>123</v>
      </c>
      <c r="X1559" s="138">
        <f>(Table4[[#This Row],[SHOTS PER MAGAZINE]]-1)*Table4[[#This Row],[SHOT 
INTERVAL]]+(Table4[[#This Row],[PARTICLES 
PER SHOT]]-1)*Table4[[#This Row],[BURST INTERVAL]]</f>
        <v>0</v>
      </c>
      <c r="Y1559" s="186">
        <f>Table4[[#This Row],[DAMAGE PER MAGAZINE]]/(Table4[[#This Row],[UNLOAD TIME]]+Table4[[#This Row],[RELOAD TIME]])</f>
        <v>1181.25</v>
      </c>
    </row>
    <row r="1560" spans="1:25" ht="14.25" hidden="1" customHeight="1" outlineLevel="1" x14ac:dyDescent="0.2">
      <c r="A1560" s="130">
        <v>76</v>
      </c>
      <c r="B1560" s="186" t="s">
        <v>472</v>
      </c>
      <c r="C1560" s="186" t="s">
        <v>101</v>
      </c>
      <c r="D1560" s="130">
        <v>8</v>
      </c>
      <c r="E1560" s="130">
        <v>1485</v>
      </c>
      <c r="F1560" s="130"/>
      <c r="G1560" s="130"/>
      <c r="H1560" s="130"/>
      <c r="I1560" s="136">
        <v>7</v>
      </c>
      <c r="J1560" s="136">
        <v>7</v>
      </c>
      <c r="K1560" s="136">
        <v>7</v>
      </c>
      <c r="L1560" s="138"/>
      <c r="M1560" s="142"/>
      <c r="N1560" s="136">
        <v>1</v>
      </c>
      <c r="O1560" s="141">
        <v>1</v>
      </c>
      <c r="P1560" s="138">
        <v>1</v>
      </c>
      <c r="Q1560" s="130">
        <v>6</v>
      </c>
      <c r="R1560" s="138">
        <v>8</v>
      </c>
      <c r="S1560" s="130">
        <f>Table4[[#This Row],[DMG PER PARTICLE]]*Table4[[#This Row],[PARTICLES 
PER SHOT]]</f>
        <v>10395</v>
      </c>
      <c r="T1560" s="138" t="s">
        <v>123</v>
      </c>
      <c r="U1560" s="130">
        <f>Table4[[#This Row],[SHOTS PER MAGAZINE]]*Table4[[#This Row],[DAMAGE PER SHOT]]</f>
        <v>10395</v>
      </c>
      <c r="V1560" s="130">
        <f>Table4[[#This Row],[MAGAZINE AMMO]]/Table4[[#This Row],[AMMO PER SHOT]]</f>
        <v>1</v>
      </c>
      <c r="W1560" s="138" t="s">
        <v>123</v>
      </c>
      <c r="X1560" s="138">
        <f>(Table4[[#This Row],[SHOTS PER MAGAZINE]]-1)*Table4[[#This Row],[SHOT 
INTERVAL]]+(Table4[[#This Row],[PARTICLES 
PER SHOT]]-1)*Table4[[#This Row],[BURST INTERVAL]]</f>
        <v>0</v>
      </c>
      <c r="Y1560" s="186">
        <f>Table4[[#This Row],[DAMAGE PER MAGAZINE]]/(Table4[[#This Row],[UNLOAD TIME]]+Table4[[#This Row],[RELOAD TIME]])</f>
        <v>1299.375</v>
      </c>
    </row>
    <row r="1561" spans="1:25" ht="14.25" hidden="1" customHeight="1" outlineLevel="1" x14ac:dyDescent="0.2">
      <c r="A1561" s="130">
        <v>76</v>
      </c>
      <c r="B1561" s="186" t="s">
        <v>472</v>
      </c>
      <c r="C1561" s="186" t="s">
        <v>101</v>
      </c>
      <c r="D1561" s="130">
        <v>9</v>
      </c>
      <c r="E1561" s="130">
        <v>1635</v>
      </c>
      <c r="F1561" s="130"/>
      <c r="G1561" s="130"/>
      <c r="H1561" s="130"/>
      <c r="I1561" s="136">
        <v>7</v>
      </c>
      <c r="J1561" s="136">
        <v>7</v>
      </c>
      <c r="K1561" s="136">
        <v>7</v>
      </c>
      <c r="L1561" s="138"/>
      <c r="M1561" s="142"/>
      <c r="N1561" s="136">
        <v>1</v>
      </c>
      <c r="O1561" s="141">
        <v>1</v>
      </c>
      <c r="P1561" s="138">
        <v>1</v>
      </c>
      <c r="Q1561" s="130">
        <v>6</v>
      </c>
      <c r="R1561" s="138">
        <v>8</v>
      </c>
      <c r="S1561" s="130">
        <f>Table4[[#This Row],[DMG PER PARTICLE]]*Table4[[#This Row],[PARTICLES 
PER SHOT]]</f>
        <v>11445</v>
      </c>
      <c r="T1561" s="138" t="s">
        <v>123</v>
      </c>
      <c r="U1561" s="130">
        <f>Table4[[#This Row],[SHOTS PER MAGAZINE]]*Table4[[#This Row],[DAMAGE PER SHOT]]</f>
        <v>11445</v>
      </c>
      <c r="V1561" s="130">
        <f>Table4[[#This Row],[MAGAZINE AMMO]]/Table4[[#This Row],[AMMO PER SHOT]]</f>
        <v>1</v>
      </c>
      <c r="W1561" s="138" t="s">
        <v>123</v>
      </c>
      <c r="X1561" s="138">
        <f>(Table4[[#This Row],[SHOTS PER MAGAZINE]]-1)*Table4[[#This Row],[SHOT 
INTERVAL]]+(Table4[[#This Row],[PARTICLES 
PER SHOT]]-1)*Table4[[#This Row],[BURST INTERVAL]]</f>
        <v>0</v>
      </c>
      <c r="Y1561" s="186">
        <f>Table4[[#This Row],[DAMAGE PER MAGAZINE]]/(Table4[[#This Row],[UNLOAD TIME]]+Table4[[#This Row],[RELOAD TIME]])</f>
        <v>1430.625</v>
      </c>
    </row>
    <row r="1562" spans="1:25" ht="14.25" hidden="1" customHeight="1" outlineLevel="1" x14ac:dyDescent="0.2">
      <c r="A1562" s="130">
        <v>76</v>
      </c>
      <c r="B1562" s="186" t="s">
        <v>472</v>
      </c>
      <c r="C1562" s="186" t="s">
        <v>101</v>
      </c>
      <c r="D1562" s="130">
        <v>10</v>
      </c>
      <c r="E1562" s="130">
        <v>1795</v>
      </c>
      <c r="F1562" s="130"/>
      <c r="G1562" s="130"/>
      <c r="H1562" s="130"/>
      <c r="I1562" s="136">
        <v>7</v>
      </c>
      <c r="J1562" s="136">
        <v>7</v>
      </c>
      <c r="K1562" s="136">
        <v>7</v>
      </c>
      <c r="L1562" s="138"/>
      <c r="M1562" s="142"/>
      <c r="N1562" s="136">
        <v>1</v>
      </c>
      <c r="O1562" s="141">
        <v>1</v>
      </c>
      <c r="P1562" s="138">
        <v>1</v>
      </c>
      <c r="Q1562" s="130">
        <v>6</v>
      </c>
      <c r="R1562" s="138">
        <v>8</v>
      </c>
      <c r="S1562" s="130">
        <f>Table4[[#This Row],[DMG PER PARTICLE]]*Table4[[#This Row],[PARTICLES 
PER SHOT]]</f>
        <v>12565</v>
      </c>
      <c r="T1562" s="138" t="s">
        <v>123</v>
      </c>
      <c r="U1562" s="130">
        <f>Table4[[#This Row],[SHOTS PER MAGAZINE]]*Table4[[#This Row],[DAMAGE PER SHOT]]</f>
        <v>12565</v>
      </c>
      <c r="V1562" s="130">
        <f>Table4[[#This Row],[MAGAZINE AMMO]]/Table4[[#This Row],[AMMO PER SHOT]]</f>
        <v>1</v>
      </c>
      <c r="W1562" s="138" t="s">
        <v>123</v>
      </c>
      <c r="X1562" s="138">
        <f>(Table4[[#This Row],[SHOTS PER MAGAZINE]]-1)*Table4[[#This Row],[SHOT 
INTERVAL]]+(Table4[[#This Row],[PARTICLES 
PER SHOT]]-1)*Table4[[#This Row],[BURST INTERVAL]]</f>
        <v>0</v>
      </c>
      <c r="Y1562" s="186">
        <f>Table4[[#This Row],[DAMAGE PER MAGAZINE]]/(Table4[[#This Row],[UNLOAD TIME]]+Table4[[#This Row],[RELOAD TIME]])</f>
        <v>1570.625</v>
      </c>
    </row>
    <row r="1563" spans="1:25" ht="14.25" hidden="1" customHeight="1" outlineLevel="1" x14ac:dyDescent="0.2">
      <c r="A1563" s="130">
        <v>76</v>
      </c>
      <c r="B1563" s="186" t="s">
        <v>472</v>
      </c>
      <c r="C1563" s="186" t="s">
        <v>101</v>
      </c>
      <c r="D1563" s="130">
        <v>11</v>
      </c>
      <c r="E1563" s="130">
        <v>1975</v>
      </c>
      <c r="F1563" s="130"/>
      <c r="G1563" s="130"/>
      <c r="H1563" s="130"/>
      <c r="I1563" s="136">
        <v>7</v>
      </c>
      <c r="J1563" s="136">
        <v>7</v>
      </c>
      <c r="K1563" s="136">
        <v>7</v>
      </c>
      <c r="L1563" s="138"/>
      <c r="M1563" s="142"/>
      <c r="N1563" s="136">
        <v>1</v>
      </c>
      <c r="O1563" s="141">
        <v>1</v>
      </c>
      <c r="P1563" s="138">
        <v>1</v>
      </c>
      <c r="Q1563" s="130">
        <v>6</v>
      </c>
      <c r="R1563" s="138">
        <v>8</v>
      </c>
      <c r="S1563" s="130">
        <f>Table4[[#This Row],[DMG PER PARTICLE]]*Table4[[#This Row],[PARTICLES 
PER SHOT]]</f>
        <v>13825</v>
      </c>
      <c r="T1563" s="138" t="s">
        <v>123</v>
      </c>
      <c r="U1563" s="130">
        <f>Table4[[#This Row],[SHOTS PER MAGAZINE]]*Table4[[#This Row],[DAMAGE PER SHOT]]</f>
        <v>13825</v>
      </c>
      <c r="V1563" s="130">
        <f>Table4[[#This Row],[MAGAZINE AMMO]]/Table4[[#This Row],[AMMO PER SHOT]]</f>
        <v>1</v>
      </c>
      <c r="W1563" s="138" t="s">
        <v>123</v>
      </c>
      <c r="X1563" s="138">
        <f>(Table4[[#This Row],[SHOTS PER MAGAZINE]]-1)*Table4[[#This Row],[SHOT 
INTERVAL]]+(Table4[[#This Row],[PARTICLES 
PER SHOT]]-1)*Table4[[#This Row],[BURST INTERVAL]]</f>
        <v>0</v>
      </c>
      <c r="Y1563" s="186">
        <f>Table4[[#This Row],[DAMAGE PER MAGAZINE]]/(Table4[[#This Row],[UNLOAD TIME]]+Table4[[#This Row],[RELOAD TIME]])</f>
        <v>1728.125</v>
      </c>
    </row>
    <row r="1564" spans="1:25" ht="14.25" hidden="1" customHeight="1" outlineLevel="1" x14ac:dyDescent="0.2">
      <c r="A1564" s="130">
        <v>76</v>
      </c>
      <c r="B1564" s="186" t="s">
        <v>472</v>
      </c>
      <c r="C1564" s="186" t="s">
        <v>101</v>
      </c>
      <c r="D1564" s="130">
        <v>12</v>
      </c>
      <c r="E1564" s="130">
        <v>2175</v>
      </c>
      <c r="F1564" s="130"/>
      <c r="G1564" s="130"/>
      <c r="H1564" s="130"/>
      <c r="I1564" s="136">
        <v>7</v>
      </c>
      <c r="J1564" s="136">
        <v>7</v>
      </c>
      <c r="K1564" s="136">
        <v>7</v>
      </c>
      <c r="L1564" s="138"/>
      <c r="M1564" s="142"/>
      <c r="N1564" s="136">
        <v>1</v>
      </c>
      <c r="O1564" s="141">
        <v>1</v>
      </c>
      <c r="P1564" s="138">
        <v>1</v>
      </c>
      <c r="Q1564" s="130">
        <v>6</v>
      </c>
      <c r="R1564" s="138">
        <v>8</v>
      </c>
      <c r="S1564" s="130">
        <f>Table4[[#This Row],[DMG PER PARTICLE]]*Table4[[#This Row],[PARTICLES 
PER SHOT]]</f>
        <v>15225</v>
      </c>
      <c r="T1564" s="138" t="s">
        <v>123</v>
      </c>
      <c r="U1564" s="130">
        <f>Table4[[#This Row],[SHOTS PER MAGAZINE]]*Table4[[#This Row],[DAMAGE PER SHOT]]</f>
        <v>15225</v>
      </c>
      <c r="V1564" s="130">
        <f>Table4[[#This Row],[MAGAZINE AMMO]]/Table4[[#This Row],[AMMO PER SHOT]]</f>
        <v>1</v>
      </c>
      <c r="W1564" s="138" t="s">
        <v>123</v>
      </c>
      <c r="X1564" s="138">
        <f>(Table4[[#This Row],[SHOTS PER MAGAZINE]]-1)*Table4[[#This Row],[SHOT 
INTERVAL]]+(Table4[[#This Row],[PARTICLES 
PER SHOT]]-1)*Table4[[#This Row],[BURST INTERVAL]]</f>
        <v>0</v>
      </c>
      <c r="Y1564" s="186">
        <f>Table4[[#This Row],[DAMAGE PER MAGAZINE]]/(Table4[[#This Row],[UNLOAD TIME]]+Table4[[#This Row],[RELOAD TIME]])</f>
        <v>1903.125</v>
      </c>
    </row>
    <row r="1565" spans="1:25" ht="14.25" hidden="1" customHeight="1" outlineLevel="1" x14ac:dyDescent="0.2">
      <c r="A1565" s="130">
        <v>76</v>
      </c>
      <c r="B1565" s="186" t="s">
        <v>472</v>
      </c>
      <c r="C1565" s="186" t="s">
        <v>102</v>
      </c>
      <c r="D1565" s="130">
        <v>1</v>
      </c>
      <c r="E1565" s="130">
        <v>2175</v>
      </c>
      <c r="F1565" s="130"/>
      <c r="G1565" s="130"/>
      <c r="H1565" s="130"/>
      <c r="I1565" s="136">
        <v>7</v>
      </c>
      <c r="J1565" s="136">
        <v>7</v>
      </c>
      <c r="K1565" s="136">
        <v>7</v>
      </c>
      <c r="L1565" s="138"/>
      <c r="M1565" s="142"/>
      <c r="N1565" s="136">
        <v>1</v>
      </c>
      <c r="O1565" s="141">
        <v>1</v>
      </c>
      <c r="P1565" s="138">
        <v>1</v>
      </c>
      <c r="Q1565" s="130">
        <v>6</v>
      </c>
      <c r="R1565" s="138">
        <v>8</v>
      </c>
      <c r="S1565" s="130">
        <f>Table4[[#This Row],[DMG PER PARTICLE]]*Table4[[#This Row],[PARTICLES 
PER SHOT]]</f>
        <v>15225</v>
      </c>
      <c r="T1565" s="138" t="s">
        <v>123</v>
      </c>
      <c r="U1565" s="130">
        <f>Table4[[#This Row],[SHOTS PER MAGAZINE]]*Table4[[#This Row],[DAMAGE PER SHOT]]</f>
        <v>15225</v>
      </c>
      <c r="V1565" s="130">
        <f>Table4[[#This Row],[MAGAZINE AMMO]]/Table4[[#This Row],[AMMO PER SHOT]]</f>
        <v>1</v>
      </c>
      <c r="W1565" s="138" t="s">
        <v>123</v>
      </c>
      <c r="X1565" s="138">
        <f>(Table4[[#This Row],[SHOTS PER MAGAZINE]]-1)*Table4[[#This Row],[SHOT 
INTERVAL]]+(Table4[[#This Row],[PARTICLES 
PER SHOT]]-1)*Table4[[#This Row],[BURST INTERVAL]]</f>
        <v>0</v>
      </c>
      <c r="Y1565" s="186">
        <f>Table4[[#This Row],[DAMAGE PER MAGAZINE]]/(Table4[[#This Row],[UNLOAD TIME]]+Table4[[#This Row],[RELOAD TIME]])</f>
        <v>1903.125</v>
      </c>
    </row>
    <row r="1566" spans="1:25" ht="14.25" hidden="1" customHeight="1" outlineLevel="1" x14ac:dyDescent="0.2">
      <c r="A1566" s="130">
        <v>76</v>
      </c>
      <c r="B1566" s="186" t="s">
        <v>472</v>
      </c>
      <c r="C1566" s="186" t="s">
        <v>102</v>
      </c>
      <c r="D1566" s="130">
        <v>2</v>
      </c>
      <c r="E1566" s="130">
        <v>2215</v>
      </c>
      <c r="F1566" s="130"/>
      <c r="G1566" s="130"/>
      <c r="H1566" s="130"/>
      <c r="I1566" s="136">
        <v>7</v>
      </c>
      <c r="J1566" s="136">
        <v>7</v>
      </c>
      <c r="K1566" s="136">
        <v>7</v>
      </c>
      <c r="L1566" s="138"/>
      <c r="M1566" s="142"/>
      <c r="N1566" s="136">
        <v>1</v>
      </c>
      <c r="O1566" s="141">
        <v>1</v>
      </c>
      <c r="P1566" s="138">
        <v>1</v>
      </c>
      <c r="Q1566" s="130">
        <v>6</v>
      </c>
      <c r="R1566" s="138">
        <v>8</v>
      </c>
      <c r="S1566" s="130">
        <f>Table4[[#This Row],[DMG PER PARTICLE]]*Table4[[#This Row],[PARTICLES 
PER SHOT]]</f>
        <v>15505</v>
      </c>
      <c r="T1566" s="138" t="s">
        <v>123</v>
      </c>
      <c r="U1566" s="130">
        <f>Table4[[#This Row],[SHOTS PER MAGAZINE]]*Table4[[#This Row],[DAMAGE PER SHOT]]</f>
        <v>15505</v>
      </c>
      <c r="V1566" s="130">
        <f>Table4[[#This Row],[MAGAZINE AMMO]]/Table4[[#This Row],[AMMO PER SHOT]]</f>
        <v>1</v>
      </c>
      <c r="W1566" s="138" t="s">
        <v>123</v>
      </c>
      <c r="X1566" s="138">
        <f>(Table4[[#This Row],[SHOTS PER MAGAZINE]]-1)*Table4[[#This Row],[SHOT 
INTERVAL]]+(Table4[[#This Row],[PARTICLES 
PER SHOT]]-1)*Table4[[#This Row],[BURST INTERVAL]]</f>
        <v>0</v>
      </c>
      <c r="Y1566" s="186">
        <f>Table4[[#This Row],[DAMAGE PER MAGAZINE]]/(Table4[[#This Row],[UNLOAD TIME]]+Table4[[#This Row],[RELOAD TIME]])</f>
        <v>1938.125</v>
      </c>
    </row>
    <row r="1567" spans="1:25" ht="14.25" hidden="1" customHeight="1" outlineLevel="1" x14ac:dyDescent="0.2">
      <c r="A1567" s="130">
        <v>76</v>
      </c>
      <c r="B1567" s="186" t="s">
        <v>472</v>
      </c>
      <c r="C1567" s="186" t="s">
        <v>102</v>
      </c>
      <c r="D1567" s="130">
        <v>3</v>
      </c>
      <c r="E1567" s="130">
        <v>2255</v>
      </c>
      <c r="F1567" s="130"/>
      <c r="G1567" s="130"/>
      <c r="H1567" s="130"/>
      <c r="I1567" s="136">
        <v>7</v>
      </c>
      <c r="J1567" s="136">
        <v>7</v>
      </c>
      <c r="K1567" s="136">
        <v>7</v>
      </c>
      <c r="L1567" s="138"/>
      <c r="M1567" s="142"/>
      <c r="N1567" s="136">
        <v>1</v>
      </c>
      <c r="O1567" s="141">
        <v>1</v>
      </c>
      <c r="P1567" s="138">
        <v>1</v>
      </c>
      <c r="Q1567" s="130">
        <v>6</v>
      </c>
      <c r="R1567" s="138">
        <v>8</v>
      </c>
      <c r="S1567" s="130">
        <f>Table4[[#This Row],[DMG PER PARTICLE]]*Table4[[#This Row],[PARTICLES 
PER SHOT]]</f>
        <v>15785</v>
      </c>
      <c r="T1567" s="138" t="s">
        <v>123</v>
      </c>
      <c r="U1567" s="130">
        <f>Table4[[#This Row],[SHOTS PER MAGAZINE]]*Table4[[#This Row],[DAMAGE PER SHOT]]</f>
        <v>15785</v>
      </c>
      <c r="V1567" s="130">
        <f>Table4[[#This Row],[MAGAZINE AMMO]]/Table4[[#This Row],[AMMO PER SHOT]]</f>
        <v>1</v>
      </c>
      <c r="W1567" s="138" t="s">
        <v>123</v>
      </c>
      <c r="X1567" s="138">
        <f>(Table4[[#This Row],[SHOTS PER MAGAZINE]]-1)*Table4[[#This Row],[SHOT 
INTERVAL]]+(Table4[[#This Row],[PARTICLES 
PER SHOT]]-1)*Table4[[#This Row],[BURST INTERVAL]]</f>
        <v>0</v>
      </c>
      <c r="Y1567" s="186">
        <f>Table4[[#This Row],[DAMAGE PER MAGAZINE]]/(Table4[[#This Row],[UNLOAD TIME]]+Table4[[#This Row],[RELOAD TIME]])</f>
        <v>1973.125</v>
      </c>
    </row>
    <row r="1568" spans="1:25" ht="14.25" hidden="1" customHeight="1" outlineLevel="1" x14ac:dyDescent="0.2">
      <c r="A1568" s="130">
        <v>76</v>
      </c>
      <c r="B1568" s="186" t="s">
        <v>472</v>
      </c>
      <c r="C1568" s="186" t="s">
        <v>102</v>
      </c>
      <c r="D1568" s="130">
        <v>4</v>
      </c>
      <c r="E1568" s="130">
        <v>2295</v>
      </c>
      <c r="F1568" s="130"/>
      <c r="G1568" s="130"/>
      <c r="H1568" s="130"/>
      <c r="I1568" s="136">
        <v>7</v>
      </c>
      <c r="J1568" s="136">
        <v>7</v>
      </c>
      <c r="K1568" s="136">
        <v>7</v>
      </c>
      <c r="L1568" s="138"/>
      <c r="M1568" s="142"/>
      <c r="N1568" s="136">
        <v>1</v>
      </c>
      <c r="O1568" s="141">
        <v>1</v>
      </c>
      <c r="P1568" s="138">
        <v>1</v>
      </c>
      <c r="Q1568" s="130">
        <v>6</v>
      </c>
      <c r="R1568" s="138">
        <v>8</v>
      </c>
      <c r="S1568" s="130">
        <f>Table4[[#This Row],[DMG PER PARTICLE]]*Table4[[#This Row],[PARTICLES 
PER SHOT]]</f>
        <v>16065</v>
      </c>
      <c r="T1568" s="138" t="s">
        <v>123</v>
      </c>
      <c r="U1568" s="130">
        <f>Table4[[#This Row],[SHOTS PER MAGAZINE]]*Table4[[#This Row],[DAMAGE PER SHOT]]</f>
        <v>16065</v>
      </c>
      <c r="V1568" s="130">
        <f>Table4[[#This Row],[MAGAZINE AMMO]]/Table4[[#This Row],[AMMO PER SHOT]]</f>
        <v>1</v>
      </c>
      <c r="W1568" s="138" t="s">
        <v>123</v>
      </c>
      <c r="X1568" s="138">
        <f>(Table4[[#This Row],[SHOTS PER MAGAZINE]]-1)*Table4[[#This Row],[SHOT 
INTERVAL]]+(Table4[[#This Row],[PARTICLES 
PER SHOT]]-1)*Table4[[#This Row],[BURST INTERVAL]]</f>
        <v>0</v>
      </c>
      <c r="Y1568" s="186">
        <f>Table4[[#This Row],[DAMAGE PER MAGAZINE]]/(Table4[[#This Row],[UNLOAD TIME]]+Table4[[#This Row],[RELOAD TIME]])</f>
        <v>2008.125</v>
      </c>
    </row>
    <row r="1569" spans="1:25" ht="14.25" hidden="1" customHeight="1" outlineLevel="1" x14ac:dyDescent="0.2">
      <c r="A1569" s="130">
        <v>76</v>
      </c>
      <c r="B1569" s="186" t="s">
        <v>472</v>
      </c>
      <c r="C1569" s="186" t="s">
        <v>102</v>
      </c>
      <c r="D1569" s="130">
        <v>5</v>
      </c>
      <c r="E1569" s="130">
        <v>2330</v>
      </c>
      <c r="F1569" s="130"/>
      <c r="G1569" s="130"/>
      <c r="H1569" s="130"/>
      <c r="I1569" s="136">
        <v>7</v>
      </c>
      <c r="J1569" s="136">
        <v>7</v>
      </c>
      <c r="K1569" s="136">
        <v>7</v>
      </c>
      <c r="L1569" s="138"/>
      <c r="M1569" s="142"/>
      <c r="N1569" s="136">
        <v>1</v>
      </c>
      <c r="O1569" s="141">
        <v>1</v>
      </c>
      <c r="P1569" s="138">
        <v>1</v>
      </c>
      <c r="Q1569" s="130">
        <v>6</v>
      </c>
      <c r="R1569" s="138">
        <v>8</v>
      </c>
      <c r="S1569" s="130">
        <f>Table4[[#This Row],[DMG PER PARTICLE]]*Table4[[#This Row],[PARTICLES 
PER SHOT]]</f>
        <v>16310</v>
      </c>
      <c r="T1569" s="138" t="s">
        <v>123</v>
      </c>
      <c r="U1569" s="130">
        <f>Table4[[#This Row],[SHOTS PER MAGAZINE]]*Table4[[#This Row],[DAMAGE PER SHOT]]</f>
        <v>16310</v>
      </c>
      <c r="V1569" s="130">
        <f>Table4[[#This Row],[MAGAZINE AMMO]]/Table4[[#This Row],[AMMO PER SHOT]]</f>
        <v>1</v>
      </c>
      <c r="W1569" s="138" t="s">
        <v>123</v>
      </c>
      <c r="X1569" s="138">
        <f>(Table4[[#This Row],[SHOTS PER MAGAZINE]]-1)*Table4[[#This Row],[SHOT 
INTERVAL]]+(Table4[[#This Row],[PARTICLES 
PER SHOT]]-1)*Table4[[#This Row],[BURST INTERVAL]]</f>
        <v>0</v>
      </c>
      <c r="Y1569" s="186">
        <f>Table4[[#This Row],[DAMAGE PER MAGAZINE]]/(Table4[[#This Row],[UNLOAD TIME]]+Table4[[#This Row],[RELOAD TIME]])</f>
        <v>2038.75</v>
      </c>
    </row>
    <row r="1570" spans="1:25" ht="14.25" hidden="1" customHeight="1" outlineLevel="1" x14ac:dyDescent="0.2">
      <c r="A1570" s="130">
        <v>76</v>
      </c>
      <c r="B1570" s="186" t="s">
        <v>472</v>
      </c>
      <c r="C1570" s="186" t="s">
        <v>102</v>
      </c>
      <c r="D1570" s="130">
        <v>6</v>
      </c>
      <c r="E1570" s="130">
        <v>2370</v>
      </c>
      <c r="F1570" s="130"/>
      <c r="G1570" s="130"/>
      <c r="H1570" s="130"/>
      <c r="I1570" s="136">
        <v>7</v>
      </c>
      <c r="J1570" s="136">
        <v>7</v>
      </c>
      <c r="K1570" s="136">
        <v>7</v>
      </c>
      <c r="L1570" s="138"/>
      <c r="M1570" s="142"/>
      <c r="N1570" s="136">
        <v>1</v>
      </c>
      <c r="O1570" s="141">
        <v>1</v>
      </c>
      <c r="P1570" s="138">
        <v>1</v>
      </c>
      <c r="Q1570" s="130">
        <v>6</v>
      </c>
      <c r="R1570" s="138">
        <v>8</v>
      </c>
      <c r="S1570" s="130">
        <f>Table4[[#This Row],[DMG PER PARTICLE]]*Table4[[#This Row],[PARTICLES 
PER SHOT]]</f>
        <v>16590</v>
      </c>
      <c r="T1570" s="138" t="s">
        <v>123</v>
      </c>
      <c r="U1570" s="130">
        <f>Table4[[#This Row],[SHOTS PER MAGAZINE]]*Table4[[#This Row],[DAMAGE PER SHOT]]</f>
        <v>16590</v>
      </c>
      <c r="V1570" s="130">
        <f>Table4[[#This Row],[MAGAZINE AMMO]]/Table4[[#This Row],[AMMO PER SHOT]]</f>
        <v>1</v>
      </c>
      <c r="W1570" s="138" t="s">
        <v>123</v>
      </c>
      <c r="X1570" s="138">
        <f>(Table4[[#This Row],[SHOTS PER MAGAZINE]]-1)*Table4[[#This Row],[SHOT 
INTERVAL]]+(Table4[[#This Row],[PARTICLES 
PER SHOT]]-1)*Table4[[#This Row],[BURST INTERVAL]]</f>
        <v>0</v>
      </c>
      <c r="Y1570" s="186">
        <f>Table4[[#This Row],[DAMAGE PER MAGAZINE]]/(Table4[[#This Row],[UNLOAD TIME]]+Table4[[#This Row],[RELOAD TIME]])</f>
        <v>2073.75</v>
      </c>
    </row>
    <row r="1571" spans="1:25" ht="14.25" hidden="1" customHeight="1" outlineLevel="1" x14ac:dyDescent="0.2">
      <c r="A1571" s="130">
        <v>76</v>
      </c>
      <c r="B1571" s="186" t="s">
        <v>472</v>
      </c>
      <c r="C1571" s="186" t="s">
        <v>102</v>
      </c>
      <c r="D1571" s="130">
        <v>7</v>
      </c>
      <c r="E1571" s="130">
        <v>2410</v>
      </c>
      <c r="F1571" s="130"/>
      <c r="G1571" s="130"/>
      <c r="H1571" s="130"/>
      <c r="I1571" s="136">
        <v>7</v>
      </c>
      <c r="J1571" s="136">
        <v>7</v>
      </c>
      <c r="K1571" s="136">
        <v>7</v>
      </c>
      <c r="L1571" s="138"/>
      <c r="M1571" s="142"/>
      <c r="N1571" s="136">
        <v>1</v>
      </c>
      <c r="O1571" s="141">
        <v>1</v>
      </c>
      <c r="P1571" s="138">
        <v>1</v>
      </c>
      <c r="Q1571" s="130">
        <v>6</v>
      </c>
      <c r="R1571" s="138">
        <v>8</v>
      </c>
      <c r="S1571" s="130">
        <f>Table4[[#This Row],[DMG PER PARTICLE]]*Table4[[#This Row],[PARTICLES 
PER SHOT]]</f>
        <v>16870</v>
      </c>
      <c r="T1571" s="138" t="s">
        <v>123</v>
      </c>
      <c r="U1571" s="130">
        <f>Table4[[#This Row],[SHOTS PER MAGAZINE]]*Table4[[#This Row],[DAMAGE PER SHOT]]</f>
        <v>16870</v>
      </c>
      <c r="V1571" s="130">
        <f>Table4[[#This Row],[MAGAZINE AMMO]]/Table4[[#This Row],[AMMO PER SHOT]]</f>
        <v>1</v>
      </c>
      <c r="W1571" s="138" t="s">
        <v>123</v>
      </c>
      <c r="X1571" s="138">
        <f>(Table4[[#This Row],[SHOTS PER MAGAZINE]]-1)*Table4[[#This Row],[SHOT 
INTERVAL]]+(Table4[[#This Row],[PARTICLES 
PER SHOT]]-1)*Table4[[#This Row],[BURST INTERVAL]]</f>
        <v>0</v>
      </c>
      <c r="Y1571" s="186">
        <f>Table4[[#This Row],[DAMAGE PER MAGAZINE]]/(Table4[[#This Row],[UNLOAD TIME]]+Table4[[#This Row],[RELOAD TIME]])</f>
        <v>2108.75</v>
      </c>
    </row>
    <row r="1572" spans="1:25" ht="14.25" hidden="1" customHeight="1" outlineLevel="1" x14ac:dyDescent="0.2">
      <c r="A1572" s="130">
        <v>76</v>
      </c>
      <c r="B1572" s="186" t="s">
        <v>472</v>
      </c>
      <c r="C1572" s="186" t="s">
        <v>102</v>
      </c>
      <c r="D1572" s="130">
        <v>8</v>
      </c>
      <c r="E1572" s="130">
        <v>2450</v>
      </c>
      <c r="F1572" s="130"/>
      <c r="G1572" s="130"/>
      <c r="H1572" s="130"/>
      <c r="I1572" s="136">
        <v>7</v>
      </c>
      <c r="J1572" s="136">
        <v>7</v>
      </c>
      <c r="K1572" s="136">
        <v>7</v>
      </c>
      <c r="L1572" s="138"/>
      <c r="M1572" s="142"/>
      <c r="N1572" s="136">
        <v>1</v>
      </c>
      <c r="O1572" s="141">
        <v>1</v>
      </c>
      <c r="P1572" s="138">
        <v>1</v>
      </c>
      <c r="Q1572" s="130">
        <v>6</v>
      </c>
      <c r="R1572" s="138">
        <v>8</v>
      </c>
      <c r="S1572" s="130">
        <f>Table4[[#This Row],[DMG PER PARTICLE]]*Table4[[#This Row],[PARTICLES 
PER SHOT]]</f>
        <v>17150</v>
      </c>
      <c r="T1572" s="138" t="s">
        <v>123</v>
      </c>
      <c r="U1572" s="130">
        <f>Table4[[#This Row],[SHOTS PER MAGAZINE]]*Table4[[#This Row],[DAMAGE PER SHOT]]</f>
        <v>17150</v>
      </c>
      <c r="V1572" s="130">
        <f>Table4[[#This Row],[MAGAZINE AMMO]]/Table4[[#This Row],[AMMO PER SHOT]]</f>
        <v>1</v>
      </c>
      <c r="W1572" s="138" t="s">
        <v>123</v>
      </c>
      <c r="X1572" s="138">
        <f>(Table4[[#This Row],[SHOTS PER MAGAZINE]]-1)*Table4[[#This Row],[SHOT 
INTERVAL]]+(Table4[[#This Row],[PARTICLES 
PER SHOT]]-1)*Table4[[#This Row],[BURST INTERVAL]]</f>
        <v>0</v>
      </c>
      <c r="Y1572" s="186">
        <f>Table4[[#This Row],[DAMAGE PER MAGAZINE]]/(Table4[[#This Row],[UNLOAD TIME]]+Table4[[#This Row],[RELOAD TIME]])</f>
        <v>2143.75</v>
      </c>
    </row>
    <row r="1573" spans="1:25" ht="14.25" hidden="1" customHeight="1" outlineLevel="1" x14ac:dyDescent="0.2">
      <c r="A1573" s="130">
        <v>76</v>
      </c>
      <c r="B1573" s="186" t="s">
        <v>472</v>
      </c>
      <c r="C1573" s="186" t="s">
        <v>102</v>
      </c>
      <c r="D1573" s="130">
        <v>9</v>
      </c>
      <c r="E1573" s="130">
        <v>2490</v>
      </c>
      <c r="F1573" s="130"/>
      <c r="G1573" s="130"/>
      <c r="H1573" s="130"/>
      <c r="I1573" s="136">
        <v>7</v>
      </c>
      <c r="J1573" s="136">
        <v>7</v>
      </c>
      <c r="K1573" s="136">
        <v>7</v>
      </c>
      <c r="L1573" s="138"/>
      <c r="M1573" s="142"/>
      <c r="N1573" s="136">
        <v>1</v>
      </c>
      <c r="O1573" s="141">
        <v>1</v>
      </c>
      <c r="P1573" s="138">
        <v>1</v>
      </c>
      <c r="Q1573" s="130">
        <v>6</v>
      </c>
      <c r="R1573" s="138">
        <v>8</v>
      </c>
      <c r="S1573" s="130">
        <f>Table4[[#This Row],[DMG PER PARTICLE]]*Table4[[#This Row],[PARTICLES 
PER SHOT]]</f>
        <v>17430</v>
      </c>
      <c r="T1573" s="138" t="s">
        <v>123</v>
      </c>
      <c r="U1573" s="130">
        <f>Table4[[#This Row],[SHOTS PER MAGAZINE]]*Table4[[#This Row],[DAMAGE PER SHOT]]</f>
        <v>17430</v>
      </c>
      <c r="V1573" s="130">
        <f>Table4[[#This Row],[MAGAZINE AMMO]]/Table4[[#This Row],[AMMO PER SHOT]]</f>
        <v>1</v>
      </c>
      <c r="W1573" s="138" t="s">
        <v>123</v>
      </c>
      <c r="X1573" s="138">
        <f>(Table4[[#This Row],[SHOTS PER MAGAZINE]]-1)*Table4[[#This Row],[SHOT 
INTERVAL]]+(Table4[[#This Row],[PARTICLES 
PER SHOT]]-1)*Table4[[#This Row],[BURST INTERVAL]]</f>
        <v>0</v>
      </c>
      <c r="Y1573" s="186">
        <f>Table4[[#This Row],[DAMAGE PER MAGAZINE]]/(Table4[[#This Row],[UNLOAD TIME]]+Table4[[#This Row],[RELOAD TIME]])</f>
        <v>2178.75</v>
      </c>
    </row>
    <row r="1574" spans="1:25" ht="14.25" hidden="1" customHeight="1" outlineLevel="1" x14ac:dyDescent="0.2">
      <c r="A1574" s="130">
        <v>76</v>
      </c>
      <c r="B1574" s="186" t="s">
        <v>472</v>
      </c>
      <c r="C1574" s="186" t="s">
        <v>102</v>
      </c>
      <c r="D1574" s="130">
        <v>10</v>
      </c>
      <c r="E1574" s="130">
        <v>2530</v>
      </c>
      <c r="F1574" s="130"/>
      <c r="G1574" s="130"/>
      <c r="H1574" s="130"/>
      <c r="I1574" s="136">
        <v>7</v>
      </c>
      <c r="J1574" s="136">
        <v>7</v>
      </c>
      <c r="K1574" s="136">
        <v>7</v>
      </c>
      <c r="L1574" s="138"/>
      <c r="M1574" s="142"/>
      <c r="N1574" s="136">
        <v>1</v>
      </c>
      <c r="O1574" s="141">
        <v>1</v>
      </c>
      <c r="P1574" s="138">
        <v>1</v>
      </c>
      <c r="Q1574" s="130">
        <v>6</v>
      </c>
      <c r="R1574" s="138">
        <v>8</v>
      </c>
      <c r="S1574" s="130">
        <f>Table4[[#This Row],[DMG PER PARTICLE]]*Table4[[#This Row],[PARTICLES 
PER SHOT]]</f>
        <v>17710</v>
      </c>
      <c r="T1574" s="138" t="s">
        <v>123</v>
      </c>
      <c r="U1574" s="130">
        <f>Table4[[#This Row],[SHOTS PER MAGAZINE]]*Table4[[#This Row],[DAMAGE PER SHOT]]</f>
        <v>17710</v>
      </c>
      <c r="V1574" s="130">
        <f>Table4[[#This Row],[MAGAZINE AMMO]]/Table4[[#This Row],[AMMO PER SHOT]]</f>
        <v>1</v>
      </c>
      <c r="W1574" s="138" t="s">
        <v>123</v>
      </c>
      <c r="X1574" s="138">
        <f>(Table4[[#This Row],[SHOTS PER MAGAZINE]]-1)*Table4[[#This Row],[SHOT 
INTERVAL]]+(Table4[[#This Row],[PARTICLES 
PER SHOT]]-1)*Table4[[#This Row],[BURST INTERVAL]]</f>
        <v>0</v>
      </c>
      <c r="Y1574" s="186">
        <f>Table4[[#This Row],[DAMAGE PER MAGAZINE]]/(Table4[[#This Row],[UNLOAD TIME]]+Table4[[#This Row],[RELOAD TIME]])</f>
        <v>2213.75</v>
      </c>
    </row>
    <row r="1575" spans="1:25" ht="14.25" hidden="1" customHeight="1" outlineLevel="1" x14ac:dyDescent="0.2">
      <c r="A1575" s="130">
        <v>76</v>
      </c>
      <c r="B1575" s="186" t="s">
        <v>472</v>
      </c>
      <c r="C1575" s="186" t="s">
        <v>102</v>
      </c>
      <c r="D1575" s="130">
        <v>11</v>
      </c>
      <c r="E1575" s="130">
        <v>2570</v>
      </c>
      <c r="F1575" s="130"/>
      <c r="G1575" s="130"/>
      <c r="H1575" s="130"/>
      <c r="I1575" s="136">
        <v>7</v>
      </c>
      <c r="J1575" s="136">
        <v>7</v>
      </c>
      <c r="K1575" s="136">
        <v>7</v>
      </c>
      <c r="L1575" s="138"/>
      <c r="M1575" s="142"/>
      <c r="N1575" s="136">
        <v>1</v>
      </c>
      <c r="O1575" s="141">
        <v>1</v>
      </c>
      <c r="P1575" s="138">
        <v>1</v>
      </c>
      <c r="Q1575" s="130">
        <v>6</v>
      </c>
      <c r="R1575" s="138">
        <v>8</v>
      </c>
      <c r="S1575" s="130">
        <f>Table4[[#This Row],[DMG PER PARTICLE]]*Table4[[#This Row],[PARTICLES 
PER SHOT]]</f>
        <v>17990</v>
      </c>
      <c r="T1575" s="138" t="s">
        <v>123</v>
      </c>
      <c r="U1575" s="130">
        <f>Table4[[#This Row],[SHOTS PER MAGAZINE]]*Table4[[#This Row],[DAMAGE PER SHOT]]</f>
        <v>17990</v>
      </c>
      <c r="V1575" s="130">
        <f>Table4[[#This Row],[MAGAZINE AMMO]]/Table4[[#This Row],[AMMO PER SHOT]]</f>
        <v>1</v>
      </c>
      <c r="W1575" s="138" t="s">
        <v>123</v>
      </c>
      <c r="X1575" s="138">
        <f>(Table4[[#This Row],[SHOTS PER MAGAZINE]]-1)*Table4[[#This Row],[SHOT 
INTERVAL]]+(Table4[[#This Row],[PARTICLES 
PER SHOT]]-1)*Table4[[#This Row],[BURST INTERVAL]]</f>
        <v>0</v>
      </c>
      <c r="Y1575" s="186">
        <f>Table4[[#This Row],[DAMAGE PER MAGAZINE]]/(Table4[[#This Row],[UNLOAD TIME]]+Table4[[#This Row],[RELOAD TIME]])</f>
        <v>2248.75</v>
      </c>
    </row>
    <row r="1576" spans="1:25" ht="14.25" hidden="1" customHeight="1" outlineLevel="1" x14ac:dyDescent="0.2">
      <c r="A1576" s="130">
        <v>76</v>
      </c>
      <c r="B1576" s="186" t="s">
        <v>472</v>
      </c>
      <c r="C1576" s="186" t="s">
        <v>102</v>
      </c>
      <c r="D1576" s="130">
        <v>12</v>
      </c>
      <c r="E1576" s="130">
        <v>2610</v>
      </c>
      <c r="F1576" s="130"/>
      <c r="G1576" s="130"/>
      <c r="H1576" s="130"/>
      <c r="I1576" s="136">
        <v>7</v>
      </c>
      <c r="J1576" s="136">
        <v>7</v>
      </c>
      <c r="K1576" s="136">
        <v>7</v>
      </c>
      <c r="L1576" s="138"/>
      <c r="M1576" s="142"/>
      <c r="N1576" s="136">
        <v>1</v>
      </c>
      <c r="O1576" s="141">
        <v>1</v>
      </c>
      <c r="P1576" s="138">
        <v>1</v>
      </c>
      <c r="Q1576" s="130">
        <v>6</v>
      </c>
      <c r="R1576" s="138">
        <v>8</v>
      </c>
      <c r="S1576" s="130">
        <f>Table4[[#This Row],[DMG PER PARTICLE]]*Table4[[#This Row],[PARTICLES 
PER SHOT]]</f>
        <v>18270</v>
      </c>
      <c r="T1576" s="138" t="s">
        <v>123</v>
      </c>
      <c r="U1576" s="130">
        <f>Table4[[#This Row],[SHOTS PER MAGAZINE]]*Table4[[#This Row],[DAMAGE PER SHOT]]</f>
        <v>18270</v>
      </c>
      <c r="V1576" s="130">
        <f>Table4[[#This Row],[MAGAZINE AMMO]]/Table4[[#This Row],[AMMO PER SHOT]]</f>
        <v>1</v>
      </c>
      <c r="W1576" s="138" t="s">
        <v>123</v>
      </c>
      <c r="X1576" s="138">
        <f>(Table4[[#This Row],[SHOTS PER MAGAZINE]]-1)*Table4[[#This Row],[SHOT 
INTERVAL]]+(Table4[[#This Row],[PARTICLES 
PER SHOT]]-1)*Table4[[#This Row],[BURST INTERVAL]]</f>
        <v>0</v>
      </c>
      <c r="Y1576" s="186">
        <f>Table4[[#This Row],[DAMAGE PER MAGAZINE]]/(Table4[[#This Row],[UNLOAD TIME]]+Table4[[#This Row],[RELOAD TIME]])</f>
        <v>2283.75</v>
      </c>
    </row>
    <row r="1577" spans="1:25" ht="14.25" hidden="1" customHeight="1" outlineLevel="1" x14ac:dyDescent="0.2">
      <c r="A1577" s="130">
        <v>76</v>
      </c>
      <c r="B1577" s="186" t="s">
        <v>472</v>
      </c>
      <c r="C1577" s="186" t="s">
        <v>103</v>
      </c>
      <c r="D1577" s="130">
        <v>1</v>
      </c>
      <c r="E1577" s="130">
        <v>2740.5</v>
      </c>
      <c r="F1577" s="130"/>
      <c r="G1577" s="130"/>
      <c r="H1577" s="130"/>
      <c r="I1577" s="136">
        <v>7</v>
      </c>
      <c r="J1577" s="136">
        <v>7</v>
      </c>
      <c r="K1577" s="136">
        <v>7</v>
      </c>
      <c r="L1577" s="138"/>
      <c r="M1577" s="142"/>
      <c r="N1577" s="136">
        <v>1</v>
      </c>
      <c r="O1577" s="141">
        <v>1</v>
      </c>
      <c r="P1577" s="138">
        <v>1</v>
      </c>
      <c r="Q1577" s="130">
        <v>6</v>
      </c>
      <c r="R1577" s="138">
        <v>8</v>
      </c>
      <c r="S1577" s="130">
        <f>Table4[[#This Row],[DMG PER PARTICLE]]*Table4[[#This Row],[PARTICLES 
PER SHOT]]</f>
        <v>19183.5</v>
      </c>
      <c r="T1577" s="138" t="s">
        <v>123</v>
      </c>
      <c r="U1577" s="130">
        <f>Table4[[#This Row],[SHOTS PER MAGAZINE]]*Table4[[#This Row],[DAMAGE PER SHOT]]</f>
        <v>19183.5</v>
      </c>
      <c r="V1577" s="130">
        <f>Table4[[#This Row],[MAGAZINE AMMO]]/Table4[[#This Row],[AMMO PER SHOT]]</f>
        <v>1</v>
      </c>
      <c r="W1577" s="138" t="s">
        <v>123</v>
      </c>
      <c r="X1577" s="138">
        <f>(Table4[[#This Row],[SHOTS PER MAGAZINE]]-1)*Table4[[#This Row],[SHOT 
INTERVAL]]+(Table4[[#This Row],[PARTICLES 
PER SHOT]]-1)*Table4[[#This Row],[BURST INTERVAL]]</f>
        <v>0</v>
      </c>
      <c r="Y1577" s="186">
        <f>Table4[[#This Row],[DAMAGE PER MAGAZINE]]/(Table4[[#This Row],[UNLOAD TIME]]+Table4[[#This Row],[RELOAD TIME]])</f>
        <v>2397.9375</v>
      </c>
    </row>
    <row r="1578" spans="1:25" ht="14.25" customHeight="1" collapsed="1" x14ac:dyDescent="0.2">
      <c r="A1578" s="128">
        <v>77</v>
      </c>
      <c r="B1578" s="185" t="s">
        <v>473</v>
      </c>
      <c r="C1578" s="185" t="s">
        <v>101</v>
      </c>
      <c r="D1578" s="128">
        <v>1</v>
      </c>
      <c r="E1578" s="128">
        <v>470</v>
      </c>
      <c r="F1578" s="128"/>
      <c r="G1578" s="128"/>
      <c r="H1578" s="128"/>
      <c r="I1578" s="128">
        <v>9</v>
      </c>
      <c r="J1578" s="128">
        <v>1</v>
      </c>
      <c r="K1578" s="128">
        <v>5</v>
      </c>
      <c r="L1578" s="137"/>
      <c r="M1578" s="137">
        <v>0.5</v>
      </c>
      <c r="N1578" s="128">
        <v>1</v>
      </c>
      <c r="O1578" s="137"/>
      <c r="P1578" s="137">
        <v>1.5</v>
      </c>
      <c r="Q1578" s="128">
        <v>8</v>
      </c>
      <c r="R1578" s="137">
        <v>13.5</v>
      </c>
      <c r="S1578" s="128">
        <f>Table4[[#This Row],[DMG PER PARTICLE]]*Table4[[#This Row],[PARTICLES 
PER SHOT]]</f>
        <v>2350</v>
      </c>
      <c r="T1578" s="185">
        <f>Table4[[#This Row],[DAMAGE PER SHOT]]/Table4[[#This Row],[SHOT 
INTERVAL]]</f>
        <v>4700</v>
      </c>
      <c r="U1578" s="128">
        <f>Table4[[#This Row],[SHOTS PER MAGAZINE]]*Table4[[#This Row],[DAMAGE PER SHOT]]</f>
        <v>21150</v>
      </c>
      <c r="V1578" s="128">
        <f>Table4[[#This Row],[MAGAZINE AMMO]]/Table4[[#This Row],[AMMO PER SHOT]]</f>
        <v>9</v>
      </c>
      <c r="W1578" s="137">
        <f>1/Table4[[#This Row],[SHOT 
INTERVAL]]</f>
        <v>2</v>
      </c>
      <c r="X1578" s="137">
        <f>(Table4[[#This Row],[SHOTS PER MAGAZINE]]-1)*Table4[[#This Row],[SHOT 
INTERVAL]]+(Table4[[#This Row],[PARTICLES 
PER SHOT]]-1)*Table4[[#This Row],[BURST INTERVAL]]</f>
        <v>4</v>
      </c>
      <c r="Y1578" s="185">
        <f>Table4[[#This Row],[DAMAGE PER MAGAZINE]]/(Table4[[#This Row],[UNLOAD TIME]]+Table4[[#This Row],[RELOAD TIME]])</f>
        <v>1208.5714285714287</v>
      </c>
    </row>
    <row r="1579" spans="1:25" ht="14.25" hidden="1" customHeight="1" outlineLevel="1" x14ac:dyDescent="0.2">
      <c r="A1579" s="130">
        <v>77</v>
      </c>
      <c r="B1579" s="186" t="s">
        <v>473</v>
      </c>
      <c r="C1579" s="186" t="s">
        <v>101</v>
      </c>
      <c r="D1579" s="130">
        <v>2</v>
      </c>
      <c r="E1579" s="130">
        <v>520</v>
      </c>
      <c r="F1579" s="130"/>
      <c r="G1579" s="130"/>
      <c r="H1579" s="130"/>
      <c r="I1579" s="130">
        <v>9</v>
      </c>
      <c r="J1579" s="130">
        <v>1</v>
      </c>
      <c r="K1579" s="130">
        <v>5</v>
      </c>
      <c r="L1579" s="138"/>
      <c r="M1579" s="138">
        <v>0.5</v>
      </c>
      <c r="N1579" s="130">
        <v>1</v>
      </c>
      <c r="O1579" s="138"/>
      <c r="P1579" s="138">
        <v>1.5</v>
      </c>
      <c r="Q1579" s="130">
        <v>8</v>
      </c>
      <c r="R1579" s="138">
        <v>13.5</v>
      </c>
      <c r="S1579" s="130">
        <f>Table4[[#This Row],[DMG PER PARTICLE]]*Table4[[#This Row],[PARTICLES 
PER SHOT]]</f>
        <v>2600</v>
      </c>
      <c r="T1579" s="186">
        <f>Table4[[#This Row],[DAMAGE PER SHOT]]/Table4[[#This Row],[SHOT 
INTERVAL]]</f>
        <v>5200</v>
      </c>
      <c r="U1579" s="130">
        <f>Table4[[#This Row],[SHOTS PER MAGAZINE]]*Table4[[#This Row],[DAMAGE PER SHOT]]</f>
        <v>23400</v>
      </c>
      <c r="V1579" s="130">
        <f>Table4[[#This Row],[MAGAZINE AMMO]]/Table4[[#This Row],[AMMO PER SHOT]]</f>
        <v>9</v>
      </c>
      <c r="W1579" s="138">
        <f>1/Table4[[#This Row],[SHOT 
INTERVAL]]</f>
        <v>2</v>
      </c>
      <c r="X1579" s="138">
        <f>(Table4[[#This Row],[SHOTS PER MAGAZINE]]-1)*Table4[[#This Row],[SHOT 
INTERVAL]]+(Table4[[#This Row],[PARTICLES 
PER SHOT]]-1)*Table4[[#This Row],[BURST INTERVAL]]</f>
        <v>4</v>
      </c>
      <c r="Y1579" s="186">
        <f>Table4[[#This Row],[DAMAGE PER MAGAZINE]]/(Table4[[#This Row],[UNLOAD TIME]]+Table4[[#This Row],[RELOAD TIME]])</f>
        <v>1337.1428571428571</v>
      </c>
    </row>
    <row r="1580" spans="1:25" ht="14.25" hidden="1" customHeight="1" outlineLevel="1" x14ac:dyDescent="0.2">
      <c r="A1580" s="130">
        <v>77</v>
      </c>
      <c r="B1580" s="186" t="s">
        <v>473</v>
      </c>
      <c r="C1580" s="186" t="s">
        <v>101</v>
      </c>
      <c r="D1580" s="130">
        <v>3</v>
      </c>
      <c r="E1580" s="130">
        <v>570</v>
      </c>
      <c r="F1580" s="130"/>
      <c r="G1580" s="130"/>
      <c r="H1580" s="130"/>
      <c r="I1580" s="130">
        <v>9</v>
      </c>
      <c r="J1580" s="130">
        <v>1</v>
      </c>
      <c r="K1580" s="130">
        <v>5</v>
      </c>
      <c r="L1580" s="138"/>
      <c r="M1580" s="138">
        <v>0.5</v>
      </c>
      <c r="N1580" s="130">
        <v>1</v>
      </c>
      <c r="O1580" s="138"/>
      <c r="P1580" s="138">
        <v>1.5</v>
      </c>
      <c r="Q1580" s="130">
        <v>8</v>
      </c>
      <c r="R1580" s="138">
        <v>13.5</v>
      </c>
      <c r="S1580" s="130">
        <f>Table4[[#This Row],[DMG PER PARTICLE]]*Table4[[#This Row],[PARTICLES 
PER SHOT]]</f>
        <v>2850</v>
      </c>
      <c r="T1580" s="186">
        <f>Table4[[#This Row],[DAMAGE PER SHOT]]/Table4[[#This Row],[SHOT 
INTERVAL]]</f>
        <v>5700</v>
      </c>
      <c r="U1580" s="130">
        <f>Table4[[#This Row],[SHOTS PER MAGAZINE]]*Table4[[#This Row],[DAMAGE PER SHOT]]</f>
        <v>25650</v>
      </c>
      <c r="V1580" s="130">
        <f>Table4[[#This Row],[MAGAZINE AMMO]]/Table4[[#This Row],[AMMO PER SHOT]]</f>
        <v>9</v>
      </c>
      <c r="W1580" s="138">
        <f>1/Table4[[#This Row],[SHOT 
INTERVAL]]</f>
        <v>2</v>
      </c>
      <c r="X1580" s="138">
        <f>(Table4[[#This Row],[SHOTS PER MAGAZINE]]-1)*Table4[[#This Row],[SHOT 
INTERVAL]]+(Table4[[#This Row],[PARTICLES 
PER SHOT]]-1)*Table4[[#This Row],[BURST INTERVAL]]</f>
        <v>4</v>
      </c>
      <c r="Y1580" s="186">
        <f>Table4[[#This Row],[DAMAGE PER MAGAZINE]]/(Table4[[#This Row],[UNLOAD TIME]]+Table4[[#This Row],[RELOAD TIME]])</f>
        <v>1465.7142857142858</v>
      </c>
    </row>
    <row r="1581" spans="1:25" ht="14.25" hidden="1" customHeight="1" outlineLevel="1" x14ac:dyDescent="0.2">
      <c r="A1581" s="130">
        <v>77</v>
      </c>
      <c r="B1581" s="186" t="s">
        <v>473</v>
      </c>
      <c r="C1581" s="186" t="s">
        <v>101</v>
      </c>
      <c r="D1581" s="130">
        <v>4</v>
      </c>
      <c r="E1581" s="130">
        <v>625</v>
      </c>
      <c r="F1581" s="130"/>
      <c r="G1581" s="130"/>
      <c r="H1581" s="130"/>
      <c r="I1581" s="130">
        <v>9</v>
      </c>
      <c r="J1581" s="130">
        <v>1</v>
      </c>
      <c r="K1581" s="130">
        <v>5</v>
      </c>
      <c r="L1581" s="138"/>
      <c r="M1581" s="138">
        <v>0.5</v>
      </c>
      <c r="N1581" s="130">
        <v>1</v>
      </c>
      <c r="O1581" s="138"/>
      <c r="P1581" s="138">
        <v>1.5</v>
      </c>
      <c r="Q1581" s="130">
        <v>8</v>
      </c>
      <c r="R1581" s="138">
        <v>13.5</v>
      </c>
      <c r="S1581" s="130">
        <f>Table4[[#This Row],[DMG PER PARTICLE]]*Table4[[#This Row],[PARTICLES 
PER SHOT]]</f>
        <v>3125</v>
      </c>
      <c r="T1581" s="186">
        <f>Table4[[#This Row],[DAMAGE PER SHOT]]/Table4[[#This Row],[SHOT 
INTERVAL]]</f>
        <v>6250</v>
      </c>
      <c r="U1581" s="130">
        <f>Table4[[#This Row],[SHOTS PER MAGAZINE]]*Table4[[#This Row],[DAMAGE PER SHOT]]</f>
        <v>28125</v>
      </c>
      <c r="V1581" s="130">
        <f>Table4[[#This Row],[MAGAZINE AMMO]]/Table4[[#This Row],[AMMO PER SHOT]]</f>
        <v>9</v>
      </c>
      <c r="W1581" s="138">
        <f>1/Table4[[#This Row],[SHOT 
INTERVAL]]</f>
        <v>2</v>
      </c>
      <c r="X1581" s="138">
        <f>(Table4[[#This Row],[SHOTS PER MAGAZINE]]-1)*Table4[[#This Row],[SHOT 
INTERVAL]]+(Table4[[#This Row],[PARTICLES 
PER SHOT]]-1)*Table4[[#This Row],[BURST INTERVAL]]</f>
        <v>4</v>
      </c>
      <c r="Y1581" s="186">
        <f>Table4[[#This Row],[DAMAGE PER MAGAZINE]]/(Table4[[#This Row],[UNLOAD TIME]]+Table4[[#This Row],[RELOAD TIME]])</f>
        <v>1607.1428571428571</v>
      </c>
    </row>
    <row r="1582" spans="1:25" ht="14.25" hidden="1" customHeight="1" outlineLevel="1" x14ac:dyDescent="0.2">
      <c r="A1582" s="130">
        <v>77</v>
      </c>
      <c r="B1582" s="186" t="s">
        <v>473</v>
      </c>
      <c r="C1582" s="186" t="s">
        <v>101</v>
      </c>
      <c r="D1582" s="130">
        <v>5</v>
      </c>
      <c r="E1582" s="130">
        <v>685</v>
      </c>
      <c r="F1582" s="130"/>
      <c r="G1582" s="130"/>
      <c r="H1582" s="130"/>
      <c r="I1582" s="130">
        <v>9</v>
      </c>
      <c r="J1582" s="130">
        <v>1</v>
      </c>
      <c r="K1582" s="130">
        <v>5</v>
      </c>
      <c r="L1582" s="138"/>
      <c r="M1582" s="138">
        <v>0.5</v>
      </c>
      <c r="N1582" s="130">
        <v>1</v>
      </c>
      <c r="O1582" s="138"/>
      <c r="P1582" s="138">
        <v>1.5</v>
      </c>
      <c r="Q1582" s="130">
        <v>8</v>
      </c>
      <c r="R1582" s="138">
        <v>13.5</v>
      </c>
      <c r="S1582" s="130">
        <f>Table4[[#This Row],[DMG PER PARTICLE]]*Table4[[#This Row],[PARTICLES 
PER SHOT]]</f>
        <v>3425</v>
      </c>
      <c r="T1582" s="186">
        <f>Table4[[#This Row],[DAMAGE PER SHOT]]/Table4[[#This Row],[SHOT 
INTERVAL]]</f>
        <v>6850</v>
      </c>
      <c r="U1582" s="130">
        <f>Table4[[#This Row],[SHOTS PER MAGAZINE]]*Table4[[#This Row],[DAMAGE PER SHOT]]</f>
        <v>30825</v>
      </c>
      <c r="V1582" s="130">
        <f>Table4[[#This Row],[MAGAZINE AMMO]]/Table4[[#This Row],[AMMO PER SHOT]]</f>
        <v>9</v>
      </c>
      <c r="W1582" s="138">
        <f>1/Table4[[#This Row],[SHOT 
INTERVAL]]</f>
        <v>2</v>
      </c>
      <c r="X1582" s="138">
        <f>(Table4[[#This Row],[SHOTS PER MAGAZINE]]-1)*Table4[[#This Row],[SHOT 
INTERVAL]]+(Table4[[#This Row],[PARTICLES 
PER SHOT]]-1)*Table4[[#This Row],[BURST INTERVAL]]</f>
        <v>4</v>
      </c>
      <c r="Y1582" s="186">
        <f>Table4[[#This Row],[DAMAGE PER MAGAZINE]]/(Table4[[#This Row],[UNLOAD TIME]]+Table4[[#This Row],[RELOAD TIME]])</f>
        <v>1761.4285714285713</v>
      </c>
    </row>
    <row r="1583" spans="1:25" ht="14.25" hidden="1" customHeight="1" outlineLevel="1" x14ac:dyDescent="0.2">
      <c r="A1583" s="130">
        <v>77</v>
      </c>
      <c r="B1583" s="186" t="s">
        <v>473</v>
      </c>
      <c r="C1583" s="186" t="s">
        <v>101</v>
      </c>
      <c r="D1583" s="130">
        <v>6</v>
      </c>
      <c r="E1583" s="130">
        <v>755</v>
      </c>
      <c r="F1583" s="130"/>
      <c r="G1583" s="130"/>
      <c r="H1583" s="130"/>
      <c r="I1583" s="130">
        <v>9</v>
      </c>
      <c r="J1583" s="130">
        <v>1</v>
      </c>
      <c r="K1583" s="130">
        <v>5</v>
      </c>
      <c r="L1583" s="138"/>
      <c r="M1583" s="138">
        <v>0.5</v>
      </c>
      <c r="N1583" s="130">
        <v>1</v>
      </c>
      <c r="O1583" s="138"/>
      <c r="P1583" s="138">
        <v>1.5</v>
      </c>
      <c r="Q1583" s="130">
        <v>8</v>
      </c>
      <c r="R1583" s="138">
        <v>13.5</v>
      </c>
      <c r="S1583" s="130">
        <f>Table4[[#This Row],[DMG PER PARTICLE]]*Table4[[#This Row],[PARTICLES 
PER SHOT]]</f>
        <v>3775</v>
      </c>
      <c r="T1583" s="186">
        <f>Table4[[#This Row],[DAMAGE PER SHOT]]/Table4[[#This Row],[SHOT 
INTERVAL]]</f>
        <v>7550</v>
      </c>
      <c r="U1583" s="130">
        <f>Table4[[#This Row],[SHOTS PER MAGAZINE]]*Table4[[#This Row],[DAMAGE PER SHOT]]</f>
        <v>33975</v>
      </c>
      <c r="V1583" s="130">
        <f>Table4[[#This Row],[MAGAZINE AMMO]]/Table4[[#This Row],[AMMO PER SHOT]]</f>
        <v>9</v>
      </c>
      <c r="W1583" s="138">
        <f>1/Table4[[#This Row],[SHOT 
INTERVAL]]</f>
        <v>2</v>
      </c>
      <c r="X1583" s="138">
        <f>(Table4[[#This Row],[SHOTS PER MAGAZINE]]-1)*Table4[[#This Row],[SHOT 
INTERVAL]]+(Table4[[#This Row],[PARTICLES 
PER SHOT]]-1)*Table4[[#This Row],[BURST INTERVAL]]</f>
        <v>4</v>
      </c>
      <c r="Y1583" s="186">
        <f>Table4[[#This Row],[DAMAGE PER MAGAZINE]]/(Table4[[#This Row],[UNLOAD TIME]]+Table4[[#This Row],[RELOAD TIME]])</f>
        <v>1941.4285714285713</v>
      </c>
    </row>
    <row r="1584" spans="1:25" ht="14.25" hidden="1" customHeight="1" outlineLevel="1" x14ac:dyDescent="0.2">
      <c r="A1584" s="130">
        <v>77</v>
      </c>
      <c r="B1584" s="186" t="s">
        <v>473</v>
      </c>
      <c r="C1584" s="186" t="s">
        <v>101</v>
      </c>
      <c r="D1584" s="130">
        <v>7</v>
      </c>
      <c r="E1584" s="130">
        <v>835</v>
      </c>
      <c r="F1584" s="130"/>
      <c r="G1584" s="130"/>
      <c r="H1584" s="130"/>
      <c r="I1584" s="130">
        <v>9</v>
      </c>
      <c r="J1584" s="130">
        <v>1</v>
      </c>
      <c r="K1584" s="130">
        <v>5</v>
      </c>
      <c r="L1584" s="138"/>
      <c r="M1584" s="138">
        <v>0.5</v>
      </c>
      <c r="N1584" s="130">
        <v>1</v>
      </c>
      <c r="O1584" s="138"/>
      <c r="P1584" s="138">
        <v>1.5</v>
      </c>
      <c r="Q1584" s="130">
        <v>8</v>
      </c>
      <c r="R1584" s="138">
        <v>13.5</v>
      </c>
      <c r="S1584" s="130">
        <f>Table4[[#This Row],[DMG PER PARTICLE]]*Table4[[#This Row],[PARTICLES 
PER SHOT]]</f>
        <v>4175</v>
      </c>
      <c r="T1584" s="186">
        <f>Table4[[#This Row],[DAMAGE PER SHOT]]/Table4[[#This Row],[SHOT 
INTERVAL]]</f>
        <v>8350</v>
      </c>
      <c r="U1584" s="130">
        <f>Table4[[#This Row],[SHOTS PER MAGAZINE]]*Table4[[#This Row],[DAMAGE PER SHOT]]</f>
        <v>37575</v>
      </c>
      <c r="V1584" s="130">
        <f>Table4[[#This Row],[MAGAZINE AMMO]]/Table4[[#This Row],[AMMO PER SHOT]]</f>
        <v>9</v>
      </c>
      <c r="W1584" s="138">
        <f>1/Table4[[#This Row],[SHOT 
INTERVAL]]</f>
        <v>2</v>
      </c>
      <c r="X1584" s="138">
        <f>(Table4[[#This Row],[SHOTS PER MAGAZINE]]-1)*Table4[[#This Row],[SHOT 
INTERVAL]]+(Table4[[#This Row],[PARTICLES 
PER SHOT]]-1)*Table4[[#This Row],[BURST INTERVAL]]</f>
        <v>4</v>
      </c>
      <c r="Y1584" s="186">
        <f>Table4[[#This Row],[DAMAGE PER MAGAZINE]]/(Table4[[#This Row],[UNLOAD TIME]]+Table4[[#This Row],[RELOAD TIME]])</f>
        <v>2147.1428571428573</v>
      </c>
    </row>
    <row r="1585" spans="1:25" ht="14.25" hidden="1" customHeight="1" outlineLevel="1" x14ac:dyDescent="0.2">
      <c r="A1585" s="130">
        <v>77</v>
      </c>
      <c r="B1585" s="186" t="s">
        <v>473</v>
      </c>
      <c r="C1585" s="186" t="s">
        <v>101</v>
      </c>
      <c r="D1585" s="130">
        <v>8</v>
      </c>
      <c r="E1585" s="130">
        <v>920</v>
      </c>
      <c r="F1585" s="130"/>
      <c r="G1585" s="130"/>
      <c r="H1585" s="130"/>
      <c r="I1585" s="130">
        <v>9</v>
      </c>
      <c r="J1585" s="130">
        <v>1</v>
      </c>
      <c r="K1585" s="130">
        <v>5</v>
      </c>
      <c r="L1585" s="138"/>
      <c r="M1585" s="138">
        <v>0.5</v>
      </c>
      <c r="N1585" s="130">
        <v>1</v>
      </c>
      <c r="O1585" s="138"/>
      <c r="P1585" s="138">
        <v>1.5</v>
      </c>
      <c r="Q1585" s="130">
        <v>8</v>
      </c>
      <c r="R1585" s="138">
        <v>13.5</v>
      </c>
      <c r="S1585" s="130">
        <f>Table4[[#This Row],[DMG PER PARTICLE]]*Table4[[#This Row],[PARTICLES 
PER SHOT]]</f>
        <v>4600</v>
      </c>
      <c r="T1585" s="186">
        <f>Table4[[#This Row],[DAMAGE PER SHOT]]/Table4[[#This Row],[SHOT 
INTERVAL]]</f>
        <v>9200</v>
      </c>
      <c r="U1585" s="130">
        <f>Table4[[#This Row],[SHOTS PER MAGAZINE]]*Table4[[#This Row],[DAMAGE PER SHOT]]</f>
        <v>41400</v>
      </c>
      <c r="V1585" s="130">
        <f>Table4[[#This Row],[MAGAZINE AMMO]]/Table4[[#This Row],[AMMO PER SHOT]]</f>
        <v>9</v>
      </c>
      <c r="W1585" s="138">
        <f>1/Table4[[#This Row],[SHOT 
INTERVAL]]</f>
        <v>2</v>
      </c>
      <c r="X1585" s="138">
        <f>(Table4[[#This Row],[SHOTS PER MAGAZINE]]-1)*Table4[[#This Row],[SHOT 
INTERVAL]]+(Table4[[#This Row],[PARTICLES 
PER SHOT]]-1)*Table4[[#This Row],[BURST INTERVAL]]</f>
        <v>4</v>
      </c>
      <c r="Y1585" s="186">
        <f>Table4[[#This Row],[DAMAGE PER MAGAZINE]]/(Table4[[#This Row],[UNLOAD TIME]]+Table4[[#This Row],[RELOAD TIME]])</f>
        <v>2365.7142857142858</v>
      </c>
    </row>
    <row r="1586" spans="1:25" ht="14.25" hidden="1" customHeight="1" outlineLevel="1" x14ac:dyDescent="0.2">
      <c r="A1586" s="130">
        <v>77</v>
      </c>
      <c r="B1586" s="186" t="s">
        <v>473</v>
      </c>
      <c r="C1586" s="186" t="s">
        <v>101</v>
      </c>
      <c r="D1586" s="130">
        <v>9</v>
      </c>
      <c r="E1586" s="130">
        <v>1010</v>
      </c>
      <c r="F1586" s="130"/>
      <c r="G1586" s="130"/>
      <c r="H1586" s="130"/>
      <c r="I1586" s="130">
        <v>9</v>
      </c>
      <c r="J1586" s="130">
        <v>1</v>
      </c>
      <c r="K1586" s="130">
        <v>5</v>
      </c>
      <c r="L1586" s="138"/>
      <c r="M1586" s="138">
        <v>0.5</v>
      </c>
      <c r="N1586" s="130">
        <v>1</v>
      </c>
      <c r="O1586" s="138"/>
      <c r="P1586" s="138">
        <v>1.5</v>
      </c>
      <c r="Q1586" s="130">
        <v>8</v>
      </c>
      <c r="R1586" s="138">
        <v>13.5</v>
      </c>
      <c r="S1586" s="130">
        <f>Table4[[#This Row],[DMG PER PARTICLE]]*Table4[[#This Row],[PARTICLES 
PER SHOT]]</f>
        <v>5050</v>
      </c>
      <c r="T1586" s="186">
        <f>Table4[[#This Row],[DAMAGE PER SHOT]]/Table4[[#This Row],[SHOT 
INTERVAL]]</f>
        <v>10100</v>
      </c>
      <c r="U1586" s="130">
        <f>Table4[[#This Row],[SHOTS PER MAGAZINE]]*Table4[[#This Row],[DAMAGE PER SHOT]]</f>
        <v>45450</v>
      </c>
      <c r="V1586" s="130">
        <f>Table4[[#This Row],[MAGAZINE AMMO]]/Table4[[#This Row],[AMMO PER SHOT]]</f>
        <v>9</v>
      </c>
      <c r="W1586" s="138">
        <f>1/Table4[[#This Row],[SHOT 
INTERVAL]]</f>
        <v>2</v>
      </c>
      <c r="X1586" s="138">
        <f>(Table4[[#This Row],[SHOTS PER MAGAZINE]]-1)*Table4[[#This Row],[SHOT 
INTERVAL]]+(Table4[[#This Row],[PARTICLES 
PER SHOT]]-1)*Table4[[#This Row],[BURST INTERVAL]]</f>
        <v>4</v>
      </c>
      <c r="Y1586" s="186">
        <f>Table4[[#This Row],[DAMAGE PER MAGAZINE]]/(Table4[[#This Row],[UNLOAD TIME]]+Table4[[#This Row],[RELOAD TIME]])</f>
        <v>2597.1428571428573</v>
      </c>
    </row>
    <row r="1587" spans="1:25" ht="14.25" hidden="1" customHeight="1" outlineLevel="1" x14ac:dyDescent="0.2">
      <c r="A1587" s="130">
        <v>77</v>
      </c>
      <c r="B1587" s="186" t="s">
        <v>473</v>
      </c>
      <c r="C1587" s="186" t="s">
        <v>101</v>
      </c>
      <c r="D1587" s="130">
        <v>10</v>
      </c>
      <c r="E1587" s="130">
        <v>1115</v>
      </c>
      <c r="F1587" s="130"/>
      <c r="G1587" s="130"/>
      <c r="H1587" s="130"/>
      <c r="I1587" s="130">
        <v>9</v>
      </c>
      <c r="J1587" s="130">
        <v>1</v>
      </c>
      <c r="K1587" s="130">
        <v>5</v>
      </c>
      <c r="L1587" s="138"/>
      <c r="M1587" s="138">
        <v>0.5</v>
      </c>
      <c r="N1587" s="130">
        <v>1</v>
      </c>
      <c r="O1587" s="138"/>
      <c r="P1587" s="138">
        <v>1.5</v>
      </c>
      <c r="Q1587" s="130">
        <v>8</v>
      </c>
      <c r="R1587" s="138">
        <v>13.5</v>
      </c>
      <c r="S1587" s="130">
        <f>Table4[[#This Row],[DMG PER PARTICLE]]*Table4[[#This Row],[PARTICLES 
PER SHOT]]</f>
        <v>5575</v>
      </c>
      <c r="T1587" s="186">
        <f>Table4[[#This Row],[DAMAGE PER SHOT]]/Table4[[#This Row],[SHOT 
INTERVAL]]</f>
        <v>11150</v>
      </c>
      <c r="U1587" s="130">
        <f>Table4[[#This Row],[SHOTS PER MAGAZINE]]*Table4[[#This Row],[DAMAGE PER SHOT]]</f>
        <v>50175</v>
      </c>
      <c r="V1587" s="130">
        <f>Table4[[#This Row],[MAGAZINE AMMO]]/Table4[[#This Row],[AMMO PER SHOT]]</f>
        <v>9</v>
      </c>
      <c r="W1587" s="138">
        <f>1/Table4[[#This Row],[SHOT 
INTERVAL]]</f>
        <v>2</v>
      </c>
      <c r="X1587" s="138">
        <f>(Table4[[#This Row],[SHOTS PER MAGAZINE]]-1)*Table4[[#This Row],[SHOT 
INTERVAL]]+(Table4[[#This Row],[PARTICLES 
PER SHOT]]-1)*Table4[[#This Row],[BURST INTERVAL]]</f>
        <v>4</v>
      </c>
      <c r="Y1587" s="186">
        <f>Table4[[#This Row],[DAMAGE PER MAGAZINE]]/(Table4[[#This Row],[UNLOAD TIME]]+Table4[[#This Row],[RELOAD TIME]])</f>
        <v>2867.1428571428573</v>
      </c>
    </row>
    <row r="1588" spans="1:25" ht="14.25" hidden="1" customHeight="1" outlineLevel="1" x14ac:dyDescent="0.2">
      <c r="A1588" s="130">
        <v>77</v>
      </c>
      <c r="B1588" s="186" t="s">
        <v>473</v>
      </c>
      <c r="C1588" s="186" t="s">
        <v>101</v>
      </c>
      <c r="D1588" s="130">
        <v>11</v>
      </c>
      <c r="E1588" s="130">
        <v>1220</v>
      </c>
      <c r="F1588" s="130"/>
      <c r="G1588" s="130"/>
      <c r="H1588" s="130"/>
      <c r="I1588" s="130">
        <v>9</v>
      </c>
      <c r="J1588" s="130">
        <v>1</v>
      </c>
      <c r="K1588" s="130">
        <v>5</v>
      </c>
      <c r="L1588" s="138"/>
      <c r="M1588" s="138">
        <v>0.5</v>
      </c>
      <c r="N1588" s="130">
        <v>1</v>
      </c>
      <c r="O1588" s="138"/>
      <c r="P1588" s="138">
        <v>1.5</v>
      </c>
      <c r="Q1588" s="130">
        <v>8</v>
      </c>
      <c r="R1588" s="138">
        <v>13.5</v>
      </c>
      <c r="S1588" s="130">
        <f>Table4[[#This Row],[DMG PER PARTICLE]]*Table4[[#This Row],[PARTICLES 
PER SHOT]]</f>
        <v>6100</v>
      </c>
      <c r="T1588" s="186">
        <f>Table4[[#This Row],[DAMAGE PER SHOT]]/Table4[[#This Row],[SHOT 
INTERVAL]]</f>
        <v>12200</v>
      </c>
      <c r="U1588" s="130">
        <f>Table4[[#This Row],[SHOTS PER MAGAZINE]]*Table4[[#This Row],[DAMAGE PER SHOT]]</f>
        <v>54900</v>
      </c>
      <c r="V1588" s="130">
        <f>Table4[[#This Row],[MAGAZINE AMMO]]/Table4[[#This Row],[AMMO PER SHOT]]</f>
        <v>9</v>
      </c>
      <c r="W1588" s="138">
        <f>1/Table4[[#This Row],[SHOT 
INTERVAL]]</f>
        <v>2</v>
      </c>
      <c r="X1588" s="138">
        <f>(Table4[[#This Row],[SHOTS PER MAGAZINE]]-1)*Table4[[#This Row],[SHOT 
INTERVAL]]+(Table4[[#This Row],[PARTICLES 
PER SHOT]]-1)*Table4[[#This Row],[BURST INTERVAL]]</f>
        <v>4</v>
      </c>
      <c r="Y1588" s="186">
        <f>Table4[[#This Row],[DAMAGE PER MAGAZINE]]/(Table4[[#This Row],[UNLOAD TIME]]+Table4[[#This Row],[RELOAD TIME]])</f>
        <v>3137.1428571428573</v>
      </c>
    </row>
    <row r="1589" spans="1:25" ht="14.25" hidden="1" customHeight="1" outlineLevel="1" x14ac:dyDescent="0.2">
      <c r="A1589" s="130">
        <v>77</v>
      </c>
      <c r="B1589" s="186" t="s">
        <v>473</v>
      </c>
      <c r="C1589" s="186" t="s">
        <v>101</v>
      </c>
      <c r="D1589" s="130">
        <v>12</v>
      </c>
      <c r="E1589" s="130">
        <v>1345</v>
      </c>
      <c r="F1589" s="130"/>
      <c r="G1589" s="130"/>
      <c r="H1589" s="130"/>
      <c r="I1589" s="130">
        <v>9</v>
      </c>
      <c r="J1589" s="130">
        <v>1</v>
      </c>
      <c r="K1589" s="130">
        <v>5</v>
      </c>
      <c r="L1589" s="138"/>
      <c r="M1589" s="138">
        <v>0.5</v>
      </c>
      <c r="N1589" s="130">
        <v>1</v>
      </c>
      <c r="O1589" s="138"/>
      <c r="P1589" s="138">
        <v>1.5</v>
      </c>
      <c r="Q1589" s="130">
        <v>8</v>
      </c>
      <c r="R1589" s="138">
        <v>13.5</v>
      </c>
      <c r="S1589" s="130">
        <f>Table4[[#This Row],[DMG PER PARTICLE]]*Table4[[#This Row],[PARTICLES 
PER SHOT]]</f>
        <v>6725</v>
      </c>
      <c r="T1589" s="186">
        <f>Table4[[#This Row],[DAMAGE PER SHOT]]/Table4[[#This Row],[SHOT 
INTERVAL]]</f>
        <v>13450</v>
      </c>
      <c r="U1589" s="130">
        <f>Table4[[#This Row],[SHOTS PER MAGAZINE]]*Table4[[#This Row],[DAMAGE PER SHOT]]</f>
        <v>60525</v>
      </c>
      <c r="V1589" s="130">
        <f>Table4[[#This Row],[MAGAZINE AMMO]]/Table4[[#This Row],[AMMO PER SHOT]]</f>
        <v>9</v>
      </c>
      <c r="W1589" s="138">
        <f>1/Table4[[#This Row],[SHOT 
INTERVAL]]</f>
        <v>2</v>
      </c>
      <c r="X1589" s="138">
        <f>(Table4[[#This Row],[SHOTS PER MAGAZINE]]-1)*Table4[[#This Row],[SHOT 
INTERVAL]]+(Table4[[#This Row],[PARTICLES 
PER SHOT]]-1)*Table4[[#This Row],[BURST INTERVAL]]</f>
        <v>4</v>
      </c>
      <c r="Y1589" s="186">
        <f>Table4[[#This Row],[DAMAGE PER MAGAZINE]]/(Table4[[#This Row],[UNLOAD TIME]]+Table4[[#This Row],[RELOAD TIME]])</f>
        <v>3458.5714285714284</v>
      </c>
    </row>
    <row r="1590" spans="1:25" ht="14.25" hidden="1" customHeight="1" outlineLevel="1" x14ac:dyDescent="0.2">
      <c r="A1590" s="130">
        <v>77</v>
      </c>
      <c r="B1590" s="186" t="s">
        <v>473</v>
      </c>
      <c r="C1590" s="186" t="s">
        <v>102</v>
      </c>
      <c r="D1590" s="130">
        <v>1</v>
      </c>
      <c r="E1590" s="130">
        <v>1345</v>
      </c>
      <c r="F1590" s="130"/>
      <c r="G1590" s="130"/>
      <c r="H1590" s="130"/>
      <c r="I1590" s="130">
        <v>9</v>
      </c>
      <c r="J1590" s="130">
        <v>1</v>
      </c>
      <c r="K1590" s="130">
        <v>5</v>
      </c>
      <c r="L1590" s="138"/>
      <c r="M1590" s="138">
        <v>0.5</v>
      </c>
      <c r="N1590" s="130">
        <v>1</v>
      </c>
      <c r="O1590" s="138"/>
      <c r="P1590" s="138">
        <v>1.5</v>
      </c>
      <c r="Q1590" s="130">
        <v>8</v>
      </c>
      <c r="R1590" s="138">
        <v>13.5</v>
      </c>
      <c r="S1590" s="130">
        <f>Table4[[#This Row],[DMG PER PARTICLE]]*Table4[[#This Row],[PARTICLES 
PER SHOT]]</f>
        <v>6725</v>
      </c>
      <c r="T1590" s="186">
        <f>Table4[[#This Row],[DAMAGE PER SHOT]]/Table4[[#This Row],[SHOT 
INTERVAL]]</f>
        <v>13450</v>
      </c>
      <c r="U1590" s="130">
        <f>Table4[[#This Row],[SHOTS PER MAGAZINE]]*Table4[[#This Row],[DAMAGE PER SHOT]]</f>
        <v>60525</v>
      </c>
      <c r="V1590" s="130">
        <f>Table4[[#This Row],[MAGAZINE AMMO]]/Table4[[#This Row],[AMMO PER SHOT]]</f>
        <v>9</v>
      </c>
      <c r="W1590" s="138">
        <f>1/Table4[[#This Row],[SHOT 
INTERVAL]]</f>
        <v>2</v>
      </c>
      <c r="X1590" s="138">
        <f>(Table4[[#This Row],[SHOTS PER MAGAZINE]]-1)*Table4[[#This Row],[SHOT 
INTERVAL]]+(Table4[[#This Row],[PARTICLES 
PER SHOT]]-1)*Table4[[#This Row],[BURST INTERVAL]]</f>
        <v>4</v>
      </c>
      <c r="Y1590" s="186">
        <f>Table4[[#This Row],[DAMAGE PER MAGAZINE]]/(Table4[[#This Row],[UNLOAD TIME]]+Table4[[#This Row],[RELOAD TIME]])</f>
        <v>3458.5714285714284</v>
      </c>
    </row>
    <row r="1591" spans="1:25" ht="14.25" hidden="1" customHeight="1" outlineLevel="1" x14ac:dyDescent="0.2">
      <c r="A1591" s="130">
        <v>77</v>
      </c>
      <c r="B1591" s="186" t="s">
        <v>473</v>
      </c>
      <c r="C1591" s="186" t="s">
        <v>102</v>
      </c>
      <c r="D1591" s="130">
        <v>2</v>
      </c>
      <c r="E1591" s="130">
        <v>1375</v>
      </c>
      <c r="F1591" s="130"/>
      <c r="G1591" s="130"/>
      <c r="H1591" s="130"/>
      <c r="I1591" s="130">
        <v>9</v>
      </c>
      <c r="J1591" s="130">
        <v>1</v>
      </c>
      <c r="K1591" s="130">
        <v>5</v>
      </c>
      <c r="L1591" s="138"/>
      <c r="M1591" s="138">
        <v>0.5</v>
      </c>
      <c r="N1591" s="130">
        <v>1</v>
      </c>
      <c r="O1591" s="138"/>
      <c r="P1591" s="138">
        <v>1.5</v>
      </c>
      <c r="Q1591" s="130">
        <v>8</v>
      </c>
      <c r="R1591" s="138">
        <v>13.5</v>
      </c>
      <c r="S1591" s="130">
        <f>Table4[[#This Row],[DMG PER PARTICLE]]*Table4[[#This Row],[PARTICLES 
PER SHOT]]</f>
        <v>6875</v>
      </c>
      <c r="T1591" s="186">
        <f>Table4[[#This Row],[DAMAGE PER SHOT]]/Table4[[#This Row],[SHOT 
INTERVAL]]</f>
        <v>13750</v>
      </c>
      <c r="U1591" s="130">
        <f>Table4[[#This Row],[SHOTS PER MAGAZINE]]*Table4[[#This Row],[DAMAGE PER SHOT]]</f>
        <v>61875</v>
      </c>
      <c r="V1591" s="130">
        <f>Table4[[#This Row],[MAGAZINE AMMO]]/Table4[[#This Row],[AMMO PER SHOT]]</f>
        <v>9</v>
      </c>
      <c r="W1591" s="138">
        <f>1/Table4[[#This Row],[SHOT 
INTERVAL]]</f>
        <v>2</v>
      </c>
      <c r="X1591" s="138">
        <f>(Table4[[#This Row],[SHOTS PER MAGAZINE]]-1)*Table4[[#This Row],[SHOT 
INTERVAL]]+(Table4[[#This Row],[PARTICLES 
PER SHOT]]-1)*Table4[[#This Row],[BURST INTERVAL]]</f>
        <v>4</v>
      </c>
      <c r="Y1591" s="186">
        <f>Table4[[#This Row],[DAMAGE PER MAGAZINE]]/(Table4[[#This Row],[UNLOAD TIME]]+Table4[[#This Row],[RELOAD TIME]])</f>
        <v>3535.7142857142858</v>
      </c>
    </row>
    <row r="1592" spans="1:25" ht="14.25" hidden="1" customHeight="1" outlineLevel="1" x14ac:dyDescent="0.2">
      <c r="A1592" s="130">
        <v>77</v>
      </c>
      <c r="B1592" s="186" t="s">
        <v>473</v>
      </c>
      <c r="C1592" s="186" t="s">
        <v>102</v>
      </c>
      <c r="D1592" s="130">
        <v>3</v>
      </c>
      <c r="E1592" s="130">
        <v>1400</v>
      </c>
      <c r="F1592" s="130"/>
      <c r="G1592" s="130"/>
      <c r="H1592" s="130"/>
      <c r="I1592" s="130">
        <v>9</v>
      </c>
      <c r="J1592" s="130">
        <v>1</v>
      </c>
      <c r="K1592" s="130">
        <v>5</v>
      </c>
      <c r="L1592" s="138"/>
      <c r="M1592" s="138">
        <v>0.5</v>
      </c>
      <c r="N1592" s="130">
        <v>1</v>
      </c>
      <c r="O1592" s="138"/>
      <c r="P1592" s="138">
        <v>1.5</v>
      </c>
      <c r="Q1592" s="130">
        <v>8</v>
      </c>
      <c r="R1592" s="138">
        <v>13.5</v>
      </c>
      <c r="S1592" s="130">
        <f>Table4[[#This Row],[DMG PER PARTICLE]]*Table4[[#This Row],[PARTICLES 
PER SHOT]]</f>
        <v>7000</v>
      </c>
      <c r="T1592" s="186">
        <f>Table4[[#This Row],[DAMAGE PER SHOT]]/Table4[[#This Row],[SHOT 
INTERVAL]]</f>
        <v>14000</v>
      </c>
      <c r="U1592" s="130">
        <f>Table4[[#This Row],[SHOTS PER MAGAZINE]]*Table4[[#This Row],[DAMAGE PER SHOT]]</f>
        <v>63000</v>
      </c>
      <c r="V1592" s="130">
        <f>Table4[[#This Row],[MAGAZINE AMMO]]/Table4[[#This Row],[AMMO PER SHOT]]</f>
        <v>9</v>
      </c>
      <c r="W1592" s="138">
        <f>1/Table4[[#This Row],[SHOT 
INTERVAL]]</f>
        <v>2</v>
      </c>
      <c r="X1592" s="138">
        <f>(Table4[[#This Row],[SHOTS PER MAGAZINE]]-1)*Table4[[#This Row],[SHOT 
INTERVAL]]+(Table4[[#This Row],[PARTICLES 
PER SHOT]]-1)*Table4[[#This Row],[BURST INTERVAL]]</f>
        <v>4</v>
      </c>
      <c r="Y1592" s="186">
        <f>Table4[[#This Row],[DAMAGE PER MAGAZINE]]/(Table4[[#This Row],[UNLOAD TIME]]+Table4[[#This Row],[RELOAD TIME]])</f>
        <v>3600</v>
      </c>
    </row>
    <row r="1593" spans="1:25" ht="14.25" hidden="1" customHeight="1" outlineLevel="1" x14ac:dyDescent="0.2">
      <c r="A1593" s="130">
        <v>77</v>
      </c>
      <c r="B1593" s="186" t="s">
        <v>473</v>
      </c>
      <c r="C1593" s="186" t="s">
        <v>102</v>
      </c>
      <c r="D1593" s="130">
        <v>4</v>
      </c>
      <c r="E1593" s="130">
        <v>1430</v>
      </c>
      <c r="F1593" s="130"/>
      <c r="G1593" s="130"/>
      <c r="H1593" s="130"/>
      <c r="I1593" s="130">
        <v>9</v>
      </c>
      <c r="J1593" s="130">
        <v>1</v>
      </c>
      <c r="K1593" s="130">
        <v>5</v>
      </c>
      <c r="L1593" s="138"/>
      <c r="M1593" s="138">
        <v>0.5</v>
      </c>
      <c r="N1593" s="130">
        <v>1</v>
      </c>
      <c r="O1593" s="138"/>
      <c r="P1593" s="138">
        <v>1.5</v>
      </c>
      <c r="Q1593" s="130">
        <v>8</v>
      </c>
      <c r="R1593" s="138">
        <v>13.5</v>
      </c>
      <c r="S1593" s="130">
        <f>Table4[[#This Row],[DMG PER PARTICLE]]*Table4[[#This Row],[PARTICLES 
PER SHOT]]</f>
        <v>7150</v>
      </c>
      <c r="T1593" s="186">
        <f>Table4[[#This Row],[DAMAGE PER SHOT]]/Table4[[#This Row],[SHOT 
INTERVAL]]</f>
        <v>14300</v>
      </c>
      <c r="U1593" s="130">
        <f>Table4[[#This Row],[SHOTS PER MAGAZINE]]*Table4[[#This Row],[DAMAGE PER SHOT]]</f>
        <v>64350</v>
      </c>
      <c r="V1593" s="130">
        <f>Table4[[#This Row],[MAGAZINE AMMO]]/Table4[[#This Row],[AMMO PER SHOT]]</f>
        <v>9</v>
      </c>
      <c r="W1593" s="138">
        <f>1/Table4[[#This Row],[SHOT 
INTERVAL]]</f>
        <v>2</v>
      </c>
      <c r="X1593" s="138">
        <f>(Table4[[#This Row],[SHOTS PER MAGAZINE]]-1)*Table4[[#This Row],[SHOT 
INTERVAL]]+(Table4[[#This Row],[PARTICLES 
PER SHOT]]-1)*Table4[[#This Row],[BURST INTERVAL]]</f>
        <v>4</v>
      </c>
      <c r="Y1593" s="186">
        <f>Table4[[#This Row],[DAMAGE PER MAGAZINE]]/(Table4[[#This Row],[UNLOAD TIME]]+Table4[[#This Row],[RELOAD TIME]])</f>
        <v>3677.1428571428573</v>
      </c>
    </row>
    <row r="1594" spans="1:25" ht="14.25" hidden="1" customHeight="1" outlineLevel="1" x14ac:dyDescent="0.2">
      <c r="A1594" s="130">
        <v>77</v>
      </c>
      <c r="B1594" s="186" t="s">
        <v>473</v>
      </c>
      <c r="C1594" s="186" t="s">
        <v>102</v>
      </c>
      <c r="D1594" s="130">
        <v>5</v>
      </c>
      <c r="E1594" s="130">
        <v>1455</v>
      </c>
      <c r="F1594" s="130"/>
      <c r="G1594" s="130"/>
      <c r="H1594" s="130"/>
      <c r="I1594" s="130">
        <v>9</v>
      </c>
      <c r="J1594" s="130">
        <v>1</v>
      </c>
      <c r="K1594" s="130">
        <v>5</v>
      </c>
      <c r="L1594" s="138"/>
      <c r="M1594" s="138">
        <v>0.5</v>
      </c>
      <c r="N1594" s="130">
        <v>1</v>
      </c>
      <c r="O1594" s="138"/>
      <c r="P1594" s="138">
        <v>1.5</v>
      </c>
      <c r="Q1594" s="130">
        <v>8</v>
      </c>
      <c r="R1594" s="138">
        <v>13.5</v>
      </c>
      <c r="S1594" s="130">
        <f>Table4[[#This Row],[DMG PER PARTICLE]]*Table4[[#This Row],[PARTICLES 
PER SHOT]]</f>
        <v>7275</v>
      </c>
      <c r="T1594" s="186">
        <f>Table4[[#This Row],[DAMAGE PER SHOT]]/Table4[[#This Row],[SHOT 
INTERVAL]]</f>
        <v>14550</v>
      </c>
      <c r="U1594" s="130">
        <f>Table4[[#This Row],[SHOTS PER MAGAZINE]]*Table4[[#This Row],[DAMAGE PER SHOT]]</f>
        <v>65475</v>
      </c>
      <c r="V1594" s="130">
        <f>Table4[[#This Row],[MAGAZINE AMMO]]/Table4[[#This Row],[AMMO PER SHOT]]</f>
        <v>9</v>
      </c>
      <c r="W1594" s="138">
        <f>1/Table4[[#This Row],[SHOT 
INTERVAL]]</f>
        <v>2</v>
      </c>
      <c r="X1594" s="138">
        <f>(Table4[[#This Row],[SHOTS PER MAGAZINE]]-1)*Table4[[#This Row],[SHOT 
INTERVAL]]+(Table4[[#This Row],[PARTICLES 
PER SHOT]]-1)*Table4[[#This Row],[BURST INTERVAL]]</f>
        <v>4</v>
      </c>
      <c r="Y1594" s="186">
        <f>Table4[[#This Row],[DAMAGE PER MAGAZINE]]/(Table4[[#This Row],[UNLOAD TIME]]+Table4[[#This Row],[RELOAD TIME]])</f>
        <v>3741.4285714285716</v>
      </c>
    </row>
    <row r="1595" spans="1:25" ht="14.25" hidden="1" customHeight="1" outlineLevel="1" x14ac:dyDescent="0.2">
      <c r="A1595" s="130">
        <v>77</v>
      </c>
      <c r="B1595" s="186" t="s">
        <v>473</v>
      </c>
      <c r="C1595" s="186" t="s">
        <v>102</v>
      </c>
      <c r="D1595" s="130">
        <v>6</v>
      </c>
      <c r="E1595" s="130">
        <v>1485</v>
      </c>
      <c r="F1595" s="130"/>
      <c r="G1595" s="130"/>
      <c r="H1595" s="130"/>
      <c r="I1595" s="130">
        <v>9</v>
      </c>
      <c r="J1595" s="130">
        <v>1</v>
      </c>
      <c r="K1595" s="130">
        <v>5</v>
      </c>
      <c r="L1595" s="138"/>
      <c r="M1595" s="138">
        <v>0.5</v>
      </c>
      <c r="N1595" s="130">
        <v>1</v>
      </c>
      <c r="O1595" s="138"/>
      <c r="P1595" s="138">
        <v>1.5</v>
      </c>
      <c r="Q1595" s="130">
        <v>8</v>
      </c>
      <c r="R1595" s="138">
        <v>13.5</v>
      </c>
      <c r="S1595" s="130">
        <f>Table4[[#This Row],[DMG PER PARTICLE]]*Table4[[#This Row],[PARTICLES 
PER SHOT]]</f>
        <v>7425</v>
      </c>
      <c r="T1595" s="186">
        <f>Table4[[#This Row],[DAMAGE PER SHOT]]/Table4[[#This Row],[SHOT 
INTERVAL]]</f>
        <v>14850</v>
      </c>
      <c r="U1595" s="130">
        <f>Table4[[#This Row],[SHOTS PER MAGAZINE]]*Table4[[#This Row],[DAMAGE PER SHOT]]</f>
        <v>66825</v>
      </c>
      <c r="V1595" s="130">
        <f>Table4[[#This Row],[MAGAZINE AMMO]]/Table4[[#This Row],[AMMO PER SHOT]]</f>
        <v>9</v>
      </c>
      <c r="W1595" s="138">
        <f>1/Table4[[#This Row],[SHOT 
INTERVAL]]</f>
        <v>2</v>
      </c>
      <c r="X1595" s="138">
        <f>(Table4[[#This Row],[SHOTS PER MAGAZINE]]-1)*Table4[[#This Row],[SHOT 
INTERVAL]]+(Table4[[#This Row],[PARTICLES 
PER SHOT]]-1)*Table4[[#This Row],[BURST INTERVAL]]</f>
        <v>4</v>
      </c>
      <c r="Y1595" s="186">
        <f>Table4[[#This Row],[DAMAGE PER MAGAZINE]]/(Table4[[#This Row],[UNLOAD TIME]]+Table4[[#This Row],[RELOAD TIME]])</f>
        <v>3818.5714285714284</v>
      </c>
    </row>
    <row r="1596" spans="1:25" ht="14.25" hidden="1" customHeight="1" outlineLevel="1" x14ac:dyDescent="0.2">
      <c r="A1596" s="130">
        <v>77</v>
      </c>
      <c r="B1596" s="186" t="s">
        <v>473</v>
      </c>
      <c r="C1596" s="186" t="s">
        <v>102</v>
      </c>
      <c r="D1596" s="130">
        <v>7</v>
      </c>
      <c r="E1596" s="130">
        <v>1515</v>
      </c>
      <c r="F1596" s="130"/>
      <c r="G1596" s="130"/>
      <c r="H1596" s="130"/>
      <c r="I1596" s="130">
        <v>9</v>
      </c>
      <c r="J1596" s="130">
        <v>1</v>
      </c>
      <c r="K1596" s="130">
        <v>5</v>
      </c>
      <c r="L1596" s="138"/>
      <c r="M1596" s="138">
        <v>0.5</v>
      </c>
      <c r="N1596" s="130">
        <v>1</v>
      </c>
      <c r="O1596" s="138"/>
      <c r="P1596" s="138">
        <v>1.5</v>
      </c>
      <c r="Q1596" s="130">
        <v>8</v>
      </c>
      <c r="R1596" s="138">
        <v>13.5</v>
      </c>
      <c r="S1596" s="130">
        <f>Table4[[#This Row],[DMG PER PARTICLE]]*Table4[[#This Row],[PARTICLES 
PER SHOT]]</f>
        <v>7575</v>
      </c>
      <c r="T1596" s="186">
        <f>Table4[[#This Row],[DAMAGE PER SHOT]]/Table4[[#This Row],[SHOT 
INTERVAL]]</f>
        <v>15150</v>
      </c>
      <c r="U1596" s="130">
        <f>Table4[[#This Row],[SHOTS PER MAGAZINE]]*Table4[[#This Row],[DAMAGE PER SHOT]]</f>
        <v>68175</v>
      </c>
      <c r="V1596" s="130">
        <f>Table4[[#This Row],[MAGAZINE AMMO]]/Table4[[#This Row],[AMMO PER SHOT]]</f>
        <v>9</v>
      </c>
      <c r="W1596" s="138">
        <f>1/Table4[[#This Row],[SHOT 
INTERVAL]]</f>
        <v>2</v>
      </c>
      <c r="X1596" s="138">
        <f>(Table4[[#This Row],[SHOTS PER MAGAZINE]]-1)*Table4[[#This Row],[SHOT 
INTERVAL]]+(Table4[[#This Row],[PARTICLES 
PER SHOT]]-1)*Table4[[#This Row],[BURST INTERVAL]]</f>
        <v>4</v>
      </c>
      <c r="Y1596" s="186">
        <f>Table4[[#This Row],[DAMAGE PER MAGAZINE]]/(Table4[[#This Row],[UNLOAD TIME]]+Table4[[#This Row],[RELOAD TIME]])</f>
        <v>3895.7142857142858</v>
      </c>
    </row>
    <row r="1597" spans="1:25" ht="14.25" hidden="1" customHeight="1" outlineLevel="1" x14ac:dyDescent="0.2">
      <c r="A1597" s="130">
        <v>77</v>
      </c>
      <c r="B1597" s="186" t="s">
        <v>473</v>
      </c>
      <c r="C1597" s="186" t="s">
        <v>102</v>
      </c>
      <c r="D1597" s="130">
        <v>8</v>
      </c>
      <c r="E1597" s="130">
        <v>1545</v>
      </c>
      <c r="F1597" s="130"/>
      <c r="G1597" s="130"/>
      <c r="H1597" s="130"/>
      <c r="I1597" s="130">
        <v>9</v>
      </c>
      <c r="J1597" s="130">
        <v>1</v>
      </c>
      <c r="K1597" s="130">
        <v>5</v>
      </c>
      <c r="L1597" s="138"/>
      <c r="M1597" s="138">
        <v>0.5</v>
      </c>
      <c r="N1597" s="130">
        <v>1</v>
      </c>
      <c r="O1597" s="138"/>
      <c r="P1597" s="138">
        <v>1.5</v>
      </c>
      <c r="Q1597" s="130">
        <v>8</v>
      </c>
      <c r="R1597" s="138">
        <v>13.5</v>
      </c>
      <c r="S1597" s="130">
        <f>Table4[[#This Row],[DMG PER PARTICLE]]*Table4[[#This Row],[PARTICLES 
PER SHOT]]</f>
        <v>7725</v>
      </c>
      <c r="T1597" s="186">
        <f>Table4[[#This Row],[DAMAGE PER SHOT]]/Table4[[#This Row],[SHOT 
INTERVAL]]</f>
        <v>15450</v>
      </c>
      <c r="U1597" s="130">
        <f>Table4[[#This Row],[SHOTS PER MAGAZINE]]*Table4[[#This Row],[DAMAGE PER SHOT]]</f>
        <v>69525</v>
      </c>
      <c r="V1597" s="130">
        <f>Table4[[#This Row],[MAGAZINE AMMO]]/Table4[[#This Row],[AMMO PER SHOT]]</f>
        <v>9</v>
      </c>
      <c r="W1597" s="138">
        <f>1/Table4[[#This Row],[SHOT 
INTERVAL]]</f>
        <v>2</v>
      </c>
      <c r="X1597" s="138">
        <f>(Table4[[#This Row],[SHOTS PER MAGAZINE]]-1)*Table4[[#This Row],[SHOT 
INTERVAL]]+(Table4[[#This Row],[PARTICLES 
PER SHOT]]-1)*Table4[[#This Row],[BURST INTERVAL]]</f>
        <v>4</v>
      </c>
      <c r="Y1597" s="186">
        <f>Table4[[#This Row],[DAMAGE PER MAGAZINE]]/(Table4[[#This Row],[UNLOAD TIME]]+Table4[[#This Row],[RELOAD TIME]])</f>
        <v>3972.8571428571427</v>
      </c>
    </row>
    <row r="1598" spans="1:25" ht="14.25" hidden="1" customHeight="1" outlineLevel="1" x14ac:dyDescent="0.2">
      <c r="A1598" s="130">
        <v>77</v>
      </c>
      <c r="B1598" s="186" t="s">
        <v>473</v>
      </c>
      <c r="C1598" s="186" t="s">
        <v>102</v>
      </c>
      <c r="D1598" s="130">
        <v>9</v>
      </c>
      <c r="E1598" s="130">
        <v>1580</v>
      </c>
      <c r="F1598" s="130"/>
      <c r="G1598" s="130"/>
      <c r="H1598" s="130"/>
      <c r="I1598" s="130">
        <v>9</v>
      </c>
      <c r="J1598" s="130">
        <v>1</v>
      </c>
      <c r="K1598" s="130">
        <v>5</v>
      </c>
      <c r="L1598" s="138"/>
      <c r="M1598" s="138">
        <v>0.5</v>
      </c>
      <c r="N1598" s="130">
        <v>1</v>
      </c>
      <c r="O1598" s="138"/>
      <c r="P1598" s="138">
        <v>1.5</v>
      </c>
      <c r="Q1598" s="130">
        <v>8</v>
      </c>
      <c r="R1598" s="138">
        <v>13.5</v>
      </c>
      <c r="S1598" s="130">
        <f>Table4[[#This Row],[DMG PER PARTICLE]]*Table4[[#This Row],[PARTICLES 
PER SHOT]]</f>
        <v>7900</v>
      </c>
      <c r="T1598" s="186">
        <f>Table4[[#This Row],[DAMAGE PER SHOT]]/Table4[[#This Row],[SHOT 
INTERVAL]]</f>
        <v>15800</v>
      </c>
      <c r="U1598" s="130">
        <f>Table4[[#This Row],[SHOTS PER MAGAZINE]]*Table4[[#This Row],[DAMAGE PER SHOT]]</f>
        <v>71100</v>
      </c>
      <c r="V1598" s="130">
        <f>Table4[[#This Row],[MAGAZINE AMMO]]/Table4[[#This Row],[AMMO PER SHOT]]</f>
        <v>9</v>
      </c>
      <c r="W1598" s="138">
        <f>1/Table4[[#This Row],[SHOT 
INTERVAL]]</f>
        <v>2</v>
      </c>
      <c r="X1598" s="138">
        <f>(Table4[[#This Row],[SHOTS PER MAGAZINE]]-1)*Table4[[#This Row],[SHOT 
INTERVAL]]+(Table4[[#This Row],[PARTICLES 
PER SHOT]]-1)*Table4[[#This Row],[BURST INTERVAL]]</f>
        <v>4</v>
      </c>
      <c r="Y1598" s="186">
        <f>Table4[[#This Row],[DAMAGE PER MAGAZINE]]/(Table4[[#This Row],[UNLOAD TIME]]+Table4[[#This Row],[RELOAD TIME]])</f>
        <v>4062.8571428571427</v>
      </c>
    </row>
    <row r="1599" spans="1:25" ht="14.25" hidden="1" customHeight="1" outlineLevel="1" x14ac:dyDescent="0.2">
      <c r="A1599" s="130">
        <v>77</v>
      </c>
      <c r="B1599" s="186" t="s">
        <v>473</v>
      </c>
      <c r="C1599" s="186" t="s">
        <v>102</v>
      </c>
      <c r="D1599" s="130">
        <v>10</v>
      </c>
      <c r="E1599" s="130">
        <v>1610</v>
      </c>
      <c r="F1599" s="130"/>
      <c r="G1599" s="130"/>
      <c r="H1599" s="130"/>
      <c r="I1599" s="130">
        <v>9</v>
      </c>
      <c r="J1599" s="130">
        <v>1</v>
      </c>
      <c r="K1599" s="130">
        <v>5</v>
      </c>
      <c r="L1599" s="138"/>
      <c r="M1599" s="138">
        <v>0.5</v>
      </c>
      <c r="N1599" s="130">
        <v>1</v>
      </c>
      <c r="O1599" s="138"/>
      <c r="P1599" s="138">
        <v>1.5</v>
      </c>
      <c r="Q1599" s="130">
        <v>8</v>
      </c>
      <c r="R1599" s="138">
        <v>13.5</v>
      </c>
      <c r="S1599" s="130">
        <f>Table4[[#This Row],[DMG PER PARTICLE]]*Table4[[#This Row],[PARTICLES 
PER SHOT]]</f>
        <v>8050</v>
      </c>
      <c r="T1599" s="186">
        <f>Table4[[#This Row],[DAMAGE PER SHOT]]/Table4[[#This Row],[SHOT 
INTERVAL]]</f>
        <v>16100</v>
      </c>
      <c r="U1599" s="130">
        <f>Table4[[#This Row],[SHOTS PER MAGAZINE]]*Table4[[#This Row],[DAMAGE PER SHOT]]</f>
        <v>72450</v>
      </c>
      <c r="V1599" s="130">
        <f>Table4[[#This Row],[MAGAZINE AMMO]]/Table4[[#This Row],[AMMO PER SHOT]]</f>
        <v>9</v>
      </c>
      <c r="W1599" s="138">
        <f>1/Table4[[#This Row],[SHOT 
INTERVAL]]</f>
        <v>2</v>
      </c>
      <c r="X1599" s="138">
        <f>(Table4[[#This Row],[SHOTS PER MAGAZINE]]-1)*Table4[[#This Row],[SHOT 
INTERVAL]]+(Table4[[#This Row],[PARTICLES 
PER SHOT]]-1)*Table4[[#This Row],[BURST INTERVAL]]</f>
        <v>4</v>
      </c>
      <c r="Y1599" s="186">
        <f>Table4[[#This Row],[DAMAGE PER MAGAZINE]]/(Table4[[#This Row],[UNLOAD TIME]]+Table4[[#This Row],[RELOAD TIME]])</f>
        <v>4140</v>
      </c>
    </row>
    <row r="1600" spans="1:25" ht="14.25" hidden="1" customHeight="1" outlineLevel="1" x14ac:dyDescent="0.2">
      <c r="A1600" s="130">
        <v>77</v>
      </c>
      <c r="B1600" s="186" t="s">
        <v>473</v>
      </c>
      <c r="C1600" s="186" t="s">
        <v>102</v>
      </c>
      <c r="D1600" s="130">
        <v>11</v>
      </c>
      <c r="E1600" s="130">
        <v>1640</v>
      </c>
      <c r="F1600" s="130"/>
      <c r="G1600" s="130"/>
      <c r="H1600" s="130"/>
      <c r="I1600" s="130">
        <v>9</v>
      </c>
      <c r="J1600" s="130">
        <v>1</v>
      </c>
      <c r="K1600" s="130">
        <v>5</v>
      </c>
      <c r="L1600" s="138"/>
      <c r="M1600" s="138">
        <v>0.5</v>
      </c>
      <c r="N1600" s="130">
        <v>1</v>
      </c>
      <c r="O1600" s="138"/>
      <c r="P1600" s="138">
        <v>1.5</v>
      </c>
      <c r="Q1600" s="130">
        <v>8</v>
      </c>
      <c r="R1600" s="138">
        <v>13.5</v>
      </c>
      <c r="S1600" s="130">
        <f>Table4[[#This Row],[DMG PER PARTICLE]]*Table4[[#This Row],[PARTICLES 
PER SHOT]]</f>
        <v>8200</v>
      </c>
      <c r="T1600" s="186">
        <f>Table4[[#This Row],[DAMAGE PER SHOT]]/Table4[[#This Row],[SHOT 
INTERVAL]]</f>
        <v>16400</v>
      </c>
      <c r="U1600" s="130">
        <f>Table4[[#This Row],[SHOTS PER MAGAZINE]]*Table4[[#This Row],[DAMAGE PER SHOT]]</f>
        <v>73800</v>
      </c>
      <c r="V1600" s="130">
        <f>Table4[[#This Row],[MAGAZINE AMMO]]/Table4[[#This Row],[AMMO PER SHOT]]</f>
        <v>9</v>
      </c>
      <c r="W1600" s="138">
        <f>1/Table4[[#This Row],[SHOT 
INTERVAL]]</f>
        <v>2</v>
      </c>
      <c r="X1600" s="138">
        <f>(Table4[[#This Row],[SHOTS PER MAGAZINE]]-1)*Table4[[#This Row],[SHOT 
INTERVAL]]+(Table4[[#This Row],[PARTICLES 
PER SHOT]]-1)*Table4[[#This Row],[BURST INTERVAL]]</f>
        <v>4</v>
      </c>
      <c r="Y1600" s="186">
        <f>Table4[[#This Row],[DAMAGE PER MAGAZINE]]/(Table4[[#This Row],[UNLOAD TIME]]+Table4[[#This Row],[RELOAD TIME]])</f>
        <v>4217.1428571428569</v>
      </c>
    </row>
    <row r="1601" spans="1:25" ht="14.25" hidden="1" customHeight="1" outlineLevel="1" x14ac:dyDescent="0.2">
      <c r="A1601" s="130">
        <v>77</v>
      </c>
      <c r="B1601" s="186" t="s">
        <v>473</v>
      </c>
      <c r="C1601" s="186" t="s">
        <v>102</v>
      </c>
      <c r="D1601" s="130">
        <v>12</v>
      </c>
      <c r="E1601" s="130">
        <v>1675</v>
      </c>
      <c r="F1601" s="130"/>
      <c r="G1601" s="130"/>
      <c r="H1601" s="130"/>
      <c r="I1601" s="130">
        <v>9</v>
      </c>
      <c r="J1601" s="130">
        <v>1</v>
      </c>
      <c r="K1601" s="130">
        <v>5</v>
      </c>
      <c r="L1601" s="138"/>
      <c r="M1601" s="138">
        <v>0.5</v>
      </c>
      <c r="N1601" s="130">
        <v>1</v>
      </c>
      <c r="O1601" s="138"/>
      <c r="P1601" s="138">
        <v>1.5</v>
      </c>
      <c r="Q1601" s="130">
        <v>8</v>
      </c>
      <c r="R1601" s="138">
        <v>13.5</v>
      </c>
      <c r="S1601" s="130">
        <f>Table4[[#This Row],[DMG PER PARTICLE]]*Table4[[#This Row],[PARTICLES 
PER SHOT]]</f>
        <v>8375</v>
      </c>
      <c r="T1601" s="186">
        <f>Table4[[#This Row],[DAMAGE PER SHOT]]/Table4[[#This Row],[SHOT 
INTERVAL]]</f>
        <v>16750</v>
      </c>
      <c r="U1601" s="130">
        <f>Table4[[#This Row],[SHOTS PER MAGAZINE]]*Table4[[#This Row],[DAMAGE PER SHOT]]</f>
        <v>75375</v>
      </c>
      <c r="V1601" s="130">
        <f>Table4[[#This Row],[MAGAZINE AMMO]]/Table4[[#This Row],[AMMO PER SHOT]]</f>
        <v>9</v>
      </c>
      <c r="W1601" s="138">
        <f>1/Table4[[#This Row],[SHOT 
INTERVAL]]</f>
        <v>2</v>
      </c>
      <c r="X1601" s="138">
        <f>(Table4[[#This Row],[SHOTS PER MAGAZINE]]-1)*Table4[[#This Row],[SHOT 
INTERVAL]]+(Table4[[#This Row],[PARTICLES 
PER SHOT]]-1)*Table4[[#This Row],[BURST INTERVAL]]</f>
        <v>4</v>
      </c>
      <c r="Y1601" s="186">
        <f>Table4[[#This Row],[DAMAGE PER MAGAZINE]]/(Table4[[#This Row],[UNLOAD TIME]]+Table4[[#This Row],[RELOAD TIME]])</f>
        <v>4307.1428571428569</v>
      </c>
    </row>
    <row r="1602" spans="1:25" ht="14.25" hidden="1" customHeight="1" outlineLevel="1" x14ac:dyDescent="0.2">
      <c r="A1602" s="130">
        <v>77</v>
      </c>
      <c r="B1602" s="186" t="s">
        <v>473</v>
      </c>
      <c r="C1602" s="186" t="s">
        <v>103</v>
      </c>
      <c r="D1602" s="130">
        <v>1</v>
      </c>
      <c r="E1602" s="130">
        <v>1758.75</v>
      </c>
      <c r="F1602" s="130"/>
      <c r="G1602" s="130"/>
      <c r="H1602" s="130"/>
      <c r="I1602" s="130">
        <v>9</v>
      </c>
      <c r="J1602" s="130">
        <v>1</v>
      </c>
      <c r="K1602" s="130">
        <v>5</v>
      </c>
      <c r="L1602" s="138"/>
      <c r="M1602" s="138">
        <v>0.5</v>
      </c>
      <c r="N1602" s="130">
        <v>1</v>
      </c>
      <c r="O1602" s="138"/>
      <c r="P1602" s="138">
        <v>1.5</v>
      </c>
      <c r="Q1602" s="130">
        <v>8</v>
      </c>
      <c r="R1602" s="138">
        <v>13.5</v>
      </c>
      <c r="S1602" s="130">
        <f>Table4[[#This Row],[DMG PER PARTICLE]]*Table4[[#This Row],[PARTICLES 
PER SHOT]]</f>
        <v>8793.75</v>
      </c>
      <c r="T1602" s="186">
        <f>Table4[[#This Row],[DAMAGE PER SHOT]]/Table4[[#This Row],[SHOT 
INTERVAL]]</f>
        <v>17587.5</v>
      </c>
      <c r="U1602" s="130">
        <f>Table4[[#This Row],[SHOTS PER MAGAZINE]]*Table4[[#This Row],[DAMAGE PER SHOT]]</f>
        <v>79143.75</v>
      </c>
      <c r="V1602" s="130">
        <f>Table4[[#This Row],[MAGAZINE AMMO]]/Table4[[#This Row],[AMMO PER SHOT]]</f>
        <v>9</v>
      </c>
      <c r="W1602" s="138">
        <f>1/Table4[[#This Row],[SHOT 
INTERVAL]]</f>
        <v>2</v>
      </c>
      <c r="X1602" s="138">
        <f>(Table4[[#This Row],[SHOTS PER MAGAZINE]]-1)*Table4[[#This Row],[SHOT 
INTERVAL]]+(Table4[[#This Row],[PARTICLES 
PER SHOT]]-1)*Table4[[#This Row],[BURST INTERVAL]]</f>
        <v>4</v>
      </c>
      <c r="Y1602" s="186">
        <f>Table4[[#This Row],[DAMAGE PER MAGAZINE]]/(Table4[[#This Row],[UNLOAD TIME]]+Table4[[#This Row],[RELOAD TIME]])</f>
        <v>4522.5</v>
      </c>
    </row>
    <row r="1603" spans="1:25" ht="14.25" customHeight="1" collapsed="1" x14ac:dyDescent="0.2">
      <c r="A1603" s="128">
        <v>78</v>
      </c>
      <c r="B1603" s="185" t="s">
        <v>474</v>
      </c>
      <c r="C1603" s="185" t="s">
        <v>101</v>
      </c>
      <c r="D1603" s="128">
        <v>1</v>
      </c>
      <c r="E1603" s="128">
        <v>505</v>
      </c>
      <c r="F1603" s="128"/>
      <c r="G1603" s="128"/>
      <c r="H1603" s="128"/>
      <c r="I1603" s="128">
        <v>9</v>
      </c>
      <c r="J1603" s="128">
        <v>1</v>
      </c>
      <c r="K1603" s="128">
        <v>7</v>
      </c>
      <c r="L1603" s="137"/>
      <c r="M1603" s="137">
        <v>0.5</v>
      </c>
      <c r="N1603" s="128">
        <v>1</v>
      </c>
      <c r="O1603" s="137"/>
      <c r="P1603" s="137">
        <v>1.5</v>
      </c>
      <c r="Q1603" s="128">
        <v>8</v>
      </c>
      <c r="R1603" s="137">
        <v>13.5</v>
      </c>
      <c r="S1603" s="128">
        <f>Table4[[#This Row],[DMG PER PARTICLE]]*Table4[[#This Row],[PARTICLES 
PER SHOT]]</f>
        <v>3535</v>
      </c>
      <c r="T1603" s="185">
        <f>Table4[[#This Row],[DAMAGE PER SHOT]]/Table4[[#This Row],[SHOT 
INTERVAL]]</f>
        <v>7070</v>
      </c>
      <c r="U1603" s="128">
        <f>Table4[[#This Row],[SHOTS PER MAGAZINE]]*Table4[[#This Row],[DAMAGE PER SHOT]]</f>
        <v>31815</v>
      </c>
      <c r="V1603" s="128">
        <f>Table4[[#This Row],[MAGAZINE AMMO]]/Table4[[#This Row],[AMMO PER SHOT]]</f>
        <v>9</v>
      </c>
      <c r="W1603" s="137">
        <f>1/Table4[[#This Row],[SHOT 
INTERVAL]]</f>
        <v>2</v>
      </c>
      <c r="X1603" s="137">
        <f>(Table4[[#This Row],[SHOTS PER MAGAZINE]]-1)*Table4[[#This Row],[SHOT 
INTERVAL]]+(Table4[[#This Row],[PARTICLES 
PER SHOT]]-1)*Table4[[#This Row],[BURST INTERVAL]]</f>
        <v>4</v>
      </c>
      <c r="Y1603" s="185">
        <f>Table4[[#This Row],[DAMAGE PER MAGAZINE]]/(Table4[[#This Row],[UNLOAD TIME]]+Table4[[#This Row],[RELOAD TIME]])</f>
        <v>1818</v>
      </c>
    </row>
    <row r="1604" spans="1:25" ht="14.25" hidden="1" customHeight="1" outlineLevel="1" x14ac:dyDescent="0.2">
      <c r="A1604" s="130">
        <v>78</v>
      </c>
      <c r="B1604" s="186" t="s">
        <v>474</v>
      </c>
      <c r="C1604" s="186" t="s">
        <v>101</v>
      </c>
      <c r="D1604" s="130">
        <v>2</v>
      </c>
      <c r="E1604" s="130">
        <v>555</v>
      </c>
      <c r="F1604" s="130"/>
      <c r="G1604" s="130"/>
      <c r="H1604" s="130"/>
      <c r="I1604" s="130">
        <v>9</v>
      </c>
      <c r="J1604" s="130">
        <v>1</v>
      </c>
      <c r="K1604" s="130">
        <v>7</v>
      </c>
      <c r="L1604" s="138"/>
      <c r="M1604" s="138">
        <v>0.5</v>
      </c>
      <c r="N1604" s="130">
        <v>1</v>
      </c>
      <c r="O1604" s="138"/>
      <c r="P1604" s="138">
        <v>1.5</v>
      </c>
      <c r="Q1604" s="130">
        <v>8</v>
      </c>
      <c r="R1604" s="138">
        <v>13.5</v>
      </c>
      <c r="S1604" s="130">
        <f>Table4[[#This Row],[DMG PER PARTICLE]]*Table4[[#This Row],[PARTICLES 
PER SHOT]]</f>
        <v>3885</v>
      </c>
      <c r="T1604" s="186">
        <f>Table4[[#This Row],[DAMAGE PER SHOT]]/Table4[[#This Row],[SHOT 
INTERVAL]]</f>
        <v>7770</v>
      </c>
      <c r="U1604" s="130">
        <f>Table4[[#This Row],[SHOTS PER MAGAZINE]]*Table4[[#This Row],[DAMAGE PER SHOT]]</f>
        <v>34965</v>
      </c>
      <c r="V1604" s="130">
        <f>Table4[[#This Row],[MAGAZINE AMMO]]/Table4[[#This Row],[AMMO PER SHOT]]</f>
        <v>9</v>
      </c>
      <c r="W1604" s="138">
        <f>1/Table4[[#This Row],[SHOT 
INTERVAL]]</f>
        <v>2</v>
      </c>
      <c r="X1604" s="138">
        <f>(Table4[[#This Row],[SHOTS PER MAGAZINE]]-1)*Table4[[#This Row],[SHOT 
INTERVAL]]+(Table4[[#This Row],[PARTICLES 
PER SHOT]]-1)*Table4[[#This Row],[BURST INTERVAL]]</f>
        <v>4</v>
      </c>
      <c r="Y1604" s="186">
        <f>Table4[[#This Row],[DAMAGE PER MAGAZINE]]/(Table4[[#This Row],[UNLOAD TIME]]+Table4[[#This Row],[RELOAD TIME]])</f>
        <v>1998</v>
      </c>
    </row>
    <row r="1605" spans="1:25" ht="14.25" hidden="1" customHeight="1" outlineLevel="1" x14ac:dyDescent="0.2">
      <c r="A1605" s="130">
        <v>78</v>
      </c>
      <c r="B1605" s="186" t="s">
        <v>474</v>
      </c>
      <c r="C1605" s="186" t="s">
        <v>101</v>
      </c>
      <c r="D1605" s="130">
        <v>3</v>
      </c>
      <c r="E1605" s="130">
        <v>610</v>
      </c>
      <c r="F1605" s="130"/>
      <c r="G1605" s="130"/>
      <c r="H1605" s="130"/>
      <c r="I1605" s="130">
        <v>9</v>
      </c>
      <c r="J1605" s="130">
        <v>1</v>
      </c>
      <c r="K1605" s="130">
        <v>7</v>
      </c>
      <c r="L1605" s="138"/>
      <c r="M1605" s="138">
        <v>0.5</v>
      </c>
      <c r="N1605" s="130">
        <v>1</v>
      </c>
      <c r="O1605" s="138"/>
      <c r="P1605" s="138">
        <v>1.5</v>
      </c>
      <c r="Q1605" s="130">
        <v>8</v>
      </c>
      <c r="R1605" s="138">
        <v>13.5</v>
      </c>
      <c r="S1605" s="130">
        <f>Table4[[#This Row],[DMG PER PARTICLE]]*Table4[[#This Row],[PARTICLES 
PER SHOT]]</f>
        <v>4270</v>
      </c>
      <c r="T1605" s="186">
        <f>Table4[[#This Row],[DAMAGE PER SHOT]]/Table4[[#This Row],[SHOT 
INTERVAL]]</f>
        <v>8540</v>
      </c>
      <c r="U1605" s="130">
        <f>Table4[[#This Row],[SHOTS PER MAGAZINE]]*Table4[[#This Row],[DAMAGE PER SHOT]]</f>
        <v>38430</v>
      </c>
      <c r="V1605" s="130">
        <f>Table4[[#This Row],[MAGAZINE AMMO]]/Table4[[#This Row],[AMMO PER SHOT]]</f>
        <v>9</v>
      </c>
      <c r="W1605" s="138">
        <f>1/Table4[[#This Row],[SHOT 
INTERVAL]]</f>
        <v>2</v>
      </c>
      <c r="X1605" s="138">
        <f>(Table4[[#This Row],[SHOTS PER MAGAZINE]]-1)*Table4[[#This Row],[SHOT 
INTERVAL]]+(Table4[[#This Row],[PARTICLES 
PER SHOT]]-1)*Table4[[#This Row],[BURST INTERVAL]]</f>
        <v>4</v>
      </c>
      <c r="Y1605" s="186">
        <f>Table4[[#This Row],[DAMAGE PER MAGAZINE]]/(Table4[[#This Row],[UNLOAD TIME]]+Table4[[#This Row],[RELOAD TIME]])</f>
        <v>2196</v>
      </c>
    </row>
    <row r="1606" spans="1:25" ht="14.25" hidden="1" customHeight="1" outlineLevel="1" x14ac:dyDescent="0.2">
      <c r="A1606" s="130">
        <v>78</v>
      </c>
      <c r="B1606" s="186" t="s">
        <v>474</v>
      </c>
      <c r="C1606" s="186" t="s">
        <v>101</v>
      </c>
      <c r="D1606" s="130">
        <v>4</v>
      </c>
      <c r="E1606" s="130">
        <v>670</v>
      </c>
      <c r="F1606" s="130"/>
      <c r="G1606" s="130"/>
      <c r="H1606" s="130"/>
      <c r="I1606" s="130">
        <v>9</v>
      </c>
      <c r="J1606" s="130">
        <v>1</v>
      </c>
      <c r="K1606" s="130">
        <v>7</v>
      </c>
      <c r="L1606" s="138"/>
      <c r="M1606" s="138">
        <v>0.5</v>
      </c>
      <c r="N1606" s="130">
        <v>1</v>
      </c>
      <c r="O1606" s="138"/>
      <c r="P1606" s="138">
        <v>1.5</v>
      </c>
      <c r="Q1606" s="130">
        <v>8</v>
      </c>
      <c r="R1606" s="138">
        <v>13.5</v>
      </c>
      <c r="S1606" s="130">
        <f>Table4[[#This Row],[DMG PER PARTICLE]]*Table4[[#This Row],[PARTICLES 
PER SHOT]]</f>
        <v>4690</v>
      </c>
      <c r="T1606" s="186">
        <f>Table4[[#This Row],[DAMAGE PER SHOT]]/Table4[[#This Row],[SHOT 
INTERVAL]]</f>
        <v>9380</v>
      </c>
      <c r="U1606" s="130">
        <f>Table4[[#This Row],[SHOTS PER MAGAZINE]]*Table4[[#This Row],[DAMAGE PER SHOT]]</f>
        <v>42210</v>
      </c>
      <c r="V1606" s="130">
        <f>Table4[[#This Row],[MAGAZINE AMMO]]/Table4[[#This Row],[AMMO PER SHOT]]</f>
        <v>9</v>
      </c>
      <c r="W1606" s="138">
        <f>1/Table4[[#This Row],[SHOT 
INTERVAL]]</f>
        <v>2</v>
      </c>
      <c r="X1606" s="138">
        <f>(Table4[[#This Row],[SHOTS PER MAGAZINE]]-1)*Table4[[#This Row],[SHOT 
INTERVAL]]+(Table4[[#This Row],[PARTICLES 
PER SHOT]]-1)*Table4[[#This Row],[BURST INTERVAL]]</f>
        <v>4</v>
      </c>
      <c r="Y1606" s="186">
        <f>Table4[[#This Row],[DAMAGE PER MAGAZINE]]/(Table4[[#This Row],[UNLOAD TIME]]+Table4[[#This Row],[RELOAD TIME]])</f>
        <v>2412</v>
      </c>
    </row>
    <row r="1607" spans="1:25" ht="14.25" hidden="1" customHeight="1" outlineLevel="1" x14ac:dyDescent="0.2">
      <c r="A1607" s="130">
        <v>78</v>
      </c>
      <c r="B1607" s="186" t="s">
        <v>474</v>
      </c>
      <c r="C1607" s="186" t="s">
        <v>101</v>
      </c>
      <c r="D1607" s="130">
        <v>5</v>
      </c>
      <c r="E1607" s="130">
        <v>735</v>
      </c>
      <c r="F1607" s="130"/>
      <c r="G1607" s="130"/>
      <c r="H1607" s="130"/>
      <c r="I1607" s="130">
        <v>9</v>
      </c>
      <c r="J1607" s="130">
        <v>1</v>
      </c>
      <c r="K1607" s="130">
        <v>7</v>
      </c>
      <c r="L1607" s="138"/>
      <c r="M1607" s="138">
        <v>0.5</v>
      </c>
      <c r="N1607" s="130">
        <v>1</v>
      </c>
      <c r="O1607" s="138"/>
      <c r="P1607" s="138">
        <v>1.5</v>
      </c>
      <c r="Q1607" s="130">
        <v>8</v>
      </c>
      <c r="R1607" s="138">
        <v>13.5</v>
      </c>
      <c r="S1607" s="130">
        <f>Table4[[#This Row],[DMG PER PARTICLE]]*Table4[[#This Row],[PARTICLES 
PER SHOT]]</f>
        <v>5145</v>
      </c>
      <c r="T1607" s="186">
        <f>Table4[[#This Row],[DAMAGE PER SHOT]]/Table4[[#This Row],[SHOT 
INTERVAL]]</f>
        <v>10290</v>
      </c>
      <c r="U1607" s="130">
        <f>Table4[[#This Row],[SHOTS PER MAGAZINE]]*Table4[[#This Row],[DAMAGE PER SHOT]]</f>
        <v>46305</v>
      </c>
      <c r="V1607" s="130">
        <f>Table4[[#This Row],[MAGAZINE AMMO]]/Table4[[#This Row],[AMMO PER SHOT]]</f>
        <v>9</v>
      </c>
      <c r="W1607" s="138">
        <f>1/Table4[[#This Row],[SHOT 
INTERVAL]]</f>
        <v>2</v>
      </c>
      <c r="X1607" s="138">
        <f>(Table4[[#This Row],[SHOTS PER MAGAZINE]]-1)*Table4[[#This Row],[SHOT 
INTERVAL]]+(Table4[[#This Row],[PARTICLES 
PER SHOT]]-1)*Table4[[#This Row],[BURST INTERVAL]]</f>
        <v>4</v>
      </c>
      <c r="Y1607" s="186">
        <f>Table4[[#This Row],[DAMAGE PER MAGAZINE]]/(Table4[[#This Row],[UNLOAD TIME]]+Table4[[#This Row],[RELOAD TIME]])</f>
        <v>2646</v>
      </c>
    </row>
    <row r="1608" spans="1:25" ht="14.25" hidden="1" customHeight="1" outlineLevel="1" x14ac:dyDescent="0.2">
      <c r="A1608" s="130">
        <v>78</v>
      </c>
      <c r="B1608" s="186" t="s">
        <v>474</v>
      </c>
      <c r="C1608" s="186" t="s">
        <v>101</v>
      </c>
      <c r="D1608" s="130">
        <v>6</v>
      </c>
      <c r="E1608" s="130">
        <v>810</v>
      </c>
      <c r="F1608" s="130"/>
      <c r="G1608" s="130"/>
      <c r="H1608" s="130"/>
      <c r="I1608" s="130">
        <v>9</v>
      </c>
      <c r="J1608" s="130">
        <v>1</v>
      </c>
      <c r="K1608" s="130">
        <v>7</v>
      </c>
      <c r="L1608" s="138"/>
      <c r="M1608" s="138">
        <v>0.5</v>
      </c>
      <c r="N1608" s="130">
        <v>1</v>
      </c>
      <c r="O1608" s="138"/>
      <c r="P1608" s="138">
        <v>1.5</v>
      </c>
      <c r="Q1608" s="130">
        <v>8</v>
      </c>
      <c r="R1608" s="138">
        <v>13.5</v>
      </c>
      <c r="S1608" s="130">
        <f>Table4[[#This Row],[DMG PER PARTICLE]]*Table4[[#This Row],[PARTICLES 
PER SHOT]]</f>
        <v>5670</v>
      </c>
      <c r="T1608" s="186">
        <f>Table4[[#This Row],[DAMAGE PER SHOT]]/Table4[[#This Row],[SHOT 
INTERVAL]]</f>
        <v>11340</v>
      </c>
      <c r="U1608" s="130">
        <f>Table4[[#This Row],[SHOTS PER MAGAZINE]]*Table4[[#This Row],[DAMAGE PER SHOT]]</f>
        <v>51030</v>
      </c>
      <c r="V1608" s="130">
        <f>Table4[[#This Row],[MAGAZINE AMMO]]/Table4[[#This Row],[AMMO PER SHOT]]</f>
        <v>9</v>
      </c>
      <c r="W1608" s="138">
        <f>1/Table4[[#This Row],[SHOT 
INTERVAL]]</f>
        <v>2</v>
      </c>
      <c r="X1608" s="138">
        <f>(Table4[[#This Row],[SHOTS PER MAGAZINE]]-1)*Table4[[#This Row],[SHOT 
INTERVAL]]+(Table4[[#This Row],[PARTICLES 
PER SHOT]]-1)*Table4[[#This Row],[BURST INTERVAL]]</f>
        <v>4</v>
      </c>
      <c r="Y1608" s="186">
        <f>Table4[[#This Row],[DAMAGE PER MAGAZINE]]/(Table4[[#This Row],[UNLOAD TIME]]+Table4[[#This Row],[RELOAD TIME]])</f>
        <v>2916</v>
      </c>
    </row>
    <row r="1609" spans="1:25" ht="14.25" hidden="1" customHeight="1" outlineLevel="1" x14ac:dyDescent="0.2">
      <c r="A1609" s="130">
        <v>78</v>
      </c>
      <c r="B1609" s="186" t="s">
        <v>474</v>
      </c>
      <c r="C1609" s="186" t="s">
        <v>101</v>
      </c>
      <c r="D1609" s="130">
        <v>7</v>
      </c>
      <c r="E1609" s="130">
        <v>895</v>
      </c>
      <c r="F1609" s="130"/>
      <c r="G1609" s="130"/>
      <c r="H1609" s="130"/>
      <c r="I1609" s="130">
        <v>9</v>
      </c>
      <c r="J1609" s="130">
        <v>1</v>
      </c>
      <c r="K1609" s="130">
        <v>7</v>
      </c>
      <c r="L1609" s="138"/>
      <c r="M1609" s="138">
        <v>0.5</v>
      </c>
      <c r="N1609" s="130">
        <v>1</v>
      </c>
      <c r="O1609" s="138"/>
      <c r="P1609" s="138">
        <v>1.5</v>
      </c>
      <c r="Q1609" s="130">
        <v>8</v>
      </c>
      <c r="R1609" s="138">
        <v>13.5</v>
      </c>
      <c r="S1609" s="130">
        <f>Table4[[#This Row],[DMG PER PARTICLE]]*Table4[[#This Row],[PARTICLES 
PER SHOT]]</f>
        <v>6265</v>
      </c>
      <c r="T1609" s="186">
        <f>Table4[[#This Row],[DAMAGE PER SHOT]]/Table4[[#This Row],[SHOT 
INTERVAL]]</f>
        <v>12530</v>
      </c>
      <c r="U1609" s="130">
        <f>Table4[[#This Row],[SHOTS PER MAGAZINE]]*Table4[[#This Row],[DAMAGE PER SHOT]]</f>
        <v>56385</v>
      </c>
      <c r="V1609" s="130">
        <f>Table4[[#This Row],[MAGAZINE AMMO]]/Table4[[#This Row],[AMMO PER SHOT]]</f>
        <v>9</v>
      </c>
      <c r="W1609" s="138">
        <f>1/Table4[[#This Row],[SHOT 
INTERVAL]]</f>
        <v>2</v>
      </c>
      <c r="X1609" s="138">
        <f>(Table4[[#This Row],[SHOTS PER MAGAZINE]]-1)*Table4[[#This Row],[SHOT 
INTERVAL]]+(Table4[[#This Row],[PARTICLES 
PER SHOT]]-1)*Table4[[#This Row],[BURST INTERVAL]]</f>
        <v>4</v>
      </c>
      <c r="Y1609" s="186">
        <f>Table4[[#This Row],[DAMAGE PER MAGAZINE]]/(Table4[[#This Row],[UNLOAD TIME]]+Table4[[#This Row],[RELOAD TIME]])</f>
        <v>3222</v>
      </c>
    </row>
    <row r="1610" spans="1:25" ht="14.25" hidden="1" customHeight="1" outlineLevel="1" x14ac:dyDescent="0.2">
      <c r="A1610" s="130">
        <v>78</v>
      </c>
      <c r="B1610" s="186" t="s">
        <v>474</v>
      </c>
      <c r="C1610" s="186" t="s">
        <v>101</v>
      </c>
      <c r="D1610" s="130">
        <v>8</v>
      </c>
      <c r="E1610" s="130">
        <v>980</v>
      </c>
      <c r="F1610" s="130"/>
      <c r="G1610" s="130"/>
      <c r="H1610" s="130"/>
      <c r="I1610" s="130">
        <v>9</v>
      </c>
      <c r="J1610" s="130">
        <v>1</v>
      </c>
      <c r="K1610" s="130">
        <v>7</v>
      </c>
      <c r="L1610" s="138"/>
      <c r="M1610" s="138">
        <v>0.5</v>
      </c>
      <c r="N1610" s="130">
        <v>1</v>
      </c>
      <c r="O1610" s="138"/>
      <c r="P1610" s="138">
        <v>1.5</v>
      </c>
      <c r="Q1610" s="130">
        <v>8</v>
      </c>
      <c r="R1610" s="138">
        <v>13.5</v>
      </c>
      <c r="S1610" s="130">
        <f>Table4[[#This Row],[DMG PER PARTICLE]]*Table4[[#This Row],[PARTICLES 
PER SHOT]]</f>
        <v>6860</v>
      </c>
      <c r="T1610" s="186">
        <f>Table4[[#This Row],[DAMAGE PER SHOT]]/Table4[[#This Row],[SHOT 
INTERVAL]]</f>
        <v>13720</v>
      </c>
      <c r="U1610" s="130">
        <f>Table4[[#This Row],[SHOTS PER MAGAZINE]]*Table4[[#This Row],[DAMAGE PER SHOT]]</f>
        <v>61740</v>
      </c>
      <c r="V1610" s="130">
        <f>Table4[[#This Row],[MAGAZINE AMMO]]/Table4[[#This Row],[AMMO PER SHOT]]</f>
        <v>9</v>
      </c>
      <c r="W1610" s="138">
        <f>1/Table4[[#This Row],[SHOT 
INTERVAL]]</f>
        <v>2</v>
      </c>
      <c r="X1610" s="138">
        <f>(Table4[[#This Row],[SHOTS PER MAGAZINE]]-1)*Table4[[#This Row],[SHOT 
INTERVAL]]+(Table4[[#This Row],[PARTICLES 
PER SHOT]]-1)*Table4[[#This Row],[BURST INTERVAL]]</f>
        <v>4</v>
      </c>
      <c r="Y1610" s="186">
        <f>Table4[[#This Row],[DAMAGE PER MAGAZINE]]/(Table4[[#This Row],[UNLOAD TIME]]+Table4[[#This Row],[RELOAD TIME]])</f>
        <v>3528</v>
      </c>
    </row>
    <row r="1611" spans="1:25" ht="14.25" hidden="1" customHeight="1" outlineLevel="1" x14ac:dyDescent="0.2">
      <c r="A1611" s="130">
        <v>78</v>
      </c>
      <c r="B1611" s="186" t="s">
        <v>474</v>
      </c>
      <c r="C1611" s="186" t="s">
        <v>101</v>
      </c>
      <c r="D1611" s="130">
        <v>9</v>
      </c>
      <c r="E1611" s="130">
        <v>1080</v>
      </c>
      <c r="F1611" s="130"/>
      <c r="G1611" s="130"/>
      <c r="H1611" s="130"/>
      <c r="I1611" s="130">
        <v>9</v>
      </c>
      <c r="J1611" s="130">
        <v>1</v>
      </c>
      <c r="K1611" s="130">
        <v>7</v>
      </c>
      <c r="L1611" s="138"/>
      <c r="M1611" s="138">
        <v>0.5</v>
      </c>
      <c r="N1611" s="130">
        <v>1</v>
      </c>
      <c r="O1611" s="138"/>
      <c r="P1611" s="138">
        <v>1.5</v>
      </c>
      <c r="Q1611" s="130">
        <v>8</v>
      </c>
      <c r="R1611" s="138">
        <v>13.5</v>
      </c>
      <c r="S1611" s="130">
        <f>Table4[[#This Row],[DMG PER PARTICLE]]*Table4[[#This Row],[PARTICLES 
PER SHOT]]</f>
        <v>7560</v>
      </c>
      <c r="T1611" s="186">
        <f>Table4[[#This Row],[DAMAGE PER SHOT]]/Table4[[#This Row],[SHOT 
INTERVAL]]</f>
        <v>15120</v>
      </c>
      <c r="U1611" s="130">
        <f>Table4[[#This Row],[SHOTS PER MAGAZINE]]*Table4[[#This Row],[DAMAGE PER SHOT]]</f>
        <v>68040</v>
      </c>
      <c r="V1611" s="130">
        <f>Table4[[#This Row],[MAGAZINE AMMO]]/Table4[[#This Row],[AMMO PER SHOT]]</f>
        <v>9</v>
      </c>
      <c r="W1611" s="138">
        <f>1/Table4[[#This Row],[SHOT 
INTERVAL]]</f>
        <v>2</v>
      </c>
      <c r="X1611" s="138">
        <f>(Table4[[#This Row],[SHOTS PER MAGAZINE]]-1)*Table4[[#This Row],[SHOT 
INTERVAL]]+(Table4[[#This Row],[PARTICLES 
PER SHOT]]-1)*Table4[[#This Row],[BURST INTERVAL]]</f>
        <v>4</v>
      </c>
      <c r="Y1611" s="186">
        <f>Table4[[#This Row],[DAMAGE PER MAGAZINE]]/(Table4[[#This Row],[UNLOAD TIME]]+Table4[[#This Row],[RELOAD TIME]])</f>
        <v>3888</v>
      </c>
    </row>
    <row r="1612" spans="1:25" ht="14.25" hidden="1" customHeight="1" outlineLevel="1" x14ac:dyDescent="0.2">
      <c r="A1612" s="130">
        <v>78</v>
      </c>
      <c r="B1612" s="186" t="s">
        <v>474</v>
      </c>
      <c r="C1612" s="186" t="s">
        <v>101</v>
      </c>
      <c r="D1612" s="130">
        <v>10</v>
      </c>
      <c r="E1612" s="130">
        <v>1190</v>
      </c>
      <c r="F1612" s="130"/>
      <c r="G1612" s="130"/>
      <c r="H1612" s="130"/>
      <c r="I1612" s="130">
        <v>9</v>
      </c>
      <c r="J1612" s="130">
        <v>1</v>
      </c>
      <c r="K1612" s="130">
        <v>7</v>
      </c>
      <c r="L1612" s="138"/>
      <c r="M1612" s="138">
        <v>0.5</v>
      </c>
      <c r="N1612" s="130">
        <v>1</v>
      </c>
      <c r="O1612" s="138"/>
      <c r="P1612" s="138">
        <v>1.5</v>
      </c>
      <c r="Q1612" s="130">
        <v>8</v>
      </c>
      <c r="R1612" s="138">
        <v>13.5</v>
      </c>
      <c r="S1612" s="130">
        <f>Table4[[#This Row],[DMG PER PARTICLE]]*Table4[[#This Row],[PARTICLES 
PER SHOT]]</f>
        <v>8330</v>
      </c>
      <c r="T1612" s="186">
        <f>Table4[[#This Row],[DAMAGE PER SHOT]]/Table4[[#This Row],[SHOT 
INTERVAL]]</f>
        <v>16660</v>
      </c>
      <c r="U1612" s="130">
        <f>Table4[[#This Row],[SHOTS PER MAGAZINE]]*Table4[[#This Row],[DAMAGE PER SHOT]]</f>
        <v>74970</v>
      </c>
      <c r="V1612" s="130">
        <f>Table4[[#This Row],[MAGAZINE AMMO]]/Table4[[#This Row],[AMMO PER SHOT]]</f>
        <v>9</v>
      </c>
      <c r="W1612" s="138">
        <f>1/Table4[[#This Row],[SHOT 
INTERVAL]]</f>
        <v>2</v>
      </c>
      <c r="X1612" s="138">
        <f>(Table4[[#This Row],[SHOTS PER MAGAZINE]]-1)*Table4[[#This Row],[SHOT 
INTERVAL]]+(Table4[[#This Row],[PARTICLES 
PER SHOT]]-1)*Table4[[#This Row],[BURST INTERVAL]]</f>
        <v>4</v>
      </c>
      <c r="Y1612" s="186">
        <f>Table4[[#This Row],[DAMAGE PER MAGAZINE]]/(Table4[[#This Row],[UNLOAD TIME]]+Table4[[#This Row],[RELOAD TIME]])</f>
        <v>4284</v>
      </c>
    </row>
    <row r="1613" spans="1:25" ht="14.25" hidden="1" customHeight="1" outlineLevel="1" x14ac:dyDescent="0.2">
      <c r="A1613" s="130">
        <v>78</v>
      </c>
      <c r="B1613" s="186" t="s">
        <v>474</v>
      </c>
      <c r="C1613" s="186" t="s">
        <v>101</v>
      </c>
      <c r="D1613" s="130">
        <v>11</v>
      </c>
      <c r="E1613" s="130">
        <v>1310</v>
      </c>
      <c r="F1613" s="130"/>
      <c r="G1613" s="130"/>
      <c r="H1613" s="130"/>
      <c r="I1613" s="130">
        <v>9</v>
      </c>
      <c r="J1613" s="130">
        <v>1</v>
      </c>
      <c r="K1613" s="130">
        <v>7</v>
      </c>
      <c r="L1613" s="138"/>
      <c r="M1613" s="138">
        <v>0.5</v>
      </c>
      <c r="N1613" s="130">
        <v>1</v>
      </c>
      <c r="O1613" s="138"/>
      <c r="P1613" s="138">
        <v>1.5</v>
      </c>
      <c r="Q1613" s="130">
        <v>8</v>
      </c>
      <c r="R1613" s="138">
        <v>13.5</v>
      </c>
      <c r="S1613" s="130">
        <f>Table4[[#This Row],[DMG PER PARTICLE]]*Table4[[#This Row],[PARTICLES 
PER SHOT]]</f>
        <v>9170</v>
      </c>
      <c r="T1613" s="186">
        <f>Table4[[#This Row],[DAMAGE PER SHOT]]/Table4[[#This Row],[SHOT 
INTERVAL]]</f>
        <v>18340</v>
      </c>
      <c r="U1613" s="130">
        <f>Table4[[#This Row],[SHOTS PER MAGAZINE]]*Table4[[#This Row],[DAMAGE PER SHOT]]</f>
        <v>82530</v>
      </c>
      <c r="V1613" s="130">
        <f>Table4[[#This Row],[MAGAZINE AMMO]]/Table4[[#This Row],[AMMO PER SHOT]]</f>
        <v>9</v>
      </c>
      <c r="W1613" s="138">
        <f>1/Table4[[#This Row],[SHOT 
INTERVAL]]</f>
        <v>2</v>
      </c>
      <c r="X1613" s="138">
        <f>(Table4[[#This Row],[SHOTS PER MAGAZINE]]-1)*Table4[[#This Row],[SHOT 
INTERVAL]]+(Table4[[#This Row],[PARTICLES 
PER SHOT]]-1)*Table4[[#This Row],[BURST INTERVAL]]</f>
        <v>4</v>
      </c>
      <c r="Y1613" s="186">
        <f>Table4[[#This Row],[DAMAGE PER MAGAZINE]]/(Table4[[#This Row],[UNLOAD TIME]]+Table4[[#This Row],[RELOAD TIME]])</f>
        <v>4716</v>
      </c>
    </row>
    <row r="1614" spans="1:25" ht="14.25" hidden="1" customHeight="1" outlineLevel="1" x14ac:dyDescent="0.2">
      <c r="A1614" s="130">
        <v>78</v>
      </c>
      <c r="B1614" s="186" t="s">
        <v>474</v>
      </c>
      <c r="C1614" s="186" t="s">
        <v>101</v>
      </c>
      <c r="D1614" s="130">
        <v>12</v>
      </c>
      <c r="E1614" s="130">
        <v>1440</v>
      </c>
      <c r="F1614" s="130"/>
      <c r="G1614" s="130"/>
      <c r="H1614" s="130"/>
      <c r="I1614" s="130">
        <v>9</v>
      </c>
      <c r="J1614" s="130">
        <v>1</v>
      </c>
      <c r="K1614" s="130">
        <v>7</v>
      </c>
      <c r="L1614" s="138"/>
      <c r="M1614" s="138">
        <v>0.5</v>
      </c>
      <c r="N1614" s="130">
        <v>1</v>
      </c>
      <c r="O1614" s="138"/>
      <c r="P1614" s="138">
        <v>1.5</v>
      </c>
      <c r="Q1614" s="130">
        <v>8</v>
      </c>
      <c r="R1614" s="138">
        <v>13.5</v>
      </c>
      <c r="S1614" s="130">
        <f>Table4[[#This Row],[DMG PER PARTICLE]]*Table4[[#This Row],[PARTICLES 
PER SHOT]]</f>
        <v>10080</v>
      </c>
      <c r="T1614" s="186">
        <f>Table4[[#This Row],[DAMAGE PER SHOT]]/Table4[[#This Row],[SHOT 
INTERVAL]]</f>
        <v>20160</v>
      </c>
      <c r="U1614" s="130">
        <f>Table4[[#This Row],[SHOTS PER MAGAZINE]]*Table4[[#This Row],[DAMAGE PER SHOT]]</f>
        <v>90720</v>
      </c>
      <c r="V1614" s="130">
        <f>Table4[[#This Row],[MAGAZINE AMMO]]/Table4[[#This Row],[AMMO PER SHOT]]</f>
        <v>9</v>
      </c>
      <c r="W1614" s="138">
        <f>1/Table4[[#This Row],[SHOT 
INTERVAL]]</f>
        <v>2</v>
      </c>
      <c r="X1614" s="138">
        <f>(Table4[[#This Row],[SHOTS PER MAGAZINE]]-1)*Table4[[#This Row],[SHOT 
INTERVAL]]+(Table4[[#This Row],[PARTICLES 
PER SHOT]]-1)*Table4[[#This Row],[BURST INTERVAL]]</f>
        <v>4</v>
      </c>
      <c r="Y1614" s="186">
        <f>Table4[[#This Row],[DAMAGE PER MAGAZINE]]/(Table4[[#This Row],[UNLOAD TIME]]+Table4[[#This Row],[RELOAD TIME]])</f>
        <v>5184</v>
      </c>
    </row>
    <row r="1615" spans="1:25" ht="14.25" hidden="1" customHeight="1" outlineLevel="1" x14ac:dyDescent="0.2">
      <c r="A1615" s="130">
        <v>78</v>
      </c>
      <c r="B1615" s="186" t="s">
        <v>474</v>
      </c>
      <c r="C1615" s="186" t="s">
        <v>102</v>
      </c>
      <c r="D1615" s="130">
        <v>1</v>
      </c>
      <c r="E1615" s="130">
        <v>1440</v>
      </c>
      <c r="F1615" s="130"/>
      <c r="G1615" s="130"/>
      <c r="H1615" s="130"/>
      <c r="I1615" s="130">
        <v>9</v>
      </c>
      <c r="J1615" s="130">
        <v>1</v>
      </c>
      <c r="K1615" s="130">
        <v>7</v>
      </c>
      <c r="L1615" s="138"/>
      <c r="M1615" s="138">
        <v>0.5</v>
      </c>
      <c r="N1615" s="130">
        <v>1</v>
      </c>
      <c r="O1615" s="138"/>
      <c r="P1615" s="138">
        <v>1.5</v>
      </c>
      <c r="Q1615" s="130">
        <v>8</v>
      </c>
      <c r="R1615" s="138">
        <v>13.5</v>
      </c>
      <c r="S1615" s="130">
        <f>Table4[[#This Row],[DMG PER PARTICLE]]*Table4[[#This Row],[PARTICLES 
PER SHOT]]</f>
        <v>10080</v>
      </c>
      <c r="T1615" s="186">
        <f>Table4[[#This Row],[DAMAGE PER SHOT]]/Table4[[#This Row],[SHOT 
INTERVAL]]</f>
        <v>20160</v>
      </c>
      <c r="U1615" s="130">
        <f>Table4[[#This Row],[SHOTS PER MAGAZINE]]*Table4[[#This Row],[DAMAGE PER SHOT]]</f>
        <v>90720</v>
      </c>
      <c r="V1615" s="130">
        <f>Table4[[#This Row],[MAGAZINE AMMO]]/Table4[[#This Row],[AMMO PER SHOT]]</f>
        <v>9</v>
      </c>
      <c r="W1615" s="138">
        <f>1/Table4[[#This Row],[SHOT 
INTERVAL]]</f>
        <v>2</v>
      </c>
      <c r="X1615" s="138">
        <f>(Table4[[#This Row],[SHOTS PER MAGAZINE]]-1)*Table4[[#This Row],[SHOT 
INTERVAL]]+(Table4[[#This Row],[PARTICLES 
PER SHOT]]-1)*Table4[[#This Row],[BURST INTERVAL]]</f>
        <v>4</v>
      </c>
      <c r="Y1615" s="186">
        <f>Table4[[#This Row],[DAMAGE PER MAGAZINE]]/(Table4[[#This Row],[UNLOAD TIME]]+Table4[[#This Row],[RELOAD TIME]])</f>
        <v>5184</v>
      </c>
    </row>
    <row r="1616" spans="1:25" ht="14.25" hidden="1" customHeight="1" outlineLevel="1" x14ac:dyDescent="0.2">
      <c r="A1616" s="130">
        <v>78</v>
      </c>
      <c r="B1616" s="186" t="s">
        <v>474</v>
      </c>
      <c r="C1616" s="186" t="s">
        <v>102</v>
      </c>
      <c r="D1616" s="130">
        <v>2</v>
      </c>
      <c r="E1616" s="130">
        <v>1470</v>
      </c>
      <c r="F1616" s="130"/>
      <c r="G1616" s="130"/>
      <c r="H1616" s="130"/>
      <c r="I1616" s="130">
        <v>9</v>
      </c>
      <c r="J1616" s="130">
        <v>1</v>
      </c>
      <c r="K1616" s="130">
        <v>7</v>
      </c>
      <c r="L1616" s="138"/>
      <c r="M1616" s="138">
        <v>0.5</v>
      </c>
      <c r="N1616" s="130">
        <v>1</v>
      </c>
      <c r="O1616" s="138"/>
      <c r="P1616" s="138">
        <v>1.5</v>
      </c>
      <c r="Q1616" s="130">
        <v>8</v>
      </c>
      <c r="R1616" s="138">
        <v>13.5</v>
      </c>
      <c r="S1616" s="130">
        <f>Table4[[#This Row],[DMG PER PARTICLE]]*Table4[[#This Row],[PARTICLES 
PER SHOT]]</f>
        <v>10290</v>
      </c>
      <c r="T1616" s="186">
        <f>Table4[[#This Row],[DAMAGE PER SHOT]]/Table4[[#This Row],[SHOT 
INTERVAL]]</f>
        <v>20580</v>
      </c>
      <c r="U1616" s="130">
        <f>Table4[[#This Row],[SHOTS PER MAGAZINE]]*Table4[[#This Row],[DAMAGE PER SHOT]]</f>
        <v>92610</v>
      </c>
      <c r="V1616" s="130">
        <f>Table4[[#This Row],[MAGAZINE AMMO]]/Table4[[#This Row],[AMMO PER SHOT]]</f>
        <v>9</v>
      </c>
      <c r="W1616" s="138">
        <f>1/Table4[[#This Row],[SHOT 
INTERVAL]]</f>
        <v>2</v>
      </c>
      <c r="X1616" s="138">
        <f>(Table4[[#This Row],[SHOTS PER MAGAZINE]]-1)*Table4[[#This Row],[SHOT 
INTERVAL]]+(Table4[[#This Row],[PARTICLES 
PER SHOT]]-1)*Table4[[#This Row],[BURST INTERVAL]]</f>
        <v>4</v>
      </c>
      <c r="Y1616" s="186">
        <f>Table4[[#This Row],[DAMAGE PER MAGAZINE]]/(Table4[[#This Row],[UNLOAD TIME]]+Table4[[#This Row],[RELOAD TIME]])</f>
        <v>5292</v>
      </c>
    </row>
    <row r="1617" spans="1:25" ht="14.25" hidden="1" customHeight="1" outlineLevel="1" x14ac:dyDescent="0.2">
      <c r="A1617" s="130">
        <v>78</v>
      </c>
      <c r="B1617" s="186" t="s">
        <v>474</v>
      </c>
      <c r="C1617" s="186" t="s">
        <v>102</v>
      </c>
      <c r="D1617" s="130">
        <v>3</v>
      </c>
      <c r="E1617" s="130">
        <v>1500</v>
      </c>
      <c r="F1617" s="130"/>
      <c r="G1617" s="130"/>
      <c r="H1617" s="130"/>
      <c r="I1617" s="130">
        <v>9</v>
      </c>
      <c r="J1617" s="130">
        <v>1</v>
      </c>
      <c r="K1617" s="130">
        <v>7</v>
      </c>
      <c r="L1617" s="138"/>
      <c r="M1617" s="138">
        <v>0.5</v>
      </c>
      <c r="N1617" s="130">
        <v>1</v>
      </c>
      <c r="O1617" s="138"/>
      <c r="P1617" s="138">
        <v>1.5</v>
      </c>
      <c r="Q1617" s="130">
        <v>8</v>
      </c>
      <c r="R1617" s="138">
        <v>13.5</v>
      </c>
      <c r="S1617" s="130">
        <f>Table4[[#This Row],[DMG PER PARTICLE]]*Table4[[#This Row],[PARTICLES 
PER SHOT]]</f>
        <v>10500</v>
      </c>
      <c r="T1617" s="186">
        <f>Table4[[#This Row],[DAMAGE PER SHOT]]/Table4[[#This Row],[SHOT 
INTERVAL]]</f>
        <v>21000</v>
      </c>
      <c r="U1617" s="130">
        <f>Table4[[#This Row],[SHOTS PER MAGAZINE]]*Table4[[#This Row],[DAMAGE PER SHOT]]</f>
        <v>94500</v>
      </c>
      <c r="V1617" s="130">
        <f>Table4[[#This Row],[MAGAZINE AMMO]]/Table4[[#This Row],[AMMO PER SHOT]]</f>
        <v>9</v>
      </c>
      <c r="W1617" s="138">
        <f>1/Table4[[#This Row],[SHOT 
INTERVAL]]</f>
        <v>2</v>
      </c>
      <c r="X1617" s="138">
        <f>(Table4[[#This Row],[SHOTS PER MAGAZINE]]-1)*Table4[[#This Row],[SHOT 
INTERVAL]]+(Table4[[#This Row],[PARTICLES 
PER SHOT]]-1)*Table4[[#This Row],[BURST INTERVAL]]</f>
        <v>4</v>
      </c>
      <c r="Y1617" s="186">
        <f>Table4[[#This Row],[DAMAGE PER MAGAZINE]]/(Table4[[#This Row],[UNLOAD TIME]]+Table4[[#This Row],[RELOAD TIME]])</f>
        <v>5400</v>
      </c>
    </row>
    <row r="1618" spans="1:25" ht="14.25" hidden="1" customHeight="1" outlineLevel="1" x14ac:dyDescent="0.2">
      <c r="A1618" s="130">
        <v>78</v>
      </c>
      <c r="B1618" s="186" t="s">
        <v>474</v>
      </c>
      <c r="C1618" s="186" t="s">
        <v>102</v>
      </c>
      <c r="D1618" s="130">
        <v>4</v>
      </c>
      <c r="E1618" s="130">
        <v>1530</v>
      </c>
      <c r="F1618" s="130"/>
      <c r="G1618" s="130"/>
      <c r="H1618" s="130"/>
      <c r="I1618" s="130">
        <v>9</v>
      </c>
      <c r="J1618" s="130">
        <v>1</v>
      </c>
      <c r="K1618" s="130">
        <v>7</v>
      </c>
      <c r="L1618" s="138"/>
      <c r="M1618" s="138">
        <v>0.5</v>
      </c>
      <c r="N1618" s="130">
        <v>1</v>
      </c>
      <c r="O1618" s="138"/>
      <c r="P1618" s="138">
        <v>1.5</v>
      </c>
      <c r="Q1618" s="130">
        <v>8</v>
      </c>
      <c r="R1618" s="138">
        <v>13.5</v>
      </c>
      <c r="S1618" s="130">
        <f>Table4[[#This Row],[DMG PER PARTICLE]]*Table4[[#This Row],[PARTICLES 
PER SHOT]]</f>
        <v>10710</v>
      </c>
      <c r="T1618" s="186">
        <f>Table4[[#This Row],[DAMAGE PER SHOT]]/Table4[[#This Row],[SHOT 
INTERVAL]]</f>
        <v>21420</v>
      </c>
      <c r="U1618" s="130">
        <f>Table4[[#This Row],[SHOTS PER MAGAZINE]]*Table4[[#This Row],[DAMAGE PER SHOT]]</f>
        <v>96390</v>
      </c>
      <c r="V1618" s="130">
        <f>Table4[[#This Row],[MAGAZINE AMMO]]/Table4[[#This Row],[AMMO PER SHOT]]</f>
        <v>9</v>
      </c>
      <c r="W1618" s="138">
        <f>1/Table4[[#This Row],[SHOT 
INTERVAL]]</f>
        <v>2</v>
      </c>
      <c r="X1618" s="138">
        <f>(Table4[[#This Row],[SHOTS PER MAGAZINE]]-1)*Table4[[#This Row],[SHOT 
INTERVAL]]+(Table4[[#This Row],[PARTICLES 
PER SHOT]]-1)*Table4[[#This Row],[BURST INTERVAL]]</f>
        <v>4</v>
      </c>
      <c r="Y1618" s="186">
        <f>Table4[[#This Row],[DAMAGE PER MAGAZINE]]/(Table4[[#This Row],[UNLOAD TIME]]+Table4[[#This Row],[RELOAD TIME]])</f>
        <v>5508</v>
      </c>
    </row>
    <row r="1619" spans="1:25" ht="14.25" hidden="1" customHeight="1" outlineLevel="1" x14ac:dyDescent="0.2">
      <c r="A1619" s="130">
        <v>78</v>
      </c>
      <c r="B1619" s="186" t="s">
        <v>474</v>
      </c>
      <c r="C1619" s="186" t="s">
        <v>102</v>
      </c>
      <c r="D1619" s="130">
        <v>5</v>
      </c>
      <c r="E1619" s="130">
        <v>1560</v>
      </c>
      <c r="F1619" s="130"/>
      <c r="G1619" s="130"/>
      <c r="H1619" s="130"/>
      <c r="I1619" s="130">
        <v>9</v>
      </c>
      <c r="J1619" s="130">
        <v>1</v>
      </c>
      <c r="K1619" s="130">
        <v>7</v>
      </c>
      <c r="L1619" s="138"/>
      <c r="M1619" s="138">
        <v>0.5</v>
      </c>
      <c r="N1619" s="130">
        <v>1</v>
      </c>
      <c r="O1619" s="138"/>
      <c r="P1619" s="138">
        <v>1.5</v>
      </c>
      <c r="Q1619" s="130">
        <v>8</v>
      </c>
      <c r="R1619" s="138">
        <v>13.5</v>
      </c>
      <c r="S1619" s="130">
        <f>Table4[[#This Row],[DMG PER PARTICLE]]*Table4[[#This Row],[PARTICLES 
PER SHOT]]</f>
        <v>10920</v>
      </c>
      <c r="T1619" s="186">
        <f>Table4[[#This Row],[DAMAGE PER SHOT]]/Table4[[#This Row],[SHOT 
INTERVAL]]</f>
        <v>21840</v>
      </c>
      <c r="U1619" s="130">
        <f>Table4[[#This Row],[SHOTS PER MAGAZINE]]*Table4[[#This Row],[DAMAGE PER SHOT]]</f>
        <v>98280</v>
      </c>
      <c r="V1619" s="130">
        <f>Table4[[#This Row],[MAGAZINE AMMO]]/Table4[[#This Row],[AMMO PER SHOT]]</f>
        <v>9</v>
      </c>
      <c r="W1619" s="138">
        <f>1/Table4[[#This Row],[SHOT 
INTERVAL]]</f>
        <v>2</v>
      </c>
      <c r="X1619" s="138">
        <f>(Table4[[#This Row],[SHOTS PER MAGAZINE]]-1)*Table4[[#This Row],[SHOT 
INTERVAL]]+(Table4[[#This Row],[PARTICLES 
PER SHOT]]-1)*Table4[[#This Row],[BURST INTERVAL]]</f>
        <v>4</v>
      </c>
      <c r="Y1619" s="186">
        <f>Table4[[#This Row],[DAMAGE PER MAGAZINE]]/(Table4[[#This Row],[UNLOAD TIME]]+Table4[[#This Row],[RELOAD TIME]])</f>
        <v>5616</v>
      </c>
    </row>
    <row r="1620" spans="1:25" ht="14.25" hidden="1" customHeight="1" outlineLevel="1" x14ac:dyDescent="0.2">
      <c r="A1620" s="130">
        <v>78</v>
      </c>
      <c r="B1620" s="186" t="s">
        <v>474</v>
      </c>
      <c r="C1620" s="186" t="s">
        <v>102</v>
      </c>
      <c r="D1620" s="130">
        <v>6</v>
      </c>
      <c r="E1620" s="130">
        <v>1590</v>
      </c>
      <c r="F1620" s="130"/>
      <c r="G1620" s="130"/>
      <c r="H1620" s="130"/>
      <c r="I1620" s="130">
        <v>9</v>
      </c>
      <c r="J1620" s="130">
        <v>1</v>
      </c>
      <c r="K1620" s="130">
        <v>7</v>
      </c>
      <c r="L1620" s="138"/>
      <c r="M1620" s="138">
        <v>0.5</v>
      </c>
      <c r="N1620" s="130">
        <v>1</v>
      </c>
      <c r="O1620" s="138"/>
      <c r="P1620" s="138">
        <v>1.5</v>
      </c>
      <c r="Q1620" s="130">
        <v>8</v>
      </c>
      <c r="R1620" s="138">
        <v>13.5</v>
      </c>
      <c r="S1620" s="130">
        <f>Table4[[#This Row],[DMG PER PARTICLE]]*Table4[[#This Row],[PARTICLES 
PER SHOT]]</f>
        <v>11130</v>
      </c>
      <c r="T1620" s="186">
        <f>Table4[[#This Row],[DAMAGE PER SHOT]]/Table4[[#This Row],[SHOT 
INTERVAL]]</f>
        <v>22260</v>
      </c>
      <c r="U1620" s="130">
        <f>Table4[[#This Row],[SHOTS PER MAGAZINE]]*Table4[[#This Row],[DAMAGE PER SHOT]]</f>
        <v>100170</v>
      </c>
      <c r="V1620" s="130">
        <f>Table4[[#This Row],[MAGAZINE AMMO]]/Table4[[#This Row],[AMMO PER SHOT]]</f>
        <v>9</v>
      </c>
      <c r="W1620" s="138">
        <f>1/Table4[[#This Row],[SHOT 
INTERVAL]]</f>
        <v>2</v>
      </c>
      <c r="X1620" s="138">
        <f>(Table4[[#This Row],[SHOTS PER MAGAZINE]]-1)*Table4[[#This Row],[SHOT 
INTERVAL]]+(Table4[[#This Row],[PARTICLES 
PER SHOT]]-1)*Table4[[#This Row],[BURST INTERVAL]]</f>
        <v>4</v>
      </c>
      <c r="Y1620" s="186">
        <f>Table4[[#This Row],[DAMAGE PER MAGAZINE]]/(Table4[[#This Row],[UNLOAD TIME]]+Table4[[#This Row],[RELOAD TIME]])</f>
        <v>5724</v>
      </c>
    </row>
    <row r="1621" spans="1:25" ht="14.25" hidden="1" customHeight="1" outlineLevel="1" x14ac:dyDescent="0.2">
      <c r="A1621" s="130">
        <v>78</v>
      </c>
      <c r="B1621" s="186" t="s">
        <v>474</v>
      </c>
      <c r="C1621" s="186" t="s">
        <v>102</v>
      </c>
      <c r="D1621" s="130">
        <v>7</v>
      </c>
      <c r="E1621" s="130">
        <v>1620</v>
      </c>
      <c r="F1621" s="130"/>
      <c r="G1621" s="130"/>
      <c r="H1621" s="130"/>
      <c r="I1621" s="130">
        <v>9</v>
      </c>
      <c r="J1621" s="130">
        <v>1</v>
      </c>
      <c r="K1621" s="130">
        <v>7</v>
      </c>
      <c r="L1621" s="138"/>
      <c r="M1621" s="138">
        <v>0.5</v>
      </c>
      <c r="N1621" s="130">
        <v>1</v>
      </c>
      <c r="O1621" s="138"/>
      <c r="P1621" s="138">
        <v>1.5</v>
      </c>
      <c r="Q1621" s="130">
        <v>8</v>
      </c>
      <c r="R1621" s="138">
        <v>13.5</v>
      </c>
      <c r="S1621" s="130">
        <f>Table4[[#This Row],[DMG PER PARTICLE]]*Table4[[#This Row],[PARTICLES 
PER SHOT]]</f>
        <v>11340</v>
      </c>
      <c r="T1621" s="186">
        <f>Table4[[#This Row],[DAMAGE PER SHOT]]/Table4[[#This Row],[SHOT 
INTERVAL]]</f>
        <v>22680</v>
      </c>
      <c r="U1621" s="130">
        <f>Table4[[#This Row],[SHOTS PER MAGAZINE]]*Table4[[#This Row],[DAMAGE PER SHOT]]</f>
        <v>102060</v>
      </c>
      <c r="V1621" s="130">
        <f>Table4[[#This Row],[MAGAZINE AMMO]]/Table4[[#This Row],[AMMO PER SHOT]]</f>
        <v>9</v>
      </c>
      <c r="W1621" s="138">
        <f>1/Table4[[#This Row],[SHOT 
INTERVAL]]</f>
        <v>2</v>
      </c>
      <c r="X1621" s="138">
        <f>(Table4[[#This Row],[SHOTS PER MAGAZINE]]-1)*Table4[[#This Row],[SHOT 
INTERVAL]]+(Table4[[#This Row],[PARTICLES 
PER SHOT]]-1)*Table4[[#This Row],[BURST INTERVAL]]</f>
        <v>4</v>
      </c>
      <c r="Y1621" s="186">
        <f>Table4[[#This Row],[DAMAGE PER MAGAZINE]]/(Table4[[#This Row],[UNLOAD TIME]]+Table4[[#This Row],[RELOAD TIME]])</f>
        <v>5832</v>
      </c>
    </row>
    <row r="1622" spans="1:25" ht="14.25" hidden="1" customHeight="1" outlineLevel="1" x14ac:dyDescent="0.2">
      <c r="A1622" s="130">
        <v>78</v>
      </c>
      <c r="B1622" s="186" t="s">
        <v>474</v>
      </c>
      <c r="C1622" s="186" t="s">
        <v>102</v>
      </c>
      <c r="D1622" s="130">
        <v>8</v>
      </c>
      <c r="E1622" s="130">
        <v>1655</v>
      </c>
      <c r="F1622" s="130"/>
      <c r="G1622" s="130"/>
      <c r="H1622" s="130"/>
      <c r="I1622" s="130">
        <v>9</v>
      </c>
      <c r="J1622" s="130">
        <v>1</v>
      </c>
      <c r="K1622" s="130">
        <v>7</v>
      </c>
      <c r="L1622" s="138"/>
      <c r="M1622" s="138">
        <v>0.5</v>
      </c>
      <c r="N1622" s="130">
        <v>1</v>
      </c>
      <c r="O1622" s="138"/>
      <c r="P1622" s="138">
        <v>1.5</v>
      </c>
      <c r="Q1622" s="130">
        <v>8</v>
      </c>
      <c r="R1622" s="138">
        <v>13.5</v>
      </c>
      <c r="S1622" s="130">
        <f>Table4[[#This Row],[DMG PER PARTICLE]]*Table4[[#This Row],[PARTICLES 
PER SHOT]]</f>
        <v>11585</v>
      </c>
      <c r="T1622" s="186">
        <f>Table4[[#This Row],[DAMAGE PER SHOT]]/Table4[[#This Row],[SHOT 
INTERVAL]]</f>
        <v>23170</v>
      </c>
      <c r="U1622" s="130">
        <f>Table4[[#This Row],[SHOTS PER MAGAZINE]]*Table4[[#This Row],[DAMAGE PER SHOT]]</f>
        <v>104265</v>
      </c>
      <c r="V1622" s="130">
        <f>Table4[[#This Row],[MAGAZINE AMMO]]/Table4[[#This Row],[AMMO PER SHOT]]</f>
        <v>9</v>
      </c>
      <c r="W1622" s="138">
        <f>1/Table4[[#This Row],[SHOT 
INTERVAL]]</f>
        <v>2</v>
      </c>
      <c r="X1622" s="138">
        <f>(Table4[[#This Row],[SHOTS PER MAGAZINE]]-1)*Table4[[#This Row],[SHOT 
INTERVAL]]+(Table4[[#This Row],[PARTICLES 
PER SHOT]]-1)*Table4[[#This Row],[BURST INTERVAL]]</f>
        <v>4</v>
      </c>
      <c r="Y1622" s="186">
        <f>Table4[[#This Row],[DAMAGE PER MAGAZINE]]/(Table4[[#This Row],[UNLOAD TIME]]+Table4[[#This Row],[RELOAD TIME]])</f>
        <v>5958</v>
      </c>
    </row>
    <row r="1623" spans="1:25" ht="14.25" hidden="1" customHeight="1" outlineLevel="1" x14ac:dyDescent="0.2">
      <c r="A1623" s="130">
        <v>78</v>
      </c>
      <c r="B1623" s="186" t="s">
        <v>474</v>
      </c>
      <c r="C1623" s="186" t="s">
        <v>102</v>
      </c>
      <c r="D1623" s="130">
        <v>9</v>
      </c>
      <c r="E1623" s="130">
        <v>1690</v>
      </c>
      <c r="F1623" s="130"/>
      <c r="G1623" s="130"/>
      <c r="H1623" s="130"/>
      <c r="I1623" s="130">
        <v>9</v>
      </c>
      <c r="J1623" s="130">
        <v>1</v>
      </c>
      <c r="K1623" s="130">
        <v>7</v>
      </c>
      <c r="L1623" s="138"/>
      <c r="M1623" s="138">
        <v>0.5</v>
      </c>
      <c r="N1623" s="130">
        <v>1</v>
      </c>
      <c r="O1623" s="138"/>
      <c r="P1623" s="138">
        <v>1.5</v>
      </c>
      <c r="Q1623" s="130">
        <v>8</v>
      </c>
      <c r="R1623" s="138">
        <v>13.5</v>
      </c>
      <c r="S1623" s="130">
        <f>Table4[[#This Row],[DMG PER PARTICLE]]*Table4[[#This Row],[PARTICLES 
PER SHOT]]</f>
        <v>11830</v>
      </c>
      <c r="T1623" s="186">
        <f>Table4[[#This Row],[DAMAGE PER SHOT]]/Table4[[#This Row],[SHOT 
INTERVAL]]</f>
        <v>23660</v>
      </c>
      <c r="U1623" s="130">
        <f>Table4[[#This Row],[SHOTS PER MAGAZINE]]*Table4[[#This Row],[DAMAGE PER SHOT]]</f>
        <v>106470</v>
      </c>
      <c r="V1623" s="130">
        <f>Table4[[#This Row],[MAGAZINE AMMO]]/Table4[[#This Row],[AMMO PER SHOT]]</f>
        <v>9</v>
      </c>
      <c r="W1623" s="138">
        <f>1/Table4[[#This Row],[SHOT 
INTERVAL]]</f>
        <v>2</v>
      </c>
      <c r="X1623" s="138">
        <f>(Table4[[#This Row],[SHOTS PER MAGAZINE]]-1)*Table4[[#This Row],[SHOT 
INTERVAL]]+(Table4[[#This Row],[PARTICLES 
PER SHOT]]-1)*Table4[[#This Row],[BURST INTERVAL]]</f>
        <v>4</v>
      </c>
      <c r="Y1623" s="186">
        <f>Table4[[#This Row],[DAMAGE PER MAGAZINE]]/(Table4[[#This Row],[UNLOAD TIME]]+Table4[[#This Row],[RELOAD TIME]])</f>
        <v>6084</v>
      </c>
    </row>
    <row r="1624" spans="1:25" ht="14.25" hidden="1" customHeight="1" outlineLevel="1" x14ac:dyDescent="0.2">
      <c r="A1624" s="130">
        <v>78</v>
      </c>
      <c r="B1624" s="186" t="s">
        <v>474</v>
      </c>
      <c r="C1624" s="186" t="s">
        <v>102</v>
      </c>
      <c r="D1624" s="130">
        <v>10</v>
      </c>
      <c r="E1624" s="130">
        <v>1720</v>
      </c>
      <c r="F1624" s="130"/>
      <c r="G1624" s="130"/>
      <c r="H1624" s="130"/>
      <c r="I1624" s="130">
        <v>9</v>
      </c>
      <c r="J1624" s="130">
        <v>1</v>
      </c>
      <c r="K1624" s="130">
        <v>7</v>
      </c>
      <c r="L1624" s="138"/>
      <c r="M1624" s="138">
        <v>0.5</v>
      </c>
      <c r="N1624" s="130">
        <v>1</v>
      </c>
      <c r="O1624" s="138"/>
      <c r="P1624" s="138">
        <v>1.5</v>
      </c>
      <c r="Q1624" s="130">
        <v>8</v>
      </c>
      <c r="R1624" s="138">
        <v>13.5</v>
      </c>
      <c r="S1624" s="130">
        <f>Table4[[#This Row],[DMG PER PARTICLE]]*Table4[[#This Row],[PARTICLES 
PER SHOT]]</f>
        <v>12040</v>
      </c>
      <c r="T1624" s="186">
        <f>Table4[[#This Row],[DAMAGE PER SHOT]]/Table4[[#This Row],[SHOT 
INTERVAL]]</f>
        <v>24080</v>
      </c>
      <c r="U1624" s="130">
        <f>Table4[[#This Row],[SHOTS PER MAGAZINE]]*Table4[[#This Row],[DAMAGE PER SHOT]]</f>
        <v>108360</v>
      </c>
      <c r="V1624" s="130">
        <f>Table4[[#This Row],[MAGAZINE AMMO]]/Table4[[#This Row],[AMMO PER SHOT]]</f>
        <v>9</v>
      </c>
      <c r="W1624" s="138">
        <f>1/Table4[[#This Row],[SHOT 
INTERVAL]]</f>
        <v>2</v>
      </c>
      <c r="X1624" s="138">
        <f>(Table4[[#This Row],[SHOTS PER MAGAZINE]]-1)*Table4[[#This Row],[SHOT 
INTERVAL]]+(Table4[[#This Row],[PARTICLES 
PER SHOT]]-1)*Table4[[#This Row],[BURST INTERVAL]]</f>
        <v>4</v>
      </c>
      <c r="Y1624" s="186">
        <f>Table4[[#This Row],[DAMAGE PER MAGAZINE]]/(Table4[[#This Row],[UNLOAD TIME]]+Table4[[#This Row],[RELOAD TIME]])</f>
        <v>6192</v>
      </c>
    </row>
    <row r="1625" spans="1:25" ht="14.25" hidden="1" customHeight="1" outlineLevel="1" x14ac:dyDescent="0.2">
      <c r="A1625" s="130">
        <v>78</v>
      </c>
      <c r="B1625" s="186" t="s">
        <v>474</v>
      </c>
      <c r="C1625" s="186" t="s">
        <v>102</v>
      </c>
      <c r="D1625" s="130">
        <v>11</v>
      </c>
      <c r="E1625" s="130">
        <v>1755</v>
      </c>
      <c r="F1625" s="130"/>
      <c r="G1625" s="130"/>
      <c r="H1625" s="130"/>
      <c r="I1625" s="130">
        <v>9</v>
      </c>
      <c r="J1625" s="130">
        <v>1</v>
      </c>
      <c r="K1625" s="130">
        <v>7</v>
      </c>
      <c r="L1625" s="138"/>
      <c r="M1625" s="138">
        <v>0.5</v>
      </c>
      <c r="N1625" s="130">
        <v>1</v>
      </c>
      <c r="O1625" s="138"/>
      <c r="P1625" s="138">
        <v>1.5</v>
      </c>
      <c r="Q1625" s="130">
        <v>8</v>
      </c>
      <c r="R1625" s="138">
        <v>13.5</v>
      </c>
      <c r="S1625" s="130">
        <f>Table4[[#This Row],[DMG PER PARTICLE]]*Table4[[#This Row],[PARTICLES 
PER SHOT]]</f>
        <v>12285</v>
      </c>
      <c r="T1625" s="186">
        <f>Table4[[#This Row],[DAMAGE PER SHOT]]/Table4[[#This Row],[SHOT 
INTERVAL]]</f>
        <v>24570</v>
      </c>
      <c r="U1625" s="130">
        <f>Table4[[#This Row],[SHOTS PER MAGAZINE]]*Table4[[#This Row],[DAMAGE PER SHOT]]</f>
        <v>110565</v>
      </c>
      <c r="V1625" s="130">
        <f>Table4[[#This Row],[MAGAZINE AMMO]]/Table4[[#This Row],[AMMO PER SHOT]]</f>
        <v>9</v>
      </c>
      <c r="W1625" s="138">
        <f>1/Table4[[#This Row],[SHOT 
INTERVAL]]</f>
        <v>2</v>
      </c>
      <c r="X1625" s="138">
        <f>(Table4[[#This Row],[SHOTS PER MAGAZINE]]-1)*Table4[[#This Row],[SHOT 
INTERVAL]]+(Table4[[#This Row],[PARTICLES 
PER SHOT]]-1)*Table4[[#This Row],[BURST INTERVAL]]</f>
        <v>4</v>
      </c>
      <c r="Y1625" s="186">
        <f>Table4[[#This Row],[DAMAGE PER MAGAZINE]]/(Table4[[#This Row],[UNLOAD TIME]]+Table4[[#This Row],[RELOAD TIME]])</f>
        <v>6318</v>
      </c>
    </row>
    <row r="1626" spans="1:25" ht="14.25" hidden="1" customHeight="1" outlineLevel="1" x14ac:dyDescent="0.2">
      <c r="A1626" s="130">
        <v>78</v>
      </c>
      <c r="B1626" s="186" t="s">
        <v>474</v>
      </c>
      <c r="C1626" s="186" t="s">
        <v>102</v>
      </c>
      <c r="D1626" s="130">
        <v>12</v>
      </c>
      <c r="E1626" s="130">
        <v>1790</v>
      </c>
      <c r="F1626" s="130"/>
      <c r="G1626" s="130"/>
      <c r="H1626" s="130"/>
      <c r="I1626" s="130">
        <v>9</v>
      </c>
      <c r="J1626" s="130">
        <v>1</v>
      </c>
      <c r="K1626" s="130">
        <v>7</v>
      </c>
      <c r="L1626" s="138"/>
      <c r="M1626" s="138">
        <v>0.5</v>
      </c>
      <c r="N1626" s="130">
        <v>1</v>
      </c>
      <c r="O1626" s="138"/>
      <c r="P1626" s="138">
        <v>1.5</v>
      </c>
      <c r="Q1626" s="130">
        <v>8</v>
      </c>
      <c r="R1626" s="138">
        <v>13.5</v>
      </c>
      <c r="S1626" s="130">
        <f>Table4[[#This Row],[DMG PER PARTICLE]]*Table4[[#This Row],[PARTICLES 
PER SHOT]]</f>
        <v>12530</v>
      </c>
      <c r="T1626" s="186">
        <f>Table4[[#This Row],[DAMAGE PER SHOT]]/Table4[[#This Row],[SHOT 
INTERVAL]]</f>
        <v>25060</v>
      </c>
      <c r="U1626" s="130">
        <f>Table4[[#This Row],[SHOTS PER MAGAZINE]]*Table4[[#This Row],[DAMAGE PER SHOT]]</f>
        <v>112770</v>
      </c>
      <c r="V1626" s="130">
        <f>Table4[[#This Row],[MAGAZINE AMMO]]/Table4[[#This Row],[AMMO PER SHOT]]</f>
        <v>9</v>
      </c>
      <c r="W1626" s="138">
        <f>1/Table4[[#This Row],[SHOT 
INTERVAL]]</f>
        <v>2</v>
      </c>
      <c r="X1626" s="138">
        <f>(Table4[[#This Row],[SHOTS PER MAGAZINE]]-1)*Table4[[#This Row],[SHOT 
INTERVAL]]+(Table4[[#This Row],[PARTICLES 
PER SHOT]]-1)*Table4[[#This Row],[BURST INTERVAL]]</f>
        <v>4</v>
      </c>
      <c r="Y1626" s="186">
        <f>Table4[[#This Row],[DAMAGE PER MAGAZINE]]/(Table4[[#This Row],[UNLOAD TIME]]+Table4[[#This Row],[RELOAD TIME]])</f>
        <v>6444</v>
      </c>
    </row>
    <row r="1627" spans="1:25" ht="14.25" hidden="1" customHeight="1" outlineLevel="1" x14ac:dyDescent="0.2">
      <c r="A1627" s="130">
        <v>78</v>
      </c>
      <c r="B1627" s="186" t="s">
        <v>474</v>
      </c>
      <c r="C1627" s="186" t="s">
        <v>103</v>
      </c>
      <c r="D1627" s="130">
        <v>1</v>
      </c>
      <c r="E1627" s="130">
        <v>1879.5</v>
      </c>
      <c r="F1627" s="130"/>
      <c r="G1627" s="130"/>
      <c r="H1627" s="130"/>
      <c r="I1627" s="130">
        <v>9</v>
      </c>
      <c r="J1627" s="130">
        <v>1</v>
      </c>
      <c r="K1627" s="130">
        <v>7</v>
      </c>
      <c r="L1627" s="138"/>
      <c r="M1627" s="138">
        <v>0.5</v>
      </c>
      <c r="N1627" s="130">
        <v>1</v>
      </c>
      <c r="O1627" s="138"/>
      <c r="P1627" s="138">
        <v>1.5</v>
      </c>
      <c r="Q1627" s="130">
        <v>8</v>
      </c>
      <c r="R1627" s="138">
        <v>13.5</v>
      </c>
      <c r="S1627" s="130">
        <f>Table4[[#This Row],[DMG PER PARTICLE]]*Table4[[#This Row],[PARTICLES 
PER SHOT]]</f>
        <v>13156.5</v>
      </c>
      <c r="T1627" s="186">
        <f>Table4[[#This Row],[DAMAGE PER SHOT]]/Table4[[#This Row],[SHOT 
INTERVAL]]</f>
        <v>26313</v>
      </c>
      <c r="U1627" s="130">
        <f>Table4[[#This Row],[SHOTS PER MAGAZINE]]*Table4[[#This Row],[DAMAGE PER SHOT]]</f>
        <v>118408.5</v>
      </c>
      <c r="V1627" s="130">
        <f>Table4[[#This Row],[MAGAZINE AMMO]]/Table4[[#This Row],[AMMO PER SHOT]]</f>
        <v>9</v>
      </c>
      <c r="W1627" s="138">
        <f>1/Table4[[#This Row],[SHOT 
INTERVAL]]</f>
        <v>2</v>
      </c>
      <c r="X1627" s="138">
        <f>(Table4[[#This Row],[SHOTS PER MAGAZINE]]-1)*Table4[[#This Row],[SHOT 
INTERVAL]]+(Table4[[#This Row],[PARTICLES 
PER SHOT]]-1)*Table4[[#This Row],[BURST INTERVAL]]</f>
        <v>4</v>
      </c>
      <c r="Y1627" s="186">
        <f>Table4[[#This Row],[DAMAGE PER MAGAZINE]]/(Table4[[#This Row],[UNLOAD TIME]]+Table4[[#This Row],[RELOAD TIME]])</f>
        <v>6766.2</v>
      </c>
    </row>
    <row r="1628" spans="1:25" ht="14.25" customHeight="1" collapsed="1" x14ac:dyDescent="0.2">
      <c r="A1628" s="128">
        <v>79</v>
      </c>
      <c r="B1628" s="185" t="s">
        <v>475</v>
      </c>
      <c r="C1628" s="185" t="s">
        <v>101</v>
      </c>
      <c r="D1628" s="128">
        <v>1</v>
      </c>
      <c r="E1628" s="128">
        <v>515</v>
      </c>
      <c r="F1628" s="128"/>
      <c r="G1628" s="128"/>
      <c r="H1628" s="128"/>
      <c r="I1628" s="128">
        <v>9</v>
      </c>
      <c r="J1628" s="128">
        <v>1</v>
      </c>
      <c r="K1628" s="128">
        <v>10</v>
      </c>
      <c r="L1628" s="137"/>
      <c r="M1628" s="137">
        <v>0.5</v>
      </c>
      <c r="N1628" s="128">
        <v>1</v>
      </c>
      <c r="O1628" s="137"/>
      <c r="P1628" s="137">
        <v>1.5</v>
      </c>
      <c r="Q1628" s="128">
        <v>8</v>
      </c>
      <c r="R1628" s="137">
        <v>13.5</v>
      </c>
      <c r="S1628" s="128">
        <f>Table4[[#This Row],[DMG PER PARTICLE]]*Table4[[#This Row],[PARTICLES 
PER SHOT]]</f>
        <v>5150</v>
      </c>
      <c r="T1628" s="185">
        <f>Table4[[#This Row],[DAMAGE PER SHOT]]/Table4[[#This Row],[SHOT 
INTERVAL]]</f>
        <v>10300</v>
      </c>
      <c r="U1628" s="128">
        <f>Table4[[#This Row],[SHOTS PER MAGAZINE]]*Table4[[#This Row],[DAMAGE PER SHOT]]</f>
        <v>46350</v>
      </c>
      <c r="V1628" s="128">
        <f>Table4[[#This Row],[MAGAZINE AMMO]]/Table4[[#This Row],[AMMO PER SHOT]]</f>
        <v>9</v>
      </c>
      <c r="W1628" s="137">
        <f>1/Table4[[#This Row],[SHOT 
INTERVAL]]</f>
        <v>2</v>
      </c>
      <c r="X1628" s="137">
        <f>(Table4[[#This Row],[SHOTS PER MAGAZINE]]-1)*Table4[[#This Row],[SHOT 
INTERVAL]]+(Table4[[#This Row],[PARTICLES 
PER SHOT]]-1)*Table4[[#This Row],[BURST INTERVAL]]</f>
        <v>4</v>
      </c>
      <c r="Y1628" s="185">
        <f>Table4[[#This Row],[DAMAGE PER MAGAZINE]]/(Table4[[#This Row],[UNLOAD TIME]]+Table4[[#This Row],[RELOAD TIME]])</f>
        <v>2648.5714285714284</v>
      </c>
    </row>
    <row r="1629" spans="1:25" ht="14.25" hidden="1" customHeight="1" outlineLevel="1" x14ac:dyDescent="0.2">
      <c r="A1629" s="130">
        <v>79</v>
      </c>
      <c r="B1629" s="186" t="s">
        <v>475</v>
      </c>
      <c r="C1629" s="186" t="s">
        <v>101</v>
      </c>
      <c r="D1629" s="130">
        <v>2</v>
      </c>
      <c r="E1629" s="130">
        <v>560</v>
      </c>
      <c r="F1629" s="130"/>
      <c r="G1629" s="130"/>
      <c r="H1629" s="130"/>
      <c r="I1629" s="130">
        <v>9</v>
      </c>
      <c r="J1629" s="130">
        <v>1</v>
      </c>
      <c r="K1629" s="130">
        <v>10</v>
      </c>
      <c r="L1629" s="138"/>
      <c r="M1629" s="138">
        <v>0.5</v>
      </c>
      <c r="N1629" s="130">
        <v>1</v>
      </c>
      <c r="O1629" s="138"/>
      <c r="P1629" s="138">
        <v>1.5</v>
      </c>
      <c r="Q1629" s="130">
        <v>8</v>
      </c>
      <c r="R1629" s="138">
        <v>13.5</v>
      </c>
      <c r="S1629" s="130">
        <f>Table4[[#This Row],[DMG PER PARTICLE]]*Table4[[#This Row],[PARTICLES 
PER SHOT]]</f>
        <v>5600</v>
      </c>
      <c r="T1629" s="186">
        <f>Table4[[#This Row],[DAMAGE PER SHOT]]/Table4[[#This Row],[SHOT 
INTERVAL]]</f>
        <v>11200</v>
      </c>
      <c r="U1629" s="130">
        <f>Table4[[#This Row],[SHOTS PER MAGAZINE]]*Table4[[#This Row],[DAMAGE PER SHOT]]</f>
        <v>50400</v>
      </c>
      <c r="V1629" s="130">
        <f>Table4[[#This Row],[MAGAZINE AMMO]]/Table4[[#This Row],[AMMO PER SHOT]]</f>
        <v>9</v>
      </c>
      <c r="W1629" s="138">
        <f>1/Table4[[#This Row],[SHOT 
INTERVAL]]</f>
        <v>2</v>
      </c>
      <c r="X1629" s="138">
        <f>(Table4[[#This Row],[SHOTS PER MAGAZINE]]-1)*Table4[[#This Row],[SHOT 
INTERVAL]]+(Table4[[#This Row],[PARTICLES 
PER SHOT]]-1)*Table4[[#This Row],[BURST INTERVAL]]</f>
        <v>4</v>
      </c>
      <c r="Y1629" s="186">
        <f>Table4[[#This Row],[DAMAGE PER MAGAZINE]]/(Table4[[#This Row],[UNLOAD TIME]]+Table4[[#This Row],[RELOAD TIME]])</f>
        <v>2880</v>
      </c>
    </row>
    <row r="1630" spans="1:25" ht="14.25" hidden="1" customHeight="1" outlineLevel="1" x14ac:dyDescent="0.2">
      <c r="A1630" s="130">
        <v>79</v>
      </c>
      <c r="B1630" s="186" t="s">
        <v>475</v>
      </c>
      <c r="C1630" s="186" t="s">
        <v>101</v>
      </c>
      <c r="D1630" s="130">
        <v>3</v>
      </c>
      <c r="E1630" s="130">
        <v>620</v>
      </c>
      <c r="F1630" s="130"/>
      <c r="G1630" s="130"/>
      <c r="H1630" s="130"/>
      <c r="I1630" s="130">
        <v>9</v>
      </c>
      <c r="J1630" s="130">
        <v>1</v>
      </c>
      <c r="K1630" s="130">
        <v>10</v>
      </c>
      <c r="L1630" s="138"/>
      <c r="M1630" s="138">
        <v>0.5</v>
      </c>
      <c r="N1630" s="130">
        <v>1</v>
      </c>
      <c r="O1630" s="138"/>
      <c r="P1630" s="138">
        <v>1.5</v>
      </c>
      <c r="Q1630" s="130">
        <v>8</v>
      </c>
      <c r="R1630" s="138">
        <v>13.5</v>
      </c>
      <c r="S1630" s="130">
        <f>Table4[[#This Row],[DMG PER PARTICLE]]*Table4[[#This Row],[PARTICLES 
PER SHOT]]</f>
        <v>6200</v>
      </c>
      <c r="T1630" s="186">
        <f>Table4[[#This Row],[DAMAGE PER SHOT]]/Table4[[#This Row],[SHOT 
INTERVAL]]</f>
        <v>12400</v>
      </c>
      <c r="U1630" s="130">
        <f>Table4[[#This Row],[SHOTS PER MAGAZINE]]*Table4[[#This Row],[DAMAGE PER SHOT]]</f>
        <v>55800</v>
      </c>
      <c r="V1630" s="130">
        <f>Table4[[#This Row],[MAGAZINE AMMO]]/Table4[[#This Row],[AMMO PER SHOT]]</f>
        <v>9</v>
      </c>
      <c r="W1630" s="138">
        <f>1/Table4[[#This Row],[SHOT 
INTERVAL]]</f>
        <v>2</v>
      </c>
      <c r="X1630" s="138">
        <f>(Table4[[#This Row],[SHOTS PER MAGAZINE]]-1)*Table4[[#This Row],[SHOT 
INTERVAL]]+(Table4[[#This Row],[PARTICLES 
PER SHOT]]-1)*Table4[[#This Row],[BURST INTERVAL]]</f>
        <v>4</v>
      </c>
      <c r="Y1630" s="186">
        <f>Table4[[#This Row],[DAMAGE PER MAGAZINE]]/(Table4[[#This Row],[UNLOAD TIME]]+Table4[[#This Row],[RELOAD TIME]])</f>
        <v>3188.5714285714284</v>
      </c>
    </row>
    <row r="1631" spans="1:25" ht="14.25" hidden="1" customHeight="1" outlineLevel="1" x14ac:dyDescent="0.2">
      <c r="A1631" s="130">
        <v>79</v>
      </c>
      <c r="B1631" s="186" t="s">
        <v>475</v>
      </c>
      <c r="C1631" s="186" t="s">
        <v>101</v>
      </c>
      <c r="D1631" s="130">
        <v>4</v>
      </c>
      <c r="E1631" s="130">
        <v>680</v>
      </c>
      <c r="F1631" s="130"/>
      <c r="G1631" s="130"/>
      <c r="H1631" s="130"/>
      <c r="I1631" s="130">
        <v>9</v>
      </c>
      <c r="J1631" s="130">
        <v>1</v>
      </c>
      <c r="K1631" s="130">
        <v>10</v>
      </c>
      <c r="L1631" s="138"/>
      <c r="M1631" s="138">
        <v>0.5</v>
      </c>
      <c r="N1631" s="130">
        <v>1</v>
      </c>
      <c r="O1631" s="138"/>
      <c r="P1631" s="138">
        <v>1.5</v>
      </c>
      <c r="Q1631" s="130">
        <v>8</v>
      </c>
      <c r="R1631" s="138">
        <v>13.5</v>
      </c>
      <c r="S1631" s="130">
        <f>Table4[[#This Row],[DMG PER PARTICLE]]*Table4[[#This Row],[PARTICLES 
PER SHOT]]</f>
        <v>6800</v>
      </c>
      <c r="T1631" s="186">
        <f>Table4[[#This Row],[DAMAGE PER SHOT]]/Table4[[#This Row],[SHOT 
INTERVAL]]</f>
        <v>13600</v>
      </c>
      <c r="U1631" s="130">
        <f>Table4[[#This Row],[SHOTS PER MAGAZINE]]*Table4[[#This Row],[DAMAGE PER SHOT]]</f>
        <v>61200</v>
      </c>
      <c r="V1631" s="130">
        <f>Table4[[#This Row],[MAGAZINE AMMO]]/Table4[[#This Row],[AMMO PER SHOT]]</f>
        <v>9</v>
      </c>
      <c r="W1631" s="138">
        <f>1/Table4[[#This Row],[SHOT 
INTERVAL]]</f>
        <v>2</v>
      </c>
      <c r="X1631" s="138">
        <f>(Table4[[#This Row],[SHOTS PER MAGAZINE]]-1)*Table4[[#This Row],[SHOT 
INTERVAL]]+(Table4[[#This Row],[PARTICLES 
PER SHOT]]-1)*Table4[[#This Row],[BURST INTERVAL]]</f>
        <v>4</v>
      </c>
      <c r="Y1631" s="186">
        <f>Table4[[#This Row],[DAMAGE PER MAGAZINE]]/(Table4[[#This Row],[UNLOAD TIME]]+Table4[[#This Row],[RELOAD TIME]])</f>
        <v>3497.1428571428573</v>
      </c>
    </row>
    <row r="1632" spans="1:25" ht="14.25" hidden="1" customHeight="1" outlineLevel="1" x14ac:dyDescent="0.2">
      <c r="A1632" s="130">
        <v>79</v>
      </c>
      <c r="B1632" s="186" t="s">
        <v>475</v>
      </c>
      <c r="C1632" s="186" t="s">
        <v>101</v>
      </c>
      <c r="D1632" s="130">
        <v>5</v>
      </c>
      <c r="E1632" s="130">
        <v>750</v>
      </c>
      <c r="F1632" s="130"/>
      <c r="G1632" s="130"/>
      <c r="H1632" s="130"/>
      <c r="I1632" s="130">
        <v>9</v>
      </c>
      <c r="J1632" s="130">
        <v>1</v>
      </c>
      <c r="K1632" s="130">
        <v>10</v>
      </c>
      <c r="L1632" s="138"/>
      <c r="M1632" s="138">
        <v>0.5</v>
      </c>
      <c r="N1632" s="130">
        <v>1</v>
      </c>
      <c r="O1632" s="138"/>
      <c r="P1632" s="138">
        <v>1.5</v>
      </c>
      <c r="Q1632" s="130">
        <v>8</v>
      </c>
      <c r="R1632" s="138">
        <v>13.5</v>
      </c>
      <c r="S1632" s="130">
        <f>Table4[[#This Row],[DMG PER PARTICLE]]*Table4[[#This Row],[PARTICLES 
PER SHOT]]</f>
        <v>7500</v>
      </c>
      <c r="T1632" s="186">
        <f>Table4[[#This Row],[DAMAGE PER SHOT]]/Table4[[#This Row],[SHOT 
INTERVAL]]</f>
        <v>15000</v>
      </c>
      <c r="U1632" s="130">
        <f>Table4[[#This Row],[SHOTS PER MAGAZINE]]*Table4[[#This Row],[DAMAGE PER SHOT]]</f>
        <v>67500</v>
      </c>
      <c r="V1632" s="130">
        <f>Table4[[#This Row],[MAGAZINE AMMO]]/Table4[[#This Row],[AMMO PER SHOT]]</f>
        <v>9</v>
      </c>
      <c r="W1632" s="138">
        <f>1/Table4[[#This Row],[SHOT 
INTERVAL]]</f>
        <v>2</v>
      </c>
      <c r="X1632" s="138">
        <f>(Table4[[#This Row],[SHOTS PER MAGAZINE]]-1)*Table4[[#This Row],[SHOT 
INTERVAL]]+(Table4[[#This Row],[PARTICLES 
PER SHOT]]-1)*Table4[[#This Row],[BURST INTERVAL]]</f>
        <v>4</v>
      </c>
      <c r="Y1632" s="186">
        <f>Table4[[#This Row],[DAMAGE PER MAGAZINE]]/(Table4[[#This Row],[UNLOAD TIME]]+Table4[[#This Row],[RELOAD TIME]])</f>
        <v>3857.1428571428573</v>
      </c>
    </row>
    <row r="1633" spans="1:25" ht="14.25" hidden="1" customHeight="1" outlineLevel="1" x14ac:dyDescent="0.2">
      <c r="A1633" s="130">
        <v>79</v>
      </c>
      <c r="B1633" s="186" t="s">
        <v>475</v>
      </c>
      <c r="C1633" s="186" t="s">
        <v>101</v>
      </c>
      <c r="D1633" s="130">
        <v>6</v>
      </c>
      <c r="E1633" s="130">
        <v>825</v>
      </c>
      <c r="F1633" s="130"/>
      <c r="G1633" s="130"/>
      <c r="H1633" s="130"/>
      <c r="I1633" s="130">
        <v>9</v>
      </c>
      <c r="J1633" s="130">
        <v>1</v>
      </c>
      <c r="K1633" s="130">
        <v>10</v>
      </c>
      <c r="L1633" s="138"/>
      <c r="M1633" s="138">
        <v>0.5</v>
      </c>
      <c r="N1633" s="130">
        <v>1</v>
      </c>
      <c r="O1633" s="138"/>
      <c r="P1633" s="138">
        <v>1.5</v>
      </c>
      <c r="Q1633" s="130">
        <v>8</v>
      </c>
      <c r="R1633" s="138">
        <v>13.5</v>
      </c>
      <c r="S1633" s="130">
        <f>Table4[[#This Row],[DMG PER PARTICLE]]*Table4[[#This Row],[PARTICLES 
PER SHOT]]</f>
        <v>8250</v>
      </c>
      <c r="T1633" s="186">
        <f>Table4[[#This Row],[DAMAGE PER SHOT]]/Table4[[#This Row],[SHOT 
INTERVAL]]</f>
        <v>16500</v>
      </c>
      <c r="U1633" s="130">
        <f>Table4[[#This Row],[SHOTS PER MAGAZINE]]*Table4[[#This Row],[DAMAGE PER SHOT]]</f>
        <v>74250</v>
      </c>
      <c r="V1633" s="130">
        <f>Table4[[#This Row],[MAGAZINE AMMO]]/Table4[[#This Row],[AMMO PER SHOT]]</f>
        <v>9</v>
      </c>
      <c r="W1633" s="138">
        <f>1/Table4[[#This Row],[SHOT 
INTERVAL]]</f>
        <v>2</v>
      </c>
      <c r="X1633" s="138">
        <f>(Table4[[#This Row],[SHOTS PER MAGAZINE]]-1)*Table4[[#This Row],[SHOT 
INTERVAL]]+(Table4[[#This Row],[PARTICLES 
PER SHOT]]-1)*Table4[[#This Row],[BURST INTERVAL]]</f>
        <v>4</v>
      </c>
      <c r="Y1633" s="186">
        <f>Table4[[#This Row],[DAMAGE PER MAGAZINE]]/(Table4[[#This Row],[UNLOAD TIME]]+Table4[[#This Row],[RELOAD TIME]])</f>
        <v>4242.8571428571431</v>
      </c>
    </row>
    <row r="1634" spans="1:25" ht="14.25" hidden="1" customHeight="1" outlineLevel="1" x14ac:dyDescent="0.2">
      <c r="A1634" s="130">
        <v>79</v>
      </c>
      <c r="B1634" s="186" t="s">
        <v>475</v>
      </c>
      <c r="C1634" s="186" t="s">
        <v>101</v>
      </c>
      <c r="D1634" s="130">
        <v>7</v>
      </c>
      <c r="E1634" s="130">
        <v>905</v>
      </c>
      <c r="F1634" s="130"/>
      <c r="G1634" s="130"/>
      <c r="H1634" s="130"/>
      <c r="I1634" s="130">
        <v>9</v>
      </c>
      <c r="J1634" s="130">
        <v>1</v>
      </c>
      <c r="K1634" s="130">
        <v>10</v>
      </c>
      <c r="L1634" s="138"/>
      <c r="M1634" s="138">
        <v>0.5</v>
      </c>
      <c r="N1634" s="130">
        <v>1</v>
      </c>
      <c r="O1634" s="138"/>
      <c r="P1634" s="138">
        <v>1.5</v>
      </c>
      <c r="Q1634" s="130">
        <v>8</v>
      </c>
      <c r="R1634" s="138">
        <v>13.5</v>
      </c>
      <c r="S1634" s="130">
        <f>Table4[[#This Row],[DMG PER PARTICLE]]*Table4[[#This Row],[PARTICLES 
PER SHOT]]</f>
        <v>9050</v>
      </c>
      <c r="T1634" s="186">
        <f>Table4[[#This Row],[DAMAGE PER SHOT]]/Table4[[#This Row],[SHOT 
INTERVAL]]</f>
        <v>18100</v>
      </c>
      <c r="U1634" s="130">
        <f>Table4[[#This Row],[SHOTS PER MAGAZINE]]*Table4[[#This Row],[DAMAGE PER SHOT]]</f>
        <v>81450</v>
      </c>
      <c r="V1634" s="130">
        <f>Table4[[#This Row],[MAGAZINE AMMO]]/Table4[[#This Row],[AMMO PER SHOT]]</f>
        <v>9</v>
      </c>
      <c r="W1634" s="138">
        <f>1/Table4[[#This Row],[SHOT 
INTERVAL]]</f>
        <v>2</v>
      </c>
      <c r="X1634" s="138">
        <f>(Table4[[#This Row],[SHOTS PER MAGAZINE]]-1)*Table4[[#This Row],[SHOT 
INTERVAL]]+(Table4[[#This Row],[PARTICLES 
PER SHOT]]-1)*Table4[[#This Row],[BURST INTERVAL]]</f>
        <v>4</v>
      </c>
      <c r="Y1634" s="186">
        <f>Table4[[#This Row],[DAMAGE PER MAGAZINE]]/(Table4[[#This Row],[UNLOAD TIME]]+Table4[[#This Row],[RELOAD TIME]])</f>
        <v>4654.2857142857147</v>
      </c>
    </row>
    <row r="1635" spans="1:25" ht="14.25" hidden="1" customHeight="1" outlineLevel="1" x14ac:dyDescent="0.2">
      <c r="A1635" s="130">
        <v>79</v>
      </c>
      <c r="B1635" s="186" t="s">
        <v>475</v>
      </c>
      <c r="C1635" s="186" t="s">
        <v>101</v>
      </c>
      <c r="D1635" s="130">
        <v>8</v>
      </c>
      <c r="E1635" s="130">
        <v>1000</v>
      </c>
      <c r="F1635" s="130"/>
      <c r="G1635" s="130"/>
      <c r="H1635" s="130"/>
      <c r="I1635" s="130">
        <v>9</v>
      </c>
      <c r="J1635" s="130">
        <v>1</v>
      </c>
      <c r="K1635" s="130">
        <v>10</v>
      </c>
      <c r="L1635" s="138"/>
      <c r="M1635" s="138">
        <v>0.5</v>
      </c>
      <c r="N1635" s="130">
        <v>1</v>
      </c>
      <c r="O1635" s="138"/>
      <c r="P1635" s="138">
        <v>1.5</v>
      </c>
      <c r="Q1635" s="130">
        <v>8</v>
      </c>
      <c r="R1635" s="138">
        <v>13.5</v>
      </c>
      <c r="S1635" s="130">
        <f>Table4[[#This Row],[DMG PER PARTICLE]]*Table4[[#This Row],[PARTICLES 
PER SHOT]]</f>
        <v>10000</v>
      </c>
      <c r="T1635" s="186">
        <f>Table4[[#This Row],[DAMAGE PER SHOT]]/Table4[[#This Row],[SHOT 
INTERVAL]]</f>
        <v>20000</v>
      </c>
      <c r="U1635" s="130">
        <f>Table4[[#This Row],[SHOTS PER MAGAZINE]]*Table4[[#This Row],[DAMAGE PER SHOT]]</f>
        <v>90000</v>
      </c>
      <c r="V1635" s="130">
        <f>Table4[[#This Row],[MAGAZINE AMMO]]/Table4[[#This Row],[AMMO PER SHOT]]</f>
        <v>9</v>
      </c>
      <c r="W1635" s="138">
        <f>1/Table4[[#This Row],[SHOT 
INTERVAL]]</f>
        <v>2</v>
      </c>
      <c r="X1635" s="138">
        <f>(Table4[[#This Row],[SHOTS PER MAGAZINE]]-1)*Table4[[#This Row],[SHOT 
INTERVAL]]+(Table4[[#This Row],[PARTICLES 
PER SHOT]]-1)*Table4[[#This Row],[BURST INTERVAL]]</f>
        <v>4</v>
      </c>
      <c r="Y1635" s="186">
        <f>Table4[[#This Row],[DAMAGE PER MAGAZINE]]/(Table4[[#This Row],[UNLOAD TIME]]+Table4[[#This Row],[RELOAD TIME]])</f>
        <v>5142.8571428571431</v>
      </c>
    </row>
    <row r="1636" spans="1:25" ht="14.25" hidden="1" customHeight="1" outlineLevel="1" x14ac:dyDescent="0.2">
      <c r="A1636" s="130">
        <v>79</v>
      </c>
      <c r="B1636" s="186" t="s">
        <v>475</v>
      </c>
      <c r="C1636" s="186" t="s">
        <v>101</v>
      </c>
      <c r="D1636" s="130">
        <v>9</v>
      </c>
      <c r="E1636" s="130">
        <v>1095</v>
      </c>
      <c r="F1636" s="130"/>
      <c r="G1636" s="130"/>
      <c r="H1636" s="130"/>
      <c r="I1636" s="130">
        <v>9</v>
      </c>
      <c r="J1636" s="130">
        <v>1</v>
      </c>
      <c r="K1636" s="130">
        <v>10</v>
      </c>
      <c r="L1636" s="138"/>
      <c r="M1636" s="138">
        <v>0.5</v>
      </c>
      <c r="N1636" s="130">
        <v>1</v>
      </c>
      <c r="O1636" s="138"/>
      <c r="P1636" s="138">
        <v>1.5</v>
      </c>
      <c r="Q1636" s="130">
        <v>8</v>
      </c>
      <c r="R1636" s="138">
        <v>13.5</v>
      </c>
      <c r="S1636" s="130">
        <f>Table4[[#This Row],[DMG PER PARTICLE]]*Table4[[#This Row],[PARTICLES 
PER SHOT]]</f>
        <v>10950</v>
      </c>
      <c r="T1636" s="186">
        <f>Table4[[#This Row],[DAMAGE PER SHOT]]/Table4[[#This Row],[SHOT 
INTERVAL]]</f>
        <v>21900</v>
      </c>
      <c r="U1636" s="130">
        <f>Table4[[#This Row],[SHOTS PER MAGAZINE]]*Table4[[#This Row],[DAMAGE PER SHOT]]</f>
        <v>98550</v>
      </c>
      <c r="V1636" s="130">
        <f>Table4[[#This Row],[MAGAZINE AMMO]]/Table4[[#This Row],[AMMO PER SHOT]]</f>
        <v>9</v>
      </c>
      <c r="W1636" s="138">
        <f>1/Table4[[#This Row],[SHOT 
INTERVAL]]</f>
        <v>2</v>
      </c>
      <c r="X1636" s="138">
        <f>(Table4[[#This Row],[SHOTS PER MAGAZINE]]-1)*Table4[[#This Row],[SHOT 
INTERVAL]]+(Table4[[#This Row],[PARTICLES 
PER SHOT]]-1)*Table4[[#This Row],[BURST INTERVAL]]</f>
        <v>4</v>
      </c>
      <c r="Y1636" s="186">
        <f>Table4[[#This Row],[DAMAGE PER MAGAZINE]]/(Table4[[#This Row],[UNLOAD TIME]]+Table4[[#This Row],[RELOAD TIME]])</f>
        <v>5631.4285714285716</v>
      </c>
    </row>
    <row r="1637" spans="1:25" ht="14.25" hidden="1" customHeight="1" outlineLevel="1" x14ac:dyDescent="0.2">
      <c r="A1637" s="130">
        <v>79</v>
      </c>
      <c r="B1637" s="186" t="s">
        <v>475</v>
      </c>
      <c r="C1637" s="186" t="s">
        <v>101</v>
      </c>
      <c r="D1637" s="130">
        <v>10</v>
      </c>
      <c r="E1637" s="130">
        <v>1205</v>
      </c>
      <c r="F1637" s="130"/>
      <c r="G1637" s="130"/>
      <c r="H1637" s="130"/>
      <c r="I1637" s="130">
        <v>9</v>
      </c>
      <c r="J1637" s="130">
        <v>1</v>
      </c>
      <c r="K1637" s="130">
        <v>10</v>
      </c>
      <c r="L1637" s="138"/>
      <c r="M1637" s="138">
        <v>0.5</v>
      </c>
      <c r="N1637" s="130">
        <v>1</v>
      </c>
      <c r="O1637" s="138"/>
      <c r="P1637" s="138">
        <v>1.5</v>
      </c>
      <c r="Q1637" s="130">
        <v>8</v>
      </c>
      <c r="R1637" s="138">
        <v>13.5</v>
      </c>
      <c r="S1637" s="130">
        <f>Table4[[#This Row],[DMG PER PARTICLE]]*Table4[[#This Row],[PARTICLES 
PER SHOT]]</f>
        <v>12050</v>
      </c>
      <c r="T1637" s="186">
        <f>Table4[[#This Row],[DAMAGE PER SHOT]]/Table4[[#This Row],[SHOT 
INTERVAL]]</f>
        <v>24100</v>
      </c>
      <c r="U1637" s="130">
        <f>Table4[[#This Row],[SHOTS PER MAGAZINE]]*Table4[[#This Row],[DAMAGE PER SHOT]]</f>
        <v>108450</v>
      </c>
      <c r="V1637" s="130">
        <f>Table4[[#This Row],[MAGAZINE AMMO]]/Table4[[#This Row],[AMMO PER SHOT]]</f>
        <v>9</v>
      </c>
      <c r="W1637" s="138">
        <f>1/Table4[[#This Row],[SHOT 
INTERVAL]]</f>
        <v>2</v>
      </c>
      <c r="X1637" s="138">
        <f>(Table4[[#This Row],[SHOTS PER MAGAZINE]]-1)*Table4[[#This Row],[SHOT 
INTERVAL]]+(Table4[[#This Row],[PARTICLES 
PER SHOT]]-1)*Table4[[#This Row],[BURST INTERVAL]]</f>
        <v>4</v>
      </c>
      <c r="Y1637" s="186">
        <f>Table4[[#This Row],[DAMAGE PER MAGAZINE]]/(Table4[[#This Row],[UNLOAD TIME]]+Table4[[#This Row],[RELOAD TIME]])</f>
        <v>6197.1428571428569</v>
      </c>
    </row>
    <row r="1638" spans="1:25" ht="14.25" hidden="1" customHeight="1" outlineLevel="1" x14ac:dyDescent="0.2">
      <c r="A1638" s="130">
        <v>79</v>
      </c>
      <c r="B1638" s="186" t="s">
        <v>475</v>
      </c>
      <c r="C1638" s="186" t="s">
        <v>101</v>
      </c>
      <c r="D1638" s="130">
        <v>11</v>
      </c>
      <c r="E1638" s="130">
        <v>1330</v>
      </c>
      <c r="F1638" s="130"/>
      <c r="G1638" s="130"/>
      <c r="H1638" s="130"/>
      <c r="I1638" s="130">
        <v>9</v>
      </c>
      <c r="J1638" s="130">
        <v>1</v>
      </c>
      <c r="K1638" s="130">
        <v>10</v>
      </c>
      <c r="L1638" s="138"/>
      <c r="M1638" s="138">
        <v>0.5</v>
      </c>
      <c r="N1638" s="130">
        <v>1</v>
      </c>
      <c r="O1638" s="138"/>
      <c r="P1638" s="138">
        <v>1.5</v>
      </c>
      <c r="Q1638" s="130">
        <v>8</v>
      </c>
      <c r="R1638" s="138">
        <v>13.5</v>
      </c>
      <c r="S1638" s="130">
        <f>Table4[[#This Row],[DMG PER PARTICLE]]*Table4[[#This Row],[PARTICLES 
PER SHOT]]</f>
        <v>13300</v>
      </c>
      <c r="T1638" s="186">
        <f>Table4[[#This Row],[DAMAGE PER SHOT]]/Table4[[#This Row],[SHOT 
INTERVAL]]</f>
        <v>26600</v>
      </c>
      <c r="U1638" s="130">
        <f>Table4[[#This Row],[SHOTS PER MAGAZINE]]*Table4[[#This Row],[DAMAGE PER SHOT]]</f>
        <v>119700</v>
      </c>
      <c r="V1638" s="130">
        <f>Table4[[#This Row],[MAGAZINE AMMO]]/Table4[[#This Row],[AMMO PER SHOT]]</f>
        <v>9</v>
      </c>
      <c r="W1638" s="138">
        <f>1/Table4[[#This Row],[SHOT 
INTERVAL]]</f>
        <v>2</v>
      </c>
      <c r="X1638" s="138">
        <f>(Table4[[#This Row],[SHOTS PER MAGAZINE]]-1)*Table4[[#This Row],[SHOT 
INTERVAL]]+(Table4[[#This Row],[PARTICLES 
PER SHOT]]-1)*Table4[[#This Row],[BURST INTERVAL]]</f>
        <v>4</v>
      </c>
      <c r="Y1638" s="186">
        <f>Table4[[#This Row],[DAMAGE PER MAGAZINE]]/(Table4[[#This Row],[UNLOAD TIME]]+Table4[[#This Row],[RELOAD TIME]])</f>
        <v>6840</v>
      </c>
    </row>
    <row r="1639" spans="1:25" ht="14.25" hidden="1" customHeight="1" outlineLevel="1" x14ac:dyDescent="0.2">
      <c r="A1639" s="130">
        <v>79</v>
      </c>
      <c r="B1639" s="186" t="s">
        <v>475</v>
      </c>
      <c r="C1639" s="186" t="s">
        <v>101</v>
      </c>
      <c r="D1639" s="130">
        <v>12</v>
      </c>
      <c r="E1639" s="130">
        <v>1460</v>
      </c>
      <c r="F1639" s="130"/>
      <c r="G1639" s="130"/>
      <c r="H1639" s="130"/>
      <c r="I1639" s="130">
        <v>9</v>
      </c>
      <c r="J1639" s="130">
        <v>1</v>
      </c>
      <c r="K1639" s="130">
        <v>10</v>
      </c>
      <c r="L1639" s="138"/>
      <c r="M1639" s="138">
        <v>0.5</v>
      </c>
      <c r="N1639" s="130">
        <v>1</v>
      </c>
      <c r="O1639" s="138"/>
      <c r="P1639" s="138">
        <v>1.5</v>
      </c>
      <c r="Q1639" s="130">
        <v>8</v>
      </c>
      <c r="R1639" s="138">
        <v>13.5</v>
      </c>
      <c r="S1639" s="130">
        <f>Table4[[#This Row],[DMG PER PARTICLE]]*Table4[[#This Row],[PARTICLES 
PER SHOT]]</f>
        <v>14600</v>
      </c>
      <c r="T1639" s="186">
        <f>Table4[[#This Row],[DAMAGE PER SHOT]]/Table4[[#This Row],[SHOT 
INTERVAL]]</f>
        <v>29200</v>
      </c>
      <c r="U1639" s="130">
        <f>Table4[[#This Row],[SHOTS PER MAGAZINE]]*Table4[[#This Row],[DAMAGE PER SHOT]]</f>
        <v>131400</v>
      </c>
      <c r="V1639" s="130">
        <f>Table4[[#This Row],[MAGAZINE AMMO]]/Table4[[#This Row],[AMMO PER SHOT]]</f>
        <v>9</v>
      </c>
      <c r="W1639" s="138">
        <f>1/Table4[[#This Row],[SHOT 
INTERVAL]]</f>
        <v>2</v>
      </c>
      <c r="X1639" s="138">
        <f>(Table4[[#This Row],[SHOTS PER MAGAZINE]]-1)*Table4[[#This Row],[SHOT 
INTERVAL]]+(Table4[[#This Row],[PARTICLES 
PER SHOT]]-1)*Table4[[#This Row],[BURST INTERVAL]]</f>
        <v>4</v>
      </c>
      <c r="Y1639" s="186">
        <f>Table4[[#This Row],[DAMAGE PER MAGAZINE]]/(Table4[[#This Row],[UNLOAD TIME]]+Table4[[#This Row],[RELOAD TIME]])</f>
        <v>7508.5714285714284</v>
      </c>
    </row>
    <row r="1640" spans="1:25" ht="14.25" hidden="1" customHeight="1" outlineLevel="1" x14ac:dyDescent="0.2">
      <c r="A1640" s="130">
        <v>79</v>
      </c>
      <c r="B1640" s="186" t="s">
        <v>475</v>
      </c>
      <c r="C1640" s="186" t="s">
        <v>102</v>
      </c>
      <c r="D1640" s="130">
        <v>1</v>
      </c>
      <c r="E1640" s="130">
        <v>1460</v>
      </c>
      <c r="F1640" s="130"/>
      <c r="G1640" s="130"/>
      <c r="H1640" s="130"/>
      <c r="I1640" s="130">
        <v>9</v>
      </c>
      <c r="J1640" s="130">
        <v>1</v>
      </c>
      <c r="K1640" s="130">
        <v>10</v>
      </c>
      <c r="L1640" s="138"/>
      <c r="M1640" s="138">
        <v>0.5</v>
      </c>
      <c r="N1640" s="130">
        <v>1</v>
      </c>
      <c r="O1640" s="138"/>
      <c r="P1640" s="138">
        <v>1.5</v>
      </c>
      <c r="Q1640" s="130">
        <v>8</v>
      </c>
      <c r="R1640" s="138">
        <v>13.5</v>
      </c>
      <c r="S1640" s="130">
        <f>Table4[[#This Row],[DMG PER PARTICLE]]*Table4[[#This Row],[PARTICLES 
PER SHOT]]</f>
        <v>14600</v>
      </c>
      <c r="T1640" s="186">
        <f>Table4[[#This Row],[DAMAGE PER SHOT]]/Table4[[#This Row],[SHOT 
INTERVAL]]</f>
        <v>29200</v>
      </c>
      <c r="U1640" s="130">
        <f>Table4[[#This Row],[SHOTS PER MAGAZINE]]*Table4[[#This Row],[DAMAGE PER SHOT]]</f>
        <v>131400</v>
      </c>
      <c r="V1640" s="130">
        <f>Table4[[#This Row],[MAGAZINE AMMO]]/Table4[[#This Row],[AMMO PER SHOT]]</f>
        <v>9</v>
      </c>
      <c r="W1640" s="138">
        <f>1/Table4[[#This Row],[SHOT 
INTERVAL]]</f>
        <v>2</v>
      </c>
      <c r="X1640" s="138">
        <f>(Table4[[#This Row],[SHOTS PER MAGAZINE]]-1)*Table4[[#This Row],[SHOT 
INTERVAL]]+(Table4[[#This Row],[PARTICLES 
PER SHOT]]-1)*Table4[[#This Row],[BURST INTERVAL]]</f>
        <v>4</v>
      </c>
      <c r="Y1640" s="186">
        <f>Table4[[#This Row],[DAMAGE PER MAGAZINE]]/(Table4[[#This Row],[UNLOAD TIME]]+Table4[[#This Row],[RELOAD TIME]])</f>
        <v>7508.5714285714284</v>
      </c>
    </row>
    <row r="1641" spans="1:25" ht="14.25" hidden="1" customHeight="1" outlineLevel="1" x14ac:dyDescent="0.2">
      <c r="A1641" s="130">
        <v>79</v>
      </c>
      <c r="B1641" s="186" t="s">
        <v>475</v>
      </c>
      <c r="C1641" s="186" t="s">
        <v>102</v>
      </c>
      <c r="D1641" s="130">
        <v>2</v>
      </c>
      <c r="E1641" s="130">
        <v>1490</v>
      </c>
      <c r="F1641" s="130"/>
      <c r="G1641" s="130"/>
      <c r="H1641" s="130"/>
      <c r="I1641" s="130">
        <v>9</v>
      </c>
      <c r="J1641" s="130">
        <v>1</v>
      </c>
      <c r="K1641" s="130">
        <v>10</v>
      </c>
      <c r="L1641" s="138"/>
      <c r="M1641" s="138">
        <v>0.5</v>
      </c>
      <c r="N1641" s="130">
        <v>1</v>
      </c>
      <c r="O1641" s="138"/>
      <c r="P1641" s="138">
        <v>1.5</v>
      </c>
      <c r="Q1641" s="130">
        <v>8</v>
      </c>
      <c r="R1641" s="138">
        <v>13.5</v>
      </c>
      <c r="S1641" s="130">
        <f>Table4[[#This Row],[DMG PER PARTICLE]]*Table4[[#This Row],[PARTICLES 
PER SHOT]]</f>
        <v>14900</v>
      </c>
      <c r="T1641" s="186">
        <f>Table4[[#This Row],[DAMAGE PER SHOT]]/Table4[[#This Row],[SHOT 
INTERVAL]]</f>
        <v>29800</v>
      </c>
      <c r="U1641" s="130">
        <f>Table4[[#This Row],[SHOTS PER MAGAZINE]]*Table4[[#This Row],[DAMAGE PER SHOT]]</f>
        <v>134100</v>
      </c>
      <c r="V1641" s="130">
        <f>Table4[[#This Row],[MAGAZINE AMMO]]/Table4[[#This Row],[AMMO PER SHOT]]</f>
        <v>9</v>
      </c>
      <c r="W1641" s="138">
        <f>1/Table4[[#This Row],[SHOT 
INTERVAL]]</f>
        <v>2</v>
      </c>
      <c r="X1641" s="138">
        <f>(Table4[[#This Row],[SHOTS PER MAGAZINE]]-1)*Table4[[#This Row],[SHOT 
INTERVAL]]+(Table4[[#This Row],[PARTICLES 
PER SHOT]]-1)*Table4[[#This Row],[BURST INTERVAL]]</f>
        <v>4</v>
      </c>
      <c r="Y1641" s="186">
        <f>Table4[[#This Row],[DAMAGE PER MAGAZINE]]/(Table4[[#This Row],[UNLOAD TIME]]+Table4[[#This Row],[RELOAD TIME]])</f>
        <v>7662.8571428571431</v>
      </c>
    </row>
    <row r="1642" spans="1:25" ht="14.25" hidden="1" customHeight="1" outlineLevel="1" x14ac:dyDescent="0.2">
      <c r="A1642" s="130">
        <v>79</v>
      </c>
      <c r="B1642" s="186" t="s">
        <v>475</v>
      </c>
      <c r="C1642" s="186" t="s">
        <v>102</v>
      </c>
      <c r="D1642" s="130">
        <v>3</v>
      </c>
      <c r="E1642" s="130">
        <v>1520</v>
      </c>
      <c r="F1642" s="130"/>
      <c r="G1642" s="130"/>
      <c r="H1642" s="130"/>
      <c r="I1642" s="130">
        <v>9</v>
      </c>
      <c r="J1642" s="130">
        <v>1</v>
      </c>
      <c r="K1642" s="130">
        <v>10</v>
      </c>
      <c r="L1642" s="138"/>
      <c r="M1642" s="138">
        <v>0.5</v>
      </c>
      <c r="N1642" s="130">
        <v>1</v>
      </c>
      <c r="O1642" s="138"/>
      <c r="P1642" s="138">
        <v>1.5</v>
      </c>
      <c r="Q1642" s="130">
        <v>8</v>
      </c>
      <c r="R1642" s="138">
        <v>13.5</v>
      </c>
      <c r="S1642" s="130">
        <f>Table4[[#This Row],[DMG PER PARTICLE]]*Table4[[#This Row],[PARTICLES 
PER SHOT]]</f>
        <v>15200</v>
      </c>
      <c r="T1642" s="186">
        <f>Table4[[#This Row],[DAMAGE PER SHOT]]/Table4[[#This Row],[SHOT 
INTERVAL]]</f>
        <v>30400</v>
      </c>
      <c r="U1642" s="130">
        <f>Table4[[#This Row],[SHOTS PER MAGAZINE]]*Table4[[#This Row],[DAMAGE PER SHOT]]</f>
        <v>136800</v>
      </c>
      <c r="V1642" s="130">
        <f>Table4[[#This Row],[MAGAZINE AMMO]]/Table4[[#This Row],[AMMO PER SHOT]]</f>
        <v>9</v>
      </c>
      <c r="W1642" s="138">
        <f>1/Table4[[#This Row],[SHOT 
INTERVAL]]</f>
        <v>2</v>
      </c>
      <c r="X1642" s="138">
        <f>(Table4[[#This Row],[SHOTS PER MAGAZINE]]-1)*Table4[[#This Row],[SHOT 
INTERVAL]]+(Table4[[#This Row],[PARTICLES 
PER SHOT]]-1)*Table4[[#This Row],[BURST INTERVAL]]</f>
        <v>4</v>
      </c>
      <c r="Y1642" s="186">
        <f>Table4[[#This Row],[DAMAGE PER MAGAZINE]]/(Table4[[#This Row],[UNLOAD TIME]]+Table4[[#This Row],[RELOAD TIME]])</f>
        <v>7817.1428571428569</v>
      </c>
    </row>
    <row r="1643" spans="1:25" ht="14.25" hidden="1" customHeight="1" outlineLevel="1" x14ac:dyDescent="0.2">
      <c r="A1643" s="130">
        <v>79</v>
      </c>
      <c r="B1643" s="186" t="s">
        <v>475</v>
      </c>
      <c r="C1643" s="186" t="s">
        <v>102</v>
      </c>
      <c r="D1643" s="130">
        <v>4</v>
      </c>
      <c r="E1643" s="130">
        <v>1550</v>
      </c>
      <c r="F1643" s="130"/>
      <c r="G1643" s="130"/>
      <c r="H1643" s="130"/>
      <c r="I1643" s="130">
        <v>9</v>
      </c>
      <c r="J1643" s="130">
        <v>1</v>
      </c>
      <c r="K1643" s="130">
        <v>10</v>
      </c>
      <c r="L1643" s="138"/>
      <c r="M1643" s="138">
        <v>0.5</v>
      </c>
      <c r="N1643" s="130">
        <v>1</v>
      </c>
      <c r="O1643" s="138"/>
      <c r="P1643" s="138">
        <v>1.5</v>
      </c>
      <c r="Q1643" s="130">
        <v>8</v>
      </c>
      <c r="R1643" s="138">
        <v>13.5</v>
      </c>
      <c r="S1643" s="130">
        <f>Table4[[#This Row],[DMG PER PARTICLE]]*Table4[[#This Row],[PARTICLES 
PER SHOT]]</f>
        <v>15500</v>
      </c>
      <c r="T1643" s="186">
        <f>Table4[[#This Row],[DAMAGE PER SHOT]]/Table4[[#This Row],[SHOT 
INTERVAL]]</f>
        <v>31000</v>
      </c>
      <c r="U1643" s="130">
        <f>Table4[[#This Row],[SHOTS PER MAGAZINE]]*Table4[[#This Row],[DAMAGE PER SHOT]]</f>
        <v>139500</v>
      </c>
      <c r="V1643" s="130">
        <f>Table4[[#This Row],[MAGAZINE AMMO]]/Table4[[#This Row],[AMMO PER SHOT]]</f>
        <v>9</v>
      </c>
      <c r="W1643" s="138">
        <f>1/Table4[[#This Row],[SHOT 
INTERVAL]]</f>
        <v>2</v>
      </c>
      <c r="X1643" s="138">
        <f>(Table4[[#This Row],[SHOTS PER MAGAZINE]]-1)*Table4[[#This Row],[SHOT 
INTERVAL]]+(Table4[[#This Row],[PARTICLES 
PER SHOT]]-1)*Table4[[#This Row],[BURST INTERVAL]]</f>
        <v>4</v>
      </c>
      <c r="Y1643" s="186">
        <f>Table4[[#This Row],[DAMAGE PER MAGAZINE]]/(Table4[[#This Row],[UNLOAD TIME]]+Table4[[#This Row],[RELOAD TIME]])</f>
        <v>7971.4285714285716</v>
      </c>
    </row>
    <row r="1644" spans="1:25" ht="14.25" hidden="1" customHeight="1" outlineLevel="1" x14ac:dyDescent="0.2">
      <c r="A1644" s="130">
        <v>79</v>
      </c>
      <c r="B1644" s="186" t="s">
        <v>475</v>
      </c>
      <c r="C1644" s="186" t="s">
        <v>102</v>
      </c>
      <c r="D1644" s="130">
        <v>5</v>
      </c>
      <c r="E1644" s="130">
        <v>1585</v>
      </c>
      <c r="F1644" s="130"/>
      <c r="G1644" s="130"/>
      <c r="H1644" s="130"/>
      <c r="I1644" s="130">
        <v>9</v>
      </c>
      <c r="J1644" s="130">
        <v>1</v>
      </c>
      <c r="K1644" s="130">
        <v>10</v>
      </c>
      <c r="L1644" s="138"/>
      <c r="M1644" s="138">
        <v>0.5</v>
      </c>
      <c r="N1644" s="130">
        <v>1</v>
      </c>
      <c r="O1644" s="138"/>
      <c r="P1644" s="138">
        <v>1.5</v>
      </c>
      <c r="Q1644" s="130">
        <v>8</v>
      </c>
      <c r="R1644" s="138">
        <v>13.5</v>
      </c>
      <c r="S1644" s="130">
        <f>Table4[[#This Row],[DMG PER PARTICLE]]*Table4[[#This Row],[PARTICLES 
PER SHOT]]</f>
        <v>15850</v>
      </c>
      <c r="T1644" s="186">
        <f>Table4[[#This Row],[DAMAGE PER SHOT]]/Table4[[#This Row],[SHOT 
INTERVAL]]</f>
        <v>31700</v>
      </c>
      <c r="U1644" s="130">
        <f>Table4[[#This Row],[SHOTS PER MAGAZINE]]*Table4[[#This Row],[DAMAGE PER SHOT]]</f>
        <v>142650</v>
      </c>
      <c r="V1644" s="130">
        <f>Table4[[#This Row],[MAGAZINE AMMO]]/Table4[[#This Row],[AMMO PER SHOT]]</f>
        <v>9</v>
      </c>
      <c r="W1644" s="138">
        <f>1/Table4[[#This Row],[SHOT 
INTERVAL]]</f>
        <v>2</v>
      </c>
      <c r="X1644" s="138">
        <f>(Table4[[#This Row],[SHOTS PER MAGAZINE]]-1)*Table4[[#This Row],[SHOT 
INTERVAL]]+(Table4[[#This Row],[PARTICLES 
PER SHOT]]-1)*Table4[[#This Row],[BURST INTERVAL]]</f>
        <v>4</v>
      </c>
      <c r="Y1644" s="186">
        <f>Table4[[#This Row],[DAMAGE PER MAGAZINE]]/(Table4[[#This Row],[UNLOAD TIME]]+Table4[[#This Row],[RELOAD TIME]])</f>
        <v>8151.4285714285716</v>
      </c>
    </row>
    <row r="1645" spans="1:25" ht="14.25" hidden="1" customHeight="1" outlineLevel="1" x14ac:dyDescent="0.2">
      <c r="A1645" s="130">
        <v>79</v>
      </c>
      <c r="B1645" s="186" t="s">
        <v>475</v>
      </c>
      <c r="C1645" s="186" t="s">
        <v>102</v>
      </c>
      <c r="D1645" s="130">
        <v>6</v>
      </c>
      <c r="E1645" s="130">
        <v>1615</v>
      </c>
      <c r="F1645" s="130"/>
      <c r="G1645" s="130"/>
      <c r="H1645" s="130"/>
      <c r="I1645" s="130">
        <v>9</v>
      </c>
      <c r="J1645" s="130">
        <v>1</v>
      </c>
      <c r="K1645" s="130">
        <v>10</v>
      </c>
      <c r="L1645" s="138"/>
      <c r="M1645" s="138">
        <v>0.5</v>
      </c>
      <c r="N1645" s="130">
        <v>1</v>
      </c>
      <c r="O1645" s="138"/>
      <c r="P1645" s="138">
        <v>1.5</v>
      </c>
      <c r="Q1645" s="130">
        <v>8</v>
      </c>
      <c r="R1645" s="138">
        <v>13.5</v>
      </c>
      <c r="S1645" s="130">
        <f>Table4[[#This Row],[DMG PER PARTICLE]]*Table4[[#This Row],[PARTICLES 
PER SHOT]]</f>
        <v>16150</v>
      </c>
      <c r="T1645" s="186">
        <f>Table4[[#This Row],[DAMAGE PER SHOT]]/Table4[[#This Row],[SHOT 
INTERVAL]]</f>
        <v>32300</v>
      </c>
      <c r="U1645" s="130">
        <f>Table4[[#This Row],[SHOTS PER MAGAZINE]]*Table4[[#This Row],[DAMAGE PER SHOT]]</f>
        <v>145350</v>
      </c>
      <c r="V1645" s="130">
        <f>Table4[[#This Row],[MAGAZINE AMMO]]/Table4[[#This Row],[AMMO PER SHOT]]</f>
        <v>9</v>
      </c>
      <c r="W1645" s="138">
        <f>1/Table4[[#This Row],[SHOT 
INTERVAL]]</f>
        <v>2</v>
      </c>
      <c r="X1645" s="138">
        <f>(Table4[[#This Row],[SHOTS PER MAGAZINE]]-1)*Table4[[#This Row],[SHOT 
INTERVAL]]+(Table4[[#This Row],[PARTICLES 
PER SHOT]]-1)*Table4[[#This Row],[BURST INTERVAL]]</f>
        <v>4</v>
      </c>
      <c r="Y1645" s="186">
        <f>Table4[[#This Row],[DAMAGE PER MAGAZINE]]/(Table4[[#This Row],[UNLOAD TIME]]+Table4[[#This Row],[RELOAD TIME]])</f>
        <v>8305.7142857142862</v>
      </c>
    </row>
    <row r="1646" spans="1:25" ht="14.25" hidden="1" customHeight="1" outlineLevel="1" x14ac:dyDescent="0.2">
      <c r="A1646" s="130">
        <v>79</v>
      </c>
      <c r="B1646" s="186" t="s">
        <v>475</v>
      </c>
      <c r="C1646" s="186" t="s">
        <v>102</v>
      </c>
      <c r="D1646" s="130">
        <v>7</v>
      </c>
      <c r="E1646" s="130">
        <v>1650</v>
      </c>
      <c r="F1646" s="130"/>
      <c r="G1646" s="130"/>
      <c r="H1646" s="130"/>
      <c r="I1646" s="130">
        <v>9</v>
      </c>
      <c r="J1646" s="130">
        <v>1</v>
      </c>
      <c r="K1646" s="130">
        <v>10</v>
      </c>
      <c r="L1646" s="138"/>
      <c r="M1646" s="138">
        <v>0.5</v>
      </c>
      <c r="N1646" s="130">
        <v>1</v>
      </c>
      <c r="O1646" s="138"/>
      <c r="P1646" s="138">
        <v>1.5</v>
      </c>
      <c r="Q1646" s="130">
        <v>8</v>
      </c>
      <c r="R1646" s="138">
        <v>13.5</v>
      </c>
      <c r="S1646" s="130">
        <f>Table4[[#This Row],[DMG PER PARTICLE]]*Table4[[#This Row],[PARTICLES 
PER SHOT]]</f>
        <v>16500</v>
      </c>
      <c r="T1646" s="186">
        <f>Table4[[#This Row],[DAMAGE PER SHOT]]/Table4[[#This Row],[SHOT 
INTERVAL]]</f>
        <v>33000</v>
      </c>
      <c r="U1646" s="130">
        <f>Table4[[#This Row],[SHOTS PER MAGAZINE]]*Table4[[#This Row],[DAMAGE PER SHOT]]</f>
        <v>148500</v>
      </c>
      <c r="V1646" s="130">
        <f>Table4[[#This Row],[MAGAZINE AMMO]]/Table4[[#This Row],[AMMO PER SHOT]]</f>
        <v>9</v>
      </c>
      <c r="W1646" s="138">
        <f>1/Table4[[#This Row],[SHOT 
INTERVAL]]</f>
        <v>2</v>
      </c>
      <c r="X1646" s="138">
        <f>(Table4[[#This Row],[SHOTS PER MAGAZINE]]-1)*Table4[[#This Row],[SHOT 
INTERVAL]]+(Table4[[#This Row],[PARTICLES 
PER SHOT]]-1)*Table4[[#This Row],[BURST INTERVAL]]</f>
        <v>4</v>
      </c>
      <c r="Y1646" s="186">
        <f>Table4[[#This Row],[DAMAGE PER MAGAZINE]]/(Table4[[#This Row],[UNLOAD TIME]]+Table4[[#This Row],[RELOAD TIME]])</f>
        <v>8485.7142857142862</v>
      </c>
    </row>
    <row r="1647" spans="1:25" ht="14.25" hidden="1" customHeight="1" outlineLevel="1" x14ac:dyDescent="0.2">
      <c r="A1647" s="130">
        <v>79</v>
      </c>
      <c r="B1647" s="186" t="s">
        <v>475</v>
      </c>
      <c r="C1647" s="186" t="s">
        <v>102</v>
      </c>
      <c r="D1647" s="130">
        <v>8</v>
      </c>
      <c r="E1647" s="130">
        <v>1680</v>
      </c>
      <c r="F1647" s="130"/>
      <c r="G1647" s="130"/>
      <c r="H1647" s="130"/>
      <c r="I1647" s="130">
        <v>9</v>
      </c>
      <c r="J1647" s="130">
        <v>1</v>
      </c>
      <c r="K1647" s="130">
        <v>10</v>
      </c>
      <c r="L1647" s="138"/>
      <c r="M1647" s="138">
        <v>0.5</v>
      </c>
      <c r="N1647" s="130">
        <v>1</v>
      </c>
      <c r="O1647" s="138"/>
      <c r="P1647" s="138">
        <v>1.5</v>
      </c>
      <c r="Q1647" s="130">
        <v>8</v>
      </c>
      <c r="R1647" s="138">
        <v>13.5</v>
      </c>
      <c r="S1647" s="130">
        <f>Table4[[#This Row],[DMG PER PARTICLE]]*Table4[[#This Row],[PARTICLES 
PER SHOT]]</f>
        <v>16800</v>
      </c>
      <c r="T1647" s="186">
        <f>Table4[[#This Row],[DAMAGE PER SHOT]]/Table4[[#This Row],[SHOT 
INTERVAL]]</f>
        <v>33600</v>
      </c>
      <c r="U1647" s="130">
        <f>Table4[[#This Row],[SHOTS PER MAGAZINE]]*Table4[[#This Row],[DAMAGE PER SHOT]]</f>
        <v>151200</v>
      </c>
      <c r="V1647" s="130">
        <f>Table4[[#This Row],[MAGAZINE AMMO]]/Table4[[#This Row],[AMMO PER SHOT]]</f>
        <v>9</v>
      </c>
      <c r="W1647" s="138">
        <f>1/Table4[[#This Row],[SHOT 
INTERVAL]]</f>
        <v>2</v>
      </c>
      <c r="X1647" s="138">
        <f>(Table4[[#This Row],[SHOTS PER MAGAZINE]]-1)*Table4[[#This Row],[SHOT 
INTERVAL]]+(Table4[[#This Row],[PARTICLES 
PER SHOT]]-1)*Table4[[#This Row],[BURST INTERVAL]]</f>
        <v>4</v>
      </c>
      <c r="Y1647" s="186">
        <f>Table4[[#This Row],[DAMAGE PER MAGAZINE]]/(Table4[[#This Row],[UNLOAD TIME]]+Table4[[#This Row],[RELOAD TIME]])</f>
        <v>8640</v>
      </c>
    </row>
    <row r="1648" spans="1:25" ht="14.25" hidden="1" customHeight="1" outlineLevel="1" x14ac:dyDescent="0.2">
      <c r="A1648" s="130">
        <v>79</v>
      </c>
      <c r="B1648" s="186" t="s">
        <v>475</v>
      </c>
      <c r="C1648" s="186" t="s">
        <v>102</v>
      </c>
      <c r="D1648" s="130">
        <v>9</v>
      </c>
      <c r="E1648" s="130">
        <v>1715</v>
      </c>
      <c r="F1648" s="130"/>
      <c r="G1648" s="130"/>
      <c r="H1648" s="130"/>
      <c r="I1648" s="130">
        <v>9</v>
      </c>
      <c r="J1648" s="130">
        <v>1</v>
      </c>
      <c r="K1648" s="130">
        <v>10</v>
      </c>
      <c r="L1648" s="138"/>
      <c r="M1648" s="138">
        <v>0.5</v>
      </c>
      <c r="N1648" s="130">
        <v>1</v>
      </c>
      <c r="O1648" s="138"/>
      <c r="P1648" s="138">
        <v>1.5</v>
      </c>
      <c r="Q1648" s="130">
        <v>8</v>
      </c>
      <c r="R1648" s="138">
        <v>13.5</v>
      </c>
      <c r="S1648" s="130">
        <f>Table4[[#This Row],[DMG PER PARTICLE]]*Table4[[#This Row],[PARTICLES 
PER SHOT]]</f>
        <v>17150</v>
      </c>
      <c r="T1648" s="186">
        <f>Table4[[#This Row],[DAMAGE PER SHOT]]/Table4[[#This Row],[SHOT 
INTERVAL]]</f>
        <v>34300</v>
      </c>
      <c r="U1648" s="130">
        <f>Table4[[#This Row],[SHOTS PER MAGAZINE]]*Table4[[#This Row],[DAMAGE PER SHOT]]</f>
        <v>154350</v>
      </c>
      <c r="V1648" s="130">
        <f>Table4[[#This Row],[MAGAZINE AMMO]]/Table4[[#This Row],[AMMO PER SHOT]]</f>
        <v>9</v>
      </c>
      <c r="W1648" s="138">
        <f>1/Table4[[#This Row],[SHOT 
INTERVAL]]</f>
        <v>2</v>
      </c>
      <c r="X1648" s="138">
        <f>(Table4[[#This Row],[SHOTS PER MAGAZINE]]-1)*Table4[[#This Row],[SHOT 
INTERVAL]]+(Table4[[#This Row],[PARTICLES 
PER SHOT]]-1)*Table4[[#This Row],[BURST INTERVAL]]</f>
        <v>4</v>
      </c>
      <c r="Y1648" s="186">
        <f>Table4[[#This Row],[DAMAGE PER MAGAZINE]]/(Table4[[#This Row],[UNLOAD TIME]]+Table4[[#This Row],[RELOAD TIME]])</f>
        <v>8820</v>
      </c>
    </row>
    <row r="1649" spans="1:25" ht="14.25" hidden="1" customHeight="1" outlineLevel="1" x14ac:dyDescent="0.2">
      <c r="A1649" s="130">
        <v>79</v>
      </c>
      <c r="B1649" s="186" t="s">
        <v>475</v>
      </c>
      <c r="C1649" s="186" t="s">
        <v>102</v>
      </c>
      <c r="D1649" s="130">
        <v>10</v>
      </c>
      <c r="E1649" s="130">
        <v>1750</v>
      </c>
      <c r="F1649" s="130"/>
      <c r="G1649" s="130"/>
      <c r="H1649" s="130"/>
      <c r="I1649" s="130">
        <v>9</v>
      </c>
      <c r="J1649" s="130">
        <v>1</v>
      </c>
      <c r="K1649" s="130">
        <v>10</v>
      </c>
      <c r="L1649" s="138"/>
      <c r="M1649" s="138">
        <v>0.5</v>
      </c>
      <c r="N1649" s="130">
        <v>1</v>
      </c>
      <c r="O1649" s="138"/>
      <c r="P1649" s="138">
        <v>1.5</v>
      </c>
      <c r="Q1649" s="130">
        <v>8</v>
      </c>
      <c r="R1649" s="138">
        <v>13.5</v>
      </c>
      <c r="S1649" s="130">
        <f>Table4[[#This Row],[DMG PER PARTICLE]]*Table4[[#This Row],[PARTICLES 
PER SHOT]]</f>
        <v>17500</v>
      </c>
      <c r="T1649" s="186">
        <f>Table4[[#This Row],[DAMAGE PER SHOT]]/Table4[[#This Row],[SHOT 
INTERVAL]]</f>
        <v>35000</v>
      </c>
      <c r="U1649" s="130">
        <f>Table4[[#This Row],[SHOTS PER MAGAZINE]]*Table4[[#This Row],[DAMAGE PER SHOT]]</f>
        <v>157500</v>
      </c>
      <c r="V1649" s="130">
        <f>Table4[[#This Row],[MAGAZINE AMMO]]/Table4[[#This Row],[AMMO PER SHOT]]</f>
        <v>9</v>
      </c>
      <c r="W1649" s="138">
        <f>1/Table4[[#This Row],[SHOT 
INTERVAL]]</f>
        <v>2</v>
      </c>
      <c r="X1649" s="138">
        <f>(Table4[[#This Row],[SHOTS PER MAGAZINE]]-1)*Table4[[#This Row],[SHOT 
INTERVAL]]+(Table4[[#This Row],[PARTICLES 
PER SHOT]]-1)*Table4[[#This Row],[BURST INTERVAL]]</f>
        <v>4</v>
      </c>
      <c r="Y1649" s="186">
        <f>Table4[[#This Row],[DAMAGE PER MAGAZINE]]/(Table4[[#This Row],[UNLOAD TIME]]+Table4[[#This Row],[RELOAD TIME]])</f>
        <v>9000</v>
      </c>
    </row>
    <row r="1650" spans="1:25" ht="14.25" hidden="1" customHeight="1" outlineLevel="1" x14ac:dyDescent="0.2">
      <c r="A1650" s="130">
        <v>79</v>
      </c>
      <c r="B1650" s="186" t="s">
        <v>475</v>
      </c>
      <c r="C1650" s="186" t="s">
        <v>102</v>
      </c>
      <c r="D1650" s="130">
        <v>11</v>
      </c>
      <c r="E1650" s="130">
        <v>1785</v>
      </c>
      <c r="F1650" s="130"/>
      <c r="G1650" s="130"/>
      <c r="H1650" s="130"/>
      <c r="I1650" s="130">
        <v>9</v>
      </c>
      <c r="J1650" s="130">
        <v>1</v>
      </c>
      <c r="K1650" s="130">
        <v>10</v>
      </c>
      <c r="L1650" s="138"/>
      <c r="M1650" s="138">
        <v>0.5</v>
      </c>
      <c r="N1650" s="130">
        <v>1</v>
      </c>
      <c r="O1650" s="138"/>
      <c r="P1650" s="138">
        <v>1.5</v>
      </c>
      <c r="Q1650" s="130">
        <v>8</v>
      </c>
      <c r="R1650" s="138">
        <v>13.5</v>
      </c>
      <c r="S1650" s="130">
        <f>Table4[[#This Row],[DMG PER PARTICLE]]*Table4[[#This Row],[PARTICLES 
PER SHOT]]</f>
        <v>17850</v>
      </c>
      <c r="T1650" s="186">
        <f>Table4[[#This Row],[DAMAGE PER SHOT]]/Table4[[#This Row],[SHOT 
INTERVAL]]</f>
        <v>35700</v>
      </c>
      <c r="U1650" s="130">
        <f>Table4[[#This Row],[SHOTS PER MAGAZINE]]*Table4[[#This Row],[DAMAGE PER SHOT]]</f>
        <v>160650</v>
      </c>
      <c r="V1650" s="130">
        <f>Table4[[#This Row],[MAGAZINE AMMO]]/Table4[[#This Row],[AMMO PER SHOT]]</f>
        <v>9</v>
      </c>
      <c r="W1650" s="138">
        <f>1/Table4[[#This Row],[SHOT 
INTERVAL]]</f>
        <v>2</v>
      </c>
      <c r="X1650" s="138">
        <f>(Table4[[#This Row],[SHOTS PER MAGAZINE]]-1)*Table4[[#This Row],[SHOT 
INTERVAL]]+(Table4[[#This Row],[PARTICLES 
PER SHOT]]-1)*Table4[[#This Row],[BURST INTERVAL]]</f>
        <v>4</v>
      </c>
      <c r="Y1650" s="186">
        <f>Table4[[#This Row],[DAMAGE PER MAGAZINE]]/(Table4[[#This Row],[UNLOAD TIME]]+Table4[[#This Row],[RELOAD TIME]])</f>
        <v>9180</v>
      </c>
    </row>
    <row r="1651" spans="1:25" ht="14.25" hidden="1" customHeight="1" outlineLevel="1" x14ac:dyDescent="0.2">
      <c r="A1651" s="130">
        <v>79</v>
      </c>
      <c r="B1651" s="186" t="s">
        <v>475</v>
      </c>
      <c r="C1651" s="186" t="s">
        <v>102</v>
      </c>
      <c r="D1651" s="130">
        <v>12</v>
      </c>
      <c r="E1651" s="130">
        <v>1820</v>
      </c>
      <c r="F1651" s="130"/>
      <c r="G1651" s="130"/>
      <c r="H1651" s="130"/>
      <c r="I1651" s="130">
        <v>9</v>
      </c>
      <c r="J1651" s="130">
        <v>1</v>
      </c>
      <c r="K1651" s="130">
        <v>10</v>
      </c>
      <c r="L1651" s="138"/>
      <c r="M1651" s="138">
        <v>0.5</v>
      </c>
      <c r="N1651" s="130">
        <v>1</v>
      </c>
      <c r="O1651" s="138"/>
      <c r="P1651" s="138">
        <v>1.5</v>
      </c>
      <c r="Q1651" s="130">
        <v>8</v>
      </c>
      <c r="R1651" s="138">
        <v>13.5</v>
      </c>
      <c r="S1651" s="130">
        <f>Table4[[#This Row],[DMG PER PARTICLE]]*Table4[[#This Row],[PARTICLES 
PER SHOT]]</f>
        <v>18200</v>
      </c>
      <c r="T1651" s="186">
        <f>Table4[[#This Row],[DAMAGE PER SHOT]]/Table4[[#This Row],[SHOT 
INTERVAL]]</f>
        <v>36400</v>
      </c>
      <c r="U1651" s="130">
        <f>Table4[[#This Row],[SHOTS PER MAGAZINE]]*Table4[[#This Row],[DAMAGE PER SHOT]]</f>
        <v>163800</v>
      </c>
      <c r="V1651" s="130">
        <f>Table4[[#This Row],[MAGAZINE AMMO]]/Table4[[#This Row],[AMMO PER SHOT]]</f>
        <v>9</v>
      </c>
      <c r="W1651" s="138">
        <f>1/Table4[[#This Row],[SHOT 
INTERVAL]]</f>
        <v>2</v>
      </c>
      <c r="X1651" s="138">
        <f>(Table4[[#This Row],[SHOTS PER MAGAZINE]]-1)*Table4[[#This Row],[SHOT 
INTERVAL]]+(Table4[[#This Row],[PARTICLES 
PER SHOT]]-1)*Table4[[#This Row],[BURST INTERVAL]]</f>
        <v>4</v>
      </c>
      <c r="Y1651" s="186">
        <f>Table4[[#This Row],[DAMAGE PER MAGAZINE]]/(Table4[[#This Row],[UNLOAD TIME]]+Table4[[#This Row],[RELOAD TIME]])</f>
        <v>9360</v>
      </c>
    </row>
    <row r="1652" spans="1:25" ht="14.25" hidden="1" customHeight="1" outlineLevel="1" x14ac:dyDescent="0.2">
      <c r="A1652" s="130">
        <v>79</v>
      </c>
      <c r="B1652" s="186" t="s">
        <v>475</v>
      </c>
      <c r="C1652" s="186" t="s">
        <v>103</v>
      </c>
      <c r="D1652" s="130">
        <v>1</v>
      </c>
      <c r="E1652" s="130">
        <v>1911</v>
      </c>
      <c r="F1652" s="130"/>
      <c r="G1652" s="130"/>
      <c r="H1652" s="130"/>
      <c r="I1652" s="130">
        <v>9</v>
      </c>
      <c r="J1652" s="130">
        <v>1</v>
      </c>
      <c r="K1652" s="130">
        <v>10</v>
      </c>
      <c r="L1652" s="138"/>
      <c r="M1652" s="138">
        <v>0.5</v>
      </c>
      <c r="N1652" s="130">
        <v>1</v>
      </c>
      <c r="O1652" s="138"/>
      <c r="P1652" s="138">
        <v>1.5</v>
      </c>
      <c r="Q1652" s="130">
        <v>8</v>
      </c>
      <c r="R1652" s="138">
        <v>13.5</v>
      </c>
      <c r="S1652" s="130">
        <f>Table4[[#This Row],[DMG PER PARTICLE]]*Table4[[#This Row],[PARTICLES 
PER SHOT]]</f>
        <v>19110</v>
      </c>
      <c r="T1652" s="186">
        <f>Table4[[#This Row],[DAMAGE PER SHOT]]/Table4[[#This Row],[SHOT 
INTERVAL]]</f>
        <v>38220</v>
      </c>
      <c r="U1652" s="130">
        <f>Table4[[#This Row],[SHOTS PER MAGAZINE]]*Table4[[#This Row],[DAMAGE PER SHOT]]</f>
        <v>171990</v>
      </c>
      <c r="V1652" s="130">
        <f>Table4[[#This Row],[MAGAZINE AMMO]]/Table4[[#This Row],[AMMO PER SHOT]]</f>
        <v>9</v>
      </c>
      <c r="W1652" s="138">
        <f>1/Table4[[#This Row],[SHOT 
INTERVAL]]</f>
        <v>2</v>
      </c>
      <c r="X1652" s="138">
        <f>(Table4[[#This Row],[SHOTS PER MAGAZINE]]-1)*Table4[[#This Row],[SHOT 
INTERVAL]]+(Table4[[#This Row],[PARTICLES 
PER SHOT]]-1)*Table4[[#This Row],[BURST INTERVAL]]</f>
        <v>4</v>
      </c>
      <c r="Y1652" s="186">
        <f>Table4[[#This Row],[DAMAGE PER MAGAZINE]]/(Table4[[#This Row],[UNLOAD TIME]]+Table4[[#This Row],[RELOAD TIME]])</f>
        <v>9828</v>
      </c>
    </row>
    <row r="1653" spans="1:25" ht="14.25" customHeight="1" collapsed="1" x14ac:dyDescent="0.2">
      <c r="A1653" s="128">
        <v>82</v>
      </c>
      <c r="B1653" s="185" t="s">
        <v>476</v>
      </c>
      <c r="C1653" s="185" t="s">
        <v>101</v>
      </c>
      <c r="D1653" s="128">
        <v>1</v>
      </c>
      <c r="E1653" s="128">
        <v>935</v>
      </c>
      <c r="F1653" s="128"/>
      <c r="G1653" s="128"/>
      <c r="H1653" s="128"/>
      <c r="I1653" s="128">
        <v>24</v>
      </c>
      <c r="J1653" s="128">
        <v>2</v>
      </c>
      <c r="K1653" s="128">
        <v>2</v>
      </c>
      <c r="L1653" s="137"/>
      <c r="M1653" s="137">
        <v>0.5</v>
      </c>
      <c r="N1653" s="128">
        <v>24</v>
      </c>
      <c r="O1653" s="137"/>
      <c r="P1653" s="137">
        <v>12</v>
      </c>
      <c r="Q1653" s="128">
        <v>0</v>
      </c>
      <c r="R1653" s="137">
        <v>12</v>
      </c>
      <c r="S1653" s="128">
        <f>Table4[[#This Row],[DMG PER PARTICLE]]*Table4[[#This Row],[PARTICLES 
PER SHOT]]</f>
        <v>1870</v>
      </c>
      <c r="T1653" s="185">
        <f>Table4[[#This Row],[DAMAGE PER SHOT]]/Table4[[#This Row],[SHOT 
INTERVAL]]</f>
        <v>3740</v>
      </c>
      <c r="U1653" s="128">
        <f>Table4[[#This Row],[SHOTS PER MAGAZINE]]*Table4[[#This Row],[DAMAGE PER SHOT]]</f>
        <v>22440</v>
      </c>
      <c r="V1653" s="128">
        <f>Table4[[#This Row],[MAGAZINE AMMO]]/Table4[[#This Row],[AMMO PER SHOT]]</f>
        <v>12</v>
      </c>
      <c r="W1653" s="137">
        <f>1/Table4[[#This Row],[SHOT 
INTERVAL]]</f>
        <v>2</v>
      </c>
      <c r="X1653" s="137">
        <f>(Table4[[#This Row],[SHOTS PER MAGAZINE]]-1)*Table4[[#This Row],[SHOT 
INTERVAL]]+(Table4[[#This Row],[PARTICLES 
PER SHOT]]-1)*Table4[[#This Row],[BURST INTERVAL]]</f>
        <v>5.5</v>
      </c>
      <c r="Y1653" s="185">
        <f>Table4[[#This Row],[DAMAGE PER MAGAZINE]]/(Table4[[#This Row],[UNLOAD TIME]]+Table4[[#This Row],[RELOAD TIME]])</f>
        <v>1282.2857142857142</v>
      </c>
    </row>
    <row r="1654" spans="1:25" ht="14.25" hidden="1" customHeight="1" outlineLevel="1" x14ac:dyDescent="0.2">
      <c r="A1654" s="130">
        <v>82</v>
      </c>
      <c r="B1654" s="186" t="s">
        <v>476</v>
      </c>
      <c r="C1654" s="186" t="s">
        <v>101</v>
      </c>
      <c r="D1654" s="130">
        <v>2</v>
      </c>
      <c r="E1654" s="130">
        <v>1030</v>
      </c>
      <c r="F1654" s="130"/>
      <c r="G1654" s="130"/>
      <c r="H1654" s="130"/>
      <c r="I1654" s="130">
        <v>24</v>
      </c>
      <c r="J1654" s="130">
        <v>2</v>
      </c>
      <c r="K1654" s="130">
        <v>2</v>
      </c>
      <c r="L1654" s="138"/>
      <c r="M1654" s="138">
        <v>0.5</v>
      </c>
      <c r="N1654" s="130">
        <v>24</v>
      </c>
      <c r="O1654" s="138"/>
      <c r="P1654" s="138">
        <v>12</v>
      </c>
      <c r="Q1654" s="130">
        <v>0</v>
      </c>
      <c r="R1654" s="138">
        <v>12</v>
      </c>
      <c r="S1654" s="130">
        <f>Table4[[#This Row],[DMG PER PARTICLE]]*Table4[[#This Row],[PARTICLES 
PER SHOT]]</f>
        <v>2060</v>
      </c>
      <c r="T1654" s="186">
        <f>Table4[[#This Row],[DAMAGE PER SHOT]]/Table4[[#This Row],[SHOT 
INTERVAL]]</f>
        <v>4120</v>
      </c>
      <c r="U1654" s="130">
        <f>Table4[[#This Row],[SHOTS PER MAGAZINE]]*Table4[[#This Row],[DAMAGE PER SHOT]]</f>
        <v>24720</v>
      </c>
      <c r="V1654" s="130">
        <f>Table4[[#This Row],[MAGAZINE AMMO]]/Table4[[#This Row],[AMMO PER SHOT]]</f>
        <v>12</v>
      </c>
      <c r="W1654" s="138">
        <f>1/Table4[[#This Row],[SHOT 
INTERVAL]]</f>
        <v>2</v>
      </c>
      <c r="X1654" s="138">
        <f>(Table4[[#This Row],[SHOTS PER MAGAZINE]]-1)*Table4[[#This Row],[SHOT 
INTERVAL]]+(Table4[[#This Row],[PARTICLES 
PER SHOT]]-1)*Table4[[#This Row],[BURST INTERVAL]]</f>
        <v>5.5</v>
      </c>
      <c r="Y1654" s="186">
        <f>Table4[[#This Row],[DAMAGE PER MAGAZINE]]/(Table4[[#This Row],[UNLOAD TIME]]+Table4[[#This Row],[RELOAD TIME]])</f>
        <v>1412.5714285714287</v>
      </c>
    </row>
    <row r="1655" spans="1:25" ht="14.25" hidden="1" customHeight="1" outlineLevel="1" x14ac:dyDescent="0.2">
      <c r="A1655" s="130">
        <v>82</v>
      </c>
      <c r="B1655" s="186" t="s">
        <v>476</v>
      </c>
      <c r="C1655" s="186" t="s">
        <v>101</v>
      </c>
      <c r="D1655" s="130">
        <v>3</v>
      </c>
      <c r="E1655" s="130">
        <v>1130</v>
      </c>
      <c r="F1655" s="130"/>
      <c r="G1655" s="130"/>
      <c r="H1655" s="130"/>
      <c r="I1655" s="130">
        <v>24</v>
      </c>
      <c r="J1655" s="130">
        <v>2</v>
      </c>
      <c r="K1655" s="130">
        <v>2</v>
      </c>
      <c r="L1655" s="138"/>
      <c r="M1655" s="138">
        <v>0.5</v>
      </c>
      <c r="N1655" s="130">
        <v>24</v>
      </c>
      <c r="O1655" s="138"/>
      <c r="P1655" s="138">
        <v>12</v>
      </c>
      <c r="Q1655" s="130">
        <v>0</v>
      </c>
      <c r="R1655" s="138">
        <v>12</v>
      </c>
      <c r="S1655" s="130">
        <f>Table4[[#This Row],[DMG PER PARTICLE]]*Table4[[#This Row],[PARTICLES 
PER SHOT]]</f>
        <v>2260</v>
      </c>
      <c r="T1655" s="186">
        <f>Table4[[#This Row],[DAMAGE PER SHOT]]/Table4[[#This Row],[SHOT 
INTERVAL]]</f>
        <v>4520</v>
      </c>
      <c r="U1655" s="130">
        <f>Table4[[#This Row],[SHOTS PER MAGAZINE]]*Table4[[#This Row],[DAMAGE PER SHOT]]</f>
        <v>27120</v>
      </c>
      <c r="V1655" s="130">
        <f>Table4[[#This Row],[MAGAZINE AMMO]]/Table4[[#This Row],[AMMO PER SHOT]]</f>
        <v>12</v>
      </c>
      <c r="W1655" s="138">
        <f>1/Table4[[#This Row],[SHOT 
INTERVAL]]</f>
        <v>2</v>
      </c>
      <c r="X1655" s="138">
        <f>(Table4[[#This Row],[SHOTS PER MAGAZINE]]-1)*Table4[[#This Row],[SHOT 
INTERVAL]]+(Table4[[#This Row],[PARTICLES 
PER SHOT]]-1)*Table4[[#This Row],[BURST INTERVAL]]</f>
        <v>5.5</v>
      </c>
      <c r="Y1655" s="186">
        <f>Table4[[#This Row],[DAMAGE PER MAGAZINE]]/(Table4[[#This Row],[UNLOAD TIME]]+Table4[[#This Row],[RELOAD TIME]])</f>
        <v>1549.7142857142858</v>
      </c>
    </row>
    <row r="1656" spans="1:25" ht="14.25" hidden="1" customHeight="1" outlineLevel="1" x14ac:dyDescent="0.2">
      <c r="A1656" s="130">
        <v>82</v>
      </c>
      <c r="B1656" s="186" t="s">
        <v>476</v>
      </c>
      <c r="C1656" s="186" t="s">
        <v>101</v>
      </c>
      <c r="D1656" s="130">
        <v>4</v>
      </c>
      <c r="E1656" s="130">
        <v>1250</v>
      </c>
      <c r="F1656" s="130"/>
      <c r="G1656" s="130"/>
      <c r="H1656" s="130"/>
      <c r="I1656" s="130">
        <v>24</v>
      </c>
      <c r="J1656" s="130">
        <v>2</v>
      </c>
      <c r="K1656" s="130">
        <v>2</v>
      </c>
      <c r="L1656" s="138"/>
      <c r="M1656" s="138">
        <v>0.5</v>
      </c>
      <c r="N1656" s="130">
        <v>24</v>
      </c>
      <c r="O1656" s="138"/>
      <c r="P1656" s="138">
        <v>12</v>
      </c>
      <c r="Q1656" s="130">
        <v>0</v>
      </c>
      <c r="R1656" s="138">
        <v>12</v>
      </c>
      <c r="S1656" s="130">
        <f>Table4[[#This Row],[DMG PER PARTICLE]]*Table4[[#This Row],[PARTICLES 
PER SHOT]]</f>
        <v>2500</v>
      </c>
      <c r="T1656" s="186">
        <f>Table4[[#This Row],[DAMAGE PER SHOT]]/Table4[[#This Row],[SHOT 
INTERVAL]]</f>
        <v>5000</v>
      </c>
      <c r="U1656" s="130">
        <f>Table4[[#This Row],[SHOTS PER MAGAZINE]]*Table4[[#This Row],[DAMAGE PER SHOT]]</f>
        <v>30000</v>
      </c>
      <c r="V1656" s="130">
        <f>Table4[[#This Row],[MAGAZINE AMMO]]/Table4[[#This Row],[AMMO PER SHOT]]</f>
        <v>12</v>
      </c>
      <c r="W1656" s="138">
        <f>1/Table4[[#This Row],[SHOT 
INTERVAL]]</f>
        <v>2</v>
      </c>
      <c r="X1656" s="138">
        <f>(Table4[[#This Row],[SHOTS PER MAGAZINE]]-1)*Table4[[#This Row],[SHOT 
INTERVAL]]+(Table4[[#This Row],[PARTICLES 
PER SHOT]]-1)*Table4[[#This Row],[BURST INTERVAL]]</f>
        <v>5.5</v>
      </c>
      <c r="Y1656" s="186">
        <f>Table4[[#This Row],[DAMAGE PER MAGAZINE]]/(Table4[[#This Row],[UNLOAD TIME]]+Table4[[#This Row],[RELOAD TIME]])</f>
        <v>1714.2857142857142</v>
      </c>
    </row>
    <row r="1657" spans="1:25" ht="14.25" hidden="1" customHeight="1" outlineLevel="1" x14ac:dyDescent="0.2">
      <c r="A1657" s="130">
        <v>82</v>
      </c>
      <c r="B1657" s="186" t="s">
        <v>476</v>
      </c>
      <c r="C1657" s="186" t="s">
        <v>101</v>
      </c>
      <c r="D1657" s="130">
        <v>5</v>
      </c>
      <c r="E1657" s="130">
        <v>1380</v>
      </c>
      <c r="F1657" s="130"/>
      <c r="G1657" s="130"/>
      <c r="H1657" s="130"/>
      <c r="I1657" s="130">
        <v>24</v>
      </c>
      <c r="J1657" s="130">
        <v>2</v>
      </c>
      <c r="K1657" s="130">
        <v>2</v>
      </c>
      <c r="L1657" s="138"/>
      <c r="M1657" s="138">
        <v>0.5</v>
      </c>
      <c r="N1657" s="130">
        <v>24</v>
      </c>
      <c r="O1657" s="138"/>
      <c r="P1657" s="138">
        <v>12</v>
      </c>
      <c r="Q1657" s="130">
        <v>0</v>
      </c>
      <c r="R1657" s="138">
        <v>12</v>
      </c>
      <c r="S1657" s="130">
        <f>Table4[[#This Row],[DMG PER PARTICLE]]*Table4[[#This Row],[PARTICLES 
PER SHOT]]</f>
        <v>2760</v>
      </c>
      <c r="T1657" s="186">
        <f>Table4[[#This Row],[DAMAGE PER SHOT]]/Table4[[#This Row],[SHOT 
INTERVAL]]</f>
        <v>5520</v>
      </c>
      <c r="U1657" s="130">
        <f>Table4[[#This Row],[SHOTS PER MAGAZINE]]*Table4[[#This Row],[DAMAGE PER SHOT]]</f>
        <v>33120</v>
      </c>
      <c r="V1657" s="130">
        <f>Table4[[#This Row],[MAGAZINE AMMO]]/Table4[[#This Row],[AMMO PER SHOT]]</f>
        <v>12</v>
      </c>
      <c r="W1657" s="138">
        <f>1/Table4[[#This Row],[SHOT 
INTERVAL]]</f>
        <v>2</v>
      </c>
      <c r="X1657" s="138">
        <f>(Table4[[#This Row],[SHOTS PER MAGAZINE]]-1)*Table4[[#This Row],[SHOT 
INTERVAL]]+(Table4[[#This Row],[PARTICLES 
PER SHOT]]-1)*Table4[[#This Row],[BURST INTERVAL]]</f>
        <v>5.5</v>
      </c>
      <c r="Y1657" s="186">
        <f>Table4[[#This Row],[DAMAGE PER MAGAZINE]]/(Table4[[#This Row],[UNLOAD TIME]]+Table4[[#This Row],[RELOAD TIME]])</f>
        <v>1892.5714285714287</v>
      </c>
    </row>
    <row r="1658" spans="1:25" ht="14.25" hidden="1" customHeight="1" outlineLevel="1" x14ac:dyDescent="0.2">
      <c r="A1658" s="130">
        <v>82</v>
      </c>
      <c r="B1658" s="186" t="s">
        <v>476</v>
      </c>
      <c r="C1658" s="186" t="s">
        <v>101</v>
      </c>
      <c r="D1658" s="130">
        <v>6</v>
      </c>
      <c r="E1658" s="130">
        <v>1525</v>
      </c>
      <c r="F1658" s="130"/>
      <c r="G1658" s="130"/>
      <c r="H1658" s="130"/>
      <c r="I1658" s="130">
        <v>24</v>
      </c>
      <c r="J1658" s="130">
        <v>2</v>
      </c>
      <c r="K1658" s="130">
        <v>2</v>
      </c>
      <c r="L1658" s="138"/>
      <c r="M1658" s="138">
        <v>0.5</v>
      </c>
      <c r="N1658" s="130">
        <v>24</v>
      </c>
      <c r="O1658" s="138"/>
      <c r="P1658" s="138">
        <v>12</v>
      </c>
      <c r="Q1658" s="130">
        <v>0</v>
      </c>
      <c r="R1658" s="138">
        <v>12</v>
      </c>
      <c r="S1658" s="130">
        <f>Table4[[#This Row],[DMG PER PARTICLE]]*Table4[[#This Row],[PARTICLES 
PER SHOT]]</f>
        <v>3050</v>
      </c>
      <c r="T1658" s="186">
        <f>Table4[[#This Row],[DAMAGE PER SHOT]]/Table4[[#This Row],[SHOT 
INTERVAL]]</f>
        <v>6100</v>
      </c>
      <c r="U1658" s="130">
        <f>Table4[[#This Row],[SHOTS PER MAGAZINE]]*Table4[[#This Row],[DAMAGE PER SHOT]]</f>
        <v>36600</v>
      </c>
      <c r="V1658" s="130">
        <f>Table4[[#This Row],[MAGAZINE AMMO]]/Table4[[#This Row],[AMMO PER SHOT]]</f>
        <v>12</v>
      </c>
      <c r="W1658" s="138">
        <f>1/Table4[[#This Row],[SHOT 
INTERVAL]]</f>
        <v>2</v>
      </c>
      <c r="X1658" s="138">
        <f>(Table4[[#This Row],[SHOTS PER MAGAZINE]]-1)*Table4[[#This Row],[SHOT 
INTERVAL]]+(Table4[[#This Row],[PARTICLES 
PER SHOT]]-1)*Table4[[#This Row],[BURST INTERVAL]]</f>
        <v>5.5</v>
      </c>
      <c r="Y1658" s="186">
        <f>Table4[[#This Row],[DAMAGE PER MAGAZINE]]/(Table4[[#This Row],[UNLOAD TIME]]+Table4[[#This Row],[RELOAD TIME]])</f>
        <v>2091.4285714285716</v>
      </c>
    </row>
    <row r="1659" spans="1:25" ht="14.25" hidden="1" customHeight="1" outlineLevel="1" x14ac:dyDescent="0.2">
      <c r="A1659" s="130">
        <v>82</v>
      </c>
      <c r="B1659" s="186" t="s">
        <v>476</v>
      </c>
      <c r="C1659" s="186" t="s">
        <v>101</v>
      </c>
      <c r="D1659" s="130">
        <v>7</v>
      </c>
      <c r="E1659" s="130">
        <v>1675</v>
      </c>
      <c r="F1659" s="130"/>
      <c r="G1659" s="130"/>
      <c r="H1659" s="130"/>
      <c r="I1659" s="130">
        <v>24</v>
      </c>
      <c r="J1659" s="130">
        <v>2</v>
      </c>
      <c r="K1659" s="130">
        <v>2</v>
      </c>
      <c r="L1659" s="138"/>
      <c r="M1659" s="138">
        <v>0.5</v>
      </c>
      <c r="N1659" s="130">
        <v>24</v>
      </c>
      <c r="O1659" s="138"/>
      <c r="P1659" s="138">
        <v>12</v>
      </c>
      <c r="Q1659" s="130">
        <v>0</v>
      </c>
      <c r="R1659" s="138">
        <v>12</v>
      </c>
      <c r="S1659" s="130">
        <f>Table4[[#This Row],[DMG PER PARTICLE]]*Table4[[#This Row],[PARTICLES 
PER SHOT]]</f>
        <v>3350</v>
      </c>
      <c r="T1659" s="186">
        <f>Table4[[#This Row],[DAMAGE PER SHOT]]/Table4[[#This Row],[SHOT 
INTERVAL]]</f>
        <v>6700</v>
      </c>
      <c r="U1659" s="130">
        <f>Table4[[#This Row],[SHOTS PER MAGAZINE]]*Table4[[#This Row],[DAMAGE PER SHOT]]</f>
        <v>40200</v>
      </c>
      <c r="V1659" s="130">
        <f>Table4[[#This Row],[MAGAZINE AMMO]]/Table4[[#This Row],[AMMO PER SHOT]]</f>
        <v>12</v>
      </c>
      <c r="W1659" s="138">
        <f>1/Table4[[#This Row],[SHOT 
INTERVAL]]</f>
        <v>2</v>
      </c>
      <c r="X1659" s="138">
        <f>(Table4[[#This Row],[SHOTS PER MAGAZINE]]-1)*Table4[[#This Row],[SHOT 
INTERVAL]]+(Table4[[#This Row],[PARTICLES 
PER SHOT]]-1)*Table4[[#This Row],[BURST INTERVAL]]</f>
        <v>5.5</v>
      </c>
      <c r="Y1659" s="186">
        <f>Table4[[#This Row],[DAMAGE PER MAGAZINE]]/(Table4[[#This Row],[UNLOAD TIME]]+Table4[[#This Row],[RELOAD TIME]])</f>
        <v>2297.1428571428573</v>
      </c>
    </row>
    <row r="1660" spans="1:25" ht="14.25" hidden="1" customHeight="1" outlineLevel="1" x14ac:dyDescent="0.2">
      <c r="A1660" s="130">
        <v>82</v>
      </c>
      <c r="B1660" s="186" t="s">
        <v>476</v>
      </c>
      <c r="C1660" s="186" t="s">
        <v>101</v>
      </c>
      <c r="D1660" s="130">
        <v>8</v>
      </c>
      <c r="E1660" s="130">
        <v>1845</v>
      </c>
      <c r="F1660" s="130"/>
      <c r="G1660" s="130"/>
      <c r="H1660" s="130"/>
      <c r="I1660" s="130">
        <v>24</v>
      </c>
      <c r="J1660" s="130">
        <v>2</v>
      </c>
      <c r="K1660" s="130">
        <v>2</v>
      </c>
      <c r="L1660" s="138"/>
      <c r="M1660" s="138">
        <v>0.5</v>
      </c>
      <c r="N1660" s="130">
        <v>24</v>
      </c>
      <c r="O1660" s="138"/>
      <c r="P1660" s="138">
        <v>12</v>
      </c>
      <c r="Q1660" s="130">
        <v>0</v>
      </c>
      <c r="R1660" s="138">
        <v>12</v>
      </c>
      <c r="S1660" s="130">
        <f>Table4[[#This Row],[DMG PER PARTICLE]]*Table4[[#This Row],[PARTICLES 
PER SHOT]]</f>
        <v>3690</v>
      </c>
      <c r="T1660" s="186">
        <f>Table4[[#This Row],[DAMAGE PER SHOT]]/Table4[[#This Row],[SHOT 
INTERVAL]]</f>
        <v>7380</v>
      </c>
      <c r="U1660" s="130">
        <f>Table4[[#This Row],[SHOTS PER MAGAZINE]]*Table4[[#This Row],[DAMAGE PER SHOT]]</f>
        <v>44280</v>
      </c>
      <c r="V1660" s="130">
        <f>Table4[[#This Row],[MAGAZINE AMMO]]/Table4[[#This Row],[AMMO PER SHOT]]</f>
        <v>12</v>
      </c>
      <c r="W1660" s="138">
        <f>1/Table4[[#This Row],[SHOT 
INTERVAL]]</f>
        <v>2</v>
      </c>
      <c r="X1660" s="138">
        <f>(Table4[[#This Row],[SHOTS PER MAGAZINE]]-1)*Table4[[#This Row],[SHOT 
INTERVAL]]+(Table4[[#This Row],[PARTICLES 
PER SHOT]]-1)*Table4[[#This Row],[BURST INTERVAL]]</f>
        <v>5.5</v>
      </c>
      <c r="Y1660" s="186">
        <f>Table4[[#This Row],[DAMAGE PER MAGAZINE]]/(Table4[[#This Row],[UNLOAD TIME]]+Table4[[#This Row],[RELOAD TIME]])</f>
        <v>2530.2857142857142</v>
      </c>
    </row>
    <row r="1661" spans="1:25" ht="14.25" hidden="1" customHeight="1" outlineLevel="1" x14ac:dyDescent="0.2">
      <c r="A1661" s="130">
        <v>82</v>
      </c>
      <c r="B1661" s="186" t="s">
        <v>476</v>
      </c>
      <c r="C1661" s="186" t="s">
        <v>101</v>
      </c>
      <c r="D1661" s="130">
        <v>9</v>
      </c>
      <c r="E1661" s="130">
        <v>2030</v>
      </c>
      <c r="F1661" s="130"/>
      <c r="G1661" s="130"/>
      <c r="H1661" s="130"/>
      <c r="I1661" s="130">
        <v>24</v>
      </c>
      <c r="J1661" s="130">
        <v>2</v>
      </c>
      <c r="K1661" s="130">
        <v>2</v>
      </c>
      <c r="L1661" s="138"/>
      <c r="M1661" s="138">
        <v>0.5</v>
      </c>
      <c r="N1661" s="130">
        <v>24</v>
      </c>
      <c r="O1661" s="138"/>
      <c r="P1661" s="138">
        <v>12</v>
      </c>
      <c r="Q1661" s="130">
        <v>0</v>
      </c>
      <c r="R1661" s="138">
        <v>12</v>
      </c>
      <c r="S1661" s="130">
        <f>Table4[[#This Row],[DMG PER PARTICLE]]*Table4[[#This Row],[PARTICLES 
PER SHOT]]</f>
        <v>4060</v>
      </c>
      <c r="T1661" s="186">
        <f>Table4[[#This Row],[DAMAGE PER SHOT]]/Table4[[#This Row],[SHOT 
INTERVAL]]</f>
        <v>8120</v>
      </c>
      <c r="U1661" s="130">
        <f>Table4[[#This Row],[SHOTS PER MAGAZINE]]*Table4[[#This Row],[DAMAGE PER SHOT]]</f>
        <v>48720</v>
      </c>
      <c r="V1661" s="130">
        <f>Table4[[#This Row],[MAGAZINE AMMO]]/Table4[[#This Row],[AMMO PER SHOT]]</f>
        <v>12</v>
      </c>
      <c r="W1661" s="138">
        <f>1/Table4[[#This Row],[SHOT 
INTERVAL]]</f>
        <v>2</v>
      </c>
      <c r="X1661" s="138">
        <f>(Table4[[#This Row],[SHOTS PER MAGAZINE]]-1)*Table4[[#This Row],[SHOT 
INTERVAL]]+(Table4[[#This Row],[PARTICLES 
PER SHOT]]-1)*Table4[[#This Row],[BURST INTERVAL]]</f>
        <v>5.5</v>
      </c>
      <c r="Y1661" s="186">
        <f>Table4[[#This Row],[DAMAGE PER MAGAZINE]]/(Table4[[#This Row],[UNLOAD TIME]]+Table4[[#This Row],[RELOAD TIME]])</f>
        <v>2784</v>
      </c>
    </row>
    <row r="1662" spans="1:25" ht="14.25" hidden="1" customHeight="1" outlineLevel="1" x14ac:dyDescent="0.2">
      <c r="A1662" s="130">
        <v>82</v>
      </c>
      <c r="B1662" s="186" t="s">
        <v>476</v>
      </c>
      <c r="C1662" s="186" t="s">
        <v>101</v>
      </c>
      <c r="D1662" s="130">
        <v>10</v>
      </c>
      <c r="E1662" s="130">
        <v>2235</v>
      </c>
      <c r="F1662" s="130"/>
      <c r="G1662" s="130"/>
      <c r="H1662" s="130"/>
      <c r="I1662" s="130">
        <v>24</v>
      </c>
      <c r="J1662" s="130">
        <v>2</v>
      </c>
      <c r="K1662" s="130">
        <v>2</v>
      </c>
      <c r="L1662" s="138"/>
      <c r="M1662" s="138">
        <v>0.5</v>
      </c>
      <c r="N1662" s="130">
        <v>24</v>
      </c>
      <c r="O1662" s="138"/>
      <c r="P1662" s="138">
        <v>12</v>
      </c>
      <c r="Q1662" s="130">
        <v>0</v>
      </c>
      <c r="R1662" s="138">
        <v>12</v>
      </c>
      <c r="S1662" s="130">
        <f>Table4[[#This Row],[DMG PER PARTICLE]]*Table4[[#This Row],[PARTICLES 
PER SHOT]]</f>
        <v>4470</v>
      </c>
      <c r="T1662" s="186">
        <f>Table4[[#This Row],[DAMAGE PER SHOT]]/Table4[[#This Row],[SHOT 
INTERVAL]]</f>
        <v>8940</v>
      </c>
      <c r="U1662" s="130">
        <f>Table4[[#This Row],[SHOTS PER MAGAZINE]]*Table4[[#This Row],[DAMAGE PER SHOT]]</f>
        <v>53640</v>
      </c>
      <c r="V1662" s="130">
        <f>Table4[[#This Row],[MAGAZINE AMMO]]/Table4[[#This Row],[AMMO PER SHOT]]</f>
        <v>12</v>
      </c>
      <c r="W1662" s="138">
        <f>1/Table4[[#This Row],[SHOT 
INTERVAL]]</f>
        <v>2</v>
      </c>
      <c r="X1662" s="138">
        <f>(Table4[[#This Row],[SHOTS PER MAGAZINE]]-1)*Table4[[#This Row],[SHOT 
INTERVAL]]+(Table4[[#This Row],[PARTICLES 
PER SHOT]]-1)*Table4[[#This Row],[BURST INTERVAL]]</f>
        <v>5.5</v>
      </c>
      <c r="Y1662" s="186">
        <f>Table4[[#This Row],[DAMAGE PER MAGAZINE]]/(Table4[[#This Row],[UNLOAD TIME]]+Table4[[#This Row],[RELOAD TIME]])</f>
        <v>3065.1428571428573</v>
      </c>
    </row>
    <row r="1663" spans="1:25" ht="14.25" hidden="1" customHeight="1" outlineLevel="1" x14ac:dyDescent="0.2">
      <c r="A1663" s="130">
        <v>82</v>
      </c>
      <c r="B1663" s="186" t="s">
        <v>476</v>
      </c>
      <c r="C1663" s="186" t="s">
        <v>101</v>
      </c>
      <c r="D1663" s="130">
        <v>11</v>
      </c>
      <c r="E1663" s="130">
        <v>2465</v>
      </c>
      <c r="F1663" s="130"/>
      <c r="G1663" s="130"/>
      <c r="H1663" s="130"/>
      <c r="I1663" s="130">
        <v>24</v>
      </c>
      <c r="J1663" s="130">
        <v>2</v>
      </c>
      <c r="K1663" s="130">
        <v>2</v>
      </c>
      <c r="L1663" s="138"/>
      <c r="M1663" s="138">
        <v>0.5</v>
      </c>
      <c r="N1663" s="130">
        <v>24</v>
      </c>
      <c r="O1663" s="138"/>
      <c r="P1663" s="138">
        <v>12</v>
      </c>
      <c r="Q1663" s="130">
        <v>0</v>
      </c>
      <c r="R1663" s="138">
        <v>12</v>
      </c>
      <c r="S1663" s="130">
        <f>Table4[[#This Row],[DMG PER PARTICLE]]*Table4[[#This Row],[PARTICLES 
PER SHOT]]</f>
        <v>4930</v>
      </c>
      <c r="T1663" s="186">
        <f>Table4[[#This Row],[DAMAGE PER SHOT]]/Table4[[#This Row],[SHOT 
INTERVAL]]</f>
        <v>9860</v>
      </c>
      <c r="U1663" s="130">
        <f>Table4[[#This Row],[SHOTS PER MAGAZINE]]*Table4[[#This Row],[DAMAGE PER SHOT]]</f>
        <v>59160</v>
      </c>
      <c r="V1663" s="130">
        <f>Table4[[#This Row],[MAGAZINE AMMO]]/Table4[[#This Row],[AMMO PER SHOT]]</f>
        <v>12</v>
      </c>
      <c r="W1663" s="138">
        <f>1/Table4[[#This Row],[SHOT 
INTERVAL]]</f>
        <v>2</v>
      </c>
      <c r="X1663" s="138">
        <f>(Table4[[#This Row],[SHOTS PER MAGAZINE]]-1)*Table4[[#This Row],[SHOT 
INTERVAL]]+(Table4[[#This Row],[PARTICLES 
PER SHOT]]-1)*Table4[[#This Row],[BURST INTERVAL]]</f>
        <v>5.5</v>
      </c>
      <c r="Y1663" s="186">
        <f>Table4[[#This Row],[DAMAGE PER MAGAZINE]]/(Table4[[#This Row],[UNLOAD TIME]]+Table4[[#This Row],[RELOAD TIME]])</f>
        <v>3380.5714285714284</v>
      </c>
    </row>
    <row r="1664" spans="1:25" ht="14.25" hidden="1" customHeight="1" outlineLevel="1" x14ac:dyDescent="0.2">
      <c r="A1664" s="130">
        <v>82</v>
      </c>
      <c r="B1664" s="186" t="s">
        <v>476</v>
      </c>
      <c r="C1664" s="186" t="s">
        <v>101</v>
      </c>
      <c r="D1664" s="130">
        <v>12</v>
      </c>
      <c r="E1664" s="130">
        <v>2710</v>
      </c>
      <c r="F1664" s="130"/>
      <c r="G1664" s="130"/>
      <c r="H1664" s="130"/>
      <c r="I1664" s="130">
        <v>24</v>
      </c>
      <c r="J1664" s="130">
        <v>2</v>
      </c>
      <c r="K1664" s="130">
        <v>2</v>
      </c>
      <c r="L1664" s="138"/>
      <c r="M1664" s="138">
        <v>0.5</v>
      </c>
      <c r="N1664" s="130">
        <v>24</v>
      </c>
      <c r="O1664" s="138"/>
      <c r="P1664" s="138">
        <v>12</v>
      </c>
      <c r="Q1664" s="130">
        <v>0</v>
      </c>
      <c r="R1664" s="138">
        <v>12</v>
      </c>
      <c r="S1664" s="130">
        <f>Table4[[#This Row],[DMG PER PARTICLE]]*Table4[[#This Row],[PARTICLES 
PER SHOT]]</f>
        <v>5420</v>
      </c>
      <c r="T1664" s="186">
        <f>Table4[[#This Row],[DAMAGE PER SHOT]]/Table4[[#This Row],[SHOT 
INTERVAL]]</f>
        <v>10840</v>
      </c>
      <c r="U1664" s="130">
        <f>Table4[[#This Row],[SHOTS PER MAGAZINE]]*Table4[[#This Row],[DAMAGE PER SHOT]]</f>
        <v>65040</v>
      </c>
      <c r="V1664" s="130">
        <f>Table4[[#This Row],[MAGAZINE AMMO]]/Table4[[#This Row],[AMMO PER SHOT]]</f>
        <v>12</v>
      </c>
      <c r="W1664" s="138">
        <f>1/Table4[[#This Row],[SHOT 
INTERVAL]]</f>
        <v>2</v>
      </c>
      <c r="X1664" s="138">
        <f>(Table4[[#This Row],[SHOTS PER MAGAZINE]]-1)*Table4[[#This Row],[SHOT 
INTERVAL]]+(Table4[[#This Row],[PARTICLES 
PER SHOT]]-1)*Table4[[#This Row],[BURST INTERVAL]]</f>
        <v>5.5</v>
      </c>
      <c r="Y1664" s="186">
        <f>Table4[[#This Row],[DAMAGE PER MAGAZINE]]/(Table4[[#This Row],[UNLOAD TIME]]+Table4[[#This Row],[RELOAD TIME]])</f>
        <v>3716.5714285714284</v>
      </c>
    </row>
    <row r="1665" spans="1:25" ht="14.25" hidden="1" customHeight="1" outlineLevel="1" x14ac:dyDescent="0.2">
      <c r="A1665" s="130">
        <v>82</v>
      </c>
      <c r="B1665" s="186" t="s">
        <v>476</v>
      </c>
      <c r="C1665" s="186" t="s">
        <v>102</v>
      </c>
      <c r="D1665" s="130">
        <v>1</v>
      </c>
      <c r="E1665" s="130">
        <v>2715</v>
      </c>
      <c r="F1665" s="130"/>
      <c r="G1665" s="130"/>
      <c r="H1665" s="130"/>
      <c r="I1665" s="130">
        <v>24</v>
      </c>
      <c r="J1665" s="130">
        <v>2</v>
      </c>
      <c r="K1665" s="130">
        <v>2</v>
      </c>
      <c r="L1665" s="138"/>
      <c r="M1665" s="138">
        <v>0.5</v>
      </c>
      <c r="N1665" s="130">
        <v>24</v>
      </c>
      <c r="O1665" s="138"/>
      <c r="P1665" s="138">
        <v>12</v>
      </c>
      <c r="Q1665" s="130">
        <v>0</v>
      </c>
      <c r="R1665" s="138">
        <v>12</v>
      </c>
      <c r="S1665" s="130">
        <f>Table4[[#This Row],[DMG PER PARTICLE]]*Table4[[#This Row],[PARTICLES 
PER SHOT]]</f>
        <v>5430</v>
      </c>
      <c r="T1665" s="186">
        <f>Table4[[#This Row],[DAMAGE PER SHOT]]/Table4[[#This Row],[SHOT 
INTERVAL]]</f>
        <v>10860</v>
      </c>
      <c r="U1665" s="130">
        <f>Table4[[#This Row],[SHOTS PER MAGAZINE]]*Table4[[#This Row],[DAMAGE PER SHOT]]</f>
        <v>65160</v>
      </c>
      <c r="V1665" s="130">
        <f>Table4[[#This Row],[MAGAZINE AMMO]]/Table4[[#This Row],[AMMO PER SHOT]]</f>
        <v>12</v>
      </c>
      <c r="W1665" s="138">
        <f>1/Table4[[#This Row],[SHOT 
INTERVAL]]</f>
        <v>2</v>
      </c>
      <c r="X1665" s="138">
        <f>(Table4[[#This Row],[SHOTS PER MAGAZINE]]-1)*Table4[[#This Row],[SHOT 
INTERVAL]]+(Table4[[#This Row],[PARTICLES 
PER SHOT]]-1)*Table4[[#This Row],[BURST INTERVAL]]</f>
        <v>5.5</v>
      </c>
      <c r="Y1665" s="186">
        <f>Table4[[#This Row],[DAMAGE PER MAGAZINE]]/(Table4[[#This Row],[UNLOAD TIME]]+Table4[[#This Row],[RELOAD TIME]])</f>
        <v>3723.4285714285716</v>
      </c>
    </row>
    <row r="1666" spans="1:25" ht="14.25" hidden="1" customHeight="1" outlineLevel="1" x14ac:dyDescent="0.2">
      <c r="A1666" s="130">
        <v>82</v>
      </c>
      <c r="B1666" s="186" t="s">
        <v>476</v>
      </c>
      <c r="C1666" s="186" t="s">
        <v>102</v>
      </c>
      <c r="D1666" s="130">
        <v>2</v>
      </c>
      <c r="E1666" s="130">
        <v>2765</v>
      </c>
      <c r="F1666" s="130"/>
      <c r="G1666" s="130"/>
      <c r="H1666" s="130"/>
      <c r="I1666" s="130">
        <v>24</v>
      </c>
      <c r="J1666" s="130">
        <v>2</v>
      </c>
      <c r="K1666" s="130">
        <v>2</v>
      </c>
      <c r="L1666" s="138"/>
      <c r="M1666" s="138">
        <v>0.5</v>
      </c>
      <c r="N1666" s="130">
        <v>24</v>
      </c>
      <c r="O1666" s="138"/>
      <c r="P1666" s="138">
        <v>12</v>
      </c>
      <c r="Q1666" s="130">
        <v>0</v>
      </c>
      <c r="R1666" s="138">
        <v>12</v>
      </c>
      <c r="S1666" s="130">
        <f>Table4[[#This Row],[DMG PER PARTICLE]]*Table4[[#This Row],[PARTICLES 
PER SHOT]]</f>
        <v>5530</v>
      </c>
      <c r="T1666" s="186">
        <f>Table4[[#This Row],[DAMAGE PER SHOT]]/Table4[[#This Row],[SHOT 
INTERVAL]]</f>
        <v>11060</v>
      </c>
      <c r="U1666" s="130">
        <f>Table4[[#This Row],[SHOTS PER MAGAZINE]]*Table4[[#This Row],[DAMAGE PER SHOT]]</f>
        <v>66360</v>
      </c>
      <c r="V1666" s="130">
        <f>Table4[[#This Row],[MAGAZINE AMMO]]/Table4[[#This Row],[AMMO PER SHOT]]</f>
        <v>12</v>
      </c>
      <c r="W1666" s="138">
        <f>1/Table4[[#This Row],[SHOT 
INTERVAL]]</f>
        <v>2</v>
      </c>
      <c r="X1666" s="138">
        <f>(Table4[[#This Row],[SHOTS PER MAGAZINE]]-1)*Table4[[#This Row],[SHOT 
INTERVAL]]+(Table4[[#This Row],[PARTICLES 
PER SHOT]]-1)*Table4[[#This Row],[BURST INTERVAL]]</f>
        <v>5.5</v>
      </c>
      <c r="Y1666" s="186">
        <f>Table4[[#This Row],[DAMAGE PER MAGAZINE]]/(Table4[[#This Row],[UNLOAD TIME]]+Table4[[#This Row],[RELOAD TIME]])</f>
        <v>3792</v>
      </c>
    </row>
    <row r="1667" spans="1:25" ht="14.25" hidden="1" customHeight="1" outlineLevel="1" x14ac:dyDescent="0.2">
      <c r="A1667" s="130">
        <v>82</v>
      </c>
      <c r="B1667" s="186" t="s">
        <v>476</v>
      </c>
      <c r="C1667" s="186" t="s">
        <v>102</v>
      </c>
      <c r="D1667" s="130">
        <v>3</v>
      </c>
      <c r="E1667" s="130">
        <v>2850</v>
      </c>
      <c r="F1667" s="130"/>
      <c r="G1667" s="130"/>
      <c r="H1667" s="130"/>
      <c r="I1667" s="130">
        <v>24</v>
      </c>
      <c r="J1667" s="130">
        <v>2</v>
      </c>
      <c r="K1667" s="130">
        <v>2</v>
      </c>
      <c r="L1667" s="138"/>
      <c r="M1667" s="138">
        <v>0.5</v>
      </c>
      <c r="N1667" s="130">
        <v>24</v>
      </c>
      <c r="O1667" s="138"/>
      <c r="P1667" s="138">
        <v>12</v>
      </c>
      <c r="Q1667" s="130">
        <v>0</v>
      </c>
      <c r="R1667" s="138">
        <v>12</v>
      </c>
      <c r="S1667" s="130">
        <f>Table4[[#This Row],[DMG PER PARTICLE]]*Table4[[#This Row],[PARTICLES 
PER SHOT]]</f>
        <v>5700</v>
      </c>
      <c r="T1667" s="186">
        <f>Table4[[#This Row],[DAMAGE PER SHOT]]/Table4[[#This Row],[SHOT 
INTERVAL]]</f>
        <v>11400</v>
      </c>
      <c r="U1667" s="130">
        <f>Table4[[#This Row],[SHOTS PER MAGAZINE]]*Table4[[#This Row],[DAMAGE PER SHOT]]</f>
        <v>68400</v>
      </c>
      <c r="V1667" s="130">
        <f>Table4[[#This Row],[MAGAZINE AMMO]]/Table4[[#This Row],[AMMO PER SHOT]]</f>
        <v>12</v>
      </c>
      <c r="W1667" s="138">
        <f>1/Table4[[#This Row],[SHOT 
INTERVAL]]</f>
        <v>2</v>
      </c>
      <c r="X1667" s="138">
        <f>(Table4[[#This Row],[SHOTS PER MAGAZINE]]-1)*Table4[[#This Row],[SHOT 
INTERVAL]]+(Table4[[#This Row],[PARTICLES 
PER SHOT]]-1)*Table4[[#This Row],[BURST INTERVAL]]</f>
        <v>5.5</v>
      </c>
      <c r="Y1667" s="186">
        <f>Table4[[#This Row],[DAMAGE PER MAGAZINE]]/(Table4[[#This Row],[UNLOAD TIME]]+Table4[[#This Row],[RELOAD TIME]])</f>
        <v>3908.5714285714284</v>
      </c>
    </row>
    <row r="1668" spans="1:25" ht="14.25" hidden="1" customHeight="1" outlineLevel="1" x14ac:dyDescent="0.2">
      <c r="A1668" s="130">
        <v>82</v>
      </c>
      <c r="B1668" s="186" t="s">
        <v>476</v>
      </c>
      <c r="C1668" s="186" t="s">
        <v>102</v>
      </c>
      <c r="D1668" s="130">
        <v>4</v>
      </c>
      <c r="E1668" s="130">
        <v>2900</v>
      </c>
      <c r="F1668" s="130"/>
      <c r="G1668" s="130"/>
      <c r="H1668" s="130"/>
      <c r="I1668" s="130">
        <v>24</v>
      </c>
      <c r="J1668" s="130">
        <v>2</v>
      </c>
      <c r="K1668" s="130">
        <v>2</v>
      </c>
      <c r="L1668" s="138"/>
      <c r="M1668" s="138">
        <v>0.5</v>
      </c>
      <c r="N1668" s="130">
        <v>24</v>
      </c>
      <c r="O1668" s="138"/>
      <c r="P1668" s="138">
        <v>12</v>
      </c>
      <c r="Q1668" s="130">
        <v>0</v>
      </c>
      <c r="R1668" s="138">
        <v>12</v>
      </c>
      <c r="S1668" s="130">
        <f>Table4[[#This Row],[DMG PER PARTICLE]]*Table4[[#This Row],[PARTICLES 
PER SHOT]]</f>
        <v>5800</v>
      </c>
      <c r="T1668" s="186">
        <f>Table4[[#This Row],[DAMAGE PER SHOT]]/Table4[[#This Row],[SHOT 
INTERVAL]]</f>
        <v>11600</v>
      </c>
      <c r="U1668" s="130">
        <f>Table4[[#This Row],[SHOTS PER MAGAZINE]]*Table4[[#This Row],[DAMAGE PER SHOT]]</f>
        <v>69600</v>
      </c>
      <c r="V1668" s="130">
        <f>Table4[[#This Row],[MAGAZINE AMMO]]/Table4[[#This Row],[AMMO PER SHOT]]</f>
        <v>12</v>
      </c>
      <c r="W1668" s="138">
        <f>1/Table4[[#This Row],[SHOT 
INTERVAL]]</f>
        <v>2</v>
      </c>
      <c r="X1668" s="138">
        <f>(Table4[[#This Row],[SHOTS PER MAGAZINE]]-1)*Table4[[#This Row],[SHOT 
INTERVAL]]+(Table4[[#This Row],[PARTICLES 
PER SHOT]]-1)*Table4[[#This Row],[BURST INTERVAL]]</f>
        <v>5.5</v>
      </c>
      <c r="Y1668" s="186">
        <f>Table4[[#This Row],[DAMAGE PER MAGAZINE]]/(Table4[[#This Row],[UNLOAD TIME]]+Table4[[#This Row],[RELOAD TIME]])</f>
        <v>3977.1428571428573</v>
      </c>
    </row>
    <row r="1669" spans="1:25" ht="14.25" hidden="1" customHeight="1" outlineLevel="1" x14ac:dyDescent="0.2">
      <c r="A1669" s="130">
        <v>82</v>
      </c>
      <c r="B1669" s="186" t="s">
        <v>476</v>
      </c>
      <c r="C1669" s="186" t="s">
        <v>102</v>
      </c>
      <c r="D1669" s="130">
        <v>5</v>
      </c>
      <c r="E1669" s="130">
        <v>2950</v>
      </c>
      <c r="F1669" s="130"/>
      <c r="G1669" s="130"/>
      <c r="H1669" s="130"/>
      <c r="I1669" s="130">
        <v>24</v>
      </c>
      <c r="J1669" s="130">
        <v>2</v>
      </c>
      <c r="K1669" s="130">
        <v>2</v>
      </c>
      <c r="L1669" s="138"/>
      <c r="M1669" s="138">
        <v>0.5</v>
      </c>
      <c r="N1669" s="130">
        <v>24</v>
      </c>
      <c r="O1669" s="138"/>
      <c r="P1669" s="138">
        <v>12</v>
      </c>
      <c r="Q1669" s="130">
        <v>0</v>
      </c>
      <c r="R1669" s="138">
        <v>12</v>
      </c>
      <c r="S1669" s="130">
        <f>Table4[[#This Row],[DMG PER PARTICLE]]*Table4[[#This Row],[PARTICLES 
PER SHOT]]</f>
        <v>5900</v>
      </c>
      <c r="T1669" s="186">
        <f>Table4[[#This Row],[DAMAGE PER SHOT]]/Table4[[#This Row],[SHOT 
INTERVAL]]</f>
        <v>11800</v>
      </c>
      <c r="U1669" s="130">
        <f>Table4[[#This Row],[SHOTS PER MAGAZINE]]*Table4[[#This Row],[DAMAGE PER SHOT]]</f>
        <v>70800</v>
      </c>
      <c r="V1669" s="130">
        <f>Table4[[#This Row],[MAGAZINE AMMO]]/Table4[[#This Row],[AMMO PER SHOT]]</f>
        <v>12</v>
      </c>
      <c r="W1669" s="138">
        <f>1/Table4[[#This Row],[SHOT 
INTERVAL]]</f>
        <v>2</v>
      </c>
      <c r="X1669" s="138">
        <f>(Table4[[#This Row],[SHOTS PER MAGAZINE]]-1)*Table4[[#This Row],[SHOT 
INTERVAL]]+(Table4[[#This Row],[PARTICLES 
PER SHOT]]-1)*Table4[[#This Row],[BURST INTERVAL]]</f>
        <v>5.5</v>
      </c>
      <c r="Y1669" s="186">
        <f>Table4[[#This Row],[DAMAGE PER MAGAZINE]]/(Table4[[#This Row],[UNLOAD TIME]]+Table4[[#This Row],[RELOAD TIME]])</f>
        <v>4045.7142857142858</v>
      </c>
    </row>
    <row r="1670" spans="1:25" ht="14.25" hidden="1" customHeight="1" outlineLevel="1" x14ac:dyDescent="0.2">
      <c r="A1670" s="130">
        <v>82</v>
      </c>
      <c r="B1670" s="186" t="s">
        <v>476</v>
      </c>
      <c r="C1670" s="186" t="s">
        <v>102</v>
      </c>
      <c r="D1670" s="130">
        <v>6</v>
      </c>
      <c r="E1670" s="130">
        <v>3010</v>
      </c>
      <c r="F1670" s="130"/>
      <c r="G1670" s="130"/>
      <c r="H1670" s="130"/>
      <c r="I1670" s="130">
        <v>24</v>
      </c>
      <c r="J1670" s="130">
        <v>2</v>
      </c>
      <c r="K1670" s="130">
        <v>2</v>
      </c>
      <c r="L1670" s="138"/>
      <c r="M1670" s="138">
        <v>0.5</v>
      </c>
      <c r="N1670" s="130">
        <v>24</v>
      </c>
      <c r="O1670" s="138"/>
      <c r="P1670" s="138">
        <v>12</v>
      </c>
      <c r="Q1670" s="130">
        <v>0</v>
      </c>
      <c r="R1670" s="138">
        <v>12</v>
      </c>
      <c r="S1670" s="130">
        <f>Table4[[#This Row],[DMG PER PARTICLE]]*Table4[[#This Row],[PARTICLES 
PER SHOT]]</f>
        <v>6020</v>
      </c>
      <c r="T1670" s="186">
        <f>Table4[[#This Row],[DAMAGE PER SHOT]]/Table4[[#This Row],[SHOT 
INTERVAL]]</f>
        <v>12040</v>
      </c>
      <c r="U1670" s="130">
        <f>Table4[[#This Row],[SHOTS PER MAGAZINE]]*Table4[[#This Row],[DAMAGE PER SHOT]]</f>
        <v>72240</v>
      </c>
      <c r="V1670" s="130">
        <f>Table4[[#This Row],[MAGAZINE AMMO]]/Table4[[#This Row],[AMMO PER SHOT]]</f>
        <v>12</v>
      </c>
      <c r="W1670" s="138">
        <f>1/Table4[[#This Row],[SHOT 
INTERVAL]]</f>
        <v>2</v>
      </c>
      <c r="X1670" s="138">
        <f>(Table4[[#This Row],[SHOTS PER MAGAZINE]]-1)*Table4[[#This Row],[SHOT 
INTERVAL]]+(Table4[[#This Row],[PARTICLES 
PER SHOT]]-1)*Table4[[#This Row],[BURST INTERVAL]]</f>
        <v>5.5</v>
      </c>
      <c r="Y1670" s="186">
        <f>Table4[[#This Row],[DAMAGE PER MAGAZINE]]/(Table4[[#This Row],[UNLOAD TIME]]+Table4[[#This Row],[RELOAD TIME]])</f>
        <v>4128</v>
      </c>
    </row>
    <row r="1671" spans="1:25" ht="14.25" hidden="1" customHeight="1" outlineLevel="1" x14ac:dyDescent="0.2">
      <c r="A1671" s="130">
        <v>82</v>
      </c>
      <c r="B1671" s="186" t="s">
        <v>476</v>
      </c>
      <c r="C1671" s="186" t="s">
        <v>102</v>
      </c>
      <c r="D1671" s="130">
        <v>7</v>
      </c>
      <c r="E1671" s="130">
        <v>3085</v>
      </c>
      <c r="F1671" s="130"/>
      <c r="G1671" s="130"/>
      <c r="H1671" s="130"/>
      <c r="I1671" s="130">
        <v>24</v>
      </c>
      <c r="J1671" s="130">
        <v>2</v>
      </c>
      <c r="K1671" s="130">
        <v>2</v>
      </c>
      <c r="L1671" s="138"/>
      <c r="M1671" s="138">
        <v>0.5</v>
      </c>
      <c r="N1671" s="130">
        <v>24</v>
      </c>
      <c r="O1671" s="138"/>
      <c r="P1671" s="138">
        <v>12</v>
      </c>
      <c r="Q1671" s="130">
        <v>0</v>
      </c>
      <c r="R1671" s="138">
        <v>12</v>
      </c>
      <c r="S1671" s="130">
        <f>Table4[[#This Row],[DMG PER PARTICLE]]*Table4[[#This Row],[PARTICLES 
PER SHOT]]</f>
        <v>6170</v>
      </c>
      <c r="T1671" s="186">
        <f>Table4[[#This Row],[DAMAGE PER SHOT]]/Table4[[#This Row],[SHOT 
INTERVAL]]</f>
        <v>12340</v>
      </c>
      <c r="U1671" s="130">
        <f>Table4[[#This Row],[SHOTS PER MAGAZINE]]*Table4[[#This Row],[DAMAGE PER SHOT]]</f>
        <v>74040</v>
      </c>
      <c r="V1671" s="130">
        <f>Table4[[#This Row],[MAGAZINE AMMO]]/Table4[[#This Row],[AMMO PER SHOT]]</f>
        <v>12</v>
      </c>
      <c r="W1671" s="138">
        <f>1/Table4[[#This Row],[SHOT 
INTERVAL]]</f>
        <v>2</v>
      </c>
      <c r="X1671" s="138">
        <f>(Table4[[#This Row],[SHOTS PER MAGAZINE]]-1)*Table4[[#This Row],[SHOT 
INTERVAL]]+(Table4[[#This Row],[PARTICLES 
PER SHOT]]-1)*Table4[[#This Row],[BURST INTERVAL]]</f>
        <v>5.5</v>
      </c>
      <c r="Y1671" s="186">
        <f>Table4[[#This Row],[DAMAGE PER MAGAZINE]]/(Table4[[#This Row],[UNLOAD TIME]]+Table4[[#This Row],[RELOAD TIME]])</f>
        <v>4230.8571428571431</v>
      </c>
    </row>
    <row r="1672" spans="1:25" ht="14.25" hidden="1" customHeight="1" outlineLevel="1" x14ac:dyDescent="0.2">
      <c r="A1672" s="130">
        <v>82</v>
      </c>
      <c r="B1672" s="186" t="s">
        <v>476</v>
      </c>
      <c r="C1672" s="186" t="s">
        <v>102</v>
      </c>
      <c r="D1672" s="130">
        <v>8</v>
      </c>
      <c r="E1672" s="130">
        <v>3110</v>
      </c>
      <c r="F1672" s="130"/>
      <c r="G1672" s="130"/>
      <c r="H1672" s="130"/>
      <c r="I1672" s="130">
        <v>24</v>
      </c>
      <c r="J1672" s="130">
        <v>2</v>
      </c>
      <c r="K1672" s="130">
        <v>2</v>
      </c>
      <c r="L1672" s="138"/>
      <c r="M1672" s="138">
        <v>0.5</v>
      </c>
      <c r="N1672" s="130">
        <v>24</v>
      </c>
      <c r="O1672" s="138"/>
      <c r="P1672" s="138">
        <v>12</v>
      </c>
      <c r="Q1672" s="130">
        <v>0</v>
      </c>
      <c r="R1672" s="138">
        <v>12</v>
      </c>
      <c r="S1672" s="130">
        <f>Table4[[#This Row],[DMG PER PARTICLE]]*Table4[[#This Row],[PARTICLES 
PER SHOT]]</f>
        <v>6220</v>
      </c>
      <c r="T1672" s="186">
        <f>Table4[[#This Row],[DAMAGE PER SHOT]]/Table4[[#This Row],[SHOT 
INTERVAL]]</f>
        <v>12440</v>
      </c>
      <c r="U1672" s="130">
        <f>Table4[[#This Row],[SHOTS PER MAGAZINE]]*Table4[[#This Row],[DAMAGE PER SHOT]]</f>
        <v>74640</v>
      </c>
      <c r="V1672" s="130">
        <f>Table4[[#This Row],[MAGAZINE AMMO]]/Table4[[#This Row],[AMMO PER SHOT]]</f>
        <v>12</v>
      </c>
      <c r="W1672" s="138">
        <f>1/Table4[[#This Row],[SHOT 
INTERVAL]]</f>
        <v>2</v>
      </c>
      <c r="X1672" s="138">
        <f>(Table4[[#This Row],[SHOTS PER MAGAZINE]]-1)*Table4[[#This Row],[SHOT 
INTERVAL]]+(Table4[[#This Row],[PARTICLES 
PER SHOT]]-1)*Table4[[#This Row],[BURST INTERVAL]]</f>
        <v>5.5</v>
      </c>
      <c r="Y1672" s="186">
        <f>Table4[[#This Row],[DAMAGE PER MAGAZINE]]/(Table4[[#This Row],[UNLOAD TIME]]+Table4[[#This Row],[RELOAD TIME]])</f>
        <v>4265.1428571428569</v>
      </c>
    </row>
    <row r="1673" spans="1:25" ht="14.25" hidden="1" customHeight="1" outlineLevel="1" x14ac:dyDescent="0.2">
      <c r="A1673" s="130">
        <v>82</v>
      </c>
      <c r="B1673" s="186" t="s">
        <v>476</v>
      </c>
      <c r="C1673" s="186" t="s">
        <v>102</v>
      </c>
      <c r="D1673" s="130">
        <v>9</v>
      </c>
      <c r="E1673" s="130">
        <v>3145</v>
      </c>
      <c r="F1673" s="130"/>
      <c r="G1673" s="130"/>
      <c r="H1673" s="130"/>
      <c r="I1673" s="130">
        <v>24</v>
      </c>
      <c r="J1673" s="130">
        <v>2</v>
      </c>
      <c r="K1673" s="130">
        <v>2</v>
      </c>
      <c r="L1673" s="138"/>
      <c r="M1673" s="138">
        <v>0.5</v>
      </c>
      <c r="N1673" s="130">
        <v>24</v>
      </c>
      <c r="O1673" s="138"/>
      <c r="P1673" s="138">
        <v>12</v>
      </c>
      <c r="Q1673" s="130">
        <v>0</v>
      </c>
      <c r="R1673" s="138">
        <v>12</v>
      </c>
      <c r="S1673" s="130">
        <f>Table4[[#This Row],[DMG PER PARTICLE]]*Table4[[#This Row],[PARTICLES 
PER SHOT]]</f>
        <v>6290</v>
      </c>
      <c r="T1673" s="186">
        <f>Table4[[#This Row],[DAMAGE PER SHOT]]/Table4[[#This Row],[SHOT 
INTERVAL]]</f>
        <v>12580</v>
      </c>
      <c r="U1673" s="130">
        <f>Table4[[#This Row],[SHOTS PER MAGAZINE]]*Table4[[#This Row],[DAMAGE PER SHOT]]</f>
        <v>75480</v>
      </c>
      <c r="V1673" s="130">
        <f>Table4[[#This Row],[MAGAZINE AMMO]]/Table4[[#This Row],[AMMO PER SHOT]]</f>
        <v>12</v>
      </c>
      <c r="W1673" s="138">
        <f>1/Table4[[#This Row],[SHOT 
INTERVAL]]</f>
        <v>2</v>
      </c>
      <c r="X1673" s="138">
        <f>(Table4[[#This Row],[SHOTS PER MAGAZINE]]-1)*Table4[[#This Row],[SHOT 
INTERVAL]]+(Table4[[#This Row],[PARTICLES 
PER SHOT]]-1)*Table4[[#This Row],[BURST INTERVAL]]</f>
        <v>5.5</v>
      </c>
      <c r="Y1673" s="186">
        <f>Table4[[#This Row],[DAMAGE PER MAGAZINE]]/(Table4[[#This Row],[UNLOAD TIME]]+Table4[[#This Row],[RELOAD TIME]])</f>
        <v>4313.1428571428569</v>
      </c>
    </row>
    <row r="1674" spans="1:25" ht="14.25" hidden="1" customHeight="1" outlineLevel="1" x14ac:dyDescent="0.2">
      <c r="A1674" s="130">
        <v>82</v>
      </c>
      <c r="B1674" s="186" t="s">
        <v>476</v>
      </c>
      <c r="C1674" s="186" t="s">
        <v>102</v>
      </c>
      <c r="D1674" s="130">
        <v>10</v>
      </c>
      <c r="E1674" s="130">
        <v>3195</v>
      </c>
      <c r="F1674" s="130"/>
      <c r="G1674" s="130"/>
      <c r="H1674" s="130"/>
      <c r="I1674" s="130">
        <v>24</v>
      </c>
      <c r="J1674" s="130">
        <v>2</v>
      </c>
      <c r="K1674" s="130">
        <v>2</v>
      </c>
      <c r="L1674" s="138"/>
      <c r="M1674" s="138">
        <v>0.5</v>
      </c>
      <c r="N1674" s="130">
        <v>24</v>
      </c>
      <c r="O1674" s="138"/>
      <c r="P1674" s="138">
        <v>12</v>
      </c>
      <c r="Q1674" s="130">
        <v>0</v>
      </c>
      <c r="R1674" s="138">
        <v>12</v>
      </c>
      <c r="S1674" s="130">
        <f>Table4[[#This Row],[DMG PER PARTICLE]]*Table4[[#This Row],[PARTICLES 
PER SHOT]]</f>
        <v>6390</v>
      </c>
      <c r="T1674" s="186">
        <f>Table4[[#This Row],[DAMAGE PER SHOT]]/Table4[[#This Row],[SHOT 
INTERVAL]]</f>
        <v>12780</v>
      </c>
      <c r="U1674" s="130">
        <f>Table4[[#This Row],[SHOTS PER MAGAZINE]]*Table4[[#This Row],[DAMAGE PER SHOT]]</f>
        <v>76680</v>
      </c>
      <c r="V1674" s="130">
        <f>Table4[[#This Row],[MAGAZINE AMMO]]/Table4[[#This Row],[AMMO PER SHOT]]</f>
        <v>12</v>
      </c>
      <c r="W1674" s="138">
        <f>1/Table4[[#This Row],[SHOT 
INTERVAL]]</f>
        <v>2</v>
      </c>
      <c r="X1674" s="138">
        <f>(Table4[[#This Row],[SHOTS PER MAGAZINE]]-1)*Table4[[#This Row],[SHOT 
INTERVAL]]+(Table4[[#This Row],[PARTICLES 
PER SHOT]]-1)*Table4[[#This Row],[BURST INTERVAL]]</f>
        <v>5.5</v>
      </c>
      <c r="Y1674" s="186">
        <f>Table4[[#This Row],[DAMAGE PER MAGAZINE]]/(Table4[[#This Row],[UNLOAD TIME]]+Table4[[#This Row],[RELOAD TIME]])</f>
        <v>4381.7142857142853</v>
      </c>
    </row>
    <row r="1675" spans="1:25" ht="14.25" hidden="1" customHeight="1" outlineLevel="1" x14ac:dyDescent="0.2">
      <c r="A1675" s="130">
        <v>82</v>
      </c>
      <c r="B1675" s="186" t="s">
        <v>476</v>
      </c>
      <c r="C1675" s="186" t="s">
        <v>102</v>
      </c>
      <c r="D1675" s="130">
        <v>11</v>
      </c>
      <c r="E1675" s="130">
        <v>3225</v>
      </c>
      <c r="F1675" s="130"/>
      <c r="G1675" s="130"/>
      <c r="H1675" s="130"/>
      <c r="I1675" s="130">
        <v>24</v>
      </c>
      <c r="J1675" s="130">
        <v>2</v>
      </c>
      <c r="K1675" s="130">
        <v>2</v>
      </c>
      <c r="L1675" s="138"/>
      <c r="M1675" s="138">
        <v>0.5</v>
      </c>
      <c r="N1675" s="130">
        <v>24</v>
      </c>
      <c r="O1675" s="138"/>
      <c r="P1675" s="138">
        <v>12</v>
      </c>
      <c r="Q1675" s="130">
        <v>0</v>
      </c>
      <c r="R1675" s="138">
        <v>12</v>
      </c>
      <c r="S1675" s="130">
        <f>Table4[[#This Row],[DMG PER PARTICLE]]*Table4[[#This Row],[PARTICLES 
PER SHOT]]</f>
        <v>6450</v>
      </c>
      <c r="T1675" s="186">
        <f>Table4[[#This Row],[DAMAGE PER SHOT]]/Table4[[#This Row],[SHOT 
INTERVAL]]</f>
        <v>12900</v>
      </c>
      <c r="U1675" s="130">
        <f>Table4[[#This Row],[SHOTS PER MAGAZINE]]*Table4[[#This Row],[DAMAGE PER SHOT]]</f>
        <v>77400</v>
      </c>
      <c r="V1675" s="130">
        <f>Table4[[#This Row],[MAGAZINE AMMO]]/Table4[[#This Row],[AMMO PER SHOT]]</f>
        <v>12</v>
      </c>
      <c r="W1675" s="138">
        <f>1/Table4[[#This Row],[SHOT 
INTERVAL]]</f>
        <v>2</v>
      </c>
      <c r="X1675" s="138">
        <f>(Table4[[#This Row],[SHOTS PER MAGAZINE]]-1)*Table4[[#This Row],[SHOT 
INTERVAL]]+(Table4[[#This Row],[PARTICLES 
PER SHOT]]-1)*Table4[[#This Row],[BURST INTERVAL]]</f>
        <v>5.5</v>
      </c>
      <c r="Y1675" s="186">
        <f>Table4[[#This Row],[DAMAGE PER MAGAZINE]]/(Table4[[#This Row],[UNLOAD TIME]]+Table4[[#This Row],[RELOAD TIME]])</f>
        <v>4422.8571428571431</v>
      </c>
    </row>
    <row r="1676" spans="1:25" ht="14.25" hidden="1" customHeight="1" outlineLevel="1" x14ac:dyDescent="0.2">
      <c r="A1676" s="130">
        <v>82</v>
      </c>
      <c r="B1676" s="186" t="s">
        <v>476</v>
      </c>
      <c r="C1676" s="186" t="s">
        <v>102</v>
      </c>
      <c r="D1676" s="130">
        <v>12</v>
      </c>
      <c r="E1676" s="130">
        <v>3250</v>
      </c>
      <c r="F1676" s="130"/>
      <c r="G1676" s="130"/>
      <c r="H1676" s="130"/>
      <c r="I1676" s="130">
        <v>24</v>
      </c>
      <c r="J1676" s="130">
        <v>2</v>
      </c>
      <c r="K1676" s="130">
        <v>2</v>
      </c>
      <c r="L1676" s="138"/>
      <c r="M1676" s="138">
        <v>0.5</v>
      </c>
      <c r="N1676" s="130">
        <v>24</v>
      </c>
      <c r="O1676" s="138"/>
      <c r="P1676" s="138">
        <v>12</v>
      </c>
      <c r="Q1676" s="130">
        <v>0</v>
      </c>
      <c r="R1676" s="138">
        <v>12</v>
      </c>
      <c r="S1676" s="130">
        <f>Table4[[#This Row],[DMG PER PARTICLE]]*Table4[[#This Row],[PARTICLES 
PER SHOT]]</f>
        <v>6500</v>
      </c>
      <c r="T1676" s="186">
        <f>Table4[[#This Row],[DAMAGE PER SHOT]]/Table4[[#This Row],[SHOT 
INTERVAL]]</f>
        <v>13000</v>
      </c>
      <c r="U1676" s="130">
        <f>Table4[[#This Row],[SHOTS PER MAGAZINE]]*Table4[[#This Row],[DAMAGE PER SHOT]]</f>
        <v>78000</v>
      </c>
      <c r="V1676" s="130">
        <f>Table4[[#This Row],[MAGAZINE AMMO]]/Table4[[#This Row],[AMMO PER SHOT]]</f>
        <v>12</v>
      </c>
      <c r="W1676" s="138">
        <f>1/Table4[[#This Row],[SHOT 
INTERVAL]]</f>
        <v>2</v>
      </c>
      <c r="X1676" s="138">
        <f>(Table4[[#This Row],[SHOTS PER MAGAZINE]]-1)*Table4[[#This Row],[SHOT 
INTERVAL]]+(Table4[[#This Row],[PARTICLES 
PER SHOT]]-1)*Table4[[#This Row],[BURST INTERVAL]]</f>
        <v>5.5</v>
      </c>
      <c r="Y1676" s="186">
        <f>Table4[[#This Row],[DAMAGE PER MAGAZINE]]/(Table4[[#This Row],[UNLOAD TIME]]+Table4[[#This Row],[RELOAD TIME]])</f>
        <v>4457.1428571428569</v>
      </c>
    </row>
    <row r="1677" spans="1:25" ht="14.25" hidden="1" customHeight="1" outlineLevel="1" x14ac:dyDescent="0.2">
      <c r="A1677" s="130">
        <v>82</v>
      </c>
      <c r="B1677" s="186" t="s">
        <v>476</v>
      </c>
      <c r="C1677" s="186" t="s">
        <v>103</v>
      </c>
      <c r="D1677" s="130">
        <v>1</v>
      </c>
      <c r="E1677" s="130">
        <v>3412.5</v>
      </c>
      <c r="F1677" s="130"/>
      <c r="G1677" s="130"/>
      <c r="H1677" s="130"/>
      <c r="I1677" s="130">
        <v>24</v>
      </c>
      <c r="J1677" s="130">
        <v>2</v>
      </c>
      <c r="K1677" s="130">
        <v>2</v>
      </c>
      <c r="L1677" s="138"/>
      <c r="M1677" s="138">
        <v>0.5</v>
      </c>
      <c r="N1677" s="130">
        <v>24</v>
      </c>
      <c r="O1677" s="138"/>
      <c r="P1677" s="138">
        <v>12</v>
      </c>
      <c r="Q1677" s="130">
        <v>0</v>
      </c>
      <c r="R1677" s="138">
        <v>12</v>
      </c>
      <c r="S1677" s="130">
        <f>Table4[[#This Row],[DMG PER PARTICLE]]*Table4[[#This Row],[PARTICLES 
PER SHOT]]</f>
        <v>6825</v>
      </c>
      <c r="T1677" s="186">
        <f>Table4[[#This Row],[DAMAGE PER SHOT]]/Table4[[#This Row],[SHOT 
INTERVAL]]</f>
        <v>13650</v>
      </c>
      <c r="U1677" s="130">
        <f>Table4[[#This Row],[SHOTS PER MAGAZINE]]*Table4[[#This Row],[DAMAGE PER SHOT]]</f>
        <v>81900</v>
      </c>
      <c r="V1677" s="130">
        <f>Table4[[#This Row],[MAGAZINE AMMO]]/Table4[[#This Row],[AMMO PER SHOT]]</f>
        <v>12</v>
      </c>
      <c r="W1677" s="138">
        <f>1/Table4[[#This Row],[SHOT 
INTERVAL]]</f>
        <v>2</v>
      </c>
      <c r="X1677" s="138">
        <f>(Table4[[#This Row],[SHOTS PER MAGAZINE]]-1)*Table4[[#This Row],[SHOT 
INTERVAL]]+(Table4[[#This Row],[PARTICLES 
PER SHOT]]-1)*Table4[[#This Row],[BURST INTERVAL]]</f>
        <v>5.5</v>
      </c>
      <c r="Y1677" s="186">
        <f>Table4[[#This Row],[DAMAGE PER MAGAZINE]]/(Table4[[#This Row],[UNLOAD TIME]]+Table4[[#This Row],[RELOAD TIME]])</f>
        <v>4680</v>
      </c>
    </row>
    <row r="1678" spans="1:25" ht="14.25" customHeight="1" collapsed="1" x14ac:dyDescent="0.2">
      <c r="A1678" s="128">
        <v>83</v>
      </c>
      <c r="B1678" s="185" t="s">
        <v>477</v>
      </c>
      <c r="C1678" s="185" t="s">
        <v>101</v>
      </c>
      <c r="D1678" s="128">
        <v>1</v>
      </c>
      <c r="E1678" s="148">
        <v>569</v>
      </c>
      <c r="F1678" s="128"/>
      <c r="G1678" s="128"/>
      <c r="H1678" s="128"/>
      <c r="I1678" s="128">
        <v>24</v>
      </c>
      <c r="J1678" s="128">
        <v>1</v>
      </c>
      <c r="K1678" s="128">
        <v>1</v>
      </c>
      <c r="L1678" s="137"/>
      <c r="M1678" s="137">
        <v>0.22</v>
      </c>
      <c r="N1678" s="128">
        <v>24</v>
      </c>
      <c r="O1678" s="137"/>
      <c r="P1678" s="137">
        <v>5</v>
      </c>
      <c r="Q1678" s="128">
        <v>0</v>
      </c>
      <c r="R1678" s="137">
        <v>5</v>
      </c>
      <c r="S1678" s="128">
        <f>Table4[[#This Row],[DMG PER PARTICLE]]*Table4[[#This Row],[PARTICLES 
PER SHOT]]</f>
        <v>569</v>
      </c>
      <c r="T1678" s="185">
        <f>Table4[[#This Row],[DAMAGE PER SHOT]]/Table4[[#This Row],[SHOT 
INTERVAL]]</f>
        <v>2586.3636363636365</v>
      </c>
      <c r="U1678" s="128">
        <f>Table4[[#This Row],[SHOTS PER MAGAZINE]]*Table4[[#This Row],[DAMAGE PER SHOT]]</f>
        <v>13656</v>
      </c>
      <c r="V1678" s="128">
        <f>Table4[[#This Row],[MAGAZINE AMMO]]/Table4[[#This Row],[AMMO PER SHOT]]</f>
        <v>24</v>
      </c>
      <c r="W1678" s="137">
        <f>1/Table4[[#This Row],[SHOT 
INTERVAL]]</f>
        <v>4.5454545454545459</v>
      </c>
      <c r="X1678" s="137">
        <f>(Table4[[#This Row],[SHOTS PER MAGAZINE]]-1)*Table4[[#This Row],[SHOT 
INTERVAL]]+(Table4[[#This Row],[PARTICLES 
PER SHOT]]-1)*Table4[[#This Row],[BURST INTERVAL]]</f>
        <v>5.0599999999999996</v>
      </c>
      <c r="Y1678" s="185">
        <f>Table4[[#This Row],[DAMAGE PER MAGAZINE]]/(Table4[[#This Row],[UNLOAD TIME]]+Table4[[#This Row],[RELOAD TIME]])</f>
        <v>1357.4552683896623</v>
      </c>
    </row>
    <row r="1679" spans="1:25" ht="14.25" hidden="1" customHeight="1" outlineLevel="1" x14ac:dyDescent="0.2">
      <c r="A1679" s="130">
        <v>83</v>
      </c>
      <c r="B1679" s="186" t="s">
        <v>477</v>
      </c>
      <c r="C1679" s="186" t="s">
        <v>101</v>
      </c>
      <c r="D1679" s="130">
        <v>2</v>
      </c>
      <c r="E1679" s="149">
        <v>633</v>
      </c>
      <c r="F1679" s="130"/>
      <c r="G1679" s="130"/>
      <c r="H1679" s="130"/>
      <c r="I1679" s="130">
        <v>24</v>
      </c>
      <c r="J1679" s="130">
        <v>1</v>
      </c>
      <c r="K1679" s="130">
        <v>1</v>
      </c>
      <c r="L1679" s="138"/>
      <c r="M1679" s="138">
        <v>0.22</v>
      </c>
      <c r="N1679" s="130">
        <v>24</v>
      </c>
      <c r="O1679" s="138"/>
      <c r="P1679" s="138">
        <v>5</v>
      </c>
      <c r="Q1679" s="130">
        <v>0</v>
      </c>
      <c r="R1679" s="138">
        <v>5</v>
      </c>
      <c r="S1679" s="130">
        <f>Table4[[#This Row],[DMG PER PARTICLE]]*Table4[[#This Row],[PARTICLES 
PER SHOT]]</f>
        <v>633</v>
      </c>
      <c r="T1679" s="186">
        <f>Table4[[#This Row],[DAMAGE PER SHOT]]/Table4[[#This Row],[SHOT 
INTERVAL]]</f>
        <v>2877.2727272727275</v>
      </c>
      <c r="U1679" s="130">
        <f>Table4[[#This Row],[SHOTS PER MAGAZINE]]*Table4[[#This Row],[DAMAGE PER SHOT]]</f>
        <v>15192</v>
      </c>
      <c r="V1679" s="130">
        <f>Table4[[#This Row],[MAGAZINE AMMO]]/Table4[[#This Row],[AMMO PER SHOT]]</f>
        <v>24</v>
      </c>
      <c r="W1679" s="138">
        <f>1/Table4[[#This Row],[SHOT 
INTERVAL]]</f>
        <v>4.5454545454545459</v>
      </c>
      <c r="X1679" s="138">
        <f>(Table4[[#This Row],[SHOTS PER MAGAZINE]]-1)*Table4[[#This Row],[SHOT 
INTERVAL]]+(Table4[[#This Row],[PARTICLES 
PER SHOT]]-1)*Table4[[#This Row],[BURST INTERVAL]]</f>
        <v>5.0599999999999996</v>
      </c>
      <c r="Y1679" s="186">
        <f>Table4[[#This Row],[DAMAGE PER MAGAZINE]]/(Table4[[#This Row],[UNLOAD TIME]]+Table4[[#This Row],[RELOAD TIME]])</f>
        <v>1510.1391650099406</v>
      </c>
    </row>
    <row r="1680" spans="1:25" ht="14.25" hidden="1" customHeight="1" outlineLevel="1" x14ac:dyDescent="0.2">
      <c r="A1680" s="130">
        <v>83</v>
      </c>
      <c r="B1680" s="186" t="s">
        <v>477</v>
      </c>
      <c r="C1680" s="186" t="s">
        <v>101</v>
      </c>
      <c r="D1680" s="130">
        <v>3</v>
      </c>
      <c r="E1680" s="149">
        <v>702</v>
      </c>
      <c r="F1680" s="130"/>
      <c r="G1680" s="130"/>
      <c r="H1680" s="130"/>
      <c r="I1680" s="130">
        <v>24</v>
      </c>
      <c r="J1680" s="130">
        <v>1</v>
      </c>
      <c r="K1680" s="130">
        <v>1</v>
      </c>
      <c r="L1680" s="138"/>
      <c r="M1680" s="138">
        <v>0.22</v>
      </c>
      <c r="N1680" s="130">
        <v>24</v>
      </c>
      <c r="O1680" s="138"/>
      <c r="P1680" s="138">
        <v>5</v>
      </c>
      <c r="Q1680" s="130">
        <v>0</v>
      </c>
      <c r="R1680" s="138">
        <v>5</v>
      </c>
      <c r="S1680" s="130">
        <f>Table4[[#This Row],[DMG PER PARTICLE]]*Table4[[#This Row],[PARTICLES 
PER SHOT]]</f>
        <v>702</v>
      </c>
      <c r="T1680" s="186">
        <f>Table4[[#This Row],[DAMAGE PER SHOT]]/Table4[[#This Row],[SHOT 
INTERVAL]]</f>
        <v>3190.909090909091</v>
      </c>
      <c r="U1680" s="130">
        <f>Table4[[#This Row],[SHOTS PER MAGAZINE]]*Table4[[#This Row],[DAMAGE PER SHOT]]</f>
        <v>16848</v>
      </c>
      <c r="V1680" s="130">
        <f>Table4[[#This Row],[MAGAZINE AMMO]]/Table4[[#This Row],[AMMO PER SHOT]]</f>
        <v>24</v>
      </c>
      <c r="W1680" s="138">
        <f>1/Table4[[#This Row],[SHOT 
INTERVAL]]</f>
        <v>4.5454545454545459</v>
      </c>
      <c r="X1680" s="138">
        <f>(Table4[[#This Row],[SHOTS PER MAGAZINE]]-1)*Table4[[#This Row],[SHOT 
INTERVAL]]+(Table4[[#This Row],[PARTICLES 
PER SHOT]]-1)*Table4[[#This Row],[BURST INTERVAL]]</f>
        <v>5.0599999999999996</v>
      </c>
      <c r="Y1680" s="186">
        <f>Table4[[#This Row],[DAMAGE PER MAGAZINE]]/(Table4[[#This Row],[UNLOAD TIME]]+Table4[[#This Row],[RELOAD TIME]])</f>
        <v>1674.7514910536781</v>
      </c>
    </row>
    <row r="1681" spans="1:25" ht="14.25" hidden="1" customHeight="1" outlineLevel="1" x14ac:dyDescent="0.2">
      <c r="A1681" s="130">
        <v>83</v>
      </c>
      <c r="B1681" s="186" t="s">
        <v>477</v>
      </c>
      <c r="C1681" s="186" t="s">
        <v>101</v>
      </c>
      <c r="D1681" s="130">
        <v>4</v>
      </c>
      <c r="E1681" s="149">
        <v>776</v>
      </c>
      <c r="F1681" s="130"/>
      <c r="G1681" s="130"/>
      <c r="H1681" s="130"/>
      <c r="I1681" s="130">
        <v>24</v>
      </c>
      <c r="J1681" s="130">
        <v>1</v>
      </c>
      <c r="K1681" s="130">
        <v>1</v>
      </c>
      <c r="L1681" s="138"/>
      <c r="M1681" s="138">
        <v>0.22</v>
      </c>
      <c r="N1681" s="130">
        <v>24</v>
      </c>
      <c r="O1681" s="138"/>
      <c r="P1681" s="138">
        <v>5</v>
      </c>
      <c r="Q1681" s="130">
        <v>0</v>
      </c>
      <c r="R1681" s="138">
        <v>5</v>
      </c>
      <c r="S1681" s="130">
        <f>Table4[[#This Row],[DMG PER PARTICLE]]*Table4[[#This Row],[PARTICLES 
PER SHOT]]</f>
        <v>776</v>
      </c>
      <c r="T1681" s="186">
        <f>Table4[[#This Row],[DAMAGE PER SHOT]]/Table4[[#This Row],[SHOT 
INTERVAL]]</f>
        <v>3527.2727272727275</v>
      </c>
      <c r="U1681" s="130">
        <f>Table4[[#This Row],[SHOTS PER MAGAZINE]]*Table4[[#This Row],[DAMAGE PER SHOT]]</f>
        <v>18624</v>
      </c>
      <c r="V1681" s="130">
        <f>Table4[[#This Row],[MAGAZINE AMMO]]/Table4[[#This Row],[AMMO PER SHOT]]</f>
        <v>24</v>
      </c>
      <c r="W1681" s="138">
        <f>1/Table4[[#This Row],[SHOT 
INTERVAL]]</f>
        <v>4.5454545454545459</v>
      </c>
      <c r="X1681" s="138">
        <f>(Table4[[#This Row],[SHOTS PER MAGAZINE]]-1)*Table4[[#This Row],[SHOT 
INTERVAL]]+(Table4[[#This Row],[PARTICLES 
PER SHOT]]-1)*Table4[[#This Row],[BURST INTERVAL]]</f>
        <v>5.0599999999999996</v>
      </c>
      <c r="Y1681" s="186">
        <f>Table4[[#This Row],[DAMAGE PER MAGAZINE]]/(Table4[[#This Row],[UNLOAD TIME]]+Table4[[#This Row],[RELOAD TIME]])</f>
        <v>1851.2922465208751</v>
      </c>
    </row>
    <row r="1682" spans="1:25" ht="14.25" hidden="1" customHeight="1" outlineLevel="1" x14ac:dyDescent="0.2">
      <c r="A1682" s="130">
        <v>83</v>
      </c>
      <c r="B1682" s="186" t="s">
        <v>477</v>
      </c>
      <c r="C1682" s="186" t="s">
        <v>101</v>
      </c>
      <c r="D1682" s="130">
        <v>5</v>
      </c>
      <c r="E1682" s="149">
        <v>863</v>
      </c>
      <c r="F1682" s="130"/>
      <c r="G1682" s="130"/>
      <c r="H1682" s="130"/>
      <c r="I1682" s="130">
        <v>24</v>
      </c>
      <c r="J1682" s="130">
        <v>1</v>
      </c>
      <c r="K1682" s="130">
        <v>1</v>
      </c>
      <c r="L1682" s="138"/>
      <c r="M1682" s="138">
        <v>0.22</v>
      </c>
      <c r="N1682" s="130">
        <v>24</v>
      </c>
      <c r="O1682" s="138"/>
      <c r="P1682" s="138">
        <v>5</v>
      </c>
      <c r="Q1682" s="130">
        <v>0</v>
      </c>
      <c r="R1682" s="138">
        <v>5</v>
      </c>
      <c r="S1682" s="130">
        <f>Table4[[#This Row],[DMG PER PARTICLE]]*Table4[[#This Row],[PARTICLES 
PER SHOT]]</f>
        <v>863</v>
      </c>
      <c r="T1682" s="186">
        <f>Table4[[#This Row],[DAMAGE PER SHOT]]/Table4[[#This Row],[SHOT 
INTERVAL]]</f>
        <v>3922.7272727272725</v>
      </c>
      <c r="U1682" s="130">
        <f>Table4[[#This Row],[SHOTS PER MAGAZINE]]*Table4[[#This Row],[DAMAGE PER SHOT]]</f>
        <v>20712</v>
      </c>
      <c r="V1682" s="130">
        <f>Table4[[#This Row],[MAGAZINE AMMO]]/Table4[[#This Row],[AMMO PER SHOT]]</f>
        <v>24</v>
      </c>
      <c r="W1682" s="138">
        <f>1/Table4[[#This Row],[SHOT 
INTERVAL]]</f>
        <v>4.5454545454545459</v>
      </c>
      <c r="X1682" s="138">
        <f>(Table4[[#This Row],[SHOTS PER MAGAZINE]]-1)*Table4[[#This Row],[SHOT 
INTERVAL]]+(Table4[[#This Row],[PARTICLES 
PER SHOT]]-1)*Table4[[#This Row],[BURST INTERVAL]]</f>
        <v>5.0599999999999996</v>
      </c>
      <c r="Y1682" s="186">
        <f>Table4[[#This Row],[DAMAGE PER MAGAZINE]]/(Table4[[#This Row],[UNLOAD TIME]]+Table4[[#This Row],[RELOAD TIME]])</f>
        <v>2058.846918489066</v>
      </c>
    </row>
    <row r="1683" spans="1:25" ht="14.25" hidden="1" customHeight="1" outlineLevel="1" x14ac:dyDescent="0.2">
      <c r="A1683" s="130">
        <v>83</v>
      </c>
      <c r="B1683" s="186" t="s">
        <v>477</v>
      </c>
      <c r="C1683" s="186" t="s">
        <v>101</v>
      </c>
      <c r="D1683" s="130">
        <v>6</v>
      </c>
      <c r="E1683" s="149">
        <v>949</v>
      </c>
      <c r="F1683" s="130"/>
      <c r="G1683" s="130"/>
      <c r="H1683" s="130"/>
      <c r="I1683" s="130">
        <v>24</v>
      </c>
      <c r="J1683" s="130">
        <v>1</v>
      </c>
      <c r="K1683" s="130">
        <v>1</v>
      </c>
      <c r="L1683" s="138"/>
      <c r="M1683" s="138">
        <v>0.22</v>
      </c>
      <c r="N1683" s="130">
        <v>24</v>
      </c>
      <c r="O1683" s="138"/>
      <c r="P1683" s="138">
        <v>5</v>
      </c>
      <c r="Q1683" s="130">
        <v>0</v>
      </c>
      <c r="R1683" s="138">
        <v>5</v>
      </c>
      <c r="S1683" s="130">
        <f>Table4[[#This Row],[DMG PER PARTICLE]]*Table4[[#This Row],[PARTICLES 
PER SHOT]]</f>
        <v>949</v>
      </c>
      <c r="T1683" s="186">
        <f>Table4[[#This Row],[DAMAGE PER SHOT]]/Table4[[#This Row],[SHOT 
INTERVAL]]</f>
        <v>4313.636363636364</v>
      </c>
      <c r="U1683" s="130">
        <f>Table4[[#This Row],[SHOTS PER MAGAZINE]]*Table4[[#This Row],[DAMAGE PER SHOT]]</f>
        <v>22776</v>
      </c>
      <c r="V1683" s="130">
        <f>Table4[[#This Row],[MAGAZINE AMMO]]/Table4[[#This Row],[AMMO PER SHOT]]</f>
        <v>24</v>
      </c>
      <c r="W1683" s="138">
        <f>1/Table4[[#This Row],[SHOT 
INTERVAL]]</f>
        <v>4.5454545454545459</v>
      </c>
      <c r="X1683" s="138">
        <f>(Table4[[#This Row],[SHOTS PER MAGAZINE]]-1)*Table4[[#This Row],[SHOT 
INTERVAL]]+(Table4[[#This Row],[PARTICLES 
PER SHOT]]-1)*Table4[[#This Row],[BURST INTERVAL]]</f>
        <v>5.0599999999999996</v>
      </c>
      <c r="Y1683" s="186">
        <f>Table4[[#This Row],[DAMAGE PER MAGAZINE]]/(Table4[[#This Row],[UNLOAD TIME]]+Table4[[#This Row],[RELOAD TIME]])</f>
        <v>2264.015904572565</v>
      </c>
    </row>
    <row r="1684" spans="1:25" ht="14.25" hidden="1" customHeight="1" outlineLevel="1" x14ac:dyDescent="0.2">
      <c r="A1684" s="130">
        <v>83</v>
      </c>
      <c r="B1684" s="186" t="s">
        <v>477</v>
      </c>
      <c r="C1684" s="186" t="s">
        <v>101</v>
      </c>
      <c r="D1684" s="130">
        <v>7</v>
      </c>
      <c r="E1684" s="149">
        <v>1047</v>
      </c>
      <c r="F1684" s="130"/>
      <c r="G1684" s="130"/>
      <c r="H1684" s="130"/>
      <c r="I1684" s="130">
        <v>24</v>
      </c>
      <c r="J1684" s="130">
        <v>1</v>
      </c>
      <c r="K1684" s="130">
        <v>1</v>
      </c>
      <c r="L1684" s="138"/>
      <c r="M1684" s="138">
        <v>0.22</v>
      </c>
      <c r="N1684" s="130">
        <v>24</v>
      </c>
      <c r="O1684" s="138"/>
      <c r="P1684" s="138">
        <v>5</v>
      </c>
      <c r="Q1684" s="130">
        <v>0</v>
      </c>
      <c r="R1684" s="138">
        <v>5</v>
      </c>
      <c r="S1684" s="130">
        <f>Table4[[#This Row],[DMG PER PARTICLE]]*Table4[[#This Row],[PARTICLES 
PER SHOT]]</f>
        <v>1047</v>
      </c>
      <c r="T1684" s="186">
        <f>Table4[[#This Row],[DAMAGE PER SHOT]]/Table4[[#This Row],[SHOT 
INTERVAL]]</f>
        <v>4759.090909090909</v>
      </c>
      <c r="U1684" s="130">
        <f>Table4[[#This Row],[SHOTS PER MAGAZINE]]*Table4[[#This Row],[DAMAGE PER SHOT]]</f>
        <v>25128</v>
      </c>
      <c r="V1684" s="130">
        <f>Table4[[#This Row],[MAGAZINE AMMO]]/Table4[[#This Row],[AMMO PER SHOT]]</f>
        <v>24</v>
      </c>
      <c r="W1684" s="138">
        <f>1/Table4[[#This Row],[SHOT 
INTERVAL]]</f>
        <v>4.5454545454545459</v>
      </c>
      <c r="X1684" s="138">
        <f>(Table4[[#This Row],[SHOTS PER MAGAZINE]]-1)*Table4[[#This Row],[SHOT 
INTERVAL]]+(Table4[[#This Row],[PARTICLES 
PER SHOT]]-1)*Table4[[#This Row],[BURST INTERVAL]]</f>
        <v>5.0599999999999996</v>
      </c>
      <c r="Y1684" s="186">
        <f>Table4[[#This Row],[DAMAGE PER MAGAZINE]]/(Table4[[#This Row],[UNLOAD TIME]]+Table4[[#This Row],[RELOAD TIME]])</f>
        <v>2497.8131212723661</v>
      </c>
    </row>
    <row r="1685" spans="1:25" ht="14.25" hidden="1" customHeight="1" outlineLevel="1" x14ac:dyDescent="0.2">
      <c r="A1685" s="130">
        <v>83</v>
      </c>
      <c r="B1685" s="186" t="s">
        <v>477</v>
      </c>
      <c r="C1685" s="186" t="s">
        <v>101</v>
      </c>
      <c r="D1685" s="130">
        <v>8</v>
      </c>
      <c r="E1685" s="149">
        <v>1162</v>
      </c>
      <c r="F1685" s="130"/>
      <c r="G1685" s="130"/>
      <c r="H1685" s="130"/>
      <c r="I1685" s="130">
        <v>24</v>
      </c>
      <c r="J1685" s="130">
        <v>1</v>
      </c>
      <c r="K1685" s="130">
        <v>1</v>
      </c>
      <c r="L1685" s="138"/>
      <c r="M1685" s="138">
        <v>0.22</v>
      </c>
      <c r="N1685" s="130">
        <v>24</v>
      </c>
      <c r="O1685" s="138"/>
      <c r="P1685" s="138">
        <v>5</v>
      </c>
      <c r="Q1685" s="130">
        <v>0</v>
      </c>
      <c r="R1685" s="138">
        <v>5</v>
      </c>
      <c r="S1685" s="130">
        <f>Table4[[#This Row],[DMG PER PARTICLE]]*Table4[[#This Row],[PARTICLES 
PER SHOT]]</f>
        <v>1162</v>
      </c>
      <c r="T1685" s="186">
        <f>Table4[[#This Row],[DAMAGE PER SHOT]]/Table4[[#This Row],[SHOT 
INTERVAL]]</f>
        <v>5281.818181818182</v>
      </c>
      <c r="U1685" s="130">
        <f>Table4[[#This Row],[SHOTS PER MAGAZINE]]*Table4[[#This Row],[DAMAGE PER SHOT]]</f>
        <v>27888</v>
      </c>
      <c r="V1685" s="130">
        <f>Table4[[#This Row],[MAGAZINE AMMO]]/Table4[[#This Row],[AMMO PER SHOT]]</f>
        <v>24</v>
      </c>
      <c r="W1685" s="138">
        <f>1/Table4[[#This Row],[SHOT 
INTERVAL]]</f>
        <v>4.5454545454545459</v>
      </c>
      <c r="X1685" s="138">
        <f>(Table4[[#This Row],[SHOTS PER MAGAZINE]]-1)*Table4[[#This Row],[SHOT 
INTERVAL]]+(Table4[[#This Row],[PARTICLES 
PER SHOT]]-1)*Table4[[#This Row],[BURST INTERVAL]]</f>
        <v>5.0599999999999996</v>
      </c>
      <c r="Y1685" s="186">
        <f>Table4[[#This Row],[DAMAGE PER MAGAZINE]]/(Table4[[#This Row],[UNLOAD TIME]]+Table4[[#This Row],[RELOAD TIME]])</f>
        <v>2772.1669980119286</v>
      </c>
    </row>
    <row r="1686" spans="1:25" ht="14.25" hidden="1" customHeight="1" outlineLevel="1" x14ac:dyDescent="0.2">
      <c r="A1686" s="130">
        <v>83</v>
      </c>
      <c r="B1686" s="186" t="s">
        <v>477</v>
      </c>
      <c r="C1686" s="186" t="s">
        <v>101</v>
      </c>
      <c r="D1686" s="130">
        <v>9</v>
      </c>
      <c r="E1686" s="149">
        <v>1277</v>
      </c>
      <c r="F1686" s="130"/>
      <c r="G1686" s="130"/>
      <c r="H1686" s="130"/>
      <c r="I1686" s="130">
        <v>24</v>
      </c>
      <c r="J1686" s="130">
        <v>1</v>
      </c>
      <c r="K1686" s="130">
        <v>1</v>
      </c>
      <c r="L1686" s="138"/>
      <c r="M1686" s="138">
        <v>0.22</v>
      </c>
      <c r="N1686" s="130">
        <v>24</v>
      </c>
      <c r="O1686" s="138"/>
      <c r="P1686" s="138">
        <v>5</v>
      </c>
      <c r="Q1686" s="130">
        <v>0</v>
      </c>
      <c r="R1686" s="138">
        <v>5</v>
      </c>
      <c r="S1686" s="130">
        <f>Table4[[#This Row],[DMG PER PARTICLE]]*Table4[[#This Row],[PARTICLES 
PER SHOT]]</f>
        <v>1277</v>
      </c>
      <c r="T1686" s="186">
        <f>Table4[[#This Row],[DAMAGE PER SHOT]]/Table4[[#This Row],[SHOT 
INTERVAL]]</f>
        <v>5804.545454545455</v>
      </c>
      <c r="U1686" s="130">
        <f>Table4[[#This Row],[SHOTS PER MAGAZINE]]*Table4[[#This Row],[DAMAGE PER SHOT]]</f>
        <v>30648</v>
      </c>
      <c r="V1686" s="130">
        <f>Table4[[#This Row],[MAGAZINE AMMO]]/Table4[[#This Row],[AMMO PER SHOT]]</f>
        <v>24</v>
      </c>
      <c r="W1686" s="138">
        <f>1/Table4[[#This Row],[SHOT 
INTERVAL]]</f>
        <v>4.5454545454545459</v>
      </c>
      <c r="X1686" s="138">
        <f>(Table4[[#This Row],[SHOTS PER MAGAZINE]]-1)*Table4[[#This Row],[SHOT 
INTERVAL]]+(Table4[[#This Row],[PARTICLES 
PER SHOT]]-1)*Table4[[#This Row],[BURST INTERVAL]]</f>
        <v>5.0599999999999996</v>
      </c>
      <c r="Y1686" s="186">
        <f>Table4[[#This Row],[DAMAGE PER MAGAZINE]]/(Table4[[#This Row],[UNLOAD TIME]]+Table4[[#This Row],[RELOAD TIME]])</f>
        <v>3046.5208747514916</v>
      </c>
    </row>
    <row r="1687" spans="1:25" ht="14.25" hidden="1" customHeight="1" outlineLevel="1" x14ac:dyDescent="0.2">
      <c r="A1687" s="130">
        <v>83</v>
      </c>
      <c r="B1687" s="186" t="s">
        <v>477</v>
      </c>
      <c r="C1687" s="186" t="s">
        <v>101</v>
      </c>
      <c r="D1687" s="130">
        <v>10</v>
      </c>
      <c r="E1687" s="149">
        <v>1409</v>
      </c>
      <c r="F1687" s="130"/>
      <c r="G1687" s="130"/>
      <c r="H1687" s="130"/>
      <c r="I1687" s="130">
        <v>24</v>
      </c>
      <c r="J1687" s="130">
        <v>1</v>
      </c>
      <c r="K1687" s="130">
        <v>1</v>
      </c>
      <c r="L1687" s="138"/>
      <c r="M1687" s="138">
        <v>0.22</v>
      </c>
      <c r="N1687" s="130">
        <v>24</v>
      </c>
      <c r="O1687" s="138"/>
      <c r="P1687" s="138">
        <v>5</v>
      </c>
      <c r="Q1687" s="130">
        <v>0</v>
      </c>
      <c r="R1687" s="138">
        <v>5</v>
      </c>
      <c r="S1687" s="130">
        <f>Table4[[#This Row],[DMG PER PARTICLE]]*Table4[[#This Row],[PARTICLES 
PER SHOT]]</f>
        <v>1409</v>
      </c>
      <c r="T1687" s="186">
        <f>Table4[[#This Row],[DAMAGE PER SHOT]]/Table4[[#This Row],[SHOT 
INTERVAL]]</f>
        <v>6404.545454545455</v>
      </c>
      <c r="U1687" s="130">
        <f>Table4[[#This Row],[SHOTS PER MAGAZINE]]*Table4[[#This Row],[DAMAGE PER SHOT]]</f>
        <v>33816</v>
      </c>
      <c r="V1687" s="130">
        <f>Table4[[#This Row],[MAGAZINE AMMO]]/Table4[[#This Row],[AMMO PER SHOT]]</f>
        <v>24</v>
      </c>
      <c r="W1687" s="138">
        <f>1/Table4[[#This Row],[SHOT 
INTERVAL]]</f>
        <v>4.5454545454545459</v>
      </c>
      <c r="X1687" s="138">
        <f>(Table4[[#This Row],[SHOTS PER MAGAZINE]]-1)*Table4[[#This Row],[SHOT 
INTERVAL]]+(Table4[[#This Row],[PARTICLES 
PER SHOT]]-1)*Table4[[#This Row],[BURST INTERVAL]]</f>
        <v>5.0599999999999996</v>
      </c>
      <c r="Y1687" s="186">
        <f>Table4[[#This Row],[DAMAGE PER MAGAZINE]]/(Table4[[#This Row],[UNLOAD TIME]]+Table4[[#This Row],[RELOAD TIME]])</f>
        <v>3361.4314115308157</v>
      </c>
    </row>
    <row r="1688" spans="1:25" ht="14.25" hidden="1" customHeight="1" outlineLevel="1" x14ac:dyDescent="0.2">
      <c r="A1688" s="130">
        <v>83</v>
      </c>
      <c r="B1688" s="186" t="s">
        <v>477</v>
      </c>
      <c r="C1688" s="186" t="s">
        <v>101</v>
      </c>
      <c r="D1688" s="130">
        <v>11</v>
      </c>
      <c r="E1688" s="149">
        <v>1553</v>
      </c>
      <c r="F1688" s="130"/>
      <c r="G1688" s="130"/>
      <c r="H1688" s="130"/>
      <c r="I1688" s="130">
        <v>24</v>
      </c>
      <c r="J1688" s="130">
        <v>1</v>
      </c>
      <c r="K1688" s="130">
        <v>1</v>
      </c>
      <c r="L1688" s="138"/>
      <c r="M1688" s="138">
        <v>0.22</v>
      </c>
      <c r="N1688" s="130">
        <v>24</v>
      </c>
      <c r="O1688" s="138"/>
      <c r="P1688" s="138">
        <v>5</v>
      </c>
      <c r="Q1688" s="130">
        <v>0</v>
      </c>
      <c r="R1688" s="138">
        <v>5</v>
      </c>
      <c r="S1688" s="130">
        <f>Table4[[#This Row],[DMG PER PARTICLE]]*Table4[[#This Row],[PARTICLES 
PER SHOT]]</f>
        <v>1553</v>
      </c>
      <c r="T1688" s="186">
        <f>Table4[[#This Row],[DAMAGE PER SHOT]]/Table4[[#This Row],[SHOT 
INTERVAL]]</f>
        <v>7059.090909090909</v>
      </c>
      <c r="U1688" s="130">
        <f>Table4[[#This Row],[SHOTS PER MAGAZINE]]*Table4[[#This Row],[DAMAGE PER SHOT]]</f>
        <v>37272</v>
      </c>
      <c r="V1688" s="130">
        <f>Table4[[#This Row],[MAGAZINE AMMO]]/Table4[[#This Row],[AMMO PER SHOT]]</f>
        <v>24</v>
      </c>
      <c r="W1688" s="138">
        <f>1/Table4[[#This Row],[SHOT 
INTERVAL]]</f>
        <v>4.5454545454545459</v>
      </c>
      <c r="X1688" s="138">
        <f>(Table4[[#This Row],[SHOTS PER MAGAZINE]]-1)*Table4[[#This Row],[SHOT 
INTERVAL]]+(Table4[[#This Row],[PARTICLES 
PER SHOT]]-1)*Table4[[#This Row],[BURST INTERVAL]]</f>
        <v>5.0599999999999996</v>
      </c>
      <c r="Y1688" s="186">
        <f>Table4[[#This Row],[DAMAGE PER MAGAZINE]]/(Table4[[#This Row],[UNLOAD TIME]]+Table4[[#This Row],[RELOAD TIME]])</f>
        <v>3704.9701789264418</v>
      </c>
    </row>
    <row r="1689" spans="1:25" ht="14.25" hidden="1" customHeight="1" outlineLevel="1" x14ac:dyDescent="0.2">
      <c r="A1689" s="130">
        <v>83</v>
      </c>
      <c r="B1689" s="186" t="s">
        <v>477</v>
      </c>
      <c r="C1689" s="186" t="s">
        <v>101</v>
      </c>
      <c r="D1689" s="130">
        <v>12</v>
      </c>
      <c r="E1689" s="149">
        <v>1719</v>
      </c>
      <c r="F1689" s="130"/>
      <c r="G1689" s="130"/>
      <c r="H1689" s="130"/>
      <c r="I1689" s="130">
        <v>24</v>
      </c>
      <c r="J1689" s="130">
        <v>1</v>
      </c>
      <c r="K1689" s="130">
        <v>1</v>
      </c>
      <c r="L1689" s="138"/>
      <c r="M1689" s="138">
        <v>0.22</v>
      </c>
      <c r="N1689" s="130">
        <v>24</v>
      </c>
      <c r="O1689" s="138"/>
      <c r="P1689" s="138">
        <v>5</v>
      </c>
      <c r="Q1689" s="130">
        <v>0</v>
      </c>
      <c r="R1689" s="138">
        <v>5</v>
      </c>
      <c r="S1689" s="130">
        <f>Table4[[#This Row],[DMG PER PARTICLE]]*Table4[[#This Row],[PARTICLES 
PER SHOT]]</f>
        <v>1719</v>
      </c>
      <c r="T1689" s="186">
        <f>Table4[[#This Row],[DAMAGE PER SHOT]]/Table4[[#This Row],[SHOT 
INTERVAL]]</f>
        <v>7813.636363636364</v>
      </c>
      <c r="U1689" s="130">
        <f>Table4[[#This Row],[SHOTS PER MAGAZINE]]*Table4[[#This Row],[DAMAGE PER SHOT]]</f>
        <v>41256</v>
      </c>
      <c r="V1689" s="130">
        <f>Table4[[#This Row],[MAGAZINE AMMO]]/Table4[[#This Row],[AMMO PER SHOT]]</f>
        <v>24</v>
      </c>
      <c r="W1689" s="138">
        <f>1/Table4[[#This Row],[SHOT 
INTERVAL]]</f>
        <v>4.5454545454545459</v>
      </c>
      <c r="X1689" s="138">
        <f>(Table4[[#This Row],[SHOTS PER MAGAZINE]]-1)*Table4[[#This Row],[SHOT 
INTERVAL]]+(Table4[[#This Row],[PARTICLES 
PER SHOT]]-1)*Table4[[#This Row],[BURST INTERVAL]]</f>
        <v>5.0599999999999996</v>
      </c>
      <c r="Y1689" s="186">
        <f>Table4[[#This Row],[DAMAGE PER MAGAZINE]]/(Table4[[#This Row],[UNLOAD TIME]]+Table4[[#This Row],[RELOAD TIME]])</f>
        <v>4100.9940357852884</v>
      </c>
    </row>
    <row r="1690" spans="1:25" ht="14.25" hidden="1" customHeight="1" outlineLevel="1" x14ac:dyDescent="0.2">
      <c r="A1690" s="130">
        <v>83</v>
      </c>
      <c r="B1690" s="186" t="s">
        <v>477</v>
      </c>
      <c r="C1690" s="186" t="s">
        <v>102</v>
      </c>
      <c r="D1690" s="130">
        <v>1</v>
      </c>
      <c r="E1690" s="149">
        <v>1719</v>
      </c>
      <c r="F1690" s="130"/>
      <c r="G1690" s="130"/>
      <c r="H1690" s="130"/>
      <c r="I1690" s="130">
        <v>24</v>
      </c>
      <c r="J1690" s="130">
        <v>1</v>
      </c>
      <c r="K1690" s="130">
        <v>1</v>
      </c>
      <c r="L1690" s="138"/>
      <c r="M1690" s="138">
        <v>0.22</v>
      </c>
      <c r="N1690" s="130">
        <v>24</v>
      </c>
      <c r="O1690" s="138"/>
      <c r="P1690" s="138">
        <v>5</v>
      </c>
      <c r="Q1690" s="130">
        <v>0</v>
      </c>
      <c r="R1690" s="138">
        <v>5</v>
      </c>
      <c r="S1690" s="130">
        <f>Table4[[#This Row],[DMG PER PARTICLE]]*Table4[[#This Row],[PARTICLES 
PER SHOT]]</f>
        <v>1719</v>
      </c>
      <c r="T1690" s="186">
        <f>Table4[[#This Row],[DAMAGE PER SHOT]]/Table4[[#This Row],[SHOT 
INTERVAL]]</f>
        <v>7813.636363636364</v>
      </c>
      <c r="U1690" s="130">
        <f>Table4[[#This Row],[SHOTS PER MAGAZINE]]*Table4[[#This Row],[DAMAGE PER SHOT]]</f>
        <v>41256</v>
      </c>
      <c r="V1690" s="130">
        <f>Table4[[#This Row],[MAGAZINE AMMO]]/Table4[[#This Row],[AMMO PER SHOT]]</f>
        <v>24</v>
      </c>
      <c r="W1690" s="138">
        <f>1/Table4[[#This Row],[SHOT 
INTERVAL]]</f>
        <v>4.5454545454545459</v>
      </c>
      <c r="X1690" s="138">
        <f>(Table4[[#This Row],[SHOTS PER MAGAZINE]]-1)*Table4[[#This Row],[SHOT 
INTERVAL]]+(Table4[[#This Row],[PARTICLES 
PER SHOT]]-1)*Table4[[#This Row],[BURST INTERVAL]]</f>
        <v>5.0599999999999996</v>
      </c>
      <c r="Y1690" s="186">
        <f>Table4[[#This Row],[DAMAGE PER MAGAZINE]]/(Table4[[#This Row],[UNLOAD TIME]]+Table4[[#This Row],[RELOAD TIME]])</f>
        <v>4100.9940357852884</v>
      </c>
    </row>
    <row r="1691" spans="1:25" ht="14.25" hidden="1" customHeight="1" outlineLevel="1" x14ac:dyDescent="0.2">
      <c r="A1691" s="130">
        <v>83</v>
      </c>
      <c r="B1691" s="186" t="s">
        <v>477</v>
      </c>
      <c r="C1691" s="186" t="s">
        <v>102</v>
      </c>
      <c r="D1691" s="130">
        <v>2</v>
      </c>
      <c r="E1691" s="149">
        <v>1748</v>
      </c>
      <c r="F1691" s="130"/>
      <c r="G1691" s="130"/>
      <c r="H1691" s="130"/>
      <c r="I1691" s="130">
        <v>24</v>
      </c>
      <c r="J1691" s="130">
        <v>1</v>
      </c>
      <c r="K1691" s="130">
        <v>1</v>
      </c>
      <c r="L1691" s="138"/>
      <c r="M1691" s="138">
        <v>0.22</v>
      </c>
      <c r="N1691" s="130">
        <v>24</v>
      </c>
      <c r="O1691" s="138"/>
      <c r="P1691" s="138">
        <v>5</v>
      </c>
      <c r="Q1691" s="130">
        <v>0</v>
      </c>
      <c r="R1691" s="138">
        <v>5</v>
      </c>
      <c r="S1691" s="130">
        <f>Table4[[#This Row],[DMG PER PARTICLE]]*Table4[[#This Row],[PARTICLES 
PER SHOT]]</f>
        <v>1748</v>
      </c>
      <c r="T1691" s="186">
        <f>Table4[[#This Row],[DAMAGE PER SHOT]]/Table4[[#This Row],[SHOT 
INTERVAL]]</f>
        <v>7945.454545454545</v>
      </c>
      <c r="U1691" s="130">
        <f>Table4[[#This Row],[SHOTS PER MAGAZINE]]*Table4[[#This Row],[DAMAGE PER SHOT]]</f>
        <v>41952</v>
      </c>
      <c r="V1691" s="130">
        <f>Table4[[#This Row],[MAGAZINE AMMO]]/Table4[[#This Row],[AMMO PER SHOT]]</f>
        <v>24</v>
      </c>
      <c r="W1691" s="138">
        <f>1/Table4[[#This Row],[SHOT 
INTERVAL]]</f>
        <v>4.5454545454545459</v>
      </c>
      <c r="X1691" s="138">
        <f>(Table4[[#This Row],[SHOTS PER MAGAZINE]]-1)*Table4[[#This Row],[SHOT 
INTERVAL]]+(Table4[[#This Row],[PARTICLES 
PER SHOT]]-1)*Table4[[#This Row],[BURST INTERVAL]]</f>
        <v>5.0599999999999996</v>
      </c>
      <c r="Y1691" s="186">
        <f>Table4[[#This Row],[DAMAGE PER MAGAZINE]]/(Table4[[#This Row],[UNLOAD TIME]]+Table4[[#This Row],[RELOAD TIME]])</f>
        <v>4170.1789264413528</v>
      </c>
    </row>
    <row r="1692" spans="1:25" ht="14.25" hidden="1" customHeight="1" outlineLevel="1" x14ac:dyDescent="0.2">
      <c r="A1692" s="130">
        <v>83</v>
      </c>
      <c r="B1692" s="186" t="s">
        <v>477</v>
      </c>
      <c r="C1692" s="186" t="s">
        <v>102</v>
      </c>
      <c r="D1692" s="130">
        <v>3</v>
      </c>
      <c r="E1692" s="149">
        <v>1794</v>
      </c>
      <c r="F1692" s="130"/>
      <c r="G1692" s="130"/>
      <c r="H1692" s="130"/>
      <c r="I1692" s="130">
        <v>24</v>
      </c>
      <c r="J1692" s="130">
        <v>1</v>
      </c>
      <c r="K1692" s="130">
        <v>1</v>
      </c>
      <c r="L1692" s="138"/>
      <c r="M1692" s="138">
        <v>0.22</v>
      </c>
      <c r="N1692" s="130">
        <v>24</v>
      </c>
      <c r="O1692" s="138"/>
      <c r="P1692" s="138">
        <v>5</v>
      </c>
      <c r="Q1692" s="130">
        <v>0</v>
      </c>
      <c r="R1692" s="138">
        <v>5</v>
      </c>
      <c r="S1692" s="130">
        <f>Table4[[#This Row],[DMG PER PARTICLE]]*Table4[[#This Row],[PARTICLES 
PER SHOT]]</f>
        <v>1794</v>
      </c>
      <c r="T1692" s="186">
        <f>Table4[[#This Row],[DAMAGE PER SHOT]]/Table4[[#This Row],[SHOT 
INTERVAL]]</f>
        <v>8154.545454545455</v>
      </c>
      <c r="U1692" s="130">
        <f>Table4[[#This Row],[SHOTS PER MAGAZINE]]*Table4[[#This Row],[DAMAGE PER SHOT]]</f>
        <v>43056</v>
      </c>
      <c r="V1692" s="130">
        <f>Table4[[#This Row],[MAGAZINE AMMO]]/Table4[[#This Row],[AMMO PER SHOT]]</f>
        <v>24</v>
      </c>
      <c r="W1692" s="138">
        <f>1/Table4[[#This Row],[SHOT 
INTERVAL]]</f>
        <v>4.5454545454545459</v>
      </c>
      <c r="X1692" s="138">
        <f>(Table4[[#This Row],[SHOTS PER MAGAZINE]]-1)*Table4[[#This Row],[SHOT 
INTERVAL]]+(Table4[[#This Row],[PARTICLES 
PER SHOT]]-1)*Table4[[#This Row],[BURST INTERVAL]]</f>
        <v>5.0599999999999996</v>
      </c>
      <c r="Y1692" s="186">
        <f>Table4[[#This Row],[DAMAGE PER MAGAZINE]]/(Table4[[#This Row],[UNLOAD TIME]]+Table4[[#This Row],[RELOAD TIME]])</f>
        <v>4279.9204771371778</v>
      </c>
    </row>
    <row r="1693" spans="1:25" ht="14.25" hidden="1" customHeight="1" outlineLevel="1" x14ac:dyDescent="0.2">
      <c r="A1693" s="130">
        <v>83</v>
      </c>
      <c r="B1693" s="186" t="s">
        <v>477</v>
      </c>
      <c r="C1693" s="186" t="s">
        <v>102</v>
      </c>
      <c r="D1693" s="130">
        <v>4</v>
      </c>
      <c r="E1693" s="149">
        <v>1840</v>
      </c>
      <c r="F1693" s="130"/>
      <c r="G1693" s="130"/>
      <c r="H1693" s="130"/>
      <c r="I1693" s="130">
        <v>24</v>
      </c>
      <c r="J1693" s="130">
        <v>1</v>
      </c>
      <c r="K1693" s="130">
        <v>1</v>
      </c>
      <c r="L1693" s="138"/>
      <c r="M1693" s="138">
        <v>0.22</v>
      </c>
      <c r="N1693" s="130">
        <v>24</v>
      </c>
      <c r="O1693" s="138"/>
      <c r="P1693" s="138">
        <v>5</v>
      </c>
      <c r="Q1693" s="130">
        <v>0</v>
      </c>
      <c r="R1693" s="138">
        <v>5</v>
      </c>
      <c r="S1693" s="130">
        <f>Table4[[#This Row],[DMG PER PARTICLE]]*Table4[[#This Row],[PARTICLES 
PER SHOT]]</f>
        <v>1840</v>
      </c>
      <c r="T1693" s="186">
        <f>Table4[[#This Row],[DAMAGE PER SHOT]]/Table4[[#This Row],[SHOT 
INTERVAL]]</f>
        <v>8363.636363636364</v>
      </c>
      <c r="U1693" s="130">
        <f>Table4[[#This Row],[SHOTS PER MAGAZINE]]*Table4[[#This Row],[DAMAGE PER SHOT]]</f>
        <v>44160</v>
      </c>
      <c r="V1693" s="130">
        <f>Table4[[#This Row],[MAGAZINE AMMO]]/Table4[[#This Row],[AMMO PER SHOT]]</f>
        <v>24</v>
      </c>
      <c r="W1693" s="138">
        <f>1/Table4[[#This Row],[SHOT 
INTERVAL]]</f>
        <v>4.5454545454545459</v>
      </c>
      <c r="X1693" s="138">
        <f>(Table4[[#This Row],[SHOTS PER MAGAZINE]]-1)*Table4[[#This Row],[SHOT 
INTERVAL]]+(Table4[[#This Row],[PARTICLES 
PER SHOT]]-1)*Table4[[#This Row],[BURST INTERVAL]]</f>
        <v>5.0599999999999996</v>
      </c>
      <c r="Y1693" s="186">
        <f>Table4[[#This Row],[DAMAGE PER MAGAZINE]]/(Table4[[#This Row],[UNLOAD TIME]]+Table4[[#This Row],[RELOAD TIME]])</f>
        <v>4389.6620278330029</v>
      </c>
    </row>
    <row r="1694" spans="1:25" ht="14.25" hidden="1" customHeight="1" outlineLevel="1" x14ac:dyDescent="0.2">
      <c r="A1694" s="130">
        <v>83</v>
      </c>
      <c r="B1694" s="186" t="s">
        <v>477</v>
      </c>
      <c r="C1694" s="186" t="s">
        <v>102</v>
      </c>
      <c r="D1694" s="130">
        <v>5</v>
      </c>
      <c r="E1694" s="149">
        <v>1870</v>
      </c>
      <c r="F1694" s="130"/>
      <c r="G1694" s="130"/>
      <c r="H1694" s="130"/>
      <c r="I1694" s="130">
        <v>24</v>
      </c>
      <c r="J1694" s="130">
        <v>1</v>
      </c>
      <c r="K1694" s="130">
        <v>1</v>
      </c>
      <c r="L1694" s="138"/>
      <c r="M1694" s="138">
        <v>0.22</v>
      </c>
      <c r="N1694" s="130">
        <v>24</v>
      </c>
      <c r="O1694" s="138"/>
      <c r="P1694" s="138">
        <v>5</v>
      </c>
      <c r="Q1694" s="130">
        <v>0</v>
      </c>
      <c r="R1694" s="138">
        <v>5</v>
      </c>
      <c r="S1694" s="130">
        <f>Table4[[#This Row],[DMG PER PARTICLE]]*Table4[[#This Row],[PARTICLES 
PER SHOT]]</f>
        <v>1870</v>
      </c>
      <c r="T1694" s="186">
        <f>Table4[[#This Row],[DAMAGE PER SHOT]]/Table4[[#This Row],[SHOT 
INTERVAL]]</f>
        <v>8500</v>
      </c>
      <c r="U1694" s="130">
        <f>Table4[[#This Row],[SHOTS PER MAGAZINE]]*Table4[[#This Row],[DAMAGE PER SHOT]]</f>
        <v>44880</v>
      </c>
      <c r="V1694" s="130">
        <f>Table4[[#This Row],[MAGAZINE AMMO]]/Table4[[#This Row],[AMMO PER SHOT]]</f>
        <v>24</v>
      </c>
      <c r="W1694" s="138">
        <f>1/Table4[[#This Row],[SHOT 
INTERVAL]]</f>
        <v>4.5454545454545459</v>
      </c>
      <c r="X1694" s="138">
        <f>(Table4[[#This Row],[SHOTS PER MAGAZINE]]-1)*Table4[[#This Row],[SHOT 
INTERVAL]]+(Table4[[#This Row],[PARTICLES 
PER SHOT]]-1)*Table4[[#This Row],[BURST INTERVAL]]</f>
        <v>5.0599999999999996</v>
      </c>
      <c r="Y1694" s="186">
        <f>Table4[[#This Row],[DAMAGE PER MAGAZINE]]/(Table4[[#This Row],[UNLOAD TIME]]+Table4[[#This Row],[RELOAD TIME]])</f>
        <v>4461.2326043737585</v>
      </c>
    </row>
    <row r="1695" spans="1:25" ht="14.25" hidden="1" customHeight="1" outlineLevel="1" x14ac:dyDescent="0.2">
      <c r="A1695" s="130">
        <v>83</v>
      </c>
      <c r="B1695" s="186" t="s">
        <v>477</v>
      </c>
      <c r="C1695" s="186" t="s">
        <v>102</v>
      </c>
      <c r="D1695" s="130">
        <v>6</v>
      </c>
      <c r="E1695" s="149">
        <v>1903</v>
      </c>
      <c r="F1695" s="130"/>
      <c r="G1695" s="130"/>
      <c r="H1695" s="130"/>
      <c r="I1695" s="130">
        <v>24</v>
      </c>
      <c r="J1695" s="130">
        <v>1</v>
      </c>
      <c r="K1695" s="130">
        <v>1</v>
      </c>
      <c r="L1695" s="138"/>
      <c r="M1695" s="138">
        <v>0.22</v>
      </c>
      <c r="N1695" s="130">
        <v>24</v>
      </c>
      <c r="O1695" s="138"/>
      <c r="P1695" s="138">
        <v>5</v>
      </c>
      <c r="Q1695" s="130">
        <v>0</v>
      </c>
      <c r="R1695" s="138">
        <v>5</v>
      </c>
      <c r="S1695" s="130">
        <f>Table4[[#This Row],[DMG PER PARTICLE]]*Table4[[#This Row],[PARTICLES 
PER SHOT]]</f>
        <v>1903</v>
      </c>
      <c r="T1695" s="186">
        <f>Table4[[#This Row],[DAMAGE PER SHOT]]/Table4[[#This Row],[SHOT 
INTERVAL]]</f>
        <v>8650</v>
      </c>
      <c r="U1695" s="130">
        <f>Table4[[#This Row],[SHOTS PER MAGAZINE]]*Table4[[#This Row],[DAMAGE PER SHOT]]</f>
        <v>45672</v>
      </c>
      <c r="V1695" s="130">
        <f>Table4[[#This Row],[MAGAZINE AMMO]]/Table4[[#This Row],[AMMO PER SHOT]]</f>
        <v>24</v>
      </c>
      <c r="W1695" s="138">
        <f>1/Table4[[#This Row],[SHOT 
INTERVAL]]</f>
        <v>4.5454545454545459</v>
      </c>
      <c r="X1695" s="138">
        <f>(Table4[[#This Row],[SHOTS PER MAGAZINE]]-1)*Table4[[#This Row],[SHOT 
INTERVAL]]+(Table4[[#This Row],[PARTICLES 
PER SHOT]]-1)*Table4[[#This Row],[BURST INTERVAL]]</f>
        <v>5.0599999999999996</v>
      </c>
      <c r="Y1695" s="186">
        <f>Table4[[#This Row],[DAMAGE PER MAGAZINE]]/(Table4[[#This Row],[UNLOAD TIME]]+Table4[[#This Row],[RELOAD TIME]])</f>
        <v>4539.9602385685894</v>
      </c>
    </row>
    <row r="1696" spans="1:25" ht="14.25" hidden="1" customHeight="1" outlineLevel="1" x14ac:dyDescent="0.2">
      <c r="A1696" s="130">
        <v>83</v>
      </c>
      <c r="B1696" s="186" t="s">
        <v>477</v>
      </c>
      <c r="C1696" s="186" t="s">
        <v>102</v>
      </c>
      <c r="D1696" s="130">
        <v>7</v>
      </c>
      <c r="E1696" s="149">
        <v>1955</v>
      </c>
      <c r="F1696" s="130"/>
      <c r="G1696" s="130"/>
      <c r="H1696" s="130"/>
      <c r="I1696" s="130">
        <v>24</v>
      </c>
      <c r="J1696" s="130">
        <v>1</v>
      </c>
      <c r="K1696" s="130">
        <v>1</v>
      </c>
      <c r="L1696" s="138"/>
      <c r="M1696" s="138">
        <v>0.22</v>
      </c>
      <c r="N1696" s="130">
        <v>24</v>
      </c>
      <c r="O1696" s="138"/>
      <c r="P1696" s="138">
        <v>5</v>
      </c>
      <c r="Q1696" s="130">
        <v>0</v>
      </c>
      <c r="R1696" s="138">
        <v>5</v>
      </c>
      <c r="S1696" s="130">
        <f>Table4[[#This Row],[DMG PER PARTICLE]]*Table4[[#This Row],[PARTICLES 
PER SHOT]]</f>
        <v>1955</v>
      </c>
      <c r="T1696" s="186">
        <f>Table4[[#This Row],[DAMAGE PER SHOT]]/Table4[[#This Row],[SHOT 
INTERVAL]]</f>
        <v>8886.363636363636</v>
      </c>
      <c r="U1696" s="130">
        <f>Table4[[#This Row],[SHOTS PER MAGAZINE]]*Table4[[#This Row],[DAMAGE PER SHOT]]</f>
        <v>46920</v>
      </c>
      <c r="V1696" s="130">
        <f>Table4[[#This Row],[MAGAZINE AMMO]]/Table4[[#This Row],[AMMO PER SHOT]]</f>
        <v>24</v>
      </c>
      <c r="W1696" s="138">
        <f>1/Table4[[#This Row],[SHOT 
INTERVAL]]</f>
        <v>4.5454545454545459</v>
      </c>
      <c r="X1696" s="138">
        <f>(Table4[[#This Row],[SHOTS PER MAGAZINE]]-1)*Table4[[#This Row],[SHOT 
INTERVAL]]+(Table4[[#This Row],[PARTICLES 
PER SHOT]]-1)*Table4[[#This Row],[BURST INTERVAL]]</f>
        <v>5.0599999999999996</v>
      </c>
      <c r="Y1696" s="186">
        <f>Table4[[#This Row],[DAMAGE PER MAGAZINE]]/(Table4[[#This Row],[UNLOAD TIME]]+Table4[[#This Row],[RELOAD TIME]])</f>
        <v>4664.015904572565</v>
      </c>
    </row>
    <row r="1697" spans="1:25" ht="14.25" hidden="1" customHeight="1" outlineLevel="1" x14ac:dyDescent="0.2">
      <c r="A1697" s="130">
        <v>83</v>
      </c>
      <c r="B1697" s="186" t="s">
        <v>477</v>
      </c>
      <c r="C1697" s="186" t="s">
        <v>102</v>
      </c>
      <c r="D1697" s="130">
        <v>8</v>
      </c>
      <c r="E1697" s="149">
        <v>1967</v>
      </c>
      <c r="F1697" s="130"/>
      <c r="G1697" s="130"/>
      <c r="H1697" s="130"/>
      <c r="I1697" s="130">
        <v>24</v>
      </c>
      <c r="J1697" s="130">
        <v>1</v>
      </c>
      <c r="K1697" s="130">
        <v>1</v>
      </c>
      <c r="L1697" s="138"/>
      <c r="M1697" s="138">
        <v>0.22</v>
      </c>
      <c r="N1697" s="130">
        <v>24</v>
      </c>
      <c r="O1697" s="138"/>
      <c r="P1697" s="138">
        <v>5</v>
      </c>
      <c r="Q1697" s="130">
        <v>0</v>
      </c>
      <c r="R1697" s="138">
        <v>5</v>
      </c>
      <c r="S1697" s="130">
        <f>Table4[[#This Row],[DMG PER PARTICLE]]*Table4[[#This Row],[PARTICLES 
PER SHOT]]</f>
        <v>1967</v>
      </c>
      <c r="T1697" s="186">
        <f>Table4[[#This Row],[DAMAGE PER SHOT]]/Table4[[#This Row],[SHOT 
INTERVAL]]</f>
        <v>8940.9090909090901</v>
      </c>
      <c r="U1697" s="130">
        <f>Table4[[#This Row],[SHOTS PER MAGAZINE]]*Table4[[#This Row],[DAMAGE PER SHOT]]</f>
        <v>47208</v>
      </c>
      <c r="V1697" s="130">
        <f>Table4[[#This Row],[MAGAZINE AMMO]]/Table4[[#This Row],[AMMO PER SHOT]]</f>
        <v>24</v>
      </c>
      <c r="W1697" s="138">
        <f>1/Table4[[#This Row],[SHOT 
INTERVAL]]</f>
        <v>4.5454545454545459</v>
      </c>
      <c r="X1697" s="138">
        <f>(Table4[[#This Row],[SHOTS PER MAGAZINE]]-1)*Table4[[#This Row],[SHOT 
INTERVAL]]+(Table4[[#This Row],[PARTICLES 
PER SHOT]]-1)*Table4[[#This Row],[BURST INTERVAL]]</f>
        <v>5.0599999999999996</v>
      </c>
      <c r="Y1697" s="186">
        <f>Table4[[#This Row],[DAMAGE PER MAGAZINE]]/(Table4[[#This Row],[UNLOAD TIME]]+Table4[[#This Row],[RELOAD TIME]])</f>
        <v>4692.644135188867</v>
      </c>
    </row>
    <row r="1698" spans="1:25" ht="14.25" hidden="1" customHeight="1" outlineLevel="1" x14ac:dyDescent="0.2">
      <c r="A1698" s="130">
        <v>83</v>
      </c>
      <c r="B1698" s="186" t="s">
        <v>477</v>
      </c>
      <c r="C1698" s="186" t="s">
        <v>102</v>
      </c>
      <c r="D1698" s="130">
        <v>9</v>
      </c>
      <c r="E1698" s="149">
        <v>1990</v>
      </c>
      <c r="F1698" s="130"/>
      <c r="G1698" s="130"/>
      <c r="H1698" s="130"/>
      <c r="I1698" s="130">
        <v>24</v>
      </c>
      <c r="J1698" s="130">
        <v>1</v>
      </c>
      <c r="K1698" s="130">
        <v>1</v>
      </c>
      <c r="L1698" s="138"/>
      <c r="M1698" s="138">
        <v>0.22</v>
      </c>
      <c r="N1698" s="130">
        <v>24</v>
      </c>
      <c r="O1698" s="138"/>
      <c r="P1698" s="138">
        <v>5</v>
      </c>
      <c r="Q1698" s="130">
        <v>0</v>
      </c>
      <c r="R1698" s="138">
        <v>5</v>
      </c>
      <c r="S1698" s="130">
        <f>Table4[[#This Row],[DMG PER PARTICLE]]*Table4[[#This Row],[PARTICLES 
PER SHOT]]</f>
        <v>1990</v>
      </c>
      <c r="T1698" s="186">
        <f>Table4[[#This Row],[DAMAGE PER SHOT]]/Table4[[#This Row],[SHOT 
INTERVAL]]</f>
        <v>9045.454545454546</v>
      </c>
      <c r="U1698" s="130">
        <f>Table4[[#This Row],[SHOTS PER MAGAZINE]]*Table4[[#This Row],[DAMAGE PER SHOT]]</f>
        <v>47760</v>
      </c>
      <c r="V1698" s="130">
        <f>Table4[[#This Row],[MAGAZINE AMMO]]/Table4[[#This Row],[AMMO PER SHOT]]</f>
        <v>24</v>
      </c>
      <c r="W1698" s="138">
        <f>1/Table4[[#This Row],[SHOT 
INTERVAL]]</f>
        <v>4.5454545454545459</v>
      </c>
      <c r="X1698" s="138">
        <f>(Table4[[#This Row],[SHOTS PER MAGAZINE]]-1)*Table4[[#This Row],[SHOT 
INTERVAL]]+(Table4[[#This Row],[PARTICLES 
PER SHOT]]-1)*Table4[[#This Row],[BURST INTERVAL]]</f>
        <v>5.0599999999999996</v>
      </c>
      <c r="Y1698" s="186">
        <f>Table4[[#This Row],[DAMAGE PER MAGAZINE]]/(Table4[[#This Row],[UNLOAD TIME]]+Table4[[#This Row],[RELOAD TIME]])</f>
        <v>4747.51491053678</v>
      </c>
    </row>
    <row r="1699" spans="1:25" ht="14.25" hidden="1" customHeight="1" outlineLevel="1" x14ac:dyDescent="0.2">
      <c r="A1699" s="130">
        <v>83</v>
      </c>
      <c r="B1699" s="186" t="s">
        <v>477</v>
      </c>
      <c r="C1699" s="186" t="s">
        <v>102</v>
      </c>
      <c r="D1699" s="130">
        <v>10</v>
      </c>
      <c r="E1699" s="149">
        <v>2024</v>
      </c>
      <c r="F1699" s="130"/>
      <c r="G1699" s="130"/>
      <c r="H1699" s="130"/>
      <c r="I1699" s="130">
        <v>24</v>
      </c>
      <c r="J1699" s="130">
        <v>1</v>
      </c>
      <c r="K1699" s="130">
        <v>1</v>
      </c>
      <c r="L1699" s="138"/>
      <c r="M1699" s="138">
        <v>0.22</v>
      </c>
      <c r="N1699" s="130">
        <v>24</v>
      </c>
      <c r="O1699" s="138"/>
      <c r="P1699" s="138">
        <v>5</v>
      </c>
      <c r="Q1699" s="130">
        <v>0</v>
      </c>
      <c r="R1699" s="138">
        <v>5</v>
      </c>
      <c r="S1699" s="130">
        <f>Table4[[#This Row],[DMG PER PARTICLE]]*Table4[[#This Row],[PARTICLES 
PER SHOT]]</f>
        <v>2024</v>
      </c>
      <c r="T1699" s="186">
        <f>Table4[[#This Row],[DAMAGE PER SHOT]]/Table4[[#This Row],[SHOT 
INTERVAL]]</f>
        <v>9200</v>
      </c>
      <c r="U1699" s="130">
        <f>Table4[[#This Row],[SHOTS PER MAGAZINE]]*Table4[[#This Row],[DAMAGE PER SHOT]]</f>
        <v>48576</v>
      </c>
      <c r="V1699" s="130">
        <f>Table4[[#This Row],[MAGAZINE AMMO]]/Table4[[#This Row],[AMMO PER SHOT]]</f>
        <v>24</v>
      </c>
      <c r="W1699" s="138">
        <f>1/Table4[[#This Row],[SHOT 
INTERVAL]]</f>
        <v>4.5454545454545459</v>
      </c>
      <c r="X1699" s="138">
        <f>(Table4[[#This Row],[SHOTS PER MAGAZINE]]-1)*Table4[[#This Row],[SHOT 
INTERVAL]]+(Table4[[#This Row],[PARTICLES 
PER SHOT]]-1)*Table4[[#This Row],[BURST INTERVAL]]</f>
        <v>5.0599999999999996</v>
      </c>
      <c r="Y1699" s="186">
        <f>Table4[[#This Row],[DAMAGE PER MAGAZINE]]/(Table4[[#This Row],[UNLOAD TIME]]+Table4[[#This Row],[RELOAD TIME]])</f>
        <v>4828.628230616303</v>
      </c>
    </row>
    <row r="1700" spans="1:25" ht="14.25" hidden="1" customHeight="1" outlineLevel="1" x14ac:dyDescent="0.2">
      <c r="A1700" s="130">
        <v>83</v>
      </c>
      <c r="B1700" s="186" t="s">
        <v>477</v>
      </c>
      <c r="C1700" s="186" t="s">
        <v>102</v>
      </c>
      <c r="D1700" s="130">
        <v>11</v>
      </c>
      <c r="E1700" s="149">
        <v>2036</v>
      </c>
      <c r="F1700" s="130"/>
      <c r="G1700" s="130"/>
      <c r="H1700" s="130"/>
      <c r="I1700" s="130">
        <v>24</v>
      </c>
      <c r="J1700" s="130">
        <v>1</v>
      </c>
      <c r="K1700" s="130">
        <v>1</v>
      </c>
      <c r="L1700" s="138"/>
      <c r="M1700" s="138">
        <v>0.22</v>
      </c>
      <c r="N1700" s="130">
        <v>24</v>
      </c>
      <c r="O1700" s="138"/>
      <c r="P1700" s="138">
        <v>5</v>
      </c>
      <c r="Q1700" s="130">
        <v>0</v>
      </c>
      <c r="R1700" s="138">
        <v>5</v>
      </c>
      <c r="S1700" s="130">
        <f>Table4[[#This Row],[DMG PER PARTICLE]]*Table4[[#This Row],[PARTICLES 
PER SHOT]]</f>
        <v>2036</v>
      </c>
      <c r="T1700" s="186">
        <f>Table4[[#This Row],[DAMAGE PER SHOT]]/Table4[[#This Row],[SHOT 
INTERVAL]]</f>
        <v>9254.545454545454</v>
      </c>
      <c r="U1700" s="130">
        <f>Table4[[#This Row],[SHOTS PER MAGAZINE]]*Table4[[#This Row],[DAMAGE PER SHOT]]</f>
        <v>48864</v>
      </c>
      <c r="V1700" s="130">
        <f>Table4[[#This Row],[MAGAZINE AMMO]]/Table4[[#This Row],[AMMO PER SHOT]]</f>
        <v>24</v>
      </c>
      <c r="W1700" s="138">
        <f>1/Table4[[#This Row],[SHOT 
INTERVAL]]</f>
        <v>4.5454545454545459</v>
      </c>
      <c r="X1700" s="138">
        <f>(Table4[[#This Row],[SHOTS PER MAGAZINE]]-1)*Table4[[#This Row],[SHOT 
INTERVAL]]+(Table4[[#This Row],[PARTICLES 
PER SHOT]]-1)*Table4[[#This Row],[BURST INTERVAL]]</f>
        <v>5.0599999999999996</v>
      </c>
      <c r="Y1700" s="186">
        <f>Table4[[#This Row],[DAMAGE PER MAGAZINE]]/(Table4[[#This Row],[UNLOAD TIME]]+Table4[[#This Row],[RELOAD TIME]])</f>
        <v>4857.256461232605</v>
      </c>
    </row>
    <row r="1701" spans="1:25" ht="14.25" hidden="1" customHeight="1" outlineLevel="1" x14ac:dyDescent="0.2">
      <c r="A1701" s="130">
        <v>83</v>
      </c>
      <c r="B1701" s="186" t="s">
        <v>477</v>
      </c>
      <c r="C1701" s="186" t="s">
        <v>102</v>
      </c>
      <c r="D1701" s="130">
        <v>12</v>
      </c>
      <c r="E1701" s="149">
        <v>2059</v>
      </c>
      <c r="F1701" s="130"/>
      <c r="G1701" s="130"/>
      <c r="H1701" s="130"/>
      <c r="I1701" s="130">
        <v>24</v>
      </c>
      <c r="J1701" s="130">
        <v>1</v>
      </c>
      <c r="K1701" s="130">
        <v>1</v>
      </c>
      <c r="L1701" s="138"/>
      <c r="M1701" s="138">
        <v>0.22</v>
      </c>
      <c r="N1701" s="130">
        <v>24</v>
      </c>
      <c r="O1701" s="138"/>
      <c r="P1701" s="138">
        <v>5</v>
      </c>
      <c r="Q1701" s="130">
        <v>0</v>
      </c>
      <c r="R1701" s="138">
        <v>5</v>
      </c>
      <c r="S1701" s="130">
        <f>Table4[[#This Row],[DMG PER PARTICLE]]*Table4[[#This Row],[PARTICLES 
PER SHOT]]</f>
        <v>2059</v>
      </c>
      <c r="T1701" s="186">
        <f>Table4[[#This Row],[DAMAGE PER SHOT]]/Table4[[#This Row],[SHOT 
INTERVAL]]</f>
        <v>9359.0909090909099</v>
      </c>
      <c r="U1701" s="130">
        <f>Table4[[#This Row],[SHOTS PER MAGAZINE]]*Table4[[#This Row],[DAMAGE PER SHOT]]</f>
        <v>49416</v>
      </c>
      <c r="V1701" s="130">
        <f>Table4[[#This Row],[MAGAZINE AMMO]]/Table4[[#This Row],[AMMO PER SHOT]]</f>
        <v>24</v>
      </c>
      <c r="W1701" s="138">
        <f>1/Table4[[#This Row],[SHOT 
INTERVAL]]</f>
        <v>4.5454545454545459</v>
      </c>
      <c r="X1701" s="138">
        <f>(Table4[[#This Row],[SHOTS PER MAGAZINE]]-1)*Table4[[#This Row],[SHOT 
INTERVAL]]+(Table4[[#This Row],[PARTICLES 
PER SHOT]]-1)*Table4[[#This Row],[BURST INTERVAL]]</f>
        <v>5.0599999999999996</v>
      </c>
      <c r="Y1701" s="186">
        <f>Table4[[#This Row],[DAMAGE PER MAGAZINE]]/(Table4[[#This Row],[UNLOAD TIME]]+Table4[[#This Row],[RELOAD TIME]])</f>
        <v>4912.1272365805171</v>
      </c>
    </row>
    <row r="1702" spans="1:25" ht="14.25" hidden="1" customHeight="1" outlineLevel="1" x14ac:dyDescent="0.2">
      <c r="A1702" s="130">
        <v>83</v>
      </c>
      <c r="B1702" s="186" t="s">
        <v>477</v>
      </c>
      <c r="C1702" s="186" t="s">
        <v>103</v>
      </c>
      <c r="D1702" s="130">
        <v>1</v>
      </c>
      <c r="E1702" s="149">
        <v>2161</v>
      </c>
      <c r="F1702" s="130"/>
      <c r="G1702" s="130"/>
      <c r="H1702" s="130"/>
      <c r="I1702" s="130">
        <v>24</v>
      </c>
      <c r="J1702" s="130">
        <v>1</v>
      </c>
      <c r="K1702" s="130">
        <v>1</v>
      </c>
      <c r="L1702" s="138"/>
      <c r="M1702" s="138">
        <v>0.22</v>
      </c>
      <c r="N1702" s="130">
        <v>24</v>
      </c>
      <c r="O1702" s="138"/>
      <c r="P1702" s="138">
        <v>5</v>
      </c>
      <c r="Q1702" s="130">
        <v>0</v>
      </c>
      <c r="R1702" s="138">
        <v>5</v>
      </c>
      <c r="S1702" s="130">
        <f>Table4[[#This Row],[DMG PER PARTICLE]]*Table4[[#This Row],[PARTICLES 
PER SHOT]]</f>
        <v>2161</v>
      </c>
      <c r="T1702" s="186">
        <f>Table4[[#This Row],[DAMAGE PER SHOT]]/Table4[[#This Row],[SHOT 
INTERVAL]]</f>
        <v>9822.7272727272721</v>
      </c>
      <c r="U1702" s="130">
        <f>Table4[[#This Row],[SHOTS PER MAGAZINE]]*Table4[[#This Row],[DAMAGE PER SHOT]]</f>
        <v>51864</v>
      </c>
      <c r="V1702" s="130">
        <f>Table4[[#This Row],[MAGAZINE AMMO]]/Table4[[#This Row],[AMMO PER SHOT]]</f>
        <v>24</v>
      </c>
      <c r="W1702" s="138">
        <f>1/Table4[[#This Row],[SHOT 
INTERVAL]]</f>
        <v>4.5454545454545459</v>
      </c>
      <c r="X1702" s="138">
        <f>(Table4[[#This Row],[SHOTS PER MAGAZINE]]-1)*Table4[[#This Row],[SHOT 
INTERVAL]]+(Table4[[#This Row],[PARTICLES 
PER SHOT]]-1)*Table4[[#This Row],[BURST INTERVAL]]</f>
        <v>5.0599999999999996</v>
      </c>
      <c r="Y1702" s="186">
        <f>Table4[[#This Row],[DAMAGE PER MAGAZINE]]/(Table4[[#This Row],[UNLOAD TIME]]+Table4[[#This Row],[RELOAD TIME]])</f>
        <v>5155.467196819086</v>
      </c>
    </row>
    <row r="1703" spans="1:25" ht="14.25" customHeight="1" collapsed="1" x14ac:dyDescent="0.2">
      <c r="A1703" s="128">
        <v>84</v>
      </c>
      <c r="B1703" s="185" t="s">
        <v>478</v>
      </c>
      <c r="C1703" s="185" t="s">
        <v>101</v>
      </c>
      <c r="D1703" s="128">
        <v>1</v>
      </c>
      <c r="E1703" s="157">
        <v>367</v>
      </c>
      <c r="F1703" s="128"/>
      <c r="G1703" s="128"/>
      <c r="H1703" s="128"/>
      <c r="I1703" s="128">
        <v>8</v>
      </c>
      <c r="J1703" s="128">
        <v>1</v>
      </c>
      <c r="K1703" s="128">
        <v>1</v>
      </c>
      <c r="L1703" s="137"/>
      <c r="M1703" s="137">
        <v>0.35</v>
      </c>
      <c r="N1703" s="128">
        <v>1</v>
      </c>
      <c r="O1703" s="137"/>
      <c r="P1703" s="137">
        <v>0.75</v>
      </c>
      <c r="Q1703" s="128">
        <v>7</v>
      </c>
      <c r="R1703" s="137">
        <v>6</v>
      </c>
      <c r="S1703" s="128">
        <f>Table4[[#This Row],[DMG PER PARTICLE]]*Table4[[#This Row],[PARTICLES 
PER SHOT]]</f>
        <v>367</v>
      </c>
      <c r="T1703" s="185">
        <f>Table4[[#This Row],[DAMAGE PER SHOT]]/Table4[[#This Row],[SHOT 
INTERVAL]]</f>
        <v>1048.5714285714287</v>
      </c>
      <c r="U1703" s="128">
        <f>Table4[[#This Row],[SHOTS PER MAGAZINE]]*Table4[[#This Row],[DAMAGE PER SHOT]]</f>
        <v>2936</v>
      </c>
      <c r="V1703" s="128">
        <f>Table4[[#This Row],[MAGAZINE AMMO]]/Table4[[#This Row],[AMMO PER SHOT]]</f>
        <v>8</v>
      </c>
      <c r="W1703" s="137">
        <f>1/Table4[[#This Row],[SHOT 
INTERVAL]]</f>
        <v>2.8571428571428572</v>
      </c>
      <c r="X1703" s="137">
        <f>(Table4[[#This Row],[SHOTS PER MAGAZINE]]-1)*Table4[[#This Row],[SHOT 
INTERVAL]]+(Table4[[#This Row],[PARTICLES 
PER SHOT]]-1)*Table4[[#This Row],[BURST INTERVAL]]</f>
        <v>2.4499999999999997</v>
      </c>
      <c r="Y1703" s="185">
        <f>Table4[[#This Row],[DAMAGE PER MAGAZINE]]/(Table4[[#This Row],[UNLOAD TIME]]+Table4[[#This Row],[RELOAD TIME]])</f>
        <v>347.45562130177518</v>
      </c>
    </row>
    <row r="1704" spans="1:25" ht="14.25" hidden="1" customHeight="1" outlineLevel="1" x14ac:dyDescent="0.2">
      <c r="A1704" s="130">
        <v>84</v>
      </c>
      <c r="B1704" s="186" t="s">
        <v>478</v>
      </c>
      <c r="C1704" s="186" t="s">
        <v>101</v>
      </c>
      <c r="D1704" s="130">
        <v>2</v>
      </c>
      <c r="E1704" s="158">
        <v>404</v>
      </c>
      <c r="F1704" s="130"/>
      <c r="G1704" s="130"/>
      <c r="H1704" s="130"/>
      <c r="I1704" s="130">
        <v>8</v>
      </c>
      <c r="J1704" s="130">
        <v>1</v>
      </c>
      <c r="K1704" s="130">
        <v>1</v>
      </c>
      <c r="L1704" s="138"/>
      <c r="M1704" s="138">
        <v>0.35</v>
      </c>
      <c r="N1704" s="130">
        <v>1</v>
      </c>
      <c r="O1704" s="138"/>
      <c r="P1704" s="138">
        <v>0.75</v>
      </c>
      <c r="Q1704" s="130">
        <v>7</v>
      </c>
      <c r="R1704" s="138">
        <v>6</v>
      </c>
      <c r="S1704" s="130">
        <f>Table4[[#This Row],[DMG PER PARTICLE]]*Table4[[#This Row],[PARTICLES 
PER SHOT]]</f>
        <v>404</v>
      </c>
      <c r="T1704" s="186">
        <f>Table4[[#This Row],[DAMAGE PER SHOT]]/Table4[[#This Row],[SHOT 
INTERVAL]]</f>
        <v>1154.2857142857144</v>
      </c>
      <c r="U1704" s="130">
        <f>Table4[[#This Row],[SHOTS PER MAGAZINE]]*Table4[[#This Row],[DAMAGE PER SHOT]]</f>
        <v>3232</v>
      </c>
      <c r="V1704" s="130">
        <f>Table4[[#This Row],[MAGAZINE AMMO]]/Table4[[#This Row],[AMMO PER SHOT]]</f>
        <v>8</v>
      </c>
      <c r="W1704" s="138">
        <f>1/Table4[[#This Row],[SHOT 
INTERVAL]]</f>
        <v>2.8571428571428572</v>
      </c>
      <c r="X1704" s="138">
        <f>(Table4[[#This Row],[SHOTS PER MAGAZINE]]-1)*Table4[[#This Row],[SHOT 
INTERVAL]]+(Table4[[#This Row],[PARTICLES 
PER SHOT]]-1)*Table4[[#This Row],[BURST INTERVAL]]</f>
        <v>2.4499999999999997</v>
      </c>
      <c r="Y1704" s="186">
        <f>Table4[[#This Row],[DAMAGE PER MAGAZINE]]/(Table4[[#This Row],[UNLOAD TIME]]+Table4[[#This Row],[RELOAD TIME]])</f>
        <v>382.48520710059177</v>
      </c>
    </row>
    <row r="1705" spans="1:25" ht="14.25" hidden="1" customHeight="1" outlineLevel="1" x14ac:dyDescent="0.2">
      <c r="A1705" s="130">
        <v>84</v>
      </c>
      <c r="B1705" s="186" t="s">
        <v>478</v>
      </c>
      <c r="C1705" s="186" t="s">
        <v>101</v>
      </c>
      <c r="D1705" s="130">
        <v>3</v>
      </c>
      <c r="E1705" s="158">
        <v>444</v>
      </c>
      <c r="F1705" s="130"/>
      <c r="G1705" s="130"/>
      <c r="H1705" s="130"/>
      <c r="I1705" s="130">
        <v>8</v>
      </c>
      <c r="J1705" s="130">
        <v>1</v>
      </c>
      <c r="K1705" s="130">
        <v>1</v>
      </c>
      <c r="L1705" s="138"/>
      <c r="M1705" s="138">
        <v>0.35</v>
      </c>
      <c r="N1705" s="130">
        <v>1</v>
      </c>
      <c r="O1705" s="138"/>
      <c r="P1705" s="138">
        <v>0.75</v>
      </c>
      <c r="Q1705" s="130">
        <v>7</v>
      </c>
      <c r="R1705" s="138">
        <v>6</v>
      </c>
      <c r="S1705" s="130">
        <f>Table4[[#This Row],[DMG PER PARTICLE]]*Table4[[#This Row],[PARTICLES 
PER SHOT]]</f>
        <v>444</v>
      </c>
      <c r="T1705" s="186">
        <f>Table4[[#This Row],[DAMAGE PER SHOT]]/Table4[[#This Row],[SHOT 
INTERVAL]]</f>
        <v>1268.5714285714287</v>
      </c>
      <c r="U1705" s="130">
        <f>Table4[[#This Row],[SHOTS PER MAGAZINE]]*Table4[[#This Row],[DAMAGE PER SHOT]]</f>
        <v>3552</v>
      </c>
      <c r="V1705" s="130">
        <f>Table4[[#This Row],[MAGAZINE AMMO]]/Table4[[#This Row],[AMMO PER SHOT]]</f>
        <v>8</v>
      </c>
      <c r="W1705" s="138">
        <f>1/Table4[[#This Row],[SHOT 
INTERVAL]]</f>
        <v>2.8571428571428572</v>
      </c>
      <c r="X1705" s="138">
        <f>(Table4[[#This Row],[SHOTS PER MAGAZINE]]-1)*Table4[[#This Row],[SHOT 
INTERVAL]]+(Table4[[#This Row],[PARTICLES 
PER SHOT]]-1)*Table4[[#This Row],[BURST INTERVAL]]</f>
        <v>2.4499999999999997</v>
      </c>
      <c r="Y1705" s="186">
        <f>Table4[[#This Row],[DAMAGE PER MAGAZINE]]/(Table4[[#This Row],[UNLOAD TIME]]+Table4[[#This Row],[RELOAD TIME]])</f>
        <v>420.35502958579883</v>
      </c>
    </row>
    <row r="1706" spans="1:25" ht="14.25" hidden="1" customHeight="1" outlineLevel="1" x14ac:dyDescent="0.2">
      <c r="A1706" s="130">
        <v>84</v>
      </c>
      <c r="B1706" s="186" t="s">
        <v>478</v>
      </c>
      <c r="C1706" s="186" t="s">
        <v>101</v>
      </c>
      <c r="D1706" s="130">
        <v>4</v>
      </c>
      <c r="E1706" s="158">
        <v>488</v>
      </c>
      <c r="F1706" s="130"/>
      <c r="G1706" s="130"/>
      <c r="H1706" s="130"/>
      <c r="I1706" s="130">
        <v>8</v>
      </c>
      <c r="J1706" s="130">
        <v>1</v>
      </c>
      <c r="K1706" s="130">
        <v>1</v>
      </c>
      <c r="L1706" s="138"/>
      <c r="M1706" s="138">
        <v>0.35</v>
      </c>
      <c r="N1706" s="130">
        <v>1</v>
      </c>
      <c r="O1706" s="138"/>
      <c r="P1706" s="138">
        <v>0.75</v>
      </c>
      <c r="Q1706" s="130">
        <v>7</v>
      </c>
      <c r="R1706" s="138">
        <v>6</v>
      </c>
      <c r="S1706" s="130">
        <f>Table4[[#This Row],[DMG PER PARTICLE]]*Table4[[#This Row],[PARTICLES 
PER SHOT]]</f>
        <v>488</v>
      </c>
      <c r="T1706" s="186">
        <f>Table4[[#This Row],[DAMAGE PER SHOT]]/Table4[[#This Row],[SHOT 
INTERVAL]]</f>
        <v>1394.2857142857144</v>
      </c>
      <c r="U1706" s="130">
        <f>Table4[[#This Row],[SHOTS PER MAGAZINE]]*Table4[[#This Row],[DAMAGE PER SHOT]]</f>
        <v>3904</v>
      </c>
      <c r="V1706" s="130">
        <f>Table4[[#This Row],[MAGAZINE AMMO]]/Table4[[#This Row],[AMMO PER SHOT]]</f>
        <v>8</v>
      </c>
      <c r="W1706" s="138">
        <f>1/Table4[[#This Row],[SHOT 
INTERVAL]]</f>
        <v>2.8571428571428572</v>
      </c>
      <c r="X1706" s="138">
        <f>(Table4[[#This Row],[SHOTS PER MAGAZINE]]-1)*Table4[[#This Row],[SHOT 
INTERVAL]]+(Table4[[#This Row],[PARTICLES 
PER SHOT]]-1)*Table4[[#This Row],[BURST INTERVAL]]</f>
        <v>2.4499999999999997</v>
      </c>
      <c r="Y1706" s="186">
        <f>Table4[[#This Row],[DAMAGE PER MAGAZINE]]/(Table4[[#This Row],[UNLOAD TIME]]+Table4[[#This Row],[RELOAD TIME]])</f>
        <v>462.01183431952666</v>
      </c>
    </row>
    <row r="1707" spans="1:25" ht="14.25" hidden="1" customHeight="1" outlineLevel="1" x14ac:dyDescent="0.2">
      <c r="A1707" s="130">
        <v>84</v>
      </c>
      <c r="B1707" s="186" t="s">
        <v>478</v>
      </c>
      <c r="C1707" s="186" t="s">
        <v>101</v>
      </c>
      <c r="D1707" s="130">
        <v>5</v>
      </c>
      <c r="E1707" s="158">
        <v>537</v>
      </c>
      <c r="F1707" s="130"/>
      <c r="G1707" s="130"/>
      <c r="H1707" s="130"/>
      <c r="I1707" s="130">
        <v>8</v>
      </c>
      <c r="J1707" s="130">
        <v>1</v>
      </c>
      <c r="K1707" s="130">
        <v>1</v>
      </c>
      <c r="L1707" s="138"/>
      <c r="M1707" s="138">
        <v>0.35</v>
      </c>
      <c r="N1707" s="130">
        <v>1</v>
      </c>
      <c r="O1707" s="138"/>
      <c r="P1707" s="138">
        <v>0.75</v>
      </c>
      <c r="Q1707" s="130">
        <v>7</v>
      </c>
      <c r="R1707" s="138">
        <v>6</v>
      </c>
      <c r="S1707" s="130">
        <f>Table4[[#This Row],[DMG PER PARTICLE]]*Table4[[#This Row],[PARTICLES 
PER SHOT]]</f>
        <v>537</v>
      </c>
      <c r="T1707" s="186">
        <f>Table4[[#This Row],[DAMAGE PER SHOT]]/Table4[[#This Row],[SHOT 
INTERVAL]]</f>
        <v>1534.2857142857144</v>
      </c>
      <c r="U1707" s="130">
        <f>Table4[[#This Row],[SHOTS PER MAGAZINE]]*Table4[[#This Row],[DAMAGE PER SHOT]]</f>
        <v>4296</v>
      </c>
      <c r="V1707" s="130">
        <f>Table4[[#This Row],[MAGAZINE AMMO]]/Table4[[#This Row],[AMMO PER SHOT]]</f>
        <v>8</v>
      </c>
      <c r="W1707" s="138">
        <f>1/Table4[[#This Row],[SHOT 
INTERVAL]]</f>
        <v>2.8571428571428572</v>
      </c>
      <c r="X1707" s="138">
        <f>(Table4[[#This Row],[SHOTS PER MAGAZINE]]-1)*Table4[[#This Row],[SHOT 
INTERVAL]]+(Table4[[#This Row],[PARTICLES 
PER SHOT]]-1)*Table4[[#This Row],[BURST INTERVAL]]</f>
        <v>2.4499999999999997</v>
      </c>
      <c r="Y1707" s="186">
        <f>Table4[[#This Row],[DAMAGE PER MAGAZINE]]/(Table4[[#This Row],[UNLOAD TIME]]+Table4[[#This Row],[RELOAD TIME]])</f>
        <v>508.40236686390534</v>
      </c>
    </row>
    <row r="1708" spans="1:25" ht="14.25" hidden="1" customHeight="1" outlineLevel="1" x14ac:dyDescent="0.2">
      <c r="A1708" s="130">
        <v>84</v>
      </c>
      <c r="B1708" s="186" t="s">
        <v>478</v>
      </c>
      <c r="C1708" s="186" t="s">
        <v>101</v>
      </c>
      <c r="D1708" s="130">
        <v>6</v>
      </c>
      <c r="E1708" s="158">
        <v>591</v>
      </c>
      <c r="F1708" s="130"/>
      <c r="G1708" s="130"/>
      <c r="H1708" s="130"/>
      <c r="I1708" s="130">
        <v>8</v>
      </c>
      <c r="J1708" s="130">
        <v>1</v>
      </c>
      <c r="K1708" s="130">
        <v>1</v>
      </c>
      <c r="L1708" s="138"/>
      <c r="M1708" s="138">
        <v>0.35</v>
      </c>
      <c r="N1708" s="130">
        <v>1</v>
      </c>
      <c r="O1708" s="138"/>
      <c r="P1708" s="138">
        <v>0.75</v>
      </c>
      <c r="Q1708" s="130">
        <v>7</v>
      </c>
      <c r="R1708" s="138">
        <v>6</v>
      </c>
      <c r="S1708" s="130">
        <f>Table4[[#This Row],[DMG PER PARTICLE]]*Table4[[#This Row],[PARTICLES 
PER SHOT]]</f>
        <v>591</v>
      </c>
      <c r="T1708" s="186">
        <f>Table4[[#This Row],[DAMAGE PER SHOT]]/Table4[[#This Row],[SHOT 
INTERVAL]]</f>
        <v>1688.5714285714287</v>
      </c>
      <c r="U1708" s="130">
        <f>Table4[[#This Row],[SHOTS PER MAGAZINE]]*Table4[[#This Row],[DAMAGE PER SHOT]]</f>
        <v>4728</v>
      </c>
      <c r="V1708" s="130">
        <f>Table4[[#This Row],[MAGAZINE AMMO]]/Table4[[#This Row],[AMMO PER SHOT]]</f>
        <v>8</v>
      </c>
      <c r="W1708" s="138">
        <f>1/Table4[[#This Row],[SHOT 
INTERVAL]]</f>
        <v>2.8571428571428572</v>
      </c>
      <c r="X1708" s="138">
        <f>(Table4[[#This Row],[SHOTS PER MAGAZINE]]-1)*Table4[[#This Row],[SHOT 
INTERVAL]]+(Table4[[#This Row],[PARTICLES 
PER SHOT]]-1)*Table4[[#This Row],[BURST INTERVAL]]</f>
        <v>2.4499999999999997</v>
      </c>
      <c r="Y1708" s="186">
        <f>Table4[[#This Row],[DAMAGE PER MAGAZINE]]/(Table4[[#This Row],[UNLOAD TIME]]+Table4[[#This Row],[RELOAD TIME]])</f>
        <v>559.526627218935</v>
      </c>
    </row>
    <row r="1709" spans="1:25" ht="14.25" hidden="1" customHeight="1" outlineLevel="1" x14ac:dyDescent="0.2">
      <c r="A1709" s="130">
        <v>84</v>
      </c>
      <c r="B1709" s="186" t="s">
        <v>478</v>
      </c>
      <c r="C1709" s="186" t="s">
        <v>101</v>
      </c>
      <c r="D1709" s="130">
        <v>7</v>
      </c>
      <c r="E1709" s="158">
        <v>650</v>
      </c>
      <c r="F1709" s="130"/>
      <c r="G1709" s="130"/>
      <c r="H1709" s="130"/>
      <c r="I1709" s="130">
        <v>8</v>
      </c>
      <c r="J1709" s="130">
        <v>1</v>
      </c>
      <c r="K1709" s="130">
        <v>1</v>
      </c>
      <c r="L1709" s="138"/>
      <c r="M1709" s="138">
        <v>0.35</v>
      </c>
      <c r="N1709" s="130">
        <v>1</v>
      </c>
      <c r="O1709" s="138"/>
      <c r="P1709" s="138">
        <v>0.75</v>
      </c>
      <c r="Q1709" s="130">
        <v>7</v>
      </c>
      <c r="R1709" s="138">
        <v>6</v>
      </c>
      <c r="S1709" s="130">
        <f>Table4[[#This Row],[DMG PER PARTICLE]]*Table4[[#This Row],[PARTICLES 
PER SHOT]]</f>
        <v>650</v>
      </c>
      <c r="T1709" s="186">
        <f>Table4[[#This Row],[DAMAGE PER SHOT]]/Table4[[#This Row],[SHOT 
INTERVAL]]</f>
        <v>1857.1428571428573</v>
      </c>
      <c r="U1709" s="130">
        <f>Table4[[#This Row],[SHOTS PER MAGAZINE]]*Table4[[#This Row],[DAMAGE PER SHOT]]</f>
        <v>5200</v>
      </c>
      <c r="V1709" s="130">
        <f>Table4[[#This Row],[MAGAZINE AMMO]]/Table4[[#This Row],[AMMO PER SHOT]]</f>
        <v>8</v>
      </c>
      <c r="W1709" s="138">
        <f>1/Table4[[#This Row],[SHOT 
INTERVAL]]</f>
        <v>2.8571428571428572</v>
      </c>
      <c r="X1709" s="138">
        <f>(Table4[[#This Row],[SHOTS PER MAGAZINE]]-1)*Table4[[#This Row],[SHOT 
INTERVAL]]+(Table4[[#This Row],[PARTICLES 
PER SHOT]]-1)*Table4[[#This Row],[BURST INTERVAL]]</f>
        <v>2.4499999999999997</v>
      </c>
      <c r="Y1709" s="186">
        <f>Table4[[#This Row],[DAMAGE PER MAGAZINE]]/(Table4[[#This Row],[UNLOAD TIME]]+Table4[[#This Row],[RELOAD TIME]])</f>
        <v>615.38461538461547</v>
      </c>
    </row>
    <row r="1710" spans="1:25" ht="14.25" hidden="1" customHeight="1" outlineLevel="1" x14ac:dyDescent="0.2">
      <c r="A1710" s="130">
        <v>84</v>
      </c>
      <c r="B1710" s="186" t="s">
        <v>478</v>
      </c>
      <c r="C1710" s="186" t="s">
        <v>101</v>
      </c>
      <c r="D1710" s="130">
        <v>8</v>
      </c>
      <c r="E1710" s="158">
        <v>715</v>
      </c>
      <c r="F1710" s="130"/>
      <c r="G1710" s="130"/>
      <c r="H1710" s="130"/>
      <c r="I1710" s="130">
        <v>8</v>
      </c>
      <c r="J1710" s="130">
        <v>1</v>
      </c>
      <c r="K1710" s="130">
        <v>1</v>
      </c>
      <c r="L1710" s="138"/>
      <c r="M1710" s="138">
        <v>0.35</v>
      </c>
      <c r="N1710" s="130">
        <v>1</v>
      </c>
      <c r="O1710" s="138"/>
      <c r="P1710" s="138">
        <v>0.75</v>
      </c>
      <c r="Q1710" s="130">
        <v>7</v>
      </c>
      <c r="R1710" s="138">
        <v>6</v>
      </c>
      <c r="S1710" s="130">
        <f>Table4[[#This Row],[DMG PER PARTICLE]]*Table4[[#This Row],[PARTICLES 
PER SHOT]]</f>
        <v>715</v>
      </c>
      <c r="T1710" s="186">
        <f>Table4[[#This Row],[DAMAGE PER SHOT]]/Table4[[#This Row],[SHOT 
INTERVAL]]</f>
        <v>2042.8571428571429</v>
      </c>
      <c r="U1710" s="130">
        <f>Table4[[#This Row],[SHOTS PER MAGAZINE]]*Table4[[#This Row],[DAMAGE PER SHOT]]</f>
        <v>5720</v>
      </c>
      <c r="V1710" s="130">
        <f>Table4[[#This Row],[MAGAZINE AMMO]]/Table4[[#This Row],[AMMO PER SHOT]]</f>
        <v>8</v>
      </c>
      <c r="W1710" s="138">
        <f>1/Table4[[#This Row],[SHOT 
INTERVAL]]</f>
        <v>2.8571428571428572</v>
      </c>
      <c r="X1710" s="138">
        <f>(Table4[[#This Row],[SHOTS PER MAGAZINE]]-1)*Table4[[#This Row],[SHOT 
INTERVAL]]+(Table4[[#This Row],[PARTICLES 
PER SHOT]]-1)*Table4[[#This Row],[BURST INTERVAL]]</f>
        <v>2.4499999999999997</v>
      </c>
      <c r="Y1710" s="186">
        <f>Table4[[#This Row],[DAMAGE PER MAGAZINE]]/(Table4[[#This Row],[UNLOAD TIME]]+Table4[[#This Row],[RELOAD TIME]])</f>
        <v>676.92307692307702</v>
      </c>
    </row>
    <row r="1711" spans="1:25" ht="14.25" hidden="1" customHeight="1" outlineLevel="1" x14ac:dyDescent="0.2">
      <c r="A1711" s="130">
        <v>84</v>
      </c>
      <c r="B1711" s="186" t="s">
        <v>478</v>
      </c>
      <c r="C1711" s="186" t="s">
        <v>101</v>
      </c>
      <c r="D1711" s="130">
        <v>9</v>
      </c>
      <c r="E1711" s="158">
        <v>787</v>
      </c>
      <c r="F1711" s="130"/>
      <c r="G1711" s="130"/>
      <c r="H1711" s="130"/>
      <c r="I1711" s="130">
        <v>8</v>
      </c>
      <c r="J1711" s="130">
        <v>1</v>
      </c>
      <c r="K1711" s="130">
        <v>1</v>
      </c>
      <c r="L1711" s="138"/>
      <c r="M1711" s="138">
        <v>0.35</v>
      </c>
      <c r="N1711" s="130">
        <v>1</v>
      </c>
      <c r="O1711" s="138"/>
      <c r="P1711" s="138">
        <v>0.75</v>
      </c>
      <c r="Q1711" s="130">
        <v>7</v>
      </c>
      <c r="R1711" s="138">
        <v>6</v>
      </c>
      <c r="S1711" s="130">
        <f>Table4[[#This Row],[DMG PER PARTICLE]]*Table4[[#This Row],[PARTICLES 
PER SHOT]]</f>
        <v>787</v>
      </c>
      <c r="T1711" s="186">
        <f>Table4[[#This Row],[DAMAGE PER SHOT]]/Table4[[#This Row],[SHOT 
INTERVAL]]</f>
        <v>2248.5714285714289</v>
      </c>
      <c r="U1711" s="130">
        <f>Table4[[#This Row],[SHOTS PER MAGAZINE]]*Table4[[#This Row],[DAMAGE PER SHOT]]</f>
        <v>6296</v>
      </c>
      <c r="V1711" s="130">
        <f>Table4[[#This Row],[MAGAZINE AMMO]]/Table4[[#This Row],[AMMO PER SHOT]]</f>
        <v>8</v>
      </c>
      <c r="W1711" s="138">
        <f>1/Table4[[#This Row],[SHOT 
INTERVAL]]</f>
        <v>2.8571428571428572</v>
      </c>
      <c r="X1711" s="138">
        <f>(Table4[[#This Row],[SHOTS PER MAGAZINE]]-1)*Table4[[#This Row],[SHOT 
INTERVAL]]+(Table4[[#This Row],[PARTICLES 
PER SHOT]]-1)*Table4[[#This Row],[BURST INTERVAL]]</f>
        <v>2.4499999999999997</v>
      </c>
      <c r="Y1711" s="186">
        <f>Table4[[#This Row],[DAMAGE PER MAGAZINE]]/(Table4[[#This Row],[UNLOAD TIME]]+Table4[[#This Row],[RELOAD TIME]])</f>
        <v>745.08875739644975</v>
      </c>
    </row>
    <row r="1712" spans="1:25" ht="14.25" hidden="1" customHeight="1" outlineLevel="1" x14ac:dyDescent="0.2">
      <c r="A1712" s="130">
        <v>84</v>
      </c>
      <c r="B1712" s="186" t="s">
        <v>478</v>
      </c>
      <c r="C1712" s="186" t="s">
        <v>101</v>
      </c>
      <c r="D1712" s="130">
        <v>10</v>
      </c>
      <c r="E1712" s="158">
        <v>866</v>
      </c>
      <c r="F1712" s="130"/>
      <c r="G1712" s="130"/>
      <c r="H1712" s="130"/>
      <c r="I1712" s="130">
        <v>8</v>
      </c>
      <c r="J1712" s="130">
        <v>1</v>
      </c>
      <c r="K1712" s="130">
        <v>1</v>
      </c>
      <c r="L1712" s="138"/>
      <c r="M1712" s="138">
        <v>0.35</v>
      </c>
      <c r="N1712" s="130">
        <v>1</v>
      </c>
      <c r="O1712" s="138"/>
      <c r="P1712" s="138">
        <v>0.75</v>
      </c>
      <c r="Q1712" s="130">
        <v>7</v>
      </c>
      <c r="R1712" s="138">
        <v>6</v>
      </c>
      <c r="S1712" s="130">
        <f>Table4[[#This Row],[DMG PER PARTICLE]]*Table4[[#This Row],[PARTICLES 
PER SHOT]]</f>
        <v>866</v>
      </c>
      <c r="T1712" s="186">
        <f>Table4[[#This Row],[DAMAGE PER SHOT]]/Table4[[#This Row],[SHOT 
INTERVAL]]</f>
        <v>2474.2857142857142</v>
      </c>
      <c r="U1712" s="130">
        <f>Table4[[#This Row],[SHOTS PER MAGAZINE]]*Table4[[#This Row],[DAMAGE PER SHOT]]</f>
        <v>6928</v>
      </c>
      <c r="V1712" s="130">
        <f>Table4[[#This Row],[MAGAZINE AMMO]]/Table4[[#This Row],[AMMO PER SHOT]]</f>
        <v>8</v>
      </c>
      <c r="W1712" s="138">
        <f>1/Table4[[#This Row],[SHOT 
INTERVAL]]</f>
        <v>2.8571428571428572</v>
      </c>
      <c r="X1712" s="138">
        <f>(Table4[[#This Row],[SHOTS PER MAGAZINE]]-1)*Table4[[#This Row],[SHOT 
INTERVAL]]+(Table4[[#This Row],[PARTICLES 
PER SHOT]]-1)*Table4[[#This Row],[BURST INTERVAL]]</f>
        <v>2.4499999999999997</v>
      </c>
      <c r="Y1712" s="186">
        <f>Table4[[#This Row],[DAMAGE PER MAGAZINE]]/(Table4[[#This Row],[UNLOAD TIME]]+Table4[[#This Row],[RELOAD TIME]])</f>
        <v>819.88165680473378</v>
      </c>
    </row>
    <row r="1713" spans="1:25" ht="14.25" hidden="1" customHeight="1" outlineLevel="1" x14ac:dyDescent="0.2">
      <c r="A1713" s="130">
        <v>84</v>
      </c>
      <c r="B1713" s="186" t="s">
        <v>478</v>
      </c>
      <c r="C1713" s="186" t="s">
        <v>101</v>
      </c>
      <c r="D1713" s="130">
        <v>11</v>
      </c>
      <c r="E1713" s="158">
        <v>953</v>
      </c>
      <c r="F1713" s="130"/>
      <c r="G1713" s="130"/>
      <c r="H1713" s="130"/>
      <c r="I1713" s="130">
        <v>8</v>
      </c>
      <c r="J1713" s="130">
        <v>1</v>
      </c>
      <c r="K1713" s="130">
        <v>1</v>
      </c>
      <c r="L1713" s="138"/>
      <c r="M1713" s="138">
        <v>0.35</v>
      </c>
      <c r="N1713" s="130">
        <v>1</v>
      </c>
      <c r="O1713" s="138"/>
      <c r="P1713" s="138">
        <v>0.75</v>
      </c>
      <c r="Q1713" s="130">
        <v>7</v>
      </c>
      <c r="R1713" s="138">
        <v>6</v>
      </c>
      <c r="S1713" s="130">
        <f>Table4[[#This Row],[DMG PER PARTICLE]]*Table4[[#This Row],[PARTICLES 
PER SHOT]]</f>
        <v>953</v>
      </c>
      <c r="T1713" s="186">
        <f>Table4[[#This Row],[DAMAGE PER SHOT]]/Table4[[#This Row],[SHOT 
INTERVAL]]</f>
        <v>2722.8571428571431</v>
      </c>
      <c r="U1713" s="130">
        <f>Table4[[#This Row],[SHOTS PER MAGAZINE]]*Table4[[#This Row],[DAMAGE PER SHOT]]</f>
        <v>7624</v>
      </c>
      <c r="V1713" s="130">
        <f>Table4[[#This Row],[MAGAZINE AMMO]]/Table4[[#This Row],[AMMO PER SHOT]]</f>
        <v>8</v>
      </c>
      <c r="W1713" s="138">
        <f>1/Table4[[#This Row],[SHOT 
INTERVAL]]</f>
        <v>2.8571428571428572</v>
      </c>
      <c r="X1713" s="138">
        <f>(Table4[[#This Row],[SHOTS PER MAGAZINE]]-1)*Table4[[#This Row],[SHOT 
INTERVAL]]+(Table4[[#This Row],[PARTICLES 
PER SHOT]]-1)*Table4[[#This Row],[BURST INTERVAL]]</f>
        <v>2.4499999999999997</v>
      </c>
      <c r="Y1713" s="186">
        <f>Table4[[#This Row],[DAMAGE PER MAGAZINE]]/(Table4[[#This Row],[UNLOAD TIME]]+Table4[[#This Row],[RELOAD TIME]])</f>
        <v>902.24852071005921</v>
      </c>
    </row>
    <row r="1714" spans="1:25" ht="14.25" hidden="1" customHeight="1" outlineLevel="1" x14ac:dyDescent="0.2">
      <c r="A1714" s="130">
        <v>84</v>
      </c>
      <c r="B1714" s="186" t="s">
        <v>478</v>
      </c>
      <c r="C1714" s="186" t="s">
        <v>101</v>
      </c>
      <c r="D1714" s="130">
        <v>12</v>
      </c>
      <c r="E1714" s="158">
        <v>1048</v>
      </c>
      <c r="F1714" s="130"/>
      <c r="G1714" s="130"/>
      <c r="H1714" s="130"/>
      <c r="I1714" s="130">
        <v>8</v>
      </c>
      <c r="J1714" s="130">
        <v>1</v>
      </c>
      <c r="K1714" s="130">
        <v>1</v>
      </c>
      <c r="L1714" s="138"/>
      <c r="M1714" s="138">
        <v>0.35</v>
      </c>
      <c r="N1714" s="130">
        <v>1</v>
      </c>
      <c r="O1714" s="138"/>
      <c r="P1714" s="138">
        <v>0.75</v>
      </c>
      <c r="Q1714" s="130">
        <v>7</v>
      </c>
      <c r="R1714" s="138">
        <v>6</v>
      </c>
      <c r="S1714" s="130">
        <f>Table4[[#This Row],[DMG PER PARTICLE]]*Table4[[#This Row],[PARTICLES 
PER SHOT]]</f>
        <v>1048</v>
      </c>
      <c r="T1714" s="186">
        <f>Table4[[#This Row],[DAMAGE PER SHOT]]/Table4[[#This Row],[SHOT 
INTERVAL]]</f>
        <v>2994.2857142857147</v>
      </c>
      <c r="U1714" s="130">
        <f>Table4[[#This Row],[SHOTS PER MAGAZINE]]*Table4[[#This Row],[DAMAGE PER SHOT]]</f>
        <v>8384</v>
      </c>
      <c r="V1714" s="130">
        <f>Table4[[#This Row],[MAGAZINE AMMO]]/Table4[[#This Row],[AMMO PER SHOT]]</f>
        <v>8</v>
      </c>
      <c r="W1714" s="138">
        <f>1/Table4[[#This Row],[SHOT 
INTERVAL]]</f>
        <v>2.8571428571428572</v>
      </c>
      <c r="X1714" s="138">
        <f>(Table4[[#This Row],[SHOTS PER MAGAZINE]]-1)*Table4[[#This Row],[SHOT 
INTERVAL]]+(Table4[[#This Row],[PARTICLES 
PER SHOT]]-1)*Table4[[#This Row],[BURST INTERVAL]]</f>
        <v>2.4499999999999997</v>
      </c>
      <c r="Y1714" s="186">
        <f>Table4[[#This Row],[DAMAGE PER MAGAZINE]]/(Table4[[#This Row],[UNLOAD TIME]]+Table4[[#This Row],[RELOAD TIME]])</f>
        <v>992.18934911242616</v>
      </c>
    </row>
    <row r="1715" spans="1:25" ht="14.25" hidden="1" customHeight="1" outlineLevel="1" x14ac:dyDescent="0.2">
      <c r="A1715" s="130">
        <v>84</v>
      </c>
      <c r="B1715" s="186" t="s">
        <v>478</v>
      </c>
      <c r="C1715" s="186" t="s">
        <v>102</v>
      </c>
      <c r="D1715" s="130">
        <v>1</v>
      </c>
      <c r="E1715" s="158">
        <v>1048</v>
      </c>
      <c r="F1715" s="130"/>
      <c r="G1715" s="130"/>
      <c r="H1715" s="130"/>
      <c r="I1715" s="130">
        <v>8</v>
      </c>
      <c r="J1715" s="130">
        <v>1</v>
      </c>
      <c r="K1715" s="130">
        <v>1</v>
      </c>
      <c r="L1715" s="138"/>
      <c r="M1715" s="138">
        <v>0.35</v>
      </c>
      <c r="N1715" s="130">
        <v>1</v>
      </c>
      <c r="O1715" s="138"/>
      <c r="P1715" s="138">
        <v>0.75</v>
      </c>
      <c r="Q1715" s="130">
        <v>7</v>
      </c>
      <c r="R1715" s="138">
        <v>6</v>
      </c>
      <c r="S1715" s="130">
        <f>Table4[[#This Row],[DMG PER PARTICLE]]*Table4[[#This Row],[PARTICLES 
PER SHOT]]</f>
        <v>1048</v>
      </c>
      <c r="T1715" s="186">
        <f>Table4[[#This Row],[DAMAGE PER SHOT]]/Table4[[#This Row],[SHOT 
INTERVAL]]</f>
        <v>2994.2857142857147</v>
      </c>
      <c r="U1715" s="130">
        <f>Table4[[#This Row],[SHOTS PER MAGAZINE]]*Table4[[#This Row],[DAMAGE PER SHOT]]</f>
        <v>8384</v>
      </c>
      <c r="V1715" s="130">
        <f>Table4[[#This Row],[MAGAZINE AMMO]]/Table4[[#This Row],[AMMO PER SHOT]]</f>
        <v>8</v>
      </c>
      <c r="W1715" s="138">
        <f>1/Table4[[#This Row],[SHOT 
INTERVAL]]</f>
        <v>2.8571428571428572</v>
      </c>
      <c r="X1715" s="138">
        <f>(Table4[[#This Row],[SHOTS PER MAGAZINE]]-1)*Table4[[#This Row],[SHOT 
INTERVAL]]+(Table4[[#This Row],[PARTICLES 
PER SHOT]]-1)*Table4[[#This Row],[BURST INTERVAL]]</f>
        <v>2.4499999999999997</v>
      </c>
      <c r="Y1715" s="186">
        <f>Table4[[#This Row],[DAMAGE PER MAGAZINE]]/(Table4[[#This Row],[UNLOAD TIME]]+Table4[[#This Row],[RELOAD TIME]])</f>
        <v>992.18934911242616</v>
      </c>
    </row>
    <row r="1716" spans="1:25" ht="14.25" hidden="1" customHeight="1" outlineLevel="1" x14ac:dyDescent="0.2">
      <c r="A1716" s="130">
        <v>84</v>
      </c>
      <c r="B1716" s="186" t="s">
        <v>478</v>
      </c>
      <c r="C1716" s="186" t="s">
        <v>102</v>
      </c>
      <c r="D1716" s="130">
        <v>2</v>
      </c>
      <c r="E1716" s="158">
        <v>1067</v>
      </c>
      <c r="F1716" s="130"/>
      <c r="G1716" s="130"/>
      <c r="H1716" s="130"/>
      <c r="I1716" s="130">
        <v>8</v>
      </c>
      <c r="J1716" s="130">
        <v>1</v>
      </c>
      <c r="K1716" s="130">
        <v>1</v>
      </c>
      <c r="L1716" s="138"/>
      <c r="M1716" s="138">
        <v>0.35</v>
      </c>
      <c r="N1716" s="130">
        <v>1</v>
      </c>
      <c r="O1716" s="138"/>
      <c r="P1716" s="138">
        <v>0.75</v>
      </c>
      <c r="Q1716" s="130">
        <v>7</v>
      </c>
      <c r="R1716" s="138">
        <v>6</v>
      </c>
      <c r="S1716" s="130">
        <f>Table4[[#This Row],[DMG PER PARTICLE]]*Table4[[#This Row],[PARTICLES 
PER SHOT]]</f>
        <v>1067</v>
      </c>
      <c r="T1716" s="186">
        <f>Table4[[#This Row],[DAMAGE PER SHOT]]/Table4[[#This Row],[SHOT 
INTERVAL]]</f>
        <v>3048.5714285714289</v>
      </c>
      <c r="U1716" s="130">
        <f>Table4[[#This Row],[SHOTS PER MAGAZINE]]*Table4[[#This Row],[DAMAGE PER SHOT]]</f>
        <v>8536</v>
      </c>
      <c r="V1716" s="130">
        <f>Table4[[#This Row],[MAGAZINE AMMO]]/Table4[[#This Row],[AMMO PER SHOT]]</f>
        <v>8</v>
      </c>
      <c r="W1716" s="138">
        <f>1/Table4[[#This Row],[SHOT 
INTERVAL]]</f>
        <v>2.8571428571428572</v>
      </c>
      <c r="X1716" s="138">
        <f>(Table4[[#This Row],[SHOTS PER MAGAZINE]]-1)*Table4[[#This Row],[SHOT 
INTERVAL]]+(Table4[[#This Row],[PARTICLES 
PER SHOT]]-1)*Table4[[#This Row],[BURST INTERVAL]]</f>
        <v>2.4499999999999997</v>
      </c>
      <c r="Y1716" s="186">
        <f>Table4[[#This Row],[DAMAGE PER MAGAZINE]]/(Table4[[#This Row],[UNLOAD TIME]]+Table4[[#This Row],[RELOAD TIME]])</f>
        <v>1010.1775147928995</v>
      </c>
    </row>
    <row r="1717" spans="1:25" ht="14.25" hidden="1" customHeight="1" outlineLevel="1" x14ac:dyDescent="0.2">
      <c r="A1717" s="130">
        <v>84</v>
      </c>
      <c r="B1717" s="186" t="s">
        <v>478</v>
      </c>
      <c r="C1717" s="186" t="s">
        <v>102</v>
      </c>
      <c r="D1717" s="130">
        <v>3</v>
      </c>
      <c r="E1717" s="158">
        <v>1086</v>
      </c>
      <c r="F1717" s="130"/>
      <c r="G1717" s="130"/>
      <c r="H1717" s="130"/>
      <c r="I1717" s="130">
        <v>8</v>
      </c>
      <c r="J1717" s="130">
        <v>1</v>
      </c>
      <c r="K1717" s="130">
        <v>1</v>
      </c>
      <c r="L1717" s="138"/>
      <c r="M1717" s="138">
        <v>0.35</v>
      </c>
      <c r="N1717" s="130">
        <v>1</v>
      </c>
      <c r="O1717" s="138"/>
      <c r="P1717" s="138">
        <v>0.75</v>
      </c>
      <c r="Q1717" s="130">
        <v>7</v>
      </c>
      <c r="R1717" s="138">
        <v>6</v>
      </c>
      <c r="S1717" s="130">
        <f>Table4[[#This Row],[DMG PER PARTICLE]]*Table4[[#This Row],[PARTICLES 
PER SHOT]]</f>
        <v>1086</v>
      </c>
      <c r="T1717" s="186">
        <f>Table4[[#This Row],[DAMAGE PER SHOT]]/Table4[[#This Row],[SHOT 
INTERVAL]]</f>
        <v>3102.8571428571431</v>
      </c>
      <c r="U1717" s="130">
        <f>Table4[[#This Row],[SHOTS PER MAGAZINE]]*Table4[[#This Row],[DAMAGE PER SHOT]]</f>
        <v>8688</v>
      </c>
      <c r="V1717" s="130">
        <f>Table4[[#This Row],[MAGAZINE AMMO]]/Table4[[#This Row],[AMMO PER SHOT]]</f>
        <v>8</v>
      </c>
      <c r="W1717" s="138">
        <f>1/Table4[[#This Row],[SHOT 
INTERVAL]]</f>
        <v>2.8571428571428572</v>
      </c>
      <c r="X1717" s="138">
        <f>(Table4[[#This Row],[SHOTS PER MAGAZINE]]-1)*Table4[[#This Row],[SHOT 
INTERVAL]]+(Table4[[#This Row],[PARTICLES 
PER SHOT]]-1)*Table4[[#This Row],[BURST INTERVAL]]</f>
        <v>2.4499999999999997</v>
      </c>
      <c r="Y1717" s="186">
        <f>Table4[[#This Row],[DAMAGE PER MAGAZINE]]/(Table4[[#This Row],[UNLOAD TIME]]+Table4[[#This Row],[RELOAD TIME]])</f>
        <v>1028.165680473373</v>
      </c>
    </row>
    <row r="1718" spans="1:25" ht="14.25" hidden="1" customHeight="1" outlineLevel="1" x14ac:dyDescent="0.2">
      <c r="A1718" s="130">
        <v>84</v>
      </c>
      <c r="B1718" s="186" t="s">
        <v>478</v>
      </c>
      <c r="C1718" s="186" t="s">
        <v>102</v>
      </c>
      <c r="D1718" s="130">
        <v>4</v>
      </c>
      <c r="E1718" s="158">
        <v>1105</v>
      </c>
      <c r="F1718" s="130"/>
      <c r="G1718" s="130"/>
      <c r="H1718" s="130"/>
      <c r="I1718" s="130">
        <v>8</v>
      </c>
      <c r="J1718" s="130">
        <v>1</v>
      </c>
      <c r="K1718" s="130">
        <v>1</v>
      </c>
      <c r="L1718" s="138"/>
      <c r="M1718" s="138">
        <v>0.35</v>
      </c>
      <c r="N1718" s="130">
        <v>1</v>
      </c>
      <c r="O1718" s="138"/>
      <c r="P1718" s="138">
        <v>0.75</v>
      </c>
      <c r="Q1718" s="130">
        <v>7</v>
      </c>
      <c r="R1718" s="138">
        <v>6</v>
      </c>
      <c r="S1718" s="130">
        <f>Table4[[#This Row],[DMG PER PARTICLE]]*Table4[[#This Row],[PARTICLES 
PER SHOT]]</f>
        <v>1105</v>
      </c>
      <c r="T1718" s="186">
        <f>Table4[[#This Row],[DAMAGE PER SHOT]]/Table4[[#This Row],[SHOT 
INTERVAL]]</f>
        <v>3157.1428571428573</v>
      </c>
      <c r="U1718" s="130">
        <f>Table4[[#This Row],[SHOTS PER MAGAZINE]]*Table4[[#This Row],[DAMAGE PER SHOT]]</f>
        <v>8840</v>
      </c>
      <c r="V1718" s="130">
        <f>Table4[[#This Row],[MAGAZINE AMMO]]/Table4[[#This Row],[AMMO PER SHOT]]</f>
        <v>8</v>
      </c>
      <c r="W1718" s="138">
        <f>1/Table4[[#This Row],[SHOT 
INTERVAL]]</f>
        <v>2.8571428571428572</v>
      </c>
      <c r="X1718" s="138">
        <f>(Table4[[#This Row],[SHOTS PER MAGAZINE]]-1)*Table4[[#This Row],[SHOT 
INTERVAL]]+(Table4[[#This Row],[PARTICLES 
PER SHOT]]-1)*Table4[[#This Row],[BURST INTERVAL]]</f>
        <v>2.4499999999999997</v>
      </c>
      <c r="Y1718" s="186">
        <f>Table4[[#This Row],[DAMAGE PER MAGAZINE]]/(Table4[[#This Row],[UNLOAD TIME]]+Table4[[#This Row],[RELOAD TIME]])</f>
        <v>1046.1538461538462</v>
      </c>
    </row>
    <row r="1719" spans="1:25" ht="14.25" hidden="1" customHeight="1" outlineLevel="1" x14ac:dyDescent="0.2">
      <c r="A1719" s="130">
        <v>84</v>
      </c>
      <c r="B1719" s="186" t="s">
        <v>478</v>
      </c>
      <c r="C1719" s="186" t="s">
        <v>102</v>
      </c>
      <c r="D1719" s="130">
        <v>5</v>
      </c>
      <c r="E1719" s="158">
        <v>1125</v>
      </c>
      <c r="F1719" s="130"/>
      <c r="G1719" s="130"/>
      <c r="H1719" s="130"/>
      <c r="I1719" s="130">
        <v>8</v>
      </c>
      <c r="J1719" s="130">
        <v>1</v>
      </c>
      <c r="K1719" s="130">
        <v>1</v>
      </c>
      <c r="L1719" s="138"/>
      <c r="M1719" s="138">
        <v>0.35</v>
      </c>
      <c r="N1719" s="130">
        <v>1</v>
      </c>
      <c r="O1719" s="138"/>
      <c r="P1719" s="138">
        <v>0.75</v>
      </c>
      <c r="Q1719" s="130">
        <v>7</v>
      </c>
      <c r="R1719" s="138">
        <v>6</v>
      </c>
      <c r="S1719" s="130">
        <f>Table4[[#This Row],[DMG PER PARTICLE]]*Table4[[#This Row],[PARTICLES 
PER SHOT]]</f>
        <v>1125</v>
      </c>
      <c r="T1719" s="186">
        <f>Table4[[#This Row],[DAMAGE PER SHOT]]/Table4[[#This Row],[SHOT 
INTERVAL]]</f>
        <v>3214.2857142857147</v>
      </c>
      <c r="U1719" s="130">
        <f>Table4[[#This Row],[SHOTS PER MAGAZINE]]*Table4[[#This Row],[DAMAGE PER SHOT]]</f>
        <v>9000</v>
      </c>
      <c r="V1719" s="130">
        <f>Table4[[#This Row],[MAGAZINE AMMO]]/Table4[[#This Row],[AMMO PER SHOT]]</f>
        <v>8</v>
      </c>
      <c r="W1719" s="138">
        <f>1/Table4[[#This Row],[SHOT 
INTERVAL]]</f>
        <v>2.8571428571428572</v>
      </c>
      <c r="X1719" s="138">
        <f>(Table4[[#This Row],[SHOTS PER MAGAZINE]]-1)*Table4[[#This Row],[SHOT 
INTERVAL]]+(Table4[[#This Row],[PARTICLES 
PER SHOT]]-1)*Table4[[#This Row],[BURST INTERVAL]]</f>
        <v>2.4499999999999997</v>
      </c>
      <c r="Y1719" s="186">
        <f>Table4[[#This Row],[DAMAGE PER MAGAZINE]]/(Table4[[#This Row],[UNLOAD TIME]]+Table4[[#This Row],[RELOAD TIME]])</f>
        <v>1065.0887573964499</v>
      </c>
    </row>
    <row r="1720" spans="1:25" ht="14.25" hidden="1" customHeight="1" outlineLevel="1" x14ac:dyDescent="0.2">
      <c r="A1720" s="130">
        <v>84</v>
      </c>
      <c r="B1720" s="186" t="s">
        <v>478</v>
      </c>
      <c r="C1720" s="186" t="s">
        <v>102</v>
      </c>
      <c r="D1720" s="130">
        <v>6</v>
      </c>
      <c r="E1720" s="158">
        <v>1144</v>
      </c>
      <c r="F1720" s="130"/>
      <c r="G1720" s="130"/>
      <c r="H1720" s="130"/>
      <c r="I1720" s="130">
        <v>8</v>
      </c>
      <c r="J1720" s="130">
        <v>1</v>
      </c>
      <c r="K1720" s="130">
        <v>1</v>
      </c>
      <c r="L1720" s="138"/>
      <c r="M1720" s="138">
        <v>0.35</v>
      </c>
      <c r="N1720" s="130">
        <v>1</v>
      </c>
      <c r="O1720" s="138"/>
      <c r="P1720" s="138">
        <v>0.75</v>
      </c>
      <c r="Q1720" s="130">
        <v>7</v>
      </c>
      <c r="R1720" s="138">
        <v>6</v>
      </c>
      <c r="S1720" s="130">
        <f>Table4[[#This Row],[DMG PER PARTICLE]]*Table4[[#This Row],[PARTICLES 
PER SHOT]]</f>
        <v>1144</v>
      </c>
      <c r="T1720" s="186">
        <f>Table4[[#This Row],[DAMAGE PER SHOT]]/Table4[[#This Row],[SHOT 
INTERVAL]]</f>
        <v>3268.5714285714289</v>
      </c>
      <c r="U1720" s="130">
        <f>Table4[[#This Row],[SHOTS PER MAGAZINE]]*Table4[[#This Row],[DAMAGE PER SHOT]]</f>
        <v>9152</v>
      </c>
      <c r="V1720" s="130">
        <f>Table4[[#This Row],[MAGAZINE AMMO]]/Table4[[#This Row],[AMMO PER SHOT]]</f>
        <v>8</v>
      </c>
      <c r="W1720" s="138">
        <f>1/Table4[[#This Row],[SHOT 
INTERVAL]]</f>
        <v>2.8571428571428572</v>
      </c>
      <c r="X1720" s="138">
        <f>(Table4[[#This Row],[SHOTS PER MAGAZINE]]-1)*Table4[[#This Row],[SHOT 
INTERVAL]]+(Table4[[#This Row],[PARTICLES 
PER SHOT]]-1)*Table4[[#This Row],[BURST INTERVAL]]</f>
        <v>2.4499999999999997</v>
      </c>
      <c r="Y1720" s="186">
        <f>Table4[[#This Row],[DAMAGE PER MAGAZINE]]/(Table4[[#This Row],[UNLOAD TIME]]+Table4[[#This Row],[RELOAD TIME]])</f>
        <v>1083.0769230769231</v>
      </c>
    </row>
    <row r="1721" spans="1:25" ht="14.25" hidden="1" customHeight="1" outlineLevel="1" x14ac:dyDescent="0.2">
      <c r="A1721" s="130">
        <v>84</v>
      </c>
      <c r="B1721" s="186" t="s">
        <v>478</v>
      </c>
      <c r="C1721" s="186" t="s">
        <v>102</v>
      </c>
      <c r="D1721" s="130">
        <v>7</v>
      </c>
      <c r="E1721" s="158">
        <v>1163</v>
      </c>
      <c r="F1721" s="130"/>
      <c r="G1721" s="130"/>
      <c r="H1721" s="130"/>
      <c r="I1721" s="130">
        <v>8</v>
      </c>
      <c r="J1721" s="130">
        <v>1</v>
      </c>
      <c r="K1721" s="130">
        <v>1</v>
      </c>
      <c r="L1721" s="138"/>
      <c r="M1721" s="138">
        <v>0.35</v>
      </c>
      <c r="N1721" s="130">
        <v>1</v>
      </c>
      <c r="O1721" s="138"/>
      <c r="P1721" s="138">
        <v>0.75</v>
      </c>
      <c r="Q1721" s="130">
        <v>7</v>
      </c>
      <c r="R1721" s="138">
        <v>6</v>
      </c>
      <c r="S1721" s="130">
        <f>Table4[[#This Row],[DMG PER PARTICLE]]*Table4[[#This Row],[PARTICLES 
PER SHOT]]</f>
        <v>1163</v>
      </c>
      <c r="T1721" s="186">
        <f>Table4[[#This Row],[DAMAGE PER SHOT]]/Table4[[#This Row],[SHOT 
INTERVAL]]</f>
        <v>3322.8571428571431</v>
      </c>
      <c r="U1721" s="130">
        <f>Table4[[#This Row],[SHOTS PER MAGAZINE]]*Table4[[#This Row],[DAMAGE PER SHOT]]</f>
        <v>9304</v>
      </c>
      <c r="V1721" s="130">
        <f>Table4[[#This Row],[MAGAZINE AMMO]]/Table4[[#This Row],[AMMO PER SHOT]]</f>
        <v>8</v>
      </c>
      <c r="W1721" s="138">
        <f>1/Table4[[#This Row],[SHOT 
INTERVAL]]</f>
        <v>2.8571428571428572</v>
      </c>
      <c r="X1721" s="138">
        <f>(Table4[[#This Row],[SHOTS PER MAGAZINE]]-1)*Table4[[#This Row],[SHOT 
INTERVAL]]+(Table4[[#This Row],[PARTICLES 
PER SHOT]]-1)*Table4[[#This Row],[BURST INTERVAL]]</f>
        <v>2.4499999999999997</v>
      </c>
      <c r="Y1721" s="186">
        <f>Table4[[#This Row],[DAMAGE PER MAGAZINE]]/(Table4[[#This Row],[UNLOAD TIME]]+Table4[[#This Row],[RELOAD TIME]])</f>
        <v>1101.0650887573966</v>
      </c>
    </row>
    <row r="1722" spans="1:25" ht="14.25" hidden="1" customHeight="1" outlineLevel="1" x14ac:dyDescent="0.2">
      <c r="A1722" s="130">
        <v>84</v>
      </c>
      <c r="B1722" s="186" t="s">
        <v>478</v>
      </c>
      <c r="C1722" s="186" t="s">
        <v>102</v>
      </c>
      <c r="D1722" s="130">
        <v>8</v>
      </c>
      <c r="E1722" s="158">
        <v>1182</v>
      </c>
      <c r="F1722" s="130"/>
      <c r="G1722" s="130"/>
      <c r="H1722" s="130"/>
      <c r="I1722" s="130">
        <v>8</v>
      </c>
      <c r="J1722" s="130">
        <v>1</v>
      </c>
      <c r="K1722" s="130">
        <v>1</v>
      </c>
      <c r="L1722" s="138"/>
      <c r="M1722" s="138">
        <v>0.35</v>
      </c>
      <c r="N1722" s="130">
        <v>1</v>
      </c>
      <c r="O1722" s="138"/>
      <c r="P1722" s="138">
        <v>0.75</v>
      </c>
      <c r="Q1722" s="130">
        <v>7</v>
      </c>
      <c r="R1722" s="138">
        <v>6</v>
      </c>
      <c r="S1722" s="130">
        <f>Table4[[#This Row],[DMG PER PARTICLE]]*Table4[[#This Row],[PARTICLES 
PER SHOT]]</f>
        <v>1182</v>
      </c>
      <c r="T1722" s="186">
        <f>Table4[[#This Row],[DAMAGE PER SHOT]]/Table4[[#This Row],[SHOT 
INTERVAL]]</f>
        <v>3377.1428571428573</v>
      </c>
      <c r="U1722" s="130">
        <f>Table4[[#This Row],[SHOTS PER MAGAZINE]]*Table4[[#This Row],[DAMAGE PER SHOT]]</f>
        <v>9456</v>
      </c>
      <c r="V1722" s="130">
        <f>Table4[[#This Row],[MAGAZINE AMMO]]/Table4[[#This Row],[AMMO PER SHOT]]</f>
        <v>8</v>
      </c>
      <c r="W1722" s="138">
        <f>1/Table4[[#This Row],[SHOT 
INTERVAL]]</f>
        <v>2.8571428571428572</v>
      </c>
      <c r="X1722" s="138">
        <f>(Table4[[#This Row],[SHOTS PER MAGAZINE]]-1)*Table4[[#This Row],[SHOT 
INTERVAL]]+(Table4[[#This Row],[PARTICLES 
PER SHOT]]-1)*Table4[[#This Row],[BURST INTERVAL]]</f>
        <v>2.4499999999999997</v>
      </c>
      <c r="Y1722" s="186">
        <f>Table4[[#This Row],[DAMAGE PER MAGAZINE]]/(Table4[[#This Row],[UNLOAD TIME]]+Table4[[#This Row],[RELOAD TIME]])</f>
        <v>1119.05325443787</v>
      </c>
    </row>
    <row r="1723" spans="1:25" ht="14.25" hidden="1" customHeight="1" outlineLevel="1" x14ac:dyDescent="0.2">
      <c r="A1723" s="130">
        <v>84</v>
      </c>
      <c r="B1723" s="186" t="s">
        <v>478</v>
      </c>
      <c r="C1723" s="186" t="s">
        <v>102</v>
      </c>
      <c r="D1723" s="130">
        <v>9</v>
      </c>
      <c r="E1723" s="158">
        <v>1201</v>
      </c>
      <c r="F1723" s="130"/>
      <c r="G1723" s="130"/>
      <c r="H1723" s="130"/>
      <c r="I1723" s="130">
        <v>8</v>
      </c>
      <c r="J1723" s="130">
        <v>1</v>
      </c>
      <c r="K1723" s="130">
        <v>1</v>
      </c>
      <c r="L1723" s="138"/>
      <c r="M1723" s="138">
        <v>0.35</v>
      </c>
      <c r="N1723" s="130">
        <v>1</v>
      </c>
      <c r="O1723" s="138"/>
      <c r="P1723" s="138">
        <v>0.75</v>
      </c>
      <c r="Q1723" s="130">
        <v>7</v>
      </c>
      <c r="R1723" s="138">
        <v>6</v>
      </c>
      <c r="S1723" s="130">
        <f>Table4[[#This Row],[DMG PER PARTICLE]]*Table4[[#This Row],[PARTICLES 
PER SHOT]]</f>
        <v>1201</v>
      </c>
      <c r="T1723" s="186">
        <f>Table4[[#This Row],[DAMAGE PER SHOT]]/Table4[[#This Row],[SHOT 
INTERVAL]]</f>
        <v>3431.4285714285716</v>
      </c>
      <c r="U1723" s="130">
        <f>Table4[[#This Row],[SHOTS PER MAGAZINE]]*Table4[[#This Row],[DAMAGE PER SHOT]]</f>
        <v>9608</v>
      </c>
      <c r="V1723" s="130">
        <f>Table4[[#This Row],[MAGAZINE AMMO]]/Table4[[#This Row],[AMMO PER SHOT]]</f>
        <v>8</v>
      </c>
      <c r="W1723" s="138">
        <f>1/Table4[[#This Row],[SHOT 
INTERVAL]]</f>
        <v>2.8571428571428572</v>
      </c>
      <c r="X1723" s="138">
        <f>(Table4[[#This Row],[SHOTS PER MAGAZINE]]-1)*Table4[[#This Row],[SHOT 
INTERVAL]]+(Table4[[#This Row],[PARTICLES 
PER SHOT]]-1)*Table4[[#This Row],[BURST INTERVAL]]</f>
        <v>2.4499999999999997</v>
      </c>
      <c r="Y1723" s="186">
        <f>Table4[[#This Row],[DAMAGE PER MAGAZINE]]/(Table4[[#This Row],[UNLOAD TIME]]+Table4[[#This Row],[RELOAD TIME]])</f>
        <v>1137.0414201183432</v>
      </c>
    </row>
    <row r="1724" spans="1:25" ht="14.25" hidden="1" customHeight="1" outlineLevel="1" x14ac:dyDescent="0.2">
      <c r="A1724" s="130">
        <v>84</v>
      </c>
      <c r="B1724" s="186" t="s">
        <v>478</v>
      </c>
      <c r="C1724" s="186" t="s">
        <v>102</v>
      </c>
      <c r="D1724" s="130">
        <v>10</v>
      </c>
      <c r="E1724" s="158">
        <v>1220</v>
      </c>
      <c r="F1724" s="130"/>
      <c r="G1724" s="130"/>
      <c r="H1724" s="130"/>
      <c r="I1724" s="130">
        <v>8</v>
      </c>
      <c r="J1724" s="130">
        <v>1</v>
      </c>
      <c r="K1724" s="130">
        <v>1</v>
      </c>
      <c r="L1724" s="138"/>
      <c r="M1724" s="138">
        <v>0.35</v>
      </c>
      <c r="N1724" s="130">
        <v>1</v>
      </c>
      <c r="O1724" s="138"/>
      <c r="P1724" s="138">
        <v>0.75</v>
      </c>
      <c r="Q1724" s="130">
        <v>7</v>
      </c>
      <c r="R1724" s="138">
        <v>6</v>
      </c>
      <c r="S1724" s="130">
        <f>Table4[[#This Row],[DMG PER PARTICLE]]*Table4[[#This Row],[PARTICLES 
PER SHOT]]</f>
        <v>1220</v>
      </c>
      <c r="T1724" s="186">
        <f>Table4[[#This Row],[DAMAGE PER SHOT]]/Table4[[#This Row],[SHOT 
INTERVAL]]</f>
        <v>3485.7142857142858</v>
      </c>
      <c r="U1724" s="130">
        <f>Table4[[#This Row],[SHOTS PER MAGAZINE]]*Table4[[#This Row],[DAMAGE PER SHOT]]</f>
        <v>9760</v>
      </c>
      <c r="V1724" s="130">
        <f>Table4[[#This Row],[MAGAZINE AMMO]]/Table4[[#This Row],[AMMO PER SHOT]]</f>
        <v>8</v>
      </c>
      <c r="W1724" s="138">
        <f>1/Table4[[#This Row],[SHOT 
INTERVAL]]</f>
        <v>2.8571428571428572</v>
      </c>
      <c r="X1724" s="138">
        <f>(Table4[[#This Row],[SHOTS PER MAGAZINE]]-1)*Table4[[#This Row],[SHOT 
INTERVAL]]+(Table4[[#This Row],[PARTICLES 
PER SHOT]]-1)*Table4[[#This Row],[BURST INTERVAL]]</f>
        <v>2.4499999999999997</v>
      </c>
      <c r="Y1724" s="186">
        <f>Table4[[#This Row],[DAMAGE PER MAGAZINE]]/(Table4[[#This Row],[UNLOAD TIME]]+Table4[[#This Row],[RELOAD TIME]])</f>
        <v>1155.0295857988167</v>
      </c>
    </row>
    <row r="1725" spans="1:25" ht="14.25" hidden="1" customHeight="1" outlineLevel="1" x14ac:dyDescent="0.2">
      <c r="A1725" s="130">
        <v>84</v>
      </c>
      <c r="B1725" s="186" t="s">
        <v>478</v>
      </c>
      <c r="C1725" s="186" t="s">
        <v>102</v>
      </c>
      <c r="D1725" s="130">
        <v>11</v>
      </c>
      <c r="E1725" s="158">
        <v>1239</v>
      </c>
      <c r="F1725" s="130"/>
      <c r="G1725" s="130"/>
      <c r="H1725" s="130"/>
      <c r="I1725" s="130">
        <v>8</v>
      </c>
      <c r="J1725" s="130">
        <v>1</v>
      </c>
      <c r="K1725" s="130">
        <v>1</v>
      </c>
      <c r="L1725" s="138"/>
      <c r="M1725" s="138">
        <v>0.35</v>
      </c>
      <c r="N1725" s="130">
        <v>1</v>
      </c>
      <c r="O1725" s="138"/>
      <c r="P1725" s="138">
        <v>0.75</v>
      </c>
      <c r="Q1725" s="130">
        <v>7</v>
      </c>
      <c r="R1725" s="138">
        <v>6</v>
      </c>
      <c r="S1725" s="130">
        <f>Table4[[#This Row],[DMG PER PARTICLE]]*Table4[[#This Row],[PARTICLES 
PER SHOT]]</f>
        <v>1239</v>
      </c>
      <c r="T1725" s="186">
        <f>Table4[[#This Row],[DAMAGE PER SHOT]]/Table4[[#This Row],[SHOT 
INTERVAL]]</f>
        <v>3540</v>
      </c>
      <c r="U1725" s="130">
        <f>Table4[[#This Row],[SHOTS PER MAGAZINE]]*Table4[[#This Row],[DAMAGE PER SHOT]]</f>
        <v>9912</v>
      </c>
      <c r="V1725" s="130">
        <f>Table4[[#This Row],[MAGAZINE AMMO]]/Table4[[#This Row],[AMMO PER SHOT]]</f>
        <v>8</v>
      </c>
      <c r="W1725" s="138">
        <f>1/Table4[[#This Row],[SHOT 
INTERVAL]]</f>
        <v>2.8571428571428572</v>
      </c>
      <c r="X1725" s="138">
        <f>(Table4[[#This Row],[SHOTS PER MAGAZINE]]-1)*Table4[[#This Row],[SHOT 
INTERVAL]]+(Table4[[#This Row],[PARTICLES 
PER SHOT]]-1)*Table4[[#This Row],[BURST INTERVAL]]</f>
        <v>2.4499999999999997</v>
      </c>
      <c r="Y1725" s="186">
        <f>Table4[[#This Row],[DAMAGE PER MAGAZINE]]/(Table4[[#This Row],[UNLOAD TIME]]+Table4[[#This Row],[RELOAD TIME]])</f>
        <v>1173.0177514792899</v>
      </c>
    </row>
    <row r="1726" spans="1:25" ht="14.25" hidden="1" customHeight="1" outlineLevel="1" x14ac:dyDescent="0.2">
      <c r="A1726" s="130">
        <v>84</v>
      </c>
      <c r="B1726" s="186" t="s">
        <v>478</v>
      </c>
      <c r="C1726" s="186" t="s">
        <v>102</v>
      </c>
      <c r="D1726" s="130">
        <v>12</v>
      </c>
      <c r="E1726" s="158">
        <v>1258</v>
      </c>
      <c r="F1726" s="130"/>
      <c r="G1726" s="130"/>
      <c r="H1726" s="130"/>
      <c r="I1726" s="130">
        <v>8</v>
      </c>
      <c r="J1726" s="130">
        <v>1</v>
      </c>
      <c r="K1726" s="130">
        <v>1</v>
      </c>
      <c r="L1726" s="138"/>
      <c r="M1726" s="138">
        <v>0.35</v>
      </c>
      <c r="N1726" s="130">
        <v>1</v>
      </c>
      <c r="O1726" s="138"/>
      <c r="P1726" s="138">
        <v>0.75</v>
      </c>
      <c r="Q1726" s="130">
        <v>7</v>
      </c>
      <c r="R1726" s="138">
        <v>6</v>
      </c>
      <c r="S1726" s="130">
        <f>Table4[[#This Row],[DMG PER PARTICLE]]*Table4[[#This Row],[PARTICLES 
PER SHOT]]</f>
        <v>1258</v>
      </c>
      <c r="T1726" s="186">
        <f>Table4[[#This Row],[DAMAGE PER SHOT]]/Table4[[#This Row],[SHOT 
INTERVAL]]</f>
        <v>3594.2857142857147</v>
      </c>
      <c r="U1726" s="130">
        <f>Table4[[#This Row],[SHOTS PER MAGAZINE]]*Table4[[#This Row],[DAMAGE PER SHOT]]</f>
        <v>10064</v>
      </c>
      <c r="V1726" s="130">
        <f>Table4[[#This Row],[MAGAZINE AMMO]]/Table4[[#This Row],[AMMO PER SHOT]]</f>
        <v>8</v>
      </c>
      <c r="W1726" s="138">
        <f>1/Table4[[#This Row],[SHOT 
INTERVAL]]</f>
        <v>2.8571428571428572</v>
      </c>
      <c r="X1726" s="138">
        <f>(Table4[[#This Row],[SHOTS PER MAGAZINE]]-1)*Table4[[#This Row],[SHOT 
INTERVAL]]+(Table4[[#This Row],[PARTICLES 
PER SHOT]]-1)*Table4[[#This Row],[BURST INTERVAL]]</f>
        <v>2.4499999999999997</v>
      </c>
      <c r="Y1726" s="186">
        <f>Table4[[#This Row],[DAMAGE PER MAGAZINE]]/(Table4[[#This Row],[UNLOAD TIME]]+Table4[[#This Row],[RELOAD TIME]])</f>
        <v>1191.0059171597634</v>
      </c>
    </row>
    <row r="1727" spans="1:25" ht="14.25" hidden="1" customHeight="1" outlineLevel="1" x14ac:dyDescent="0.2">
      <c r="A1727" s="130">
        <v>84</v>
      </c>
      <c r="B1727" s="186" t="s">
        <v>478</v>
      </c>
      <c r="C1727" s="186" t="s">
        <v>103</v>
      </c>
      <c r="D1727" s="130">
        <v>1</v>
      </c>
      <c r="E1727" s="158">
        <v>1320.9</v>
      </c>
      <c r="F1727" s="130"/>
      <c r="G1727" s="130"/>
      <c r="H1727" s="130"/>
      <c r="I1727" s="130">
        <v>8</v>
      </c>
      <c r="J1727" s="130">
        <v>1</v>
      </c>
      <c r="K1727" s="130">
        <v>1</v>
      </c>
      <c r="L1727" s="138"/>
      <c r="M1727" s="138">
        <v>0.35</v>
      </c>
      <c r="N1727" s="130">
        <v>1</v>
      </c>
      <c r="O1727" s="138"/>
      <c r="P1727" s="138">
        <v>0.75</v>
      </c>
      <c r="Q1727" s="130">
        <v>7</v>
      </c>
      <c r="R1727" s="138">
        <v>6</v>
      </c>
      <c r="S1727" s="130">
        <f>Table4[[#This Row],[DMG PER PARTICLE]]*Table4[[#This Row],[PARTICLES 
PER SHOT]]</f>
        <v>1320.9</v>
      </c>
      <c r="T1727" s="186">
        <f>Table4[[#This Row],[DAMAGE PER SHOT]]/Table4[[#This Row],[SHOT 
INTERVAL]]</f>
        <v>3774.0000000000005</v>
      </c>
      <c r="U1727" s="130">
        <f>Table4[[#This Row],[SHOTS PER MAGAZINE]]*Table4[[#This Row],[DAMAGE PER SHOT]]</f>
        <v>10567.2</v>
      </c>
      <c r="V1727" s="130">
        <f>Table4[[#This Row],[MAGAZINE AMMO]]/Table4[[#This Row],[AMMO PER SHOT]]</f>
        <v>8</v>
      </c>
      <c r="W1727" s="138">
        <f>1/Table4[[#This Row],[SHOT 
INTERVAL]]</f>
        <v>2.8571428571428572</v>
      </c>
      <c r="X1727" s="138">
        <f>(Table4[[#This Row],[SHOTS PER MAGAZINE]]-1)*Table4[[#This Row],[SHOT 
INTERVAL]]+(Table4[[#This Row],[PARTICLES 
PER SHOT]]-1)*Table4[[#This Row],[BURST INTERVAL]]</f>
        <v>2.4499999999999997</v>
      </c>
      <c r="Y1727" s="186">
        <f>Table4[[#This Row],[DAMAGE PER MAGAZINE]]/(Table4[[#This Row],[UNLOAD TIME]]+Table4[[#This Row],[RELOAD TIME]])</f>
        <v>1250.5562130177516</v>
      </c>
    </row>
    <row r="1728" spans="1:25" ht="14.25" customHeight="1" collapsed="1" x14ac:dyDescent="0.2">
      <c r="A1728" s="128">
        <v>85</v>
      </c>
      <c r="B1728" s="185" t="s">
        <v>479</v>
      </c>
      <c r="C1728" s="185" t="s">
        <v>101</v>
      </c>
      <c r="D1728" s="128">
        <v>1</v>
      </c>
      <c r="E1728" s="148">
        <v>283</v>
      </c>
      <c r="F1728" s="128"/>
      <c r="G1728" s="128"/>
      <c r="H1728" s="128"/>
      <c r="I1728" s="128">
        <v>16</v>
      </c>
      <c r="J1728" s="128">
        <v>2</v>
      </c>
      <c r="K1728" s="128">
        <v>2</v>
      </c>
      <c r="L1728" s="137"/>
      <c r="M1728" s="137">
        <v>0.35</v>
      </c>
      <c r="N1728" s="128">
        <v>1</v>
      </c>
      <c r="O1728" s="137"/>
      <c r="P1728" s="137">
        <v>0.75</v>
      </c>
      <c r="Q1728" s="128">
        <v>15</v>
      </c>
      <c r="R1728" s="137">
        <v>12</v>
      </c>
      <c r="S1728" s="128">
        <f>Table4[[#This Row],[DMG PER PARTICLE]]*Table4[[#This Row],[PARTICLES 
PER SHOT]]</f>
        <v>566</v>
      </c>
      <c r="T1728" s="185">
        <f>Table4[[#This Row],[DAMAGE PER SHOT]]/Table4[[#This Row],[SHOT 
INTERVAL]]</f>
        <v>1617.1428571428573</v>
      </c>
      <c r="U1728" s="128">
        <f>Table4[[#This Row],[SHOTS PER MAGAZINE]]*Table4[[#This Row],[DAMAGE PER SHOT]]</f>
        <v>4528</v>
      </c>
      <c r="V1728" s="128">
        <f>Table4[[#This Row],[MAGAZINE AMMO]]/Table4[[#This Row],[AMMO PER SHOT]]</f>
        <v>8</v>
      </c>
      <c r="W1728" s="137">
        <f>1/Table4[[#This Row],[SHOT 
INTERVAL]]</f>
        <v>2.8571428571428572</v>
      </c>
      <c r="X1728" s="137">
        <f>(Table4[[#This Row],[SHOTS PER MAGAZINE]]-1)*Table4[[#This Row],[SHOT 
INTERVAL]]+(Table4[[#This Row],[PARTICLES 
PER SHOT]]-1)*Table4[[#This Row],[BURST INTERVAL]]</f>
        <v>2.4499999999999997</v>
      </c>
      <c r="Y1728" s="185">
        <f>Table4[[#This Row],[DAMAGE PER MAGAZINE]]/(Table4[[#This Row],[UNLOAD TIME]]+Table4[[#This Row],[RELOAD TIME]])</f>
        <v>313.35640138408309</v>
      </c>
    </row>
    <row r="1729" spans="1:25" ht="14.25" hidden="1" customHeight="1" outlineLevel="1" x14ac:dyDescent="0.2">
      <c r="A1729" s="130">
        <v>85</v>
      </c>
      <c r="B1729" s="186" t="s">
        <v>479</v>
      </c>
      <c r="C1729" s="186" t="s">
        <v>101</v>
      </c>
      <c r="D1729" s="130">
        <v>2</v>
      </c>
      <c r="E1729" s="149">
        <v>311</v>
      </c>
      <c r="F1729" s="130"/>
      <c r="G1729" s="130"/>
      <c r="H1729" s="130"/>
      <c r="I1729" s="130">
        <v>16</v>
      </c>
      <c r="J1729" s="130">
        <v>2</v>
      </c>
      <c r="K1729" s="130">
        <v>2</v>
      </c>
      <c r="L1729" s="138"/>
      <c r="M1729" s="138">
        <v>0.35</v>
      </c>
      <c r="N1729" s="130">
        <v>1</v>
      </c>
      <c r="O1729" s="138"/>
      <c r="P1729" s="138">
        <v>0.75</v>
      </c>
      <c r="Q1729" s="130">
        <v>15</v>
      </c>
      <c r="R1729" s="138">
        <v>12</v>
      </c>
      <c r="S1729" s="130">
        <f>Table4[[#This Row],[DMG PER PARTICLE]]*Table4[[#This Row],[PARTICLES 
PER SHOT]]</f>
        <v>622</v>
      </c>
      <c r="T1729" s="186">
        <f>Table4[[#This Row],[DAMAGE PER SHOT]]/Table4[[#This Row],[SHOT 
INTERVAL]]</f>
        <v>1777.1428571428573</v>
      </c>
      <c r="U1729" s="130">
        <f>Table4[[#This Row],[SHOTS PER MAGAZINE]]*Table4[[#This Row],[DAMAGE PER SHOT]]</f>
        <v>4976</v>
      </c>
      <c r="V1729" s="130">
        <f>Table4[[#This Row],[MAGAZINE AMMO]]/Table4[[#This Row],[AMMO PER SHOT]]</f>
        <v>8</v>
      </c>
      <c r="W1729" s="138">
        <f>1/Table4[[#This Row],[SHOT 
INTERVAL]]</f>
        <v>2.8571428571428572</v>
      </c>
      <c r="X1729" s="138">
        <f>(Table4[[#This Row],[SHOTS PER MAGAZINE]]-1)*Table4[[#This Row],[SHOT 
INTERVAL]]+(Table4[[#This Row],[PARTICLES 
PER SHOT]]-1)*Table4[[#This Row],[BURST INTERVAL]]</f>
        <v>2.4499999999999997</v>
      </c>
      <c r="Y1729" s="186">
        <f>Table4[[#This Row],[DAMAGE PER MAGAZINE]]/(Table4[[#This Row],[UNLOAD TIME]]+Table4[[#This Row],[RELOAD TIME]])</f>
        <v>344.35986159169551</v>
      </c>
    </row>
    <row r="1730" spans="1:25" ht="14.25" hidden="1" customHeight="1" outlineLevel="1" x14ac:dyDescent="0.2">
      <c r="A1730" s="130">
        <v>85</v>
      </c>
      <c r="B1730" s="186" t="s">
        <v>479</v>
      </c>
      <c r="C1730" s="186" t="s">
        <v>101</v>
      </c>
      <c r="D1730" s="130">
        <v>3</v>
      </c>
      <c r="E1730" s="149">
        <v>342</v>
      </c>
      <c r="F1730" s="130"/>
      <c r="G1730" s="130"/>
      <c r="H1730" s="130"/>
      <c r="I1730" s="130">
        <v>16</v>
      </c>
      <c r="J1730" s="130">
        <v>2</v>
      </c>
      <c r="K1730" s="130">
        <v>2</v>
      </c>
      <c r="L1730" s="138"/>
      <c r="M1730" s="138">
        <v>0.35</v>
      </c>
      <c r="N1730" s="130">
        <v>1</v>
      </c>
      <c r="O1730" s="138"/>
      <c r="P1730" s="138">
        <v>0.75</v>
      </c>
      <c r="Q1730" s="130">
        <v>15</v>
      </c>
      <c r="R1730" s="138">
        <v>12</v>
      </c>
      <c r="S1730" s="130">
        <f>Table4[[#This Row],[DMG PER PARTICLE]]*Table4[[#This Row],[PARTICLES 
PER SHOT]]</f>
        <v>684</v>
      </c>
      <c r="T1730" s="186">
        <f>Table4[[#This Row],[DAMAGE PER SHOT]]/Table4[[#This Row],[SHOT 
INTERVAL]]</f>
        <v>1954.2857142857144</v>
      </c>
      <c r="U1730" s="130">
        <f>Table4[[#This Row],[SHOTS PER MAGAZINE]]*Table4[[#This Row],[DAMAGE PER SHOT]]</f>
        <v>5472</v>
      </c>
      <c r="V1730" s="130">
        <f>Table4[[#This Row],[MAGAZINE AMMO]]/Table4[[#This Row],[AMMO PER SHOT]]</f>
        <v>8</v>
      </c>
      <c r="W1730" s="138">
        <f>1/Table4[[#This Row],[SHOT 
INTERVAL]]</f>
        <v>2.8571428571428572</v>
      </c>
      <c r="X1730" s="138">
        <f>(Table4[[#This Row],[SHOTS PER MAGAZINE]]-1)*Table4[[#This Row],[SHOT 
INTERVAL]]+(Table4[[#This Row],[PARTICLES 
PER SHOT]]-1)*Table4[[#This Row],[BURST INTERVAL]]</f>
        <v>2.4499999999999997</v>
      </c>
      <c r="Y1730" s="186">
        <f>Table4[[#This Row],[DAMAGE PER MAGAZINE]]/(Table4[[#This Row],[UNLOAD TIME]]+Table4[[#This Row],[RELOAD TIME]])</f>
        <v>378.68512110726647</v>
      </c>
    </row>
    <row r="1731" spans="1:25" ht="14.25" hidden="1" customHeight="1" outlineLevel="1" x14ac:dyDescent="0.2">
      <c r="A1731" s="130">
        <v>85</v>
      </c>
      <c r="B1731" s="186" t="s">
        <v>479</v>
      </c>
      <c r="C1731" s="186" t="s">
        <v>101</v>
      </c>
      <c r="D1731" s="130">
        <v>4</v>
      </c>
      <c r="E1731" s="149">
        <v>376</v>
      </c>
      <c r="F1731" s="130"/>
      <c r="G1731" s="130"/>
      <c r="H1731" s="130"/>
      <c r="I1731" s="130">
        <v>16</v>
      </c>
      <c r="J1731" s="130">
        <v>2</v>
      </c>
      <c r="K1731" s="130">
        <v>2</v>
      </c>
      <c r="L1731" s="138"/>
      <c r="M1731" s="138">
        <v>0.35</v>
      </c>
      <c r="N1731" s="130">
        <v>1</v>
      </c>
      <c r="O1731" s="138"/>
      <c r="P1731" s="138">
        <v>0.75</v>
      </c>
      <c r="Q1731" s="130">
        <v>15</v>
      </c>
      <c r="R1731" s="138">
        <v>12</v>
      </c>
      <c r="S1731" s="130">
        <f>Table4[[#This Row],[DMG PER PARTICLE]]*Table4[[#This Row],[PARTICLES 
PER SHOT]]</f>
        <v>752</v>
      </c>
      <c r="T1731" s="186">
        <f>Table4[[#This Row],[DAMAGE PER SHOT]]/Table4[[#This Row],[SHOT 
INTERVAL]]</f>
        <v>2148.5714285714289</v>
      </c>
      <c r="U1731" s="130">
        <f>Table4[[#This Row],[SHOTS PER MAGAZINE]]*Table4[[#This Row],[DAMAGE PER SHOT]]</f>
        <v>6016</v>
      </c>
      <c r="V1731" s="130">
        <f>Table4[[#This Row],[MAGAZINE AMMO]]/Table4[[#This Row],[AMMO PER SHOT]]</f>
        <v>8</v>
      </c>
      <c r="W1731" s="138">
        <f>1/Table4[[#This Row],[SHOT 
INTERVAL]]</f>
        <v>2.8571428571428572</v>
      </c>
      <c r="X1731" s="138">
        <f>(Table4[[#This Row],[SHOTS PER MAGAZINE]]-1)*Table4[[#This Row],[SHOT 
INTERVAL]]+(Table4[[#This Row],[PARTICLES 
PER SHOT]]-1)*Table4[[#This Row],[BURST INTERVAL]]</f>
        <v>2.4499999999999997</v>
      </c>
      <c r="Y1731" s="186">
        <f>Table4[[#This Row],[DAMAGE PER MAGAZINE]]/(Table4[[#This Row],[UNLOAD TIME]]+Table4[[#This Row],[RELOAD TIME]])</f>
        <v>416.33217993079586</v>
      </c>
    </row>
    <row r="1732" spans="1:25" ht="14.25" hidden="1" customHeight="1" outlineLevel="1" x14ac:dyDescent="0.2">
      <c r="A1732" s="130">
        <v>85</v>
      </c>
      <c r="B1732" s="186" t="s">
        <v>479</v>
      </c>
      <c r="C1732" s="186" t="s">
        <v>101</v>
      </c>
      <c r="D1732" s="130">
        <v>5</v>
      </c>
      <c r="E1732" s="149">
        <v>414</v>
      </c>
      <c r="F1732" s="130"/>
      <c r="G1732" s="130"/>
      <c r="H1732" s="130"/>
      <c r="I1732" s="130">
        <v>16</v>
      </c>
      <c r="J1732" s="130">
        <v>2</v>
      </c>
      <c r="K1732" s="130">
        <v>2</v>
      </c>
      <c r="L1732" s="138"/>
      <c r="M1732" s="138">
        <v>0.35</v>
      </c>
      <c r="N1732" s="130">
        <v>1</v>
      </c>
      <c r="O1732" s="138"/>
      <c r="P1732" s="138">
        <v>0.75</v>
      </c>
      <c r="Q1732" s="130">
        <v>15</v>
      </c>
      <c r="R1732" s="138">
        <v>12</v>
      </c>
      <c r="S1732" s="130">
        <f>Table4[[#This Row],[DMG PER PARTICLE]]*Table4[[#This Row],[PARTICLES 
PER SHOT]]</f>
        <v>828</v>
      </c>
      <c r="T1732" s="186">
        <f>Table4[[#This Row],[DAMAGE PER SHOT]]/Table4[[#This Row],[SHOT 
INTERVAL]]</f>
        <v>2365.7142857142858</v>
      </c>
      <c r="U1732" s="130">
        <f>Table4[[#This Row],[SHOTS PER MAGAZINE]]*Table4[[#This Row],[DAMAGE PER SHOT]]</f>
        <v>6624</v>
      </c>
      <c r="V1732" s="130">
        <f>Table4[[#This Row],[MAGAZINE AMMO]]/Table4[[#This Row],[AMMO PER SHOT]]</f>
        <v>8</v>
      </c>
      <c r="W1732" s="138">
        <f>1/Table4[[#This Row],[SHOT 
INTERVAL]]</f>
        <v>2.8571428571428572</v>
      </c>
      <c r="X1732" s="138">
        <f>(Table4[[#This Row],[SHOTS PER MAGAZINE]]-1)*Table4[[#This Row],[SHOT 
INTERVAL]]+(Table4[[#This Row],[PARTICLES 
PER SHOT]]-1)*Table4[[#This Row],[BURST INTERVAL]]</f>
        <v>2.4499999999999997</v>
      </c>
      <c r="Y1732" s="186">
        <f>Table4[[#This Row],[DAMAGE PER MAGAZINE]]/(Table4[[#This Row],[UNLOAD TIME]]+Table4[[#This Row],[RELOAD TIME]])</f>
        <v>458.4083044982699</v>
      </c>
    </row>
    <row r="1733" spans="1:25" ht="14.25" hidden="1" customHeight="1" outlineLevel="1" x14ac:dyDescent="0.2">
      <c r="A1733" s="130">
        <v>85</v>
      </c>
      <c r="B1733" s="186" t="s">
        <v>479</v>
      </c>
      <c r="C1733" s="186" t="s">
        <v>101</v>
      </c>
      <c r="D1733" s="130">
        <v>6</v>
      </c>
      <c r="E1733" s="149">
        <v>455</v>
      </c>
      <c r="F1733" s="130"/>
      <c r="G1733" s="130"/>
      <c r="H1733" s="130"/>
      <c r="I1733" s="130">
        <v>16</v>
      </c>
      <c r="J1733" s="130">
        <v>2</v>
      </c>
      <c r="K1733" s="130">
        <v>2</v>
      </c>
      <c r="L1733" s="138"/>
      <c r="M1733" s="138">
        <v>0.35</v>
      </c>
      <c r="N1733" s="130">
        <v>1</v>
      </c>
      <c r="O1733" s="138"/>
      <c r="P1733" s="138">
        <v>0.75</v>
      </c>
      <c r="Q1733" s="130">
        <v>15</v>
      </c>
      <c r="R1733" s="138">
        <v>12</v>
      </c>
      <c r="S1733" s="130">
        <f>Table4[[#This Row],[DMG PER PARTICLE]]*Table4[[#This Row],[PARTICLES 
PER SHOT]]</f>
        <v>910</v>
      </c>
      <c r="T1733" s="186">
        <f>Table4[[#This Row],[DAMAGE PER SHOT]]/Table4[[#This Row],[SHOT 
INTERVAL]]</f>
        <v>2600</v>
      </c>
      <c r="U1733" s="130">
        <f>Table4[[#This Row],[SHOTS PER MAGAZINE]]*Table4[[#This Row],[DAMAGE PER SHOT]]</f>
        <v>7280</v>
      </c>
      <c r="V1733" s="130">
        <f>Table4[[#This Row],[MAGAZINE AMMO]]/Table4[[#This Row],[AMMO PER SHOT]]</f>
        <v>8</v>
      </c>
      <c r="W1733" s="138">
        <f>1/Table4[[#This Row],[SHOT 
INTERVAL]]</f>
        <v>2.8571428571428572</v>
      </c>
      <c r="X1733" s="138">
        <f>(Table4[[#This Row],[SHOTS PER MAGAZINE]]-1)*Table4[[#This Row],[SHOT 
INTERVAL]]+(Table4[[#This Row],[PARTICLES 
PER SHOT]]-1)*Table4[[#This Row],[BURST INTERVAL]]</f>
        <v>2.4499999999999997</v>
      </c>
      <c r="Y1733" s="186">
        <f>Table4[[#This Row],[DAMAGE PER MAGAZINE]]/(Table4[[#This Row],[UNLOAD TIME]]+Table4[[#This Row],[RELOAD TIME]])</f>
        <v>503.80622837370242</v>
      </c>
    </row>
    <row r="1734" spans="1:25" ht="14.25" hidden="1" customHeight="1" outlineLevel="1" x14ac:dyDescent="0.2">
      <c r="A1734" s="130">
        <v>85</v>
      </c>
      <c r="B1734" s="186" t="s">
        <v>479</v>
      </c>
      <c r="C1734" s="186" t="s">
        <v>101</v>
      </c>
      <c r="D1734" s="130">
        <v>7</v>
      </c>
      <c r="E1734" s="149">
        <v>501</v>
      </c>
      <c r="F1734" s="130"/>
      <c r="G1734" s="130"/>
      <c r="H1734" s="130"/>
      <c r="I1734" s="130">
        <v>16</v>
      </c>
      <c r="J1734" s="130">
        <v>2</v>
      </c>
      <c r="K1734" s="130">
        <v>2</v>
      </c>
      <c r="L1734" s="138"/>
      <c r="M1734" s="138">
        <v>0.35</v>
      </c>
      <c r="N1734" s="130">
        <v>1</v>
      </c>
      <c r="O1734" s="138"/>
      <c r="P1734" s="138">
        <v>0.75</v>
      </c>
      <c r="Q1734" s="130">
        <v>15</v>
      </c>
      <c r="R1734" s="138">
        <v>12</v>
      </c>
      <c r="S1734" s="130">
        <f>Table4[[#This Row],[DMG PER PARTICLE]]*Table4[[#This Row],[PARTICLES 
PER SHOT]]</f>
        <v>1002</v>
      </c>
      <c r="T1734" s="186">
        <f>Table4[[#This Row],[DAMAGE PER SHOT]]/Table4[[#This Row],[SHOT 
INTERVAL]]</f>
        <v>2862.8571428571431</v>
      </c>
      <c r="U1734" s="130">
        <f>Table4[[#This Row],[SHOTS PER MAGAZINE]]*Table4[[#This Row],[DAMAGE PER SHOT]]</f>
        <v>8016</v>
      </c>
      <c r="V1734" s="130">
        <f>Table4[[#This Row],[MAGAZINE AMMO]]/Table4[[#This Row],[AMMO PER SHOT]]</f>
        <v>8</v>
      </c>
      <c r="W1734" s="138">
        <f>1/Table4[[#This Row],[SHOT 
INTERVAL]]</f>
        <v>2.8571428571428572</v>
      </c>
      <c r="X1734" s="138">
        <f>(Table4[[#This Row],[SHOTS PER MAGAZINE]]-1)*Table4[[#This Row],[SHOT 
INTERVAL]]+(Table4[[#This Row],[PARTICLES 
PER SHOT]]-1)*Table4[[#This Row],[BURST INTERVAL]]</f>
        <v>2.4499999999999997</v>
      </c>
      <c r="Y1734" s="186">
        <f>Table4[[#This Row],[DAMAGE PER MAGAZINE]]/(Table4[[#This Row],[UNLOAD TIME]]+Table4[[#This Row],[RELOAD TIME]])</f>
        <v>554.74048442906576</v>
      </c>
    </row>
    <row r="1735" spans="1:25" ht="14.25" hidden="1" customHeight="1" outlineLevel="1" x14ac:dyDescent="0.2">
      <c r="A1735" s="130">
        <v>85</v>
      </c>
      <c r="B1735" s="186" t="s">
        <v>479</v>
      </c>
      <c r="C1735" s="186" t="s">
        <v>101</v>
      </c>
      <c r="D1735" s="130">
        <v>8</v>
      </c>
      <c r="E1735" s="149">
        <v>550</v>
      </c>
      <c r="F1735" s="130"/>
      <c r="G1735" s="130"/>
      <c r="H1735" s="130"/>
      <c r="I1735" s="130">
        <v>16</v>
      </c>
      <c r="J1735" s="130">
        <v>2</v>
      </c>
      <c r="K1735" s="130">
        <v>2</v>
      </c>
      <c r="L1735" s="138"/>
      <c r="M1735" s="138">
        <v>0.35</v>
      </c>
      <c r="N1735" s="130">
        <v>1</v>
      </c>
      <c r="O1735" s="138"/>
      <c r="P1735" s="138">
        <v>0.75</v>
      </c>
      <c r="Q1735" s="130">
        <v>15</v>
      </c>
      <c r="R1735" s="138">
        <v>12</v>
      </c>
      <c r="S1735" s="130">
        <f>Table4[[#This Row],[DMG PER PARTICLE]]*Table4[[#This Row],[PARTICLES 
PER SHOT]]</f>
        <v>1100</v>
      </c>
      <c r="T1735" s="186">
        <f>Table4[[#This Row],[DAMAGE PER SHOT]]/Table4[[#This Row],[SHOT 
INTERVAL]]</f>
        <v>3142.8571428571431</v>
      </c>
      <c r="U1735" s="130">
        <f>Table4[[#This Row],[SHOTS PER MAGAZINE]]*Table4[[#This Row],[DAMAGE PER SHOT]]</f>
        <v>8800</v>
      </c>
      <c r="V1735" s="130">
        <f>Table4[[#This Row],[MAGAZINE AMMO]]/Table4[[#This Row],[AMMO PER SHOT]]</f>
        <v>8</v>
      </c>
      <c r="W1735" s="138">
        <f>1/Table4[[#This Row],[SHOT 
INTERVAL]]</f>
        <v>2.8571428571428572</v>
      </c>
      <c r="X1735" s="138">
        <f>(Table4[[#This Row],[SHOTS PER MAGAZINE]]-1)*Table4[[#This Row],[SHOT 
INTERVAL]]+(Table4[[#This Row],[PARTICLES 
PER SHOT]]-1)*Table4[[#This Row],[BURST INTERVAL]]</f>
        <v>2.4499999999999997</v>
      </c>
      <c r="Y1735" s="186">
        <f>Table4[[#This Row],[DAMAGE PER MAGAZINE]]/(Table4[[#This Row],[UNLOAD TIME]]+Table4[[#This Row],[RELOAD TIME]])</f>
        <v>608.99653979238758</v>
      </c>
    </row>
    <row r="1736" spans="1:25" ht="14.25" hidden="1" customHeight="1" outlineLevel="1" x14ac:dyDescent="0.2">
      <c r="A1736" s="130">
        <v>85</v>
      </c>
      <c r="B1736" s="186" t="s">
        <v>479</v>
      </c>
      <c r="C1736" s="186" t="s">
        <v>101</v>
      </c>
      <c r="D1736" s="130">
        <v>9</v>
      </c>
      <c r="E1736" s="149">
        <v>605</v>
      </c>
      <c r="F1736" s="130"/>
      <c r="G1736" s="130"/>
      <c r="H1736" s="130"/>
      <c r="I1736" s="130">
        <v>16</v>
      </c>
      <c r="J1736" s="130">
        <v>2</v>
      </c>
      <c r="K1736" s="130">
        <v>2</v>
      </c>
      <c r="L1736" s="138"/>
      <c r="M1736" s="138">
        <v>0.35</v>
      </c>
      <c r="N1736" s="130">
        <v>1</v>
      </c>
      <c r="O1736" s="138"/>
      <c r="P1736" s="138">
        <v>0.75</v>
      </c>
      <c r="Q1736" s="130">
        <v>15</v>
      </c>
      <c r="R1736" s="138">
        <v>12</v>
      </c>
      <c r="S1736" s="130">
        <f>Table4[[#This Row],[DMG PER PARTICLE]]*Table4[[#This Row],[PARTICLES 
PER SHOT]]</f>
        <v>1210</v>
      </c>
      <c r="T1736" s="186">
        <f>Table4[[#This Row],[DAMAGE PER SHOT]]/Table4[[#This Row],[SHOT 
INTERVAL]]</f>
        <v>3457.1428571428573</v>
      </c>
      <c r="U1736" s="130">
        <f>Table4[[#This Row],[SHOTS PER MAGAZINE]]*Table4[[#This Row],[DAMAGE PER SHOT]]</f>
        <v>9680</v>
      </c>
      <c r="V1736" s="130">
        <f>Table4[[#This Row],[MAGAZINE AMMO]]/Table4[[#This Row],[AMMO PER SHOT]]</f>
        <v>8</v>
      </c>
      <c r="W1736" s="138">
        <f>1/Table4[[#This Row],[SHOT 
INTERVAL]]</f>
        <v>2.8571428571428572</v>
      </c>
      <c r="X1736" s="138">
        <f>(Table4[[#This Row],[SHOTS PER MAGAZINE]]-1)*Table4[[#This Row],[SHOT 
INTERVAL]]+(Table4[[#This Row],[PARTICLES 
PER SHOT]]-1)*Table4[[#This Row],[BURST INTERVAL]]</f>
        <v>2.4499999999999997</v>
      </c>
      <c r="Y1736" s="186">
        <f>Table4[[#This Row],[DAMAGE PER MAGAZINE]]/(Table4[[#This Row],[UNLOAD TIME]]+Table4[[#This Row],[RELOAD TIME]])</f>
        <v>669.89619377162637</v>
      </c>
    </row>
    <row r="1737" spans="1:25" ht="14.25" hidden="1" customHeight="1" outlineLevel="1" x14ac:dyDescent="0.2">
      <c r="A1737" s="130">
        <v>85</v>
      </c>
      <c r="B1737" s="186" t="s">
        <v>479</v>
      </c>
      <c r="C1737" s="186" t="s">
        <v>101</v>
      </c>
      <c r="D1737" s="130">
        <v>10</v>
      </c>
      <c r="E1737" s="149">
        <v>666</v>
      </c>
      <c r="F1737" s="130"/>
      <c r="G1737" s="130"/>
      <c r="H1737" s="130"/>
      <c r="I1737" s="130">
        <v>16</v>
      </c>
      <c r="J1737" s="130">
        <v>2</v>
      </c>
      <c r="K1737" s="130">
        <v>2</v>
      </c>
      <c r="L1737" s="138"/>
      <c r="M1737" s="138">
        <v>0.35</v>
      </c>
      <c r="N1737" s="130">
        <v>1</v>
      </c>
      <c r="O1737" s="138"/>
      <c r="P1737" s="138">
        <v>0.75</v>
      </c>
      <c r="Q1737" s="130">
        <v>15</v>
      </c>
      <c r="R1737" s="138">
        <v>12</v>
      </c>
      <c r="S1737" s="130">
        <f>Table4[[#This Row],[DMG PER PARTICLE]]*Table4[[#This Row],[PARTICLES 
PER SHOT]]</f>
        <v>1332</v>
      </c>
      <c r="T1737" s="186">
        <f>Table4[[#This Row],[DAMAGE PER SHOT]]/Table4[[#This Row],[SHOT 
INTERVAL]]</f>
        <v>3805.7142857142858</v>
      </c>
      <c r="U1737" s="130">
        <f>Table4[[#This Row],[SHOTS PER MAGAZINE]]*Table4[[#This Row],[DAMAGE PER SHOT]]</f>
        <v>10656</v>
      </c>
      <c r="V1737" s="130">
        <f>Table4[[#This Row],[MAGAZINE AMMO]]/Table4[[#This Row],[AMMO PER SHOT]]</f>
        <v>8</v>
      </c>
      <c r="W1737" s="138">
        <f>1/Table4[[#This Row],[SHOT 
INTERVAL]]</f>
        <v>2.8571428571428572</v>
      </c>
      <c r="X1737" s="138">
        <f>(Table4[[#This Row],[SHOTS PER MAGAZINE]]-1)*Table4[[#This Row],[SHOT 
INTERVAL]]+(Table4[[#This Row],[PARTICLES 
PER SHOT]]-1)*Table4[[#This Row],[BURST INTERVAL]]</f>
        <v>2.4499999999999997</v>
      </c>
      <c r="Y1737" s="186">
        <f>Table4[[#This Row],[DAMAGE PER MAGAZINE]]/(Table4[[#This Row],[UNLOAD TIME]]+Table4[[#This Row],[RELOAD TIME]])</f>
        <v>737.43944636678202</v>
      </c>
    </row>
    <row r="1738" spans="1:25" ht="14.25" hidden="1" customHeight="1" outlineLevel="1" x14ac:dyDescent="0.2">
      <c r="A1738" s="130">
        <v>85</v>
      </c>
      <c r="B1738" s="186" t="s">
        <v>479</v>
      </c>
      <c r="C1738" s="186" t="s">
        <v>101</v>
      </c>
      <c r="D1738" s="130">
        <v>11</v>
      </c>
      <c r="E1738" s="149">
        <v>733</v>
      </c>
      <c r="F1738" s="130"/>
      <c r="G1738" s="130"/>
      <c r="H1738" s="130"/>
      <c r="I1738" s="130">
        <v>16</v>
      </c>
      <c r="J1738" s="130">
        <v>2</v>
      </c>
      <c r="K1738" s="130">
        <v>2</v>
      </c>
      <c r="L1738" s="138"/>
      <c r="M1738" s="138">
        <v>0.35</v>
      </c>
      <c r="N1738" s="130">
        <v>1</v>
      </c>
      <c r="O1738" s="138"/>
      <c r="P1738" s="138">
        <v>0.75</v>
      </c>
      <c r="Q1738" s="130">
        <v>15</v>
      </c>
      <c r="R1738" s="138">
        <v>12</v>
      </c>
      <c r="S1738" s="130">
        <f>Table4[[#This Row],[DMG PER PARTICLE]]*Table4[[#This Row],[PARTICLES 
PER SHOT]]</f>
        <v>1466</v>
      </c>
      <c r="T1738" s="186">
        <f>Table4[[#This Row],[DAMAGE PER SHOT]]/Table4[[#This Row],[SHOT 
INTERVAL]]</f>
        <v>4188.5714285714284</v>
      </c>
      <c r="U1738" s="130">
        <f>Table4[[#This Row],[SHOTS PER MAGAZINE]]*Table4[[#This Row],[DAMAGE PER SHOT]]</f>
        <v>11728</v>
      </c>
      <c r="V1738" s="130">
        <f>Table4[[#This Row],[MAGAZINE AMMO]]/Table4[[#This Row],[AMMO PER SHOT]]</f>
        <v>8</v>
      </c>
      <c r="W1738" s="138">
        <f>1/Table4[[#This Row],[SHOT 
INTERVAL]]</f>
        <v>2.8571428571428572</v>
      </c>
      <c r="X1738" s="138">
        <f>(Table4[[#This Row],[SHOTS PER MAGAZINE]]-1)*Table4[[#This Row],[SHOT 
INTERVAL]]+(Table4[[#This Row],[PARTICLES 
PER SHOT]]-1)*Table4[[#This Row],[BURST INTERVAL]]</f>
        <v>2.4499999999999997</v>
      </c>
      <c r="Y1738" s="186">
        <f>Table4[[#This Row],[DAMAGE PER MAGAZINE]]/(Table4[[#This Row],[UNLOAD TIME]]+Table4[[#This Row],[RELOAD TIME]])</f>
        <v>811.62629757785476</v>
      </c>
    </row>
    <row r="1739" spans="1:25" ht="14.25" hidden="1" customHeight="1" outlineLevel="1" x14ac:dyDescent="0.2">
      <c r="A1739" s="130">
        <v>85</v>
      </c>
      <c r="B1739" s="186" t="s">
        <v>479</v>
      </c>
      <c r="C1739" s="186" t="s">
        <v>101</v>
      </c>
      <c r="D1739" s="130">
        <v>12</v>
      </c>
      <c r="E1739" s="149">
        <v>806</v>
      </c>
      <c r="F1739" s="130"/>
      <c r="G1739" s="130"/>
      <c r="H1739" s="130"/>
      <c r="I1739" s="130">
        <v>16</v>
      </c>
      <c r="J1739" s="130">
        <v>2</v>
      </c>
      <c r="K1739" s="130">
        <v>2</v>
      </c>
      <c r="L1739" s="138"/>
      <c r="M1739" s="138">
        <v>0.35</v>
      </c>
      <c r="N1739" s="130">
        <v>1</v>
      </c>
      <c r="O1739" s="138"/>
      <c r="P1739" s="138">
        <v>0.75</v>
      </c>
      <c r="Q1739" s="130">
        <v>15</v>
      </c>
      <c r="R1739" s="138">
        <v>12</v>
      </c>
      <c r="S1739" s="130">
        <f>Table4[[#This Row],[DMG PER PARTICLE]]*Table4[[#This Row],[PARTICLES 
PER SHOT]]</f>
        <v>1612</v>
      </c>
      <c r="T1739" s="186">
        <f>Table4[[#This Row],[DAMAGE PER SHOT]]/Table4[[#This Row],[SHOT 
INTERVAL]]</f>
        <v>4605.7142857142862</v>
      </c>
      <c r="U1739" s="130">
        <f>Table4[[#This Row],[SHOTS PER MAGAZINE]]*Table4[[#This Row],[DAMAGE PER SHOT]]</f>
        <v>12896</v>
      </c>
      <c r="V1739" s="130">
        <f>Table4[[#This Row],[MAGAZINE AMMO]]/Table4[[#This Row],[AMMO PER SHOT]]</f>
        <v>8</v>
      </c>
      <c r="W1739" s="138">
        <f>1/Table4[[#This Row],[SHOT 
INTERVAL]]</f>
        <v>2.8571428571428572</v>
      </c>
      <c r="X1739" s="138">
        <f>(Table4[[#This Row],[SHOTS PER MAGAZINE]]-1)*Table4[[#This Row],[SHOT 
INTERVAL]]+(Table4[[#This Row],[PARTICLES 
PER SHOT]]-1)*Table4[[#This Row],[BURST INTERVAL]]</f>
        <v>2.4499999999999997</v>
      </c>
      <c r="Y1739" s="186">
        <f>Table4[[#This Row],[DAMAGE PER MAGAZINE]]/(Table4[[#This Row],[UNLOAD TIME]]+Table4[[#This Row],[RELOAD TIME]])</f>
        <v>892.45674740484435</v>
      </c>
    </row>
    <row r="1740" spans="1:25" ht="14.25" hidden="1" customHeight="1" outlineLevel="1" x14ac:dyDescent="0.2">
      <c r="A1740" s="130">
        <v>85</v>
      </c>
      <c r="B1740" s="186" t="s">
        <v>479</v>
      </c>
      <c r="C1740" s="186" t="s">
        <v>102</v>
      </c>
      <c r="D1740" s="130">
        <v>1</v>
      </c>
      <c r="E1740" s="149">
        <v>806</v>
      </c>
      <c r="F1740" s="130"/>
      <c r="G1740" s="130"/>
      <c r="H1740" s="130"/>
      <c r="I1740" s="130">
        <v>16</v>
      </c>
      <c r="J1740" s="130">
        <v>2</v>
      </c>
      <c r="K1740" s="130">
        <v>2</v>
      </c>
      <c r="L1740" s="138"/>
      <c r="M1740" s="138">
        <v>0.35</v>
      </c>
      <c r="N1740" s="130">
        <v>1</v>
      </c>
      <c r="O1740" s="138"/>
      <c r="P1740" s="138">
        <v>0.75</v>
      </c>
      <c r="Q1740" s="130">
        <v>15</v>
      </c>
      <c r="R1740" s="138">
        <v>12</v>
      </c>
      <c r="S1740" s="130">
        <f>Table4[[#This Row],[DMG PER PARTICLE]]*Table4[[#This Row],[PARTICLES 
PER SHOT]]</f>
        <v>1612</v>
      </c>
      <c r="T1740" s="186">
        <f>Table4[[#This Row],[DAMAGE PER SHOT]]/Table4[[#This Row],[SHOT 
INTERVAL]]</f>
        <v>4605.7142857142862</v>
      </c>
      <c r="U1740" s="130">
        <f>Table4[[#This Row],[SHOTS PER MAGAZINE]]*Table4[[#This Row],[DAMAGE PER SHOT]]</f>
        <v>12896</v>
      </c>
      <c r="V1740" s="130">
        <f>Table4[[#This Row],[MAGAZINE AMMO]]/Table4[[#This Row],[AMMO PER SHOT]]</f>
        <v>8</v>
      </c>
      <c r="W1740" s="138">
        <f>1/Table4[[#This Row],[SHOT 
INTERVAL]]</f>
        <v>2.8571428571428572</v>
      </c>
      <c r="X1740" s="138">
        <f>(Table4[[#This Row],[SHOTS PER MAGAZINE]]-1)*Table4[[#This Row],[SHOT 
INTERVAL]]+(Table4[[#This Row],[PARTICLES 
PER SHOT]]-1)*Table4[[#This Row],[BURST INTERVAL]]</f>
        <v>2.4499999999999997</v>
      </c>
      <c r="Y1740" s="186">
        <f>Table4[[#This Row],[DAMAGE PER MAGAZINE]]/(Table4[[#This Row],[UNLOAD TIME]]+Table4[[#This Row],[RELOAD TIME]])</f>
        <v>892.45674740484435</v>
      </c>
    </row>
    <row r="1741" spans="1:25" ht="14.25" hidden="1" customHeight="1" outlineLevel="1" x14ac:dyDescent="0.2">
      <c r="A1741" s="130">
        <v>85</v>
      </c>
      <c r="B1741" s="186" t="s">
        <v>479</v>
      </c>
      <c r="C1741" s="186" t="s">
        <v>102</v>
      </c>
      <c r="D1741" s="130">
        <v>2</v>
      </c>
      <c r="E1741" s="149">
        <v>821</v>
      </c>
      <c r="F1741" s="130"/>
      <c r="G1741" s="130"/>
      <c r="H1741" s="130"/>
      <c r="I1741" s="130">
        <v>16</v>
      </c>
      <c r="J1741" s="130">
        <v>2</v>
      </c>
      <c r="K1741" s="130">
        <v>2</v>
      </c>
      <c r="L1741" s="138"/>
      <c r="M1741" s="138">
        <v>0.35</v>
      </c>
      <c r="N1741" s="130">
        <v>1</v>
      </c>
      <c r="O1741" s="138"/>
      <c r="P1741" s="138">
        <v>0.75</v>
      </c>
      <c r="Q1741" s="130">
        <v>15</v>
      </c>
      <c r="R1741" s="138">
        <v>12</v>
      </c>
      <c r="S1741" s="130">
        <f>Table4[[#This Row],[DMG PER PARTICLE]]*Table4[[#This Row],[PARTICLES 
PER SHOT]]</f>
        <v>1642</v>
      </c>
      <c r="T1741" s="186">
        <f>Table4[[#This Row],[DAMAGE PER SHOT]]/Table4[[#This Row],[SHOT 
INTERVAL]]</f>
        <v>4691.4285714285716</v>
      </c>
      <c r="U1741" s="130">
        <f>Table4[[#This Row],[SHOTS PER MAGAZINE]]*Table4[[#This Row],[DAMAGE PER SHOT]]</f>
        <v>13136</v>
      </c>
      <c r="V1741" s="130">
        <f>Table4[[#This Row],[MAGAZINE AMMO]]/Table4[[#This Row],[AMMO PER SHOT]]</f>
        <v>8</v>
      </c>
      <c r="W1741" s="138">
        <f>1/Table4[[#This Row],[SHOT 
INTERVAL]]</f>
        <v>2.8571428571428572</v>
      </c>
      <c r="X1741" s="138">
        <f>(Table4[[#This Row],[SHOTS PER MAGAZINE]]-1)*Table4[[#This Row],[SHOT 
INTERVAL]]+(Table4[[#This Row],[PARTICLES 
PER SHOT]]-1)*Table4[[#This Row],[BURST INTERVAL]]</f>
        <v>2.4499999999999997</v>
      </c>
      <c r="Y1741" s="186">
        <f>Table4[[#This Row],[DAMAGE PER MAGAZINE]]/(Table4[[#This Row],[UNLOAD TIME]]+Table4[[#This Row],[RELOAD TIME]])</f>
        <v>909.06574394463678</v>
      </c>
    </row>
    <row r="1742" spans="1:25" ht="14.25" hidden="1" customHeight="1" outlineLevel="1" x14ac:dyDescent="0.2">
      <c r="A1742" s="130">
        <v>85</v>
      </c>
      <c r="B1742" s="186" t="s">
        <v>479</v>
      </c>
      <c r="C1742" s="186" t="s">
        <v>102</v>
      </c>
      <c r="D1742" s="130">
        <v>3</v>
      </c>
      <c r="E1742" s="149">
        <v>836</v>
      </c>
      <c r="F1742" s="130"/>
      <c r="G1742" s="130"/>
      <c r="H1742" s="130"/>
      <c r="I1742" s="130">
        <v>16</v>
      </c>
      <c r="J1742" s="130">
        <v>2</v>
      </c>
      <c r="K1742" s="130">
        <v>2</v>
      </c>
      <c r="L1742" s="138"/>
      <c r="M1742" s="138">
        <v>0.35</v>
      </c>
      <c r="N1742" s="130">
        <v>1</v>
      </c>
      <c r="O1742" s="138"/>
      <c r="P1742" s="138">
        <v>0.75</v>
      </c>
      <c r="Q1742" s="130">
        <v>15</v>
      </c>
      <c r="R1742" s="138">
        <v>12</v>
      </c>
      <c r="S1742" s="130">
        <f>Table4[[#This Row],[DMG PER PARTICLE]]*Table4[[#This Row],[PARTICLES 
PER SHOT]]</f>
        <v>1672</v>
      </c>
      <c r="T1742" s="186">
        <f>Table4[[#This Row],[DAMAGE PER SHOT]]/Table4[[#This Row],[SHOT 
INTERVAL]]</f>
        <v>4777.1428571428578</v>
      </c>
      <c r="U1742" s="130">
        <f>Table4[[#This Row],[SHOTS PER MAGAZINE]]*Table4[[#This Row],[DAMAGE PER SHOT]]</f>
        <v>13376</v>
      </c>
      <c r="V1742" s="130">
        <f>Table4[[#This Row],[MAGAZINE AMMO]]/Table4[[#This Row],[AMMO PER SHOT]]</f>
        <v>8</v>
      </c>
      <c r="W1742" s="138">
        <f>1/Table4[[#This Row],[SHOT 
INTERVAL]]</f>
        <v>2.8571428571428572</v>
      </c>
      <c r="X1742" s="138">
        <f>(Table4[[#This Row],[SHOTS PER MAGAZINE]]-1)*Table4[[#This Row],[SHOT 
INTERVAL]]+(Table4[[#This Row],[PARTICLES 
PER SHOT]]-1)*Table4[[#This Row],[BURST INTERVAL]]</f>
        <v>2.4499999999999997</v>
      </c>
      <c r="Y1742" s="186">
        <f>Table4[[#This Row],[DAMAGE PER MAGAZINE]]/(Table4[[#This Row],[UNLOAD TIME]]+Table4[[#This Row],[RELOAD TIME]])</f>
        <v>925.67474048442909</v>
      </c>
    </row>
    <row r="1743" spans="1:25" ht="14.25" hidden="1" customHeight="1" outlineLevel="1" x14ac:dyDescent="0.2">
      <c r="A1743" s="130">
        <v>85</v>
      </c>
      <c r="B1743" s="186" t="s">
        <v>479</v>
      </c>
      <c r="C1743" s="186" t="s">
        <v>102</v>
      </c>
      <c r="D1743" s="130">
        <v>4</v>
      </c>
      <c r="E1743" s="149">
        <v>850</v>
      </c>
      <c r="F1743" s="130"/>
      <c r="G1743" s="130"/>
      <c r="H1743" s="130"/>
      <c r="I1743" s="130">
        <v>16</v>
      </c>
      <c r="J1743" s="130">
        <v>2</v>
      </c>
      <c r="K1743" s="130">
        <v>2</v>
      </c>
      <c r="L1743" s="138"/>
      <c r="M1743" s="138">
        <v>0.35</v>
      </c>
      <c r="N1743" s="130">
        <v>1</v>
      </c>
      <c r="O1743" s="138"/>
      <c r="P1743" s="138">
        <v>0.75</v>
      </c>
      <c r="Q1743" s="130">
        <v>15</v>
      </c>
      <c r="R1743" s="138">
        <v>12</v>
      </c>
      <c r="S1743" s="130">
        <f>Table4[[#This Row],[DMG PER PARTICLE]]*Table4[[#This Row],[PARTICLES 
PER SHOT]]</f>
        <v>1700</v>
      </c>
      <c r="T1743" s="186">
        <f>Table4[[#This Row],[DAMAGE PER SHOT]]/Table4[[#This Row],[SHOT 
INTERVAL]]</f>
        <v>4857.1428571428578</v>
      </c>
      <c r="U1743" s="130">
        <f>Table4[[#This Row],[SHOTS PER MAGAZINE]]*Table4[[#This Row],[DAMAGE PER SHOT]]</f>
        <v>13600</v>
      </c>
      <c r="V1743" s="130">
        <f>Table4[[#This Row],[MAGAZINE AMMO]]/Table4[[#This Row],[AMMO PER SHOT]]</f>
        <v>8</v>
      </c>
      <c r="W1743" s="138">
        <f>1/Table4[[#This Row],[SHOT 
INTERVAL]]</f>
        <v>2.8571428571428572</v>
      </c>
      <c r="X1743" s="138">
        <f>(Table4[[#This Row],[SHOTS PER MAGAZINE]]-1)*Table4[[#This Row],[SHOT 
INTERVAL]]+(Table4[[#This Row],[PARTICLES 
PER SHOT]]-1)*Table4[[#This Row],[BURST INTERVAL]]</f>
        <v>2.4499999999999997</v>
      </c>
      <c r="Y1743" s="186">
        <f>Table4[[#This Row],[DAMAGE PER MAGAZINE]]/(Table4[[#This Row],[UNLOAD TIME]]+Table4[[#This Row],[RELOAD TIME]])</f>
        <v>941.17647058823536</v>
      </c>
    </row>
    <row r="1744" spans="1:25" ht="14.25" hidden="1" customHeight="1" outlineLevel="1" x14ac:dyDescent="0.2">
      <c r="A1744" s="130">
        <v>85</v>
      </c>
      <c r="B1744" s="186" t="s">
        <v>479</v>
      </c>
      <c r="C1744" s="186" t="s">
        <v>102</v>
      </c>
      <c r="D1744" s="130">
        <v>5</v>
      </c>
      <c r="E1744" s="149">
        <v>865</v>
      </c>
      <c r="F1744" s="130"/>
      <c r="G1744" s="130"/>
      <c r="H1744" s="130"/>
      <c r="I1744" s="130">
        <v>16</v>
      </c>
      <c r="J1744" s="130">
        <v>2</v>
      </c>
      <c r="K1744" s="130">
        <v>2</v>
      </c>
      <c r="L1744" s="138"/>
      <c r="M1744" s="138">
        <v>0.35</v>
      </c>
      <c r="N1744" s="130">
        <v>1</v>
      </c>
      <c r="O1744" s="138"/>
      <c r="P1744" s="138">
        <v>0.75</v>
      </c>
      <c r="Q1744" s="130">
        <v>15</v>
      </c>
      <c r="R1744" s="138">
        <v>12</v>
      </c>
      <c r="S1744" s="130">
        <f>Table4[[#This Row],[DMG PER PARTICLE]]*Table4[[#This Row],[PARTICLES 
PER SHOT]]</f>
        <v>1730</v>
      </c>
      <c r="T1744" s="186">
        <f>Table4[[#This Row],[DAMAGE PER SHOT]]/Table4[[#This Row],[SHOT 
INTERVAL]]</f>
        <v>4942.8571428571431</v>
      </c>
      <c r="U1744" s="130">
        <f>Table4[[#This Row],[SHOTS PER MAGAZINE]]*Table4[[#This Row],[DAMAGE PER SHOT]]</f>
        <v>13840</v>
      </c>
      <c r="V1744" s="130">
        <f>Table4[[#This Row],[MAGAZINE AMMO]]/Table4[[#This Row],[AMMO PER SHOT]]</f>
        <v>8</v>
      </c>
      <c r="W1744" s="138">
        <f>1/Table4[[#This Row],[SHOT 
INTERVAL]]</f>
        <v>2.8571428571428572</v>
      </c>
      <c r="X1744" s="138">
        <f>(Table4[[#This Row],[SHOTS PER MAGAZINE]]-1)*Table4[[#This Row],[SHOT 
INTERVAL]]+(Table4[[#This Row],[PARTICLES 
PER SHOT]]-1)*Table4[[#This Row],[BURST INTERVAL]]</f>
        <v>2.4499999999999997</v>
      </c>
      <c r="Y1744" s="186">
        <f>Table4[[#This Row],[DAMAGE PER MAGAZINE]]/(Table4[[#This Row],[UNLOAD TIME]]+Table4[[#This Row],[RELOAD TIME]])</f>
        <v>957.78546712802768</v>
      </c>
    </row>
    <row r="1745" spans="1:25" ht="14.25" hidden="1" customHeight="1" outlineLevel="1" x14ac:dyDescent="0.2">
      <c r="A1745" s="130">
        <v>85</v>
      </c>
      <c r="B1745" s="186" t="s">
        <v>479</v>
      </c>
      <c r="C1745" s="186" t="s">
        <v>102</v>
      </c>
      <c r="D1745" s="130">
        <v>6</v>
      </c>
      <c r="E1745" s="149">
        <v>880</v>
      </c>
      <c r="F1745" s="130"/>
      <c r="G1745" s="130"/>
      <c r="H1745" s="130"/>
      <c r="I1745" s="130">
        <v>16</v>
      </c>
      <c r="J1745" s="130">
        <v>2</v>
      </c>
      <c r="K1745" s="130">
        <v>2</v>
      </c>
      <c r="L1745" s="138"/>
      <c r="M1745" s="138">
        <v>0.35</v>
      </c>
      <c r="N1745" s="130">
        <v>1</v>
      </c>
      <c r="O1745" s="138"/>
      <c r="P1745" s="138">
        <v>0.75</v>
      </c>
      <c r="Q1745" s="130">
        <v>15</v>
      </c>
      <c r="R1745" s="138">
        <v>12</v>
      </c>
      <c r="S1745" s="130">
        <f>Table4[[#This Row],[DMG PER PARTICLE]]*Table4[[#This Row],[PARTICLES 
PER SHOT]]</f>
        <v>1760</v>
      </c>
      <c r="T1745" s="186">
        <f>Table4[[#This Row],[DAMAGE PER SHOT]]/Table4[[#This Row],[SHOT 
INTERVAL]]</f>
        <v>5028.5714285714284</v>
      </c>
      <c r="U1745" s="130">
        <f>Table4[[#This Row],[SHOTS PER MAGAZINE]]*Table4[[#This Row],[DAMAGE PER SHOT]]</f>
        <v>14080</v>
      </c>
      <c r="V1745" s="130">
        <f>Table4[[#This Row],[MAGAZINE AMMO]]/Table4[[#This Row],[AMMO PER SHOT]]</f>
        <v>8</v>
      </c>
      <c r="W1745" s="138">
        <f>1/Table4[[#This Row],[SHOT 
INTERVAL]]</f>
        <v>2.8571428571428572</v>
      </c>
      <c r="X1745" s="138">
        <f>(Table4[[#This Row],[SHOTS PER MAGAZINE]]-1)*Table4[[#This Row],[SHOT 
INTERVAL]]+(Table4[[#This Row],[PARTICLES 
PER SHOT]]-1)*Table4[[#This Row],[BURST INTERVAL]]</f>
        <v>2.4499999999999997</v>
      </c>
      <c r="Y1745" s="186">
        <f>Table4[[#This Row],[DAMAGE PER MAGAZINE]]/(Table4[[#This Row],[UNLOAD TIME]]+Table4[[#This Row],[RELOAD TIME]])</f>
        <v>974.39446366782011</v>
      </c>
    </row>
    <row r="1746" spans="1:25" ht="14.25" hidden="1" customHeight="1" outlineLevel="1" x14ac:dyDescent="0.2">
      <c r="A1746" s="130">
        <v>85</v>
      </c>
      <c r="B1746" s="186" t="s">
        <v>479</v>
      </c>
      <c r="C1746" s="186" t="s">
        <v>102</v>
      </c>
      <c r="D1746" s="130">
        <v>7</v>
      </c>
      <c r="E1746" s="149">
        <v>894</v>
      </c>
      <c r="F1746" s="130"/>
      <c r="G1746" s="130"/>
      <c r="H1746" s="130"/>
      <c r="I1746" s="130">
        <v>16</v>
      </c>
      <c r="J1746" s="130">
        <v>2</v>
      </c>
      <c r="K1746" s="130">
        <v>2</v>
      </c>
      <c r="L1746" s="138"/>
      <c r="M1746" s="138">
        <v>0.35</v>
      </c>
      <c r="N1746" s="130">
        <v>1</v>
      </c>
      <c r="O1746" s="138"/>
      <c r="P1746" s="138">
        <v>0.75</v>
      </c>
      <c r="Q1746" s="130">
        <v>15</v>
      </c>
      <c r="R1746" s="138">
        <v>12</v>
      </c>
      <c r="S1746" s="130">
        <f>Table4[[#This Row],[DMG PER PARTICLE]]*Table4[[#This Row],[PARTICLES 
PER SHOT]]</f>
        <v>1788</v>
      </c>
      <c r="T1746" s="186">
        <f>Table4[[#This Row],[DAMAGE PER SHOT]]/Table4[[#This Row],[SHOT 
INTERVAL]]</f>
        <v>5108.5714285714284</v>
      </c>
      <c r="U1746" s="130">
        <f>Table4[[#This Row],[SHOTS PER MAGAZINE]]*Table4[[#This Row],[DAMAGE PER SHOT]]</f>
        <v>14304</v>
      </c>
      <c r="V1746" s="130">
        <f>Table4[[#This Row],[MAGAZINE AMMO]]/Table4[[#This Row],[AMMO PER SHOT]]</f>
        <v>8</v>
      </c>
      <c r="W1746" s="138">
        <f>1/Table4[[#This Row],[SHOT 
INTERVAL]]</f>
        <v>2.8571428571428572</v>
      </c>
      <c r="X1746" s="138">
        <f>(Table4[[#This Row],[SHOTS PER MAGAZINE]]-1)*Table4[[#This Row],[SHOT 
INTERVAL]]+(Table4[[#This Row],[PARTICLES 
PER SHOT]]-1)*Table4[[#This Row],[BURST INTERVAL]]</f>
        <v>2.4499999999999997</v>
      </c>
      <c r="Y1746" s="186">
        <f>Table4[[#This Row],[DAMAGE PER MAGAZINE]]/(Table4[[#This Row],[UNLOAD TIME]]+Table4[[#This Row],[RELOAD TIME]])</f>
        <v>989.89619377162637</v>
      </c>
    </row>
    <row r="1747" spans="1:25" ht="14.25" hidden="1" customHeight="1" outlineLevel="1" x14ac:dyDescent="0.2">
      <c r="A1747" s="130">
        <v>85</v>
      </c>
      <c r="B1747" s="186" t="s">
        <v>479</v>
      </c>
      <c r="C1747" s="186" t="s">
        <v>102</v>
      </c>
      <c r="D1747" s="130">
        <v>8</v>
      </c>
      <c r="E1747" s="149">
        <v>909</v>
      </c>
      <c r="F1747" s="130"/>
      <c r="G1747" s="130"/>
      <c r="H1747" s="130"/>
      <c r="I1747" s="130">
        <v>16</v>
      </c>
      <c r="J1747" s="130">
        <v>2</v>
      </c>
      <c r="K1747" s="130">
        <v>2</v>
      </c>
      <c r="L1747" s="138"/>
      <c r="M1747" s="138">
        <v>0.35</v>
      </c>
      <c r="N1747" s="130">
        <v>1</v>
      </c>
      <c r="O1747" s="138"/>
      <c r="P1747" s="138">
        <v>0.75</v>
      </c>
      <c r="Q1747" s="130">
        <v>15</v>
      </c>
      <c r="R1747" s="138">
        <v>12</v>
      </c>
      <c r="S1747" s="130">
        <f>Table4[[#This Row],[DMG PER PARTICLE]]*Table4[[#This Row],[PARTICLES 
PER SHOT]]</f>
        <v>1818</v>
      </c>
      <c r="T1747" s="186">
        <f>Table4[[#This Row],[DAMAGE PER SHOT]]/Table4[[#This Row],[SHOT 
INTERVAL]]</f>
        <v>5194.2857142857147</v>
      </c>
      <c r="U1747" s="130">
        <f>Table4[[#This Row],[SHOTS PER MAGAZINE]]*Table4[[#This Row],[DAMAGE PER SHOT]]</f>
        <v>14544</v>
      </c>
      <c r="V1747" s="130">
        <f>Table4[[#This Row],[MAGAZINE AMMO]]/Table4[[#This Row],[AMMO PER SHOT]]</f>
        <v>8</v>
      </c>
      <c r="W1747" s="138">
        <f>1/Table4[[#This Row],[SHOT 
INTERVAL]]</f>
        <v>2.8571428571428572</v>
      </c>
      <c r="X1747" s="138">
        <f>(Table4[[#This Row],[SHOTS PER MAGAZINE]]-1)*Table4[[#This Row],[SHOT 
INTERVAL]]+(Table4[[#This Row],[PARTICLES 
PER SHOT]]-1)*Table4[[#This Row],[BURST INTERVAL]]</f>
        <v>2.4499999999999997</v>
      </c>
      <c r="Y1747" s="186">
        <f>Table4[[#This Row],[DAMAGE PER MAGAZINE]]/(Table4[[#This Row],[UNLOAD TIME]]+Table4[[#This Row],[RELOAD TIME]])</f>
        <v>1006.5051903114187</v>
      </c>
    </row>
    <row r="1748" spans="1:25" ht="14.25" hidden="1" customHeight="1" outlineLevel="1" x14ac:dyDescent="0.2">
      <c r="A1748" s="130">
        <v>85</v>
      </c>
      <c r="B1748" s="186" t="s">
        <v>479</v>
      </c>
      <c r="C1748" s="186" t="s">
        <v>102</v>
      </c>
      <c r="D1748" s="130">
        <v>9</v>
      </c>
      <c r="E1748" s="149">
        <v>924</v>
      </c>
      <c r="F1748" s="130"/>
      <c r="G1748" s="130"/>
      <c r="H1748" s="130"/>
      <c r="I1748" s="130">
        <v>16</v>
      </c>
      <c r="J1748" s="130">
        <v>2</v>
      </c>
      <c r="K1748" s="130">
        <v>2</v>
      </c>
      <c r="L1748" s="138"/>
      <c r="M1748" s="138">
        <v>0.35</v>
      </c>
      <c r="N1748" s="130">
        <v>1</v>
      </c>
      <c r="O1748" s="138"/>
      <c r="P1748" s="138">
        <v>0.75</v>
      </c>
      <c r="Q1748" s="130">
        <v>15</v>
      </c>
      <c r="R1748" s="138">
        <v>12</v>
      </c>
      <c r="S1748" s="130">
        <f>Table4[[#This Row],[DMG PER PARTICLE]]*Table4[[#This Row],[PARTICLES 
PER SHOT]]</f>
        <v>1848</v>
      </c>
      <c r="T1748" s="186">
        <f>Table4[[#This Row],[DAMAGE PER SHOT]]/Table4[[#This Row],[SHOT 
INTERVAL]]</f>
        <v>5280</v>
      </c>
      <c r="U1748" s="130">
        <f>Table4[[#This Row],[SHOTS PER MAGAZINE]]*Table4[[#This Row],[DAMAGE PER SHOT]]</f>
        <v>14784</v>
      </c>
      <c r="V1748" s="130">
        <f>Table4[[#This Row],[MAGAZINE AMMO]]/Table4[[#This Row],[AMMO PER SHOT]]</f>
        <v>8</v>
      </c>
      <c r="W1748" s="138">
        <f>1/Table4[[#This Row],[SHOT 
INTERVAL]]</f>
        <v>2.8571428571428572</v>
      </c>
      <c r="X1748" s="138">
        <f>(Table4[[#This Row],[SHOTS PER MAGAZINE]]-1)*Table4[[#This Row],[SHOT 
INTERVAL]]+(Table4[[#This Row],[PARTICLES 
PER SHOT]]-1)*Table4[[#This Row],[BURST INTERVAL]]</f>
        <v>2.4499999999999997</v>
      </c>
      <c r="Y1748" s="186">
        <f>Table4[[#This Row],[DAMAGE PER MAGAZINE]]/(Table4[[#This Row],[UNLOAD TIME]]+Table4[[#This Row],[RELOAD TIME]])</f>
        <v>1023.1141868512111</v>
      </c>
    </row>
    <row r="1749" spans="1:25" ht="14.25" hidden="1" customHeight="1" outlineLevel="1" x14ac:dyDescent="0.2">
      <c r="A1749" s="130">
        <v>85</v>
      </c>
      <c r="B1749" s="186" t="s">
        <v>479</v>
      </c>
      <c r="C1749" s="186" t="s">
        <v>102</v>
      </c>
      <c r="D1749" s="130">
        <v>10</v>
      </c>
      <c r="E1749" s="149">
        <v>938</v>
      </c>
      <c r="F1749" s="130"/>
      <c r="G1749" s="130"/>
      <c r="H1749" s="130"/>
      <c r="I1749" s="130">
        <v>16</v>
      </c>
      <c r="J1749" s="130">
        <v>2</v>
      </c>
      <c r="K1749" s="130">
        <v>2</v>
      </c>
      <c r="L1749" s="138"/>
      <c r="M1749" s="138">
        <v>0.35</v>
      </c>
      <c r="N1749" s="130">
        <v>1</v>
      </c>
      <c r="O1749" s="138"/>
      <c r="P1749" s="138">
        <v>0.75</v>
      </c>
      <c r="Q1749" s="130">
        <v>15</v>
      </c>
      <c r="R1749" s="138">
        <v>12</v>
      </c>
      <c r="S1749" s="130">
        <f>Table4[[#This Row],[DMG PER PARTICLE]]*Table4[[#This Row],[PARTICLES 
PER SHOT]]</f>
        <v>1876</v>
      </c>
      <c r="T1749" s="186">
        <f>Table4[[#This Row],[DAMAGE PER SHOT]]/Table4[[#This Row],[SHOT 
INTERVAL]]</f>
        <v>5360</v>
      </c>
      <c r="U1749" s="130">
        <f>Table4[[#This Row],[SHOTS PER MAGAZINE]]*Table4[[#This Row],[DAMAGE PER SHOT]]</f>
        <v>15008</v>
      </c>
      <c r="V1749" s="130">
        <f>Table4[[#This Row],[MAGAZINE AMMO]]/Table4[[#This Row],[AMMO PER SHOT]]</f>
        <v>8</v>
      </c>
      <c r="W1749" s="138">
        <f>1/Table4[[#This Row],[SHOT 
INTERVAL]]</f>
        <v>2.8571428571428572</v>
      </c>
      <c r="X1749" s="138">
        <f>(Table4[[#This Row],[SHOTS PER MAGAZINE]]-1)*Table4[[#This Row],[SHOT 
INTERVAL]]+(Table4[[#This Row],[PARTICLES 
PER SHOT]]-1)*Table4[[#This Row],[BURST INTERVAL]]</f>
        <v>2.4499999999999997</v>
      </c>
      <c r="Y1749" s="186">
        <f>Table4[[#This Row],[DAMAGE PER MAGAZINE]]/(Table4[[#This Row],[UNLOAD TIME]]+Table4[[#This Row],[RELOAD TIME]])</f>
        <v>1038.6159169550174</v>
      </c>
    </row>
    <row r="1750" spans="1:25" ht="14.25" hidden="1" customHeight="1" outlineLevel="1" x14ac:dyDescent="0.2">
      <c r="A1750" s="130">
        <v>85</v>
      </c>
      <c r="B1750" s="186" t="s">
        <v>479</v>
      </c>
      <c r="C1750" s="186" t="s">
        <v>102</v>
      </c>
      <c r="D1750" s="130">
        <v>11</v>
      </c>
      <c r="E1750" s="149">
        <v>953</v>
      </c>
      <c r="F1750" s="130"/>
      <c r="G1750" s="130"/>
      <c r="H1750" s="130"/>
      <c r="I1750" s="130">
        <v>16</v>
      </c>
      <c r="J1750" s="130">
        <v>2</v>
      </c>
      <c r="K1750" s="130">
        <v>2</v>
      </c>
      <c r="L1750" s="138"/>
      <c r="M1750" s="138">
        <v>0.35</v>
      </c>
      <c r="N1750" s="130">
        <v>1</v>
      </c>
      <c r="O1750" s="138"/>
      <c r="P1750" s="138">
        <v>0.75</v>
      </c>
      <c r="Q1750" s="130">
        <v>15</v>
      </c>
      <c r="R1750" s="138">
        <v>12</v>
      </c>
      <c r="S1750" s="130">
        <f>Table4[[#This Row],[DMG PER PARTICLE]]*Table4[[#This Row],[PARTICLES 
PER SHOT]]</f>
        <v>1906</v>
      </c>
      <c r="T1750" s="186">
        <f>Table4[[#This Row],[DAMAGE PER SHOT]]/Table4[[#This Row],[SHOT 
INTERVAL]]</f>
        <v>5445.7142857142862</v>
      </c>
      <c r="U1750" s="130">
        <f>Table4[[#This Row],[SHOTS PER MAGAZINE]]*Table4[[#This Row],[DAMAGE PER SHOT]]</f>
        <v>15248</v>
      </c>
      <c r="V1750" s="130">
        <f>Table4[[#This Row],[MAGAZINE AMMO]]/Table4[[#This Row],[AMMO PER SHOT]]</f>
        <v>8</v>
      </c>
      <c r="W1750" s="138">
        <f>1/Table4[[#This Row],[SHOT 
INTERVAL]]</f>
        <v>2.8571428571428572</v>
      </c>
      <c r="X1750" s="138">
        <f>(Table4[[#This Row],[SHOTS PER MAGAZINE]]-1)*Table4[[#This Row],[SHOT 
INTERVAL]]+(Table4[[#This Row],[PARTICLES 
PER SHOT]]-1)*Table4[[#This Row],[BURST INTERVAL]]</f>
        <v>2.4499999999999997</v>
      </c>
      <c r="Y1750" s="186">
        <f>Table4[[#This Row],[DAMAGE PER MAGAZINE]]/(Table4[[#This Row],[UNLOAD TIME]]+Table4[[#This Row],[RELOAD TIME]])</f>
        <v>1055.2249134948097</v>
      </c>
    </row>
    <row r="1751" spans="1:25" ht="14.25" hidden="1" customHeight="1" outlineLevel="1" x14ac:dyDescent="0.2">
      <c r="A1751" s="130">
        <v>85</v>
      </c>
      <c r="B1751" s="186" t="s">
        <v>479</v>
      </c>
      <c r="C1751" s="186" t="s">
        <v>102</v>
      </c>
      <c r="D1751" s="130">
        <v>12</v>
      </c>
      <c r="E1751" s="149">
        <v>968</v>
      </c>
      <c r="F1751" s="130"/>
      <c r="G1751" s="130"/>
      <c r="H1751" s="130"/>
      <c r="I1751" s="130">
        <v>16</v>
      </c>
      <c r="J1751" s="130">
        <v>2</v>
      </c>
      <c r="K1751" s="130">
        <v>2</v>
      </c>
      <c r="L1751" s="138"/>
      <c r="M1751" s="138">
        <v>0.35</v>
      </c>
      <c r="N1751" s="130">
        <v>1</v>
      </c>
      <c r="O1751" s="138"/>
      <c r="P1751" s="138">
        <v>0.75</v>
      </c>
      <c r="Q1751" s="130">
        <v>15</v>
      </c>
      <c r="R1751" s="138">
        <v>12</v>
      </c>
      <c r="S1751" s="130">
        <f>Table4[[#This Row],[DMG PER PARTICLE]]*Table4[[#This Row],[PARTICLES 
PER SHOT]]</f>
        <v>1936</v>
      </c>
      <c r="T1751" s="186">
        <f>Table4[[#This Row],[DAMAGE PER SHOT]]/Table4[[#This Row],[SHOT 
INTERVAL]]</f>
        <v>5531.4285714285716</v>
      </c>
      <c r="U1751" s="130">
        <f>Table4[[#This Row],[SHOTS PER MAGAZINE]]*Table4[[#This Row],[DAMAGE PER SHOT]]</f>
        <v>15488</v>
      </c>
      <c r="V1751" s="130">
        <f>Table4[[#This Row],[MAGAZINE AMMO]]/Table4[[#This Row],[AMMO PER SHOT]]</f>
        <v>8</v>
      </c>
      <c r="W1751" s="138">
        <f>1/Table4[[#This Row],[SHOT 
INTERVAL]]</f>
        <v>2.8571428571428572</v>
      </c>
      <c r="X1751" s="138">
        <f>(Table4[[#This Row],[SHOTS PER MAGAZINE]]-1)*Table4[[#This Row],[SHOT 
INTERVAL]]+(Table4[[#This Row],[PARTICLES 
PER SHOT]]-1)*Table4[[#This Row],[BURST INTERVAL]]</f>
        <v>2.4499999999999997</v>
      </c>
      <c r="Y1751" s="186">
        <f>Table4[[#This Row],[DAMAGE PER MAGAZINE]]/(Table4[[#This Row],[UNLOAD TIME]]+Table4[[#This Row],[RELOAD TIME]])</f>
        <v>1071.8339100346022</v>
      </c>
    </row>
    <row r="1752" spans="1:25" ht="14.25" hidden="1" customHeight="1" outlineLevel="1" x14ac:dyDescent="0.2">
      <c r="A1752" s="130">
        <v>85</v>
      </c>
      <c r="B1752" s="186" t="s">
        <v>479</v>
      </c>
      <c r="C1752" s="186" t="s">
        <v>103</v>
      </c>
      <c r="D1752" s="130">
        <v>1</v>
      </c>
      <c r="E1752" s="149">
        <v>1016</v>
      </c>
      <c r="F1752" s="130"/>
      <c r="G1752" s="130"/>
      <c r="H1752" s="130"/>
      <c r="I1752" s="130">
        <v>16</v>
      </c>
      <c r="J1752" s="130">
        <v>2</v>
      </c>
      <c r="K1752" s="130">
        <v>2</v>
      </c>
      <c r="L1752" s="138"/>
      <c r="M1752" s="138">
        <v>0.35</v>
      </c>
      <c r="N1752" s="130">
        <v>1</v>
      </c>
      <c r="O1752" s="138"/>
      <c r="P1752" s="138">
        <v>0.75</v>
      </c>
      <c r="Q1752" s="130">
        <v>15</v>
      </c>
      <c r="R1752" s="138">
        <v>12</v>
      </c>
      <c r="S1752" s="130">
        <f>Table4[[#This Row],[DMG PER PARTICLE]]*Table4[[#This Row],[PARTICLES 
PER SHOT]]</f>
        <v>2032</v>
      </c>
      <c r="T1752" s="186">
        <f>Table4[[#This Row],[DAMAGE PER SHOT]]/Table4[[#This Row],[SHOT 
INTERVAL]]</f>
        <v>5805.7142857142862</v>
      </c>
      <c r="U1752" s="130">
        <f>Table4[[#This Row],[SHOTS PER MAGAZINE]]*Table4[[#This Row],[DAMAGE PER SHOT]]</f>
        <v>16256</v>
      </c>
      <c r="V1752" s="130">
        <f>Table4[[#This Row],[MAGAZINE AMMO]]/Table4[[#This Row],[AMMO PER SHOT]]</f>
        <v>8</v>
      </c>
      <c r="W1752" s="138">
        <f>1/Table4[[#This Row],[SHOT 
INTERVAL]]</f>
        <v>2.8571428571428572</v>
      </c>
      <c r="X1752" s="138">
        <f>(Table4[[#This Row],[SHOTS PER MAGAZINE]]-1)*Table4[[#This Row],[SHOT 
INTERVAL]]+(Table4[[#This Row],[PARTICLES 
PER SHOT]]-1)*Table4[[#This Row],[BURST INTERVAL]]</f>
        <v>2.4499999999999997</v>
      </c>
      <c r="Y1752" s="186">
        <f>Table4[[#This Row],[DAMAGE PER MAGAZINE]]/(Table4[[#This Row],[UNLOAD TIME]]+Table4[[#This Row],[RELOAD TIME]])</f>
        <v>1124.9826989619378</v>
      </c>
    </row>
    <row r="1753" spans="1:25" ht="14.25" customHeight="1" collapsed="1" x14ac:dyDescent="0.2">
      <c r="A1753" s="128">
        <v>86</v>
      </c>
      <c r="B1753" s="185" t="s">
        <v>480</v>
      </c>
      <c r="C1753" s="185" t="s">
        <v>101</v>
      </c>
      <c r="D1753" s="128">
        <v>1</v>
      </c>
      <c r="E1753" s="148">
        <v>200</v>
      </c>
      <c r="F1753" s="128"/>
      <c r="G1753" s="128"/>
      <c r="H1753" s="128"/>
      <c r="I1753" s="128">
        <v>32</v>
      </c>
      <c r="J1753" s="128">
        <v>4</v>
      </c>
      <c r="K1753" s="128">
        <v>4</v>
      </c>
      <c r="L1753" s="137"/>
      <c r="M1753" s="137">
        <v>0.35</v>
      </c>
      <c r="N1753" s="128">
        <v>2</v>
      </c>
      <c r="O1753" s="137"/>
      <c r="P1753" s="137">
        <v>0.75</v>
      </c>
      <c r="Q1753" s="128">
        <v>31</v>
      </c>
      <c r="R1753" s="137">
        <v>12</v>
      </c>
      <c r="S1753" s="128">
        <f>Table4[[#This Row],[DMG PER PARTICLE]]*Table4[[#This Row],[PARTICLES 
PER SHOT]]</f>
        <v>800</v>
      </c>
      <c r="T1753" s="185">
        <f>Table4[[#This Row],[DAMAGE PER SHOT]]/Table4[[#This Row],[SHOT 
INTERVAL]]</f>
        <v>2285.7142857142858</v>
      </c>
      <c r="U1753" s="128">
        <f>Table4[[#This Row],[SHOTS PER MAGAZINE]]*Table4[[#This Row],[DAMAGE PER SHOT]]</f>
        <v>6400</v>
      </c>
      <c r="V1753" s="128">
        <f>Table4[[#This Row],[MAGAZINE AMMO]]/Table4[[#This Row],[AMMO PER SHOT]]</f>
        <v>8</v>
      </c>
      <c r="W1753" s="137">
        <f>1/Table4[[#This Row],[SHOT 
INTERVAL]]</f>
        <v>2.8571428571428572</v>
      </c>
      <c r="X1753" s="137">
        <f>(Table4[[#This Row],[SHOTS PER MAGAZINE]]-1)*Table4[[#This Row],[SHOT 
INTERVAL]]+(Table4[[#This Row],[PARTICLES 
PER SHOT]]-1)*Table4[[#This Row],[BURST INTERVAL]]</f>
        <v>2.4499999999999997</v>
      </c>
      <c r="Y1753" s="185">
        <f>Table4[[#This Row],[DAMAGE PER MAGAZINE]]/(Table4[[#This Row],[UNLOAD TIME]]+Table4[[#This Row],[RELOAD TIME]])</f>
        <v>442.90657439446369</v>
      </c>
    </row>
    <row r="1754" spans="1:25" ht="14.25" hidden="1" customHeight="1" outlineLevel="1" x14ac:dyDescent="0.2">
      <c r="A1754" s="130">
        <v>86</v>
      </c>
      <c r="B1754" s="186" t="s">
        <v>480</v>
      </c>
      <c r="C1754" s="186" t="s">
        <v>101</v>
      </c>
      <c r="D1754" s="130">
        <v>2</v>
      </c>
      <c r="E1754" s="149">
        <v>219</v>
      </c>
      <c r="F1754" s="130"/>
      <c r="G1754" s="130"/>
      <c r="H1754" s="130"/>
      <c r="I1754" s="130">
        <v>32</v>
      </c>
      <c r="J1754" s="130">
        <v>4</v>
      </c>
      <c r="K1754" s="130">
        <v>4</v>
      </c>
      <c r="L1754" s="138"/>
      <c r="M1754" s="138">
        <v>0.35</v>
      </c>
      <c r="N1754" s="130">
        <v>2</v>
      </c>
      <c r="O1754" s="138"/>
      <c r="P1754" s="138">
        <v>0.75</v>
      </c>
      <c r="Q1754" s="130">
        <v>31</v>
      </c>
      <c r="R1754" s="138">
        <v>12</v>
      </c>
      <c r="S1754" s="130">
        <f>Table4[[#This Row],[DMG PER PARTICLE]]*Table4[[#This Row],[PARTICLES 
PER SHOT]]</f>
        <v>876</v>
      </c>
      <c r="T1754" s="186">
        <f>Table4[[#This Row],[DAMAGE PER SHOT]]/Table4[[#This Row],[SHOT 
INTERVAL]]</f>
        <v>2502.8571428571431</v>
      </c>
      <c r="U1754" s="130">
        <f>Table4[[#This Row],[SHOTS PER MAGAZINE]]*Table4[[#This Row],[DAMAGE PER SHOT]]</f>
        <v>7008</v>
      </c>
      <c r="V1754" s="130">
        <f>Table4[[#This Row],[MAGAZINE AMMO]]/Table4[[#This Row],[AMMO PER SHOT]]</f>
        <v>8</v>
      </c>
      <c r="W1754" s="138">
        <f>1/Table4[[#This Row],[SHOT 
INTERVAL]]</f>
        <v>2.8571428571428572</v>
      </c>
      <c r="X1754" s="138">
        <f>(Table4[[#This Row],[SHOTS PER MAGAZINE]]-1)*Table4[[#This Row],[SHOT 
INTERVAL]]+(Table4[[#This Row],[PARTICLES 
PER SHOT]]-1)*Table4[[#This Row],[BURST INTERVAL]]</f>
        <v>2.4499999999999997</v>
      </c>
      <c r="Y1754" s="186">
        <f>Table4[[#This Row],[DAMAGE PER MAGAZINE]]/(Table4[[#This Row],[UNLOAD TIME]]+Table4[[#This Row],[RELOAD TIME]])</f>
        <v>484.98269896193773</v>
      </c>
    </row>
    <row r="1755" spans="1:25" ht="14.25" hidden="1" customHeight="1" outlineLevel="1" x14ac:dyDescent="0.2">
      <c r="A1755" s="130">
        <v>86</v>
      </c>
      <c r="B1755" s="186" t="s">
        <v>480</v>
      </c>
      <c r="C1755" s="186" t="s">
        <v>101</v>
      </c>
      <c r="D1755" s="130">
        <v>3</v>
      </c>
      <c r="E1755" s="149">
        <v>241</v>
      </c>
      <c r="F1755" s="130"/>
      <c r="G1755" s="130"/>
      <c r="H1755" s="130"/>
      <c r="I1755" s="130">
        <v>32</v>
      </c>
      <c r="J1755" s="130">
        <v>4</v>
      </c>
      <c r="K1755" s="130">
        <v>4</v>
      </c>
      <c r="L1755" s="138"/>
      <c r="M1755" s="138">
        <v>0.35</v>
      </c>
      <c r="N1755" s="130">
        <v>2</v>
      </c>
      <c r="O1755" s="138"/>
      <c r="P1755" s="138">
        <v>0.75</v>
      </c>
      <c r="Q1755" s="130">
        <v>31</v>
      </c>
      <c r="R1755" s="138">
        <v>12</v>
      </c>
      <c r="S1755" s="130">
        <f>Table4[[#This Row],[DMG PER PARTICLE]]*Table4[[#This Row],[PARTICLES 
PER SHOT]]</f>
        <v>964</v>
      </c>
      <c r="T1755" s="186">
        <f>Table4[[#This Row],[DAMAGE PER SHOT]]/Table4[[#This Row],[SHOT 
INTERVAL]]</f>
        <v>2754.2857142857147</v>
      </c>
      <c r="U1755" s="130">
        <f>Table4[[#This Row],[SHOTS PER MAGAZINE]]*Table4[[#This Row],[DAMAGE PER SHOT]]</f>
        <v>7712</v>
      </c>
      <c r="V1755" s="130">
        <f>Table4[[#This Row],[MAGAZINE AMMO]]/Table4[[#This Row],[AMMO PER SHOT]]</f>
        <v>8</v>
      </c>
      <c r="W1755" s="138">
        <f>1/Table4[[#This Row],[SHOT 
INTERVAL]]</f>
        <v>2.8571428571428572</v>
      </c>
      <c r="X1755" s="138">
        <f>(Table4[[#This Row],[SHOTS PER MAGAZINE]]-1)*Table4[[#This Row],[SHOT 
INTERVAL]]+(Table4[[#This Row],[PARTICLES 
PER SHOT]]-1)*Table4[[#This Row],[BURST INTERVAL]]</f>
        <v>2.4499999999999997</v>
      </c>
      <c r="Y1755" s="186">
        <f>Table4[[#This Row],[DAMAGE PER MAGAZINE]]/(Table4[[#This Row],[UNLOAD TIME]]+Table4[[#This Row],[RELOAD TIME]])</f>
        <v>533.7024221453288</v>
      </c>
    </row>
    <row r="1756" spans="1:25" ht="14.25" hidden="1" customHeight="1" outlineLevel="1" x14ac:dyDescent="0.2">
      <c r="A1756" s="130">
        <v>86</v>
      </c>
      <c r="B1756" s="186" t="s">
        <v>480</v>
      </c>
      <c r="C1756" s="186" t="s">
        <v>101</v>
      </c>
      <c r="D1756" s="130">
        <v>4</v>
      </c>
      <c r="E1756" s="149">
        <v>265</v>
      </c>
      <c r="F1756" s="130"/>
      <c r="G1756" s="130"/>
      <c r="H1756" s="130"/>
      <c r="I1756" s="130">
        <v>32</v>
      </c>
      <c r="J1756" s="130">
        <v>4</v>
      </c>
      <c r="K1756" s="130">
        <v>4</v>
      </c>
      <c r="L1756" s="138"/>
      <c r="M1756" s="138">
        <v>0.35</v>
      </c>
      <c r="N1756" s="130">
        <v>2</v>
      </c>
      <c r="O1756" s="138"/>
      <c r="P1756" s="138">
        <v>0.75</v>
      </c>
      <c r="Q1756" s="130">
        <v>31</v>
      </c>
      <c r="R1756" s="138">
        <v>12</v>
      </c>
      <c r="S1756" s="130">
        <f>Table4[[#This Row],[DMG PER PARTICLE]]*Table4[[#This Row],[PARTICLES 
PER SHOT]]</f>
        <v>1060</v>
      </c>
      <c r="T1756" s="186">
        <f>Table4[[#This Row],[DAMAGE PER SHOT]]/Table4[[#This Row],[SHOT 
INTERVAL]]</f>
        <v>3028.5714285714289</v>
      </c>
      <c r="U1756" s="130">
        <f>Table4[[#This Row],[SHOTS PER MAGAZINE]]*Table4[[#This Row],[DAMAGE PER SHOT]]</f>
        <v>8480</v>
      </c>
      <c r="V1756" s="130">
        <f>Table4[[#This Row],[MAGAZINE AMMO]]/Table4[[#This Row],[AMMO PER SHOT]]</f>
        <v>8</v>
      </c>
      <c r="W1756" s="138">
        <f>1/Table4[[#This Row],[SHOT 
INTERVAL]]</f>
        <v>2.8571428571428572</v>
      </c>
      <c r="X1756" s="138">
        <f>(Table4[[#This Row],[SHOTS PER MAGAZINE]]-1)*Table4[[#This Row],[SHOT 
INTERVAL]]+(Table4[[#This Row],[PARTICLES 
PER SHOT]]-1)*Table4[[#This Row],[BURST INTERVAL]]</f>
        <v>2.4499999999999997</v>
      </c>
      <c r="Y1756" s="186">
        <f>Table4[[#This Row],[DAMAGE PER MAGAZINE]]/(Table4[[#This Row],[UNLOAD TIME]]+Table4[[#This Row],[RELOAD TIME]])</f>
        <v>586.85121107266434</v>
      </c>
    </row>
    <row r="1757" spans="1:25" ht="14.25" hidden="1" customHeight="1" outlineLevel="1" x14ac:dyDescent="0.2">
      <c r="A1757" s="130">
        <v>86</v>
      </c>
      <c r="B1757" s="186" t="s">
        <v>480</v>
      </c>
      <c r="C1757" s="186" t="s">
        <v>101</v>
      </c>
      <c r="D1757" s="130">
        <v>5</v>
      </c>
      <c r="E1757" s="149">
        <v>292</v>
      </c>
      <c r="F1757" s="130"/>
      <c r="G1757" s="130"/>
      <c r="H1757" s="130"/>
      <c r="I1757" s="130">
        <v>32</v>
      </c>
      <c r="J1757" s="130">
        <v>4</v>
      </c>
      <c r="K1757" s="130">
        <v>4</v>
      </c>
      <c r="L1757" s="138"/>
      <c r="M1757" s="138">
        <v>0.35</v>
      </c>
      <c r="N1757" s="130">
        <v>2</v>
      </c>
      <c r="O1757" s="138"/>
      <c r="P1757" s="138">
        <v>0.75</v>
      </c>
      <c r="Q1757" s="130">
        <v>31</v>
      </c>
      <c r="R1757" s="138">
        <v>12</v>
      </c>
      <c r="S1757" s="130">
        <f>Table4[[#This Row],[DMG PER PARTICLE]]*Table4[[#This Row],[PARTICLES 
PER SHOT]]</f>
        <v>1168</v>
      </c>
      <c r="T1757" s="186">
        <f>Table4[[#This Row],[DAMAGE PER SHOT]]/Table4[[#This Row],[SHOT 
INTERVAL]]</f>
        <v>3337.1428571428573</v>
      </c>
      <c r="U1757" s="130">
        <f>Table4[[#This Row],[SHOTS PER MAGAZINE]]*Table4[[#This Row],[DAMAGE PER SHOT]]</f>
        <v>9344</v>
      </c>
      <c r="V1757" s="130">
        <f>Table4[[#This Row],[MAGAZINE AMMO]]/Table4[[#This Row],[AMMO PER SHOT]]</f>
        <v>8</v>
      </c>
      <c r="W1757" s="138">
        <f>1/Table4[[#This Row],[SHOT 
INTERVAL]]</f>
        <v>2.8571428571428572</v>
      </c>
      <c r="X1757" s="138">
        <f>(Table4[[#This Row],[SHOTS PER MAGAZINE]]-1)*Table4[[#This Row],[SHOT 
INTERVAL]]+(Table4[[#This Row],[PARTICLES 
PER SHOT]]-1)*Table4[[#This Row],[BURST INTERVAL]]</f>
        <v>2.4499999999999997</v>
      </c>
      <c r="Y1757" s="186">
        <f>Table4[[#This Row],[DAMAGE PER MAGAZINE]]/(Table4[[#This Row],[UNLOAD TIME]]+Table4[[#This Row],[RELOAD TIME]])</f>
        <v>646.64359861591697</v>
      </c>
    </row>
    <row r="1758" spans="1:25" ht="14.25" hidden="1" customHeight="1" outlineLevel="1" x14ac:dyDescent="0.2">
      <c r="A1758" s="130">
        <v>86</v>
      </c>
      <c r="B1758" s="186" t="s">
        <v>480</v>
      </c>
      <c r="C1758" s="186" t="s">
        <v>101</v>
      </c>
      <c r="D1758" s="130">
        <v>6</v>
      </c>
      <c r="E1758" s="149">
        <v>321</v>
      </c>
      <c r="F1758" s="130"/>
      <c r="G1758" s="130"/>
      <c r="H1758" s="130"/>
      <c r="I1758" s="130">
        <v>32</v>
      </c>
      <c r="J1758" s="130">
        <v>4</v>
      </c>
      <c r="K1758" s="130">
        <v>4</v>
      </c>
      <c r="L1758" s="138"/>
      <c r="M1758" s="138">
        <v>0.35</v>
      </c>
      <c r="N1758" s="130">
        <v>2</v>
      </c>
      <c r="O1758" s="138"/>
      <c r="P1758" s="138">
        <v>0.75</v>
      </c>
      <c r="Q1758" s="130">
        <v>31</v>
      </c>
      <c r="R1758" s="138">
        <v>12</v>
      </c>
      <c r="S1758" s="130">
        <f>Table4[[#This Row],[DMG PER PARTICLE]]*Table4[[#This Row],[PARTICLES 
PER SHOT]]</f>
        <v>1284</v>
      </c>
      <c r="T1758" s="186">
        <f>Table4[[#This Row],[DAMAGE PER SHOT]]/Table4[[#This Row],[SHOT 
INTERVAL]]</f>
        <v>3668.5714285714289</v>
      </c>
      <c r="U1758" s="130">
        <f>Table4[[#This Row],[SHOTS PER MAGAZINE]]*Table4[[#This Row],[DAMAGE PER SHOT]]</f>
        <v>10272</v>
      </c>
      <c r="V1758" s="130">
        <f>Table4[[#This Row],[MAGAZINE AMMO]]/Table4[[#This Row],[AMMO PER SHOT]]</f>
        <v>8</v>
      </c>
      <c r="W1758" s="138">
        <f>1/Table4[[#This Row],[SHOT 
INTERVAL]]</f>
        <v>2.8571428571428572</v>
      </c>
      <c r="X1758" s="138">
        <f>(Table4[[#This Row],[SHOTS PER MAGAZINE]]-1)*Table4[[#This Row],[SHOT 
INTERVAL]]+(Table4[[#This Row],[PARTICLES 
PER SHOT]]-1)*Table4[[#This Row],[BURST INTERVAL]]</f>
        <v>2.4499999999999997</v>
      </c>
      <c r="Y1758" s="186">
        <f>Table4[[#This Row],[DAMAGE PER MAGAZINE]]/(Table4[[#This Row],[UNLOAD TIME]]+Table4[[#This Row],[RELOAD TIME]])</f>
        <v>710.86505190311425</v>
      </c>
    </row>
    <row r="1759" spans="1:25" ht="14.25" hidden="1" customHeight="1" outlineLevel="1" x14ac:dyDescent="0.2">
      <c r="A1759" s="130">
        <v>86</v>
      </c>
      <c r="B1759" s="186" t="s">
        <v>480</v>
      </c>
      <c r="C1759" s="186" t="s">
        <v>101</v>
      </c>
      <c r="D1759" s="130">
        <v>7</v>
      </c>
      <c r="E1759" s="149">
        <v>352</v>
      </c>
      <c r="F1759" s="130"/>
      <c r="G1759" s="130"/>
      <c r="H1759" s="130"/>
      <c r="I1759" s="130">
        <v>32</v>
      </c>
      <c r="J1759" s="130">
        <v>4</v>
      </c>
      <c r="K1759" s="130">
        <v>4</v>
      </c>
      <c r="L1759" s="138"/>
      <c r="M1759" s="138">
        <v>0.35</v>
      </c>
      <c r="N1759" s="130">
        <v>2</v>
      </c>
      <c r="O1759" s="138"/>
      <c r="P1759" s="138">
        <v>0.75</v>
      </c>
      <c r="Q1759" s="130">
        <v>31</v>
      </c>
      <c r="R1759" s="138">
        <v>12</v>
      </c>
      <c r="S1759" s="130">
        <f>Table4[[#This Row],[DMG PER PARTICLE]]*Table4[[#This Row],[PARTICLES 
PER SHOT]]</f>
        <v>1408</v>
      </c>
      <c r="T1759" s="186">
        <f>Table4[[#This Row],[DAMAGE PER SHOT]]/Table4[[#This Row],[SHOT 
INTERVAL]]</f>
        <v>4022.8571428571431</v>
      </c>
      <c r="U1759" s="130">
        <f>Table4[[#This Row],[SHOTS PER MAGAZINE]]*Table4[[#This Row],[DAMAGE PER SHOT]]</f>
        <v>11264</v>
      </c>
      <c r="V1759" s="130">
        <f>Table4[[#This Row],[MAGAZINE AMMO]]/Table4[[#This Row],[AMMO PER SHOT]]</f>
        <v>8</v>
      </c>
      <c r="W1759" s="138">
        <f>1/Table4[[#This Row],[SHOT 
INTERVAL]]</f>
        <v>2.8571428571428572</v>
      </c>
      <c r="X1759" s="138">
        <f>(Table4[[#This Row],[SHOTS PER MAGAZINE]]-1)*Table4[[#This Row],[SHOT 
INTERVAL]]+(Table4[[#This Row],[PARTICLES 
PER SHOT]]-1)*Table4[[#This Row],[BURST INTERVAL]]</f>
        <v>2.4499999999999997</v>
      </c>
      <c r="Y1759" s="186">
        <f>Table4[[#This Row],[DAMAGE PER MAGAZINE]]/(Table4[[#This Row],[UNLOAD TIME]]+Table4[[#This Row],[RELOAD TIME]])</f>
        <v>779.51557093425606</v>
      </c>
    </row>
    <row r="1760" spans="1:25" ht="14.25" hidden="1" customHeight="1" outlineLevel="1" x14ac:dyDescent="0.2">
      <c r="A1760" s="130">
        <v>86</v>
      </c>
      <c r="B1760" s="186" t="s">
        <v>480</v>
      </c>
      <c r="C1760" s="186" t="s">
        <v>101</v>
      </c>
      <c r="D1760" s="130">
        <v>8</v>
      </c>
      <c r="E1760" s="149">
        <v>387</v>
      </c>
      <c r="F1760" s="130"/>
      <c r="G1760" s="130"/>
      <c r="H1760" s="130"/>
      <c r="I1760" s="130">
        <v>32</v>
      </c>
      <c r="J1760" s="130">
        <v>4</v>
      </c>
      <c r="K1760" s="130">
        <v>4</v>
      </c>
      <c r="L1760" s="138"/>
      <c r="M1760" s="138">
        <v>0.35</v>
      </c>
      <c r="N1760" s="130">
        <v>2</v>
      </c>
      <c r="O1760" s="138"/>
      <c r="P1760" s="138">
        <v>0.75</v>
      </c>
      <c r="Q1760" s="130">
        <v>31</v>
      </c>
      <c r="R1760" s="138">
        <v>12</v>
      </c>
      <c r="S1760" s="130">
        <f>Table4[[#This Row],[DMG PER PARTICLE]]*Table4[[#This Row],[PARTICLES 
PER SHOT]]</f>
        <v>1548</v>
      </c>
      <c r="T1760" s="186">
        <f>Table4[[#This Row],[DAMAGE PER SHOT]]/Table4[[#This Row],[SHOT 
INTERVAL]]</f>
        <v>4422.8571428571431</v>
      </c>
      <c r="U1760" s="130">
        <f>Table4[[#This Row],[SHOTS PER MAGAZINE]]*Table4[[#This Row],[DAMAGE PER SHOT]]</f>
        <v>12384</v>
      </c>
      <c r="V1760" s="130">
        <f>Table4[[#This Row],[MAGAZINE AMMO]]/Table4[[#This Row],[AMMO PER SHOT]]</f>
        <v>8</v>
      </c>
      <c r="W1760" s="138">
        <f>1/Table4[[#This Row],[SHOT 
INTERVAL]]</f>
        <v>2.8571428571428572</v>
      </c>
      <c r="X1760" s="138">
        <f>(Table4[[#This Row],[SHOTS PER MAGAZINE]]-1)*Table4[[#This Row],[SHOT 
INTERVAL]]+(Table4[[#This Row],[PARTICLES 
PER SHOT]]-1)*Table4[[#This Row],[BURST INTERVAL]]</f>
        <v>2.4499999999999997</v>
      </c>
      <c r="Y1760" s="186">
        <f>Table4[[#This Row],[DAMAGE PER MAGAZINE]]/(Table4[[#This Row],[UNLOAD TIME]]+Table4[[#This Row],[RELOAD TIME]])</f>
        <v>857.02422145328728</v>
      </c>
    </row>
    <row r="1761" spans="1:25" ht="14.25" hidden="1" customHeight="1" outlineLevel="1" x14ac:dyDescent="0.2">
      <c r="A1761" s="130">
        <v>86</v>
      </c>
      <c r="B1761" s="186" t="s">
        <v>480</v>
      </c>
      <c r="C1761" s="186" t="s">
        <v>101</v>
      </c>
      <c r="D1761" s="130">
        <v>9</v>
      </c>
      <c r="E1761" s="149">
        <v>426</v>
      </c>
      <c r="F1761" s="130"/>
      <c r="G1761" s="130"/>
      <c r="H1761" s="130"/>
      <c r="I1761" s="130">
        <v>32</v>
      </c>
      <c r="J1761" s="130">
        <v>4</v>
      </c>
      <c r="K1761" s="130">
        <v>4</v>
      </c>
      <c r="L1761" s="138"/>
      <c r="M1761" s="138">
        <v>0.35</v>
      </c>
      <c r="N1761" s="130">
        <v>2</v>
      </c>
      <c r="O1761" s="138"/>
      <c r="P1761" s="138">
        <v>0.75</v>
      </c>
      <c r="Q1761" s="130">
        <v>31</v>
      </c>
      <c r="R1761" s="138">
        <v>12</v>
      </c>
      <c r="S1761" s="130">
        <f>Table4[[#This Row],[DMG PER PARTICLE]]*Table4[[#This Row],[PARTICLES 
PER SHOT]]</f>
        <v>1704</v>
      </c>
      <c r="T1761" s="186">
        <f>Table4[[#This Row],[DAMAGE PER SHOT]]/Table4[[#This Row],[SHOT 
INTERVAL]]</f>
        <v>4868.5714285714284</v>
      </c>
      <c r="U1761" s="130">
        <f>Table4[[#This Row],[SHOTS PER MAGAZINE]]*Table4[[#This Row],[DAMAGE PER SHOT]]</f>
        <v>13632</v>
      </c>
      <c r="V1761" s="130">
        <f>Table4[[#This Row],[MAGAZINE AMMO]]/Table4[[#This Row],[AMMO PER SHOT]]</f>
        <v>8</v>
      </c>
      <c r="W1761" s="138">
        <f>1/Table4[[#This Row],[SHOT 
INTERVAL]]</f>
        <v>2.8571428571428572</v>
      </c>
      <c r="X1761" s="138">
        <f>(Table4[[#This Row],[SHOTS PER MAGAZINE]]-1)*Table4[[#This Row],[SHOT 
INTERVAL]]+(Table4[[#This Row],[PARTICLES 
PER SHOT]]-1)*Table4[[#This Row],[BURST INTERVAL]]</f>
        <v>2.4499999999999997</v>
      </c>
      <c r="Y1761" s="186">
        <f>Table4[[#This Row],[DAMAGE PER MAGAZINE]]/(Table4[[#This Row],[UNLOAD TIME]]+Table4[[#This Row],[RELOAD TIME]])</f>
        <v>943.39100346020768</v>
      </c>
    </row>
    <row r="1762" spans="1:25" ht="14.25" hidden="1" customHeight="1" outlineLevel="1" x14ac:dyDescent="0.2">
      <c r="A1762" s="130">
        <v>86</v>
      </c>
      <c r="B1762" s="186" t="s">
        <v>480</v>
      </c>
      <c r="C1762" s="186" t="s">
        <v>101</v>
      </c>
      <c r="D1762" s="130">
        <v>10</v>
      </c>
      <c r="E1762" s="149">
        <v>469</v>
      </c>
      <c r="F1762" s="130"/>
      <c r="G1762" s="130"/>
      <c r="H1762" s="130"/>
      <c r="I1762" s="130">
        <v>32</v>
      </c>
      <c r="J1762" s="130">
        <v>4</v>
      </c>
      <c r="K1762" s="130">
        <v>4</v>
      </c>
      <c r="L1762" s="138"/>
      <c r="M1762" s="138">
        <v>0.35</v>
      </c>
      <c r="N1762" s="130">
        <v>2</v>
      </c>
      <c r="O1762" s="138"/>
      <c r="P1762" s="138">
        <v>0.75</v>
      </c>
      <c r="Q1762" s="130">
        <v>31</v>
      </c>
      <c r="R1762" s="138">
        <v>12</v>
      </c>
      <c r="S1762" s="130">
        <f>Table4[[#This Row],[DMG PER PARTICLE]]*Table4[[#This Row],[PARTICLES 
PER SHOT]]</f>
        <v>1876</v>
      </c>
      <c r="T1762" s="186">
        <f>Table4[[#This Row],[DAMAGE PER SHOT]]/Table4[[#This Row],[SHOT 
INTERVAL]]</f>
        <v>5360</v>
      </c>
      <c r="U1762" s="130">
        <f>Table4[[#This Row],[SHOTS PER MAGAZINE]]*Table4[[#This Row],[DAMAGE PER SHOT]]</f>
        <v>15008</v>
      </c>
      <c r="V1762" s="130">
        <f>Table4[[#This Row],[MAGAZINE AMMO]]/Table4[[#This Row],[AMMO PER SHOT]]</f>
        <v>8</v>
      </c>
      <c r="W1762" s="138">
        <f>1/Table4[[#This Row],[SHOT 
INTERVAL]]</f>
        <v>2.8571428571428572</v>
      </c>
      <c r="X1762" s="138">
        <f>(Table4[[#This Row],[SHOTS PER MAGAZINE]]-1)*Table4[[#This Row],[SHOT 
INTERVAL]]+(Table4[[#This Row],[PARTICLES 
PER SHOT]]-1)*Table4[[#This Row],[BURST INTERVAL]]</f>
        <v>2.4499999999999997</v>
      </c>
      <c r="Y1762" s="186">
        <f>Table4[[#This Row],[DAMAGE PER MAGAZINE]]/(Table4[[#This Row],[UNLOAD TIME]]+Table4[[#This Row],[RELOAD TIME]])</f>
        <v>1038.6159169550174</v>
      </c>
    </row>
    <row r="1763" spans="1:25" ht="14.25" hidden="1" customHeight="1" outlineLevel="1" x14ac:dyDescent="0.2">
      <c r="A1763" s="130">
        <v>86</v>
      </c>
      <c r="B1763" s="186" t="s">
        <v>480</v>
      </c>
      <c r="C1763" s="186" t="s">
        <v>101</v>
      </c>
      <c r="D1763" s="130">
        <v>11</v>
      </c>
      <c r="E1763" s="149">
        <v>516</v>
      </c>
      <c r="F1763" s="130"/>
      <c r="G1763" s="130"/>
      <c r="H1763" s="130"/>
      <c r="I1763" s="130">
        <v>32</v>
      </c>
      <c r="J1763" s="130">
        <v>4</v>
      </c>
      <c r="K1763" s="130">
        <v>4</v>
      </c>
      <c r="L1763" s="138"/>
      <c r="M1763" s="138">
        <v>0.35</v>
      </c>
      <c r="N1763" s="130">
        <v>2</v>
      </c>
      <c r="O1763" s="138"/>
      <c r="P1763" s="138">
        <v>0.75</v>
      </c>
      <c r="Q1763" s="130">
        <v>31</v>
      </c>
      <c r="R1763" s="138">
        <v>12</v>
      </c>
      <c r="S1763" s="130">
        <f>Table4[[#This Row],[DMG PER PARTICLE]]*Table4[[#This Row],[PARTICLES 
PER SHOT]]</f>
        <v>2064</v>
      </c>
      <c r="T1763" s="186">
        <f>Table4[[#This Row],[DAMAGE PER SHOT]]/Table4[[#This Row],[SHOT 
INTERVAL]]</f>
        <v>5897.1428571428578</v>
      </c>
      <c r="U1763" s="130">
        <f>Table4[[#This Row],[SHOTS PER MAGAZINE]]*Table4[[#This Row],[DAMAGE PER SHOT]]</f>
        <v>16512</v>
      </c>
      <c r="V1763" s="130">
        <f>Table4[[#This Row],[MAGAZINE AMMO]]/Table4[[#This Row],[AMMO PER SHOT]]</f>
        <v>8</v>
      </c>
      <c r="W1763" s="138">
        <f>1/Table4[[#This Row],[SHOT 
INTERVAL]]</f>
        <v>2.8571428571428572</v>
      </c>
      <c r="X1763" s="138">
        <f>(Table4[[#This Row],[SHOTS PER MAGAZINE]]-1)*Table4[[#This Row],[SHOT 
INTERVAL]]+(Table4[[#This Row],[PARTICLES 
PER SHOT]]-1)*Table4[[#This Row],[BURST INTERVAL]]</f>
        <v>2.4499999999999997</v>
      </c>
      <c r="Y1763" s="186">
        <f>Table4[[#This Row],[DAMAGE PER MAGAZINE]]/(Table4[[#This Row],[UNLOAD TIME]]+Table4[[#This Row],[RELOAD TIME]])</f>
        <v>1142.6989619377164</v>
      </c>
    </row>
    <row r="1764" spans="1:25" ht="14.25" hidden="1" customHeight="1" outlineLevel="1" x14ac:dyDescent="0.2">
      <c r="A1764" s="130">
        <v>86</v>
      </c>
      <c r="B1764" s="186" t="s">
        <v>480</v>
      </c>
      <c r="C1764" s="186" t="s">
        <v>101</v>
      </c>
      <c r="D1764" s="130">
        <v>12</v>
      </c>
      <c r="E1764" s="149">
        <v>568</v>
      </c>
      <c r="F1764" s="130"/>
      <c r="G1764" s="130"/>
      <c r="H1764" s="130"/>
      <c r="I1764" s="130">
        <v>32</v>
      </c>
      <c r="J1764" s="130">
        <v>4</v>
      </c>
      <c r="K1764" s="130">
        <v>4</v>
      </c>
      <c r="L1764" s="138"/>
      <c r="M1764" s="138">
        <v>0.35</v>
      </c>
      <c r="N1764" s="130">
        <v>2</v>
      </c>
      <c r="O1764" s="138"/>
      <c r="P1764" s="138">
        <v>0.75</v>
      </c>
      <c r="Q1764" s="130">
        <v>31</v>
      </c>
      <c r="R1764" s="138">
        <v>12</v>
      </c>
      <c r="S1764" s="130">
        <f>Table4[[#This Row],[DMG PER PARTICLE]]*Table4[[#This Row],[PARTICLES 
PER SHOT]]</f>
        <v>2272</v>
      </c>
      <c r="T1764" s="186">
        <f>Table4[[#This Row],[DAMAGE PER SHOT]]/Table4[[#This Row],[SHOT 
INTERVAL]]</f>
        <v>6491.4285714285716</v>
      </c>
      <c r="U1764" s="130">
        <f>Table4[[#This Row],[SHOTS PER MAGAZINE]]*Table4[[#This Row],[DAMAGE PER SHOT]]</f>
        <v>18176</v>
      </c>
      <c r="V1764" s="130">
        <f>Table4[[#This Row],[MAGAZINE AMMO]]/Table4[[#This Row],[AMMO PER SHOT]]</f>
        <v>8</v>
      </c>
      <c r="W1764" s="138">
        <f>1/Table4[[#This Row],[SHOT 
INTERVAL]]</f>
        <v>2.8571428571428572</v>
      </c>
      <c r="X1764" s="138">
        <f>(Table4[[#This Row],[SHOTS PER MAGAZINE]]-1)*Table4[[#This Row],[SHOT 
INTERVAL]]+(Table4[[#This Row],[PARTICLES 
PER SHOT]]-1)*Table4[[#This Row],[BURST INTERVAL]]</f>
        <v>2.4499999999999997</v>
      </c>
      <c r="Y1764" s="186">
        <f>Table4[[#This Row],[DAMAGE PER MAGAZINE]]/(Table4[[#This Row],[UNLOAD TIME]]+Table4[[#This Row],[RELOAD TIME]])</f>
        <v>1257.854671280277</v>
      </c>
    </row>
    <row r="1765" spans="1:25" ht="14.25" hidden="1" customHeight="1" outlineLevel="1" x14ac:dyDescent="0.2">
      <c r="A1765" s="130">
        <v>86</v>
      </c>
      <c r="B1765" s="186" t="s">
        <v>480</v>
      </c>
      <c r="C1765" s="186" t="s">
        <v>102</v>
      </c>
      <c r="D1765" s="130">
        <v>1</v>
      </c>
      <c r="E1765" s="149">
        <v>568</v>
      </c>
      <c r="F1765" s="130"/>
      <c r="G1765" s="130"/>
      <c r="H1765" s="130"/>
      <c r="I1765" s="130">
        <v>32</v>
      </c>
      <c r="J1765" s="130">
        <v>4</v>
      </c>
      <c r="K1765" s="130">
        <v>4</v>
      </c>
      <c r="L1765" s="138"/>
      <c r="M1765" s="138">
        <v>0.35</v>
      </c>
      <c r="N1765" s="130">
        <v>2</v>
      </c>
      <c r="O1765" s="138"/>
      <c r="P1765" s="138">
        <v>0.75</v>
      </c>
      <c r="Q1765" s="130">
        <v>31</v>
      </c>
      <c r="R1765" s="138">
        <v>12</v>
      </c>
      <c r="S1765" s="130">
        <f>Table4[[#This Row],[DMG PER PARTICLE]]*Table4[[#This Row],[PARTICLES 
PER SHOT]]</f>
        <v>2272</v>
      </c>
      <c r="T1765" s="186">
        <f>Table4[[#This Row],[DAMAGE PER SHOT]]/Table4[[#This Row],[SHOT 
INTERVAL]]</f>
        <v>6491.4285714285716</v>
      </c>
      <c r="U1765" s="130">
        <f>Table4[[#This Row],[SHOTS PER MAGAZINE]]*Table4[[#This Row],[DAMAGE PER SHOT]]</f>
        <v>18176</v>
      </c>
      <c r="V1765" s="130">
        <f>Table4[[#This Row],[MAGAZINE AMMO]]/Table4[[#This Row],[AMMO PER SHOT]]</f>
        <v>8</v>
      </c>
      <c r="W1765" s="138">
        <f>1/Table4[[#This Row],[SHOT 
INTERVAL]]</f>
        <v>2.8571428571428572</v>
      </c>
      <c r="X1765" s="138">
        <f>(Table4[[#This Row],[SHOTS PER MAGAZINE]]-1)*Table4[[#This Row],[SHOT 
INTERVAL]]+(Table4[[#This Row],[PARTICLES 
PER SHOT]]-1)*Table4[[#This Row],[BURST INTERVAL]]</f>
        <v>2.4499999999999997</v>
      </c>
      <c r="Y1765" s="186">
        <f>Table4[[#This Row],[DAMAGE PER MAGAZINE]]/(Table4[[#This Row],[UNLOAD TIME]]+Table4[[#This Row],[RELOAD TIME]])</f>
        <v>1257.854671280277</v>
      </c>
    </row>
    <row r="1766" spans="1:25" ht="14.25" hidden="1" customHeight="1" outlineLevel="1" x14ac:dyDescent="0.2">
      <c r="A1766" s="130">
        <v>86</v>
      </c>
      <c r="B1766" s="186" t="s">
        <v>480</v>
      </c>
      <c r="C1766" s="186" t="s">
        <v>102</v>
      </c>
      <c r="D1766" s="130">
        <v>2</v>
      </c>
      <c r="E1766" s="149">
        <v>602</v>
      </c>
      <c r="F1766" s="130"/>
      <c r="G1766" s="130"/>
      <c r="H1766" s="130"/>
      <c r="I1766" s="130">
        <v>32</v>
      </c>
      <c r="J1766" s="130">
        <v>4</v>
      </c>
      <c r="K1766" s="130">
        <v>4</v>
      </c>
      <c r="L1766" s="138"/>
      <c r="M1766" s="138">
        <v>0.35</v>
      </c>
      <c r="N1766" s="130">
        <v>2</v>
      </c>
      <c r="O1766" s="138"/>
      <c r="P1766" s="138">
        <v>0.75</v>
      </c>
      <c r="Q1766" s="130">
        <v>31</v>
      </c>
      <c r="R1766" s="138">
        <v>12</v>
      </c>
      <c r="S1766" s="130">
        <f>Table4[[#This Row],[DMG PER PARTICLE]]*Table4[[#This Row],[PARTICLES 
PER SHOT]]</f>
        <v>2408</v>
      </c>
      <c r="T1766" s="186">
        <f>Table4[[#This Row],[DAMAGE PER SHOT]]/Table4[[#This Row],[SHOT 
INTERVAL]]</f>
        <v>6880</v>
      </c>
      <c r="U1766" s="130">
        <f>Table4[[#This Row],[SHOTS PER MAGAZINE]]*Table4[[#This Row],[DAMAGE PER SHOT]]</f>
        <v>19264</v>
      </c>
      <c r="V1766" s="130">
        <f>Table4[[#This Row],[MAGAZINE AMMO]]/Table4[[#This Row],[AMMO PER SHOT]]</f>
        <v>8</v>
      </c>
      <c r="W1766" s="138">
        <f>1/Table4[[#This Row],[SHOT 
INTERVAL]]</f>
        <v>2.8571428571428572</v>
      </c>
      <c r="X1766" s="138">
        <f>(Table4[[#This Row],[SHOTS PER MAGAZINE]]-1)*Table4[[#This Row],[SHOT 
INTERVAL]]+(Table4[[#This Row],[PARTICLES 
PER SHOT]]-1)*Table4[[#This Row],[BURST INTERVAL]]</f>
        <v>2.4499999999999997</v>
      </c>
      <c r="Y1766" s="186">
        <f>Table4[[#This Row],[DAMAGE PER MAGAZINE]]/(Table4[[#This Row],[UNLOAD TIME]]+Table4[[#This Row],[RELOAD TIME]])</f>
        <v>1333.1487889273358</v>
      </c>
    </row>
    <row r="1767" spans="1:25" ht="14.25" hidden="1" customHeight="1" outlineLevel="1" x14ac:dyDescent="0.2">
      <c r="A1767" s="130">
        <v>86</v>
      </c>
      <c r="B1767" s="186" t="s">
        <v>480</v>
      </c>
      <c r="C1767" s="186" t="s">
        <v>102</v>
      </c>
      <c r="D1767" s="130">
        <v>3</v>
      </c>
      <c r="E1767" s="149">
        <v>611</v>
      </c>
      <c r="F1767" s="130"/>
      <c r="G1767" s="130"/>
      <c r="H1767" s="130"/>
      <c r="I1767" s="130">
        <v>32</v>
      </c>
      <c r="J1767" s="130">
        <v>4</v>
      </c>
      <c r="K1767" s="130">
        <v>4</v>
      </c>
      <c r="L1767" s="138"/>
      <c r="M1767" s="138">
        <v>0.35</v>
      </c>
      <c r="N1767" s="130">
        <v>2</v>
      </c>
      <c r="O1767" s="138"/>
      <c r="P1767" s="138">
        <v>0.75</v>
      </c>
      <c r="Q1767" s="130">
        <v>31</v>
      </c>
      <c r="R1767" s="138">
        <v>12</v>
      </c>
      <c r="S1767" s="130">
        <f>Table4[[#This Row],[DMG PER PARTICLE]]*Table4[[#This Row],[PARTICLES 
PER SHOT]]</f>
        <v>2444</v>
      </c>
      <c r="T1767" s="186">
        <f>Table4[[#This Row],[DAMAGE PER SHOT]]/Table4[[#This Row],[SHOT 
INTERVAL]]</f>
        <v>6982.8571428571431</v>
      </c>
      <c r="U1767" s="130">
        <f>Table4[[#This Row],[SHOTS PER MAGAZINE]]*Table4[[#This Row],[DAMAGE PER SHOT]]</f>
        <v>19552</v>
      </c>
      <c r="V1767" s="130">
        <f>Table4[[#This Row],[MAGAZINE AMMO]]/Table4[[#This Row],[AMMO PER SHOT]]</f>
        <v>8</v>
      </c>
      <c r="W1767" s="138">
        <f>1/Table4[[#This Row],[SHOT 
INTERVAL]]</f>
        <v>2.8571428571428572</v>
      </c>
      <c r="X1767" s="138">
        <f>(Table4[[#This Row],[SHOTS PER MAGAZINE]]-1)*Table4[[#This Row],[SHOT 
INTERVAL]]+(Table4[[#This Row],[PARTICLES 
PER SHOT]]-1)*Table4[[#This Row],[BURST INTERVAL]]</f>
        <v>2.4499999999999997</v>
      </c>
      <c r="Y1767" s="186">
        <f>Table4[[#This Row],[DAMAGE PER MAGAZINE]]/(Table4[[#This Row],[UNLOAD TIME]]+Table4[[#This Row],[RELOAD TIME]])</f>
        <v>1353.0795847750865</v>
      </c>
    </row>
    <row r="1768" spans="1:25" ht="14.25" hidden="1" customHeight="1" outlineLevel="1" x14ac:dyDescent="0.2">
      <c r="A1768" s="130">
        <v>86</v>
      </c>
      <c r="B1768" s="186" t="s">
        <v>480</v>
      </c>
      <c r="C1768" s="186" t="s">
        <v>102</v>
      </c>
      <c r="D1768" s="130">
        <v>4</v>
      </c>
      <c r="E1768" s="149">
        <v>620</v>
      </c>
      <c r="F1768" s="130"/>
      <c r="G1768" s="130"/>
      <c r="H1768" s="130"/>
      <c r="I1768" s="130">
        <v>32</v>
      </c>
      <c r="J1768" s="130">
        <v>4</v>
      </c>
      <c r="K1768" s="130">
        <v>4</v>
      </c>
      <c r="L1768" s="138"/>
      <c r="M1768" s="138">
        <v>0.35</v>
      </c>
      <c r="N1768" s="130">
        <v>2</v>
      </c>
      <c r="O1768" s="138"/>
      <c r="P1768" s="138">
        <v>0.75</v>
      </c>
      <c r="Q1768" s="130">
        <v>31</v>
      </c>
      <c r="R1768" s="138">
        <v>12</v>
      </c>
      <c r="S1768" s="130">
        <f>Table4[[#This Row],[DMG PER PARTICLE]]*Table4[[#This Row],[PARTICLES 
PER SHOT]]</f>
        <v>2480</v>
      </c>
      <c r="T1768" s="186">
        <f>Table4[[#This Row],[DAMAGE PER SHOT]]/Table4[[#This Row],[SHOT 
INTERVAL]]</f>
        <v>7085.7142857142862</v>
      </c>
      <c r="U1768" s="130">
        <f>Table4[[#This Row],[SHOTS PER MAGAZINE]]*Table4[[#This Row],[DAMAGE PER SHOT]]</f>
        <v>19840</v>
      </c>
      <c r="V1768" s="130">
        <f>Table4[[#This Row],[MAGAZINE AMMO]]/Table4[[#This Row],[AMMO PER SHOT]]</f>
        <v>8</v>
      </c>
      <c r="W1768" s="138">
        <f>1/Table4[[#This Row],[SHOT 
INTERVAL]]</f>
        <v>2.8571428571428572</v>
      </c>
      <c r="X1768" s="138">
        <f>(Table4[[#This Row],[SHOTS PER MAGAZINE]]-1)*Table4[[#This Row],[SHOT 
INTERVAL]]+(Table4[[#This Row],[PARTICLES 
PER SHOT]]-1)*Table4[[#This Row],[BURST INTERVAL]]</f>
        <v>2.4499999999999997</v>
      </c>
      <c r="Y1768" s="186">
        <f>Table4[[#This Row],[DAMAGE PER MAGAZINE]]/(Table4[[#This Row],[UNLOAD TIME]]+Table4[[#This Row],[RELOAD TIME]])</f>
        <v>1373.0103806228374</v>
      </c>
    </row>
    <row r="1769" spans="1:25" ht="14.25" hidden="1" customHeight="1" outlineLevel="1" x14ac:dyDescent="0.2">
      <c r="A1769" s="130">
        <v>86</v>
      </c>
      <c r="B1769" s="186" t="s">
        <v>480</v>
      </c>
      <c r="C1769" s="186" t="s">
        <v>102</v>
      </c>
      <c r="D1769" s="130">
        <v>5</v>
      </c>
      <c r="E1769" s="149">
        <v>630</v>
      </c>
      <c r="F1769" s="130"/>
      <c r="G1769" s="130"/>
      <c r="H1769" s="130"/>
      <c r="I1769" s="130">
        <v>32</v>
      </c>
      <c r="J1769" s="130">
        <v>4</v>
      </c>
      <c r="K1769" s="130">
        <v>4</v>
      </c>
      <c r="L1769" s="138"/>
      <c r="M1769" s="138">
        <v>0.35</v>
      </c>
      <c r="N1769" s="130">
        <v>2</v>
      </c>
      <c r="O1769" s="138"/>
      <c r="P1769" s="138">
        <v>0.75</v>
      </c>
      <c r="Q1769" s="130">
        <v>31</v>
      </c>
      <c r="R1769" s="138">
        <v>12</v>
      </c>
      <c r="S1769" s="130">
        <f>Table4[[#This Row],[DMG PER PARTICLE]]*Table4[[#This Row],[PARTICLES 
PER SHOT]]</f>
        <v>2520</v>
      </c>
      <c r="T1769" s="186">
        <f>Table4[[#This Row],[DAMAGE PER SHOT]]/Table4[[#This Row],[SHOT 
INTERVAL]]</f>
        <v>7200.0000000000009</v>
      </c>
      <c r="U1769" s="130">
        <f>Table4[[#This Row],[SHOTS PER MAGAZINE]]*Table4[[#This Row],[DAMAGE PER SHOT]]</f>
        <v>20160</v>
      </c>
      <c r="V1769" s="130">
        <f>Table4[[#This Row],[MAGAZINE AMMO]]/Table4[[#This Row],[AMMO PER SHOT]]</f>
        <v>8</v>
      </c>
      <c r="W1769" s="138">
        <f>1/Table4[[#This Row],[SHOT 
INTERVAL]]</f>
        <v>2.8571428571428572</v>
      </c>
      <c r="X1769" s="138">
        <f>(Table4[[#This Row],[SHOTS PER MAGAZINE]]-1)*Table4[[#This Row],[SHOT 
INTERVAL]]+(Table4[[#This Row],[PARTICLES 
PER SHOT]]-1)*Table4[[#This Row],[BURST INTERVAL]]</f>
        <v>2.4499999999999997</v>
      </c>
      <c r="Y1769" s="186">
        <f>Table4[[#This Row],[DAMAGE PER MAGAZINE]]/(Table4[[#This Row],[UNLOAD TIME]]+Table4[[#This Row],[RELOAD TIME]])</f>
        <v>1395.1557093425606</v>
      </c>
    </row>
    <row r="1770" spans="1:25" ht="14.25" hidden="1" customHeight="1" outlineLevel="1" x14ac:dyDescent="0.2">
      <c r="A1770" s="130">
        <v>86</v>
      </c>
      <c r="B1770" s="186" t="s">
        <v>480</v>
      </c>
      <c r="C1770" s="186" t="s">
        <v>102</v>
      </c>
      <c r="D1770" s="130">
        <v>6</v>
      </c>
      <c r="E1770" s="149">
        <v>639</v>
      </c>
      <c r="F1770" s="130"/>
      <c r="G1770" s="130"/>
      <c r="H1770" s="130"/>
      <c r="I1770" s="130">
        <v>32</v>
      </c>
      <c r="J1770" s="130">
        <v>4</v>
      </c>
      <c r="K1770" s="130">
        <v>4</v>
      </c>
      <c r="L1770" s="138"/>
      <c r="M1770" s="138">
        <v>0.35</v>
      </c>
      <c r="N1770" s="130">
        <v>2</v>
      </c>
      <c r="O1770" s="138"/>
      <c r="P1770" s="138">
        <v>0.75</v>
      </c>
      <c r="Q1770" s="130">
        <v>31</v>
      </c>
      <c r="R1770" s="138">
        <v>12</v>
      </c>
      <c r="S1770" s="130">
        <f>Table4[[#This Row],[DMG PER PARTICLE]]*Table4[[#This Row],[PARTICLES 
PER SHOT]]</f>
        <v>2556</v>
      </c>
      <c r="T1770" s="186">
        <f>Table4[[#This Row],[DAMAGE PER SHOT]]/Table4[[#This Row],[SHOT 
INTERVAL]]</f>
        <v>7302.8571428571431</v>
      </c>
      <c r="U1770" s="130">
        <f>Table4[[#This Row],[SHOTS PER MAGAZINE]]*Table4[[#This Row],[DAMAGE PER SHOT]]</f>
        <v>20448</v>
      </c>
      <c r="V1770" s="130">
        <f>Table4[[#This Row],[MAGAZINE AMMO]]/Table4[[#This Row],[AMMO PER SHOT]]</f>
        <v>8</v>
      </c>
      <c r="W1770" s="138">
        <f>1/Table4[[#This Row],[SHOT 
INTERVAL]]</f>
        <v>2.8571428571428572</v>
      </c>
      <c r="X1770" s="138">
        <f>(Table4[[#This Row],[SHOTS PER MAGAZINE]]-1)*Table4[[#This Row],[SHOT 
INTERVAL]]+(Table4[[#This Row],[PARTICLES 
PER SHOT]]-1)*Table4[[#This Row],[BURST INTERVAL]]</f>
        <v>2.4499999999999997</v>
      </c>
      <c r="Y1770" s="186">
        <f>Table4[[#This Row],[DAMAGE PER MAGAZINE]]/(Table4[[#This Row],[UNLOAD TIME]]+Table4[[#This Row],[RELOAD TIME]])</f>
        <v>1415.0865051903115</v>
      </c>
    </row>
    <row r="1771" spans="1:25" ht="14.25" hidden="1" customHeight="1" outlineLevel="1" x14ac:dyDescent="0.2">
      <c r="A1771" s="130">
        <v>86</v>
      </c>
      <c r="B1771" s="186" t="s">
        <v>480</v>
      </c>
      <c r="C1771" s="186" t="s">
        <v>102</v>
      </c>
      <c r="D1771" s="130">
        <v>7</v>
      </c>
      <c r="E1771" s="149">
        <v>649</v>
      </c>
      <c r="F1771" s="130"/>
      <c r="G1771" s="130"/>
      <c r="H1771" s="130"/>
      <c r="I1771" s="130">
        <v>32</v>
      </c>
      <c r="J1771" s="130">
        <v>4</v>
      </c>
      <c r="K1771" s="130">
        <v>4</v>
      </c>
      <c r="L1771" s="138"/>
      <c r="M1771" s="138">
        <v>0.35</v>
      </c>
      <c r="N1771" s="130">
        <v>2</v>
      </c>
      <c r="O1771" s="138"/>
      <c r="P1771" s="138">
        <v>0.75</v>
      </c>
      <c r="Q1771" s="130">
        <v>31</v>
      </c>
      <c r="R1771" s="138">
        <v>12</v>
      </c>
      <c r="S1771" s="130">
        <f>Table4[[#This Row],[DMG PER PARTICLE]]*Table4[[#This Row],[PARTICLES 
PER SHOT]]</f>
        <v>2596</v>
      </c>
      <c r="T1771" s="186">
        <f>Table4[[#This Row],[DAMAGE PER SHOT]]/Table4[[#This Row],[SHOT 
INTERVAL]]</f>
        <v>7417.1428571428578</v>
      </c>
      <c r="U1771" s="130">
        <f>Table4[[#This Row],[SHOTS PER MAGAZINE]]*Table4[[#This Row],[DAMAGE PER SHOT]]</f>
        <v>20768</v>
      </c>
      <c r="V1771" s="130">
        <f>Table4[[#This Row],[MAGAZINE AMMO]]/Table4[[#This Row],[AMMO PER SHOT]]</f>
        <v>8</v>
      </c>
      <c r="W1771" s="138">
        <f>1/Table4[[#This Row],[SHOT 
INTERVAL]]</f>
        <v>2.8571428571428572</v>
      </c>
      <c r="X1771" s="138">
        <f>(Table4[[#This Row],[SHOTS PER MAGAZINE]]-1)*Table4[[#This Row],[SHOT 
INTERVAL]]+(Table4[[#This Row],[PARTICLES 
PER SHOT]]-1)*Table4[[#This Row],[BURST INTERVAL]]</f>
        <v>2.4499999999999997</v>
      </c>
      <c r="Y1771" s="186">
        <f>Table4[[#This Row],[DAMAGE PER MAGAZINE]]/(Table4[[#This Row],[UNLOAD TIME]]+Table4[[#This Row],[RELOAD TIME]])</f>
        <v>1437.2318339100348</v>
      </c>
    </row>
    <row r="1772" spans="1:25" ht="14.25" hidden="1" customHeight="1" outlineLevel="1" x14ac:dyDescent="0.2">
      <c r="A1772" s="130">
        <v>86</v>
      </c>
      <c r="B1772" s="186" t="s">
        <v>480</v>
      </c>
      <c r="C1772" s="186" t="s">
        <v>102</v>
      </c>
      <c r="D1772" s="130">
        <v>8</v>
      </c>
      <c r="E1772" s="149">
        <v>659</v>
      </c>
      <c r="F1772" s="130"/>
      <c r="G1772" s="130"/>
      <c r="H1772" s="130"/>
      <c r="I1772" s="130">
        <v>32</v>
      </c>
      <c r="J1772" s="130">
        <v>4</v>
      </c>
      <c r="K1772" s="130">
        <v>4</v>
      </c>
      <c r="L1772" s="138"/>
      <c r="M1772" s="138">
        <v>0.35</v>
      </c>
      <c r="N1772" s="130">
        <v>2</v>
      </c>
      <c r="O1772" s="138"/>
      <c r="P1772" s="138">
        <v>0.75</v>
      </c>
      <c r="Q1772" s="130">
        <v>31</v>
      </c>
      <c r="R1772" s="138">
        <v>12</v>
      </c>
      <c r="S1772" s="130">
        <f>Table4[[#This Row],[DMG PER PARTICLE]]*Table4[[#This Row],[PARTICLES 
PER SHOT]]</f>
        <v>2636</v>
      </c>
      <c r="T1772" s="186">
        <f>Table4[[#This Row],[DAMAGE PER SHOT]]/Table4[[#This Row],[SHOT 
INTERVAL]]</f>
        <v>7531.4285714285716</v>
      </c>
      <c r="U1772" s="130">
        <f>Table4[[#This Row],[SHOTS PER MAGAZINE]]*Table4[[#This Row],[DAMAGE PER SHOT]]</f>
        <v>21088</v>
      </c>
      <c r="V1772" s="130">
        <f>Table4[[#This Row],[MAGAZINE AMMO]]/Table4[[#This Row],[AMMO PER SHOT]]</f>
        <v>8</v>
      </c>
      <c r="W1772" s="138">
        <f>1/Table4[[#This Row],[SHOT 
INTERVAL]]</f>
        <v>2.8571428571428572</v>
      </c>
      <c r="X1772" s="138">
        <f>(Table4[[#This Row],[SHOTS PER MAGAZINE]]-1)*Table4[[#This Row],[SHOT 
INTERVAL]]+(Table4[[#This Row],[PARTICLES 
PER SHOT]]-1)*Table4[[#This Row],[BURST INTERVAL]]</f>
        <v>2.4499999999999997</v>
      </c>
      <c r="Y1772" s="186">
        <f>Table4[[#This Row],[DAMAGE PER MAGAZINE]]/(Table4[[#This Row],[UNLOAD TIME]]+Table4[[#This Row],[RELOAD TIME]])</f>
        <v>1459.3771626297578</v>
      </c>
    </row>
    <row r="1773" spans="1:25" ht="14.25" hidden="1" customHeight="1" outlineLevel="1" x14ac:dyDescent="0.2">
      <c r="A1773" s="130">
        <v>86</v>
      </c>
      <c r="B1773" s="186" t="s">
        <v>480</v>
      </c>
      <c r="C1773" s="186" t="s">
        <v>102</v>
      </c>
      <c r="D1773" s="130">
        <v>9</v>
      </c>
      <c r="E1773" s="149">
        <v>668</v>
      </c>
      <c r="F1773" s="130"/>
      <c r="G1773" s="130"/>
      <c r="H1773" s="130"/>
      <c r="I1773" s="130">
        <v>32</v>
      </c>
      <c r="J1773" s="130">
        <v>4</v>
      </c>
      <c r="K1773" s="130">
        <v>4</v>
      </c>
      <c r="L1773" s="138"/>
      <c r="M1773" s="138">
        <v>0.35</v>
      </c>
      <c r="N1773" s="130">
        <v>2</v>
      </c>
      <c r="O1773" s="138"/>
      <c r="P1773" s="138">
        <v>0.75</v>
      </c>
      <c r="Q1773" s="130">
        <v>31</v>
      </c>
      <c r="R1773" s="138">
        <v>12</v>
      </c>
      <c r="S1773" s="130">
        <f>Table4[[#This Row],[DMG PER PARTICLE]]*Table4[[#This Row],[PARTICLES 
PER SHOT]]</f>
        <v>2672</v>
      </c>
      <c r="T1773" s="186">
        <f>Table4[[#This Row],[DAMAGE PER SHOT]]/Table4[[#This Row],[SHOT 
INTERVAL]]</f>
        <v>7634.2857142857147</v>
      </c>
      <c r="U1773" s="130">
        <f>Table4[[#This Row],[SHOTS PER MAGAZINE]]*Table4[[#This Row],[DAMAGE PER SHOT]]</f>
        <v>21376</v>
      </c>
      <c r="V1773" s="130">
        <f>Table4[[#This Row],[MAGAZINE AMMO]]/Table4[[#This Row],[AMMO PER SHOT]]</f>
        <v>8</v>
      </c>
      <c r="W1773" s="138">
        <f>1/Table4[[#This Row],[SHOT 
INTERVAL]]</f>
        <v>2.8571428571428572</v>
      </c>
      <c r="X1773" s="138">
        <f>(Table4[[#This Row],[SHOTS PER MAGAZINE]]-1)*Table4[[#This Row],[SHOT 
INTERVAL]]+(Table4[[#This Row],[PARTICLES 
PER SHOT]]-1)*Table4[[#This Row],[BURST INTERVAL]]</f>
        <v>2.4499999999999997</v>
      </c>
      <c r="Y1773" s="186">
        <f>Table4[[#This Row],[DAMAGE PER MAGAZINE]]/(Table4[[#This Row],[UNLOAD TIME]]+Table4[[#This Row],[RELOAD TIME]])</f>
        <v>1479.3079584775087</v>
      </c>
    </row>
    <row r="1774" spans="1:25" ht="14.25" hidden="1" customHeight="1" outlineLevel="1" x14ac:dyDescent="0.2">
      <c r="A1774" s="130">
        <v>86</v>
      </c>
      <c r="B1774" s="186" t="s">
        <v>480</v>
      </c>
      <c r="C1774" s="186" t="s">
        <v>102</v>
      </c>
      <c r="D1774" s="130">
        <v>10</v>
      </c>
      <c r="E1774" s="149">
        <v>678</v>
      </c>
      <c r="F1774" s="130"/>
      <c r="G1774" s="130"/>
      <c r="H1774" s="130"/>
      <c r="I1774" s="130">
        <v>32</v>
      </c>
      <c r="J1774" s="130">
        <v>4</v>
      </c>
      <c r="K1774" s="130">
        <v>4</v>
      </c>
      <c r="L1774" s="138"/>
      <c r="M1774" s="138">
        <v>0.35</v>
      </c>
      <c r="N1774" s="130">
        <v>2</v>
      </c>
      <c r="O1774" s="138"/>
      <c r="P1774" s="138">
        <v>0.75</v>
      </c>
      <c r="Q1774" s="130">
        <v>31</v>
      </c>
      <c r="R1774" s="138">
        <v>12</v>
      </c>
      <c r="S1774" s="130">
        <f>Table4[[#This Row],[DMG PER PARTICLE]]*Table4[[#This Row],[PARTICLES 
PER SHOT]]</f>
        <v>2712</v>
      </c>
      <c r="T1774" s="186">
        <f>Table4[[#This Row],[DAMAGE PER SHOT]]/Table4[[#This Row],[SHOT 
INTERVAL]]</f>
        <v>7748.5714285714294</v>
      </c>
      <c r="U1774" s="130">
        <f>Table4[[#This Row],[SHOTS PER MAGAZINE]]*Table4[[#This Row],[DAMAGE PER SHOT]]</f>
        <v>21696</v>
      </c>
      <c r="V1774" s="130">
        <f>Table4[[#This Row],[MAGAZINE AMMO]]/Table4[[#This Row],[AMMO PER SHOT]]</f>
        <v>8</v>
      </c>
      <c r="W1774" s="138">
        <f>1/Table4[[#This Row],[SHOT 
INTERVAL]]</f>
        <v>2.8571428571428572</v>
      </c>
      <c r="X1774" s="138">
        <f>(Table4[[#This Row],[SHOTS PER MAGAZINE]]-1)*Table4[[#This Row],[SHOT 
INTERVAL]]+(Table4[[#This Row],[PARTICLES 
PER SHOT]]-1)*Table4[[#This Row],[BURST INTERVAL]]</f>
        <v>2.4499999999999997</v>
      </c>
      <c r="Y1774" s="186">
        <f>Table4[[#This Row],[DAMAGE PER MAGAZINE]]/(Table4[[#This Row],[UNLOAD TIME]]+Table4[[#This Row],[RELOAD TIME]])</f>
        <v>1501.4532871972319</v>
      </c>
    </row>
    <row r="1775" spans="1:25" ht="14.25" hidden="1" customHeight="1" outlineLevel="1" x14ac:dyDescent="0.2">
      <c r="A1775" s="130">
        <v>86</v>
      </c>
      <c r="B1775" s="186" t="s">
        <v>480</v>
      </c>
      <c r="C1775" s="186" t="s">
        <v>102</v>
      </c>
      <c r="D1775" s="130">
        <v>11</v>
      </c>
      <c r="E1775" s="149">
        <v>689</v>
      </c>
      <c r="F1775" s="130"/>
      <c r="G1775" s="130"/>
      <c r="H1775" s="130"/>
      <c r="I1775" s="130">
        <v>32</v>
      </c>
      <c r="J1775" s="130">
        <v>4</v>
      </c>
      <c r="K1775" s="130">
        <v>4</v>
      </c>
      <c r="L1775" s="138"/>
      <c r="M1775" s="138">
        <v>0.35</v>
      </c>
      <c r="N1775" s="130">
        <v>2</v>
      </c>
      <c r="O1775" s="138"/>
      <c r="P1775" s="138">
        <v>0.75</v>
      </c>
      <c r="Q1775" s="130">
        <v>31</v>
      </c>
      <c r="R1775" s="138">
        <v>12</v>
      </c>
      <c r="S1775" s="130">
        <f>Table4[[#This Row],[DMG PER PARTICLE]]*Table4[[#This Row],[PARTICLES 
PER SHOT]]</f>
        <v>2756</v>
      </c>
      <c r="T1775" s="186">
        <f>Table4[[#This Row],[DAMAGE PER SHOT]]/Table4[[#This Row],[SHOT 
INTERVAL]]</f>
        <v>7874.2857142857147</v>
      </c>
      <c r="U1775" s="130">
        <f>Table4[[#This Row],[SHOTS PER MAGAZINE]]*Table4[[#This Row],[DAMAGE PER SHOT]]</f>
        <v>22048</v>
      </c>
      <c r="V1775" s="130">
        <f>Table4[[#This Row],[MAGAZINE AMMO]]/Table4[[#This Row],[AMMO PER SHOT]]</f>
        <v>8</v>
      </c>
      <c r="W1775" s="138">
        <f>1/Table4[[#This Row],[SHOT 
INTERVAL]]</f>
        <v>2.8571428571428572</v>
      </c>
      <c r="X1775" s="138">
        <f>(Table4[[#This Row],[SHOTS PER MAGAZINE]]-1)*Table4[[#This Row],[SHOT 
INTERVAL]]+(Table4[[#This Row],[PARTICLES 
PER SHOT]]-1)*Table4[[#This Row],[BURST INTERVAL]]</f>
        <v>2.4499999999999997</v>
      </c>
      <c r="Y1775" s="186">
        <f>Table4[[#This Row],[DAMAGE PER MAGAZINE]]/(Table4[[#This Row],[UNLOAD TIME]]+Table4[[#This Row],[RELOAD TIME]])</f>
        <v>1525.8131487889275</v>
      </c>
    </row>
    <row r="1776" spans="1:25" ht="14.25" hidden="1" customHeight="1" outlineLevel="1" x14ac:dyDescent="0.2">
      <c r="A1776" s="130">
        <v>86</v>
      </c>
      <c r="B1776" s="186" t="s">
        <v>480</v>
      </c>
      <c r="C1776" s="186" t="s">
        <v>102</v>
      </c>
      <c r="D1776" s="130">
        <v>12</v>
      </c>
      <c r="E1776" s="149">
        <v>699</v>
      </c>
      <c r="F1776" s="130"/>
      <c r="G1776" s="130"/>
      <c r="H1776" s="130"/>
      <c r="I1776" s="130">
        <v>32</v>
      </c>
      <c r="J1776" s="130">
        <v>4</v>
      </c>
      <c r="K1776" s="130">
        <v>4</v>
      </c>
      <c r="L1776" s="138"/>
      <c r="M1776" s="138">
        <v>0.35</v>
      </c>
      <c r="N1776" s="130">
        <v>2</v>
      </c>
      <c r="O1776" s="138"/>
      <c r="P1776" s="138">
        <v>0.75</v>
      </c>
      <c r="Q1776" s="130">
        <v>31</v>
      </c>
      <c r="R1776" s="138">
        <v>12</v>
      </c>
      <c r="S1776" s="130">
        <f>Table4[[#This Row],[DMG PER PARTICLE]]*Table4[[#This Row],[PARTICLES 
PER SHOT]]</f>
        <v>2796</v>
      </c>
      <c r="T1776" s="186">
        <f>Table4[[#This Row],[DAMAGE PER SHOT]]/Table4[[#This Row],[SHOT 
INTERVAL]]</f>
        <v>7988.5714285714294</v>
      </c>
      <c r="U1776" s="130">
        <f>Table4[[#This Row],[SHOTS PER MAGAZINE]]*Table4[[#This Row],[DAMAGE PER SHOT]]</f>
        <v>22368</v>
      </c>
      <c r="V1776" s="130">
        <f>Table4[[#This Row],[MAGAZINE AMMO]]/Table4[[#This Row],[AMMO PER SHOT]]</f>
        <v>8</v>
      </c>
      <c r="W1776" s="138">
        <f>1/Table4[[#This Row],[SHOT 
INTERVAL]]</f>
        <v>2.8571428571428572</v>
      </c>
      <c r="X1776" s="138">
        <f>(Table4[[#This Row],[SHOTS PER MAGAZINE]]-1)*Table4[[#This Row],[SHOT 
INTERVAL]]+(Table4[[#This Row],[PARTICLES 
PER SHOT]]-1)*Table4[[#This Row],[BURST INTERVAL]]</f>
        <v>2.4499999999999997</v>
      </c>
      <c r="Y1776" s="186">
        <f>Table4[[#This Row],[DAMAGE PER MAGAZINE]]/(Table4[[#This Row],[UNLOAD TIME]]+Table4[[#This Row],[RELOAD TIME]])</f>
        <v>1547.9584775086505</v>
      </c>
    </row>
    <row r="1777" spans="1:25" ht="14.25" hidden="1" customHeight="1" outlineLevel="1" x14ac:dyDescent="0.2">
      <c r="A1777" s="130">
        <v>86</v>
      </c>
      <c r="B1777" s="186" t="s">
        <v>480</v>
      </c>
      <c r="C1777" s="186" t="s">
        <v>103</v>
      </c>
      <c r="D1777" s="130">
        <v>1</v>
      </c>
      <c r="E1777" s="149">
        <v>733</v>
      </c>
      <c r="F1777" s="130"/>
      <c r="G1777" s="130"/>
      <c r="H1777" s="130"/>
      <c r="I1777" s="130">
        <v>32</v>
      </c>
      <c r="J1777" s="130">
        <v>4</v>
      </c>
      <c r="K1777" s="130">
        <v>4</v>
      </c>
      <c r="L1777" s="138"/>
      <c r="M1777" s="138">
        <v>0.35</v>
      </c>
      <c r="N1777" s="130">
        <v>2</v>
      </c>
      <c r="O1777" s="138"/>
      <c r="P1777" s="138">
        <v>0.75</v>
      </c>
      <c r="Q1777" s="130">
        <v>31</v>
      </c>
      <c r="R1777" s="138">
        <v>12</v>
      </c>
      <c r="S1777" s="130">
        <f>Table4[[#This Row],[DMG PER PARTICLE]]*Table4[[#This Row],[PARTICLES 
PER SHOT]]</f>
        <v>2932</v>
      </c>
      <c r="T1777" s="186">
        <f>Table4[[#This Row],[DAMAGE PER SHOT]]/Table4[[#This Row],[SHOT 
INTERVAL]]</f>
        <v>8377.1428571428569</v>
      </c>
      <c r="U1777" s="130">
        <f>Table4[[#This Row],[SHOTS PER MAGAZINE]]*Table4[[#This Row],[DAMAGE PER SHOT]]</f>
        <v>23456</v>
      </c>
      <c r="V1777" s="130">
        <f>Table4[[#This Row],[MAGAZINE AMMO]]/Table4[[#This Row],[AMMO PER SHOT]]</f>
        <v>8</v>
      </c>
      <c r="W1777" s="138">
        <f>1/Table4[[#This Row],[SHOT 
INTERVAL]]</f>
        <v>2.8571428571428572</v>
      </c>
      <c r="X1777" s="138">
        <f>(Table4[[#This Row],[SHOTS PER MAGAZINE]]-1)*Table4[[#This Row],[SHOT 
INTERVAL]]+(Table4[[#This Row],[PARTICLES 
PER SHOT]]-1)*Table4[[#This Row],[BURST INTERVAL]]</f>
        <v>2.4499999999999997</v>
      </c>
      <c r="Y1777" s="186">
        <f>Table4[[#This Row],[DAMAGE PER MAGAZINE]]/(Table4[[#This Row],[UNLOAD TIME]]+Table4[[#This Row],[RELOAD TIME]])</f>
        <v>1623.2525951557095</v>
      </c>
    </row>
    <row r="1778" spans="1:25" ht="14.25" customHeight="1" collapsed="1" x14ac:dyDescent="0.2">
      <c r="A1778" s="128">
        <v>89</v>
      </c>
      <c r="B1778" s="185" t="s">
        <v>481</v>
      </c>
      <c r="C1778" s="185" t="s">
        <v>101</v>
      </c>
      <c r="D1778" s="128">
        <v>1</v>
      </c>
      <c r="E1778" s="128">
        <v>359</v>
      </c>
      <c r="F1778" s="128"/>
      <c r="G1778" s="128"/>
      <c r="H1778" s="128"/>
      <c r="I1778" s="150">
        <v>40</v>
      </c>
      <c r="J1778" s="128">
        <v>1</v>
      </c>
      <c r="K1778" s="128">
        <v>1</v>
      </c>
      <c r="L1778" s="137"/>
      <c r="M1778" s="137">
        <v>0.1</v>
      </c>
      <c r="N1778" s="150">
        <v>8</v>
      </c>
      <c r="O1778" s="137"/>
      <c r="P1778" s="152">
        <v>3</v>
      </c>
      <c r="Q1778" s="150">
        <v>39</v>
      </c>
      <c r="R1778" s="152">
        <v>15</v>
      </c>
      <c r="S1778" s="128">
        <f>Table4[[#This Row],[DMG PER PARTICLE]]*Table4[[#This Row],[PARTICLES 
PER SHOT]]</f>
        <v>359</v>
      </c>
      <c r="T1778" s="185">
        <f>Table4[[#This Row],[DAMAGE PER SHOT]]/Table4[[#This Row],[SHOT 
INTERVAL]]</f>
        <v>3590</v>
      </c>
      <c r="U1778" s="128">
        <f>Table4[[#This Row],[SHOTS PER MAGAZINE]]*Table4[[#This Row],[DAMAGE PER SHOT]]</f>
        <v>14360</v>
      </c>
      <c r="V1778" s="128">
        <f>Table4[[#This Row],[MAGAZINE AMMO]]/Table4[[#This Row],[AMMO PER SHOT]]</f>
        <v>40</v>
      </c>
      <c r="W1778" s="137">
        <f>1/Table4[[#This Row],[SHOT 
INTERVAL]]</f>
        <v>10</v>
      </c>
      <c r="X1778" s="137">
        <f>(Table4[[#This Row],[SHOTS PER MAGAZINE]]-1)*Table4[[#This Row],[SHOT 
INTERVAL]]+(Table4[[#This Row],[PARTICLES 
PER SHOT]]-1)*Table4[[#This Row],[BURST INTERVAL]]</f>
        <v>3.9000000000000004</v>
      </c>
      <c r="Y1778" s="185">
        <f>Table4[[#This Row],[DAMAGE PER MAGAZINE]]/(Table4[[#This Row],[UNLOAD TIME]]+Table4[[#This Row],[RELOAD TIME]])</f>
        <v>759.7883597883598</v>
      </c>
    </row>
    <row r="1779" spans="1:25" ht="14.25" hidden="1" customHeight="1" outlineLevel="1" x14ac:dyDescent="0.2">
      <c r="A1779" s="130">
        <v>89</v>
      </c>
      <c r="B1779" s="186" t="s">
        <v>481</v>
      </c>
      <c r="C1779" s="186" t="s">
        <v>101</v>
      </c>
      <c r="D1779" s="130">
        <v>2</v>
      </c>
      <c r="E1779" s="130">
        <v>395</v>
      </c>
      <c r="F1779" s="130"/>
      <c r="G1779" s="130"/>
      <c r="H1779" s="130"/>
      <c r="I1779" s="151">
        <v>40</v>
      </c>
      <c r="J1779" s="130">
        <v>1</v>
      </c>
      <c r="K1779" s="130">
        <v>1</v>
      </c>
      <c r="L1779" s="138"/>
      <c r="M1779" s="138">
        <v>0.1</v>
      </c>
      <c r="N1779" s="151">
        <v>8</v>
      </c>
      <c r="O1779" s="138"/>
      <c r="P1779" s="153">
        <v>3</v>
      </c>
      <c r="Q1779" s="151">
        <v>39</v>
      </c>
      <c r="R1779" s="153">
        <v>15</v>
      </c>
      <c r="S1779" s="130">
        <f>Table4[[#This Row],[DMG PER PARTICLE]]*Table4[[#This Row],[PARTICLES 
PER SHOT]]</f>
        <v>395</v>
      </c>
      <c r="T1779" s="186">
        <f>Table4[[#This Row],[DAMAGE PER SHOT]]/Table4[[#This Row],[SHOT 
INTERVAL]]</f>
        <v>3950</v>
      </c>
      <c r="U1779" s="130">
        <f>Table4[[#This Row],[SHOTS PER MAGAZINE]]*Table4[[#This Row],[DAMAGE PER SHOT]]</f>
        <v>15800</v>
      </c>
      <c r="V1779" s="130">
        <f>Table4[[#This Row],[MAGAZINE AMMO]]/Table4[[#This Row],[AMMO PER SHOT]]</f>
        <v>40</v>
      </c>
      <c r="W1779" s="138">
        <f>1/Table4[[#This Row],[SHOT 
INTERVAL]]</f>
        <v>10</v>
      </c>
      <c r="X1779" s="138">
        <f>(Table4[[#This Row],[SHOTS PER MAGAZINE]]-1)*Table4[[#This Row],[SHOT 
INTERVAL]]+(Table4[[#This Row],[PARTICLES 
PER SHOT]]-1)*Table4[[#This Row],[BURST INTERVAL]]</f>
        <v>3.9000000000000004</v>
      </c>
      <c r="Y1779" s="186">
        <f>Table4[[#This Row],[DAMAGE PER MAGAZINE]]/(Table4[[#This Row],[UNLOAD TIME]]+Table4[[#This Row],[RELOAD TIME]])</f>
        <v>835.97883597883606</v>
      </c>
    </row>
    <row r="1780" spans="1:25" ht="14.25" hidden="1" customHeight="1" outlineLevel="1" x14ac:dyDescent="0.2">
      <c r="A1780" s="130">
        <v>89</v>
      </c>
      <c r="B1780" s="186" t="s">
        <v>481</v>
      </c>
      <c r="C1780" s="186" t="s">
        <v>101</v>
      </c>
      <c r="D1780" s="130">
        <v>3</v>
      </c>
      <c r="E1780" s="130">
        <v>434</v>
      </c>
      <c r="F1780" s="130"/>
      <c r="G1780" s="130"/>
      <c r="H1780" s="130"/>
      <c r="I1780" s="151">
        <v>40</v>
      </c>
      <c r="J1780" s="130">
        <v>1</v>
      </c>
      <c r="K1780" s="130">
        <v>1</v>
      </c>
      <c r="L1780" s="138"/>
      <c r="M1780" s="138">
        <v>0.1</v>
      </c>
      <c r="N1780" s="151">
        <v>8</v>
      </c>
      <c r="O1780" s="138"/>
      <c r="P1780" s="153">
        <v>3</v>
      </c>
      <c r="Q1780" s="151">
        <v>39</v>
      </c>
      <c r="R1780" s="153">
        <v>15</v>
      </c>
      <c r="S1780" s="130">
        <f>Table4[[#This Row],[DMG PER PARTICLE]]*Table4[[#This Row],[PARTICLES 
PER SHOT]]</f>
        <v>434</v>
      </c>
      <c r="T1780" s="186">
        <f>Table4[[#This Row],[DAMAGE PER SHOT]]/Table4[[#This Row],[SHOT 
INTERVAL]]</f>
        <v>4340</v>
      </c>
      <c r="U1780" s="130">
        <f>Table4[[#This Row],[SHOTS PER MAGAZINE]]*Table4[[#This Row],[DAMAGE PER SHOT]]</f>
        <v>17360</v>
      </c>
      <c r="V1780" s="130">
        <f>Table4[[#This Row],[MAGAZINE AMMO]]/Table4[[#This Row],[AMMO PER SHOT]]</f>
        <v>40</v>
      </c>
      <c r="W1780" s="138">
        <f>1/Table4[[#This Row],[SHOT 
INTERVAL]]</f>
        <v>10</v>
      </c>
      <c r="X1780" s="138">
        <f>(Table4[[#This Row],[SHOTS PER MAGAZINE]]-1)*Table4[[#This Row],[SHOT 
INTERVAL]]+(Table4[[#This Row],[PARTICLES 
PER SHOT]]-1)*Table4[[#This Row],[BURST INTERVAL]]</f>
        <v>3.9000000000000004</v>
      </c>
      <c r="Y1780" s="186">
        <f>Table4[[#This Row],[DAMAGE PER MAGAZINE]]/(Table4[[#This Row],[UNLOAD TIME]]+Table4[[#This Row],[RELOAD TIME]])</f>
        <v>918.51851851851859</v>
      </c>
    </row>
    <row r="1781" spans="1:25" ht="14.25" hidden="1" customHeight="1" outlineLevel="1" x14ac:dyDescent="0.2">
      <c r="A1781" s="130">
        <v>89</v>
      </c>
      <c r="B1781" s="186" t="s">
        <v>481</v>
      </c>
      <c r="C1781" s="186" t="s">
        <v>101</v>
      </c>
      <c r="D1781" s="130">
        <v>4</v>
      </c>
      <c r="E1781" s="130">
        <v>477</v>
      </c>
      <c r="F1781" s="130"/>
      <c r="G1781" s="130"/>
      <c r="H1781" s="130"/>
      <c r="I1781" s="151">
        <v>40</v>
      </c>
      <c r="J1781" s="130">
        <v>1</v>
      </c>
      <c r="K1781" s="130">
        <v>1</v>
      </c>
      <c r="L1781" s="138"/>
      <c r="M1781" s="138">
        <v>0.1</v>
      </c>
      <c r="N1781" s="151">
        <v>8</v>
      </c>
      <c r="O1781" s="138"/>
      <c r="P1781" s="153">
        <v>3</v>
      </c>
      <c r="Q1781" s="151">
        <v>39</v>
      </c>
      <c r="R1781" s="153">
        <v>15</v>
      </c>
      <c r="S1781" s="130">
        <f>Table4[[#This Row],[DMG PER PARTICLE]]*Table4[[#This Row],[PARTICLES 
PER SHOT]]</f>
        <v>477</v>
      </c>
      <c r="T1781" s="186">
        <f>Table4[[#This Row],[DAMAGE PER SHOT]]/Table4[[#This Row],[SHOT 
INTERVAL]]</f>
        <v>4770</v>
      </c>
      <c r="U1781" s="130">
        <f>Table4[[#This Row],[SHOTS PER MAGAZINE]]*Table4[[#This Row],[DAMAGE PER SHOT]]</f>
        <v>19080</v>
      </c>
      <c r="V1781" s="130">
        <f>Table4[[#This Row],[MAGAZINE AMMO]]/Table4[[#This Row],[AMMO PER SHOT]]</f>
        <v>40</v>
      </c>
      <c r="W1781" s="138">
        <f>1/Table4[[#This Row],[SHOT 
INTERVAL]]</f>
        <v>10</v>
      </c>
      <c r="X1781" s="138">
        <f>(Table4[[#This Row],[SHOTS PER MAGAZINE]]-1)*Table4[[#This Row],[SHOT 
INTERVAL]]+(Table4[[#This Row],[PARTICLES 
PER SHOT]]-1)*Table4[[#This Row],[BURST INTERVAL]]</f>
        <v>3.9000000000000004</v>
      </c>
      <c r="Y1781" s="186">
        <f>Table4[[#This Row],[DAMAGE PER MAGAZINE]]/(Table4[[#This Row],[UNLOAD TIME]]+Table4[[#This Row],[RELOAD TIME]])</f>
        <v>1009.5238095238096</v>
      </c>
    </row>
    <row r="1782" spans="1:25" ht="14.25" hidden="1" customHeight="1" outlineLevel="1" x14ac:dyDescent="0.2">
      <c r="A1782" s="130">
        <v>89</v>
      </c>
      <c r="B1782" s="186" t="s">
        <v>481</v>
      </c>
      <c r="C1782" s="186" t="s">
        <v>101</v>
      </c>
      <c r="D1782" s="130">
        <v>5</v>
      </c>
      <c r="E1782" s="130">
        <v>525</v>
      </c>
      <c r="F1782" s="130"/>
      <c r="G1782" s="130"/>
      <c r="H1782" s="130"/>
      <c r="I1782" s="151">
        <v>40</v>
      </c>
      <c r="J1782" s="130">
        <v>1</v>
      </c>
      <c r="K1782" s="130">
        <v>1</v>
      </c>
      <c r="L1782" s="138"/>
      <c r="M1782" s="138">
        <v>0.1</v>
      </c>
      <c r="N1782" s="151">
        <v>8</v>
      </c>
      <c r="O1782" s="138"/>
      <c r="P1782" s="153">
        <v>3</v>
      </c>
      <c r="Q1782" s="151">
        <v>39</v>
      </c>
      <c r="R1782" s="153">
        <v>15</v>
      </c>
      <c r="S1782" s="130">
        <f>Table4[[#This Row],[DMG PER PARTICLE]]*Table4[[#This Row],[PARTICLES 
PER SHOT]]</f>
        <v>525</v>
      </c>
      <c r="T1782" s="186">
        <f>Table4[[#This Row],[DAMAGE PER SHOT]]/Table4[[#This Row],[SHOT 
INTERVAL]]</f>
        <v>5250</v>
      </c>
      <c r="U1782" s="130">
        <f>Table4[[#This Row],[SHOTS PER MAGAZINE]]*Table4[[#This Row],[DAMAGE PER SHOT]]</f>
        <v>21000</v>
      </c>
      <c r="V1782" s="130">
        <f>Table4[[#This Row],[MAGAZINE AMMO]]/Table4[[#This Row],[AMMO PER SHOT]]</f>
        <v>40</v>
      </c>
      <c r="W1782" s="138">
        <f>1/Table4[[#This Row],[SHOT 
INTERVAL]]</f>
        <v>10</v>
      </c>
      <c r="X1782" s="138">
        <f>(Table4[[#This Row],[SHOTS PER MAGAZINE]]-1)*Table4[[#This Row],[SHOT 
INTERVAL]]+(Table4[[#This Row],[PARTICLES 
PER SHOT]]-1)*Table4[[#This Row],[BURST INTERVAL]]</f>
        <v>3.9000000000000004</v>
      </c>
      <c r="Y1782" s="186">
        <f>Table4[[#This Row],[DAMAGE PER MAGAZINE]]/(Table4[[#This Row],[UNLOAD TIME]]+Table4[[#This Row],[RELOAD TIME]])</f>
        <v>1111.1111111111111</v>
      </c>
    </row>
    <row r="1783" spans="1:25" ht="14.25" hidden="1" customHeight="1" outlineLevel="1" x14ac:dyDescent="0.2">
      <c r="A1783" s="130">
        <v>89</v>
      </c>
      <c r="B1783" s="186" t="s">
        <v>481</v>
      </c>
      <c r="C1783" s="186" t="s">
        <v>101</v>
      </c>
      <c r="D1783" s="130">
        <v>6</v>
      </c>
      <c r="E1783" s="130">
        <v>578</v>
      </c>
      <c r="F1783" s="130"/>
      <c r="G1783" s="130"/>
      <c r="H1783" s="130"/>
      <c r="I1783" s="151">
        <v>40</v>
      </c>
      <c r="J1783" s="130">
        <v>1</v>
      </c>
      <c r="K1783" s="130">
        <v>1</v>
      </c>
      <c r="L1783" s="138"/>
      <c r="M1783" s="138">
        <v>0.1</v>
      </c>
      <c r="N1783" s="151">
        <v>8</v>
      </c>
      <c r="O1783" s="138"/>
      <c r="P1783" s="153">
        <v>3</v>
      </c>
      <c r="Q1783" s="151">
        <v>39</v>
      </c>
      <c r="R1783" s="153">
        <v>15</v>
      </c>
      <c r="S1783" s="130">
        <f>Table4[[#This Row],[DMG PER PARTICLE]]*Table4[[#This Row],[PARTICLES 
PER SHOT]]</f>
        <v>578</v>
      </c>
      <c r="T1783" s="186">
        <f>Table4[[#This Row],[DAMAGE PER SHOT]]/Table4[[#This Row],[SHOT 
INTERVAL]]</f>
        <v>5780</v>
      </c>
      <c r="U1783" s="130">
        <f>Table4[[#This Row],[SHOTS PER MAGAZINE]]*Table4[[#This Row],[DAMAGE PER SHOT]]</f>
        <v>23120</v>
      </c>
      <c r="V1783" s="130">
        <f>Table4[[#This Row],[MAGAZINE AMMO]]/Table4[[#This Row],[AMMO PER SHOT]]</f>
        <v>40</v>
      </c>
      <c r="W1783" s="138">
        <f>1/Table4[[#This Row],[SHOT 
INTERVAL]]</f>
        <v>10</v>
      </c>
      <c r="X1783" s="138">
        <f>(Table4[[#This Row],[SHOTS PER MAGAZINE]]-1)*Table4[[#This Row],[SHOT 
INTERVAL]]+(Table4[[#This Row],[PARTICLES 
PER SHOT]]-1)*Table4[[#This Row],[BURST INTERVAL]]</f>
        <v>3.9000000000000004</v>
      </c>
      <c r="Y1783" s="186">
        <f>Table4[[#This Row],[DAMAGE PER MAGAZINE]]/(Table4[[#This Row],[UNLOAD TIME]]+Table4[[#This Row],[RELOAD TIME]])</f>
        <v>1223.2804232804233</v>
      </c>
    </row>
    <row r="1784" spans="1:25" ht="14.25" hidden="1" customHeight="1" outlineLevel="1" x14ac:dyDescent="0.2">
      <c r="A1784" s="130">
        <v>89</v>
      </c>
      <c r="B1784" s="186" t="s">
        <v>481</v>
      </c>
      <c r="C1784" s="186" t="s">
        <v>101</v>
      </c>
      <c r="D1784" s="130">
        <v>7</v>
      </c>
      <c r="E1784" s="130">
        <v>636</v>
      </c>
      <c r="F1784" s="130"/>
      <c r="G1784" s="130"/>
      <c r="H1784" s="130"/>
      <c r="I1784" s="151">
        <v>40</v>
      </c>
      <c r="J1784" s="130">
        <v>1</v>
      </c>
      <c r="K1784" s="130">
        <v>1</v>
      </c>
      <c r="L1784" s="138"/>
      <c r="M1784" s="138">
        <v>0.1</v>
      </c>
      <c r="N1784" s="151">
        <v>8</v>
      </c>
      <c r="O1784" s="138"/>
      <c r="P1784" s="153">
        <v>3</v>
      </c>
      <c r="Q1784" s="151">
        <v>39</v>
      </c>
      <c r="R1784" s="153">
        <v>15</v>
      </c>
      <c r="S1784" s="130">
        <f>Table4[[#This Row],[DMG PER PARTICLE]]*Table4[[#This Row],[PARTICLES 
PER SHOT]]</f>
        <v>636</v>
      </c>
      <c r="T1784" s="186">
        <f>Table4[[#This Row],[DAMAGE PER SHOT]]/Table4[[#This Row],[SHOT 
INTERVAL]]</f>
        <v>6360</v>
      </c>
      <c r="U1784" s="130">
        <f>Table4[[#This Row],[SHOTS PER MAGAZINE]]*Table4[[#This Row],[DAMAGE PER SHOT]]</f>
        <v>25440</v>
      </c>
      <c r="V1784" s="130">
        <f>Table4[[#This Row],[MAGAZINE AMMO]]/Table4[[#This Row],[AMMO PER SHOT]]</f>
        <v>40</v>
      </c>
      <c r="W1784" s="138">
        <f>1/Table4[[#This Row],[SHOT 
INTERVAL]]</f>
        <v>10</v>
      </c>
      <c r="X1784" s="138">
        <f>(Table4[[#This Row],[SHOTS PER MAGAZINE]]-1)*Table4[[#This Row],[SHOT 
INTERVAL]]+(Table4[[#This Row],[PARTICLES 
PER SHOT]]-1)*Table4[[#This Row],[BURST INTERVAL]]</f>
        <v>3.9000000000000004</v>
      </c>
      <c r="Y1784" s="186">
        <f>Table4[[#This Row],[DAMAGE PER MAGAZINE]]/(Table4[[#This Row],[UNLOAD TIME]]+Table4[[#This Row],[RELOAD TIME]])</f>
        <v>1346.031746031746</v>
      </c>
    </row>
    <row r="1785" spans="1:25" ht="14.25" hidden="1" customHeight="1" outlineLevel="1" x14ac:dyDescent="0.2">
      <c r="A1785" s="130">
        <v>89</v>
      </c>
      <c r="B1785" s="186" t="s">
        <v>481</v>
      </c>
      <c r="C1785" s="186" t="s">
        <v>101</v>
      </c>
      <c r="D1785" s="130">
        <v>8</v>
      </c>
      <c r="E1785" s="130">
        <v>700</v>
      </c>
      <c r="F1785" s="130"/>
      <c r="G1785" s="130"/>
      <c r="H1785" s="130"/>
      <c r="I1785" s="151">
        <v>40</v>
      </c>
      <c r="J1785" s="130">
        <v>1</v>
      </c>
      <c r="K1785" s="130">
        <v>1</v>
      </c>
      <c r="L1785" s="138"/>
      <c r="M1785" s="138">
        <v>0.1</v>
      </c>
      <c r="N1785" s="151">
        <v>8</v>
      </c>
      <c r="O1785" s="138"/>
      <c r="P1785" s="153">
        <v>3</v>
      </c>
      <c r="Q1785" s="151">
        <v>39</v>
      </c>
      <c r="R1785" s="153">
        <v>15</v>
      </c>
      <c r="S1785" s="130">
        <f>Table4[[#This Row],[DMG PER PARTICLE]]*Table4[[#This Row],[PARTICLES 
PER SHOT]]</f>
        <v>700</v>
      </c>
      <c r="T1785" s="186">
        <f>Table4[[#This Row],[DAMAGE PER SHOT]]/Table4[[#This Row],[SHOT 
INTERVAL]]</f>
        <v>7000</v>
      </c>
      <c r="U1785" s="130">
        <f>Table4[[#This Row],[SHOTS PER MAGAZINE]]*Table4[[#This Row],[DAMAGE PER SHOT]]</f>
        <v>28000</v>
      </c>
      <c r="V1785" s="130">
        <f>Table4[[#This Row],[MAGAZINE AMMO]]/Table4[[#This Row],[AMMO PER SHOT]]</f>
        <v>40</v>
      </c>
      <c r="W1785" s="138">
        <f>1/Table4[[#This Row],[SHOT 
INTERVAL]]</f>
        <v>10</v>
      </c>
      <c r="X1785" s="138">
        <f>(Table4[[#This Row],[SHOTS PER MAGAZINE]]-1)*Table4[[#This Row],[SHOT 
INTERVAL]]+(Table4[[#This Row],[PARTICLES 
PER SHOT]]-1)*Table4[[#This Row],[BURST INTERVAL]]</f>
        <v>3.9000000000000004</v>
      </c>
      <c r="Y1785" s="186">
        <f>Table4[[#This Row],[DAMAGE PER MAGAZINE]]/(Table4[[#This Row],[UNLOAD TIME]]+Table4[[#This Row],[RELOAD TIME]])</f>
        <v>1481.4814814814815</v>
      </c>
    </row>
    <row r="1786" spans="1:25" ht="14.25" hidden="1" customHeight="1" outlineLevel="1" x14ac:dyDescent="0.2">
      <c r="A1786" s="130">
        <v>89</v>
      </c>
      <c r="B1786" s="186" t="s">
        <v>481</v>
      </c>
      <c r="C1786" s="186" t="s">
        <v>101</v>
      </c>
      <c r="D1786" s="130">
        <v>9</v>
      </c>
      <c r="E1786" s="130">
        <v>770</v>
      </c>
      <c r="F1786" s="130"/>
      <c r="G1786" s="130"/>
      <c r="H1786" s="130"/>
      <c r="I1786" s="151">
        <v>40</v>
      </c>
      <c r="J1786" s="130">
        <v>1</v>
      </c>
      <c r="K1786" s="130">
        <v>1</v>
      </c>
      <c r="L1786" s="138"/>
      <c r="M1786" s="138">
        <v>0.1</v>
      </c>
      <c r="N1786" s="151">
        <v>8</v>
      </c>
      <c r="O1786" s="138"/>
      <c r="P1786" s="153">
        <v>3</v>
      </c>
      <c r="Q1786" s="151">
        <v>39</v>
      </c>
      <c r="R1786" s="153">
        <v>15</v>
      </c>
      <c r="S1786" s="130">
        <f>Table4[[#This Row],[DMG PER PARTICLE]]*Table4[[#This Row],[PARTICLES 
PER SHOT]]</f>
        <v>770</v>
      </c>
      <c r="T1786" s="186">
        <f>Table4[[#This Row],[DAMAGE PER SHOT]]/Table4[[#This Row],[SHOT 
INTERVAL]]</f>
        <v>7700</v>
      </c>
      <c r="U1786" s="130">
        <f>Table4[[#This Row],[SHOTS PER MAGAZINE]]*Table4[[#This Row],[DAMAGE PER SHOT]]</f>
        <v>30800</v>
      </c>
      <c r="V1786" s="130">
        <f>Table4[[#This Row],[MAGAZINE AMMO]]/Table4[[#This Row],[AMMO PER SHOT]]</f>
        <v>40</v>
      </c>
      <c r="W1786" s="138">
        <f>1/Table4[[#This Row],[SHOT 
INTERVAL]]</f>
        <v>10</v>
      </c>
      <c r="X1786" s="138">
        <f>(Table4[[#This Row],[SHOTS PER MAGAZINE]]-1)*Table4[[#This Row],[SHOT 
INTERVAL]]+(Table4[[#This Row],[PARTICLES 
PER SHOT]]-1)*Table4[[#This Row],[BURST INTERVAL]]</f>
        <v>3.9000000000000004</v>
      </c>
      <c r="Y1786" s="186">
        <f>Table4[[#This Row],[DAMAGE PER MAGAZINE]]/(Table4[[#This Row],[UNLOAD TIME]]+Table4[[#This Row],[RELOAD TIME]])</f>
        <v>1629.6296296296298</v>
      </c>
    </row>
    <row r="1787" spans="1:25" ht="14.25" hidden="1" customHeight="1" outlineLevel="1" x14ac:dyDescent="0.2">
      <c r="A1787" s="130">
        <v>89</v>
      </c>
      <c r="B1787" s="186" t="s">
        <v>481</v>
      </c>
      <c r="C1787" s="186" t="s">
        <v>101</v>
      </c>
      <c r="D1787" s="130">
        <v>10</v>
      </c>
      <c r="E1787" s="130">
        <v>847</v>
      </c>
      <c r="F1787" s="130"/>
      <c r="G1787" s="130"/>
      <c r="H1787" s="130"/>
      <c r="I1787" s="151">
        <v>40</v>
      </c>
      <c r="J1787" s="130">
        <v>1</v>
      </c>
      <c r="K1787" s="130">
        <v>1</v>
      </c>
      <c r="L1787" s="138"/>
      <c r="M1787" s="138">
        <v>0.1</v>
      </c>
      <c r="N1787" s="151">
        <v>8</v>
      </c>
      <c r="O1787" s="138"/>
      <c r="P1787" s="153">
        <v>3</v>
      </c>
      <c r="Q1787" s="151">
        <v>39</v>
      </c>
      <c r="R1787" s="153">
        <v>15</v>
      </c>
      <c r="S1787" s="130">
        <f>Table4[[#This Row],[DMG PER PARTICLE]]*Table4[[#This Row],[PARTICLES 
PER SHOT]]</f>
        <v>847</v>
      </c>
      <c r="T1787" s="186">
        <f>Table4[[#This Row],[DAMAGE PER SHOT]]/Table4[[#This Row],[SHOT 
INTERVAL]]</f>
        <v>8470</v>
      </c>
      <c r="U1787" s="130">
        <f>Table4[[#This Row],[SHOTS PER MAGAZINE]]*Table4[[#This Row],[DAMAGE PER SHOT]]</f>
        <v>33880</v>
      </c>
      <c r="V1787" s="130">
        <f>Table4[[#This Row],[MAGAZINE AMMO]]/Table4[[#This Row],[AMMO PER SHOT]]</f>
        <v>40</v>
      </c>
      <c r="W1787" s="138">
        <f>1/Table4[[#This Row],[SHOT 
INTERVAL]]</f>
        <v>10</v>
      </c>
      <c r="X1787" s="138">
        <f>(Table4[[#This Row],[SHOTS PER MAGAZINE]]-1)*Table4[[#This Row],[SHOT 
INTERVAL]]+(Table4[[#This Row],[PARTICLES 
PER SHOT]]-1)*Table4[[#This Row],[BURST INTERVAL]]</f>
        <v>3.9000000000000004</v>
      </c>
      <c r="Y1787" s="186">
        <f>Table4[[#This Row],[DAMAGE PER MAGAZINE]]/(Table4[[#This Row],[UNLOAD TIME]]+Table4[[#This Row],[RELOAD TIME]])</f>
        <v>1792.5925925925928</v>
      </c>
    </row>
    <row r="1788" spans="1:25" ht="14.25" hidden="1" customHeight="1" outlineLevel="1" x14ac:dyDescent="0.2">
      <c r="A1788" s="130">
        <v>89</v>
      </c>
      <c r="B1788" s="186" t="s">
        <v>481</v>
      </c>
      <c r="C1788" s="186" t="s">
        <v>101</v>
      </c>
      <c r="D1788" s="130">
        <v>11</v>
      </c>
      <c r="E1788" s="130">
        <v>932</v>
      </c>
      <c r="F1788" s="130"/>
      <c r="G1788" s="130"/>
      <c r="H1788" s="130"/>
      <c r="I1788" s="151">
        <v>40</v>
      </c>
      <c r="J1788" s="130">
        <v>1</v>
      </c>
      <c r="K1788" s="130">
        <v>1</v>
      </c>
      <c r="L1788" s="138"/>
      <c r="M1788" s="138">
        <v>0.1</v>
      </c>
      <c r="N1788" s="151">
        <v>8</v>
      </c>
      <c r="O1788" s="138"/>
      <c r="P1788" s="153">
        <v>3</v>
      </c>
      <c r="Q1788" s="151">
        <v>39</v>
      </c>
      <c r="R1788" s="153">
        <v>15</v>
      </c>
      <c r="S1788" s="130">
        <f>Table4[[#This Row],[DMG PER PARTICLE]]*Table4[[#This Row],[PARTICLES 
PER SHOT]]</f>
        <v>932</v>
      </c>
      <c r="T1788" s="186">
        <f>Table4[[#This Row],[DAMAGE PER SHOT]]/Table4[[#This Row],[SHOT 
INTERVAL]]</f>
        <v>9320</v>
      </c>
      <c r="U1788" s="130">
        <f>Table4[[#This Row],[SHOTS PER MAGAZINE]]*Table4[[#This Row],[DAMAGE PER SHOT]]</f>
        <v>37280</v>
      </c>
      <c r="V1788" s="130">
        <f>Table4[[#This Row],[MAGAZINE AMMO]]/Table4[[#This Row],[AMMO PER SHOT]]</f>
        <v>40</v>
      </c>
      <c r="W1788" s="138">
        <f>1/Table4[[#This Row],[SHOT 
INTERVAL]]</f>
        <v>10</v>
      </c>
      <c r="X1788" s="138">
        <f>(Table4[[#This Row],[SHOTS PER MAGAZINE]]-1)*Table4[[#This Row],[SHOT 
INTERVAL]]+(Table4[[#This Row],[PARTICLES 
PER SHOT]]-1)*Table4[[#This Row],[BURST INTERVAL]]</f>
        <v>3.9000000000000004</v>
      </c>
      <c r="Y1788" s="186">
        <f>Table4[[#This Row],[DAMAGE PER MAGAZINE]]/(Table4[[#This Row],[UNLOAD TIME]]+Table4[[#This Row],[RELOAD TIME]])</f>
        <v>1972.4867724867727</v>
      </c>
    </row>
    <row r="1789" spans="1:25" ht="14.25" hidden="1" customHeight="1" outlineLevel="1" x14ac:dyDescent="0.2">
      <c r="A1789" s="130">
        <v>89</v>
      </c>
      <c r="B1789" s="186" t="s">
        <v>481</v>
      </c>
      <c r="C1789" s="186" t="s">
        <v>101</v>
      </c>
      <c r="D1789" s="130">
        <v>12</v>
      </c>
      <c r="E1789" s="130">
        <v>1025</v>
      </c>
      <c r="F1789" s="130"/>
      <c r="G1789" s="130"/>
      <c r="H1789" s="130"/>
      <c r="I1789" s="151">
        <v>40</v>
      </c>
      <c r="J1789" s="130">
        <v>1</v>
      </c>
      <c r="K1789" s="130">
        <v>1</v>
      </c>
      <c r="L1789" s="138"/>
      <c r="M1789" s="138">
        <v>0.1</v>
      </c>
      <c r="N1789" s="151">
        <v>8</v>
      </c>
      <c r="O1789" s="138"/>
      <c r="P1789" s="153">
        <v>3</v>
      </c>
      <c r="Q1789" s="151">
        <v>39</v>
      </c>
      <c r="R1789" s="153">
        <v>15</v>
      </c>
      <c r="S1789" s="130">
        <f>Table4[[#This Row],[DMG PER PARTICLE]]*Table4[[#This Row],[PARTICLES 
PER SHOT]]</f>
        <v>1025</v>
      </c>
      <c r="T1789" s="186">
        <f>Table4[[#This Row],[DAMAGE PER SHOT]]/Table4[[#This Row],[SHOT 
INTERVAL]]</f>
        <v>10250</v>
      </c>
      <c r="U1789" s="130">
        <f>Table4[[#This Row],[SHOTS PER MAGAZINE]]*Table4[[#This Row],[DAMAGE PER SHOT]]</f>
        <v>41000</v>
      </c>
      <c r="V1789" s="130">
        <f>Table4[[#This Row],[MAGAZINE AMMO]]/Table4[[#This Row],[AMMO PER SHOT]]</f>
        <v>40</v>
      </c>
      <c r="W1789" s="138">
        <f>1/Table4[[#This Row],[SHOT 
INTERVAL]]</f>
        <v>10</v>
      </c>
      <c r="X1789" s="138">
        <f>(Table4[[#This Row],[SHOTS PER MAGAZINE]]-1)*Table4[[#This Row],[SHOT 
INTERVAL]]+(Table4[[#This Row],[PARTICLES 
PER SHOT]]-1)*Table4[[#This Row],[BURST INTERVAL]]</f>
        <v>3.9000000000000004</v>
      </c>
      <c r="Y1789" s="186">
        <f>Table4[[#This Row],[DAMAGE PER MAGAZINE]]/(Table4[[#This Row],[UNLOAD TIME]]+Table4[[#This Row],[RELOAD TIME]])</f>
        <v>2169.3121693121693</v>
      </c>
    </row>
    <row r="1790" spans="1:25" ht="14.25" hidden="1" customHeight="1" outlineLevel="1" x14ac:dyDescent="0.2">
      <c r="A1790" s="130">
        <v>89</v>
      </c>
      <c r="B1790" s="186" t="s">
        <v>481</v>
      </c>
      <c r="C1790" s="186" t="s">
        <v>102</v>
      </c>
      <c r="D1790" s="130">
        <v>1</v>
      </c>
      <c r="E1790" s="130">
        <v>1025</v>
      </c>
      <c r="F1790" s="130"/>
      <c r="G1790" s="130"/>
      <c r="H1790" s="130"/>
      <c r="I1790" s="151">
        <v>40</v>
      </c>
      <c r="J1790" s="130">
        <v>1</v>
      </c>
      <c r="K1790" s="130">
        <v>1</v>
      </c>
      <c r="L1790" s="138"/>
      <c r="M1790" s="138">
        <v>0.1</v>
      </c>
      <c r="N1790" s="151">
        <v>8</v>
      </c>
      <c r="O1790" s="138"/>
      <c r="P1790" s="153">
        <v>3</v>
      </c>
      <c r="Q1790" s="151">
        <v>39</v>
      </c>
      <c r="R1790" s="153">
        <v>15</v>
      </c>
      <c r="S1790" s="130">
        <f>Table4[[#This Row],[DMG PER PARTICLE]]*Table4[[#This Row],[PARTICLES 
PER SHOT]]</f>
        <v>1025</v>
      </c>
      <c r="T1790" s="186">
        <f>Table4[[#This Row],[DAMAGE PER SHOT]]/Table4[[#This Row],[SHOT 
INTERVAL]]</f>
        <v>10250</v>
      </c>
      <c r="U1790" s="130">
        <f>Table4[[#This Row],[SHOTS PER MAGAZINE]]*Table4[[#This Row],[DAMAGE PER SHOT]]</f>
        <v>41000</v>
      </c>
      <c r="V1790" s="130">
        <f>Table4[[#This Row],[MAGAZINE AMMO]]/Table4[[#This Row],[AMMO PER SHOT]]</f>
        <v>40</v>
      </c>
      <c r="W1790" s="138">
        <f>1/Table4[[#This Row],[SHOT 
INTERVAL]]</f>
        <v>10</v>
      </c>
      <c r="X1790" s="138">
        <f>(Table4[[#This Row],[SHOTS PER MAGAZINE]]-1)*Table4[[#This Row],[SHOT 
INTERVAL]]+(Table4[[#This Row],[PARTICLES 
PER SHOT]]-1)*Table4[[#This Row],[BURST INTERVAL]]</f>
        <v>3.9000000000000004</v>
      </c>
      <c r="Y1790" s="186">
        <f>Table4[[#This Row],[DAMAGE PER MAGAZINE]]/(Table4[[#This Row],[UNLOAD TIME]]+Table4[[#This Row],[RELOAD TIME]])</f>
        <v>2169.3121693121693</v>
      </c>
    </row>
    <row r="1791" spans="1:25" ht="14.25" hidden="1" customHeight="1" outlineLevel="1" x14ac:dyDescent="0.2">
      <c r="A1791" s="130">
        <v>89</v>
      </c>
      <c r="B1791" s="186" t="s">
        <v>481</v>
      </c>
      <c r="C1791" s="186" t="s">
        <v>102</v>
      </c>
      <c r="D1791" s="130">
        <v>2</v>
      </c>
      <c r="E1791" s="130">
        <v>1039</v>
      </c>
      <c r="F1791" s="130"/>
      <c r="G1791" s="130"/>
      <c r="H1791" s="130"/>
      <c r="I1791" s="151">
        <v>40</v>
      </c>
      <c r="J1791" s="130">
        <v>1</v>
      </c>
      <c r="K1791" s="130">
        <v>1</v>
      </c>
      <c r="L1791" s="138"/>
      <c r="M1791" s="138">
        <v>0.1</v>
      </c>
      <c r="N1791" s="151">
        <v>8</v>
      </c>
      <c r="O1791" s="138"/>
      <c r="P1791" s="153">
        <v>3</v>
      </c>
      <c r="Q1791" s="151">
        <v>39</v>
      </c>
      <c r="R1791" s="153">
        <v>15</v>
      </c>
      <c r="S1791" s="130">
        <f>Table4[[#This Row],[DMG PER PARTICLE]]*Table4[[#This Row],[PARTICLES 
PER SHOT]]</f>
        <v>1039</v>
      </c>
      <c r="T1791" s="186">
        <f>Table4[[#This Row],[DAMAGE PER SHOT]]/Table4[[#This Row],[SHOT 
INTERVAL]]</f>
        <v>10390</v>
      </c>
      <c r="U1791" s="130">
        <f>Table4[[#This Row],[SHOTS PER MAGAZINE]]*Table4[[#This Row],[DAMAGE PER SHOT]]</f>
        <v>41560</v>
      </c>
      <c r="V1791" s="130">
        <f>Table4[[#This Row],[MAGAZINE AMMO]]/Table4[[#This Row],[AMMO PER SHOT]]</f>
        <v>40</v>
      </c>
      <c r="W1791" s="138">
        <f>1/Table4[[#This Row],[SHOT 
INTERVAL]]</f>
        <v>10</v>
      </c>
      <c r="X1791" s="138">
        <f>(Table4[[#This Row],[SHOTS PER MAGAZINE]]-1)*Table4[[#This Row],[SHOT 
INTERVAL]]+(Table4[[#This Row],[PARTICLES 
PER SHOT]]-1)*Table4[[#This Row],[BURST INTERVAL]]</f>
        <v>3.9000000000000004</v>
      </c>
      <c r="Y1791" s="186">
        <f>Table4[[#This Row],[DAMAGE PER MAGAZINE]]/(Table4[[#This Row],[UNLOAD TIME]]+Table4[[#This Row],[RELOAD TIME]])</f>
        <v>2198.9417989417993</v>
      </c>
    </row>
    <row r="1792" spans="1:25" ht="14.25" hidden="1" customHeight="1" outlineLevel="1" x14ac:dyDescent="0.2">
      <c r="A1792" s="130">
        <v>89</v>
      </c>
      <c r="B1792" s="186" t="s">
        <v>481</v>
      </c>
      <c r="C1792" s="186" t="s">
        <v>102</v>
      </c>
      <c r="D1792" s="130">
        <v>3</v>
      </c>
      <c r="E1792" s="130">
        <v>1058</v>
      </c>
      <c r="F1792" s="130"/>
      <c r="G1792" s="130"/>
      <c r="H1792" s="130"/>
      <c r="I1792" s="151">
        <v>40</v>
      </c>
      <c r="J1792" s="130">
        <v>1</v>
      </c>
      <c r="K1792" s="130">
        <v>1</v>
      </c>
      <c r="L1792" s="138"/>
      <c r="M1792" s="138">
        <v>0.1</v>
      </c>
      <c r="N1792" s="151">
        <v>8</v>
      </c>
      <c r="O1792" s="138"/>
      <c r="P1792" s="153">
        <v>3</v>
      </c>
      <c r="Q1792" s="151">
        <v>39</v>
      </c>
      <c r="R1792" s="153">
        <v>15</v>
      </c>
      <c r="S1792" s="130">
        <f>Table4[[#This Row],[DMG PER PARTICLE]]*Table4[[#This Row],[PARTICLES 
PER SHOT]]</f>
        <v>1058</v>
      </c>
      <c r="T1792" s="186">
        <f>Table4[[#This Row],[DAMAGE PER SHOT]]/Table4[[#This Row],[SHOT 
INTERVAL]]</f>
        <v>10580</v>
      </c>
      <c r="U1792" s="130">
        <f>Table4[[#This Row],[SHOTS PER MAGAZINE]]*Table4[[#This Row],[DAMAGE PER SHOT]]</f>
        <v>42320</v>
      </c>
      <c r="V1792" s="130">
        <f>Table4[[#This Row],[MAGAZINE AMMO]]/Table4[[#This Row],[AMMO PER SHOT]]</f>
        <v>40</v>
      </c>
      <c r="W1792" s="138">
        <f>1/Table4[[#This Row],[SHOT 
INTERVAL]]</f>
        <v>10</v>
      </c>
      <c r="X1792" s="138">
        <f>(Table4[[#This Row],[SHOTS PER MAGAZINE]]-1)*Table4[[#This Row],[SHOT 
INTERVAL]]+(Table4[[#This Row],[PARTICLES 
PER SHOT]]-1)*Table4[[#This Row],[BURST INTERVAL]]</f>
        <v>3.9000000000000004</v>
      </c>
      <c r="Y1792" s="186">
        <f>Table4[[#This Row],[DAMAGE PER MAGAZINE]]/(Table4[[#This Row],[UNLOAD TIME]]+Table4[[#This Row],[RELOAD TIME]])</f>
        <v>2239.1534391534392</v>
      </c>
    </row>
    <row r="1793" spans="1:25" ht="14.25" hidden="1" customHeight="1" outlineLevel="1" x14ac:dyDescent="0.2">
      <c r="A1793" s="130">
        <v>89</v>
      </c>
      <c r="B1793" s="186" t="s">
        <v>481</v>
      </c>
      <c r="C1793" s="186" t="s">
        <v>102</v>
      </c>
      <c r="D1793" s="130">
        <v>4</v>
      </c>
      <c r="E1793" s="130">
        <v>1073</v>
      </c>
      <c r="F1793" s="130"/>
      <c r="G1793" s="130"/>
      <c r="H1793" s="130"/>
      <c r="I1793" s="151">
        <v>40</v>
      </c>
      <c r="J1793" s="130">
        <v>1</v>
      </c>
      <c r="K1793" s="130">
        <v>1</v>
      </c>
      <c r="L1793" s="138"/>
      <c r="M1793" s="138">
        <v>0.1</v>
      </c>
      <c r="N1793" s="151">
        <v>8</v>
      </c>
      <c r="O1793" s="138"/>
      <c r="P1793" s="153">
        <v>3</v>
      </c>
      <c r="Q1793" s="151">
        <v>39</v>
      </c>
      <c r="R1793" s="153">
        <v>15</v>
      </c>
      <c r="S1793" s="130">
        <f>Table4[[#This Row],[DMG PER PARTICLE]]*Table4[[#This Row],[PARTICLES 
PER SHOT]]</f>
        <v>1073</v>
      </c>
      <c r="T1793" s="186">
        <f>Table4[[#This Row],[DAMAGE PER SHOT]]/Table4[[#This Row],[SHOT 
INTERVAL]]</f>
        <v>10730</v>
      </c>
      <c r="U1793" s="130">
        <f>Table4[[#This Row],[SHOTS PER MAGAZINE]]*Table4[[#This Row],[DAMAGE PER SHOT]]</f>
        <v>42920</v>
      </c>
      <c r="V1793" s="130">
        <f>Table4[[#This Row],[MAGAZINE AMMO]]/Table4[[#This Row],[AMMO PER SHOT]]</f>
        <v>40</v>
      </c>
      <c r="W1793" s="138">
        <f>1/Table4[[#This Row],[SHOT 
INTERVAL]]</f>
        <v>10</v>
      </c>
      <c r="X1793" s="138">
        <f>(Table4[[#This Row],[SHOTS PER MAGAZINE]]-1)*Table4[[#This Row],[SHOT 
INTERVAL]]+(Table4[[#This Row],[PARTICLES 
PER SHOT]]-1)*Table4[[#This Row],[BURST INTERVAL]]</f>
        <v>3.9000000000000004</v>
      </c>
      <c r="Y1793" s="186">
        <f>Table4[[#This Row],[DAMAGE PER MAGAZINE]]/(Table4[[#This Row],[UNLOAD TIME]]+Table4[[#This Row],[RELOAD TIME]])</f>
        <v>2270.899470899471</v>
      </c>
    </row>
    <row r="1794" spans="1:25" ht="14.25" hidden="1" customHeight="1" outlineLevel="1" x14ac:dyDescent="0.2">
      <c r="A1794" s="130">
        <v>89</v>
      </c>
      <c r="B1794" s="186" t="s">
        <v>481</v>
      </c>
      <c r="C1794" s="186" t="s">
        <v>102</v>
      </c>
      <c r="D1794" s="130">
        <v>5</v>
      </c>
      <c r="E1794" s="130">
        <v>1095</v>
      </c>
      <c r="F1794" s="130"/>
      <c r="G1794" s="130"/>
      <c r="H1794" s="130"/>
      <c r="I1794" s="151">
        <v>40</v>
      </c>
      <c r="J1794" s="130">
        <v>1</v>
      </c>
      <c r="K1794" s="130">
        <v>1</v>
      </c>
      <c r="L1794" s="138"/>
      <c r="M1794" s="138">
        <v>0.1</v>
      </c>
      <c r="N1794" s="151">
        <v>8</v>
      </c>
      <c r="O1794" s="138"/>
      <c r="P1794" s="153">
        <v>3</v>
      </c>
      <c r="Q1794" s="151">
        <v>39</v>
      </c>
      <c r="R1794" s="153">
        <v>15</v>
      </c>
      <c r="S1794" s="130">
        <f>Table4[[#This Row],[DMG PER PARTICLE]]*Table4[[#This Row],[PARTICLES 
PER SHOT]]</f>
        <v>1095</v>
      </c>
      <c r="T1794" s="186">
        <f>Table4[[#This Row],[DAMAGE PER SHOT]]/Table4[[#This Row],[SHOT 
INTERVAL]]</f>
        <v>10950</v>
      </c>
      <c r="U1794" s="130">
        <f>Table4[[#This Row],[SHOTS PER MAGAZINE]]*Table4[[#This Row],[DAMAGE PER SHOT]]</f>
        <v>43800</v>
      </c>
      <c r="V1794" s="130">
        <f>Table4[[#This Row],[MAGAZINE AMMO]]/Table4[[#This Row],[AMMO PER SHOT]]</f>
        <v>40</v>
      </c>
      <c r="W1794" s="138">
        <f>1/Table4[[#This Row],[SHOT 
INTERVAL]]</f>
        <v>10</v>
      </c>
      <c r="X1794" s="138">
        <f>(Table4[[#This Row],[SHOTS PER MAGAZINE]]-1)*Table4[[#This Row],[SHOT 
INTERVAL]]+(Table4[[#This Row],[PARTICLES 
PER SHOT]]-1)*Table4[[#This Row],[BURST INTERVAL]]</f>
        <v>3.9000000000000004</v>
      </c>
      <c r="Y1794" s="186">
        <f>Table4[[#This Row],[DAMAGE PER MAGAZINE]]/(Table4[[#This Row],[UNLOAD TIME]]+Table4[[#This Row],[RELOAD TIME]])</f>
        <v>2317.4603174603176</v>
      </c>
    </row>
    <row r="1795" spans="1:25" ht="14.25" hidden="1" customHeight="1" outlineLevel="1" x14ac:dyDescent="0.2">
      <c r="A1795" s="130">
        <v>89</v>
      </c>
      <c r="B1795" s="186" t="s">
        <v>481</v>
      </c>
      <c r="C1795" s="186" t="s">
        <v>102</v>
      </c>
      <c r="D1795" s="130">
        <v>6</v>
      </c>
      <c r="E1795" s="130">
        <v>1110</v>
      </c>
      <c r="F1795" s="130"/>
      <c r="G1795" s="130"/>
      <c r="H1795" s="130"/>
      <c r="I1795" s="151">
        <v>40</v>
      </c>
      <c r="J1795" s="130">
        <v>1</v>
      </c>
      <c r="K1795" s="130">
        <v>1</v>
      </c>
      <c r="L1795" s="138"/>
      <c r="M1795" s="138">
        <v>0.1</v>
      </c>
      <c r="N1795" s="151">
        <v>8</v>
      </c>
      <c r="O1795" s="138"/>
      <c r="P1795" s="153">
        <v>3</v>
      </c>
      <c r="Q1795" s="151">
        <v>39</v>
      </c>
      <c r="R1795" s="153">
        <v>15</v>
      </c>
      <c r="S1795" s="130">
        <f>Table4[[#This Row],[DMG PER PARTICLE]]*Table4[[#This Row],[PARTICLES 
PER SHOT]]</f>
        <v>1110</v>
      </c>
      <c r="T1795" s="186">
        <f>Table4[[#This Row],[DAMAGE PER SHOT]]/Table4[[#This Row],[SHOT 
INTERVAL]]</f>
        <v>11100</v>
      </c>
      <c r="U1795" s="130">
        <f>Table4[[#This Row],[SHOTS PER MAGAZINE]]*Table4[[#This Row],[DAMAGE PER SHOT]]</f>
        <v>44400</v>
      </c>
      <c r="V1795" s="130">
        <f>Table4[[#This Row],[MAGAZINE AMMO]]/Table4[[#This Row],[AMMO PER SHOT]]</f>
        <v>40</v>
      </c>
      <c r="W1795" s="138">
        <f>1/Table4[[#This Row],[SHOT 
INTERVAL]]</f>
        <v>10</v>
      </c>
      <c r="X1795" s="138">
        <f>(Table4[[#This Row],[SHOTS PER MAGAZINE]]-1)*Table4[[#This Row],[SHOT 
INTERVAL]]+(Table4[[#This Row],[PARTICLES 
PER SHOT]]-1)*Table4[[#This Row],[BURST INTERVAL]]</f>
        <v>3.9000000000000004</v>
      </c>
      <c r="Y1795" s="186">
        <f>Table4[[#This Row],[DAMAGE PER MAGAZINE]]/(Table4[[#This Row],[UNLOAD TIME]]+Table4[[#This Row],[RELOAD TIME]])</f>
        <v>2349.2063492063494</v>
      </c>
    </row>
    <row r="1796" spans="1:25" ht="14.25" hidden="1" customHeight="1" outlineLevel="1" x14ac:dyDescent="0.2">
      <c r="A1796" s="130">
        <v>89</v>
      </c>
      <c r="B1796" s="186" t="s">
        <v>481</v>
      </c>
      <c r="C1796" s="186" t="s">
        <v>102</v>
      </c>
      <c r="D1796" s="130">
        <v>7</v>
      </c>
      <c r="E1796" s="130">
        <v>1133</v>
      </c>
      <c r="F1796" s="130"/>
      <c r="G1796" s="130"/>
      <c r="H1796" s="130"/>
      <c r="I1796" s="151">
        <v>40</v>
      </c>
      <c r="J1796" s="130">
        <v>1</v>
      </c>
      <c r="K1796" s="130">
        <v>1</v>
      </c>
      <c r="L1796" s="138"/>
      <c r="M1796" s="138">
        <v>0.1</v>
      </c>
      <c r="N1796" s="151">
        <v>8</v>
      </c>
      <c r="O1796" s="138"/>
      <c r="P1796" s="153">
        <v>3</v>
      </c>
      <c r="Q1796" s="151">
        <v>39</v>
      </c>
      <c r="R1796" s="153">
        <v>15</v>
      </c>
      <c r="S1796" s="130">
        <f>Table4[[#This Row],[DMG PER PARTICLE]]*Table4[[#This Row],[PARTICLES 
PER SHOT]]</f>
        <v>1133</v>
      </c>
      <c r="T1796" s="186">
        <f>Table4[[#This Row],[DAMAGE PER SHOT]]/Table4[[#This Row],[SHOT 
INTERVAL]]</f>
        <v>11330</v>
      </c>
      <c r="U1796" s="130">
        <f>Table4[[#This Row],[SHOTS PER MAGAZINE]]*Table4[[#This Row],[DAMAGE PER SHOT]]</f>
        <v>45320</v>
      </c>
      <c r="V1796" s="130">
        <f>Table4[[#This Row],[MAGAZINE AMMO]]/Table4[[#This Row],[AMMO PER SHOT]]</f>
        <v>40</v>
      </c>
      <c r="W1796" s="138">
        <f>1/Table4[[#This Row],[SHOT 
INTERVAL]]</f>
        <v>10</v>
      </c>
      <c r="X1796" s="138">
        <f>(Table4[[#This Row],[SHOTS PER MAGAZINE]]-1)*Table4[[#This Row],[SHOT 
INTERVAL]]+(Table4[[#This Row],[PARTICLES 
PER SHOT]]-1)*Table4[[#This Row],[BURST INTERVAL]]</f>
        <v>3.9000000000000004</v>
      </c>
      <c r="Y1796" s="186">
        <f>Table4[[#This Row],[DAMAGE PER MAGAZINE]]/(Table4[[#This Row],[UNLOAD TIME]]+Table4[[#This Row],[RELOAD TIME]])</f>
        <v>2397.8835978835982</v>
      </c>
    </row>
    <row r="1797" spans="1:25" ht="14.25" hidden="1" customHeight="1" outlineLevel="1" x14ac:dyDescent="0.2">
      <c r="A1797" s="130">
        <v>89</v>
      </c>
      <c r="B1797" s="186" t="s">
        <v>481</v>
      </c>
      <c r="C1797" s="186" t="s">
        <v>102</v>
      </c>
      <c r="D1797" s="130">
        <v>8</v>
      </c>
      <c r="E1797" s="130">
        <v>1152</v>
      </c>
      <c r="F1797" s="130"/>
      <c r="G1797" s="130"/>
      <c r="H1797" s="130"/>
      <c r="I1797" s="151">
        <v>40</v>
      </c>
      <c r="J1797" s="130">
        <v>1</v>
      </c>
      <c r="K1797" s="130">
        <v>1</v>
      </c>
      <c r="L1797" s="138"/>
      <c r="M1797" s="138">
        <v>0.1</v>
      </c>
      <c r="N1797" s="151">
        <v>8</v>
      </c>
      <c r="O1797" s="138"/>
      <c r="P1797" s="153">
        <v>3</v>
      </c>
      <c r="Q1797" s="151">
        <v>39</v>
      </c>
      <c r="R1797" s="153">
        <v>15</v>
      </c>
      <c r="S1797" s="130">
        <f>Table4[[#This Row],[DMG PER PARTICLE]]*Table4[[#This Row],[PARTICLES 
PER SHOT]]</f>
        <v>1152</v>
      </c>
      <c r="T1797" s="186">
        <f>Table4[[#This Row],[DAMAGE PER SHOT]]/Table4[[#This Row],[SHOT 
INTERVAL]]</f>
        <v>11520</v>
      </c>
      <c r="U1797" s="130">
        <f>Table4[[#This Row],[SHOTS PER MAGAZINE]]*Table4[[#This Row],[DAMAGE PER SHOT]]</f>
        <v>46080</v>
      </c>
      <c r="V1797" s="130">
        <f>Table4[[#This Row],[MAGAZINE AMMO]]/Table4[[#This Row],[AMMO PER SHOT]]</f>
        <v>40</v>
      </c>
      <c r="W1797" s="138">
        <f>1/Table4[[#This Row],[SHOT 
INTERVAL]]</f>
        <v>10</v>
      </c>
      <c r="X1797" s="138">
        <f>(Table4[[#This Row],[SHOTS PER MAGAZINE]]-1)*Table4[[#This Row],[SHOT 
INTERVAL]]+(Table4[[#This Row],[PARTICLES 
PER SHOT]]-1)*Table4[[#This Row],[BURST INTERVAL]]</f>
        <v>3.9000000000000004</v>
      </c>
      <c r="Y1797" s="186">
        <f>Table4[[#This Row],[DAMAGE PER MAGAZINE]]/(Table4[[#This Row],[UNLOAD TIME]]+Table4[[#This Row],[RELOAD TIME]])</f>
        <v>2438.0952380952381</v>
      </c>
    </row>
    <row r="1798" spans="1:25" ht="14.25" hidden="1" customHeight="1" outlineLevel="1" x14ac:dyDescent="0.2">
      <c r="A1798" s="130">
        <v>89</v>
      </c>
      <c r="B1798" s="186" t="s">
        <v>481</v>
      </c>
      <c r="C1798" s="186" t="s">
        <v>102</v>
      </c>
      <c r="D1798" s="130">
        <v>9</v>
      </c>
      <c r="E1798" s="130">
        <v>1167</v>
      </c>
      <c r="F1798" s="130"/>
      <c r="G1798" s="130"/>
      <c r="H1798" s="130"/>
      <c r="I1798" s="151">
        <v>40</v>
      </c>
      <c r="J1798" s="130">
        <v>1</v>
      </c>
      <c r="K1798" s="130">
        <v>1</v>
      </c>
      <c r="L1798" s="138"/>
      <c r="M1798" s="138">
        <v>0.1</v>
      </c>
      <c r="N1798" s="151">
        <v>8</v>
      </c>
      <c r="O1798" s="138"/>
      <c r="P1798" s="153">
        <v>3</v>
      </c>
      <c r="Q1798" s="151">
        <v>39</v>
      </c>
      <c r="R1798" s="153">
        <v>15</v>
      </c>
      <c r="S1798" s="130">
        <f>Table4[[#This Row],[DMG PER PARTICLE]]*Table4[[#This Row],[PARTICLES 
PER SHOT]]</f>
        <v>1167</v>
      </c>
      <c r="T1798" s="186">
        <f>Table4[[#This Row],[DAMAGE PER SHOT]]/Table4[[#This Row],[SHOT 
INTERVAL]]</f>
        <v>11670</v>
      </c>
      <c r="U1798" s="130">
        <f>Table4[[#This Row],[SHOTS PER MAGAZINE]]*Table4[[#This Row],[DAMAGE PER SHOT]]</f>
        <v>46680</v>
      </c>
      <c r="V1798" s="130">
        <f>Table4[[#This Row],[MAGAZINE AMMO]]/Table4[[#This Row],[AMMO PER SHOT]]</f>
        <v>40</v>
      </c>
      <c r="W1798" s="138">
        <f>1/Table4[[#This Row],[SHOT 
INTERVAL]]</f>
        <v>10</v>
      </c>
      <c r="X1798" s="138">
        <f>(Table4[[#This Row],[SHOTS PER MAGAZINE]]-1)*Table4[[#This Row],[SHOT 
INTERVAL]]+(Table4[[#This Row],[PARTICLES 
PER SHOT]]-1)*Table4[[#This Row],[BURST INTERVAL]]</f>
        <v>3.9000000000000004</v>
      </c>
      <c r="Y1798" s="186">
        <f>Table4[[#This Row],[DAMAGE PER MAGAZINE]]/(Table4[[#This Row],[UNLOAD TIME]]+Table4[[#This Row],[RELOAD TIME]])</f>
        <v>2469.8412698412699</v>
      </c>
    </row>
    <row r="1799" spans="1:25" ht="14.25" hidden="1" customHeight="1" outlineLevel="1" x14ac:dyDescent="0.2">
      <c r="A1799" s="130">
        <v>89</v>
      </c>
      <c r="B1799" s="186" t="s">
        <v>481</v>
      </c>
      <c r="C1799" s="186" t="s">
        <v>102</v>
      </c>
      <c r="D1799" s="130">
        <v>10</v>
      </c>
      <c r="E1799" s="130">
        <v>1189</v>
      </c>
      <c r="F1799" s="130"/>
      <c r="G1799" s="130"/>
      <c r="H1799" s="130"/>
      <c r="I1799" s="151">
        <v>40</v>
      </c>
      <c r="J1799" s="130">
        <v>1</v>
      </c>
      <c r="K1799" s="130">
        <v>1</v>
      </c>
      <c r="L1799" s="138"/>
      <c r="M1799" s="138">
        <v>0.1</v>
      </c>
      <c r="N1799" s="151">
        <v>8</v>
      </c>
      <c r="O1799" s="138"/>
      <c r="P1799" s="153">
        <v>3</v>
      </c>
      <c r="Q1799" s="151">
        <v>39</v>
      </c>
      <c r="R1799" s="153">
        <v>15</v>
      </c>
      <c r="S1799" s="130">
        <f>Table4[[#This Row],[DMG PER PARTICLE]]*Table4[[#This Row],[PARTICLES 
PER SHOT]]</f>
        <v>1189</v>
      </c>
      <c r="T1799" s="186">
        <f>Table4[[#This Row],[DAMAGE PER SHOT]]/Table4[[#This Row],[SHOT 
INTERVAL]]</f>
        <v>11890</v>
      </c>
      <c r="U1799" s="130">
        <f>Table4[[#This Row],[SHOTS PER MAGAZINE]]*Table4[[#This Row],[DAMAGE PER SHOT]]</f>
        <v>47560</v>
      </c>
      <c r="V1799" s="130">
        <f>Table4[[#This Row],[MAGAZINE AMMO]]/Table4[[#This Row],[AMMO PER SHOT]]</f>
        <v>40</v>
      </c>
      <c r="W1799" s="138">
        <f>1/Table4[[#This Row],[SHOT 
INTERVAL]]</f>
        <v>10</v>
      </c>
      <c r="X1799" s="138">
        <f>(Table4[[#This Row],[SHOTS PER MAGAZINE]]-1)*Table4[[#This Row],[SHOT 
INTERVAL]]+(Table4[[#This Row],[PARTICLES 
PER SHOT]]-1)*Table4[[#This Row],[BURST INTERVAL]]</f>
        <v>3.9000000000000004</v>
      </c>
      <c r="Y1799" s="186">
        <f>Table4[[#This Row],[DAMAGE PER MAGAZINE]]/(Table4[[#This Row],[UNLOAD TIME]]+Table4[[#This Row],[RELOAD TIME]])</f>
        <v>2516.4021164021165</v>
      </c>
    </row>
    <row r="1800" spans="1:25" ht="14.25" hidden="1" customHeight="1" outlineLevel="1" x14ac:dyDescent="0.2">
      <c r="A1800" s="130">
        <v>89</v>
      </c>
      <c r="B1800" s="186" t="s">
        <v>481</v>
      </c>
      <c r="C1800" s="186" t="s">
        <v>102</v>
      </c>
      <c r="D1800" s="130">
        <v>11</v>
      </c>
      <c r="E1800" s="130">
        <v>1204</v>
      </c>
      <c r="F1800" s="130"/>
      <c r="G1800" s="130"/>
      <c r="H1800" s="130"/>
      <c r="I1800" s="151">
        <v>40</v>
      </c>
      <c r="J1800" s="130">
        <v>1</v>
      </c>
      <c r="K1800" s="130">
        <v>1</v>
      </c>
      <c r="L1800" s="138"/>
      <c r="M1800" s="138">
        <v>0.1</v>
      </c>
      <c r="N1800" s="151">
        <v>8</v>
      </c>
      <c r="O1800" s="138"/>
      <c r="P1800" s="153">
        <v>3</v>
      </c>
      <c r="Q1800" s="151">
        <v>39</v>
      </c>
      <c r="R1800" s="153">
        <v>15</v>
      </c>
      <c r="S1800" s="130">
        <f>Table4[[#This Row],[DMG PER PARTICLE]]*Table4[[#This Row],[PARTICLES 
PER SHOT]]</f>
        <v>1204</v>
      </c>
      <c r="T1800" s="186">
        <f>Table4[[#This Row],[DAMAGE PER SHOT]]/Table4[[#This Row],[SHOT 
INTERVAL]]</f>
        <v>12040</v>
      </c>
      <c r="U1800" s="130">
        <f>Table4[[#This Row],[SHOTS PER MAGAZINE]]*Table4[[#This Row],[DAMAGE PER SHOT]]</f>
        <v>48160</v>
      </c>
      <c r="V1800" s="130">
        <f>Table4[[#This Row],[MAGAZINE AMMO]]/Table4[[#This Row],[AMMO PER SHOT]]</f>
        <v>40</v>
      </c>
      <c r="W1800" s="138">
        <f>1/Table4[[#This Row],[SHOT 
INTERVAL]]</f>
        <v>10</v>
      </c>
      <c r="X1800" s="138">
        <f>(Table4[[#This Row],[SHOTS PER MAGAZINE]]-1)*Table4[[#This Row],[SHOT 
INTERVAL]]+(Table4[[#This Row],[PARTICLES 
PER SHOT]]-1)*Table4[[#This Row],[BURST INTERVAL]]</f>
        <v>3.9000000000000004</v>
      </c>
      <c r="Y1800" s="186">
        <f>Table4[[#This Row],[DAMAGE PER MAGAZINE]]/(Table4[[#This Row],[UNLOAD TIME]]+Table4[[#This Row],[RELOAD TIME]])</f>
        <v>2548.1481481481483</v>
      </c>
    </row>
    <row r="1801" spans="1:25" ht="14.25" hidden="1" customHeight="1" outlineLevel="1" x14ac:dyDescent="0.2">
      <c r="A1801" s="130">
        <v>89</v>
      </c>
      <c r="B1801" s="186" t="s">
        <v>481</v>
      </c>
      <c r="C1801" s="186" t="s">
        <v>102</v>
      </c>
      <c r="D1801" s="130">
        <v>12</v>
      </c>
      <c r="E1801" s="130">
        <v>1230</v>
      </c>
      <c r="F1801" s="130"/>
      <c r="G1801" s="130"/>
      <c r="H1801" s="130"/>
      <c r="I1801" s="151">
        <v>40</v>
      </c>
      <c r="J1801" s="130">
        <v>1</v>
      </c>
      <c r="K1801" s="130">
        <v>1</v>
      </c>
      <c r="L1801" s="138"/>
      <c r="M1801" s="138">
        <v>0.1</v>
      </c>
      <c r="N1801" s="151">
        <v>8</v>
      </c>
      <c r="O1801" s="138"/>
      <c r="P1801" s="153">
        <v>3</v>
      </c>
      <c r="Q1801" s="151">
        <v>39</v>
      </c>
      <c r="R1801" s="153">
        <v>15</v>
      </c>
      <c r="S1801" s="130">
        <f>Table4[[#This Row],[DMG PER PARTICLE]]*Table4[[#This Row],[PARTICLES 
PER SHOT]]</f>
        <v>1230</v>
      </c>
      <c r="T1801" s="186">
        <f>Table4[[#This Row],[DAMAGE PER SHOT]]/Table4[[#This Row],[SHOT 
INTERVAL]]</f>
        <v>12300</v>
      </c>
      <c r="U1801" s="130">
        <f>Table4[[#This Row],[SHOTS PER MAGAZINE]]*Table4[[#This Row],[DAMAGE PER SHOT]]</f>
        <v>49200</v>
      </c>
      <c r="V1801" s="130">
        <f>Table4[[#This Row],[MAGAZINE AMMO]]/Table4[[#This Row],[AMMO PER SHOT]]</f>
        <v>40</v>
      </c>
      <c r="W1801" s="138">
        <f>1/Table4[[#This Row],[SHOT 
INTERVAL]]</f>
        <v>10</v>
      </c>
      <c r="X1801" s="138">
        <f>(Table4[[#This Row],[SHOTS PER MAGAZINE]]-1)*Table4[[#This Row],[SHOT 
INTERVAL]]+(Table4[[#This Row],[PARTICLES 
PER SHOT]]-1)*Table4[[#This Row],[BURST INTERVAL]]</f>
        <v>3.9000000000000004</v>
      </c>
      <c r="Y1801" s="186">
        <f>Table4[[#This Row],[DAMAGE PER MAGAZINE]]/(Table4[[#This Row],[UNLOAD TIME]]+Table4[[#This Row],[RELOAD TIME]])</f>
        <v>2603.1746031746034</v>
      </c>
    </row>
    <row r="1802" spans="1:25" ht="14.25" hidden="1" customHeight="1" outlineLevel="1" x14ac:dyDescent="0.2">
      <c r="A1802" s="130">
        <v>89</v>
      </c>
      <c r="B1802" s="186" t="s">
        <v>481</v>
      </c>
      <c r="C1802" s="186" t="s">
        <v>103</v>
      </c>
      <c r="D1802" s="130">
        <v>1</v>
      </c>
      <c r="E1802" s="130">
        <v>1291.5</v>
      </c>
      <c r="F1802" s="130"/>
      <c r="G1802" s="130"/>
      <c r="H1802" s="130"/>
      <c r="I1802" s="151">
        <v>40</v>
      </c>
      <c r="J1802" s="130">
        <v>1</v>
      </c>
      <c r="K1802" s="130">
        <v>1</v>
      </c>
      <c r="L1802" s="138"/>
      <c r="M1802" s="138">
        <v>0.1</v>
      </c>
      <c r="N1802" s="151">
        <v>8</v>
      </c>
      <c r="O1802" s="138"/>
      <c r="P1802" s="153">
        <v>3</v>
      </c>
      <c r="Q1802" s="151">
        <v>39</v>
      </c>
      <c r="R1802" s="153">
        <v>15</v>
      </c>
      <c r="S1802" s="130">
        <f>Table4[[#This Row],[DMG PER PARTICLE]]*Table4[[#This Row],[PARTICLES 
PER SHOT]]</f>
        <v>1291.5</v>
      </c>
      <c r="T1802" s="186">
        <f>Table4[[#This Row],[DAMAGE PER SHOT]]/Table4[[#This Row],[SHOT 
INTERVAL]]</f>
        <v>12915</v>
      </c>
      <c r="U1802" s="130">
        <f>Table4[[#This Row],[SHOTS PER MAGAZINE]]*Table4[[#This Row],[DAMAGE PER SHOT]]</f>
        <v>51660</v>
      </c>
      <c r="V1802" s="130">
        <f>Table4[[#This Row],[MAGAZINE AMMO]]/Table4[[#This Row],[AMMO PER SHOT]]</f>
        <v>40</v>
      </c>
      <c r="W1802" s="138">
        <f>1/Table4[[#This Row],[SHOT 
INTERVAL]]</f>
        <v>10</v>
      </c>
      <c r="X1802" s="138">
        <f>(Table4[[#This Row],[SHOTS PER MAGAZINE]]-1)*Table4[[#This Row],[SHOT 
INTERVAL]]+(Table4[[#This Row],[PARTICLES 
PER SHOT]]-1)*Table4[[#This Row],[BURST INTERVAL]]</f>
        <v>3.9000000000000004</v>
      </c>
      <c r="Y1802" s="186">
        <f>Table4[[#This Row],[DAMAGE PER MAGAZINE]]/(Table4[[#This Row],[UNLOAD TIME]]+Table4[[#This Row],[RELOAD TIME]])</f>
        <v>2733.3333333333335</v>
      </c>
    </row>
    <row r="1803" spans="1:25" ht="14.25" customHeight="1" collapsed="1" x14ac:dyDescent="0.2">
      <c r="A1803" s="128">
        <v>90</v>
      </c>
      <c r="B1803" s="185" t="s">
        <v>482</v>
      </c>
      <c r="C1803" s="185" t="s">
        <v>101</v>
      </c>
      <c r="D1803" s="128">
        <v>1</v>
      </c>
      <c r="E1803" s="128">
        <v>231</v>
      </c>
      <c r="F1803" s="128"/>
      <c r="G1803" s="128"/>
      <c r="H1803" s="128"/>
      <c r="I1803" s="150">
        <v>40</v>
      </c>
      <c r="J1803" s="128">
        <v>1</v>
      </c>
      <c r="K1803" s="128">
        <v>1</v>
      </c>
      <c r="L1803" s="137"/>
      <c r="M1803" s="137">
        <v>0.1</v>
      </c>
      <c r="N1803" s="150">
        <v>8</v>
      </c>
      <c r="O1803" s="137"/>
      <c r="P1803" s="152">
        <v>3</v>
      </c>
      <c r="Q1803" s="150">
        <v>39</v>
      </c>
      <c r="R1803" s="152">
        <v>15</v>
      </c>
      <c r="S1803" s="128">
        <f>Table4[[#This Row],[DMG PER PARTICLE]]*Table4[[#This Row],[PARTICLES 
PER SHOT]]</f>
        <v>231</v>
      </c>
      <c r="T1803" s="185">
        <f>Table4[[#This Row],[DAMAGE PER SHOT]]/Table4[[#This Row],[SHOT 
INTERVAL]]</f>
        <v>2310</v>
      </c>
      <c r="U1803" s="128">
        <f>Table4[[#This Row],[SHOTS PER MAGAZINE]]*Table4[[#This Row],[DAMAGE PER SHOT]]</f>
        <v>9240</v>
      </c>
      <c r="V1803" s="128">
        <f>Table4[[#This Row],[MAGAZINE AMMO]]/Table4[[#This Row],[AMMO PER SHOT]]</f>
        <v>40</v>
      </c>
      <c r="W1803" s="137">
        <f>1/Table4[[#This Row],[SHOT 
INTERVAL]]</f>
        <v>10</v>
      </c>
      <c r="X1803" s="137">
        <f>(Table4[[#This Row],[SHOTS PER MAGAZINE]]-1)*Table4[[#This Row],[SHOT 
INTERVAL]]+(Table4[[#This Row],[PARTICLES 
PER SHOT]]-1)*Table4[[#This Row],[BURST INTERVAL]]</f>
        <v>3.9000000000000004</v>
      </c>
      <c r="Y1803" s="185">
        <f>Table4[[#This Row],[DAMAGE PER MAGAZINE]]/(Table4[[#This Row],[UNLOAD TIME]]+Table4[[#This Row],[RELOAD TIME]])</f>
        <v>488.88888888888891</v>
      </c>
    </row>
    <row r="1804" spans="1:25" ht="14.25" hidden="1" customHeight="1" outlineLevel="1" x14ac:dyDescent="0.2">
      <c r="A1804" s="130">
        <v>90</v>
      </c>
      <c r="B1804" s="186" t="s">
        <v>482</v>
      </c>
      <c r="C1804" s="186" t="s">
        <v>101</v>
      </c>
      <c r="D1804" s="130">
        <v>2</v>
      </c>
      <c r="E1804" s="130">
        <v>254</v>
      </c>
      <c r="F1804" s="130"/>
      <c r="G1804" s="130"/>
      <c r="H1804" s="130"/>
      <c r="I1804" s="151">
        <v>40</v>
      </c>
      <c r="J1804" s="130">
        <v>1</v>
      </c>
      <c r="K1804" s="130">
        <v>1</v>
      </c>
      <c r="L1804" s="138"/>
      <c r="M1804" s="138">
        <v>0.1</v>
      </c>
      <c r="N1804" s="151">
        <v>8</v>
      </c>
      <c r="O1804" s="138"/>
      <c r="P1804" s="153">
        <v>3</v>
      </c>
      <c r="Q1804" s="151">
        <v>39</v>
      </c>
      <c r="R1804" s="153">
        <v>15</v>
      </c>
      <c r="S1804" s="130">
        <f>Table4[[#This Row],[DMG PER PARTICLE]]*Table4[[#This Row],[PARTICLES 
PER SHOT]]</f>
        <v>254</v>
      </c>
      <c r="T1804" s="186">
        <f>Table4[[#This Row],[DAMAGE PER SHOT]]/Table4[[#This Row],[SHOT 
INTERVAL]]</f>
        <v>2540</v>
      </c>
      <c r="U1804" s="130">
        <f>Table4[[#This Row],[SHOTS PER MAGAZINE]]*Table4[[#This Row],[DAMAGE PER SHOT]]</f>
        <v>10160</v>
      </c>
      <c r="V1804" s="130">
        <f>Table4[[#This Row],[MAGAZINE AMMO]]/Table4[[#This Row],[AMMO PER SHOT]]</f>
        <v>40</v>
      </c>
      <c r="W1804" s="138">
        <f>1/Table4[[#This Row],[SHOT 
INTERVAL]]</f>
        <v>10</v>
      </c>
      <c r="X1804" s="138">
        <f>(Table4[[#This Row],[SHOTS PER MAGAZINE]]-1)*Table4[[#This Row],[SHOT 
INTERVAL]]+(Table4[[#This Row],[PARTICLES 
PER SHOT]]-1)*Table4[[#This Row],[BURST INTERVAL]]</f>
        <v>3.9000000000000004</v>
      </c>
      <c r="Y1804" s="186">
        <f>Table4[[#This Row],[DAMAGE PER MAGAZINE]]/(Table4[[#This Row],[UNLOAD TIME]]+Table4[[#This Row],[RELOAD TIME]])</f>
        <v>537.56613756613763</v>
      </c>
    </row>
    <row r="1805" spans="1:25" ht="14.25" hidden="1" customHeight="1" outlineLevel="1" x14ac:dyDescent="0.2">
      <c r="A1805" s="130">
        <v>90</v>
      </c>
      <c r="B1805" s="186" t="s">
        <v>482</v>
      </c>
      <c r="C1805" s="186" t="s">
        <v>101</v>
      </c>
      <c r="D1805" s="130">
        <v>3</v>
      </c>
      <c r="E1805" s="130">
        <v>279</v>
      </c>
      <c r="F1805" s="130"/>
      <c r="G1805" s="130"/>
      <c r="H1805" s="130"/>
      <c r="I1805" s="151">
        <v>40</v>
      </c>
      <c r="J1805" s="130">
        <v>1</v>
      </c>
      <c r="K1805" s="130">
        <v>1</v>
      </c>
      <c r="L1805" s="138"/>
      <c r="M1805" s="138">
        <v>0.1</v>
      </c>
      <c r="N1805" s="151">
        <v>8</v>
      </c>
      <c r="O1805" s="138"/>
      <c r="P1805" s="153">
        <v>3</v>
      </c>
      <c r="Q1805" s="151">
        <v>39</v>
      </c>
      <c r="R1805" s="153">
        <v>15</v>
      </c>
      <c r="S1805" s="130">
        <f>Table4[[#This Row],[DMG PER PARTICLE]]*Table4[[#This Row],[PARTICLES 
PER SHOT]]</f>
        <v>279</v>
      </c>
      <c r="T1805" s="186">
        <f>Table4[[#This Row],[DAMAGE PER SHOT]]/Table4[[#This Row],[SHOT 
INTERVAL]]</f>
        <v>2790</v>
      </c>
      <c r="U1805" s="130">
        <f>Table4[[#This Row],[SHOTS PER MAGAZINE]]*Table4[[#This Row],[DAMAGE PER SHOT]]</f>
        <v>11160</v>
      </c>
      <c r="V1805" s="130">
        <f>Table4[[#This Row],[MAGAZINE AMMO]]/Table4[[#This Row],[AMMO PER SHOT]]</f>
        <v>40</v>
      </c>
      <c r="W1805" s="138">
        <f>1/Table4[[#This Row],[SHOT 
INTERVAL]]</f>
        <v>10</v>
      </c>
      <c r="X1805" s="138">
        <f>(Table4[[#This Row],[SHOTS PER MAGAZINE]]-1)*Table4[[#This Row],[SHOT 
INTERVAL]]+(Table4[[#This Row],[PARTICLES 
PER SHOT]]-1)*Table4[[#This Row],[BURST INTERVAL]]</f>
        <v>3.9000000000000004</v>
      </c>
      <c r="Y1805" s="186">
        <f>Table4[[#This Row],[DAMAGE PER MAGAZINE]]/(Table4[[#This Row],[UNLOAD TIME]]+Table4[[#This Row],[RELOAD TIME]])</f>
        <v>590.47619047619048</v>
      </c>
    </row>
    <row r="1806" spans="1:25" ht="14.25" hidden="1" customHeight="1" outlineLevel="1" x14ac:dyDescent="0.2">
      <c r="A1806" s="130">
        <v>90</v>
      </c>
      <c r="B1806" s="186" t="s">
        <v>482</v>
      </c>
      <c r="C1806" s="186" t="s">
        <v>101</v>
      </c>
      <c r="D1806" s="130">
        <v>4</v>
      </c>
      <c r="E1806" s="130">
        <v>307</v>
      </c>
      <c r="F1806" s="130"/>
      <c r="G1806" s="130"/>
      <c r="H1806" s="130"/>
      <c r="I1806" s="151">
        <v>40</v>
      </c>
      <c r="J1806" s="130">
        <v>1</v>
      </c>
      <c r="K1806" s="130">
        <v>1</v>
      </c>
      <c r="L1806" s="138"/>
      <c r="M1806" s="138">
        <v>0.1</v>
      </c>
      <c r="N1806" s="151">
        <v>8</v>
      </c>
      <c r="O1806" s="138"/>
      <c r="P1806" s="153">
        <v>3</v>
      </c>
      <c r="Q1806" s="151">
        <v>39</v>
      </c>
      <c r="R1806" s="153">
        <v>15</v>
      </c>
      <c r="S1806" s="130">
        <f>Table4[[#This Row],[DMG PER PARTICLE]]*Table4[[#This Row],[PARTICLES 
PER SHOT]]</f>
        <v>307</v>
      </c>
      <c r="T1806" s="186">
        <f>Table4[[#This Row],[DAMAGE PER SHOT]]/Table4[[#This Row],[SHOT 
INTERVAL]]</f>
        <v>3070</v>
      </c>
      <c r="U1806" s="130">
        <f>Table4[[#This Row],[SHOTS PER MAGAZINE]]*Table4[[#This Row],[DAMAGE PER SHOT]]</f>
        <v>12280</v>
      </c>
      <c r="V1806" s="130">
        <f>Table4[[#This Row],[MAGAZINE AMMO]]/Table4[[#This Row],[AMMO PER SHOT]]</f>
        <v>40</v>
      </c>
      <c r="W1806" s="138">
        <f>1/Table4[[#This Row],[SHOT 
INTERVAL]]</f>
        <v>10</v>
      </c>
      <c r="X1806" s="138">
        <f>(Table4[[#This Row],[SHOTS PER MAGAZINE]]-1)*Table4[[#This Row],[SHOT 
INTERVAL]]+(Table4[[#This Row],[PARTICLES 
PER SHOT]]-1)*Table4[[#This Row],[BURST INTERVAL]]</f>
        <v>3.9000000000000004</v>
      </c>
      <c r="Y1806" s="186">
        <f>Table4[[#This Row],[DAMAGE PER MAGAZINE]]/(Table4[[#This Row],[UNLOAD TIME]]+Table4[[#This Row],[RELOAD TIME]])</f>
        <v>649.73544973544983</v>
      </c>
    </row>
    <row r="1807" spans="1:25" ht="14.25" hidden="1" customHeight="1" outlineLevel="1" x14ac:dyDescent="0.2">
      <c r="A1807" s="130">
        <v>90</v>
      </c>
      <c r="B1807" s="186" t="s">
        <v>482</v>
      </c>
      <c r="C1807" s="186" t="s">
        <v>101</v>
      </c>
      <c r="D1807" s="130">
        <v>5</v>
      </c>
      <c r="E1807" s="130">
        <v>338</v>
      </c>
      <c r="F1807" s="130"/>
      <c r="G1807" s="130"/>
      <c r="H1807" s="130"/>
      <c r="I1807" s="151">
        <v>40</v>
      </c>
      <c r="J1807" s="130">
        <v>1</v>
      </c>
      <c r="K1807" s="130">
        <v>1</v>
      </c>
      <c r="L1807" s="138"/>
      <c r="M1807" s="138">
        <v>0.1</v>
      </c>
      <c r="N1807" s="151">
        <v>8</v>
      </c>
      <c r="O1807" s="138"/>
      <c r="P1807" s="153">
        <v>3</v>
      </c>
      <c r="Q1807" s="151">
        <v>39</v>
      </c>
      <c r="R1807" s="153">
        <v>15</v>
      </c>
      <c r="S1807" s="130">
        <f>Table4[[#This Row],[DMG PER PARTICLE]]*Table4[[#This Row],[PARTICLES 
PER SHOT]]</f>
        <v>338</v>
      </c>
      <c r="T1807" s="186">
        <f>Table4[[#This Row],[DAMAGE PER SHOT]]/Table4[[#This Row],[SHOT 
INTERVAL]]</f>
        <v>3380</v>
      </c>
      <c r="U1807" s="130">
        <f>Table4[[#This Row],[SHOTS PER MAGAZINE]]*Table4[[#This Row],[DAMAGE PER SHOT]]</f>
        <v>13520</v>
      </c>
      <c r="V1807" s="130">
        <f>Table4[[#This Row],[MAGAZINE AMMO]]/Table4[[#This Row],[AMMO PER SHOT]]</f>
        <v>40</v>
      </c>
      <c r="W1807" s="138">
        <f>1/Table4[[#This Row],[SHOT 
INTERVAL]]</f>
        <v>10</v>
      </c>
      <c r="X1807" s="138">
        <f>(Table4[[#This Row],[SHOTS PER MAGAZINE]]-1)*Table4[[#This Row],[SHOT 
INTERVAL]]+(Table4[[#This Row],[PARTICLES 
PER SHOT]]-1)*Table4[[#This Row],[BURST INTERVAL]]</f>
        <v>3.9000000000000004</v>
      </c>
      <c r="Y1807" s="186">
        <f>Table4[[#This Row],[DAMAGE PER MAGAZINE]]/(Table4[[#This Row],[UNLOAD TIME]]+Table4[[#This Row],[RELOAD TIME]])</f>
        <v>715.34391534391534</v>
      </c>
    </row>
    <row r="1808" spans="1:25" ht="14.25" hidden="1" customHeight="1" outlineLevel="1" x14ac:dyDescent="0.2">
      <c r="A1808" s="130">
        <v>90</v>
      </c>
      <c r="B1808" s="186" t="s">
        <v>482</v>
      </c>
      <c r="C1808" s="186" t="s">
        <v>101</v>
      </c>
      <c r="D1808" s="130">
        <v>6</v>
      </c>
      <c r="E1808" s="130">
        <v>372</v>
      </c>
      <c r="F1808" s="130"/>
      <c r="G1808" s="130"/>
      <c r="H1808" s="130"/>
      <c r="I1808" s="151">
        <v>40</v>
      </c>
      <c r="J1808" s="130">
        <v>1</v>
      </c>
      <c r="K1808" s="130">
        <v>1</v>
      </c>
      <c r="L1808" s="138"/>
      <c r="M1808" s="138">
        <v>0.1</v>
      </c>
      <c r="N1808" s="151">
        <v>8</v>
      </c>
      <c r="O1808" s="138"/>
      <c r="P1808" s="153">
        <v>3</v>
      </c>
      <c r="Q1808" s="151">
        <v>39</v>
      </c>
      <c r="R1808" s="153">
        <v>15</v>
      </c>
      <c r="S1808" s="130">
        <f>Table4[[#This Row],[DMG PER PARTICLE]]*Table4[[#This Row],[PARTICLES 
PER SHOT]]</f>
        <v>372</v>
      </c>
      <c r="T1808" s="186">
        <f>Table4[[#This Row],[DAMAGE PER SHOT]]/Table4[[#This Row],[SHOT 
INTERVAL]]</f>
        <v>3720</v>
      </c>
      <c r="U1808" s="130">
        <f>Table4[[#This Row],[SHOTS PER MAGAZINE]]*Table4[[#This Row],[DAMAGE PER SHOT]]</f>
        <v>14880</v>
      </c>
      <c r="V1808" s="130">
        <f>Table4[[#This Row],[MAGAZINE AMMO]]/Table4[[#This Row],[AMMO PER SHOT]]</f>
        <v>40</v>
      </c>
      <c r="W1808" s="138">
        <f>1/Table4[[#This Row],[SHOT 
INTERVAL]]</f>
        <v>10</v>
      </c>
      <c r="X1808" s="138">
        <f>(Table4[[#This Row],[SHOTS PER MAGAZINE]]-1)*Table4[[#This Row],[SHOT 
INTERVAL]]+(Table4[[#This Row],[PARTICLES 
PER SHOT]]-1)*Table4[[#This Row],[BURST INTERVAL]]</f>
        <v>3.9000000000000004</v>
      </c>
      <c r="Y1808" s="186">
        <f>Table4[[#This Row],[DAMAGE PER MAGAZINE]]/(Table4[[#This Row],[UNLOAD TIME]]+Table4[[#This Row],[RELOAD TIME]])</f>
        <v>787.30158730158735</v>
      </c>
    </row>
    <row r="1809" spans="1:25" ht="14.25" hidden="1" customHeight="1" outlineLevel="1" x14ac:dyDescent="0.2">
      <c r="A1809" s="130">
        <v>90</v>
      </c>
      <c r="B1809" s="186" t="s">
        <v>482</v>
      </c>
      <c r="C1809" s="186" t="s">
        <v>101</v>
      </c>
      <c r="D1809" s="130">
        <v>7</v>
      </c>
      <c r="E1809" s="130">
        <v>409</v>
      </c>
      <c r="F1809" s="130"/>
      <c r="G1809" s="130"/>
      <c r="H1809" s="130"/>
      <c r="I1809" s="151">
        <v>40</v>
      </c>
      <c r="J1809" s="130">
        <v>1</v>
      </c>
      <c r="K1809" s="130">
        <v>1</v>
      </c>
      <c r="L1809" s="138"/>
      <c r="M1809" s="138">
        <v>0.1</v>
      </c>
      <c r="N1809" s="151">
        <v>8</v>
      </c>
      <c r="O1809" s="138"/>
      <c r="P1809" s="153">
        <v>3</v>
      </c>
      <c r="Q1809" s="151">
        <v>39</v>
      </c>
      <c r="R1809" s="153">
        <v>15</v>
      </c>
      <c r="S1809" s="130">
        <f>Table4[[#This Row],[DMG PER PARTICLE]]*Table4[[#This Row],[PARTICLES 
PER SHOT]]</f>
        <v>409</v>
      </c>
      <c r="T1809" s="186">
        <f>Table4[[#This Row],[DAMAGE PER SHOT]]/Table4[[#This Row],[SHOT 
INTERVAL]]</f>
        <v>4090</v>
      </c>
      <c r="U1809" s="130">
        <f>Table4[[#This Row],[SHOTS PER MAGAZINE]]*Table4[[#This Row],[DAMAGE PER SHOT]]</f>
        <v>16360</v>
      </c>
      <c r="V1809" s="130">
        <f>Table4[[#This Row],[MAGAZINE AMMO]]/Table4[[#This Row],[AMMO PER SHOT]]</f>
        <v>40</v>
      </c>
      <c r="W1809" s="138">
        <f>1/Table4[[#This Row],[SHOT 
INTERVAL]]</f>
        <v>10</v>
      </c>
      <c r="X1809" s="138">
        <f>(Table4[[#This Row],[SHOTS PER MAGAZINE]]-1)*Table4[[#This Row],[SHOT 
INTERVAL]]+(Table4[[#This Row],[PARTICLES 
PER SHOT]]-1)*Table4[[#This Row],[BURST INTERVAL]]</f>
        <v>3.9000000000000004</v>
      </c>
      <c r="Y1809" s="186">
        <f>Table4[[#This Row],[DAMAGE PER MAGAZINE]]/(Table4[[#This Row],[UNLOAD TIME]]+Table4[[#This Row],[RELOAD TIME]])</f>
        <v>865.60846560846562</v>
      </c>
    </row>
    <row r="1810" spans="1:25" ht="14.25" hidden="1" customHeight="1" outlineLevel="1" x14ac:dyDescent="0.2">
      <c r="A1810" s="130">
        <v>90</v>
      </c>
      <c r="B1810" s="186" t="s">
        <v>482</v>
      </c>
      <c r="C1810" s="186" t="s">
        <v>101</v>
      </c>
      <c r="D1810" s="130">
        <v>8</v>
      </c>
      <c r="E1810" s="130">
        <v>450</v>
      </c>
      <c r="F1810" s="130"/>
      <c r="G1810" s="130"/>
      <c r="H1810" s="130"/>
      <c r="I1810" s="151">
        <v>40</v>
      </c>
      <c r="J1810" s="130">
        <v>1</v>
      </c>
      <c r="K1810" s="130">
        <v>1</v>
      </c>
      <c r="L1810" s="138"/>
      <c r="M1810" s="138">
        <v>0.1</v>
      </c>
      <c r="N1810" s="151">
        <v>8</v>
      </c>
      <c r="O1810" s="138"/>
      <c r="P1810" s="153">
        <v>3</v>
      </c>
      <c r="Q1810" s="151">
        <v>39</v>
      </c>
      <c r="R1810" s="153">
        <v>15</v>
      </c>
      <c r="S1810" s="130">
        <f>Table4[[#This Row],[DMG PER PARTICLE]]*Table4[[#This Row],[PARTICLES 
PER SHOT]]</f>
        <v>450</v>
      </c>
      <c r="T1810" s="186">
        <f>Table4[[#This Row],[DAMAGE PER SHOT]]/Table4[[#This Row],[SHOT 
INTERVAL]]</f>
        <v>4500</v>
      </c>
      <c r="U1810" s="130">
        <f>Table4[[#This Row],[SHOTS PER MAGAZINE]]*Table4[[#This Row],[DAMAGE PER SHOT]]</f>
        <v>18000</v>
      </c>
      <c r="V1810" s="130">
        <f>Table4[[#This Row],[MAGAZINE AMMO]]/Table4[[#This Row],[AMMO PER SHOT]]</f>
        <v>40</v>
      </c>
      <c r="W1810" s="138">
        <f>1/Table4[[#This Row],[SHOT 
INTERVAL]]</f>
        <v>10</v>
      </c>
      <c r="X1810" s="138">
        <f>(Table4[[#This Row],[SHOTS PER MAGAZINE]]-1)*Table4[[#This Row],[SHOT 
INTERVAL]]+(Table4[[#This Row],[PARTICLES 
PER SHOT]]-1)*Table4[[#This Row],[BURST INTERVAL]]</f>
        <v>3.9000000000000004</v>
      </c>
      <c r="Y1810" s="186">
        <f>Table4[[#This Row],[DAMAGE PER MAGAZINE]]/(Table4[[#This Row],[UNLOAD TIME]]+Table4[[#This Row],[RELOAD TIME]])</f>
        <v>952.38095238095241</v>
      </c>
    </row>
    <row r="1811" spans="1:25" ht="14.25" hidden="1" customHeight="1" outlineLevel="1" x14ac:dyDescent="0.2">
      <c r="A1811" s="130">
        <v>90</v>
      </c>
      <c r="B1811" s="186" t="s">
        <v>482</v>
      </c>
      <c r="C1811" s="186" t="s">
        <v>101</v>
      </c>
      <c r="D1811" s="130">
        <v>9</v>
      </c>
      <c r="E1811" s="130">
        <v>495</v>
      </c>
      <c r="F1811" s="130"/>
      <c r="G1811" s="130"/>
      <c r="H1811" s="130"/>
      <c r="I1811" s="151">
        <v>40</v>
      </c>
      <c r="J1811" s="130">
        <v>1</v>
      </c>
      <c r="K1811" s="130">
        <v>1</v>
      </c>
      <c r="L1811" s="138"/>
      <c r="M1811" s="138">
        <v>0.1</v>
      </c>
      <c r="N1811" s="151">
        <v>8</v>
      </c>
      <c r="O1811" s="138"/>
      <c r="P1811" s="153">
        <v>3</v>
      </c>
      <c r="Q1811" s="151">
        <v>39</v>
      </c>
      <c r="R1811" s="153">
        <v>15</v>
      </c>
      <c r="S1811" s="130">
        <f>Table4[[#This Row],[DMG PER PARTICLE]]*Table4[[#This Row],[PARTICLES 
PER SHOT]]</f>
        <v>495</v>
      </c>
      <c r="T1811" s="186">
        <f>Table4[[#This Row],[DAMAGE PER SHOT]]/Table4[[#This Row],[SHOT 
INTERVAL]]</f>
        <v>4950</v>
      </c>
      <c r="U1811" s="130">
        <f>Table4[[#This Row],[SHOTS PER MAGAZINE]]*Table4[[#This Row],[DAMAGE PER SHOT]]</f>
        <v>19800</v>
      </c>
      <c r="V1811" s="130">
        <f>Table4[[#This Row],[MAGAZINE AMMO]]/Table4[[#This Row],[AMMO PER SHOT]]</f>
        <v>40</v>
      </c>
      <c r="W1811" s="138">
        <f>1/Table4[[#This Row],[SHOT 
INTERVAL]]</f>
        <v>10</v>
      </c>
      <c r="X1811" s="138">
        <f>(Table4[[#This Row],[SHOTS PER MAGAZINE]]-1)*Table4[[#This Row],[SHOT 
INTERVAL]]+(Table4[[#This Row],[PARTICLES 
PER SHOT]]-1)*Table4[[#This Row],[BURST INTERVAL]]</f>
        <v>3.9000000000000004</v>
      </c>
      <c r="Y1811" s="186">
        <f>Table4[[#This Row],[DAMAGE PER MAGAZINE]]/(Table4[[#This Row],[UNLOAD TIME]]+Table4[[#This Row],[RELOAD TIME]])</f>
        <v>1047.6190476190477</v>
      </c>
    </row>
    <row r="1812" spans="1:25" ht="14.25" hidden="1" customHeight="1" outlineLevel="1" x14ac:dyDescent="0.2">
      <c r="A1812" s="130">
        <v>90</v>
      </c>
      <c r="B1812" s="186" t="s">
        <v>482</v>
      </c>
      <c r="C1812" s="186" t="s">
        <v>101</v>
      </c>
      <c r="D1812" s="130">
        <v>10</v>
      </c>
      <c r="E1812" s="130">
        <v>545</v>
      </c>
      <c r="F1812" s="130"/>
      <c r="G1812" s="130"/>
      <c r="H1812" s="130"/>
      <c r="I1812" s="151">
        <v>40</v>
      </c>
      <c r="J1812" s="130">
        <v>1</v>
      </c>
      <c r="K1812" s="130">
        <v>1</v>
      </c>
      <c r="L1812" s="138"/>
      <c r="M1812" s="138">
        <v>0.1</v>
      </c>
      <c r="N1812" s="151">
        <v>8</v>
      </c>
      <c r="O1812" s="138"/>
      <c r="P1812" s="153">
        <v>3</v>
      </c>
      <c r="Q1812" s="151">
        <v>39</v>
      </c>
      <c r="R1812" s="153">
        <v>15</v>
      </c>
      <c r="S1812" s="130">
        <f>Table4[[#This Row],[DMG PER PARTICLE]]*Table4[[#This Row],[PARTICLES 
PER SHOT]]</f>
        <v>545</v>
      </c>
      <c r="T1812" s="186">
        <f>Table4[[#This Row],[DAMAGE PER SHOT]]/Table4[[#This Row],[SHOT 
INTERVAL]]</f>
        <v>5450</v>
      </c>
      <c r="U1812" s="130">
        <f>Table4[[#This Row],[SHOTS PER MAGAZINE]]*Table4[[#This Row],[DAMAGE PER SHOT]]</f>
        <v>21800</v>
      </c>
      <c r="V1812" s="130">
        <f>Table4[[#This Row],[MAGAZINE AMMO]]/Table4[[#This Row],[AMMO PER SHOT]]</f>
        <v>40</v>
      </c>
      <c r="W1812" s="138">
        <f>1/Table4[[#This Row],[SHOT 
INTERVAL]]</f>
        <v>10</v>
      </c>
      <c r="X1812" s="138">
        <f>(Table4[[#This Row],[SHOTS PER MAGAZINE]]-1)*Table4[[#This Row],[SHOT 
INTERVAL]]+(Table4[[#This Row],[PARTICLES 
PER SHOT]]-1)*Table4[[#This Row],[BURST INTERVAL]]</f>
        <v>3.9000000000000004</v>
      </c>
      <c r="Y1812" s="186">
        <f>Table4[[#This Row],[DAMAGE PER MAGAZINE]]/(Table4[[#This Row],[UNLOAD TIME]]+Table4[[#This Row],[RELOAD TIME]])</f>
        <v>1153.4391534391534</v>
      </c>
    </row>
    <row r="1813" spans="1:25" ht="14.25" hidden="1" customHeight="1" outlineLevel="1" x14ac:dyDescent="0.2">
      <c r="A1813" s="130">
        <v>90</v>
      </c>
      <c r="B1813" s="186" t="s">
        <v>482</v>
      </c>
      <c r="C1813" s="186" t="s">
        <v>101</v>
      </c>
      <c r="D1813" s="130">
        <v>11</v>
      </c>
      <c r="E1813" s="130">
        <v>600</v>
      </c>
      <c r="F1813" s="130"/>
      <c r="G1813" s="130"/>
      <c r="H1813" s="130"/>
      <c r="I1813" s="151">
        <v>40</v>
      </c>
      <c r="J1813" s="130">
        <v>1</v>
      </c>
      <c r="K1813" s="130">
        <v>1</v>
      </c>
      <c r="L1813" s="138"/>
      <c r="M1813" s="138">
        <v>0.1</v>
      </c>
      <c r="N1813" s="151">
        <v>8</v>
      </c>
      <c r="O1813" s="138"/>
      <c r="P1813" s="153">
        <v>3</v>
      </c>
      <c r="Q1813" s="151">
        <v>39</v>
      </c>
      <c r="R1813" s="153">
        <v>15</v>
      </c>
      <c r="S1813" s="130">
        <f>Table4[[#This Row],[DMG PER PARTICLE]]*Table4[[#This Row],[PARTICLES 
PER SHOT]]</f>
        <v>600</v>
      </c>
      <c r="T1813" s="186">
        <f>Table4[[#This Row],[DAMAGE PER SHOT]]/Table4[[#This Row],[SHOT 
INTERVAL]]</f>
        <v>6000</v>
      </c>
      <c r="U1813" s="130">
        <f>Table4[[#This Row],[SHOTS PER MAGAZINE]]*Table4[[#This Row],[DAMAGE PER SHOT]]</f>
        <v>24000</v>
      </c>
      <c r="V1813" s="130">
        <f>Table4[[#This Row],[MAGAZINE AMMO]]/Table4[[#This Row],[AMMO PER SHOT]]</f>
        <v>40</v>
      </c>
      <c r="W1813" s="138">
        <f>1/Table4[[#This Row],[SHOT 
INTERVAL]]</f>
        <v>10</v>
      </c>
      <c r="X1813" s="138">
        <f>(Table4[[#This Row],[SHOTS PER MAGAZINE]]-1)*Table4[[#This Row],[SHOT 
INTERVAL]]+(Table4[[#This Row],[PARTICLES 
PER SHOT]]-1)*Table4[[#This Row],[BURST INTERVAL]]</f>
        <v>3.9000000000000004</v>
      </c>
      <c r="Y1813" s="186">
        <f>Table4[[#This Row],[DAMAGE PER MAGAZINE]]/(Table4[[#This Row],[UNLOAD TIME]]+Table4[[#This Row],[RELOAD TIME]])</f>
        <v>1269.8412698412699</v>
      </c>
    </row>
    <row r="1814" spans="1:25" ht="14.25" hidden="1" customHeight="1" outlineLevel="1" x14ac:dyDescent="0.2">
      <c r="A1814" s="130">
        <v>90</v>
      </c>
      <c r="B1814" s="186" t="s">
        <v>482</v>
      </c>
      <c r="C1814" s="186" t="s">
        <v>101</v>
      </c>
      <c r="D1814" s="130">
        <v>12</v>
      </c>
      <c r="E1814" s="130">
        <v>660</v>
      </c>
      <c r="F1814" s="130"/>
      <c r="G1814" s="130"/>
      <c r="H1814" s="130"/>
      <c r="I1814" s="151">
        <v>40</v>
      </c>
      <c r="J1814" s="130">
        <v>1</v>
      </c>
      <c r="K1814" s="130">
        <v>1</v>
      </c>
      <c r="L1814" s="138"/>
      <c r="M1814" s="138">
        <v>0.1</v>
      </c>
      <c r="N1814" s="151">
        <v>8</v>
      </c>
      <c r="O1814" s="138"/>
      <c r="P1814" s="153">
        <v>3</v>
      </c>
      <c r="Q1814" s="151">
        <v>39</v>
      </c>
      <c r="R1814" s="153">
        <v>15</v>
      </c>
      <c r="S1814" s="130">
        <f>Table4[[#This Row],[DMG PER PARTICLE]]*Table4[[#This Row],[PARTICLES 
PER SHOT]]</f>
        <v>660</v>
      </c>
      <c r="T1814" s="186">
        <f>Table4[[#This Row],[DAMAGE PER SHOT]]/Table4[[#This Row],[SHOT 
INTERVAL]]</f>
        <v>6600</v>
      </c>
      <c r="U1814" s="130">
        <f>Table4[[#This Row],[SHOTS PER MAGAZINE]]*Table4[[#This Row],[DAMAGE PER SHOT]]</f>
        <v>26400</v>
      </c>
      <c r="V1814" s="130">
        <f>Table4[[#This Row],[MAGAZINE AMMO]]/Table4[[#This Row],[AMMO PER SHOT]]</f>
        <v>40</v>
      </c>
      <c r="W1814" s="138">
        <f>1/Table4[[#This Row],[SHOT 
INTERVAL]]</f>
        <v>10</v>
      </c>
      <c r="X1814" s="138">
        <f>(Table4[[#This Row],[SHOTS PER MAGAZINE]]-1)*Table4[[#This Row],[SHOT 
INTERVAL]]+(Table4[[#This Row],[PARTICLES 
PER SHOT]]-1)*Table4[[#This Row],[BURST INTERVAL]]</f>
        <v>3.9000000000000004</v>
      </c>
      <c r="Y1814" s="186">
        <f>Table4[[#This Row],[DAMAGE PER MAGAZINE]]/(Table4[[#This Row],[UNLOAD TIME]]+Table4[[#This Row],[RELOAD TIME]])</f>
        <v>1396.8253968253969</v>
      </c>
    </row>
    <row r="1815" spans="1:25" ht="14.25" hidden="1" customHeight="1" outlineLevel="1" x14ac:dyDescent="0.2">
      <c r="A1815" s="130">
        <v>90</v>
      </c>
      <c r="B1815" s="186" t="s">
        <v>482</v>
      </c>
      <c r="C1815" s="186" t="s">
        <v>102</v>
      </c>
      <c r="D1815" s="130">
        <v>1</v>
      </c>
      <c r="E1815" s="130">
        <v>660</v>
      </c>
      <c r="F1815" s="130"/>
      <c r="G1815" s="130"/>
      <c r="H1815" s="130"/>
      <c r="I1815" s="151">
        <v>40</v>
      </c>
      <c r="J1815" s="130">
        <v>1</v>
      </c>
      <c r="K1815" s="130">
        <v>1</v>
      </c>
      <c r="L1815" s="138"/>
      <c r="M1815" s="138">
        <v>0.1</v>
      </c>
      <c r="N1815" s="151">
        <v>8</v>
      </c>
      <c r="O1815" s="138"/>
      <c r="P1815" s="153">
        <v>3</v>
      </c>
      <c r="Q1815" s="151">
        <v>39</v>
      </c>
      <c r="R1815" s="153">
        <v>15</v>
      </c>
      <c r="S1815" s="130">
        <f>Table4[[#This Row],[DMG PER PARTICLE]]*Table4[[#This Row],[PARTICLES 
PER SHOT]]</f>
        <v>660</v>
      </c>
      <c r="T1815" s="186">
        <f>Table4[[#This Row],[DAMAGE PER SHOT]]/Table4[[#This Row],[SHOT 
INTERVAL]]</f>
        <v>6600</v>
      </c>
      <c r="U1815" s="130">
        <f>Table4[[#This Row],[SHOTS PER MAGAZINE]]*Table4[[#This Row],[DAMAGE PER SHOT]]</f>
        <v>26400</v>
      </c>
      <c r="V1815" s="130">
        <f>Table4[[#This Row],[MAGAZINE AMMO]]/Table4[[#This Row],[AMMO PER SHOT]]</f>
        <v>40</v>
      </c>
      <c r="W1815" s="138">
        <f>1/Table4[[#This Row],[SHOT 
INTERVAL]]</f>
        <v>10</v>
      </c>
      <c r="X1815" s="138">
        <f>(Table4[[#This Row],[SHOTS PER MAGAZINE]]-1)*Table4[[#This Row],[SHOT 
INTERVAL]]+(Table4[[#This Row],[PARTICLES 
PER SHOT]]-1)*Table4[[#This Row],[BURST INTERVAL]]</f>
        <v>3.9000000000000004</v>
      </c>
      <c r="Y1815" s="186">
        <f>Table4[[#This Row],[DAMAGE PER MAGAZINE]]/(Table4[[#This Row],[UNLOAD TIME]]+Table4[[#This Row],[RELOAD TIME]])</f>
        <v>1396.8253968253969</v>
      </c>
    </row>
    <row r="1816" spans="1:25" ht="14.25" hidden="1" customHeight="1" outlineLevel="1" x14ac:dyDescent="0.2">
      <c r="A1816" s="130">
        <v>90</v>
      </c>
      <c r="B1816" s="186" t="s">
        <v>482</v>
      </c>
      <c r="C1816" s="186" t="s">
        <v>102</v>
      </c>
      <c r="D1816" s="130">
        <v>2</v>
      </c>
      <c r="E1816" s="130">
        <v>669</v>
      </c>
      <c r="F1816" s="130"/>
      <c r="G1816" s="130"/>
      <c r="H1816" s="130"/>
      <c r="I1816" s="151">
        <v>40</v>
      </c>
      <c r="J1816" s="130">
        <v>1</v>
      </c>
      <c r="K1816" s="130">
        <v>1</v>
      </c>
      <c r="L1816" s="138"/>
      <c r="M1816" s="138">
        <v>0.1</v>
      </c>
      <c r="N1816" s="151">
        <v>8</v>
      </c>
      <c r="O1816" s="138"/>
      <c r="P1816" s="153">
        <v>3</v>
      </c>
      <c r="Q1816" s="151">
        <v>39</v>
      </c>
      <c r="R1816" s="153">
        <v>15</v>
      </c>
      <c r="S1816" s="130">
        <f>Table4[[#This Row],[DMG PER PARTICLE]]*Table4[[#This Row],[PARTICLES 
PER SHOT]]</f>
        <v>669</v>
      </c>
      <c r="T1816" s="186">
        <f>Table4[[#This Row],[DAMAGE PER SHOT]]/Table4[[#This Row],[SHOT 
INTERVAL]]</f>
        <v>6690</v>
      </c>
      <c r="U1816" s="130">
        <f>Table4[[#This Row],[SHOTS PER MAGAZINE]]*Table4[[#This Row],[DAMAGE PER SHOT]]</f>
        <v>26760</v>
      </c>
      <c r="V1816" s="130">
        <f>Table4[[#This Row],[MAGAZINE AMMO]]/Table4[[#This Row],[AMMO PER SHOT]]</f>
        <v>40</v>
      </c>
      <c r="W1816" s="138">
        <f>1/Table4[[#This Row],[SHOT 
INTERVAL]]</f>
        <v>10</v>
      </c>
      <c r="X1816" s="138">
        <f>(Table4[[#This Row],[SHOTS PER MAGAZINE]]-1)*Table4[[#This Row],[SHOT 
INTERVAL]]+(Table4[[#This Row],[PARTICLES 
PER SHOT]]-1)*Table4[[#This Row],[BURST INTERVAL]]</f>
        <v>3.9000000000000004</v>
      </c>
      <c r="Y1816" s="186">
        <f>Table4[[#This Row],[DAMAGE PER MAGAZINE]]/(Table4[[#This Row],[UNLOAD TIME]]+Table4[[#This Row],[RELOAD TIME]])</f>
        <v>1415.8730158730159</v>
      </c>
    </row>
    <row r="1817" spans="1:25" ht="14.25" hidden="1" customHeight="1" outlineLevel="1" x14ac:dyDescent="0.2">
      <c r="A1817" s="130">
        <v>90</v>
      </c>
      <c r="B1817" s="186" t="s">
        <v>482</v>
      </c>
      <c r="C1817" s="186" t="s">
        <v>102</v>
      </c>
      <c r="D1817" s="130">
        <v>3</v>
      </c>
      <c r="E1817" s="130">
        <v>681</v>
      </c>
      <c r="F1817" s="130"/>
      <c r="G1817" s="130"/>
      <c r="H1817" s="130"/>
      <c r="I1817" s="151">
        <v>40</v>
      </c>
      <c r="J1817" s="130">
        <v>1</v>
      </c>
      <c r="K1817" s="130">
        <v>1</v>
      </c>
      <c r="L1817" s="138"/>
      <c r="M1817" s="138">
        <v>0.1</v>
      </c>
      <c r="N1817" s="151">
        <v>8</v>
      </c>
      <c r="O1817" s="138"/>
      <c r="P1817" s="153">
        <v>3</v>
      </c>
      <c r="Q1817" s="151">
        <v>39</v>
      </c>
      <c r="R1817" s="153">
        <v>15</v>
      </c>
      <c r="S1817" s="130">
        <f>Table4[[#This Row],[DMG PER PARTICLE]]*Table4[[#This Row],[PARTICLES 
PER SHOT]]</f>
        <v>681</v>
      </c>
      <c r="T1817" s="186">
        <f>Table4[[#This Row],[DAMAGE PER SHOT]]/Table4[[#This Row],[SHOT 
INTERVAL]]</f>
        <v>6810</v>
      </c>
      <c r="U1817" s="130">
        <f>Table4[[#This Row],[SHOTS PER MAGAZINE]]*Table4[[#This Row],[DAMAGE PER SHOT]]</f>
        <v>27240</v>
      </c>
      <c r="V1817" s="130">
        <f>Table4[[#This Row],[MAGAZINE AMMO]]/Table4[[#This Row],[AMMO PER SHOT]]</f>
        <v>40</v>
      </c>
      <c r="W1817" s="138">
        <f>1/Table4[[#This Row],[SHOT 
INTERVAL]]</f>
        <v>10</v>
      </c>
      <c r="X1817" s="138">
        <f>(Table4[[#This Row],[SHOTS PER MAGAZINE]]-1)*Table4[[#This Row],[SHOT 
INTERVAL]]+(Table4[[#This Row],[PARTICLES 
PER SHOT]]-1)*Table4[[#This Row],[BURST INTERVAL]]</f>
        <v>3.9000000000000004</v>
      </c>
      <c r="Y1817" s="186">
        <f>Table4[[#This Row],[DAMAGE PER MAGAZINE]]/(Table4[[#This Row],[UNLOAD TIME]]+Table4[[#This Row],[RELOAD TIME]])</f>
        <v>1441.2698412698414</v>
      </c>
    </row>
    <row r="1818" spans="1:25" ht="14.25" hidden="1" customHeight="1" outlineLevel="1" x14ac:dyDescent="0.2">
      <c r="A1818" s="130">
        <v>90</v>
      </c>
      <c r="B1818" s="186" t="s">
        <v>482</v>
      </c>
      <c r="C1818" s="186" t="s">
        <v>102</v>
      </c>
      <c r="D1818" s="130">
        <v>4</v>
      </c>
      <c r="E1818" s="130">
        <v>691</v>
      </c>
      <c r="F1818" s="130"/>
      <c r="G1818" s="130"/>
      <c r="H1818" s="130"/>
      <c r="I1818" s="151">
        <v>40</v>
      </c>
      <c r="J1818" s="130">
        <v>1</v>
      </c>
      <c r="K1818" s="130">
        <v>1</v>
      </c>
      <c r="L1818" s="138"/>
      <c r="M1818" s="138">
        <v>0.1</v>
      </c>
      <c r="N1818" s="151">
        <v>8</v>
      </c>
      <c r="O1818" s="138"/>
      <c r="P1818" s="153">
        <v>3</v>
      </c>
      <c r="Q1818" s="151">
        <v>39</v>
      </c>
      <c r="R1818" s="153">
        <v>15</v>
      </c>
      <c r="S1818" s="130">
        <f>Table4[[#This Row],[DMG PER PARTICLE]]*Table4[[#This Row],[PARTICLES 
PER SHOT]]</f>
        <v>691</v>
      </c>
      <c r="T1818" s="186">
        <f>Table4[[#This Row],[DAMAGE PER SHOT]]/Table4[[#This Row],[SHOT 
INTERVAL]]</f>
        <v>6910</v>
      </c>
      <c r="U1818" s="130">
        <f>Table4[[#This Row],[SHOTS PER MAGAZINE]]*Table4[[#This Row],[DAMAGE PER SHOT]]</f>
        <v>27640</v>
      </c>
      <c r="V1818" s="130">
        <f>Table4[[#This Row],[MAGAZINE AMMO]]/Table4[[#This Row],[AMMO PER SHOT]]</f>
        <v>40</v>
      </c>
      <c r="W1818" s="138">
        <f>1/Table4[[#This Row],[SHOT 
INTERVAL]]</f>
        <v>10</v>
      </c>
      <c r="X1818" s="138">
        <f>(Table4[[#This Row],[SHOTS PER MAGAZINE]]-1)*Table4[[#This Row],[SHOT 
INTERVAL]]+(Table4[[#This Row],[PARTICLES 
PER SHOT]]-1)*Table4[[#This Row],[BURST INTERVAL]]</f>
        <v>3.9000000000000004</v>
      </c>
      <c r="Y1818" s="186">
        <f>Table4[[#This Row],[DAMAGE PER MAGAZINE]]/(Table4[[#This Row],[UNLOAD TIME]]+Table4[[#This Row],[RELOAD TIME]])</f>
        <v>1462.4338624338625</v>
      </c>
    </row>
    <row r="1819" spans="1:25" ht="14.25" hidden="1" customHeight="1" outlineLevel="1" x14ac:dyDescent="0.2">
      <c r="A1819" s="130">
        <v>90</v>
      </c>
      <c r="B1819" s="186" t="s">
        <v>482</v>
      </c>
      <c r="C1819" s="186" t="s">
        <v>102</v>
      </c>
      <c r="D1819" s="130">
        <v>5</v>
      </c>
      <c r="E1819" s="130">
        <v>705</v>
      </c>
      <c r="F1819" s="130"/>
      <c r="G1819" s="130"/>
      <c r="H1819" s="130"/>
      <c r="I1819" s="151">
        <v>40</v>
      </c>
      <c r="J1819" s="130">
        <v>1</v>
      </c>
      <c r="K1819" s="130">
        <v>1</v>
      </c>
      <c r="L1819" s="138"/>
      <c r="M1819" s="138">
        <v>0.1</v>
      </c>
      <c r="N1819" s="151">
        <v>8</v>
      </c>
      <c r="O1819" s="138"/>
      <c r="P1819" s="153">
        <v>3</v>
      </c>
      <c r="Q1819" s="151">
        <v>39</v>
      </c>
      <c r="R1819" s="153">
        <v>15</v>
      </c>
      <c r="S1819" s="130">
        <f>Table4[[#This Row],[DMG PER PARTICLE]]*Table4[[#This Row],[PARTICLES 
PER SHOT]]</f>
        <v>705</v>
      </c>
      <c r="T1819" s="186">
        <f>Table4[[#This Row],[DAMAGE PER SHOT]]/Table4[[#This Row],[SHOT 
INTERVAL]]</f>
        <v>7050</v>
      </c>
      <c r="U1819" s="130">
        <f>Table4[[#This Row],[SHOTS PER MAGAZINE]]*Table4[[#This Row],[DAMAGE PER SHOT]]</f>
        <v>28200</v>
      </c>
      <c r="V1819" s="130">
        <f>Table4[[#This Row],[MAGAZINE AMMO]]/Table4[[#This Row],[AMMO PER SHOT]]</f>
        <v>40</v>
      </c>
      <c r="W1819" s="138">
        <f>1/Table4[[#This Row],[SHOT 
INTERVAL]]</f>
        <v>10</v>
      </c>
      <c r="X1819" s="138">
        <f>(Table4[[#This Row],[SHOTS PER MAGAZINE]]-1)*Table4[[#This Row],[SHOT 
INTERVAL]]+(Table4[[#This Row],[PARTICLES 
PER SHOT]]-1)*Table4[[#This Row],[BURST INTERVAL]]</f>
        <v>3.9000000000000004</v>
      </c>
      <c r="Y1819" s="186">
        <f>Table4[[#This Row],[DAMAGE PER MAGAZINE]]/(Table4[[#This Row],[UNLOAD TIME]]+Table4[[#This Row],[RELOAD TIME]])</f>
        <v>1492.0634920634923</v>
      </c>
    </row>
    <row r="1820" spans="1:25" ht="14.25" hidden="1" customHeight="1" outlineLevel="1" x14ac:dyDescent="0.2">
      <c r="A1820" s="130">
        <v>90</v>
      </c>
      <c r="B1820" s="186" t="s">
        <v>482</v>
      </c>
      <c r="C1820" s="186" t="s">
        <v>102</v>
      </c>
      <c r="D1820" s="130">
        <v>6</v>
      </c>
      <c r="E1820" s="130">
        <v>715</v>
      </c>
      <c r="F1820" s="130"/>
      <c r="G1820" s="130"/>
      <c r="H1820" s="130"/>
      <c r="I1820" s="151">
        <v>40</v>
      </c>
      <c r="J1820" s="130">
        <v>1</v>
      </c>
      <c r="K1820" s="130">
        <v>1</v>
      </c>
      <c r="L1820" s="138"/>
      <c r="M1820" s="138">
        <v>0.1</v>
      </c>
      <c r="N1820" s="151">
        <v>8</v>
      </c>
      <c r="O1820" s="138"/>
      <c r="P1820" s="153">
        <v>3</v>
      </c>
      <c r="Q1820" s="151">
        <v>39</v>
      </c>
      <c r="R1820" s="153">
        <v>15</v>
      </c>
      <c r="S1820" s="130">
        <f>Table4[[#This Row],[DMG PER PARTICLE]]*Table4[[#This Row],[PARTICLES 
PER SHOT]]</f>
        <v>715</v>
      </c>
      <c r="T1820" s="186">
        <f>Table4[[#This Row],[DAMAGE PER SHOT]]/Table4[[#This Row],[SHOT 
INTERVAL]]</f>
        <v>7150</v>
      </c>
      <c r="U1820" s="130">
        <f>Table4[[#This Row],[SHOTS PER MAGAZINE]]*Table4[[#This Row],[DAMAGE PER SHOT]]</f>
        <v>28600</v>
      </c>
      <c r="V1820" s="130">
        <f>Table4[[#This Row],[MAGAZINE AMMO]]/Table4[[#This Row],[AMMO PER SHOT]]</f>
        <v>40</v>
      </c>
      <c r="W1820" s="138">
        <f>1/Table4[[#This Row],[SHOT 
INTERVAL]]</f>
        <v>10</v>
      </c>
      <c r="X1820" s="138">
        <f>(Table4[[#This Row],[SHOTS PER MAGAZINE]]-1)*Table4[[#This Row],[SHOT 
INTERVAL]]+(Table4[[#This Row],[PARTICLES 
PER SHOT]]-1)*Table4[[#This Row],[BURST INTERVAL]]</f>
        <v>3.9000000000000004</v>
      </c>
      <c r="Y1820" s="186">
        <f>Table4[[#This Row],[DAMAGE PER MAGAZINE]]/(Table4[[#This Row],[UNLOAD TIME]]+Table4[[#This Row],[RELOAD TIME]])</f>
        <v>1513.2275132275133</v>
      </c>
    </row>
    <row r="1821" spans="1:25" ht="14.25" hidden="1" customHeight="1" outlineLevel="1" x14ac:dyDescent="0.2">
      <c r="A1821" s="130">
        <v>90</v>
      </c>
      <c r="B1821" s="186" t="s">
        <v>482</v>
      </c>
      <c r="C1821" s="186" t="s">
        <v>102</v>
      </c>
      <c r="D1821" s="130">
        <v>7</v>
      </c>
      <c r="E1821" s="130">
        <v>729</v>
      </c>
      <c r="F1821" s="130"/>
      <c r="G1821" s="130"/>
      <c r="H1821" s="130"/>
      <c r="I1821" s="151">
        <v>40</v>
      </c>
      <c r="J1821" s="130">
        <v>1</v>
      </c>
      <c r="K1821" s="130">
        <v>1</v>
      </c>
      <c r="L1821" s="138"/>
      <c r="M1821" s="138">
        <v>0.1</v>
      </c>
      <c r="N1821" s="151">
        <v>8</v>
      </c>
      <c r="O1821" s="138"/>
      <c r="P1821" s="153">
        <v>3</v>
      </c>
      <c r="Q1821" s="151">
        <v>39</v>
      </c>
      <c r="R1821" s="153">
        <v>15</v>
      </c>
      <c r="S1821" s="130">
        <f>Table4[[#This Row],[DMG PER PARTICLE]]*Table4[[#This Row],[PARTICLES 
PER SHOT]]</f>
        <v>729</v>
      </c>
      <c r="T1821" s="186">
        <f>Table4[[#This Row],[DAMAGE PER SHOT]]/Table4[[#This Row],[SHOT 
INTERVAL]]</f>
        <v>7290</v>
      </c>
      <c r="U1821" s="130">
        <f>Table4[[#This Row],[SHOTS PER MAGAZINE]]*Table4[[#This Row],[DAMAGE PER SHOT]]</f>
        <v>29160</v>
      </c>
      <c r="V1821" s="130">
        <f>Table4[[#This Row],[MAGAZINE AMMO]]/Table4[[#This Row],[AMMO PER SHOT]]</f>
        <v>40</v>
      </c>
      <c r="W1821" s="138">
        <f>1/Table4[[#This Row],[SHOT 
INTERVAL]]</f>
        <v>10</v>
      </c>
      <c r="X1821" s="138">
        <f>(Table4[[#This Row],[SHOTS PER MAGAZINE]]-1)*Table4[[#This Row],[SHOT 
INTERVAL]]+(Table4[[#This Row],[PARTICLES 
PER SHOT]]-1)*Table4[[#This Row],[BURST INTERVAL]]</f>
        <v>3.9000000000000004</v>
      </c>
      <c r="Y1821" s="186">
        <f>Table4[[#This Row],[DAMAGE PER MAGAZINE]]/(Table4[[#This Row],[UNLOAD TIME]]+Table4[[#This Row],[RELOAD TIME]])</f>
        <v>1542.8571428571429</v>
      </c>
    </row>
    <row r="1822" spans="1:25" ht="14.25" hidden="1" customHeight="1" outlineLevel="1" x14ac:dyDescent="0.2">
      <c r="A1822" s="130">
        <v>90</v>
      </c>
      <c r="B1822" s="186" t="s">
        <v>482</v>
      </c>
      <c r="C1822" s="186" t="s">
        <v>102</v>
      </c>
      <c r="D1822" s="130">
        <v>8</v>
      </c>
      <c r="E1822" s="130">
        <v>742</v>
      </c>
      <c r="F1822" s="130"/>
      <c r="G1822" s="130"/>
      <c r="H1822" s="130"/>
      <c r="I1822" s="151">
        <v>40</v>
      </c>
      <c r="J1822" s="130">
        <v>1</v>
      </c>
      <c r="K1822" s="130">
        <v>1</v>
      </c>
      <c r="L1822" s="138"/>
      <c r="M1822" s="138">
        <v>0.1</v>
      </c>
      <c r="N1822" s="151">
        <v>8</v>
      </c>
      <c r="O1822" s="138"/>
      <c r="P1822" s="153">
        <v>3</v>
      </c>
      <c r="Q1822" s="151">
        <v>39</v>
      </c>
      <c r="R1822" s="153">
        <v>15</v>
      </c>
      <c r="S1822" s="130">
        <f>Table4[[#This Row],[DMG PER PARTICLE]]*Table4[[#This Row],[PARTICLES 
PER SHOT]]</f>
        <v>742</v>
      </c>
      <c r="T1822" s="186">
        <f>Table4[[#This Row],[DAMAGE PER SHOT]]/Table4[[#This Row],[SHOT 
INTERVAL]]</f>
        <v>7420</v>
      </c>
      <c r="U1822" s="130">
        <f>Table4[[#This Row],[SHOTS PER MAGAZINE]]*Table4[[#This Row],[DAMAGE PER SHOT]]</f>
        <v>29680</v>
      </c>
      <c r="V1822" s="130">
        <f>Table4[[#This Row],[MAGAZINE AMMO]]/Table4[[#This Row],[AMMO PER SHOT]]</f>
        <v>40</v>
      </c>
      <c r="W1822" s="138">
        <f>1/Table4[[#This Row],[SHOT 
INTERVAL]]</f>
        <v>10</v>
      </c>
      <c r="X1822" s="138">
        <f>(Table4[[#This Row],[SHOTS PER MAGAZINE]]-1)*Table4[[#This Row],[SHOT 
INTERVAL]]+(Table4[[#This Row],[PARTICLES 
PER SHOT]]-1)*Table4[[#This Row],[BURST INTERVAL]]</f>
        <v>3.9000000000000004</v>
      </c>
      <c r="Y1822" s="186">
        <f>Table4[[#This Row],[DAMAGE PER MAGAZINE]]/(Table4[[#This Row],[UNLOAD TIME]]+Table4[[#This Row],[RELOAD TIME]])</f>
        <v>1570.3703703703704</v>
      </c>
    </row>
    <row r="1823" spans="1:25" ht="14.25" hidden="1" customHeight="1" outlineLevel="1" x14ac:dyDescent="0.2">
      <c r="A1823" s="130">
        <v>90</v>
      </c>
      <c r="B1823" s="186" t="s">
        <v>482</v>
      </c>
      <c r="C1823" s="186" t="s">
        <v>102</v>
      </c>
      <c r="D1823" s="130">
        <v>9</v>
      </c>
      <c r="E1823" s="130">
        <v>751</v>
      </c>
      <c r="F1823" s="130"/>
      <c r="G1823" s="130"/>
      <c r="H1823" s="130"/>
      <c r="I1823" s="151">
        <v>40</v>
      </c>
      <c r="J1823" s="130">
        <v>1</v>
      </c>
      <c r="K1823" s="130">
        <v>1</v>
      </c>
      <c r="L1823" s="138"/>
      <c r="M1823" s="138">
        <v>0.1</v>
      </c>
      <c r="N1823" s="151">
        <v>8</v>
      </c>
      <c r="O1823" s="138"/>
      <c r="P1823" s="153">
        <v>3</v>
      </c>
      <c r="Q1823" s="151">
        <v>39</v>
      </c>
      <c r="R1823" s="153">
        <v>15</v>
      </c>
      <c r="S1823" s="130">
        <f>Table4[[#This Row],[DMG PER PARTICLE]]*Table4[[#This Row],[PARTICLES 
PER SHOT]]</f>
        <v>751</v>
      </c>
      <c r="T1823" s="186">
        <f>Table4[[#This Row],[DAMAGE PER SHOT]]/Table4[[#This Row],[SHOT 
INTERVAL]]</f>
        <v>7510</v>
      </c>
      <c r="U1823" s="130">
        <f>Table4[[#This Row],[SHOTS PER MAGAZINE]]*Table4[[#This Row],[DAMAGE PER SHOT]]</f>
        <v>30040</v>
      </c>
      <c r="V1823" s="130">
        <f>Table4[[#This Row],[MAGAZINE AMMO]]/Table4[[#This Row],[AMMO PER SHOT]]</f>
        <v>40</v>
      </c>
      <c r="W1823" s="138">
        <f>1/Table4[[#This Row],[SHOT 
INTERVAL]]</f>
        <v>10</v>
      </c>
      <c r="X1823" s="138">
        <f>(Table4[[#This Row],[SHOTS PER MAGAZINE]]-1)*Table4[[#This Row],[SHOT 
INTERVAL]]+(Table4[[#This Row],[PARTICLES 
PER SHOT]]-1)*Table4[[#This Row],[BURST INTERVAL]]</f>
        <v>3.9000000000000004</v>
      </c>
      <c r="Y1823" s="186">
        <f>Table4[[#This Row],[DAMAGE PER MAGAZINE]]/(Table4[[#This Row],[UNLOAD TIME]]+Table4[[#This Row],[RELOAD TIME]])</f>
        <v>1589.4179894179895</v>
      </c>
    </row>
    <row r="1824" spans="1:25" ht="14.25" hidden="1" customHeight="1" outlineLevel="1" x14ac:dyDescent="0.2">
      <c r="A1824" s="130">
        <v>90</v>
      </c>
      <c r="B1824" s="186" t="s">
        <v>482</v>
      </c>
      <c r="C1824" s="186" t="s">
        <v>102</v>
      </c>
      <c r="D1824" s="130">
        <v>10</v>
      </c>
      <c r="E1824" s="130">
        <v>765</v>
      </c>
      <c r="F1824" s="130"/>
      <c r="G1824" s="130"/>
      <c r="H1824" s="130"/>
      <c r="I1824" s="151">
        <v>40</v>
      </c>
      <c r="J1824" s="130">
        <v>1</v>
      </c>
      <c r="K1824" s="130">
        <v>1</v>
      </c>
      <c r="L1824" s="138"/>
      <c r="M1824" s="138">
        <v>0.1</v>
      </c>
      <c r="N1824" s="151">
        <v>8</v>
      </c>
      <c r="O1824" s="138"/>
      <c r="P1824" s="153">
        <v>3</v>
      </c>
      <c r="Q1824" s="151">
        <v>39</v>
      </c>
      <c r="R1824" s="153">
        <v>15</v>
      </c>
      <c r="S1824" s="130">
        <f>Table4[[#This Row],[DMG PER PARTICLE]]*Table4[[#This Row],[PARTICLES 
PER SHOT]]</f>
        <v>765</v>
      </c>
      <c r="T1824" s="186">
        <f>Table4[[#This Row],[DAMAGE PER SHOT]]/Table4[[#This Row],[SHOT 
INTERVAL]]</f>
        <v>7650</v>
      </c>
      <c r="U1824" s="130">
        <f>Table4[[#This Row],[SHOTS PER MAGAZINE]]*Table4[[#This Row],[DAMAGE PER SHOT]]</f>
        <v>30600</v>
      </c>
      <c r="V1824" s="130">
        <f>Table4[[#This Row],[MAGAZINE AMMO]]/Table4[[#This Row],[AMMO PER SHOT]]</f>
        <v>40</v>
      </c>
      <c r="W1824" s="138">
        <f>1/Table4[[#This Row],[SHOT 
INTERVAL]]</f>
        <v>10</v>
      </c>
      <c r="X1824" s="138">
        <f>(Table4[[#This Row],[SHOTS PER MAGAZINE]]-1)*Table4[[#This Row],[SHOT 
INTERVAL]]+(Table4[[#This Row],[PARTICLES 
PER SHOT]]-1)*Table4[[#This Row],[BURST INTERVAL]]</f>
        <v>3.9000000000000004</v>
      </c>
      <c r="Y1824" s="186">
        <f>Table4[[#This Row],[DAMAGE PER MAGAZINE]]/(Table4[[#This Row],[UNLOAD TIME]]+Table4[[#This Row],[RELOAD TIME]])</f>
        <v>1619.0476190476193</v>
      </c>
    </row>
    <row r="1825" spans="1:25" ht="14.25" hidden="1" customHeight="1" outlineLevel="1" x14ac:dyDescent="0.2">
      <c r="A1825" s="130">
        <v>90</v>
      </c>
      <c r="B1825" s="186" t="s">
        <v>482</v>
      </c>
      <c r="C1825" s="186" t="s">
        <v>102</v>
      </c>
      <c r="D1825" s="130">
        <v>11</v>
      </c>
      <c r="E1825" s="130">
        <v>775</v>
      </c>
      <c r="F1825" s="130"/>
      <c r="G1825" s="130"/>
      <c r="H1825" s="130"/>
      <c r="I1825" s="151">
        <v>40</v>
      </c>
      <c r="J1825" s="130">
        <v>1</v>
      </c>
      <c r="K1825" s="130">
        <v>1</v>
      </c>
      <c r="L1825" s="138"/>
      <c r="M1825" s="138">
        <v>0.1</v>
      </c>
      <c r="N1825" s="151">
        <v>8</v>
      </c>
      <c r="O1825" s="138"/>
      <c r="P1825" s="153">
        <v>3</v>
      </c>
      <c r="Q1825" s="151">
        <v>39</v>
      </c>
      <c r="R1825" s="153">
        <v>15</v>
      </c>
      <c r="S1825" s="130">
        <f>Table4[[#This Row],[DMG PER PARTICLE]]*Table4[[#This Row],[PARTICLES 
PER SHOT]]</f>
        <v>775</v>
      </c>
      <c r="T1825" s="186">
        <f>Table4[[#This Row],[DAMAGE PER SHOT]]/Table4[[#This Row],[SHOT 
INTERVAL]]</f>
        <v>7750</v>
      </c>
      <c r="U1825" s="130">
        <f>Table4[[#This Row],[SHOTS PER MAGAZINE]]*Table4[[#This Row],[DAMAGE PER SHOT]]</f>
        <v>31000</v>
      </c>
      <c r="V1825" s="130">
        <f>Table4[[#This Row],[MAGAZINE AMMO]]/Table4[[#This Row],[AMMO PER SHOT]]</f>
        <v>40</v>
      </c>
      <c r="W1825" s="138">
        <f>1/Table4[[#This Row],[SHOT 
INTERVAL]]</f>
        <v>10</v>
      </c>
      <c r="X1825" s="138">
        <f>(Table4[[#This Row],[SHOTS PER MAGAZINE]]-1)*Table4[[#This Row],[SHOT 
INTERVAL]]+(Table4[[#This Row],[PARTICLES 
PER SHOT]]-1)*Table4[[#This Row],[BURST INTERVAL]]</f>
        <v>3.9000000000000004</v>
      </c>
      <c r="Y1825" s="186">
        <f>Table4[[#This Row],[DAMAGE PER MAGAZINE]]/(Table4[[#This Row],[UNLOAD TIME]]+Table4[[#This Row],[RELOAD TIME]])</f>
        <v>1640.2116402116403</v>
      </c>
    </row>
    <row r="1826" spans="1:25" ht="14.25" hidden="1" customHeight="1" outlineLevel="1" x14ac:dyDescent="0.2">
      <c r="A1826" s="130">
        <v>90</v>
      </c>
      <c r="B1826" s="186" t="s">
        <v>482</v>
      </c>
      <c r="C1826" s="186" t="s">
        <v>102</v>
      </c>
      <c r="D1826" s="130">
        <v>12</v>
      </c>
      <c r="E1826" s="130">
        <v>792</v>
      </c>
      <c r="F1826" s="130"/>
      <c r="G1826" s="130"/>
      <c r="H1826" s="130"/>
      <c r="I1826" s="151">
        <v>40</v>
      </c>
      <c r="J1826" s="130">
        <v>1</v>
      </c>
      <c r="K1826" s="130">
        <v>1</v>
      </c>
      <c r="L1826" s="138"/>
      <c r="M1826" s="138">
        <v>0.1</v>
      </c>
      <c r="N1826" s="151">
        <v>8</v>
      </c>
      <c r="O1826" s="138"/>
      <c r="P1826" s="153">
        <v>3</v>
      </c>
      <c r="Q1826" s="151">
        <v>39</v>
      </c>
      <c r="R1826" s="153">
        <v>15</v>
      </c>
      <c r="S1826" s="130">
        <f>Table4[[#This Row],[DMG PER PARTICLE]]*Table4[[#This Row],[PARTICLES 
PER SHOT]]</f>
        <v>792</v>
      </c>
      <c r="T1826" s="186">
        <f>Table4[[#This Row],[DAMAGE PER SHOT]]/Table4[[#This Row],[SHOT 
INTERVAL]]</f>
        <v>7920</v>
      </c>
      <c r="U1826" s="130">
        <f>Table4[[#This Row],[SHOTS PER MAGAZINE]]*Table4[[#This Row],[DAMAGE PER SHOT]]</f>
        <v>31680</v>
      </c>
      <c r="V1826" s="130">
        <f>Table4[[#This Row],[MAGAZINE AMMO]]/Table4[[#This Row],[AMMO PER SHOT]]</f>
        <v>40</v>
      </c>
      <c r="W1826" s="138">
        <f>1/Table4[[#This Row],[SHOT 
INTERVAL]]</f>
        <v>10</v>
      </c>
      <c r="X1826" s="138">
        <f>(Table4[[#This Row],[SHOTS PER MAGAZINE]]-1)*Table4[[#This Row],[SHOT 
INTERVAL]]+(Table4[[#This Row],[PARTICLES 
PER SHOT]]-1)*Table4[[#This Row],[BURST INTERVAL]]</f>
        <v>3.9000000000000004</v>
      </c>
      <c r="Y1826" s="186">
        <f>Table4[[#This Row],[DAMAGE PER MAGAZINE]]/(Table4[[#This Row],[UNLOAD TIME]]+Table4[[#This Row],[RELOAD TIME]])</f>
        <v>1676.1904761904764</v>
      </c>
    </row>
    <row r="1827" spans="1:25" ht="14.25" hidden="1" customHeight="1" outlineLevel="1" x14ac:dyDescent="0.2">
      <c r="A1827" s="130">
        <v>90</v>
      </c>
      <c r="B1827" s="186" t="s">
        <v>482</v>
      </c>
      <c r="C1827" s="186" t="s">
        <v>103</v>
      </c>
      <c r="D1827" s="130">
        <v>1</v>
      </c>
      <c r="E1827" s="130">
        <v>831.6</v>
      </c>
      <c r="F1827" s="130"/>
      <c r="G1827" s="130"/>
      <c r="H1827" s="130"/>
      <c r="I1827" s="151">
        <v>40</v>
      </c>
      <c r="J1827" s="130">
        <v>1</v>
      </c>
      <c r="K1827" s="130">
        <v>1</v>
      </c>
      <c r="L1827" s="138"/>
      <c r="M1827" s="138">
        <v>0.1</v>
      </c>
      <c r="N1827" s="151">
        <v>8</v>
      </c>
      <c r="O1827" s="138"/>
      <c r="P1827" s="153">
        <v>3</v>
      </c>
      <c r="Q1827" s="151">
        <v>39</v>
      </c>
      <c r="R1827" s="153">
        <v>15</v>
      </c>
      <c r="S1827" s="130">
        <f>Table4[[#This Row],[DMG PER PARTICLE]]*Table4[[#This Row],[PARTICLES 
PER SHOT]]</f>
        <v>831.6</v>
      </c>
      <c r="T1827" s="186">
        <f>Table4[[#This Row],[DAMAGE PER SHOT]]/Table4[[#This Row],[SHOT 
INTERVAL]]</f>
        <v>8316</v>
      </c>
      <c r="U1827" s="130">
        <f>Table4[[#This Row],[SHOTS PER MAGAZINE]]*Table4[[#This Row],[DAMAGE PER SHOT]]</f>
        <v>33264</v>
      </c>
      <c r="V1827" s="130">
        <f>Table4[[#This Row],[MAGAZINE AMMO]]/Table4[[#This Row],[AMMO PER SHOT]]</f>
        <v>40</v>
      </c>
      <c r="W1827" s="138">
        <f>1/Table4[[#This Row],[SHOT 
INTERVAL]]</f>
        <v>10</v>
      </c>
      <c r="X1827" s="138">
        <f>(Table4[[#This Row],[SHOTS PER MAGAZINE]]-1)*Table4[[#This Row],[SHOT 
INTERVAL]]+(Table4[[#This Row],[PARTICLES 
PER SHOT]]-1)*Table4[[#This Row],[BURST INTERVAL]]</f>
        <v>3.9000000000000004</v>
      </c>
      <c r="Y1827" s="186">
        <f>Table4[[#This Row],[DAMAGE PER MAGAZINE]]/(Table4[[#This Row],[UNLOAD TIME]]+Table4[[#This Row],[RELOAD TIME]])</f>
        <v>1760.0000000000002</v>
      </c>
    </row>
    <row r="1828" spans="1:25" ht="14.25" customHeight="1" collapsed="1" x14ac:dyDescent="0.2">
      <c r="A1828" s="128">
        <v>91</v>
      </c>
      <c r="B1828" s="185" t="s">
        <v>483</v>
      </c>
      <c r="C1828" s="185" t="s">
        <v>101</v>
      </c>
      <c r="D1828" s="128">
        <v>1</v>
      </c>
      <c r="E1828" s="128">
        <v>172</v>
      </c>
      <c r="F1828" s="128"/>
      <c r="G1828" s="128"/>
      <c r="H1828" s="128"/>
      <c r="I1828" s="150">
        <v>40</v>
      </c>
      <c r="J1828" s="128">
        <v>1</v>
      </c>
      <c r="K1828" s="128">
        <v>1</v>
      </c>
      <c r="L1828" s="137"/>
      <c r="M1828" s="137">
        <v>0.1</v>
      </c>
      <c r="N1828" s="150">
        <v>8</v>
      </c>
      <c r="O1828" s="137"/>
      <c r="P1828" s="152">
        <v>3</v>
      </c>
      <c r="Q1828" s="150">
        <v>39</v>
      </c>
      <c r="R1828" s="152">
        <v>15</v>
      </c>
      <c r="S1828" s="128">
        <f>Table4[[#This Row],[DMG PER PARTICLE]]*Table4[[#This Row],[PARTICLES 
PER SHOT]]</f>
        <v>172</v>
      </c>
      <c r="T1828" s="185">
        <f>Table4[[#This Row],[DAMAGE PER SHOT]]/Table4[[#This Row],[SHOT 
INTERVAL]]</f>
        <v>1720</v>
      </c>
      <c r="U1828" s="128">
        <f>Table4[[#This Row],[SHOTS PER MAGAZINE]]*Table4[[#This Row],[DAMAGE PER SHOT]]</f>
        <v>6880</v>
      </c>
      <c r="V1828" s="128">
        <f>Table4[[#This Row],[MAGAZINE AMMO]]/Table4[[#This Row],[AMMO PER SHOT]]</f>
        <v>40</v>
      </c>
      <c r="W1828" s="137">
        <f>1/Table4[[#This Row],[SHOT 
INTERVAL]]</f>
        <v>10</v>
      </c>
      <c r="X1828" s="137">
        <f>(Table4[[#This Row],[SHOTS PER MAGAZINE]]-1)*Table4[[#This Row],[SHOT 
INTERVAL]]+(Table4[[#This Row],[PARTICLES 
PER SHOT]]-1)*Table4[[#This Row],[BURST INTERVAL]]</f>
        <v>3.9000000000000004</v>
      </c>
      <c r="Y1828" s="185">
        <f>Table4[[#This Row],[DAMAGE PER MAGAZINE]]/(Table4[[#This Row],[UNLOAD TIME]]+Table4[[#This Row],[RELOAD TIME]])</f>
        <v>364.02116402116405</v>
      </c>
    </row>
    <row r="1829" spans="1:25" ht="14.25" hidden="1" customHeight="1" outlineLevel="1" x14ac:dyDescent="0.2">
      <c r="A1829" s="130">
        <v>91</v>
      </c>
      <c r="B1829" s="186" t="s">
        <v>483</v>
      </c>
      <c r="C1829" s="186" t="s">
        <v>101</v>
      </c>
      <c r="D1829" s="130">
        <v>2</v>
      </c>
      <c r="E1829" s="130">
        <v>189</v>
      </c>
      <c r="F1829" s="130"/>
      <c r="G1829" s="130"/>
      <c r="H1829" s="130"/>
      <c r="I1829" s="151">
        <v>40</v>
      </c>
      <c r="J1829" s="130">
        <v>1</v>
      </c>
      <c r="K1829" s="130">
        <v>1</v>
      </c>
      <c r="L1829" s="138"/>
      <c r="M1829" s="138">
        <v>0.1</v>
      </c>
      <c r="N1829" s="151">
        <v>8</v>
      </c>
      <c r="O1829" s="138"/>
      <c r="P1829" s="153">
        <v>3</v>
      </c>
      <c r="Q1829" s="151">
        <v>39</v>
      </c>
      <c r="R1829" s="153">
        <v>15</v>
      </c>
      <c r="S1829" s="130">
        <f>Table4[[#This Row],[DMG PER PARTICLE]]*Table4[[#This Row],[PARTICLES 
PER SHOT]]</f>
        <v>189</v>
      </c>
      <c r="T1829" s="186">
        <f>Table4[[#This Row],[DAMAGE PER SHOT]]/Table4[[#This Row],[SHOT 
INTERVAL]]</f>
        <v>1890</v>
      </c>
      <c r="U1829" s="130">
        <f>Table4[[#This Row],[SHOTS PER MAGAZINE]]*Table4[[#This Row],[DAMAGE PER SHOT]]</f>
        <v>7560</v>
      </c>
      <c r="V1829" s="130">
        <f>Table4[[#This Row],[MAGAZINE AMMO]]/Table4[[#This Row],[AMMO PER SHOT]]</f>
        <v>40</v>
      </c>
      <c r="W1829" s="138">
        <f>1/Table4[[#This Row],[SHOT 
INTERVAL]]</f>
        <v>10</v>
      </c>
      <c r="X1829" s="138">
        <f>(Table4[[#This Row],[SHOTS PER MAGAZINE]]-1)*Table4[[#This Row],[SHOT 
INTERVAL]]+(Table4[[#This Row],[PARTICLES 
PER SHOT]]-1)*Table4[[#This Row],[BURST INTERVAL]]</f>
        <v>3.9000000000000004</v>
      </c>
      <c r="Y1829" s="186">
        <f>Table4[[#This Row],[DAMAGE PER MAGAZINE]]/(Table4[[#This Row],[UNLOAD TIME]]+Table4[[#This Row],[RELOAD TIME]])</f>
        <v>400.00000000000006</v>
      </c>
    </row>
    <row r="1830" spans="1:25" ht="14.25" hidden="1" customHeight="1" outlineLevel="1" x14ac:dyDescent="0.2">
      <c r="A1830" s="130">
        <v>91</v>
      </c>
      <c r="B1830" s="186" t="s">
        <v>483</v>
      </c>
      <c r="C1830" s="186" t="s">
        <v>101</v>
      </c>
      <c r="D1830" s="130">
        <v>3</v>
      </c>
      <c r="E1830" s="130">
        <v>208</v>
      </c>
      <c r="F1830" s="130"/>
      <c r="G1830" s="130"/>
      <c r="H1830" s="130"/>
      <c r="I1830" s="151">
        <v>40</v>
      </c>
      <c r="J1830" s="130">
        <v>1</v>
      </c>
      <c r="K1830" s="130">
        <v>1</v>
      </c>
      <c r="L1830" s="138"/>
      <c r="M1830" s="138">
        <v>0.1</v>
      </c>
      <c r="N1830" s="151">
        <v>8</v>
      </c>
      <c r="O1830" s="138"/>
      <c r="P1830" s="153">
        <v>3</v>
      </c>
      <c r="Q1830" s="151">
        <v>39</v>
      </c>
      <c r="R1830" s="153">
        <v>15</v>
      </c>
      <c r="S1830" s="130">
        <f>Table4[[#This Row],[DMG PER PARTICLE]]*Table4[[#This Row],[PARTICLES 
PER SHOT]]</f>
        <v>208</v>
      </c>
      <c r="T1830" s="186">
        <f>Table4[[#This Row],[DAMAGE PER SHOT]]/Table4[[#This Row],[SHOT 
INTERVAL]]</f>
        <v>2080</v>
      </c>
      <c r="U1830" s="130">
        <f>Table4[[#This Row],[SHOTS PER MAGAZINE]]*Table4[[#This Row],[DAMAGE PER SHOT]]</f>
        <v>8320</v>
      </c>
      <c r="V1830" s="130">
        <f>Table4[[#This Row],[MAGAZINE AMMO]]/Table4[[#This Row],[AMMO PER SHOT]]</f>
        <v>40</v>
      </c>
      <c r="W1830" s="138">
        <f>1/Table4[[#This Row],[SHOT 
INTERVAL]]</f>
        <v>10</v>
      </c>
      <c r="X1830" s="138">
        <f>(Table4[[#This Row],[SHOTS PER MAGAZINE]]-1)*Table4[[#This Row],[SHOT 
INTERVAL]]+(Table4[[#This Row],[PARTICLES 
PER SHOT]]-1)*Table4[[#This Row],[BURST INTERVAL]]</f>
        <v>3.9000000000000004</v>
      </c>
      <c r="Y1830" s="186">
        <f>Table4[[#This Row],[DAMAGE PER MAGAZINE]]/(Table4[[#This Row],[UNLOAD TIME]]+Table4[[#This Row],[RELOAD TIME]])</f>
        <v>440.21164021164026</v>
      </c>
    </row>
    <row r="1831" spans="1:25" ht="14.25" hidden="1" customHeight="1" outlineLevel="1" x14ac:dyDescent="0.2">
      <c r="A1831" s="130">
        <v>91</v>
      </c>
      <c r="B1831" s="186" t="s">
        <v>483</v>
      </c>
      <c r="C1831" s="186" t="s">
        <v>101</v>
      </c>
      <c r="D1831" s="130">
        <v>4</v>
      </c>
      <c r="E1831" s="130">
        <v>229</v>
      </c>
      <c r="F1831" s="130"/>
      <c r="G1831" s="130"/>
      <c r="H1831" s="130"/>
      <c r="I1831" s="151">
        <v>40</v>
      </c>
      <c r="J1831" s="130">
        <v>1</v>
      </c>
      <c r="K1831" s="130">
        <v>1</v>
      </c>
      <c r="L1831" s="138"/>
      <c r="M1831" s="138">
        <v>0.1</v>
      </c>
      <c r="N1831" s="151">
        <v>8</v>
      </c>
      <c r="O1831" s="138"/>
      <c r="P1831" s="153">
        <v>3</v>
      </c>
      <c r="Q1831" s="151">
        <v>39</v>
      </c>
      <c r="R1831" s="153">
        <v>15</v>
      </c>
      <c r="S1831" s="130">
        <f>Table4[[#This Row],[DMG PER PARTICLE]]*Table4[[#This Row],[PARTICLES 
PER SHOT]]</f>
        <v>229</v>
      </c>
      <c r="T1831" s="186">
        <f>Table4[[#This Row],[DAMAGE PER SHOT]]/Table4[[#This Row],[SHOT 
INTERVAL]]</f>
        <v>2290</v>
      </c>
      <c r="U1831" s="130">
        <f>Table4[[#This Row],[SHOTS PER MAGAZINE]]*Table4[[#This Row],[DAMAGE PER SHOT]]</f>
        <v>9160</v>
      </c>
      <c r="V1831" s="130">
        <f>Table4[[#This Row],[MAGAZINE AMMO]]/Table4[[#This Row],[AMMO PER SHOT]]</f>
        <v>40</v>
      </c>
      <c r="W1831" s="138">
        <f>1/Table4[[#This Row],[SHOT 
INTERVAL]]</f>
        <v>10</v>
      </c>
      <c r="X1831" s="138">
        <f>(Table4[[#This Row],[SHOTS PER MAGAZINE]]-1)*Table4[[#This Row],[SHOT 
INTERVAL]]+(Table4[[#This Row],[PARTICLES 
PER SHOT]]-1)*Table4[[#This Row],[BURST INTERVAL]]</f>
        <v>3.9000000000000004</v>
      </c>
      <c r="Y1831" s="186">
        <f>Table4[[#This Row],[DAMAGE PER MAGAZINE]]/(Table4[[#This Row],[UNLOAD TIME]]+Table4[[#This Row],[RELOAD TIME]])</f>
        <v>484.65608465608472</v>
      </c>
    </row>
    <row r="1832" spans="1:25" ht="14.25" hidden="1" customHeight="1" outlineLevel="1" x14ac:dyDescent="0.2">
      <c r="A1832" s="130">
        <v>91</v>
      </c>
      <c r="B1832" s="186" t="s">
        <v>483</v>
      </c>
      <c r="C1832" s="186" t="s">
        <v>101</v>
      </c>
      <c r="D1832" s="130">
        <v>5</v>
      </c>
      <c r="E1832" s="130">
        <v>252</v>
      </c>
      <c r="F1832" s="130"/>
      <c r="G1832" s="130"/>
      <c r="H1832" s="130"/>
      <c r="I1832" s="151">
        <v>40</v>
      </c>
      <c r="J1832" s="130">
        <v>1</v>
      </c>
      <c r="K1832" s="130">
        <v>1</v>
      </c>
      <c r="L1832" s="138"/>
      <c r="M1832" s="138">
        <v>0.1</v>
      </c>
      <c r="N1832" s="151">
        <v>8</v>
      </c>
      <c r="O1832" s="138"/>
      <c r="P1832" s="153">
        <v>3</v>
      </c>
      <c r="Q1832" s="151">
        <v>39</v>
      </c>
      <c r="R1832" s="153">
        <v>15</v>
      </c>
      <c r="S1832" s="130">
        <f>Table4[[#This Row],[DMG PER PARTICLE]]*Table4[[#This Row],[PARTICLES 
PER SHOT]]</f>
        <v>252</v>
      </c>
      <c r="T1832" s="186">
        <f>Table4[[#This Row],[DAMAGE PER SHOT]]/Table4[[#This Row],[SHOT 
INTERVAL]]</f>
        <v>2520</v>
      </c>
      <c r="U1832" s="130">
        <f>Table4[[#This Row],[SHOTS PER MAGAZINE]]*Table4[[#This Row],[DAMAGE PER SHOT]]</f>
        <v>10080</v>
      </c>
      <c r="V1832" s="130">
        <f>Table4[[#This Row],[MAGAZINE AMMO]]/Table4[[#This Row],[AMMO PER SHOT]]</f>
        <v>40</v>
      </c>
      <c r="W1832" s="138">
        <f>1/Table4[[#This Row],[SHOT 
INTERVAL]]</f>
        <v>10</v>
      </c>
      <c r="X1832" s="138">
        <f>(Table4[[#This Row],[SHOTS PER MAGAZINE]]-1)*Table4[[#This Row],[SHOT 
INTERVAL]]+(Table4[[#This Row],[PARTICLES 
PER SHOT]]-1)*Table4[[#This Row],[BURST INTERVAL]]</f>
        <v>3.9000000000000004</v>
      </c>
      <c r="Y1832" s="186">
        <f>Table4[[#This Row],[DAMAGE PER MAGAZINE]]/(Table4[[#This Row],[UNLOAD TIME]]+Table4[[#This Row],[RELOAD TIME]])</f>
        <v>533.33333333333337</v>
      </c>
    </row>
    <row r="1833" spans="1:25" ht="14.25" hidden="1" customHeight="1" outlineLevel="1" x14ac:dyDescent="0.2">
      <c r="A1833" s="130">
        <v>91</v>
      </c>
      <c r="B1833" s="186" t="s">
        <v>483</v>
      </c>
      <c r="C1833" s="186" t="s">
        <v>101</v>
      </c>
      <c r="D1833" s="130">
        <v>6</v>
      </c>
      <c r="E1833" s="130">
        <v>277</v>
      </c>
      <c r="F1833" s="130"/>
      <c r="G1833" s="130"/>
      <c r="H1833" s="130"/>
      <c r="I1833" s="151">
        <v>40</v>
      </c>
      <c r="J1833" s="130">
        <v>1</v>
      </c>
      <c r="K1833" s="130">
        <v>1</v>
      </c>
      <c r="L1833" s="138"/>
      <c r="M1833" s="138">
        <v>0.1</v>
      </c>
      <c r="N1833" s="151">
        <v>8</v>
      </c>
      <c r="O1833" s="138"/>
      <c r="P1833" s="153">
        <v>3</v>
      </c>
      <c r="Q1833" s="151">
        <v>39</v>
      </c>
      <c r="R1833" s="153">
        <v>15</v>
      </c>
      <c r="S1833" s="130">
        <f>Table4[[#This Row],[DMG PER PARTICLE]]*Table4[[#This Row],[PARTICLES 
PER SHOT]]</f>
        <v>277</v>
      </c>
      <c r="T1833" s="186">
        <f>Table4[[#This Row],[DAMAGE PER SHOT]]/Table4[[#This Row],[SHOT 
INTERVAL]]</f>
        <v>2770</v>
      </c>
      <c r="U1833" s="130">
        <f>Table4[[#This Row],[SHOTS PER MAGAZINE]]*Table4[[#This Row],[DAMAGE PER SHOT]]</f>
        <v>11080</v>
      </c>
      <c r="V1833" s="130">
        <f>Table4[[#This Row],[MAGAZINE AMMO]]/Table4[[#This Row],[AMMO PER SHOT]]</f>
        <v>40</v>
      </c>
      <c r="W1833" s="138">
        <f>1/Table4[[#This Row],[SHOT 
INTERVAL]]</f>
        <v>10</v>
      </c>
      <c r="X1833" s="138">
        <f>(Table4[[#This Row],[SHOTS PER MAGAZINE]]-1)*Table4[[#This Row],[SHOT 
INTERVAL]]+(Table4[[#This Row],[PARTICLES 
PER SHOT]]-1)*Table4[[#This Row],[BURST INTERVAL]]</f>
        <v>3.9000000000000004</v>
      </c>
      <c r="Y1833" s="186">
        <f>Table4[[#This Row],[DAMAGE PER MAGAZINE]]/(Table4[[#This Row],[UNLOAD TIME]]+Table4[[#This Row],[RELOAD TIME]])</f>
        <v>586.24338624338634</v>
      </c>
    </row>
    <row r="1834" spans="1:25" ht="14.25" hidden="1" customHeight="1" outlineLevel="1" x14ac:dyDescent="0.2">
      <c r="A1834" s="130">
        <v>91</v>
      </c>
      <c r="B1834" s="186" t="s">
        <v>483</v>
      </c>
      <c r="C1834" s="186" t="s">
        <v>101</v>
      </c>
      <c r="D1834" s="130">
        <v>7</v>
      </c>
      <c r="E1834" s="130">
        <v>305</v>
      </c>
      <c r="F1834" s="130"/>
      <c r="G1834" s="130"/>
      <c r="H1834" s="130"/>
      <c r="I1834" s="151">
        <v>40</v>
      </c>
      <c r="J1834" s="130">
        <v>1</v>
      </c>
      <c r="K1834" s="130">
        <v>1</v>
      </c>
      <c r="L1834" s="138"/>
      <c r="M1834" s="138">
        <v>0.1</v>
      </c>
      <c r="N1834" s="151">
        <v>8</v>
      </c>
      <c r="O1834" s="138"/>
      <c r="P1834" s="153">
        <v>3</v>
      </c>
      <c r="Q1834" s="151">
        <v>39</v>
      </c>
      <c r="R1834" s="153">
        <v>15</v>
      </c>
      <c r="S1834" s="130">
        <f>Table4[[#This Row],[DMG PER PARTICLE]]*Table4[[#This Row],[PARTICLES 
PER SHOT]]</f>
        <v>305</v>
      </c>
      <c r="T1834" s="186">
        <f>Table4[[#This Row],[DAMAGE PER SHOT]]/Table4[[#This Row],[SHOT 
INTERVAL]]</f>
        <v>3050</v>
      </c>
      <c r="U1834" s="130">
        <f>Table4[[#This Row],[SHOTS PER MAGAZINE]]*Table4[[#This Row],[DAMAGE PER SHOT]]</f>
        <v>12200</v>
      </c>
      <c r="V1834" s="130">
        <f>Table4[[#This Row],[MAGAZINE AMMO]]/Table4[[#This Row],[AMMO PER SHOT]]</f>
        <v>40</v>
      </c>
      <c r="W1834" s="138">
        <f>1/Table4[[#This Row],[SHOT 
INTERVAL]]</f>
        <v>10</v>
      </c>
      <c r="X1834" s="138">
        <f>(Table4[[#This Row],[SHOTS PER MAGAZINE]]-1)*Table4[[#This Row],[SHOT 
INTERVAL]]+(Table4[[#This Row],[PARTICLES 
PER SHOT]]-1)*Table4[[#This Row],[BURST INTERVAL]]</f>
        <v>3.9000000000000004</v>
      </c>
      <c r="Y1834" s="186">
        <f>Table4[[#This Row],[DAMAGE PER MAGAZINE]]/(Table4[[#This Row],[UNLOAD TIME]]+Table4[[#This Row],[RELOAD TIME]])</f>
        <v>645.50264550264558</v>
      </c>
    </row>
    <row r="1835" spans="1:25" ht="14.25" hidden="1" customHeight="1" outlineLevel="1" x14ac:dyDescent="0.2">
      <c r="A1835" s="130">
        <v>91</v>
      </c>
      <c r="B1835" s="186" t="s">
        <v>483</v>
      </c>
      <c r="C1835" s="186" t="s">
        <v>101</v>
      </c>
      <c r="D1835" s="130">
        <v>8</v>
      </c>
      <c r="E1835" s="130">
        <v>336</v>
      </c>
      <c r="F1835" s="130"/>
      <c r="G1835" s="130"/>
      <c r="H1835" s="130"/>
      <c r="I1835" s="151">
        <v>40</v>
      </c>
      <c r="J1835" s="130">
        <v>1</v>
      </c>
      <c r="K1835" s="130">
        <v>1</v>
      </c>
      <c r="L1835" s="138"/>
      <c r="M1835" s="138">
        <v>0.1</v>
      </c>
      <c r="N1835" s="151">
        <v>8</v>
      </c>
      <c r="O1835" s="138"/>
      <c r="P1835" s="153">
        <v>3</v>
      </c>
      <c r="Q1835" s="151">
        <v>39</v>
      </c>
      <c r="R1835" s="153">
        <v>15</v>
      </c>
      <c r="S1835" s="130">
        <f>Table4[[#This Row],[DMG PER PARTICLE]]*Table4[[#This Row],[PARTICLES 
PER SHOT]]</f>
        <v>336</v>
      </c>
      <c r="T1835" s="186">
        <f>Table4[[#This Row],[DAMAGE PER SHOT]]/Table4[[#This Row],[SHOT 
INTERVAL]]</f>
        <v>3360</v>
      </c>
      <c r="U1835" s="130">
        <f>Table4[[#This Row],[SHOTS PER MAGAZINE]]*Table4[[#This Row],[DAMAGE PER SHOT]]</f>
        <v>13440</v>
      </c>
      <c r="V1835" s="130">
        <f>Table4[[#This Row],[MAGAZINE AMMO]]/Table4[[#This Row],[AMMO PER SHOT]]</f>
        <v>40</v>
      </c>
      <c r="W1835" s="138">
        <f>1/Table4[[#This Row],[SHOT 
INTERVAL]]</f>
        <v>10</v>
      </c>
      <c r="X1835" s="138">
        <f>(Table4[[#This Row],[SHOTS PER MAGAZINE]]-1)*Table4[[#This Row],[SHOT 
INTERVAL]]+(Table4[[#This Row],[PARTICLES 
PER SHOT]]-1)*Table4[[#This Row],[BURST INTERVAL]]</f>
        <v>3.9000000000000004</v>
      </c>
      <c r="Y1835" s="186">
        <f>Table4[[#This Row],[DAMAGE PER MAGAZINE]]/(Table4[[#This Row],[UNLOAD TIME]]+Table4[[#This Row],[RELOAD TIME]])</f>
        <v>711.1111111111112</v>
      </c>
    </row>
    <row r="1836" spans="1:25" ht="14.25" hidden="1" customHeight="1" outlineLevel="1" x14ac:dyDescent="0.2">
      <c r="A1836" s="130">
        <v>91</v>
      </c>
      <c r="B1836" s="186" t="s">
        <v>483</v>
      </c>
      <c r="C1836" s="186" t="s">
        <v>101</v>
      </c>
      <c r="D1836" s="130">
        <v>9</v>
      </c>
      <c r="E1836" s="130">
        <v>370</v>
      </c>
      <c r="F1836" s="130"/>
      <c r="G1836" s="130"/>
      <c r="H1836" s="130"/>
      <c r="I1836" s="151">
        <v>40</v>
      </c>
      <c r="J1836" s="130">
        <v>1</v>
      </c>
      <c r="K1836" s="130">
        <v>1</v>
      </c>
      <c r="L1836" s="138"/>
      <c r="M1836" s="138">
        <v>0.1</v>
      </c>
      <c r="N1836" s="151">
        <v>8</v>
      </c>
      <c r="O1836" s="138"/>
      <c r="P1836" s="153">
        <v>3</v>
      </c>
      <c r="Q1836" s="151">
        <v>39</v>
      </c>
      <c r="R1836" s="153">
        <v>15</v>
      </c>
      <c r="S1836" s="130">
        <f>Table4[[#This Row],[DMG PER PARTICLE]]*Table4[[#This Row],[PARTICLES 
PER SHOT]]</f>
        <v>370</v>
      </c>
      <c r="T1836" s="186">
        <f>Table4[[#This Row],[DAMAGE PER SHOT]]/Table4[[#This Row],[SHOT 
INTERVAL]]</f>
        <v>3700</v>
      </c>
      <c r="U1836" s="130">
        <f>Table4[[#This Row],[SHOTS PER MAGAZINE]]*Table4[[#This Row],[DAMAGE PER SHOT]]</f>
        <v>14800</v>
      </c>
      <c r="V1836" s="130">
        <f>Table4[[#This Row],[MAGAZINE AMMO]]/Table4[[#This Row],[AMMO PER SHOT]]</f>
        <v>40</v>
      </c>
      <c r="W1836" s="138">
        <f>1/Table4[[#This Row],[SHOT 
INTERVAL]]</f>
        <v>10</v>
      </c>
      <c r="X1836" s="138">
        <f>(Table4[[#This Row],[SHOTS PER MAGAZINE]]-1)*Table4[[#This Row],[SHOT 
INTERVAL]]+(Table4[[#This Row],[PARTICLES 
PER SHOT]]-1)*Table4[[#This Row],[BURST INTERVAL]]</f>
        <v>3.9000000000000004</v>
      </c>
      <c r="Y1836" s="186">
        <f>Table4[[#This Row],[DAMAGE PER MAGAZINE]]/(Table4[[#This Row],[UNLOAD TIME]]+Table4[[#This Row],[RELOAD TIME]])</f>
        <v>783.06878306878309</v>
      </c>
    </row>
    <row r="1837" spans="1:25" ht="14.25" hidden="1" customHeight="1" outlineLevel="1" x14ac:dyDescent="0.2">
      <c r="A1837" s="130">
        <v>91</v>
      </c>
      <c r="B1837" s="186" t="s">
        <v>483</v>
      </c>
      <c r="C1837" s="186" t="s">
        <v>101</v>
      </c>
      <c r="D1837" s="130">
        <v>10</v>
      </c>
      <c r="E1837" s="130">
        <v>407</v>
      </c>
      <c r="F1837" s="130"/>
      <c r="G1837" s="130"/>
      <c r="H1837" s="130"/>
      <c r="I1837" s="151">
        <v>40</v>
      </c>
      <c r="J1837" s="130">
        <v>1</v>
      </c>
      <c r="K1837" s="130">
        <v>1</v>
      </c>
      <c r="L1837" s="138"/>
      <c r="M1837" s="138">
        <v>0.1</v>
      </c>
      <c r="N1837" s="151">
        <v>8</v>
      </c>
      <c r="O1837" s="138"/>
      <c r="P1837" s="153">
        <v>3</v>
      </c>
      <c r="Q1837" s="151">
        <v>39</v>
      </c>
      <c r="R1837" s="153">
        <v>15</v>
      </c>
      <c r="S1837" s="130">
        <f>Table4[[#This Row],[DMG PER PARTICLE]]*Table4[[#This Row],[PARTICLES 
PER SHOT]]</f>
        <v>407</v>
      </c>
      <c r="T1837" s="186">
        <f>Table4[[#This Row],[DAMAGE PER SHOT]]/Table4[[#This Row],[SHOT 
INTERVAL]]</f>
        <v>4070</v>
      </c>
      <c r="U1837" s="130">
        <f>Table4[[#This Row],[SHOTS PER MAGAZINE]]*Table4[[#This Row],[DAMAGE PER SHOT]]</f>
        <v>16280</v>
      </c>
      <c r="V1837" s="130">
        <f>Table4[[#This Row],[MAGAZINE AMMO]]/Table4[[#This Row],[AMMO PER SHOT]]</f>
        <v>40</v>
      </c>
      <c r="W1837" s="138">
        <f>1/Table4[[#This Row],[SHOT 
INTERVAL]]</f>
        <v>10</v>
      </c>
      <c r="X1837" s="138">
        <f>(Table4[[#This Row],[SHOTS PER MAGAZINE]]-1)*Table4[[#This Row],[SHOT 
INTERVAL]]+(Table4[[#This Row],[PARTICLES 
PER SHOT]]-1)*Table4[[#This Row],[BURST INTERVAL]]</f>
        <v>3.9000000000000004</v>
      </c>
      <c r="Y1837" s="186">
        <f>Table4[[#This Row],[DAMAGE PER MAGAZINE]]/(Table4[[#This Row],[UNLOAD TIME]]+Table4[[#This Row],[RELOAD TIME]])</f>
        <v>861.37566137566148</v>
      </c>
    </row>
    <row r="1838" spans="1:25" ht="14.25" hidden="1" customHeight="1" outlineLevel="1" x14ac:dyDescent="0.2">
      <c r="A1838" s="130">
        <v>91</v>
      </c>
      <c r="B1838" s="186" t="s">
        <v>483</v>
      </c>
      <c r="C1838" s="186" t="s">
        <v>101</v>
      </c>
      <c r="D1838" s="130">
        <v>11</v>
      </c>
      <c r="E1838" s="130">
        <v>448</v>
      </c>
      <c r="F1838" s="130"/>
      <c r="G1838" s="130"/>
      <c r="H1838" s="130"/>
      <c r="I1838" s="151">
        <v>40</v>
      </c>
      <c r="J1838" s="130">
        <v>1</v>
      </c>
      <c r="K1838" s="130">
        <v>1</v>
      </c>
      <c r="L1838" s="138"/>
      <c r="M1838" s="138">
        <v>0.1</v>
      </c>
      <c r="N1838" s="151">
        <v>8</v>
      </c>
      <c r="O1838" s="138"/>
      <c r="P1838" s="153">
        <v>3</v>
      </c>
      <c r="Q1838" s="151">
        <v>39</v>
      </c>
      <c r="R1838" s="153">
        <v>15</v>
      </c>
      <c r="S1838" s="130">
        <f>Table4[[#This Row],[DMG PER PARTICLE]]*Table4[[#This Row],[PARTICLES 
PER SHOT]]</f>
        <v>448</v>
      </c>
      <c r="T1838" s="186">
        <f>Table4[[#This Row],[DAMAGE PER SHOT]]/Table4[[#This Row],[SHOT 
INTERVAL]]</f>
        <v>4480</v>
      </c>
      <c r="U1838" s="130">
        <f>Table4[[#This Row],[SHOTS PER MAGAZINE]]*Table4[[#This Row],[DAMAGE PER SHOT]]</f>
        <v>17920</v>
      </c>
      <c r="V1838" s="130">
        <f>Table4[[#This Row],[MAGAZINE AMMO]]/Table4[[#This Row],[AMMO PER SHOT]]</f>
        <v>40</v>
      </c>
      <c r="W1838" s="138">
        <f>1/Table4[[#This Row],[SHOT 
INTERVAL]]</f>
        <v>10</v>
      </c>
      <c r="X1838" s="138">
        <f>(Table4[[#This Row],[SHOTS PER MAGAZINE]]-1)*Table4[[#This Row],[SHOT 
INTERVAL]]+(Table4[[#This Row],[PARTICLES 
PER SHOT]]-1)*Table4[[#This Row],[BURST INTERVAL]]</f>
        <v>3.9000000000000004</v>
      </c>
      <c r="Y1838" s="186">
        <f>Table4[[#This Row],[DAMAGE PER MAGAZINE]]/(Table4[[#This Row],[UNLOAD TIME]]+Table4[[#This Row],[RELOAD TIME]])</f>
        <v>948.14814814814827</v>
      </c>
    </row>
    <row r="1839" spans="1:25" ht="14.25" hidden="1" customHeight="1" outlineLevel="1" x14ac:dyDescent="0.2">
      <c r="A1839" s="130">
        <v>91</v>
      </c>
      <c r="B1839" s="186" t="s">
        <v>483</v>
      </c>
      <c r="C1839" s="186" t="s">
        <v>101</v>
      </c>
      <c r="D1839" s="130">
        <v>12</v>
      </c>
      <c r="E1839" s="130">
        <v>493</v>
      </c>
      <c r="F1839" s="130"/>
      <c r="G1839" s="130"/>
      <c r="H1839" s="130"/>
      <c r="I1839" s="151">
        <v>40</v>
      </c>
      <c r="J1839" s="130">
        <v>1</v>
      </c>
      <c r="K1839" s="130">
        <v>1</v>
      </c>
      <c r="L1839" s="138"/>
      <c r="M1839" s="138">
        <v>0.1</v>
      </c>
      <c r="N1839" s="151">
        <v>8</v>
      </c>
      <c r="O1839" s="138"/>
      <c r="P1839" s="153">
        <v>3</v>
      </c>
      <c r="Q1839" s="151">
        <v>39</v>
      </c>
      <c r="R1839" s="153">
        <v>15</v>
      </c>
      <c r="S1839" s="130">
        <f>Table4[[#This Row],[DMG PER PARTICLE]]*Table4[[#This Row],[PARTICLES 
PER SHOT]]</f>
        <v>493</v>
      </c>
      <c r="T1839" s="186">
        <f>Table4[[#This Row],[DAMAGE PER SHOT]]/Table4[[#This Row],[SHOT 
INTERVAL]]</f>
        <v>4930</v>
      </c>
      <c r="U1839" s="130">
        <f>Table4[[#This Row],[SHOTS PER MAGAZINE]]*Table4[[#This Row],[DAMAGE PER SHOT]]</f>
        <v>19720</v>
      </c>
      <c r="V1839" s="130">
        <f>Table4[[#This Row],[MAGAZINE AMMO]]/Table4[[#This Row],[AMMO PER SHOT]]</f>
        <v>40</v>
      </c>
      <c r="W1839" s="138">
        <f>1/Table4[[#This Row],[SHOT 
INTERVAL]]</f>
        <v>10</v>
      </c>
      <c r="X1839" s="138">
        <f>(Table4[[#This Row],[SHOTS PER MAGAZINE]]-1)*Table4[[#This Row],[SHOT 
INTERVAL]]+(Table4[[#This Row],[PARTICLES 
PER SHOT]]-1)*Table4[[#This Row],[BURST INTERVAL]]</f>
        <v>3.9000000000000004</v>
      </c>
      <c r="Y1839" s="186">
        <f>Table4[[#This Row],[DAMAGE PER MAGAZINE]]/(Table4[[#This Row],[UNLOAD TIME]]+Table4[[#This Row],[RELOAD TIME]])</f>
        <v>1043.3862433862435</v>
      </c>
    </row>
    <row r="1840" spans="1:25" ht="14.25" hidden="1" customHeight="1" outlineLevel="1" x14ac:dyDescent="0.2">
      <c r="A1840" s="130">
        <v>91</v>
      </c>
      <c r="B1840" s="186" t="s">
        <v>483</v>
      </c>
      <c r="C1840" s="186" t="s">
        <v>102</v>
      </c>
      <c r="D1840" s="130">
        <v>1</v>
      </c>
      <c r="E1840" s="130">
        <v>493</v>
      </c>
      <c r="F1840" s="130"/>
      <c r="G1840" s="130"/>
      <c r="H1840" s="130"/>
      <c r="I1840" s="151">
        <v>40</v>
      </c>
      <c r="J1840" s="130">
        <v>1</v>
      </c>
      <c r="K1840" s="130">
        <v>1</v>
      </c>
      <c r="L1840" s="138"/>
      <c r="M1840" s="138">
        <v>0.1</v>
      </c>
      <c r="N1840" s="151">
        <v>8</v>
      </c>
      <c r="O1840" s="138"/>
      <c r="P1840" s="153">
        <v>3</v>
      </c>
      <c r="Q1840" s="151">
        <v>39</v>
      </c>
      <c r="R1840" s="153">
        <v>15</v>
      </c>
      <c r="S1840" s="130">
        <f>Table4[[#This Row],[DMG PER PARTICLE]]*Table4[[#This Row],[PARTICLES 
PER SHOT]]</f>
        <v>493</v>
      </c>
      <c r="T1840" s="186">
        <f>Table4[[#This Row],[DAMAGE PER SHOT]]/Table4[[#This Row],[SHOT 
INTERVAL]]</f>
        <v>4930</v>
      </c>
      <c r="U1840" s="130">
        <f>Table4[[#This Row],[SHOTS PER MAGAZINE]]*Table4[[#This Row],[DAMAGE PER SHOT]]</f>
        <v>19720</v>
      </c>
      <c r="V1840" s="130">
        <f>Table4[[#This Row],[MAGAZINE AMMO]]/Table4[[#This Row],[AMMO PER SHOT]]</f>
        <v>40</v>
      </c>
      <c r="W1840" s="138">
        <f>1/Table4[[#This Row],[SHOT 
INTERVAL]]</f>
        <v>10</v>
      </c>
      <c r="X1840" s="138">
        <f>(Table4[[#This Row],[SHOTS PER MAGAZINE]]-1)*Table4[[#This Row],[SHOT 
INTERVAL]]+(Table4[[#This Row],[PARTICLES 
PER SHOT]]-1)*Table4[[#This Row],[BURST INTERVAL]]</f>
        <v>3.9000000000000004</v>
      </c>
      <c r="Y1840" s="186">
        <f>Table4[[#This Row],[DAMAGE PER MAGAZINE]]/(Table4[[#This Row],[UNLOAD TIME]]+Table4[[#This Row],[RELOAD TIME]])</f>
        <v>1043.3862433862435</v>
      </c>
    </row>
    <row r="1841" spans="1:25" ht="14.25" hidden="1" customHeight="1" outlineLevel="1" x14ac:dyDescent="0.2">
      <c r="A1841" s="130">
        <v>91</v>
      </c>
      <c r="B1841" s="186" t="s">
        <v>483</v>
      </c>
      <c r="C1841" s="186" t="s">
        <v>102</v>
      </c>
      <c r="D1841" s="130">
        <v>2</v>
      </c>
      <c r="E1841" s="130">
        <v>500</v>
      </c>
      <c r="F1841" s="130"/>
      <c r="G1841" s="130"/>
      <c r="H1841" s="130"/>
      <c r="I1841" s="151">
        <v>40</v>
      </c>
      <c r="J1841" s="130">
        <v>1</v>
      </c>
      <c r="K1841" s="130">
        <v>1</v>
      </c>
      <c r="L1841" s="138"/>
      <c r="M1841" s="138">
        <v>0.1</v>
      </c>
      <c r="N1841" s="151">
        <v>8</v>
      </c>
      <c r="O1841" s="138"/>
      <c r="P1841" s="153">
        <v>3</v>
      </c>
      <c r="Q1841" s="151">
        <v>39</v>
      </c>
      <c r="R1841" s="153">
        <v>15</v>
      </c>
      <c r="S1841" s="130">
        <f>Table4[[#This Row],[DMG PER PARTICLE]]*Table4[[#This Row],[PARTICLES 
PER SHOT]]</f>
        <v>500</v>
      </c>
      <c r="T1841" s="186">
        <f>Table4[[#This Row],[DAMAGE PER SHOT]]/Table4[[#This Row],[SHOT 
INTERVAL]]</f>
        <v>5000</v>
      </c>
      <c r="U1841" s="130">
        <f>Table4[[#This Row],[SHOTS PER MAGAZINE]]*Table4[[#This Row],[DAMAGE PER SHOT]]</f>
        <v>20000</v>
      </c>
      <c r="V1841" s="130">
        <f>Table4[[#This Row],[MAGAZINE AMMO]]/Table4[[#This Row],[AMMO PER SHOT]]</f>
        <v>40</v>
      </c>
      <c r="W1841" s="138">
        <f>1/Table4[[#This Row],[SHOT 
INTERVAL]]</f>
        <v>10</v>
      </c>
      <c r="X1841" s="138">
        <f>(Table4[[#This Row],[SHOTS PER MAGAZINE]]-1)*Table4[[#This Row],[SHOT 
INTERVAL]]+(Table4[[#This Row],[PARTICLES 
PER SHOT]]-1)*Table4[[#This Row],[BURST INTERVAL]]</f>
        <v>3.9000000000000004</v>
      </c>
      <c r="Y1841" s="186">
        <f>Table4[[#This Row],[DAMAGE PER MAGAZINE]]/(Table4[[#This Row],[UNLOAD TIME]]+Table4[[#This Row],[RELOAD TIME]])</f>
        <v>1058.2010582010582</v>
      </c>
    </row>
    <row r="1842" spans="1:25" ht="14.25" hidden="1" customHeight="1" outlineLevel="1" x14ac:dyDescent="0.2">
      <c r="A1842" s="130">
        <v>91</v>
      </c>
      <c r="B1842" s="186" t="s">
        <v>483</v>
      </c>
      <c r="C1842" s="186" t="s">
        <v>102</v>
      </c>
      <c r="D1842" s="130">
        <v>3</v>
      </c>
      <c r="E1842" s="130">
        <v>509</v>
      </c>
      <c r="F1842" s="130"/>
      <c r="G1842" s="130"/>
      <c r="H1842" s="130"/>
      <c r="I1842" s="151">
        <v>40</v>
      </c>
      <c r="J1842" s="130">
        <v>1</v>
      </c>
      <c r="K1842" s="130">
        <v>1</v>
      </c>
      <c r="L1842" s="138"/>
      <c r="M1842" s="138">
        <v>0.1</v>
      </c>
      <c r="N1842" s="151">
        <v>8</v>
      </c>
      <c r="O1842" s="138"/>
      <c r="P1842" s="153">
        <v>3</v>
      </c>
      <c r="Q1842" s="151">
        <v>39</v>
      </c>
      <c r="R1842" s="153">
        <v>15</v>
      </c>
      <c r="S1842" s="130">
        <f>Table4[[#This Row],[DMG PER PARTICLE]]*Table4[[#This Row],[PARTICLES 
PER SHOT]]</f>
        <v>509</v>
      </c>
      <c r="T1842" s="186">
        <f>Table4[[#This Row],[DAMAGE PER SHOT]]/Table4[[#This Row],[SHOT 
INTERVAL]]</f>
        <v>5090</v>
      </c>
      <c r="U1842" s="130">
        <f>Table4[[#This Row],[SHOTS PER MAGAZINE]]*Table4[[#This Row],[DAMAGE PER SHOT]]</f>
        <v>20360</v>
      </c>
      <c r="V1842" s="130">
        <f>Table4[[#This Row],[MAGAZINE AMMO]]/Table4[[#This Row],[AMMO PER SHOT]]</f>
        <v>40</v>
      </c>
      <c r="W1842" s="138">
        <f>1/Table4[[#This Row],[SHOT 
INTERVAL]]</f>
        <v>10</v>
      </c>
      <c r="X1842" s="138">
        <f>(Table4[[#This Row],[SHOTS PER MAGAZINE]]-1)*Table4[[#This Row],[SHOT 
INTERVAL]]+(Table4[[#This Row],[PARTICLES 
PER SHOT]]-1)*Table4[[#This Row],[BURST INTERVAL]]</f>
        <v>3.9000000000000004</v>
      </c>
      <c r="Y1842" s="186">
        <f>Table4[[#This Row],[DAMAGE PER MAGAZINE]]/(Table4[[#This Row],[UNLOAD TIME]]+Table4[[#This Row],[RELOAD TIME]])</f>
        <v>1077.2486772486773</v>
      </c>
    </row>
    <row r="1843" spans="1:25" ht="14.25" hidden="1" customHeight="1" outlineLevel="1" x14ac:dyDescent="0.2">
      <c r="A1843" s="130">
        <v>91</v>
      </c>
      <c r="B1843" s="186" t="s">
        <v>483</v>
      </c>
      <c r="C1843" s="186" t="s">
        <v>102</v>
      </c>
      <c r="D1843" s="130">
        <v>4</v>
      </c>
      <c r="E1843" s="130">
        <v>516</v>
      </c>
      <c r="F1843" s="130"/>
      <c r="G1843" s="130"/>
      <c r="H1843" s="130"/>
      <c r="I1843" s="151">
        <v>40</v>
      </c>
      <c r="J1843" s="130">
        <v>1</v>
      </c>
      <c r="K1843" s="130">
        <v>1</v>
      </c>
      <c r="L1843" s="138"/>
      <c r="M1843" s="138">
        <v>0.1</v>
      </c>
      <c r="N1843" s="151">
        <v>8</v>
      </c>
      <c r="O1843" s="138"/>
      <c r="P1843" s="153">
        <v>3</v>
      </c>
      <c r="Q1843" s="151">
        <v>39</v>
      </c>
      <c r="R1843" s="153">
        <v>15</v>
      </c>
      <c r="S1843" s="130">
        <f>Table4[[#This Row],[DMG PER PARTICLE]]*Table4[[#This Row],[PARTICLES 
PER SHOT]]</f>
        <v>516</v>
      </c>
      <c r="T1843" s="186">
        <f>Table4[[#This Row],[DAMAGE PER SHOT]]/Table4[[#This Row],[SHOT 
INTERVAL]]</f>
        <v>5160</v>
      </c>
      <c r="U1843" s="130">
        <f>Table4[[#This Row],[SHOTS PER MAGAZINE]]*Table4[[#This Row],[DAMAGE PER SHOT]]</f>
        <v>20640</v>
      </c>
      <c r="V1843" s="130">
        <f>Table4[[#This Row],[MAGAZINE AMMO]]/Table4[[#This Row],[AMMO PER SHOT]]</f>
        <v>40</v>
      </c>
      <c r="W1843" s="138">
        <f>1/Table4[[#This Row],[SHOT 
INTERVAL]]</f>
        <v>10</v>
      </c>
      <c r="X1843" s="138">
        <f>(Table4[[#This Row],[SHOTS PER MAGAZINE]]-1)*Table4[[#This Row],[SHOT 
INTERVAL]]+(Table4[[#This Row],[PARTICLES 
PER SHOT]]-1)*Table4[[#This Row],[BURST INTERVAL]]</f>
        <v>3.9000000000000004</v>
      </c>
      <c r="Y1843" s="186">
        <f>Table4[[#This Row],[DAMAGE PER MAGAZINE]]/(Table4[[#This Row],[UNLOAD TIME]]+Table4[[#This Row],[RELOAD TIME]])</f>
        <v>1092.063492063492</v>
      </c>
    </row>
    <row r="1844" spans="1:25" ht="14.25" hidden="1" customHeight="1" outlineLevel="1" x14ac:dyDescent="0.2">
      <c r="A1844" s="130">
        <v>91</v>
      </c>
      <c r="B1844" s="186" t="s">
        <v>483</v>
      </c>
      <c r="C1844" s="186" t="s">
        <v>102</v>
      </c>
      <c r="D1844" s="130">
        <v>5</v>
      </c>
      <c r="E1844" s="130">
        <v>527</v>
      </c>
      <c r="F1844" s="130"/>
      <c r="G1844" s="130"/>
      <c r="H1844" s="130"/>
      <c r="I1844" s="151">
        <v>40</v>
      </c>
      <c r="J1844" s="130">
        <v>1</v>
      </c>
      <c r="K1844" s="130">
        <v>1</v>
      </c>
      <c r="L1844" s="138"/>
      <c r="M1844" s="138">
        <v>0.1</v>
      </c>
      <c r="N1844" s="151">
        <v>8</v>
      </c>
      <c r="O1844" s="138"/>
      <c r="P1844" s="153">
        <v>3</v>
      </c>
      <c r="Q1844" s="151">
        <v>39</v>
      </c>
      <c r="R1844" s="153">
        <v>15</v>
      </c>
      <c r="S1844" s="130">
        <f>Table4[[#This Row],[DMG PER PARTICLE]]*Table4[[#This Row],[PARTICLES 
PER SHOT]]</f>
        <v>527</v>
      </c>
      <c r="T1844" s="186">
        <f>Table4[[#This Row],[DAMAGE PER SHOT]]/Table4[[#This Row],[SHOT 
INTERVAL]]</f>
        <v>5270</v>
      </c>
      <c r="U1844" s="130">
        <f>Table4[[#This Row],[SHOTS PER MAGAZINE]]*Table4[[#This Row],[DAMAGE PER SHOT]]</f>
        <v>21080</v>
      </c>
      <c r="V1844" s="130">
        <f>Table4[[#This Row],[MAGAZINE AMMO]]/Table4[[#This Row],[AMMO PER SHOT]]</f>
        <v>40</v>
      </c>
      <c r="W1844" s="138">
        <f>1/Table4[[#This Row],[SHOT 
INTERVAL]]</f>
        <v>10</v>
      </c>
      <c r="X1844" s="138">
        <f>(Table4[[#This Row],[SHOTS PER MAGAZINE]]-1)*Table4[[#This Row],[SHOT 
INTERVAL]]+(Table4[[#This Row],[PARTICLES 
PER SHOT]]-1)*Table4[[#This Row],[BURST INTERVAL]]</f>
        <v>3.9000000000000004</v>
      </c>
      <c r="Y1844" s="186">
        <f>Table4[[#This Row],[DAMAGE PER MAGAZINE]]/(Table4[[#This Row],[UNLOAD TIME]]+Table4[[#This Row],[RELOAD TIME]])</f>
        <v>1115.3439153439153</v>
      </c>
    </row>
    <row r="1845" spans="1:25" ht="14.25" hidden="1" customHeight="1" outlineLevel="1" x14ac:dyDescent="0.2">
      <c r="A1845" s="130">
        <v>91</v>
      </c>
      <c r="B1845" s="186" t="s">
        <v>483</v>
      </c>
      <c r="C1845" s="186" t="s">
        <v>102</v>
      </c>
      <c r="D1845" s="130">
        <v>6</v>
      </c>
      <c r="E1845" s="130">
        <v>534</v>
      </c>
      <c r="F1845" s="130"/>
      <c r="G1845" s="130"/>
      <c r="H1845" s="130"/>
      <c r="I1845" s="151">
        <v>40</v>
      </c>
      <c r="J1845" s="130">
        <v>1</v>
      </c>
      <c r="K1845" s="130">
        <v>1</v>
      </c>
      <c r="L1845" s="138"/>
      <c r="M1845" s="138">
        <v>0.1</v>
      </c>
      <c r="N1845" s="151">
        <v>8</v>
      </c>
      <c r="O1845" s="138"/>
      <c r="P1845" s="153">
        <v>3</v>
      </c>
      <c r="Q1845" s="151">
        <v>39</v>
      </c>
      <c r="R1845" s="153">
        <v>15</v>
      </c>
      <c r="S1845" s="130">
        <f>Table4[[#This Row],[DMG PER PARTICLE]]*Table4[[#This Row],[PARTICLES 
PER SHOT]]</f>
        <v>534</v>
      </c>
      <c r="T1845" s="186">
        <f>Table4[[#This Row],[DAMAGE PER SHOT]]/Table4[[#This Row],[SHOT 
INTERVAL]]</f>
        <v>5340</v>
      </c>
      <c r="U1845" s="130">
        <f>Table4[[#This Row],[SHOTS PER MAGAZINE]]*Table4[[#This Row],[DAMAGE PER SHOT]]</f>
        <v>21360</v>
      </c>
      <c r="V1845" s="130">
        <f>Table4[[#This Row],[MAGAZINE AMMO]]/Table4[[#This Row],[AMMO PER SHOT]]</f>
        <v>40</v>
      </c>
      <c r="W1845" s="138">
        <f>1/Table4[[#This Row],[SHOT 
INTERVAL]]</f>
        <v>10</v>
      </c>
      <c r="X1845" s="138">
        <f>(Table4[[#This Row],[SHOTS PER MAGAZINE]]-1)*Table4[[#This Row],[SHOT 
INTERVAL]]+(Table4[[#This Row],[PARTICLES 
PER SHOT]]-1)*Table4[[#This Row],[BURST INTERVAL]]</f>
        <v>3.9000000000000004</v>
      </c>
      <c r="Y1845" s="186">
        <f>Table4[[#This Row],[DAMAGE PER MAGAZINE]]/(Table4[[#This Row],[UNLOAD TIME]]+Table4[[#This Row],[RELOAD TIME]])</f>
        <v>1130.1587301587304</v>
      </c>
    </row>
    <row r="1846" spans="1:25" ht="14.25" hidden="1" customHeight="1" outlineLevel="1" x14ac:dyDescent="0.2">
      <c r="A1846" s="130">
        <v>91</v>
      </c>
      <c r="B1846" s="186" t="s">
        <v>483</v>
      </c>
      <c r="C1846" s="186" t="s">
        <v>102</v>
      </c>
      <c r="D1846" s="130">
        <v>7</v>
      </c>
      <c r="E1846" s="130">
        <v>545</v>
      </c>
      <c r="F1846" s="130"/>
      <c r="G1846" s="130"/>
      <c r="H1846" s="130"/>
      <c r="I1846" s="151">
        <v>40</v>
      </c>
      <c r="J1846" s="130">
        <v>1</v>
      </c>
      <c r="K1846" s="130">
        <v>1</v>
      </c>
      <c r="L1846" s="138"/>
      <c r="M1846" s="138">
        <v>0.1</v>
      </c>
      <c r="N1846" s="151">
        <v>8</v>
      </c>
      <c r="O1846" s="138"/>
      <c r="P1846" s="153">
        <v>3</v>
      </c>
      <c r="Q1846" s="151">
        <v>39</v>
      </c>
      <c r="R1846" s="153">
        <v>15</v>
      </c>
      <c r="S1846" s="130">
        <f>Table4[[#This Row],[DMG PER PARTICLE]]*Table4[[#This Row],[PARTICLES 
PER SHOT]]</f>
        <v>545</v>
      </c>
      <c r="T1846" s="186">
        <f>Table4[[#This Row],[DAMAGE PER SHOT]]/Table4[[#This Row],[SHOT 
INTERVAL]]</f>
        <v>5450</v>
      </c>
      <c r="U1846" s="130">
        <f>Table4[[#This Row],[SHOTS PER MAGAZINE]]*Table4[[#This Row],[DAMAGE PER SHOT]]</f>
        <v>21800</v>
      </c>
      <c r="V1846" s="130">
        <f>Table4[[#This Row],[MAGAZINE AMMO]]/Table4[[#This Row],[AMMO PER SHOT]]</f>
        <v>40</v>
      </c>
      <c r="W1846" s="138">
        <f>1/Table4[[#This Row],[SHOT 
INTERVAL]]</f>
        <v>10</v>
      </c>
      <c r="X1846" s="138">
        <f>(Table4[[#This Row],[SHOTS PER MAGAZINE]]-1)*Table4[[#This Row],[SHOT 
INTERVAL]]+(Table4[[#This Row],[PARTICLES 
PER SHOT]]-1)*Table4[[#This Row],[BURST INTERVAL]]</f>
        <v>3.9000000000000004</v>
      </c>
      <c r="Y1846" s="186">
        <f>Table4[[#This Row],[DAMAGE PER MAGAZINE]]/(Table4[[#This Row],[UNLOAD TIME]]+Table4[[#This Row],[RELOAD TIME]])</f>
        <v>1153.4391534391534</v>
      </c>
    </row>
    <row r="1847" spans="1:25" ht="14.25" hidden="1" customHeight="1" outlineLevel="1" x14ac:dyDescent="0.2">
      <c r="A1847" s="130">
        <v>91</v>
      </c>
      <c r="B1847" s="186" t="s">
        <v>483</v>
      </c>
      <c r="C1847" s="186" t="s">
        <v>102</v>
      </c>
      <c r="D1847" s="130">
        <v>8</v>
      </c>
      <c r="E1847" s="130">
        <v>554</v>
      </c>
      <c r="F1847" s="130"/>
      <c r="G1847" s="130"/>
      <c r="H1847" s="130"/>
      <c r="I1847" s="151">
        <v>40</v>
      </c>
      <c r="J1847" s="130">
        <v>1</v>
      </c>
      <c r="K1847" s="130">
        <v>1</v>
      </c>
      <c r="L1847" s="138"/>
      <c r="M1847" s="138">
        <v>0.1</v>
      </c>
      <c r="N1847" s="151">
        <v>8</v>
      </c>
      <c r="O1847" s="138"/>
      <c r="P1847" s="153">
        <v>3</v>
      </c>
      <c r="Q1847" s="151">
        <v>39</v>
      </c>
      <c r="R1847" s="153">
        <v>15</v>
      </c>
      <c r="S1847" s="130">
        <f>Table4[[#This Row],[DMG PER PARTICLE]]*Table4[[#This Row],[PARTICLES 
PER SHOT]]</f>
        <v>554</v>
      </c>
      <c r="T1847" s="186">
        <f>Table4[[#This Row],[DAMAGE PER SHOT]]/Table4[[#This Row],[SHOT 
INTERVAL]]</f>
        <v>5540</v>
      </c>
      <c r="U1847" s="130">
        <f>Table4[[#This Row],[SHOTS PER MAGAZINE]]*Table4[[#This Row],[DAMAGE PER SHOT]]</f>
        <v>22160</v>
      </c>
      <c r="V1847" s="130">
        <f>Table4[[#This Row],[MAGAZINE AMMO]]/Table4[[#This Row],[AMMO PER SHOT]]</f>
        <v>40</v>
      </c>
      <c r="W1847" s="138">
        <f>1/Table4[[#This Row],[SHOT 
INTERVAL]]</f>
        <v>10</v>
      </c>
      <c r="X1847" s="138">
        <f>(Table4[[#This Row],[SHOTS PER MAGAZINE]]-1)*Table4[[#This Row],[SHOT 
INTERVAL]]+(Table4[[#This Row],[PARTICLES 
PER SHOT]]-1)*Table4[[#This Row],[BURST INTERVAL]]</f>
        <v>3.9000000000000004</v>
      </c>
      <c r="Y1847" s="186">
        <f>Table4[[#This Row],[DAMAGE PER MAGAZINE]]/(Table4[[#This Row],[UNLOAD TIME]]+Table4[[#This Row],[RELOAD TIME]])</f>
        <v>1172.4867724867727</v>
      </c>
    </row>
    <row r="1848" spans="1:25" ht="14.25" hidden="1" customHeight="1" outlineLevel="1" x14ac:dyDescent="0.2">
      <c r="A1848" s="130">
        <v>91</v>
      </c>
      <c r="B1848" s="186" t="s">
        <v>483</v>
      </c>
      <c r="C1848" s="186" t="s">
        <v>102</v>
      </c>
      <c r="D1848" s="130">
        <v>9</v>
      </c>
      <c r="E1848" s="130">
        <v>561</v>
      </c>
      <c r="F1848" s="130"/>
      <c r="G1848" s="130"/>
      <c r="H1848" s="130"/>
      <c r="I1848" s="151">
        <v>40</v>
      </c>
      <c r="J1848" s="130">
        <v>1</v>
      </c>
      <c r="K1848" s="130">
        <v>1</v>
      </c>
      <c r="L1848" s="138"/>
      <c r="M1848" s="138">
        <v>0.1</v>
      </c>
      <c r="N1848" s="151">
        <v>8</v>
      </c>
      <c r="O1848" s="138"/>
      <c r="P1848" s="153">
        <v>3</v>
      </c>
      <c r="Q1848" s="151">
        <v>39</v>
      </c>
      <c r="R1848" s="153">
        <v>15</v>
      </c>
      <c r="S1848" s="130">
        <f>Table4[[#This Row],[DMG PER PARTICLE]]*Table4[[#This Row],[PARTICLES 
PER SHOT]]</f>
        <v>561</v>
      </c>
      <c r="T1848" s="186">
        <f>Table4[[#This Row],[DAMAGE PER SHOT]]/Table4[[#This Row],[SHOT 
INTERVAL]]</f>
        <v>5610</v>
      </c>
      <c r="U1848" s="130">
        <f>Table4[[#This Row],[SHOTS PER MAGAZINE]]*Table4[[#This Row],[DAMAGE PER SHOT]]</f>
        <v>22440</v>
      </c>
      <c r="V1848" s="130">
        <f>Table4[[#This Row],[MAGAZINE AMMO]]/Table4[[#This Row],[AMMO PER SHOT]]</f>
        <v>40</v>
      </c>
      <c r="W1848" s="138">
        <f>1/Table4[[#This Row],[SHOT 
INTERVAL]]</f>
        <v>10</v>
      </c>
      <c r="X1848" s="138">
        <f>(Table4[[#This Row],[SHOTS PER MAGAZINE]]-1)*Table4[[#This Row],[SHOT 
INTERVAL]]+(Table4[[#This Row],[PARTICLES 
PER SHOT]]-1)*Table4[[#This Row],[BURST INTERVAL]]</f>
        <v>3.9000000000000004</v>
      </c>
      <c r="Y1848" s="186">
        <f>Table4[[#This Row],[DAMAGE PER MAGAZINE]]/(Table4[[#This Row],[UNLOAD TIME]]+Table4[[#This Row],[RELOAD TIME]])</f>
        <v>1187.3015873015875</v>
      </c>
    </row>
    <row r="1849" spans="1:25" ht="14.25" hidden="1" customHeight="1" outlineLevel="1" x14ac:dyDescent="0.2">
      <c r="A1849" s="130">
        <v>91</v>
      </c>
      <c r="B1849" s="186" t="s">
        <v>483</v>
      </c>
      <c r="C1849" s="186" t="s">
        <v>102</v>
      </c>
      <c r="D1849" s="130">
        <v>10</v>
      </c>
      <c r="E1849" s="130">
        <v>572</v>
      </c>
      <c r="F1849" s="130"/>
      <c r="G1849" s="130"/>
      <c r="H1849" s="130"/>
      <c r="I1849" s="151">
        <v>40</v>
      </c>
      <c r="J1849" s="130">
        <v>1</v>
      </c>
      <c r="K1849" s="130">
        <v>1</v>
      </c>
      <c r="L1849" s="138"/>
      <c r="M1849" s="138">
        <v>0.1</v>
      </c>
      <c r="N1849" s="151">
        <v>8</v>
      </c>
      <c r="O1849" s="138"/>
      <c r="P1849" s="153">
        <v>3</v>
      </c>
      <c r="Q1849" s="151">
        <v>39</v>
      </c>
      <c r="R1849" s="153">
        <v>15</v>
      </c>
      <c r="S1849" s="130">
        <f>Table4[[#This Row],[DMG PER PARTICLE]]*Table4[[#This Row],[PARTICLES 
PER SHOT]]</f>
        <v>572</v>
      </c>
      <c r="T1849" s="186">
        <f>Table4[[#This Row],[DAMAGE PER SHOT]]/Table4[[#This Row],[SHOT 
INTERVAL]]</f>
        <v>5720</v>
      </c>
      <c r="U1849" s="130">
        <f>Table4[[#This Row],[SHOTS PER MAGAZINE]]*Table4[[#This Row],[DAMAGE PER SHOT]]</f>
        <v>22880</v>
      </c>
      <c r="V1849" s="130">
        <f>Table4[[#This Row],[MAGAZINE AMMO]]/Table4[[#This Row],[AMMO PER SHOT]]</f>
        <v>40</v>
      </c>
      <c r="W1849" s="138">
        <f>1/Table4[[#This Row],[SHOT 
INTERVAL]]</f>
        <v>10</v>
      </c>
      <c r="X1849" s="138">
        <f>(Table4[[#This Row],[SHOTS PER MAGAZINE]]-1)*Table4[[#This Row],[SHOT 
INTERVAL]]+(Table4[[#This Row],[PARTICLES 
PER SHOT]]-1)*Table4[[#This Row],[BURST INTERVAL]]</f>
        <v>3.9000000000000004</v>
      </c>
      <c r="Y1849" s="186">
        <f>Table4[[#This Row],[DAMAGE PER MAGAZINE]]/(Table4[[#This Row],[UNLOAD TIME]]+Table4[[#This Row],[RELOAD TIME]])</f>
        <v>1210.5820105820108</v>
      </c>
    </row>
    <row r="1850" spans="1:25" ht="14.25" hidden="1" customHeight="1" outlineLevel="1" x14ac:dyDescent="0.2">
      <c r="A1850" s="130">
        <v>91</v>
      </c>
      <c r="B1850" s="186" t="s">
        <v>483</v>
      </c>
      <c r="C1850" s="186" t="s">
        <v>102</v>
      </c>
      <c r="D1850" s="130">
        <v>11</v>
      </c>
      <c r="E1850" s="130">
        <v>579</v>
      </c>
      <c r="F1850" s="130"/>
      <c r="G1850" s="130"/>
      <c r="H1850" s="130"/>
      <c r="I1850" s="151">
        <v>40</v>
      </c>
      <c r="J1850" s="130">
        <v>1</v>
      </c>
      <c r="K1850" s="130">
        <v>1</v>
      </c>
      <c r="L1850" s="138"/>
      <c r="M1850" s="138">
        <v>0.1</v>
      </c>
      <c r="N1850" s="151">
        <v>8</v>
      </c>
      <c r="O1850" s="138"/>
      <c r="P1850" s="153">
        <v>3</v>
      </c>
      <c r="Q1850" s="151">
        <v>39</v>
      </c>
      <c r="R1850" s="153">
        <v>15</v>
      </c>
      <c r="S1850" s="130">
        <f>Table4[[#This Row],[DMG PER PARTICLE]]*Table4[[#This Row],[PARTICLES 
PER SHOT]]</f>
        <v>579</v>
      </c>
      <c r="T1850" s="186">
        <f>Table4[[#This Row],[DAMAGE PER SHOT]]/Table4[[#This Row],[SHOT 
INTERVAL]]</f>
        <v>5790</v>
      </c>
      <c r="U1850" s="130">
        <f>Table4[[#This Row],[SHOTS PER MAGAZINE]]*Table4[[#This Row],[DAMAGE PER SHOT]]</f>
        <v>23160</v>
      </c>
      <c r="V1850" s="130">
        <f>Table4[[#This Row],[MAGAZINE AMMO]]/Table4[[#This Row],[AMMO PER SHOT]]</f>
        <v>40</v>
      </c>
      <c r="W1850" s="138">
        <f>1/Table4[[#This Row],[SHOT 
INTERVAL]]</f>
        <v>10</v>
      </c>
      <c r="X1850" s="138">
        <f>(Table4[[#This Row],[SHOTS PER MAGAZINE]]-1)*Table4[[#This Row],[SHOT 
INTERVAL]]+(Table4[[#This Row],[PARTICLES 
PER SHOT]]-1)*Table4[[#This Row],[BURST INTERVAL]]</f>
        <v>3.9000000000000004</v>
      </c>
      <c r="Y1850" s="186">
        <f>Table4[[#This Row],[DAMAGE PER MAGAZINE]]/(Table4[[#This Row],[UNLOAD TIME]]+Table4[[#This Row],[RELOAD TIME]])</f>
        <v>1225.3968253968255</v>
      </c>
    </row>
    <row r="1851" spans="1:25" ht="14.25" hidden="1" customHeight="1" outlineLevel="1" x14ac:dyDescent="0.2">
      <c r="A1851" s="130">
        <v>91</v>
      </c>
      <c r="B1851" s="186" t="s">
        <v>483</v>
      </c>
      <c r="C1851" s="186" t="s">
        <v>102</v>
      </c>
      <c r="D1851" s="130">
        <v>12</v>
      </c>
      <c r="E1851" s="130">
        <v>592</v>
      </c>
      <c r="F1851" s="130"/>
      <c r="G1851" s="130"/>
      <c r="H1851" s="130"/>
      <c r="I1851" s="151">
        <v>40</v>
      </c>
      <c r="J1851" s="130">
        <v>1</v>
      </c>
      <c r="K1851" s="130">
        <v>1</v>
      </c>
      <c r="L1851" s="138"/>
      <c r="M1851" s="138">
        <v>0.1</v>
      </c>
      <c r="N1851" s="151">
        <v>8</v>
      </c>
      <c r="O1851" s="138"/>
      <c r="P1851" s="153">
        <v>3</v>
      </c>
      <c r="Q1851" s="151">
        <v>39</v>
      </c>
      <c r="R1851" s="153">
        <v>15</v>
      </c>
      <c r="S1851" s="130">
        <f>Table4[[#This Row],[DMG PER PARTICLE]]*Table4[[#This Row],[PARTICLES 
PER SHOT]]</f>
        <v>592</v>
      </c>
      <c r="T1851" s="186">
        <f>Table4[[#This Row],[DAMAGE PER SHOT]]/Table4[[#This Row],[SHOT 
INTERVAL]]</f>
        <v>5920</v>
      </c>
      <c r="U1851" s="130">
        <f>Table4[[#This Row],[SHOTS PER MAGAZINE]]*Table4[[#This Row],[DAMAGE PER SHOT]]</f>
        <v>23680</v>
      </c>
      <c r="V1851" s="130">
        <f>Table4[[#This Row],[MAGAZINE AMMO]]/Table4[[#This Row],[AMMO PER SHOT]]</f>
        <v>40</v>
      </c>
      <c r="W1851" s="138">
        <f>1/Table4[[#This Row],[SHOT 
INTERVAL]]</f>
        <v>10</v>
      </c>
      <c r="X1851" s="138">
        <f>(Table4[[#This Row],[SHOTS PER MAGAZINE]]-1)*Table4[[#This Row],[SHOT 
INTERVAL]]+(Table4[[#This Row],[PARTICLES 
PER SHOT]]-1)*Table4[[#This Row],[BURST INTERVAL]]</f>
        <v>3.9000000000000004</v>
      </c>
      <c r="Y1851" s="186">
        <f>Table4[[#This Row],[DAMAGE PER MAGAZINE]]/(Table4[[#This Row],[UNLOAD TIME]]+Table4[[#This Row],[RELOAD TIME]])</f>
        <v>1252.9100529100531</v>
      </c>
    </row>
    <row r="1852" spans="1:25" ht="14.25" hidden="1" customHeight="1" outlineLevel="1" x14ac:dyDescent="0.2">
      <c r="A1852" s="130">
        <v>91</v>
      </c>
      <c r="B1852" s="186" t="s">
        <v>483</v>
      </c>
      <c r="C1852" s="186" t="s">
        <v>103</v>
      </c>
      <c r="D1852" s="130">
        <v>1</v>
      </c>
      <c r="E1852" s="130">
        <v>621.6</v>
      </c>
      <c r="F1852" s="130"/>
      <c r="G1852" s="130"/>
      <c r="H1852" s="130"/>
      <c r="I1852" s="151">
        <v>40</v>
      </c>
      <c r="J1852" s="130">
        <v>1</v>
      </c>
      <c r="K1852" s="130">
        <v>1</v>
      </c>
      <c r="L1852" s="138"/>
      <c r="M1852" s="138">
        <v>0.1</v>
      </c>
      <c r="N1852" s="151">
        <v>8</v>
      </c>
      <c r="O1852" s="138"/>
      <c r="P1852" s="153">
        <v>3</v>
      </c>
      <c r="Q1852" s="151">
        <v>39</v>
      </c>
      <c r="R1852" s="153">
        <v>15</v>
      </c>
      <c r="S1852" s="130">
        <f>Table4[[#This Row],[DMG PER PARTICLE]]*Table4[[#This Row],[PARTICLES 
PER SHOT]]</f>
        <v>621.6</v>
      </c>
      <c r="T1852" s="186">
        <f>Table4[[#This Row],[DAMAGE PER SHOT]]/Table4[[#This Row],[SHOT 
INTERVAL]]</f>
        <v>6216</v>
      </c>
      <c r="U1852" s="130">
        <f>Table4[[#This Row],[SHOTS PER MAGAZINE]]*Table4[[#This Row],[DAMAGE PER SHOT]]</f>
        <v>24864</v>
      </c>
      <c r="V1852" s="130">
        <f>Table4[[#This Row],[MAGAZINE AMMO]]/Table4[[#This Row],[AMMO PER SHOT]]</f>
        <v>40</v>
      </c>
      <c r="W1852" s="138">
        <f>1/Table4[[#This Row],[SHOT 
INTERVAL]]</f>
        <v>10</v>
      </c>
      <c r="X1852" s="138">
        <f>(Table4[[#This Row],[SHOTS PER MAGAZINE]]-1)*Table4[[#This Row],[SHOT 
INTERVAL]]+(Table4[[#This Row],[PARTICLES 
PER SHOT]]-1)*Table4[[#This Row],[BURST INTERVAL]]</f>
        <v>3.9000000000000004</v>
      </c>
      <c r="Y1852" s="186">
        <f>Table4[[#This Row],[DAMAGE PER MAGAZINE]]/(Table4[[#This Row],[UNLOAD TIME]]+Table4[[#This Row],[RELOAD TIME]])</f>
        <v>1315.5555555555557</v>
      </c>
    </row>
    <row r="1853" spans="1:25" ht="14.25" customHeight="1" collapsed="1" x14ac:dyDescent="0.2">
      <c r="A1853" s="128">
        <v>94</v>
      </c>
      <c r="B1853" s="185" t="s">
        <v>484</v>
      </c>
      <c r="C1853" s="185" t="s">
        <v>101</v>
      </c>
      <c r="D1853" s="128">
        <v>1</v>
      </c>
      <c r="E1853" s="128">
        <v>190</v>
      </c>
      <c r="F1853" s="128"/>
      <c r="G1853" s="128"/>
      <c r="H1853" s="128"/>
      <c r="I1853" s="128">
        <v>120</v>
      </c>
      <c r="J1853" s="128">
        <v>1</v>
      </c>
      <c r="K1853" s="128">
        <v>1</v>
      </c>
      <c r="L1853" s="137"/>
      <c r="M1853" s="137">
        <v>0.05</v>
      </c>
      <c r="N1853" s="128">
        <v>120</v>
      </c>
      <c r="O1853" s="137"/>
      <c r="P1853" s="137">
        <v>3</v>
      </c>
      <c r="Q1853" s="128">
        <v>0</v>
      </c>
      <c r="R1853" s="137">
        <f>I1853/P1853</f>
        <v>40</v>
      </c>
      <c r="S1853" s="128">
        <f>Table4[[#This Row],[DMG PER PARTICLE]]*Table4[[#This Row],[PARTICLES 
PER SHOT]]</f>
        <v>190</v>
      </c>
      <c r="T1853" s="185">
        <f>Table4[[#This Row],[DAMAGE PER SHOT]]/Table4[[#This Row],[SHOT 
INTERVAL]]</f>
        <v>3800</v>
      </c>
      <c r="U1853" s="128">
        <f>Table4[[#This Row],[SHOTS PER MAGAZINE]]*Table4[[#This Row],[DAMAGE PER SHOT]]</f>
        <v>22800</v>
      </c>
      <c r="V1853" s="128">
        <f>Table4[[#This Row],[MAGAZINE AMMO]]/Table4[[#This Row],[AMMO PER SHOT]]</f>
        <v>120</v>
      </c>
      <c r="W1853" s="137">
        <f>1/Table4[[#This Row],[SHOT 
INTERVAL]]</f>
        <v>20</v>
      </c>
      <c r="X1853" s="137">
        <f>(Table4[[#This Row],[SHOTS PER MAGAZINE]]-1)*Table4[[#This Row],[SHOT 
INTERVAL]]+(Table4[[#This Row],[PARTICLES 
PER SHOT]]-1)*Table4[[#This Row],[BURST INTERVAL]]</f>
        <v>5.95</v>
      </c>
      <c r="Y1853" s="185">
        <f>Table4[[#This Row],[DAMAGE PER MAGAZINE]]/(Table4[[#This Row],[UNLOAD TIME]]+Table4[[#This Row],[RELOAD TIME]])</f>
        <v>496.19151251360171</v>
      </c>
    </row>
    <row r="1854" spans="1:25" ht="14.25" hidden="1" customHeight="1" outlineLevel="1" x14ac:dyDescent="0.2">
      <c r="A1854" s="130">
        <v>94</v>
      </c>
      <c r="B1854" s="186" t="s">
        <v>484</v>
      </c>
      <c r="C1854" s="186" t="s">
        <v>101</v>
      </c>
      <c r="D1854" s="130">
        <v>2</v>
      </c>
      <c r="E1854" s="130">
        <v>211</v>
      </c>
      <c r="F1854" s="130"/>
      <c r="G1854" s="130"/>
      <c r="H1854" s="130"/>
      <c r="I1854" s="130">
        <v>120</v>
      </c>
      <c r="J1854" s="130">
        <v>1</v>
      </c>
      <c r="K1854" s="130">
        <v>1</v>
      </c>
      <c r="L1854" s="138"/>
      <c r="M1854" s="138">
        <v>0.05</v>
      </c>
      <c r="N1854" s="130">
        <v>120</v>
      </c>
      <c r="O1854" s="138"/>
      <c r="P1854" s="138">
        <v>3</v>
      </c>
      <c r="Q1854" s="130">
        <v>0</v>
      </c>
      <c r="R1854" s="138">
        <v>3</v>
      </c>
      <c r="S1854" s="130">
        <f>Table4[[#This Row],[DMG PER PARTICLE]]*Table4[[#This Row],[PARTICLES 
PER SHOT]]</f>
        <v>211</v>
      </c>
      <c r="T1854" s="186">
        <f>Table4[[#This Row],[DAMAGE PER SHOT]]/Table4[[#This Row],[SHOT 
INTERVAL]]</f>
        <v>4220</v>
      </c>
      <c r="U1854" s="130">
        <f>Table4[[#This Row],[SHOTS PER MAGAZINE]]*Table4[[#This Row],[DAMAGE PER SHOT]]</f>
        <v>25320</v>
      </c>
      <c r="V1854" s="130">
        <f>Table4[[#This Row],[MAGAZINE AMMO]]/Table4[[#This Row],[AMMO PER SHOT]]</f>
        <v>120</v>
      </c>
      <c r="W1854" s="138">
        <f>1/Table4[[#This Row],[SHOT 
INTERVAL]]</f>
        <v>20</v>
      </c>
      <c r="X1854" s="138">
        <f>(Table4[[#This Row],[SHOTS PER MAGAZINE]]-1)*Table4[[#This Row],[SHOT 
INTERVAL]]+(Table4[[#This Row],[PARTICLES 
PER SHOT]]-1)*Table4[[#This Row],[BURST INTERVAL]]</f>
        <v>5.95</v>
      </c>
      <c r="Y1854" s="186">
        <f>Table4[[#This Row],[DAMAGE PER MAGAZINE]]/(Table4[[#This Row],[UNLOAD TIME]]+Table4[[#This Row],[RELOAD TIME]])</f>
        <v>2829.0502793296091</v>
      </c>
    </row>
    <row r="1855" spans="1:25" ht="14.25" hidden="1" customHeight="1" outlineLevel="1" x14ac:dyDescent="0.2">
      <c r="A1855" s="130">
        <v>94</v>
      </c>
      <c r="B1855" s="186" t="s">
        <v>484</v>
      </c>
      <c r="C1855" s="186" t="s">
        <v>101</v>
      </c>
      <c r="D1855" s="130">
        <v>3</v>
      </c>
      <c r="E1855" s="130">
        <v>232</v>
      </c>
      <c r="F1855" s="130"/>
      <c r="G1855" s="130"/>
      <c r="H1855" s="130"/>
      <c r="I1855" s="130">
        <v>120</v>
      </c>
      <c r="J1855" s="130">
        <v>1</v>
      </c>
      <c r="K1855" s="130">
        <v>1</v>
      </c>
      <c r="L1855" s="138"/>
      <c r="M1855" s="138">
        <v>0.05</v>
      </c>
      <c r="N1855" s="130">
        <v>120</v>
      </c>
      <c r="O1855" s="138"/>
      <c r="P1855" s="138">
        <v>3</v>
      </c>
      <c r="Q1855" s="130">
        <v>0</v>
      </c>
      <c r="R1855" s="138">
        <v>3</v>
      </c>
      <c r="S1855" s="130">
        <f>Table4[[#This Row],[DMG PER PARTICLE]]*Table4[[#This Row],[PARTICLES 
PER SHOT]]</f>
        <v>232</v>
      </c>
      <c r="T1855" s="186">
        <f>Table4[[#This Row],[DAMAGE PER SHOT]]/Table4[[#This Row],[SHOT 
INTERVAL]]</f>
        <v>4640</v>
      </c>
      <c r="U1855" s="130">
        <f>Table4[[#This Row],[SHOTS PER MAGAZINE]]*Table4[[#This Row],[DAMAGE PER SHOT]]</f>
        <v>27840</v>
      </c>
      <c r="V1855" s="130">
        <f>Table4[[#This Row],[MAGAZINE AMMO]]/Table4[[#This Row],[AMMO PER SHOT]]</f>
        <v>120</v>
      </c>
      <c r="W1855" s="138">
        <f>1/Table4[[#This Row],[SHOT 
INTERVAL]]</f>
        <v>20</v>
      </c>
      <c r="X1855" s="138">
        <f>(Table4[[#This Row],[SHOTS PER MAGAZINE]]-1)*Table4[[#This Row],[SHOT 
INTERVAL]]+(Table4[[#This Row],[PARTICLES 
PER SHOT]]-1)*Table4[[#This Row],[BURST INTERVAL]]</f>
        <v>5.95</v>
      </c>
      <c r="Y1855" s="186">
        <f>Table4[[#This Row],[DAMAGE PER MAGAZINE]]/(Table4[[#This Row],[UNLOAD TIME]]+Table4[[#This Row],[RELOAD TIME]])</f>
        <v>3110.6145251396651</v>
      </c>
    </row>
    <row r="1856" spans="1:25" ht="14.25" hidden="1" customHeight="1" outlineLevel="1" x14ac:dyDescent="0.2">
      <c r="A1856" s="130">
        <v>94</v>
      </c>
      <c r="B1856" s="186" t="s">
        <v>484</v>
      </c>
      <c r="C1856" s="186" t="s">
        <v>101</v>
      </c>
      <c r="D1856" s="130">
        <v>4</v>
      </c>
      <c r="E1856" s="130">
        <v>264</v>
      </c>
      <c r="F1856" s="130"/>
      <c r="G1856" s="130"/>
      <c r="H1856" s="130"/>
      <c r="I1856" s="130">
        <v>120</v>
      </c>
      <c r="J1856" s="130">
        <v>1</v>
      </c>
      <c r="K1856" s="130">
        <v>1</v>
      </c>
      <c r="L1856" s="138"/>
      <c r="M1856" s="138">
        <v>0.05</v>
      </c>
      <c r="N1856" s="130">
        <v>120</v>
      </c>
      <c r="O1856" s="138"/>
      <c r="P1856" s="138">
        <v>3</v>
      </c>
      <c r="Q1856" s="130">
        <v>0</v>
      </c>
      <c r="R1856" s="138">
        <v>3</v>
      </c>
      <c r="S1856" s="130">
        <f>Table4[[#This Row],[DMG PER PARTICLE]]*Table4[[#This Row],[PARTICLES 
PER SHOT]]</f>
        <v>264</v>
      </c>
      <c r="T1856" s="186">
        <f>Table4[[#This Row],[DAMAGE PER SHOT]]/Table4[[#This Row],[SHOT 
INTERVAL]]</f>
        <v>5280</v>
      </c>
      <c r="U1856" s="130">
        <f>Table4[[#This Row],[SHOTS PER MAGAZINE]]*Table4[[#This Row],[DAMAGE PER SHOT]]</f>
        <v>31680</v>
      </c>
      <c r="V1856" s="130">
        <f>Table4[[#This Row],[MAGAZINE AMMO]]/Table4[[#This Row],[AMMO PER SHOT]]</f>
        <v>120</v>
      </c>
      <c r="W1856" s="138">
        <f>1/Table4[[#This Row],[SHOT 
INTERVAL]]</f>
        <v>20</v>
      </c>
      <c r="X1856" s="138">
        <f>(Table4[[#This Row],[SHOTS PER MAGAZINE]]-1)*Table4[[#This Row],[SHOT 
INTERVAL]]+(Table4[[#This Row],[PARTICLES 
PER SHOT]]-1)*Table4[[#This Row],[BURST INTERVAL]]</f>
        <v>5.95</v>
      </c>
      <c r="Y1856" s="186">
        <f>Table4[[#This Row],[DAMAGE PER MAGAZINE]]/(Table4[[#This Row],[UNLOAD TIME]]+Table4[[#This Row],[RELOAD TIME]])</f>
        <v>3539.6648044692738</v>
      </c>
    </row>
    <row r="1857" spans="1:25" ht="14.25" hidden="1" customHeight="1" outlineLevel="1" x14ac:dyDescent="0.2">
      <c r="A1857" s="130">
        <v>94</v>
      </c>
      <c r="B1857" s="186" t="s">
        <v>484</v>
      </c>
      <c r="C1857" s="186" t="s">
        <v>101</v>
      </c>
      <c r="D1857" s="130">
        <v>5</v>
      </c>
      <c r="E1857" s="130">
        <v>285</v>
      </c>
      <c r="F1857" s="130"/>
      <c r="G1857" s="130"/>
      <c r="H1857" s="130"/>
      <c r="I1857" s="130">
        <v>120</v>
      </c>
      <c r="J1857" s="130">
        <v>1</v>
      </c>
      <c r="K1857" s="130">
        <v>1</v>
      </c>
      <c r="L1857" s="138"/>
      <c r="M1857" s="138">
        <v>0.05</v>
      </c>
      <c r="N1857" s="130">
        <v>120</v>
      </c>
      <c r="O1857" s="138"/>
      <c r="P1857" s="138">
        <v>3</v>
      </c>
      <c r="Q1857" s="130">
        <v>0</v>
      </c>
      <c r="R1857" s="138">
        <v>3</v>
      </c>
      <c r="S1857" s="130">
        <f>Table4[[#This Row],[DMG PER PARTICLE]]*Table4[[#This Row],[PARTICLES 
PER SHOT]]</f>
        <v>285</v>
      </c>
      <c r="T1857" s="186">
        <f>Table4[[#This Row],[DAMAGE PER SHOT]]/Table4[[#This Row],[SHOT 
INTERVAL]]</f>
        <v>5700</v>
      </c>
      <c r="U1857" s="130">
        <f>Table4[[#This Row],[SHOTS PER MAGAZINE]]*Table4[[#This Row],[DAMAGE PER SHOT]]</f>
        <v>34200</v>
      </c>
      <c r="V1857" s="130">
        <f>Table4[[#This Row],[MAGAZINE AMMO]]/Table4[[#This Row],[AMMO PER SHOT]]</f>
        <v>120</v>
      </c>
      <c r="W1857" s="138">
        <f>1/Table4[[#This Row],[SHOT 
INTERVAL]]</f>
        <v>20</v>
      </c>
      <c r="X1857" s="138">
        <f>(Table4[[#This Row],[SHOTS PER MAGAZINE]]-1)*Table4[[#This Row],[SHOT 
INTERVAL]]+(Table4[[#This Row],[PARTICLES 
PER SHOT]]-1)*Table4[[#This Row],[BURST INTERVAL]]</f>
        <v>5.95</v>
      </c>
      <c r="Y1857" s="186">
        <f>Table4[[#This Row],[DAMAGE PER MAGAZINE]]/(Table4[[#This Row],[UNLOAD TIME]]+Table4[[#This Row],[RELOAD TIME]])</f>
        <v>3821.2290502793298</v>
      </c>
    </row>
    <row r="1858" spans="1:25" ht="14.25" hidden="1" customHeight="1" outlineLevel="1" x14ac:dyDescent="0.2">
      <c r="A1858" s="130">
        <v>94</v>
      </c>
      <c r="B1858" s="186" t="s">
        <v>484</v>
      </c>
      <c r="C1858" s="186" t="s">
        <v>101</v>
      </c>
      <c r="D1858" s="130">
        <v>6</v>
      </c>
      <c r="E1858" s="130">
        <v>316</v>
      </c>
      <c r="F1858" s="130"/>
      <c r="G1858" s="130"/>
      <c r="H1858" s="130"/>
      <c r="I1858" s="130">
        <v>120</v>
      </c>
      <c r="J1858" s="130">
        <v>1</v>
      </c>
      <c r="K1858" s="130">
        <v>1</v>
      </c>
      <c r="L1858" s="138"/>
      <c r="M1858" s="138">
        <v>0.05</v>
      </c>
      <c r="N1858" s="130">
        <v>120</v>
      </c>
      <c r="O1858" s="138"/>
      <c r="P1858" s="138">
        <v>3</v>
      </c>
      <c r="Q1858" s="130">
        <v>0</v>
      </c>
      <c r="R1858" s="138">
        <v>3</v>
      </c>
      <c r="S1858" s="130">
        <f>Table4[[#This Row],[DMG PER PARTICLE]]*Table4[[#This Row],[PARTICLES 
PER SHOT]]</f>
        <v>316</v>
      </c>
      <c r="T1858" s="186">
        <f>Table4[[#This Row],[DAMAGE PER SHOT]]/Table4[[#This Row],[SHOT 
INTERVAL]]</f>
        <v>6320</v>
      </c>
      <c r="U1858" s="130">
        <f>Table4[[#This Row],[SHOTS PER MAGAZINE]]*Table4[[#This Row],[DAMAGE PER SHOT]]</f>
        <v>37920</v>
      </c>
      <c r="V1858" s="130">
        <f>Table4[[#This Row],[MAGAZINE AMMO]]/Table4[[#This Row],[AMMO PER SHOT]]</f>
        <v>120</v>
      </c>
      <c r="W1858" s="138">
        <f>1/Table4[[#This Row],[SHOT 
INTERVAL]]</f>
        <v>20</v>
      </c>
      <c r="X1858" s="138">
        <f>(Table4[[#This Row],[SHOTS PER MAGAZINE]]-1)*Table4[[#This Row],[SHOT 
INTERVAL]]+(Table4[[#This Row],[PARTICLES 
PER SHOT]]-1)*Table4[[#This Row],[BURST INTERVAL]]</f>
        <v>5.95</v>
      </c>
      <c r="Y1858" s="186">
        <f>Table4[[#This Row],[DAMAGE PER MAGAZINE]]/(Table4[[#This Row],[UNLOAD TIME]]+Table4[[#This Row],[RELOAD TIME]])</f>
        <v>4236.8715083798888</v>
      </c>
    </row>
    <row r="1859" spans="1:25" ht="14.25" hidden="1" customHeight="1" outlineLevel="1" x14ac:dyDescent="0.2">
      <c r="A1859" s="130">
        <v>94</v>
      </c>
      <c r="B1859" s="186" t="s">
        <v>484</v>
      </c>
      <c r="C1859" s="186" t="s">
        <v>101</v>
      </c>
      <c r="D1859" s="130">
        <v>7</v>
      </c>
      <c r="E1859" s="130">
        <v>348</v>
      </c>
      <c r="F1859" s="130"/>
      <c r="G1859" s="130"/>
      <c r="H1859" s="130"/>
      <c r="I1859" s="130">
        <v>120</v>
      </c>
      <c r="J1859" s="130">
        <v>1</v>
      </c>
      <c r="K1859" s="130">
        <v>1</v>
      </c>
      <c r="L1859" s="138"/>
      <c r="M1859" s="138">
        <v>0.05</v>
      </c>
      <c r="N1859" s="130">
        <v>120</v>
      </c>
      <c r="O1859" s="138"/>
      <c r="P1859" s="138">
        <v>3</v>
      </c>
      <c r="Q1859" s="130">
        <v>0</v>
      </c>
      <c r="R1859" s="138">
        <v>3</v>
      </c>
      <c r="S1859" s="130">
        <f>Table4[[#This Row],[DMG PER PARTICLE]]*Table4[[#This Row],[PARTICLES 
PER SHOT]]</f>
        <v>348</v>
      </c>
      <c r="T1859" s="186">
        <f>Table4[[#This Row],[DAMAGE PER SHOT]]/Table4[[#This Row],[SHOT 
INTERVAL]]</f>
        <v>6960</v>
      </c>
      <c r="U1859" s="130">
        <f>Table4[[#This Row],[SHOTS PER MAGAZINE]]*Table4[[#This Row],[DAMAGE PER SHOT]]</f>
        <v>41760</v>
      </c>
      <c r="V1859" s="130">
        <f>Table4[[#This Row],[MAGAZINE AMMO]]/Table4[[#This Row],[AMMO PER SHOT]]</f>
        <v>120</v>
      </c>
      <c r="W1859" s="138">
        <f>1/Table4[[#This Row],[SHOT 
INTERVAL]]</f>
        <v>20</v>
      </c>
      <c r="X1859" s="138">
        <f>(Table4[[#This Row],[SHOTS PER MAGAZINE]]-1)*Table4[[#This Row],[SHOT 
INTERVAL]]+(Table4[[#This Row],[PARTICLES 
PER SHOT]]-1)*Table4[[#This Row],[BURST INTERVAL]]</f>
        <v>5.95</v>
      </c>
      <c r="Y1859" s="186">
        <f>Table4[[#This Row],[DAMAGE PER MAGAZINE]]/(Table4[[#This Row],[UNLOAD TIME]]+Table4[[#This Row],[RELOAD TIME]])</f>
        <v>4665.9217877094979</v>
      </c>
    </row>
    <row r="1860" spans="1:25" ht="14.25" hidden="1" customHeight="1" outlineLevel="1" x14ac:dyDescent="0.2">
      <c r="A1860" s="130">
        <v>94</v>
      </c>
      <c r="B1860" s="186" t="s">
        <v>484</v>
      </c>
      <c r="C1860" s="186" t="s">
        <v>101</v>
      </c>
      <c r="D1860" s="130">
        <v>8</v>
      </c>
      <c r="E1860" s="130">
        <v>390</v>
      </c>
      <c r="F1860" s="130"/>
      <c r="G1860" s="130"/>
      <c r="H1860" s="130"/>
      <c r="I1860" s="130">
        <v>120</v>
      </c>
      <c r="J1860" s="130">
        <v>1</v>
      </c>
      <c r="K1860" s="130">
        <v>1</v>
      </c>
      <c r="L1860" s="138"/>
      <c r="M1860" s="138">
        <v>0.05</v>
      </c>
      <c r="N1860" s="130">
        <v>120</v>
      </c>
      <c r="O1860" s="138"/>
      <c r="P1860" s="138">
        <v>3</v>
      </c>
      <c r="Q1860" s="130">
        <v>0</v>
      </c>
      <c r="R1860" s="138">
        <v>3</v>
      </c>
      <c r="S1860" s="130">
        <f>Table4[[#This Row],[DMG PER PARTICLE]]*Table4[[#This Row],[PARTICLES 
PER SHOT]]</f>
        <v>390</v>
      </c>
      <c r="T1860" s="186">
        <f>Table4[[#This Row],[DAMAGE PER SHOT]]/Table4[[#This Row],[SHOT 
INTERVAL]]</f>
        <v>7800</v>
      </c>
      <c r="U1860" s="130">
        <f>Table4[[#This Row],[SHOTS PER MAGAZINE]]*Table4[[#This Row],[DAMAGE PER SHOT]]</f>
        <v>46800</v>
      </c>
      <c r="V1860" s="130">
        <f>Table4[[#This Row],[MAGAZINE AMMO]]/Table4[[#This Row],[AMMO PER SHOT]]</f>
        <v>120</v>
      </c>
      <c r="W1860" s="138">
        <f>1/Table4[[#This Row],[SHOT 
INTERVAL]]</f>
        <v>20</v>
      </c>
      <c r="X1860" s="138">
        <f>(Table4[[#This Row],[SHOTS PER MAGAZINE]]-1)*Table4[[#This Row],[SHOT 
INTERVAL]]+(Table4[[#This Row],[PARTICLES 
PER SHOT]]-1)*Table4[[#This Row],[BURST INTERVAL]]</f>
        <v>5.95</v>
      </c>
      <c r="Y1860" s="186">
        <f>Table4[[#This Row],[DAMAGE PER MAGAZINE]]/(Table4[[#This Row],[UNLOAD TIME]]+Table4[[#This Row],[RELOAD TIME]])</f>
        <v>5229.0502793296091</v>
      </c>
    </row>
    <row r="1861" spans="1:25" ht="14.25" hidden="1" customHeight="1" outlineLevel="1" x14ac:dyDescent="0.2">
      <c r="A1861" s="130">
        <v>94</v>
      </c>
      <c r="B1861" s="186" t="s">
        <v>484</v>
      </c>
      <c r="C1861" s="186" t="s">
        <v>101</v>
      </c>
      <c r="D1861" s="130">
        <v>9</v>
      </c>
      <c r="E1861" s="130">
        <v>411</v>
      </c>
      <c r="F1861" s="130"/>
      <c r="G1861" s="130"/>
      <c r="H1861" s="130"/>
      <c r="I1861" s="130">
        <v>120</v>
      </c>
      <c r="J1861" s="130">
        <v>1</v>
      </c>
      <c r="K1861" s="130">
        <v>1</v>
      </c>
      <c r="L1861" s="138"/>
      <c r="M1861" s="138">
        <v>0.05</v>
      </c>
      <c r="N1861" s="130">
        <v>120</v>
      </c>
      <c r="O1861" s="138"/>
      <c r="P1861" s="138">
        <v>3</v>
      </c>
      <c r="Q1861" s="130">
        <v>0</v>
      </c>
      <c r="R1861" s="138">
        <v>3</v>
      </c>
      <c r="S1861" s="130">
        <f>Table4[[#This Row],[DMG PER PARTICLE]]*Table4[[#This Row],[PARTICLES 
PER SHOT]]</f>
        <v>411</v>
      </c>
      <c r="T1861" s="186">
        <f>Table4[[#This Row],[DAMAGE PER SHOT]]/Table4[[#This Row],[SHOT 
INTERVAL]]</f>
        <v>8220</v>
      </c>
      <c r="U1861" s="130">
        <f>Table4[[#This Row],[SHOTS PER MAGAZINE]]*Table4[[#This Row],[DAMAGE PER SHOT]]</f>
        <v>49320</v>
      </c>
      <c r="V1861" s="130">
        <f>Table4[[#This Row],[MAGAZINE AMMO]]/Table4[[#This Row],[AMMO PER SHOT]]</f>
        <v>120</v>
      </c>
      <c r="W1861" s="138">
        <f>1/Table4[[#This Row],[SHOT 
INTERVAL]]</f>
        <v>20</v>
      </c>
      <c r="X1861" s="138">
        <f>(Table4[[#This Row],[SHOTS PER MAGAZINE]]-1)*Table4[[#This Row],[SHOT 
INTERVAL]]+(Table4[[#This Row],[PARTICLES 
PER SHOT]]-1)*Table4[[#This Row],[BURST INTERVAL]]</f>
        <v>5.95</v>
      </c>
      <c r="Y1861" s="186">
        <f>Table4[[#This Row],[DAMAGE PER MAGAZINE]]/(Table4[[#This Row],[UNLOAD TIME]]+Table4[[#This Row],[RELOAD TIME]])</f>
        <v>5510.6145251396656</v>
      </c>
    </row>
    <row r="1862" spans="1:25" ht="14.25" hidden="1" customHeight="1" outlineLevel="1" x14ac:dyDescent="0.2">
      <c r="A1862" s="130">
        <v>94</v>
      </c>
      <c r="B1862" s="186" t="s">
        <v>484</v>
      </c>
      <c r="C1862" s="186" t="s">
        <v>101</v>
      </c>
      <c r="D1862" s="130">
        <v>10</v>
      </c>
      <c r="E1862" s="130">
        <v>463</v>
      </c>
      <c r="F1862" s="130"/>
      <c r="G1862" s="130"/>
      <c r="H1862" s="130"/>
      <c r="I1862" s="130">
        <v>120</v>
      </c>
      <c r="J1862" s="130">
        <v>1</v>
      </c>
      <c r="K1862" s="130">
        <v>1</v>
      </c>
      <c r="L1862" s="138"/>
      <c r="M1862" s="138">
        <v>0.05</v>
      </c>
      <c r="N1862" s="130">
        <v>120</v>
      </c>
      <c r="O1862" s="138"/>
      <c r="P1862" s="138">
        <v>3</v>
      </c>
      <c r="Q1862" s="130">
        <v>0</v>
      </c>
      <c r="R1862" s="138">
        <v>3</v>
      </c>
      <c r="S1862" s="130">
        <f>Table4[[#This Row],[DMG PER PARTICLE]]*Table4[[#This Row],[PARTICLES 
PER SHOT]]</f>
        <v>463</v>
      </c>
      <c r="T1862" s="186">
        <f>Table4[[#This Row],[DAMAGE PER SHOT]]/Table4[[#This Row],[SHOT 
INTERVAL]]</f>
        <v>9260</v>
      </c>
      <c r="U1862" s="130">
        <f>Table4[[#This Row],[SHOTS PER MAGAZINE]]*Table4[[#This Row],[DAMAGE PER SHOT]]</f>
        <v>55560</v>
      </c>
      <c r="V1862" s="130">
        <f>Table4[[#This Row],[MAGAZINE AMMO]]/Table4[[#This Row],[AMMO PER SHOT]]</f>
        <v>120</v>
      </c>
      <c r="W1862" s="138">
        <f>1/Table4[[#This Row],[SHOT 
INTERVAL]]</f>
        <v>20</v>
      </c>
      <c r="X1862" s="138">
        <f>(Table4[[#This Row],[SHOTS PER MAGAZINE]]-1)*Table4[[#This Row],[SHOT 
INTERVAL]]+(Table4[[#This Row],[PARTICLES 
PER SHOT]]-1)*Table4[[#This Row],[BURST INTERVAL]]</f>
        <v>5.95</v>
      </c>
      <c r="Y1862" s="186">
        <f>Table4[[#This Row],[DAMAGE PER MAGAZINE]]/(Table4[[#This Row],[UNLOAD TIME]]+Table4[[#This Row],[RELOAD TIME]])</f>
        <v>6207.8212290502797</v>
      </c>
    </row>
    <row r="1863" spans="1:25" ht="14.25" hidden="1" customHeight="1" outlineLevel="1" x14ac:dyDescent="0.2">
      <c r="A1863" s="130">
        <v>94</v>
      </c>
      <c r="B1863" s="186" t="s">
        <v>484</v>
      </c>
      <c r="C1863" s="186" t="s">
        <v>101</v>
      </c>
      <c r="D1863" s="130">
        <v>11</v>
      </c>
      <c r="E1863" s="130">
        <v>506</v>
      </c>
      <c r="F1863" s="130"/>
      <c r="G1863" s="130"/>
      <c r="H1863" s="130"/>
      <c r="I1863" s="130">
        <v>120</v>
      </c>
      <c r="J1863" s="130">
        <v>1</v>
      </c>
      <c r="K1863" s="130">
        <v>1</v>
      </c>
      <c r="L1863" s="138"/>
      <c r="M1863" s="138">
        <v>0.05</v>
      </c>
      <c r="N1863" s="130">
        <v>120</v>
      </c>
      <c r="O1863" s="138"/>
      <c r="P1863" s="138">
        <v>3</v>
      </c>
      <c r="Q1863" s="130">
        <v>0</v>
      </c>
      <c r="R1863" s="138">
        <v>3</v>
      </c>
      <c r="S1863" s="130">
        <f>Table4[[#This Row],[DMG PER PARTICLE]]*Table4[[#This Row],[PARTICLES 
PER SHOT]]</f>
        <v>506</v>
      </c>
      <c r="T1863" s="186">
        <f>Table4[[#This Row],[DAMAGE PER SHOT]]/Table4[[#This Row],[SHOT 
INTERVAL]]</f>
        <v>10120</v>
      </c>
      <c r="U1863" s="130">
        <f>Table4[[#This Row],[SHOTS PER MAGAZINE]]*Table4[[#This Row],[DAMAGE PER SHOT]]</f>
        <v>60720</v>
      </c>
      <c r="V1863" s="130">
        <f>Table4[[#This Row],[MAGAZINE AMMO]]/Table4[[#This Row],[AMMO PER SHOT]]</f>
        <v>120</v>
      </c>
      <c r="W1863" s="138">
        <f>1/Table4[[#This Row],[SHOT 
INTERVAL]]</f>
        <v>20</v>
      </c>
      <c r="X1863" s="138">
        <f>(Table4[[#This Row],[SHOTS PER MAGAZINE]]-1)*Table4[[#This Row],[SHOT 
INTERVAL]]+(Table4[[#This Row],[PARTICLES 
PER SHOT]]-1)*Table4[[#This Row],[BURST INTERVAL]]</f>
        <v>5.95</v>
      </c>
      <c r="Y1863" s="186">
        <f>Table4[[#This Row],[DAMAGE PER MAGAZINE]]/(Table4[[#This Row],[UNLOAD TIME]]+Table4[[#This Row],[RELOAD TIME]])</f>
        <v>6784.3575418994415</v>
      </c>
    </row>
    <row r="1864" spans="1:25" ht="14.25" hidden="1" customHeight="1" outlineLevel="1" x14ac:dyDescent="0.2">
      <c r="A1864" s="130">
        <v>94</v>
      </c>
      <c r="B1864" s="186" t="s">
        <v>484</v>
      </c>
      <c r="C1864" s="186" t="s">
        <v>101</v>
      </c>
      <c r="D1864" s="130">
        <v>12</v>
      </c>
      <c r="E1864" s="130">
        <v>553</v>
      </c>
      <c r="F1864" s="130"/>
      <c r="G1864" s="130"/>
      <c r="H1864" s="130"/>
      <c r="I1864" s="130">
        <v>120</v>
      </c>
      <c r="J1864" s="130">
        <v>1</v>
      </c>
      <c r="K1864" s="130">
        <v>1</v>
      </c>
      <c r="L1864" s="138"/>
      <c r="M1864" s="138">
        <v>0.05</v>
      </c>
      <c r="N1864" s="130">
        <v>120</v>
      </c>
      <c r="O1864" s="138"/>
      <c r="P1864" s="138">
        <v>3</v>
      </c>
      <c r="Q1864" s="130">
        <v>0</v>
      </c>
      <c r="R1864" s="138">
        <v>3</v>
      </c>
      <c r="S1864" s="130">
        <f>Table4[[#This Row],[DMG PER PARTICLE]]*Table4[[#This Row],[PARTICLES 
PER SHOT]]</f>
        <v>553</v>
      </c>
      <c r="T1864" s="186">
        <f>Table4[[#This Row],[DAMAGE PER SHOT]]/Table4[[#This Row],[SHOT 
INTERVAL]]</f>
        <v>11060</v>
      </c>
      <c r="U1864" s="130">
        <f>Table4[[#This Row],[SHOTS PER MAGAZINE]]*Table4[[#This Row],[DAMAGE PER SHOT]]</f>
        <v>66360</v>
      </c>
      <c r="V1864" s="130">
        <f>Table4[[#This Row],[MAGAZINE AMMO]]/Table4[[#This Row],[AMMO PER SHOT]]</f>
        <v>120</v>
      </c>
      <c r="W1864" s="138">
        <f>1/Table4[[#This Row],[SHOT 
INTERVAL]]</f>
        <v>20</v>
      </c>
      <c r="X1864" s="138">
        <f>(Table4[[#This Row],[SHOTS PER MAGAZINE]]-1)*Table4[[#This Row],[SHOT 
INTERVAL]]+(Table4[[#This Row],[PARTICLES 
PER SHOT]]-1)*Table4[[#This Row],[BURST INTERVAL]]</f>
        <v>5.95</v>
      </c>
      <c r="Y1864" s="186">
        <f>Table4[[#This Row],[DAMAGE PER MAGAZINE]]/(Table4[[#This Row],[UNLOAD TIME]]+Table4[[#This Row],[RELOAD TIME]])</f>
        <v>7414.5251396648055</v>
      </c>
    </row>
    <row r="1865" spans="1:25" ht="14.25" hidden="1" customHeight="1" outlineLevel="1" x14ac:dyDescent="0.2">
      <c r="A1865" s="130">
        <v>94</v>
      </c>
      <c r="B1865" s="186" t="s">
        <v>484</v>
      </c>
      <c r="C1865" s="186" t="s">
        <v>102</v>
      </c>
      <c r="D1865" s="130">
        <v>1</v>
      </c>
      <c r="E1865" s="130">
        <v>553</v>
      </c>
      <c r="F1865" s="130"/>
      <c r="G1865" s="130"/>
      <c r="H1865" s="130"/>
      <c r="I1865" s="130">
        <v>120</v>
      </c>
      <c r="J1865" s="130">
        <v>1</v>
      </c>
      <c r="K1865" s="130">
        <v>1</v>
      </c>
      <c r="L1865" s="138"/>
      <c r="M1865" s="138">
        <v>0.05</v>
      </c>
      <c r="N1865" s="130">
        <v>120</v>
      </c>
      <c r="O1865" s="138"/>
      <c r="P1865" s="138">
        <v>3</v>
      </c>
      <c r="Q1865" s="130">
        <v>0</v>
      </c>
      <c r="R1865" s="138">
        <v>3</v>
      </c>
      <c r="S1865" s="130">
        <f>Table4[[#This Row],[DMG PER PARTICLE]]*Table4[[#This Row],[PARTICLES 
PER SHOT]]</f>
        <v>553</v>
      </c>
      <c r="T1865" s="186">
        <f>Table4[[#This Row],[DAMAGE PER SHOT]]/Table4[[#This Row],[SHOT 
INTERVAL]]</f>
        <v>11060</v>
      </c>
      <c r="U1865" s="130">
        <f>Table4[[#This Row],[SHOTS PER MAGAZINE]]*Table4[[#This Row],[DAMAGE PER SHOT]]</f>
        <v>66360</v>
      </c>
      <c r="V1865" s="130">
        <f>Table4[[#This Row],[MAGAZINE AMMO]]/Table4[[#This Row],[AMMO PER SHOT]]</f>
        <v>120</v>
      </c>
      <c r="W1865" s="138">
        <f>1/Table4[[#This Row],[SHOT 
INTERVAL]]</f>
        <v>20</v>
      </c>
      <c r="X1865" s="138">
        <f>(Table4[[#This Row],[SHOTS PER MAGAZINE]]-1)*Table4[[#This Row],[SHOT 
INTERVAL]]+(Table4[[#This Row],[PARTICLES 
PER SHOT]]-1)*Table4[[#This Row],[BURST INTERVAL]]</f>
        <v>5.95</v>
      </c>
      <c r="Y1865" s="186">
        <f>Table4[[#This Row],[DAMAGE PER MAGAZINE]]/(Table4[[#This Row],[UNLOAD TIME]]+Table4[[#This Row],[RELOAD TIME]])</f>
        <v>7414.5251396648055</v>
      </c>
    </row>
    <row r="1866" spans="1:25" ht="14.25" hidden="1" customHeight="1" outlineLevel="1" x14ac:dyDescent="0.2">
      <c r="A1866" s="130">
        <v>94</v>
      </c>
      <c r="B1866" s="186" t="s">
        <v>484</v>
      </c>
      <c r="C1866" s="186" t="s">
        <v>102</v>
      </c>
      <c r="D1866" s="130">
        <v>2</v>
      </c>
      <c r="E1866" s="130">
        <v>562</v>
      </c>
      <c r="F1866" s="130"/>
      <c r="G1866" s="130"/>
      <c r="H1866" s="130"/>
      <c r="I1866" s="130">
        <v>120</v>
      </c>
      <c r="J1866" s="130">
        <v>1</v>
      </c>
      <c r="K1866" s="130">
        <v>1</v>
      </c>
      <c r="L1866" s="138"/>
      <c r="M1866" s="138">
        <v>0.05</v>
      </c>
      <c r="N1866" s="130">
        <v>120</v>
      </c>
      <c r="O1866" s="138"/>
      <c r="P1866" s="138">
        <v>3</v>
      </c>
      <c r="Q1866" s="130">
        <v>0</v>
      </c>
      <c r="R1866" s="138">
        <v>3</v>
      </c>
      <c r="S1866" s="130">
        <f>Table4[[#This Row],[DMG PER PARTICLE]]*Table4[[#This Row],[PARTICLES 
PER SHOT]]</f>
        <v>562</v>
      </c>
      <c r="T1866" s="186">
        <f>Table4[[#This Row],[DAMAGE PER SHOT]]/Table4[[#This Row],[SHOT 
INTERVAL]]</f>
        <v>11240</v>
      </c>
      <c r="U1866" s="130">
        <f>Table4[[#This Row],[SHOTS PER MAGAZINE]]*Table4[[#This Row],[DAMAGE PER SHOT]]</f>
        <v>67440</v>
      </c>
      <c r="V1866" s="130">
        <f>Table4[[#This Row],[MAGAZINE AMMO]]/Table4[[#This Row],[AMMO PER SHOT]]</f>
        <v>120</v>
      </c>
      <c r="W1866" s="138">
        <f>1/Table4[[#This Row],[SHOT 
INTERVAL]]</f>
        <v>20</v>
      </c>
      <c r="X1866" s="138">
        <f>(Table4[[#This Row],[SHOTS PER MAGAZINE]]-1)*Table4[[#This Row],[SHOT 
INTERVAL]]+(Table4[[#This Row],[PARTICLES 
PER SHOT]]-1)*Table4[[#This Row],[BURST INTERVAL]]</f>
        <v>5.95</v>
      </c>
      <c r="Y1866" s="186">
        <f>Table4[[#This Row],[DAMAGE PER MAGAZINE]]/(Table4[[#This Row],[UNLOAD TIME]]+Table4[[#This Row],[RELOAD TIME]])</f>
        <v>7535.1955307262579</v>
      </c>
    </row>
    <row r="1867" spans="1:25" ht="14.25" hidden="1" customHeight="1" outlineLevel="1" x14ac:dyDescent="0.2">
      <c r="A1867" s="130">
        <v>94</v>
      </c>
      <c r="B1867" s="186" t="s">
        <v>484</v>
      </c>
      <c r="C1867" s="186" t="s">
        <v>102</v>
      </c>
      <c r="D1867" s="130">
        <v>3</v>
      </c>
      <c r="E1867" s="130">
        <v>571</v>
      </c>
      <c r="F1867" s="130"/>
      <c r="G1867" s="130"/>
      <c r="H1867" s="130"/>
      <c r="I1867" s="130">
        <v>120</v>
      </c>
      <c r="J1867" s="130">
        <v>1</v>
      </c>
      <c r="K1867" s="130">
        <v>1</v>
      </c>
      <c r="L1867" s="138"/>
      <c r="M1867" s="138">
        <v>0.05</v>
      </c>
      <c r="N1867" s="130">
        <v>120</v>
      </c>
      <c r="O1867" s="138"/>
      <c r="P1867" s="138">
        <v>3</v>
      </c>
      <c r="Q1867" s="130">
        <v>0</v>
      </c>
      <c r="R1867" s="138">
        <v>3</v>
      </c>
      <c r="S1867" s="130">
        <f>Table4[[#This Row],[DMG PER PARTICLE]]*Table4[[#This Row],[PARTICLES 
PER SHOT]]</f>
        <v>571</v>
      </c>
      <c r="T1867" s="186">
        <f>Table4[[#This Row],[DAMAGE PER SHOT]]/Table4[[#This Row],[SHOT 
INTERVAL]]</f>
        <v>11420</v>
      </c>
      <c r="U1867" s="130">
        <f>Table4[[#This Row],[SHOTS PER MAGAZINE]]*Table4[[#This Row],[DAMAGE PER SHOT]]</f>
        <v>68520</v>
      </c>
      <c r="V1867" s="130">
        <f>Table4[[#This Row],[MAGAZINE AMMO]]/Table4[[#This Row],[AMMO PER SHOT]]</f>
        <v>120</v>
      </c>
      <c r="W1867" s="138">
        <f>1/Table4[[#This Row],[SHOT 
INTERVAL]]</f>
        <v>20</v>
      </c>
      <c r="X1867" s="138">
        <f>(Table4[[#This Row],[SHOTS PER MAGAZINE]]-1)*Table4[[#This Row],[SHOT 
INTERVAL]]+(Table4[[#This Row],[PARTICLES 
PER SHOT]]-1)*Table4[[#This Row],[BURST INTERVAL]]</f>
        <v>5.95</v>
      </c>
      <c r="Y1867" s="186">
        <f>Table4[[#This Row],[DAMAGE PER MAGAZINE]]/(Table4[[#This Row],[UNLOAD TIME]]+Table4[[#This Row],[RELOAD TIME]])</f>
        <v>7655.8659217877102</v>
      </c>
    </row>
    <row r="1868" spans="1:25" ht="14.25" hidden="1" customHeight="1" outlineLevel="1" x14ac:dyDescent="0.2">
      <c r="A1868" s="130">
        <v>94</v>
      </c>
      <c r="B1868" s="186" t="s">
        <v>484</v>
      </c>
      <c r="C1868" s="186" t="s">
        <v>102</v>
      </c>
      <c r="D1868" s="130">
        <v>4</v>
      </c>
      <c r="E1868" s="130">
        <v>580</v>
      </c>
      <c r="F1868" s="130"/>
      <c r="G1868" s="130"/>
      <c r="H1868" s="130"/>
      <c r="I1868" s="130">
        <v>120</v>
      </c>
      <c r="J1868" s="130">
        <v>1</v>
      </c>
      <c r="K1868" s="130">
        <v>1</v>
      </c>
      <c r="L1868" s="138"/>
      <c r="M1868" s="138">
        <v>0.05</v>
      </c>
      <c r="N1868" s="130">
        <v>120</v>
      </c>
      <c r="O1868" s="138"/>
      <c r="P1868" s="138">
        <v>3</v>
      </c>
      <c r="Q1868" s="130">
        <v>0</v>
      </c>
      <c r="R1868" s="138">
        <v>3</v>
      </c>
      <c r="S1868" s="130">
        <f>Table4[[#This Row],[DMG PER PARTICLE]]*Table4[[#This Row],[PARTICLES 
PER SHOT]]</f>
        <v>580</v>
      </c>
      <c r="T1868" s="186">
        <f>Table4[[#This Row],[DAMAGE PER SHOT]]/Table4[[#This Row],[SHOT 
INTERVAL]]</f>
        <v>11600</v>
      </c>
      <c r="U1868" s="130">
        <f>Table4[[#This Row],[SHOTS PER MAGAZINE]]*Table4[[#This Row],[DAMAGE PER SHOT]]</f>
        <v>69600</v>
      </c>
      <c r="V1868" s="130">
        <f>Table4[[#This Row],[MAGAZINE AMMO]]/Table4[[#This Row],[AMMO PER SHOT]]</f>
        <v>120</v>
      </c>
      <c r="W1868" s="138">
        <f>1/Table4[[#This Row],[SHOT 
INTERVAL]]</f>
        <v>20</v>
      </c>
      <c r="X1868" s="138">
        <f>(Table4[[#This Row],[SHOTS PER MAGAZINE]]-1)*Table4[[#This Row],[SHOT 
INTERVAL]]+(Table4[[#This Row],[PARTICLES 
PER SHOT]]-1)*Table4[[#This Row],[BURST INTERVAL]]</f>
        <v>5.95</v>
      </c>
      <c r="Y1868" s="186">
        <f>Table4[[#This Row],[DAMAGE PER MAGAZINE]]/(Table4[[#This Row],[UNLOAD TIME]]+Table4[[#This Row],[RELOAD TIME]])</f>
        <v>7776.5363128491626</v>
      </c>
    </row>
    <row r="1869" spans="1:25" ht="14.25" hidden="1" customHeight="1" outlineLevel="1" x14ac:dyDescent="0.2">
      <c r="A1869" s="130">
        <v>94</v>
      </c>
      <c r="B1869" s="186" t="s">
        <v>484</v>
      </c>
      <c r="C1869" s="186" t="s">
        <v>102</v>
      </c>
      <c r="D1869" s="130">
        <v>5</v>
      </c>
      <c r="E1869" s="130">
        <v>589</v>
      </c>
      <c r="F1869" s="130"/>
      <c r="G1869" s="130"/>
      <c r="H1869" s="130"/>
      <c r="I1869" s="130">
        <v>120</v>
      </c>
      <c r="J1869" s="130">
        <v>1</v>
      </c>
      <c r="K1869" s="130">
        <v>1</v>
      </c>
      <c r="L1869" s="138"/>
      <c r="M1869" s="138">
        <v>0.05</v>
      </c>
      <c r="N1869" s="130">
        <v>120</v>
      </c>
      <c r="O1869" s="138"/>
      <c r="P1869" s="138">
        <v>3</v>
      </c>
      <c r="Q1869" s="130">
        <v>0</v>
      </c>
      <c r="R1869" s="138">
        <v>3</v>
      </c>
      <c r="S1869" s="130">
        <f>Table4[[#This Row],[DMG PER PARTICLE]]*Table4[[#This Row],[PARTICLES 
PER SHOT]]</f>
        <v>589</v>
      </c>
      <c r="T1869" s="186">
        <f>Table4[[#This Row],[DAMAGE PER SHOT]]/Table4[[#This Row],[SHOT 
INTERVAL]]</f>
        <v>11780</v>
      </c>
      <c r="U1869" s="130">
        <f>Table4[[#This Row],[SHOTS PER MAGAZINE]]*Table4[[#This Row],[DAMAGE PER SHOT]]</f>
        <v>70680</v>
      </c>
      <c r="V1869" s="130">
        <f>Table4[[#This Row],[MAGAZINE AMMO]]/Table4[[#This Row],[AMMO PER SHOT]]</f>
        <v>120</v>
      </c>
      <c r="W1869" s="138">
        <f>1/Table4[[#This Row],[SHOT 
INTERVAL]]</f>
        <v>20</v>
      </c>
      <c r="X1869" s="138">
        <f>(Table4[[#This Row],[SHOTS PER MAGAZINE]]-1)*Table4[[#This Row],[SHOT 
INTERVAL]]+(Table4[[#This Row],[PARTICLES 
PER SHOT]]-1)*Table4[[#This Row],[BURST INTERVAL]]</f>
        <v>5.95</v>
      </c>
      <c r="Y1869" s="186">
        <f>Table4[[#This Row],[DAMAGE PER MAGAZINE]]/(Table4[[#This Row],[UNLOAD TIME]]+Table4[[#This Row],[RELOAD TIME]])</f>
        <v>7897.206703910615</v>
      </c>
    </row>
    <row r="1870" spans="1:25" ht="14.25" hidden="1" customHeight="1" outlineLevel="1" x14ac:dyDescent="0.2">
      <c r="A1870" s="130">
        <v>94</v>
      </c>
      <c r="B1870" s="186" t="s">
        <v>484</v>
      </c>
      <c r="C1870" s="186" t="s">
        <v>102</v>
      </c>
      <c r="D1870" s="130">
        <v>6</v>
      </c>
      <c r="E1870" s="130">
        <v>597</v>
      </c>
      <c r="F1870" s="130"/>
      <c r="G1870" s="130"/>
      <c r="H1870" s="130"/>
      <c r="I1870" s="130">
        <v>120</v>
      </c>
      <c r="J1870" s="130">
        <v>1</v>
      </c>
      <c r="K1870" s="130">
        <v>1</v>
      </c>
      <c r="L1870" s="138"/>
      <c r="M1870" s="138">
        <v>0.05</v>
      </c>
      <c r="N1870" s="130">
        <v>120</v>
      </c>
      <c r="O1870" s="138"/>
      <c r="P1870" s="138">
        <v>3</v>
      </c>
      <c r="Q1870" s="130">
        <v>0</v>
      </c>
      <c r="R1870" s="138">
        <v>3</v>
      </c>
      <c r="S1870" s="130">
        <f>Table4[[#This Row],[DMG PER PARTICLE]]*Table4[[#This Row],[PARTICLES 
PER SHOT]]</f>
        <v>597</v>
      </c>
      <c r="T1870" s="186">
        <f>Table4[[#This Row],[DAMAGE PER SHOT]]/Table4[[#This Row],[SHOT 
INTERVAL]]</f>
        <v>11940</v>
      </c>
      <c r="U1870" s="130">
        <f>Table4[[#This Row],[SHOTS PER MAGAZINE]]*Table4[[#This Row],[DAMAGE PER SHOT]]</f>
        <v>71640</v>
      </c>
      <c r="V1870" s="130">
        <f>Table4[[#This Row],[MAGAZINE AMMO]]/Table4[[#This Row],[AMMO PER SHOT]]</f>
        <v>120</v>
      </c>
      <c r="W1870" s="138">
        <f>1/Table4[[#This Row],[SHOT 
INTERVAL]]</f>
        <v>20</v>
      </c>
      <c r="X1870" s="138">
        <f>(Table4[[#This Row],[SHOTS PER MAGAZINE]]-1)*Table4[[#This Row],[SHOT 
INTERVAL]]+(Table4[[#This Row],[PARTICLES 
PER SHOT]]-1)*Table4[[#This Row],[BURST INTERVAL]]</f>
        <v>5.95</v>
      </c>
      <c r="Y1870" s="186">
        <f>Table4[[#This Row],[DAMAGE PER MAGAZINE]]/(Table4[[#This Row],[UNLOAD TIME]]+Table4[[#This Row],[RELOAD TIME]])</f>
        <v>8004.4692737430178</v>
      </c>
    </row>
    <row r="1871" spans="1:25" ht="14.25" hidden="1" customHeight="1" outlineLevel="1" x14ac:dyDescent="0.2">
      <c r="A1871" s="130">
        <v>94</v>
      </c>
      <c r="B1871" s="186" t="s">
        <v>484</v>
      </c>
      <c r="C1871" s="186" t="s">
        <v>102</v>
      </c>
      <c r="D1871" s="130">
        <v>7</v>
      </c>
      <c r="E1871" s="130">
        <v>606</v>
      </c>
      <c r="F1871" s="130"/>
      <c r="G1871" s="130"/>
      <c r="H1871" s="130"/>
      <c r="I1871" s="130">
        <v>120</v>
      </c>
      <c r="J1871" s="130">
        <v>1</v>
      </c>
      <c r="K1871" s="130">
        <v>1</v>
      </c>
      <c r="L1871" s="138"/>
      <c r="M1871" s="138">
        <v>0.05</v>
      </c>
      <c r="N1871" s="130">
        <v>120</v>
      </c>
      <c r="O1871" s="138"/>
      <c r="P1871" s="138">
        <v>3</v>
      </c>
      <c r="Q1871" s="130">
        <v>0</v>
      </c>
      <c r="R1871" s="138">
        <v>3</v>
      </c>
      <c r="S1871" s="130">
        <f>Table4[[#This Row],[DMG PER PARTICLE]]*Table4[[#This Row],[PARTICLES 
PER SHOT]]</f>
        <v>606</v>
      </c>
      <c r="T1871" s="186">
        <f>Table4[[#This Row],[DAMAGE PER SHOT]]/Table4[[#This Row],[SHOT 
INTERVAL]]</f>
        <v>12120</v>
      </c>
      <c r="U1871" s="130">
        <f>Table4[[#This Row],[SHOTS PER MAGAZINE]]*Table4[[#This Row],[DAMAGE PER SHOT]]</f>
        <v>72720</v>
      </c>
      <c r="V1871" s="130">
        <f>Table4[[#This Row],[MAGAZINE AMMO]]/Table4[[#This Row],[AMMO PER SHOT]]</f>
        <v>120</v>
      </c>
      <c r="W1871" s="138">
        <f>1/Table4[[#This Row],[SHOT 
INTERVAL]]</f>
        <v>20</v>
      </c>
      <c r="X1871" s="138">
        <f>(Table4[[#This Row],[SHOTS PER MAGAZINE]]-1)*Table4[[#This Row],[SHOT 
INTERVAL]]+(Table4[[#This Row],[PARTICLES 
PER SHOT]]-1)*Table4[[#This Row],[BURST INTERVAL]]</f>
        <v>5.95</v>
      </c>
      <c r="Y1871" s="186">
        <f>Table4[[#This Row],[DAMAGE PER MAGAZINE]]/(Table4[[#This Row],[UNLOAD TIME]]+Table4[[#This Row],[RELOAD TIME]])</f>
        <v>8125.1396648044702</v>
      </c>
    </row>
    <row r="1872" spans="1:25" ht="14.25" hidden="1" customHeight="1" outlineLevel="1" x14ac:dyDescent="0.2">
      <c r="A1872" s="130">
        <v>94</v>
      </c>
      <c r="B1872" s="186" t="s">
        <v>484</v>
      </c>
      <c r="C1872" s="186" t="s">
        <v>102</v>
      </c>
      <c r="D1872" s="130">
        <v>8</v>
      </c>
      <c r="E1872" s="130">
        <v>615</v>
      </c>
      <c r="F1872" s="130"/>
      <c r="G1872" s="130"/>
      <c r="H1872" s="130"/>
      <c r="I1872" s="130">
        <v>120</v>
      </c>
      <c r="J1872" s="130">
        <v>1</v>
      </c>
      <c r="K1872" s="130">
        <v>1</v>
      </c>
      <c r="L1872" s="138"/>
      <c r="M1872" s="138">
        <v>0.05</v>
      </c>
      <c r="N1872" s="130">
        <v>120</v>
      </c>
      <c r="O1872" s="138"/>
      <c r="P1872" s="138">
        <v>3</v>
      </c>
      <c r="Q1872" s="130">
        <v>0</v>
      </c>
      <c r="R1872" s="138">
        <v>3</v>
      </c>
      <c r="S1872" s="130">
        <f>Table4[[#This Row],[DMG PER PARTICLE]]*Table4[[#This Row],[PARTICLES 
PER SHOT]]</f>
        <v>615</v>
      </c>
      <c r="T1872" s="186">
        <f>Table4[[#This Row],[DAMAGE PER SHOT]]/Table4[[#This Row],[SHOT 
INTERVAL]]</f>
        <v>12300</v>
      </c>
      <c r="U1872" s="130">
        <f>Table4[[#This Row],[SHOTS PER MAGAZINE]]*Table4[[#This Row],[DAMAGE PER SHOT]]</f>
        <v>73800</v>
      </c>
      <c r="V1872" s="130">
        <f>Table4[[#This Row],[MAGAZINE AMMO]]/Table4[[#This Row],[AMMO PER SHOT]]</f>
        <v>120</v>
      </c>
      <c r="W1872" s="138">
        <f>1/Table4[[#This Row],[SHOT 
INTERVAL]]</f>
        <v>20</v>
      </c>
      <c r="X1872" s="138">
        <f>(Table4[[#This Row],[SHOTS PER MAGAZINE]]-1)*Table4[[#This Row],[SHOT 
INTERVAL]]+(Table4[[#This Row],[PARTICLES 
PER SHOT]]-1)*Table4[[#This Row],[BURST INTERVAL]]</f>
        <v>5.95</v>
      </c>
      <c r="Y1872" s="186">
        <f>Table4[[#This Row],[DAMAGE PER MAGAZINE]]/(Table4[[#This Row],[UNLOAD TIME]]+Table4[[#This Row],[RELOAD TIME]])</f>
        <v>8245.8100558659225</v>
      </c>
    </row>
    <row r="1873" spans="1:25" ht="14.25" hidden="1" customHeight="1" outlineLevel="1" x14ac:dyDescent="0.2">
      <c r="A1873" s="130">
        <v>94</v>
      </c>
      <c r="B1873" s="186" t="s">
        <v>484</v>
      </c>
      <c r="C1873" s="186" t="s">
        <v>102</v>
      </c>
      <c r="D1873" s="130">
        <v>9</v>
      </c>
      <c r="E1873" s="130">
        <v>624</v>
      </c>
      <c r="F1873" s="130"/>
      <c r="G1873" s="130"/>
      <c r="H1873" s="130"/>
      <c r="I1873" s="130">
        <v>120</v>
      </c>
      <c r="J1873" s="130">
        <v>1</v>
      </c>
      <c r="K1873" s="130">
        <v>1</v>
      </c>
      <c r="L1873" s="138"/>
      <c r="M1873" s="138">
        <v>0.05</v>
      </c>
      <c r="N1873" s="130">
        <v>120</v>
      </c>
      <c r="O1873" s="138"/>
      <c r="P1873" s="138">
        <v>3</v>
      </c>
      <c r="Q1873" s="130">
        <v>0</v>
      </c>
      <c r="R1873" s="138">
        <v>3</v>
      </c>
      <c r="S1873" s="130">
        <f>Table4[[#This Row],[DMG PER PARTICLE]]*Table4[[#This Row],[PARTICLES 
PER SHOT]]</f>
        <v>624</v>
      </c>
      <c r="T1873" s="186">
        <f>Table4[[#This Row],[DAMAGE PER SHOT]]/Table4[[#This Row],[SHOT 
INTERVAL]]</f>
        <v>12480</v>
      </c>
      <c r="U1873" s="130">
        <f>Table4[[#This Row],[SHOTS PER MAGAZINE]]*Table4[[#This Row],[DAMAGE PER SHOT]]</f>
        <v>74880</v>
      </c>
      <c r="V1873" s="130">
        <f>Table4[[#This Row],[MAGAZINE AMMO]]/Table4[[#This Row],[AMMO PER SHOT]]</f>
        <v>120</v>
      </c>
      <c r="W1873" s="138">
        <f>1/Table4[[#This Row],[SHOT 
INTERVAL]]</f>
        <v>20</v>
      </c>
      <c r="X1873" s="138">
        <f>(Table4[[#This Row],[SHOTS PER MAGAZINE]]-1)*Table4[[#This Row],[SHOT 
INTERVAL]]+(Table4[[#This Row],[PARTICLES 
PER SHOT]]-1)*Table4[[#This Row],[BURST INTERVAL]]</f>
        <v>5.95</v>
      </c>
      <c r="Y1873" s="186">
        <f>Table4[[#This Row],[DAMAGE PER MAGAZINE]]/(Table4[[#This Row],[UNLOAD TIME]]+Table4[[#This Row],[RELOAD TIME]])</f>
        <v>8366.4804469273749</v>
      </c>
    </row>
    <row r="1874" spans="1:25" ht="14.25" hidden="1" customHeight="1" outlineLevel="1" x14ac:dyDescent="0.2">
      <c r="A1874" s="130">
        <v>94</v>
      </c>
      <c r="B1874" s="186" t="s">
        <v>484</v>
      </c>
      <c r="C1874" s="186" t="s">
        <v>102</v>
      </c>
      <c r="D1874" s="130">
        <v>10</v>
      </c>
      <c r="E1874" s="130">
        <v>636</v>
      </c>
      <c r="F1874" s="130"/>
      <c r="G1874" s="130"/>
      <c r="H1874" s="130"/>
      <c r="I1874" s="130">
        <v>120</v>
      </c>
      <c r="J1874" s="130">
        <v>1</v>
      </c>
      <c r="K1874" s="130">
        <v>1</v>
      </c>
      <c r="L1874" s="138"/>
      <c r="M1874" s="138">
        <v>0.05</v>
      </c>
      <c r="N1874" s="130">
        <v>120</v>
      </c>
      <c r="O1874" s="138"/>
      <c r="P1874" s="138">
        <v>3</v>
      </c>
      <c r="Q1874" s="130">
        <v>0</v>
      </c>
      <c r="R1874" s="138">
        <v>3</v>
      </c>
      <c r="S1874" s="130">
        <f>Table4[[#This Row],[DMG PER PARTICLE]]*Table4[[#This Row],[PARTICLES 
PER SHOT]]</f>
        <v>636</v>
      </c>
      <c r="T1874" s="186">
        <f>Table4[[#This Row],[DAMAGE PER SHOT]]/Table4[[#This Row],[SHOT 
INTERVAL]]</f>
        <v>12720</v>
      </c>
      <c r="U1874" s="130">
        <f>Table4[[#This Row],[SHOTS PER MAGAZINE]]*Table4[[#This Row],[DAMAGE PER SHOT]]</f>
        <v>76320</v>
      </c>
      <c r="V1874" s="130">
        <f>Table4[[#This Row],[MAGAZINE AMMO]]/Table4[[#This Row],[AMMO PER SHOT]]</f>
        <v>120</v>
      </c>
      <c r="W1874" s="138">
        <f>1/Table4[[#This Row],[SHOT 
INTERVAL]]</f>
        <v>20</v>
      </c>
      <c r="X1874" s="138">
        <f>(Table4[[#This Row],[SHOTS PER MAGAZINE]]-1)*Table4[[#This Row],[SHOT 
INTERVAL]]+(Table4[[#This Row],[PARTICLES 
PER SHOT]]-1)*Table4[[#This Row],[BURST INTERVAL]]</f>
        <v>5.95</v>
      </c>
      <c r="Y1874" s="186">
        <f>Table4[[#This Row],[DAMAGE PER MAGAZINE]]/(Table4[[#This Row],[UNLOAD TIME]]+Table4[[#This Row],[RELOAD TIME]])</f>
        <v>8527.3743016759781</v>
      </c>
    </row>
    <row r="1875" spans="1:25" ht="14.25" hidden="1" customHeight="1" outlineLevel="1" x14ac:dyDescent="0.2">
      <c r="A1875" s="130">
        <v>94</v>
      </c>
      <c r="B1875" s="186" t="s">
        <v>484</v>
      </c>
      <c r="C1875" s="186" t="s">
        <v>102</v>
      </c>
      <c r="D1875" s="130">
        <v>11</v>
      </c>
      <c r="E1875" s="130">
        <v>650</v>
      </c>
      <c r="F1875" s="130"/>
      <c r="G1875" s="130"/>
      <c r="H1875" s="130"/>
      <c r="I1875" s="130">
        <v>120</v>
      </c>
      <c r="J1875" s="130">
        <v>1</v>
      </c>
      <c r="K1875" s="130">
        <v>1</v>
      </c>
      <c r="L1875" s="138"/>
      <c r="M1875" s="138">
        <v>0.05</v>
      </c>
      <c r="N1875" s="130">
        <v>120</v>
      </c>
      <c r="O1875" s="138"/>
      <c r="P1875" s="138">
        <v>3</v>
      </c>
      <c r="Q1875" s="130">
        <v>0</v>
      </c>
      <c r="R1875" s="138">
        <v>3</v>
      </c>
      <c r="S1875" s="130">
        <f>Table4[[#This Row],[DMG PER PARTICLE]]*Table4[[#This Row],[PARTICLES 
PER SHOT]]</f>
        <v>650</v>
      </c>
      <c r="T1875" s="186">
        <f>Table4[[#This Row],[DAMAGE PER SHOT]]/Table4[[#This Row],[SHOT 
INTERVAL]]</f>
        <v>13000</v>
      </c>
      <c r="U1875" s="130">
        <f>Table4[[#This Row],[SHOTS PER MAGAZINE]]*Table4[[#This Row],[DAMAGE PER SHOT]]</f>
        <v>78000</v>
      </c>
      <c r="V1875" s="130">
        <f>Table4[[#This Row],[MAGAZINE AMMO]]/Table4[[#This Row],[AMMO PER SHOT]]</f>
        <v>120</v>
      </c>
      <c r="W1875" s="138">
        <f>1/Table4[[#This Row],[SHOT 
INTERVAL]]</f>
        <v>20</v>
      </c>
      <c r="X1875" s="138">
        <f>(Table4[[#This Row],[SHOTS PER MAGAZINE]]-1)*Table4[[#This Row],[SHOT 
INTERVAL]]+(Table4[[#This Row],[PARTICLES 
PER SHOT]]-1)*Table4[[#This Row],[BURST INTERVAL]]</f>
        <v>5.95</v>
      </c>
      <c r="Y1875" s="186">
        <f>Table4[[#This Row],[DAMAGE PER MAGAZINE]]/(Table4[[#This Row],[UNLOAD TIME]]+Table4[[#This Row],[RELOAD TIME]])</f>
        <v>8715.0837988826825</v>
      </c>
    </row>
    <row r="1876" spans="1:25" ht="14.25" hidden="1" customHeight="1" outlineLevel="1" x14ac:dyDescent="0.2">
      <c r="A1876" s="130">
        <v>94</v>
      </c>
      <c r="B1876" s="186" t="s">
        <v>484</v>
      </c>
      <c r="C1876" s="186" t="s">
        <v>102</v>
      </c>
      <c r="D1876" s="130">
        <v>12</v>
      </c>
      <c r="E1876" s="130">
        <v>663</v>
      </c>
      <c r="F1876" s="130"/>
      <c r="G1876" s="130"/>
      <c r="H1876" s="130"/>
      <c r="I1876" s="130">
        <v>120</v>
      </c>
      <c r="J1876" s="130">
        <v>1</v>
      </c>
      <c r="K1876" s="130">
        <v>1</v>
      </c>
      <c r="L1876" s="138"/>
      <c r="M1876" s="138">
        <v>0.05</v>
      </c>
      <c r="N1876" s="130">
        <v>120</v>
      </c>
      <c r="O1876" s="138"/>
      <c r="P1876" s="138">
        <v>3</v>
      </c>
      <c r="Q1876" s="130">
        <v>0</v>
      </c>
      <c r="R1876" s="138">
        <v>3</v>
      </c>
      <c r="S1876" s="130">
        <f>Table4[[#This Row],[DMG PER PARTICLE]]*Table4[[#This Row],[PARTICLES 
PER SHOT]]</f>
        <v>663</v>
      </c>
      <c r="T1876" s="186">
        <f>Table4[[#This Row],[DAMAGE PER SHOT]]/Table4[[#This Row],[SHOT 
INTERVAL]]</f>
        <v>13260</v>
      </c>
      <c r="U1876" s="130">
        <f>Table4[[#This Row],[SHOTS PER MAGAZINE]]*Table4[[#This Row],[DAMAGE PER SHOT]]</f>
        <v>79560</v>
      </c>
      <c r="V1876" s="130">
        <f>Table4[[#This Row],[MAGAZINE AMMO]]/Table4[[#This Row],[AMMO PER SHOT]]</f>
        <v>120</v>
      </c>
      <c r="W1876" s="138">
        <f>1/Table4[[#This Row],[SHOT 
INTERVAL]]</f>
        <v>20</v>
      </c>
      <c r="X1876" s="138">
        <f>(Table4[[#This Row],[SHOTS PER MAGAZINE]]-1)*Table4[[#This Row],[SHOT 
INTERVAL]]+(Table4[[#This Row],[PARTICLES 
PER SHOT]]-1)*Table4[[#This Row],[BURST INTERVAL]]</f>
        <v>5.95</v>
      </c>
      <c r="Y1876" s="186">
        <f>Table4[[#This Row],[DAMAGE PER MAGAZINE]]/(Table4[[#This Row],[UNLOAD TIME]]+Table4[[#This Row],[RELOAD TIME]])</f>
        <v>8889.3854748603353</v>
      </c>
    </row>
    <row r="1877" spans="1:25" ht="14.25" hidden="1" customHeight="1" outlineLevel="1" x14ac:dyDescent="0.2">
      <c r="A1877" s="130">
        <v>94</v>
      </c>
      <c r="B1877" s="186" t="s">
        <v>484</v>
      </c>
      <c r="C1877" s="186" t="s">
        <v>103</v>
      </c>
      <c r="D1877" s="130">
        <v>1</v>
      </c>
      <c r="E1877" s="130">
        <v>696</v>
      </c>
      <c r="F1877" s="130"/>
      <c r="G1877" s="130"/>
      <c r="H1877" s="130"/>
      <c r="I1877" s="130">
        <v>120</v>
      </c>
      <c r="J1877" s="130">
        <v>1</v>
      </c>
      <c r="K1877" s="130">
        <v>1</v>
      </c>
      <c r="L1877" s="138"/>
      <c r="M1877" s="138">
        <v>0.05</v>
      </c>
      <c r="N1877" s="130">
        <v>120</v>
      </c>
      <c r="O1877" s="138"/>
      <c r="P1877" s="138">
        <v>3</v>
      </c>
      <c r="Q1877" s="130">
        <v>0</v>
      </c>
      <c r="R1877" s="138">
        <v>3</v>
      </c>
      <c r="S1877" s="130">
        <f>Table4[[#This Row],[DMG PER PARTICLE]]*Table4[[#This Row],[PARTICLES 
PER SHOT]]</f>
        <v>696</v>
      </c>
      <c r="T1877" s="186">
        <f>Table4[[#This Row],[DAMAGE PER SHOT]]/Table4[[#This Row],[SHOT 
INTERVAL]]</f>
        <v>13920</v>
      </c>
      <c r="U1877" s="130">
        <f>Table4[[#This Row],[SHOTS PER MAGAZINE]]*Table4[[#This Row],[DAMAGE PER SHOT]]</f>
        <v>83520</v>
      </c>
      <c r="V1877" s="130">
        <f>Table4[[#This Row],[MAGAZINE AMMO]]/Table4[[#This Row],[AMMO PER SHOT]]</f>
        <v>120</v>
      </c>
      <c r="W1877" s="138">
        <f>1/Table4[[#This Row],[SHOT 
INTERVAL]]</f>
        <v>20</v>
      </c>
      <c r="X1877" s="138">
        <f>(Table4[[#This Row],[SHOTS PER MAGAZINE]]-1)*Table4[[#This Row],[SHOT 
INTERVAL]]+(Table4[[#This Row],[PARTICLES 
PER SHOT]]-1)*Table4[[#This Row],[BURST INTERVAL]]</f>
        <v>5.95</v>
      </c>
      <c r="Y1877" s="186">
        <f>Table4[[#This Row],[DAMAGE PER MAGAZINE]]/(Table4[[#This Row],[UNLOAD TIME]]+Table4[[#This Row],[RELOAD TIME]])</f>
        <v>9331.8435754189959</v>
      </c>
    </row>
    <row r="1878" spans="1:25" ht="14.25" customHeight="1" collapsed="1" x14ac:dyDescent="0.2">
      <c r="A1878" s="128">
        <v>95</v>
      </c>
      <c r="B1878" s="185" t="s">
        <v>485</v>
      </c>
      <c r="C1878" s="185" t="s">
        <v>101</v>
      </c>
      <c r="D1878" s="128">
        <v>1</v>
      </c>
      <c r="E1878" s="128">
        <v>90</v>
      </c>
      <c r="F1878" s="128"/>
      <c r="G1878" s="128"/>
      <c r="H1878" s="128"/>
      <c r="I1878" s="128">
        <v>120</v>
      </c>
      <c r="J1878" s="128">
        <v>1</v>
      </c>
      <c r="K1878" s="128">
        <v>1</v>
      </c>
      <c r="L1878" s="137"/>
      <c r="M1878" s="137">
        <v>0.05</v>
      </c>
      <c r="N1878" s="128">
        <v>120</v>
      </c>
      <c r="O1878" s="137"/>
      <c r="P1878" s="137">
        <v>3</v>
      </c>
      <c r="Q1878" s="128">
        <v>0</v>
      </c>
      <c r="R1878" s="137">
        <v>3</v>
      </c>
      <c r="S1878" s="128">
        <f>Table4[[#This Row],[DMG PER PARTICLE]]*Table4[[#This Row],[PARTICLES 
PER SHOT]]</f>
        <v>90</v>
      </c>
      <c r="T1878" s="185">
        <f>Table4[[#This Row],[DAMAGE PER SHOT]]/Table4[[#This Row],[SHOT 
INTERVAL]]</f>
        <v>1800</v>
      </c>
      <c r="U1878" s="128">
        <f>Table4[[#This Row],[SHOTS PER MAGAZINE]]*Table4[[#This Row],[DAMAGE PER SHOT]]</f>
        <v>10800</v>
      </c>
      <c r="V1878" s="128">
        <f>Table4[[#This Row],[MAGAZINE AMMO]]/Table4[[#This Row],[AMMO PER SHOT]]</f>
        <v>120</v>
      </c>
      <c r="W1878" s="137">
        <f>1/Table4[[#This Row],[SHOT 
INTERVAL]]</f>
        <v>20</v>
      </c>
      <c r="X1878" s="137">
        <f>(Table4[[#This Row],[SHOTS PER MAGAZINE]]-1)*Table4[[#This Row],[SHOT 
INTERVAL]]+(Table4[[#This Row],[PARTICLES 
PER SHOT]]-1)*Table4[[#This Row],[BURST INTERVAL]]</f>
        <v>5.95</v>
      </c>
      <c r="Y1878" s="185">
        <f>Table4[[#This Row],[DAMAGE PER MAGAZINE]]/(Table4[[#This Row],[UNLOAD TIME]]+Table4[[#This Row],[RELOAD TIME]])</f>
        <v>1206.7039106145253</v>
      </c>
    </row>
    <row r="1879" spans="1:25" ht="14.25" hidden="1" customHeight="1" outlineLevel="1" x14ac:dyDescent="0.2">
      <c r="A1879" s="130">
        <v>95</v>
      </c>
      <c r="B1879" s="186" t="s">
        <v>485</v>
      </c>
      <c r="C1879" s="186" t="s">
        <v>101</v>
      </c>
      <c r="D1879" s="130">
        <v>2</v>
      </c>
      <c r="E1879" s="130">
        <v>100</v>
      </c>
      <c r="F1879" s="130"/>
      <c r="G1879" s="130"/>
      <c r="H1879" s="130"/>
      <c r="I1879" s="130">
        <v>120</v>
      </c>
      <c r="J1879" s="130">
        <v>1</v>
      </c>
      <c r="K1879" s="130">
        <v>1</v>
      </c>
      <c r="L1879" s="138"/>
      <c r="M1879" s="138">
        <v>0.05</v>
      </c>
      <c r="N1879" s="130">
        <v>120</v>
      </c>
      <c r="O1879" s="138"/>
      <c r="P1879" s="138">
        <v>3</v>
      </c>
      <c r="Q1879" s="130">
        <v>0</v>
      </c>
      <c r="R1879" s="138">
        <v>3</v>
      </c>
      <c r="S1879" s="130">
        <f>Table4[[#This Row],[DMG PER PARTICLE]]*Table4[[#This Row],[PARTICLES 
PER SHOT]]</f>
        <v>100</v>
      </c>
      <c r="T1879" s="186">
        <f>Table4[[#This Row],[DAMAGE PER SHOT]]/Table4[[#This Row],[SHOT 
INTERVAL]]</f>
        <v>2000</v>
      </c>
      <c r="U1879" s="130">
        <f>Table4[[#This Row],[SHOTS PER MAGAZINE]]*Table4[[#This Row],[DAMAGE PER SHOT]]</f>
        <v>12000</v>
      </c>
      <c r="V1879" s="130">
        <f>Table4[[#This Row],[MAGAZINE AMMO]]/Table4[[#This Row],[AMMO PER SHOT]]</f>
        <v>120</v>
      </c>
      <c r="W1879" s="138">
        <f>1/Table4[[#This Row],[SHOT 
INTERVAL]]</f>
        <v>20</v>
      </c>
      <c r="X1879" s="138">
        <f>(Table4[[#This Row],[SHOTS PER MAGAZINE]]-1)*Table4[[#This Row],[SHOT 
INTERVAL]]+(Table4[[#This Row],[PARTICLES 
PER SHOT]]-1)*Table4[[#This Row],[BURST INTERVAL]]</f>
        <v>5.95</v>
      </c>
      <c r="Y1879" s="186">
        <f>Table4[[#This Row],[DAMAGE PER MAGAZINE]]/(Table4[[#This Row],[UNLOAD TIME]]+Table4[[#This Row],[RELOAD TIME]])</f>
        <v>1340.782122905028</v>
      </c>
    </row>
    <row r="1880" spans="1:25" ht="14.25" hidden="1" customHeight="1" outlineLevel="1" x14ac:dyDescent="0.2">
      <c r="A1880" s="130">
        <v>95</v>
      </c>
      <c r="B1880" s="186" t="s">
        <v>485</v>
      </c>
      <c r="C1880" s="186" t="s">
        <v>101</v>
      </c>
      <c r="D1880" s="130">
        <v>3</v>
      </c>
      <c r="E1880" s="130">
        <v>110</v>
      </c>
      <c r="F1880" s="130"/>
      <c r="G1880" s="130"/>
      <c r="H1880" s="130"/>
      <c r="I1880" s="130">
        <v>120</v>
      </c>
      <c r="J1880" s="130">
        <v>1</v>
      </c>
      <c r="K1880" s="130">
        <v>1</v>
      </c>
      <c r="L1880" s="138"/>
      <c r="M1880" s="138">
        <v>0.05</v>
      </c>
      <c r="N1880" s="130">
        <v>120</v>
      </c>
      <c r="O1880" s="138"/>
      <c r="P1880" s="138">
        <v>3</v>
      </c>
      <c r="Q1880" s="130">
        <v>0</v>
      </c>
      <c r="R1880" s="138">
        <v>3</v>
      </c>
      <c r="S1880" s="130">
        <f>Table4[[#This Row],[DMG PER PARTICLE]]*Table4[[#This Row],[PARTICLES 
PER SHOT]]</f>
        <v>110</v>
      </c>
      <c r="T1880" s="186">
        <f>Table4[[#This Row],[DAMAGE PER SHOT]]/Table4[[#This Row],[SHOT 
INTERVAL]]</f>
        <v>2200</v>
      </c>
      <c r="U1880" s="130">
        <f>Table4[[#This Row],[SHOTS PER MAGAZINE]]*Table4[[#This Row],[DAMAGE PER SHOT]]</f>
        <v>13200</v>
      </c>
      <c r="V1880" s="130">
        <f>Table4[[#This Row],[MAGAZINE AMMO]]/Table4[[#This Row],[AMMO PER SHOT]]</f>
        <v>120</v>
      </c>
      <c r="W1880" s="138">
        <f>1/Table4[[#This Row],[SHOT 
INTERVAL]]</f>
        <v>20</v>
      </c>
      <c r="X1880" s="138">
        <f>(Table4[[#This Row],[SHOTS PER MAGAZINE]]-1)*Table4[[#This Row],[SHOT 
INTERVAL]]+(Table4[[#This Row],[PARTICLES 
PER SHOT]]-1)*Table4[[#This Row],[BURST INTERVAL]]</f>
        <v>5.95</v>
      </c>
      <c r="Y1880" s="186">
        <f>Table4[[#This Row],[DAMAGE PER MAGAZINE]]/(Table4[[#This Row],[UNLOAD TIME]]+Table4[[#This Row],[RELOAD TIME]])</f>
        <v>1474.8603351955308</v>
      </c>
    </row>
    <row r="1881" spans="1:25" ht="14.25" hidden="1" customHeight="1" outlineLevel="1" x14ac:dyDescent="0.2">
      <c r="A1881" s="130">
        <v>95</v>
      </c>
      <c r="B1881" s="186" t="s">
        <v>485</v>
      </c>
      <c r="C1881" s="186" t="s">
        <v>101</v>
      </c>
      <c r="D1881" s="130">
        <v>4</v>
      </c>
      <c r="E1881" s="130">
        <v>125</v>
      </c>
      <c r="F1881" s="130"/>
      <c r="G1881" s="130"/>
      <c r="H1881" s="130"/>
      <c r="I1881" s="130">
        <v>120</v>
      </c>
      <c r="J1881" s="130">
        <v>1</v>
      </c>
      <c r="K1881" s="130">
        <v>1</v>
      </c>
      <c r="L1881" s="138"/>
      <c r="M1881" s="138">
        <v>0.05</v>
      </c>
      <c r="N1881" s="130">
        <v>120</v>
      </c>
      <c r="O1881" s="138"/>
      <c r="P1881" s="138">
        <v>3</v>
      </c>
      <c r="Q1881" s="130">
        <v>0</v>
      </c>
      <c r="R1881" s="138">
        <v>3</v>
      </c>
      <c r="S1881" s="130">
        <f>Table4[[#This Row],[DMG PER PARTICLE]]*Table4[[#This Row],[PARTICLES 
PER SHOT]]</f>
        <v>125</v>
      </c>
      <c r="T1881" s="186">
        <f>Table4[[#This Row],[DAMAGE PER SHOT]]/Table4[[#This Row],[SHOT 
INTERVAL]]</f>
        <v>2500</v>
      </c>
      <c r="U1881" s="130">
        <f>Table4[[#This Row],[SHOTS PER MAGAZINE]]*Table4[[#This Row],[DAMAGE PER SHOT]]</f>
        <v>15000</v>
      </c>
      <c r="V1881" s="130">
        <f>Table4[[#This Row],[MAGAZINE AMMO]]/Table4[[#This Row],[AMMO PER SHOT]]</f>
        <v>120</v>
      </c>
      <c r="W1881" s="138">
        <f>1/Table4[[#This Row],[SHOT 
INTERVAL]]</f>
        <v>20</v>
      </c>
      <c r="X1881" s="138">
        <f>(Table4[[#This Row],[SHOTS PER MAGAZINE]]-1)*Table4[[#This Row],[SHOT 
INTERVAL]]+(Table4[[#This Row],[PARTICLES 
PER SHOT]]-1)*Table4[[#This Row],[BURST INTERVAL]]</f>
        <v>5.95</v>
      </c>
      <c r="Y1881" s="186">
        <f>Table4[[#This Row],[DAMAGE PER MAGAZINE]]/(Table4[[#This Row],[UNLOAD TIME]]+Table4[[#This Row],[RELOAD TIME]])</f>
        <v>1675.977653631285</v>
      </c>
    </row>
    <row r="1882" spans="1:25" ht="14.25" hidden="1" customHeight="1" outlineLevel="1" x14ac:dyDescent="0.2">
      <c r="A1882" s="130">
        <v>95</v>
      </c>
      <c r="B1882" s="186" t="s">
        <v>485</v>
      </c>
      <c r="C1882" s="186" t="s">
        <v>101</v>
      </c>
      <c r="D1882" s="130">
        <v>5</v>
      </c>
      <c r="E1882" s="130">
        <v>135</v>
      </c>
      <c r="F1882" s="130"/>
      <c r="G1882" s="130"/>
      <c r="H1882" s="130"/>
      <c r="I1882" s="130">
        <v>120</v>
      </c>
      <c r="J1882" s="130">
        <v>1</v>
      </c>
      <c r="K1882" s="130">
        <v>1</v>
      </c>
      <c r="L1882" s="138"/>
      <c r="M1882" s="138">
        <v>0.05</v>
      </c>
      <c r="N1882" s="130">
        <v>120</v>
      </c>
      <c r="O1882" s="138"/>
      <c r="P1882" s="138">
        <v>3</v>
      </c>
      <c r="Q1882" s="130">
        <v>0</v>
      </c>
      <c r="R1882" s="138">
        <v>3</v>
      </c>
      <c r="S1882" s="130">
        <f>Table4[[#This Row],[DMG PER PARTICLE]]*Table4[[#This Row],[PARTICLES 
PER SHOT]]</f>
        <v>135</v>
      </c>
      <c r="T1882" s="186">
        <f>Table4[[#This Row],[DAMAGE PER SHOT]]/Table4[[#This Row],[SHOT 
INTERVAL]]</f>
        <v>2700</v>
      </c>
      <c r="U1882" s="130">
        <f>Table4[[#This Row],[SHOTS PER MAGAZINE]]*Table4[[#This Row],[DAMAGE PER SHOT]]</f>
        <v>16200</v>
      </c>
      <c r="V1882" s="130">
        <f>Table4[[#This Row],[MAGAZINE AMMO]]/Table4[[#This Row],[AMMO PER SHOT]]</f>
        <v>120</v>
      </c>
      <c r="W1882" s="138">
        <f>1/Table4[[#This Row],[SHOT 
INTERVAL]]</f>
        <v>20</v>
      </c>
      <c r="X1882" s="138">
        <f>(Table4[[#This Row],[SHOTS PER MAGAZINE]]-1)*Table4[[#This Row],[SHOT 
INTERVAL]]+(Table4[[#This Row],[PARTICLES 
PER SHOT]]-1)*Table4[[#This Row],[BURST INTERVAL]]</f>
        <v>5.95</v>
      </c>
      <c r="Y1882" s="186">
        <f>Table4[[#This Row],[DAMAGE PER MAGAZINE]]/(Table4[[#This Row],[UNLOAD TIME]]+Table4[[#This Row],[RELOAD TIME]])</f>
        <v>1810.0558659217879</v>
      </c>
    </row>
    <row r="1883" spans="1:25" ht="14.25" hidden="1" customHeight="1" outlineLevel="1" x14ac:dyDescent="0.2">
      <c r="A1883" s="130">
        <v>95</v>
      </c>
      <c r="B1883" s="186" t="s">
        <v>485</v>
      </c>
      <c r="C1883" s="186" t="s">
        <v>101</v>
      </c>
      <c r="D1883" s="130">
        <v>6</v>
      </c>
      <c r="E1883" s="130">
        <v>150</v>
      </c>
      <c r="F1883" s="130"/>
      <c r="G1883" s="130"/>
      <c r="H1883" s="130"/>
      <c r="I1883" s="130">
        <v>120</v>
      </c>
      <c r="J1883" s="130">
        <v>1</v>
      </c>
      <c r="K1883" s="130">
        <v>1</v>
      </c>
      <c r="L1883" s="138"/>
      <c r="M1883" s="138">
        <v>0.05</v>
      </c>
      <c r="N1883" s="130">
        <v>120</v>
      </c>
      <c r="O1883" s="138"/>
      <c r="P1883" s="138">
        <v>3</v>
      </c>
      <c r="Q1883" s="130">
        <v>0</v>
      </c>
      <c r="R1883" s="138">
        <v>3</v>
      </c>
      <c r="S1883" s="130">
        <f>Table4[[#This Row],[DMG PER PARTICLE]]*Table4[[#This Row],[PARTICLES 
PER SHOT]]</f>
        <v>150</v>
      </c>
      <c r="T1883" s="186">
        <f>Table4[[#This Row],[DAMAGE PER SHOT]]/Table4[[#This Row],[SHOT 
INTERVAL]]</f>
        <v>3000</v>
      </c>
      <c r="U1883" s="130">
        <f>Table4[[#This Row],[SHOTS PER MAGAZINE]]*Table4[[#This Row],[DAMAGE PER SHOT]]</f>
        <v>18000</v>
      </c>
      <c r="V1883" s="130">
        <f>Table4[[#This Row],[MAGAZINE AMMO]]/Table4[[#This Row],[AMMO PER SHOT]]</f>
        <v>120</v>
      </c>
      <c r="W1883" s="138">
        <f>1/Table4[[#This Row],[SHOT 
INTERVAL]]</f>
        <v>20</v>
      </c>
      <c r="X1883" s="138">
        <f>(Table4[[#This Row],[SHOTS PER MAGAZINE]]-1)*Table4[[#This Row],[SHOT 
INTERVAL]]+(Table4[[#This Row],[PARTICLES 
PER SHOT]]-1)*Table4[[#This Row],[BURST INTERVAL]]</f>
        <v>5.95</v>
      </c>
      <c r="Y1883" s="186">
        <f>Table4[[#This Row],[DAMAGE PER MAGAZINE]]/(Table4[[#This Row],[UNLOAD TIME]]+Table4[[#This Row],[RELOAD TIME]])</f>
        <v>2011.1731843575421</v>
      </c>
    </row>
    <row r="1884" spans="1:25" ht="14.25" hidden="1" customHeight="1" outlineLevel="1" x14ac:dyDescent="0.2">
      <c r="A1884" s="130">
        <v>95</v>
      </c>
      <c r="B1884" s="186" t="s">
        <v>485</v>
      </c>
      <c r="C1884" s="186" t="s">
        <v>101</v>
      </c>
      <c r="D1884" s="130">
        <v>7</v>
      </c>
      <c r="E1884" s="130">
        <v>165</v>
      </c>
      <c r="F1884" s="130"/>
      <c r="G1884" s="130"/>
      <c r="H1884" s="130"/>
      <c r="I1884" s="130">
        <v>120</v>
      </c>
      <c r="J1884" s="130">
        <v>1</v>
      </c>
      <c r="K1884" s="130">
        <v>1</v>
      </c>
      <c r="L1884" s="138"/>
      <c r="M1884" s="138">
        <v>0.05</v>
      </c>
      <c r="N1884" s="130">
        <v>120</v>
      </c>
      <c r="O1884" s="138"/>
      <c r="P1884" s="138">
        <v>3</v>
      </c>
      <c r="Q1884" s="130">
        <v>0</v>
      </c>
      <c r="R1884" s="138">
        <v>3</v>
      </c>
      <c r="S1884" s="130">
        <f>Table4[[#This Row],[DMG PER PARTICLE]]*Table4[[#This Row],[PARTICLES 
PER SHOT]]</f>
        <v>165</v>
      </c>
      <c r="T1884" s="186">
        <f>Table4[[#This Row],[DAMAGE PER SHOT]]/Table4[[#This Row],[SHOT 
INTERVAL]]</f>
        <v>3300</v>
      </c>
      <c r="U1884" s="130">
        <f>Table4[[#This Row],[SHOTS PER MAGAZINE]]*Table4[[#This Row],[DAMAGE PER SHOT]]</f>
        <v>19800</v>
      </c>
      <c r="V1884" s="130">
        <f>Table4[[#This Row],[MAGAZINE AMMO]]/Table4[[#This Row],[AMMO PER SHOT]]</f>
        <v>120</v>
      </c>
      <c r="W1884" s="138">
        <f>1/Table4[[#This Row],[SHOT 
INTERVAL]]</f>
        <v>20</v>
      </c>
      <c r="X1884" s="138">
        <f>(Table4[[#This Row],[SHOTS PER MAGAZINE]]-1)*Table4[[#This Row],[SHOT 
INTERVAL]]+(Table4[[#This Row],[PARTICLES 
PER SHOT]]-1)*Table4[[#This Row],[BURST INTERVAL]]</f>
        <v>5.95</v>
      </c>
      <c r="Y1884" s="186">
        <f>Table4[[#This Row],[DAMAGE PER MAGAZINE]]/(Table4[[#This Row],[UNLOAD TIME]]+Table4[[#This Row],[RELOAD TIME]])</f>
        <v>2212.2905027932961</v>
      </c>
    </row>
    <row r="1885" spans="1:25" ht="14.25" hidden="1" customHeight="1" outlineLevel="1" x14ac:dyDescent="0.2">
      <c r="A1885" s="130">
        <v>95</v>
      </c>
      <c r="B1885" s="186" t="s">
        <v>485</v>
      </c>
      <c r="C1885" s="186" t="s">
        <v>101</v>
      </c>
      <c r="D1885" s="130">
        <v>8</v>
      </c>
      <c r="E1885" s="130">
        <v>185</v>
      </c>
      <c r="F1885" s="130"/>
      <c r="G1885" s="130"/>
      <c r="H1885" s="130"/>
      <c r="I1885" s="130">
        <v>120</v>
      </c>
      <c r="J1885" s="130">
        <v>1</v>
      </c>
      <c r="K1885" s="130">
        <v>1</v>
      </c>
      <c r="L1885" s="138"/>
      <c r="M1885" s="138">
        <v>0.05</v>
      </c>
      <c r="N1885" s="130">
        <v>120</v>
      </c>
      <c r="O1885" s="138"/>
      <c r="P1885" s="138">
        <v>3</v>
      </c>
      <c r="Q1885" s="130">
        <v>0</v>
      </c>
      <c r="R1885" s="138">
        <v>3</v>
      </c>
      <c r="S1885" s="130">
        <f>Table4[[#This Row],[DMG PER PARTICLE]]*Table4[[#This Row],[PARTICLES 
PER SHOT]]</f>
        <v>185</v>
      </c>
      <c r="T1885" s="186">
        <f>Table4[[#This Row],[DAMAGE PER SHOT]]/Table4[[#This Row],[SHOT 
INTERVAL]]</f>
        <v>3700</v>
      </c>
      <c r="U1885" s="130">
        <f>Table4[[#This Row],[SHOTS PER MAGAZINE]]*Table4[[#This Row],[DAMAGE PER SHOT]]</f>
        <v>22200</v>
      </c>
      <c r="V1885" s="130">
        <f>Table4[[#This Row],[MAGAZINE AMMO]]/Table4[[#This Row],[AMMO PER SHOT]]</f>
        <v>120</v>
      </c>
      <c r="W1885" s="138">
        <f>1/Table4[[#This Row],[SHOT 
INTERVAL]]</f>
        <v>20</v>
      </c>
      <c r="X1885" s="138">
        <f>(Table4[[#This Row],[SHOTS PER MAGAZINE]]-1)*Table4[[#This Row],[SHOT 
INTERVAL]]+(Table4[[#This Row],[PARTICLES 
PER SHOT]]-1)*Table4[[#This Row],[BURST INTERVAL]]</f>
        <v>5.95</v>
      </c>
      <c r="Y1885" s="186">
        <f>Table4[[#This Row],[DAMAGE PER MAGAZINE]]/(Table4[[#This Row],[UNLOAD TIME]]+Table4[[#This Row],[RELOAD TIME]])</f>
        <v>2480.446927374302</v>
      </c>
    </row>
    <row r="1886" spans="1:25" ht="14.25" hidden="1" customHeight="1" outlineLevel="1" x14ac:dyDescent="0.2">
      <c r="A1886" s="130">
        <v>95</v>
      </c>
      <c r="B1886" s="186" t="s">
        <v>485</v>
      </c>
      <c r="C1886" s="186" t="s">
        <v>101</v>
      </c>
      <c r="D1886" s="130">
        <v>9</v>
      </c>
      <c r="E1886" s="130">
        <v>195</v>
      </c>
      <c r="F1886" s="130"/>
      <c r="G1886" s="130"/>
      <c r="H1886" s="130"/>
      <c r="I1886" s="130">
        <v>120</v>
      </c>
      <c r="J1886" s="130">
        <v>1</v>
      </c>
      <c r="K1886" s="130">
        <v>1</v>
      </c>
      <c r="L1886" s="138"/>
      <c r="M1886" s="138">
        <v>0.05</v>
      </c>
      <c r="N1886" s="130">
        <v>120</v>
      </c>
      <c r="O1886" s="138"/>
      <c r="P1886" s="138">
        <v>3</v>
      </c>
      <c r="Q1886" s="130">
        <v>0</v>
      </c>
      <c r="R1886" s="138">
        <v>3</v>
      </c>
      <c r="S1886" s="130">
        <f>Table4[[#This Row],[DMG PER PARTICLE]]*Table4[[#This Row],[PARTICLES 
PER SHOT]]</f>
        <v>195</v>
      </c>
      <c r="T1886" s="186">
        <f>Table4[[#This Row],[DAMAGE PER SHOT]]/Table4[[#This Row],[SHOT 
INTERVAL]]</f>
        <v>3900</v>
      </c>
      <c r="U1886" s="130">
        <f>Table4[[#This Row],[SHOTS PER MAGAZINE]]*Table4[[#This Row],[DAMAGE PER SHOT]]</f>
        <v>23400</v>
      </c>
      <c r="V1886" s="130">
        <f>Table4[[#This Row],[MAGAZINE AMMO]]/Table4[[#This Row],[AMMO PER SHOT]]</f>
        <v>120</v>
      </c>
      <c r="W1886" s="138">
        <f>1/Table4[[#This Row],[SHOT 
INTERVAL]]</f>
        <v>20</v>
      </c>
      <c r="X1886" s="138">
        <f>(Table4[[#This Row],[SHOTS PER MAGAZINE]]-1)*Table4[[#This Row],[SHOT 
INTERVAL]]+(Table4[[#This Row],[PARTICLES 
PER SHOT]]-1)*Table4[[#This Row],[BURST INTERVAL]]</f>
        <v>5.95</v>
      </c>
      <c r="Y1886" s="186">
        <f>Table4[[#This Row],[DAMAGE PER MAGAZINE]]/(Table4[[#This Row],[UNLOAD TIME]]+Table4[[#This Row],[RELOAD TIME]])</f>
        <v>2614.5251396648046</v>
      </c>
    </row>
    <row r="1887" spans="1:25" ht="14.25" hidden="1" customHeight="1" outlineLevel="1" x14ac:dyDescent="0.2">
      <c r="A1887" s="130">
        <v>95</v>
      </c>
      <c r="B1887" s="186" t="s">
        <v>485</v>
      </c>
      <c r="C1887" s="186" t="s">
        <v>101</v>
      </c>
      <c r="D1887" s="130">
        <v>10</v>
      </c>
      <c r="E1887" s="130">
        <v>220</v>
      </c>
      <c r="F1887" s="130"/>
      <c r="G1887" s="130"/>
      <c r="H1887" s="130"/>
      <c r="I1887" s="130">
        <v>120</v>
      </c>
      <c r="J1887" s="130">
        <v>1</v>
      </c>
      <c r="K1887" s="130">
        <v>1</v>
      </c>
      <c r="L1887" s="138"/>
      <c r="M1887" s="138">
        <v>0.05</v>
      </c>
      <c r="N1887" s="130">
        <v>120</v>
      </c>
      <c r="O1887" s="138"/>
      <c r="P1887" s="138">
        <v>3</v>
      </c>
      <c r="Q1887" s="130">
        <v>0</v>
      </c>
      <c r="R1887" s="138">
        <v>3</v>
      </c>
      <c r="S1887" s="130">
        <f>Table4[[#This Row],[DMG PER PARTICLE]]*Table4[[#This Row],[PARTICLES 
PER SHOT]]</f>
        <v>220</v>
      </c>
      <c r="T1887" s="186">
        <f>Table4[[#This Row],[DAMAGE PER SHOT]]/Table4[[#This Row],[SHOT 
INTERVAL]]</f>
        <v>4400</v>
      </c>
      <c r="U1887" s="130">
        <f>Table4[[#This Row],[SHOTS PER MAGAZINE]]*Table4[[#This Row],[DAMAGE PER SHOT]]</f>
        <v>26400</v>
      </c>
      <c r="V1887" s="130">
        <f>Table4[[#This Row],[MAGAZINE AMMO]]/Table4[[#This Row],[AMMO PER SHOT]]</f>
        <v>120</v>
      </c>
      <c r="W1887" s="138">
        <f>1/Table4[[#This Row],[SHOT 
INTERVAL]]</f>
        <v>20</v>
      </c>
      <c r="X1887" s="138">
        <f>(Table4[[#This Row],[SHOTS PER MAGAZINE]]-1)*Table4[[#This Row],[SHOT 
INTERVAL]]+(Table4[[#This Row],[PARTICLES 
PER SHOT]]-1)*Table4[[#This Row],[BURST INTERVAL]]</f>
        <v>5.95</v>
      </c>
      <c r="Y1887" s="186">
        <f>Table4[[#This Row],[DAMAGE PER MAGAZINE]]/(Table4[[#This Row],[UNLOAD TIME]]+Table4[[#This Row],[RELOAD TIME]])</f>
        <v>2949.7206703910615</v>
      </c>
    </row>
    <row r="1888" spans="1:25" ht="14.25" hidden="1" customHeight="1" outlineLevel="1" x14ac:dyDescent="0.2">
      <c r="A1888" s="130">
        <v>95</v>
      </c>
      <c r="B1888" s="186" t="s">
        <v>485</v>
      </c>
      <c r="C1888" s="186" t="s">
        <v>101</v>
      </c>
      <c r="D1888" s="130">
        <v>11</v>
      </c>
      <c r="E1888" s="130">
        <v>240</v>
      </c>
      <c r="F1888" s="130"/>
      <c r="G1888" s="130"/>
      <c r="H1888" s="130"/>
      <c r="I1888" s="130">
        <v>120</v>
      </c>
      <c r="J1888" s="130">
        <v>1</v>
      </c>
      <c r="K1888" s="130">
        <v>1</v>
      </c>
      <c r="L1888" s="138"/>
      <c r="M1888" s="138">
        <v>0.05</v>
      </c>
      <c r="N1888" s="130">
        <v>120</v>
      </c>
      <c r="O1888" s="138"/>
      <c r="P1888" s="138">
        <v>3</v>
      </c>
      <c r="Q1888" s="130">
        <v>0</v>
      </c>
      <c r="R1888" s="138">
        <v>3</v>
      </c>
      <c r="S1888" s="130">
        <f>Table4[[#This Row],[DMG PER PARTICLE]]*Table4[[#This Row],[PARTICLES 
PER SHOT]]</f>
        <v>240</v>
      </c>
      <c r="T1888" s="186">
        <f>Table4[[#This Row],[DAMAGE PER SHOT]]/Table4[[#This Row],[SHOT 
INTERVAL]]</f>
        <v>4800</v>
      </c>
      <c r="U1888" s="130">
        <f>Table4[[#This Row],[SHOTS PER MAGAZINE]]*Table4[[#This Row],[DAMAGE PER SHOT]]</f>
        <v>28800</v>
      </c>
      <c r="V1888" s="130">
        <f>Table4[[#This Row],[MAGAZINE AMMO]]/Table4[[#This Row],[AMMO PER SHOT]]</f>
        <v>120</v>
      </c>
      <c r="W1888" s="138">
        <f>1/Table4[[#This Row],[SHOT 
INTERVAL]]</f>
        <v>20</v>
      </c>
      <c r="X1888" s="138">
        <f>(Table4[[#This Row],[SHOTS PER MAGAZINE]]-1)*Table4[[#This Row],[SHOT 
INTERVAL]]+(Table4[[#This Row],[PARTICLES 
PER SHOT]]-1)*Table4[[#This Row],[BURST INTERVAL]]</f>
        <v>5.95</v>
      </c>
      <c r="Y1888" s="186">
        <f>Table4[[#This Row],[DAMAGE PER MAGAZINE]]/(Table4[[#This Row],[UNLOAD TIME]]+Table4[[#This Row],[RELOAD TIME]])</f>
        <v>3217.8770949720674</v>
      </c>
    </row>
    <row r="1889" spans="1:25" ht="14.25" hidden="1" customHeight="1" outlineLevel="1" x14ac:dyDescent="0.2">
      <c r="A1889" s="130">
        <v>95</v>
      </c>
      <c r="B1889" s="186" t="s">
        <v>485</v>
      </c>
      <c r="C1889" s="186" t="s">
        <v>101</v>
      </c>
      <c r="D1889" s="130">
        <v>12</v>
      </c>
      <c r="E1889" s="130">
        <v>263</v>
      </c>
      <c r="F1889" s="130"/>
      <c r="G1889" s="130"/>
      <c r="H1889" s="130"/>
      <c r="I1889" s="130">
        <v>120</v>
      </c>
      <c r="J1889" s="130">
        <v>1</v>
      </c>
      <c r="K1889" s="130">
        <v>1</v>
      </c>
      <c r="L1889" s="138"/>
      <c r="M1889" s="138">
        <v>0.05</v>
      </c>
      <c r="N1889" s="130">
        <v>120</v>
      </c>
      <c r="O1889" s="138"/>
      <c r="P1889" s="138">
        <v>3</v>
      </c>
      <c r="Q1889" s="130">
        <v>0</v>
      </c>
      <c r="R1889" s="138">
        <v>3</v>
      </c>
      <c r="S1889" s="130">
        <f>Table4[[#This Row],[DMG PER PARTICLE]]*Table4[[#This Row],[PARTICLES 
PER SHOT]]</f>
        <v>263</v>
      </c>
      <c r="T1889" s="186">
        <f>Table4[[#This Row],[DAMAGE PER SHOT]]/Table4[[#This Row],[SHOT 
INTERVAL]]</f>
        <v>5260</v>
      </c>
      <c r="U1889" s="130">
        <f>Table4[[#This Row],[SHOTS PER MAGAZINE]]*Table4[[#This Row],[DAMAGE PER SHOT]]</f>
        <v>31560</v>
      </c>
      <c r="V1889" s="130">
        <f>Table4[[#This Row],[MAGAZINE AMMO]]/Table4[[#This Row],[AMMO PER SHOT]]</f>
        <v>120</v>
      </c>
      <c r="W1889" s="138">
        <f>1/Table4[[#This Row],[SHOT 
INTERVAL]]</f>
        <v>20</v>
      </c>
      <c r="X1889" s="138">
        <f>(Table4[[#This Row],[SHOTS PER MAGAZINE]]-1)*Table4[[#This Row],[SHOT 
INTERVAL]]+(Table4[[#This Row],[PARTICLES 
PER SHOT]]-1)*Table4[[#This Row],[BURST INTERVAL]]</f>
        <v>5.95</v>
      </c>
      <c r="Y1889" s="186">
        <f>Table4[[#This Row],[DAMAGE PER MAGAZINE]]/(Table4[[#This Row],[UNLOAD TIME]]+Table4[[#This Row],[RELOAD TIME]])</f>
        <v>3526.2569832402237</v>
      </c>
    </row>
    <row r="1890" spans="1:25" ht="14.25" hidden="1" customHeight="1" outlineLevel="1" x14ac:dyDescent="0.2">
      <c r="A1890" s="130">
        <v>95</v>
      </c>
      <c r="B1890" s="186" t="s">
        <v>485</v>
      </c>
      <c r="C1890" s="186" t="s">
        <v>102</v>
      </c>
      <c r="D1890" s="130">
        <v>1</v>
      </c>
      <c r="E1890" s="130">
        <v>263</v>
      </c>
      <c r="F1890" s="130"/>
      <c r="G1890" s="130"/>
      <c r="H1890" s="130"/>
      <c r="I1890" s="130">
        <v>120</v>
      </c>
      <c r="J1890" s="130">
        <v>1</v>
      </c>
      <c r="K1890" s="130">
        <v>1</v>
      </c>
      <c r="L1890" s="138"/>
      <c r="M1890" s="138">
        <v>0.05</v>
      </c>
      <c r="N1890" s="130">
        <v>120</v>
      </c>
      <c r="O1890" s="138"/>
      <c r="P1890" s="138">
        <v>3</v>
      </c>
      <c r="Q1890" s="130">
        <v>0</v>
      </c>
      <c r="R1890" s="138">
        <v>3</v>
      </c>
      <c r="S1890" s="130">
        <f>Table4[[#This Row],[DMG PER PARTICLE]]*Table4[[#This Row],[PARTICLES 
PER SHOT]]</f>
        <v>263</v>
      </c>
      <c r="T1890" s="186">
        <f>Table4[[#This Row],[DAMAGE PER SHOT]]/Table4[[#This Row],[SHOT 
INTERVAL]]</f>
        <v>5260</v>
      </c>
      <c r="U1890" s="130">
        <f>Table4[[#This Row],[SHOTS PER MAGAZINE]]*Table4[[#This Row],[DAMAGE PER SHOT]]</f>
        <v>31560</v>
      </c>
      <c r="V1890" s="130">
        <f>Table4[[#This Row],[MAGAZINE AMMO]]/Table4[[#This Row],[AMMO PER SHOT]]</f>
        <v>120</v>
      </c>
      <c r="W1890" s="138">
        <f>1/Table4[[#This Row],[SHOT 
INTERVAL]]</f>
        <v>20</v>
      </c>
      <c r="X1890" s="138">
        <f>(Table4[[#This Row],[SHOTS PER MAGAZINE]]-1)*Table4[[#This Row],[SHOT 
INTERVAL]]+(Table4[[#This Row],[PARTICLES 
PER SHOT]]-1)*Table4[[#This Row],[BURST INTERVAL]]</f>
        <v>5.95</v>
      </c>
      <c r="Y1890" s="186">
        <f>Table4[[#This Row],[DAMAGE PER MAGAZINE]]/(Table4[[#This Row],[UNLOAD TIME]]+Table4[[#This Row],[RELOAD TIME]])</f>
        <v>3526.2569832402237</v>
      </c>
    </row>
    <row r="1891" spans="1:25" ht="14.25" hidden="1" customHeight="1" outlineLevel="1" x14ac:dyDescent="0.2">
      <c r="A1891" s="130">
        <v>95</v>
      </c>
      <c r="B1891" s="186" t="s">
        <v>485</v>
      </c>
      <c r="C1891" s="186" t="s">
        <v>102</v>
      </c>
      <c r="D1891" s="130">
        <v>2</v>
      </c>
      <c r="E1891" s="130">
        <v>267</v>
      </c>
      <c r="F1891" s="130"/>
      <c r="G1891" s="130"/>
      <c r="H1891" s="130"/>
      <c r="I1891" s="130">
        <v>120</v>
      </c>
      <c r="J1891" s="130">
        <v>1</v>
      </c>
      <c r="K1891" s="130">
        <v>1</v>
      </c>
      <c r="L1891" s="138"/>
      <c r="M1891" s="138">
        <v>0.05</v>
      </c>
      <c r="N1891" s="130">
        <v>120</v>
      </c>
      <c r="O1891" s="138"/>
      <c r="P1891" s="138">
        <v>3</v>
      </c>
      <c r="Q1891" s="130">
        <v>0</v>
      </c>
      <c r="R1891" s="138">
        <v>3</v>
      </c>
      <c r="S1891" s="130">
        <f>Table4[[#This Row],[DMG PER PARTICLE]]*Table4[[#This Row],[PARTICLES 
PER SHOT]]</f>
        <v>267</v>
      </c>
      <c r="T1891" s="186">
        <f>Table4[[#This Row],[DAMAGE PER SHOT]]/Table4[[#This Row],[SHOT 
INTERVAL]]</f>
        <v>5340</v>
      </c>
      <c r="U1891" s="130">
        <f>Table4[[#This Row],[SHOTS PER MAGAZINE]]*Table4[[#This Row],[DAMAGE PER SHOT]]</f>
        <v>32040</v>
      </c>
      <c r="V1891" s="130">
        <f>Table4[[#This Row],[MAGAZINE AMMO]]/Table4[[#This Row],[AMMO PER SHOT]]</f>
        <v>120</v>
      </c>
      <c r="W1891" s="138">
        <f>1/Table4[[#This Row],[SHOT 
INTERVAL]]</f>
        <v>20</v>
      </c>
      <c r="X1891" s="138">
        <f>(Table4[[#This Row],[SHOTS PER MAGAZINE]]-1)*Table4[[#This Row],[SHOT 
INTERVAL]]+(Table4[[#This Row],[PARTICLES 
PER SHOT]]-1)*Table4[[#This Row],[BURST INTERVAL]]</f>
        <v>5.95</v>
      </c>
      <c r="Y1891" s="186">
        <f>Table4[[#This Row],[DAMAGE PER MAGAZINE]]/(Table4[[#This Row],[UNLOAD TIME]]+Table4[[#This Row],[RELOAD TIME]])</f>
        <v>3579.8882681564251</v>
      </c>
    </row>
    <row r="1892" spans="1:25" ht="14.25" hidden="1" customHeight="1" outlineLevel="1" x14ac:dyDescent="0.2">
      <c r="A1892" s="130">
        <v>95</v>
      </c>
      <c r="B1892" s="186" t="s">
        <v>485</v>
      </c>
      <c r="C1892" s="186" t="s">
        <v>102</v>
      </c>
      <c r="D1892" s="130">
        <v>3</v>
      </c>
      <c r="E1892" s="130">
        <v>271</v>
      </c>
      <c r="F1892" s="130"/>
      <c r="G1892" s="130"/>
      <c r="H1892" s="130"/>
      <c r="I1892" s="130">
        <v>120</v>
      </c>
      <c r="J1892" s="130">
        <v>1</v>
      </c>
      <c r="K1892" s="130">
        <v>1</v>
      </c>
      <c r="L1892" s="138"/>
      <c r="M1892" s="138">
        <v>0.05</v>
      </c>
      <c r="N1892" s="130">
        <v>120</v>
      </c>
      <c r="O1892" s="138"/>
      <c r="P1892" s="138">
        <v>3</v>
      </c>
      <c r="Q1892" s="130">
        <v>0</v>
      </c>
      <c r="R1892" s="138">
        <v>3</v>
      </c>
      <c r="S1892" s="130">
        <f>Table4[[#This Row],[DMG PER PARTICLE]]*Table4[[#This Row],[PARTICLES 
PER SHOT]]</f>
        <v>271</v>
      </c>
      <c r="T1892" s="186">
        <f>Table4[[#This Row],[DAMAGE PER SHOT]]/Table4[[#This Row],[SHOT 
INTERVAL]]</f>
        <v>5420</v>
      </c>
      <c r="U1892" s="130">
        <f>Table4[[#This Row],[SHOTS PER MAGAZINE]]*Table4[[#This Row],[DAMAGE PER SHOT]]</f>
        <v>32520</v>
      </c>
      <c r="V1892" s="130">
        <f>Table4[[#This Row],[MAGAZINE AMMO]]/Table4[[#This Row],[AMMO PER SHOT]]</f>
        <v>120</v>
      </c>
      <c r="W1892" s="138">
        <f>1/Table4[[#This Row],[SHOT 
INTERVAL]]</f>
        <v>20</v>
      </c>
      <c r="X1892" s="138">
        <f>(Table4[[#This Row],[SHOTS PER MAGAZINE]]-1)*Table4[[#This Row],[SHOT 
INTERVAL]]+(Table4[[#This Row],[PARTICLES 
PER SHOT]]-1)*Table4[[#This Row],[BURST INTERVAL]]</f>
        <v>5.95</v>
      </c>
      <c r="Y1892" s="186">
        <f>Table4[[#This Row],[DAMAGE PER MAGAZINE]]/(Table4[[#This Row],[UNLOAD TIME]]+Table4[[#This Row],[RELOAD TIME]])</f>
        <v>3633.519553072626</v>
      </c>
    </row>
    <row r="1893" spans="1:25" ht="14.25" hidden="1" customHeight="1" outlineLevel="1" x14ac:dyDescent="0.2">
      <c r="A1893" s="130">
        <v>95</v>
      </c>
      <c r="B1893" s="186" t="s">
        <v>485</v>
      </c>
      <c r="C1893" s="186" t="s">
        <v>102</v>
      </c>
      <c r="D1893" s="130">
        <v>4</v>
      </c>
      <c r="E1893" s="130">
        <v>275</v>
      </c>
      <c r="F1893" s="130"/>
      <c r="G1893" s="130"/>
      <c r="H1893" s="130"/>
      <c r="I1893" s="130">
        <v>120</v>
      </c>
      <c r="J1893" s="130">
        <v>1</v>
      </c>
      <c r="K1893" s="130">
        <v>1</v>
      </c>
      <c r="L1893" s="138"/>
      <c r="M1893" s="138">
        <v>0.05</v>
      </c>
      <c r="N1893" s="130">
        <v>120</v>
      </c>
      <c r="O1893" s="138"/>
      <c r="P1893" s="138">
        <v>3</v>
      </c>
      <c r="Q1893" s="130">
        <v>0</v>
      </c>
      <c r="R1893" s="138">
        <v>3</v>
      </c>
      <c r="S1893" s="130">
        <f>Table4[[#This Row],[DMG PER PARTICLE]]*Table4[[#This Row],[PARTICLES 
PER SHOT]]</f>
        <v>275</v>
      </c>
      <c r="T1893" s="186">
        <f>Table4[[#This Row],[DAMAGE PER SHOT]]/Table4[[#This Row],[SHOT 
INTERVAL]]</f>
        <v>5500</v>
      </c>
      <c r="U1893" s="130">
        <f>Table4[[#This Row],[SHOTS PER MAGAZINE]]*Table4[[#This Row],[DAMAGE PER SHOT]]</f>
        <v>33000</v>
      </c>
      <c r="V1893" s="130">
        <f>Table4[[#This Row],[MAGAZINE AMMO]]/Table4[[#This Row],[AMMO PER SHOT]]</f>
        <v>120</v>
      </c>
      <c r="W1893" s="138">
        <f>1/Table4[[#This Row],[SHOT 
INTERVAL]]</f>
        <v>20</v>
      </c>
      <c r="X1893" s="138">
        <f>(Table4[[#This Row],[SHOTS PER MAGAZINE]]-1)*Table4[[#This Row],[SHOT 
INTERVAL]]+(Table4[[#This Row],[PARTICLES 
PER SHOT]]-1)*Table4[[#This Row],[BURST INTERVAL]]</f>
        <v>5.95</v>
      </c>
      <c r="Y1893" s="186">
        <f>Table4[[#This Row],[DAMAGE PER MAGAZINE]]/(Table4[[#This Row],[UNLOAD TIME]]+Table4[[#This Row],[RELOAD TIME]])</f>
        <v>3687.1508379888273</v>
      </c>
    </row>
    <row r="1894" spans="1:25" ht="14.25" hidden="1" customHeight="1" outlineLevel="1" x14ac:dyDescent="0.2">
      <c r="A1894" s="130">
        <v>95</v>
      </c>
      <c r="B1894" s="186" t="s">
        <v>485</v>
      </c>
      <c r="C1894" s="186" t="s">
        <v>102</v>
      </c>
      <c r="D1894" s="130">
        <v>5</v>
      </c>
      <c r="E1894" s="130">
        <v>280</v>
      </c>
      <c r="F1894" s="130"/>
      <c r="G1894" s="130"/>
      <c r="H1894" s="130"/>
      <c r="I1894" s="130">
        <v>120</v>
      </c>
      <c r="J1894" s="130">
        <v>1</v>
      </c>
      <c r="K1894" s="130">
        <v>1</v>
      </c>
      <c r="L1894" s="138"/>
      <c r="M1894" s="138">
        <v>0.05</v>
      </c>
      <c r="N1894" s="130">
        <v>120</v>
      </c>
      <c r="O1894" s="138"/>
      <c r="P1894" s="138">
        <v>3</v>
      </c>
      <c r="Q1894" s="130">
        <v>0</v>
      </c>
      <c r="R1894" s="138">
        <v>3</v>
      </c>
      <c r="S1894" s="130">
        <f>Table4[[#This Row],[DMG PER PARTICLE]]*Table4[[#This Row],[PARTICLES 
PER SHOT]]</f>
        <v>280</v>
      </c>
      <c r="T1894" s="186">
        <f>Table4[[#This Row],[DAMAGE PER SHOT]]/Table4[[#This Row],[SHOT 
INTERVAL]]</f>
        <v>5600</v>
      </c>
      <c r="U1894" s="130">
        <f>Table4[[#This Row],[SHOTS PER MAGAZINE]]*Table4[[#This Row],[DAMAGE PER SHOT]]</f>
        <v>33600</v>
      </c>
      <c r="V1894" s="130">
        <f>Table4[[#This Row],[MAGAZINE AMMO]]/Table4[[#This Row],[AMMO PER SHOT]]</f>
        <v>120</v>
      </c>
      <c r="W1894" s="138">
        <f>1/Table4[[#This Row],[SHOT 
INTERVAL]]</f>
        <v>20</v>
      </c>
      <c r="X1894" s="138">
        <f>(Table4[[#This Row],[SHOTS PER MAGAZINE]]-1)*Table4[[#This Row],[SHOT 
INTERVAL]]+(Table4[[#This Row],[PARTICLES 
PER SHOT]]-1)*Table4[[#This Row],[BURST INTERVAL]]</f>
        <v>5.95</v>
      </c>
      <c r="Y1894" s="186">
        <f>Table4[[#This Row],[DAMAGE PER MAGAZINE]]/(Table4[[#This Row],[UNLOAD TIME]]+Table4[[#This Row],[RELOAD TIME]])</f>
        <v>3754.1899441340784</v>
      </c>
    </row>
    <row r="1895" spans="1:25" ht="14.25" hidden="1" customHeight="1" outlineLevel="1" x14ac:dyDescent="0.2">
      <c r="A1895" s="130">
        <v>95</v>
      </c>
      <c r="B1895" s="186" t="s">
        <v>485</v>
      </c>
      <c r="C1895" s="186" t="s">
        <v>102</v>
      </c>
      <c r="D1895" s="130">
        <v>6</v>
      </c>
      <c r="E1895" s="130">
        <v>283</v>
      </c>
      <c r="F1895" s="130"/>
      <c r="G1895" s="130"/>
      <c r="H1895" s="130"/>
      <c r="I1895" s="130">
        <v>120</v>
      </c>
      <c r="J1895" s="130">
        <v>1</v>
      </c>
      <c r="K1895" s="130">
        <v>1</v>
      </c>
      <c r="L1895" s="138"/>
      <c r="M1895" s="138">
        <v>0.05</v>
      </c>
      <c r="N1895" s="130">
        <v>120</v>
      </c>
      <c r="O1895" s="138"/>
      <c r="P1895" s="138">
        <v>3</v>
      </c>
      <c r="Q1895" s="130">
        <v>0</v>
      </c>
      <c r="R1895" s="138">
        <v>3</v>
      </c>
      <c r="S1895" s="130">
        <f>Table4[[#This Row],[DMG PER PARTICLE]]*Table4[[#This Row],[PARTICLES 
PER SHOT]]</f>
        <v>283</v>
      </c>
      <c r="T1895" s="186">
        <f>Table4[[#This Row],[DAMAGE PER SHOT]]/Table4[[#This Row],[SHOT 
INTERVAL]]</f>
        <v>5660</v>
      </c>
      <c r="U1895" s="130">
        <f>Table4[[#This Row],[SHOTS PER MAGAZINE]]*Table4[[#This Row],[DAMAGE PER SHOT]]</f>
        <v>33960</v>
      </c>
      <c r="V1895" s="130">
        <f>Table4[[#This Row],[MAGAZINE AMMO]]/Table4[[#This Row],[AMMO PER SHOT]]</f>
        <v>120</v>
      </c>
      <c r="W1895" s="138">
        <f>1/Table4[[#This Row],[SHOT 
INTERVAL]]</f>
        <v>20</v>
      </c>
      <c r="X1895" s="138">
        <f>(Table4[[#This Row],[SHOTS PER MAGAZINE]]-1)*Table4[[#This Row],[SHOT 
INTERVAL]]+(Table4[[#This Row],[PARTICLES 
PER SHOT]]-1)*Table4[[#This Row],[BURST INTERVAL]]</f>
        <v>5.95</v>
      </c>
      <c r="Y1895" s="186">
        <f>Table4[[#This Row],[DAMAGE PER MAGAZINE]]/(Table4[[#This Row],[UNLOAD TIME]]+Table4[[#This Row],[RELOAD TIME]])</f>
        <v>3794.4134078212292</v>
      </c>
    </row>
    <row r="1896" spans="1:25" ht="14.25" hidden="1" customHeight="1" outlineLevel="1" x14ac:dyDescent="0.2">
      <c r="A1896" s="130">
        <v>95</v>
      </c>
      <c r="B1896" s="186" t="s">
        <v>485</v>
      </c>
      <c r="C1896" s="186" t="s">
        <v>102</v>
      </c>
      <c r="D1896" s="130">
        <v>7</v>
      </c>
      <c r="E1896" s="130">
        <v>288</v>
      </c>
      <c r="F1896" s="130"/>
      <c r="G1896" s="130"/>
      <c r="H1896" s="130"/>
      <c r="I1896" s="130">
        <v>120</v>
      </c>
      <c r="J1896" s="130">
        <v>1</v>
      </c>
      <c r="K1896" s="130">
        <v>1</v>
      </c>
      <c r="L1896" s="138"/>
      <c r="M1896" s="138">
        <v>0.05</v>
      </c>
      <c r="N1896" s="130">
        <v>120</v>
      </c>
      <c r="O1896" s="138"/>
      <c r="P1896" s="138">
        <v>3</v>
      </c>
      <c r="Q1896" s="130">
        <v>0</v>
      </c>
      <c r="R1896" s="138">
        <v>3</v>
      </c>
      <c r="S1896" s="130">
        <f>Table4[[#This Row],[DMG PER PARTICLE]]*Table4[[#This Row],[PARTICLES 
PER SHOT]]</f>
        <v>288</v>
      </c>
      <c r="T1896" s="186">
        <f>Table4[[#This Row],[DAMAGE PER SHOT]]/Table4[[#This Row],[SHOT 
INTERVAL]]</f>
        <v>5760</v>
      </c>
      <c r="U1896" s="130">
        <f>Table4[[#This Row],[SHOTS PER MAGAZINE]]*Table4[[#This Row],[DAMAGE PER SHOT]]</f>
        <v>34560</v>
      </c>
      <c r="V1896" s="130">
        <f>Table4[[#This Row],[MAGAZINE AMMO]]/Table4[[#This Row],[AMMO PER SHOT]]</f>
        <v>120</v>
      </c>
      <c r="W1896" s="138">
        <f>1/Table4[[#This Row],[SHOT 
INTERVAL]]</f>
        <v>20</v>
      </c>
      <c r="X1896" s="138">
        <f>(Table4[[#This Row],[SHOTS PER MAGAZINE]]-1)*Table4[[#This Row],[SHOT 
INTERVAL]]+(Table4[[#This Row],[PARTICLES 
PER SHOT]]-1)*Table4[[#This Row],[BURST INTERVAL]]</f>
        <v>5.95</v>
      </c>
      <c r="Y1896" s="186">
        <f>Table4[[#This Row],[DAMAGE PER MAGAZINE]]/(Table4[[#This Row],[UNLOAD TIME]]+Table4[[#This Row],[RELOAD TIME]])</f>
        <v>3861.4525139664806</v>
      </c>
    </row>
    <row r="1897" spans="1:25" ht="14.25" hidden="1" customHeight="1" outlineLevel="1" x14ac:dyDescent="0.2">
      <c r="A1897" s="130">
        <v>95</v>
      </c>
      <c r="B1897" s="186" t="s">
        <v>485</v>
      </c>
      <c r="C1897" s="186" t="s">
        <v>102</v>
      </c>
      <c r="D1897" s="130">
        <v>8</v>
      </c>
      <c r="E1897" s="130">
        <v>292</v>
      </c>
      <c r="F1897" s="130"/>
      <c r="G1897" s="130"/>
      <c r="H1897" s="130"/>
      <c r="I1897" s="130">
        <v>120</v>
      </c>
      <c r="J1897" s="130">
        <v>1</v>
      </c>
      <c r="K1897" s="130">
        <v>1</v>
      </c>
      <c r="L1897" s="138"/>
      <c r="M1897" s="138">
        <v>0.05</v>
      </c>
      <c r="N1897" s="130">
        <v>120</v>
      </c>
      <c r="O1897" s="138"/>
      <c r="P1897" s="138">
        <v>3</v>
      </c>
      <c r="Q1897" s="130">
        <v>0</v>
      </c>
      <c r="R1897" s="138">
        <v>3</v>
      </c>
      <c r="S1897" s="130">
        <f>Table4[[#This Row],[DMG PER PARTICLE]]*Table4[[#This Row],[PARTICLES 
PER SHOT]]</f>
        <v>292</v>
      </c>
      <c r="T1897" s="186">
        <f>Table4[[#This Row],[DAMAGE PER SHOT]]/Table4[[#This Row],[SHOT 
INTERVAL]]</f>
        <v>5840</v>
      </c>
      <c r="U1897" s="130">
        <f>Table4[[#This Row],[SHOTS PER MAGAZINE]]*Table4[[#This Row],[DAMAGE PER SHOT]]</f>
        <v>35040</v>
      </c>
      <c r="V1897" s="130">
        <f>Table4[[#This Row],[MAGAZINE AMMO]]/Table4[[#This Row],[AMMO PER SHOT]]</f>
        <v>120</v>
      </c>
      <c r="W1897" s="138">
        <f>1/Table4[[#This Row],[SHOT 
INTERVAL]]</f>
        <v>20</v>
      </c>
      <c r="X1897" s="138">
        <f>(Table4[[#This Row],[SHOTS PER MAGAZINE]]-1)*Table4[[#This Row],[SHOT 
INTERVAL]]+(Table4[[#This Row],[PARTICLES 
PER SHOT]]-1)*Table4[[#This Row],[BURST INTERVAL]]</f>
        <v>5.95</v>
      </c>
      <c r="Y1897" s="186">
        <f>Table4[[#This Row],[DAMAGE PER MAGAZINE]]/(Table4[[#This Row],[UNLOAD TIME]]+Table4[[#This Row],[RELOAD TIME]])</f>
        <v>3915.083798882682</v>
      </c>
    </row>
    <row r="1898" spans="1:25" ht="14.25" hidden="1" customHeight="1" outlineLevel="1" x14ac:dyDescent="0.2">
      <c r="A1898" s="130">
        <v>95</v>
      </c>
      <c r="B1898" s="186" t="s">
        <v>485</v>
      </c>
      <c r="C1898" s="186" t="s">
        <v>102</v>
      </c>
      <c r="D1898" s="130">
        <v>9</v>
      </c>
      <c r="E1898" s="130">
        <v>296</v>
      </c>
      <c r="F1898" s="130"/>
      <c r="G1898" s="130"/>
      <c r="H1898" s="130"/>
      <c r="I1898" s="130">
        <v>120</v>
      </c>
      <c r="J1898" s="130">
        <v>1</v>
      </c>
      <c r="K1898" s="130">
        <v>1</v>
      </c>
      <c r="L1898" s="138"/>
      <c r="M1898" s="138">
        <v>0.05</v>
      </c>
      <c r="N1898" s="130">
        <v>120</v>
      </c>
      <c r="O1898" s="138"/>
      <c r="P1898" s="138">
        <v>3</v>
      </c>
      <c r="Q1898" s="130">
        <v>0</v>
      </c>
      <c r="R1898" s="138">
        <v>3</v>
      </c>
      <c r="S1898" s="130">
        <f>Table4[[#This Row],[DMG PER PARTICLE]]*Table4[[#This Row],[PARTICLES 
PER SHOT]]</f>
        <v>296</v>
      </c>
      <c r="T1898" s="186">
        <f>Table4[[#This Row],[DAMAGE PER SHOT]]/Table4[[#This Row],[SHOT 
INTERVAL]]</f>
        <v>5920</v>
      </c>
      <c r="U1898" s="130">
        <f>Table4[[#This Row],[SHOTS PER MAGAZINE]]*Table4[[#This Row],[DAMAGE PER SHOT]]</f>
        <v>35520</v>
      </c>
      <c r="V1898" s="130">
        <f>Table4[[#This Row],[MAGAZINE AMMO]]/Table4[[#This Row],[AMMO PER SHOT]]</f>
        <v>120</v>
      </c>
      <c r="W1898" s="138">
        <f>1/Table4[[#This Row],[SHOT 
INTERVAL]]</f>
        <v>20</v>
      </c>
      <c r="X1898" s="138">
        <f>(Table4[[#This Row],[SHOTS PER MAGAZINE]]-1)*Table4[[#This Row],[SHOT 
INTERVAL]]+(Table4[[#This Row],[PARTICLES 
PER SHOT]]-1)*Table4[[#This Row],[BURST INTERVAL]]</f>
        <v>5.95</v>
      </c>
      <c r="Y1898" s="186">
        <f>Table4[[#This Row],[DAMAGE PER MAGAZINE]]/(Table4[[#This Row],[UNLOAD TIME]]+Table4[[#This Row],[RELOAD TIME]])</f>
        <v>3968.7150837988829</v>
      </c>
    </row>
    <row r="1899" spans="1:25" ht="14.25" hidden="1" customHeight="1" outlineLevel="1" x14ac:dyDescent="0.2">
      <c r="A1899" s="130">
        <v>95</v>
      </c>
      <c r="B1899" s="186" t="s">
        <v>485</v>
      </c>
      <c r="C1899" s="186" t="s">
        <v>102</v>
      </c>
      <c r="D1899" s="130">
        <v>10</v>
      </c>
      <c r="E1899" s="130">
        <v>302</v>
      </c>
      <c r="F1899" s="130"/>
      <c r="G1899" s="130"/>
      <c r="H1899" s="130"/>
      <c r="I1899" s="130">
        <v>120</v>
      </c>
      <c r="J1899" s="130">
        <v>1</v>
      </c>
      <c r="K1899" s="130">
        <v>1</v>
      </c>
      <c r="L1899" s="138"/>
      <c r="M1899" s="138">
        <v>0.05</v>
      </c>
      <c r="N1899" s="130">
        <v>120</v>
      </c>
      <c r="O1899" s="138"/>
      <c r="P1899" s="138">
        <v>3</v>
      </c>
      <c r="Q1899" s="130">
        <v>0</v>
      </c>
      <c r="R1899" s="138">
        <v>3</v>
      </c>
      <c r="S1899" s="130">
        <f>Table4[[#This Row],[DMG PER PARTICLE]]*Table4[[#This Row],[PARTICLES 
PER SHOT]]</f>
        <v>302</v>
      </c>
      <c r="T1899" s="186">
        <f>Table4[[#This Row],[DAMAGE PER SHOT]]/Table4[[#This Row],[SHOT 
INTERVAL]]</f>
        <v>6040</v>
      </c>
      <c r="U1899" s="130">
        <f>Table4[[#This Row],[SHOTS PER MAGAZINE]]*Table4[[#This Row],[DAMAGE PER SHOT]]</f>
        <v>36240</v>
      </c>
      <c r="V1899" s="130">
        <f>Table4[[#This Row],[MAGAZINE AMMO]]/Table4[[#This Row],[AMMO PER SHOT]]</f>
        <v>120</v>
      </c>
      <c r="W1899" s="138">
        <f>1/Table4[[#This Row],[SHOT 
INTERVAL]]</f>
        <v>20</v>
      </c>
      <c r="X1899" s="138">
        <f>(Table4[[#This Row],[SHOTS PER MAGAZINE]]-1)*Table4[[#This Row],[SHOT 
INTERVAL]]+(Table4[[#This Row],[PARTICLES 
PER SHOT]]-1)*Table4[[#This Row],[BURST INTERVAL]]</f>
        <v>5.95</v>
      </c>
      <c r="Y1899" s="186">
        <f>Table4[[#This Row],[DAMAGE PER MAGAZINE]]/(Table4[[#This Row],[UNLOAD TIME]]+Table4[[#This Row],[RELOAD TIME]])</f>
        <v>4049.1620111731845</v>
      </c>
    </row>
    <row r="1900" spans="1:25" ht="14.25" hidden="1" customHeight="1" outlineLevel="1" x14ac:dyDescent="0.2">
      <c r="A1900" s="130">
        <v>95</v>
      </c>
      <c r="B1900" s="186" t="s">
        <v>485</v>
      </c>
      <c r="C1900" s="186" t="s">
        <v>102</v>
      </c>
      <c r="D1900" s="130">
        <v>11</v>
      </c>
      <c r="E1900" s="130">
        <v>309</v>
      </c>
      <c r="F1900" s="130"/>
      <c r="G1900" s="130"/>
      <c r="H1900" s="130"/>
      <c r="I1900" s="130">
        <v>120</v>
      </c>
      <c r="J1900" s="130">
        <v>1</v>
      </c>
      <c r="K1900" s="130">
        <v>1</v>
      </c>
      <c r="L1900" s="138"/>
      <c r="M1900" s="138">
        <v>0.05</v>
      </c>
      <c r="N1900" s="130">
        <v>120</v>
      </c>
      <c r="O1900" s="138"/>
      <c r="P1900" s="138">
        <v>3</v>
      </c>
      <c r="Q1900" s="130">
        <v>0</v>
      </c>
      <c r="R1900" s="138">
        <v>3</v>
      </c>
      <c r="S1900" s="130">
        <f>Table4[[#This Row],[DMG PER PARTICLE]]*Table4[[#This Row],[PARTICLES 
PER SHOT]]</f>
        <v>309</v>
      </c>
      <c r="T1900" s="186">
        <f>Table4[[#This Row],[DAMAGE PER SHOT]]/Table4[[#This Row],[SHOT 
INTERVAL]]</f>
        <v>6180</v>
      </c>
      <c r="U1900" s="130">
        <f>Table4[[#This Row],[SHOTS PER MAGAZINE]]*Table4[[#This Row],[DAMAGE PER SHOT]]</f>
        <v>37080</v>
      </c>
      <c r="V1900" s="130">
        <f>Table4[[#This Row],[MAGAZINE AMMO]]/Table4[[#This Row],[AMMO PER SHOT]]</f>
        <v>120</v>
      </c>
      <c r="W1900" s="138">
        <f>1/Table4[[#This Row],[SHOT 
INTERVAL]]</f>
        <v>20</v>
      </c>
      <c r="X1900" s="138">
        <f>(Table4[[#This Row],[SHOTS PER MAGAZINE]]-1)*Table4[[#This Row],[SHOT 
INTERVAL]]+(Table4[[#This Row],[PARTICLES 
PER SHOT]]-1)*Table4[[#This Row],[BURST INTERVAL]]</f>
        <v>5.95</v>
      </c>
      <c r="Y1900" s="186">
        <f>Table4[[#This Row],[DAMAGE PER MAGAZINE]]/(Table4[[#This Row],[UNLOAD TIME]]+Table4[[#This Row],[RELOAD TIME]])</f>
        <v>4143.0167597765367</v>
      </c>
    </row>
    <row r="1901" spans="1:25" ht="14.25" hidden="1" customHeight="1" outlineLevel="1" x14ac:dyDescent="0.2">
      <c r="A1901" s="130">
        <v>95</v>
      </c>
      <c r="B1901" s="186" t="s">
        <v>485</v>
      </c>
      <c r="C1901" s="186" t="s">
        <v>102</v>
      </c>
      <c r="D1901" s="130">
        <v>12</v>
      </c>
      <c r="E1901" s="130">
        <v>315</v>
      </c>
      <c r="F1901" s="130"/>
      <c r="G1901" s="130"/>
      <c r="H1901" s="130"/>
      <c r="I1901" s="130">
        <v>120</v>
      </c>
      <c r="J1901" s="130">
        <v>1</v>
      </c>
      <c r="K1901" s="130">
        <v>1</v>
      </c>
      <c r="L1901" s="138"/>
      <c r="M1901" s="138">
        <v>0.05</v>
      </c>
      <c r="N1901" s="130">
        <v>120</v>
      </c>
      <c r="O1901" s="138"/>
      <c r="P1901" s="138">
        <v>3</v>
      </c>
      <c r="Q1901" s="130">
        <v>0</v>
      </c>
      <c r="R1901" s="138">
        <v>3</v>
      </c>
      <c r="S1901" s="130">
        <f>Table4[[#This Row],[DMG PER PARTICLE]]*Table4[[#This Row],[PARTICLES 
PER SHOT]]</f>
        <v>315</v>
      </c>
      <c r="T1901" s="186">
        <f>Table4[[#This Row],[DAMAGE PER SHOT]]/Table4[[#This Row],[SHOT 
INTERVAL]]</f>
        <v>6300</v>
      </c>
      <c r="U1901" s="130">
        <f>Table4[[#This Row],[SHOTS PER MAGAZINE]]*Table4[[#This Row],[DAMAGE PER SHOT]]</f>
        <v>37800</v>
      </c>
      <c r="V1901" s="130">
        <f>Table4[[#This Row],[MAGAZINE AMMO]]/Table4[[#This Row],[AMMO PER SHOT]]</f>
        <v>120</v>
      </c>
      <c r="W1901" s="138">
        <f>1/Table4[[#This Row],[SHOT 
INTERVAL]]</f>
        <v>20</v>
      </c>
      <c r="X1901" s="138">
        <f>(Table4[[#This Row],[SHOTS PER MAGAZINE]]-1)*Table4[[#This Row],[SHOT 
INTERVAL]]+(Table4[[#This Row],[PARTICLES 
PER SHOT]]-1)*Table4[[#This Row],[BURST INTERVAL]]</f>
        <v>5.95</v>
      </c>
      <c r="Y1901" s="186">
        <f>Table4[[#This Row],[DAMAGE PER MAGAZINE]]/(Table4[[#This Row],[UNLOAD TIME]]+Table4[[#This Row],[RELOAD TIME]])</f>
        <v>4223.4636871508383</v>
      </c>
    </row>
    <row r="1902" spans="1:25" ht="14.25" hidden="1" customHeight="1" outlineLevel="1" x14ac:dyDescent="0.2">
      <c r="A1902" s="130">
        <v>95</v>
      </c>
      <c r="B1902" s="186" t="s">
        <v>485</v>
      </c>
      <c r="C1902" s="186" t="s">
        <v>103</v>
      </c>
      <c r="D1902" s="130">
        <v>1</v>
      </c>
      <c r="E1902" s="130">
        <v>330</v>
      </c>
      <c r="F1902" s="130"/>
      <c r="G1902" s="130"/>
      <c r="H1902" s="130"/>
      <c r="I1902" s="130">
        <v>120</v>
      </c>
      <c r="J1902" s="130">
        <v>1</v>
      </c>
      <c r="K1902" s="130">
        <v>1</v>
      </c>
      <c r="L1902" s="138"/>
      <c r="M1902" s="138">
        <v>0.05</v>
      </c>
      <c r="N1902" s="130">
        <v>120</v>
      </c>
      <c r="O1902" s="138"/>
      <c r="P1902" s="138">
        <v>3</v>
      </c>
      <c r="Q1902" s="130">
        <v>0</v>
      </c>
      <c r="R1902" s="138">
        <v>3</v>
      </c>
      <c r="S1902" s="130">
        <f>Table4[[#This Row],[DMG PER PARTICLE]]*Table4[[#This Row],[PARTICLES 
PER SHOT]]</f>
        <v>330</v>
      </c>
      <c r="T1902" s="186">
        <f>Table4[[#This Row],[DAMAGE PER SHOT]]/Table4[[#This Row],[SHOT 
INTERVAL]]</f>
        <v>6600</v>
      </c>
      <c r="U1902" s="130">
        <f>Table4[[#This Row],[SHOTS PER MAGAZINE]]*Table4[[#This Row],[DAMAGE PER SHOT]]</f>
        <v>39600</v>
      </c>
      <c r="V1902" s="130">
        <f>Table4[[#This Row],[MAGAZINE AMMO]]/Table4[[#This Row],[AMMO PER SHOT]]</f>
        <v>120</v>
      </c>
      <c r="W1902" s="138">
        <f>1/Table4[[#This Row],[SHOT 
INTERVAL]]</f>
        <v>20</v>
      </c>
      <c r="X1902" s="138">
        <f>(Table4[[#This Row],[SHOTS PER MAGAZINE]]-1)*Table4[[#This Row],[SHOT 
INTERVAL]]+(Table4[[#This Row],[PARTICLES 
PER SHOT]]-1)*Table4[[#This Row],[BURST INTERVAL]]</f>
        <v>5.95</v>
      </c>
      <c r="Y1902" s="186">
        <f>Table4[[#This Row],[DAMAGE PER MAGAZINE]]/(Table4[[#This Row],[UNLOAD TIME]]+Table4[[#This Row],[RELOAD TIME]])</f>
        <v>4424.5810055865923</v>
      </c>
    </row>
    <row r="1903" spans="1:25" ht="14.25" customHeight="1" collapsed="1" x14ac:dyDescent="0.2">
      <c r="A1903" s="128">
        <v>96</v>
      </c>
      <c r="B1903" s="185" t="s">
        <v>486</v>
      </c>
      <c r="C1903" s="185" t="s">
        <v>101</v>
      </c>
      <c r="D1903" s="128">
        <v>1</v>
      </c>
      <c r="E1903" s="128">
        <v>294</v>
      </c>
      <c r="F1903" s="128"/>
      <c r="G1903" s="128"/>
      <c r="H1903" s="128"/>
      <c r="I1903" s="128">
        <v>40</v>
      </c>
      <c r="J1903" s="128">
        <v>1</v>
      </c>
      <c r="K1903" s="128">
        <v>1</v>
      </c>
      <c r="L1903" s="137"/>
      <c r="M1903" s="137">
        <v>0.1</v>
      </c>
      <c r="N1903" s="128">
        <v>3</v>
      </c>
      <c r="O1903" s="137"/>
      <c r="P1903" s="137">
        <v>1</v>
      </c>
      <c r="Q1903" s="128">
        <v>39</v>
      </c>
      <c r="R1903" s="137">
        <v>13</v>
      </c>
      <c r="S1903" s="128">
        <f>Table4[[#This Row],[DMG PER PARTICLE]]*Table4[[#This Row],[PARTICLES 
PER SHOT]]</f>
        <v>294</v>
      </c>
      <c r="T1903" s="185">
        <f>Table4[[#This Row],[DAMAGE PER SHOT]]/Table4[[#This Row],[SHOT 
INTERVAL]]</f>
        <v>2940</v>
      </c>
      <c r="U1903" s="128">
        <f>Table4[[#This Row],[SHOTS PER MAGAZINE]]*Table4[[#This Row],[DAMAGE PER SHOT]]</f>
        <v>11760</v>
      </c>
      <c r="V1903" s="128">
        <f>Table4[[#This Row],[MAGAZINE AMMO]]/Table4[[#This Row],[AMMO PER SHOT]]</f>
        <v>40</v>
      </c>
      <c r="W1903" s="137">
        <f>1/Table4[[#This Row],[SHOT 
INTERVAL]]</f>
        <v>10</v>
      </c>
      <c r="X1903" s="137">
        <f>(Table4[[#This Row],[SHOTS PER MAGAZINE]]-1)*Table4[[#This Row],[SHOT 
INTERVAL]]+(Table4[[#This Row],[PARTICLES 
PER SHOT]]-1)*Table4[[#This Row],[BURST INTERVAL]]</f>
        <v>3.9000000000000004</v>
      </c>
      <c r="Y1903" s="185">
        <f>Table4[[#This Row],[DAMAGE PER MAGAZINE]]/(Table4[[#This Row],[UNLOAD TIME]]+Table4[[#This Row],[RELOAD TIME]])</f>
        <v>695.85798816568058</v>
      </c>
    </row>
    <row r="1904" spans="1:25" ht="14.25" hidden="1" customHeight="1" outlineLevel="1" x14ac:dyDescent="0.2">
      <c r="A1904" s="130">
        <v>96</v>
      </c>
      <c r="B1904" s="186" t="s">
        <v>486</v>
      </c>
      <c r="C1904" s="186" t="s">
        <v>101</v>
      </c>
      <c r="D1904" s="130">
        <v>2</v>
      </c>
      <c r="E1904" s="130">
        <v>324</v>
      </c>
      <c r="F1904" s="130"/>
      <c r="G1904" s="130"/>
      <c r="H1904" s="130"/>
      <c r="I1904" s="130">
        <v>40</v>
      </c>
      <c r="J1904" s="130">
        <v>1</v>
      </c>
      <c r="K1904" s="130">
        <v>1</v>
      </c>
      <c r="L1904" s="138"/>
      <c r="M1904" s="138">
        <v>0.1</v>
      </c>
      <c r="N1904" s="130">
        <v>3</v>
      </c>
      <c r="O1904" s="138"/>
      <c r="P1904" s="138">
        <v>1</v>
      </c>
      <c r="Q1904" s="130">
        <v>39</v>
      </c>
      <c r="R1904" s="138">
        <v>13</v>
      </c>
      <c r="S1904" s="130">
        <f>Table4[[#This Row],[DMG PER PARTICLE]]*Table4[[#This Row],[PARTICLES 
PER SHOT]]</f>
        <v>324</v>
      </c>
      <c r="T1904" s="186">
        <f>Table4[[#This Row],[DAMAGE PER SHOT]]/Table4[[#This Row],[SHOT 
INTERVAL]]</f>
        <v>3240</v>
      </c>
      <c r="U1904" s="130">
        <f>Table4[[#This Row],[SHOTS PER MAGAZINE]]*Table4[[#This Row],[DAMAGE PER SHOT]]</f>
        <v>12960</v>
      </c>
      <c r="V1904" s="130">
        <f>Table4[[#This Row],[MAGAZINE AMMO]]/Table4[[#This Row],[AMMO PER SHOT]]</f>
        <v>40</v>
      </c>
      <c r="W1904" s="138">
        <f>1/Table4[[#This Row],[SHOT 
INTERVAL]]</f>
        <v>10</v>
      </c>
      <c r="X1904" s="138">
        <f>(Table4[[#This Row],[SHOTS PER MAGAZINE]]-1)*Table4[[#This Row],[SHOT 
INTERVAL]]+(Table4[[#This Row],[PARTICLES 
PER SHOT]]-1)*Table4[[#This Row],[BURST INTERVAL]]</f>
        <v>3.9000000000000004</v>
      </c>
      <c r="Y1904" s="186">
        <f>Table4[[#This Row],[DAMAGE PER MAGAZINE]]/(Table4[[#This Row],[UNLOAD TIME]]+Table4[[#This Row],[RELOAD TIME]])</f>
        <v>766.86390532544385</v>
      </c>
    </row>
    <row r="1905" spans="1:25" ht="14.25" hidden="1" customHeight="1" outlineLevel="1" x14ac:dyDescent="0.2">
      <c r="A1905" s="130">
        <v>96</v>
      </c>
      <c r="B1905" s="186" t="s">
        <v>486</v>
      </c>
      <c r="C1905" s="186" t="s">
        <v>101</v>
      </c>
      <c r="D1905" s="130">
        <v>3</v>
      </c>
      <c r="E1905" s="130">
        <v>357</v>
      </c>
      <c r="F1905" s="130"/>
      <c r="G1905" s="130"/>
      <c r="H1905" s="130"/>
      <c r="I1905" s="130">
        <v>40</v>
      </c>
      <c r="J1905" s="130">
        <v>1</v>
      </c>
      <c r="K1905" s="130">
        <v>1</v>
      </c>
      <c r="L1905" s="138"/>
      <c r="M1905" s="138">
        <v>0.1</v>
      </c>
      <c r="N1905" s="130">
        <v>3</v>
      </c>
      <c r="O1905" s="138"/>
      <c r="P1905" s="138">
        <v>1</v>
      </c>
      <c r="Q1905" s="130">
        <v>39</v>
      </c>
      <c r="R1905" s="138">
        <v>13</v>
      </c>
      <c r="S1905" s="130">
        <f>Table4[[#This Row],[DMG PER PARTICLE]]*Table4[[#This Row],[PARTICLES 
PER SHOT]]</f>
        <v>357</v>
      </c>
      <c r="T1905" s="186">
        <f>Table4[[#This Row],[DAMAGE PER SHOT]]/Table4[[#This Row],[SHOT 
INTERVAL]]</f>
        <v>3570</v>
      </c>
      <c r="U1905" s="130">
        <f>Table4[[#This Row],[SHOTS PER MAGAZINE]]*Table4[[#This Row],[DAMAGE PER SHOT]]</f>
        <v>14280</v>
      </c>
      <c r="V1905" s="130">
        <f>Table4[[#This Row],[MAGAZINE AMMO]]/Table4[[#This Row],[AMMO PER SHOT]]</f>
        <v>40</v>
      </c>
      <c r="W1905" s="138">
        <f>1/Table4[[#This Row],[SHOT 
INTERVAL]]</f>
        <v>10</v>
      </c>
      <c r="X1905" s="138">
        <f>(Table4[[#This Row],[SHOTS PER MAGAZINE]]-1)*Table4[[#This Row],[SHOT 
INTERVAL]]+(Table4[[#This Row],[PARTICLES 
PER SHOT]]-1)*Table4[[#This Row],[BURST INTERVAL]]</f>
        <v>3.9000000000000004</v>
      </c>
      <c r="Y1905" s="186">
        <f>Table4[[#This Row],[DAMAGE PER MAGAZINE]]/(Table4[[#This Row],[UNLOAD TIME]]+Table4[[#This Row],[RELOAD TIME]])</f>
        <v>844.97041420118353</v>
      </c>
    </row>
    <row r="1906" spans="1:25" ht="14.25" hidden="1" customHeight="1" outlineLevel="1" x14ac:dyDescent="0.2">
      <c r="A1906" s="130">
        <v>96</v>
      </c>
      <c r="B1906" s="186" t="s">
        <v>486</v>
      </c>
      <c r="C1906" s="186" t="s">
        <v>101</v>
      </c>
      <c r="D1906" s="130">
        <v>4</v>
      </c>
      <c r="E1906" s="130">
        <v>393</v>
      </c>
      <c r="F1906" s="130"/>
      <c r="G1906" s="130"/>
      <c r="H1906" s="130"/>
      <c r="I1906" s="130">
        <v>40</v>
      </c>
      <c r="J1906" s="130">
        <v>1</v>
      </c>
      <c r="K1906" s="130">
        <v>1</v>
      </c>
      <c r="L1906" s="138"/>
      <c r="M1906" s="138">
        <v>0.1</v>
      </c>
      <c r="N1906" s="130">
        <v>3</v>
      </c>
      <c r="O1906" s="138"/>
      <c r="P1906" s="138">
        <v>1</v>
      </c>
      <c r="Q1906" s="130">
        <v>39</v>
      </c>
      <c r="R1906" s="138">
        <v>13</v>
      </c>
      <c r="S1906" s="130">
        <f>Table4[[#This Row],[DMG PER PARTICLE]]*Table4[[#This Row],[PARTICLES 
PER SHOT]]</f>
        <v>393</v>
      </c>
      <c r="T1906" s="186">
        <f>Table4[[#This Row],[DAMAGE PER SHOT]]/Table4[[#This Row],[SHOT 
INTERVAL]]</f>
        <v>3930</v>
      </c>
      <c r="U1906" s="130">
        <f>Table4[[#This Row],[SHOTS PER MAGAZINE]]*Table4[[#This Row],[DAMAGE PER SHOT]]</f>
        <v>15720</v>
      </c>
      <c r="V1906" s="130">
        <f>Table4[[#This Row],[MAGAZINE AMMO]]/Table4[[#This Row],[AMMO PER SHOT]]</f>
        <v>40</v>
      </c>
      <c r="W1906" s="138">
        <f>1/Table4[[#This Row],[SHOT 
INTERVAL]]</f>
        <v>10</v>
      </c>
      <c r="X1906" s="138">
        <f>(Table4[[#This Row],[SHOTS PER MAGAZINE]]-1)*Table4[[#This Row],[SHOT 
INTERVAL]]+(Table4[[#This Row],[PARTICLES 
PER SHOT]]-1)*Table4[[#This Row],[BURST INTERVAL]]</f>
        <v>3.9000000000000004</v>
      </c>
      <c r="Y1906" s="186">
        <f>Table4[[#This Row],[DAMAGE PER MAGAZINE]]/(Table4[[#This Row],[UNLOAD TIME]]+Table4[[#This Row],[RELOAD TIME]])</f>
        <v>930.1775147928995</v>
      </c>
    </row>
    <row r="1907" spans="1:25" ht="14.25" hidden="1" customHeight="1" outlineLevel="1" x14ac:dyDescent="0.2">
      <c r="A1907" s="130">
        <v>96</v>
      </c>
      <c r="B1907" s="186" t="s">
        <v>486</v>
      </c>
      <c r="C1907" s="186" t="s">
        <v>101</v>
      </c>
      <c r="D1907" s="130">
        <v>5</v>
      </c>
      <c r="E1907" s="130">
        <v>432</v>
      </c>
      <c r="F1907" s="130"/>
      <c r="G1907" s="130"/>
      <c r="H1907" s="130"/>
      <c r="I1907" s="130">
        <v>40</v>
      </c>
      <c r="J1907" s="130">
        <v>1</v>
      </c>
      <c r="K1907" s="130">
        <v>1</v>
      </c>
      <c r="L1907" s="138"/>
      <c r="M1907" s="138">
        <v>0.1</v>
      </c>
      <c r="N1907" s="130">
        <v>3</v>
      </c>
      <c r="O1907" s="138"/>
      <c r="P1907" s="138">
        <v>1</v>
      </c>
      <c r="Q1907" s="130">
        <v>39</v>
      </c>
      <c r="R1907" s="138">
        <v>13</v>
      </c>
      <c r="S1907" s="130">
        <f>Table4[[#This Row],[DMG PER PARTICLE]]*Table4[[#This Row],[PARTICLES 
PER SHOT]]</f>
        <v>432</v>
      </c>
      <c r="T1907" s="186">
        <f>Table4[[#This Row],[DAMAGE PER SHOT]]/Table4[[#This Row],[SHOT 
INTERVAL]]</f>
        <v>4320</v>
      </c>
      <c r="U1907" s="130">
        <f>Table4[[#This Row],[SHOTS PER MAGAZINE]]*Table4[[#This Row],[DAMAGE PER SHOT]]</f>
        <v>17280</v>
      </c>
      <c r="V1907" s="130">
        <f>Table4[[#This Row],[MAGAZINE AMMO]]/Table4[[#This Row],[AMMO PER SHOT]]</f>
        <v>40</v>
      </c>
      <c r="W1907" s="138">
        <f>1/Table4[[#This Row],[SHOT 
INTERVAL]]</f>
        <v>10</v>
      </c>
      <c r="X1907" s="138">
        <f>(Table4[[#This Row],[SHOTS PER MAGAZINE]]-1)*Table4[[#This Row],[SHOT 
INTERVAL]]+(Table4[[#This Row],[PARTICLES 
PER SHOT]]-1)*Table4[[#This Row],[BURST INTERVAL]]</f>
        <v>3.9000000000000004</v>
      </c>
      <c r="Y1907" s="186">
        <f>Table4[[#This Row],[DAMAGE PER MAGAZINE]]/(Table4[[#This Row],[UNLOAD TIME]]+Table4[[#This Row],[RELOAD TIME]])</f>
        <v>1022.4852071005918</v>
      </c>
    </row>
    <row r="1908" spans="1:25" ht="14.25" hidden="1" customHeight="1" outlineLevel="1" x14ac:dyDescent="0.2">
      <c r="A1908" s="130">
        <v>96</v>
      </c>
      <c r="B1908" s="186" t="s">
        <v>486</v>
      </c>
      <c r="C1908" s="186" t="s">
        <v>101</v>
      </c>
      <c r="D1908" s="130">
        <v>6</v>
      </c>
      <c r="E1908" s="130">
        <v>475</v>
      </c>
      <c r="F1908" s="130"/>
      <c r="G1908" s="130"/>
      <c r="H1908" s="130"/>
      <c r="I1908" s="130">
        <v>40</v>
      </c>
      <c r="J1908" s="130">
        <v>1</v>
      </c>
      <c r="K1908" s="130">
        <v>1</v>
      </c>
      <c r="L1908" s="138"/>
      <c r="M1908" s="138">
        <v>0.1</v>
      </c>
      <c r="N1908" s="130">
        <v>3</v>
      </c>
      <c r="O1908" s="138"/>
      <c r="P1908" s="138">
        <v>1</v>
      </c>
      <c r="Q1908" s="130">
        <v>39</v>
      </c>
      <c r="R1908" s="138">
        <v>13</v>
      </c>
      <c r="S1908" s="130">
        <f>Table4[[#This Row],[DMG PER PARTICLE]]*Table4[[#This Row],[PARTICLES 
PER SHOT]]</f>
        <v>475</v>
      </c>
      <c r="T1908" s="186">
        <f>Table4[[#This Row],[DAMAGE PER SHOT]]/Table4[[#This Row],[SHOT 
INTERVAL]]</f>
        <v>4750</v>
      </c>
      <c r="U1908" s="130">
        <f>Table4[[#This Row],[SHOTS PER MAGAZINE]]*Table4[[#This Row],[DAMAGE PER SHOT]]</f>
        <v>19000</v>
      </c>
      <c r="V1908" s="130">
        <f>Table4[[#This Row],[MAGAZINE AMMO]]/Table4[[#This Row],[AMMO PER SHOT]]</f>
        <v>40</v>
      </c>
      <c r="W1908" s="138">
        <f>1/Table4[[#This Row],[SHOT 
INTERVAL]]</f>
        <v>10</v>
      </c>
      <c r="X1908" s="138">
        <f>(Table4[[#This Row],[SHOTS PER MAGAZINE]]-1)*Table4[[#This Row],[SHOT 
INTERVAL]]+(Table4[[#This Row],[PARTICLES 
PER SHOT]]-1)*Table4[[#This Row],[BURST INTERVAL]]</f>
        <v>3.9000000000000004</v>
      </c>
      <c r="Y1908" s="186">
        <f>Table4[[#This Row],[DAMAGE PER MAGAZINE]]/(Table4[[#This Row],[UNLOAD TIME]]+Table4[[#This Row],[RELOAD TIME]])</f>
        <v>1124.260355029586</v>
      </c>
    </row>
    <row r="1909" spans="1:25" ht="14.25" hidden="1" customHeight="1" outlineLevel="1" x14ac:dyDescent="0.2">
      <c r="A1909" s="130">
        <v>96</v>
      </c>
      <c r="B1909" s="186" t="s">
        <v>486</v>
      </c>
      <c r="C1909" s="186" t="s">
        <v>101</v>
      </c>
      <c r="D1909" s="130">
        <v>7</v>
      </c>
      <c r="E1909" s="130">
        <v>523</v>
      </c>
      <c r="F1909" s="130"/>
      <c r="G1909" s="130"/>
      <c r="H1909" s="130"/>
      <c r="I1909" s="130">
        <v>40</v>
      </c>
      <c r="J1909" s="130">
        <v>1</v>
      </c>
      <c r="K1909" s="130">
        <v>1</v>
      </c>
      <c r="L1909" s="138"/>
      <c r="M1909" s="138">
        <v>0.1</v>
      </c>
      <c r="N1909" s="130">
        <v>3</v>
      </c>
      <c r="O1909" s="138"/>
      <c r="P1909" s="138">
        <v>1</v>
      </c>
      <c r="Q1909" s="130">
        <v>39</v>
      </c>
      <c r="R1909" s="138">
        <v>13</v>
      </c>
      <c r="S1909" s="130">
        <f>Table4[[#This Row],[DMG PER PARTICLE]]*Table4[[#This Row],[PARTICLES 
PER SHOT]]</f>
        <v>523</v>
      </c>
      <c r="T1909" s="186">
        <f>Table4[[#This Row],[DAMAGE PER SHOT]]/Table4[[#This Row],[SHOT 
INTERVAL]]</f>
        <v>5230</v>
      </c>
      <c r="U1909" s="130">
        <f>Table4[[#This Row],[SHOTS PER MAGAZINE]]*Table4[[#This Row],[DAMAGE PER SHOT]]</f>
        <v>20920</v>
      </c>
      <c r="V1909" s="130">
        <f>Table4[[#This Row],[MAGAZINE AMMO]]/Table4[[#This Row],[AMMO PER SHOT]]</f>
        <v>40</v>
      </c>
      <c r="W1909" s="138">
        <f>1/Table4[[#This Row],[SHOT 
INTERVAL]]</f>
        <v>10</v>
      </c>
      <c r="X1909" s="138">
        <f>(Table4[[#This Row],[SHOTS PER MAGAZINE]]-1)*Table4[[#This Row],[SHOT 
INTERVAL]]+(Table4[[#This Row],[PARTICLES 
PER SHOT]]-1)*Table4[[#This Row],[BURST INTERVAL]]</f>
        <v>3.9000000000000004</v>
      </c>
      <c r="Y1909" s="186">
        <f>Table4[[#This Row],[DAMAGE PER MAGAZINE]]/(Table4[[#This Row],[UNLOAD TIME]]+Table4[[#This Row],[RELOAD TIME]])</f>
        <v>1237.8698224852071</v>
      </c>
    </row>
    <row r="1910" spans="1:25" ht="14.25" hidden="1" customHeight="1" outlineLevel="1" x14ac:dyDescent="0.2">
      <c r="A1910" s="130">
        <v>96</v>
      </c>
      <c r="B1910" s="186" t="s">
        <v>486</v>
      </c>
      <c r="C1910" s="186" t="s">
        <v>101</v>
      </c>
      <c r="D1910" s="130">
        <v>8</v>
      </c>
      <c r="E1910" s="130">
        <v>575</v>
      </c>
      <c r="F1910" s="130"/>
      <c r="G1910" s="130"/>
      <c r="H1910" s="130"/>
      <c r="I1910" s="130">
        <v>40</v>
      </c>
      <c r="J1910" s="130">
        <v>1</v>
      </c>
      <c r="K1910" s="130">
        <v>1</v>
      </c>
      <c r="L1910" s="138"/>
      <c r="M1910" s="138">
        <v>0.1</v>
      </c>
      <c r="N1910" s="130">
        <v>3</v>
      </c>
      <c r="O1910" s="138"/>
      <c r="P1910" s="138">
        <v>1</v>
      </c>
      <c r="Q1910" s="130">
        <v>39</v>
      </c>
      <c r="R1910" s="138">
        <v>13</v>
      </c>
      <c r="S1910" s="130">
        <f>Table4[[#This Row],[DMG PER PARTICLE]]*Table4[[#This Row],[PARTICLES 
PER SHOT]]</f>
        <v>575</v>
      </c>
      <c r="T1910" s="186">
        <f>Table4[[#This Row],[DAMAGE PER SHOT]]/Table4[[#This Row],[SHOT 
INTERVAL]]</f>
        <v>5750</v>
      </c>
      <c r="U1910" s="130">
        <f>Table4[[#This Row],[SHOTS PER MAGAZINE]]*Table4[[#This Row],[DAMAGE PER SHOT]]</f>
        <v>23000</v>
      </c>
      <c r="V1910" s="130">
        <f>Table4[[#This Row],[MAGAZINE AMMO]]/Table4[[#This Row],[AMMO PER SHOT]]</f>
        <v>40</v>
      </c>
      <c r="W1910" s="138">
        <f>1/Table4[[#This Row],[SHOT 
INTERVAL]]</f>
        <v>10</v>
      </c>
      <c r="X1910" s="138">
        <f>(Table4[[#This Row],[SHOTS PER MAGAZINE]]-1)*Table4[[#This Row],[SHOT 
INTERVAL]]+(Table4[[#This Row],[PARTICLES 
PER SHOT]]-1)*Table4[[#This Row],[BURST INTERVAL]]</f>
        <v>3.9000000000000004</v>
      </c>
      <c r="Y1910" s="186">
        <f>Table4[[#This Row],[DAMAGE PER MAGAZINE]]/(Table4[[#This Row],[UNLOAD TIME]]+Table4[[#This Row],[RELOAD TIME]])</f>
        <v>1360.9467455621302</v>
      </c>
    </row>
    <row r="1911" spans="1:25" ht="14.25" hidden="1" customHeight="1" outlineLevel="1" x14ac:dyDescent="0.2">
      <c r="A1911" s="130">
        <v>96</v>
      </c>
      <c r="B1911" s="186" t="s">
        <v>486</v>
      </c>
      <c r="C1911" s="186" t="s">
        <v>101</v>
      </c>
      <c r="D1911" s="130">
        <v>9</v>
      </c>
      <c r="E1911" s="130">
        <v>632</v>
      </c>
      <c r="F1911" s="130"/>
      <c r="G1911" s="130"/>
      <c r="H1911" s="130"/>
      <c r="I1911" s="130">
        <v>40</v>
      </c>
      <c r="J1911" s="130">
        <v>1</v>
      </c>
      <c r="K1911" s="130">
        <v>1</v>
      </c>
      <c r="L1911" s="138"/>
      <c r="M1911" s="138">
        <v>0.1</v>
      </c>
      <c r="N1911" s="130">
        <v>3</v>
      </c>
      <c r="O1911" s="138"/>
      <c r="P1911" s="138">
        <v>1</v>
      </c>
      <c r="Q1911" s="130">
        <v>39</v>
      </c>
      <c r="R1911" s="138">
        <v>13</v>
      </c>
      <c r="S1911" s="130">
        <f>Table4[[#This Row],[DMG PER PARTICLE]]*Table4[[#This Row],[PARTICLES 
PER SHOT]]</f>
        <v>632</v>
      </c>
      <c r="T1911" s="186">
        <f>Table4[[#This Row],[DAMAGE PER SHOT]]/Table4[[#This Row],[SHOT 
INTERVAL]]</f>
        <v>6320</v>
      </c>
      <c r="U1911" s="130">
        <f>Table4[[#This Row],[SHOTS PER MAGAZINE]]*Table4[[#This Row],[DAMAGE PER SHOT]]</f>
        <v>25280</v>
      </c>
      <c r="V1911" s="130">
        <f>Table4[[#This Row],[MAGAZINE AMMO]]/Table4[[#This Row],[AMMO PER SHOT]]</f>
        <v>40</v>
      </c>
      <c r="W1911" s="138">
        <f>1/Table4[[#This Row],[SHOT 
INTERVAL]]</f>
        <v>10</v>
      </c>
      <c r="X1911" s="138">
        <f>(Table4[[#This Row],[SHOTS PER MAGAZINE]]-1)*Table4[[#This Row],[SHOT 
INTERVAL]]+(Table4[[#This Row],[PARTICLES 
PER SHOT]]-1)*Table4[[#This Row],[BURST INTERVAL]]</f>
        <v>3.9000000000000004</v>
      </c>
      <c r="Y1911" s="186">
        <f>Table4[[#This Row],[DAMAGE PER MAGAZINE]]/(Table4[[#This Row],[UNLOAD TIME]]+Table4[[#This Row],[RELOAD TIME]])</f>
        <v>1495.8579881656806</v>
      </c>
    </row>
    <row r="1912" spans="1:25" ht="14.25" hidden="1" customHeight="1" outlineLevel="1" x14ac:dyDescent="0.2">
      <c r="A1912" s="130">
        <v>96</v>
      </c>
      <c r="B1912" s="186" t="s">
        <v>486</v>
      </c>
      <c r="C1912" s="186" t="s">
        <v>101</v>
      </c>
      <c r="D1912" s="130">
        <v>10</v>
      </c>
      <c r="E1912" s="130">
        <v>695</v>
      </c>
      <c r="F1912" s="130"/>
      <c r="G1912" s="130"/>
      <c r="H1912" s="130"/>
      <c r="I1912" s="130">
        <v>40</v>
      </c>
      <c r="J1912" s="130">
        <v>1</v>
      </c>
      <c r="K1912" s="130">
        <v>1</v>
      </c>
      <c r="L1912" s="138"/>
      <c r="M1912" s="138">
        <v>0.1</v>
      </c>
      <c r="N1912" s="130">
        <v>3</v>
      </c>
      <c r="O1912" s="138"/>
      <c r="P1912" s="138">
        <v>1</v>
      </c>
      <c r="Q1912" s="130">
        <v>39</v>
      </c>
      <c r="R1912" s="138">
        <v>13</v>
      </c>
      <c r="S1912" s="130">
        <f>Table4[[#This Row],[DMG PER PARTICLE]]*Table4[[#This Row],[PARTICLES 
PER SHOT]]</f>
        <v>695</v>
      </c>
      <c r="T1912" s="186">
        <f>Table4[[#This Row],[DAMAGE PER SHOT]]/Table4[[#This Row],[SHOT 
INTERVAL]]</f>
        <v>6950</v>
      </c>
      <c r="U1912" s="130">
        <f>Table4[[#This Row],[SHOTS PER MAGAZINE]]*Table4[[#This Row],[DAMAGE PER SHOT]]</f>
        <v>27800</v>
      </c>
      <c r="V1912" s="130">
        <f>Table4[[#This Row],[MAGAZINE AMMO]]/Table4[[#This Row],[AMMO PER SHOT]]</f>
        <v>40</v>
      </c>
      <c r="W1912" s="138">
        <f>1/Table4[[#This Row],[SHOT 
INTERVAL]]</f>
        <v>10</v>
      </c>
      <c r="X1912" s="138">
        <f>(Table4[[#This Row],[SHOTS PER MAGAZINE]]-1)*Table4[[#This Row],[SHOT 
INTERVAL]]+(Table4[[#This Row],[PARTICLES 
PER SHOT]]-1)*Table4[[#This Row],[BURST INTERVAL]]</f>
        <v>3.9000000000000004</v>
      </c>
      <c r="Y1912" s="186">
        <f>Table4[[#This Row],[DAMAGE PER MAGAZINE]]/(Table4[[#This Row],[UNLOAD TIME]]+Table4[[#This Row],[RELOAD TIME]])</f>
        <v>1644.9704142011835</v>
      </c>
    </row>
    <row r="1913" spans="1:25" ht="14.25" hidden="1" customHeight="1" outlineLevel="1" x14ac:dyDescent="0.2">
      <c r="A1913" s="130">
        <v>96</v>
      </c>
      <c r="B1913" s="186" t="s">
        <v>486</v>
      </c>
      <c r="C1913" s="186" t="s">
        <v>101</v>
      </c>
      <c r="D1913" s="130">
        <v>11</v>
      </c>
      <c r="E1913" s="130">
        <v>764</v>
      </c>
      <c r="F1913" s="130"/>
      <c r="G1913" s="130"/>
      <c r="H1913" s="130"/>
      <c r="I1913" s="130">
        <v>40</v>
      </c>
      <c r="J1913" s="130">
        <v>1</v>
      </c>
      <c r="K1913" s="130">
        <v>1</v>
      </c>
      <c r="L1913" s="138"/>
      <c r="M1913" s="138">
        <v>0.1</v>
      </c>
      <c r="N1913" s="130">
        <v>3</v>
      </c>
      <c r="O1913" s="138"/>
      <c r="P1913" s="138">
        <v>1</v>
      </c>
      <c r="Q1913" s="130">
        <v>39</v>
      </c>
      <c r="R1913" s="138">
        <v>13</v>
      </c>
      <c r="S1913" s="130">
        <f>Table4[[#This Row],[DMG PER PARTICLE]]*Table4[[#This Row],[PARTICLES 
PER SHOT]]</f>
        <v>764</v>
      </c>
      <c r="T1913" s="186">
        <f>Table4[[#This Row],[DAMAGE PER SHOT]]/Table4[[#This Row],[SHOT 
INTERVAL]]</f>
        <v>7640</v>
      </c>
      <c r="U1913" s="130">
        <f>Table4[[#This Row],[SHOTS PER MAGAZINE]]*Table4[[#This Row],[DAMAGE PER SHOT]]</f>
        <v>30560</v>
      </c>
      <c r="V1913" s="130">
        <f>Table4[[#This Row],[MAGAZINE AMMO]]/Table4[[#This Row],[AMMO PER SHOT]]</f>
        <v>40</v>
      </c>
      <c r="W1913" s="138">
        <f>1/Table4[[#This Row],[SHOT 
INTERVAL]]</f>
        <v>10</v>
      </c>
      <c r="X1913" s="138">
        <f>(Table4[[#This Row],[SHOTS PER MAGAZINE]]-1)*Table4[[#This Row],[SHOT 
INTERVAL]]+(Table4[[#This Row],[PARTICLES 
PER SHOT]]-1)*Table4[[#This Row],[BURST INTERVAL]]</f>
        <v>3.9000000000000004</v>
      </c>
      <c r="Y1913" s="186">
        <f>Table4[[#This Row],[DAMAGE PER MAGAZINE]]/(Table4[[#This Row],[UNLOAD TIME]]+Table4[[#This Row],[RELOAD TIME]])</f>
        <v>1808.2840236686393</v>
      </c>
    </row>
    <row r="1914" spans="1:25" ht="14.25" hidden="1" customHeight="1" outlineLevel="1" x14ac:dyDescent="0.2">
      <c r="A1914" s="130">
        <v>96</v>
      </c>
      <c r="B1914" s="186" t="s">
        <v>486</v>
      </c>
      <c r="C1914" s="186" t="s">
        <v>101</v>
      </c>
      <c r="D1914" s="130">
        <v>12</v>
      </c>
      <c r="E1914" s="130">
        <v>840</v>
      </c>
      <c r="F1914" s="130"/>
      <c r="G1914" s="130"/>
      <c r="H1914" s="130"/>
      <c r="I1914" s="130">
        <v>40</v>
      </c>
      <c r="J1914" s="130">
        <v>1</v>
      </c>
      <c r="K1914" s="130">
        <v>1</v>
      </c>
      <c r="L1914" s="138"/>
      <c r="M1914" s="138">
        <v>0.1</v>
      </c>
      <c r="N1914" s="130">
        <v>3</v>
      </c>
      <c r="O1914" s="138"/>
      <c r="P1914" s="138">
        <v>1</v>
      </c>
      <c r="Q1914" s="130">
        <v>39</v>
      </c>
      <c r="R1914" s="138">
        <v>13</v>
      </c>
      <c r="S1914" s="130">
        <f>Table4[[#This Row],[DMG PER PARTICLE]]*Table4[[#This Row],[PARTICLES 
PER SHOT]]</f>
        <v>840</v>
      </c>
      <c r="T1914" s="186">
        <f>Table4[[#This Row],[DAMAGE PER SHOT]]/Table4[[#This Row],[SHOT 
INTERVAL]]</f>
        <v>8400</v>
      </c>
      <c r="U1914" s="130">
        <f>Table4[[#This Row],[SHOTS PER MAGAZINE]]*Table4[[#This Row],[DAMAGE PER SHOT]]</f>
        <v>33600</v>
      </c>
      <c r="V1914" s="130">
        <f>Table4[[#This Row],[MAGAZINE AMMO]]/Table4[[#This Row],[AMMO PER SHOT]]</f>
        <v>40</v>
      </c>
      <c r="W1914" s="138">
        <f>1/Table4[[#This Row],[SHOT 
INTERVAL]]</f>
        <v>10</v>
      </c>
      <c r="X1914" s="138">
        <f>(Table4[[#This Row],[SHOTS PER MAGAZINE]]-1)*Table4[[#This Row],[SHOT 
INTERVAL]]+(Table4[[#This Row],[PARTICLES 
PER SHOT]]-1)*Table4[[#This Row],[BURST INTERVAL]]</f>
        <v>3.9000000000000004</v>
      </c>
      <c r="Y1914" s="186">
        <f>Table4[[#This Row],[DAMAGE PER MAGAZINE]]/(Table4[[#This Row],[UNLOAD TIME]]+Table4[[#This Row],[RELOAD TIME]])</f>
        <v>1988.165680473373</v>
      </c>
    </row>
    <row r="1915" spans="1:25" ht="14.25" hidden="1" customHeight="1" outlineLevel="1" x14ac:dyDescent="0.2">
      <c r="A1915" s="130">
        <v>96</v>
      </c>
      <c r="B1915" s="186" t="s">
        <v>486</v>
      </c>
      <c r="C1915" s="186" t="s">
        <v>102</v>
      </c>
      <c r="D1915" s="130">
        <v>1</v>
      </c>
      <c r="E1915" s="130">
        <v>840</v>
      </c>
      <c r="F1915" s="130"/>
      <c r="G1915" s="130"/>
      <c r="H1915" s="130"/>
      <c r="I1915" s="130">
        <v>40</v>
      </c>
      <c r="J1915" s="130">
        <v>1</v>
      </c>
      <c r="K1915" s="130">
        <v>1</v>
      </c>
      <c r="L1915" s="138"/>
      <c r="M1915" s="138">
        <v>0.1</v>
      </c>
      <c r="N1915" s="130">
        <v>3</v>
      </c>
      <c r="O1915" s="138"/>
      <c r="P1915" s="138">
        <v>1</v>
      </c>
      <c r="Q1915" s="130">
        <v>39</v>
      </c>
      <c r="R1915" s="138">
        <v>13</v>
      </c>
      <c r="S1915" s="130">
        <f>Table4[[#This Row],[DMG PER PARTICLE]]*Table4[[#This Row],[PARTICLES 
PER SHOT]]</f>
        <v>840</v>
      </c>
      <c r="T1915" s="186">
        <f>Table4[[#This Row],[DAMAGE PER SHOT]]/Table4[[#This Row],[SHOT 
INTERVAL]]</f>
        <v>8400</v>
      </c>
      <c r="U1915" s="130">
        <f>Table4[[#This Row],[SHOTS PER MAGAZINE]]*Table4[[#This Row],[DAMAGE PER SHOT]]</f>
        <v>33600</v>
      </c>
      <c r="V1915" s="130">
        <f>Table4[[#This Row],[MAGAZINE AMMO]]/Table4[[#This Row],[AMMO PER SHOT]]</f>
        <v>40</v>
      </c>
      <c r="W1915" s="138">
        <f>1/Table4[[#This Row],[SHOT 
INTERVAL]]</f>
        <v>10</v>
      </c>
      <c r="X1915" s="138">
        <f>(Table4[[#This Row],[SHOTS PER MAGAZINE]]-1)*Table4[[#This Row],[SHOT 
INTERVAL]]+(Table4[[#This Row],[PARTICLES 
PER SHOT]]-1)*Table4[[#This Row],[BURST INTERVAL]]</f>
        <v>3.9000000000000004</v>
      </c>
      <c r="Y1915" s="186">
        <f>Table4[[#This Row],[DAMAGE PER MAGAZINE]]/(Table4[[#This Row],[UNLOAD TIME]]+Table4[[#This Row],[RELOAD TIME]])</f>
        <v>1988.165680473373</v>
      </c>
    </row>
    <row r="1916" spans="1:25" ht="14.25" hidden="1" customHeight="1" outlineLevel="1" x14ac:dyDescent="0.2">
      <c r="A1916" s="130">
        <v>96</v>
      </c>
      <c r="B1916" s="186" t="s">
        <v>486</v>
      </c>
      <c r="C1916" s="186" t="s">
        <v>102</v>
      </c>
      <c r="D1916" s="130">
        <v>2</v>
      </c>
      <c r="E1916" s="130">
        <v>856</v>
      </c>
      <c r="F1916" s="130"/>
      <c r="G1916" s="130"/>
      <c r="H1916" s="130"/>
      <c r="I1916" s="130">
        <v>40</v>
      </c>
      <c r="J1916" s="130">
        <v>1</v>
      </c>
      <c r="K1916" s="130">
        <v>1</v>
      </c>
      <c r="L1916" s="138"/>
      <c r="M1916" s="138">
        <v>0.1</v>
      </c>
      <c r="N1916" s="130">
        <v>3</v>
      </c>
      <c r="O1916" s="138"/>
      <c r="P1916" s="138">
        <v>1</v>
      </c>
      <c r="Q1916" s="130">
        <v>39</v>
      </c>
      <c r="R1916" s="138">
        <v>13</v>
      </c>
      <c r="S1916" s="130">
        <f>Table4[[#This Row],[DMG PER PARTICLE]]*Table4[[#This Row],[PARTICLES 
PER SHOT]]</f>
        <v>856</v>
      </c>
      <c r="T1916" s="186">
        <f>Table4[[#This Row],[DAMAGE PER SHOT]]/Table4[[#This Row],[SHOT 
INTERVAL]]</f>
        <v>8560</v>
      </c>
      <c r="U1916" s="130">
        <f>Table4[[#This Row],[SHOTS PER MAGAZINE]]*Table4[[#This Row],[DAMAGE PER SHOT]]</f>
        <v>34240</v>
      </c>
      <c r="V1916" s="130">
        <f>Table4[[#This Row],[MAGAZINE AMMO]]/Table4[[#This Row],[AMMO PER SHOT]]</f>
        <v>40</v>
      </c>
      <c r="W1916" s="138">
        <f>1/Table4[[#This Row],[SHOT 
INTERVAL]]</f>
        <v>10</v>
      </c>
      <c r="X1916" s="138">
        <f>(Table4[[#This Row],[SHOTS PER MAGAZINE]]-1)*Table4[[#This Row],[SHOT 
INTERVAL]]+(Table4[[#This Row],[PARTICLES 
PER SHOT]]-1)*Table4[[#This Row],[BURST INTERVAL]]</f>
        <v>3.9000000000000004</v>
      </c>
      <c r="Y1916" s="186">
        <f>Table4[[#This Row],[DAMAGE PER MAGAZINE]]/(Table4[[#This Row],[UNLOAD TIME]]+Table4[[#This Row],[RELOAD TIME]])</f>
        <v>2026.0355029585801</v>
      </c>
    </row>
    <row r="1917" spans="1:25" ht="14.25" hidden="1" customHeight="1" outlineLevel="1" x14ac:dyDescent="0.2">
      <c r="A1917" s="130">
        <v>96</v>
      </c>
      <c r="B1917" s="186" t="s">
        <v>486</v>
      </c>
      <c r="C1917" s="186" t="s">
        <v>102</v>
      </c>
      <c r="D1917" s="130">
        <v>3</v>
      </c>
      <c r="E1917" s="130">
        <v>882</v>
      </c>
      <c r="F1917" s="130"/>
      <c r="G1917" s="130"/>
      <c r="H1917" s="130"/>
      <c r="I1917" s="130">
        <v>40</v>
      </c>
      <c r="J1917" s="130">
        <v>1</v>
      </c>
      <c r="K1917" s="130">
        <v>1</v>
      </c>
      <c r="L1917" s="138"/>
      <c r="M1917" s="138">
        <v>0.1</v>
      </c>
      <c r="N1917" s="130">
        <v>3</v>
      </c>
      <c r="O1917" s="138"/>
      <c r="P1917" s="138">
        <v>1</v>
      </c>
      <c r="Q1917" s="130">
        <v>39</v>
      </c>
      <c r="R1917" s="138">
        <v>13</v>
      </c>
      <c r="S1917" s="130">
        <f>Table4[[#This Row],[DMG PER PARTICLE]]*Table4[[#This Row],[PARTICLES 
PER SHOT]]</f>
        <v>882</v>
      </c>
      <c r="T1917" s="186">
        <f>Table4[[#This Row],[DAMAGE PER SHOT]]/Table4[[#This Row],[SHOT 
INTERVAL]]</f>
        <v>8820</v>
      </c>
      <c r="U1917" s="130">
        <f>Table4[[#This Row],[SHOTS PER MAGAZINE]]*Table4[[#This Row],[DAMAGE PER SHOT]]</f>
        <v>35280</v>
      </c>
      <c r="V1917" s="130">
        <f>Table4[[#This Row],[MAGAZINE AMMO]]/Table4[[#This Row],[AMMO PER SHOT]]</f>
        <v>40</v>
      </c>
      <c r="W1917" s="138">
        <f>1/Table4[[#This Row],[SHOT 
INTERVAL]]</f>
        <v>10</v>
      </c>
      <c r="X1917" s="138">
        <f>(Table4[[#This Row],[SHOTS PER MAGAZINE]]-1)*Table4[[#This Row],[SHOT 
INTERVAL]]+(Table4[[#This Row],[PARTICLES 
PER SHOT]]-1)*Table4[[#This Row],[BURST INTERVAL]]</f>
        <v>3.9000000000000004</v>
      </c>
      <c r="Y1917" s="186">
        <f>Table4[[#This Row],[DAMAGE PER MAGAZINE]]/(Table4[[#This Row],[UNLOAD TIME]]+Table4[[#This Row],[RELOAD TIME]])</f>
        <v>2087.5739644970417</v>
      </c>
    </row>
    <row r="1918" spans="1:25" ht="14.25" hidden="1" customHeight="1" outlineLevel="1" x14ac:dyDescent="0.2">
      <c r="A1918" s="130">
        <v>96</v>
      </c>
      <c r="B1918" s="186" t="s">
        <v>486</v>
      </c>
      <c r="C1918" s="186" t="s">
        <v>102</v>
      </c>
      <c r="D1918" s="130">
        <v>4</v>
      </c>
      <c r="E1918" s="130">
        <v>898</v>
      </c>
      <c r="F1918" s="130"/>
      <c r="G1918" s="130"/>
      <c r="H1918" s="130"/>
      <c r="I1918" s="130">
        <v>40</v>
      </c>
      <c r="J1918" s="130">
        <v>1</v>
      </c>
      <c r="K1918" s="130">
        <v>1</v>
      </c>
      <c r="L1918" s="138"/>
      <c r="M1918" s="138">
        <v>0.1</v>
      </c>
      <c r="N1918" s="130">
        <v>3</v>
      </c>
      <c r="O1918" s="138"/>
      <c r="P1918" s="138">
        <v>1</v>
      </c>
      <c r="Q1918" s="130">
        <v>39</v>
      </c>
      <c r="R1918" s="138">
        <v>13</v>
      </c>
      <c r="S1918" s="130">
        <f>Table4[[#This Row],[DMG PER PARTICLE]]*Table4[[#This Row],[PARTICLES 
PER SHOT]]</f>
        <v>898</v>
      </c>
      <c r="T1918" s="186">
        <f>Table4[[#This Row],[DAMAGE PER SHOT]]/Table4[[#This Row],[SHOT 
INTERVAL]]</f>
        <v>8980</v>
      </c>
      <c r="U1918" s="130">
        <f>Table4[[#This Row],[SHOTS PER MAGAZINE]]*Table4[[#This Row],[DAMAGE PER SHOT]]</f>
        <v>35920</v>
      </c>
      <c r="V1918" s="130">
        <f>Table4[[#This Row],[MAGAZINE AMMO]]/Table4[[#This Row],[AMMO PER SHOT]]</f>
        <v>40</v>
      </c>
      <c r="W1918" s="138">
        <f>1/Table4[[#This Row],[SHOT 
INTERVAL]]</f>
        <v>10</v>
      </c>
      <c r="X1918" s="138">
        <f>(Table4[[#This Row],[SHOTS PER MAGAZINE]]-1)*Table4[[#This Row],[SHOT 
INTERVAL]]+(Table4[[#This Row],[PARTICLES 
PER SHOT]]-1)*Table4[[#This Row],[BURST INTERVAL]]</f>
        <v>3.9000000000000004</v>
      </c>
      <c r="Y1918" s="186">
        <f>Table4[[#This Row],[DAMAGE PER MAGAZINE]]/(Table4[[#This Row],[UNLOAD TIME]]+Table4[[#This Row],[RELOAD TIME]])</f>
        <v>2125.4437869822486</v>
      </c>
    </row>
    <row r="1919" spans="1:25" ht="14.25" hidden="1" customHeight="1" outlineLevel="1" x14ac:dyDescent="0.2">
      <c r="A1919" s="130">
        <v>96</v>
      </c>
      <c r="B1919" s="186" t="s">
        <v>486</v>
      </c>
      <c r="C1919" s="186" t="s">
        <v>102</v>
      </c>
      <c r="D1919" s="130">
        <v>5</v>
      </c>
      <c r="E1919" s="130">
        <v>915</v>
      </c>
      <c r="F1919" s="130"/>
      <c r="G1919" s="130"/>
      <c r="H1919" s="130"/>
      <c r="I1919" s="130">
        <v>40</v>
      </c>
      <c r="J1919" s="130">
        <v>1</v>
      </c>
      <c r="K1919" s="130">
        <v>1</v>
      </c>
      <c r="L1919" s="138"/>
      <c r="M1919" s="138">
        <v>0.1</v>
      </c>
      <c r="N1919" s="130">
        <v>3</v>
      </c>
      <c r="O1919" s="138"/>
      <c r="P1919" s="138">
        <v>1</v>
      </c>
      <c r="Q1919" s="130">
        <v>39</v>
      </c>
      <c r="R1919" s="138">
        <v>13</v>
      </c>
      <c r="S1919" s="130">
        <f>Table4[[#This Row],[DMG PER PARTICLE]]*Table4[[#This Row],[PARTICLES 
PER SHOT]]</f>
        <v>915</v>
      </c>
      <c r="T1919" s="186">
        <f>Table4[[#This Row],[DAMAGE PER SHOT]]/Table4[[#This Row],[SHOT 
INTERVAL]]</f>
        <v>9150</v>
      </c>
      <c r="U1919" s="130">
        <f>Table4[[#This Row],[SHOTS PER MAGAZINE]]*Table4[[#This Row],[DAMAGE PER SHOT]]</f>
        <v>36600</v>
      </c>
      <c r="V1919" s="130">
        <f>Table4[[#This Row],[MAGAZINE AMMO]]/Table4[[#This Row],[AMMO PER SHOT]]</f>
        <v>40</v>
      </c>
      <c r="W1919" s="138">
        <f>1/Table4[[#This Row],[SHOT 
INTERVAL]]</f>
        <v>10</v>
      </c>
      <c r="X1919" s="138">
        <f>(Table4[[#This Row],[SHOTS PER MAGAZINE]]-1)*Table4[[#This Row],[SHOT 
INTERVAL]]+(Table4[[#This Row],[PARTICLES 
PER SHOT]]-1)*Table4[[#This Row],[BURST INTERVAL]]</f>
        <v>3.9000000000000004</v>
      </c>
      <c r="Y1919" s="186">
        <f>Table4[[#This Row],[DAMAGE PER MAGAZINE]]/(Table4[[#This Row],[UNLOAD TIME]]+Table4[[#This Row],[RELOAD TIME]])</f>
        <v>2165.6804733727813</v>
      </c>
    </row>
    <row r="1920" spans="1:25" ht="14.25" hidden="1" customHeight="1" outlineLevel="1" x14ac:dyDescent="0.2">
      <c r="A1920" s="130">
        <v>96</v>
      </c>
      <c r="B1920" s="186" t="s">
        <v>486</v>
      </c>
      <c r="C1920" s="186" t="s">
        <v>102</v>
      </c>
      <c r="D1920" s="130">
        <v>6</v>
      </c>
      <c r="E1920" s="130">
        <v>932</v>
      </c>
      <c r="F1920" s="130"/>
      <c r="G1920" s="130"/>
      <c r="H1920" s="130"/>
      <c r="I1920" s="130">
        <v>40</v>
      </c>
      <c r="J1920" s="130">
        <v>1</v>
      </c>
      <c r="K1920" s="130">
        <v>1</v>
      </c>
      <c r="L1920" s="138"/>
      <c r="M1920" s="138">
        <v>0.1</v>
      </c>
      <c r="N1920" s="130">
        <v>3</v>
      </c>
      <c r="O1920" s="138"/>
      <c r="P1920" s="138">
        <v>1</v>
      </c>
      <c r="Q1920" s="130">
        <v>39</v>
      </c>
      <c r="R1920" s="138">
        <v>13</v>
      </c>
      <c r="S1920" s="130">
        <f>Table4[[#This Row],[DMG PER PARTICLE]]*Table4[[#This Row],[PARTICLES 
PER SHOT]]</f>
        <v>932</v>
      </c>
      <c r="T1920" s="186">
        <f>Table4[[#This Row],[DAMAGE PER SHOT]]/Table4[[#This Row],[SHOT 
INTERVAL]]</f>
        <v>9320</v>
      </c>
      <c r="U1920" s="130">
        <f>Table4[[#This Row],[SHOTS PER MAGAZINE]]*Table4[[#This Row],[DAMAGE PER SHOT]]</f>
        <v>37280</v>
      </c>
      <c r="V1920" s="130">
        <f>Table4[[#This Row],[MAGAZINE AMMO]]/Table4[[#This Row],[AMMO PER SHOT]]</f>
        <v>40</v>
      </c>
      <c r="W1920" s="138">
        <f>1/Table4[[#This Row],[SHOT 
INTERVAL]]</f>
        <v>10</v>
      </c>
      <c r="X1920" s="138">
        <f>(Table4[[#This Row],[SHOTS PER MAGAZINE]]-1)*Table4[[#This Row],[SHOT 
INTERVAL]]+(Table4[[#This Row],[PARTICLES 
PER SHOT]]-1)*Table4[[#This Row],[BURST INTERVAL]]</f>
        <v>3.9000000000000004</v>
      </c>
      <c r="Y1920" s="186">
        <f>Table4[[#This Row],[DAMAGE PER MAGAZINE]]/(Table4[[#This Row],[UNLOAD TIME]]+Table4[[#This Row],[RELOAD TIME]])</f>
        <v>2205.917159763314</v>
      </c>
    </row>
    <row r="1921" spans="1:25" ht="14.25" hidden="1" customHeight="1" outlineLevel="1" x14ac:dyDescent="0.2">
      <c r="A1921" s="130">
        <v>96</v>
      </c>
      <c r="B1921" s="186" t="s">
        <v>486</v>
      </c>
      <c r="C1921" s="186" t="s">
        <v>102</v>
      </c>
      <c r="D1921" s="130">
        <v>7</v>
      </c>
      <c r="E1921" s="130">
        <v>957</v>
      </c>
      <c r="F1921" s="130"/>
      <c r="G1921" s="130"/>
      <c r="H1921" s="130"/>
      <c r="I1921" s="130">
        <v>40</v>
      </c>
      <c r="J1921" s="130">
        <v>1</v>
      </c>
      <c r="K1921" s="130">
        <v>1</v>
      </c>
      <c r="L1921" s="138"/>
      <c r="M1921" s="138">
        <v>0.1</v>
      </c>
      <c r="N1921" s="130">
        <v>3</v>
      </c>
      <c r="O1921" s="138"/>
      <c r="P1921" s="138">
        <v>1</v>
      </c>
      <c r="Q1921" s="130">
        <v>39</v>
      </c>
      <c r="R1921" s="138">
        <v>13</v>
      </c>
      <c r="S1921" s="130">
        <f>Table4[[#This Row],[DMG PER PARTICLE]]*Table4[[#This Row],[PARTICLES 
PER SHOT]]</f>
        <v>957</v>
      </c>
      <c r="T1921" s="186">
        <f>Table4[[#This Row],[DAMAGE PER SHOT]]/Table4[[#This Row],[SHOT 
INTERVAL]]</f>
        <v>9570</v>
      </c>
      <c r="U1921" s="130">
        <f>Table4[[#This Row],[SHOTS PER MAGAZINE]]*Table4[[#This Row],[DAMAGE PER SHOT]]</f>
        <v>38280</v>
      </c>
      <c r="V1921" s="130">
        <f>Table4[[#This Row],[MAGAZINE AMMO]]/Table4[[#This Row],[AMMO PER SHOT]]</f>
        <v>40</v>
      </c>
      <c r="W1921" s="138">
        <f>1/Table4[[#This Row],[SHOT 
INTERVAL]]</f>
        <v>10</v>
      </c>
      <c r="X1921" s="138">
        <f>(Table4[[#This Row],[SHOTS PER MAGAZINE]]-1)*Table4[[#This Row],[SHOT 
INTERVAL]]+(Table4[[#This Row],[PARTICLES 
PER SHOT]]-1)*Table4[[#This Row],[BURST INTERVAL]]</f>
        <v>3.9000000000000004</v>
      </c>
      <c r="Y1921" s="186">
        <f>Table4[[#This Row],[DAMAGE PER MAGAZINE]]/(Table4[[#This Row],[UNLOAD TIME]]+Table4[[#This Row],[RELOAD TIME]])</f>
        <v>2265.0887573964501</v>
      </c>
    </row>
    <row r="1922" spans="1:25" ht="14.25" hidden="1" customHeight="1" outlineLevel="1" x14ac:dyDescent="0.2">
      <c r="A1922" s="130">
        <v>96</v>
      </c>
      <c r="B1922" s="186" t="s">
        <v>486</v>
      </c>
      <c r="C1922" s="186" t="s">
        <v>102</v>
      </c>
      <c r="D1922" s="130">
        <v>8</v>
      </c>
      <c r="E1922" s="130">
        <v>966</v>
      </c>
      <c r="F1922" s="130"/>
      <c r="G1922" s="130"/>
      <c r="H1922" s="130"/>
      <c r="I1922" s="130">
        <v>40</v>
      </c>
      <c r="J1922" s="130">
        <v>1</v>
      </c>
      <c r="K1922" s="130">
        <v>1</v>
      </c>
      <c r="L1922" s="138"/>
      <c r="M1922" s="138">
        <v>0.1</v>
      </c>
      <c r="N1922" s="130">
        <v>3</v>
      </c>
      <c r="O1922" s="138"/>
      <c r="P1922" s="138">
        <v>1</v>
      </c>
      <c r="Q1922" s="130">
        <v>39</v>
      </c>
      <c r="R1922" s="138">
        <v>13</v>
      </c>
      <c r="S1922" s="130">
        <f>Table4[[#This Row],[DMG PER PARTICLE]]*Table4[[#This Row],[PARTICLES 
PER SHOT]]</f>
        <v>966</v>
      </c>
      <c r="T1922" s="186">
        <f>Table4[[#This Row],[DAMAGE PER SHOT]]/Table4[[#This Row],[SHOT 
INTERVAL]]</f>
        <v>9660</v>
      </c>
      <c r="U1922" s="130">
        <f>Table4[[#This Row],[SHOTS PER MAGAZINE]]*Table4[[#This Row],[DAMAGE PER SHOT]]</f>
        <v>38640</v>
      </c>
      <c r="V1922" s="130">
        <f>Table4[[#This Row],[MAGAZINE AMMO]]/Table4[[#This Row],[AMMO PER SHOT]]</f>
        <v>40</v>
      </c>
      <c r="W1922" s="138">
        <f>1/Table4[[#This Row],[SHOT 
INTERVAL]]</f>
        <v>10</v>
      </c>
      <c r="X1922" s="138">
        <f>(Table4[[#This Row],[SHOTS PER MAGAZINE]]-1)*Table4[[#This Row],[SHOT 
INTERVAL]]+(Table4[[#This Row],[PARTICLES 
PER SHOT]]-1)*Table4[[#This Row],[BURST INTERVAL]]</f>
        <v>3.9000000000000004</v>
      </c>
      <c r="Y1922" s="186">
        <f>Table4[[#This Row],[DAMAGE PER MAGAZINE]]/(Table4[[#This Row],[UNLOAD TIME]]+Table4[[#This Row],[RELOAD TIME]])</f>
        <v>2286.3905325443789</v>
      </c>
    </row>
    <row r="1923" spans="1:25" ht="14.25" hidden="1" customHeight="1" outlineLevel="1" x14ac:dyDescent="0.2">
      <c r="A1923" s="130">
        <v>96</v>
      </c>
      <c r="B1923" s="186" t="s">
        <v>486</v>
      </c>
      <c r="C1923" s="186" t="s">
        <v>102</v>
      </c>
      <c r="D1923" s="130">
        <v>9</v>
      </c>
      <c r="E1923" s="130">
        <v>974</v>
      </c>
      <c r="F1923" s="130"/>
      <c r="G1923" s="130"/>
      <c r="H1923" s="130"/>
      <c r="I1923" s="130">
        <v>40</v>
      </c>
      <c r="J1923" s="130">
        <v>1</v>
      </c>
      <c r="K1923" s="130">
        <v>1</v>
      </c>
      <c r="L1923" s="138"/>
      <c r="M1923" s="138">
        <v>0.1</v>
      </c>
      <c r="N1923" s="130">
        <v>3</v>
      </c>
      <c r="O1923" s="138"/>
      <c r="P1923" s="138">
        <v>1</v>
      </c>
      <c r="Q1923" s="130">
        <v>39</v>
      </c>
      <c r="R1923" s="138">
        <v>13</v>
      </c>
      <c r="S1923" s="130">
        <f>Table4[[#This Row],[DMG PER PARTICLE]]*Table4[[#This Row],[PARTICLES 
PER SHOT]]</f>
        <v>974</v>
      </c>
      <c r="T1923" s="186">
        <f>Table4[[#This Row],[DAMAGE PER SHOT]]/Table4[[#This Row],[SHOT 
INTERVAL]]</f>
        <v>9740</v>
      </c>
      <c r="U1923" s="130">
        <f>Table4[[#This Row],[SHOTS PER MAGAZINE]]*Table4[[#This Row],[DAMAGE PER SHOT]]</f>
        <v>38960</v>
      </c>
      <c r="V1923" s="130">
        <f>Table4[[#This Row],[MAGAZINE AMMO]]/Table4[[#This Row],[AMMO PER SHOT]]</f>
        <v>40</v>
      </c>
      <c r="W1923" s="138">
        <f>1/Table4[[#This Row],[SHOT 
INTERVAL]]</f>
        <v>10</v>
      </c>
      <c r="X1923" s="138">
        <f>(Table4[[#This Row],[SHOTS PER MAGAZINE]]-1)*Table4[[#This Row],[SHOT 
INTERVAL]]+(Table4[[#This Row],[PARTICLES 
PER SHOT]]-1)*Table4[[#This Row],[BURST INTERVAL]]</f>
        <v>3.9000000000000004</v>
      </c>
      <c r="Y1923" s="186">
        <f>Table4[[#This Row],[DAMAGE PER MAGAZINE]]/(Table4[[#This Row],[UNLOAD TIME]]+Table4[[#This Row],[RELOAD TIME]])</f>
        <v>2305.3254437869823</v>
      </c>
    </row>
    <row r="1924" spans="1:25" ht="14.25" hidden="1" customHeight="1" outlineLevel="1" x14ac:dyDescent="0.2">
      <c r="A1924" s="130">
        <v>96</v>
      </c>
      <c r="B1924" s="186" t="s">
        <v>486</v>
      </c>
      <c r="C1924" s="186" t="s">
        <v>102</v>
      </c>
      <c r="D1924" s="130">
        <v>10</v>
      </c>
      <c r="E1924" s="130">
        <v>991</v>
      </c>
      <c r="F1924" s="130"/>
      <c r="G1924" s="130"/>
      <c r="H1924" s="130"/>
      <c r="I1924" s="130">
        <v>40</v>
      </c>
      <c r="J1924" s="130">
        <v>1</v>
      </c>
      <c r="K1924" s="130">
        <v>1</v>
      </c>
      <c r="L1924" s="138"/>
      <c r="M1924" s="138">
        <v>0.1</v>
      </c>
      <c r="N1924" s="130">
        <v>3</v>
      </c>
      <c r="O1924" s="138"/>
      <c r="P1924" s="138">
        <v>1</v>
      </c>
      <c r="Q1924" s="130">
        <v>39</v>
      </c>
      <c r="R1924" s="138">
        <v>13</v>
      </c>
      <c r="S1924" s="130">
        <f>Table4[[#This Row],[DMG PER PARTICLE]]*Table4[[#This Row],[PARTICLES 
PER SHOT]]</f>
        <v>991</v>
      </c>
      <c r="T1924" s="186">
        <f>Table4[[#This Row],[DAMAGE PER SHOT]]/Table4[[#This Row],[SHOT 
INTERVAL]]</f>
        <v>9910</v>
      </c>
      <c r="U1924" s="130">
        <f>Table4[[#This Row],[SHOTS PER MAGAZINE]]*Table4[[#This Row],[DAMAGE PER SHOT]]</f>
        <v>39640</v>
      </c>
      <c r="V1924" s="130">
        <f>Table4[[#This Row],[MAGAZINE AMMO]]/Table4[[#This Row],[AMMO PER SHOT]]</f>
        <v>40</v>
      </c>
      <c r="W1924" s="138">
        <f>1/Table4[[#This Row],[SHOT 
INTERVAL]]</f>
        <v>10</v>
      </c>
      <c r="X1924" s="138">
        <f>(Table4[[#This Row],[SHOTS PER MAGAZINE]]-1)*Table4[[#This Row],[SHOT 
INTERVAL]]+(Table4[[#This Row],[PARTICLES 
PER SHOT]]-1)*Table4[[#This Row],[BURST INTERVAL]]</f>
        <v>3.9000000000000004</v>
      </c>
      <c r="Y1924" s="186">
        <f>Table4[[#This Row],[DAMAGE PER MAGAZINE]]/(Table4[[#This Row],[UNLOAD TIME]]+Table4[[#This Row],[RELOAD TIME]])</f>
        <v>2345.562130177515</v>
      </c>
    </row>
    <row r="1925" spans="1:25" ht="14.25" hidden="1" customHeight="1" outlineLevel="1" x14ac:dyDescent="0.2">
      <c r="A1925" s="130">
        <v>96</v>
      </c>
      <c r="B1925" s="186" t="s">
        <v>486</v>
      </c>
      <c r="C1925" s="186" t="s">
        <v>102</v>
      </c>
      <c r="D1925" s="130">
        <v>11</v>
      </c>
      <c r="E1925" s="130">
        <v>999</v>
      </c>
      <c r="F1925" s="130"/>
      <c r="G1925" s="130"/>
      <c r="H1925" s="130"/>
      <c r="I1925" s="130">
        <v>40</v>
      </c>
      <c r="J1925" s="130">
        <v>1</v>
      </c>
      <c r="K1925" s="130">
        <v>1</v>
      </c>
      <c r="L1925" s="138"/>
      <c r="M1925" s="138">
        <v>0.1</v>
      </c>
      <c r="N1925" s="130">
        <v>3</v>
      </c>
      <c r="O1925" s="138"/>
      <c r="P1925" s="138">
        <v>1</v>
      </c>
      <c r="Q1925" s="130">
        <v>39</v>
      </c>
      <c r="R1925" s="138">
        <v>13</v>
      </c>
      <c r="S1925" s="130">
        <f>Table4[[#This Row],[DMG PER PARTICLE]]*Table4[[#This Row],[PARTICLES 
PER SHOT]]</f>
        <v>999</v>
      </c>
      <c r="T1925" s="186">
        <f>Table4[[#This Row],[DAMAGE PER SHOT]]/Table4[[#This Row],[SHOT 
INTERVAL]]</f>
        <v>9990</v>
      </c>
      <c r="U1925" s="130">
        <f>Table4[[#This Row],[SHOTS PER MAGAZINE]]*Table4[[#This Row],[DAMAGE PER SHOT]]</f>
        <v>39960</v>
      </c>
      <c r="V1925" s="130">
        <f>Table4[[#This Row],[MAGAZINE AMMO]]/Table4[[#This Row],[AMMO PER SHOT]]</f>
        <v>40</v>
      </c>
      <c r="W1925" s="138">
        <f>1/Table4[[#This Row],[SHOT 
INTERVAL]]</f>
        <v>10</v>
      </c>
      <c r="X1925" s="138">
        <f>(Table4[[#This Row],[SHOTS PER MAGAZINE]]-1)*Table4[[#This Row],[SHOT 
INTERVAL]]+(Table4[[#This Row],[PARTICLES 
PER SHOT]]-1)*Table4[[#This Row],[BURST INTERVAL]]</f>
        <v>3.9000000000000004</v>
      </c>
      <c r="Y1925" s="186">
        <f>Table4[[#This Row],[DAMAGE PER MAGAZINE]]/(Table4[[#This Row],[UNLOAD TIME]]+Table4[[#This Row],[RELOAD TIME]])</f>
        <v>2364.4970414201184</v>
      </c>
    </row>
    <row r="1926" spans="1:25" ht="14.25" hidden="1" customHeight="1" outlineLevel="1" x14ac:dyDescent="0.2">
      <c r="A1926" s="130">
        <v>96</v>
      </c>
      <c r="B1926" s="186" t="s">
        <v>486</v>
      </c>
      <c r="C1926" s="186" t="s">
        <v>102</v>
      </c>
      <c r="D1926" s="130">
        <v>12</v>
      </c>
      <c r="E1926" s="130">
        <v>1008</v>
      </c>
      <c r="F1926" s="130"/>
      <c r="G1926" s="130"/>
      <c r="H1926" s="130"/>
      <c r="I1926" s="130">
        <v>40</v>
      </c>
      <c r="J1926" s="130">
        <v>1</v>
      </c>
      <c r="K1926" s="130">
        <v>1</v>
      </c>
      <c r="L1926" s="138"/>
      <c r="M1926" s="138">
        <v>0.1</v>
      </c>
      <c r="N1926" s="130">
        <v>3</v>
      </c>
      <c r="O1926" s="138"/>
      <c r="P1926" s="138">
        <v>1</v>
      </c>
      <c r="Q1926" s="130">
        <v>39</v>
      </c>
      <c r="R1926" s="138">
        <v>13</v>
      </c>
      <c r="S1926" s="130">
        <f>Table4[[#This Row],[DMG PER PARTICLE]]*Table4[[#This Row],[PARTICLES 
PER SHOT]]</f>
        <v>1008</v>
      </c>
      <c r="T1926" s="186">
        <f>Table4[[#This Row],[DAMAGE PER SHOT]]/Table4[[#This Row],[SHOT 
INTERVAL]]</f>
        <v>10080</v>
      </c>
      <c r="U1926" s="130">
        <f>Table4[[#This Row],[SHOTS PER MAGAZINE]]*Table4[[#This Row],[DAMAGE PER SHOT]]</f>
        <v>40320</v>
      </c>
      <c r="V1926" s="130">
        <f>Table4[[#This Row],[MAGAZINE AMMO]]/Table4[[#This Row],[AMMO PER SHOT]]</f>
        <v>40</v>
      </c>
      <c r="W1926" s="138">
        <f>1/Table4[[#This Row],[SHOT 
INTERVAL]]</f>
        <v>10</v>
      </c>
      <c r="X1926" s="138">
        <f>(Table4[[#This Row],[SHOTS PER MAGAZINE]]-1)*Table4[[#This Row],[SHOT 
INTERVAL]]+(Table4[[#This Row],[PARTICLES 
PER SHOT]]-1)*Table4[[#This Row],[BURST INTERVAL]]</f>
        <v>3.9000000000000004</v>
      </c>
      <c r="Y1926" s="186">
        <f>Table4[[#This Row],[DAMAGE PER MAGAZINE]]/(Table4[[#This Row],[UNLOAD TIME]]+Table4[[#This Row],[RELOAD TIME]])</f>
        <v>2385.7988165680476</v>
      </c>
    </row>
    <row r="1927" spans="1:25" ht="14.25" hidden="1" customHeight="1" outlineLevel="1" x14ac:dyDescent="0.2">
      <c r="A1927" s="130">
        <v>96</v>
      </c>
      <c r="B1927" s="186" t="s">
        <v>486</v>
      </c>
      <c r="C1927" s="186" t="s">
        <v>103</v>
      </c>
      <c r="D1927" s="130">
        <v>1</v>
      </c>
      <c r="E1927" s="130">
        <v>1058.4000000000001</v>
      </c>
      <c r="F1927" s="130"/>
      <c r="G1927" s="130"/>
      <c r="H1927" s="130"/>
      <c r="I1927" s="130">
        <v>40</v>
      </c>
      <c r="J1927" s="130">
        <v>1</v>
      </c>
      <c r="K1927" s="130">
        <v>1</v>
      </c>
      <c r="L1927" s="138"/>
      <c r="M1927" s="138">
        <v>0.1</v>
      </c>
      <c r="N1927" s="130">
        <v>3</v>
      </c>
      <c r="O1927" s="138"/>
      <c r="P1927" s="138">
        <v>1</v>
      </c>
      <c r="Q1927" s="130">
        <v>39</v>
      </c>
      <c r="R1927" s="138">
        <v>13</v>
      </c>
      <c r="S1927" s="130">
        <f>Table4[[#This Row],[DMG PER PARTICLE]]*Table4[[#This Row],[PARTICLES 
PER SHOT]]</f>
        <v>1058.4000000000001</v>
      </c>
      <c r="T1927" s="186">
        <f>Table4[[#This Row],[DAMAGE PER SHOT]]/Table4[[#This Row],[SHOT 
INTERVAL]]</f>
        <v>10584</v>
      </c>
      <c r="U1927" s="130">
        <f>Table4[[#This Row],[SHOTS PER MAGAZINE]]*Table4[[#This Row],[DAMAGE PER SHOT]]</f>
        <v>42336</v>
      </c>
      <c r="V1927" s="130">
        <f>Table4[[#This Row],[MAGAZINE AMMO]]/Table4[[#This Row],[AMMO PER SHOT]]</f>
        <v>40</v>
      </c>
      <c r="W1927" s="138">
        <f>1/Table4[[#This Row],[SHOT 
INTERVAL]]</f>
        <v>10</v>
      </c>
      <c r="X1927" s="138">
        <f>(Table4[[#This Row],[SHOTS PER MAGAZINE]]-1)*Table4[[#This Row],[SHOT 
INTERVAL]]+(Table4[[#This Row],[PARTICLES 
PER SHOT]]-1)*Table4[[#This Row],[BURST INTERVAL]]</f>
        <v>3.9000000000000004</v>
      </c>
      <c r="Y1927" s="186">
        <f>Table4[[#This Row],[DAMAGE PER MAGAZINE]]/(Table4[[#This Row],[UNLOAD TIME]]+Table4[[#This Row],[RELOAD TIME]])</f>
        <v>2505.0887573964501</v>
      </c>
    </row>
    <row r="1928" spans="1:25" ht="14.25" customHeight="1" collapsed="1" x14ac:dyDescent="0.2">
      <c r="A1928" s="128">
        <v>97</v>
      </c>
      <c r="B1928" s="185" t="s">
        <v>487</v>
      </c>
      <c r="C1928" s="185" t="s">
        <v>101</v>
      </c>
      <c r="D1928" s="128">
        <v>1</v>
      </c>
      <c r="E1928" s="128">
        <v>135</v>
      </c>
      <c r="F1928" s="128"/>
      <c r="G1928" s="128"/>
      <c r="H1928" s="128"/>
      <c r="I1928" s="128">
        <v>120</v>
      </c>
      <c r="J1928" s="128">
        <v>1</v>
      </c>
      <c r="K1928" s="128">
        <v>1</v>
      </c>
      <c r="L1928" s="137"/>
      <c r="M1928" s="137">
        <v>0.05</v>
      </c>
      <c r="N1928" s="128">
        <v>120</v>
      </c>
      <c r="O1928" s="137"/>
      <c r="P1928" s="137">
        <v>3</v>
      </c>
      <c r="Q1928" s="128">
        <v>0</v>
      </c>
      <c r="R1928" s="137">
        <v>3</v>
      </c>
      <c r="S1928" s="128">
        <f>Table4[[#This Row],[DMG PER PARTICLE]]*Table4[[#This Row],[PARTICLES 
PER SHOT]]</f>
        <v>135</v>
      </c>
      <c r="T1928" s="185">
        <f>Table4[[#This Row],[DAMAGE PER SHOT]]/Table4[[#This Row],[SHOT 
INTERVAL]]</f>
        <v>2700</v>
      </c>
      <c r="U1928" s="128">
        <f>Table4[[#This Row],[SHOTS PER MAGAZINE]]*Table4[[#This Row],[DAMAGE PER SHOT]]</f>
        <v>16200</v>
      </c>
      <c r="V1928" s="128">
        <f>Table4[[#This Row],[MAGAZINE AMMO]]/Table4[[#This Row],[AMMO PER SHOT]]</f>
        <v>120</v>
      </c>
      <c r="W1928" s="137">
        <f>1/Table4[[#This Row],[SHOT 
INTERVAL]]</f>
        <v>20</v>
      </c>
      <c r="X1928" s="137">
        <f>(Table4[[#This Row],[SHOTS PER MAGAZINE]]-1)*Table4[[#This Row],[SHOT 
INTERVAL]]+(Table4[[#This Row],[PARTICLES 
PER SHOT]]-1)*Table4[[#This Row],[BURST INTERVAL]]</f>
        <v>5.95</v>
      </c>
      <c r="Y1928" s="185">
        <f>Table4[[#This Row],[DAMAGE PER MAGAZINE]]/(Table4[[#This Row],[UNLOAD TIME]]+Table4[[#This Row],[RELOAD TIME]])</f>
        <v>1810.0558659217879</v>
      </c>
    </row>
    <row r="1929" spans="1:25" ht="14.25" hidden="1" customHeight="1" outlineLevel="1" x14ac:dyDescent="0.2">
      <c r="A1929" s="130">
        <v>97</v>
      </c>
      <c r="B1929" s="186" t="s">
        <v>487</v>
      </c>
      <c r="C1929" s="186" t="s">
        <v>101</v>
      </c>
      <c r="D1929" s="130">
        <v>2</v>
      </c>
      <c r="E1929" s="130">
        <v>150</v>
      </c>
      <c r="F1929" s="130"/>
      <c r="G1929" s="130"/>
      <c r="H1929" s="130"/>
      <c r="I1929" s="130">
        <v>120</v>
      </c>
      <c r="J1929" s="130">
        <v>1</v>
      </c>
      <c r="K1929" s="130">
        <v>1</v>
      </c>
      <c r="L1929" s="138"/>
      <c r="M1929" s="138">
        <v>0.05</v>
      </c>
      <c r="N1929" s="130">
        <v>120</v>
      </c>
      <c r="O1929" s="138"/>
      <c r="P1929" s="138">
        <v>3</v>
      </c>
      <c r="Q1929" s="130">
        <v>0</v>
      </c>
      <c r="R1929" s="138">
        <v>3</v>
      </c>
      <c r="S1929" s="130">
        <f>Table4[[#This Row],[DMG PER PARTICLE]]*Table4[[#This Row],[PARTICLES 
PER SHOT]]</f>
        <v>150</v>
      </c>
      <c r="T1929" s="186">
        <f>Table4[[#This Row],[DAMAGE PER SHOT]]/Table4[[#This Row],[SHOT 
INTERVAL]]</f>
        <v>3000</v>
      </c>
      <c r="U1929" s="130">
        <f>Table4[[#This Row],[SHOTS PER MAGAZINE]]*Table4[[#This Row],[DAMAGE PER SHOT]]</f>
        <v>18000</v>
      </c>
      <c r="V1929" s="130">
        <f>Table4[[#This Row],[MAGAZINE AMMO]]/Table4[[#This Row],[AMMO PER SHOT]]</f>
        <v>120</v>
      </c>
      <c r="W1929" s="138">
        <f>1/Table4[[#This Row],[SHOT 
INTERVAL]]</f>
        <v>20</v>
      </c>
      <c r="X1929" s="138">
        <f>(Table4[[#This Row],[SHOTS PER MAGAZINE]]-1)*Table4[[#This Row],[SHOT 
INTERVAL]]+(Table4[[#This Row],[PARTICLES 
PER SHOT]]-1)*Table4[[#This Row],[BURST INTERVAL]]</f>
        <v>5.95</v>
      </c>
      <c r="Y1929" s="186">
        <f>Table4[[#This Row],[DAMAGE PER MAGAZINE]]/(Table4[[#This Row],[UNLOAD TIME]]+Table4[[#This Row],[RELOAD TIME]])</f>
        <v>2011.1731843575421</v>
      </c>
    </row>
    <row r="1930" spans="1:25" ht="14.25" hidden="1" customHeight="1" outlineLevel="1" x14ac:dyDescent="0.2">
      <c r="A1930" s="130">
        <v>97</v>
      </c>
      <c r="B1930" s="186" t="s">
        <v>487</v>
      </c>
      <c r="C1930" s="186" t="s">
        <v>101</v>
      </c>
      <c r="D1930" s="130">
        <v>3</v>
      </c>
      <c r="E1930" s="130">
        <v>165</v>
      </c>
      <c r="F1930" s="130"/>
      <c r="G1930" s="130"/>
      <c r="H1930" s="130"/>
      <c r="I1930" s="130">
        <v>120</v>
      </c>
      <c r="J1930" s="130">
        <v>1</v>
      </c>
      <c r="K1930" s="130">
        <v>1</v>
      </c>
      <c r="L1930" s="138"/>
      <c r="M1930" s="138">
        <v>0.05</v>
      </c>
      <c r="N1930" s="130">
        <v>120</v>
      </c>
      <c r="O1930" s="138"/>
      <c r="P1930" s="138">
        <v>3</v>
      </c>
      <c r="Q1930" s="130">
        <v>0</v>
      </c>
      <c r="R1930" s="138">
        <v>3</v>
      </c>
      <c r="S1930" s="130">
        <f>Table4[[#This Row],[DMG PER PARTICLE]]*Table4[[#This Row],[PARTICLES 
PER SHOT]]</f>
        <v>165</v>
      </c>
      <c r="T1930" s="186">
        <f>Table4[[#This Row],[DAMAGE PER SHOT]]/Table4[[#This Row],[SHOT 
INTERVAL]]</f>
        <v>3300</v>
      </c>
      <c r="U1930" s="130">
        <f>Table4[[#This Row],[SHOTS PER MAGAZINE]]*Table4[[#This Row],[DAMAGE PER SHOT]]</f>
        <v>19800</v>
      </c>
      <c r="V1930" s="130">
        <f>Table4[[#This Row],[MAGAZINE AMMO]]/Table4[[#This Row],[AMMO PER SHOT]]</f>
        <v>120</v>
      </c>
      <c r="W1930" s="138">
        <f>1/Table4[[#This Row],[SHOT 
INTERVAL]]</f>
        <v>20</v>
      </c>
      <c r="X1930" s="138">
        <f>(Table4[[#This Row],[SHOTS PER MAGAZINE]]-1)*Table4[[#This Row],[SHOT 
INTERVAL]]+(Table4[[#This Row],[PARTICLES 
PER SHOT]]-1)*Table4[[#This Row],[BURST INTERVAL]]</f>
        <v>5.95</v>
      </c>
      <c r="Y1930" s="186">
        <f>Table4[[#This Row],[DAMAGE PER MAGAZINE]]/(Table4[[#This Row],[UNLOAD TIME]]+Table4[[#This Row],[RELOAD TIME]])</f>
        <v>2212.2905027932961</v>
      </c>
    </row>
    <row r="1931" spans="1:25" ht="14.25" hidden="1" customHeight="1" outlineLevel="1" x14ac:dyDescent="0.2">
      <c r="A1931" s="130">
        <v>97</v>
      </c>
      <c r="B1931" s="186" t="s">
        <v>487</v>
      </c>
      <c r="C1931" s="186" t="s">
        <v>101</v>
      </c>
      <c r="D1931" s="130">
        <v>4</v>
      </c>
      <c r="E1931" s="130">
        <v>187.5</v>
      </c>
      <c r="F1931" s="130"/>
      <c r="G1931" s="130"/>
      <c r="H1931" s="130"/>
      <c r="I1931" s="130">
        <v>120</v>
      </c>
      <c r="J1931" s="130">
        <v>1</v>
      </c>
      <c r="K1931" s="130">
        <v>1</v>
      </c>
      <c r="L1931" s="138"/>
      <c r="M1931" s="138">
        <v>0.05</v>
      </c>
      <c r="N1931" s="130">
        <v>120</v>
      </c>
      <c r="O1931" s="138"/>
      <c r="P1931" s="138">
        <v>3</v>
      </c>
      <c r="Q1931" s="130">
        <v>0</v>
      </c>
      <c r="R1931" s="138">
        <v>3</v>
      </c>
      <c r="S1931" s="130">
        <f>Table4[[#This Row],[DMG PER PARTICLE]]*Table4[[#This Row],[PARTICLES 
PER SHOT]]</f>
        <v>187.5</v>
      </c>
      <c r="T1931" s="186">
        <f>Table4[[#This Row],[DAMAGE PER SHOT]]/Table4[[#This Row],[SHOT 
INTERVAL]]</f>
        <v>3750</v>
      </c>
      <c r="U1931" s="130">
        <f>Table4[[#This Row],[SHOTS PER MAGAZINE]]*Table4[[#This Row],[DAMAGE PER SHOT]]</f>
        <v>22500</v>
      </c>
      <c r="V1931" s="130">
        <f>Table4[[#This Row],[MAGAZINE AMMO]]/Table4[[#This Row],[AMMO PER SHOT]]</f>
        <v>120</v>
      </c>
      <c r="W1931" s="138">
        <f>1/Table4[[#This Row],[SHOT 
INTERVAL]]</f>
        <v>20</v>
      </c>
      <c r="X1931" s="138">
        <f>(Table4[[#This Row],[SHOTS PER MAGAZINE]]-1)*Table4[[#This Row],[SHOT 
INTERVAL]]+(Table4[[#This Row],[PARTICLES 
PER SHOT]]-1)*Table4[[#This Row],[BURST INTERVAL]]</f>
        <v>5.95</v>
      </c>
      <c r="Y1931" s="186">
        <f>Table4[[#This Row],[DAMAGE PER MAGAZINE]]/(Table4[[#This Row],[UNLOAD TIME]]+Table4[[#This Row],[RELOAD TIME]])</f>
        <v>2513.9664804469276</v>
      </c>
    </row>
    <row r="1932" spans="1:25" ht="14.25" hidden="1" customHeight="1" outlineLevel="1" x14ac:dyDescent="0.2">
      <c r="A1932" s="130">
        <v>97</v>
      </c>
      <c r="B1932" s="186" t="s">
        <v>487</v>
      </c>
      <c r="C1932" s="186" t="s">
        <v>101</v>
      </c>
      <c r="D1932" s="130">
        <v>5</v>
      </c>
      <c r="E1932" s="130">
        <v>202.5</v>
      </c>
      <c r="F1932" s="130"/>
      <c r="G1932" s="130"/>
      <c r="H1932" s="130"/>
      <c r="I1932" s="130">
        <v>120</v>
      </c>
      <c r="J1932" s="130">
        <v>1</v>
      </c>
      <c r="K1932" s="130">
        <v>1</v>
      </c>
      <c r="L1932" s="138"/>
      <c r="M1932" s="138">
        <v>0.05</v>
      </c>
      <c r="N1932" s="130">
        <v>120</v>
      </c>
      <c r="O1932" s="138"/>
      <c r="P1932" s="138">
        <v>3</v>
      </c>
      <c r="Q1932" s="130">
        <v>0</v>
      </c>
      <c r="R1932" s="138">
        <v>3</v>
      </c>
      <c r="S1932" s="130">
        <f>Table4[[#This Row],[DMG PER PARTICLE]]*Table4[[#This Row],[PARTICLES 
PER SHOT]]</f>
        <v>202.5</v>
      </c>
      <c r="T1932" s="186">
        <f>Table4[[#This Row],[DAMAGE PER SHOT]]/Table4[[#This Row],[SHOT 
INTERVAL]]</f>
        <v>4050</v>
      </c>
      <c r="U1932" s="130">
        <f>Table4[[#This Row],[SHOTS PER MAGAZINE]]*Table4[[#This Row],[DAMAGE PER SHOT]]</f>
        <v>24300</v>
      </c>
      <c r="V1932" s="130">
        <f>Table4[[#This Row],[MAGAZINE AMMO]]/Table4[[#This Row],[AMMO PER SHOT]]</f>
        <v>120</v>
      </c>
      <c r="W1932" s="138">
        <f>1/Table4[[#This Row],[SHOT 
INTERVAL]]</f>
        <v>20</v>
      </c>
      <c r="X1932" s="138">
        <f>(Table4[[#This Row],[SHOTS PER MAGAZINE]]-1)*Table4[[#This Row],[SHOT 
INTERVAL]]+(Table4[[#This Row],[PARTICLES 
PER SHOT]]-1)*Table4[[#This Row],[BURST INTERVAL]]</f>
        <v>5.95</v>
      </c>
      <c r="Y1932" s="186">
        <f>Table4[[#This Row],[DAMAGE PER MAGAZINE]]/(Table4[[#This Row],[UNLOAD TIME]]+Table4[[#This Row],[RELOAD TIME]])</f>
        <v>2715.083798882682</v>
      </c>
    </row>
    <row r="1933" spans="1:25" ht="14.25" hidden="1" customHeight="1" outlineLevel="1" x14ac:dyDescent="0.2">
      <c r="A1933" s="130">
        <v>97</v>
      </c>
      <c r="B1933" s="186" t="s">
        <v>487</v>
      </c>
      <c r="C1933" s="186" t="s">
        <v>101</v>
      </c>
      <c r="D1933" s="130">
        <v>6</v>
      </c>
      <c r="E1933" s="130">
        <v>225</v>
      </c>
      <c r="F1933" s="130"/>
      <c r="G1933" s="130"/>
      <c r="H1933" s="130"/>
      <c r="I1933" s="130">
        <v>120</v>
      </c>
      <c r="J1933" s="130">
        <v>1</v>
      </c>
      <c r="K1933" s="130">
        <v>1</v>
      </c>
      <c r="L1933" s="138"/>
      <c r="M1933" s="138">
        <v>0.05</v>
      </c>
      <c r="N1933" s="130">
        <v>120</v>
      </c>
      <c r="O1933" s="138"/>
      <c r="P1933" s="138">
        <v>3</v>
      </c>
      <c r="Q1933" s="130">
        <v>0</v>
      </c>
      <c r="R1933" s="138">
        <v>3</v>
      </c>
      <c r="S1933" s="130">
        <f>Table4[[#This Row],[DMG PER PARTICLE]]*Table4[[#This Row],[PARTICLES 
PER SHOT]]</f>
        <v>225</v>
      </c>
      <c r="T1933" s="186">
        <f>Table4[[#This Row],[DAMAGE PER SHOT]]/Table4[[#This Row],[SHOT 
INTERVAL]]</f>
        <v>4500</v>
      </c>
      <c r="U1933" s="130">
        <f>Table4[[#This Row],[SHOTS PER MAGAZINE]]*Table4[[#This Row],[DAMAGE PER SHOT]]</f>
        <v>27000</v>
      </c>
      <c r="V1933" s="130">
        <f>Table4[[#This Row],[MAGAZINE AMMO]]/Table4[[#This Row],[AMMO PER SHOT]]</f>
        <v>120</v>
      </c>
      <c r="W1933" s="138">
        <f>1/Table4[[#This Row],[SHOT 
INTERVAL]]</f>
        <v>20</v>
      </c>
      <c r="X1933" s="138">
        <f>(Table4[[#This Row],[SHOTS PER MAGAZINE]]-1)*Table4[[#This Row],[SHOT 
INTERVAL]]+(Table4[[#This Row],[PARTICLES 
PER SHOT]]-1)*Table4[[#This Row],[BURST INTERVAL]]</f>
        <v>5.95</v>
      </c>
      <c r="Y1933" s="186">
        <f>Table4[[#This Row],[DAMAGE PER MAGAZINE]]/(Table4[[#This Row],[UNLOAD TIME]]+Table4[[#This Row],[RELOAD TIME]])</f>
        <v>3016.759776536313</v>
      </c>
    </row>
    <row r="1934" spans="1:25" ht="14.25" hidden="1" customHeight="1" outlineLevel="1" x14ac:dyDescent="0.2">
      <c r="A1934" s="130">
        <v>97</v>
      </c>
      <c r="B1934" s="186" t="s">
        <v>487</v>
      </c>
      <c r="C1934" s="186" t="s">
        <v>101</v>
      </c>
      <c r="D1934" s="130">
        <v>7</v>
      </c>
      <c r="E1934" s="130">
        <v>247.5</v>
      </c>
      <c r="F1934" s="130"/>
      <c r="G1934" s="130"/>
      <c r="H1934" s="130"/>
      <c r="I1934" s="130">
        <v>120</v>
      </c>
      <c r="J1934" s="130">
        <v>1</v>
      </c>
      <c r="K1934" s="130">
        <v>1</v>
      </c>
      <c r="L1934" s="138"/>
      <c r="M1934" s="138">
        <v>0.05</v>
      </c>
      <c r="N1934" s="130">
        <v>120</v>
      </c>
      <c r="O1934" s="138"/>
      <c r="P1934" s="138">
        <v>3</v>
      </c>
      <c r="Q1934" s="130">
        <v>0</v>
      </c>
      <c r="R1934" s="138">
        <v>3</v>
      </c>
      <c r="S1934" s="130">
        <f>Table4[[#This Row],[DMG PER PARTICLE]]*Table4[[#This Row],[PARTICLES 
PER SHOT]]</f>
        <v>247.5</v>
      </c>
      <c r="T1934" s="186">
        <f>Table4[[#This Row],[DAMAGE PER SHOT]]/Table4[[#This Row],[SHOT 
INTERVAL]]</f>
        <v>4950</v>
      </c>
      <c r="U1934" s="130">
        <f>Table4[[#This Row],[SHOTS PER MAGAZINE]]*Table4[[#This Row],[DAMAGE PER SHOT]]</f>
        <v>29700</v>
      </c>
      <c r="V1934" s="130">
        <f>Table4[[#This Row],[MAGAZINE AMMO]]/Table4[[#This Row],[AMMO PER SHOT]]</f>
        <v>120</v>
      </c>
      <c r="W1934" s="138">
        <f>1/Table4[[#This Row],[SHOT 
INTERVAL]]</f>
        <v>20</v>
      </c>
      <c r="X1934" s="138">
        <f>(Table4[[#This Row],[SHOTS PER MAGAZINE]]-1)*Table4[[#This Row],[SHOT 
INTERVAL]]+(Table4[[#This Row],[PARTICLES 
PER SHOT]]-1)*Table4[[#This Row],[BURST INTERVAL]]</f>
        <v>5.95</v>
      </c>
      <c r="Y1934" s="186">
        <f>Table4[[#This Row],[DAMAGE PER MAGAZINE]]/(Table4[[#This Row],[UNLOAD TIME]]+Table4[[#This Row],[RELOAD TIME]])</f>
        <v>3318.4357541899444</v>
      </c>
    </row>
    <row r="1935" spans="1:25" ht="14.25" hidden="1" customHeight="1" outlineLevel="1" x14ac:dyDescent="0.2">
      <c r="A1935" s="130">
        <v>97</v>
      </c>
      <c r="B1935" s="186" t="s">
        <v>487</v>
      </c>
      <c r="C1935" s="186" t="s">
        <v>101</v>
      </c>
      <c r="D1935" s="130">
        <v>8</v>
      </c>
      <c r="E1935" s="130">
        <v>277.5</v>
      </c>
      <c r="F1935" s="130"/>
      <c r="G1935" s="130"/>
      <c r="H1935" s="130"/>
      <c r="I1935" s="130">
        <v>120</v>
      </c>
      <c r="J1935" s="130">
        <v>1</v>
      </c>
      <c r="K1935" s="130">
        <v>1</v>
      </c>
      <c r="L1935" s="138"/>
      <c r="M1935" s="138">
        <v>0.05</v>
      </c>
      <c r="N1935" s="130">
        <v>120</v>
      </c>
      <c r="O1935" s="138"/>
      <c r="P1935" s="138">
        <v>3</v>
      </c>
      <c r="Q1935" s="130">
        <v>0</v>
      </c>
      <c r="R1935" s="138">
        <v>3</v>
      </c>
      <c r="S1935" s="130">
        <f>Table4[[#This Row],[DMG PER PARTICLE]]*Table4[[#This Row],[PARTICLES 
PER SHOT]]</f>
        <v>277.5</v>
      </c>
      <c r="T1935" s="186">
        <f>Table4[[#This Row],[DAMAGE PER SHOT]]/Table4[[#This Row],[SHOT 
INTERVAL]]</f>
        <v>5550</v>
      </c>
      <c r="U1935" s="130">
        <f>Table4[[#This Row],[SHOTS PER MAGAZINE]]*Table4[[#This Row],[DAMAGE PER SHOT]]</f>
        <v>33300</v>
      </c>
      <c r="V1935" s="130">
        <f>Table4[[#This Row],[MAGAZINE AMMO]]/Table4[[#This Row],[AMMO PER SHOT]]</f>
        <v>120</v>
      </c>
      <c r="W1935" s="138">
        <f>1/Table4[[#This Row],[SHOT 
INTERVAL]]</f>
        <v>20</v>
      </c>
      <c r="X1935" s="138">
        <f>(Table4[[#This Row],[SHOTS PER MAGAZINE]]-1)*Table4[[#This Row],[SHOT 
INTERVAL]]+(Table4[[#This Row],[PARTICLES 
PER SHOT]]-1)*Table4[[#This Row],[BURST INTERVAL]]</f>
        <v>5.95</v>
      </c>
      <c r="Y1935" s="186">
        <f>Table4[[#This Row],[DAMAGE PER MAGAZINE]]/(Table4[[#This Row],[UNLOAD TIME]]+Table4[[#This Row],[RELOAD TIME]])</f>
        <v>3720.6703910614528</v>
      </c>
    </row>
    <row r="1936" spans="1:25" ht="14.25" hidden="1" customHeight="1" outlineLevel="1" x14ac:dyDescent="0.2">
      <c r="A1936" s="130">
        <v>97</v>
      </c>
      <c r="B1936" s="186" t="s">
        <v>487</v>
      </c>
      <c r="C1936" s="186" t="s">
        <v>101</v>
      </c>
      <c r="D1936" s="130">
        <v>9</v>
      </c>
      <c r="E1936" s="130">
        <v>292.5</v>
      </c>
      <c r="F1936" s="130"/>
      <c r="G1936" s="130"/>
      <c r="H1936" s="130"/>
      <c r="I1936" s="130">
        <v>120</v>
      </c>
      <c r="J1936" s="130">
        <v>1</v>
      </c>
      <c r="K1936" s="130">
        <v>1</v>
      </c>
      <c r="L1936" s="138"/>
      <c r="M1936" s="138">
        <v>0.05</v>
      </c>
      <c r="N1936" s="130">
        <v>120</v>
      </c>
      <c r="O1936" s="138"/>
      <c r="P1936" s="138">
        <v>3</v>
      </c>
      <c r="Q1936" s="130">
        <v>0</v>
      </c>
      <c r="R1936" s="138">
        <v>3</v>
      </c>
      <c r="S1936" s="130">
        <f>Table4[[#This Row],[DMG PER PARTICLE]]*Table4[[#This Row],[PARTICLES 
PER SHOT]]</f>
        <v>292.5</v>
      </c>
      <c r="T1936" s="186">
        <f>Table4[[#This Row],[DAMAGE PER SHOT]]/Table4[[#This Row],[SHOT 
INTERVAL]]</f>
        <v>5850</v>
      </c>
      <c r="U1936" s="130">
        <f>Table4[[#This Row],[SHOTS PER MAGAZINE]]*Table4[[#This Row],[DAMAGE PER SHOT]]</f>
        <v>35100</v>
      </c>
      <c r="V1936" s="130">
        <f>Table4[[#This Row],[MAGAZINE AMMO]]/Table4[[#This Row],[AMMO PER SHOT]]</f>
        <v>120</v>
      </c>
      <c r="W1936" s="138">
        <f>1/Table4[[#This Row],[SHOT 
INTERVAL]]</f>
        <v>20</v>
      </c>
      <c r="X1936" s="138">
        <f>(Table4[[#This Row],[SHOTS PER MAGAZINE]]-1)*Table4[[#This Row],[SHOT 
INTERVAL]]+(Table4[[#This Row],[PARTICLES 
PER SHOT]]-1)*Table4[[#This Row],[BURST INTERVAL]]</f>
        <v>5.95</v>
      </c>
      <c r="Y1936" s="186">
        <f>Table4[[#This Row],[DAMAGE PER MAGAZINE]]/(Table4[[#This Row],[UNLOAD TIME]]+Table4[[#This Row],[RELOAD TIME]])</f>
        <v>3921.7877094972068</v>
      </c>
    </row>
    <row r="1937" spans="1:25" ht="14.25" hidden="1" customHeight="1" outlineLevel="1" x14ac:dyDescent="0.2">
      <c r="A1937" s="130">
        <v>97</v>
      </c>
      <c r="B1937" s="186" t="s">
        <v>487</v>
      </c>
      <c r="C1937" s="186" t="s">
        <v>101</v>
      </c>
      <c r="D1937" s="130">
        <v>10</v>
      </c>
      <c r="E1937" s="130">
        <v>330</v>
      </c>
      <c r="F1937" s="130"/>
      <c r="G1937" s="130"/>
      <c r="H1937" s="130"/>
      <c r="I1937" s="130">
        <v>120</v>
      </c>
      <c r="J1937" s="130">
        <v>1</v>
      </c>
      <c r="K1937" s="130">
        <v>1</v>
      </c>
      <c r="L1937" s="138"/>
      <c r="M1937" s="138">
        <v>0.05</v>
      </c>
      <c r="N1937" s="130">
        <v>120</v>
      </c>
      <c r="O1937" s="138"/>
      <c r="P1937" s="138">
        <v>3</v>
      </c>
      <c r="Q1937" s="130">
        <v>0</v>
      </c>
      <c r="R1937" s="138">
        <v>3</v>
      </c>
      <c r="S1937" s="130">
        <f>Table4[[#This Row],[DMG PER PARTICLE]]*Table4[[#This Row],[PARTICLES 
PER SHOT]]</f>
        <v>330</v>
      </c>
      <c r="T1937" s="186">
        <f>Table4[[#This Row],[DAMAGE PER SHOT]]/Table4[[#This Row],[SHOT 
INTERVAL]]</f>
        <v>6600</v>
      </c>
      <c r="U1937" s="130">
        <f>Table4[[#This Row],[SHOTS PER MAGAZINE]]*Table4[[#This Row],[DAMAGE PER SHOT]]</f>
        <v>39600</v>
      </c>
      <c r="V1937" s="130">
        <f>Table4[[#This Row],[MAGAZINE AMMO]]/Table4[[#This Row],[AMMO PER SHOT]]</f>
        <v>120</v>
      </c>
      <c r="W1937" s="138">
        <f>1/Table4[[#This Row],[SHOT 
INTERVAL]]</f>
        <v>20</v>
      </c>
      <c r="X1937" s="138">
        <f>(Table4[[#This Row],[SHOTS PER MAGAZINE]]-1)*Table4[[#This Row],[SHOT 
INTERVAL]]+(Table4[[#This Row],[PARTICLES 
PER SHOT]]-1)*Table4[[#This Row],[BURST INTERVAL]]</f>
        <v>5.95</v>
      </c>
      <c r="Y1937" s="186">
        <f>Table4[[#This Row],[DAMAGE PER MAGAZINE]]/(Table4[[#This Row],[UNLOAD TIME]]+Table4[[#This Row],[RELOAD TIME]])</f>
        <v>4424.5810055865923</v>
      </c>
    </row>
    <row r="1938" spans="1:25" ht="14.25" hidden="1" customHeight="1" outlineLevel="1" x14ac:dyDescent="0.2">
      <c r="A1938" s="130">
        <v>97</v>
      </c>
      <c r="B1938" s="186" t="s">
        <v>487</v>
      </c>
      <c r="C1938" s="186" t="s">
        <v>101</v>
      </c>
      <c r="D1938" s="130">
        <v>11</v>
      </c>
      <c r="E1938" s="130">
        <v>360</v>
      </c>
      <c r="F1938" s="130"/>
      <c r="G1938" s="130"/>
      <c r="H1938" s="130"/>
      <c r="I1938" s="130">
        <v>120</v>
      </c>
      <c r="J1938" s="130">
        <v>1</v>
      </c>
      <c r="K1938" s="130">
        <v>1</v>
      </c>
      <c r="L1938" s="138"/>
      <c r="M1938" s="138">
        <v>0.05</v>
      </c>
      <c r="N1938" s="130">
        <v>120</v>
      </c>
      <c r="O1938" s="138"/>
      <c r="P1938" s="138">
        <v>3</v>
      </c>
      <c r="Q1938" s="130">
        <v>0</v>
      </c>
      <c r="R1938" s="138">
        <v>3</v>
      </c>
      <c r="S1938" s="130">
        <f>Table4[[#This Row],[DMG PER PARTICLE]]*Table4[[#This Row],[PARTICLES 
PER SHOT]]</f>
        <v>360</v>
      </c>
      <c r="T1938" s="186">
        <f>Table4[[#This Row],[DAMAGE PER SHOT]]/Table4[[#This Row],[SHOT 
INTERVAL]]</f>
        <v>7200</v>
      </c>
      <c r="U1938" s="130">
        <f>Table4[[#This Row],[SHOTS PER MAGAZINE]]*Table4[[#This Row],[DAMAGE PER SHOT]]</f>
        <v>43200</v>
      </c>
      <c r="V1938" s="130">
        <f>Table4[[#This Row],[MAGAZINE AMMO]]/Table4[[#This Row],[AMMO PER SHOT]]</f>
        <v>120</v>
      </c>
      <c r="W1938" s="138">
        <f>1/Table4[[#This Row],[SHOT 
INTERVAL]]</f>
        <v>20</v>
      </c>
      <c r="X1938" s="138">
        <f>(Table4[[#This Row],[SHOTS PER MAGAZINE]]-1)*Table4[[#This Row],[SHOT 
INTERVAL]]+(Table4[[#This Row],[PARTICLES 
PER SHOT]]-1)*Table4[[#This Row],[BURST INTERVAL]]</f>
        <v>5.95</v>
      </c>
      <c r="Y1938" s="186">
        <f>Table4[[#This Row],[DAMAGE PER MAGAZINE]]/(Table4[[#This Row],[UNLOAD TIME]]+Table4[[#This Row],[RELOAD TIME]])</f>
        <v>4826.8156424581011</v>
      </c>
    </row>
    <row r="1939" spans="1:25" ht="14.25" hidden="1" customHeight="1" outlineLevel="1" x14ac:dyDescent="0.2">
      <c r="A1939" s="130">
        <v>97</v>
      </c>
      <c r="B1939" s="186" t="s">
        <v>487</v>
      </c>
      <c r="C1939" s="186" t="s">
        <v>101</v>
      </c>
      <c r="D1939" s="130">
        <v>12</v>
      </c>
      <c r="E1939" s="130">
        <v>394.5</v>
      </c>
      <c r="F1939" s="130"/>
      <c r="G1939" s="130"/>
      <c r="H1939" s="130"/>
      <c r="I1939" s="130">
        <v>120</v>
      </c>
      <c r="J1939" s="130">
        <v>1</v>
      </c>
      <c r="K1939" s="130">
        <v>1</v>
      </c>
      <c r="L1939" s="138"/>
      <c r="M1939" s="138">
        <v>0.05</v>
      </c>
      <c r="N1939" s="130">
        <v>120</v>
      </c>
      <c r="O1939" s="138"/>
      <c r="P1939" s="138">
        <v>3</v>
      </c>
      <c r="Q1939" s="130">
        <v>0</v>
      </c>
      <c r="R1939" s="138">
        <v>3</v>
      </c>
      <c r="S1939" s="130">
        <f>Table4[[#This Row],[DMG PER PARTICLE]]*Table4[[#This Row],[PARTICLES 
PER SHOT]]</f>
        <v>394.5</v>
      </c>
      <c r="T1939" s="186">
        <f>Table4[[#This Row],[DAMAGE PER SHOT]]/Table4[[#This Row],[SHOT 
INTERVAL]]</f>
        <v>7890</v>
      </c>
      <c r="U1939" s="130">
        <f>Table4[[#This Row],[SHOTS PER MAGAZINE]]*Table4[[#This Row],[DAMAGE PER SHOT]]</f>
        <v>47340</v>
      </c>
      <c r="V1939" s="130">
        <f>Table4[[#This Row],[MAGAZINE AMMO]]/Table4[[#This Row],[AMMO PER SHOT]]</f>
        <v>120</v>
      </c>
      <c r="W1939" s="138">
        <f>1/Table4[[#This Row],[SHOT 
INTERVAL]]</f>
        <v>20</v>
      </c>
      <c r="X1939" s="138">
        <f>(Table4[[#This Row],[SHOTS PER MAGAZINE]]-1)*Table4[[#This Row],[SHOT 
INTERVAL]]+(Table4[[#This Row],[PARTICLES 
PER SHOT]]-1)*Table4[[#This Row],[BURST INTERVAL]]</f>
        <v>5.95</v>
      </c>
      <c r="Y1939" s="186">
        <f>Table4[[#This Row],[DAMAGE PER MAGAZINE]]/(Table4[[#This Row],[UNLOAD TIME]]+Table4[[#This Row],[RELOAD TIME]])</f>
        <v>5289.3854748603353</v>
      </c>
    </row>
    <row r="1940" spans="1:25" ht="14.25" hidden="1" customHeight="1" outlineLevel="1" x14ac:dyDescent="0.2">
      <c r="A1940" s="130">
        <v>97</v>
      </c>
      <c r="B1940" s="186" t="s">
        <v>487</v>
      </c>
      <c r="C1940" s="186" t="s">
        <v>102</v>
      </c>
      <c r="D1940" s="130">
        <v>1</v>
      </c>
      <c r="E1940" s="130">
        <v>394.5</v>
      </c>
      <c r="F1940" s="130"/>
      <c r="G1940" s="130"/>
      <c r="H1940" s="130"/>
      <c r="I1940" s="130">
        <v>120</v>
      </c>
      <c r="J1940" s="130">
        <v>1</v>
      </c>
      <c r="K1940" s="130">
        <v>1</v>
      </c>
      <c r="L1940" s="138"/>
      <c r="M1940" s="138">
        <v>0.05</v>
      </c>
      <c r="N1940" s="130">
        <v>120</v>
      </c>
      <c r="O1940" s="138"/>
      <c r="P1940" s="138">
        <v>3</v>
      </c>
      <c r="Q1940" s="130">
        <v>0</v>
      </c>
      <c r="R1940" s="138">
        <v>3</v>
      </c>
      <c r="S1940" s="130">
        <f>Table4[[#This Row],[DMG PER PARTICLE]]*Table4[[#This Row],[PARTICLES 
PER SHOT]]</f>
        <v>394.5</v>
      </c>
      <c r="T1940" s="186">
        <f>Table4[[#This Row],[DAMAGE PER SHOT]]/Table4[[#This Row],[SHOT 
INTERVAL]]</f>
        <v>7890</v>
      </c>
      <c r="U1940" s="130">
        <f>Table4[[#This Row],[SHOTS PER MAGAZINE]]*Table4[[#This Row],[DAMAGE PER SHOT]]</f>
        <v>47340</v>
      </c>
      <c r="V1940" s="130">
        <f>Table4[[#This Row],[MAGAZINE AMMO]]/Table4[[#This Row],[AMMO PER SHOT]]</f>
        <v>120</v>
      </c>
      <c r="W1940" s="138">
        <f>1/Table4[[#This Row],[SHOT 
INTERVAL]]</f>
        <v>20</v>
      </c>
      <c r="X1940" s="138">
        <f>(Table4[[#This Row],[SHOTS PER MAGAZINE]]-1)*Table4[[#This Row],[SHOT 
INTERVAL]]+(Table4[[#This Row],[PARTICLES 
PER SHOT]]-1)*Table4[[#This Row],[BURST INTERVAL]]</f>
        <v>5.95</v>
      </c>
      <c r="Y1940" s="186">
        <f>Table4[[#This Row],[DAMAGE PER MAGAZINE]]/(Table4[[#This Row],[UNLOAD TIME]]+Table4[[#This Row],[RELOAD TIME]])</f>
        <v>5289.3854748603353</v>
      </c>
    </row>
    <row r="1941" spans="1:25" ht="14.25" hidden="1" customHeight="1" outlineLevel="1" x14ac:dyDescent="0.2">
      <c r="A1941" s="130">
        <v>97</v>
      </c>
      <c r="B1941" s="186" t="s">
        <v>487</v>
      </c>
      <c r="C1941" s="186" t="s">
        <v>102</v>
      </c>
      <c r="D1941" s="130">
        <v>2</v>
      </c>
      <c r="E1941" s="130">
        <v>400.5</v>
      </c>
      <c r="F1941" s="130"/>
      <c r="G1941" s="130"/>
      <c r="H1941" s="130"/>
      <c r="I1941" s="130">
        <v>120</v>
      </c>
      <c r="J1941" s="130">
        <v>1</v>
      </c>
      <c r="K1941" s="130">
        <v>1</v>
      </c>
      <c r="L1941" s="138"/>
      <c r="M1941" s="138">
        <v>0.05</v>
      </c>
      <c r="N1941" s="130">
        <v>120</v>
      </c>
      <c r="O1941" s="138"/>
      <c r="P1941" s="138">
        <v>3</v>
      </c>
      <c r="Q1941" s="130">
        <v>0</v>
      </c>
      <c r="R1941" s="138">
        <v>3</v>
      </c>
      <c r="S1941" s="130">
        <f>Table4[[#This Row],[DMG PER PARTICLE]]*Table4[[#This Row],[PARTICLES 
PER SHOT]]</f>
        <v>400.5</v>
      </c>
      <c r="T1941" s="186">
        <f>Table4[[#This Row],[DAMAGE PER SHOT]]/Table4[[#This Row],[SHOT 
INTERVAL]]</f>
        <v>8010</v>
      </c>
      <c r="U1941" s="130">
        <f>Table4[[#This Row],[SHOTS PER MAGAZINE]]*Table4[[#This Row],[DAMAGE PER SHOT]]</f>
        <v>48060</v>
      </c>
      <c r="V1941" s="130">
        <f>Table4[[#This Row],[MAGAZINE AMMO]]/Table4[[#This Row],[AMMO PER SHOT]]</f>
        <v>120</v>
      </c>
      <c r="W1941" s="138">
        <f>1/Table4[[#This Row],[SHOT 
INTERVAL]]</f>
        <v>20</v>
      </c>
      <c r="X1941" s="138">
        <f>(Table4[[#This Row],[SHOTS PER MAGAZINE]]-1)*Table4[[#This Row],[SHOT 
INTERVAL]]+(Table4[[#This Row],[PARTICLES 
PER SHOT]]-1)*Table4[[#This Row],[BURST INTERVAL]]</f>
        <v>5.95</v>
      </c>
      <c r="Y1941" s="186">
        <f>Table4[[#This Row],[DAMAGE PER MAGAZINE]]/(Table4[[#This Row],[UNLOAD TIME]]+Table4[[#This Row],[RELOAD TIME]])</f>
        <v>5369.8324022346369</v>
      </c>
    </row>
    <row r="1942" spans="1:25" ht="14.25" hidden="1" customHeight="1" outlineLevel="1" x14ac:dyDescent="0.2">
      <c r="A1942" s="130">
        <v>97</v>
      </c>
      <c r="B1942" s="186" t="s">
        <v>487</v>
      </c>
      <c r="C1942" s="186" t="s">
        <v>102</v>
      </c>
      <c r="D1942" s="130">
        <v>3</v>
      </c>
      <c r="E1942" s="130">
        <v>406.5</v>
      </c>
      <c r="F1942" s="130"/>
      <c r="G1942" s="130"/>
      <c r="H1942" s="130"/>
      <c r="I1942" s="130">
        <v>120</v>
      </c>
      <c r="J1942" s="130">
        <v>1</v>
      </c>
      <c r="K1942" s="130">
        <v>1</v>
      </c>
      <c r="L1942" s="138"/>
      <c r="M1942" s="138">
        <v>0.05</v>
      </c>
      <c r="N1942" s="130">
        <v>120</v>
      </c>
      <c r="O1942" s="138"/>
      <c r="P1942" s="138">
        <v>3</v>
      </c>
      <c r="Q1942" s="130">
        <v>0</v>
      </c>
      <c r="R1942" s="138">
        <v>3</v>
      </c>
      <c r="S1942" s="130">
        <f>Table4[[#This Row],[DMG PER PARTICLE]]*Table4[[#This Row],[PARTICLES 
PER SHOT]]</f>
        <v>406.5</v>
      </c>
      <c r="T1942" s="186">
        <f>Table4[[#This Row],[DAMAGE PER SHOT]]/Table4[[#This Row],[SHOT 
INTERVAL]]</f>
        <v>8130</v>
      </c>
      <c r="U1942" s="130">
        <f>Table4[[#This Row],[SHOTS PER MAGAZINE]]*Table4[[#This Row],[DAMAGE PER SHOT]]</f>
        <v>48780</v>
      </c>
      <c r="V1942" s="130">
        <f>Table4[[#This Row],[MAGAZINE AMMO]]/Table4[[#This Row],[AMMO PER SHOT]]</f>
        <v>120</v>
      </c>
      <c r="W1942" s="138">
        <f>1/Table4[[#This Row],[SHOT 
INTERVAL]]</f>
        <v>20</v>
      </c>
      <c r="X1942" s="138">
        <f>(Table4[[#This Row],[SHOTS PER MAGAZINE]]-1)*Table4[[#This Row],[SHOT 
INTERVAL]]+(Table4[[#This Row],[PARTICLES 
PER SHOT]]-1)*Table4[[#This Row],[BURST INTERVAL]]</f>
        <v>5.95</v>
      </c>
      <c r="Y1942" s="186">
        <f>Table4[[#This Row],[DAMAGE PER MAGAZINE]]/(Table4[[#This Row],[UNLOAD TIME]]+Table4[[#This Row],[RELOAD TIME]])</f>
        <v>5450.2793296089394</v>
      </c>
    </row>
    <row r="1943" spans="1:25" ht="14.25" hidden="1" customHeight="1" outlineLevel="1" x14ac:dyDescent="0.2">
      <c r="A1943" s="130">
        <v>97</v>
      </c>
      <c r="B1943" s="186" t="s">
        <v>487</v>
      </c>
      <c r="C1943" s="186" t="s">
        <v>102</v>
      </c>
      <c r="D1943" s="130">
        <v>4</v>
      </c>
      <c r="E1943" s="130">
        <v>412.5</v>
      </c>
      <c r="F1943" s="130"/>
      <c r="G1943" s="130"/>
      <c r="H1943" s="130"/>
      <c r="I1943" s="130">
        <v>120</v>
      </c>
      <c r="J1943" s="130">
        <v>1</v>
      </c>
      <c r="K1943" s="130">
        <v>1</v>
      </c>
      <c r="L1943" s="138"/>
      <c r="M1943" s="138">
        <v>0.05</v>
      </c>
      <c r="N1943" s="130">
        <v>120</v>
      </c>
      <c r="O1943" s="138"/>
      <c r="P1943" s="138">
        <v>3</v>
      </c>
      <c r="Q1943" s="130">
        <v>0</v>
      </c>
      <c r="R1943" s="138">
        <v>3</v>
      </c>
      <c r="S1943" s="130">
        <f>Table4[[#This Row],[DMG PER PARTICLE]]*Table4[[#This Row],[PARTICLES 
PER SHOT]]</f>
        <v>412.5</v>
      </c>
      <c r="T1943" s="186">
        <f>Table4[[#This Row],[DAMAGE PER SHOT]]/Table4[[#This Row],[SHOT 
INTERVAL]]</f>
        <v>8250</v>
      </c>
      <c r="U1943" s="130">
        <f>Table4[[#This Row],[SHOTS PER MAGAZINE]]*Table4[[#This Row],[DAMAGE PER SHOT]]</f>
        <v>49500</v>
      </c>
      <c r="V1943" s="130">
        <f>Table4[[#This Row],[MAGAZINE AMMO]]/Table4[[#This Row],[AMMO PER SHOT]]</f>
        <v>120</v>
      </c>
      <c r="W1943" s="138">
        <f>1/Table4[[#This Row],[SHOT 
INTERVAL]]</f>
        <v>20</v>
      </c>
      <c r="X1943" s="138">
        <f>(Table4[[#This Row],[SHOTS PER MAGAZINE]]-1)*Table4[[#This Row],[SHOT 
INTERVAL]]+(Table4[[#This Row],[PARTICLES 
PER SHOT]]-1)*Table4[[#This Row],[BURST INTERVAL]]</f>
        <v>5.95</v>
      </c>
      <c r="Y1943" s="186">
        <f>Table4[[#This Row],[DAMAGE PER MAGAZINE]]/(Table4[[#This Row],[UNLOAD TIME]]+Table4[[#This Row],[RELOAD TIME]])</f>
        <v>5530.726256983241</v>
      </c>
    </row>
    <row r="1944" spans="1:25" ht="14.25" hidden="1" customHeight="1" outlineLevel="1" x14ac:dyDescent="0.2">
      <c r="A1944" s="130">
        <v>97</v>
      </c>
      <c r="B1944" s="186" t="s">
        <v>487</v>
      </c>
      <c r="C1944" s="186" t="s">
        <v>102</v>
      </c>
      <c r="D1944" s="130">
        <v>5</v>
      </c>
      <c r="E1944" s="130">
        <v>420</v>
      </c>
      <c r="F1944" s="130"/>
      <c r="G1944" s="130"/>
      <c r="H1944" s="130"/>
      <c r="I1944" s="130">
        <v>120</v>
      </c>
      <c r="J1944" s="130">
        <v>1</v>
      </c>
      <c r="K1944" s="130">
        <v>1</v>
      </c>
      <c r="L1944" s="138"/>
      <c r="M1944" s="138">
        <v>0.05</v>
      </c>
      <c r="N1944" s="130">
        <v>120</v>
      </c>
      <c r="O1944" s="138"/>
      <c r="P1944" s="138">
        <v>3</v>
      </c>
      <c r="Q1944" s="130">
        <v>0</v>
      </c>
      <c r="R1944" s="138">
        <v>3</v>
      </c>
      <c r="S1944" s="130">
        <f>Table4[[#This Row],[DMG PER PARTICLE]]*Table4[[#This Row],[PARTICLES 
PER SHOT]]</f>
        <v>420</v>
      </c>
      <c r="T1944" s="186">
        <f>Table4[[#This Row],[DAMAGE PER SHOT]]/Table4[[#This Row],[SHOT 
INTERVAL]]</f>
        <v>8400</v>
      </c>
      <c r="U1944" s="130">
        <f>Table4[[#This Row],[SHOTS PER MAGAZINE]]*Table4[[#This Row],[DAMAGE PER SHOT]]</f>
        <v>50400</v>
      </c>
      <c r="V1944" s="130">
        <f>Table4[[#This Row],[MAGAZINE AMMO]]/Table4[[#This Row],[AMMO PER SHOT]]</f>
        <v>120</v>
      </c>
      <c r="W1944" s="138">
        <f>1/Table4[[#This Row],[SHOT 
INTERVAL]]</f>
        <v>20</v>
      </c>
      <c r="X1944" s="138">
        <f>(Table4[[#This Row],[SHOTS PER MAGAZINE]]-1)*Table4[[#This Row],[SHOT 
INTERVAL]]+(Table4[[#This Row],[PARTICLES 
PER SHOT]]-1)*Table4[[#This Row],[BURST INTERVAL]]</f>
        <v>5.95</v>
      </c>
      <c r="Y1944" s="186">
        <f>Table4[[#This Row],[DAMAGE PER MAGAZINE]]/(Table4[[#This Row],[UNLOAD TIME]]+Table4[[#This Row],[RELOAD TIME]])</f>
        <v>5631.284916201118</v>
      </c>
    </row>
    <row r="1945" spans="1:25" ht="14.25" hidden="1" customHeight="1" outlineLevel="1" x14ac:dyDescent="0.2">
      <c r="A1945" s="130">
        <v>97</v>
      </c>
      <c r="B1945" s="186" t="s">
        <v>487</v>
      </c>
      <c r="C1945" s="186" t="s">
        <v>102</v>
      </c>
      <c r="D1945" s="130">
        <v>6</v>
      </c>
      <c r="E1945" s="130">
        <v>424.5</v>
      </c>
      <c r="F1945" s="130"/>
      <c r="G1945" s="130"/>
      <c r="H1945" s="130"/>
      <c r="I1945" s="130">
        <v>120</v>
      </c>
      <c r="J1945" s="130">
        <v>1</v>
      </c>
      <c r="K1945" s="130">
        <v>1</v>
      </c>
      <c r="L1945" s="138"/>
      <c r="M1945" s="138">
        <v>0.05</v>
      </c>
      <c r="N1945" s="130">
        <v>120</v>
      </c>
      <c r="O1945" s="138"/>
      <c r="P1945" s="138">
        <v>3</v>
      </c>
      <c r="Q1945" s="130">
        <v>0</v>
      </c>
      <c r="R1945" s="138">
        <v>3</v>
      </c>
      <c r="S1945" s="130">
        <f>Table4[[#This Row],[DMG PER PARTICLE]]*Table4[[#This Row],[PARTICLES 
PER SHOT]]</f>
        <v>424.5</v>
      </c>
      <c r="T1945" s="186">
        <f>Table4[[#This Row],[DAMAGE PER SHOT]]/Table4[[#This Row],[SHOT 
INTERVAL]]</f>
        <v>8490</v>
      </c>
      <c r="U1945" s="130">
        <f>Table4[[#This Row],[SHOTS PER MAGAZINE]]*Table4[[#This Row],[DAMAGE PER SHOT]]</f>
        <v>50940</v>
      </c>
      <c r="V1945" s="130">
        <f>Table4[[#This Row],[MAGAZINE AMMO]]/Table4[[#This Row],[AMMO PER SHOT]]</f>
        <v>120</v>
      </c>
      <c r="W1945" s="138">
        <f>1/Table4[[#This Row],[SHOT 
INTERVAL]]</f>
        <v>20</v>
      </c>
      <c r="X1945" s="138">
        <f>(Table4[[#This Row],[SHOTS PER MAGAZINE]]-1)*Table4[[#This Row],[SHOT 
INTERVAL]]+(Table4[[#This Row],[PARTICLES 
PER SHOT]]-1)*Table4[[#This Row],[BURST INTERVAL]]</f>
        <v>5.95</v>
      </c>
      <c r="Y1945" s="186">
        <f>Table4[[#This Row],[DAMAGE PER MAGAZINE]]/(Table4[[#This Row],[UNLOAD TIME]]+Table4[[#This Row],[RELOAD TIME]])</f>
        <v>5691.6201117318442</v>
      </c>
    </row>
    <row r="1946" spans="1:25" ht="14.25" hidden="1" customHeight="1" outlineLevel="1" x14ac:dyDescent="0.2">
      <c r="A1946" s="130">
        <v>97</v>
      </c>
      <c r="B1946" s="186" t="s">
        <v>487</v>
      </c>
      <c r="C1946" s="186" t="s">
        <v>102</v>
      </c>
      <c r="D1946" s="130">
        <v>7</v>
      </c>
      <c r="E1946" s="130">
        <v>432</v>
      </c>
      <c r="F1946" s="130"/>
      <c r="G1946" s="130"/>
      <c r="H1946" s="130"/>
      <c r="I1946" s="130">
        <v>120</v>
      </c>
      <c r="J1946" s="130">
        <v>1</v>
      </c>
      <c r="K1946" s="130">
        <v>1</v>
      </c>
      <c r="L1946" s="138"/>
      <c r="M1946" s="138">
        <v>0.05</v>
      </c>
      <c r="N1946" s="130">
        <v>120</v>
      </c>
      <c r="O1946" s="138"/>
      <c r="P1946" s="138">
        <v>3</v>
      </c>
      <c r="Q1946" s="130">
        <v>0</v>
      </c>
      <c r="R1946" s="138">
        <v>3</v>
      </c>
      <c r="S1946" s="130">
        <f>Table4[[#This Row],[DMG PER PARTICLE]]*Table4[[#This Row],[PARTICLES 
PER SHOT]]</f>
        <v>432</v>
      </c>
      <c r="T1946" s="186">
        <f>Table4[[#This Row],[DAMAGE PER SHOT]]/Table4[[#This Row],[SHOT 
INTERVAL]]</f>
        <v>8640</v>
      </c>
      <c r="U1946" s="130">
        <f>Table4[[#This Row],[SHOTS PER MAGAZINE]]*Table4[[#This Row],[DAMAGE PER SHOT]]</f>
        <v>51840</v>
      </c>
      <c r="V1946" s="130">
        <f>Table4[[#This Row],[MAGAZINE AMMO]]/Table4[[#This Row],[AMMO PER SHOT]]</f>
        <v>120</v>
      </c>
      <c r="W1946" s="138">
        <f>1/Table4[[#This Row],[SHOT 
INTERVAL]]</f>
        <v>20</v>
      </c>
      <c r="X1946" s="138">
        <f>(Table4[[#This Row],[SHOTS PER MAGAZINE]]-1)*Table4[[#This Row],[SHOT 
INTERVAL]]+(Table4[[#This Row],[PARTICLES 
PER SHOT]]-1)*Table4[[#This Row],[BURST INTERVAL]]</f>
        <v>5.95</v>
      </c>
      <c r="Y1946" s="186">
        <f>Table4[[#This Row],[DAMAGE PER MAGAZINE]]/(Table4[[#This Row],[UNLOAD TIME]]+Table4[[#This Row],[RELOAD TIME]])</f>
        <v>5792.1787709497212</v>
      </c>
    </row>
    <row r="1947" spans="1:25" ht="14.25" hidden="1" customHeight="1" outlineLevel="1" x14ac:dyDescent="0.2">
      <c r="A1947" s="130">
        <v>97</v>
      </c>
      <c r="B1947" s="186" t="s">
        <v>487</v>
      </c>
      <c r="C1947" s="186" t="s">
        <v>102</v>
      </c>
      <c r="D1947" s="130">
        <v>8</v>
      </c>
      <c r="E1947" s="130">
        <v>438</v>
      </c>
      <c r="F1947" s="130"/>
      <c r="G1947" s="130"/>
      <c r="H1947" s="130"/>
      <c r="I1947" s="130">
        <v>120</v>
      </c>
      <c r="J1947" s="130">
        <v>1</v>
      </c>
      <c r="K1947" s="130">
        <v>1</v>
      </c>
      <c r="L1947" s="138"/>
      <c r="M1947" s="138">
        <v>0.05</v>
      </c>
      <c r="N1947" s="130">
        <v>120</v>
      </c>
      <c r="O1947" s="138"/>
      <c r="P1947" s="138">
        <v>3</v>
      </c>
      <c r="Q1947" s="130">
        <v>0</v>
      </c>
      <c r="R1947" s="138">
        <v>3</v>
      </c>
      <c r="S1947" s="130">
        <f>Table4[[#This Row],[DMG PER PARTICLE]]*Table4[[#This Row],[PARTICLES 
PER SHOT]]</f>
        <v>438</v>
      </c>
      <c r="T1947" s="186">
        <f>Table4[[#This Row],[DAMAGE PER SHOT]]/Table4[[#This Row],[SHOT 
INTERVAL]]</f>
        <v>8760</v>
      </c>
      <c r="U1947" s="130">
        <f>Table4[[#This Row],[SHOTS PER MAGAZINE]]*Table4[[#This Row],[DAMAGE PER SHOT]]</f>
        <v>52560</v>
      </c>
      <c r="V1947" s="130">
        <f>Table4[[#This Row],[MAGAZINE AMMO]]/Table4[[#This Row],[AMMO PER SHOT]]</f>
        <v>120</v>
      </c>
      <c r="W1947" s="138">
        <f>1/Table4[[#This Row],[SHOT 
INTERVAL]]</f>
        <v>20</v>
      </c>
      <c r="X1947" s="138">
        <f>(Table4[[#This Row],[SHOTS PER MAGAZINE]]-1)*Table4[[#This Row],[SHOT 
INTERVAL]]+(Table4[[#This Row],[PARTICLES 
PER SHOT]]-1)*Table4[[#This Row],[BURST INTERVAL]]</f>
        <v>5.95</v>
      </c>
      <c r="Y1947" s="186">
        <f>Table4[[#This Row],[DAMAGE PER MAGAZINE]]/(Table4[[#This Row],[UNLOAD TIME]]+Table4[[#This Row],[RELOAD TIME]])</f>
        <v>5872.6256983240228</v>
      </c>
    </row>
    <row r="1948" spans="1:25" ht="14.25" hidden="1" customHeight="1" outlineLevel="1" x14ac:dyDescent="0.2">
      <c r="A1948" s="130">
        <v>97</v>
      </c>
      <c r="B1948" s="186" t="s">
        <v>487</v>
      </c>
      <c r="C1948" s="186" t="s">
        <v>102</v>
      </c>
      <c r="D1948" s="130">
        <v>9</v>
      </c>
      <c r="E1948" s="130">
        <v>444</v>
      </c>
      <c r="F1948" s="130"/>
      <c r="G1948" s="130"/>
      <c r="H1948" s="130"/>
      <c r="I1948" s="130">
        <v>120</v>
      </c>
      <c r="J1948" s="130">
        <v>1</v>
      </c>
      <c r="K1948" s="130">
        <v>1</v>
      </c>
      <c r="L1948" s="138"/>
      <c r="M1948" s="138">
        <v>0.05</v>
      </c>
      <c r="N1948" s="130">
        <v>120</v>
      </c>
      <c r="O1948" s="138"/>
      <c r="P1948" s="138">
        <v>3</v>
      </c>
      <c r="Q1948" s="130">
        <v>0</v>
      </c>
      <c r="R1948" s="138">
        <v>3</v>
      </c>
      <c r="S1948" s="130">
        <f>Table4[[#This Row],[DMG PER PARTICLE]]*Table4[[#This Row],[PARTICLES 
PER SHOT]]</f>
        <v>444</v>
      </c>
      <c r="T1948" s="186">
        <f>Table4[[#This Row],[DAMAGE PER SHOT]]/Table4[[#This Row],[SHOT 
INTERVAL]]</f>
        <v>8880</v>
      </c>
      <c r="U1948" s="130">
        <f>Table4[[#This Row],[SHOTS PER MAGAZINE]]*Table4[[#This Row],[DAMAGE PER SHOT]]</f>
        <v>53280</v>
      </c>
      <c r="V1948" s="130">
        <f>Table4[[#This Row],[MAGAZINE AMMO]]/Table4[[#This Row],[AMMO PER SHOT]]</f>
        <v>120</v>
      </c>
      <c r="W1948" s="138">
        <f>1/Table4[[#This Row],[SHOT 
INTERVAL]]</f>
        <v>20</v>
      </c>
      <c r="X1948" s="138">
        <f>(Table4[[#This Row],[SHOTS PER MAGAZINE]]-1)*Table4[[#This Row],[SHOT 
INTERVAL]]+(Table4[[#This Row],[PARTICLES 
PER SHOT]]-1)*Table4[[#This Row],[BURST INTERVAL]]</f>
        <v>5.95</v>
      </c>
      <c r="Y1948" s="186">
        <f>Table4[[#This Row],[DAMAGE PER MAGAZINE]]/(Table4[[#This Row],[UNLOAD TIME]]+Table4[[#This Row],[RELOAD TIME]])</f>
        <v>5953.0726256983244</v>
      </c>
    </row>
    <row r="1949" spans="1:25" ht="14.25" hidden="1" customHeight="1" outlineLevel="1" x14ac:dyDescent="0.2">
      <c r="A1949" s="130">
        <v>97</v>
      </c>
      <c r="B1949" s="186" t="s">
        <v>487</v>
      </c>
      <c r="C1949" s="186" t="s">
        <v>102</v>
      </c>
      <c r="D1949" s="130">
        <v>10</v>
      </c>
      <c r="E1949" s="130">
        <v>453</v>
      </c>
      <c r="F1949" s="130"/>
      <c r="G1949" s="130"/>
      <c r="H1949" s="130"/>
      <c r="I1949" s="130">
        <v>120</v>
      </c>
      <c r="J1949" s="130">
        <v>1</v>
      </c>
      <c r="K1949" s="130">
        <v>1</v>
      </c>
      <c r="L1949" s="138"/>
      <c r="M1949" s="138">
        <v>0.05</v>
      </c>
      <c r="N1949" s="130">
        <v>120</v>
      </c>
      <c r="O1949" s="138"/>
      <c r="P1949" s="138">
        <v>3</v>
      </c>
      <c r="Q1949" s="130">
        <v>0</v>
      </c>
      <c r="R1949" s="138">
        <v>3</v>
      </c>
      <c r="S1949" s="130">
        <f>Table4[[#This Row],[DMG PER PARTICLE]]*Table4[[#This Row],[PARTICLES 
PER SHOT]]</f>
        <v>453</v>
      </c>
      <c r="T1949" s="186">
        <f>Table4[[#This Row],[DAMAGE PER SHOT]]/Table4[[#This Row],[SHOT 
INTERVAL]]</f>
        <v>9060</v>
      </c>
      <c r="U1949" s="130">
        <f>Table4[[#This Row],[SHOTS PER MAGAZINE]]*Table4[[#This Row],[DAMAGE PER SHOT]]</f>
        <v>54360</v>
      </c>
      <c r="V1949" s="130">
        <f>Table4[[#This Row],[MAGAZINE AMMO]]/Table4[[#This Row],[AMMO PER SHOT]]</f>
        <v>120</v>
      </c>
      <c r="W1949" s="138">
        <f>1/Table4[[#This Row],[SHOT 
INTERVAL]]</f>
        <v>20</v>
      </c>
      <c r="X1949" s="138">
        <f>(Table4[[#This Row],[SHOTS PER MAGAZINE]]-1)*Table4[[#This Row],[SHOT 
INTERVAL]]+(Table4[[#This Row],[PARTICLES 
PER SHOT]]-1)*Table4[[#This Row],[BURST INTERVAL]]</f>
        <v>5.95</v>
      </c>
      <c r="Y1949" s="186">
        <f>Table4[[#This Row],[DAMAGE PER MAGAZINE]]/(Table4[[#This Row],[UNLOAD TIME]]+Table4[[#This Row],[RELOAD TIME]])</f>
        <v>6073.7430167597768</v>
      </c>
    </row>
    <row r="1950" spans="1:25" ht="14.25" hidden="1" customHeight="1" outlineLevel="1" x14ac:dyDescent="0.2">
      <c r="A1950" s="130">
        <v>97</v>
      </c>
      <c r="B1950" s="186" t="s">
        <v>487</v>
      </c>
      <c r="C1950" s="186" t="s">
        <v>102</v>
      </c>
      <c r="D1950" s="130">
        <v>11</v>
      </c>
      <c r="E1950" s="130">
        <v>463.5</v>
      </c>
      <c r="F1950" s="130"/>
      <c r="G1950" s="130"/>
      <c r="H1950" s="130"/>
      <c r="I1950" s="130">
        <v>120</v>
      </c>
      <c r="J1950" s="130">
        <v>1</v>
      </c>
      <c r="K1950" s="130">
        <v>1</v>
      </c>
      <c r="L1950" s="138"/>
      <c r="M1950" s="138">
        <v>0.05</v>
      </c>
      <c r="N1950" s="130">
        <v>120</v>
      </c>
      <c r="O1950" s="138"/>
      <c r="P1950" s="138">
        <v>3</v>
      </c>
      <c r="Q1950" s="130">
        <v>0</v>
      </c>
      <c r="R1950" s="138">
        <v>3</v>
      </c>
      <c r="S1950" s="130">
        <f>Table4[[#This Row],[DMG PER PARTICLE]]*Table4[[#This Row],[PARTICLES 
PER SHOT]]</f>
        <v>463.5</v>
      </c>
      <c r="T1950" s="186">
        <f>Table4[[#This Row],[DAMAGE PER SHOT]]/Table4[[#This Row],[SHOT 
INTERVAL]]</f>
        <v>9270</v>
      </c>
      <c r="U1950" s="130">
        <f>Table4[[#This Row],[SHOTS PER MAGAZINE]]*Table4[[#This Row],[DAMAGE PER SHOT]]</f>
        <v>55620</v>
      </c>
      <c r="V1950" s="130">
        <f>Table4[[#This Row],[MAGAZINE AMMO]]/Table4[[#This Row],[AMMO PER SHOT]]</f>
        <v>120</v>
      </c>
      <c r="W1950" s="138">
        <f>1/Table4[[#This Row],[SHOT 
INTERVAL]]</f>
        <v>20</v>
      </c>
      <c r="X1950" s="138">
        <f>(Table4[[#This Row],[SHOTS PER MAGAZINE]]-1)*Table4[[#This Row],[SHOT 
INTERVAL]]+(Table4[[#This Row],[PARTICLES 
PER SHOT]]-1)*Table4[[#This Row],[BURST INTERVAL]]</f>
        <v>5.95</v>
      </c>
      <c r="Y1950" s="186">
        <f>Table4[[#This Row],[DAMAGE PER MAGAZINE]]/(Table4[[#This Row],[UNLOAD TIME]]+Table4[[#This Row],[RELOAD TIME]])</f>
        <v>6214.5251396648046</v>
      </c>
    </row>
    <row r="1951" spans="1:25" ht="14.25" hidden="1" customHeight="1" outlineLevel="1" x14ac:dyDescent="0.2">
      <c r="A1951" s="130">
        <v>97</v>
      </c>
      <c r="B1951" s="186" t="s">
        <v>487</v>
      </c>
      <c r="C1951" s="186" t="s">
        <v>102</v>
      </c>
      <c r="D1951" s="130">
        <v>12</v>
      </c>
      <c r="E1951" s="130">
        <v>472.5</v>
      </c>
      <c r="F1951" s="130"/>
      <c r="G1951" s="130"/>
      <c r="H1951" s="130"/>
      <c r="I1951" s="130">
        <v>120</v>
      </c>
      <c r="J1951" s="130">
        <v>1</v>
      </c>
      <c r="K1951" s="130">
        <v>1</v>
      </c>
      <c r="L1951" s="138"/>
      <c r="M1951" s="138">
        <v>0.05</v>
      </c>
      <c r="N1951" s="130">
        <v>120</v>
      </c>
      <c r="O1951" s="138"/>
      <c r="P1951" s="138">
        <v>3</v>
      </c>
      <c r="Q1951" s="130">
        <v>0</v>
      </c>
      <c r="R1951" s="138">
        <v>3</v>
      </c>
      <c r="S1951" s="130">
        <f>Table4[[#This Row],[DMG PER PARTICLE]]*Table4[[#This Row],[PARTICLES 
PER SHOT]]</f>
        <v>472.5</v>
      </c>
      <c r="T1951" s="186">
        <f>Table4[[#This Row],[DAMAGE PER SHOT]]/Table4[[#This Row],[SHOT 
INTERVAL]]</f>
        <v>9450</v>
      </c>
      <c r="U1951" s="130">
        <f>Table4[[#This Row],[SHOTS PER MAGAZINE]]*Table4[[#This Row],[DAMAGE PER SHOT]]</f>
        <v>56700</v>
      </c>
      <c r="V1951" s="130">
        <f>Table4[[#This Row],[MAGAZINE AMMO]]/Table4[[#This Row],[AMMO PER SHOT]]</f>
        <v>120</v>
      </c>
      <c r="W1951" s="138">
        <f>1/Table4[[#This Row],[SHOT 
INTERVAL]]</f>
        <v>20</v>
      </c>
      <c r="X1951" s="138">
        <f>(Table4[[#This Row],[SHOTS PER MAGAZINE]]-1)*Table4[[#This Row],[SHOT 
INTERVAL]]+(Table4[[#This Row],[PARTICLES 
PER SHOT]]-1)*Table4[[#This Row],[BURST INTERVAL]]</f>
        <v>5.95</v>
      </c>
      <c r="Y1951" s="186">
        <f>Table4[[#This Row],[DAMAGE PER MAGAZINE]]/(Table4[[#This Row],[UNLOAD TIME]]+Table4[[#This Row],[RELOAD TIME]])</f>
        <v>6335.1955307262579</v>
      </c>
    </row>
    <row r="1952" spans="1:25" ht="14.25" hidden="1" customHeight="1" outlineLevel="1" x14ac:dyDescent="0.2">
      <c r="A1952" s="130">
        <v>97</v>
      </c>
      <c r="B1952" s="186" t="s">
        <v>487</v>
      </c>
      <c r="C1952" s="186" t="s">
        <v>103</v>
      </c>
      <c r="D1952" s="130">
        <v>1</v>
      </c>
      <c r="E1952" s="130">
        <v>495</v>
      </c>
      <c r="F1952" s="130"/>
      <c r="G1952" s="130"/>
      <c r="H1952" s="130"/>
      <c r="I1952" s="130">
        <v>120</v>
      </c>
      <c r="J1952" s="130">
        <v>1</v>
      </c>
      <c r="K1952" s="130">
        <v>1</v>
      </c>
      <c r="L1952" s="138"/>
      <c r="M1952" s="138">
        <v>0.05</v>
      </c>
      <c r="N1952" s="130">
        <v>120</v>
      </c>
      <c r="O1952" s="138"/>
      <c r="P1952" s="138">
        <v>3</v>
      </c>
      <c r="Q1952" s="130">
        <v>0</v>
      </c>
      <c r="R1952" s="138">
        <v>3</v>
      </c>
      <c r="S1952" s="130">
        <f>Table4[[#This Row],[DMG PER PARTICLE]]*Table4[[#This Row],[PARTICLES 
PER SHOT]]</f>
        <v>495</v>
      </c>
      <c r="T1952" s="186">
        <f>Table4[[#This Row],[DAMAGE PER SHOT]]/Table4[[#This Row],[SHOT 
INTERVAL]]</f>
        <v>9900</v>
      </c>
      <c r="U1952" s="130">
        <f>Table4[[#This Row],[SHOTS PER MAGAZINE]]*Table4[[#This Row],[DAMAGE PER SHOT]]</f>
        <v>59400</v>
      </c>
      <c r="V1952" s="130">
        <f>Table4[[#This Row],[MAGAZINE AMMO]]/Table4[[#This Row],[AMMO PER SHOT]]</f>
        <v>120</v>
      </c>
      <c r="W1952" s="138">
        <f>1/Table4[[#This Row],[SHOT 
INTERVAL]]</f>
        <v>20</v>
      </c>
      <c r="X1952" s="138">
        <f>(Table4[[#This Row],[SHOTS PER MAGAZINE]]-1)*Table4[[#This Row],[SHOT 
INTERVAL]]+(Table4[[#This Row],[PARTICLES 
PER SHOT]]-1)*Table4[[#This Row],[BURST INTERVAL]]</f>
        <v>5.95</v>
      </c>
      <c r="Y1952" s="186">
        <f>Table4[[#This Row],[DAMAGE PER MAGAZINE]]/(Table4[[#This Row],[UNLOAD TIME]]+Table4[[#This Row],[RELOAD TIME]])</f>
        <v>6636.8715083798888</v>
      </c>
    </row>
    <row r="1953" spans="1:25" ht="14.25" customHeight="1" collapsed="1" x14ac:dyDescent="0.2">
      <c r="A1953" s="128">
        <v>98</v>
      </c>
      <c r="B1953" s="185" t="s">
        <v>488</v>
      </c>
      <c r="C1953" s="185" t="s">
        <v>101</v>
      </c>
      <c r="D1953" s="128">
        <v>1</v>
      </c>
      <c r="E1953" s="150">
        <v>935</v>
      </c>
      <c r="F1953" s="128"/>
      <c r="G1953" s="128"/>
      <c r="H1953" s="128"/>
      <c r="I1953" s="128">
        <v>40</v>
      </c>
      <c r="J1953" s="128">
        <v>1</v>
      </c>
      <c r="K1953" s="128">
        <v>1</v>
      </c>
      <c r="L1953" s="137"/>
      <c r="M1953" s="137">
        <v>0.08</v>
      </c>
      <c r="N1953" s="128">
        <v>40</v>
      </c>
      <c r="O1953" s="137"/>
      <c r="P1953" s="137">
        <v>5</v>
      </c>
      <c r="Q1953" s="128">
        <v>0</v>
      </c>
      <c r="R1953" s="137">
        <v>5</v>
      </c>
      <c r="S1953" s="128">
        <f>Table4[[#This Row],[DMG PER PARTICLE]]*Table4[[#This Row],[PARTICLES 
PER SHOT]]</f>
        <v>935</v>
      </c>
      <c r="T1953" s="185">
        <f>Table4[[#This Row],[DAMAGE PER SHOT]]/Table4[[#This Row],[SHOT 
INTERVAL]]</f>
        <v>11687.5</v>
      </c>
      <c r="U1953" s="128">
        <f>Table4[[#This Row],[SHOTS PER MAGAZINE]]*Table4[[#This Row],[DAMAGE PER SHOT]]</f>
        <v>37400</v>
      </c>
      <c r="V1953" s="128">
        <f>Table4[[#This Row],[MAGAZINE AMMO]]/Table4[[#This Row],[AMMO PER SHOT]]</f>
        <v>40</v>
      </c>
      <c r="W1953" s="137">
        <f>1/Table4[[#This Row],[SHOT 
INTERVAL]]</f>
        <v>12.5</v>
      </c>
      <c r="X1953" s="137">
        <f>(Table4[[#This Row],[SHOTS PER MAGAZINE]]-1)*Table4[[#This Row],[SHOT 
INTERVAL]]+(Table4[[#This Row],[PARTICLES 
PER SHOT]]-1)*Table4[[#This Row],[BURST INTERVAL]]</f>
        <v>3.12</v>
      </c>
      <c r="Y1953" s="185">
        <f>Table4[[#This Row],[DAMAGE PER MAGAZINE]]/(Table4[[#This Row],[UNLOAD TIME]]+Table4[[#This Row],[RELOAD TIME]])</f>
        <v>4605.9113300492609</v>
      </c>
    </row>
    <row r="1954" spans="1:25" ht="14.25" hidden="1" customHeight="1" outlineLevel="1" x14ac:dyDescent="0.2">
      <c r="A1954" s="130">
        <v>98</v>
      </c>
      <c r="B1954" s="186" t="s">
        <v>488</v>
      </c>
      <c r="C1954" s="186" t="s">
        <v>101</v>
      </c>
      <c r="D1954" s="130">
        <v>2</v>
      </c>
      <c r="E1954" s="151">
        <v>1024</v>
      </c>
      <c r="F1954" s="130"/>
      <c r="G1954" s="130"/>
      <c r="H1954" s="130"/>
      <c r="I1954" s="130">
        <v>40</v>
      </c>
      <c r="J1954" s="130">
        <v>1</v>
      </c>
      <c r="K1954" s="130">
        <v>1</v>
      </c>
      <c r="L1954" s="138"/>
      <c r="M1954" s="138">
        <v>0.08</v>
      </c>
      <c r="N1954" s="130">
        <v>40</v>
      </c>
      <c r="O1954" s="138"/>
      <c r="P1954" s="138">
        <v>5</v>
      </c>
      <c r="Q1954" s="130">
        <v>0</v>
      </c>
      <c r="R1954" s="138">
        <v>5</v>
      </c>
      <c r="S1954" s="130">
        <f>Table4[[#This Row],[DMG PER PARTICLE]]*Table4[[#This Row],[PARTICLES 
PER SHOT]]</f>
        <v>1024</v>
      </c>
      <c r="T1954" s="186">
        <f>Table4[[#This Row],[DAMAGE PER SHOT]]/Table4[[#This Row],[SHOT 
INTERVAL]]</f>
        <v>12800</v>
      </c>
      <c r="U1954" s="130">
        <f>Table4[[#This Row],[SHOTS PER MAGAZINE]]*Table4[[#This Row],[DAMAGE PER SHOT]]</f>
        <v>40960</v>
      </c>
      <c r="V1954" s="130">
        <f>Table4[[#This Row],[MAGAZINE AMMO]]/Table4[[#This Row],[AMMO PER SHOT]]</f>
        <v>40</v>
      </c>
      <c r="W1954" s="138">
        <f>1/Table4[[#This Row],[SHOT 
INTERVAL]]</f>
        <v>12.5</v>
      </c>
      <c r="X1954" s="138">
        <f>(Table4[[#This Row],[SHOTS PER MAGAZINE]]-1)*Table4[[#This Row],[SHOT 
INTERVAL]]+(Table4[[#This Row],[PARTICLES 
PER SHOT]]-1)*Table4[[#This Row],[BURST INTERVAL]]</f>
        <v>3.12</v>
      </c>
      <c r="Y1954" s="186">
        <f>Table4[[#This Row],[DAMAGE PER MAGAZINE]]/(Table4[[#This Row],[UNLOAD TIME]]+Table4[[#This Row],[RELOAD TIME]])</f>
        <v>5044.3349753694574</v>
      </c>
    </row>
    <row r="1955" spans="1:25" ht="14.25" hidden="1" customHeight="1" outlineLevel="1" x14ac:dyDescent="0.2">
      <c r="A1955" s="130">
        <v>98</v>
      </c>
      <c r="B1955" s="186" t="s">
        <v>488</v>
      </c>
      <c r="C1955" s="186" t="s">
        <v>101</v>
      </c>
      <c r="D1955" s="130">
        <v>3</v>
      </c>
      <c r="E1955" s="151">
        <v>1143</v>
      </c>
      <c r="F1955" s="130"/>
      <c r="G1955" s="130"/>
      <c r="H1955" s="130"/>
      <c r="I1955" s="130">
        <v>40</v>
      </c>
      <c r="J1955" s="130">
        <v>1</v>
      </c>
      <c r="K1955" s="130">
        <v>1</v>
      </c>
      <c r="L1955" s="138"/>
      <c r="M1955" s="138">
        <v>0.08</v>
      </c>
      <c r="N1955" s="130">
        <v>40</v>
      </c>
      <c r="O1955" s="138"/>
      <c r="P1955" s="138">
        <v>5</v>
      </c>
      <c r="Q1955" s="130">
        <v>0</v>
      </c>
      <c r="R1955" s="138">
        <v>5</v>
      </c>
      <c r="S1955" s="130">
        <f>Table4[[#This Row],[DMG PER PARTICLE]]*Table4[[#This Row],[PARTICLES 
PER SHOT]]</f>
        <v>1143</v>
      </c>
      <c r="T1955" s="186">
        <f>Table4[[#This Row],[DAMAGE PER SHOT]]/Table4[[#This Row],[SHOT 
INTERVAL]]</f>
        <v>14287.5</v>
      </c>
      <c r="U1955" s="130">
        <f>Table4[[#This Row],[SHOTS PER MAGAZINE]]*Table4[[#This Row],[DAMAGE PER SHOT]]</f>
        <v>45720</v>
      </c>
      <c r="V1955" s="130">
        <f>Table4[[#This Row],[MAGAZINE AMMO]]/Table4[[#This Row],[AMMO PER SHOT]]</f>
        <v>40</v>
      </c>
      <c r="W1955" s="138">
        <f>1/Table4[[#This Row],[SHOT 
INTERVAL]]</f>
        <v>12.5</v>
      </c>
      <c r="X1955" s="138">
        <f>(Table4[[#This Row],[SHOTS PER MAGAZINE]]-1)*Table4[[#This Row],[SHOT 
INTERVAL]]+(Table4[[#This Row],[PARTICLES 
PER SHOT]]-1)*Table4[[#This Row],[BURST INTERVAL]]</f>
        <v>3.12</v>
      </c>
      <c r="Y1955" s="186">
        <f>Table4[[#This Row],[DAMAGE PER MAGAZINE]]/(Table4[[#This Row],[UNLOAD TIME]]+Table4[[#This Row],[RELOAD TIME]])</f>
        <v>5630.5418719211812</v>
      </c>
    </row>
    <row r="1956" spans="1:25" ht="14.25" hidden="1" customHeight="1" outlineLevel="1" x14ac:dyDescent="0.2">
      <c r="A1956" s="130">
        <v>98</v>
      </c>
      <c r="B1956" s="186" t="s">
        <v>488</v>
      </c>
      <c r="C1956" s="186" t="s">
        <v>101</v>
      </c>
      <c r="D1956" s="130">
        <v>4</v>
      </c>
      <c r="E1956" s="151">
        <v>1262</v>
      </c>
      <c r="F1956" s="130"/>
      <c r="G1956" s="130"/>
      <c r="H1956" s="130"/>
      <c r="I1956" s="130">
        <v>40</v>
      </c>
      <c r="J1956" s="130">
        <v>1</v>
      </c>
      <c r="K1956" s="130">
        <v>1</v>
      </c>
      <c r="L1956" s="138"/>
      <c r="M1956" s="138">
        <v>0.08</v>
      </c>
      <c r="N1956" s="130">
        <v>40</v>
      </c>
      <c r="O1956" s="138"/>
      <c r="P1956" s="138">
        <v>5</v>
      </c>
      <c r="Q1956" s="130">
        <v>0</v>
      </c>
      <c r="R1956" s="138">
        <v>5</v>
      </c>
      <c r="S1956" s="130">
        <f>Table4[[#This Row],[DMG PER PARTICLE]]*Table4[[#This Row],[PARTICLES 
PER SHOT]]</f>
        <v>1262</v>
      </c>
      <c r="T1956" s="186">
        <f>Table4[[#This Row],[DAMAGE PER SHOT]]/Table4[[#This Row],[SHOT 
INTERVAL]]</f>
        <v>15775</v>
      </c>
      <c r="U1956" s="130">
        <f>Table4[[#This Row],[SHOTS PER MAGAZINE]]*Table4[[#This Row],[DAMAGE PER SHOT]]</f>
        <v>50480</v>
      </c>
      <c r="V1956" s="130">
        <f>Table4[[#This Row],[MAGAZINE AMMO]]/Table4[[#This Row],[AMMO PER SHOT]]</f>
        <v>40</v>
      </c>
      <c r="W1956" s="138">
        <f>1/Table4[[#This Row],[SHOT 
INTERVAL]]</f>
        <v>12.5</v>
      </c>
      <c r="X1956" s="138">
        <f>(Table4[[#This Row],[SHOTS PER MAGAZINE]]-1)*Table4[[#This Row],[SHOT 
INTERVAL]]+(Table4[[#This Row],[PARTICLES 
PER SHOT]]-1)*Table4[[#This Row],[BURST INTERVAL]]</f>
        <v>3.12</v>
      </c>
      <c r="Y1956" s="186">
        <f>Table4[[#This Row],[DAMAGE PER MAGAZINE]]/(Table4[[#This Row],[UNLOAD TIME]]+Table4[[#This Row],[RELOAD TIME]])</f>
        <v>6216.7487684729058</v>
      </c>
    </row>
    <row r="1957" spans="1:25" ht="14.25" hidden="1" customHeight="1" outlineLevel="1" x14ac:dyDescent="0.2">
      <c r="A1957" s="130">
        <v>98</v>
      </c>
      <c r="B1957" s="186" t="s">
        <v>488</v>
      </c>
      <c r="C1957" s="186" t="s">
        <v>101</v>
      </c>
      <c r="D1957" s="130">
        <v>5</v>
      </c>
      <c r="E1957" s="151">
        <v>1365</v>
      </c>
      <c r="F1957" s="130"/>
      <c r="G1957" s="130"/>
      <c r="H1957" s="130"/>
      <c r="I1957" s="130">
        <v>40</v>
      </c>
      <c r="J1957" s="130">
        <v>1</v>
      </c>
      <c r="K1957" s="130">
        <v>1</v>
      </c>
      <c r="L1957" s="138"/>
      <c r="M1957" s="138">
        <v>0.08</v>
      </c>
      <c r="N1957" s="130">
        <v>40</v>
      </c>
      <c r="O1957" s="138"/>
      <c r="P1957" s="138">
        <v>5</v>
      </c>
      <c r="Q1957" s="130">
        <v>0</v>
      </c>
      <c r="R1957" s="138">
        <v>5</v>
      </c>
      <c r="S1957" s="130">
        <f>Table4[[#This Row],[DMG PER PARTICLE]]*Table4[[#This Row],[PARTICLES 
PER SHOT]]</f>
        <v>1365</v>
      </c>
      <c r="T1957" s="186">
        <f>Table4[[#This Row],[DAMAGE PER SHOT]]/Table4[[#This Row],[SHOT 
INTERVAL]]</f>
        <v>17062.5</v>
      </c>
      <c r="U1957" s="130">
        <f>Table4[[#This Row],[SHOTS PER MAGAZINE]]*Table4[[#This Row],[DAMAGE PER SHOT]]</f>
        <v>54600</v>
      </c>
      <c r="V1957" s="130">
        <f>Table4[[#This Row],[MAGAZINE AMMO]]/Table4[[#This Row],[AMMO PER SHOT]]</f>
        <v>40</v>
      </c>
      <c r="W1957" s="138">
        <f>1/Table4[[#This Row],[SHOT 
INTERVAL]]</f>
        <v>12.5</v>
      </c>
      <c r="X1957" s="138">
        <f>(Table4[[#This Row],[SHOTS PER MAGAZINE]]-1)*Table4[[#This Row],[SHOT 
INTERVAL]]+(Table4[[#This Row],[PARTICLES 
PER SHOT]]-1)*Table4[[#This Row],[BURST INTERVAL]]</f>
        <v>3.12</v>
      </c>
      <c r="Y1957" s="186">
        <f>Table4[[#This Row],[DAMAGE PER MAGAZINE]]/(Table4[[#This Row],[UNLOAD TIME]]+Table4[[#This Row],[RELOAD TIME]])</f>
        <v>6724.1379310344819</v>
      </c>
    </row>
    <row r="1958" spans="1:25" ht="14.25" hidden="1" customHeight="1" outlineLevel="1" x14ac:dyDescent="0.2">
      <c r="A1958" s="130">
        <v>98</v>
      </c>
      <c r="B1958" s="186" t="s">
        <v>488</v>
      </c>
      <c r="C1958" s="186" t="s">
        <v>101</v>
      </c>
      <c r="D1958" s="130">
        <v>6</v>
      </c>
      <c r="E1958" s="151">
        <v>1514</v>
      </c>
      <c r="F1958" s="130"/>
      <c r="G1958" s="130"/>
      <c r="H1958" s="130"/>
      <c r="I1958" s="130">
        <v>40</v>
      </c>
      <c r="J1958" s="130">
        <v>1</v>
      </c>
      <c r="K1958" s="130">
        <v>1</v>
      </c>
      <c r="L1958" s="138"/>
      <c r="M1958" s="138">
        <v>0.08</v>
      </c>
      <c r="N1958" s="130">
        <v>40</v>
      </c>
      <c r="O1958" s="138"/>
      <c r="P1958" s="138">
        <v>5</v>
      </c>
      <c r="Q1958" s="130">
        <v>0</v>
      </c>
      <c r="R1958" s="138">
        <v>5</v>
      </c>
      <c r="S1958" s="130">
        <f>Table4[[#This Row],[DMG PER PARTICLE]]*Table4[[#This Row],[PARTICLES 
PER SHOT]]</f>
        <v>1514</v>
      </c>
      <c r="T1958" s="186">
        <f>Table4[[#This Row],[DAMAGE PER SHOT]]/Table4[[#This Row],[SHOT 
INTERVAL]]</f>
        <v>18925</v>
      </c>
      <c r="U1958" s="130">
        <f>Table4[[#This Row],[SHOTS PER MAGAZINE]]*Table4[[#This Row],[DAMAGE PER SHOT]]</f>
        <v>60560</v>
      </c>
      <c r="V1958" s="130">
        <f>Table4[[#This Row],[MAGAZINE AMMO]]/Table4[[#This Row],[AMMO PER SHOT]]</f>
        <v>40</v>
      </c>
      <c r="W1958" s="138">
        <f>1/Table4[[#This Row],[SHOT 
INTERVAL]]</f>
        <v>12.5</v>
      </c>
      <c r="X1958" s="138">
        <f>(Table4[[#This Row],[SHOTS PER MAGAZINE]]-1)*Table4[[#This Row],[SHOT 
INTERVAL]]+(Table4[[#This Row],[PARTICLES 
PER SHOT]]-1)*Table4[[#This Row],[BURST INTERVAL]]</f>
        <v>3.12</v>
      </c>
      <c r="Y1958" s="186">
        <f>Table4[[#This Row],[DAMAGE PER MAGAZINE]]/(Table4[[#This Row],[UNLOAD TIME]]+Table4[[#This Row],[RELOAD TIME]])</f>
        <v>7458.1280788177328</v>
      </c>
    </row>
    <row r="1959" spans="1:25" ht="14.25" hidden="1" customHeight="1" outlineLevel="1" x14ac:dyDescent="0.2">
      <c r="A1959" s="130">
        <v>98</v>
      </c>
      <c r="B1959" s="186" t="s">
        <v>488</v>
      </c>
      <c r="C1959" s="186" t="s">
        <v>101</v>
      </c>
      <c r="D1959" s="130">
        <v>7</v>
      </c>
      <c r="E1959" s="151">
        <v>1662</v>
      </c>
      <c r="F1959" s="130"/>
      <c r="G1959" s="130"/>
      <c r="H1959" s="130"/>
      <c r="I1959" s="130">
        <v>40</v>
      </c>
      <c r="J1959" s="130">
        <v>1</v>
      </c>
      <c r="K1959" s="130">
        <v>1</v>
      </c>
      <c r="L1959" s="138"/>
      <c r="M1959" s="138">
        <v>0.08</v>
      </c>
      <c r="N1959" s="130">
        <v>40</v>
      </c>
      <c r="O1959" s="138"/>
      <c r="P1959" s="138">
        <v>5</v>
      </c>
      <c r="Q1959" s="130">
        <v>0</v>
      </c>
      <c r="R1959" s="138">
        <v>5</v>
      </c>
      <c r="S1959" s="130">
        <f>Table4[[#This Row],[DMG PER PARTICLE]]*Table4[[#This Row],[PARTICLES 
PER SHOT]]</f>
        <v>1662</v>
      </c>
      <c r="T1959" s="186">
        <f>Table4[[#This Row],[DAMAGE PER SHOT]]/Table4[[#This Row],[SHOT 
INTERVAL]]</f>
        <v>20775</v>
      </c>
      <c r="U1959" s="130">
        <f>Table4[[#This Row],[SHOTS PER MAGAZINE]]*Table4[[#This Row],[DAMAGE PER SHOT]]</f>
        <v>66480</v>
      </c>
      <c r="V1959" s="130">
        <f>Table4[[#This Row],[MAGAZINE AMMO]]/Table4[[#This Row],[AMMO PER SHOT]]</f>
        <v>40</v>
      </c>
      <c r="W1959" s="138">
        <f>1/Table4[[#This Row],[SHOT 
INTERVAL]]</f>
        <v>12.5</v>
      </c>
      <c r="X1959" s="138">
        <f>(Table4[[#This Row],[SHOTS PER MAGAZINE]]-1)*Table4[[#This Row],[SHOT 
INTERVAL]]+(Table4[[#This Row],[PARTICLES 
PER SHOT]]-1)*Table4[[#This Row],[BURST INTERVAL]]</f>
        <v>3.12</v>
      </c>
      <c r="Y1959" s="186">
        <f>Table4[[#This Row],[DAMAGE PER MAGAZINE]]/(Table4[[#This Row],[UNLOAD TIME]]+Table4[[#This Row],[RELOAD TIME]])</f>
        <v>8187.1921182265996</v>
      </c>
    </row>
    <row r="1960" spans="1:25" ht="14.25" hidden="1" customHeight="1" outlineLevel="1" x14ac:dyDescent="0.2">
      <c r="A1960" s="130">
        <v>98</v>
      </c>
      <c r="B1960" s="186" t="s">
        <v>488</v>
      </c>
      <c r="C1960" s="186" t="s">
        <v>101</v>
      </c>
      <c r="D1960" s="130">
        <v>8</v>
      </c>
      <c r="E1960" s="151">
        <v>1825</v>
      </c>
      <c r="F1960" s="130"/>
      <c r="G1960" s="130"/>
      <c r="H1960" s="130"/>
      <c r="I1960" s="130">
        <v>40</v>
      </c>
      <c r="J1960" s="130">
        <v>1</v>
      </c>
      <c r="K1960" s="130">
        <v>1</v>
      </c>
      <c r="L1960" s="138"/>
      <c r="M1960" s="138">
        <v>0.08</v>
      </c>
      <c r="N1960" s="130">
        <v>40</v>
      </c>
      <c r="O1960" s="138"/>
      <c r="P1960" s="138">
        <v>5</v>
      </c>
      <c r="Q1960" s="130">
        <v>0</v>
      </c>
      <c r="R1960" s="138">
        <v>5</v>
      </c>
      <c r="S1960" s="130">
        <f>Table4[[#This Row],[DMG PER PARTICLE]]*Table4[[#This Row],[PARTICLES 
PER SHOT]]</f>
        <v>1825</v>
      </c>
      <c r="T1960" s="186">
        <f>Table4[[#This Row],[DAMAGE PER SHOT]]/Table4[[#This Row],[SHOT 
INTERVAL]]</f>
        <v>22812.5</v>
      </c>
      <c r="U1960" s="130">
        <f>Table4[[#This Row],[SHOTS PER MAGAZINE]]*Table4[[#This Row],[DAMAGE PER SHOT]]</f>
        <v>73000</v>
      </c>
      <c r="V1960" s="130">
        <f>Table4[[#This Row],[MAGAZINE AMMO]]/Table4[[#This Row],[AMMO PER SHOT]]</f>
        <v>40</v>
      </c>
      <c r="W1960" s="138">
        <f>1/Table4[[#This Row],[SHOT 
INTERVAL]]</f>
        <v>12.5</v>
      </c>
      <c r="X1960" s="138">
        <f>(Table4[[#This Row],[SHOTS PER MAGAZINE]]-1)*Table4[[#This Row],[SHOT 
INTERVAL]]+(Table4[[#This Row],[PARTICLES 
PER SHOT]]-1)*Table4[[#This Row],[BURST INTERVAL]]</f>
        <v>3.12</v>
      </c>
      <c r="Y1960" s="186">
        <f>Table4[[#This Row],[DAMAGE PER MAGAZINE]]/(Table4[[#This Row],[UNLOAD TIME]]+Table4[[#This Row],[RELOAD TIME]])</f>
        <v>8990.1477832512301</v>
      </c>
    </row>
    <row r="1961" spans="1:25" ht="14.25" hidden="1" customHeight="1" outlineLevel="1" x14ac:dyDescent="0.2">
      <c r="A1961" s="130">
        <v>98</v>
      </c>
      <c r="B1961" s="186" t="s">
        <v>488</v>
      </c>
      <c r="C1961" s="186" t="s">
        <v>101</v>
      </c>
      <c r="D1961" s="130">
        <v>9</v>
      </c>
      <c r="E1961" s="151">
        <v>2004</v>
      </c>
      <c r="F1961" s="130"/>
      <c r="G1961" s="130"/>
      <c r="H1961" s="130"/>
      <c r="I1961" s="130">
        <v>40</v>
      </c>
      <c r="J1961" s="130">
        <v>1</v>
      </c>
      <c r="K1961" s="130">
        <v>1</v>
      </c>
      <c r="L1961" s="138"/>
      <c r="M1961" s="138">
        <v>0.08</v>
      </c>
      <c r="N1961" s="130">
        <v>40</v>
      </c>
      <c r="O1961" s="138"/>
      <c r="P1961" s="138">
        <v>5</v>
      </c>
      <c r="Q1961" s="130">
        <v>0</v>
      </c>
      <c r="R1961" s="138">
        <v>5</v>
      </c>
      <c r="S1961" s="130">
        <f>Table4[[#This Row],[DMG PER PARTICLE]]*Table4[[#This Row],[PARTICLES 
PER SHOT]]</f>
        <v>2004</v>
      </c>
      <c r="T1961" s="186">
        <f>Table4[[#This Row],[DAMAGE PER SHOT]]/Table4[[#This Row],[SHOT 
INTERVAL]]</f>
        <v>25050</v>
      </c>
      <c r="U1961" s="130">
        <f>Table4[[#This Row],[SHOTS PER MAGAZINE]]*Table4[[#This Row],[DAMAGE PER SHOT]]</f>
        <v>80160</v>
      </c>
      <c r="V1961" s="130">
        <f>Table4[[#This Row],[MAGAZINE AMMO]]/Table4[[#This Row],[AMMO PER SHOT]]</f>
        <v>40</v>
      </c>
      <c r="W1961" s="138">
        <f>1/Table4[[#This Row],[SHOT 
INTERVAL]]</f>
        <v>12.5</v>
      </c>
      <c r="X1961" s="138">
        <f>(Table4[[#This Row],[SHOTS PER MAGAZINE]]-1)*Table4[[#This Row],[SHOT 
INTERVAL]]+(Table4[[#This Row],[PARTICLES 
PER SHOT]]-1)*Table4[[#This Row],[BURST INTERVAL]]</f>
        <v>3.12</v>
      </c>
      <c r="Y1961" s="186">
        <f>Table4[[#This Row],[DAMAGE PER MAGAZINE]]/(Table4[[#This Row],[UNLOAD TIME]]+Table4[[#This Row],[RELOAD TIME]])</f>
        <v>9871.9211822660091</v>
      </c>
    </row>
    <row r="1962" spans="1:25" ht="14.25" hidden="1" customHeight="1" outlineLevel="1" x14ac:dyDescent="0.2">
      <c r="A1962" s="130">
        <v>98</v>
      </c>
      <c r="B1962" s="186" t="s">
        <v>488</v>
      </c>
      <c r="C1962" s="186" t="s">
        <v>101</v>
      </c>
      <c r="D1962" s="130">
        <v>10</v>
      </c>
      <c r="E1962" s="151">
        <v>2196</v>
      </c>
      <c r="F1962" s="130"/>
      <c r="G1962" s="130"/>
      <c r="H1962" s="130"/>
      <c r="I1962" s="130">
        <v>40</v>
      </c>
      <c r="J1962" s="130">
        <v>1</v>
      </c>
      <c r="K1962" s="130">
        <v>1</v>
      </c>
      <c r="L1962" s="138"/>
      <c r="M1962" s="138">
        <v>0.08</v>
      </c>
      <c r="N1962" s="130">
        <v>40</v>
      </c>
      <c r="O1962" s="138"/>
      <c r="P1962" s="138">
        <v>5</v>
      </c>
      <c r="Q1962" s="130">
        <v>0</v>
      </c>
      <c r="R1962" s="138">
        <v>5</v>
      </c>
      <c r="S1962" s="130">
        <f>Table4[[#This Row],[DMG PER PARTICLE]]*Table4[[#This Row],[PARTICLES 
PER SHOT]]</f>
        <v>2196</v>
      </c>
      <c r="T1962" s="186">
        <f>Table4[[#This Row],[DAMAGE PER SHOT]]/Table4[[#This Row],[SHOT 
INTERVAL]]</f>
        <v>27450</v>
      </c>
      <c r="U1962" s="130">
        <f>Table4[[#This Row],[SHOTS PER MAGAZINE]]*Table4[[#This Row],[DAMAGE PER SHOT]]</f>
        <v>87840</v>
      </c>
      <c r="V1962" s="130">
        <f>Table4[[#This Row],[MAGAZINE AMMO]]/Table4[[#This Row],[AMMO PER SHOT]]</f>
        <v>40</v>
      </c>
      <c r="W1962" s="138">
        <f>1/Table4[[#This Row],[SHOT 
INTERVAL]]</f>
        <v>12.5</v>
      </c>
      <c r="X1962" s="138">
        <f>(Table4[[#This Row],[SHOTS PER MAGAZINE]]-1)*Table4[[#This Row],[SHOT 
INTERVAL]]+(Table4[[#This Row],[PARTICLES 
PER SHOT]]-1)*Table4[[#This Row],[BURST INTERVAL]]</f>
        <v>3.12</v>
      </c>
      <c r="Y1962" s="186">
        <f>Table4[[#This Row],[DAMAGE PER MAGAZINE]]/(Table4[[#This Row],[UNLOAD TIME]]+Table4[[#This Row],[RELOAD TIME]])</f>
        <v>10817.733990147783</v>
      </c>
    </row>
    <row r="1963" spans="1:25" ht="14.25" hidden="1" customHeight="1" outlineLevel="1" x14ac:dyDescent="0.2">
      <c r="A1963" s="130">
        <v>98</v>
      </c>
      <c r="B1963" s="186" t="s">
        <v>488</v>
      </c>
      <c r="C1963" s="186" t="s">
        <v>101</v>
      </c>
      <c r="D1963" s="130">
        <v>11</v>
      </c>
      <c r="E1963" s="151">
        <v>2434</v>
      </c>
      <c r="F1963" s="130"/>
      <c r="G1963" s="130"/>
      <c r="H1963" s="130"/>
      <c r="I1963" s="130">
        <v>40</v>
      </c>
      <c r="J1963" s="130">
        <v>1</v>
      </c>
      <c r="K1963" s="130">
        <v>1</v>
      </c>
      <c r="L1963" s="138"/>
      <c r="M1963" s="138">
        <v>0.08</v>
      </c>
      <c r="N1963" s="130">
        <v>40</v>
      </c>
      <c r="O1963" s="138"/>
      <c r="P1963" s="138">
        <v>5</v>
      </c>
      <c r="Q1963" s="130">
        <v>0</v>
      </c>
      <c r="R1963" s="138">
        <v>5</v>
      </c>
      <c r="S1963" s="130">
        <f>Table4[[#This Row],[DMG PER PARTICLE]]*Table4[[#This Row],[PARTICLES 
PER SHOT]]</f>
        <v>2434</v>
      </c>
      <c r="T1963" s="186">
        <f>Table4[[#This Row],[DAMAGE PER SHOT]]/Table4[[#This Row],[SHOT 
INTERVAL]]</f>
        <v>30425</v>
      </c>
      <c r="U1963" s="130">
        <f>Table4[[#This Row],[SHOTS PER MAGAZINE]]*Table4[[#This Row],[DAMAGE PER SHOT]]</f>
        <v>97360</v>
      </c>
      <c r="V1963" s="130">
        <f>Table4[[#This Row],[MAGAZINE AMMO]]/Table4[[#This Row],[AMMO PER SHOT]]</f>
        <v>40</v>
      </c>
      <c r="W1963" s="138">
        <f>1/Table4[[#This Row],[SHOT 
INTERVAL]]</f>
        <v>12.5</v>
      </c>
      <c r="X1963" s="138">
        <f>(Table4[[#This Row],[SHOTS PER MAGAZINE]]-1)*Table4[[#This Row],[SHOT 
INTERVAL]]+(Table4[[#This Row],[PARTICLES 
PER SHOT]]-1)*Table4[[#This Row],[BURST INTERVAL]]</f>
        <v>3.12</v>
      </c>
      <c r="Y1963" s="186">
        <f>Table4[[#This Row],[DAMAGE PER MAGAZINE]]/(Table4[[#This Row],[UNLOAD TIME]]+Table4[[#This Row],[RELOAD TIME]])</f>
        <v>11990.14778325123</v>
      </c>
    </row>
    <row r="1964" spans="1:25" ht="14.25" hidden="1" customHeight="1" outlineLevel="1" x14ac:dyDescent="0.2">
      <c r="A1964" s="130">
        <v>98</v>
      </c>
      <c r="B1964" s="186" t="s">
        <v>488</v>
      </c>
      <c r="C1964" s="186" t="s">
        <v>101</v>
      </c>
      <c r="D1964" s="130">
        <v>12</v>
      </c>
      <c r="E1964" s="151">
        <v>2670</v>
      </c>
      <c r="F1964" s="130"/>
      <c r="G1964" s="130"/>
      <c r="H1964" s="130"/>
      <c r="I1964" s="130">
        <v>40</v>
      </c>
      <c r="J1964" s="130">
        <v>1</v>
      </c>
      <c r="K1964" s="130">
        <v>1</v>
      </c>
      <c r="L1964" s="138"/>
      <c r="M1964" s="138">
        <v>0.08</v>
      </c>
      <c r="N1964" s="130">
        <v>40</v>
      </c>
      <c r="O1964" s="138"/>
      <c r="P1964" s="138">
        <v>5</v>
      </c>
      <c r="Q1964" s="130">
        <v>0</v>
      </c>
      <c r="R1964" s="138">
        <v>5</v>
      </c>
      <c r="S1964" s="130">
        <f>Table4[[#This Row],[DMG PER PARTICLE]]*Table4[[#This Row],[PARTICLES 
PER SHOT]]</f>
        <v>2670</v>
      </c>
      <c r="T1964" s="186">
        <f>Table4[[#This Row],[DAMAGE PER SHOT]]/Table4[[#This Row],[SHOT 
INTERVAL]]</f>
        <v>33375</v>
      </c>
      <c r="U1964" s="130">
        <f>Table4[[#This Row],[SHOTS PER MAGAZINE]]*Table4[[#This Row],[DAMAGE PER SHOT]]</f>
        <v>106800</v>
      </c>
      <c r="V1964" s="130">
        <f>Table4[[#This Row],[MAGAZINE AMMO]]/Table4[[#This Row],[AMMO PER SHOT]]</f>
        <v>40</v>
      </c>
      <c r="W1964" s="138">
        <f>1/Table4[[#This Row],[SHOT 
INTERVAL]]</f>
        <v>12.5</v>
      </c>
      <c r="X1964" s="138">
        <f>(Table4[[#This Row],[SHOTS PER MAGAZINE]]-1)*Table4[[#This Row],[SHOT 
INTERVAL]]+(Table4[[#This Row],[PARTICLES 
PER SHOT]]-1)*Table4[[#This Row],[BURST INTERVAL]]</f>
        <v>3.12</v>
      </c>
      <c r="Y1964" s="186">
        <f>Table4[[#This Row],[DAMAGE PER MAGAZINE]]/(Table4[[#This Row],[UNLOAD TIME]]+Table4[[#This Row],[RELOAD TIME]])</f>
        <v>13152.709359605909</v>
      </c>
    </row>
    <row r="1965" spans="1:25" ht="14.25" hidden="1" customHeight="1" outlineLevel="1" x14ac:dyDescent="0.2">
      <c r="A1965" s="130">
        <v>98</v>
      </c>
      <c r="B1965" s="186" t="s">
        <v>488</v>
      </c>
      <c r="C1965" s="186" t="s">
        <v>102</v>
      </c>
      <c r="D1965" s="130">
        <v>1</v>
      </c>
      <c r="E1965" s="151">
        <v>2670</v>
      </c>
      <c r="F1965" s="130"/>
      <c r="G1965" s="130"/>
      <c r="H1965" s="130"/>
      <c r="I1965" s="130">
        <v>40</v>
      </c>
      <c r="J1965" s="130">
        <v>1</v>
      </c>
      <c r="K1965" s="130">
        <v>1</v>
      </c>
      <c r="L1965" s="138"/>
      <c r="M1965" s="138">
        <v>0.08</v>
      </c>
      <c r="N1965" s="130">
        <v>40</v>
      </c>
      <c r="O1965" s="138"/>
      <c r="P1965" s="138">
        <v>5</v>
      </c>
      <c r="Q1965" s="130">
        <v>0</v>
      </c>
      <c r="R1965" s="138">
        <v>5</v>
      </c>
      <c r="S1965" s="130">
        <f>Table4[[#This Row],[DMG PER PARTICLE]]*Table4[[#This Row],[PARTICLES 
PER SHOT]]</f>
        <v>2670</v>
      </c>
      <c r="T1965" s="186">
        <f>Table4[[#This Row],[DAMAGE PER SHOT]]/Table4[[#This Row],[SHOT 
INTERVAL]]</f>
        <v>33375</v>
      </c>
      <c r="U1965" s="130">
        <f>Table4[[#This Row],[SHOTS PER MAGAZINE]]*Table4[[#This Row],[DAMAGE PER SHOT]]</f>
        <v>106800</v>
      </c>
      <c r="V1965" s="130">
        <f>Table4[[#This Row],[MAGAZINE AMMO]]/Table4[[#This Row],[AMMO PER SHOT]]</f>
        <v>40</v>
      </c>
      <c r="W1965" s="138">
        <f>1/Table4[[#This Row],[SHOT 
INTERVAL]]</f>
        <v>12.5</v>
      </c>
      <c r="X1965" s="138">
        <f>(Table4[[#This Row],[SHOTS PER MAGAZINE]]-1)*Table4[[#This Row],[SHOT 
INTERVAL]]+(Table4[[#This Row],[PARTICLES 
PER SHOT]]-1)*Table4[[#This Row],[BURST INTERVAL]]</f>
        <v>3.12</v>
      </c>
      <c r="Y1965" s="186">
        <f>Table4[[#This Row],[DAMAGE PER MAGAZINE]]/(Table4[[#This Row],[UNLOAD TIME]]+Table4[[#This Row],[RELOAD TIME]])</f>
        <v>13152.709359605909</v>
      </c>
    </row>
    <row r="1966" spans="1:25" ht="14.25" hidden="1" customHeight="1" outlineLevel="1" x14ac:dyDescent="0.2">
      <c r="A1966" s="130">
        <v>98</v>
      </c>
      <c r="B1966" s="186" t="s">
        <v>488</v>
      </c>
      <c r="C1966" s="186" t="s">
        <v>102</v>
      </c>
      <c r="D1966" s="130">
        <v>2</v>
      </c>
      <c r="E1966" s="151">
        <v>2730</v>
      </c>
      <c r="F1966" s="130"/>
      <c r="G1966" s="130"/>
      <c r="H1966" s="130"/>
      <c r="I1966" s="130">
        <v>40</v>
      </c>
      <c r="J1966" s="130">
        <v>1</v>
      </c>
      <c r="K1966" s="130">
        <v>1</v>
      </c>
      <c r="L1966" s="138"/>
      <c r="M1966" s="138">
        <v>0.08</v>
      </c>
      <c r="N1966" s="130">
        <v>40</v>
      </c>
      <c r="O1966" s="138"/>
      <c r="P1966" s="138">
        <v>5</v>
      </c>
      <c r="Q1966" s="130">
        <v>0</v>
      </c>
      <c r="R1966" s="138">
        <v>5</v>
      </c>
      <c r="S1966" s="130">
        <f>Table4[[#This Row],[DMG PER PARTICLE]]*Table4[[#This Row],[PARTICLES 
PER SHOT]]</f>
        <v>2730</v>
      </c>
      <c r="T1966" s="186">
        <f>Table4[[#This Row],[DAMAGE PER SHOT]]/Table4[[#This Row],[SHOT 
INTERVAL]]</f>
        <v>34125</v>
      </c>
      <c r="U1966" s="130">
        <f>Table4[[#This Row],[SHOTS PER MAGAZINE]]*Table4[[#This Row],[DAMAGE PER SHOT]]</f>
        <v>109200</v>
      </c>
      <c r="V1966" s="130">
        <f>Table4[[#This Row],[MAGAZINE AMMO]]/Table4[[#This Row],[AMMO PER SHOT]]</f>
        <v>40</v>
      </c>
      <c r="W1966" s="138">
        <f>1/Table4[[#This Row],[SHOT 
INTERVAL]]</f>
        <v>12.5</v>
      </c>
      <c r="X1966" s="138">
        <f>(Table4[[#This Row],[SHOTS PER MAGAZINE]]-1)*Table4[[#This Row],[SHOT 
INTERVAL]]+(Table4[[#This Row],[PARTICLES 
PER SHOT]]-1)*Table4[[#This Row],[BURST INTERVAL]]</f>
        <v>3.12</v>
      </c>
      <c r="Y1966" s="186">
        <f>Table4[[#This Row],[DAMAGE PER MAGAZINE]]/(Table4[[#This Row],[UNLOAD TIME]]+Table4[[#This Row],[RELOAD TIME]])</f>
        <v>13448.275862068964</v>
      </c>
    </row>
    <row r="1967" spans="1:25" ht="14.25" hidden="1" customHeight="1" outlineLevel="1" x14ac:dyDescent="0.2">
      <c r="A1967" s="130">
        <v>98</v>
      </c>
      <c r="B1967" s="186" t="s">
        <v>488</v>
      </c>
      <c r="C1967" s="186" t="s">
        <v>102</v>
      </c>
      <c r="D1967" s="130">
        <v>3</v>
      </c>
      <c r="E1967" s="151">
        <v>2775</v>
      </c>
      <c r="F1967" s="130"/>
      <c r="G1967" s="130"/>
      <c r="H1967" s="130"/>
      <c r="I1967" s="130">
        <v>40</v>
      </c>
      <c r="J1967" s="130">
        <v>1</v>
      </c>
      <c r="K1967" s="130">
        <v>1</v>
      </c>
      <c r="L1967" s="138"/>
      <c r="M1967" s="138">
        <v>0.08</v>
      </c>
      <c r="N1967" s="130">
        <v>40</v>
      </c>
      <c r="O1967" s="138"/>
      <c r="P1967" s="138">
        <v>5</v>
      </c>
      <c r="Q1967" s="130">
        <v>0</v>
      </c>
      <c r="R1967" s="138">
        <v>5</v>
      </c>
      <c r="S1967" s="130">
        <f>Table4[[#This Row],[DMG PER PARTICLE]]*Table4[[#This Row],[PARTICLES 
PER SHOT]]</f>
        <v>2775</v>
      </c>
      <c r="T1967" s="186">
        <f>Table4[[#This Row],[DAMAGE PER SHOT]]/Table4[[#This Row],[SHOT 
INTERVAL]]</f>
        <v>34687.5</v>
      </c>
      <c r="U1967" s="130">
        <f>Table4[[#This Row],[SHOTS PER MAGAZINE]]*Table4[[#This Row],[DAMAGE PER SHOT]]</f>
        <v>111000</v>
      </c>
      <c r="V1967" s="130">
        <f>Table4[[#This Row],[MAGAZINE AMMO]]/Table4[[#This Row],[AMMO PER SHOT]]</f>
        <v>40</v>
      </c>
      <c r="W1967" s="138">
        <f>1/Table4[[#This Row],[SHOT 
INTERVAL]]</f>
        <v>12.5</v>
      </c>
      <c r="X1967" s="138">
        <f>(Table4[[#This Row],[SHOTS PER MAGAZINE]]-1)*Table4[[#This Row],[SHOT 
INTERVAL]]+(Table4[[#This Row],[PARTICLES 
PER SHOT]]-1)*Table4[[#This Row],[BURST INTERVAL]]</f>
        <v>3.12</v>
      </c>
      <c r="Y1967" s="186">
        <f>Table4[[#This Row],[DAMAGE PER MAGAZINE]]/(Table4[[#This Row],[UNLOAD TIME]]+Table4[[#This Row],[RELOAD TIME]])</f>
        <v>13669.950738916254</v>
      </c>
    </row>
    <row r="1968" spans="1:25" ht="14.25" hidden="1" customHeight="1" outlineLevel="1" x14ac:dyDescent="0.2">
      <c r="A1968" s="130">
        <v>98</v>
      </c>
      <c r="B1968" s="186" t="s">
        <v>488</v>
      </c>
      <c r="C1968" s="186" t="s">
        <v>102</v>
      </c>
      <c r="D1968" s="130">
        <v>4</v>
      </c>
      <c r="E1968" s="151">
        <v>2833</v>
      </c>
      <c r="F1968" s="130"/>
      <c r="G1968" s="130"/>
      <c r="H1968" s="130"/>
      <c r="I1968" s="130">
        <v>40</v>
      </c>
      <c r="J1968" s="130">
        <v>1</v>
      </c>
      <c r="K1968" s="130">
        <v>1</v>
      </c>
      <c r="L1968" s="138"/>
      <c r="M1968" s="138">
        <v>0.08</v>
      </c>
      <c r="N1968" s="130">
        <v>40</v>
      </c>
      <c r="O1968" s="138"/>
      <c r="P1968" s="138">
        <v>5</v>
      </c>
      <c r="Q1968" s="130">
        <v>0</v>
      </c>
      <c r="R1968" s="138">
        <v>5</v>
      </c>
      <c r="S1968" s="130">
        <f>Table4[[#This Row],[DMG PER PARTICLE]]*Table4[[#This Row],[PARTICLES 
PER SHOT]]</f>
        <v>2833</v>
      </c>
      <c r="T1968" s="186">
        <f>Table4[[#This Row],[DAMAGE PER SHOT]]/Table4[[#This Row],[SHOT 
INTERVAL]]</f>
        <v>35412.5</v>
      </c>
      <c r="U1968" s="130">
        <f>Table4[[#This Row],[SHOTS PER MAGAZINE]]*Table4[[#This Row],[DAMAGE PER SHOT]]</f>
        <v>113320</v>
      </c>
      <c r="V1968" s="130">
        <f>Table4[[#This Row],[MAGAZINE AMMO]]/Table4[[#This Row],[AMMO PER SHOT]]</f>
        <v>40</v>
      </c>
      <c r="W1968" s="138">
        <f>1/Table4[[#This Row],[SHOT 
INTERVAL]]</f>
        <v>12.5</v>
      </c>
      <c r="X1968" s="138">
        <f>(Table4[[#This Row],[SHOTS PER MAGAZINE]]-1)*Table4[[#This Row],[SHOT 
INTERVAL]]+(Table4[[#This Row],[PARTICLES 
PER SHOT]]-1)*Table4[[#This Row],[BURST INTERVAL]]</f>
        <v>3.12</v>
      </c>
      <c r="Y1968" s="186">
        <f>Table4[[#This Row],[DAMAGE PER MAGAZINE]]/(Table4[[#This Row],[UNLOAD TIME]]+Table4[[#This Row],[RELOAD TIME]])</f>
        <v>13955.66502463054</v>
      </c>
    </row>
    <row r="1969" spans="1:25" ht="14.25" hidden="1" customHeight="1" outlineLevel="1" x14ac:dyDescent="0.2">
      <c r="A1969" s="130">
        <v>98</v>
      </c>
      <c r="B1969" s="186" t="s">
        <v>488</v>
      </c>
      <c r="C1969" s="186" t="s">
        <v>102</v>
      </c>
      <c r="D1969" s="130">
        <v>5</v>
      </c>
      <c r="E1969" s="151">
        <v>2878</v>
      </c>
      <c r="F1969" s="130"/>
      <c r="G1969" s="130"/>
      <c r="H1969" s="130"/>
      <c r="I1969" s="130">
        <v>40</v>
      </c>
      <c r="J1969" s="130">
        <v>1</v>
      </c>
      <c r="K1969" s="130">
        <v>1</v>
      </c>
      <c r="L1969" s="138"/>
      <c r="M1969" s="138">
        <v>0.08</v>
      </c>
      <c r="N1969" s="130">
        <v>40</v>
      </c>
      <c r="O1969" s="138"/>
      <c r="P1969" s="138">
        <v>5</v>
      </c>
      <c r="Q1969" s="130">
        <v>0</v>
      </c>
      <c r="R1969" s="138">
        <v>5</v>
      </c>
      <c r="S1969" s="130">
        <f>Table4[[#This Row],[DMG PER PARTICLE]]*Table4[[#This Row],[PARTICLES 
PER SHOT]]</f>
        <v>2878</v>
      </c>
      <c r="T1969" s="186">
        <f>Table4[[#This Row],[DAMAGE PER SHOT]]/Table4[[#This Row],[SHOT 
INTERVAL]]</f>
        <v>35975</v>
      </c>
      <c r="U1969" s="130">
        <f>Table4[[#This Row],[SHOTS PER MAGAZINE]]*Table4[[#This Row],[DAMAGE PER SHOT]]</f>
        <v>115120</v>
      </c>
      <c r="V1969" s="130">
        <f>Table4[[#This Row],[MAGAZINE AMMO]]/Table4[[#This Row],[AMMO PER SHOT]]</f>
        <v>40</v>
      </c>
      <c r="W1969" s="138">
        <f>1/Table4[[#This Row],[SHOT 
INTERVAL]]</f>
        <v>12.5</v>
      </c>
      <c r="X1969" s="138">
        <f>(Table4[[#This Row],[SHOTS PER MAGAZINE]]-1)*Table4[[#This Row],[SHOT 
INTERVAL]]+(Table4[[#This Row],[PARTICLES 
PER SHOT]]-1)*Table4[[#This Row],[BURST INTERVAL]]</f>
        <v>3.12</v>
      </c>
      <c r="Y1969" s="186">
        <f>Table4[[#This Row],[DAMAGE PER MAGAZINE]]/(Table4[[#This Row],[UNLOAD TIME]]+Table4[[#This Row],[RELOAD TIME]])</f>
        <v>14177.339901477832</v>
      </c>
    </row>
    <row r="1970" spans="1:25" ht="14.25" hidden="1" customHeight="1" outlineLevel="1" x14ac:dyDescent="0.2">
      <c r="A1970" s="130">
        <v>98</v>
      </c>
      <c r="B1970" s="186" t="s">
        <v>488</v>
      </c>
      <c r="C1970" s="186" t="s">
        <v>102</v>
      </c>
      <c r="D1970" s="130">
        <v>6</v>
      </c>
      <c r="E1970" s="151">
        <v>2937</v>
      </c>
      <c r="F1970" s="130"/>
      <c r="G1970" s="130"/>
      <c r="H1970" s="130"/>
      <c r="I1970" s="130">
        <v>40</v>
      </c>
      <c r="J1970" s="130">
        <v>1</v>
      </c>
      <c r="K1970" s="130">
        <v>1</v>
      </c>
      <c r="L1970" s="138"/>
      <c r="M1970" s="138">
        <v>0.08</v>
      </c>
      <c r="N1970" s="130">
        <v>40</v>
      </c>
      <c r="O1970" s="138"/>
      <c r="P1970" s="138">
        <v>5</v>
      </c>
      <c r="Q1970" s="130">
        <v>0</v>
      </c>
      <c r="R1970" s="138">
        <v>5</v>
      </c>
      <c r="S1970" s="130">
        <f>Table4[[#This Row],[DMG PER PARTICLE]]*Table4[[#This Row],[PARTICLES 
PER SHOT]]</f>
        <v>2937</v>
      </c>
      <c r="T1970" s="186">
        <f>Table4[[#This Row],[DAMAGE PER SHOT]]/Table4[[#This Row],[SHOT 
INTERVAL]]</f>
        <v>36712.5</v>
      </c>
      <c r="U1970" s="130">
        <f>Table4[[#This Row],[SHOTS PER MAGAZINE]]*Table4[[#This Row],[DAMAGE PER SHOT]]</f>
        <v>117480</v>
      </c>
      <c r="V1970" s="130">
        <f>Table4[[#This Row],[MAGAZINE AMMO]]/Table4[[#This Row],[AMMO PER SHOT]]</f>
        <v>40</v>
      </c>
      <c r="W1970" s="138">
        <f>1/Table4[[#This Row],[SHOT 
INTERVAL]]</f>
        <v>12.5</v>
      </c>
      <c r="X1970" s="138">
        <f>(Table4[[#This Row],[SHOTS PER MAGAZINE]]-1)*Table4[[#This Row],[SHOT 
INTERVAL]]+(Table4[[#This Row],[PARTICLES 
PER SHOT]]-1)*Table4[[#This Row],[BURST INTERVAL]]</f>
        <v>3.12</v>
      </c>
      <c r="Y1970" s="186">
        <f>Table4[[#This Row],[DAMAGE PER MAGAZINE]]/(Table4[[#This Row],[UNLOAD TIME]]+Table4[[#This Row],[RELOAD TIME]])</f>
        <v>14467.9802955665</v>
      </c>
    </row>
    <row r="1971" spans="1:25" ht="14.25" hidden="1" customHeight="1" outlineLevel="1" x14ac:dyDescent="0.2">
      <c r="A1971" s="130">
        <v>98</v>
      </c>
      <c r="B1971" s="186" t="s">
        <v>488</v>
      </c>
      <c r="C1971" s="186" t="s">
        <v>102</v>
      </c>
      <c r="D1971" s="130">
        <v>7</v>
      </c>
      <c r="E1971" s="151">
        <v>2982</v>
      </c>
      <c r="F1971" s="130"/>
      <c r="G1971" s="130"/>
      <c r="H1971" s="130"/>
      <c r="I1971" s="130">
        <v>40</v>
      </c>
      <c r="J1971" s="130">
        <v>1</v>
      </c>
      <c r="K1971" s="130">
        <v>1</v>
      </c>
      <c r="L1971" s="138"/>
      <c r="M1971" s="138">
        <v>0.08</v>
      </c>
      <c r="N1971" s="130">
        <v>40</v>
      </c>
      <c r="O1971" s="138"/>
      <c r="P1971" s="138">
        <v>5</v>
      </c>
      <c r="Q1971" s="130">
        <v>0</v>
      </c>
      <c r="R1971" s="138">
        <v>5</v>
      </c>
      <c r="S1971" s="130">
        <f>Table4[[#This Row],[DMG PER PARTICLE]]*Table4[[#This Row],[PARTICLES 
PER SHOT]]</f>
        <v>2982</v>
      </c>
      <c r="T1971" s="186">
        <f>Table4[[#This Row],[DAMAGE PER SHOT]]/Table4[[#This Row],[SHOT 
INTERVAL]]</f>
        <v>37275</v>
      </c>
      <c r="U1971" s="130">
        <f>Table4[[#This Row],[SHOTS PER MAGAZINE]]*Table4[[#This Row],[DAMAGE PER SHOT]]</f>
        <v>119280</v>
      </c>
      <c r="V1971" s="130">
        <f>Table4[[#This Row],[MAGAZINE AMMO]]/Table4[[#This Row],[AMMO PER SHOT]]</f>
        <v>40</v>
      </c>
      <c r="W1971" s="138">
        <f>1/Table4[[#This Row],[SHOT 
INTERVAL]]</f>
        <v>12.5</v>
      </c>
      <c r="X1971" s="138">
        <f>(Table4[[#This Row],[SHOTS PER MAGAZINE]]-1)*Table4[[#This Row],[SHOT 
INTERVAL]]+(Table4[[#This Row],[PARTICLES 
PER SHOT]]-1)*Table4[[#This Row],[BURST INTERVAL]]</f>
        <v>3.12</v>
      </c>
      <c r="Y1971" s="186">
        <f>Table4[[#This Row],[DAMAGE PER MAGAZINE]]/(Table4[[#This Row],[UNLOAD TIME]]+Table4[[#This Row],[RELOAD TIME]])</f>
        <v>14689.655172413792</v>
      </c>
    </row>
    <row r="1972" spans="1:25" ht="14.25" hidden="1" customHeight="1" outlineLevel="1" x14ac:dyDescent="0.2">
      <c r="A1972" s="130">
        <v>98</v>
      </c>
      <c r="B1972" s="186" t="s">
        <v>488</v>
      </c>
      <c r="C1972" s="186" t="s">
        <v>102</v>
      </c>
      <c r="D1972" s="130">
        <v>8</v>
      </c>
      <c r="E1972" s="151">
        <v>3027</v>
      </c>
      <c r="F1972" s="130"/>
      <c r="G1972" s="130"/>
      <c r="H1972" s="130"/>
      <c r="I1972" s="130">
        <v>40</v>
      </c>
      <c r="J1972" s="130">
        <v>1</v>
      </c>
      <c r="K1972" s="130">
        <v>1</v>
      </c>
      <c r="L1972" s="138"/>
      <c r="M1972" s="138">
        <v>0.08</v>
      </c>
      <c r="N1972" s="130">
        <v>40</v>
      </c>
      <c r="O1972" s="138"/>
      <c r="P1972" s="138">
        <v>5</v>
      </c>
      <c r="Q1972" s="130">
        <v>0</v>
      </c>
      <c r="R1972" s="138">
        <v>5</v>
      </c>
      <c r="S1972" s="130">
        <f>Table4[[#This Row],[DMG PER PARTICLE]]*Table4[[#This Row],[PARTICLES 
PER SHOT]]</f>
        <v>3027</v>
      </c>
      <c r="T1972" s="186">
        <f>Table4[[#This Row],[DAMAGE PER SHOT]]/Table4[[#This Row],[SHOT 
INTERVAL]]</f>
        <v>37837.5</v>
      </c>
      <c r="U1972" s="130">
        <f>Table4[[#This Row],[SHOTS PER MAGAZINE]]*Table4[[#This Row],[DAMAGE PER SHOT]]</f>
        <v>121080</v>
      </c>
      <c r="V1972" s="130">
        <f>Table4[[#This Row],[MAGAZINE AMMO]]/Table4[[#This Row],[AMMO PER SHOT]]</f>
        <v>40</v>
      </c>
      <c r="W1972" s="138">
        <f>1/Table4[[#This Row],[SHOT 
INTERVAL]]</f>
        <v>12.5</v>
      </c>
      <c r="X1972" s="138">
        <f>(Table4[[#This Row],[SHOTS PER MAGAZINE]]-1)*Table4[[#This Row],[SHOT 
INTERVAL]]+(Table4[[#This Row],[PARTICLES 
PER SHOT]]-1)*Table4[[#This Row],[BURST INTERVAL]]</f>
        <v>3.12</v>
      </c>
      <c r="Y1972" s="186">
        <f>Table4[[#This Row],[DAMAGE PER MAGAZINE]]/(Table4[[#This Row],[UNLOAD TIME]]+Table4[[#This Row],[RELOAD TIME]])</f>
        <v>14911.330049261082</v>
      </c>
    </row>
    <row r="1973" spans="1:25" ht="14.25" hidden="1" customHeight="1" outlineLevel="1" x14ac:dyDescent="0.2">
      <c r="A1973" s="130">
        <v>98</v>
      </c>
      <c r="B1973" s="186" t="s">
        <v>488</v>
      </c>
      <c r="C1973" s="186" t="s">
        <v>102</v>
      </c>
      <c r="D1973" s="130">
        <v>9</v>
      </c>
      <c r="E1973" s="151">
        <v>3085</v>
      </c>
      <c r="F1973" s="130"/>
      <c r="G1973" s="130"/>
      <c r="H1973" s="130"/>
      <c r="I1973" s="130">
        <v>40</v>
      </c>
      <c r="J1973" s="130">
        <v>1</v>
      </c>
      <c r="K1973" s="130">
        <v>1</v>
      </c>
      <c r="L1973" s="138"/>
      <c r="M1973" s="138">
        <v>0.08</v>
      </c>
      <c r="N1973" s="130">
        <v>40</v>
      </c>
      <c r="O1973" s="138"/>
      <c r="P1973" s="138">
        <v>5</v>
      </c>
      <c r="Q1973" s="130">
        <v>0</v>
      </c>
      <c r="R1973" s="138">
        <v>5</v>
      </c>
      <c r="S1973" s="130">
        <f>Table4[[#This Row],[DMG PER PARTICLE]]*Table4[[#This Row],[PARTICLES 
PER SHOT]]</f>
        <v>3085</v>
      </c>
      <c r="T1973" s="186">
        <f>Table4[[#This Row],[DAMAGE PER SHOT]]/Table4[[#This Row],[SHOT 
INTERVAL]]</f>
        <v>38562.5</v>
      </c>
      <c r="U1973" s="130">
        <f>Table4[[#This Row],[SHOTS PER MAGAZINE]]*Table4[[#This Row],[DAMAGE PER SHOT]]</f>
        <v>123400</v>
      </c>
      <c r="V1973" s="130">
        <f>Table4[[#This Row],[MAGAZINE AMMO]]/Table4[[#This Row],[AMMO PER SHOT]]</f>
        <v>40</v>
      </c>
      <c r="W1973" s="138">
        <f>1/Table4[[#This Row],[SHOT 
INTERVAL]]</f>
        <v>12.5</v>
      </c>
      <c r="X1973" s="138">
        <f>(Table4[[#This Row],[SHOTS PER MAGAZINE]]-1)*Table4[[#This Row],[SHOT 
INTERVAL]]+(Table4[[#This Row],[PARTICLES 
PER SHOT]]-1)*Table4[[#This Row],[BURST INTERVAL]]</f>
        <v>3.12</v>
      </c>
      <c r="Y1973" s="186">
        <f>Table4[[#This Row],[DAMAGE PER MAGAZINE]]/(Table4[[#This Row],[UNLOAD TIME]]+Table4[[#This Row],[RELOAD TIME]])</f>
        <v>15197.044334975368</v>
      </c>
    </row>
    <row r="1974" spans="1:25" ht="14.25" hidden="1" customHeight="1" outlineLevel="1" x14ac:dyDescent="0.2">
      <c r="A1974" s="130">
        <v>98</v>
      </c>
      <c r="B1974" s="186" t="s">
        <v>488</v>
      </c>
      <c r="C1974" s="186" t="s">
        <v>102</v>
      </c>
      <c r="D1974" s="130">
        <v>10</v>
      </c>
      <c r="E1974" s="151">
        <v>3129</v>
      </c>
      <c r="F1974" s="130"/>
      <c r="G1974" s="130"/>
      <c r="H1974" s="130"/>
      <c r="I1974" s="130">
        <v>40</v>
      </c>
      <c r="J1974" s="130">
        <v>1</v>
      </c>
      <c r="K1974" s="130">
        <v>1</v>
      </c>
      <c r="L1974" s="138"/>
      <c r="M1974" s="138">
        <v>0.08</v>
      </c>
      <c r="N1974" s="130">
        <v>40</v>
      </c>
      <c r="O1974" s="138"/>
      <c r="P1974" s="138">
        <v>5</v>
      </c>
      <c r="Q1974" s="130">
        <v>0</v>
      </c>
      <c r="R1974" s="138">
        <v>5</v>
      </c>
      <c r="S1974" s="130">
        <f>Table4[[#This Row],[DMG PER PARTICLE]]*Table4[[#This Row],[PARTICLES 
PER SHOT]]</f>
        <v>3129</v>
      </c>
      <c r="T1974" s="186">
        <f>Table4[[#This Row],[DAMAGE PER SHOT]]/Table4[[#This Row],[SHOT 
INTERVAL]]</f>
        <v>39112.5</v>
      </c>
      <c r="U1974" s="130">
        <f>Table4[[#This Row],[SHOTS PER MAGAZINE]]*Table4[[#This Row],[DAMAGE PER SHOT]]</f>
        <v>125160</v>
      </c>
      <c r="V1974" s="130">
        <f>Table4[[#This Row],[MAGAZINE AMMO]]/Table4[[#This Row],[AMMO PER SHOT]]</f>
        <v>40</v>
      </c>
      <c r="W1974" s="138">
        <f>1/Table4[[#This Row],[SHOT 
INTERVAL]]</f>
        <v>12.5</v>
      </c>
      <c r="X1974" s="138">
        <f>(Table4[[#This Row],[SHOTS PER MAGAZINE]]-1)*Table4[[#This Row],[SHOT 
INTERVAL]]+(Table4[[#This Row],[PARTICLES 
PER SHOT]]-1)*Table4[[#This Row],[BURST INTERVAL]]</f>
        <v>3.12</v>
      </c>
      <c r="Y1974" s="186">
        <f>Table4[[#This Row],[DAMAGE PER MAGAZINE]]/(Table4[[#This Row],[UNLOAD TIME]]+Table4[[#This Row],[RELOAD TIME]])</f>
        <v>15413.793103448274</v>
      </c>
    </row>
    <row r="1975" spans="1:25" ht="14.25" hidden="1" customHeight="1" outlineLevel="1" x14ac:dyDescent="0.2">
      <c r="A1975" s="130">
        <v>98</v>
      </c>
      <c r="B1975" s="186" t="s">
        <v>488</v>
      </c>
      <c r="C1975" s="186" t="s">
        <v>102</v>
      </c>
      <c r="D1975" s="130">
        <v>11</v>
      </c>
      <c r="E1975" s="151">
        <v>3190</v>
      </c>
      <c r="F1975" s="130"/>
      <c r="G1975" s="130"/>
      <c r="H1975" s="130"/>
      <c r="I1975" s="130">
        <v>40</v>
      </c>
      <c r="J1975" s="130">
        <v>1</v>
      </c>
      <c r="K1975" s="130">
        <v>1</v>
      </c>
      <c r="L1975" s="138"/>
      <c r="M1975" s="138">
        <v>0.08</v>
      </c>
      <c r="N1975" s="130">
        <v>40</v>
      </c>
      <c r="O1975" s="138"/>
      <c r="P1975" s="138">
        <v>5</v>
      </c>
      <c r="Q1975" s="130">
        <v>0</v>
      </c>
      <c r="R1975" s="138">
        <v>5</v>
      </c>
      <c r="S1975" s="130">
        <f>Table4[[#This Row],[DMG PER PARTICLE]]*Table4[[#This Row],[PARTICLES 
PER SHOT]]</f>
        <v>3190</v>
      </c>
      <c r="T1975" s="186">
        <f>Table4[[#This Row],[DAMAGE PER SHOT]]/Table4[[#This Row],[SHOT 
INTERVAL]]</f>
        <v>39875</v>
      </c>
      <c r="U1975" s="130">
        <f>Table4[[#This Row],[SHOTS PER MAGAZINE]]*Table4[[#This Row],[DAMAGE PER SHOT]]</f>
        <v>127600</v>
      </c>
      <c r="V1975" s="130">
        <f>Table4[[#This Row],[MAGAZINE AMMO]]/Table4[[#This Row],[AMMO PER SHOT]]</f>
        <v>40</v>
      </c>
      <c r="W1975" s="138">
        <f>1/Table4[[#This Row],[SHOT 
INTERVAL]]</f>
        <v>12.5</v>
      </c>
      <c r="X1975" s="138">
        <f>(Table4[[#This Row],[SHOTS PER MAGAZINE]]-1)*Table4[[#This Row],[SHOT 
INTERVAL]]+(Table4[[#This Row],[PARTICLES 
PER SHOT]]-1)*Table4[[#This Row],[BURST INTERVAL]]</f>
        <v>3.12</v>
      </c>
      <c r="Y1975" s="186">
        <f>Table4[[#This Row],[DAMAGE PER MAGAZINE]]/(Table4[[#This Row],[UNLOAD TIME]]+Table4[[#This Row],[RELOAD TIME]])</f>
        <v>15714.285714285712</v>
      </c>
    </row>
    <row r="1976" spans="1:25" ht="14.25" hidden="1" customHeight="1" outlineLevel="1" x14ac:dyDescent="0.2">
      <c r="A1976" s="130">
        <v>98</v>
      </c>
      <c r="B1976" s="186" t="s">
        <v>488</v>
      </c>
      <c r="C1976" s="186" t="s">
        <v>102</v>
      </c>
      <c r="D1976" s="130">
        <v>12</v>
      </c>
      <c r="E1976" s="151">
        <v>3234</v>
      </c>
      <c r="F1976" s="130"/>
      <c r="G1976" s="130"/>
      <c r="H1976" s="130"/>
      <c r="I1976" s="130">
        <v>40</v>
      </c>
      <c r="J1976" s="130">
        <v>1</v>
      </c>
      <c r="K1976" s="130">
        <v>1</v>
      </c>
      <c r="L1976" s="138"/>
      <c r="M1976" s="138">
        <v>0.08</v>
      </c>
      <c r="N1976" s="130">
        <v>40</v>
      </c>
      <c r="O1976" s="138"/>
      <c r="P1976" s="138">
        <v>5</v>
      </c>
      <c r="Q1976" s="130">
        <v>0</v>
      </c>
      <c r="R1976" s="138">
        <v>5</v>
      </c>
      <c r="S1976" s="130">
        <f>Table4[[#This Row],[DMG PER PARTICLE]]*Table4[[#This Row],[PARTICLES 
PER SHOT]]</f>
        <v>3234</v>
      </c>
      <c r="T1976" s="186">
        <f>Table4[[#This Row],[DAMAGE PER SHOT]]/Table4[[#This Row],[SHOT 
INTERVAL]]</f>
        <v>40425</v>
      </c>
      <c r="U1976" s="130">
        <f>Table4[[#This Row],[SHOTS PER MAGAZINE]]*Table4[[#This Row],[DAMAGE PER SHOT]]</f>
        <v>129360</v>
      </c>
      <c r="V1976" s="130">
        <f>Table4[[#This Row],[MAGAZINE AMMO]]/Table4[[#This Row],[AMMO PER SHOT]]</f>
        <v>40</v>
      </c>
      <c r="W1976" s="138">
        <f>1/Table4[[#This Row],[SHOT 
INTERVAL]]</f>
        <v>12.5</v>
      </c>
      <c r="X1976" s="138">
        <f>(Table4[[#This Row],[SHOTS PER MAGAZINE]]-1)*Table4[[#This Row],[SHOT 
INTERVAL]]+(Table4[[#This Row],[PARTICLES 
PER SHOT]]-1)*Table4[[#This Row],[BURST INTERVAL]]</f>
        <v>3.12</v>
      </c>
      <c r="Y1976" s="186">
        <f>Table4[[#This Row],[DAMAGE PER MAGAZINE]]/(Table4[[#This Row],[UNLOAD TIME]]+Table4[[#This Row],[RELOAD TIME]])</f>
        <v>15931.03448275862</v>
      </c>
    </row>
    <row r="1977" spans="1:25" ht="14.25" hidden="1" customHeight="1" outlineLevel="1" x14ac:dyDescent="0.2">
      <c r="A1977" s="130">
        <v>98</v>
      </c>
      <c r="B1977" s="186" t="s">
        <v>488</v>
      </c>
      <c r="C1977" s="186" t="s">
        <v>103</v>
      </c>
      <c r="D1977" s="130">
        <v>1</v>
      </c>
      <c r="E1977" s="151">
        <v>3396</v>
      </c>
      <c r="F1977" s="130"/>
      <c r="G1977" s="130"/>
      <c r="H1977" s="130"/>
      <c r="I1977" s="130">
        <v>40</v>
      </c>
      <c r="J1977" s="130">
        <v>1</v>
      </c>
      <c r="K1977" s="130">
        <v>1</v>
      </c>
      <c r="L1977" s="138"/>
      <c r="M1977" s="138">
        <v>0.08</v>
      </c>
      <c r="N1977" s="130">
        <v>40</v>
      </c>
      <c r="O1977" s="138"/>
      <c r="P1977" s="138">
        <v>5</v>
      </c>
      <c r="Q1977" s="130">
        <v>0</v>
      </c>
      <c r="R1977" s="138">
        <v>5</v>
      </c>
      <c r="S1977" s="130">
        <f>Table4[[#This Row],[DMG PER PARTICLE]]*Table4[[#This Row],[PARTICLES 
PER SHOT]]</f>
        <v>3396</v>
      </c>
      <c r="T1977" s="186">
        <f>Table4[[#This Row],[DAMAGE PER SHOT]]/Table4[[#This Row],[SHOT 
INTERVAL]]</f>
        <v>42450</v>
      </c>
      <c r="U1977" s="130">
        <f>Table4[[#This Row],[SHOTS PER MAGAZINE]]*Table4[[#This Row],[DAMAGE PER SHOT]]</f>
        <v>135840</v>
      </c>
      <c r="V1977" s="130">
        <f>Table4[[#This Row],[MAGAZINE AMMO]]/Table4[[#This Row],[AMMO PER SHOT]]</f>
        <v>40</v>
      </c>
      <c r="W1977" s="138">
        <f>1/Table4[[#This Row],[SHOT 
INTERVAL]]</f>
        <v>12.5</v>
      </c>
      <c r="X1977" s="138">
        <f>(Table4[[#This Row],[SHOTS PER MAGAZINE]]-1)*Table4[[#This Row],[SHOT 
INTERVAL]]+(Table4[[#This Row],[PARTICLES 
PER SHOT]]-1)*Table4[[#This Row],[BURST INTERVAL]]</f>
        <v>3.12</v>
      </c>
      <c r="Y1977" s="186">
        <f>Table4[[#This Row],[DAMAGE PER MAGAZINE]]/(Table4[[#This Row],[UNLOAD TIME]]+Table4[[#This Row],[RELOAD TIME]])</f>
        <v>16729.064039408866</v>
      </c>
    </row>
    <row r="1978" spans="1:25" ht="14.25" customHeight="1" collapsed="1" x14ac:dyDescent="0.2">
      <c r="A1978" s="128">
        <v>101</v>
      </c>
      <c r="B1978" s="185" t="s">
        <v>489</v>
      </c>
      <c r="C1978" s="185" t="s">
        <v>101</v>
      </c>
      <c r="D1978" s="128">
        <v>1</v>
      </c>
      <c r="E1978" s="128">
        <v>107</v>
      </c>
      <c r="F1978" s="128"/>
      <c r="G1978" s="128"/>
      <c r="H1978" s="128"/>
      <c r="I1978" s="136">
        <v>180</v>
      </c>
      <c r="J1978" s="136">
        <v>2</v>
      </c>
      <c r="K1978" s="136">
        <v>2</v>
      </c>
      <c r="L1978" s="141"/>
      <c r="M1978" s="137">
        <v>0.09</v>
      </c>
      <c r="N1978" s="136">
        <v>14</v>
      </c>
      <c r="O1978" s="137"/>
      <c r="P1978" s="137">
        <v>1</v>
      </c>
      <c r="Q1978" s="128">
        <v>179</v>
      </c>
      <c r="R1978" s="137">
        <v>13</v>
      </c>
      <c r="S1978" s="128">
        <f>Table4[[#This Row],[DMG PER PARTICLE]]*Table4[[#This Row],[PARTICLES 
PER SHOT]]</f>
        <v>214</v>
      </c>
      <c r="T1978" s="185">
        <f>Table4[[#This Row],[DAMAGE PER SHOT]]/Table4[[#This Row],[SHOT 
INTERVAL]]</f>
        <v>2377.7777777777778</v>
      </c>
      <c r="U1978" s="128">
        <f>Table4[[#This Row],[SHOTS PER MAGAZINE]]*Table4[[#This Row],[DAMAGE PER SHOT]]</f>
        <v>19260</v>
      </c>
      <c r="V1978" s="128">
        <f>Table4[[#This Row],[MAGAZINE AMMO]]/Table4[[#This Row],[AMMO PER SHOT]]</f>
        <v>90</v>
      </c>
      <c r="W1978" s="137">
        <f>1/Table4[[#This Row],[SHOT 
INTERVAL]]</f>
        <v>11.111111111111111</v>
      </c>
      <c r="X1978" s="137">
        <f>(Table4[[#This Row],[SHOTS PER MAGAZINE]]-1)*Table4[[#This Row],[SHOT 
INTERVAL]]+(Table4[[#This Row],[PARTICLES 
PER SHOT]]-1)*Table4[[#This Row],[BURST INTERVAL]]</f>
        <v>8.01</v>
      </c>
      <c r="Y1978" s="185">
        <f>Table4[[#This Row],[DAMAGE PER MAGAZINE]]/(Table4[[#This Row],[UNLOAD TIME]]+Table4[[#This Row],[RELOAD TIME]])</f>
        <v>916.70633031889588</v>
      </c>
    </row>
    <row r="1979" spans="1:25" ht="14.25" hidden="1" customHeight="1" outlineLevel="1" x14ac:dyDescent="0.2">
      <c r="A1979" s="128">
        <v>101</v>
      </c>
      <c r="B1979" s="186" t="s">
        <v>489</v>
      </c>
      <c r="C1979" s="186" t="s">
        <v>101</v>
      </c>
      <c r="D1979" s="130">
        <v>2</v>
      </c>
      <c r="E1979" s="130">
        <v>118</v>
      </c>
      <c r="F1979" s="130"/>
      <c r="G1979" s="130"/>
      <c r="H1979" s="130"/>
      <c r="I1979" s="130">
        <v>180</v>
      </c>
      <c r="J1979" s="130">
        <v>2</v>
      </c>
      <c r="K1979" s="130">
        <v>2</v>
      </c>
      <c r="L1979" s="138"/>
      <c r="M1979" s="138">
        <v>0.09</v>
      </c>
      <c r="N1979" s="130">
        <v>14</v>
      </c>
      <c r="O1979" s="138"/>
      <c r="P1979" s="138">
        <v>1</v>
      </c>
      <c r="Q1979" s="130">
        <v>179</v>
      </c>
      <c r="R1979" s="138">
        <v>13</v>
      </c>
      <c r="S1979" s="130">
        <f>Table4[[#This Row],[DMG PER PARTICLE]]*Table4[[#This Row],[PARTICLES 
PER SHOT]]</f>
        <v>236</v>
      </c>
      <c r="T1979" s="186">
        <f>Table4[[#This Row],[DAMAGE PER SHOT]]/Table4[[#This Row],[SHOT 
INTERVAL]]</f>
        <v>2622.2222222222222</v>
      </c>
      <c r="U1979" s="130">
        <f>Table4[[#This Row],[SHOTS PER MAGAZINE]]*Table4[[#This Row],[DAMAGE PER SHOT]]</f>
        <v>21240</v>
      </c>
      <c r="V1979" s="130">
        <f>Table4[[#This Row],[MAGAZINE AMMO]]/Table4[[#This Row],[AMMO PER SHOT]]</f>
        <v>90</v>
      </c>
      <c r="W1979" s="138">
        <f>1/Table4[[#This Row],[SHOT 
INTERVAL]]</f>
        <v>11.111111111111111</v>
      </c>
      <c r="X1979" s="138">
        <f>(Table4[[#This Row],[SHOTS PER MAGAZINE]]-1)*Table4[[#This Row],[SHOT 
INTERVAL]]+(Table4[[#This Row],[PARTICLES 
PER SHOT]]-1)*Table4[[#This Row],[BURST INTERVAL]]</f>
        <v>8.01</v>
      </c>
      <c r="Y1979" s="186">
        <f>Table4[[#This Row],[DAMAGE PER MAGAZINE]]/(Table4[[#This Row],[UNLOAD TIME]]+Table4[[#This Row],[RELOAD TIME]])</f>
        <v>1010.9471680152309</v>
      </c>
    </row>
    <row r="1980" spans="1:25" ht="14.25" hidden="1" customHeight="1" outlineLevel="1" x14ac:dyDescent="0.2">
      <c r="A1980" s="128">
        <v>101</v>
      </c>
      <c r="B1980" s="186" t="s">
        <v>489</v>
      </c>
      <c r="C1980" s="186" t="s">
        <v>101</v>
      </c>
      <c r="D1980" s="130">
        <v>3</v>
      </c>
      <c r="E1980" s="130">
        <v>130</v>
      </c>
      <c r="F1980" s="130"/>
      <c r="G1980" s="130"/>
      <c r="H1980" s="130"/>
      <c r="I1980" s="130">
        <v>180</v>
      </c>
      <c r="J1980" s="130">
        <v>2</v>
      </c>
      <c r="K1980" s="130">
        <v>2</v>
      </c>
      <c r="L1980" s="138"/>
      <c r="M1980" s="138">
        <v>0.09</v>
      </c>
      <c r="N1980" s="130">
        <v>14</v>
      </c>
      <c r="O1980" s="138"/>
      <c r="P1980" s="138">
        <v>1</v>
      </c>
      <c r="Q1980" s="130">
        <v>179</v>
      </c>
      <c r="R1980" s="138">
        <v>13</v>
      </c>
      <c r="S1980" s="130">
        <f>Table4[[#This Row],[DMG PER PARTICLE]]*Table4[[#This Row],[PARTICLES 
PER SHOT]]</f>
        <v>260</v>
      </c>
      <c r="T1980" s="186">
        <f>Table4[[#This Row],[DAMAGE PER SHOT]]/Table4[[#This Row],[SHOT 
INTERVAL]]</f>
        <v>2888.8888888888891</v>
      </c>
      <c r="U1980" s="130">
        <f>Table4[[#This Row],[SHOTS PER MAGAZINE]]*Table4[[#This Row],[DAMAGE PER SHOT]]</f>
        <v>23400</v>
      </c>
      <c r="V1980" s="130">
        <f>Table4[[#This Row],[MAGAZINE AMMO]]/Table4[[#This Row],[AMMO PER SHOT]]</f>
        <v>90</v>
      </c>
      <c r="W1980" s="138">
        <f>1/Table4[[#This Row],[SHOT 
INTERVAL]]</f>
        <v>11.111111111111111</v>
      </c>
      <c r="X1980" s="138">
        <f>(Table4[[#This Row],[SHOTS PER MAGAZINE]]-1)*Table4[[#This Row],[SHOT 
INTERVAL]]+(Table4[[#This Row],[PARTICLES 
PER SHOT]]-1)*Table4[[#This Row],[BURST INTERVAL]]</f>
        <v>8.01</v>
      </c>
      <c r="Y1980" s="186">
        <f>Table4[[#This Row],[DAMAGE PER MAGAZINE]]/(Table4[[#This Row],[UNLOAD TIME]]+Table4[[#This Row],[RELOAD TIME]])</f>
        <v>1113.7553545930509</v>
      </c>
    </row>
    <row r="1981" spans="1:25" ht="14.25" hidden="1" customHeight="1" outlineLevel="1" x14ac:dyDescent="0.2">
      <c r="A1981" s="128">
        <v>101</v>
      </c>
      <c r="B1981" s="186" t="s">
        <v>489</v>
      </c>
      <c r="C1981" s="186" t="s">
        <v>101</v>
      </c>
      <c r="D1981" s="130">
        <v>4</v>
      </c>
      <c r="E1981" s="130">
        <v>143</v>
      </c>
      <c r="F1981" s="130"/>
      <c r="G1981" s="130"/>
      <c r="H1981" s="130"/>
      <c r="I1981" s="130">
        <v>180</v>
      </c>
      <c r="J1981" s="130">
        <v>2</v>
      </c>
      <c r="K1981" s="130">
        <v>2</v>
      </c>
      <c r="L1981" s="138"/>
      <c r="M1981" s="138">
        <v>0.09</v>
      </c>
      <c r="N1981" s="130">
        <v>14</v>
      </c>
      <c r="O1981" s="138"/>
      <c r="P1981" s="138">
        <v>1</v>
      </c>
      <c r="Q1981" s="130">
        <v>179</v>
      </c>
      <c r="R1981" s="138">
        <v>13</v>
      </c>
      <c r="S1981" s="130">
        <f>Table4[[#This Row],[DMG PER PARTICLE]]*Table4[[#This Row],[PARTICLES 
PER SHOT]]</f>
        <v>286</v>
      </c>
      <c r="T1981" s="186">
        <f>Table4[[#This Row],[DAMAGE PER SHOT]]/Table4[[#This Row],[SHOT 
INTERVAL]]</f>
        <v>3177.7777777777778</v>
      </c>
      <c r="U1981" s="130">
        <f>Table4[[#This Row],[SHOTS PER MAGAZINE]]*Table4[[#This Row],[DAMAGE PER SHOT]]</f>
        <v>25740</v>
      </c>
      <c r="V1981" s="130">
        <f>Table4[[#This Row],[MAGAZINE AMMO]]/Table4[[#This Row],[AMMO PER SHOT]]</f>
        <v>90</v>
      </c>
      <c r="W1981" s="138">
        <f>1/Table4[[#This Row],[SHOT 
INTERVAL]]</f>
        <v>11.111111111111111</v>
      </c>
      <c r="X1981" s="138">
        <f>(Table4[[#This Row],[SHOTS PER MAGAZINE]]-1)*Table4[[#This Row],[SHOT 
INTERVAL]]+(Table4[[#This Row],[PARTICLES 
PER SHOT]]-1)*Table4[[#This Row],[BURST INTERVAL]]</f>
        <v>8.01</v>
      </c>
      <c r="Y1981" s="186">
        <f>Table4[[#This Row],[DAMAGE PER MAGAZINE]]/(Table4[[#This Row],[UNLOAD TIME]]+Table4[[#This Row],[RELOAD TIME]])</f>
        <v>1225.1308900523561</v>
      </c>
    </row>
    <row r="1982" spans="1:25" ht="14.25" hidden="1" customHeight="1" outlineLevel="1" x14ac:dyDescent="0.2">
      <c r="A1982" s="128">
        <v>101</v>
      </c>
      <c r="B1982" s="186" t="s">
        <v>489</v>
      </c>
      <c r="C1982" s="186" t="s">
        <v>101</v>
      </c>
      <c r="D1982" s="130">
        <v>5</v>
      </c>
      <c r="E1982" s="130">
        <v>157</v>
      </c>
      <c r="F1982" s="130"/>
      <c r="G1982" s="130"/>
      <c r="H1982" s="130"/>
      <c r="I1982" s="130">
        <v>180</v>
      </c>
      <c r="J1982" s="130">
        <v>2</v>
      </c>
      <c r="K1982" s="130">
        <v>2</v>
      </c>
      <c r="L1982" s="138"/>
      <c r="M1982" s="138">
        <v>0.09</v>
      </c>
      <c r="N1982" s="130">
        <v>14</v>
      </c>
      <c r="O1982" s="138"/>
      <c r="P1982" s="138">
        <v>1</v>
      </c>
      <c r="Q1982" s="130">
        <v>179</v>
      </c>
      <c r="R1982" s="138">
        <v>13</v>
      </c>
      <c r="S1982" s="130">
        <f>Table4[[#This Row],[DMG PER PARTICLE]]*Table4[[#This Row],[PARTICLES 
PER SHOT]]</f>
        <v>314</v>
      </c>
      <c r="T1982" s="186">
        <f>Table4[[#This Row],[DAMAGE PER SHOT]]/Table4[[#This Row],[SHOT 
INTERVAL]]</f>
        <v>3488.8888888888891</v>
      </c>
      <c r="U1982" s="130">
        <f>Table4[[#This Row],[SHOTS PER MAGAZINE]]*Table4[[#This Row],[DAMAGE PER SHOT]]</f>
        <v>28260</v>
      </c>
      <c r="V1982" s="130">
        <f>Table4[[#This Row],[MAGAZINE AMMO]]/Table4[[#This Row],[AMMO PER SHOT]]</f>
        <v>90</v>
      </c>
      <c r="W1982" s="138">
        <f>1/Table4[[#This Row],[SHOT 
INTERVAL]]</f>
        <v>11.111111111111111</v>
      </c>
      <c r="X1982" s="138">
        <f>(Table4[[#This Row],[SHOTS PER MAGAZINE]]-1)*Table4[[#This Row],[SHOT 
INTERVAL]]+(Table4[[#This Row],[PARTICLES 
PER SHOT]]-1)*Table4[[#This Row],[BURST INTERVAL]]</f>
        <v>8.01</v>
      </c>
      <c r="Y1982" s="186">
        <f>Table4[[#This Row],[DAMAGE PER MAGAZINE]]/(Table4[[#This Row],[UNLOAD TIME]]+Table4[[#This Row],[RELOAD TIME]])</f>
        <v>1345.0737743931463</v>
      </c>
    </row>
    <row r="1983" spans="1:25" ht="14.25" hidden="1" customHeight="1" outlineLevel="1" x14ac:dyDescent="0.2">
      <c r="A1983" s="128">
        <v>101</v>
      </c>
      <c r="B1983" s="186" t="s">
        <v>489</v>
      </c>
      <c r="C1983" s="186" t="s">
        <v>101</v>
      </c>
      <c r="D1983" s="130">
        <v>6</v>
      </c>
      <c r="E1983" s="130">
        <v>173</v>
      </c>
      <c r="F1983" s="130"/>
      <c r="G1983" s="130"/>
      <c r="H1983" s="130"/>
      <c r="I1983" s="130">
        <v>180</v>
      </c>
      <c r="J1983" s="130">
        <v>2</v>
      </c>
      <c r="K1983" s="130">
        <v>2</v>
      </c>
      <c r="L1983" s="138"/>
      <c r="M1983" s="138">
        <v>0.09</v>
      </c>
      <c r="N1983" s="130">
        <v>14</v>
      </c>
      <c r="O1983" s="138"/>
      <c r="P1983" s="138">
        <v>1</v>
      </c>
      <c r="Q1983" s="130">
        <v>179</v>
      </c>
      <c r="R1983" s="138">
        <v>13</v>
      </c>
      <c r="S1983" s="130">
        <f>Table4[[#This Row],[DMG PER PARTICLE]]*Table4[[#This Row],[PARTICLES 
PER SHOT]]</f>
        <v>346</v>
      </c>
      <c r="T1983" s="186">
        <f>Table4[[#This Row],[DAMAGE PER SHOT]]/Table4[[#This Row],[SHOT 
INTERVAL]]</f>
        <v>3844.4444444444448</v>
      </c>
      <c r="U1983" s="130">
        <f>Table4[[#This Row],[SHOTS PER MAGAZINE]]*Table4[[#This Row],[DAMAGE PER SHOT]]</f>
        <v>31140</v>
      </c>
      <c r="V1983" s="130">
        <f>Table4[[#This Row],[MAGAZINE AMMO]]/Table4[[#This Row],[AMMO PER SHOT]]</f>
        <v>90</v>
      </c>
      <c r="W1983" s="138">
        <f>1/Table4[[#This Row],[SHOT 
INTERVAL]]</f>
        <v>11.111111111111111</v>
      </c>
      <c r="X1983" s="138">
        <f>(Table4[[#This Row],[SHOTS PER MAGAZINE]]-1)*Table4[[#This Row],[SHOT 
INTERVAL]]+(Table4[[#This Row],[PARTICLES 
PER SHOT]]-1)*Table4[[#This Row],[BURST INTERVAL]]</f>
        <v>8.01</v>
      </c>
      <c r="Y1983" s="186">
        <f>Table4[[#This Row],[DAMAGE PER MAGAZINE]]/(Table4[[#This Row],[UNLOAD TIME]]+Table4[[#This Row],[RELOAD TIME]])</f>
        <v>1482.1513564969064</v>
      </c>
    </row>
    <row r="1984" spans="1:25" ht="14.25" hidden="1" customHeight="1" outlineLevel="1" x14ac:dyDescent="0.2">
      <c r="A1984" s="128">
        <v>101</v>
      </c>
      <c r="B1984" s="186" t="s">
        <v>489</v>
      </c>
      <c r="C1984" s="186" t="s">
        <v>101</v>
      </c>
      <c r="D1984" s="130">
        <v>7</v>
      </c>
      <c r="E1984" s="130">
        <v>190</v>
      </c>
      <c r="F1984" s="130"/>
      <c r="G1984" s="130"/>
      <c r="H1984" s="130"/>
      <c r="I1984" s="130">
        <v>180</v>
      </c>
      <c r="J1984" s="130">
        <v>2</v>
      </c>
      <c r="K1984" s="130">
        <v>2</v>
      </c>
      <c r="L1984" s="138"/>
      <c r="M1984" s="138">
        <v>0.09</v>
      </c>
      <c r="N1984" s="130">
        <v>14</v>
      </c>
      <c r="O1984" s="138"/>
      <c r="P1984" s="138">
        <v>1</v>
      </c>
      <c r="Q1984" s="130">
        <v>179</v>
      </c>
      <c r="R1984" s="138">
        <v>13</v>
      </c>
      <c r="S1984" s="130">
        <f>Table4[[#This Row],[DMG PER PARTICLE]]*Table4[[#This Row],[PARTICLES 
PER SHOT]]</f>
        <v>380</v>
      </c>
      <c r="T1984" s="186">
        <f>Table4[[#This Row],[DAMAGE PER SHOT]]/Table4[[#This Row],[SHOT 
INTERVAL]]</f>
        <v>4222.2222222222226</v>
      </c>
      <c r="U1984" s="130">
        <f>Table4[[#This Row],[SHOTS PER MAGAZINE]]*Table4[[#This Row],[DAMAGE PER SHOT]]</f>
        <v>34200</v>
      </c>
      <c r="V1984" s="130">
        <f>Table4[[#This Row],[MAGAZINE AMMO]]/Table4[[#This Row],[AMMO PER SHOT]]</f>
        <v>90</v>
      </c>
      <c r="W1984" s="138">
        <f>1/Table4[[#This Row],[SHOT 
INTERVAL]]</f>
        <v>11.111111111111111</v>
      </c>
      <c r="X1984" s="138">
        <f>(Table4[[#This Row],[SHOTS PER MAGAZINE]]-1)*Table4[[#This Row],[SHOT 
INTERVAL]]+(Table4[[#This Row],[PARTICLES 
PER SHOT]]-1)*Table4[[#This Row],[BURST INTERVAL]]</f>
        <v>8.01</v>
      </c>
      <c r="Y1984" s="186">
        <f>Table4[[#This Row],[DAMAGE PER MAGAZINE]]/(Table4[[#This Row],[UNLOAD TIME]]+Table4[[#This Row],[RELOAD TIME]])</f>
        <v>1627.7962874821515</v>
      </c>
    </row>
    <row r="1985" spans="1:25" ht="14.25" hidden="1" customHeight="1" outlineLevel="1" x14ac:dyDescent="0.2">
      <c r="A1985" s="128">
        <v>101</v>
      </c>
      <c r="B1985" s="186" t="s">
        <v>489</v>
      </c>
      <c r="C1985" s="186" t="s">
        <v>101</v>
      </c>
      <c r="D1985" s="130">
        <v>8</v>
      </c>
      <c r="E1985" s="130">
        <v>209</v>
      </c>
      <c r="F1985" s="130"/>
      <c r="G1985" s="130"/>
      <c r="H1985" s="130"/>
      <c r="I1985" s="130">
        <v>180</v>
      </c>
      <c r="J1985" s="130">
        <v>2</v>
      </c>
      <c r="K1985" s="130">
        <v>2</v>
      </c>
      <c r="L1985" s="138"/>
      <c r="M1985" s="138">
        <v>0.09</v>
      </c>
      <c r="N1985" s="130">
        <v>14</v>
      </c>
      <c r="O1985" s="138"/>
      <c r="P1985" s="138">
        <v>1</v>
      </c>
      <c r="Q1985" s="130">
        <v>179</v>
      </c>
      <c r="R1985" s="138">
        <v>13</v>
      </c>
      <c r="S1985" s="130">
        <f>Table4[[#This Row],[DMG PER PARTICLE]]*Table4[[#This Row],[PARTICLES 
PER SHOT]]</f>
        <v>418</v>
      </c>
      <c r="T1985" s="186">
        <f>Table4[[#This Row],[DAMAGE PER SHOT]]/Table4[[#This Row],[SHOT 
INTERVAL]]</f>
        <v>4644.4444444444443</v>
      </c>
      <c r="U1985" s="130">
        <f>Table4[[#This Row],[SHOTS PER MAGAZINE]]*Table4[[#This Row],[DAMAGE PER SHOT]]</f>
        <v>37620</v>
      </c>
      <c r="V1985" s="130">
        <f>Table4[[#This Row],[MAGAZINE AMMO]]/Table4[[#This Row],[AMMO PER SHOT]]</f>
        <v>90</v>
      </c>
      <c r="W1985" s="138">
        <f>1/Table4[[#This Row],[SHOT 
INTERVAL]]</f>
        <v>11.111111111111111</v>
      </c>
      <c r="X1985" s="138">
        <f>(Table4[[#This Row],[SHOTS PER MAGAZINE]]-1)*Table4[[#This Row],[SHOT 
INTERVAL]]+(Table4[[#This Row],[PARTICLES 
PER SHOT]]-1)*Table4[[#This Row],[BURST INTERVAL]]</f>
        <v>8.01</v>
      </c>
      <c r="Y1985" s="186">
        <f>Table4[[#This Row],[DAMAGE PER MAGAZINE]]/(Table4[[#This Row],[UNLOAD TIME]]+Table4[[#This Row],[RELOAD TIME]])</f>
        <v>1790.5759162303666</v>
      </c>
    </row>
    <row r="1986" spans="1:25" ht="14.25" hidden="1" customHeight="1" outlineLevel="1" x14ac:dyDescent="0.2">
      <c r="A1986" s="128">
        <v>101</v>
      </c>
      <c r="B1986" s="186" t="s">
        <v>489</v>
      </c>
      <c r="C1986" s="186" t="s">
        <v>101</v>
      </c>
      <c r="D1986" s="130">
        <v>9</v>
      </c>
      <c r="E1986" s="130">
        <v>230</v>
      </c>
      <c r="F1986" s="130"/>
      <c r="G1986" s="130"/>
      <c r="H1986" s="130"/>
      <c r="I1986" s="130">
        <v>180</v>
      </c>
      <c r="J1986" s="130">
        <v>2</v>
      </c>
      <c r="K1986" s="130">
        <v>2</v>
      </c>
      <c r="L1986" s="138"/>
      <c r="M1986" s="138">
        <v>0.09</v>
      </c>
      <c r="N1986" s="130">
        <v>14</v>
      </c>
      <c r="O1986" s="138"/>
      <c r="P1986" s="138">
        <v>1</v>
      </c>
      <c r="Q1986" s="130">
        <v>179</v>
      </c>
      <c r="R1986" s="138">
        <v>13</v>
      </c>
      <c r="S1986" s="130">
        <f>Table4[[#This Row],[DMG PER PARTICLE]]*Table4[[#This Row],[PARTICLES 
PER SHOT]]</f>
        <v>460</v>
      </c>
      <c r="T1986" s="186">
        <f>Table4[[#This Row],[DAMAGE PER SHOT]]/Table4[[#This Row],[SHOT 
INTERVAL]]</f>
        <v>5111.1111111111113</v>
      </c>
      <c r="U1986" s="130">
        <f>Table4[[#This Row],[SHOTS PER MAGAZINE]]*Table4[[#This Row],[DAMAGE PER SHOT]]</f>
        <v>41400</v>
      </c>
      <c r="V1986" s="130">
        <f>Table4[[#This Row],[MAGAZINE AMMO]]/Table4[[#This Row],[AMMO PER SHOT]]</f>
        <v>90</v>
      </c>
      <c r="W1986" s="138">
        <f>1/Table4[[#This Row],[SHOT 
INTERVAL]]</f>
        <v>11.111111111111111</v>
      </c>
      <c r="X1986" s="138">
        <f>(Table4[[#This Row],[SHOTS PER MAGAZINE]]-1)*Table4[[#This Row],[SHOT 
INTERVAL]]+(Table4[[#This Row],[PARTICLES 
PER SHOT]]-1)*Table4[[#This Row],[BURST INTERVAL]]</f>
        <v>8.01</v>
      </c>
      <c r="Y1986" s="186">
        <f>Table4[[#This Row],[DAMAGE PER MAGAZINE]]/(Table4[[#This Row],[UNLOAD TIME]]+Table4[[#This Row],[RELOAD TIME]])</f>
        <v>1970.4902427415518</v>
      </c>
    </row>
    <row r="1987" spans="1:25" ht="14.25" hidden="1" customHeight="1" outlineLevel="1" x14ac:dyDescent="0.2">
      <c r="A1987" s="128">
        <v>101</v>
      </c>
      <c r="B1987" s="186" t="s">
        <v>489</v>
      </c>
      <c r="C1987" s="186" t="s">
        <v>101</v>
      </c>
      <c r="D1987" s="130">
        <v>10</v>
      </c>
      <c r="E1987" s="130">
        <v>253</v>
      </c>
      <c r="F1987" s="130"/>
      <c r="G1987" s="130"/>
      <c r="H1987" s="130"/>
      <c r="I1987" s="130">
        <v>180</v>
      </c>
      <c r="J1987" s="130">
        <v>2</v>
      </c>
      <c r="K1987" s="130">
        <v>2</v>
      </c>
      <c r="L1987" s="138"/>
      <c r="M1987" s="138">
        <v>0.09</v>
      </c>
      <c r="N1987" s="130">
        <v>14</v>
      </c>
      <c r="O1987" s="138"/>
      <c r="P1987" s="138">
        <v>1</v>
      </c>
      <c r="Q1987" s="130">
        <v>179</v>
      </c>
      <c r="R1987" s="138">
        <v>13</v>
      </c>
      <c r="S1987" s="130">
        <f>Table4[[#This Row],[DMG PER PARTICLE]]*Table4[[#This Row],[PARTICLES 
PER SHOT]]</f>
        <v>506</v>
      </c>
      <c r="T1987" s="186">
        <f>Table4[[#This Row],[DAMAGE PER SHOT]]/Table4[[#This Row],[SHOT 
INTERVAL]]</f>
        <v>5622.2222222222226</v>
      </c>
      <c r="U1987" s="130">
        <f>Table4[[#This Row],[SHOTS PER MAGAZINE]]*Table4[[#This Row],[DAMAGE PER SHOT]]</f>
        <v>45540</v>
      </c>
      <c r="V1987" s="130">
        <f>Table4[[#This Row],[MAGAZINE AMMO]]/Table4[[#This Row],[AMMO PER SHOT]]</f>
        <v>90</v>
      </c>
      <c r="W1987" s="138">
        <f>1/Table4[[#This Row],[SHOT 
INTERVAL]]</f>
        <v>11.111111111111111</v>
      </c>
      <c r="X1987" s="138">
        <f>(Table4[[#This Row],[SHOTS PER MAGAZINE]]-1)*Table4[[#This Row],[SHOT 
INTERVAL]]+(Table4[[#This Row],[PARTICLES 
PER SHOT]]-1)*Table4[[#This Row],[BURST INTERVAL]]</f>
        <v>8.01</v>
      </c>
      <c r="Y1987" s="186">
        <f>Table4[[#This Row],[DAMAGE PER MAGAZINE]]/(Table4[[#This Row],[UNLOAD TIME]]+Table4[[#This Row],[RELOAD TIME]])</f>
        <v>2167.5392670157071</v>
      </c>
    </row>
    <row r="1988" spans="1:25" ht="14.25" hidden="1" customHeight="1" outlineLevel="1" x14ac:dyDescent="0.2">
      <c r="A1988" s="128">
        <v>101</v>
      </c>
      <c r="B1988" s="186" t="s">
        <v>489</v>
      </c>
      <c r="C1988" s="186" t="s">
        <v>101</v>
      </c>
      <c r="D1988" s="130">
        <v>11</v>
      </c>
      <c r="E1988" s="130">
        <v>278</v>
      </c>
      <c r="F1988" s="130"/>
      <c r="G1988" s="130"/>
      <c r="H1988" s="130"/>
      <c r="I1988" s="130">
        <v>180</v>
      </c>
      <c r="J1988" s="130">
        <v>2</v>
      </c>
      <c r="K1988" s="130">
        <v>2</v>
      </c>
      <c r="L1988" s="138"/>
      <c r="M1988" s="138">
        <v>0.09</v>
      </c>
      <c r="N1988" s="130">
        <v>14</v>
      </c>
      <c r="O1988" s="138"/>
      <c r="P1988" s="138">
        <v>1</v>
      </c>
      <c r="Q1988" s="130">
        <v>179</v>
      </c>
      <c r="R1988" s="138">
        <v>13</v>
      </c>
      <c r="S1988" s="130">
        <f>Table4[[#This Row],[DMG PER PARTICLE]]*Table4[[#This Row],[PARTICLES 
PER SHOT]]</f>
        <v>556</v>
      </c>
      <c r="T1988" s="186">
        <f>Table4[[#This Row],[DAMAGE PER SHOT]]/Table4[[#This Row],[SHOT 
INTERVAL]]</f>
        <v>6177.7777777777783</v>
      </c>
      <c r="U1988" s="130">
        <f>Table4[[#This Row],[SHOTS PER MAGAZINE]]*Table4[[#This Row],[DAMAGE PER SHOT]]</f>
        <v>50040</v>
      </c>
      <c r="V1988" s="130">
        <f>Table4[[#This Row],[MAGAZINE AMMO]]/Table4[[#This Row],[AMMO PER SHOT]]</f>
        <v>90</v>
      </c>
      <c r="W1988" s="138">
        <f>1/Table4[[#This Row],[SHOT 
INTERVAL]]</f>
        <v>11.111111111111111</v>
      </c>
      <c r="X1988" s="138">
        <f>(Table4[[#This Row],[SHOTS PER MAGAZINE]]-1)*Table4[[#This Row],[SHOT 
INTERVAL]]+(Table4[[#This Row],[PARTICLES 
PER SHOT]]-1)*Table4[[#This Row],[BURST INTERVAL]]</f>
        <v>8.01</v>
      </c>
      <c r="Y1988" s="186">
        <f>Table4[[#This Row],[DAMAGE PER MAGAZINE]]/(Table4[[#This Row],[UNLOAD TIME]]+Table4[[#This Row],[RELOAD TIME]])</f>
        <v>2381.7229890528324</v>
      </c>
    </row>
    <row r="1989" spans="1:25" ht="14.25" hidden="1" customHeight="1" outlineLevel="1" x14ac:dyDescent="0.2">
      <c r="A1989" s="128">
        <v>101</v>
      </c>
      <c r="B1989" s="186" t="s">
        <v>489</v>
      </c>
      <c r="C1989" s="186" t="s">
        <v>101</v>
      </c>
      <c r="D1989" s="130">
        <v>12</v>
      </c>
      <c r="E1989" s="130">
        <v>305</v>
      </c>
      <c r="F1989" s="130"/>
      <c r="G1989" s="130"/>
      <c r="H1989" s="130"/>
      <c r="I1989" s="130">
        <v>180</v>
      </c>
      <c r="J1989" s="130">
        <v>2</v>
      </c>
      <c r="K1989" s="130">
        <v>2</v>
      </c>
      <c r="L1989" s="138"/>
      <c r="M1989" s="138">
        <v>0.09</v>
      </c>
      <c r="N1989" s="130">
        <v>14</v>
      </c>
      <c r="O1989" s="138"/>
      <c r="P1989" s="138">
        <v>1</v>
      </c>
      <c r="Q1989" s="130">
        <v>179</v>
      </c>
      <c r="R1989" s="138">
        <v>13</v>
      </c>
      <c r="S1989" s="130">
        <f>Table4[[#This Row],[DMG PER PARTICLE]]*Table4[[#This Row],[PARTICLES 
PER SHOT]]</f>
        <v>610</v>
      </c>
      <c r="T1989" s="186">
        <f>Table4[[#This Row],[DAMAGE PER SHOT]]/Table4[[#This Row],[SHOT 
INTERVAL]]</f>
        <v>6777.7777777777783</v>
      </c>
      <c r="U1989" s="130">
        <f>Table4[[#This Row],[SHOTS PER MAGAZINE]]*Table4[[#This Row],[DAMAGE PER SHOT]]</f>
        <v>54900</v>
      </c>
      <c r="V1989" s="130">
        <f>Table4[[#This Row],[MAGAZINE AMMO]]/Table4[[#This Row],[AMMO PER SHOT]]</f>
        <v>90</v>
      </c>
      <c r="W1989" s="138">
        <f>1/Table4[[#This Row],[SHOT 
INTERVAL]]</f>
        <v>11.111111111111111</v>
      </c>
      <c r="X1989" s="138">
        <f>(Table4[[#This Row],[SHOTS PER MAGAZINE]]-1)*Table4[[#This Row],[SHOT 
INTERVAL]]+(Table4[[#This Row],[PARTICLES 
PER SHOT]]-1)*Table4[[#This Row],[BURST INTERVAL]]</f>
        <v>8.01</v>
      </c>
      <c r="Y1989" s="186">
        <f>Table4[[#This Row],[DAMAGE PER MAGAZINE]]/(Table4[[#This Row],[UNLOAD TIME]]+Table4[[#This Row],[RELOAD TIME]])</f>
        <v>2613.0414088529274</v>
      </c>
    </row>
    <row r="1990" spans="1:25" ht="14.25" hidden="1" customHeight="1" outlineLevel="1" x14ac:dyDescent="0.2">
      <c r="A1990" s="128">
        <v>101</v>
      </c>
      <c r="B1990" s="186" t="s">
        <v>489</v>
      </c>
      <c r="C1990" s="186" t="s">
        <v>102</v>
      </c>
      <c r="D1990" s="130">
        <v>1</v>
      </c>
      <c r="E1990" s="130">
        <v>366</v>
      </c>
      <c r="F1990" s="130"/>
      <c r="G1990" s="130"/>
      <c r="H1990" s="130"/>
      <c r="I1990" s="130">
        <v>180</v>
      </c>
      <c r="J1990" s="130">
        <v>2</v>
      </c>
      <c r="K1990" s="130">
        <v>2</v>
      </c>
      <c r="L1990" s="138"/>
      <c r="M1990" s="138">
        <v>0.09</v>
      </c>
      <c r="N1990" s="130">
        <v>14</v>
      </c>
      <c r="O1990" s="138"/>
      <c r="P1990" s="138">
        <v>1</v>
      </c>
      <c r="Q1990" s="130">
        <v>179</v>
      </c>
      <c r="R1990" s="138">
        <v>13</v>
      </c>
      <c r="S1990" s="130">
        <f>Table4[[#This Row],[DMG PER PARTICLE]]*Table4[[#This Row],[PARTICLES 
PER SHOT]]</f>
        <v>732</v>
      </c>
      <c r="T1990" s="186">
        <f>Table4[[#This Row],[DAMAGE PER SHOT]]/Table4[[#This Row],[SHOT 
INTERVAL]]</f>
        <v>8133.3333333333339</v>
      </c>
      <c r="U1990" s="130">
        <f>Table4[[#This Row],[SHOTS PER MAGAZINE]]*Table4[[#This Row],[DAMAGE PER SHOT]]</f>
        <v>65880</v>
      </c>
      <c r="V1990" s="130">
        <f>Table4[[#This Row],[MAGAZINE AMMO]]/Table4[[#This Row],[AMMO PER SHOT]]</f>
        <v>90</v>
      </c>
      <c r="W1990" s="138">
        <f>1/Table4[[#This Row],[SHOT 
INTERVAL]]</f>
        <v>11.111111111111111</v>
      </c>
      <c r="X1990" s="138">
        <f>(Table4[[#This Row],[SHOTS PER MAGAZINE]]-1)*Table4[[#This Row],[SHOT 
INTERVAL]]+(Table4[[#This Row],[PARTICLES 
PER SHOT]]-1)*Table4[[#This Row],[BURST INTERVAL]]</f>
        <v>8.01</v>
      </c>
      <c r="Y1990" s="186">
        <f>Table4[[#This Row],[DAMAGE PER MAGAZINE]]/(Table4[[#This Row],[UNLOAD TIME]]+Table4[[#This Row],[RELOAD TIME]])</f>
        <v>3135.6496906235129</v>
      </c>
    </row>
    <row r="1991" spans="1:25" ht="14.25" hidden="1" customHeight="1" outlineLevel="1" x14ac:dyDescent="0.2">
      <c r="A1991" s="128">
        <v>101</v>
      </c>
      <c r="B1991" s="186" t="s">
        <v>489</v>
      </c>
      <c r="C1991" s="186" t="s">
        <v>102</v>
      </c>
      <c r="D1991" s="130">
        <v>2</v>
      </c>
      <c r="E1991" s="130">
        <v>305</v>
      </c>
      <c r="F1991" s="130"/>
      <c r="G1991" s="130"/>
      <c r="H1991" s="130"/>
      <c r="I1991" s="130">
        <v>180</v>
      </c>
      <c r="J1991" s="130">
        <v>2</v>
      </c>
      <c r="K1991" s="130">
        <v>2</v>
      </c>
      <c r="L1991" s="138"/>
      <c r="M1991" s="138">
        <v>0.09</v>
      </c>
      <c r="N1991" s="130">
        <v>14</v>
      </c>
      <c r="O1991" s="138"/>
      <c r="P1991" s="138">
        <v>1</v>
      </c>
      <c r="Q1991" s="130">
        <v>179</v>
      </c>
      <c r="R1991" s="138">
        <v>13</v>
      </c>
      <c r="S1991" s="130">
        <f>Table4[[#This Row],[DMG PER PARTICLE]]*Table4[[#This Row],[PARTICLES 
PER SHOT]]</f>
        <v>610</v>
      </c>
      <c r="T1991" s="186">
        <f>Table4[[#This Row],[DAMAGE PER SHOT]]/Table4[[#This Row],[SHOT 
INTERVAL]]</f>
        <v>6777.7777777777783</v>
      </c>
      <c r="U1991" s="130">
        <f>Table4[[#This Row],[SHOTS PER MAGAZINE]]*Table4[[#This Row],[DAMAGE PER SHOT]]</f>
        <v>54900</v>
      </c>
      <c r="V1991" s="130">
        <f>Table4[[#This Row],[MAGAZINE AMMO]]/Table4[[#This Row],[AMMO PER SHOT]]</f>
        <v>90</v>
      </c>
      <c r="W1991" s="138">
        <f>1/Table4[[#This Row],[SHOT 
INTERVAL]]</f>
        <v>11.111111111111111</v>
      </c>
      <c r="X1991" s="138">
        <f>(Table4[[#This Row],[SHOTS PER MAGAZINE]]-1)*Table4[[#This Row],[SHOT 
INTERVAL]]+(Table4[[#This Row],[PARTICLES 
PER SHOT]]-1)*Table4[[#This Row],[BURST INTERVAL]]</f>
        <v>8.01</v>
      </c>
      <c r="Y1991" s="186">
        <f>Table4[[#This Row],[DAMAGE PER MAGAZINE]]/(Table4[[#This Row],[UNLOAD TIME]]+Table4[[#This Row],[RELOAD TIME]])</f>
        <v>2613.0414088529274</v>
      </c>
    </row>
    <row r="1992" spans="1:25" ht="14.25" hidden="1" customHeight="1" outlineLevel="1" x14ac:dyDescent="0.2">
      <c r="A1992" s="128">
        <v>101</v>
      </c>
      <c r="B1992" s="186" t="s">
        <v>489</v>
      </c>
      <c r="C1992" s="186" t="s">
        <v>102</v>
      </c>
      <c r="D1992" s="130">
        <v>3</v>
      </c>
      <c r="E1992" s="130">
        <v>311</v>
      </c>
      <c r="F1992" s="130"/>
      <c r="G1992" s="130"/>
      <c r="H1992" s="130"/>
      <c r="I1992" s="130">
        <v>180</v>
      </c>
      <c r="J1992" s="130">
        <v>2</v>
      </c>
      <c r="K1992" s="130">
        <v>2</v>
      </c>
      <c r="L1992" s="138"/>
      <c r="M1992" s="138">
        <v>0.09</v>
      </c>
      <c r="N1992" s="130">
        <v>14</v>
      </c>
      <c r="O1992" s="138"/>
      <c r="P1992" s="138">
        <v>1</v>
      </c>
      <c r="Q1992" s="130">
        <v>179</v>
      </c>
      <c r="R1992" s="138">
        <v>13</v>
      </c>
      <c r="S1992" s="130">
        <f>Table4[[#This Row],[DMG PER PARTICLE]]*Table4[[#This Row],[PARTICLES 
PER SHOT]]</f>
        <v>622</v>
      </c>
      <c r="T1992" s="186">
        <f>Table4[[#This Row],[DAMAGE PER SHOT]]/Table4[[#This Row],[SHOT 
INTERVAL]]</f>
        <v>6911.1111111111113</v>
      </c>
      <c r="U1992" s="130">
        <f>Table4[[#This Row],[SHOTS PER MAGAZINE]]*Table4[[#This Row],[DAMAGE PER SHOT]]</f>
        <v>55980</v>
      </c>
      <c r="V1992" s="130">
        <f>Table4[[#This Row],[MAGAZINE AMMO]]/Table4[[#This Row],[AMMO PER SHOT]]</f>
        <v>90</v>
      </c>
      <c r="W1992" s="138">
        <f>1/Table4[[#This Row],[SHOT 
INTERVAL]]</f>
        <v>11.111111111111111</v>
      </c>
      <c r="X1992" s="138">
        <f>(Table4[[#This Row],[SHOTS PER MAGAZINE]]-1)*Table4[[#This Row],[SHOT 
INTERVAL]]+(Table4[[#This Row],[PARTICLES 
PER SHOT]]-1)*Table4[[#This Row],[BURST INTERVAL]]</f>
        <v>8.01</v>
      </c>
      <c r="Y1992" s="186">
        <f>Table4[[#This Row],[DAMAGE PER MAGAZINE]]/(Table4[[#This Row],[UNLOAD TIME]]+Table4[[#This Row],[RELOAD TIME]])</f>
        <v>2664.4455021418376</v>
      </c>
    </row>
    <row r="1993" spans="1:25" ht="14.25" hidden="1" customHeight="1" outlineLevel="1" x14ac:dyDescent="0.2">
      <c r="A1993" s="128">
        <v>101</v>
      </c>
      <c r="B1993" s="186" t="s">
        <v>489</v>
      </c>
      <c r="C1993" s="186" t="s">
        <v>102</v>
      </c>
      <c r="D1993" s="130">
        <v>4</v>
      </c>
      <c r="E1993" s="130">
        <v>320</v>
      </c>
      <c r="F1993" s="130"/>
      <c r="G1993" s="130"/>
      <c r="H1993" s="130"/>
      <c r="I1993" s="130">
        <v>180</v>
      </c>
      <c r="J1993" s="130">
        <v>2</v>
      </c>
      <c r="K1993" s="130">
        <v>2</v>
      </c>
      <c r="L1993" s="138"/>
      <c r="M1993" s="138">
        <v>0.09</v>
      </c>
      <c r="N1993" s="130">
        <v>14</v>
      </c>
      <c r="O1993" s="138"/>
      <c r="P1993" s="138">
        <v>1</v>
      </c>
      <c r="Q1993" s="130">
        <v>179</v>
      </c>
      <c r="R1993" s="138">
        <v>13</v>
      </c>
      <c r="S1993" s="130">
        <f>Table4[[#This Row],[DMG PER PARTICLE]]*Table4[[#This Row],[PARTICLES 
PER SHOT]]</f>
        <v>640</v>
      </c>
      <c r="T1993" s="186">
        <f>Table4[[#This Row],[DAMAGE PER SHOT]]/Table4[[#This Row],[SHOT 
INTERVAL]]</f>
        <v>7111.1111111111113</v>
      </c>
      <c r="U1993" s="130">
        <f>Table4[[#This Row],[SHOTS PER MAGAZINE]]*Table4[[#This Row],[DAMAGE PER SHOT]]</f>
        <v>57600</v>
      </c>
      <c r="V1993" s="130">
        <f>Table4[[#This Row],[MAGAZINE AMMO]]/Table4[[#This Row],[AMMO PER SHOT]]</f>
        <v>90</v>
      </c>
      <c r="W1993" s="138">
        <f>1/Table4[[#This Row],[SHOT 
INTERVAL]]</f>
        <v>11.111111111111111</v>
      </c>
      <c r="X1993" s="138">
        <f>(Table4[[#This Row],[SHOTS PER MAGAZINE]]-1)*Table4[[#This Row],[SHOT 
INTERVAL]]+(Table4[[#This Row],[PARTICLES 
PER SHOT]]-1)*Table4[[#This Row],[BURST INTERVAL]]</f>
        <v>8.01</v>
      </c>
      <c r="Y1993" s="186">
        <f>Table4[[#This Row],[DAMAGE PER MAGAZINE]]/(Table4[[#This Row],[UNLOAD TIME]]+Table4[[#This Row],[RELOAD TIME]])</f>
        <v>2741.5516420752024</v>
      </c>
    </row>
    <row r="1994" spans="1:25" ht="14.25" hidden="1" customHeight="1" outlineLevel="1" x14ac:dyDescent="0.2">
      <c r="A1994" s="128">
        <v>101</v>
      </c>
      <c r="B1994" s="186" t="s">
        <v>489</v>
      </c>
      <c r="C1994" s="186" t="s">
        <v>102</v>
      </c>
      <c r="D1994" s="130">
        <v>5</v>
      </c>
      <c r="E1994" s="130">
        <v>326</v>
      </c>
      <c r="F1994" s="130"/>
      <c r="G1994" s="130"/>
      <c r="H1994" s="130"/>
      <c r="I1994" s="130">
        <v>180</v>
      </c>
      <c r="J1994" s="130">
        <v>2</v>
      </c>
      <c r="K1994" s="130">
        <v>2</v>
      </c>
      <c r="L1994" s="138"/>
      <c r="M1994" s="138">
        <v>0.09</v>
      </c>
      <c r="N1994" s="130">
        <v>14</v>
      </c>
      <c r="O1994" s="138"/>
      <c r="P1994" s="138">
        <v>1</v>
      </c>
      <c r="Q1994" s="130">
        <v>179</v>
      </c>
      <c r="R1994" s="138">
        <v>13</v>
      </c>
      <c r="S1994" s="130">
        <f>Table4[[#This Row],[DMG PER PARTICLE]]*Table4[[#This Row],[PARTICLES 
PER SHOT]]</f>
        <v>652</v>
      </c>
      <c r="T1994" s="186">
        <f>Table4[[#This Row],[DAMAGE PER SHOT]]/Table4[[#This Row],[SHOT 
INTERVAL]]</f>
        <v>7244.4444444444443</v>
      </c>
      <c r="U1994" s="130">
        <f>Table4[[#This Row],[SHOTS PER MAGAZINE]]*Table4[[#This Row],[DAMAGE PER SHOT]]</f>
        <v>58680</v>
      </c>
      <c r="V1994" s="130">
        <f>Table4[[#This Row],[MAGAZINE AMMO]]/Table4[[#This Row],[AMMO PER SHOT]]</f>
        <v>90</v>
      </c>
      <c r="W1994" s="138">
        <f>1/Table4[[#This Row],[SHOT 
INTERVAL]]</f>
        <v>11.111111111111111</v>
      </c>
      <c r="X1994" s="138">
        <f>(Table4[[#This Row],[SHOTS PER MAGAZINE]]-1)*Table4[[#This Row],[SHOT 
INTERVAL]]+(Table4[[#This Row],[PARTICLES 
PER SHOT]]-1)*Table4[[#This Row],[BURST INTERVAL]]</f>
        <v>8.01</v>
      </c>
      <c r="Y1994" s="186">
        <f>Table4[[#This Row],[DAMAGE PER MAGAZINE]]/(Table4[[#This Row],[UNLOAD TIME]]+Table4[[#This Row],[RELOAD TIME]])</f>
        <v>2792.9557353641126</v>
      </c>
    </row>
    <row r="1995" spans="1:25" ht="14.25" hidden="1" customHeight="1" outlineLevel="1" x14ac:dyDescent="0.2">
      <c r="A1995" s="128">
        <v>101</v>
      </c>
      <c r="B1995" s="186" t="s">
        <v>489</v>
      </c>
      <c r="C1995" s="186" t="s">
        <v>102</v>
      </c>
      <c r="D1995" s="130">
        <v>6</v>
      </c>
      <c r="E1995" s="130">
        <v>332</v>
      </c>
      <c r="F1995" s="130"/>
      <c r="G1995" s="130"/>
      <c r="H1995" s="130"/>
      <c r="I1995" s="130">
        <v>180</v>
      </c>
      <c r="J1995" s="130">
        <v>2</v>
      </c>
      <c r="K1995" s="130">
        <v>2</v>
      </c>
      <c r="L1995" s="138"/>
      <c r="M1995" s="138">
        <v>0.09</v>
      </c>
      <c r="N1995" s="130">
        <v>14</v>
      </c>
      <c r="O1995" s="138"/>
      <c r="P1995" s="138">
        <v>1</v>
      </c>
      <c r="Q1995" s="130">
        <v>179</v>
      </c>
      <c r="R1995" s="138">
        <v>13</v>
      </c>
      <c r="S1995" s="130">
        <f>Table4[[#This Row],[DMG PER PARTICLE]]*Table4[[#This Row],[PARTICLES 
PER SHOT]]</f>
        <v>664</v>
      </c>
      <c r="T1995" s="186">
        <f>Table4[[#This Row],[DAMAGE PER SHOT]]/Table4[[#This Row],[SHOT 
INTERVAL]]</f>
        <v>7377.7777777777783</v>
      </c>
      <c r="U1995" s="130">
        <f>Table4[[#This Row],[SHOTS PER MAGAZINE]]*Table4[[#This Row],[DAMAGE PER SHOT]]</f>
        <v>59760</v>
      </c>
      <c r="V1995" s="130">
        <f>Table4[[#This Row],[MAGAZINE AMMO]]/Table4[[#This Row],[AMMO PER SHOT]]</f>
        <v>90</v>
      </c>
      <c r="W1995" s="138">
        <f>1/Table4[[#This Row],[SHOT 
INTERVAL]]</f>
        <v>11.111111111111111</v>
      </c>
      <c r="X1995" s="138">
        <f>(Table4[[#This Row],[SHOTS PER MAGAZINE]]-1)*Table4[[#This Row],[SHOT 
INTERVAL]]+(Table4[[#This Row],[PARTICLES 
PER SHOT]]-1)*Table4[[#This Row],[BURST INTERVAL]]</f>
        <v>8.01</v>
      </c>
      <c r="Y1995" s="186">
        <f>Table4[[#This Row],[DAMAGE PER MAGAZINE]]/(Table4[[#This Row],[UNLOAD TIME]]+Table4[[#This Row],[RELOAD TIME]])</f>
        <v>2844.3598286530228</v>
      </c>
    </row>
    <row r="1996" spans="1:25" ht="14.25" hidden="1" customHeight="1" outlineLevel="1" x14ac:dyDescent="0.2">
      <c r="A1996" s="128">
        <v>101</v>
      </c>
      <c r="B1996" s="186" t="s">
        <v>489</v>
      </c>
      <c r="C1996" s="186" t="s">
        <v>102</v>
      </c>
      <c r="D1996" s="130">
        <v>7</v>
      </c>
      <c r="E1996" s="130">
        <v>339</v>
      </c>
      <c r="F1996" s="130"/>
      <c r="G1996" s="130"/>
      <c r="H1996" s="130"/>
      <c r="I1996" s="130">
        <v>180</v>
      </c>
      <c r="J1996" s="130">
        <v>2</v>
      </c>
      <c r="K1996" s="130">
        <v>2</v>
      </c>
      <c r="L1996" s="138"/>
      <c r="M1996" s="138">
        <v>0.09</v>
      </c>
      <c r="N1996" s="130">
        <v>14</v>
      </c>
      <c r="O1996" s="138"/>
      <c r="P1996" s="138">
        <v>1</v>
      </c>
      <c r="Q1996" s="130">
        <v>179</v>
      </c>
      <c r="R1996" s="138">
        <v>13</v>
      </c>
      <c r="S1996" s="130">
        <f>Table4[[#This Row],[DMG PER PARTICLE]]*Table4[[#This Row],[PARTICLES 
PER SHOT]]</f>
        <v>678</v>
      </c>
      <c r="T1996" s="186">
        <f>Table4[[#This Row],[DAMAGE PER SHOT]]/Table4[[#This Row],[SHOT 
INTERVAL]]</f>
        <v>7533.3333333333339</v>
      </c>
      <c r="U1996" s="130">
        <f>Table4[[#This Row],[SHOTS PER MAGAZINE]]*Table4[[#This Row],[DAMAGE PER SHOT]]</f>
        <v>61020</v>
      </c>
      <c r="V1996" s="130">
        <f>Table4[[#This Row],[MAGAZINE AMMO]]/Table4[[#This Row],[AMMO PER SHOT]]</f>
        <v>90</v>
      </c>
      <c r="W1996" s="138">
        <f>1/Table4[[#This Row],[SHOT 
INTERVAL]]</f>
        <v>11.111111111111111</v>
      </c>
      <c r="X1996" s="138">
        <f>(Table4[[#This Row],[SHOTS PER MAGAZINE]]-1)*Table4[[#This Row],[SHOT 
INTERVAL]]+(Table4[[#This Row],[PARTICLES 
PER SHOT]]-1)*Table4[[#This Row],[BURST INTERVAL]]</f>
        <v>8.01</v>
      </c>
      <c r="Y1996" s="186">
        <f>Table4[[#This Row],[DAMAGE PER MAGAZINE]]/(Table4[[#This Row],[UNLOAD TIME]]+Table4[[#This Row],[RELOAD TIME]])</f>
        <v>2904.3312708234175</v>
      </c>
    </row>
    <row r="1997" spans="1:25" ht="14.25" hidden="1" customHeight="1" outlineLevel="1" x14ac:dyDescent="0.2">
      <c r="A1997" s="128">
        <v>101</v>
      </c>
      <c r="B1997" s="186" t="s">
        <v>489</v>
      </c>
      <c r="C1997" s="186" t="s">
        <v>102</v>
      </c>
      <c r="D1997" s="130">
        <v>8</v>
      </c>
      <c r="E1997" s="130">
        <v>348</v>
      </c>
      <c r="F1997" s="130"/>
      <c r="G1997" s="130"/>
      <c r="H1997" s="130"/>
      <c r="I1997" s="130">
        <v>180</v>
      </c>
      <c r="J1997" s="130">
        <v>2</v>
      </c>
      <c r="K1997" s="130">
        <v>2</v>
      </c>
      <c r="L1997" s="138"/>
      <c r="M1997" s="138">
        <v>0.09</v>
      </c>
      <c r="N1997" s="130">
        <v>14</v>
      </c>
      <c r="O1997" s="138"/>
      <c r="P1997" s="138">
        <v>1</v>
      </c>
      <c r="Q1997" s="130">
        <v>179</v>
      </c>
      <c r="R1997" s="138">
        <v>13</v>
      </c>
      <c r="S1997" s="130">
        <f>Table4[[#This Row],[DMG PER PARTICLE]]*Table4[[#This Row],[PARTICLES 
PER SHOT]]</f>
        <v>696</v>
      </c>
      <c r="T1997" s="186">
        <f>Table4[[#This Row],[DAMAGE PER SHOT]]/Table4[[#This Row],[SHOT 
INTERVAL]]</f>
        <v>7733.3333333333339</v>
      </c>
      <c r="U1997" s="130">
        <f>Table4[[#This Row],[SHOTS PER MAGAZINE]]*Table4[[#This Row],[DAMAGE PER SHOT]]</f>
        <v>62640</v>
      </c>
      <c r="V1997" s="130">
        <f>Table4[[#This Row],[MAGAZINE AMMO]]/Table4[[#This Row],[AMMO PER SHOT]]</f>
        <v>90</v>
      </c>
      <c r="W1997" s="138">
        <f>1/Table4[[#This Row],[SHOT 
INTERVAL]]</f>
        <v>11.111111111111111</v>
      </c>
      <c r="X1997" s="138">
        <f>(Table4[[#This Row],[SHOTS PER MAGAZINE]]-1)*Table4[[#This Row],[SHOT 
INTERVAL]]+(Table4[[#This Row],[PARTICLES 
PER SHOT]]-1)*Table4[[#This Row],[BURST INTERVAL]]</f>
        <v>8.01</v>
      </c>
      <c r="Y1997" s="186">
        <f>Table4[[#This Row],[DAMAGE PER MAGAZINE]]/(Table4[[#This Row],[UNLOAD TIME]]+Table4[[#This Row],[RELOAD TIME]])</f>
        <v>2981.4374107567828</v>
      </c>
    </row>
    <row r="1998" spans="1:25" ht="14.25" hidden="1" customHeight="1" outlineLevel="1" x14ac:dyDescent="0.2">
      <c r="A1998" s="128">
        <v>101</v>
      </c>
      <c r="B1998" s="186" t="s">
        <v>489</v>
      </c>
      <c r="C1998" s="186" t="s">
        <v>102</v>
      </c>
      <c r="D1998" s="130">
        <v>9</v>
      </c>
      <c r="E1998" s="130">
        <v>351</v>
      </c>
      <c r="F1998" s="130"/>
      <c r="G1998" s="130"/>
      <c r="H1998" s="130"/>
      <c r="I1998" s="130">
        <v>180</v>
      </c>
      <c r="J1998" s="130">
        <v>2</v>
      </c>
      <c r="K1998" s="130">
        <v>2</v>
      </c>
      <c r="L1998" s="138"/>
      <c r="M1998" s="138">
        <v>0.09</v>
      </c>
      <c r="N1998" s="130">
        <v>14</v>
      </c>
      <c r="O1998" s="138"/>
      <c r="P1998" s="138">
        <v>1</v>
      </c>
      <c r="Q1998" s="130">
        <v>179</v>
      </c>
      <c r="R1998" s="138">
        <v>13</v>
      </c>
      <c r="S1998" s="130">
        <f>Table4[[#This Row],[DMG PER PARTICLE]]*Table4[[#This Row],[PARTICLES 
PER SHOT]]</f>
        <v>702</v>
      </c>
      <c r="T1998" s="186">
        <f>Table4[[#This Row],[DAMAGE PER SHOT]]/Table4[[#This Row],[SHOT 
INTERVAL]]</f>
        <v>7800</v>
      </c>
      <c r="U1998" s="130">
        <f>Table4[[#This Row],[SHOTS PER MAGAZINE]]*Table4[[#This Row],[DAMAGE PER SHOT]]</f>
        <v>63180</v>
      </c>
      <c r="V1998" s="130">
        <f>Table4[[#This Row],[MAGAZINE AMMO]]/Table4[[#This Row],[AMMO PER SHOT]]</f>
        <v>90</v>
      </c>
      <c r="W1998" s="138">
        <f>1/Table4[[#This Row],[SHOT 
INTERVAL]]</f>
        <v>11.111111111111111</v>
      </c>
      <c r="X1998" s="138">
        <f>(Table4[[#This Row],[SHOTS PER MAGAZINE]]-1)*Table4[[#This Row],[SHOT 
INTERVAL]]+(Table4[[#This Row],[PARTICLES 
PER SHOT]]-1)*Table4[[#This Row],[BURST INTERVAL]]</f>
        <v>8.01</v>
      </c>
      <c r="Y1998" s="186">
        <f>Table4[[#This Row],[DAMAGE PER MAGAZINE]]/(Table4[[#This Row],[UNLOAD TIME]]+Table4[[#This Row],[RELOAD TIME]])</f>
        <v>3007.1394574012379</v>
      </c>
    </row>
    <row r="1999" spans="1:25" ht="14.25" hidden="1" customHeight="1" outlineLevel="1" x14ac:dyDescent="0.2">
      <c r="A1999" s="128">
        <v>101</v>
      </c>
      <c r="B1999" s="186" t="s">
        <v>489</v>
      </c>
      <c r="C1999" s="186" t="s">
        <v>102</v>
      </c>
      <c r="D1999" s="130">
        <v>10</v>
      </c>
      <c r="E1999" s="130">
        <v>354</v>
      </c>
      <c r="F1999" s="130"/>
      <c r="G1999" s="130"/>
      <c r="H1999" s="130"/>
      <c r="I1999" s="130">
        <v>180</v>
      </c>
      <c r="J1999" s="130">
        <v>2</v>
      </c>
      <c r="K1999" s="130">
        <v>2</v>
      </c>
      <c r="L1999" s="138"/>
      <c r="M1999" s="138">
        <v>0.09</v>
      </c>
      <c r="N1999" s="130">
        <v>14</v>
      </c>
      <c r="O1999" s="138"/>
      <c r="P1999" s="138">
        <v>1</v>
      </c>
      <c r="Q1999" s="130">
        <v>179</v>
      </c>
      <c r="R1999" s="138">
        <v>13</v>
      </c>
      <c r="S1999" s="130">
        <f>Table4[[#This Row],[DMG PER PARTICLE]]*Table4[[#This Row],[PARTICLES 
PER SHOT]]</f>
        <v>708</v>
      </c>
      <c r="T1999" s="186">
        <f>Table4[[#This Row],[DAMAGE PER SHOT]]/Table4[[#This Row],[SHOT 
INTERVAL]]</f>
        <v>7866.666666666667</v>
      </c>
      <c r="U1999" s="130">
        <f>Table4[[#This Row],[SHOTS PER MAGAZINE]]*Table4[[#This Row],[DAMAGE PER SHOT]]</f>
        <v>63720</v>
      </c>
      <c r="V1999" s="130">
        <f>Table4[[#This Row],[MAGAZINE AMMO]]/Table4[[#This Row],[AMMO PER SHOT]]</f>
        <v>90</v>
      </c>
      <c r="W1999" s="138">
        <f>1/Table4[[#This Row],[SHOT 
INTERVAL]]</f>
        <v>11.111111111111111</v>
      </c>
      <c r="X1999" s="138">
        <f>(Table4[[#This Row],[SHOTS PER MAGAZINE]]-1)*Table4[[#This Row],[SHOT 
INTERVAL]]+(Table4[[#This Row],[PARTICLES 
PER SHOT]]-1)*Table4[[#This Row],[BURST INTERVAL]]</f>
        <v>8.01</v>
      </c>
      <c r="Y1999" s="186">
        <f>Table4[[#This Row],[DAMAGE PER MAGAZINE]]/(Table4[[#This Row],[UNLOAD TIME]]+Table4[[#This Row],[RELOAD TIME]])</f>
        <v>3032.841504045693</v>
      </c>
    </row>
    <row r="2000" spans="1:25" ht="14.25" hidden="1" customHeight="1" outlineLevel="1" x14ac:dyDescent="0.2">
      <c r="A2000" s="128">
        <v>101</v>
      </c>
      <c r="B2000" s="186" t="s">
        <v>489</v>
      </c>
      <c r="C2000" s="186" t="s">
        <v>102</v>
      </c>
      <c r="D2000" s="130">
        <v>11</v>
      </c>
      <c r="E2000" s="130">
        <v>360</v>
      </c>
      <c r="F2000" s="130"/>
      <c r="G2000" s="130"/>
      <c r="H2000" s="130"/>
      <c r="I2000" s="130">
        <v>180</v>
      </c>
      <c r="J2000" s="130">
        <v>2</v>
      </c>
      <c r="K2000" s="130">
        <v>2</v>
      </c>
      <c r="L2000" s="138"/>
      <c r="M2000" s="138">
        <v>0.09</v>
      </c>
      <c r="N2000" s="130">
        <v>14</v>
      </c>
      <c r="O2000" s="138"/>
      <c r="P2000" s="138">
        <v>1</v>
      </c>
      <c r="Q2000" s="130">
        <v>179</v>
      </c>
      <c r="R2000" s="138">
        <v>13</v>
      </c>
      <c r="S2000" s="130">
        <f>Table4[[#This Row],[DMG PER PARTICLE]]*Table4[[#This Row],[PARTICLES 
PER SHOT]]</f>
        <v>720</v>
      </c>
      <c r="T2000" s="186">
        <f>Table4[[#This Row],[DAMAGE PER SHOT]]/Table4[[#This Row],[SHOT 
INTERVAL]]</f>
        <v>8000</v>
      </c>
      <c r="U2000" s="130">
        <f>Table4[[#This Row],[SHOTS PER MAGAZINE]]*Table4[[#This Row],[DAMAGE PER SHOT]]</f>
        <v>64800</v>
      </c>
      <c r="V2000" s="130">
        <f>Table4[[#This Row],[MAGAZINE AMMO]]/Table4[[#This Row],[AMMO PER SHOT]]</f>
        <v>90</v>
      </c>
      <c r="W2000" s="138">
        <f>1/Table4[[#This Row],[SHOT 
INTERVAL]]</f>
        <v>11.111111111111111</v>
      </c>
      <c r="X2000" s="138">
        <f>(Table4[[#This Row],[SHOTS PER MAGAZINE]]-1)*Table4[[#This Row],[SHOT 
INTERVAL]]+(Table4[[#This Row],[PARTICLES 
PER SHOT]]-1)*Table4[[#This Row],[BURST INTERVAL]]</f>
        <v>8.01</v>
      </c>
      <c r="Y2000" s="186">
        <f>Table4[[#This Row],[DAMAGE PER MAGAZINE]]/(Table4[[#This Row],[UNLOAD TIME]]+Table4[[#This Row],[RELOAD TIME]])</f>
        <v>3084.2455973346027</v>
      </c>
    </row>
    <row r="2001" spans="1:25" ht="14.25" hidden="1" customHeight="1" outlineLevel="1" x14ac:dyDescent="0.2">
      <c r="A2001" s="128">
        <v>101</v>
      </c>
      <c r="B2001" s="186" t="s">
        <v>489</v>
      </c>
      <c r="C2001" s="186" t="s">
        <v>102</v>
      </c>
      <c r="D2001" s="130">
        <v>12</v>
      </c>
      <c r="E2001" s="130">
        <v>363</v>
      </c>
      <c r="F2001" s="130"/>
      <c r="G2001" s="130"/>
      <c r="H2001" s="130"/>
      <c r="I2001" s="130">
        <v>180</v>
      </c>
      <c r="J2001" s="130">
        <v>2</v>
      </c>
      <c r="K2001" s="130">
        <v>2</v>
      </c>
      <c r="L2001" s="138"/>
      <c r="M2001" s="138">
        <v>0.09</v>
      </c>
      <c r="N2001" s="130">
        <v>14</v>
      </c>
      <c r="O2001" s="138"/>
      <c r="P2001" s="138">
        <v>1</v>
      </c>
      <c r="Q2001" s="130">
        <v>179</v>
      </c>
      <c r="R2001" s="138">
        <v>13</v>
      </c>
      <c r="S2001" s="130">
        <f>Table4[[#This Row],[DMG PER PARTICLE]]*Table4[[#This Row],[PARTICLES 
PER SHOT]]</f>
        <v>726</v>
      </c>
      <c r="T2001" s="186">
        <f>Table4[[#This Row],[DAMAGE PER SHOT]]/Table4[[#This Row],[SHOT 
INTERVAL]]</f>
        <v>8066.666666666667</v>
      </c>
      <c r="U2001" s="130">
        <f>Table4[[#This Row],[SHOTS PER MAGAZINE]]*Table4[[#This Row],[DAMAGE PER SHOT]]</f>
        <v>65340</v>
      </c>
      <c r="V2001" s="130">
        <f>Table4[[#This Row],[MAGAZINE AMMO]]/Table4[[#This Row],[AMMO PER SHOT]]</f>
        <v>90</v>
      </c>
      <c r="W2001" s="138">
        <f>1/Table4[[#This Row],[SHOT 
INTERVAL]]</f>
        <v>11.111111111111111</v>
      </c>
      <c r="X2001" s="138">
        <f>(Table4[[#This Row],[SHOTS PER MAGAZINE]]-1)*Table4[[#This Row],[SHOT 
INTERVAL]]+(Table4[[#This Row],[PARTICLES 
PER SHOT]]-1)*Table4[[#This Row],[BURST INTERVAL]]</f>
        <v>8.01</v>
      </c>
      <c r="Y2001" s="186">
        <f>Table4[[#This Row],[DAMAGE PER MAGAZINE]]/(Table4[[#This Row],[UNLOAD TIME]]+Table4[[#This Row],[RELOAD TIME]])</f>
        <v>3109.9476439790578</v>
      </c>
    </row>
    <row r="2002" spans="1:25" ht="14.25" hidden="1" customHeight="1" outlineLevel="1" x14ac:dyDescent="0.2">
      <c r="A2002" s="128">
        <v>101</v>
      </c>
      <c r="B2002" s="186" t="s">
        <v>489</v>
      </c>
      <c r="C2002" s="186" t="s">
        <v>103</v>
      </c>
      <c r="D2002" s="130">
        <v>1</v>
      </c>
      <c r="E2002" s="130">
        <v>384</v>
      </c>
      <c r="F2002" s="130"/>
      <c r="G2002" s="130"/>
      <c r="H2002" s="130"/>
      <c r="I2002" s="130">
        <v>180</v>
      </c>
      <c r="J2002" s="130">
        <v>2</v>
      </c>
      <c r="K2002" s="130">
        <v>2</v>
      </c>
      <c r="L2002" s="138"/>
      <c r="M2002" s="138">
        <v>0.09</v>
      </c>
      <c r="N2002" s="130">
        <v>14</v>
      </c>
      <c r="O2002" s="138"/>
      <c r="P2002" s="138">
        <v>1</v>
      </c>
      <c r="Q2002" s="130">
        <v>179</v>
      </c>
      <c r="R2002" s="138">
        <v>13</v>
      </c>
      <c r="S2002" s="130">
        <f>Table4[[#This Row],[DMG PER PARTICLE]]*Table4[[#This Row],[PARTICLES 
PER SHOT]]</f>
        <v>768</v>
      </c>
      <c r="T2002" s="186">
        <f>Table4[[#This Row],[DAMAGE PER SHOT]]/Table4[[#This Row],[SHOT 
INTERVAL]]</f>
        <v>8533.3333333333339</v>
      </c>
      <c r="U2002" s="130">
        <f>Table4[[#This Row],[SHOTS PER MAGAZINE]]*Table4[[#This Row],[DAMAGE PER SHOT]]</f>
        <v>69120</v>
      </c>
      <c r="V2002" s="130">
        <f>Table4[[#This Row],[MAGAZINE AMMO]]/Table4[[#This Row],[AMMO PER SHOT]]</f>
        <v>90</v>
      </c>
      <c r="W2002" s="138">
        <f>1/Table4[[#This Row],[SHOT 
INTERVAL]]</f>
        <v>11.111111111111111</v>
      </c>
      <c r="X2002" s="138">
        <f>(Table4[[#This Row],[SHOTS PER MAGAZINE]]-1)*Table4[[#This Row],[SHOT 
INTERVAL]]+(Table4[[#This Row],[PARTICLES 
PER SHOT]]-1)*Table4[[#This Row],[BURST INTERVAL]]</f>
        <v>8.01</v>
      </c>
      <c r="Y2002" s="186">
        <f>Table4[[#This Row],[DAMAGE PER MAGAZINE]]/(Table4[[#This Row],[UNLOAD TIME]]+Table4[[#This Row],[RELOAD TIME]])</f>
        <v>3289.861970490243</v>
      </c>
    </row>
    <row r="2003" spans="1:25" ht="14.25" customHeight="1" collapsed="1" x14ac:dyDescent="0.2">
      <c r="A2003" s="128">
        <v>102</v>
      </c>
      <c r="B2003" s="185" t="s">
        <v>490</v>
      </c>
      <c r="C2003" s="185" t="s">
        <v>101</v>
      </c>
      <c r="D2003" s="128">
        <v>1</v>
      </c>
      <c r="E2003" s="128">
        <v>137</v>
      </c>
      <c r="F2003" s="128"/>
      <c r="G2003" s="128"/>
      <c r="H2003" s="128"/>
      <c r="I2003" s="136">
        <v>180</v>
      </c>
      <c r="J2003" s="136">
        <v>2</v>
      </c>
      <c r="K2003" s="136">
        <v>2</v>
      </c>
      <c r="L2003" s="141"/>
      <c r="M2003" s="137">
        <v>0.09</v>
      </c>
      <c r="N2003" s="136">
        <v>14</v>
      </c>
      <c r="O2003" s="137"/>
      <c r="P2003" s="137">
        <v>1</v>
      </c>
      <c r="Q2003" s="128">
        <v>179</v>
      </c>
      <c r="R2003" s="137">
        <v>13</v>
      </c>
      <c r="S2003" s="128">
        <f>Table4[[#This Row],[DMG PER PARTICLE]]*Table4[[#This Row],[PARTICLES 
PER SHOT]]</f>
        <v>274</v>
      </c>
      <c r="T2003" s="185">
        <f>Table4[[#This Row],[DAMAGE PER SHOT]]/Table4[[#This Row],[SHOT 
INTERVAL]]</f>
        <v>3044.4444444444443</v>
      </c>
      <c r="U2003" s="128">
        <f>Table4[[#This Row],[SHOTS PER MAGAZINE]]*Table4[[#This Row],[DAMAGE PER SHOT]]</f>
        <v>24660</v>
      </c>
      <c r="V2003" s="128">
        <f>Table4[[#This Row],[MAGAZINE AMMO]]/Table4[[#This Row],[AMMO PER SHOT]]</f>
        <v>90</v>
      </c>
      <c r="W2003" s="137">
        <f>1/Table4[[#This Row],[SHOT 
INTERVAL]]</f>
        <v>11.111111111111111</v>
      </c>
      <c r="X2003" s="137">
        <f>(Table4[[#This Row],[SHOTS PER MAGAZINE]]-1)*Table4[[#This Row],[SHOT 
INTERVAL]]+(Table4[[#This Row],[PARTICLES 
PER SHOT]]-1)*Table4[[#This Row],[BURST INTERVAL]]</f>
        <v>8.01</v>
      </c>
      <c r="Y2003" s="185">
        <f>Table4[[#This Row],[DAMAGE PER MAGAZINE]]/(Table4[[#This Row],[UNLOAD TIME]]+Table4[[#This Row],[RELOAD TIME]])</f>
        <v>1173.7267967634461</v>
      </c>
    </row>
    <row r="2004" spans="1:25" ht="14.25" hidden="1" customHeight="1" outlineLevel="1" x14ac:dyDescent="0.2">
      <c r="A2004" s="128">
        <v>102</v>
      </c>
      <c r="B2004" s="186" t="s">
        <v>490</v>
      </c>
      <c r="C2004" s="186" t="s">
        <v>101</v>
      </c>
      <c r="D2004" s="130">
        <v>2</v>
      </c>
      <c r="E2004" s="130">
        <v>150</v>
      </c>
      <c r="F2004" s="130"/>
      <c r="G2004" s="130"/>
      <c r="H2004" s="130"/>
      <c r="I2004" s="136">
        <v>180</v>
      </c>
      <c r="J2004" s="136">
        <v>2</v>
      </c>
      <c r="K2004" s="136">
        <v>2</v>
      </c>
      <c r="L2004" s="138"/>
      <c r="M2004" s="138">
        <v>0.09</v>
      </c>
      <c r="N2004" s="130">
        <v>14</v>
      </c>
      <c r="O2004" s="138"/>
      <c r="P2004" s="138">
        <v>1</v>
      </c>
      <c r="Q2004" s="130">
        <v>179</v>
      </c>
      <c r="R2004" s="138">
        <v>13</v>
      </c>
      <c r="S2004" s="130">
        <f>Table4[[#This Row],[DMG PER PARTICLE]]*Table4[[#This Row],[PARTICLES 
PER SHOT]]</f>
        <v>300</v>
      </c>
      <c r="T2004" s="186">
        <f>Table4[[#This Row],[DAMAGE PER SHOT]]/Table4[[#This Row],[SHOT 
INTERVAL]]</f>
        <v>3333.3333333333335</v>
      </c>
      <c r="U2004" s="130">
        <f>Table4[[#This Row],[SHOTS PER MAGAZINE]]*Table4[[#This Row],[DAMAGE PER SHOT]]</f>
        <v>27000</v>
      </c>
      <c r="V2004" s="130">
        <f>Table4[[#This Row],[MAGAZINE AMMO]]/Table4[[#This Row],[AMMO PER SHOT]]</f>
        <v>90</v>
      </c>
      <c r="W2004" s="138">
        <f>1/Table4[[#This Row],[SHOT 
INTERVAL]]</f>
        <v>11.111111111111111</v>
      </c>
      <c r="X2004" s="138">
        <f>(Table4[[#This Row],[SHOTS PER MAGAZINE]]-1)*Table4[[#This Row],[SHOT 
INTERVAL]]+(Table4[[#This Row],[PARTICLES 
PER SHOT]]-1)*Table4[[#This Row],[BURST INTERVAL]]</f>
        <v>8.01</v>
      </c>
      <c r="Y2004" s="186">
        <f>Table4[[#This Row],[DAMAGE PER MAGAZINE]]/(Table4[[#This Row],[UNLOAD TIME]]+Table4[[#This Row],[RELOAD TIME]])</f>
        <v>1285.1023322227511</v>
      </c>
    </row>
    <row r="2005" spans="1:25" ht="14.25" hidden="1" customHeight="1" outlineLevel="1" x14ac:dyDescent="0.2">
      <c r="A2005" s="128">
        <v>102</v>
      </c>
      <c r="B2005" s="186" t="s">
        <v>490</v>
      </c>
      <c r="C2005" s="186" t="s">
        <v>101</v>
      </c>
      <c r="D2005" s="130">
        <v>3</v>
      </c>
      <c r="E2005" s="130">
        <v>165</v>
      </c>
      <c r="F2005" s="130"/>
      <c r="G2005" s="130"/>
      <c r="H2005" s="130"/>
      <c r="I2005" s="136">
        <v>180</v>
      </c>
      <c r="J2005" s="136">
        <v>2</v>
      </c>
      <c r="K2005" s="136">
        <v>2</v>
      </c>
      <c r="L2005" s="138"/>
      <c r="M2005" s="138">
        <v>0.09</v>
      </c>
      <c r="N2005" s="130">
        <v>14</v>
      </c>
      <c r="O2005" s="138"/>
      <c r="P2005" s="138">
        <v>1</v>
      </c>
      <c r="Q2005" s="130">
        <v>179</v>
      </c>
      <c r="R2005" s="138">
        <v>13</v>
      </c>
      <c r="S2005" s="130">
        <f>Table4[[#This Row],[DMG PER PARTICLE]]*Table4[[#This Row],[PARTICLES 
PER SHOT]]</f>
        <v>330</v>
      </c>
      <c r="T2005" s="186">
        <f>Table4[[#This Row],[DAMAGE PER SHOT]]/Table4[[#This Row],[SHOT 
INTERVAL]]</f>
        <v>3666.666666666667</v>
      </c>
      <c r="U2005" s="130">
        <f>Table4[[#This Row],[SHOTS PER MAGAZINE]]*Table4[[#This Row],[DAMAGE PER SHOT]]</f>
        <v>29700</v>
      </c>
      <c r="V2005" s="130">
        <f>Table4[[#This Row],[MAGAZINE AMMO]]/Table4[[#This Row],[AMMO PER SHOT]]</f>
        <v>90</v>
      </c>
      <c r="W2005" s="138">
        <f>1/Table4[[#This Row],[SHOT 
INTERVAL]]</f>
        <v>11.111111111111111</v>
      </c>
      <c r="X2005" s="138">
        <f>(Table4[[#This Row],[SHOTS PER MAGAZINE]]-1)*Table4[[#This Row],[SHOT 
INTERVAL]]+(Table4[[#This Row],[PARTICLES 
PER SHOT]]-1)*Table4[[#This Row],[BURST INTERVAL]]</f>
        <v>8.01</v>
      </c>
      <c r="Y2005" s="186">
        <f>Table4[[#This Row],[DAMAGE PER MAGAZINE]]/(Table4[[#This Row],[UNLOAD TIME]]+Table4[[#This Row],[RELOAD TIME]])</f>
        <v>1413.6125654450263</v>
      </c>
    </row>
    <row r="2006" spans="1:25" ht="14.25" hidden="1" customHeight="1" outlineLevel="1" x14ac:dyDescent="0.2">
      <c r="A2006" s="128">
        <v>102</v>
      </c>
      <c r="B2006" s="186" t="s">
        <v>490</v>
      </c>
      <c r="C2006" s="186" t="s">
        <v>101</v>
      </c>
      <c r="D2006" s="130">
        <v>4</v>
      </c>
      <c r="E2006" s="130">
        <v>181</v>
      </c>
      <c r="F2006" s="130"/>
      <c r="G2006" s="130"/>
      <c r="H2006" s="130"/>
      <c r="I2006" s="136">
        <v>180</v>
      </c>
      <c r="J2006" s="136">
        <v>2</v>
      </c>
      <c r="K2006" s="136">
        <v>2</v>
      </c>
      <c r="L2006" s="138"/>
      <c r="M2006" s="138">
        <v>0.09</v>
      </c>
      <c r="N2006" s="130">
        <v>14</v>
      </c>
      <c r="O2006" s="138"/>
      <c r="P2006" s="138">
        <v>1</v>
      </c>
      <c r="Q2006" s="130">
        <v>179</v>
      </c>
      <c r="R2006" s="138">
        <v>13</v>
      </c>
      <c r="S2006" s="130">
        <f>Table4[[#This Row],[DMG PER PARTICLE]]*Table4[[#This Row],[PARTICLES 
PER SHOT]]</f>
        <v>362</v>
      </c>
      <c r="T2006" s="186">
        <f>Table4[[#This Row],[DAMAGE PER SHOT]]/Table4[[#This Row],[SHOT 
INTERVAL]]</f>
        <v>4022.2222222222222</v>
      </c>
      <c r="U2006" s="130">
        <f>Table4[[#This Row],[SHOTS PER MAGAZINE]]*Table4[[#This Row],[DAMAGE PER SHOT]]</f>
        <v>32580</v>
      </c>
      <c r="V2006" s="130">
        <f>Table4[[#This Row],[MAGAZINE AMMO]]/Table4[[#This Row],[AMMO PER SHOT]]</f>
        <v>90</v>
      </c>
      <c r="W2006" s="138">
        <f>1/Table4[[#This Row],[SHOT 
INTERVAL]]</f>
        <v>11.111111111111111</v>
      </c>
      <c r="X2006" s="138">
        <f>(Table4[[#This Row],[SHOTS PER MAGAZINE]]-1)*Table4[[#This Row],[SHOT 
INTERVAL]]+(Table4[[#This Row],[PARTICLES 
PER SHOT]]-1)*Table4[[#This Row],[BURST INTERVAL]]</f>
        <v>8.01</v>
      </c>
      <c r="Y2006" s="186">
        <f>Table4[[#This Row],[DAMAGE PER MAGAZINE]]/(Table4[[#This Row],[UNLOAD TIME]]+Table4[[#This Row],[RELOAD TIME]])</f>
        <v>1550.6901475487864</v>
      </c>
    </row>
    <row r="2007" spans="1:25" ht="14.25" hidden="1" customHeight="1" outlineLevel="1" x14ac:dyDescent="0.2">
      <c r="A2007" s="128">
        <v>102</v>
      </c>
      <c r="B2007" s="186" t="s">
        <v>490</v>
      </c>
      <c r="C2007" s="186" t="s">
        <v>101</v>
      </c>
      <c r="D2007" s="130">
        <v>5</v>
      </c>
      <c r="E2007" s="130">
        <v>199</v>
      </c>
      <c r="F2007" s="130"/>
      <c r="G2007" s="130"/>
      <c r="H2007" s="130"/>
      <c r="I2007" s="136">
        <v>180</v>
      </c>
      <c r="J2007" s="136">
        <v>2</v>
      </c>
      <c r="K2007" s="136">
        <v>2</v>
      </c>
      <c r="L2007" s="138"/>
      <c r="M2007" s="138">
        <v>0.09</v>
      </c>
      <c r="N2007" s="130">
        <v>14</v>
      </c>
      <c r="O2007" s="138"/>
      <c r="P2007" s="138">
        <v>1</v>
      </c>
      <c r="Q2007" s="130">
        <v>179</v>
      </c>
      <c r="R2007" s="138">
        <v>13</v>
      </c>
      <c r="S2007" s="130">
        <f>Table4[[#This Row],[DMG PER PARTICLE]]*Table4[[#This Row],[PARTICLES 
PER SHOT]]</f>
        <v>398</v>
      </c>
      <c r="T2007" s="186">
        <f>Table4[[#This Row],[DAMAGE PER SHOT]]/Table4[[#This Row],[SHOT 
INTERVAL]]</f>
        <v>4422.2222222222226</v>
      </c>
      <c r="U2007" s="130">
        <f>Table4[[#This Row],[SHOTS PER MAGAZINE]]*Table4[[#This Row],[DAMAGE PER SHOT]]</f>
        <v>35820</v>
      </c>
      <c r="V2007" s="130">
        <f>Table4[[#This Row],[MAGAZINE AMMO]]/Table4[[#This Row],[AMMO PER SHOT]]</f>
        <v>90</v>
      </c>
      <c r="W2007" s="138">
        <f>1/Table4[[#This Row],[SHOT 
INTERVAL]]</f>
        <v>11.111111111111111</v>
      </c>
      <c r="X2007" s="138">
        <f>(Table4[[#This Row],[SHOTS PER MAGAZINE]]-1)*Table4[[#This Row],[SHOT 
INTERVAL]]+(Table4[[#This Row],[PARTICLES 
PER SHOT]]-1)*Table4[[#This Row],[BURST INTERVAL]]</f>
        <v>8.01</v>
      </c>
      <c r="Y2007" s="186">
        <f>Table4[[#This Row],[DAMAGE PER MAGAZINE]]/(Table4[[#This Row],[UNLOAD TIME]]+Table4[[#This Row],[RELOAD TIME]])</f>
        <v>1704.9024274155165</v>
      </c>
    </row>
    <row r="2008" spans="1:25" ht="14.25" hidden="1" customHeight="1" outlineLevel="1" x14ac:dyDescent="0.2">
      <c r="A2008" s="128">
        <v>102</v>
      </c>
      <c r="B2008" s="186" t="s">
        <v>490</v>
      </c>
      <c r="C2008" s="186" t="s">
        <v>101</v>
      </c>
      <c r="D2008" s="130">
        <v>6</v>
      </c>
      <c r="E2008" s="130">
        <v>219</v>
      </c>
      <c r="F2008" s="130"/>
      <c r="G2008" s="130"/>
      <c r="H2008" s="130"/>
      <c r="I2008" s="136">
        <v>180</v>
      </c>
      <c r="J2008" s="136">
        <v>2</v>
      </c>
      <c r="K2008" s="136">
        <v>2</v>
      </c>
      <c r="L2008" s="138"/>
      <c r="M2008" s="138">
        <v>0.09</v>
      </c>
      <c r="N2008" s="130">
        <v>14</v>
      </c>
      <c r="O2008" s="138"/>
      <c r="P2008" s="138">
        <v>1</v>
      </c>
      <c r="Q2008" s="130">
        <v>179</v>
      </c>
      <c r="R2008" s="138">
        <v>13</v>
      </c>
      <c r="S2008" s="130">
        <f>Table4[[#This Row],[DMG PER PARTICLE]]*Table4[[#This Row],[PARTICLES 
PER SHOT]]</f>
        <v>438</v>
      </c>
      <c r="T2008" s="186">
        <f>Table4[[#This Row],[DAMAGE PER SHOT]]/Table4[[#This Row],[SHOT 
INTERVAL]]</f>
        <v>4866.666666666667</v>
      </c>
      <c r="U2008" s="130">
        <f>Table4[[#This Row],[SHOTS PER MAGAZINE]]*Table4[[#This Row],[DAMAGE PER SHOT]]</f>
        <v>39420</v>
      </c>
      <c r="V2008" s="130">
        <f>Table4[[#This Row],[MAGAZINE AMMO]]/Table4[[#This Row],[AMMO PER SHOT]]</f>
        <v>90</v>
      </c>
      <c r="W2008" s="138">
        <f>1/Table4[[#This Row],[SHOT 
INTERVAL]]</f>
        <v>11.111111111111111</v>
      </c>
      <c r="X2008" s="138">
        <f>(Table4[[#This Row],[SHOTS PER MAGAZINE]]-1)*Table4[[#This Row],[SHOT 
INTERVAL]]+(Table4[[#This Row],[PARTICLES 
PER SHOT]]-1)*Table4[[#This Row],[BURST INTERVAL]]</f>
        <v>8.01</v>
      </c>
      <c r="Y2008" s="186">
        <f>Table4[[#This Row],[DAMAGE PER MAGAZINE]]/(Table4[[#This Row],[UNLOAD TIME]]+Table4[[#This Row],[RELOAD TIME]])</f>
        <v>1876.2494050452167</v>
      </c>
    </row>
    <row r="2009" spans="1:25" ht="14.25" hidden="1" customHeight="1" outlineLevel="1" x14ac:dyDescent="0.2">
      <c r="A2009" s="128">
        <v>102</v>
      </c>
      <c r="B2009" s="186" t="s">
        <v>490</v>
      </c>
      <c r="C2009" s="186" t="s">
        <v>101</v>
      </c>
      <c r="D2009" s="130">
        <v>7</v>
      </c>
      <c r="E2009" s="130">
        <v>241</v>
      </c>
      <c r="F2009" s="130"/>
      <c r="G2009" s="130"/>
      <c r="H2009" s="130"/>
      <c r="I2009" s="136">
        <v>180</v>
      </c>
      <c r="J2009" s="136">
        <v>2</v>
      </c>
      <c r="K2009" s="136">
        <v>2</v>
      </c>
      <c r="L2009" s="138"/>
      <c r="M2009" s="138">
        <v>0.09</v>
      </c>
      <c r="N2009" s="130">
        <v>14</v>
      </c>
      <c r="O2009" s="138"/>
      <c r="P2009" s="138">
        <v>1</v>
      </c>
      <c r="Q2009" s="130">
        <v>179</v>
      </c>
      <c r="R2009" s="138">
        <v>13</v>
      </c>
      <c r="S2009" s="130">
        <f>Table4[[#This Row],[DMG PER PARTICLE]]*Table4[[#This Row],[PARTICLES 
PER SHOT]]</f>
        <v>482</v>
      </c>
      <c r="T2009" s="186">
        <f>Table4[[#This Row],[DAMAGE PER SHOT]]/Table4[[#This Row],[SHOT 
INTERVAL]]</f>
        <v>5355.5555555555557</v>
      </c>
      <c r="U2009" s="130">
        <f>Table4[[#This Row],[SHOTS PER MAGAZINE]]*Table4[[#This Row],[DAMAGE PER SHOT]]</f>
        <v>43380</v>
      </c>
      <c r="V2009" s="130">
        <f>Table4[[#This Row],[MAGAZINE AMMO]]/Table4[[#This Row],[AMMO PER SHOT]]</f>
        <v>90</v>
      </c>
      <c r="W2009" s="138">
        <f>1/Table4[[#This Row],[SHOT 
INTERVAL]]</f>
        <v>11.111111111111111</v>
      </c>
      <c r="X2009" s="138">
        <f>(Table4[[#This Row],[SHOTS PER MAGAZINE]]-1)*Table4[[#This Row],[SHOT 
INTERVAL]]+(Table4[[#This Row],[PARTICLES 
PER SHOT]]-1)*Table4[[#This Row],[BURST INTERVAL]]</f>
        <v>8.01</v>
      </c>
      <c r="Y2009" s="186">
        <f>Table4[[#This Row],[DAMAGE PER MAGAZINE]]/(Table4[[#This Row],[UNLOAD TIME]]+Table4[[#This Row],[RELOAD TIME]])</f>
        <v>2064.7310804378867</v>
      </c>
    </row>
    <row r="2010" spans="1:25" ht="14.25" hidden="1" customHeight="1" outlineLevel="1" x14ac:dyDescent="0.2">
      <c r="A2010" s="128">
        <v>102</v>
      </c>
      <c r="B2010" s="186" t="s">
        <v>490</v>
      </c>
      <c r="C2010" s="186" t="s">
        <v>101</v>
      </c>
      <c r="D2010" s="130">
        <v>8</v>
      </c>
      <c r="E2010" s="130">
        <v>265</v>
      </c>
      <c r="F2010" s="130"/>
      <c r="G2010" s="130"/>
      <c r="H2010" s="130"/>
      <c r="I2010" s="136">
        <v>180</v>
      </c>
      <c r="J2010" s="136">
        <v>2</v>
      </c>
      <c r="K2010" s="136">
        <v>2</v>
      </c>
      <c r="L2010" s="138"/>
      <c r="M2010" s="138">
        <v>0.09</v>
      </c>
      <c r="N2010" s="130">
        <v>14</v>
      </c>
      <c r="O2010" s="138"/>
      <c r="P2010" s="138">
        <v>1</v>
      </c>
      <c r="Q2010" s="130">
        <v>179</v>
      </c>
      <c r="R2010" s="138">
        <v>13</v>
      </c>
      <c r="S2010" s="130">
        <f>Table4[[#This Row],[DMG PER PARTICLE]]*Table4[[#This Row],[PARTICLES 
PER SHOT]]</f>
        <v>530</v>
      </c>
      <c r="T2010" s="186">
        <f>Table4[[#This Row],[DAMAGE PER SHOT]]/Table4[[#This Row],[SHOT 
INTERVAL]]</f>
        <v>5888.8888888888887</v>
      </c>
      <c r="U2010" s="130">
        <f>Table4[[#This Row],[SHOTS PER MAGAZINE]]*Table4[[#This Row],[DAMAGE PER SHOT]]</f>
        <v>47700</v>
      </c>
      <c r="V2010" s="130">
        <f>Table4[[#This Row],[MAGAZINE AMMO]]/Table4[[#This Row],[AMMO PER SHOT]]</f>
        <v>90</v>
      </c>
      <c r="W2010" s="138">
        <f>1/Table4[[#This Row],[SHOT 
INTERVAL]]</f>
        <v>11.111111111111111</v>
      </c>
      <c r="X2010" s="138">
        <f>(Table4[[#This Row],[SHOTS PER MAGAZINE]]-1)*Table4[[#This Row],[SHOT 
INTERVAL]]+(Table4[[#This Row],[PARTICLES 
PER SHOT]]-1)*Table4[[#This Row],[BURST INTERVAL]]</f>
        <v>8.01</v>
      </c>
      <c r="Y2010" s="186">
        <f>Table4[[#This Row],[DAMAGE PER MAGAZINE]]/(Table4[[#This Row],[UNLOAD TIME]]+Table4[[#This Row],[RELOAD TIME]])</f>
        <v>2270.347453593527</v>
      </c>
    </row>
    <row r="2011" spans="1:25" ht="14.25" hidden="1" customHeight="1" outlineLevel="1" x14ac:dyDescent="0.2">
      <c r="A2011" s="128">
        <v>102</v>
      </c>
      <c r="B2011" s="186" t="s">
        <v>490</v>
      </c>
      <c r="C2011" s="186" t="s">
        <v>101</v>
      </c>
      <c r="D2011" s="130">
        <v>9</v>
      </c>
      <c r="E2011" s="130">
        <v>291</v>
      </c>
      <c r="F2011" s="130"/>
      <c r="G2011" s="130"/>
      <c r="H2011" s="130"/>
      <c r="I2011" s="136">
        <v>180</v>
      </c>
      <c r="J2011" s="136">
        <v>2</v>
      </c>
      <c r="K2011" s="136">
        <v>2</v>
      </c>
      <c r="L2011" s="138"/>
      <c r="M2011" s="138">
        <v>0.09</v>
      </c>
      <c r="N2011" s="130">
        <v>14</v>
      </c>
      <c r="O2011" s="138"/>
      <c r="P2011" s="138">
        <v>1</v>
      </c>
      <c r="Q2011" s="130">
        <v>179</v>
      </c>
      <c r="R2011" s="138">
        <v>13</v>
      </c>
      <c r="S2011" s="130">
        <f>Table4[[#This Row],[DMG PER PARTICLE]]*Table4[[#This Row],[PARTICLES 
PER SHOT]]</f>
        <v>582</v>
      </c>
      <c r="T2011" s="186">
        <f>Table4[[#This Row],[DAMAGE PER SHOT]]/Table4[[#This Row],[SHOT 
INTERVAL]]</f>
        <v>6466.666666666667</v>
      </c>
      <c r="U2011" s="130">
        <f>Table4[[#This Row],[SHOTS PER MAGAZINE]]*Table4[[#This Row],[DAMAGE PER SHOT]]</f>
        <v>52380</v>
      </c>
      <c r="V2011" s="130">
        <f>Table4[[#This Row],[MAGAZINE AMMO]]/Table4[[#This Row],[AMMO PER SHOT]]</f>
        <v>90</v>
      </c>
      <c r="W2011" s="138">
        <f>1/Table4[[#This Row],[SHOT 
INTERVAL]]</f>
        <v>11.111111111111111</v>
      </c>
      <c r="X2011" s="138">
        <f>(Table4[[#This Row],[SHOTS PER MAGAZINE]]-1)*Table4[[#This Row],[SHOT 
INTERVAL]]+(Table4[[#This Row],[PARTICLES 
PER SHOT]]-1)*Table4[[#This Row],[BURST INTERVAL]]</f>
        <v>8.01</v>
      </c>
      <c r="Y2011" s="186">
        <f>Table4[[#This Row],[DAMAGE PER MAGAZINE]]/(Table4[[#This Row],[UNLOAD TIME]]+Table4[[#This Row],[RELOAD TIME]])</f>
        <v>2493.0985245121374</v>
      </c>
    </row>
    <row r="2012" spans="1:25" ht="14.25" hidden="1" customHeight="1" outlineLevel="1" x14ac:dyDescent="0.2">
      <c r="A2012" s="128">
        <v>102</v>
      </c>
      <c r="B2012" s="186" t="s">
        <v>490</v>
      </c>
      <c r="C2012" s="186" t="s">
        <v>101</v>
      </c>
      <c r="D2012" s="130">
        <v>10</v>
      </c>
      <c r="E2012" s="130">
        <v>320</v>
      </c>
      <c r="F2012" s="130"/>
      <c r="G2012" s="130"/>
      <c r="H2012" s="130"/>
      <c r="I2012" s="136">
        <v>180</v>
      </c>
      <c r="J2012" s="136">
        <v>2</v>
      </c>
      <c r="K2012" s="136">
        <v>2</v>
      </c>
      <c r="L2012" s="138"/>
      <c r="M2012" s="138">
        <v>0.09</v>
      </c>
      <c r="N2012" s="130">
        <v>14</v>
      </c>
      <c r="O2012" s="138"/>
      <c r="P2012" s="138">
        <v>1</v>
      </c>
      <c r="Q2012" s="130">
        <v>179</v>
      </c>
      <c r="R2012" s="138">
        <v>13</v>
      </c>
      <c r="S2012" s="130">
        <f>Table4[[#This Row],[DMG PER PARTICLE]]*Table4[[#This Row],[PARTICLES 
PER SHOT]]</f>
        <v>640</v>
      </c>
      <c r="T2012" s="186">
        <f>Table4[[#This Row],[DAMAGE PER SHOT]]/Table4[[#This Row],[SHOT 
INTERVAL]]</f>
        <v>7111.1111111111113</v>
      </c>
      <c r="U2012" s="130">
        <f>Table4[[#This Row],[SHOTS PER MAGAZINE]]*Table4[[#This Row],[DAMAGE PER SHOT]]</f>
        <v>57600</v>
      </c>
      <c r="V2012" s="130">
        <f>Table4[[#This Row],[MAGAZINE AMMO]]/Table4[[#This Row],[AMMO PER SHOT]]</f>
        <v>90</v>
      </c>
      <c r="W2012" s="138">
        <f>1/Table4[[#This Row],[SHOT 
INTERVAL]]</f>
        <v>11.111111111111111</v>
      </c>
      <c r="X2012" s="138">
        <f>(Table4[[#This Row],[SHOTS PER MAGAZINE]]-1)*Table4[[#This Row],[SHOT 
INTERVAL]]+(Table4[[#This Row],[PARTICLES 
PER SHOT]]-1)*Table4[[#This Row],[BURST INTERVAL]]</f>
        <v>8.01</v>
      </c>
      <c r="Y2012" s="186">
        <f>Table4[[#This Row],[DAMAGE PER MAGAZINE]]/(Table4[[#This Row],[UNLOAD TIME]]+Table4[[#This Row],[RELOAD TIME]])</f>
        <v>2741.5516420752024</v>
      </c>
    </row>
    <row r="2013" spans="1:25" ht="14.25" hidden="1" customHeight="1" outlineLevel="1" x14ac:dyDescent="0.2">
      <c r="A2013" s="128">
        <v>102</v>
      </c>
      <c r="B2013" s="186" t="s">
        <v>490</v>
      </c>
      <c r="C2013" s="186" t="s">
        <v>101</v>
      </c>
      <c r="D2013" s="130">
        <v>11</v>
      </c>
      <c r="E2013" s="130">
        <v>352</v>
      </c>
      <c r="F2013" s="130"/>
      <c r="G2013" s="130"/>
      <c r="H2013" s="130"/>
      <c r="I2013" s="136">
        <v>180</v>
      </c>
      <c r="J2013" s="136">
        <v>2</v>
      </c>
      <c r="K2013" s="136">
        <v>2</v>
      </c>
      <c r="L2013" s="138"/>
      <c r="M2013" s="138">
        <v>0.09</v>
      </c>
      <c r="N2013" s="130">
        <v>14</v>
      </c>
      <c r="O2013" s="138"/>
      <c r="P2013" s="138">
        <v>1</v>
      </c>
      <c r="Q2013" s="130">
        <v>179</v>
      </c>
      <c r="R2013" s="138">
        <v>13</v>
      </c>
      <c r="S2013" s="130">
        <f>Table4[[#This Row],[DMG PER PARTICLE]]*Table4[[#This Row],[PARTICLES 
PER SHOT]]</f>
        <v>704</v>
      </c>
      <c r="T2013" s="186">
        <f>Table4[[#This Row],[DAMAGE PER SHOT]]/Table4[[#This Row],[SHOT 
INTERVAL]]</f>
        <v>7822.2222222222226</v>
      </c>
      <c r="U2013" s="130">
        <f>Table4[[#This Row],[SHOTS PER MAGAZINE]]*Table4[[#This Row],[DAMAGE PER SHOT]]</f>
        <v>63360</v>
      </c>
      <c r="V2013" s="130">
        <f>Table4[[#This Row],[MAGAZINE AMMO]]/Table4[[#This Row],[AMMO PER SHOT]]</f>
        <v>90</v>
      </c>
      <c r="W2013" s="138">
        <f>1/Table4[[#This Row],[SHOT 
INTERVAL]]</f>
        <v>11.111111111111111</v>
      </c>
      <c r="X2013" s="138">
        <f>(Table4[[#This Row],[SHOTS PER MAGAZINE]]-1)*Table4[[#This Row],[SHOT 
INTERVAL]]+(Table4[[#This Row],[PARTICLES 
PER SHOT]]-1)*Table4[[#This Row],[BURST INTERVAL]]</f>
        <v>8.01</v>
      </c>
      <c r="Y2013" s="186">
        <f>Table4[[#This Row],[DAMAGE PER MAGAZINE]]/(Table4[[#This Row],[UNLOAD TIME]]+Table4[[#This Row],[RELOAD TIME]])</f>
        <v>3015.7068062827229</v>
      </c>
    </row>
    <row r="2014" spans="1:25" ht="14.25" hidden="1" customHeight="1" outlineLevel="1" x14ac:dyDescent="0.2">
      <c r="A2014" s="128">
        <v>102</v>
      </c>
      <c r="B2014" s="186" t="s">
        <v>490</v>
      </c>
      <c r="C2014" s="186" t="s">
        <v>101</v>
      </c>
      <c r="D2014" s="130">
        <v>12</v>
      </c>
      <c r="E2014" s="130">
        <v>387</v>
      </c>
      <c r="F2014" s="130"/>
      <c r="G2014" s="130"/>
      <c r="H2014" s="130"/>
      <c r="I2014" s="136">
        <v>180</v>
      </c>
      <c r="J2014" s="136">
        <v>2</v>
      </c>
      <c r="K2014" s="136">
        <v>2</v>
      </c>
      <c r="L2014" s="138"/>
      <c r="M2014" s="138">
        <v>0.09</v>
      </c>
      <c r="N2014" s="130">
        <v>14</v>
      </c>
      <c r="O2014" s="138"/>
      <c r="P2014" s="138">
        <v>1</v>
      </c>
      <c r="Q2014" s="130">
        <v>179</v>
      </c>
      <c r="R2014" s="138">
        <v>13</v>
      </c>
      <c r="S2014" s="130">
        <f>Table4[[#This Row],[DMG PER PARTICLE]]*Table4[[#This Row],[PARTICLES 
PER SHOT]]</f>
        <v>774</v>
      </c>
      <c r="T2014" s="186">
        <f>Table4[[#This Row],[DAMAGE PER SHOT]]/Table4[[#This Row],[SHOT 
INTERVAL]]</f>
        <v>8600</v>
      </c>
      <c r="U2014" s="130">
        <f>Table4[[#This Row],[SHOTS PER MAGAZINE]]*Table4[[#This Row],[DAMAGE PER SHOT]]</f>
        <v>69660</v>
      </c>
      <c r="V2014" s="130">
        <f>Table4[[#This Row],[MAGAZINE AMMO]]/Table4[[#This Row],[AMMO PER SHOT]]</f>
        <v>90</v>
      </c>
      <c r="W2014" s="138">
        <f>1/Table4[[#This Row],[SHOT 
INTERVAL]]</f>
        <v>11.111111111111111</v>
      </c>
      <c r="X2014" s="138">
        <f>(Table4[[#This Row],[SHOTS PER MAGAZINE]]-1)*Table4[[#This Row],[SHOT 
INTERVAL]]+(Table4[[#This Row],[PARTICLES 
PER SHOT]]-1)*Table4[[#This Row],[BURST INTERVAL]]</f>
        <v>8.01</v>
      </c>
      <c r="Y2014" s="186">
        <f>Table4[[#This Row],[DAMAGE PER MAGAZINE]]/(Table4[[#This Row],[UNLOAD TIME]]+Table4[[#This Row],[RELOAD TIME]])</f>
        <v>3315.5640171346981</v>
      </c>
    </row>
    <row r="2015" spans="1:25" ht="14.25" hidden="1" customHeight="1" outlineLevel="1" x14ac:dyDescent="0.2">
      <c r="A2015" s="128">
        <v>102</v>
      </c>
      <c r="B2015" s="186" t="s">
        <v>490</v>
      </c>
      <c r="C2015" s="186" t="s">
        <v>102</v>
      </c>
      <c r="D2015" s="130">
        <v>1</v>
      </c>
      <c r="E2015" s="130">
        <v>387</v>
      </c>
      <c r="F2015" s="130"/>
      <c r="G2015" s="130"/>
      <c r="H2015" s="130"/>
      <c r="I2015" s="136">
        <v>180</v>
      </c>
      <c r="J2015" s="136">
        <v>2</v>
      </c>
      <c r="K2015" s="136">
        <v>2</v>
      </c>
      <c r="L2015" s="138"/>
      <c r="M2015" s="138">
        <v>0.09</v>
      </c>
      <c r="N2015" s="130">
        <v>14</v>
      </c>
      <c r="O2015" s="138"/>
      <c r="P2015" s="138">
        <v>1</v>
      </c>
      <c r="Q2015" s="130">
        <v>179</v>
      </c>
      <c r="R2015" s="138">
        <v>13</v>
      </c>
      <c r="S2015" s="130">
        <f>Table4[[#This Row],[DMG PER PARTICLE]]*Table4[[#This Row],[PARTICLES 
PER SHOT]]</f>
        <v>774</v>
      </c>
      <c r="T2015" s="186">
        <f>Table4[[#This Row],[DAMAGE PER SHOT]]/Table4[[#This Row],[SHOT 
INTERVAL]]</f>
        <v>8600</v>
      </c>
      <c r="U2015" s="130">
        <f>Table4[[#This Row],[SHOTS PER MAGAZINE]]*Table4[[#This Row],[DAMAGE PER SHOT]]</f>
        <v>69660</v>
      </c>
      <c r="V2015" s="130">
        <f>Table4[[#This Row],[MAGAZINE AMMO]]/Table4[[#This Row],[AMMO PER SHOT]]</f>
        <v>90</v>
      </c>
      <c r="W2015" s="138">
        <f>1/Table4[[#This Row],[SHOT 
INTERVAL]]</f>
        <v>11.111111111111111</v>
      </c>
      <c r="X2015" s="138">
        <f>(Table4[[#This Row],[SHOTS PER MAGAZINE]]-1)*Table4[[#This Row],[SHOT 
INTERVAL]]+(Table4[[#This Row],[PARTICLES 
PER SHOT]]-1)*Table4[[#This Row],[BURST INTERVAL]]</f>
        <v>8.01</v>
      </c>
      <c r="Y2015" s="186">
        <f>Table4[[#This Row],[DAMAGE PER MAGAZINE]]/(Table4[[#This Row],[UNLOAD TIME]]+Table4[[#This Row],[RELOAD TIME]])</f>
        <v>3315.5640171346981</v>
      </c>
    </row>
    <row r="2016" spans="1:25" ht="14.25" hidden="1" customHeight="1" outlineLevel="1" x14ac:dyDescent="0.2">
      <c r="A2016" s="128">
        <v>102</v>
      </c>
      <c r="B2016" s="186" t="s">
        <v>490</v>
      </c>
      <c r="C2016" s="186" t="s">
        <v>102</v>
      </c>
      <c r="D2016" s="130">
        <v>2</v>
      </c>
      <c r="E2016" s="130">
        <v>395</v>
      </c>
      <c r="F2016" s="130"/>
      <c r="G2016" s="130"/>
      <c r="H2016" s="130"/>
      <c r="I2016" s="136">
        <v>180</v>
      </c>
      <c r="J2016" s="136">
        <v>2</v>
      </c>
      <c r="K2016" s="136">
        <v>2</v>
      </c>
      <c r="L2016" s="138"/>
      <c r="M2016" s="138">
        <v>0.09</v>
      </c>
      <c r="N2016" s="130">
        <v>14</v>
      </c>
      <c r="O2016" s="138"/>
      <c r="P2016" s="138">
        <v>1</v>
      </c>
      <c r="Q2016" s="130">
        <v>179</v>
      </c>
      <c r="R2016" s="138">
        <v>13</v>
      </c>
      <c r="S2016" s="130">
        <f>Table4[[#This Row],[DMG PER PARTICLE]]*Table4[[#This Row],[PARTICLES 
PER SHOT]]</f>
        <v>790</v>
      </c>
      <c r="T2016" s="186">
        <f>Table4[[#This Row],[DAMAGE PER SHOT]]/Table4[[#This Row],[SHOT 
INTERVAL]]</f>
        <v>8777.7777777777774</v>
      </c>
      <c r="U2016" s="130">
        <f>Table4[[#This Row],[SHOTS PER MAGAZINE]]*Table4[[#This Row],[DAMAGE PER SHOT]]</f>
        <v>71100</v>
      </c>
      <c r="V2016" s="130">
        <f>Table4[[#This Row],[MAGAZINE AMMO]]/Table4[[#This Row],[AMMO PER SHOT]]</f>
        <v>90</v>
      </c>
      <c r="W2016" s="138">
        <f>1/Table4[[#This Row],[SHOT 
INTERVAL]]</f>
        <v>11.111111111111111</v>
      </c>
      <c r="X2016" s="138">
        <f>(Table4[[#This Row],[SHOTS PER MAGAZINE]]-1)*Table4[[#This Row],[SHOT 
INTERVAL]]+(Table4[[#This Row],[PARTICLES 
PER SHOT]]-1)*Table4[[#This Row],[BURST INTERVAL]]</f>
        <v>8.01</v>
      </c>
      <c r="Y2016" s="186">
        <f>Table4[[#This Row],[DAMAGE PER MAGAZINE]]/(Table4[[#This Row],[UNLOAD TIME]]+Table4[[#This Row],[RELOAD TIME]])</f>
        <v>3384.1028081865779</v>
      </c>
    </row>
    <row r="2017" spans="1:25" ht="14.25" hidden="1" customHeight="1" outlineLevel="1" x14ac:dyDescent="0.2">
      <c r="A2017" s="128">
        <v>102</v>
      </c>
      <c r="B2017" s="186" t="s">
        <v>490</v>
      </c>
      <c r="C2017" s="186" t="s">
        <v>102</v>
      </c>
      <c r="D2017" s="130">
        <v>3</v>
      </c>
      <c r="E2017" s="130">
        <v>406</v>
      </c>
      <c r="F2017" s="130"/>
      <c r="G2017" s="130"/>
      <c r="H2017" s="130"/>
      <c r="I2017" s="136">
        <v>180</v>
      </c>
      <c r="J2017" s="136">
        <v>2</v>
      </c>
      <c r="K2017" s="136">
        <v>2</v>
      </c>
      <c r="L2017" s="138"/>
      <c r="M2017" s="138">
        <v>0.09</v>
      </c>
      <c r="N2017" s="130">
        <v>14</v>
      </c>
      <c r="O2017" s="138"/>
      <c r="P2017" s="138">
        <v>1</v>
      </c>
      <c r="Q2017" s="130">
        <v>179</v>
      </c>
      <c r="R2017" s="138">
        <v>13</v>
      </c>
      <c r="S2017" s="130">
        <f>Table4[[#This Row],[DMG PER PARTICLE]]*Table4[[#This Row],[PARTICLES 
PER SHOT]]</f>
        <v>812</v>
      </c>
      <c r="T2017" s="186">
        <f>Table4[[#This Row],[DAMAGE PER SHOT]]/Table4[[#This Row],[SHOT 
INTERVAL]]</f>
        <v>9022.2222222222226</v>
      </c>
      <c r="U2017" s="130">
        <f>Table4[[#This Row],[SHOTS PER MAGAZINE]]*Table4[[#This Row],[DAMAGE PER SHOT]]</f>
        <v>73080</v>
      </c>
      <c r="V2017" s="130">
        <f>Table4[[#This Row],[MAGAZINE AMMO]]/Table4[[#This Row],[AMMO PER SHOT]]</f>
        <v>90</v>
      </c>
      <c r="W2017" s="138">
        <f>1/Table4[[#This Row],[SHOT 
INTERVAL]]</f>
        <v>11.111111111111111</v>
      </c>
      <c r="X2017" s="138">
        <f>(Table4[[#This Row],[SHOTS PER MAGAZINE]]-1)*Table4[[#This Row],[SHOT 
INTERVAL]]+(Table4[[#This Row],[PARTICLES 
PER SHOT]]-1)*Table4[[#This Row],[BURST INTERVAL]]</f>
        <v>8.01</v>
      </c>
      <c r="Y2017" s="186">
        <f>Table4[[#This Row],[DAMAGE PER MAGAZINE]]/(Table4[[#This Row],[UNLOAD TIME]]+Table4[[#This Row],[RELOAD TIME]])</f>
        <v>3478.3436458829133</v>
      </c>
    </row>
    <row r="2018" spans="1:25" ht="14.25" hidden="1" customHeight="1" outlineLevel="1" x14ac:dyDescent="0.2">
      <c r="A2018" s="128">
        <v>102</v>
      </c>
      <c r="B2018" s="186" t="s">
        <v>490</v>
      </c>
      <c r="C2018" s="186" t="s">
        <v>102</v>
      </c>
      <c r="D2018" s="130">
        <v>4</v>
      </c>
      <c r="E2018" s="130">
        <v>414</v>
      </c>
      <c r="F2018" s="130"/>
      <c r="G2018" s="130"/>
      <c r="H2018" s="130"/>
      <c r="I2018" s="136">
        <v>180</v>
      </c>
      <c r="J2018" s="136">
        <v>2</v>
      </c>
      <c r="K2018" s="136">
        <v>2</v>
      </c>
      <c r="L2018" s="138"/>
      <c r="M2018" s="138">
        <v>0.09</v>
      </c>
      <c r="N2018" s="130">
        <v>14</v>
      </c>
      <c r="O2018" s="138"/>
      <c r="P2018" s="138">
        <v>1</v>
      </c>
      <c r="Q2018" s="130">
        <v>179</v>
      </c>
      <c r="R2018" s="138">
        <v>13</v>
      </c>
      <c r="S2018" s="130">
        <f>Table4[[#This Row],[DMG PER PARTICLE]]*Table4[[#This Row],[PARTICLES 
PER SHOT]]</f>
        <v>828</v>
      </c>
      <c r="T2018" s="186">
        <f>Table4[[#This Row],[DAMAGE PER SHOT]]/Table4[[#This Row],[SHOT 
INTERVAL]]</f>
        <v>9200</v>
      </c>
      <c r="U2018" s="130">
        <f>Table4[[#This Row],[SHOTS PER MAGAZINE]]*Table4[[#This Row],[DAMAGE PER SHOT]]</f>
        <v>74520</v>
      </c>
      <c r="V2018" s="130">
        <f>Table4[[#This Row],[MAGAZINE AMMO]]/Table4[[#This Row],[AMMO PER SHOT]]</f>
        <v>90</v>
      </c>
      <c r="W2018" s="138">
        <f>1/Table4[[#This Row],[SHOT 
INTERVAL]]</f>
        <v>11.111111111111111</v>
      </c>
      <c r="X2018" s="138">
        <f>(Table4[[#This Row],[SHOTS PER MAGAZINE]]-1)*Table4[[#This Row],[SHOT 
INTERVAL]]+(Table4[[#This Row],[PARTICLES 
PER SHOT]]-1)*Table4[[#This Row],[BURST INTERVAL]]</f>
        <v>8.01</v>
      </c>
      <c r="Y2018" s="186">
        <f>Table4[[#This Row],[DAMAGE PER MAGAZINE]]/(Table4[[#This Row],[UNLOAD TIME]]+Table4[[#This Row],[RELOAD TIME]])</f>
        <v>3546.8824369347931</v>
      </c>
    </row>
    <row r="2019" spans="1:25" ht="14.25" hidden="1" customHeight="1" outlineLevel="1" x14ac:dyDescent="0.2">
      <c r="A2019" s="128">
        <v>102</v>
      </c>
      <c r="B2019" s="186" t="s">
        <v>490</v>
      </c>
      <c r="C2019" s="186" t="s">
        <v>102</v>
      </c>
      <c r="D2019" s="130">
        <v>5</v>
      </c>
      <c r="E2019" s="130">
        <v>422</v>
      </c>
      <c r="F2019" s="130"/>
      <c r="G2019" s="130"/>
      <c r="H2019" s="130"/>
      <c r="I2019" s="136">
        <v>180</v>
      </c>
      <c r="J2019" s="136">
        <v>2</v>
      </c>
      <c r="K2019" s="136">
        <v>2</v>
      </c>
      <c r="L2019" s="138"/>
      <c r="M2019" s="138">
        <v>0.09</v>
      </c>
      <c r="N2019" s="130">
        <v>14</v>
      </c>
      <c r="O2019" s="138"/>
      <c r="P2019" s="138">
        <v>1</v>
      </c>
      <c r="Q2019" s="130">
        <v>179</v>
      </c>
      <c r="R2019" s="138">
        <v>13</v>
      </c>
      <c r="S2019" s="130">
        <f>Table4[[#This Row],[DMG PER PARTICLE]]*Table4[[#This Row],[PARTICLES 
PER SHOT]]</f>
        <v>844</v>
      </c>
      <c r="T2019" s="186">
        <f>Table4[[#This Row],[DAMAGE PER SHOT]]/Table4[[#This Row],[SHOT 
INTERVAL]]</f>
        <v>9377.7777777777774</v>
      </c>
      <c r="U2019" s="130">
        <f>Table4[[#This Row],[SHOTS PER MAGAZINE]]*Table4[[#This Row],[DAMAGE PER SHOT]]</f>
        <v>75960</v>
      </c>
      <c r="V2019" s="130">
        <f>Table4[[#This Row],[MAGAZINE AMMO]]/Table4[[#This Row],[AMMO PER SHOT]]</f>
        <v>90</v>
      </c>
      <c r="W2019" s="138">
        <f>1/Table4[[#This Row],[SHOT 
INTERVAL]]</f>
        <v>11.111111111111111</v>
      </c>
      <c r="X2019" s="138">
        <f>(Table4[[#This Row],[SHOTS PER MAGAZINE]]-1)*Table4[[#This Row],[SHOT 
INTERVAL]]+(Table4[[#This Row],[PARTICLES 
PER SHOT]]-1)*Table4[[#This Row],[BURST INTERVAL]]</f>
        <v>8.01</v>
      </c>
      <c r="Y2019" s="186">
        <f>Table4[[#This Row],[DAMAGE PER MAGAZINE]]/(Table4[[#This Row],[UNLOAD TIME]]+Table4[[#This Row],[RELOAD TIME]])</f>
        <v>3615.4212279866733</v>
      </c>
    </row>
    <row r="2020" spans="1:25" ht="14.25" hidden="1" customHeight="1" outlineLevel="1" x14ac:dyDescent="0.2">
      <c r="A2020" s="128">
        <v>102</v>
      </c>
      <c r="B2020" s="186" t="s">
        <v>490</v>
      </c>
      <c r="C2020" s="186" t="s">
        <v>102</v>
      </c>
      <c r="D2020" s="130">
        <v>6</v>
      </c>
      <c r="E2020" s="130">
        <v>430</v>
      </c>
      <c r="F2020" s="130"/>
      <c r="G2020" s="130"/>
      <c r="H2020" s="130"/>
      <c r="I2020" s="136">
        <v>180</v>
      </c>
      <c r="J2020" s="136">
        <v>2</v>
      </c>
      <c r="K2020" s="136">
        <v>2</v>
      </c>
      <c r="L2020" s="138"/>
      <c r="M2020" s="138">
        <v>0.09</v>
      </c>
      <c r="N2020" s="130">
        <v>14</v>
      </c>
      <c r="O2020" s="138"/>
      <c r="P2020" s="138">
        <v>1</v>
      </c>
      <c r="Q2020" s="130">
        <v>179</v>
      </c>
      <c r="R2020" s="138">
        <v>13</v>
      </c>
      <c r="S2020" s="130">
        <f>Table4[[#This Row],[DMG PER PARTICLE]]*Table4[[#This Row],[PARTICLES 
PER SHOT]]</f>
        <v>860</v>
      </c>
      <c r="T2020" s="186">
        <f>Table4[[#This Row],[DAMAGE PER SHOT]]/Table4[[#This Row],[SHOT 
INTERVAL]]</f>
        <v>9555.5555555555566</v>
      </c>
      <c r="U2020" s="130">
        <f>Table4[[#This Row],[SHOTS PER MAGAZINE]]*Table4[[#This Row],[DAMAGE PER SHOT]]</f>
        <v>77400</v>
      </c>
      <c r="V2020" s="130">
        <f>Table4[[#This Row],[MAGAZINE AMMO]]/Table4[[#This Row],[AMMO PER SHOT]]</f>
        <v>90</v>
      </c>
      <c r="W2020" s="138">
        <f>1/Table4[[#This Row],[SHOT 
INTERVAL]]</f>
        <v>11.111111111111111</v>
      </c>
      <c r="X2020" s="138">
        <f>(Table4[[#This Row],[SHOTS PER MAGAZINE]]-1)*Table4[[#This Row],[SHOT 
INTERVAL]]+(Table4[[#This Row],[PARTICLES 
PER SHOT]]-1)*Table4[[#This Row],[BURST INTERVAL]]</f>
        <v>8.01</v>
      </c>
      <c r="Y2020" s="186">
        <f>Table4[[#This Row],[DAMAGE PER MAGAZINE]]/(Table4[[#This Row],[UNLOAD TIME]]+Table4[[#This Row],[RELOAD TIME]])</f>
        <v>3683.9600190385536</v>
      </c>
    </row>
    <row r="2021" spans="1:25" ht="14.25" hidden="1" customHeight="1" outlineLevel="1" x14ac:dyDescent="0.2">
      <c r="A2021" s="128">
        <v>102</v>
      </c>
      <c r="B2021" s="186" t="s">
        <v>490</v>
      </c>
      <c r="C2021" s="186" t="s">
        <v>102</v>
      </c>
      <c r="D2021" s="130">
        <v>7</v>
      </c>
      <c r="E2021" s="130">
        <v>441</v>
      </c>
      <c r="F2021" s="130"/>
      <c r="G2021" s="130"/>
      <c r="H2021" s="130"/>
      <c r="I2021" s="136">
        <v>180</v>
      </c>
      <c r="J2021" s="136">
        <v>2</v>
      </c>
      <c r="K2021" s="136">
        <v>2</v>
      </c>
      <c r="L2021" s="138"/>
      <c r="M2021" s="138">
        <v>0.09</v>
      </c>
      <c r="N2021" s="130">
        <v>14</v>
      </c>
      <c r="O2021" s="138"/>
      <c r="P2021" s="138">
        <v>1</v>
      </c>
      <c r="Q2021" s="130">
        <v>179</v>
      </c>
      <c r="R2021" s="138">
        <v>13</v>
      </c>
      <c r="S2021" s="130">
        <f>Table4[[#This Row],[DMG PER PARTICLE]]*Table4[[#This Row],[PARTICLES 
PER SHOT]]</f>
        <v>882</v>
      </c>
      <c r="T2021" s="186">
        <f>Table4[[#This Row],[DAMAGE PER SHOT]]/Table4[[#This Row],[SHOT 
INTERVAL]]</f>
        <v>9800</v>
      </c>
      <c r="U2021" s="130">
        <f>Table4[[#This Row],[SHOTS PER MAGAZINE]]*Table4[[#This Row],[DAMAGE PER SHOT]]</f>
        <v>79380</v>
      </c>
      <c r="V2021" s="130">
        <f>Table4[[#This Row],[MAGAZINE AMMO]]/Table4[[#This Row],[AMMO PER SHOT]]</f>
        <v>90</v>
      </c>
      <c r="W2021" s="138">
        <f>1/Table4[[#This Row],[SHOT 
INTERVAL]]</f>
        <v>11.111111111111111</v>
      </c>
      <c r="X2021" s="138">
        <f>(Table4[[#This Row],[SHOTS PER MAGAZINE]]-1)*Table4[[#This Row],[SHOT 
INTERVAL]]+(Table4[[#This Row],[PARTICLES 
PER SHOT]]-1)*Table4[[#This Row],[BURST INTERVAL]]</f>
        <v>8.01</v>
      </c>
      <c r="Y2021" s="186">
        <f>Table4[[#This Row],[DAMAGE PER MAGAZINE]]/(Table4[[#This Row],[UNLOAD TIME]]+Table4[[#This Row],[RELOAD TIME]])</f>
        <v>3778.2008567348885</v>
      </c>
    </row>
    <row r="2022" spans="1:25" ht="14.25" hidden="1" customHeight="1" outlineLevel="1" x14ac:dyDescent="0.2">
      <c r="A2022" s="128">
        <v>102</v>
      </c>
      <c r="B2022" s="186" t="s">
        <v>490</v>
      </c>
      <c r="C2022" s="186" t="s">
        <v>102</v>
      </c>
      <c r="D2022" s="130">
        <v>8</v>
      </c>
      <c r="E2022" s="130">
        <v>445</v>
      </c>
      <c r="F2022" s="130"/>
      <c r="G2022" s="130"/>
      <c r="H2022" s="130"/>
      <c r="I2022" s="136">
        <v>180</v>
      </c>
      <c r="J2022" s="136">
        <v>2</v>
      </c>
      <c r="K2022" s="136">
        <v>2</v>
      </c>
      <c r="L2022" s="138"/>
      <c r="M2022" s="138">
        <v>0.09</v>
      </c>
      <c r="N2022" s="130">
        <v>14</v>
      </c>
      <c r="O2022" s="138"/>
      <c r="P2022" s="138">
        <v>1</v>
      </c>
      <c r="Q2022" s="130">
        <v>179</v>
      </c>
      <c r="R2022" s="138">
        <v>13</v>
      </c>
      <c r="S2022" s="130">
        <f>Table4[[#This Row],[DMG PER PARTICLE]]*Table4[[#This Row],[PARTICLES 
PER SHOT]]</f>
        <v>890</v>
      </c>
      <c r="T2022" s="186">
        <f>Table4[[#This Row],[DAMAGE PER SHOT]]/Table4[[#This Row],[SHOT 
INTERVAL]]</f>
        <v>9888.8888888888887</v>
      </c>
      <c r="U2022" s="130">
        <f>Table4[[#This Row],[SHOTS PER MAGAZINE]]*Table4[[#This Row],[DAMAGE PER SHOT]]</f>
        <v>80100</v>
      </c>
      <c r="V2022" s="130">
        <f>Table4[[#This Row],[MAGAZINE AMMO]]/Table4[[#This Row],[AMMO PER SHOT]]</f>
        <v>90</v>
      </c>
      <c r="W2022" s="138">
        <f>1/Table4[[#This Row],[SHOT 
INTERVAL]]</f>
        <v>11.111111111111111</v>
      </c>
      <c r="X2022" s="138">
        <f>(Table4[[#This Row],[SHOTS PER MAGAZINE]]-1)*Table4[[#This Row],[SHOT 
INTERVAL]]+(Table4[[#This Row],[PARTICLES 
PER SHOT]]-1)*Table4[[#This Row],[BURST INTERVAL]]</f>
        <v>8.01</v>
      </c>
      <c r="Y2022" s="186">
        <f>Table4[[#This Row],[DAMAGE PER MAGAZINE]]/(Table4[[#This Row],[UNLOAD TIME]]+Table4[[#This Row],[RELOAD TIME]])</f>
        <v>3812.4702522608286</v>
      </c>
    </row>
    <row r="2023" spans="1:25" ht="14.25" hidden="1" customHeight="1" outlineLevel="1" x14ac:dyDescent="0.2">
      <c r="A2023" s="128">
        <v>102</v>
      </c>
      <c r="B2023" s="186" t="s">
        <v>490</v>
      </c>
      <c r="C2023" s="186" t="s">
        <v>102</v>
      </c>
      <c r="D2023" s="130">
        <v>9</v>
      </c>
      <c r="E2023" s="130">
        <v>449</v>
      </c>
      <c r="F2023" s="130"/>
      <c r="G2023" s="130"/>
      <c r="H2023" s="130"/>
      <c r="I2023" s="136">
        <v>180</v>
      </c>
      <c r="J2023" s="136">
        <v>2</v>
      </c>
      <c r="K2023" s="136">
        <v>2</v>
      </c>
      <c r="L2023" s="138"/>
      <c r="M2023" s="138">
        <v>0.09</v>
      </c>
      <c r="N2023" s="130">
        <v>14</v>
      </c>
      <c r="O2023" s="138"/>
      <c r="P2023" s="138">
        <v>1</v>
      </c>
      <c r="Q2023" s="130">
        <v>179</v>
      </c>
      <c r="R2023" s="138">
        <v>13</v>
      </c>
      <c r="S2023" s="130">
        <f>Table4[[#This Row],[DMG PER PARTICLE]]*Table4[[#This Row],[PARTICLES 
PER SHOT]]</f>
        <v>898</v>
      </c>
      <c r="T2023" s="186">
        <f>Table4[[#This Row],[DAMAGE PER SHOT]]/Table4[[#This Row],[SHOT 
INTERVAL]]</f>
        <v>9977.7777777777774</v>
      </c>
      <c r="U2023" s="130">
        <f>Table4[[#This Row],[SHOTS PER MAGAZINE]]*Table4[[#This Row],[DAMAGE PER SHOT]]</f>
        <v>80820</v>
      </c>
      <c r="V2023" s="130">
        <f>Table4[[#This Row],[MAGAZINE AMMO]]/Table4[[#This Row],[AMMO PER SHOT]]</f>
        <v>90</v>
      </c>
      <c r="W2023" s="138">
        <f>1/Table4[[#This Row],[SHOT 
INTERVAL]]</f>
        <v>11.111111111111111</v>
      </c>
      <c r="X2023" s="138">
        <f>(Table4[[#This Row],[SHOTS PER MAGAZINE]]-1)*Table4[[#This Row],[SHOT 
INTERVAL]]+(Table4[[#This Row],[PARTICLES 
PER SHOT]]-1)*Table4[[#This Row],[BURST INTERVAL]]</f>
        <v>8.01</v>
      </c>
      <c r="Y2023" s="186">
        <f>Table4[[#This Row],[DAMAGE PER MAGAZINE]]/(Table4[[#This Row],[UNLOAD TIME]]+Table4[[#This Row],[RELOAD TIME]])</f>
        <v>3846.7396477867687</v>
      </c>
    </row>
    <row r="2024" spans="1:25" ht="14.25" hidden="1" customHeight="1" outlineLevel="1" x14ac:dyDescent="0.2">
      <c r="A2024" s="128">
        <v>102</v>
      </c>
      <c r="B2024" s="186" t="s">
        <v>490</v>
      </c>
      <c r="C2024" s="186" t="s">
        <v>102</v>
      </c>
      <c r="D2024" s="130">
        <v>10</v>
      </c>
      <c r="E2024" s="130">
        <v>457</v>
      </c>
      <c r="F2024" s="130"/>
      <c r="G2024" s="130"/>
      <c r="H2024" s="130"/>
      <c r="I2024" s="136">
        <v>180</v>
      </c>
      <c r="J2024" s="136">
        <v>2</v>
      </c>
      <c r="K2024" s="136">
        <v>2</v>
      </c>
      <c r="L2024" s="138"/>
      <c r="M2024" s="138">
        <v>0.09</v>
      </c>
      <c r="N2024" s="130">
        <v>14</v>
      </c>
      <c r="O2024" s="138"/>
      <c r="P2024" s="138">
        <v>1</v>
      </c>
      <c r="Q2024" s="130">
        <v>179</v>
      </c>
      <c r="R2024" s="138">
        <v>13</v>
      </c>
      <c r="S2024" s="130">
        <f>Table4[[#This Row],[DMG PER PARTICLE]]*Table4[[#This Row],[PARTICLES 
PER SHOT]]</f>
        <v>914</v>
      </c>
      <c r="T2024" s="186">
        <f>Table4[[#This Row],[DAMAGE PER SHOT]]/Table4[[#This Row],[SHOT 
INTERVAL]]</f>
        <v>10155.555555555557</v>
      </c>
      <c r="U2024" s="130">
        <f>Table4[[#This Row],[SHOTS PER MAGAZINE]]*Table4[[#This Row],[DAMAGE PER SHOT]]</f>
        <v>82260</v>
      </c>
      <c r="V2024" s="130">
        <f>Table4[[#This Row],[MAGAZINE AMMO]]/Table4[[#This Row],[AMMO PER SHOT]]</f>
        <v>90</v>
      </c>
      <c r="W2024" s="138">
        <f>1/Table4[[#This Row],[SHOT 
INTERVAL]]</f>
        <v>11.111111111111111</v>
      </c>
      <c r="X2024" s="138">
        <f>(Table4[[#This Row],[SHOTS PER MAGAZINE]]-1)*Table4[[#This Row],[SHOT 
INTERVAL]]+(Table4[[#This Row],[PARTICLES 
PER SHOT]]-1)*Table4[[#This Row],[BURST INTERVAL]]</f>
        <v>8.01</v>
      </c>
      <c r="Y2024" s="186">
        <f>Table4[[#This Row],[DAMAGE PER MAGAZINE]]/(Table4[[#This Row],[UNLOAD TIME]]+Table4[[#This Row],[RELOAD TIME]])</f>
        <v>3915.2784388386485</v>
      </c>
    </row>
    <row r="2025" spans="1:25" ht="14.25" hidden="1" customHeight="1" outlineLevel="1" x14ac:dyDescent="0.2">
      <c r="A2025" s="128">
        <v>102</v>
      </c>
      <c r="B2025" s="186" t="s">
        <v>490</v>
      </c>
      <c r="C2025" s="186" t="s">
        <v>102</v>
      </c>
      <c r="D2025" s="130">
        <v>11</v>
      </c>
      <c r="E2025" s="130">
        <v>461</v>
      </c>
      <c r="F2025" s="130"/>
      <c r="G2025" s="130"/>
      <c r="H2025" s="130"/>
      <c r="I2025" s="136">
        <v>180</v>
      </c>
      <c r="J2025" s="136">
        <v>2</v>
      </c>
      <c r="K2025" s="136">
        <v>2</v>
      </c>
      <c r="L2025" s="138"/>
      <c r="M2025" s="138">
        <v>0.09</v>
      </c>
      <c r="N2025" s="130">
        <v>14</v>
      </c>
      <c r="O2025" s="138"/>
      <c r="P2025" s="138">
        <v>1</v>
      </c>
      <c r="Q2025" s="130">
        <v>179</v>
      </c>
      <c r="R2025" s="138">
        <v>13</v>
      </c>
      <c r="S2025" s="130">
        <f>Table4[[#This Row],[DMG PER PARTICLE]]*Table4[[#This Row],[PARTICLES 
PER SHOT]]</f>
        <v>922</v>
      </c>
      <c r="T2025" s="186">
        <f>Table4[[#This Row],[DAMAGE PER SHOT]]/Table4[[#This Row],[SHOT 
INTERVAL]]</f>
        <v>10244.444444444445</v>
      </c>
      <c r="U2025" s="130">
        <f>Table4[[#This Row],[SHOTS PER MAGAZINE]]*Table4[[#This Row],[DAMAGE PER SHOT]]</f>
        <v>82980</v>
      </c>
      <c r="V2025" s="130">
        <f>Table4[[#This Row],[MAGAZINE AMMO]]/Table4[[#This Row],[AMMO PER SHOT]]</f>
        <v>90</v>
      </c>
      <c r="W2025" s="138">
        <f>1/Table4[[#This Row],[SHOT 
INTERVAL]]</f>
        <v>11.111111111111111</v>
      </c>
      <c r="X2025" s="138">
        <f>(Table4[[#This Row],[SHOTS PER MAGAZINE]]-1)*Table4[[#This Row],[SHOT 
INTERVAL]]+(Table4[[#This Row],[PARTICLES 
PER SHOT]]-1)*Table4[[#This Row],[BURST INTERVAL]]</f>
        <v>8.01</v>
      </c>
      <c r="Y2025" s="186">
        <f>Table4[[#This Row],[DAMAGE PER MAGAZINE]]/(Table4[[#This Row],[UNLOAD TIME]]+Table4[[#This Row],[RELOAD TIME]])</f>
        <v>3949.5478343645887</v>
      </c>
    </row>
    <row r="2026" spans="1:25" ht="14.25" hidden="1" customHeight="1" outlineLevel="1" x14ac:dyDescent="0.2">
      <c r="A2026" s="128">
        <v>102</v>
      </c>
      <c r="B2026" s="186" t="s">
        <v>490</v>
      </c>
      <c r="C2026" s="186" t="s">
        <v>102</v>
      </c>
      <c r="D2026" s="130">
        <v>12</v>
      </c>
      <c r="E2026" s="130">
        <v>464</v>
      </c>
      <c r="F2026" s="130"/>
      <c r="G2026" s="130"/>
      <c r="H2026" s="130"/>
      <c r="I2026" s="136">
        <v>180</v>
      </c>
      <c r="J2026" s="136">
        <v>2</v>
      </c>
      <c r="K2026" s="136">
        <v>2</v>
      </c>
      <c r="L2026" s="138"/>
      <c r="M2026" s="138">
        <v>0.09</v>
      </c>
      <c r="N2026" s="130">
        <v>14</v>
      </c>
      <c r="O2026" s="138"/>
      <c r="P2026" s="138">
        <v>1</v>
      </c>
      <c r="Q2026" s="130">
        <v>179</v>
      </c>
      <c r="R2026" s="138">
        <v>13</v>
      </c>
      <c r="S2026" s="130">
        <f>Table4[[#This Row],[DMG PER PARTICLE]]*Table4[[#This Row],[PARTICLES 
PER SHOT]]</f>
        <v>928</v>
      </c>
      <c r="T2026" s="186">
        <f>Table4[[#This Row],[DAMAGE PER SHOT]]/Table4[[#This Row],[SHOT 
INTERVAL]]</f>
        <v>10311.111111111111</v>
      </c>
      <c r="U2026" s="130">
        <f>Table4[[#This Row],[SHOTS PER MAGAZINE]]*Table4[[#This Row],[DAMAGE PER SHOT]]</f>
        <v>83520</v>
      </c>
      <c r="V2026" s="130">
        <f>Table4[[#This Row],[MAGAZINE AMMO]]/Table4[[#This Row],[AMMO PER SHOT]]</f>
        <v>90</v>
      </c>
      <c r="W2026" s="138">
        <f>1/Table4[[#This Row],[SHOT 
INTERVAL]]</f>
        <v>11.111111111111111</v>
      </c>
      <c r="X2026" s="138">
        <f>(Table4[[#This Row],[SHOTS PER MAGAZINE]]-1)*Table4[[#This Row],[SHOT 
INTERVAL]]+(Table4[[#This Row],[PARTICLES 
PER SHOT]]-1)*Table4[[#This Row],[BURST INTERVAL]]</f>
        <v>8.01</v>
      </c>
      <c r="Y2026" s="186">
        <f>Table4[[#This Row],[DAMAGE PER MAGAZINE]]/(Table4[[#This Row],[UNLOAD TIME]]+Table4[[#This Row],[RELOAD TIME]])</f>
        <v>3975.2498810090437</v>
      </c>
    </row>
    <row r="2027" spans="1:25" ht="14.25" hidden="1" customHeight="1" outlineLevel="1" x14ac:dyDescent="0.2">
      <c r="A2027" s="128">
        <v>102</v>
      </c>
      <c r="B2027" s="186" t="s">
        <v>490</v>
      </c>
      <c r="C2027" s="186" t="s">
        <v>103</v>
      </c>
      <c r="D2027" s="130">
        <v>1</v>
      </c>
      <c r="E2027" s="130">
        <v>487</v>
      </c>
      <c r="F2027" s="130"/>
      <c r="G2027" s="130"/>
      <c r="H2027" s="130"/>
      <c r="I2027" s="136">
        <v>180</v>
      </c>
      <c r="J2027" s="136">
        <v>2</v>
      </c>
      <c r="K2027" s="136">
        <v>2</v>
      </c>
      <c r="L2027" s="138"/>
      <c r="M2027" s="138">
        <v>0.09</v>
      </c>
      <c r="N2027" s="130">
        <v>14</v>
      </c>
      <c r="O2027" s="138"/>
      <c r="P2027" s="138">
        <v>1</v>
      </c>
      <c r="Q2027" s="130">
        <v>179</v>
      </c>
      <c r="R2027" s="138">
        <v>13</v>
      </c>
      <c r="S2027" s="130">
        <f>Table4[[#This Row],[DMG PER PARTICLE]]*Table4[[#This Row],[PARTICLES 
PER SHOT]]</f>
        <v>974</v>
      </c>
      <c r="T2027" s="186">
        <f>Table4[[#This Row],[DAMAGE PER SHOT]]/Table4[[#This Row],[SHOT 
INTERVAL]]</f>
        <v>10822.222222222223</v>
      </c>
      <c r="U2027" s="130">
        <f>Table4[[#This Row],[SHOTS PER MAGAZINE]]*Table4[[#This Row],[DAMAGE PER SHOT]]</f>
        <v>87660</v>
      </c>
      <c r="V2027" s="130">
        <f>Table4[[#This Row],[MAGAZINE AMMO]]/Table4[[#This Row],[AMMO PER SHOT]]</f>
        <v>90</v>
      </c>
      <c r="W2027" s="138">
        <f>1/Table4[[#This Row],[SHOT 
INTERVAL]]</f>
        <v>11.111111111111111</v>
      </c>
      <c r="X2027" s="138">
        <f>(Table4[[#This Row],[SHOTS PER MAGAZINE]]-1)*Table4[[#This Row],[SHOT 
INTERVAL]]+(Table4[[#This Row],[PARTICLES 
PER SHOT]]-1)*Table4[[#This Row],[BURST INTERVAL]]</f>
        <v>8.01</v>
      </c>
      <c r="Y2027" s="186">
        <f>Table4[[#This Row],[DAMAGE PER MAGAZINE]]/(Table4[[#This Row],[UNLOAD TIME]]+Table4[[#This Row],[RELOAD TIME]])</f>
        <v>4172.298905283199</v>
      </c>
    </row>
    <row r="2028" spans="1:25" ht="14.25" customHeight="1" collapsed="1" x14ac:dyDescent="0.2">
      <c r="A2028" s="128">
        <v>103</v>
      </c>
      <c r="B2028" s="185" t="s">
        <v>491</v>
      </c>
      <c r="C2028" s="185" t="s">
        <v>101</v>
      </c>
      <c r="D2028" s="128">
        <v>1</v>
      </c>
      <c r="E2028" s="150">
        <v>153</v>
      </c>
      <c r="F2028" s="128"/>
      <c r="G2028" s="128"/>
      <c r="H2028" s="128"/>
      <c r="I2028" s="136">
        <v>180</v>
      </c>
      <c r="J2028" s="136">
        <v>2</v>
      </c>
      <c r="K2028" s="136">
        <v>3</v>
      </c>
      <c r="L2028" s="141"/>
      <c r="M2028" s="137">
        <v>0.09</v>
      </c>
      <c r="N2028" s="136">
        <v>14</v>
      </c>
      <c r="O2028" s="137"/>
      <c r="P2028" s="137">
        <v>1</v>
      </c>
      <c r="Q2028" s="128">
        <v>179</v>
      </c>
      <c r="R2028" s="137">
        <v>13</v>
      </c>
      <c r="S2028" s="128">
        <f>Table4[[#This Row],[DMG PER PARTICLE]]*Table4[[#This Row],[PARTICLES 
PER SHOT]]</f>
        <v>459</v>
      </c>
      <c r="T2028" s="185">
        <f>Table4[[#This Row],[DAMAGE PER SHOT]]/Table4[[#This Row],[SHOT 
INTERVAL]]</f>
        <v>5100</v>
      </c>
      <c r="U2028" s="128">
        <f>Table4[[#This Row],[SHOTS PER MAGAZINE]]*Table4[[#This Row],[DAMAGE PER SHOT]]</f>
        <v>41310</v>
      </c>
      <c r="V2028" s="128">
        <f>Table4[[#This Row],[MAGAZINE AMMO]]/Table4[[#This Row],[AMMO PER SHOT]]</f>
        <v>90</v>
      </c>
      <c r="W2028" s="137">
        <f>1/Table4[[#This Row],[SHOT 
INTERVAL]]</f>
        <v>11.111111111111111</v>
      </c>
      <c r="X2028" s="137">
        <f>(Table4[[#This Row],[SHOTS PER MAGAZINE]]-1)*Table4[[#This Row],[SHOT 
INTERVAL]]+(Table4[[#This Row],[PARTICLES 
PER SHOT]]-1)*Table4[[#This Row],[BURST INTERVAL]]</f>
        <v>8.01</v>
      </c>
      <c r="Y2028" s="185">
        <f>Table4[[#This Row],[DAMAGE PER MAGAZINE]]/(Table4[[#This Row],[UNLOAD TIME]]+Table4[[#This Row],[RELOAD TIME]])</f>
        <v>1966.2065683008093</v>
      </c>
    </row>
    <row r="2029" spans="1:25" ht="14.25" hidden="1" customHeight="1" outlineLevel="1" x14ac:dyDescent="0.2">
      <c r="A2029" s="128">
        <v>103</v>
      </c>
      <c r="B2029" s="186" t="s">
        <v>491</v>
      </c>
      <c r="C2029" s="186" t="s">
        <v>101</v>
      </c>
      <c r="D2029" s="130">
        <v>2</v>
      </c>
      <c r="E2029" s="151">
        <v>168</v>
      </c>
      <c r="F2029" s="130"/>
      <c r="G2029" s="130"/>
      <c r="H2029" s="130"/>
      <c r="I2029" s="130">
        <v>180</v>
      </c>
      <c r="J2029" s="130">
        <v>2</v>
      </c>
      <c r="K2029" s="130">
        <v>3</v>
      </c>
      <c r="L2029" s="138"/>
      <c r="M2029" s="138">
        <v>0.09</v>
      </c>
      <c r="N2029" s="130">
        <v>14</v>
      </c>
      <c r="O2029" s="138"/>
      <c r="P2029" s="138">
        <v>1</v>
      </c>
      <c r="Q2029" s="130">
        <v>179</v>
      </c>
      <c r="R2029" s="138">
        <v>13</v>
      </c>
      <c r="S2029" s="130">
        <f>Table4[[#This Row],[DMG PER PARTICLE]]*Table4[[#This Row],[PARTICLES 
PER SHOT]]</f>
        <v>504</v>
      </c>
      <c r="T2029" s="186">
        <f>Table4[[#This Row],[DAMAGE PER SHOT]]/Table4[[#This Row],[SHOT 
INTERVAL]]</f>
        <v>5600</v>
      </c>
      <c r="U2029" s="130">
        <f>Table4[[#This Row],[SHOTS PER MAGAZINE]]*Table4[[#This Row],[DAMAGE PER SHOT]]</f>
        <v>45360</v>
      </c>
      <c r="V2029" s="130">
        <f>Table4[[#This Row],[MAGAZINE AMMO]]/Table4[[#This Row],[AMMO PER SHOT]]</f>
        <v>90</v>
      </c>
      <c r="W2029" s="138">
        <f>1/Table4[[#This Row],[SHOT 
INTERVAL]]</f>
        <v>11.111111111111111</v>
      </c>
      <c r="X2029" s="138">
        <f>(Table4[[#This Row],[SHOTS PER MAGAZINE]]-1)*Table4[[#This Row],[SHOT 
INTERVAL]]+(Table4[[#This Row],[PARTICLES 
PER SHOT]]-1)*Table4[[#This Row],[BURST INTERVAL]]</f>
        <v>8.01</v>
      </c>
      <c r="Y2029" s="186">
        <f>Table4[[#This Row],[DAMAGE PER MAGAZINE]]/(Table4[[#This Row],[UNLOAD TIME]]+Table4[[#This Row],[RELOAD TIME]])</f>
        <v>2158.9719181342221</v>
      </c>
    </row>
    <row r="2030" spans="1:25" ht="14.25" hidden="1" customHeight="1" outlineLevel="1" x14ac:dyDescent="0.2">
      <c r="A2030" s="128">
        <v>103</v>
      </c>
      <c r="B2030" s="186" t="s">
        <v>491</v>
      </c>
      <c r="C2030" s="186" t="s">
        <v>101</v>
      </c>
      <c r="D2030" s="130">
        <v>3</v>
      </c>
      <c r="E2030" s="151">
        <v>185</v>
      </c>
      <c r="F2030" s="130"/>
      <c r="G2030" s="130"/>
      <c r="H2030" s="130"/>
      <c r="I2030" s="130">
        <v>180</v>
      </c>
      <c r="J2030" s="130">
        <v>2</v>
      </c>
      <c r="K2030" s="130">
        <v>3</v>
      </c>
      <c r="L2030" s="138"/>
      <c r="M2030" s="138">
        <v>0.09</v>
      </c>
      <c r="N2030" s="130">
        <v>14</v>
      </c>
      <c r="O2030" s="138"/>
      <c r="P2030" s="138">
        <v>1</v>
      </c>
      <c r="Q2030" s="130">
        <v>179</v>
      </c>
      <c r="R2030" s="138">
        <v>13</v>
      </c>
      <c r="S2030" s="130">
        <f>Table4[[#This Row],[DMG PER PARTICLE]]*Table4[[#This Row],[PARTICLES 
PER SHOT]]</f>
        <v>555</v>
      </c>
      <c r="T2030" s="186">
        <f>Table4[[#This Row],[DAMAGE PER SHOT]]/Table4[[#This Row],[SHOT 
INTERVAL]]</f>
        <v>6166.666666666667</v>
      </c>
      <c r="U2030" s="130">
        <f>Table4[[#This Row],[SHOTS PER MAGAZINE]]*Table4[[#This Row],[DAMAGE PER SHOT]]</f>
        <v>49950</v>
      </c>
      <c r="V2030" s="130">
        <f>Table4[[#This Row],[MAGAZINE AMMO]]/Table4[[#This Row],[AMMO PER SHOT]]</f>
        <v>90</v>
      </c>
      <c r="W2030" s="138">
        <f>1/Table4[[#This Row],[SHOT 
INTERVAL]]</f>
        <v>11.111111111111111</v>
      </c>
      <c r="X2030" s="138">
        <f>(Table4[[#This Row],[SHOTS PER MAGAZINE]]-1)*Table4[[#This Row],[SHOT 
INTERVAL]]+(Table4[[#This Row],[PARTICLES 
PER SHOT]]-1)*Table4[[#This Row],[BURST INTERVAL]]</f>
        <v>8.01</v>
      </c>
      <c r="Y2030" s="186">
        <f>Table4[[#This Row],[DAMAGE PER MAGAZINE]]/(Table4[[#This Row],[UNLOAD TIME]]+Table4[[#This Row],[RELOAD TIME]])</f>
        <v>2377.4393146120897</v>
      </c>
    </row>
    <row r="2031" spans="1:25" ht="14.25" hidden="1" customHeight="1" outlineLevel="1" x14ac:dyDescent="0.2">
      <c r="A2031" s="128">
        <v>103</v>
      </c>
      <c r="B2031" s="186" t="s">
        <v>491</v>
      </c>
      <c r="C2031" s="186" t="s">
        <v>101</v>
      </c>
      <c r="D2031" s="130">
        <v>4</v>
      </c>
      <c r="E2031" s="151">
        <v>204</v>
      </c>
      <c r="F2031" s="130"/>
      <c r="G2031" s="130"/>
      <c r="H2031" s="130"/>
      <c r="I2031" s="130">
        <v>180</v>
      </c>
      <c r="J2031" s="130">
        <v>2</v>
      </c>
      <c r="K2031" s="130">
        <v>3</v>
      </c>
      <c r="L2031" s="138"/>
      <c r="M2031" s="138">
        <v>0.09</v>
      </c>
      <c r="N2031" s="130">
        <v>14</v>
      </c>
      <c r="O2031" s="138"/>
      <c r="P2031" s="138">
        <v>1</v>
      </c>
      <c r="Q2031" s="130">
        <v>179</v>
      </c>
      <c r="R2031" s="138">
        <v>13</v>
      </c>
      <c r="S2031" s="130">
        <f>Table4[[#This Row],[DMG PER PARTICLE]]*Table4[[#This Row],[PARTICLES 
PER SHOT]]</f>
        <v>612</v>
      </c>
      <c r="T2031" s="186">
        <f>Table4[[#This Row],[DAMAGE PER SHOT]]/Table4[[#This Row],[SHOT 
INTERVAL]]</f>
        <v>6800</v>
      </c>
      <c r="U2031" s="130">
        <f>Table4[[#This Row],[SHOTS PER MAGAZINE]]*Table4[[#This Row],[DAMAGE PER SHOT]]</f>
        <v>55080</v>
      </c>
      <c r="V2031" s="130">
        <f>Table4[[#This Row],[MAGAZINE AMMO]]/Table4[[#This Row],[AMMO PER SHOT]]</f>
        <v>90</v>
      </c>
      <c r="W2031" s="138">
        <f>1/Table4[[#This Row],[SHOT 
INTERVAL]]</f>
        <v>11.111111111111111</v>
      </c>
      <c r="X2031" s="138">
        <f>(Table4[[#This Row],[SHOTS PER MAGAZINE]]-1)*Table4[[#This Row],[SHOT 
INTERVAL]]+(Table4[[#This Row],[PARTICLES 
PER SHOT]]-1)*Table4[[#This Row],[BURST INTERVAL]]</f>
        <v>8.01</v>
      </c>
      <c r="Y2031" s="186">
        <f>Table4[[#This Row],[DAMAGE PER MAGAZINE]]/(Table4[[#This Row],[UNLOAD TIME]]+Table4[[#This Row],[RELOAD TIME]])</f>
        <v>2621.6087577344124</v>
      </c>
    </row>
    <row r="2032" spans="1:25" ht="14.25" hidden="1" customHeight="1" outlineLevel="1" x14ac:dyDescent="0.2">
      <c r="A2032" s="128">
        <v>103</v>
      </c>
      <c r="B2032" s="186" t="s">
        <v>491</v>
      </c>
      <c r="C2032" s="186" t="s">
        <v>101</v>
      </c>
      <c r="D2032" s="130">
        <v>5</v>
      </c>
      <c r="E2032" s="151">
        <v>224</v>
      </c>
      <c r="F2032" s="130"/>
      <c r="G2032" s="130"/>
      <c r="H2032" s="130"/>
      <c r="I2032" s="130">
        <v>180</v>
      </c>
      <c r="J2032" s="130">
        <v>2</v>
      </c>
      <c r="K2032" s="130">
        <v>3</v>
      </c>
      <c r="L2032" s="138"/>
      <c r="M2032" s="138">
        <v>0.09</v>
      </c>
      <c r="N2032" s="130">
        <v>14</v>
      </c>
      <c r="O2032" s="138"/>
      <c r="P2032" s="138">
        <v>1</v>
      </c>
      <c r="Q2032" s="130">
        <v>179</v>
      </c>
      <c r="R2032" s="138">
        <v>13</v>
      </c>
      <c r="S2032" s="130">
        <f>Table4[[#This Row],[DMG PER PARTICLE]]*Table4[[#This Row],[PARTICLES 
PER SHOT]]</f>
        <v>672</v>
      </c>
      <c r="T2032" s="186">
        <f>Table4[[#This Row],[DAMAGE PER SHOT]]/Table4[[#This Row],[SHOT 
INTERVAL]]</f>
        <v>7466.666666666667</v>
      </c>
      <c r="U2032" s="130">
        <f>Table4[[#This Row],[SHOTS PER MAGAZINE]]*Table4[[#This Row],[DAMAGE PER SHOT]]</f>
        <v>60480</v>
      </c>
      <c r="V2032" s="130">
        <f>Table4[[#This Row],[MAGAZINE AMMO]]/Table4[[#This Row],[AMMO PER SHOT]]</f>
        <v>90</v>
      </c>
      <c r="W2032" s="138">
        <f>1/Table4[[#This Row],[SHOT 
INTERVAL]]</f>
        <v>11.111111111111111</v>
      </c>
      <c r="X2032" s="138">
        <f>(Table4[[#This Row],[SHOTS PER MAGAZINE]]-1)*Table4[[#This Row],[SHOT 
INTERVAL]]+(Table4[[#This Row],[PARTICLES 
PER SHOT]]-1)*Table4[[#This Row],[BURST INTERVAL]]</f>
        <v>8.01</v>
      </c>
      <c r="Y2032" s="186">
        <f>Table4[[#This Row],[DAMAGE PER MAGAZINE]]/(Table4[[#This Row],[UNLOAD TIME]]+Table4[[#This Row],[RELOAD TIME]])</f>
        <v>2878.6292241789629</v>
      </c>
    </row>
    <row r="2033" spans="1:25" ht="14.25" hidden="1" customHeight="1" outlineLevel="1" x14ac:dyDescent="0.2">
      <c r="A2033" s="128">
        <v>103</v>
      </c>
      <c r="B2033" s="186" t="s">
        <v>491</v>
      </c>
      <c r="C2033" s="186" t="s">
        <v>101</v>
      </c>
      <c r="D2033" s="130">
        <v>6</v>
      </c>
      <c r="E2033" s="151">
        <v>247</v>
      </c>
      <c r="F2033" s="130"/>
      <c r="G2033" s="130"/>
      <c r="H2033" s="130"/>
      <c r="I2033" s="130">
        <v>180</v>
      </c>
      <c r="J2033" s="130">
        <v>2</v>
      </c>
      <c r="K2033" s="130">
        <v>3</v>
      </c>
      <c r="L2033" s="138"/>
      <c r="M2033" s="138">
        <v>0.09</v>
      </c>
      <c r="N2033" s="130">
        <v>14</v>
      </c>
      <c r="O2033" s="138"/>
      <c r="P2033" s="138">
        <v>1</v>
      </c>
      <c r="Q2033" s="130">
        <v>179</v>
      </c>
      <c r="R2033" s="138">
        <v>13</v>
      </c>
      <c r="S2033" s="130">
        <f>Table4[[#This Row],[DMG PER PARTICLE]]*Table4[[#This Row],[PARTICLES 
PER SHOT]]</f>
        <v>741</v>
      </c>
      <c r="T2033" s="186">
        <f>Table4[[#This Row],[DAMAGE PER SHOT]]/Table4[[#This Row],[SHOT 
INTERVAL]]</f>
        <v>8233.3333333333339</v>
      </c>
      <c r="U2033" s="130">
        <f>Table4[[#This Row],[SHOTS PER MAGAZINE]]*Table4[[#This Row],[DAMAGE PER SHOT]]</f>
        <v>66690</v>
      </c>
      <c r="V2033" s="130">
        <f>Table4[[#This Row],[MAGAZINE AMMO]]/Table4[[#This Row],[AMMO PER SHOT]]</f>
        <v>90</v>
      </c>
      <c r="W2033" s="138">
        <f>1/Table4[[#This Row],[SHOT 
INTERVAL]]</f>
        <v>11.111111111111111</v>
      </c>
      <c r="X2033" s="138">
        <f>(Table4[[#This Row],[SHOTS PER MAGAZINE]]-1)*Table4[[#This Row],[SHOT 
INTERVAL]]+(Table4[[#This Row],[PARTICLES 
PER SHOT]]-1)*Table4[[#This Row],[BURST INTERVAL]]</f>
        <v>8.01</v>
      </c>
      <c r="Y2033" s="186">
        <f>Table4[[#This Row],[DAMAGE PER MAGAZINE]]/(Table4[[#This Row],[UNLOAD TIME]]+Table4[[#This Row],[RELOAD TIME]])</f>
        <v>3174.2027605901953</v>
      </c>
    </row>
    <row r="2034" spans="1:25" ht="14.25" hidden="1" customHeight="1" outlineLevel="1" x14ac:dyDescent="0.2">
      <c r="A2034" s="128">
        <v>103</v>
      </c>
      <c r="B2034" s="186" t="s">
        <v>491</v>
      </c>
      <c r="C2034" s="186" t="s">
        <v>101</v>
      </c>
      <c r="D2034" s="130">
        <v>7</v>
      </c>
      <c r="E2034" s="151">
        <v>271</v>
      </c>
      <c r="F2034" s="130"/>
      <c r="G2034" s="130"/>
      <c r="H2034" s="130"/>
      <c r="I2034" s="130">
        <v>180</v>
      </c>
      <c r="J2034" s="130">
        <v>2</v>
      </c>
      <c r="K2034" s="130">
        <v>3</v>
      </c>
      <c r="L2034" s="138"/>
      <c r="M2034" s="138">
        <v>0.09</v>
      </c>
      <c r="N2034" s="130">
        <v>14</v>
      </c>
      <c r="O2034" s="138"/>
      <c r="P2034" s="138">
        <v>1</v>
      </c>
      <c r="Q2034" s="130">
        <v>179</v>
      </c>
      <c r="R2034" s="138">
        <v>13</v>
      </c>
      <c r="S2034" s="130">
        <f>Table4[[#This Row],[DMG PER PARTICLE]]*Table4[[#This Row],[PARTICLES 
PER SHOT]]</f>
        <v>813</v>
      </c>
      <c r="T2034" s="186">
        <f>Table4[[#This Row],[DAMAGE PER SHOT]]/Table4[[#This Row],[SHOT 
INTERVAL]]</f>
        <v>9033.3333333333339</v>
      </c>
      <c r="U2034" s="130">
        <f>Table4[[#This Row],[SHOTS PER MAGAZINE]]*Table4[[#This Row],[DAMAGE PER SHOT]]</f>
        <v>73170</v>
      </c>
      <c r="V2034" s="130">
        <f>Table4[[#This Row],[MAGAZINE AMMO]]/Table4[[#This Row],[AMMO PER SHOT]]</f>
        <v>90</v>
      </c>
      <c r="W2034" s="138">
        <f>1/Table4[[#This Row],[SHOT 
INTERVAL]]</f>
        <v>11.111111111111111</v>
      </c>
      <c r="X2034" s="138">
        <f>(Table4[[#This Row],[SHOTS PER MAGAZINE]]-1)*Table4[[#This Row],[SHOT 
INTERVAL]]+(Table4[[#This Row],[PARTICLES 
PER SHOT]]-1)*Table4[[#This Row],[BURST INTERVAL]]</f>
        <v>8.01</v>
      </c>
      <c r="Y2034" s="186">
        <f>Table4[[#This Row],[DAMAGE PER MAGAZINE]]/(Table4[[#This Row],[UNLOAD TIME]]+Table4[[#This Row],[RELOAD TIME]])</f>
        <v>3482.6273203236556</v>
      </c>
    </row>
    <row r="2035" spans="1:25" ht="14.25" hidden="1" customHeight="1" outlineLevel="1" x14ac:dyDescent="0.2">
      <c r="A2035" s="128">
        <v>103</v>
      </c>
      <c r="B2035" s="186" t="s">
        <v>491</v>
      </c>
      <c r="C2035" s="186" t="s">
        <v>101</v>
      </c>
      <c r="D2035" s="130">
        <v>8</v>
      </c>
      <c r="E2035" s="151">
        <v>298</v>
      </c>
      <c r="F2035" s="130"/>
      <c r="G2035" s="130"/>
      <c r="H2035" s="130"/>
      <c r="I2035" s="130">
        <v>180</v>
      </c>
      <c r="J2035" s="130">
        <v>2</v>
      </c>
      <c r="K2035" s="130">
        <v>3</v>
      </c>
      <c r="L2035" s="138"/>
      <c r="M2035" s="138">
        <v>0.09</v>
      </c>
      <c r="N2035" s="130">
        <v>14</v>
      </c>
      <c r="O2035" s="138"/>
      <c r="P2035" s="138">
        <v>1</v>
      </c>
      <c r="Q2035" s="130">
        <v>179</v>
      </c>
      <c r="R2035" s="138">
        <v>13</v>
      </c>
      <c r="S2035" s="130">
        <f>Table4[[#This Row],[DMG PER PARTICLE]]*Table4[[#This Row],[PARTICLES 
PER SHOT]]</f>
        <v>894</v>
      </c>
      <c r="T2035" s="186">
        <f>Table4[[#This Row],[DAMAGE PER SHOT]]/Table4[[#This Row],[SHOT 
INTERVAL]]</f>
        <v>9933.3333333333339</v>
      </c>
      <c r="U2035" s="130">
        <f>Table4[[#This Row],[SHOTS PER MAGAZINE]]*Table4[[#This Row],[DAMAGE PER SHOT]]</f>
        <v>80460</v>
      </c>
      <c r="V2035" s="130">
        <f>Table4[[#This Row],[MAGAZINE AMMO]]/Table4[[#This Row],[AMMO PER SHOT]]</f>
        <v>90</v>
      </c>
      <c r="W2035" s="138">
        <f>1/Table4[[#This Row],[SHOT 
INTERVAL]]</f>
        <v>11.111111111111111</v>
      </c>
      <c r="X2035" s="138">
        <f>(Table4[[#This Row],[SHOTS PER MAGAZINE]]-1)*Table4[[#This Row],[SHOT 
INTERVAL]]+(Table4[[#This Row],[PARTICLES 
PER SHOT]]-1)*Table4[[#This Row],[BURST INTERVAL]]</f>
        <v>8.01</v>
      </c>
      <c r="Y2035" s="186">
        <f>Table4[[#This Row],[DAMAGE PER MAGAZINE]]/(Table4[[#This Row],[UNLOAD TIME]]+Table4[[#This Row],[RELOAD TIME]])</f>
        <v>3829.6049500237987</v>
      </c>
    </row>
    <row r="2036" spans="1:25" ht="14.25" hidden="1" customHeight="1" outlineLevel="1" x14ac:dyDescent="0.2">
      <c r="A2036" s="128">
        <v>103</v>
      </c>
      <c r="B2036" s="186" t="s">
        <v>491</v>
      </c>
      <c r="C2036" s="186" t="s">
        <v>101</v>
      </c>
      <c r="D2036" s="130">
        <v>9</v>
      </c>
      <c r="E2036" s="151">
        <v>328</v>
      </c>
      <c r="F2036" s="130"/>
      <c r="G2036" s="130"/>
      <c r="H2036" s="130"/>
      <c r="I2036" s="130">
        <v>180</v>
      </c>
      <c r="J2036" s="130">
        <v>2</v>
      </c>
      <c r="K2036" s="130">
        <v>3</v>
      </c>
      <c r="L2036" s="138"/>
      <c r="M2036" s="138">
        <v>0.09</v>
      </c>
      <c r="N2036" s="130">
        <v>14</v>
      </c>
      <c r="O2036" s="138"/>
      <c r="P2036" s="138">
        <v>1</v>
      </c>
      <c r="Q2036" s="130">
        <v>179</v>
      </c>
      <c r="R2036" s="138">
        <v>13</v>
      </c>
      <c r="S2036" s="130">
        <f>Table4[[#This Row],[DMG PER PARTICLE]]*Table4[[#This Row],[PARTICLES 
PER SHOT]]</f>
        <v>984</v>
      </c>
      <c r="T2036" s="186">
        <f>Table4[[#This Row],[DAMAGE PER SHOT]]/Table4[[#This Row],[SHOT 
INTERVAL]]</f>
        <v>10933.333333333334</v>
      </c>
      <c r="U2036" s="130">
        <f>Table4[[#This Row],[SHOTS PER MAGAZINE]]*Table4[[#This Row],[DAMAGE PER SHOT]]</f>
        <v>88560</v>
      </c>
      <c r="V2036" s="130">
        <f>Table4[[#This Row],[MAGAZINE AMMO]]/Table4[[#This Row],[AMMO PER SHOT]]</f>
        <v>90</v>
      </c>
      <c r="W2036" s="138">
        <f>1/Table4[[#This Row],[SHOT 
INTERVAL]]</f>
        <v>11.111111111111111</v>
      </c>
      <c r="X2036" s="138">
        <f>(Table4[[#This Row],[SHOTS PER MAGAZINE]]-1)*Table4[[#This Row],[SHOT 
INTERVAL]]+(Table4[[#This Row],[PARTICLES 
PER SHOT]]-1)*Table4[[#This Row],[BURST INTERVAL]]</f>
        <v>8.01</v>
      </c>
      <c r="Y2036" s="186">
        <f>Table4[[#This Row],[DAMAGE PER MAGAZINE]]/(Table4[[#This Row],[UNLOAD TIME]]+Table4[[#This Row],[RELOAD TIME]])</f>
        <v>4215.1356496906237</v>
      </c>
    </row>
    <row r="2037" spans="1:25" ht="14.25" hidden="1" customHeight="1" outlineLevel="1" x14ac:dyDescent="0.2">
      <c r="A2037" s="128">
        <v>103</v>
      </c>
      <c r="B2037" s="186" t="s">
        <v>491</v>
      </c>
      <c r="C2037" s="186" t="s">
        <v>101</v>
      </c>
      <c r="D2037" s="130">
        <v>10</v>
      </c>
      <c r="E2037" s="151">
        <v>360</v>
      </c>
      <c r="F2037" s="130"/>
      <c r="G2037" s="130"/>
      <c r="H2037" s="130"/>
      <c r="I2037" s="130">
        <v>180</v>
      </c>
      <c r="J2037" s="130">
        <v>2</v>
      </c>
      <c r="K2037" s="130">
        <v>3</v>
      </c>
      <c r="L2037" s="138"/>
      <c r="M2037" s="138">
        <v>0.09</v>
      </c>
      <c r="N2037" s="130">
        <v>14</v>
      </c>
      <c r="O2037" s="138"/>
      <c r="P2037" s="138">
        <v>1</v>
      </c>
      <c r="Q2037" s="130">
        <v>179</v>
      </c>
      <c r="R2037" s="138">
        <v>13</v>
      </c>
      <c r="S2037" s="130">
        <f>Table4[[#This Row],[DMG PER PARTICLE]]*Table4[[#This Row],[PARTICLES 
PER SHOT]]</f>
        <v>1080</v>
      </c>
      <c r="T2037" s="186">
        <f>Table4[[#This Row],[DAMAGE PER SHOT]]/Table4[[#This Row],[SHOT 
INTERVAL]]</f>
        <v>12000</v>
      </c>
      <c r="U2037" s="130">
        <f>Table4[[#This Row],[SHOTS PER MAGAZINE]]*Table4[[#This Row],[DAMAGE PER SHOT]]</f>
        <v>97200</v>
      </c>
      <c r="V2037" s="130">
        <f>Table4[[#This Row],[MAGAZINE AMMO]]/Table4[[#This Row],[AMMO PER SHOT]]</f>
        <v>90</v>
      </c>
      <c r="W2037" s="138">
        <f>1/Table4[[#This Row],[SHOT 
INTERVAL]]</f>
        <v>11.111111111111111</v>
      </c>
      <c r="X2037" s="138">
        <f>(Table4[[#This Row],[SHOTS PER MAGAZINE]]-1)*Table4[[#This Row],[SHOT 
INTERVAL]]+(Table4[[#This Row],[PARTICLES 
PER SHOT]]-1)*Table4[[#This Row],[BURST INTERVAL]]</f>
        <v>8.01</v>
      </c>
      <c r="Y2037" s="186">
        <f>Table4[[#This Row],[DAMAGE PER MAGAZINE]]/(Table4[[#This Row],[UNLOAD TIME]]+Table4[[#This Row],[RELOAD TIME]])</f>
        <v>4626.3683960019043</v>
      </c>
    </row>
    <row r="2038" spans="1:25" ht="14.25" hidden="1" customHeight="1" outlineLevel="1" x14ac:dyDescent="0.2">
      <c r="A2038" s="128">
        <v>103</v>
      </c>
      <c r="B2038" s="186" t="s">
        <v>491</v>
      </c>
      <c r="C2038" s="186" t="s">
        <v>101</v>
      </c>
      <c r="D2038" s="130">
        <v>11</v>
      </c>
      <c r="E2038" s="151">
        <v>396</v>
      </c>
      <c r="F2038" s="130"/>
      <c r="G2038" s="130"/>
      <c r="H2038" s="130"/>
      <c r="I2038" s="130">
        <v>180</v>
      </c>
      <c r="J2038" s="130">
        <v>2</v>
      </c>
      <c r="K2038" s="130">
        <v>3</v>
      </c>
      <c r="L2038" s="138"/>
      <c r="M2038" s="138">
        <v>0.09</v>
      </c>
      <c r="N2038" s="130">
        <v>14</v>
      </c>
      <c r="O2038" s="138"/>
      <c r="P2038" s="138">
        <v>1</v>
      </c>
      <c r="Q2038" s="130">
        <v>179</v>
      </c>
      <c r="R2038" s="138">
        <v>13</v>
      </c>
      <c r="S2038" s="130">
        <f>Table4[[#This Row],[DMG PER PARTICLE]]*Table4[[#This Row],[PARTICLES 
PER SHOT]]</f>
        <v>1188</v>
      </c>
      <c r="T2038" s="186">
        <f>Table4[[#This Row],[DAMAGE PER SHOT]]/Table4[[#This Row],[SHOT 
INTERVAL]]</f>
        <v>13200</v>
      </c>
      <c r="U2038" s="130">
        <f>Table4[[#This Row],[SHOTS PER MAGAZINE]]*Table4[[#This Row],[DAMAGE PER SHOT]]</f>
        <v>106920</v>
      </c>
      <c r="V2038" s="130">
        <f>Table4[[#This Row],[MAGAZINE AMMO]]/Table4[[#This Row],[AMMO PER SHOT]]</f>
        <v>90</v>
      </c>
      <c r="W2038" s="138">
        <f>1/Table4[[#This Row],[SHOT 
INTERVAL]]</f>
        <v>11.111111111111111</v>
      </c>
      <c r="X2038" s="138">
        <f>(Table4[[#This Row],[SHOTS PER MAGAZINE]]-1)*Table4[[#This Row],[SHOT 
INTERVAL]]+(Table4[[#This Row],[PARTICLES 
PER SHOT]]-1)*Table4[[#This Row],[BURST INTERVAL]]</f>
        <v>8.01</v>
      </c>
      <c r="Y2038" s="186">
        <f>Table4[[#This Row],[DAMAGE PER MAGAZINE]]/(Table4[[#This Row],[UNLOAD TIME]]+Table4[[#This Row],[RELOAD TIME]])</f>
        <v>5089.0052356020951</v>
      </c>
    </row>
    <row r="2039" spans="1:25" ht="14.25" hidden="1" customHeight="1" outlineLevel="1" x14ac:dyDescent="0.2">
      <c r="A2039" s="128">
        <v>103</v>
      </c>
      <c r="B2039" s="186" t="s">
        <v>491</v>
      </c>
      <c r="C2039" s="186" t="s">
        <v>101</v>
      </c>
      <c r="D2039" s="130">
        <v>12</v>
      </c>
      <c r="E2039" s="151">
        <v>436</v>
      </c>
      <c r="F2039" s="130"/>
      <c r="G2039" s="130"/>
      <c r="H2039" s="130"/>
      <c r="I2039" s="130">
        <v>180</v>
      </c>
      <c r="J2039" s="130">
        <v>2</v>
      </c>
      <c r="K2039" s="130">
        <v>3</v>
      </c>
      <c r="L2039" s="138"/>
      <c r="M2039" s="138">
        <v>0.09</v>
      </c>
      <c r="N2039" s="130">
        <v>14</v>
      </c>
      <c r="O2039" s="138"/>
      <c r="P2039" s="138">
        <v>1</v>
      </c>
      <c r="Q2039" s="130">
        <v>179</v>
      </c>
      <c r="R2039" s="138">
        <v>13</v>
      </c>
      <c r="S2039" s="130">
        <f>Table4[[#This Row],[DMG PER PARTICLE]]*Table4[[#This Row],[PARTICLES 
PER SHOT]]</f>
        <v>1308</v>
      </c>
      <c r="T2039" s="186">
        <f>Table4[[#This Row],[DAMAGE PER SHOT]]/Table4[[#This Row],[SHOT 
INTERVAL]]</f>
        <v>14533.333333333334</v>
      </c>
      <c r="U2039" s="130">
        <f>Table4[[#This Row],[SHOTS PER MAGAZINE]]*Table4[[#This Row],[DAMAGE PER SHOT]]</f>
        <v>117720</v>
      </c>
      <c r="V2039" s="130">
        <f>Table4[[#This Row],[MAGAZINE AMMO]]/Table4[[#This Row],[AMMO PER SHOT]]</f>
        <v>90</v>
      </c>
      <c r="W2039" s="138">
        <f>1/Table4[[#This Row],[SHOT 
INTERVAL]]</f>
        <v>11.111111111111111</v>
      </c>
      <c r="X2039" s="138">
        <f>(Table4[[#This Row],[SHOTS PER MAGAZINE]]-1)*Table4[[#This Row],[SHOT 
INTERVAL]]+(Table4[[#This Row],[PARTICLES 
PER SHOT]]-1)*Table4[[#This Row],[BURST INTERVAL]]</f>
        <v>8.01</v>
      </c>
      <c r="Y2039" s="186">
        <f>Table4[[#This Row],[DAMAGE PER MAGAZINE]]/(Table4[[#This Row],[UNLOAD TIME]]+Table4[[#This Row],[RELOAD TIME]])</f>
        <v>5603.0461684911952</v>
      </c>
    </row>
    <row r="2040" spans="1:25" ht="14.25" hidden="1" customHeight="1" outlineLevel="1" x14ac:dyDescent="0.2">
      <c r="A2040" s="128">
        <v>103</v>
      </c>
      <c r="B2040" s="186" t="s">
        <v>491</v>
      </c>
      <c r="C2040" s="186" t="s">
        <v>102</v>
      </c>
      <c r="D2040" s="130">
        <v>1</v>
      </c>
      <c r="E2040" s="151">
        <v>436</v>
      </c>
      <c r="F2040" s="130"/>
      <c r="G2040" s="130"/>
      <c r="H2040" s="130"/>
      <c r="I2040" s="130">
        <v>180</v>
      </c>
      <c r="J2040" s="130">
        <v>2</v>
      </c>
      <c r="K2040" s="130">
        <v>3</v>
      </c>
      <c r="L2040" s="138"/>
      <c r="M2040" s="138">
        <v>0.09</v>
      </c>
      <c r="N2040" s="130">
        <v>14</v>
      </c>
      <c r="O2040" s="138"/>
      <c r="P2040" s="138">
        <v>1</v>
      </c>
      <c r="Q2040" s="130">
        <v>179</v>
      </c>
      <c r="R2040" s="138">
        <v>13</v>
      </c>
      <c r="S2040" s="130">
        <f>Table4[[#This Row],[DMG PER PARTICLE]]*Table4[[#This Row],[PARTICLES 
PER SHOT]]</f>
        <v>1308</v>
      </c>
      <c r="T2040" s="186">
        <f>Table4[[#This Row],[DAMAGE PER SHOT]]/Table4[[#This Row],[SHOT 
INTERVAL]]</f>
        <v>14533.333333333334</v>
      </c>
      <c r="U2040" s="130">
        <f>Table4[[#This Row],[SHOTS PER MAGAZINE]]*Table4[[#This Row],[DAMAGE PER SHOT]]</f>
        <v>117720</v>
      </c>
      <c r="V2040" s="130">
        <f>Table4[[#This Row],[MAGAZINE AMMO]]/Table4[[#This Row],[AMMO PER SHOT]]</f>
        <v>90</v>
      </c>
      <c r="W2040" s="138">
        <f>1/Table4[[#This Row],[SHOT 
INTERVAL]]</f>
        <v>11.111111111111111</v>
      </c>
      <c r="X2040" s="138">
        <f>(Table4[[#This Row],[SHOTS PER MAGAZINE]]-1)*Table4[[#This Row],[SHOT 
INTERVAL]]+(Table4[[#This Row],[PARTICLES 
PER SHOT]]-1)*Table4[[#This Row],[BURST INTERVAL]]</f>
        <v>8.01</v>
      </c>
      <c r="Y2040" s="186">
        <f>Table4[[#This Row],[DAMAGE PER MAGAZINE]]/(Table4[[#This Row],[UNLOAD TIME]]+Table4[[#This Row],[RELOAD TIME]])</f>
        <v>5603.0461684911952</v>
      </c>
    </row>
    <row r="2041" spans="1:25" ht="14.25" hidden="1" customHeight="1" outlineLevel="1" x14ac:dyDescent="0.2">
      <c r="A2041" s="128">
        <v>103</v>
      </c>
      <c r="B2041" s="186" t="s">
        <v>491</v>
      </c>
      <c r="C2041" s="186" t="s">
        <v>102</v>
      </c>
      <c r="D2041" s="130">
        <v>2</v>
      </c>
      <c r="E2041" s="151">
        <v>445</v>
      </c>
      <c r="F2041" s="130"/>
      <c r="G2041" s="130"/>
      <c r="H2041" s="130"/>
      <c r="I2041" s="130">
        <v>180</v>
      </c>
      <c r="J2041" s="130">
        <v>2</v>
      </c>
      <c r="K2041" s="130">
        <v>3</v>
      </c>
      <c r="L2041" s="138"/>
      <c r="M2041" s="138">
        <v>0.09</v>
      </c>
      <c r="N2041" s="130">
        <v>14</v>
      </c>
      <c r="O2041" s="138"/>
      <c r="P2041" s="138">
        <v>1</v>
      </c>
      <c r="Q2041" s="130">
        <v>179</v>
      </c>
      <c r="R2041" s="138">
        <v>13</v>
      </c>
      <c r="S2041" s="130">
        <f>Table4[[#This Row],[DMG PER PARTICLE]]*Table4[[#This Row],[PARTICLES 
PER SHOT]]</f>
        <v>1335</v>
      </c>
      <c r="T2041" s="186">
        <f>Table4[[#This Row],[DAMAGE PER SHOT]]/Table4[[#This Row],[SHOT 
INTERVAL]]</f>
        <v>14833.333333333334</v>
      </c>
      <c r="U2041" s="130">
        <f>Table4[[#This Row],[SHOTS PER MAGAZINE]]*Table4[[#This Row],[DAMAGE PER SHOT]]</f>
        <v>120150</v>
      </c>
      <c r="V2041" s="130">
        <f>Table4[[#This Row],[MAGAZINE AMMO]]/Table4[[#This Row],[AMMO PER SHOT]]</f>
        <v>90</v>
      </c>
      <c r="W2041" s="138">
        <f>1/Table4[[#This Row],[SHOT 
INTERVAL]]</f>
        <v>11.111111111111111</v>
      </c>
      <c r="X2041" s="138">
        <f>(Table4[[#This Row],[SHOTS PER MAGAZINE]]-1)*Table4[[#This Row],[SHOT 
INTERVAL]]+(Table4[[#This Row],[PARTICLES 
PER SHOT]]-1)*Table4[[#This Row],[BURST INTERVAL]]</f>
        <v>8.01</v>
      </c>
      <c r="Y2041" s="186">
        <f>Table4[[#This Row],[DAMAGE PER MAGAZINE]]/(Table4[[#This Row],[UNLOAD TIME]]+Table4[[#This Row],[RELOAD TIME]])</f>
        <v>5718.7053783912424</v>
      </c>
    </row>
    <row r="2042" spans="1:25" ht="14.25" hidden="1" customHeight="1" outlineLevel="1" x14ac:dyDescent="0.2">
      <c r="A2042" s="128">
        <v>103</v>
      </c>
      <c r="B2042" s="186" t="s">
        <v>491</v>
      </c>
      <c r="C2042" s="186" t="s">
        <v>102</v>
      </c>
      <c r="D2042" s="130">
        <v>3</v>
      </c>
      <c r="E2042" s="151">
        <v>457</v>
      </c>
      <c r="F2042" s="130"/>
      <c r="G2042" s="130"/>
      <c r="H2042" s="130"/>
      <c r="I2042" s="130">
        <v>180</v>
      </c>
      <c r="J2042" s="130">
        <v>2</v>
      </c>
      <c r="K2042" s="130">
        <v>3</v>
      </c>
      <c r="L2042" s="138"/>
      <c r="M2042" s="138">
        <v>0.09</v>
      </c>
      <c r="N2042" s="130">
        <v>14</v>
      </c>
      <c r="O2042" s="138"/>
      <c r="P2042" s="138">
        <v>1</v>
      </c>
      <c r="Q2042" s="130">
        <v>179</v>
      </c>
      <c r="R2042" s="138">
        <v>13</v>
      </c>
      <c r="S2042" s="130">
        <f>Table4[[#This Row],[DMG PER PARTICLE]]*Table4[[#This Row],[PARTICLES 
PER SHOT]]</f>
        <v>1371</v>
      </c>
      <c r="T2042" s="186">
        <f>Table4[[#This Row],[DAMAGE PER SHOT]]/Table4[[#This Row],[SHOT 
INTERVAL]]</f>
        <v>15233.333333333334</v>
      </c>
      <c r="U2042" s="130">
        <f>Table4[[#This Row],[SHOTS PER MAGAZINE]]*Table4[[#This Row],[DAMAGE PER SHOT]]</f>
        <v>123390</v>
      </c>
      <c r="V2042" s="130">
        <f>Table4[[#This Row],[MAGAZINE AMMO]]/Table4[[#This Row],[AMMO PER SHOT]]</f>
        <v>90</v>
      </c>
      <c r="W2042" s="138">
        <f>1/Table4[[#This Row],[SHOT 
INTERVAL]]</f>
        <v>11.111111111111111</v>
      </c>
      <c r="X2042" s="138">
        <f>(Table4[[#This Row],[SHOTS PER MAGAZINE]]-1)*Table4[[#This Row],[SHOT 
INTERVAL]]+(Table4[[#This Row],[PARTICLES 
PER SHOT]]-1)*Table4[[#This Row],[BURST INTERVAL]]</f>
        <v>8.01</v>
      </c>
      <c r="Y2042" s="186">
        <f>Table4[[#This Row],[DAMAGE PER MAGAZINE]]/(Table4[[#This Row],[UNLOAD TIME]]+Table4[[#This Row],[RELOAD TIME]])</f>
        <v>5872.917658257973</v>
      </c>
    </row>
    <row r="2043" spans="1:25" ht="14.25" hidden="1" customHeight="1" outlineLevel="1" x14ac:dyDescent="0.2">
      <c r="A2043" s="128">
        <v>103</v>
      </c>
      <c r="B2043" s="186" t="s">
        <v>491</v>
      </c>
      <c r="C2043" s="186" t="s">
        <v>102</v>
      </c>
      <c r="D2043" s="130">
        <v>4</v>
      </c>
      <c r="E2043" s="151">
        <v>466</v>
      </c>
      <c r="F2043" s="130"/>
      <c r="G2043" s="130"/>
      <c r="H2043" s="130"/>
      <c r="I2043" s="130">
        <v>180</v>
      </c>
      <c r="J2043" s="130">
        <v>2</v>
      </c>
      <c r="K2043" s="130">
        <v>3</v>
      </c>
      <c r="L2043" s="138"/>
      <c r="M2043" s="138">
        <v>0.09</v>
      </c>
      <c r="N2043" s="130">
        <v>14</v>
      </c>
      <c r="O2043" s="138"/>
      <c r="P2043" s="138">
        <v>1</v>
      </c>
      <c r="Q2043" s="130">
        <v>179</v>
      </c>
      <c r="R2043" s="138">
        <v>13</v>
      </c>
      <c r="S2043" s="130">
        <f>Table4[[#This Row],[DMG PER PARTICLE]]*Table4[[#This Row],[PARTICLES 
PER SHOT]]</f>
        <v>1398</v>
      </c>
      <c r="T2043" s="186">
        <f>Table4[[#This Row],[DAMAGE PER SHOT]]/Table4[[#This Row],[SHOT 
INTERVAL]]</f>
        <v>15533.333333333334</v>
      </c>
      <c r="U2043" s="130">
        <f>Table4[[#This Row],[SHOTS PER MAGAZINE]]*Table4[[#This Row],[DAMAGE PER SHOT]]</f>
        <v>125820</v>
      </c>
      <c r="V2043" s="130">
        <f>Table4[[#This Row],[MAGAZINE AMMO]]/Table4[[#This Row],[AMMO PER SHOT]]</f>
        <v>90</v>
      </c>
      <c r="W2043" s="138">
        <f>1/Table4[[#This Row],[SHOT 
INTERVAL]]</f>
        <v>11.111111111111111</v>
      </c>
      <c r="X2043" s="138">
        <f>(Table4[[#This Row],[SHOTS PER MAGAZINE]]-1)*Table4[[#This Row],[SHOT 
INTERVAL]]+(Table4[[#This Row],[PARTICLES 
PER SHOT]]-1)*Table4[[#This Row],[BURST INTERVAL]]</f>
        <v>8.01</v>
      </c>
      <c r="Y2043" s="186">
        <f>Table4[[#This Row],[DAMAGE PER MAGAZINE]]/(Table4[[#This Row],[UNLOAD TIME]]+Table4[[#This Row],[RELOAD TIME]])</f>
        <v>5988.5768681580203</v>
      </c>
    </row>
    <row r="2044" spans="1:25" ht="14.25" hidden="1" customHeight="1" outlineLevel="1" x14ac:dyDescent="0.2">
      <c r="A2044" s="128">
        <v>103</v>
      </c>
      <c r="B2044" s="186" t="s">
        <v>491</v>
      </c>
      <c r="C2044" s="186" t="s">
        <v>102</v>
      </c>
      <c r="D2044" s="130">
        <v>5</v>
      </c>
      <c r="E2044" s="151">
        <v>475</v>
      </c>
      <c r="F2044" s="130"/>
      <c r="G2044" s="130"/>
      <c r="H2044" s="130"/>
      <c r="I2044" s="130">
        <v>180</v>
      </c>
      <c r="J2044" s="130">
        <v>2</v>
      </c>
      <c r="K2044" s="130">
        <v>3</v>
      </c>
      <c r="L2044" s="138"/>
      <c r="M2044" s="138">
        <v>0.09</v>
      </c>
      <c r="N2044" s="130">
        <v>14</v>
      </c>
      <c r="O2044" s="138"/>
      <c r="P2044" s="138">
        <v>1</v>
      </c>
      <c r="Q2044" s="130">
        <v>179</v>
      </c>
      <c r="R2044" s="138">
        <v>13</v>
      </c>
      <c r="S2044" s="130">
        <f>Table4[[#This Row],[DMG PER PARTICLE]]*Table4[[#This Row],[PARTICLES 
PER SHOT]]</f>
        <v>1425</v>
      </c>
      <c r="T2044" s="186">
        <f>Table4[[#This Row],[DAMAGE PER SHOT]]/Table4[[#This Row],[SHOT 
INTERVAL]]</f>
        <v>15833.333333333334</v>
      </c>
      <c r="U2044" s="130">
        <f>Table4[[#This Row],[SHOTS PER MAGAZINE]]*Table4[[#This Row],[DAMAGE PER SHOT]]</f>
        <v>128250</v>
      </c>
      <c r="V2044" s="130">
        <f>Table4[[#This Row],[MAGAZINE AMMO]]/Table4[[#This Row],[AMMO PER SHOT]]</f>
        <v>90</v>
      </c>
      <c r="W2044" s="138">
        <f>1/Table4[[#This Row],[SHOT 
INTERVAL]]</f>
        <v>11.111111111111111</v>
      </c>
      <c r="X2044" s="138">
        <f>(Table4[[#This Row],[SHOTS PER MAGAZINE]]-1)*Table4[[#This Row],[SHOT 
INTERVAL]]+(Table4[[#This Row],[PARTICLES 
PER SHOT]]-1)*Table4[[#This Row],[BURST INTERVAL]]</f>
        <v>8.01</v>
      </c>
      <c r="Y2044" s="186">
        <f>Table4[[#This Row],[DAMAGE PER MAGAZINE]]/(Table4[[#This Row],[UNLOAD TIME]]+Table4[[#This Row],[RELOAD TIME]])</f>
        <v>6104.2360780580684</v>
      </c>
    </row>
    <row r="2045" spans="1:25" ht="14.25" hidden="1" customHeight="1" outlineLevel="1" x14ac:dyDescent="0.2">
      <c r="A2045" s="128">
        <v>103</v>
      </c>
      <c r="B2045" s="186" t="s">
        <v>491</v>
      </c>
      <c r="C2045" s="186" t="s">
        <v>102</v>
      </c>
      <c r="D2045" s="130">
        <v>6</v>
      </c>
      <c r="E2045" s="151">
        <v>483</v>
      </c>
      <c r="F2045" s="130"/>
      <c r="G2045" s="130"/>
      <c r="H2045" s="130"/>
      <c r="I2045" s="130">
        <v>180</v>
      </c>
      <c r="J2045" s="130">
        <v>2</v>
      </c>
      <c r="K2045" s="130">
        <v>3</v>
      </c>
      <c r="L2045" s="138"/>
      <c r="M2045" s="138">
        <v>0.09</v>
      </c>
      <c r="N2045" s="130">
        <v>14</v>
      </c>
      <c r="O2045" s="138"/>
      <c r="P2045" s="138">
        <v>1</v>
      </c>
      <c r="Q2045" s="130">
        <v>179</v>
      </c>
      <c r="R2045" s="138">
        <v>13</v>
      </c>
      <c r="S2045" s="130">
        <f>Table4[[#This Row],[DMG PER PARTICLE]]*Table4[[#This Row],[PARTICLES 
PER SHOT]]</f>
        <v>1449</v>
      </c>
      <c r="T2045" s="186">
        <f>Table4[[#This Row],[DAMAGE PER SHOT]]/Table4[[#This Row],[SHOT 
INTERVAL]]</f>
        <v>16100</v>
      </c>
      <c r="U2045" s="130">
        <f>Table4[[#This Row],[SHOTS PER MAGAZINE]]*Table4[[#This Row],[DAMAGE PER SHOT]]</f>
        <v>130410</v>
      </c>
      <c r="V2045" s="130">
        <f>Table4[[#This Row],[MAGAZINE AMMO]]/Table4[[#This Row],[AMMO PER SHOT]]</f>
        <v>90</v>
      </c>
      <c r="W2045" s="138">
        <f>1/Table4[[#This Row],[SHOT 
INTERVAL]]</f>
        <v>11.111111111111111</v>
      </c>
      <c r="X2045" s="138">
        <f>(Table4[[#This Row],[SHOTS PER MAGAZINE]]-1)*Table4[[#This Row],[SHOT 
INTERVAL]]+(Table4[[#This Row],[PARTICLES 
PER SHOT]]-1)*Table4[[#This Row],[BURST INTERVAL]]</f>
        <v>8.01</v>
      </c>
      <c r="Y2045" s="186">
        <f>Table4[[#This Row],[DAMAGE PER MAGAZINE]]/(Table4[[#This Row],[UNLOAD TIME]]+Table4[[#This Row],[RELOAD TIME]])</f>
        <v>6207.0442646358879</v>
      </c>
    </row>
    <row r="2046" spans="1:25" ht="14.25" hidden="1" customHeight="1" outlineLevel="1" x14ac:dyDescent="0.2">
      <c r="A2046" s="128">
        <v>103</v>
      </c>
      <c r="B2046" s="186" t="s">
        <v>491</v>
      </c>
      <c r="C2046" s="186" t="s">
        <v>102</v>
      </c>
      <c r="D2046" s="130">
        <v>7</v>
      </c>
      <c r="E2046" s="151">
        <v>497</v>
      </c>
      <c r="F2046" s="130"/>
      <c r="G2046" s="130"/>
      <c r="H2046" s="130"/>
      <c r="I2046" s="130">
        <v>180</v>
      </c>
      <c r="J2046" s="130">
        <v>2</v>
      </c>
      <c r="K2046" s="130">
        <v>3</v>
      </c>
      <c r="L2046" s="138"/>
      <c r="M2046" s="138">
        <v>0.09</v>
      </c>
      <c r="N2046" s="130">
        <v>14</v>
      </c>
      <c r="O2046" s="138"/>
      <c r="P2046" s="138">
        <v>1</v>
      </c>
      <c r="Q2046" s="130">
        <v>179</v>
      </c>
      <c r="R2046" s="138">
        <v>13</v>
      </c>
      <c r="S2046" s="130">
        <f>Table4[[#This Row],[DMG PER PARTICLE]]*Table4[[#This Row],[PARTICLES 
PER SHOT]]</f>
        <v>1491</v>
      </c>
      <c r="T2046" s="186">
        <f>Table4[[#This Row],[DAMAGE PER SHOT]]/Table4[[#This Row],[SHOT 
INTERVAL]]</f>
        <v>16566.666666666668</v>
      </c>
      <c r="U2046" s="130">
        <f>Table4[[#This Row],[SHOTS PER MAGAZINE]]*Table4[[#This Row],[DAMAGE PER SHOT]]</f>
        <v>134190</v>
      </c>
      <c r="V2046" s="130">
        <f>Table4[[#This Row],[MAGAZINE AMMO]]/Table4[[#This Row],[AMMO PER SHOT]]</f>
        <v>90</v>
      </c>
      <c r="W2046" s="138">
        <f>1/Table4[[#This Row],[SHOT 
INTERVAL]]</f>
        <v>11.111111111111111</v>
      </c>
      <c r="X2046" s="138">
        <f>(Table4[[#This Row],[SHOTS PER MAGAZINE]]-1)*Table4[[#This Row],[SHOT 
INTERVAL]]+(Table4[[#This Row],[PARTICLES 
PER SHOT]]-1)*Table4[[#This Row],[BURST INTERVAL]]</f>
        <v>8.01</v>
      </c>
      <c r="Y2046" s="186">
        <f>Table4[[#This Row],[DAMAGE PER MAGAZINE]]/(Table4[[#This Row],[UNLOAD TIME]]+Table4[[#This Row],[RELOAD TIME]])</f>
        <v>6386.9585911470731</v>
      </c>
    </row>
    <row r="2047" spans="1:25" ht="14.25" hidden="1" customHeight="1" outlineLevel="1" x14ac:dyDescent="0.2">
      <c r="A2047" s="128">
        <v>103</v>
      </c>
      <c r="B2047" s="186" t="s">
        <v>491</v>
      </c>
      <c r="C2047" s="186" t="s">
        <v>102</v>
      </c>
      <c r="D2047" s="130">
        <v>8</v>
      </c>
      <c r="E2047" s="151">
        <v>501</v>
      </c>
      <c r="F2047" s="130"/>
      <c r="G2047" s="130"/>
      <c r="H2047" s="130"/>
      <c r="I2047" s="130">
        <v>180</v>
      </c>
      <c r="J2047" s="130">
        <v>2</v>
      </c>
      <c r="K2047" s="130">
        <v>3</v>
      </c>
      <c r="L2047" s="138"/>
      <c r="M2047" s="138">
        <v>0.09</v>
      </c>
      <c r="N2047" s="130">
        <v>14</v>
      </c>
      <c r="O2047" s="138"/>
      <c r="P2047" s="138">
        <v>1</v>
      </c>
      <c r="Q2047" s="130">
        <v>179</v>
      </c>
      <c r="R2047" s="138">
        <v>13</v>
      </c>
      <c r="S2047" s="130">
        <f>Table4[[#This Row],[DMG PER PARTICLE]]*Table4[[#This Row],[PARTICLES 
PER SHOT]]</f>
        <v>1503</v>
      </c>
      <c r="T2047" s="186">
        <f>Table4[[#This Row],[DAMAGE PER SHOT]]/Table4[[#This Row],[SHOT 
INTERVAL]]</f>
        <v>16700</v>
      </c>
      <c r="U2047" s="130">
        <f>Table4[[#This Row],[SHOTS PER MAGAZINE]]*Table4[[#This Row],[DAMAGE PER SHOT]]</f>
        <v>135270</v>
      </c>
      <c r="V2047" s="130">
        <f>Table4[[#This Row],[MAGAZINE AMMO]]/Table4[[#This Row],[AMMO PER SHOT]]</f>
        <v>90</v>
      </c>
      <c r="W2047" s="138">
        <f>1/Table4[[#This Row],[SHOT 
INTERVAL]]</f>
        <v>11.111111111111111</v>
      </c>
      <c r="X2047" s="138">
        <f>(Table4[[#This Row],[SHOTS PER MAGAZINE]]-1)*Table4[[#This Row],[SHOT 
INTERVAL]]+(Table4[[#This Row],[PARTICLES 
PER SHOT]]-1)*Table4[[#This Row],[BURST INTERVAL]]</f>
        <v>8.01</v>
      </c>
      <c r="Y2047" s="186">
        <f>Table4[[#This Row],[DAMAGE PER MAGAZINE]]/(Table4[[#This Row],[UNLOAD TIME]]+Table4[[#This Row],[RELOAD TIME]])</f>
        <v>6438.3626844359833</v>
      </c>
    </row>
    <row r="2048" spans="1:25" ht="14.25" hidden="1" customHeight="1" outlineLevel="1" x14ac:dyDescent="0.2">
      <c r="A2048" s="128">
        <v>103</v>
      </c>
      <c r="B2048" s="186" t="s">
        <v>491</v>
      </c>
      <c r="C2048" s="186" t="s">
        <v>102</v>
      </c>
      <c r="D2048" s="130">
        <v>9</v>
      </c>
      <c r="E2048" s="151">
        <v>506</v>
      </c>
      <c r="F2048" s="130"/>
      <c r="G2048" s="130"/>
      <c r="H2048" s="130"/>
      <c r="I2048" s="130">
        <v>180</v>
      </c>
      <c r="J2048" s="130">
        <v>2</v>
      </c>
      <c r="K2048" s="130">
        <v>3</v>
      </c>
      <c r="L2048" s="138"/>
      <c r="M2048" s="138">
        <v>0.09</v>
      </c>
      <c r="N2048" s="130">
        <v>14</v>
      </c>
      <c r="O2048" s="138"/>
      <c r="P2048" s="138">
        <v>1</v>
      </c>
      <c r="Q2048" s="130">
        <v>179</v>
      </c>
      <c r="R2048" s="138">
        <v>13</v>
      </c>
      <c r="S2048" s="130">
        <f>Table4[[#This Row],[DMG PER PARTICLE]]*Table4[[#This Row],[PARTICLES 
PER SHOT]]</f>
        <v>1518</v>
      </c>
      <c r="T2048" s="186">
        <f>Table4[[#This Row],[DAMAGE PER SHOT]]/Table4[[#This Row],[SHOT 
INTERVAL]]</f>
        <v>16866.666666666668</v>
      </c>
      <c r="U2048" s="130">
        <f>Table4[[#This Row],[SHOTS PER MAGAZINE]]*Table4[[#This Row],[DAMAGE PER SHOT]]</f>
        <v>136620</v>
      </c>
      <c r="V2048" s="130">
        <f>Table4[[#This Row],[MAGAZINE AMMO]]/Table4[[#This Row],[AMMO PER SHOT]]</f>
        <v>90</v>
      </c>
      <c r="W2048" s="138">
        <f>1/Table4[[#This Row],[SHOT 
INTERVAL]]</f>
        <v>11.111111111111111</v>
      </c>
      <c r="X2048" s="138">
        <f>(Table4[[#This Row],[SHOTS PER MAGAZINE]]-1)*Table4[[#This Row],[SHOT 
INTERVAL]]+(Table4[[#This Row],[PARTICLES 
PER SHOT]]-1)*Table4[[#This Row],[BURST INTERVAL]]</f>
        <v>8.01</v>
      </c>
      <c r="Y2048" s="186">
        <f>Table4[[#This Row],[DAMAGE PER MAGAZINE]]/(Table4[[#This Row],[UNLOAD TIME]]+Table4[[#This Row],[RELOAD TIME]])</f>
        <v>6502.6178010471212</v>
      </c>
    </row>
    <row r="2049" spans="1:25" ht="14.25" hidden="1" customHeight="1" outlineLevel="1" x14ac:dyDescent="0.2">
      <c r="A2049" s="128">
        <v>103</v>
      </c>
      <c r="B2049" s="186" t="s">
        <v>491</v>
      </c>
      <c r="C2049" s="186" t="s">
        <v>102</v>
      </c>
      <c r="D2049" s="130">
        <v>10</v>
      </c>
      <c r="E2049" s="151">
        <v>514</v>
      </c>
      <c r="F2049" s="130"/>
      <c r="G2049" s="130"/>
      <c r="H2049" s="130"/>
      <c r="I2049" s="130">
        <v>180</v>
      </c>
      <c r="J2049" s="130">
        <v>2</v>
      </c>
      <c r="K2049" s="130">
        <v>3</v>
      </c>
      <c r="L2049" s="138"/>
      <c r="M2049" s="138">
        <v>0.09</v>
      </c>
      <c r="N2049" s="130">
        <v>14</v>
      </c>
      <c r="O2049" s="138"/>
      <c r="P2049" s="138">
        <v>1</v>
      </c>
      <c r="Q2049" s="130">
        <v>179</v>
      </c>
      <c r="R2049" s="138">
        <v>13</v>
      </c>
      <c r="S2049" s="130">
        <f>Table4[[#This Row],[DMG PER PARTICLE]]*Table4[[#This Row],[PARTICLES 
PER SHOT]]</f>
        <v>1542</v>
      </c>
      <c r="T2049" s="186">
        <f>Table4[[#This Row],[DAMAGE PER SHOT]]/Table4[[#This Row],[SHOT 
INTERVAL]]</f>
        <v>17133.333333333336</v>
      </c>
      <c r="U2049" s="130">
        <f>Table4[[#This Row],[SHOTS PER MAGAZINE]]*Table4[[#This Row],[DAMAGE PER SHOT]]</f>
        <v>138780</v>
      </c>
      <c r="V2049" s="130">
        <f>Table4[[#This Row],[MAGAZINE AMMO]]/Table4[[#This Row],[AMMO PER SHOT]]</f>
        <v>90</v>
      </c>
      <c r="W2049" s="138">
        <f>1/Table4[[#This Row],[SHOT 
INTERVAL]]</f>
        <v>11.111111111111111</v>
      </c>
      <c r="X2049" s="138">
        <f>(Table4[[#This Row],[SHOTS PER MAGAZINE]]-1)*Table4[[#This Row],[SHOT 
INTERVAL]]+(Table4[[#This Row],[PARTICLES 
PER SHOT]]-1)*Table4[[#This Row],[BURST INTERVAL]]</f>
        <v>8.01</v>
      </c>
      <c r="Y2049" s="186">
        <f>Table4[[#This Row],[DAMAGE PER MAGAZINE]]/(Table4[[#This Row],[UNLOAD TIME]]+Table4[[#This Row],[RELOAD TIME]])</f>
        <v>6605.4259876249407</v>
      </c>
    </row>
    <row r="2050" spans="1:25" ht="14.25" hidden="1" customHeight="1" outlineLevel="1" x14ac:dyDescent="0.2">
      <c r="A2050" s="128">
        <v>103</v>
      </c>
      <c r="B2050" s="186" t="s">
        <v>491</v>
      </c>
      <c r="C2050" s="186" t="s">
        <v>102</v>
      </c>
      <c r="D2050" s="130">
        <v>11</v>
      </c>
      <c r="E2050" s="151">
        <v>518</v>
      </c>
      <c r="F2050" s="130"/>
      <c r="G2050" s="130"/>
      <c r="H2050" s="130"/>
      <c r="I2050" s="130">
        <v>180</v>
      </c>
      <c r="J2050" s="130">
        <v>2</v>
      </c>
      <c r="K2050" s="130">
        <v>3</v>
      </c>
      <c r="L2050" s="138"/>
      <c r="M2050" s="138">
        <v>0.09</v>
      </c>
      <c r="N2050" s="130">
        <v>14</v>
      </c>
      <c r="O2050" s="138"/>
      <c r="P2050" s="138">
        <v>1</v>
      </c>
      <c r="Q2050" s="130">
        <v>179</v>
      </c>
      <c r="R2050" s="138">
        <v>13</v>
      </c>
      <c r="S2050" s="130">
        <f>Table4[[#This Row],[DMG PER PARTICLE]]*Table4[[#This Row],[PARTICLES 
PER SHOT]]</f>
        <v>1554</v>
      </c>
      <c r="T2050" s="186">
        <f>Table4[[#This Row],[DAMAGE PER SHOT]]/Table4[[#This Row],[SHOT 
INTERVAL]]</f>
        <v>17266.666666666668</v>
      </c>
      <c r="U2050" s="130">
        <f>Table4[[#This Row],[SHOTS PER MAGAZINE]]*Table4[[#This Row],[DAMAGE PER SHOT]]</f>
        <v>139860</v>
      </c>
      <c r="V2050" s="130">
        <f>Table4[[#This Row],[MAGAZINE AMMO]]/Table4[[#This Row],[AMMO PER SHOT]]</f>
        <v>90</v>
      </c>
      <c r="W2050" s="138">
        <f>1/Table4[[#This Row],[SHOT 
INTERVAL]]</f>
        <v>11.111111111111111</v>
      </c>
      <c r="X2050" s="138">
        <f>(Table4[[#This Row],[SHOTS PER MAGAZINE]]-1)*Table4[[#This Row],[SHOT 
INTERVAL]]+(Table4[[#This Row],[PARTICLES 
PER SHOT]]-1)*Table4[[#This Row],[BURST INTERVAL]]</f>
        <v>8.01</v>
      </c>
      <c r="Y2050" s="186">
        <f>Table4[[#This Row],[DAMAGE PER MAGAZINE]]/(Table4[[#This Row],[UNLOAD TIME]]+Table4[[#This Row],[RELOAD TIME]])</f>
        <v>6656.8300809138509</v>
      </c>
    </row>
    <row r="2051" spans="1:25" ht="14.25" hidden="1" customHeight="1" outlineLevel="1" x14ac:dyDescent="0.2">
      <c r="A2051" s="128">
        <v>103</v>
      </c>
      <c r="B2051" s="186" t="s">
        <v>491</v>
      </c>
      <c r="C2051" s="186" t="s">
        <v>102</v>
      </c>
      <c r="D2051" s="130">
        <v>12</v>
      </c>
      <c r="E2051" s="151">
        <v>523</v>
      </c>
      <c r="F2051" s="130"/>
      <c r="G2051" s="130"/>
      <c r="H2051" s="130"/>
      <c r="I2051" s="130">
        <v>180</v>
      </c>
      <c r="J2051" s="130">
        <v>2</v>
      </c>
      <c r="K2051" s="130">
        <v>3</v>
      </c>
      <c r="L2051" s="138"/>
      <c r="M2051" s="138">
        <v>0.09</v>
      </c>
      <c r="N2051" s="130">
        <v>14</v>
      </c>
      <c r="O2051" s="138"/>
      <c r="P2051" s="138">
        <v>1</v>
      </c>
      <c r="Q2051" s="130">
        <v>179</v>
      </c>
      <c r="R2051" s="138">
        <v>13</v>
      </c>
      <c r="S2051" s="130">
        <f>Table4[[#This Row],[DMG PER PARTICLE]]*Table4[[#This Row],[PARTICLES 
PER SHOT]]</f>
        <v>1569</v>
      </c>
      <c r="T2051" s="186">
        <f>Table4[[#This Row],[DAMAGE PER SHOT]]/Table4[[#This Row],[SHOT 
INTERVAL]]</f>
        <v>17433.333333333336</v>
      </c>
      <c r="U2051" s="130">
        <f>Table4[[#This Row],[SHOTS PER MAGAZINE]]*Table4[[#This Row],[DAMAGE PER SHOT]]</f>
        <v>141210</v>
      </c>
      <c r="V2051" s="130">
        <f>Table4[[#This Row],[MAGAZINE AMMO]]/Table4[[#This Row],[AMMO PER SHOT]]</f>
        <v>90</v>
      </c>
      <c r="W2051" s="138">
        <f>1/Table4[[#This Row],[SHOT 
INTERVAL]]</f>
        <v>11.111111111111111</v>
      </c>
      <c r="X2051" s="138">
        <f>(Table4[[#This Row],[SHOTS PER MAGAZINE]]-1)*Table4[[#This Row],[SHOT 
INTERVAL]]+(Table4[[#This Row],[PARTICLES 
PER SHOT]]-1)*Table4[[#This Row],[BURST INTERVAL]]</f>
        <v>8.01</v>
      </c>
      <c r="Y2051" s="186">
        <f>Table4[[#This Row],[DAMAGE PER MAGAZINE]]/(Table4[[#This Row],[UNLOAD TIME]]+Table4[[#This Row],[RELOAD TIME]])</f>
        <v>6721.0851975249889</v>
      </c>
    </row>
    <row r="2052" spans="1:25" ht="14.25" hidden="1" customHeight="1" outlineLevel="1" x14ac:dyDescent="0.2">
      <c r="A2052" s="128">
        <v>103</v>
      </c>
      <c r="B2052" s="186" t="s">
        <v>491</v>
      </c>
      <c r="C2052" s="186" t="s">
        <v>103</v>
      </c>
      <c r="D2052" s="130">
        <v>1</v>
      </c>
      <c r="E2052" s="151">
        <v>549</v>
      </c>
      <c r="F2052" s="130"/>
      <c r="G2052" s="130"/>
      <c r="H2052" s="130"/>
      <c r="I2052" s="130">
        <v>180</v>
      </c>
      <c r="J2052" s="130">
        <v>2</v>
      </c>
      <c r="K2052" s="130">
        <v>3</v>
      </c>
      <c r="L2052" s="138"/>
      <c r="M2052" s="138">
        <v>0.09</v>
      </c>
      <c r="N2052" s="130">
        <v>14</v>
      </c>
      <c r="O2052" s="138"/>
      <c r="P2052" s="138">
        <v>1</v>
      </c>
      <c r="Q2052" s="130">
        <v>179</v>
      </c>
      <c r="R2052" s="138">
        <v>13</v>
      </c>
      <c r="S2052" s="130">
        <f>Table4[[#This Row],[DMG PER PARTICLE]]*Table4[[#This Row],[PARTICLES 
PER SHOT]]</f>
        <v>1647</v>
      </c>
      <c r="T2052" s="186">
        <f>Table4[[#This Row],[DAMAGE PER SHOT]]/Table4[[#This Row],[SHOT 
INTERVAL]]</f>
        <v>18300</v>
      </c>
      <c r="U2052" s="130">
        <f>Table4[[#This Row],[SHOTS PER MAGAZINE]]*Table4[[#This Row],[DAMAGE PER SHOT]]</f>
        <v>148230</v>
      </c>
      <c r="V2052" s="130">
        <f>Table4[[#This Row],[MAGAZINE AMMO]]/Table4[[#This Row],[AMMO PER SHOT]]</f>
        <v>90</v>
      </c>
      <c r="W2052" s="138">
        <f>1/Table4[[#This Row],[SHOT 
INTERVAL]]</f>
        <v>11.111111111111111</v>
      </c>
      <c r="X2052" s="138">
        <f>(Table4[[#This Row],[SHOTS PER MAGAZINE]]-1)*Table4[[#This Row],[SHOT 
INTERVAL]]+(Table4[[#This Row],[PARTICLES 
PER SHOT]]-1)*Table4[[#This Row],[BURST INTERVAL]]</f>
        <v>8.01</v>
      </c>
      <c r="Y2052" s="186">
        <f>Table4[[#This Row],[DAMAGE PER MAGAZINE]]/(Table4[[#This Row],[UNLOAD TIME]]+Table4[[#This Row],[RELOAD TIME]])</f>
        <v>7055.2118039029037</v>
      </c>
    </row>
    <row r="2053" spans="1:25" ht="14.25" customHeight="1" collapsed="1" x14ac:dyDescent="0.2">
      <c r="A2053" s="128">
        <v>106</v>
      </c>
      <c r="B2053" s="185" t="s">
        <v>492</v>
      </c>
      <c r="C2053" s="185" t="s">
        <v>101</v>
      </c>
      <c r="D2053" s="128">
        <v>1</v>
      </c>
      <c r="E2053" s="157">
        <v>380</v>
      </c>
      <c r="F2053" s="128"/>
      <c r="G2053" s="128"/>
      <c r="H2053" s="128"/>
      <c r="I2053" s="128">
        <v>16</v>
      </c>
      <c r="J2053" s="128">
        <v>1</v>
      </c>
      <c r="K2053" s="128">
        <v>4</v>
      </c>
      <c r="L2053" s="137"/>
      <c r="M2053" s="137">
        <v>0.2</v>
      </c>
      <c r="N2053" s="128">
        <v>16</v>
      </c>
      <c r="O2053" s="137"/>
      <c r="P2053" s="137">
        <v>5</v>
      </c>
      <c r="Q2053" s="128">
        <v>0</v>
      </c>
      <c r="R2053" s="137">
        <v>5</v>
      </c>
      <c r="S2053" s="128">
        <f>Table4[[#This Row],[DMG PER PARTICLE]]*Table4[[#This Row],[PARTICLES 
PER SHOT]]</f>
        <v>1520</v>
      </c>
      <c r="T2053" s="185">
        <f>Table4[[#This Row],[DAMAGE PER SHOT]]/Table4[[#This Row],[SHOT 
INTERVAL]]</f>
        <v>7600</v>
      </c>
      <c r="U2053" s="128">
        <f>Table4[[#This Row],[SHOTS PER MAGAZINE]]*Table4[[#This Row],[DAMAGE PER SHOT]]</f>
        <v>24320</v>
      </c>
      <c r="V2053" s="128">
        <f>Table4[[#This Row],[MAGAZINE AMMO]]/Table4[[#This Row],[AMMO PER SHOT]]</f>
        <v>16</v>
      </c>
      <c r="W2053" s="137">
        <f>1/Table4[[#This Row],[SHOT 
INTERVAL]]</f>
        <v>5</v>
      </c>
      <c r="X2053" s="137">
        <f>(Table4[[#This Row],[SHOTS PER MAGAZINE]]-1)*Table4[[#This Row],[SHOT 
INTERVAL]]+(Table4[[#This Row],[PARTICLES 
PER SHOT]]-1)*Table4[[#This Row],[BURST INTERVAL]]</f>
        <v>3</v>
      </c>
      <c r="Y2053" s="185">
        <f>Table4[[#This Row],[DAMAGE PER MAGAZINE]]/(Table4[[#This Row],[UNLOAD TIME]]+Table4[[#This Row],[RELOAD TIME]])</f>
        <v>3040</v>
      </c>
    </row>
    <row r="2054" spans="1:25" ht="14.25" hidden="1" customHeight="1" outlineLevel="1" x14ac:dyDescent="0.2">
      <c r="A2054" s="128">
        <v>106</v>
      </c>
      <c r="B2054" s="186" t="s">
        <v>492</v>
      </c>
      <c r="C2054" s="186" t="s">
        <v>101</v>
      </c>
      <c r="D2054" s="130">
        <v>2</v>
      </c>
      <c r="E2054" s="158">
        <v>535</v>
      </c>
      <c r="F2054" s="130"/>
      <c r="G2054" s="130"/>
      <c r="H2054" s="130"/>
      <c r="I2054" s="130">
        <v>16</v>
      </c>
      <c r="J2054" s="130">
        <v>1</v>
      </c>
      <c r="K2054" s="130">
        <v>4</v>
      </c>
      <c r="L2054" s="138"/>
      <c r="M2054" s="138">
        <v>0.2</v>
      </c>
      <c r="N2054" s="130">
        <v>16</v>
      </c>
      <c r="O2054" s="138"/>
      <c r="P2054" s="138">
        <v>5</v>
      </c>
      <c r="Q2054" s="130">
        <v>0</v>
      </c>
      <c r="R2054" s="138">
        <v>5</v>
      </c>
      <c r="S2054" s="130">
        <f>Table4[[#This Row],[DMG PER PARTICLE]]*Table4[[#This Row],[PARTICLES 
PER SHOT]]</f>
        <v>2140</v>
      </c>
      <c r="T2054" s="186">
        <f>Table4[[#This Row],[DAMAGE PER SHOT]]/Table4[[#This Row],[SHOT 
INTERVAL]]</f>
        <v>10700</v>
      </c>
      <c r="U2054" s="130">
        <f>Table4[[#This Row],[SHOTS PER MAGAZINE]]*Table4[[#This Row],[DAMAGE PER SHOT]]</f>
        <v>34240</v>
      </c>
      <c r="V2054" s="130">
        <f>Table4[[#This Row],[MAGAZINE AMMO]]/Table4[[#This Row],[AMMO PER SHOT]]</f>
        <v>16</v>
      </c>
      <c r="W2054" s="138">
        <f>1/Table4[[#This Row],[SHOT 
INTERVAL]]</f>
        <v>5</v>
      </c>
      <c r="X2054" s="138">
        <f>(Table4[[#This Row],[SHOTS PER MAGAZINE]]-1)*Table4[[#This Row],[SHOT 
INTERVAL]]+(Table4[[#This Row],[PARTICLES 
PER SHOT]]-1)*Table4[[#This Row],[BURST INTERVAL]]</f>
        <v>3</v>
      </c>
      <c r="Y2054" s="186">
        <f>Table4[[#This Row],[DAMAGE PER MAGAZINE]]/(Table4[[#This Row],[UNLOAD TIME]]+Table4[[#This Row],[RELOAD TIME]])</f>
        <v>4280</v>
      </c>
    </row>
    <row r="2055" spans="1:25" ht="14.25" hidden="1" customHeight="1" outlineLevel="1" x14ac:dyDescent="0.2">
      <c r="A2055" s="128">
        <v>106</v>
      </c>
      <c r="B2055" s="186" t="s">
        <v>492</v>
      </c>
      <c r="C2055" s="186" t="s">
        <v>101</v>
      </c>
      <c r="D2055" s="130">
        <v>3</v>
      </c>
      <c r="E2055" s="158">
        <v>585</v>
      </c>
      <c r="F2055" s="130"/>
      <c r="G2055" s="130"/>
      <c r="H2055" s="130"/>
      <c r="I2055" s="130">
        <v>16</v>
      </c>
      <c r="J2055" s="130">
        <v>1</v>
      </c>
      <c r="K2055" s="130">
        <v>4</v>
      </c>
      <c r="L2055" s="138"/>
      <c r="M2055" s="138">
        <v>0.2</v>
      </c>
      <c r="N2055" s="130">
        <v>16</v>
      </c>
      <c r="O2055" s="138"/>
      <c r="P2055" s="138">
        <v>5</v>
      </c>
      <c r="Q2055" s="130">
        <v>0</v>
      </c>
      <c r="R2055" s="138">
        <v>5</v>
      </c>
      <c r="S2055" s="130">
        <f>Table4[[#This Row],[DMG PER PARTICLE]]*Table4[[#This Row],[PARTICLES 
PER SHOT]]</f>
        <v>2340</v>
      </c>
      <c r="T2055" s="186">
        <f>Table4[[#This Row],[DAMAGE PER SHOT]]/Table4[[#This Row],[SHOT 
INTERVAL]]</f>
        <v>11700</v>
      </c>
      <c r="U2055" s="130">
        <f>Table4[[#This Row],[SHOTS PER MAGAZINE]]*Table4[[#This Row],[DAMAGE PER SHOT]]</f>
        <v>37440</v>
      </c>
      <c r="V2055" s="130">
        <f>Table4[[#This Row],[MAGAZINE AMMO]]/Table4[[#This Row],[AMMO PER SHOT]]</f>
        <v>16</v>
      </c>
      <c r="W2055" s="138">
        <f>1/Table4[[#This Row],[SHOT 
INTERVAL]]</f>
        <v>5</v>
      </c>
      <c r="X2055" s="138">
        <f>(Table4[[#This Row],[SHOTS PER MAGAZINE]]-1)*Table4[[#This Row],[SHOT 
INTERVAL]]+(Table4[[#This Row],[PARTICLES 
PER SHOT]]-1)*Table4[[#This Row],[BURST INTERVAL]]</f>
        <v>3</v>
      </c>
      <c r="Y2055" s="186">
        <f>Table4[[#This Row],[DAMAGE PER MAGAZINE]]/(Table4[[#This Row],[UNLOAD TIME]]+Table4[[#This Row],[RELOAD TIME]])</f>
        <v>4680</v>
      </c>
    </row>
    <row r="2056" spans="1:25" ht="14.25" hidden="1" customHeight="1" outlineLevel="1" x14ac:dyDescent="0.2">
      <c r="A2056" s="128">
        <v>106</v>
      </c>
      <c r="B2056" s="186" t="s">
        <v>492</v>
      </c>
      <c r="C2056" s="186" t="s">
        <v>101</v>
      </c>
      <c r="D2056" s="130">
        <v>4</v>
      </c>
      <c r="E2056" s="158">
        <v>645</v>
      </c>
      <c r="F2056" s="130"/>
      <c r="G2056" s="130"/>
      <c r="H2056" s="130"/>
      <c r="I2056" s="130">
        <v>16</v>
      </c>
      <c r="J2056" s="130">
        <v>1</v>
      </c>
      <c r="K2056" s="130">
        <v>4</v>
      </c>
      <c r="L2056" s="138"/>
      <c r="M2056" s="138">
        <v>0.2</v>
      </c>
      <c r="N2056" s="130">
        <v>16</v>
      </c>
      <c r="O2056" s="138"/>
      <c r="P2056" s="138">
        <v>5</v>
      </c>
      <c r="Q2056" s="130">
        <v>0</v>
      </c>
      <c r="R2056" s="138">
        <v>5</v>
      </c>
      <c r="S2056" s="130">
        <f>Table4[[#This Row],[DMG PER PARTICLE]]*Table4[[#This Row],[PARTICLES 
PER SHOT]]</f>
        <v>2580</v>
      </c>
      <c r="T2056" s="186">
        <f>Table4[[#This Row],[DAMAGE PER SHOT]]/Table4[[#This Row],[SHOT 
INTERVAL]]</f>
        <v>12900</v>
      </c>
      <c r="U2056" s="130">
        <f>Table4[[#This Row],[SHOTS PER MAGAZINE]]*Table4[[#This Row],[DAMAGE PER SHOT]]</f>
        <v>41280</v>
      </c>
      <c r="V2056" s="130">
        <f>Table4[[#This Row],[MAGAZINE AMMO]]/Table4[[#This Row],[AMMO PER SHOT]]</f>
        <v>16</v>
      </c>
      <c r="W2056" s="138">
        <f>1/Table4[[#This Row],[SHOT 
INTERVAL]]</f>
        <v>5</v>
      </c>
      <c r="X2056" s="138">
        <f>(Table4[[#This Row],[SHOTS PER MAGAZINE]]-1)*Table4[[#This Row],[SHOT 
INTERVAL]]+(Table4[[#This Row],[PARTICLES 
PER SHOT]]-1)*Table4[[#This Row],[BURST INTERVAL]]</f>
        <v>3</v>
      </c>
      <c r="Y2056" s="186">
        <f>Table4[[#This Row],[DAMAGE PER MAGAZINE]]/(Table4[[#This Row],[UNLOAD TIME]]+Table4[[#This Row],[RELOAD TIME]])</f>
        <v>5160</v>
      </c>
    </row>
    <row r="2057" spans="1:25" ht="14.25" hidden="1" customHeight="1" outlineLevel="1" x14ac:dyDescent="0.2">
      <c r="A2057" s="128">
        <v>106</v>
      </c>
      <c r="B2057" s="186" t="s">
        <v>492</v>
      </c>
      <c r="C2057" s="186" t="s">
        <v>101</v>
      </c>
      <c r="D2057" s="130">
        <v>5</v>
      </c>
      <c r="E2057" s="158">
        <v>710</v>
      </c>
      <c r="F2057" s="130"/>
      <c r="G2057" s="130"/>
      <c r="H2057" s="130"/>
      <c r="I2057" s="130">
        <v>16</v>
      </c>
      <c r="J2057" s="130">
        <v>1</v>
      </c>
      <c r="K2057" s="130">
        <v>4</v>
      </c>
      <c r="L2057" s="138"/>
      <c r="M2057" s="138">
        <v>0.2</v>
      </c>
      <c r="N2057" s="130">
        <v>16</v>
      </c>
      <c r="O2057" s="138"/>
      <c r="P2057" s="138">
        <v>5</v>
      </c>
      <c r="Q2057" s="130">
        <v>0</v>
      </c>
      <c r="R2057" s="138">
        <v>5</v>
      </c>
      <c r="S2057" s="130">
        <f>Table4[[#This Row],[DMG PER PARTICLE]]*Table4[[#This Row],[PARTICLES 
PER SHOT]]</f>
        <v>2840</v>
      </c>
      <c r="T2057" s="186">
        <f>Table4[[#This Row],[DAMAGE PER SHOT]]/Table4[[#This Row],[SHOT 
INTERVAL]]</f>
        <v>14200</v>
      </c>
      <c r="U2057" s="130">
        <f>Table4[[#This Row],[SHOTS PER MAGAZINE]]*Table4[[#This Row],[DAMAGE PER SHOT]]</f>
        <v>45440</v>
      </c>
      <c r="V2057" s="130">
        <f>Table4[[#This Row],[MAGAZINE AMMO]]/Table4[[#This Row],[AMMO PER SHOT]]</f>
        <v>16</v>
      </c>
      <c r="W2057" s="138">
        <f>1/Table4[[#This Row],[SHOT 
INTERVAL]]</f>
        <v>5</v>
      </c>
      <c r="X2057" s="138">
        <f>(Table4[[#This Row],[SHOTS PER MAGAZINE]]-1)*Table4[[#This Row],[SHOT 
INTERVAL]]+(Table4[[#This Row],[PARTICLES 
PER SHOT]]-1)*Table4[[#This Row],[BURST INTERVAL]]</f>
        <v>3</v>
      </c>
      <c r="Y2057" s="186">
        <f>Table4[[#This Row],[DAMAGE PER MAGAZINE]]/(Table4[[#This Row],[UNLOAD TIME]]+Table4[[#This Row],[RELOAD TIME]])</f>
        <v>5680</v>
      </c>
    </row>
    <row r="2058" spans="1:25" ht="14.25" hidden="1" customHeight="1" outlineLevel="1" x14ac:dyDescent="0.2">
      <c r="A2058" s="128">
        <v>106</v>
      </c>
      <c r="B2058" s="186" t="s">
        <v>492</v>
      </c>
      <c r="C2058" s="186" t="s">
        <v>101</v>
      </c>
      <c r="D2058" s="130">
        <v>6</v>
      </c>
      <c r="E2058" s="158">
        <v>780</v>
      </c>
      <c r="F2058" s="130"/>
      <c r="G2058" s="130"/>
      <c r="H2058" s="130"/>
      <c r="I2058" s="130">
        <v>16</v>
      </c>
      <c r="J2058" s="130">
        <v>1</v>
      </c>
      <c r="K2058" s="130">
        <v>4</v>
      </c>
      <c r="L2058" s="138"/>
      <c r="M2058" s="138">
        <v>0.2</v>
      </c>
      <c r="N2058" s="130">
        <v>16</v>
      </c>
      <c r="O2058" s="138"/>
      <c r="P2058" s="138">
        <v>5</v>
      </c>
      <c r="Q2058" s="130">
        <v>0</v>
      </c>
      <c r="R2058" s="138">
        <v>5</v>
      </c>
      <c r="S2058" s="130">
        <f>Table4[[#This Row],[DMG PER PARTICLE]]*Table4[[#This Row],[PARTICLES 
PER SHOT]]</f>
        <v>3120</v>
      </c>
      <c r="T2058" s="186">
        <f>Table4[[#This Row],[DAMAGE PER SHOT]]/Table4[[#This Row],[SHOT 
INTERVAL]]</f>
        <v>15600</v>
      </c>
      <c r="U2058" s="130">
        <f>Table4[[#This Row],[SHOTS PER MAGAZINE]]*Table4[[#This Row],[DAMAGE PER SHOT]]</f>
        <v>49920</v>
      </c>
      <c r="V2058" s="130">
        <f>Table4[[#This Row],[MAGAZINE AMMO]]/Table4[[#This Row],[AMMO PER SHOT]]</f>
        <v>16</v>
      </c>
      <c r="W2058" s="138">
        <f>1/Table4[[#This Row],[SHOT 
INTERVAL]]</f>
        <v>5</v>
      </c>
      <c r="X2058" s="138">
        <f>(Table4[[#This Row],[SHOTS PER MAGAZINE]]-1)*Table4[[#This Row],[SHOT 
INTERVAL]]+(Table4[[#This Row],[PARTICLES 
PER SHOT]]-1)*Table4[[#This Row],[BURST INTERVAL]]</f>
        <v>3</v>
      </c>
      <c r="Y2058" s="186">
        <f>Table4[[#This Row],[DAMAGE PER MAGAZINE]]/(Table4[[#This Row],[UNLOAD TIME]]+Table4[[#This Row],[RELOAD TIME]])</f>
        <v>6240</v>
      </c>
    </row>
    <row r="2059" spans="1:25" ht="14.25" hidden="1" customHeight="1" outlineLevel="1" x14ac:dyDescent="0.2">
      <c r="A2059" s="128">
        <v>106</v>
      </c>
      <c r="B2059" s="186" t="s">
        <v>492</v>
      </c>
      <c r="C2059" s="186" t="s">
        <v>101</v>
      </c>
      <c r="D2059" s="130">
        <v>7</v>
      </c>
      <c r="E2059" s="158">
        <v>860</v>
      </c>
      <c r="F2059" s="130"/>
      <c r="G2059" s="130"/>
      <c r="H2059" s="130"/>
      <c r="I2059" s="130">
        <v>16</v>
      </c>
      <c r="J2059" s="130">
        <v>1</v>
      </c>
      <c r="K2059" s="130">
        <v>4</v>
      </c>
      <c r="L2059" s="138"/>
      <c r="M2059" s="138">
        <v>0.2</v>
      </c>
      <c r="N2059" s="130">
        <v>16</v>
      </c>
      <c r="O2059" s="138"/>
      <c r="P2059" s="138">
        <v>5</v>
      </c>
      <c r="Q2059" s="130">
        <v>0</v>
      </c>
      <c r="R2059" s="138">
        <v>5</v>
      </c>
      <c r="S2059" s="130">
        <f>Table4[[#This Row],[DMG PER PARTICLE]]*Table4[[#This Row],[PARTICLES 
PER SHOT]]</f>
        <v>3440</v>
      </c>
      <c r="T2059" s="186">
        <f>Table4[[#This Row],[DAMAGE PER SHOT]]/Table4[[#This Row],[SHOT 
INTERVAL]]</f>
        <v>17200</v>
      </c>
      <c r="U2059" s="130">
        <f>Table4[[#This Row],[SHOTS PER MAGAZINE]]*Table4[[#This Row],[DAMAGE PER SHOT]]</f>
        <v>55040</v>
      </c>
      <c r="V2059" s="130">
        <f>Table4[[#This Row],[MAGAZINE AMMO]]/Table4[[#This Row],[AMMO PER SHOT]]</f>
        <v>16</v>
      </c>
      <c r="W2059" s="138">
        <f>1/Table4[[#This Row],[SHOT 
INTERVAL]]</f>
        <v>5</v>
      </c>
      <c r="X2059" s="138">
        <f>(Table4[[#This Row],[SHOTS PER MAGAZINE]]-1)*Table4[[#This Row],[SHOT 
INTERVAL]]+(Table4[[#This Row],[PARTICLES 
PER SHOT]]-1)*Table4[[#This Row],[BURST INTERVAL]]</f>
        <v>3</v>
      </c>
      <c r="Y2059" s="186">
        <f>Table4[[#This Row],[DAMAGE PER MAGAZINE]]/(Table4[[#This Row],[UNLOAD TIME]]+Table4[[#This Row],[RELOAD TIME]])</f>
        <v>6880</v>
      </c>
    </row>
    <row r="2060" spans="1:25" ht="14.25" hidden="1" customHeight="1" outlineLevel="1" x14ac:dyDescent="0.2">
      <c r="A2060" s="128">
        <v>106</v>
      </c>
      <c r="B2060" s="186" t="s">
        <v>492</v>
      </c>
      <c r="C2060" s="186" t="s">
        <v>101</v>
      </c>
      <c r="D2060" s="130">
        <v>8</v>
      </c>
      <c r="E2060" s="158">
        <v>940</v>
      </c>
      <c r="F2060" s="130"/>
      <c r="G2060" s="130"/>
      <c r="H2060" s="130"/>
      <c r="I2060" s="130">
        <v>16</v>
      </c>
      <c r="J2060" s="130">
        <v>1</v>
      </c>
      <c r="K2060" s="130">
        <v>4</v>
      </c>
      <c r="L2060" s="138"/>
      <c r="M2060" s="138">
        <v>0.2</v>
      </c>
      <c r="N2060" s="130">
        <v>16</v>
      </c>
      <c r="O2060" s="138"/>
      <c r="P2060" s="138">
        <v>5</v>
      </c>
      <c r="Q2060" s="130">
        <v>0</v>
      </c>
      <c r="R2060" s="138">
        <v>5</v>
      </c>
      <c r="S2060" s="130">
        <f>Table4[[#This Row],[DMG PER PARTICLE]]*Table4[[#This Row],[PARTICLES 
PER SHOT]]</f>
        <v>3760</v>
      </c>
      <c r="T2060" s="186">
        <f>Table4[[#This Row],[DAMAGE PER SHOT]]/Table4[[#This Row],[SHOT 
INTERVAL]]</f>
        <v>18800</v>
      </c>
      <c r="U2060" s="130">
        <f>Table4[[#This Row],[SHOTS PER MAGAZINE]]*Table4[[#This Row],[DAMAGE PER SHOT]]</f>
        <v>60160</v>
      </c>
      <c r="V2060" s="130">
        <f>Table4[[#This Row],[MAGAZINE AMMO]]/Table4[[#This Row],[AMMO PER SHOT]]</f>
        <v>16</v>
      </c>
      <c r="W2060" s="138">
        <f>1/Table4[[#This Row],[SHOT 
INTERVAL]]</f>
        <v>5</v>
      </c>
      <c r="X2060" s="138">
        <f>(Table4[[#This Row],[SHOTS PER MAGAZINE]]-1)*Table4[[#This Row],[SHOT 
INTERVAL]]+(Table4[[#This Row],[PARTICLES 
PER SHOT]]-1)*Table4[[#This Row],[BURST INTERVAL]]</f>
        <v>3</v>
      </c>
      <c r="Y2060" s="186">
        <f>Table4[[#This Row],[DAMAGE PER MAGAZINE]]/(Table4[[#This Row],[UNLOAD TIME]]+Table4[[#This Row],[RELOAD TIME]])</f>
        <v>7520</v>
      </c>
    </row>
    <row r="2061" spans="1:25" ht="14.25" hidden="1" customHeight="1" outlineLevel="1" x14ac:dyDescent="0.2">
      <c r="A2061" s="128">
        <v>106</v>
      </c>
      <c r="B2061" s="186" t="s">
        <v>492</v>
      </c>
      <c r="C2061" s="186" t="s">
        <v>101</v>
      </c>
      <c r="D2061" s="130">
        <v>9</v>
      </c>
      <c r="E2061" s="158">
        <v>1040</v>
      </c>
      <c r="F2061" s="130"/>
      <c r="G2061" s="130"/>
      <c r="H2061" s="130"/>
      <c r="I2061" s="130">
        <v>16</v>
      </c>
      <c r="J2061" s="130">
        <v>1</v>
      </c>
      <c r="K2061" s="130">
        <v>4</v>
      </c>
      <c r="L2061" s="138"/>
      <c r="M2061" s="138">
        <v>0.2</v>
      </c>
      <c r="N2061" s="130">
        <v>16</v>
      </c>
      <c r="O2061" s="138"/>
      <c r="P2061" s="138">
        <v>5</v>
      </c>
      <c r="Q2061" s="130">
        <v>0</v>
      </c>
      <c r="R2061" s="138">
        <v>5</v>
      </c>
      <c r="S2061" s="130">
        <f>Table4[[#This Row],[DMG PER PARTICLE]]*Table4[[#This Row],[PARTICLES 
PER SHOT]]</f>
        <v>4160</v>
      </c>
      <c r="T2061" s="186">
        <f>Table4[[#This Row],[DAMAGE PER SHOT]]/Table4[[#This Row],[SHOT 
INTERVAL]]</f>
        <v>20800</v>
      </c>
      <c r="U2061" s="130">
        <f>Table4[[#This Row],[SHOTS PER MAGAZINE]]*Table4[[#This Row],[DAMAGE PER SHOT]]</f>
        <v>66560</v>
      </c>
      <c r="V2061" s="130">
        <f>Table4[[#This Row],[MAGAZINE AMMO]]/Table4[[#This Row],[AMMO PER SHOT]]</f>
        <v>16</v>
      </c>
      <c r="W2061" s="138">
        <f>1/Table4[[#This Row],[SHOT 
INTERVAL]]</f>
        <v>5</v>
      </c>
      <c r="X2061" s="138">
        <f>(Table4[[#This Row],[SHOTS PER MAGAZINE]]-1)*Table4[[#This Row],[SHOT 
INTERVAL]]+(Table4[[#This Row],[PARTICLES 
PER SHOT]]-1)*Table4[[#This Row],[BURST INTERVAL]]</f>
        <v>3</v>
      </c>
      <c r="Y2061" s="186">
        <f>Table4[[#This Row],[DAMAGE PER MAGAZINE]]/(Table4[[#This Row],[UNLOAD TIME]]+Table4[[#This Row],[RELOAD TIME]])</f>
        <v>8320</v>
      </c>
    </row>
    <row r="2062" spans="1:25" ht="14.25" hidden="1" customHeight="1" outlineLevel="1" x14ac:dyDescent="0.2">
      <c r="A2062" s="128">
        <v>106</v>
      </c>
      <c r="B2062" s="186" t="s">
        <v>492</v>
      </c>
      <c r="C2062" s="186" t="s">
        <v>101</v>
      </c>
      <c r="D2062" s="130">
        <v>10</v>
      </c>
      <c r="E2062" s="158">
        <v>1145</v>
      </c>
      <c r="F2062" s="130"/>
      <c r="G2062" s="130"/>
      <c r="H2062" s="130"/>
      <c r="I2062" s="130">
        <v>16</v>
      </c>
      <c r="J2062" s="130">
        <v>1</v>
      </c>
      <c r="K2062" s="130">
        <v>4</v>
      </c>
      <c r="L2062" s="138"/>
      <c r="M2062" s="138">
        <v>0.2</v>
      </c>
      <c r="N2062" s="130">
        <v>16</v>
      </c>
      <c r="O2062" s="138"/>
      <c r="P2062" s="138">
        <v>5</v>
      </c>
      <c r="Q2062" s="130">
        <v>0</v>
      </c>
      <c r="R2062" s="138">
        <v>5</v>
      </c>
      <c r="S2062" s="130">
        <f>Table4[[#This Row],[DMG PER PARTICLE]]*Table4[[#This Row],[PARTICLES 
PER SHOT]]</f>
        <v>4580</v>
      </c>
      <c r="T2062" s="186">
        <f>Table4[[#This Row],[DAMAGE PER SHOT]]/Table4[[#This Row],[SHOT 
INTERVAL]]</f>
        <v>22900</v>
      </c>
      <c r="U2062" s="130">
        <f>Table4[[#This Row],[SHOTS PER MAGAZINE]]*Table4[[#This Row],[DAMAGE PER SHOT]]</f>
        <v>73280</v>
      </c>
      <c r="V2062" s="130">
        <f>Table4[[#This Row],[MAGAZINE AMMO]]/Table4[[#This Row],[AMMO PER SHOT]]</f>
        <v>16</v>
      </c>
      <c r="W2062" s="138">
        <f>1/Table4[[#This Row],[SHOT 
INTERVAL]]</f>
        <v>5</v>
      </c>
      <c r="X2062" s="138">
        <f>(Table4[[#This Row],[SHOTS PER MAGAZINE]]-1)*Table4[[#This Row],[SHOT 
INTERVAL]]+(Table4[[#This Row],[PARTICLES 
PER SHOT]]-1)*Table4[[#This Row],[BURST INTERVAL]]</f>
        <v>3</v>
      </c>
      <c r="Y2062" s="186">
        <f>Table4[[#This Row],[DAMAGE PER MAGAZINE]]/(Table4[[#This Row],[UNLOAD TIME]]+Table4[[#This Row],[RELOAD TIME]])</f>
        <v>9160</v>
      </c>
    </row>
    <row r="2063" spans="1:25" ht="14.25" hidden="1" customHeight="1" outlineLevel="1" x14ac:dyDescent="0.2">
      <c r="A2063" s="128">
        <v>106</v>
      </c>
      <c r="B2063" s="186" t="s">
        <v>492</v>
      </c>
      <c r="C2063" s="186" t="s">
        <v>101</v>
      </c>
      <c r="D2063" s="130">
        <v>11</v>
      </c>
      <c r="E2063" s="158">
        <v>1255</v>
      </c>
      <c r="F2063" s="130"/>
      <c r="G2063" s="130"/>
      <c r="H2063" s="130"/>
      <c r="I2063" s="130">
        <v>16</v>
      </c>
      <c r="J2063" s="130">
        <v>1</v>
      </c>
      <c r="K2063" s="130">
        <v>4</v>
      </c>
      <c r="L2063" s="138"/>
      <c r="M2063" s="138">
        <v>0.2</v>
      </c>
      <c r="N2063" s="130">
        <v>16</v>
      </c>
      <c r="O2063" s="138"/>
      <c r="P2063" s="138">
        <v>5</v>
      </c>
      <c r="Q2063" s="130">
        <v>0</v>
      </c>
      <c r="R2063" s="138">
        <v>5</v>
      </c>
      <c r="S2063" s="130">
        <f>Table4[[#This Row],[DMG PER PARTICLE]]*Table4[[#This Row],[PARTICLES 
PER SHOT]]</f>
        <v>5020</v>
      </c>
      <c r="T2063" s="186">
        <f>Table4[[#This Row],[DAMAGE PER SHOT]]/Table4[[#This Row],[SHOT 
INTERVAL]]</f>
        <v>25100</v>
      </c>
      <c r="U2063" s="130">
        <f>Table4[[#This Row],[SHOTS PER MAGAZINE]]*Table4[[#This Row],[DAMAGE PER SHOT]]</f>
        <v>80320</v>
      </c>
      <c r="V2063" s="130">
        <f>Table4[[#This Row],[MAGAZINE AMMO]]/Table4[[#This Row],[AMMO PER SHOT]]</f>
        <v>16</v>
      </c>
      <c r="W2063" s="138">
        <f>1/Table4[[#This Row],[SHOT 
INTERVAL]]</f>
        <v>5</v>
      </c>
      <c r="X2063" s="138">
        <f>(Table4[[#This Row],[SHOTS PER MAGAZINE]]-1)*Table4[[#This Row],[SHOT 
INTERVAL]]+(Table4[[#This Row],[PARTICLES 
PER SHOT]]-1)*Table4[[#This Row],[BURST INTERVAL]]</f>
        <v>3</v>
      </c>
      <c r="Y2063" s="186">
        <f>Table4[[#This Row],[DAMAGE PER MAGAZINE]]/(Table4[[#This Row],[UNLOAD TIME]]+Table4[[#This Row],[RELOAD TIME]])</f>
        <v>10040</v>
      </c>
    </row>
    <row r="2064" spans="1:25" ht="14.25" hidden="1" customHeight="1" outlineLevel="1" x14ac:dyDescent="0.2">
      <c r="A2064" s="128">
        <v>106</v>
      </c>
      <c r="B2064" s="186" t="s">
        <v>492</v>
      </c>
      <c r="C2064" s="186" t="s">
        <v>101</v>
      </c>
      <c r="D2064" s="130">
        <v>12</v>
      </c>
      <c r="E2064" s="158">
        <v>1380</v>
      </c>
      <c r="F2064" s="130"/>
      <c r="G2064" s="130"/>
      <c r="H2064" s="130"/>
      <c r="I2064" s="130">
        <v>16</v>
      </c>
      <c r="J2064" s="130">
        <v>1</v>
      </c>
      <c r="K2064" s="130">
        <v>4</v>
      </c>
      <c r="L2064" s="138"/>
      <c r="M2064" s="138">
        <v>0.2</v>
      </c>
      <c r="N2064" s="130">
        <v>16</v>
      </c>
      <c r="O2064" s="138"/>
      <c r="P2064" s="138">
        <v>5</v>
      </c>
      <c r="Q2064" s="130">
        <v>0</v>
      </c>
      <c r="R2064" s="138">
        <v>5</v>
      </c>
      <c r="S2064" s="130">
        <f>Table4[[#This Row],[DMG PER PARTICLE]]*Table4[[#This Row],[PARTICLES 
PER SHOT]]</f>
        <v>5520</v>
      </c>
      <c r="T2064" s="186">
        <f>Table4[[#This Row],[DAMAGE PER SHOT]]/Table4[[#This Row],[SHOT 
INTERVAL]]</f>
        <v>27600</v>
      </c>
      <c r="U2064" s="130">
        <f>Table4[[#This Row],[SHOTS PER MAGAZINE]]*Table4[[#This Row],[DAMAGE PER SHOT]]</f>
        <v>88320</v>
      </c>
      <c r="V2064" s="130">
        <f>Table4[[#This Row],[MAGAZINE AMMO]]/Table4[[#This Row],[AMMO PER SHOT]]</f>
        <v>16</v>
      </c>
      <c r="W2064" s="138">
        <f>1/Table4[[#This Row],[SHOT 
INTERVAL]]</f>
        <v>5</v>
      </c>
      <c r="X2064" s="138">
        <f>(Table4[[#This Row],[SHOTS PER MAGAZINE]]-1)*Table4[[#This Row],[SHOT 
INTERVAL]]+(Table4[[#This Row],[PARTICLES 
PER SHOT]]-1)*Table4[[#This Row],[BURST INTERVAL]]</f>
        <v>3</v>
      </c>
      <c r="Y2064" s="186">
        <f>Table4[[#This Row],[DAMAGE PER MAGAZINE]]/(Table4[[#This Row],[UNLOAD TIME]]+Table4[[#This Row],[RELOAD TIME]])</f>
        <v>11040</v>
      </c>
    </row>
    <row r="2065" spans="1:25" ht="14.25" hidden="1" customHeight="1" outlineLevel="1" x14ac:dyDescent="0.2">
      <c r="A2065" s="128">
        <v>106</v>
      </c>
      <c r="B2065" s="186" t="s">
        <v>492</v>
      </c>
      <c r="C2065" s="186" t="s">
        <v>102</v>
      </c>
      <c r="D2065" s="130">
        <v>1</v>
      </c>
      <c r="E2065" s="158">
        <v>1380</v>
      </c>
      <c r="F2065" s="130"/>
      <c r="G2065" s="130"/>
      <c r="H2065" s="130"/>
      <c r="I2065" s="130">
        <v>16</v>
      </c>
      <c r="J2065" s="130">
        <v>1</v>
      </c>
      <c r="K2065" s="130">
        <v>4</v>
      </c>
      <c r="L2065" s="138"/>
      <c r="M2065" s="138">
        <v>0.2</v>
      </c>
      <c r="N2065" s="130">
        <v>16</v>
      </c>
      <c r="O2065" s="138"/>
      <c r="P2065" s="138">
        <v>5</v>
      </c>
      <c r="Q2065" s="130">
        <v>0</v>
      </c>
      <c r="R2065" s="138">
        <v>5</v>
      </c>
      <c r="S2065" s="130">
        <f>Table4[[#This Row],[DMG PER PARTICLE]]*Table4[[#This Row],[PARTICLES 
PER SHOT]]</f>
        <v>5520</v>
      </c>
      <c r="T2065" s="186">
        <f>Table4[[#This Row],[DAMAGE PER SHOT]]/Table4[[#This Row],[SHOT 
INTERVAL]]</f>
        <v>27600</v>
      </c>
      <c r="U2065" s="130">
        <f>Table4[[#This Row],[SHOTS PER MAGAZINE]]*Table4[[#This Row],[DAMAGE PER SHOT]]</f>
        <v>88320</v>
      </c>
      <c r="V2065" s="130">
        <f>Table4[[#This Row],[MAGAZINE AMMO]]/Table4[[#This Row],[AMMO PER SHOT]]</f>
        <v>16</v>
      </c>
      <c r="W2065" s="138">
        <f>1/Table4[[#This Row],[SHOT 
INTERVAL]]</f>
        <v>5</v>
      </c>
      <c r="X2065" s="138">
        <f>(Table4[[#This Row],[SHOTS PER MAGAZINE]]-1)*Table4[[#This Row],[SHOT 
INTERVAL]]+(Table4[[#This Row],[PARTICLES 
PER SHOT]]-1)*Table4[[#This Row],[BURST INTERVAL]]</f>
        <v>3</v>
      </c>
      <c r="Y2065" s="186">
        <f>Table4[[#This Row],[DAMAGE PER MAGAZINE]]/(Table4[[#This Row],[UNLOAD TIME]]+Table4[[#This Row],[RELOAD TIME]])</f>
        <v>11040</v>
      </c>
    </row>
    <row r="2066" spans="1:25" ht="14.25" hidden="1" customHeight="1" outlineLevel="1" x14ac:dyDescent="0.2">
      <c r="A2066" s="128">
        <v>106</v>
      </c>
      <c r="B2066" s="186" t="s">
        <v>492</v>
      </c>
      <c r="C2066" s="186" t="s">
        <v>102</v>
      </c>
      <c r="D2066" s="130">
        <v>2</v>
      </c>
      <c r="E2066" s="158">
        <v>1410</v>
      </c>
      <c r="F2066" s="130"/>
      <c r="G2066" s="130"/>
      <c r="H2066" s="130"/>
      <c r="I2066" s="130">
        <v>16</v>
      </c>
      <c r="J2066" s="130">
        <v>1</v>
      </c>
      <c r="K2066" s="130">
        <v>4</v>
      </c>
      <c r="L2066" s="138"/>
      <c r="M2066" s="138">
        <v>0.2</v>
      </c>
      <c r="N2066" s="130">
        <v>16</v>
      </c>
      <c r="O2066" s="138"/>
      <c r="P2066" s="138">
        <v>5</v>
      </c>
      <c r="Q2066" s="130">
        <v>0</v>
      </c>
      <c r="R2066" s="138">
        <v>5</v>
      </c>
      <c r="S2066" s="130">
        <f>Table4[[#This Row],[DMG PER PARTICLE]]*Table4[[#This Row],[PARTICLES 
PER SHOT]]</f>
        <v>5640</v>
      </c>
      <c r="T2066" s="186">
        <f>Table4[[#This Row],[DAMAGE PER SHOT]]/Table4[[#This Row],[SHOT 
INTERVAL]]</f>
        <v>28200</v>
      </c>
      <c r="U2066" s="130">
        <f>Table4[[#This Row],[SHOTS PER MAGAZINE]]*Table4[[#This Row],[DAMAGE PER SHOT]]</f>
        <v>90240</v>
      </c>
      <c r="V2066" s="130">
        <f>Table4[[#This Row],[MAGAZINE AMMO]]/Table4[[#This Row],[AMMO PER SHOT]]</f>
        <v>16</v>
      </c>
      <c r="W2066" s="138">
        <f>1/Table4[[#This Row],[SHOT 
INTERVAL]]</f>
        <v>5</v>
      </c>
      <c r="X2066" s="138">
        <f>(Table4[[#This Row],[SHOTS PER MAGAZINE]]-1)*Table4[[#This Row],[SHOT 
INTERVAL]]+(Table4[[#This Row],[PARTICLES 
PER SHOT]]-1)*Table4[[#This Row],[BURST INTERVAL]]</f>
        <v>3</v>
      </c>
      <c r="Y2066" s="186">
        <f>Table4[[#This Row],[DAMAGE PER MAGAZINE]]/(Table4[[#This Row],[UNLOAD TIME]]+Table4[[#This Row],[RELOAD TIME]])</f>
        <v>11280</v>
      </c>
    </row>
    <row r="2067" spans="1:25" ht="14.25" hidden="1" customHeight="1" outlineLevel="1" x14ac:dyDescent="0.2">
      <c r="A2067" s="128">
        <v>106</v>
      </c>
      <c r="B2067" s="186" t="s">
        <v>492</v>
      </c>
      <c r="C2067" s="186" t="s">
        <v>102</v>
      </c>
      <c r="D2067" s="130">
        <v>3</v>
      </c>
      <c r="E2067" s="158">
        <v>1430</v>
      </c>
      <c r="F2067" s="130"/>
      <c r="G2067" s="130"/>
      <c r="H2067" s="130"/>
      <c r="I2067" s="130">
        <v>16</v>
      </c>
      <c r="J2067" s="130">
        <v>1</v>
      </c>
      <c r="K2067" s="130">
        <v>4</v>
      </c>
      <c r="L2067" s="138"/>
      <c r="M2067" s="138">
        <v>0.2</v>
      </c>
      <c r="N2067" s="130">
        <v>16</v>
      </c>
      <c r="O2067" s="138"/>
      <c r="P2067" s="138">
        <v>5</v>
      </c>
      <c r="Q2067" s="130">
        <v>0</v>
      </c>
      <c r="R2067" s="138">
        <v>5</v>
      </c>
      <c r="S2067" s="130">
        <f>Table4[[#This Row],[DMG PER PARTICLE]]*Table4[[#This Row],[PARTICLES 
PER SHOT]]</f>
        <v>5720</v>
      </c>
      <c r="T2067" s="186">
        <f>Table4[[#This Row],[DAMAGE PER SHOT]]/Table4[[#This Row],[SHOT 
INTERVAL]]</f>
        <v>28600</v>
      </c>
      <c r="U2067" s="130">
        <f>Table4[[#This Row],[SHOTS PER MAGAZINE]]*Table4[[#This Row],[DAMAGE PER SHOT]]</f>
        <v>91520</v>
      </c>
      <c r="V2067" s="130">
        <f>Table4[[#This Row],[MAGAZINE AMMO]]/Table4[[#This Row],[AMMO PER SHOT]]</f>
        <v>16</v>
      </c>
      <c r="W2067" s="138">
        <f>1/Table4[[#This Row],[SHOT 
INTERVAL]]</f>
        <v>5</v>
      </c>
      <c r="X2067" s="138">
        <f>(Table4[[#This Row],[SHOTS PER MAGAZINE]]-1)*Table4[[#This Row],[SHOT 
INTERVAL]]+(Table4[[#This Row],[PARTICLES 
PER SHOT]]-1)*Table4[[#This Row],[BURST INTERVAL]]</f>
        <v>3</v>
      </c>
      <c r="Y2067" s="186">
        <f>Table4[[#This Row],[DAMAGE PER MAGAZINE]]/(Table4[[#This Row],[UNLOAD TIME]]+Table4[[#This Row],[RELOAD TIME]])</f>
        <v>11440</v>
      </c>
    </row>
    <row r="2068" spans="1:25" ht="14.25" hidden="1" customHeight="1" outlineLevel="1" x14ac:dyDescent="0.2">
      <c r="A2068" s="128">
        <v>106</v>
      </c>
      <c r="B2068" s="186" t="s">
        <v>492</v>
      </c>
      <c r="C2068" s="186" t="s">
        <v>102</v>
      </c>
      <c r="D2068" s="130">
        <v>4</v>
      </c>
      <c r="E2068" s="158">
        <v>1460</v>
      </c>
      <c r="F2068" s="130"/>
      <c r="G2068" s="130"/>
      <c r="H2068" s="130"/>
      <c r="I2068" s="130">
        <v>16</v>
      </c>
      <c r="J2068" s="130">
        <v>1</v>
      </c>
      <c r="K2068" s="130">
        <v>4</v>
      </c>
      <c r="L2068" s="138"/>
      <c r="M2068" s="138">
        <v>0.2</v>
      </c>
      <c r="N2068" s="130">
        <v>16</v>
      </c>
      <c r="O2068" s="138"/>
      <c r="P2068" s="138">
        <v>5</v>
      </c>
      <c r="Q2068" s="130">
        <v>0</v>
      </c>
      <c r="R2068" s="138">
        <v>5</v>
      </c>
      <c r="S2068" s="130">
        <f>Table4[[#This Row],[DMG PER PARTICLE]]*Table4[[#This Row],[PARTICLES 
PER SHOT]]</f>
        <v>5840</v>
      </c>
      <c r="T2068" s="186">
        <f>Table4[[#This Row],[DAMAGE PER SHOT]]/Table4[[#This Row],[SHOT 
INTERVAL]]</f>
        <v>29200</v>
      </c>
      <c r="U2068" s="130">
        <f>Table4[[#This Row],[SHOTS PER MAGAZINE]]*Table4[[#This Row],[DAMAGE PER SHOT]]</f>
        <v>93440</v>
      </c>
      <c r="V2068" s="130">
        <f>Table4[[#This Row],[MAGAZINE AMMO]]/Table4[[#This Row],[AMMO PER SHOT]]</f>
        <v>16</v>
      </c>
      <c r="W2068" s="138">
        <f>1/Table4[[#This Row],[SHOT 
INTERVAL]]</f>
        <v>5</v>
      </c>
      <c r="X2068" s="138">
        <f>(Table4[[#This Row],[SHOTS PER MAGAZINE]]-1)*Table4[[#This Row],[SHOT 
INTERVAL]]+(Table4[[#This Row],[PARTICLES 
PER SHOT]]-1)*Table4[[#This Row],[BURST INTERVAL]]</f>
        <v>3</v>
      </c>
      <c r="Y2068" s="186">
        <f>Table4[[#This Row],[DAMAGE PER MAGAZINE]]/(Table4[[#This Row],[UNLOAD TIME]]+Table4[[#This Row],[RELOAD TIME]])</f>
        <v>11680</v>
      </c>
    </row>
    <row r="2069" spans="1:25" ht="14.25" hidden="1" customHeight="1" outlineLevel="1" x14ac:dyDescent="0.2">
      <c r="A2069" s="128">
        <v>106</v>
      </c>
      <c r="B2069" s="186" t="s">
        <v>492</v>
      </c>
      <c r="C2069" s="186" t="s">
        <v>102</v>
      </c>
      <c r="D2069" s="130">
        <v>5</v>
      </c>
      <c r="E2069" s="158">
        <v>1480</v>
      </c>
      <c r="F2069" s="130"/>
      <c r="G2069" s="130"/>
      <c r="H2069" s="130"/>
      <c r="I2069" s="130">
        <v>16</v>
      </c>
      <c r="J2069" s="130">
        <v>1</v>
      </c>
      <c r="K2069" s="130">
        <v>4</v>
      </c>
      <c r="L2069" s="138"/>
      <c r="M2069" s="138">
        <v>0.2</v>
      </c>
      <c r="N2069" s="130">
        <v>16</v>
      </c>
      <c r="O2069" s="138"/>
      <c r="P2069" s="138">
        <v>5</v>
      </c>
      <c r="Q2069" s="130">
        <v>0</v>
      </c>
      <c r="R2069" s="138">
        <v>5</v>
      </c>
      <c r="S2069" s="130">
        <f>Table4[[#This Row],[DMG PER PARTICLE]]*Table4[[#This Row],[PARTICLES 
PER SHOT]]</f>
        <v>5920</v>
      </c>
      <c r="T2069" s="186">
        <f>Table4[[#This Row],[DAMAGE PER SHOT]]/Table4[[#This Row],[SHOT 
INTERVAL]]</f>
        <v>29600</v>
      </c>
      <c r="U2069" s="130">
        <f>Table4[[#This Row],[SHOTS PER MAGAZINE]]*Table4[[#This Row],[DAMAGE PER SHOT]]</f>
        <v>94720</v>
      </c>
      <c r="V2069" s="130">
        <f>Table4[[#This Row],[MAGAZINE AMMO]]/Table4[[#This Row],[AMMO PER SHOT]]</f>
        <v>16</v>
      </c>
      <c r="W2069" s="138">
        <f>1/Table4[[#This Row],[SHOT 
INTERVAL]]</f>
        <v>5</v>
      </c>
      <c r="X2069" s="138">
        <f>(Table4[[#This Row],[SHOTS PER MAGAZINE]]-1)*Table4[[#This Row],[SHOT 
INTERVAL]]+(Table4[[#This Row],[PARTICLES 
PER SHOT]]-1)*Table4[[#This Row],[BURST INTERVAL]]</f>
        <v>3</v>
      </c>
      <c r="Y2069" s="186">
        <f>Table4[[#This Row],[DAMAGE PER MAGAZINE]]/(Table4[[#This Row],[UNLOAD TIME]]+Table4[[#This Row],[RELOAD TIME]])</f>
        <v>11840</v>
      </c>
    </row>
    <row r="2070" spans="1:25" ht="14.25" hidden="1" customHeight="1" outlineLevel="1" x14ac:dyDescent="0.2">
      <c r="A2070" s="128">
        <v>106</v>
      </c>
      <c r="B2070" s="186" t="s">
        <v>492</v>
      </c>
      <c r="C2070" s="186" t="s">
        <v>102</v>
      </c>
      <c r="D2070" s="130">
        <v>6</v>
      </c>
      <c r="E2070" s="158">
        <v>1510</v>
      </c>
      <c r="F2070" s="130"/>
      <c r="G2070" s="130"/>
      <c r="H2070" s="130"/>
      <c r="I2070" s="130">
        <v>16</v>
      </c>
      <c r="J2070" s="130">
        <v>1</v>
      </c>
      <c r="K2070" s="130">
        <v>4</v>
      </c>
      <c r="L2070" s="138"/>
      <c r="M2070" s="138">
        <v>0.2</v>
      </c>
      <c r="N2070" s="130">
        <v>16</v>
      </c>
      <c r="O2070" s="138"/>
      <c r="P2070" s="138">
        <v>5</v>
      </c>
      <c r="Q2070" s="130">
        <v>0</v>
      </c>
      <c r="R2070" s="138">
        <v>5</v>
      </c>
      <c r="S2070" s="130">
        <f>Table4[[#This Row],[DMG PER PARTICLE]]*Table4[[#This Row],[PARTICLES 
PER SHOT]]</f>
        <v>6040</v>
      </c>
      <c r="T2070" s="186">
        <f>Table4[[#This Row],[DAMAGE PER SHOT]]/Table4[[#This Row],[SHOT 
INTERVAL]]</f>
        <v>30200</v>
      </c>
      <c r="U2070" s="130">
        <f>Table4[[#This Row],[SHOTS PER MAGAZINE]]*Table4[[#This Row],[DAMAGE PER SHOT]]</f>
        <v>96640</v>
      </c>
      <c r="V2070" s="130">
        <f>Table4[[#This Row],[MAGAZINE AMMO]]/Table4[[#This Row],[AMMO PER SHOT]]</f>
        <v>16</v>
      </c>
      <c r="W2070" s="138">
        <f>1/Table4[[#This Row],[SHOT 
INTERVAL]]</f>
        <v>5</v>
      </c>
      <c r="X2070" s="138">
        <f>(Table4[[#This Row],[SHOTS PER MAGAZINE]]-1)*Table4[[#This Row],[SHOT 
INTERVAL]]+(Table4[[#This Row],[PARTICLES 
PER SHOT]]-1)*Table4[[#This Row],[BURST INTERVAL]]</f>
        <v>3</v>
      </c>
      <c r="Y2070" s="186">
        <f>Table4[[#This Row],[DAMAGE PER MAGAZINE]]/(Table4[[#This Row],[UNLOAD TIME]]+Table4[[#This Row],[RELOAD TIME]])</f>
        <v>12080</v>
      </c>
    </row>
    <row r="2071" spans="1:25" ht="14.25" hidden="1" customHeight="1" outlineLevel="1" x14ac:dyDescent="0.2">
      <c r="A2071" s="128">
        <v>106</v>
      </c>
      <c r="B2071" s="186" t="s">
        <v>492</v>
      </c>
      <c r="C2071" s="186" t="s">
        <v>102</v>
      </c>
      <c r="D2071" s="130">
        <v>7</v>
      </c>
      <c r="E2071" s="158">
        <v>1530</v>
      </c>
      <c r="F2071" s="130"/>
      <c r="G2071" s="130"/>
      <c r="H2071" s="130"/>
      <c r="I2071" s="130">
        <v>16</v>
      </c>
      <c r="J2071" s="130">
        <v>1</v>
      </c>
      <c r="K2071" s="130">
        <v>4</v>
      </c>
      <c r="L2071" s="138"/>
      <c r="M2071" s="138">
        <v>0.2</v>
      </c>
      <c r="N2071" s="130">
        <v>16</v>
      </c>
      <c r="O2071" s="138"/>
      <c r="P2071" s="138">
        <v>5</v>
      </c>
      <c r="Q2071" s="130">
        <v>0</v>
      </c>
      <c r="R2071" s="138">
        <v>5</v>
      </c>
      <c r="S2071" s="130">
        <f>Table4[[#This Row],[DMG PER PARTICLE]]*Table4[[#This Row],[PARTICLES 
PER SHOT]]</f>
        <v>6120</v>
      </c>
      <c r="T2071" s="186">
        <f>Table4[[#This Row],[DAMAGE PER SHOT]]/Table4[[#This Row],[SHOT 
INTERVAL]]</f>
        <v>30600</v>
      </c>
      <c r="U2071" s="130">
        <f>Table4[[#This Row],[SHOTS PER MAGAZINE]]*Table4[[#This Row],[DAMAGE PER SHOT]]</f>
        <v>97920</v>
      </c>
      <c r="V2071" s="130">
        <f>Table4[[#This Row],[MAGAZINE AMMO]]/Table4[[#This Row],[AMMO PER SHOT]]</f>
        <v>16</v>
      </c>
      <c r="W2071" s="138">
        <f>1/Table4[[#This Row],[SHOT 
INTERVAL]]</f>
        <v>5</v>
      </c>
      <c r="X2071" s="138">
        <f>(Table4[[#This Row],[SHOTS PER MAGAZINE]]-1)*Table4[[#This Row],[SHOT 
INTERVAL]]+(Table4[[#This Row],[PARTICLES 
PER SHOT]]-1)*Table4[[#This Row],[BURST INTERVAL]]</f>
        <v>3</v>
      </c>
      <c r="Y2071" s="186">
        <f>Table4[[#This Row],[DAMAGE PER MAGAZINE]]/(Table4[[#This Row],[UNLOAD TIME]]+Table4[[#This Row],[RELOAD TIME]])</f>
        <v>12240</v>
      </c>
    </row>
    <row r="2072" spans="1:25" ht="14.25" hidden="1" customHeight="1" outlineLevel="1" x14ac:dyDescent="0.2">
      <c r="A2072" s="128">
        <v>106</v>
      </c>
      <c r="B2072" s="186" t="s">
        <v>492</v>
      </c>
      <c r="C2072" s="186" t="s">
        <v>102</v>
      </c>
      <c r="D2072" s="130">
        <v>8</v>
      </c>
      <c r="E2072" s="158">
        <v>1560</v>
      </c>
      <c r="F2072" s="130"/>
      <c r="G2072" s="130"/>
      <c r="H2072" s="130"/>
      <c r="I2072" s="130">
        <v>16</v>
      </c>
      <c r="J2072" s="130">
        <v>1</v>
      </c>
      <c r="K2072" s="130">
        <v>4</v>
      </c>
      <c r="L2072" s="138"/>
      <c r="M2072" s="138">
        <v>0.2</v>
      </c>
      <c r="N2072" s="130">
        <v>16</v>
      </c>
      <c r="O2072" s="138"/>
      <c r="P2072" s="138">
        <v>5</v>
      </c>
      <c r="Q2072" s="130">
        <v>0</v>
      </c>
      <c r="R2072" s="138">
        <v>5</v>
      </c>
      <c r="S2072" s="130">
        <f>Table4[[#This Row],[DMG PER PARTICLE]]*Table4[[#This Row],[PARTICLES 
PER SHOT]]</f>
        <v>6240</v>
      </c>
      <c r="T2072" s="186">
        <f>Table4[[#This Row],[DAMAGE PER SHOT]]/Table4[[#This Row],[SHOT 
INTERVAL]]</f>
        <v>31200</v>
      </c>
      <c r="U2072" s="130">
        <f>Table4[[#This Row],[SHOTS PER MAGAZINE]]*Table4[[#This Row],[DAMAGE PER SHOT]]</f>
        <v>99840</v>
      </c>
      <c r="V2072" s="130">
        <f>Table4[[#This Row],[MAGAZINE AMMO]]/Table4[[#This Row],[AMMO PER SHOT]]</f>
        <v>16</v>
      </c>
      <c r="W2072" s="138">
        <f>1/Table4[[#This Row],[SHOT 
INTERVAL]]</f>
        <v>5</v>
      </c>
      <c r="X2072" s="138">
        <f>(Table4[[#This Row],[SHOTS PER MAGAZINE]]-1)*Table4[[#This Row],[SHOT 
INTERVAL]]+(Table4[[#This Row],[PARTICLES 
PER SHOT]]-1)*Table4[[#This Row],[BURST INTERVAL]]</f>
        <v>3</v>
      </c>
      <c r="Y2072" s="186">
        <f>Table4[[#This Row],[DAMAGE PER MAGAZINE]]/(Table4[[#This Row],[UNLOAD TIME]]+Table4[[#This Row],[RELOAD TIME]])</f>
        <v>12480</v>
      </c>
    </row>
    <row r="2073" spans="1:25" ht="14.25" hidden="1" customHeight="1" outlineLevel="1" x14ac:dyDescent="0.2">
      <c r="A2073" s="128">
        <v>106</v>
      </c>
      <c r="B2073" s="186" t="s">
        <v>492</v>
      </c>
      <c r="C2073" s="186" t="s">
        <v>102</v>
      </c>
      <c r="D2073" s="130">
        <v>9</v>
      </c>
      <c r="E2073" s="158">
        <v>1585</v>
      </c>
      <c r="F2073" s="130"/>
      <c r="G2073" s="130"/>
      <c r="H2073" s="130"/>
      <c r="I2073" s="130">
        <v>16</v>
      </c>
      <c r="J2073" s="130">
        <v>1</v>
      </c>
      <c r="K2073" s="130">
        <v>4</v>
      </c>
      <c r="L2073" s="138"/>
      <c r="M2073" s="138">
        <v>0.2</v>
      </c>
      <c r="N2073" s="130">
        <v>16</v>
      </c>
      <c r="O2073" s="138"/>
      <c r="P2073" s="138">
        <v>5</v>
      </c>
      <c r="Q2073" s="130">
        <v>0</v>
      </c>
      <c r="R2073" s="138">
        <v>5</v>
      </c>
      <c r="S2073" s="130">
        <f>Table4[[#This Row],[DMG PER PARTICLE]]*Table4[[#This Row],[PARTICLES 
PER SHOT]]</f>
        <v>6340</v>
      </c>
      <c r="T2073" s="186">
        <f>Table4[[#This Row],[DAMAGE PER SHOT]]/Table4[[#This Row],[SHOT 
INTERVAL]]</f>
        <v>31700</v>
      </c>
      <c r="U2073" s="130">
        <f>Table4[[#This Row],[SHOTS PER MAGAZINE]]*Table4[[#This Row],[DAMAGE PER SHOT]]</f>
        <v>101440</v>
      </c>
      <c r="V2073" s="130">
        <f>Table4[[#This Row],[MAGAZINE AMMO]]/Table4[[#This Row],[AMMO PER SHOT]]</f>
        <v>16</v>
      </c>
      <c r="W2073" s="138">
        <f>1/Table4[[#This Row],[SHOT 
INTERVAL]]</f>
        <v>5</v>
      </c>
      <c r="X2073" s="138">
        <f>(Table4[[#This Row],[SHOTS PER MAGAZINE]]-1)*Table4[[#This Row],[SHOT 
INTERVAL]]+(Table4[[#This Row],[PARTICLES 
PER SHOT]]-1)*Table4[[#This Row],[BURST INTERVAL]]</f>
        <v>3</v>
      </c>
      <c r="Y2073" s="186">
        <f>Table4[[#This Row],[DAMAGE PER MAGAZINE]]/(Table4[[#This Row],[UNLOAD TIME]]+Table4[[#This Row],[RELOAD TIME]])</f>
        <v>12680</v>
      </c>
    </row>
    <row r="2074" spans="1:25" ht="14.25" hidden="1" customHeight="1" outlineLevel="1" x14ac:dyDescent="0.2">
      <c r="A2074" s="128">
        <v>106</v>
      </c>
      <c r="B2074" s="186" t="s">
        <v>492</v>
      </c>
      <c r="C2074" s="186" t="s">
        <v>102</v>
      </c>
      <c r="D2074" s="130">
        <v>10</v>
      </c>
      <c r="E2074" s="158">
        <v>1605</v>
      </c>
      <c r="F2074" s="130"/>
      <c r="G2074" s="130"/>
      <c r="H2074" s="130"/>
      <c r="I2074" s="130">
        <v>16</v>
      </c>
      <c r="J2074" s="130">
        <v>1</v>
      </c>
      <c r="K2074" s="130">
        <v>4</v>
      </c>
      <c r="L2074" s="138"/>
      <c r="M2074" s="138">
        <v>0.2</v>
      </c>
      <c r="N2074" s="130">
        <v>16</v>
      </c>
      <c r="O2074" s="138"/>
      <c r="P2074" s="138">
        <v>5</v>
      </c>
      <c r="Q2074" s="130">
        <v>0</v>
      </c>
      <c r="R2074" s="138">
        <v>5</v>
      </c>
      <c r="S2074" s="130">
        <f>Table4[[#This Row],[DMG PER PARTICLE]]*Table4[[#This Row],[PARTICLES 
PER SHOT]]</f>
        <v>6420</v>
      </c>
      <c r="T2074" s="186">
        <f>Table4[[#This Row],[DAMAGE PER SHOT]]/Table4[[#This Row],[SHOT 
INTERVAL]]</f>
        <v>32100</v>
      </c>
      <c r="U2074" s="130">
        <f>Table4[[#This Row],[SHOTS PER MAGAZINE]]*Table4[[#This Row],[DAMAGE PER SHOT]]</f>
        <v>102720</v>
      </c>
      <c r="V2074" s="130">
        <f>Table4[[#This Row],[MAGAZINE AMMO]]/Table4[[#This Row],[AMMO PER SHOT]]</f>
        <v>16</v>
      </c>
      <c r="W2074" s="138">
        <f>1/Table4[[#This Row],[SHOT 
INTERVAL]]</f>
        <v>5</v>
      </c>
      <c r="X2074" s="138">
        <f>(Table4[[#This Row],[SHOTS PER MAGAZINE]]-1)*Table4[[#This Row],[SHOT 
INTERVAL]]+(Table4[[#This Row],[PARTICLES 
PER SHOT]]-1)*Table4[[#This Row],[BURST INTERVAL]]</f>
        <v>3</v>
      </c>
      <c r="Y2074" s="186">
        <f>Table4[[#This Row],[DAMAGE PER MAGAZINE]]/(Table4[[#This Row],[UNLOAD TIME]]+Table4[[#This Row],[RELOAD TIME]])</f>
        <v>12840</v>
      </c>
    </row>
    <row r="2075" spans="1:25" ht="14.25" hidden="1" customHeight="1" outlineLevel="1" x14ac:dyDescent="0.2">
      <c r="A2075" s="128">
        <v>106</v>
      </c>
      <c r="B2075" s="186" t="s">
        <v>492</v>
      </c>
      <c r="C2075" s="186" t="s">
        <v>102</v>
      </c>
      <c r="D2075" s="130">
        <v>11</v>
      </c>
      <c r="E2075" s="158">
        <v>1635</v>
      </c>
      <c r="F2075" s="130"/>
      <c r="G2075" s="130"/>
      <c r="H2075" s="130"/>
      <c r="I2075" s="130">
        <v>16</v>
      </c>
      <c r="J2075" s="130">
        <v>1</v>
      </c>
      <c r="K2075" s="130">
        <v>4</v>
      </c>
      <c r="L2075" s="138"/>
      <c r="M2075" s="138">
        <v>0.2</v>
      </c>
      <c r="N2075" s="130">
        <v>16</v>
      </c>
      <c r="O2075" s="138"/>
      <c r="P2075" s="138">
        <v>5</v>
      </c>
      <c r="Q2075" s="130">
        <v>0</v>
      </c>
      <c r="R2075" s="138">
        <v>5</v>
      </c>
      <c r="S2075" s="130">
        <f>Table4[[#This Row],[DMG PER PARTICLE]]*Table4[[#This Row],[PARTICLES 
PER SHOT]]</f>
        <v>6540</v>
      </c>
      <c r="T2075" s="186">
        <f>Table4[[#This Row],[DAMAGE PER SHOT]]/Table4[[#This Row],[SHOT 
INTERVAL]]</f>
        <v>32700</v>
      </c>
      <c r="U2075" s="130">
        <f>Table4[[#This Row],[SHOTS PER MAGAZINE]]*Table4[[#This Row],[DAMAGE PER SHOT]]</f>
        <v>104640</v>
      </c>
      <c r="V2075" s="130">
        <f>Table4[[#This Row],[MAGAZINE AMMO]]/Table4[[#This Row],[AMMO PER SHOT]]</f>
        <v>16</v>
      </c>
      <c r="W2075" s="138">
        <f>1/Table4[[#This Row],[SHOT 
INTERVAL]]</f>
        <v>5</v>
      </c>
      <c r="X2075" s="138">
        <f>(Table4[[#This Row],[SHOTS PER MAGAZINE]]-1)*Table4[[#This Row],[SHOT 
INTERVAL]]+(Table4[[#This Row],[PARTICLES 
PER SHOT]]-1)*Table4[[#This Row],[BURST INTERVAL]]</f>
        <v>3</v>
      </c>
      <c r="Y2075" s="186">
        <f>Table4[[#This Row],[DAMAGE PER MAGAZINE]]/(Table4[[#This Row],[UNLOAD TIME]]+Table4[[#This Row],[RELOAD TIME]])</f>
        <v>13080</v>
      </c>
    </row>
    <row r="2076" spans="1:25" ht="14.25" hidden="1" customHeight="1" outlineLevel="1" x14ac:dyDescent="0.2">
      <c r="A2076" s="128">
        <v>106</v>
      </c>
      <c r="B2076" s="186" t="s">
        <v>492</v>
      </c>
      <c r="C2076" s="186" t="s">
        <v>102</v>
      </c>
      <c r="D2076" s="130">
        <v>12</v>
      </c>
      <c r="E2076" s="158">
        <v>1655</v>
      </c>
      <c r="F2076" s="130"/>
      <c r="G2076" s="130"/>
      <c r="H2076" s="130"/>
      <c r="I2076" s="130">
        <v>16</v>
      </c>
      <c r="J2076" s="130">
        <v>1</v>
      </c>
      <c r="K2076" s="130">
        <v>4</v>
      </c>
      <c r="L2076" s="138"/>
      <c r="M2076" s="138">
        <v>0.2</v>
      </c>
      <c r="N2076" s="130">
        <v>16</v>
      </c>
      <c r="O2076" s="138"/>
      <c r="P2076" s="138">
        <v>5</v>
      </c>
      <c r="Q2076" s="130">
        <v>0</v>
      </c>
      <c r="R2076" s="138">
        <v>5</v>
      </c>
      <c r="S2076" s="130">
        <f>Table4[[#This Row],[DMG PER PARTICLE]]*Table4[[#This Row],[PARTICLES 
PER SHOT]]</f>
        <v>6620</v>
      </c>
      <c r="T2076" s="186">
        <f>Table4[[#This Row],[DAMAGE PER SHOT]]/Table4[[#This Row],[SHOT 
INTERVAL]]</f>
        <v>33100</v>
      </c>
      <c r="U2076" s="130">
        <f>Table4[[#This Row],[SHOTS PER MAGAZINE]]*Table4[[#This Row],[DAMAGE PER SHOT]]</f>
        <v>105920</v>
      </c>
      <c r="V2076" s="130">
        <f>Table4[[#This Row],[MAGAZINE AMMO]]/Table4[[#This Row],[AMMO PER SHOT]]</f>
        <v>16</v>
      </c>
      <c r="W2076" s="138">
        <f>1/Table4[[#This Row],[SHOT 
INTERVAL]]</f>
        <v>5</v>
      </c>
      <c r="X2076" s="138">
        <f>(Table4[[#This Row],[SHOTS PER MAGAZINE]]-1)*Table4[[#This Row],[SHOT 
INTERVAL]]+(Table4[[#This Row],[PARTICLES 
PER SHOT]]-1)*Table4[[#This Row],[BURST INTERVAL]]</f>
        <v>3</v>
      </c>
      <c r="Y2076" s="186">
        <f>Table4[[#This Row],[DAMAGE PER MAGAZINE]]/(Table4[[#This Row],[UNLOAD TIME]]+Table4[[#This Row],[RELOAD TIME]])</f>
        <v>13240</v>
      </c>
    </row>
    <row r="2077" spans="1:25" ht="14.25" hidden="1" customHeight="1" outlineLevel="1" x14ac:dyDescent="0.2">
      <c r="A2077" s="128">
        <v>106</v>
      </c>
      <c r="B2077" s="186" t="s">
        <v>492</v>
      </c>
      <c r="C2077" s="186" t="s">
        <v>103</v>
      </c>
      <c r="D2077" s="130">
        <v>1</v>
      </c>
      <c r="E2077" s="158">
        <v>1738</v>
      </c>
      <c r="F2077" s="130"/>
      <c r="G2077" s="130"/>
      <c r="H2077" s="130"/>
      <c r="I2077" s="130">
        <v>16</v>
      </c>
      <c r="J2077" s="130">
        <v>1</v>
      </c>
      <c r="K2077" s="130">
        <v>4</v>
      </c>
      <c r="L2077" s="138"/>
      <c r="M2077" s="138">
        <v>0.2</v>
      </c>
      <c r="N2077" s="130">
        <v>16</v>
      </c>
      <c r="O2077" s="138"/>
      <c r="P2077" s="138">
        <v>5</v>
      </c>
      <c r="Q2077" s="130">
        <v>0</v>
      </c>
      <c r="R2077" s="138">
        <v>5</v>
      </c>
      <c r="S2077" s="130">
        <f>Table4[[#This Row],[DMG PER PARTICLE]]*Table4[[#This Row],[PARTICLES 
PER SHOT]]</f>
        <v>6952</v>
      </c>
      <c r="T2077" s="186">
        <f>Table4[[#This Row],[DAMAGE PER SHOT]]/Table4[[#This Row],[SHOT 
INTERVAL]]</f>
        <v>34760</v>
      </c>
      <c r="U2077" s="130">
        <f>Table4[[#This Row],[SHOTS PER MAGAZINE]]*Table4[[#This Row],[DAMAGE PER SHOT]]</f>
        <v>111232</v>
      </c>
      <c r="V2077" s="130">
        <f>Table4[[#This Row],[MAGAZINE AMMO]]/Table4[[#This Row],[AMMO PER SHOT]]</f>
        <v>16</v>
      </c>
      <c r="W2077" s="138">
        <f>1/Table4[[#This Row],[SHOT 
INTERVAL]]</f>
        <v>5</v>
      </c>
      <c r="X2077" s="138">
        <f>(Table4[[#This Row],[SHOTS PER MAGAZINE]]-1)*Table4[[#This Row],[SHOT 
INTERVAL]]+(Table4[[#This Row],[PARTICLES 
PER SHOT]]-1)*Table4[[#This Row],[BURST INTERVAL]]</f>
        <v>3</v>
      </c>
      <c r="Y2077" s="186">
        <f>Table4[[#This Row],[DAMAGE PER MAGAZINE]]/(Table4[[#This Row],[UNLOAD TIME]]+Table4[[#This Row],[RELOAD TIME]])</f>
        <v>13904</v>
      </c>
    </row>
    <row r="2078" spans="1:25" ht="14.25" customHeight="1" collapsed="1" x14ac:dyDescent="0.2">
      <c r="A2078" s="128">
        <v>107</v>
      </c>
      <c r="B2078" s="185" t="s">
        <v>493</v>
      </c>
      <c r="C2078" s="185" t="s">
        <v>101</v>
      </c>
      <c r="D2078" s="128">
        <v>1</v>
      </c>
      <c r="E2078" s="157">
        <v>380</v>
      </c>
      <c r="F2078" s="128"/>
      <c r="G2078" s="128"/>
      <c r="H2078" s="128"/>
      <c r="I2078" s="128">
        <v>16</v>
      </c>
      <c r="J2078" s="128">
        <v>1</v>
      </c>
      <c r="K2078" s="128">
        <v>6</v>
      </c>
      <c r="L2078" s="137"/>
      <c r="M2078" s="137">
        <v>0.2</v>
      </c>
      <c r="N2078" s="128">
        <v>16</v>
      </c>
      <c r="O2078" s="137"/>
      <c r="P2078" s="137">
        <v>5</v>
      </c>
      <c r="Q2078" s="128">
        <v>0</v>
      </c>
      <c r="R2078" s="137">
        <v>5</v>
      </c>
      <c r="S2078" s="128">
        <f>Table4[[#This Row],[DMG PER PARTICLE]]*Table4[[#This Row],[PARTICLES 
PER SHOT]]</f>
        <v>2280</v>
      </c>
      <c r="T2078" s="185">
        <f>Table4[[#This Row],[DAMAGE PER SHOT]]/Table4[[#This Row],[SHOT 
INTERVAL]]</f>
        <v>11400</v>
      </c>
      <c r="U2078" s="128">
        <f>Table4[[#This Row],[SHOTS PER MAGAZINE]]*Table4[[#This Row],[DAMAGE PER SHOT]]</f>
        <v>36480</v>
      </c>
      <c r="V2078" s="128">
        <f>Table4[[#This Row],[MAGAZINE AMMO]]/Table4[[#This Row],[AMMO PER SHOT]]</f>
        <v>16</v>
      </c>
      <c r="W2078" s="137">
        <f>1/Table4[[#This Row],[SHOT 
INTERVAL]]</f>
        <v>5</v>
      </c>
      <c r="X2078" s="137">
        <f>(Table4[[#This Row],[SHOTS PER MAGAZINE]]-1)*Table4[[#This Row],[SHOT 
INTERVAL]]+(Table4[[#This Row],[PARTICLES 
PER SHOT]]-1)*Table4[[#This Row],[BURST INTERVAL]]</f>
        <v>3</v>
      </c>
      <c r="Y2078" s="185">
        <f>Table4[[#This Row],[DAMAGE PER MAGAZINE]]/(Table4[[#This Row],[UNLOAD TIME]]+Table4[[#This Row],[RELOAD TIME]])</f>
        <v>4560</v>
      </c>
    </row>
    <row r="2079" spans="1:25" ht="14.25" hidden="1" customHeight="1" outlineLevel="1" x14ac:dyDescent="0.2">
      <c r="A2079" s="128">
        <v>107</v>
      </c>
      <c r="B2079" s="186" t="s">
        <v>493</v>
      </c>
      <c r="C2079" s="186" t="s">
        <v>101</v>
      </c>
      <c r="D2079" s="130">
        <v>2</v>
      </c>
      <c r="E2079" s="158">
        <v>535</v>
      </c>
      <c r="F2079" s="130"/>
      <c r="G2079" s="130"/>
      <c r="H2079" s="130"/>
      <c r="I2079" s="130">
        <v>16</v>
      </c>
      <c r="J2079" s="130">
        <v>1</v>
      </c>
      <c r="K2079" s="130">
        <v>6</v>
      </c>
      <c r="L2079" s="138"/>
      <c r="M2079" s="138">
        <v>0.2</v>
      </c>
      <c r="N2079" s="130">
        <v>16</v>
      </c>
      <c r="O2079" s="138"/>
      <c r="P2079" s="138">
        <v>5</v>
      </c>
      <c r="Q2079" s="130">
        <v>0</v>
      </c>
      <c r="R2079" s="138">
        <v>5</v>
      </c>
      <c r="S2079" s="130">
        <f>Table4[[#This Row],[DMG PER PARTICLE]]*Table4[[#This Row],[PARTICLES 
PER SHOT]]</f>
        <v>3210</v>
      </c>
      <c r="T2079" s="186">
        <f>Table4[[#This Row],[DAMAGE PER SHOT]]/Table4[[#This Row],[SHOT 
INTERVAL]]</f>
        <v>16050</v>
      </c>
      <c r="U2079" s="130">
        <f>Table4[[#This Row],[SHOTS PER MAGAZINE]]*Table4[[#This Row],[DAMAGE PER SHOT]]</f>
        <v>51360</v>
      </c>
      <c r="V2079" s="130">
        <f>Table4[[#This Row],[MAGAZINE AMMO]]/Table4[[#This Row],[AMMO PER SHOT]]</f>
        <v>16</v>
      </c>
      <c r="W2079" s="138">
        <f>1/Table4[[#This Row],[SHOT 
INTERVAL]]</f>
        <v>5</v>
      </c>
      <c r="X2079" s="138">
        <f>(Table4[[#This Row],[SHOTS PER MAGAZINE]]-1)*Table4[[#This Row],[SHOT 
INTERVAL]]+(Table4[[#This Row],[PARTICLES 
PER SHOT]]-1)*Table4[[#This Row],[BURST INTERVAL]]</f>
        <v>3</v>
      </c>
      <c r="Y2079" s="186">
        <f>Table4[[#This Row],[DAMAGE PER MAGAZINE]]/(Table4[[#This Row],[UNLOAD TIME]]+Table4[[#This Row],[RELOAD TIME]])</f>
        <v>6420</v>
      </c>
    </row>
    <row r="2080" spans="1:25" ht="14.25" hidden="1" customHeight="1" outlineLevel="1" x14ac:dyDescent="0.2">
      <c r="A2080" s="128">
        <v>107</v>
      </c>
      <c r="B2080" s="186" t="s">
        <v>493</v>
      </c>
      <c r="C2080" s="186" t="s">
        <v>101</v>
      </c>
      <c r="D2080" s="130">
        <v>3</v>
      </c>
      <c r="E2080" s="158">
        <v>585</v>
      </c>
      <c r="F2080" s="130"/>
      <c r="G2080" s="130"/>
      <c r="H2080" s="130"/>
      <c r="I2080" s="130">
        <v>16</v>
      </c>
      <c r="J2080" s="130">
        <v>1</v>
      </c>
      <c r="K2080" s="130">
        <v>6</v>
      </c>
      <c r="L2080" s="138"/>
      <c r="M2080" s="138">
        <v>0.2</v>
      </c>
      <c r="N2080" s="130">
        <v>16</v>
      </c>
      <c r="O2080" s="138"/>
      <c r="P2080" s="138">
        <v>5</v>
      </c>
      <c r="Q2080" s="130">
        <v>0</v>
      </c>
      <c r="R2080" s="138">
        <v>5</v>
      </c>
      <c r="S2080" s="130">
        <f>Table4[[#This Row],[DMG PER PARTICLE]]*Table4[[#This Row],[PARTICLES 
PER SHOT]]</f>
        <v>3510</v>
      </c>
      <c r="T2080" s="186">
        <f>Table4[[#This Row],[DAMAGE PER SHOT]]/Table4[[#This Row],[SHOT 
INTERVAL]]</f>
        <v>17550</v>
      </c>
      <c r="U2080" s="130">
        <f>Table4[[#This Row],[SHOTS PER MAGAZINE]]*Table4[[#This Row],[DAMAGE PER SHOT]]</f>
        <v>56160</v>
      </c>
      <c r="V2080" s="130">
        <f>Table4[[#This Row],[MAGAZINE AMMO]]/Table4[[#This Row],[AMMO PER SHOT]]</f>
        <v>16</v>
      </c>
      <c r="W2080" s="138">
        <f>1/Table4[[#This Row],[SHOT 
INTERVAL]]</f>
        <v>5</v>
      </c>
      <c r="X2080" s="138">
        <f>(Table4[[#This Row],[SHOTS PER MAGAZINE]]-1)*Table4[[#This Row],[SHOT 
INTERVAL]]+(Table4[[#This Row],[PARTICLES 
PER SHOT]]-1)*Table4[[#This Row],[BURST INTERVAL]]</f>
        <v>3</v>
      </c>
      <c r="Y2080" s="186">
        <f>Table4[[#This Row],[DAMAGE PER MAGAZINE]]/(Table4[[#This Row],[UNLOAD TIME]]+Table4[[#This Row],[RELOAD TIME]])</f>
        <v>7020</v>
      </c>
    </row>
    <row r="2081" spans="1:25" ht="14.25" hidden="1" customHeight="1" outlineLevel="1" x14ac:dyDescent="0.2">
      <c r="A2081" s="128">
        <v>107</v>
      </c>
      <c r="B2081" s="186" t="s">
        <v>493</v>
      </c>
      <c r="C2081" s="186" t="s">
        <v>101</v>
      </c>
      <c r="D2081" s="130">
        <v>4</v>
      </c>
      <c r="E2081" s="158">
        <v>645</v>
      </c>
      <c r="F2081" s="130"/>
      <c r="G2081" s="130"/>
      <c r="H2081" s="130"/>
      <c r="I2081" s="130">
        <v>16</v>
      </c>
      <c r="J2081" s="130">
        <v>1</v>
      </c>
      <c r="K2081" s="130">
        <v>6</v>
      </c>
      <c r="L2081" s="138"/>
      <c r="M2081" s="138">
        <v>0.2</v>
      </c>
      <c r="N2081" s="130">
        <v>16</v>
      </c>
      <c r="O2081" s="138"/>
      <c r="P2081" s="138">
        <v>5</v>
      </c>
      <c r="Q2081" s="130">
        <v>0</v>
      </c>
      <c r="R2081" s="138">
        <v>5</v>
      </c>
      <c r="S2081" s="130">
        <f>Table4[[#This Row],[DMG PER PARTICLE]]*Table4[[#This Row],[PARTICLES 
PER SHOT]]</f>
        <v>3870</v>
      </c>
      <c r="T2081" s="186">
        <f>Table4[[#This Row],[DAMAGE PER SHOT]]/Table4[[#This Row],[SHOT 
INTERVAL]]</f>
        <v>19350</v>
      </c>
      <c r="U2081" s="130">
        <f>Table4[[#This Row],[SHOTS PER MAGAZINE]]*Table4[[#This Row],[DAMAGE PER SHOT]]</f>
        <v>61920</v>
      </c>
      <c r="V2081" s="130">
        <f>Table4[[#This Row],[MAGAZINE AMMO]]/Table4[[#This Row],[AMMO PER SHOT]]</f>
        <v>16</v>
      </c>
      <c r="W2081" s="138">
        <f>1/Table4[[#This Row],[SHOT 
INTERVAL]]</f>
        <v>5</v>
      </c>
      <c r="X2081" s="138">
        <f>(Table4[[#This Row],[SHOTS PER MAGAZINE]]-1)*Table4[[#This Row],[SHOT 
INTERVAL]]+(Table4[[#This Row],[PARTICLES 
PER SHOT]]-1)*Table4[[#This Row],[BURST INTERVAL]]</f>
        <v>3</v>
      </c>
      <c r="Y2081" s="186">
        <f>Table4[[#This Row],[DAMAGE PER MAGAZINE]]/(Table4[[#This Row],[UNLOAD TIME]]+Table4[[#This Row],[RELOAD TIME]])</f>
        <v>7740</v>
      </c>
    </row>
    <row r="2082" spans="1:25" ht="14.25" hidden="1" customHeight="1" outlineLevel="1" x14ac:dyDescent="0.2">
      <c r="A2082" s="128">
        <v>107</v>
      </c>
      <c r="B2082" s="186" t="s">
        <v>493</v>
      </c>
      <c r="C2082" s="186" t="s">
        <v>101</v>
      </c>
      <c r="D2082" s="130">
        <v>5</v>
      </c>
      <c r="E2082" s="158">
        <v>710</v>
      </c>
      <c r="F2082" s="130"/>
      <c r="G2082" s="130"/>
      <c r="H2082" s="130"/>
      <c r="I2082" s="130">
        <v>16</v>
      </c>
      <c r="J2082" s="130">
        <v>1</v>
      </c>
      <c r="K2082" s="130">
        <v>6</v>
      </c>
      <c r="L2082" s="138"/>
      <c r="M2082" s="138">
        <v>0.2</v>
      </c>
      <c r="N2082" s="130">
        <v>16</v>
      </c>
      <c r="O2082" s="138"/>
      <c r="P2082" s="138">
        <v>5</v>
      </c>
      <c r="Q2082" s="130">
        <v>0</v>
      </c>
      <c r="R2082" s="138">
        <v>5</v>
      </c>
      <c r="S2082" s="130">
        <f>Table4[[#This Row],[DMG PER PARTICLE]]*Table4[[#This Row],[PARTICLES 
PER SHOT]]</f>
        <v>4260</v>
      </c>
      <c r="T2082" s="186">
        <f>Table4[[#This Row],[DAMAGE PER SHOT]]/Table4[[#This Row],[SHOT 
INTERVAL]]</f>
        <v>21300</v>
      </c>
      <c r="U2082" s="130">
        <f>Table4[[#This Row],[SHOTS PER MAGAZINE]]*Table4[[#This Row],[DAMAGE PER SHOT]]</f>
        <v>68160</v>
      </c>
      <c r="V2082" s="130">
        <f>Table4[[#This Row],[MAGAZINE AMMO]]/Table4[[#This Row],[AMMO PER SHOT]]</f>
        <v>16</v>
      </c>
      <c r="W2082" s="138">
        <f>1/Table4[[#This Row],[SHOT 
INTERVAL]]</f>
        <v>5</v>
      </c>
      <c r="X2082" s="138">
        <f>(Table4[[#This Row],[SHOTS PER MAGAZINE]]-1)*Table4[[#This Row],[SHOT 
INTERVAL]]+(Table4[[#This Row],[PARTICLES 
PER SHOT]]-1)*Table4[[#This Row],[BURST INTERVAL]]</f>
        <v>3</v>
      </c>
      <c r="Y2082" s="186">
        <f>Table4[[#This Row],[DAMAGE PER MAGAZINE]]/(Table4[[#This Row],[UNLOAD TIME]]+Table4[[#This Row],[RELOAD TIME]])</f>
        <v>8520</v>
      </c>
    </row>
    <row r="2083" spans="1:25" ht="14.25" hidden="1" customHeight="1" outlineLevel="1" x14ac:dyDescent="0.2">
      <c r="A2083" s="128">
        <v>107</v>
      </c>
      <c r="B2083" s="186" t="s">
        <v>493</v>
      </c>
      <c r="C2083" s="186" t="s">
        <v>101</v>
      </c>
      <c r="D2083" s="130">
        <v>6</v>
      </c>
      <c r="E2083" s="158">
        <v>780</v>
      </c>
      <c r="F2083" s="130"/>
      <c r="G2083" s="130"/>
      <c r="H2083" s="130"/>
      <c r="I2083" s="130">
        <v>16</v>
      </c>
      <c r="J2083" s="130">
        <v>1</v>
      </c>
      <c r="K2083" s="130">
        <v>6</v>
      </c>
      <c r="L2083" s="138"/>
      <c r="M2083" s="138">
        <v>0.2</v>
      </c>
      <c r="N2083" s="130">
        <v>16</v>
      </c>
      <c r="O2083" s="138"/>
      <c r="P2083" s="138">
        <v>5</v>
      </c>
      <c r="Q2083" s="130">
        <v>0</v>
      </c>
      <c r="R2083" s="138">
        <v>5</v>
      </c>
      <c r="S2083" s="130">
        <f>Table4[[#This Row],[DMG PER PARTICLE]]*Table4[[#This Row],[PARTICLES 
PER SHOT]]</f>
        <v>4680</v>
      </c>
      <c r="T2083" s="186">
        <f>Table4[[#This Row],[DAMAGE PER SHOT]]/Table4[[#This Row],[SHOT 
INTERVAL]]</f>
        <v>23400</v>
      </c>
      <c r="U2083" s="130">
        <f>Table4[[#This Row],[SHOTS PER MAGAZINE]]*Table4[[#This Row],[DAMAGE PER SHOT]]</f>
        <v>74880</v>
      </c>
      <c r="V2083" s="130">
        <f>Table4[[#This Row],[MAGAZINE AMMO]]/Table4[[#This Row],[AMMO PER SHOT]]</f>
        <v>16</v>
      </c>
      <c r="W2083" s="138">
        <f>1/Table4[[#This Row],[SHOT 
INTERVAL]]</f>
        <v>5</v>
      </c>
      <c r="X2083" s="138">
        <f>(Table4[[#This Row],[SHOTS PER MAGAZINE]]-1)*Table4[[#This Row],[SHOT 
INTERVAL]]+(Table4[[#This Row],[PARTICLES 
PER SHOT]]-1)*Table4[[#This Row],[BURST INTERVAL]]</f>
        <v>3</v>
      </c>
      <c r="Y2083" s="186">
        <f>Table4[[#This Row],[DAMAGE PER MAGAZINE]]/(Table4[[#This Row],[UNLOAD TIME]]+Table4[[#This Row],[RELOAD TIME]])</f>
        <v>9360</v>
      </c>
    </row>
    <row r="2084" spans="1:25" ht="14.25" hidden="1" customHeight="1" outlineLevel="1" x14ac:dyDescent="0.2">
      <c r="A2084" s="128">
        <v>107</v>
      </c>
      <c r="B2084" s="186" t="s">
        <v>493</v>
      </c>
      <c r="C2084" s="186" t="s">
        <v>101</v>
      </c>
      <c r="D2084" s="130">
        <v>7</v>
      </c>
      <c r="E2084" s="158">
        <v>860</v>
      </c>
      <c r="F2084" s="130"/>
      <c r="G2084" s="130"/>
      <c r="H2084" s="130"/>
      <c r="I2084" s="130">
        <v>16</v>
      </c>
      <c r="J2084" s="130">
        <v>1</v>
      </c>
      <c r="K2084" s="130">
        <v>6</v>
      </c>
      <c r="L2084" s="138"/>
      <c r="M2084" s="138">
        <v>0.2</v>
      </c>
      <c r="N2084" s="130">
        <v>16</v>
      </c>
      <c r="O2084" s="138"/>
      <c r="P2084" s="138">
        <v>5</v>
      </c>
      <c r="Q2084" s="130">
        <v>0</v>
      </c>
      <c r="R2084" s="138">
        <v>5</v>
      </c>
      <c r="S2084" s="130">
        <f>Table4[[#This Row],[DMG PER PARTICLE]]*Table4[[#This Row],[PARTICLES 
PER SHOT]]</f>
        <v>5160</v>
      </c>
      <c r="T2084" s="186">
        <f>Table4[[#This Row],[DAMAGE PER SHOT]]/Table4[[#This Row],[SHOT 
INTERVAL]]</f>
        <v>25800</v>
      </c>
      <c r="U2084" s="130">
        <f>Table4[[#This Row],[SHOTS PER MAGAZINE]]*Table4[[#This Row],[DAMAGE PER SHOT]]</f>
        <v>82560</v>
      </c>
      <c r="V2084" s="130">
        <f>Table4[[#This Row],[MAGAZINE AMMO]]/Table4[[#This Row],[AMMO PER SHOT]]</f>
        <v>16</v>
      </c>
      <c r="W2084" s="138">
        <f>1/Table4[[#This Row],[SHOT 
INTERVAL]]</f>
        <v>5</v>
      </c>
      <c r="X2084" s="138">
        <f>(Table4[[#This Row],[SHOTS PER MAGAZINE]]-1)*Table4[[#This Row],[SHOT 
INTERVAL]]+(Table4[[#This Row],[PARTICLES 
PER SHOT]]-1)*Table4[[#This Row],[BURST INTERVAL]]</f>
        <v>3</v>
      </c>
      <c r="Y2084" s="186">
        <f>Table4[[#This Row],[DAMAGE PER MAGAZINE]]/(Table4[[#This Row],[UNLOAD TIME]]+Table4[[#This Row],[RELOAD TIME]])</f>
        <v>10320</v>
      </c>
    </row>
    <row r="2085" spans="1:25" ht="14.25" hidden="1" customHeight="1" outlineLevel="1" x14ac:dyDescent="0.2">
      <c r="A2085" s="128">
        <v>107</v>
      </c>
      <c r="B2085" s="186" t="s">
        <v>493</v>
      </c>
      <c r="C2085" s="186" t="s">
        <v>101</v>
      </c>
      <c r="D2085" s="130">
        <v>8</v>
      </c>
      <c r="E2085" s="158">
        <v>940</v>
      </c>
      <c r="F2085" s="130"/>
      <c r="G2085" s="130"/>
      <c r="H2085" s="130"/>
      <c r="I2085" s="130">
        <v>16</v>
      </c>
      <c r="J2085" s="130">
        <v>1</v>
      </c>
      <c r="K2085" s="130">
        <v>6</v>
      </c>
      <c r="L2085" s="138"/>
      <c r="M2085" s="138">
        <v>0.2</v>
      </c>
      <c r="N2085" s="130">
        <v>16</v>
      </c>
      <c r="O2085" s="138"/>
      <c r="P2085" s="138">
        <v>5</v>
      </c>
      <c r="Q2085" s="130">
        <v>0</v>
      </c>
      <c r="R2085" s="138">
        <v>5</v>
      </c>
      <c r="S2085" s="130">
        <f>Table4[[#This Row],[DMG PER PARTICLE]]*Table4[[#This Row],[PARTICLES 
PER SHOT]]</f>
        <v>5640</v>
      </c>
      <c r="T2085" s="186">
        <f>Table4[[#This Row],[DAMAGE PER SHOT]]/Table4[[#This Row],[SHOT 
INTERVAL]]</f>
        <v>28200</v>
      </c>
      <c r="U2085" s="130">
        <f>Table4[[#This Row],[SHOTS PER MAGAZINE]]*Table4[[#This Row],[DAMAGE PER SHOT]]</f>
        <v>90240</v>
      </c>
      <c r="V2085" s="130">
        <f>Table4[[#This Row],[MAGAZINE AMMO]]/Table4[[#This Row],[AMMO PER SHOT]]</f>
        <v>16</v>
      </c>
      <c r="W2085" s="138">
        <f>1/Table4[[#This Row],[SHOT 
INTERVAL]]</f>
        <v>5</v>
      </c>
      <c r="X2085" s="138">
        <f>(Table4[[#This Row],[SHOTS PER MAGAZINE]]-1)*Table4[[#This Row],[SHOT 
INTERVAL]]+(Table4[[#This Row],[PARTICLES 
PER SHOT]]-1)*Table4[[#This Row],[BURST INTERVAL]]</f>
        <v>3</v>
      </c>
      <c r="Y2085" s="186">
        <f>Table4[[#This Row],[DAMAGE PER MAGAZINE]]/(Table4[[#This Row],[UNLOAD TIME]]+Table4[[#This Row],[RELOAD TIME]])</f>
        <v>11280</v>
      </c>
    </row>
    <row r="2086" spans="1:25" ht="14.25" hidden="1" customHeight="1" outlineLevel="1" x14ac:dyDescent="0.2">
      <c r="A2086" s="128">
        <v>107</v>
      </c>
      <c r="B2086" s="186" t="s">
        <v>493</v>
      </c>
      <c r="C2086" s="186" t="s">
        <v>101</v>
      </c>
      <c r="D2086" s="130">
        <v>9</v>
      </c>
      <c r="E2086" s="158">
        <v>1040</v>
      </c>
      <c r="F2086" s="130"/>
      <c r="G2086" s="130"/>
      <c r="H2086" s="130"/>
      <c r="I2086" s="130">
        <v>16</v>
      </c>
      <c r="J2086" s="130">
        <v>1</v>
      </c>
      <c r="K2086" s="130">
        <v>6</v>
      </c>
      <c r="L2086" s="138"/>
      <c r="M2086" s="138">
        <v>0.2</v>
      </c>
      <c r="N2086" s="130">
        <v>16</v>
      </c>
      <c r="O2086" s="138"/>
      <c r="P2086" s="138">
        <v>5</v>
      </c>
      <c r="Q2086" s="130">
        <v>0</v>
      </c>
      <c r="R2086" s="138">
        <v>5</v>
      </c>
      <c r="S2086" s="130">
        <f>Table4[[#This Row],[DMG PER PARTICLE]]*Table4[[#This Row],[PARTICLES 
PER SHOT]]</f>
        <v>6240</v>
      </c>
      <c r="T2086" s="186">
        <f>Table4[[#This Row],[DAMAGE PER SHOT]]/Table4[[#This Row],[SHOT 
INTERVAL]]</f>
        <v>31200</v>
      </c>
      <c r="U2086" s="130">
        <f>Table4[[#This Row],[SHOTS PER MAGAZINE]]*Table4[[#This Row],[DAMAGE PER SHOT]]</f>
        <v>99840</v>
      </c>
      <c r="V2086" s="130">
        <f>Table4[[#This Row],[MAGAZINE AMMO]]/Table4[[#This Row],[AMMO PER SHOT]]</f>
        <v>16</v>
      </c>
      <c r="W2086" s="138">
        <f>1/Table4[[#This Row],[SHOT 
INTERVAL]]</f>
        <v>5</v>
      </c>
      <c r="X2086" s="138">
        <f>(Table4[[#This Row],[SHOTS PER MAGAZINE]]-1)*Table4[[#This Row],[SHOT 
INTERVAL]]+(Table4[[#This Row],[PARTICLES 
PER SHOT]]-1)*Table4[[#This Row],[BURST INTERVAL]]</f>
        <v>3</v>
      </c>
      <c r="Y2086" s="186">
        <f>Table4[[#This Row],[DAMAGE PER MAGAZINE]]/(Table4[[#This Row],[UNLOAD TIME]]+Table4[[#This Row],[RELOAD TIME]])</f>
        <v>12480</v>
      </c>
    </row>
    <row r="2087" spans="1:25" ht="14.25" hidden="1" customHeight="1" outlineLevel="1" x14ac:dyDescent="0.2">
      <c r="A2087" s="128">
        <v>107</v>
      </c>
      <c r="B2087" s="186" t="s">
        <v>493</v>
      </c>
      <c r="C2087" s="186" t="s">
        <v>101</v>
      </c>
      <c r="D2087" s="130">
        <v>10</v>
      </c>
      <c r="E2087" s="158">
        <v>1145</v>
      </c>
      <c r="F2087" s="130"/>
      <c r="G2087" s="130"/>
      <c r="H2087" s="130"/>
      <c r="I2087" s="130">
        <v>16</v>
      </c>
      <c r="J2087" s="130">
        <v>1</v>
      </c>
      <c r="K2087" s="130">
        <v>6</v>
      </c>
      <c r="L2087" s="138"/>
      <c r="M2087" s="138">
        <v>0.2</v>
      </c>
      <c r="N2087" s="130">
        <v>16</v>
      </c>
      <c r="O2087" s="138"/>
      <c r="P2087" s="138">
        <v>5</v>
      </c>
      <c r="Q2087" s="130">
        <v>0</v>
      </c>
      <c r="R2087" s="138">
        <v>5</v>
      </c>
      <c r="S2087" s="130">
        <f>Table4[[#This Row],[DMG PER PARTICLE]]*Table4[[#This Row],[PARTICLES 
PER SHOT]]</f>
        <v>6870</v>
      </c>
      <c r="T2087" s="186">
        <f>Table4[[#This Row],[DAMAGE PER SHOT]]/Table4[[#This Row],[SHOT 
INTERVAL]]</f>
        <v>34350</v>
      </c>
      <c r="U2087" s="130">
        <f>Table4[[#This Row],[SHOTS PER MAGAZINE]]*Table4[[#This Row],[DAMAGE PER SHOT]]</f>
        <v>109920</v>
      </c>
      <c r="V2087" s="130">
        <f>Table4[[#This Row],[MAGAZINE AMMO]]/Table4[[#This Row],[AMMO PER SHOT]]</f>
        <v>16</v>
      </c>
      <c r="W2087" s="138">
        <f>1/Table4[[#This Row],[SHOT 
INTERVAL]]</f>
        <v>5</v>
      </c>
      <c r="X2087" s="138">
        <f>(Table4[[#This Row],[SHOTS PER MAGAZINE]]-1)*Table4[[#This Row],[SHOT 
INTERVAL]]+(Table4[[#This Row],[PARTICLES 
PER SHOT]]-1)*Table4[[#This Row],[BURST INTERVAL]]</f>
        <v>3</v>
      </c>
      <c r="Y2087" s="186">
        <f>Table4[[#This Row],[DAMAGE PER MAGAZINE]]/(Table4[[#This Row],[UNLOAD TIME]]+Table4[[#This Row],[RELOAD TIME]])</f>
        <v>13740</v>
      </c>
    </row>
    <row r="2088" spans="1:25" ht="14.25" hidden="1" customHeight="1" outlineLevel="1" x14ac:dyDescent="0.2">
      <c r="A2088" s="128">
        <v>107</v>
      </c>
      <c r="B2088" s="186" t="s">
        <v>493</v>
      </c>
      <c r="C2088" s="186" t="s">
        <v>101</v>
      </c>
      <c r="D2088" s="130">
        <v>11</v>
      </c>
      <c r="E2088" s="158">
        <v>1255</v>
      </c>
      <c r="F2088" s="130"/>
      <c r="G2088" s="130"/>
      <c r="H2088" s="130"/>
      <c r="I2088" s="130">
        <v>16</v>
      </c>
      <c r="J2088" s="130">
        <v>1</v>
      </c>
      <c r="K2088" s="130">
        <v>6</v>
      </c>
      <c r="L2088" s="138"/>
      <c r="M2088" s="138">
        <v>0.2</v>
      </c>
      <c r="N2088" s="130">
        <v>16</v>
      </c>
      <c r="O2088" s="138"/>
      <c r="P2088" s="138">
        <v>5</v>
      </c>
      <c r="Q2088" s="130">
        <v>0</v>
      </c>
      <c r="R2088" s="138">
        <v>5</v>
      </c>
      <c r="S2088" s="130">
        <f>Table4[[#This Row],[DMG PER PARTICLE]]*Table4[[#This Row],[PARTICLES 
PER SHOT]]</f>
        <v>7530</v>
      </c>
      <c r="T2088" s="186">
        <f>Table4[[#This Row],[DAMAGE PER SHOT]]/Table4[[#This Row],[SHOT 
INTERVAL]]</f>
        <v>37650</v>
      </c>
      <c r="U2088" s="130">
        <f>Table4[[#This Row],[SHOTS PER MAGAZINE]]*Table4[[#This Row],[DAMAGE PER SHOT]]</f>
        <v>120480</v>
      </c>
      <c r="V2088" s="130">
        <f>Table4[[#This Row],[MAGAZINE AMMO]]/Table4[[#This Row],[AMMO PER SHOT]]</f>
        <v>16</v>
      </c>
      <c r="W2088" s="138">
        <f>1/Table4[[#This Row],[SHOT 
INTERVAL]]</f>
        <v>5</v>
      </c>
      <c r="X2088" s="138">
        <f>(Table4[[#This Row],[SHOTS PER MAGAZINE]]-1)*Table4[[#This Row],[SHOT 
INTERVAL]]+(Table4[[#This Row],[PARTICLES 
PER SHOT]]-1)*Table4[[#This Row],[BURST INTERVAL]]</f>
        <v>3</v>
      </c>
      <c r="Y2088" s="186">
        <f>Table4[[#This Row],[DAMAGE PER MAGAZINE]]/(Table4[[#This Row],[UNLOAD TIME]]+Table4[[#This Row],[RELOAD TIME]])</f>
        <v>15060</v>
      </c>
    </row>
    <row r="2089" spans="1:25" ht="14.25" hidden="1" customHeight="1" outlineLevel="1" x14ac:dyDescent="0.2">
      <c r="A2089" s="128">
        <v>107</v>
      </c>
      <c r="B2089" s="186" t="s">
        <v>493</v>
      </c>
      <c r="C2089" s="186" t="s">
        <v>101</v>
      </c>
      <c r="D2089" s="130">
        <v>12</v>
      </c>
      <c r="E2089" s="158">
        <v>1380</v>
      </c>
      <c r="F2089" s="130"/>
      <c r="G2089" s="130"/>
      <c r="H2089" s="130"/>
      <c r="I2089" s="130">
        <v>16</v>
      </c>
      <c r="J2089" s="130">
        <v>1</v>
      </c>
      <c r="K2089" s="130">
        <v>6</v>
      </c>
      <c r="L2089" s="138"/>
      <c r="M2089" s="138">
        <v>0.2</v>
      </c>
      <c r="N2089" s="130">
        <v>16</v>
      </c>
      <c r="O2089" s="138"/>
      <c r="P2089" s="138">
        <v>5</v>
      </c>
      <c r="Q2089" s="130">
        <v>0</v>
      </c>
      <c r="R2089" s="138">
        <v>5</v>
      </c>
      <c r="S2089" s="130">
        <f>Table4[[#This Row],[DMG PER PARTICLE]]*Table4[[#This Row],[PARTICLES 
PER SHOT]]</f>
        <v>8280</v>
      </c>
      <c r="T2089" s="186">
        <f>Table4[[#This Row],[DAMAGE PER SHOT]]/Table4[[#This Row],[SHOT 
INTERVAL]]</f>
        <v>41400</v>
      </c>
      <c r="U2089" s="130">
        <f>Table4[[#This Row],[SHOTS PER MAGAZINE]]*Table4[[#This Row],[DAMAGE PER SHOT]]</f>
        <v>132480</v>
      </c>
      <c r="V2089" s="130">
        <f>Table4[[#This Row],[MAGAZINE AMMO]]/Table4[[#This Row],[AMMO PER SHOT]]</f>
        <v>16</v>
      </c>
      <c r="W2089" s="138">
        <f>1/Table4[[#This Row],[SHOT 
INTERVAL]]</f>
        <v>5</v>
      </c>
      <c r="X2089" s="138">
        <f>(Table4[[#This Row],[SHOTS PER MAGAZINE]]-1)*Table4[[#This Row],[SHOT 
INTERVAL]]+(Table4[[#This Row],[PARTICLES 
PER SHOT]]-1)*Table4[[#This Row],[BURST INTERVAL]]</f>
        <v>3</v>
      </c>
      <c r="Y2089" s="186">
        <f>Table4[[#This Row],[DAMAGE PER MAGAZINE]]/(Table4[[#This Row],[UNLOAD TIME]]+Table4[[#This Row],[RELOAD TIME]])</f>
        <v>16560</v>
      </c>
    </row>
    <row r="2090" spans="1:25" ht="14.25" hidden="1" customHeight="1" outlineLevel="1" x14ac:dyDescent="0.2">
      <c r="A2090" s="128">
        <v>107</v>
      </c>
      <c r="B2090" s="186" t="s">
        <v>493</v>
      </c>
      <c r="C2090" s="186" t="s">
        <v>102</v>
      </c>
      <c r="D2090" s="130">
        <v>1</v>
      </c>
      <c r="E2090" s="158">
        <v>1380</v>
      </c>
      <c r="F2090" s="130"/>
      <c r="G2090" s="130"/>
      <c r="H2090" s="130"/>
      <c r="I2090" s="130">
        <v>16</v>
      </c>
      <c r="J2090" s="130">
        <v>1</v>
      </c>
      <c r="K2090" s="130">
        <v>6</v>
      </c>
      <c r="L2090" s="138"/>
      <c r="M2090" s="138">
        <v>0.2</v>
      </c>
      <c r="N2090" s="130">
        <v>16</v>
      </c>
      <c r="O2090" s="138"/>
      <c r="P2090" s="138">
        <v>5</v>
      </c>
      <c r="Q2090" s="130">
        <v>0</v>
      </c>
      <c r="R2090" s="138">
        <v>5</v>
      </c>
      <c r="S2090" s="130">
        <f>Table4[[#This Row],[DMG PER PARTICLE]]*Table4[[#This Row],[PARTICLES 
PER SHOT]]</f>
        <v>8280</v>
      </c>
      <c r="T2090" s="186">
        <f>Table4[[#This Row],[DAMAGE PER SHOT]]/Table4[[#This Row],[SHOT 
INTERVAL]]</f>
        <v>41400</v>
      </c>
      <c r="U2090" s="130">
        <f>Table4[[#This Row],[SHOTS PER MAGAZINE]]*Table4[[#This Row],[DAMAGE PER SHOT]]</f>
        <v>132480</v>
      </c>
      <c r="V2090" s="130">
        <f>Table4[[#This Row],[MAGAZINE AMMO]]/Table4[[#This Row],[AMMO PER SHOT]]</f>
        <v>16</v>
      </c>
      <c r="W2090" s="138">
        <f>1/Table4[[#This Row],[SHOT 
INTERVAL]]</f>
        <v>5</v>
      </c>
      <c r="X2090" s="138">
        <f>(Table4[[#This Row],[SHOTS PER MAGAZINE]]-1)*Table4[[#This Row],[SHOT 
INTERVAL]]+(Table4[[#This Row],[PARTICLES 
PER SHOT]]-1)*Table4[[#This Row],[BURST INTERVAL]]</f>
        <v>3</v>
      </c>
      <c r="Y2090" s="186">
        <f>Table4[[#This Row],[DAMAGE PER MAGAZINE]]/(Table4[[#This Row],[UNLOAD TIME]]+Table4[[#This Row],[RELOAD TIME]])</f>
        <v>16560</v>
      </c>
    </row>
    <row r="2091" spans="1:25" ht="14.25" hidden="1" customHeight="1" outlineLevel="1" x14ac:dyDescent="0.2">
      <c r="A2091" s="128">
        <v>107</v>
      </c>
      <c r="B2091" s="186" t="s">
        <v>493</v>
      </c>
      <c r="C2091" s="186" t="s">
        <v>102</v>
      </c>
      <c r="D2091" s="130">
        <v>2</v>
      </c>
      <c r="E2091" s="158">
        <v>1410</v>
      </c>
      <c r="F2091" s="130"/>
      <c r="G2091" s="130"/>
      <c r="H2091" s="130"/>
      <c r="I2091" s="130">
        <v>16</v>
      </c>
      <c r="J2091" s="130">
        <v>1</v>
      </c>
      <c r="K2091" s="130">
        <v>6</v>
      </c>
      <c r="L2091" s="138"/>
      <c r="M2091" s="138">
        <v>0.2</v>
      </c>
      <c r="N2091" s="130">
        <v>16</v>
      </c>
      <c r="O2091" s="138"/>
      <c r="P2091" s="138">
        <v>5</v>
      </c>
      <c r="Q2091" s="130">
        <v>0</v>
      </c>
      <c r="R2091" s="138">
        <v>5</v>
      </c>
      <c r="S2091" s="130">
        <f>Table4[[#This Row],[DMG PER PARTICLE]]*Table4[[#This Row],[PARTICLES 
PER SHOT]]</f>
        <v>8460</v>
      </c>
      <c r="T2091" s="186">
        <f>Table4[[#This Row],[DAMAGE PER SHOT]]/Table4[[#This Row],[SHOT 
INTERVAL]]</f>
        <v>42300</v>
      </c>
      <c r="U2091" s="130">
        <f>Table4[[#This Row],[SHOTS PER MAGAZINE]]*Table4[[#This Row],[DAMAGE PER SHOT]]</f>
        <v>135360</v>
      </c>
      <c r="V2091" s="130">
        <f>Table4[[#This Row],[MAGAZINE AMMO]]/Table4[[#This Row],[AMMO PER SHOT]]</f>
        <v>16</v>
      </c>
      <c r="W2091" s="138">
        <f>1/Table4[[#This Row],[SHOT 
INTERVAL]]</f>
        <v>5</v>
      </c>
      <c r="X2091" s="138">
        <f>(Table4[[#This Row],[SHOTS PER MAGAZINE]]-1)*Table4[[#This Row],[SHOT 
INTERVAL]]+(Table4[[#This Row],[PARTICLES 
PER SHOT]]-1)*Table4[[#This Row],[BURST INTERVAL]]</f>
        <v>3</v>
      </c>
      <c r="Y2091" s="186">
        <f>Table4[[#This Row],[DAMAGE PER MAGAZINE]]/(Table4[[#This Row],[UNLOAD TIME]]+Table4[[#This Row],[RELOAD TIME]])</f>
        <v>16920</v>
      </c>
    </row>
    <row r="2092" spans="1:25" ht="14.25" hidden="1" customHeight="1" outlineLevel="1" x14ac:dyDescent="0.2">
      <c r="A2092" s="128">
        <v>107</v>
      </c>
      <c r="B2092" s="186" t="s">
        <v>493</v>
      </c>
      <c r="C2092" s="186" t="s">
        <v>102</v>
      </c>
      <c r="D2092" s="130">
        <v>3</v>
      </c>
      <c r="E2092" s="158">
        <v>1430</v>
      </c>
      <c r="F2092" s="130"/>
      <c r="G2092" s="130"/>
      <c r="H2092" s="130"/>
      <c r="I2092" s="130">
        <v>16</v>
      </c>
      <c r="J2092" s="130">
        <v>1</v>
      </c>
      <c r="K2092" s="130">
        <v>6</v>
      </c>
      <c r="L2092" s="138"/>
      <c r="M2092" s="138">
        <v>0.2</v>
      </c>
      <c r="N2092" s="130">
        <v>16</v>
      </c>
      <c r="O2092" s="138"/>
      <c r="P2092" s="138">
        <v>5</v>
      </c>
      <c r="Q2092" s="130">
        <v>0</v>
      </c>
      <c r="R2092" s="138">
        <v>5</v>
      </c>
      <c r="S2092" s="130">
        <f>Table4[[#This Row],[DMG PER PARTICLE]]*Table4[[#This Row],[PARTICLES 
PER SHOT]]</f>
        <v>8580</v>
      </c>
      <c r="T2092" s="186">
        <f>Table4[[#This Row],[DAMAGE PER SHOT]]/Table4[[#This Row],[SHOT 
INTERVAL]]</f>
        <v>42900</v>
      </c>
      <c r="U2092" s="130">
        <f>Table4[[#This Row],[SHOTS PER MAGAZINE]]*Table4[[#This Row],[DAMAGE PER SHOT]]</f>
        <v>137280</v>
      </c>
      <c r="V2092" s="130">
        <f>Table4[[#This Row],[MAGAZINE AMMO]]/Table4[[#This Row],[AMMO PER SHOT]]</f>
        <v>16</v>
      </c>
      <c r="W2092" s="138">
        <f>1/Table4[[#This Row],[SHOT 
INTERVAL]]</f>
        <v>5</v>
      </c>
      <c r="X2092" s="138">
        <f>(Table4[[#This Row],[SHOTS PER MAGAZINE]]-1)*Table4[[#This Row],[SHOT 
INTERVAL]]+(Table4[[#This Row],[PARTICLES 
PER SHOT]]-1)*Table4[[#This Row],[BURST INTERVAL]]</f>
        <v>3</v>
      </c>
      <c r="Y2092" s="186">
        <f>Table4[[#This Row],[DAMAGE PER MAGAZINE]]/(Table4[[#This Row],[UNLOAD TIME]]+Table4[[#This Row],[RELOAD TIME]])</f>
        <v>17160</v>
      </c>
    </row>
    <row r="2093" spans="1:25" ht="14.25" hidden="1" customHeight="1" outlineLevel="1" x14ac:dyDescent="0.2">
      <c r="A2093" s="128">
        <v>107</v>
      </c>
      <c r="B2093" s="186" t="s">
        <v>493</v>
      </c>
      <c r="C2093" s="186" t="s">
        <v>102</v>
      </c>
      <c r="D2093" s="130">
        <v>4</v>
      </c>
      <c r="E2093" s="158">
        <v>1460</v>
      </c>
      <c r="F2093" s="130"/>
      <c r="G2093" s="130"/>
      <c r="H2093" s="130"/>
      <c r="I2093" s="130">
        <v>16</v>
      </c>
      <c r="J2093" s="130">
        <v>1</v>
      </c>
      <c r="K2093" s="130">
        <v>6</v>
      </c>
      <c r="L2093" s="138"/>
      <c r="M2093" s="138">
        <v>0.2</v>
      </c>
      <c r="N2093" s="130">
        <v>16</v>
      </c>
      <c r="O2093" s="138"/>
      <c r="P2093" s="138">
        <v>5</v>
      </c>
      <c r="Q2093" s="130">
        <v>0</v>
      </c>
      <c r="R2093" s="138">
        <v>5</v>
      </c>
      <c r="S2093" s="130">
        <f>Table4[[#This Row],[DMG PER PARTICLE]]*Table4[[#This Row],[PARTICLES 
PER SHOT]]</f>
        <v>8760</v>
      </c>
      <c r="T2093" s="186">
        <f>Table4[[#This Row],[DAMAGE PER SHOT]]/Table4[[#This Row],[SHOT 
INTERVAL]]</f>
        <v>43800</v>
      </c>
      <c r="U2093" s="130">
        <f>Table4[[#This Row],[SHOTS PER MAGAZINE]]*Table4[[#This Row],[DAMAGE PER SHOT]]</f>
        <v>140160</v>
      </c>
      <c r="V2093" s="130">
        <f>Table4[[#This Row],[MAGAZINE AMMO]]/Table4[[#This Row],[AMMO PER SHOT]]</f>
        <v>16</v>
      </c>
      <c r="W2093" s="138">
        <f>1/Table4[[#This Row],[SHOT 
INTERVAL]]</f>
        <v>5</v>
      </c>
      <c r="X2093" s="138">
        <f>(Table4[[#This Row],[SHOTS PER MAGAZINE]]-1)*Table4[[#This Row],[SHOT 
INTERVAL]]+(Table4[[#This Row],[PARTICLES 
PER SHOT]]-1)*Table4[[#This Row],[BURST INTERVAL]]</f>
        <v>3</v>
      </c>
      <c r="Y2093" s="186">
        <f>Table4[[#This Row],[DAMAGE PER MAGAZINE]]/(Table4[[#This Row],[UNLOAD TIME]]+Table4[[#This Row],[RELOAD TIME]])</f>
        <v>17520</v>
      </c>
    </row>
    <row r="2094" spans="1:25" ht="14.25" hidden="1" customHeight="1" outlineLevel="1" x14ac:dyDescent="0.2">
      <c r="A2094" s="128">
        <v>107</v>
      </c>
      <c r="B2094" s="186" t="s">
        <v>493</v>
      </c>
      <c r="C2094" s="186" t="s">
        <v>102</v>
      </c>
      <c r="D2094" s="130">
        <v>5</v>
      </c>
      <c r="E2094" s="158">
        <v>1480</v>
      </c>
      <c r="F2094" s="130"/>
      <c r="G2094" s="130"/>
      <c r="H2094" s="130"/>
      <c r="I2094" s="130">
        <v>16</v>
      </c>
      <c r="J2094" s="130">
        <v>1</v>
      </c>
      <c r="K2094" s="130">
        <v>6</v>
      </c>
      <c r="L2094" s="138"/>
      <c r="M2094" s="138">
        <v>0.2</v>
      </c>
      <c r="N2094" s="130">
        <v>16</v>
      </c>
      <c r="O2094" s="138"/>
      <c r="P2094" s="138">
        <v>5</v>
      </c>
      <c r="Q2094" s="130">
        <v>0</v>
      </c>
      <c r="R2094" s="138">
        <v>5</v>
      </c>
      <c r="S2094" s="130">
        <f>Table4[[#This Row],[DMG PER PARTICLE]]*Table4[[#This Row],[PARTICLES 
PER SHOT]]</f>
        <v>8880</v>
      </c>
      <c r="T2094" s="186">
        <f>Table4[[#This Row],[DAMAGE PER SHOT]]/Table4[[#This Row],[SHOT 
INTERVAL]]</f>
        <v>44400</v>
      </c>
      <c r="U2094" s="130">
        <f>Table4[[#This Row],[SHOTS PER MAGAZINE]]*Table4[[#This Row],[DAMAGE PER SHOT]]</f>
        <v>142080</v>
      </c>
      <c r="V2094" s="130">
        <f>Table4[[#This Row],[MAGAZINE AMMO]]/Table4[[#This Row],[AMMO PER SHOT]]</f>
        <v>16</v>
      </c>
      <c r="W2094" s="138">
        <f>1/Table4[[#This Row],[SHOT 
INTERVAL]]</f>
        <v>5</v>
      </c>
      <c r="X2094" s="138">
        <f>(Table4[[#This Row],[SHOTS PER MAGAZINE]]-1)*Table4[[#This Row],[SHOT 
INTERVAL]]+(Table4[[#This Row],[PARTICLES 
PER SHOT]]-1)*Table4[[#This Row],[BURST INTERVAL]]</f>
        <v>3</v>
      </c>
      <c r="Y2094" s="186">
        <f>Table4[[#This Row],[DAMAGE PER MAGAZINE]]/(Table4[[#This Row],[UNLOAD TIME]]+Table4[[#This Row],[RELOAD TIME]])</f>
        <v>17760</v>
      </c>
    </row>
    <row r="2095" spans="1:25" ht="14.25" hidden="1" customHeight="1" outlineLevel="1" x14ac:dyDescent="0.2">
      <c r="A2095" s="128">
        <v>107</v>
      </c>
      <c r="B2095" s="186" t="s">
        <v>493</v>
      </c>
      <c r="C2095" s="186" t="s">
        <v>102</v>
      </c>
      <c r="D2095" s="130">
        <v>6</v>
      </c>
      <c r="E2095" s="158">
        <v>1510</v>
      </c>
      <c r="F2095" s="130"/>
      <c r="G2095" s="130"/>
      <c r="H2095" s="130"/>
      <c r="I2095" s="130">
        <v>16</v>
      </c>
      <c r="J2095" s="130">
        <v>1</v>
      </c>
      <c r="K2095" s="130">
        <v>6</v>
      </c>
      <c r="L2095" s="138"/>
      <c r="M2095" s="138">
        <v>0.2</v>
      </c>
      <c r="N2095" s="130">
        <v>16</v>
      </c>
      <c r="O2095" s="138"/>
      <c r="P2095" s="138">
        <v>5</v>
      </c>
      <c r="Q2095" s="130">
        <v>0</v>
      </c>
      <c r="R2095" s="138">
        <v>5</v>
      </c>
      <c r="S2095" s="130">
        <f>Table4[[#This Row],[DMG PER PARTICLE]]*Table4[[#This Row],[PARTICLES 
PER SHOT]]</f>
        <v>9060</v>
      </c>
      <c r="T2095" s="186">
        <f>Table4[[#This Row],[DAMAGE PER SHOT]]/Table4[[#This Row],[SHOT 
INTERVAL]]</f>
        <v>45300</v>
      </c>
      <c r="U2095" s="130">
        <f>Table4[[#This Row],[SHOTS PER MAGAZINE]]*Table4[[#This Row],[DAMAGE PER SHOT]]</f>
        <v>144960</v>
      </c>
      <c r="V2095" s="130">
        <f>Table4[[#This Row],[MAGAZINE AMMO]]/Table4[[#This Row],[AMMO PER SHOT]]</f>
        <v>16</v>
      </c>
      <c r="W2095" s="138">
        <f>1/Table4[[#This Row],[SHOT 
INTERVAL]]</f>
        <v>5</v>
      </c>
      <c r="X2095" s="138">
        <f>(Table4[[#This Row],[SHOTS PER MAGAZINE]]-1)*Table4[[#This Row],[SHOT 
INTERVAL]]+(Table4[[#This Row],[PARTICLES 
PER SHOT]]-1)*Table4[[#This Row],[BURST INTERVAL]]</f>
        <v>3</v>
      </c>
      <c r="Y2095" s="186">
        <f>Table4[[#This Row],[DAMAGE PER MAGAZINE]]/(Table4[[#This Row],[UNLOAD TIME]]+Table4[[#This Row],[RELOAD TIME]])</f>
        <v>18120</v>
      </c>
    </row>
    <row r="2096" spans="1:25" ht="14.25" hidden="1" customHeight="1" outlineLevel="1" x14ac:dyDescent="0.2">
      <c r="A2096" s="128">
        <v>107</v>
      </c>
      <c r="B2096" s="186" t="s">
        <v>493</v>
      </c>
      <c r="C2096" s="186" t="s">
        <v>102</v>
      </c>
      <c r="D2096" s="130">
        <v>7</v>
      </c>
      <c r="E2096" s="158">
        <v>1530</v>
      </c>
      <c r="F2096" s="130"/>
      <c r="G2096" s="130"/>
      <c r="H2096" s="130"/>
      <c r="I2096" s="130">
        <v>16</v>
      </c>
      <c r="J2096" s="130">
        <v>1</v>
      </c>
      <c r="K2096" s="130">
        <v>6</v>
      </c>
      <c r="L2096" s="138"/>
      <c r="M2096" s="138">
        <v>0.2</v>
      </c>
      <c r="N2096" s="130">
        <v>16</v>
      </c>
      <c r="O2096" s="138"/>
      <c r="P2096" s="138">
        <v>5</v>
      </c>
      <c r="Q2096" s="130">
        <v>0</v>
      </c>
      <c r="R2096" s="138">
        <v>5</v>
      </c>
      <c r="S2096" s="130">
        <f>Table4[[#This Row],[DMG PER PARTICLE]]*Table4[[#This Row],[PARTICLES 
PER SHOT]]</f>
        <v>9180</v>
      </c>
      <c r="T2096" s="186">
        <f>Table4[[#This Row],[DAMAGE PER SHOT]]/Table4[[#This Row],[SHOT 
INTERVAL]]</f>
        <v>45900</v>
      </c>
      <c r="U2096" s="130">
        <f>Table4[[#This Row],[SHOTS PER MAGAZINE]]*Table4[[#This Row],[DAMAGE PER SHOT]]</f>
        <v>146880</v>
      </c>
      <c r="V2096" s="130">
        <f>Table4[[#This Row],[MAGAZINE AMMO]]/Table4[[#This Row],[AMMO PER SHOT]]</f>
        <v>16</v>
      </c>
      <c r="W2096" s="138">
        <f>1/Table4[[#This Row],[SHOT 
INTERVAL]]</f>
        <v>5</v>
      </c>
      <c r="X2096" s="138">
        <f>(Table4[[#This Row],[SHOTS PER MAGAZINE]]-1)*Table4[[#This Row],[SHOT 
INTERVAL]]+(Table4[[#This Row],[PARTICLES 
PER SHOT]]-1)*Table4[[#This Row],[BURST INTERVAL]]</f>
        <v>3</v>
      </c>
      <c r="Y2096" s="186">
        <f>Table4[[#This Row],[DAMAGE PER MAGAZINE]]/(Table4[[#This Row],[UNLOAD TIME]]+Table4[[#This Row],[RELOAD TIME]])</f>
        <v>18360</v>
      </c>
    </row>
    <row r="2097" spans="1:25" ht="14.25" hidden="1" customHeight="1" outlineLevel="1" x14ac:dyDescent="0.2">
      <c r="A2097" s="128">
        <v>107</v>
      </c>
      <c r="B2097" s="186" t="s">
        <v>493</v>
      </c>
      <c r="C2097" s="186" t="s">
        <v>102</v>
      </c>
      <c r="D2097" s="130">
        <v>8</v>
      </c>
      <c r="E2097" s="158">
        <v>1560</v>
      </c>
      <c r="F2097" s="130"/>
      <c r="G2097" s="130"/>
      <c r="H2097" s="130"/>
      <c r="I2097" s="130">
        <v>16</v>
      </c>
      <c r="J2097" s="130">
        <v>1</v>
      </c>
      <c r="K2097" s="130">
        <v>6</v>
      </c>
      <c r="L2097" s="138"/>
      <c r="M2097" s="138">
        <v>0.2</v>
      </c>
      <c r="N2097" s="130">
        <v>16</v>
      </c>
      <c r="O2097" s="138"/>
      <c r="P2097" s="138">
        <v>5</v>
      </c>
      <c r="Q2097" s="130">
        <v>0</v>
      </c>
      <c r="R2097" s="138">
        <v>5</v>
      </c>
      <c r="S2097" s="130">
        <f>Table4[[#This Row],[DMG PER PARTICLE]]*Table4[[#This Row],[PARTICLES 
PER SHOT]]</f>
        <v>9360</v>
      </c>
      <c r="T2097" s="186">
        <f>Table4[[#This Row],[DAMAGE PER SHOT]]/Table4[[#This Row],[SHOT 
INTERVAL]]</f>
        <v>46800</v>
      </c>
      <c r="U2097" s="130">
        <f>Table4[[#This Row],[SHOTS PER MAGAZINE]]*Table4[[#This Row],[DAMAGE PER SHOT]]</f>
        <v>149760</v>
      </c>
      <c r="V2097" s="130">
        <f>Table4[[#This Row],[MAGAZINE AMMO]]/Table4[[#This Row],[AMMO PER SHOT]]</f>
        <v>16</v>
      </c>
      <c r="W2097" s="138">
        <f>1/Table4[[#This Row],[SHOT 
INTERVAL]]</f>
        <v>5</v>
      </c>
      <c r="X2097" s="138">
        <f>(Table4[[#This Row],[SHOTS PER MAGAZINE]]-1)*Table4[[#This Row],[SHOT 
INTERVAL]]+(Table4[[#This Row],[PARTICLES 
PER SHOT]]-1)*Table4[[#This Row],[BURST INTERVAL]]</f>
        <v>3</v>
      </c>
      <c r="Y2097" s="186">
        <f>Table4[[#This Row],[DAMAGE PER MAGAZINE]]/(Table4[[#This Row],[UNLOAD TIME]]+Table4[[#This Row],[RELOAD TIME]])</f>
        <v>18720</v>
      </c>
    </row>
    <row r="2098" spans="1:25" ht="14.25" hidden="1" customHeight="1" outlineLevel="1" x14ac:dyDescent="0.2">
      <c r="A2098" s="128">
        <v>107</v>
      </c>
      <c r="B2098" s="186" t="s">
        <v>493</v>
      </c>
      <c r="C2098" s="186" t="s">
        <v>102</v>
      </c>
      <c r="D2098" s="130">
        <v>9</v>
      </c>
      <c r="E2098" s="158">
        <v>1585</v>
      </c>
      <c r="F2098" s="130"/>
      <c r="G2098" s="130"/>
      <c r="H2098" s="130"/>
      <c r="I2098" s="130">
        <v>16</v>
      </c>
      <c r="J2098" s="130">
        <v>1</v>
      </c>
      <c r="K2098" s="130">
        <v>6</v>
      </c>
      <c r="L2098" s="138"/>
      <c r="M2098" s="138">
        <v>0.2</v>
      </c>
      <c r="N2098" s="130">
        <v>16</v>
      </c>
      <c r="O2098" s="138"/>
      <c r="P2098" s="138">
        <v>5</v>
      </c>
      <c r="Q2098" s="130">
        <v>0</v>
      </c>
      <c r="R2098" s="138">
        <v>5</v>
      </c>
      <c r="S2098" s="130">
        <f>Table4[[#This Row],[DMG PER PARTICLE]]*Table4[[#This Row],[PARTICLES 
PER SHOT]]</f>
        <v>9510</v>
      </c>
      <c r="T2098" s="186">
        <f>Table4[[#This Row],[DAMAGE PER SHOT]]/Table4[[#This Row],[SHOT 
INTERVAL]]</f>
        <v>47550</v>
      </c>
      <c r="U2098" s="130">
        <f>Table4[[#This Row],[SHOTS PER MAGAZINE]]*Table4[[#This Row],[DAMAGE PER SHOT]]</f>
        <v>152160</v>
      </c>
      <c r="V2098" s="130">
        <f>Table4[[#This Row],[MAGAZINE AMMO]]/Table4[[#This Row],[AMMO PER SHOT]]</f>
        <v>16</v>
      </c>
      <c r="W2098" s="138">
        <f>1/Table4[[#This Row],[SHOT 
INTERVAL]]</f>
        <v>5</v>
      </c>
      <c r="X2098" s="138">
        <f>(Table4[[#This Row],[SHOTS PER MAGAZINE]]-1)*Table4[[#This Row],[SHOT 
INTERVAL]]+(Table4[[#This Row],[PARTICLES 
PER SHOT]]-1)*Table4[[#This Row],[BURST INTERVAL]]</f>
        <v>3</v>
      </c>
      <c r="Y2098" s="186">
        <f>Table4[[#This Row],[DAMAGE PER MAGAZINE]]/(Table4[[#This Row],[UNLOAD TIME]]+Table4[[#This Row],[RELOAD TIME]])</f>
        <v>19020</v>
      </c>
    </row>
    <row r="2099" spans="1:25" ht="14.25" hidden="1" customHeight="1" outlineLevel="1" x14ac:dyDescent="0.2">
      <c r="A2099" s="128">
        <v>107</v>
      </c>
      <c r="B2099" s="186" t="s">
        <v>493</v>
      </c>
      <c r="C2099" s="186" t="s">
        <v>102</v>
      </c>
      <c r="D2099" s="130">
        <v>10</v>
      </c>
      <c r="E2099" s="158">
        <v>1605</v>
      </c>
      <c r="F2099" s="130"/>
      <c r="G2099" s="130"/>
      <c r="H2099" s="130"/>
      <c r="I2099" s="130">
        <v>16</v>
      </c>
      <c r="J2099" s="130">
        <v>1</v>
      </c>
      <c r="K2099" s="130">
        <v>6</v>
      </c>
      <c r="L2099" s="138"/>
      <c r="M2099" s="138">
        <v>0.2</v>
      </c>
      <c r="N2099" s="130">
        <v>16</v>
      </c>
      <c r="O2099" s="138"/>
      <c r="P2099" s="138">
        <v>5</v>
      </c>
      <c r="Q2099" s="130">
        <v>0</v>
      </c>
      <c r="R2099" s="138">
        <v>5</v>
      </c>
      <c r="S2099" s="130">
        <f>Table4[[#This Row],[DMG PER PARTICLE]]*Table4[[#This Row],[PARTICLES 
PER SHOT]]</f>
        <v>9630</v>
      </c>
      <c r="T2099" s="186">
        <f>Table4[[#This Row],[DAMAGE PER SHOT]]/Table4[[#This Row],[SHOT 
INTERVAL]]</f>
        <v>48150</v>
      </c>
      <c r="U2099" s="130">
        <f>Table4[[#This Row],[SHOTS PER MAGAZINE]]*Table4[[#This Row],[DAMAGE PER SHOT]]</f>
        <v>154080</v>
      </c>
      <c r="V2099" s="130">
        <f>Table4[[#This Row],[MAGAZINE AMMO]]/Table4[[#This Row],[AMMO PER SHOT]]</f>
        <v>16</v>
      </c>
      <c r="W2099" s="138">
        <f>1/Table4[[#This Row],[SHOT 
INTERVAL]]</f>
        <v>5</v>
      </c>
      <c r="X2099" s="138">
        <f>(Table4[[#This Row],[SHOTS PER MAGAZINE]]-1)*Table4[[#This Row],[SHOT 
INTERVAL]]+(Table4[[#This Row],[PARTICLES 
PER SHOT]]-1)*Table4[[#This Row],[BURST INTERVAL]]</f>
        <v>3</v>
      </c>
      <c r="Y2099" s="186">
        <f>Table4[[#This Row],[DAMAGE PER MAGAZINE]]/(Table4[[#This Row],[UNLOAD TIME]]+Table4[[#This Row],[RELOAD TIME]])</f>
        <v>19260</v>
      </c>
    </row>
    <row r="2100" spans="1:25" ht="14.25" hidden="1" customHeight="1" outlineLevel="1" x14ac:dyDescent="0.2">
      <c r="A2100" s="128">
        <v>107</v>
      </c>
      <c r="B2100" s="186" t="s">
        <v>493</v>
      </c>
      <c r="C2100" s="186" t="s">
        <v>102</v>
      </c>
      <c r="D2100" s="130">
        <v>11</v>
      </c>
      <c r="E2100" s="158">
        <v>1635</v>
      </c>
      <c r="F2100" s="130"/>
      <c r="G2100" s="130"/>
      <c r="H2100" s="130"/>
      <c r="I2100" s="130">
        <v>16</v>
      </c>
      <c r="J2100" s="130">
        <v>1</v>
      </c>
      <c r="K2100" s="130">
        <v>6</v>
      </c>
      <c r="L2100" s="138"/>
      <c r="M2100" s="138">
        <v>0.2</v>
      </c>
      <c r="N2100" s="130">
        <v>16</v>
      </c>
      <c r="O2100" s="138"/>
      <c r="P2100" s="138">
        <v>5</v>
      </c>
      <c r="Q2100" s="130">
        <v>0</v>
      </c>
      <c r="R2100" s="138">
        <v>5</v>
      </c>
      <c r="S2100" s="130">
        <f>Table4[[#This Row],[DMG PER PARTICLE]]*Table4[[#This Row],[PARTICLES 
PER SHOT]]</f>
        <v>9810</v>
      </c>
      <c r="T2100" s="186">
        <f>Table4[[#This Row],[DAMAGE PER SHOT]]/Table4[[#This Row],[SHOT 
INTERVAL]]</f>
        <v>49050</v>
      </c>
      <c r="U2100" s="130">
        <f>Table4[[#This Row],[SHOTS PER MAGAZINE]]*Table4[[#This Row],[DAMAGE PER SHOT]]</f>
        <v>156960</v>
      </c>
      <c r="V2100" s="130">
        <f>Table4[[#This Row],[MAGAZINE AMMO]]/Table4[[#This Row],[AMMO PER SHOT]]</f>
        <v>16</v>
      </c>
      <c r="W2100" s="138">
        <f>1/Table4[[#This Row],[SHOT 
INTERVAL]]</f>
        <v>5</v>
      </c>
      <c r="X2100" s="138">
        <f>(Table4[[#This Row],[SHOTS PER MAGAZINE]]-1)*Table4[[#This Row],[SHOT 
INTERVAL]]+(Table4[[#This Row],[PARTICLES 
PER SHOT]]-1)*Table4[[#This Row],[BURST INTERVAL]]</f>
        <v>3</v>
      </c>
      <c r="Y2100" s="186">
        <f>Table4[[#This Row],[DAMAGE PER MAGAZINE]]/(Table4[[#This Row],[UNLOAD TIME]]+Table4[[#This Row],[RELOAD TIME]])</f>
        <v>19620</v>
      </c>
    </row>
    <row r="2101" spans="1:25" ht="14.25" hidden="1" customHeight="1" outlineLevel="1" x14ac:dyDescent="0.2">
      <c r="A2101" s="128">
        <v>107</v>
      </c>
      <c r="B2101" s="186" t="s">
        <v>493</v>
      </c>
      <c r="C2101" s="186" t="s">
        <v>102</v>
      </c>
      <c r="D2101" s="130">
        <v>12</v>
      </c>
      <c r="E2101" s="158">
        <v>1655</v>
      </c>
      <c r="F2101" s="130"/>
      <c r="G2101" s="130"/>
      <c r="H2101" s="130"/>
      <c r="I2101" s="130">
        <v>16</v>
      </c>
      <c r="J2101" s="130">
        <v>1</v>
      </c>
      <c r="K2101" s="130">
        <v>6</v>
      </c>
      <c r="L2101" s="138"/>
      <c r="M2101" s="138">
        <v>0.2</v>
      </c>
      <c r="N2101" s="130">
        <v>16</v>
      </c>
      <c r="O2101" s="138"/>
      <c r="P2101" s="138">
        <v>5</v>
      </c>
      <c r="Q2101" s="130">
        <v>0</v>
      </c>
      <c r="R2101" s="138">
        <v>5</v>
      </c>
      <c r="S2101" s="130">
        <f>Table4[[#This Row],[DMG PER PARTICLE]]*Table4[[#This Row],[PARTICLES 
PER SHOT]]</f>
        <v>9930</v>
      </c>
      <c r="T2101" s="186">
        <f>Table4[[#This Row],[DAMAGE PER SHOT]]/Table4[[#This Row],[SHOT 
INTERVAL]]</f>
        <v>49650</v>
      </c>
      <c r="U2101" s="130">
        <f>Table4[[#This Row],[SHOTS PER MAGAZINE]]*Table4[[#This Row],[DAMAGE PER SHOT]]</f>
        <v>158880</v>
      </c>
      <c r="V2101" s="130">
        <f>Table4[[#This Row],[MAGAZINE AMMO]]/Table4[[#This Row],[AMMO PER SHOT]]</f>
        <v>16</v>
      </c>
      <c r="W2101" s="138">
        <f>1/Table4[[#This Row],[SHOT 
INTERVAL]]</f>
        <v>5</v>
      </c>
      <c r="X2101" s="138">
        <f>(Table4[[#This Row],[SHOTS PER MAGAZINE]]-1)*Table4[[#This Row],[SHOT 
INTERVAL]]+(Table4[[#This Row],[PARTICLES 
PER SHOT]]-1)*Table4[[#This Row],[BURST INTERVAL]]</f>
        <v>3</v>
      </c>
      <c r="Y2101" s="186">
        <f>Table4[[#This Row],[DAMAGE PER MAGAZINE]]/(Table4[[#This Row],[UNLOAD TIME]]+Table4[[#This Row],[RELOAD TIME]])</f>
        <v>19860</v>
      </c>
    </row>
    <row r="2102" spans="1:25" ht="14.25" hidden="1" customHeight="1" outlineLevel="1" x14ac:dyDescent="0.2">
      <c r="A2102" s="128">
        <v>107</v>
      </c>
      <c r="B2102" s="186" t="s">
        <v>493</v>
      </c>
      <c r="C2102" s="186" t="s">
        <v>103</v>
      </c>
      <c r="D2102" s="130">
        <v>1</v>
      </c>
      <c r="E2102" s="158">
        <v>1738</v>
      </c>
      <c r="F2102" s="130"/>
      <c r="G2102" s="130"/>
      <c r="H2102" s="130"/>
      <c r="I2102" s="130">
        <v>16</v>
      </c>
      <c r="J2102" s="130">
        <v>1</v>
      </c>
      <c r="K2102" s="130">
        <v>6</v>
      </c>
      <c r="L2102" s="138"/>
      <c r="M2102" s="138">
        <v>0.2</v>
      </c>
      <c r="N2102" s="130">
        <v>16</v>
      </c>
      <c r="O2102" s="138"/>
      <c r="P2102" s="138">
        <v>5</v>
      </c>
      <c r="Q2102" s="130">
        <v>0</v>
      </c>
      <c r="R2102" s="138">
        <v>5</v>
      </c>
      <c r="S2102" s="130">
        <f>Table4[[#This Row],[DMG PER PARTICLE]]*Table4[[#This Row],[PARTICLES 
PER SHOT]]</f>
        <v>10428</v>
      </c>
      <c r="T2102" s="186">
        <f>Table4[[#This Row],[DAMAGE PER SHOT]]/Table4[[#This Row],[SHOT 
INTERVAL]]</f>
        <v>52140</v>
      </c>
      <c r="U2102" s="130">
        <f>Table4[[#This Row],[SHOTS PER MAGAZINE]]*Table4[[#This Row],[DAMAGE PER SHOT]]</f>
        <v>166848</v>
      </c>
      <c r="V2102" s="130">
        <f>Table4[[#This Row],[MAGAZINE AMMO]]/Table4[[#This Row],[AMMO PER SHOT]]</f>
        <v>16</v>
      </c>
      <c r="W2102" s="138">
        <f>1/Table4[[#This Row],[SHOT 
INTERVAL]]</f>
        <v>5</v>
      </c>
      <c r="X2102" s="138">
        <f>(Table4[[#This Row],[SHOTS PER MAGAZINE]]-1)*Table4[[#This Row],[SHOT 
INTERVAL]]+(Table4[[#This Row],[PARTICLES 
PER SHOT]]-1)*Table4[[#This Row],[BURST INTERVAL]]</f>
        <v>3</v>
      </c>
      <c r="Y2102" s="186">
        <f>Table4[[#This Row],[DAMAGE PER MAGAZINE]]/(Table4[[#This Row],[UNLOAD TIME]]+Table4[[#This Row],[RELOAD TIME]])</f>
        <v>20856</v>
      </c>
    </row>
    <row r="2103" spans="1:25" ht="14.25" customHeight="1" collapsed="1" x14ac:dyDescent="0.2">
      <c r="A2103" s="128">
        <v>108</v>
      </c>
      <c r="B2103" s="185" t="s">
        <v>494</v>
      </c>
      <c r="C2103" s="185" t="s">
        <v>101</v>
      </c>
      <c r="D2103" s="128">
        <v>1</v>
      </c>
      <c r="E2103" s="157">
        <v>380</v>
      </c>
      <c r="F2103" s="128"/>
      <c r="G2103" s="128"/>
      <c r="H2103" s="128"/>
      <c r="I2103" s="128">
        <v>16</v>
      </c>
      <c r="J2103" s="128">
        <v>1</v>
      </c>
      <c r="K2103" s="128">
        <v>8</v>
      </c>
      <c r="L2103" s="137"/>
      <c r="M2103" s="137">
        <v>0.2</v>
      </c>
      <c r="N2103" s="128">
        <v>16</v>
      </c>
      <c r="O2103" s="137"/>
      <c r="P2103" s="137">
        <v>5</v>
      </c>
      <c r="Q2103" s="128">
        <v>0</v>
      </c>
      <c r="R2103" s="137">
        <v>5</v>
      </c>
      <c r="S2103" s="128">
        <f>Table4[[#This Row],[DMG PER PARTICLE]]*Table4[[#This Row],[PARTICLES 
PER SHOT]]</f>
        <v>3040</v>
      </c>
      <c r="T2103" s="185">
        <f>Table4[[#This Row],[DAMAGE PER SHOT]]/Table4[[#This Row],[SHOT 
INTERVAL]]</f>
        <v>15200</v>
      </c>
      <c r="U2103" s="128">
        <f>Table4[[#This Row],[SHOTS PER MAGAZINE]]*Table4[[#This Row],[DAMAGE PER SHOT]]</f>
        <v>48640</v>
      </c>
      <c r="V2103" s="128">
        <f>Table4[[#This Row],[MAGAZINE AMMO]]/Table4[[#This Row],[AMMO PER SHOT]]</f>
        <v>16</v>
      </c>
      <c r="W2103" s="137">
        <f>1/Table4[[#This Row],[SHOT 
INTERVAL]]</f>
        <v>5</v>
      </c>
      <c r="X2103" s="137">
        <f>(Table4[[#This Row],[SHOTS PER MAGAZINE]]-1)*Table4[[#This Row],[SHOT 
INTERVAL]]+(Table4[[#This Row],[PARTICLES 
PER SHOT]]-1)*Table4[[#This Row],[BURST INTERVAL]]</f>
        <v>3</v>
      </c>
      <c r="Y2103" s="185">
        <f>Table4[[#This Row],[DAMAGE PER MAGAZINE]]/(Table4[[#This Row],[UNLOAD TIME]]+Table4[[#This Row],[RELOAD TIME]])</f>
        <v>6080</v>
      </c>
    </row>
    <row r="2104" spans="1:25" ht="14.25" hidden="1" customHeight="1" outlineLevel="1" x14ac:dyDescent="0.2">
      <c r="A2104" s="128">
        <v>108</v>
      </c>
      <c r="B2104" s="186" t="s">
        <v>494</v>
      </c>
      <c r="C2104" s="186" t="s">
        <v>101</v>
      </c>
      <c r="D2104" s="130">
        <v>2</v>
      </c>
      <c r="E2104" s="158">
        <v>535</v>
      </c>
      <c r="F2104" s="130"/>
      <c r="G2104" s="130"/>
      <c r="H2104" s="130"/>
      <c r="I2104" s="130">
        <v>16</v>
      </c>
      <c r="J2104" s="130">
        <v>1</v>
      </c>
      <c r="K2104" s="130">
        <v>8</v>
      </c>
      <c r="L2104" s="138"/>
      <c r="M2104" s="138">
        <v>0.2</v>
      </c>
      <c r="N2104" s="130">
        <v>16</v>
      </c>
      <c r="O2104" s="138"/>
      <c r="P2104" s="138">
        <v>5</v>
      </c>
      <c r="Q2104" s="130">
        <v>0</v>
      </c>
      <c r="R2104" s="138">
        <v>5</v>
      </c>
      <c r="S2104" s="130">
        <f>Table4[[#This Row],[DMG PER PARTICLE]]*Table4[[#This Row],[PARTICLES 
PER SHOT]]</f>
        <v>4280</v>
      </c>
      <c r="T2104" s="186">
        <f>Table4[[#This Row],[DAMAGE PER SHOT]]/Table4[[#This Row],[SHOT 
INTERVAL]]</f>
        <v>21400</v>
      </c>
      <c r="U2104" s="130">
        <f>Table4[[#This Row],[SHOTS PER MAGAZINE]]*Table4[[#This Row],[DAMAGE PER SHOT]]</f>
        <v>68480</v>
      </c>
      <c r="V2104" s="130">
        <f>Table4[[#This Row],[MAGAZINE AMMO]]/Table4[[#This Row],[AMMO PER SHOT]]</f>
        <v>16</v>
      </c>
      <c r="W2104" s="138">
        <f>1/Table4[[#This Row],[SHOT 
INTERVAL]]</f>
        <v>5</v>
      </c>
      <c r="X2104" s="138">
        <f>(Table4[[#This Row],[SHOTS PER MAGAZINE]]-1)*Table4[[#This Row],[SHOT 
INTERVAL]]+(Table4[[#This Row],[PARTICLES 
PER SHOT]]-1)*Table4[[#This Row],[BURST INTERVAL]]</f>
        <v>3</v>
      </c>
      <c r="Y2104" s="186">
        <f>Table4[[#This Row],[DAMAGE PER MAGAZINE]]/(Table4[[#This Row],[UNLOAD TIME]]+Table4[[#This Row],[RELOAD TIME]])</f>
        <v>8560</v>
      </c>
    </row>
    <row r="2105" spans="1:25" ht="14.25" hidden="1" customHeight="1" outlineLevel="1" x14ac:dyDescent="0.2">
      <c r="A2105" s="128">
        <v>108</v>
      </c>
      <c r="B2105" s="186" t="s">
        <v>494</v>
      </c>
      <c r="C2105" s="186" t="s">
        <v>101</v>
      </c>
      <c r="D2105" s="130">
        <v>3</v>
      </c>
      <c r="E2105" s="158">
        <v>585</v>
      </c>
      <c r="F2105" s="130"/>
      <c r="G2105" s="130"/>
      <c r="H2105" s="130"/>
      <c r="I2105" s="130">
        <v>16</v>
      </c>
      <c r="J2105" s="130">
        <v>1</v>
      </c>
      <c r="K2105" s="130">
        <v>8</v>
      </c>
      <c r="L2105" s="138"/>
      <c r="M2105" s="138">
        <v>0.2</v>
      </c>
      <c r="N2105" s="130">
        <v>16</v>
      </c>
      <c r="O2105" s="138"/>
      <c r="P2105" s="138">
        <v>5</v>
      </c>
      <c r="Q2105" s="130">
        <v>0</v>
      </c>
      <c r="R2105" s="138">
        <v>5</v>
      </c>
      <c r="S2105" s="130">
        <f>Table4[[#This Row],[DMG PER PARTICLE]]*Table4[[#This Row],[PARTICLES 
PER SHOT]]</f>
        <v>4680</v>
      </c>
      <c r="T2105" s="186">
        <f>Table4[[#This Row],[DAMAGE PER SHOT]]/Table4[[#This Row],[SHOT 
INTERVAL]]</f>
        <v>23400</v>
      </c>
      <c r="U2105" s="130">
        <f>Table4[[#This Row],[SHOTS PER MAGAZINE]]*Table4[[#This Row],[DAMAGE PER SHOT]]</f>
        <v>74880</v>
      </c>
      <c r="V2105" s="130">
        <f>Table4[[#This Row],[MAGAZINE AMMO]]/Table4[[#This Row],[AMMO PER SHOT]]</f>
        <v>16</v>
      </c>
      <c r="W2105" s="138">
        <f>1/Table4[[#This Row],[SHOT 
INTERVAL]]</f>
        <v>5</v>
      </c>
      <c r="X2105" s="138">
        <f>(Table4[[#This Row],[SHOTS PER MAGAZINE]]-1)*Table4[[#This Row],[SHOT 
INTERVAL]]+(Table4[[#This Row],[PARTICLES 
PER SHOT]]-1)*Table4[[#This Row],[BURST INTERVAL]]</f>
        <v>3</v>
      </c>
      <c r="Y2105" s="186">
        <f>Table4[[#This Row],[DAMAGE PER MAGAZINE]]/(Table4[[#This Row],[UNLOAD TIME]]+Table4[[#This Row],[RELOAD TIME]])</f>
        <v>9360</v>
      </c>
    </row>
    <row r="2106" spans="1:25" ht="14.25" hidden="1" customHeight="1" outlineLevel="1" x14ac:dyDescent="0.2">
      <c r="A2106" s="128">
        <v>108</v>
      </c>
      <c r="B2106" s="186" t="s">
        <v>494</v>
      </c>
      <c r="C2106" s="186" t="s">
        <v>101</v>
      </c>
      <c r="D2106" s="130">
        <v>4</v>
      </c>
      <c r="E2106" s="158">
        <v>645</v>
      </c>
      <c r="F2106" s="130"/>
      <c r="G2106" s="130"/>
      <c r="H2106" s="130"/>
      <c r="I2106" s="130">
        <v>16</v>
      </c>
      <c r="J2106" s="130">
        <v>1</v>
      </c>
      <c r="K2106" s="130">
        <v>8</v>
      </c>
      <c r="L2106" s="138"/>
      <c r="M2106" s="138">
        <v>0.2</v>
      </c>
      <c r="N2106" s="130">
        <v>16</v>
      </c>
      <c r="O2106" s="138"/>
      <c r="P2106" s="138">
        <v>5</v>
      </c>
      <c r="Q2106" s="130">
        <v>0</v>
      </c>
      <c r="R2106" s="138">
        <v>5</v>
      </c>
      <c r="S2106" s="130">
        <f>Table4[[#This Row],[DMG PER PARTICLE]]*Table4[[#This Row],[PARTICLES 
PER SHOT]]</f>
        <v>5160</v>
      </c>
      <c r="T2106" s="186">
        <f>Table4[[#This Row],[DAMAGE PER SHOT]]/Table4[[#This Row],[SHOT 
INTERVAL]]</f>
        <v>25800</v>
      </c>
      <c r="U2106" s="130">
        <f>Table4[[#This Row],[SHOTS PER MAGAZINE]]*Table4[[#This Row],[DAMAGE PER SHOT]]</f>
        <v>82560</v>
      </c>
      <c r="V2106" s="130">
        <f>Table4[[#This Row],[MAGAZINE AMMO]]/Table4[[#This Row],[AMMO PER SHOT]]</f>
        <v>16</v>
      </c>
      <c r="W2106" s="138">
        <f>1/Table4[[#This Row],[SHOT 
INTERVAL]]</f>
        <v>5</v>
      </c>
      <c r="X2106" s="138">
        <f>(Table4[[#This Row],[SHOTS PER MAGAZINE]]-1)*Table4[[#This Row],[SHOT 
INTERVAL]]+(Table4[[#This Row],[PARTICLES 
PER SHOT]]-1)*Table4[[#This Row],[BURST INTERVAL]]</f>
        <v>3</v>
      </c>
      <c r="Y2106" s="186">
        <f>Table4[[#This Row],[DAMAGE PER MAGAZINE]]/(Table4[[#This Row],[UNLOAD TIME]]+Table4[[#This Row],[RELOAD TIME]])</f>
        <v>10320</v>
      </c>
    </row>
    <row r="2107" spans="1:25" ht="14.25" hidden="1" customHeight="1" outlineLevel="1" x14ac:dyDescent="0.2">
      <c r="A2107" s="128">
        <v>108</v>
      </c>
      <c r="B2107" s="186" t="s">
        <v>494</v>
      </c>
      <c r="C2107" s="186" t="s">
        <v>101</v>
      </c>
      <c r="D2107" s="130">
        <v>5</v>
      </c>
      <c r="E2107" s="158">
        <v>710</v>
      </c>
      <c r="F2107" s="130"/>
      <c r="G2107" s="130"/>
      <c r="H2107" s="130"/>
      <c r="I2107" s="130">
        <v>16</v>
      </c>
      <c r="J2107" s="130">
        <v>1</v>
      </c>
      <c r="K2107" s="130">
        <v>8</v>
      </c>
      <c r="L2107" s="138"/>
      <c r="M2107" s="138">
        <v>0.2</v>
      </c>
      <c r="N2107" s="130">
        <v>16</v>
      </c>
      <c r="O2107" s="138"/>
      <c r="P2107" s="138">
        <v>5</v>
      </c>
      <c r="Q2107" s="130">
        <v>0</v>
      </c>
      <c r="R2107" s="138">
        <v>5</v>
      </c>
      <c r="S2107" s="130">
        <f>Table4[[#This Row],[DMG PER PARTICLE]]*Table4[[#This Row],[PARTICLES 
PER SHOT]]</f>
        <v>5680</v>
      </c>
      <c r="T2107" s="186">
        <f>Table4[[#This Row],[DAMAGE PER SHOT]]/Table4[[#This Row],[SHOT 
INTERVAL]]</f>
        <v>28400</v>
      </c>
      <c r="U2107" s="130">
        <f>Table4[[#This Row],[SHOTS PER MAGAZINE]]*Table4[[#This Row],[DAMAGE PER SHOT]]</f>
        <v>90880</v>
      </c>
      <c r="V2107" s="130">
        <f>Table4[[#This Row],[MAGAZINE AMMO]]/Table4[[#This Row],[AMMO PER SHOT]]</f>
        <v>16</v>
      </c>
      <c r="W2107" s="138">
        <f>1/Table4[[#This Row],[SHOT 
INTERVAL]]</f>
        <v>5</v>
      </c>
      <c r="X2107" s="138">
        <f>(Table4[[#This Row],[SHOTS PER MAGAZINE]]-1)*Table4[[#This Row],[SHOT 
INTERVAL]]+(Table4[[#This Row],[PARTICLES 
PER SHOT]]-1)*Table4[[#This Row],[BURST INTERVAL]]</f>
        <v>3</v>
      </c>
      <c r="Y2107" s="186">
        <f>Table4[[#This Row],[DAMAGE PER MAGAZINE]]/(Table4[[#This Row],[UNLOAD TIME]]+Table4[[#This Row],[RELOAD TIME]])</f>
        <v>11360</v>
      </c>
    </row>
    <row r="2108" spans="1:25" ht="14.25" hidden="1" customHeight="1" outlineLevel="1" x14ac:dyDescent="0.2">
      <c r="A2108" s="128">
        <v>108</v>
      </c>
      <c r="B2108" s="186" t="s">
        <v>494</v>
      </c>
      <c r="C2108" s="186" t="s">
        <v>101</v>
      </c>
      <c r="D2108" s="130">
        <v>6</v>
      </c>
      <c r="E2108" s="158">
        <v>780</v>
      </c>
      <c r="F2108" s="130"/>
      <c r="G2108" s="130"/>
      <c r="H2108" s="130"/>
      <c r="I2108" s="130">
        <v>16</v>
      </c>
      <c r="J2108" s="130">
        <v>1</v>
      </c>
      <c r="K2108" s="130">
        <v>8</v>
      </c>
      <c r="L2108" s="138"/>
      <c r="M2108" s="138">
        <v>0.2</v>
      </c>
      <c r="N2108" s="130">
        <v>16</v>
      </c>
      <c r="O2108" s="138"/>
      <c r="P2108" s="138">
        <v>5</v>
      </c>
      <c r="Q2108" s="130">
        <v>0</v>
      </c>
      <c r="R2108" s="138">
        <v>5</v>
      </c>
      <c r="S2108" s="130">
        <f>Table4[[#This Row],[DMG PER PARTICLE]]*Table4[[#This Row],[PARTICLES 
PER SHOT]]</f>
        <v>6240</v>
      </c>
      <c r="T2108" s="186">
        <f>Table4[[#This Row],[DAMAGE PER SHOT]]/Table4[[#This Row],[SHOT 
INTERVAL]]</f>
        <v>31200</v>
      </c>
      <c r="U2108" s="130">
        <f>Table4[[#This Row],[SHOTS PER MAGAZINE]]*Table4[[#This Row],[DAMAGE PER SHOT]]</f>
        <v>99840</v>
      </c>
      <c r="V2108" s="130">
        <f>Table4[[#This Row],[MAGAZINE AMMO]]/Table4[[#This Row],[AMMO PER SHOT]]</f>
        <v>16</v>
      </c>
      <c r="W2108" s="138">
        <f>1/Table4[[#This Row],[SHOT 
INTERVAL]]</f>
        <v>5</v>
      </c>
      <c r="X2108" s="138">
        <f>(Table4[[#This Row],[SHOTS PER MAGAZINE]]-1)*Table4[[#This Row],[SHOT 
INTERVAL]]+(Table4[[#This Row],[PARTICLES 
PER SHOT]]-1)*Table4[[#This Row],[BURST INTERVAL]]</f>
        <v>3</v>
      </c>
      <c r="Y2108" s="186">
        <f>Table4[[#This Row],[DAMAGE PER MAGAZINE]]/(Table4[[#This Row],[UNLOAD TIME]]+Table4[[#This Row],[RELOAD TIME]])</f>
        <v>12480</v>
      </c>
    </row>
    <row r="2109" spans="1:25" ht="14.25" hidden="1" customHeight="1" outlineLevel="1" x14ac:dyDescent="0.2">
      <c r="A2109" s="128">
        <v>108</v>
      </c>
      <c r="B2109" s="186" t="s">
        <v>494</v>
      </c>
      <c r="C2109" s="186" t="s">
        <v>101</v>
      </c>
      <c r="D2109" s="130">
        <v>7</v>
      </c>
      <c r="E2109" s="158">
        <v>860</v>
      </c>
      <c r="F2109" s="130"/>
      <c r="G2109" s="130"/>
      <c r="H2109" s="130"/>
      <c r="I2109" s="130">
        <v>16</v>
      </c>
      <c r="J2109" s="130">
        <v>1</v>
      </c>
      <c r="K2109" s="130">
        <v>8</v>
      </c>
      <c r="L2109" s="138"/>
      <c r="M2109" s="138">
        <v>0.2</v>
      </c>
      <c r="N2109" s="130">
        <v>16</v>
      </c>
      <c r="O2109" s="138"/>
      <c r="P2109" s="138">
        <v>5</v>
      </c>
      <c r="Q2109" s="130">
        <v>0</v>
      </c>
      <c r="R2109" s="138">
        <v>5</v>
      </c>
      <c r="S2109" s="130">
        <f>Table4[[#This Row],[DMG PER PARTICLE]]*Table4[[#This Row],[PARTICLES 
PER SHOT]]</f>
        <v>6880</v>
      </c>
      <c r="T2109" s="186">
        <f>Table4[[#This Row],[DAMAGE PER SHOT]]/Table4[[#This Row],[SHOT 
INTERVAL]]</f>
        <v>34400</v>
      </c>
      <c r="U2109" s="130">
        <f>Table4[[#This Row],[SHOTS PER MAGAZINE]]*Table4[[#This Row],[DAMAGE PER SHOT]]</f>
        <v>110080</v>
      </c>
      <c r="V2109" s="130">
        <f>Table4[[#This Row],[MAGAZINE AMMO]]/Table4[[#This Row],[AMMO PER SHOT]]</f>
        <v>16</v>
      </c>
      <c r="W2109" s="138">
        <f>1/Table4[[#This Row],[SHOT 
INTERVAL]]</f>
        <v>5</v>
      </c>
      <c r="X2109" s="138">
        <f>(Table4[[#This Row],[SHOTS PER MAGAZINE]]-1)*Table4[[#This Row],[SHOT 
INTERVAL]]+(Table4[[#This Row],[PARTICLES 
PER SHOT]]-1)*Table4[[#This Row],[BURST INTERVAL]]</f>
        <v>3</v>
      </c>
      <c r="Y2109" s="186">
        <f>Table4[[#This Row],[DAMAGE PER MAGAZINE]]/(Table4[[#This Row],[UNLOAD TIME]]+Table4[[#This Row],[RELOAD TIME]])</f>
        <v>13760</v>
      </c>
    </row>
    <row r="2110" spans="1:25" ht="14.25" hidden="1" customHeight="1" outlineLevel="1" x14ac:dyDescent="0.2">
      <c r="A2110" s="128">
        <v>108</v>
      </c>
      <c r="B2110" s="186" t="s">
        <v>494</v>
      </c>
      <c r="C2110" s="186" t="s">
        <v>101</v>
      </c>
      <c r="D2110" s="130">
        <v>8</v>
      </c>
      <c r="E2110" s="158">
        <v>940</v>
      </c>
      <c r="F2110" s="130"/>
      <c r="G2110" s="130"/>
      <c r="H2110" s="130"/>
      <c r="I2110" s="130">
        <v>16</v>
      </c>
      <c r="J2110" s="130">
        <v>1</v>
      </c>
      <c r="K2110" s="130">
        <v>8</v>
      </c>
      <c r="L2110" s="138"/>
      <c r="M2110" s="138">
        <v>0.2</v>
      </c>
      <c r="N2110" s="130">
        <v>16</v>
      </c>
      <c r="O2110" s="138"/>
      <c r="P2110" s="138">
        <v>5</v>
      </c>
      <c r="Q2110" s="130">
        <v>0</v>
      </c>
      <c r="R2110" s="138">
        <v>5</v>
      </c>
      <c r="S2110" s="130">
        <f>Table4[[#This Row],[DMG PER PARTICLE]]*Table4[[#This Row],[PARTICLES 
PER SHOT]]</f>
        <v>7520</v>
      </c>
      <c r="T2110" s="186">
        <f>Table4[[#This Row],[DAMAGE PER SHOT]]/Table4[[#This Row],[SHOT 
INTERVAL]]</f>
        <v>37600</v>
      </c>
      <c r="U2110" s="130">
        <f>Table4[[#This Row],[SHOTS PER MAGAZINE]]*Table4[[#This Row],[DAMAGE PER SHOT]]</f>
        <v>120320</v>
      </c>
      <c r="V2110" s="130">
        <f>Table4[[#This Row],[MAGAZINE AMMO]]/Table4[[#This Row],[AMMO PER SHOT]]</f>
        <v>16</v>
      </c>
      <c r="W2110" s="138">
        <f>1/Table4[[#This Row],[SHOT 
INTERVAL]]</f>
        <v>5</v>
      </c>
      <c r="X2110" s="138">
        <f>(Table4[[#This Row],[SHOTS PER MAGAZINE]]-1)*Table4[[#This Row],[SHOT 
INTERVAL]]+(Table4[[#This Row],[PARTICLES 
PER SHOT]]-1)*Table4[[#This Row],[BURST INTERVAL]]</f>
        <v>3</v>
      </c>
      <c r="Y2110" s="186">
        <f>Table4[[#This Row],[DAMAGE PER MAGAZINE]]/(Table4[[#This Row],[UNLOAD TIME]]+Table4[[#This Row],[RELOAD TIME]])</f>
        <v>15040</v>
      </c>
    </row>
    <row r="2111" spans="1:25" ht="14.25" hidden="1" customHeight="1" outlineLevel="1" x14ac:dyDescent="0.2">
      <c r="A2111" s="128">
        <v>108</v>
      </c>
      <c r="B2111" s="186" t="s">
        <v>494</v>
      </c>
      <c r="C2111" s="186" t="s">
        <v>101</v>
      </c>
      <c r="D2111" s="130">
        <v>9</v>
      </c>
      <c r="E2111" s="158">
        <v>1040</v>
      </c>
      <c r="F2111" s="130"/>
      <c r="G2111" s="130"/>
      <c r="H2111" s="130"/>
      <c r="I2111" s="130">
        <v>16</v>
      </c>
      <c r="J2111" s="130">
        <v>1</v>
      </c>
      <c r="K2111" s="130">
        <v>8</v>
      </c>
      <c r="L2111" s="138"/>
      <c r="M2111" s="138">
        <v>0.2</v>
      </c>
      <c r="N2111" s="130">
        <v>16</v>
      </c>
      <c r="O2111" s="138"/>
      <c r="P2111" s="138">
        <v>5</v>
      </c>
      <c r="Q2111" s="130">
        <v>0</v>
      </c>
      <c r="R2111" s="138">
        <v>5</v>
      </c>
      <c r="S2111" s="130">
        <f>Table4[[#This Row],[DMG PER PARTICLE]]*Table4[[#This Row],[PARTICLES 
PER SHOT]]</f>
        <v>8320</v>
      </c>
      <c r="T2111" s="186">
        <f>Table4[[#This Row],[DAMAGE PER SHOT]]/Table4[[#This Row],[SHOT 
INTERVAL]]</f>
        <v>41600</v>
      </c>
      <c r="U2111" s="130">
        <f>Table4[[#This Row],[SHOTS PER MAGAZINE]]*Table4[[#This Row],[DAMAGE PER SHOT]]</f>
        <v>133120</v>
      </c>
      <c r="V2111" s="130">
        <f>Table4[[#This Row],[MAGAZINE AMMO]]/Table4[[#This Row],[AMMO PER SHOT]]</f>
        <v>16</v>
      </c>
      <c r="W2111" s="138">
        <f>1/Table4[[#This Row],[SHOT 
INTERVAL]]</f>
        <v>5</v>
      </c>
      <c r="X2111" s="138">
        <f>(Table4[[#This Row],[SHOTS PER MAGAZINE]]-1)*Table4[[#This Row],[SHOT 
INTERVAL]]+(Table4[[#This Row],[PARTICLES 
PER SHOT]]-1)*Table4[[#This Row],[BURST INTERVAL]]</f>
        <v>3</v>
      </c>
      <c r="Y2111" s="186">
        <f>Table4[[#This Row],[DAMAGE PER MAGAZINE]]/(Table4[[#This Row],[UNLOAD TIME]]+Table4[[#This Row],[RELOAD TIME]])</f>
        <v>16640</v>
      </c>
    </row>
    <row r="2112" spans="1:25" ht="14.25" hidden="1" customHeight="1" outlineLevel="1" x14ac:dyDescent="0.2">
      <c r="A2112" s="128">
        <v>108</v>
      </c>
      <c r="B2112" s="186" t="s">
        <v>494</v>
      </c>
      <c r="C2112" s="186" t="s">
        <v>101</v>
      </c>
      <c r="D2112" s="130">
        <v>10</v>
      </c>
      <c r="E2112" s="158">
        <v>1145</v>
      </c>
      <c r="F2112" s="130"/>
      <c r="G2112" s="130"/>
      <c r="H2112" s="130"/>
      <c r="I2112" s="130">
        <v>16</v>
      </c>
      <c r="J2112" s="130">
        <v>1</v>
      </c>
      <c r="K2112" s="130">
        <v>8</v>
      </c>
      <c r="L2112" s="138"/>
      <c r="M2112" s="138">
        <v>0.2</v>
      </c>
      <c r="N2112" s="130">
        <v>16</v>
      </c>
      <c r="O2112" s="138"/>
      <c r="P2112" s="138">
        <v>5</v>
      </c>
      <c r="Q2112" s="130">
        <v>0</v>
      </c>
      <c r="R2112" s="138">
        <v>5</v>
      </c>
      <c r="S2112" s="130">
        <f>Table4[[#This Row],[DMG PER PARTICLE]]*Table4[[#This Row],[PARTICLES 
PER SHOT]]</f>
        <v>9160</v>
      </c>
      <c r="T2112" s="186">
        <f>Table4[[#This Row],[DAMAGE PER SHOT]]/Table4[[#This Row],[SHOT 
INTERVAL]]</f>
        <v>45800</v>
      </c>
      <c r="U2112" s="130">
        <f>Table4[[#This Row],[SHOTS PER MAGAZINE]]*Table4[[#This Row],[DAMAGE PER SHOT]]</f>
        <v>146560</v>
      </c>
      <c r="V2112" s="130">
        <f>Table4[[#This Row],[MAGAZINE AMMO]]/Table4[[#This Row],[AMMO PER SHOT]]</f>
        <v>16</v>
      </c>
      <c r="W2112" s="138">
        <f>1/Table4[[#This Row],[SHOT 
INTERVAL]]</f>
        <v>5</v>
      </c>
      <c r="X2112" s="138">
        <f>(Table4[[#This Row],[SHOTS PER MAGAZINE]]-1)*Table4[[#This Row],[SHOT 
INTERVAL]]+(Table4[[#This Row],[PARTICLES 
PER SHOT]]-1)*Table4[[#This Row],[BURST INTERVAL]]</f>
        <v>3</v>
      </c>
      <c r="Y2112" s="186">
        <f>Table4[[#This Row],[DAMAGE PER MAGAZINE]]/(Table4[[#This Row],[UNLOAD TIME]]+Table4[[#This Row],[RELOAD TIME]])</f>
        <v>18320</v>
      </c>
    </row>
    <row r="2113" spans="1:25" ht="14.25" hidden="1" customHeight="1" outlineLevel="1" x14ac:dyDescent="0.2">
      <c r="A2113" s="128">
        <v>108</v>
      </c>
      <c r="B2113" s="186" t="s">
        <v>494</v>
      </c>
      <c r="C2113" s="186" t="s">
        <v>101</v>
      </c>
      <c r="D2113" s="130">
        <v>11</v>
      </c>
      <c r="E2113" s="158">
        <v>1255</v>
      </c>
      <c r="F2113" s="130"/>
      <c r="G2113" s="130"/>
      <c r="H2113" s="130"/>
      <c r="I2113" s="130">
        <v>16</v>
      </c>
      <c r="J2113" s="130">
        <v>1</v>
      </c>
      <c r="K2113" s="130">
        <v>8</v>
      </c>
      <c r="L2113" s="138"/>
      <c r="M2113" s="138">
        <v>0.2</v>
      </c>
      <c r="N2113" s="130">
        <v>16</v>
      </c>
      <c r="O2113" s="138"/>
      <c r="P2113" s="138">
        <v>5</v>
      </c>
      <c r="Q2113" s="130">
        <v>0</v>
      </c>
      <c r="R2113" s="138">
        <v>5</v>
      </c>
      <c r="S2113" s="130">
        <f>Table4[[#This Row],[DMG PER PARTICLE]]*Table4[[#This Row],[PARTICLES 
PER SHOT]]</f>
        <v>10040</v>
      </c>
      <c r="T2113" s="186">
        <f>Table4[[#This Row],[DAMAGE PER SHOT]]/Table4[[#This Row],[SHOT 
INTERVAL]]</f>
        <v>50200</v>
      </c>
      <c r="U2113" s="130">
        <f>Table4[[#This Row],[SHOTS PER MAGAZINE]]*Table4[[#This Row],[DAMAGE PER SHOT]]</f>
        <v>160640</v>
      </c>
      <c r="V2113" s="130">
        <f>Table4[[#This Row],[MAGAZINE AMMO]]/Table4[[#This Row],[AMMO PER SHOT]]</f>
        <v>16</v>
      </c>
      <c r="W2113" s="138">
        <f>1/Table4[[#This Row],[SHOT 
INTERVAL]]</f>
        <v>5</v>
      </c>
      <c r="X2113" s="138">
        <f>(Table4[[#This Row],[SHOTS PER MAGAZINE]]-1)*Table4[[#This Row],[SHOT 
INTERVAL]]+(Table4[[#This Row],[PARTICLES 
PER SHOT]]-1)*Table4[[#This Row],[BURST INTERVAL]]</f>
        <v>3</v>
      </c>
      <c r="Y2113" s="186">
        <f>Table4[[#This Row],[DAMAGE PER MAGAZINE]]/(Table4[[#This Row],[UNLOAD TIME]]+Table4[[#This Row],[RELOAD TIME]])</f>
        <v>20080</v>
      </c>
    </row>
    <row r="2114" spans="1:25" ht="14.25" hidden="1" customHeight="1" outlineLevel="1" x14ac:dyDescent="0.2">
      <c r="A2114" s="128">
        <v>108</v>
      </c>
      <c r="B2114" s="186" t="s">
        <v>494</v>
      </c>
      <c r="C2114" s="186" t="s">
        <v>101</v>
      </c>
      <c r="D2114" s="130">
        <v>12</v>
      </c>
      <c r="E2114" s="158">
        <v>1380</v>
      </c>
      <c r="F2114" s="130"/>
      <c r="G2114" s="130"/>
      <c r="H2114" s="130"/>
      <c r="I2114" s="130">
        <v>16</v>
      </c>
      <c r="J2114" s="130">
        <v>1</v>
      </c>
      <c r="K2114" s="130">
        <v>8</v>
      </c>
      <c r="L2114" s="138"/>
      <c r="M2114" s="138">
        <v>0.2</v>
      </c>
      <c r="N2114" s="130">
        <v>16</v>
      </c>
      <c r="O2114" s="138"/>
      <c r="P2114" s="138">
        <v>5</v>
      </c>
      <c r="Q2114" s="130">
        <v>0</v>
      </c>
      <c r="R2114" s="138">
        <v>5</v>
      </c>
      <c r="S2114" s="130">
        <f>Table4[[#This Row],[DMG PER PARTICLE]]*Table4[[#This Row],[PARTICLES 
PER SHOT]]</f>
        <v>11040</v>
      </c>
      <c r="T2114" s="186">
        <f>Table4[[#This Row],[DAMAGE PER SHOT]]/Table4[[#This Row],[SHOT 
INTERVAL]]</f>
        <v>55200</v>
      </c>
      <c r="U2114" s="130">
        <f>Table4[[#This Row],[SHOTS PER MAGAZINE]]*Table4[[#This Row],[DAMAGE PER SHOT]]</f>
        <v>176640</v>
      </c>
      <c r="V2114" s="130">
        <f>Table4[[#This Row],[MAGAZINE AMMO]]/Table4[[#This Row],[AMMO PER SHOT]]</f>
        <v>16</v>
      </c>
      <c r="W2114" s="138">
        <f>1/Table4[[#This Row],[SHOT 
INTERVAL]]</f>
        <v>5</v>
      </c>
      <c r="X2114" s="138">
        <f>(Table4[[#This Row],[SHOTS PER MAGAZINE]]-1)*Table4[[#This Row],[SHOT 
INTERVAL]]+(Table4[[#This Row],[PARTICLES 
PER SHOT]]-1)*Table4[[#This Row],[BURST INTERVAL]]</f>
        <v>3</v>
      </c>
      <c r="Y2114" s="186">
        <f>Table4[[#This Row],[DAMAGE PER MAGAZINE]]/(Table4[[#This Row],[UNLOAD TIME]]+Table4[[#This Row],[RELOAD TIME]])</f>
        <v>22080</v>
      </c>
    </row>
    <row r="2115" spans="1:25" ht="14.25" hidden="1" customHeight="1" outlineLevel="1" x14ac:dyDescent="0.2">
      <c r="A2115" s="128">
        <v>108</v>
      </c>
      <c r="B2115" s="186" t="s">
        <v>494</v>
      </c>
      <c r="C2115" s="186" t="s">
        <v>102</v>
      </c>
      <c r="D2115" s="130">
        <v>1</v>
      </c>
      <c r="E2115" s="158">
        <v>1380</v>
      </c>
      <c r="F2115" s="130"/>
      <c r="G2115" s="130"/>
      <c r="H2115" s="130"/>
      <c r="I2115" s="130">
        <v>16</v>
      </c>
      <c r="J2115" s="130">
        <v>1</v>
      </c>
      <c r="K2115" s="130">
        <v>8</v>
      </c>
      <c r="L2115" s="138"/>
      <c r="M2115" s="138">
        <v>0.2</v>
      </c>
      <c r="N2115" s="130">
        <v>16</v>
      </c>
      <c r="O2115" s="138"/>
      <c r="P2115" s="138">
        <v>5</v>
      </c>
      <c r="Q2115" s="130">
        <v>0</v>
      </c>
      <c r="R2115" s="138">
        <v>5</v>
      </c>
      <c r="S2115" s="130">
        <f>Table4[[#This Row],[DMG PER PARTICLE]]*Table4[[#This Row],[PARTICLES 
PER SHOT]]</f>
        <v>11040</v>
      </c>
      <c r="T2115" s="186">
        <f>Table4[[#This Row],[DAMAGE PER SHOT]]/Table4[[#This Row],[SHOT 
INTERVAL]]</f>
        <v>55200</v>
      </c>
      <c r="U2115" s="130">
        <f>Table4[[#This Row],[SHOTS PER MAGAZINE]]*Table4[[#This Row],[DAMAGE PER SHOT]]</f>
        <v>176640</v>
      </c>
      <c r="V2115" s="130">
        <f>Table4[[#This Row],[MAGAZINE AMMO]]/Table4[[#This Row],[AMMO PER SHOT]]</f>
        <v>16</v>
      </c>
      <c r="W2115" s="138">
        <f>1/Table4[[#This Row],[SHOT 
INTERVAL]]</f>
        <v>5</v>
      </c>
      <c r="X2115" s="138">
        <f>(Table4[[#This Row],[SHOTS PER MAGAZINE]]-1)*Table4[[#This Row],[SHOT 
INTERVAL]]+(Table4[[#This Row],[PARTICLES 
PER SHOT]]-1)*Table4[[#This Row],[BURST INTERVAL]]</f>
        <v>3</v>
      </c>
      <c r="Y2115" s="186">
        <f>Table4[[#This Row],[DAMAGE PER MAGAZINE]]/(Table4[[#This Row],[UNLOAD TIME]]+Table4[[#This Row],[RELOAD TIME]])</f>
        <v>22080</v>
      </c>
    </row>
    <row r="2116" spans="1:25" ht="14.25" hidden="1" customHeight="1" outlineLevel="1" x14ac:dyDescent="0.2">
      <c r="A2116" s="128">
        <v>108</v>
      </c>
      <c r="B2116" s="186" t="s">
        <v>494</v>
      </c>
      <c r="C2116" s="186" t="s">
        <v>102</v>
      </c>
      <c r="D2116" s="130">
        <v>2</v>
      </c>
      <c r="E2116" s="158">
        <v>1410</v>
      </c>
      <c r="F2116" s="130"/>
      <c r="G2116" s="130"/>
      <c r="H2116" s="130"/>
      <c r="I2116" s="130">
        <v>16</v>
      </c>
      <c r="J2116" s="130">
        <v>1</v>
      </c>
      <c r="K2116" s="130">
        <v>8</v>
      </c>
      <c r="L2116" s="138"/>
      <c r="M2116" s="138">
        <v>0.2</v>
      </c>
      <c r="N2116" s="130">
        <v>16</v>
      </c>
      <c r="O2116" s="138"/>
      <c r="P2116" s="138">
        <v>5</v>
      </c>
      <c r="Q2116" s="130">
        <v>0</v>
      </c>
      <c r="R2116" s="138">
        <v>5</v>
      </c>
      <c r="S2116" s="130">
        <f>Table4[[#This Row],[DMG PER PARTICLE]]*Table4[[#This Row],[PARTICLES 
PER SHOT]]</f>
        <v>11280</v>
      </c>
      <c r="T2116" s="186">
        <f>Table4[[#This Row],[DAMAGE PER SHOT]]/Table4[[#This Row],[SHOT 
INTERVAL]]</f>
        <v>56400</v>
      </c>
      <c r="U2116" s="130">
        <f>Table4[[#This Row],[SHOTS PER MAGAZINE]]*Table4[[#This Row],[DAMAGE PER SHOT]]</f>
        <v>180480</v>
      </c>
      <c r="V2116" s="130">
        <f>Table4[[#This Row],[MAGAZINE AMMO]]/Table4[[#This Row],[AMMO PER SHOT]]</f>
        <v>16</v>
      </c>
      <c r="W2116" s="138">
        <f>1/Table4[[#This Row],[SHOT 
INTERVAL]]</f>
        <v>5</v>
      </c>
      <c r="X2116" s="138">
        <f>(Table4[[#This Row],[SHOTS PER MAGAZINE]]-1)*Table4[[#This Row],[SHOT 
INTERVAL]]+(Table4[[#This Row],[PARTICLES 
PER SHOT]]-1)*Table4[[#This Row],[BURST INTERVAL]]</f>
        <v>3</v>
      </c>
      <c r="Y2116" s="186">
        <f>Table4[[#This Row],[DAMAGE PER MAGAZINE]]/(Table4[[#This Row],[UNLOAD TIME]]+Table4[[#This Row],[RELOAD TIME]])</f>
        <v>22560</v>
      </c>
    </row>
    <row r="2117" spans="1:25" ht="14.25" hidden="1" customHeight="1" outlineLevel="1" x14ac:dyDescent="0.2">
      <c r="A2117" s="128">
        <v>108</v>
      </c>
      <c r="B2117" s="186" t="s">
        <v>494</v>
      </c>
      <c r="C2117" s="186" t="s">
        <v>102</v>
      </c>
      <c r="D2117" s="130">
        <v>3</v>
      </c>
      <c r="E2117" s="158">
        <v>1430</v>
      </c>
      <c r="F2117" s="130"/>
      <c r="G2117" s="130"/>
      <c r="H2117" s="130"/>
      <c r="I2117" s="130">
        <v>16</v>
      </c>
      <c r="J2117" s="130">
        <v>1</v>
      </c>
      <c r="K2117" s="130">
        <v>8</v>
      </c>
      <c r="L2117" s="138"/>
      <c r="M2117" s="138">
        <v>0.2</v>
      </c>
      <c r="N2117" s="130">
        <v>16</v>
      </c>
      <c r="O2117" s="138"/>
      <c r="P2117" s="138">
        <v>5</v>
      </c>
      <c r="Q2117" s="130">
        <v>0</v>
      </c>
      <c r="R2117" s="138">
        <v>5</v>
      </c>
      <c r="S2117" s="130">
        <f>Table4[[#This Row],[DMG PER PARTICLE]]*Table4[[#This Row],[PARTICLES 
PER SHOT]]</f>
        <v>11440</v>
      </c>
      <c r="T2117" s="186">
        <f>Table4[[#This Row],[DAMAGE PER SHOT]]/Table4[[#This Row],[SHOT 
INTERVAL]]</f>
        <v>57200</v>
      </c>
      <c r="U2117" s="130">
        <f>Table4[[#This Row],[SHOTS PER MAGAZINE]]*Table4[[#This Row],[DAMAGE PER SHOT]]</f>
        <v>183040</v>
      </c>
      <c r="V2117" s="130">
        <f>Table4[[#This Row],[MAGAZINE AMMO]]/Table4[[#This Row],[AMMO PER SHOT]]</f>
        <v>16</v>
      </c>
      <c r="W2117" s="138">
        <f>1/Table4[[#This Row],[SHOT 
INTERVAL]]</f>
        <v>5</v>
      </c>
      <c r="X2117" s="138">
        <f>(Table4[[#This Row],[SHOTS PER MAGAZINE]]-1)*Table4[[#This Row],[SHOT 
INTERVAL]]+(Table4[[#This Row],[PARTICLES 
PER SHOT]]-1)*Table4[[#This Row],[BURST INTERVAL]]</f>
        <v>3</v>
      </c>
      <c r="Y2117" s="186">
        <f>Table4[[#This Row],[DAMAGE PER MAGAZINE]]/(Table4[[#This Row],[UNLOAD TIME]]+Table4[[#This Row],[RELOAD TIME]])</f>
        <v>22880</v>
      </c>
    </row>
    <row r="2118" spans="1:25" ht="14.25" hidden="1" customHeight="1" outlineLevel="1" x14ac:dyDescent="0.2">
      <c r="A2118" s="128">
        <v>108</v>
      </c>
      <c r="B2118" s="186" t="s">
        <v>494</v>
      </c>
      <c r="C2118" s="186" t="s">
        <v>102</v>
      </c>
      <c r="D2118" s="130">
        <v>4</v>
      </c>
      <c r="E2118" s="158">
        <v>1460</v>
      </c>
      <c r="F2118" s="130"/>
      <c r="G2118" s="130"/>
      <c r="H2118" s="130"/>
      <c r="I2118" s="130">
        <v>16</v>
      </c>
      <c r="J2118" s="130">
        <v>1</v>
      </c>
      <c r="K2118" s="130">
        <v>8</v>
      </c>
      <c r="L2118" s="138"/>
      <c r="M2118" s="138">
        <v>0.2</v>
      </c>
      <c r="N2118" s="130">
        <v>16</v>
      </c>
      <c r="O2118" s="138"/>
      <c r="P2118" s="138">
        <v>5</v>
      </c>
      <c r="Q2118" s="130">
        <v>0</v>
      </c>
      <c r="R2118" s="138">
        <v>5</v>
      </c>
      <c r="S2118" s="130">
        <f>Table4[[#This Row],[DMG PER PARTICLE]]*Table4[[#This Row],[PARTICLES 
PER SHOT]]</f>
        <v>11680</v>
      </c>
      <c r="T2118" s="186">
        <f>Table4[[#This Row],[DAMAGE PER SHOT]]/Table4[[#This Row],[SHOT 
INTERVAL]]</f>
        <v>58400</v>
      </c>
      <c r="U2118" s="130">
        <f>Table4[[#This Row],[SHOTS PER MAGAZINE]]*Table4[[#This Row],[DAMAGE PER SHOT]]</f>
        <v>186880</v>
      </c>
      <c r="V2118" s="130">
        <f>Table4[[#This Row],[MAGAZINE AMMO]]/Table4[[#This Row],[AMMO PER SHOT]]</f>
        <v>16</v>
      </c>
      <c r="W2118" s="138">
        <f>1/Table4[[#This Row],[SHOT 
INTERVAL]]</f>
        <v>5</v>
      </c>
      <c r="X2118" s="138">
        <f>(Table4[[#This Row],[SHOTS PER MAGAZINE]]-1)*Table4[[#This Row],[SHOT 
INTERVAL]]+(Table4[[#This Row],[PARTICLES 
PER SHOT]]-1)*Table4[[#This Row],[BURST INTERVAL]]</f>
        <v>3</v>
      </c>
      <c r="Y2118" s="186">
        <f>Table4[[#This Row],[DAMAGE PER MAGAZINE]]/(Table4[[#This Row],[UNLOAD TIME]]+Table4[[#This Row],[RELOAD TIME]])</f>
        <v>23360</v>
      </c>
    </row>
    <row r="2119" spans="1:25" ht="14.25" hidden="1" customHeight="1" outlineLevel="1" x14ac:dyDescent="0.2">
      <c r="A2119" s="128">
        <v>108</v>
      </c>
      <c r="B2119" s="186" t="s">
        <v>494</v>
      </c>
      <c r="C2119" s="186" t="s">
        <v>102</v>
      </c>
      <c r="D2119" s="130">
        <v>5</v>
      </c>
      <c r="E2119" s="158">
        <v>1480</v>
      </c>
      <c r="F2119" s="130"/>
      <c r="G2119" s="130"/>
      <c r="H2119" s="130"/>
      <c r="I2119" s="130">
        <v>16</v>
      </c>
      <c r="J2119" s="130">
        <v>1</v>
      </c>
      <c r="K2119" s="130">
        <v>8</v>
      </c>
      <c r="L2119" s="138"/>
      <c r="M2119" s="138">
        <v>0.2</v>
      </c>
      <c r="N2119" s="130">
        <v>16</v>
      </c>
      <c r="O2119" s="138"/>
      <c r="P2119" s="138">
        <v>5</v>
      </c>
      <c r="Q2119" s="130">
        <v>0</v>
      </c>
      <c r="R2119" s="138">
        <v>5</v>
      </c>
      <c r="S2119" s="130">
        <f>Table4[[#This Row],[DMG PER PARTICLE]]*Table4[[#This Row],[PARTICLES 
PER SHOT]]</f>
        <v>11840</v>
      </c>
      <c r="T2119" s="186">
        <f>Table4[[#This Row],[DAMAGE PER SHOT]]/Table4[[#This Row],[SHOT 
INTERVAL]]</f>
        <v>59200</v>
      </c>
      <c r="U2119" s="130">
        <f>Table4[[#This Row],[SHOTS PER MAGAZINE]]*Table4[[#This Row],[DAMAGE PER SHOT]]</f>
        <v>189440</v>
      </c>
      <c r="V2119" s="130">
        <f>Table4[[#This Row],[MAGAZINE AMMO]]/Table4[[#This Row],[AMMO PER SHOT]]</f>
        <v>16</v>
      </c>
      <c r="W2119" s="138">
        <f>1/Table4[[#This Row],[SHOT 
INTERVAL]]</f>
        <v>5</v>
      </c>
      <c r="X2119" s="138">
        <f>(Table4[[#This Row],[SHOTS PER MAGAZINE]]-1)*Table4[[#This Row],[SHOT 
INTERVAL]]+(Table4[[#This Row],[PARTICLES 
PER SHOT]]-1)*Table4[[#This Row],[BURST INTERVAL]]</f>
        <v>3</v>
      </c>
      <c r="Y2119" s="186">
        <f>Table4[[#This Row],[DAMAGE PER MAGAZINE]]/(Table4[[#This Row],[UNLOAD TIME]]+Table4[[#This Row],[RELOAD TIME]])</f>
        <v>23680</v>
      </c>
    </row>
    <row r="2120" spans="1:25" ht="14.25" hidden="1" customHeight="1" outlineLevel="1" x14ac:dyDescent="0.2">
      <c r="A2120" s="128">
        <v>108</v>
      </c>
      <c r="B2120" s="186" t="s">
        <v>494</v>
      </c>
      <c r="C2120" s="186" t="s">
        <v>102</v>
      </c>
      <c r="D2120" s="130">
        <v>6</v>
      </c>
      <c r="E2120" s="158">
        <v>1510</v>
      </c>
      <c r="F2120" s="130"/>
      <c r="G2120" s="130"/>
      <c r="H2120" s="130"/>
      <c r="I2120" s="130">
        <v>16</v>
      </c>
      <c r="J2120" s="130">
        <v>1</v>
      </c>
      <c r="K2120" s="130">
        <v>8</v>
      </c>
      <c r="L2120" s="138"/>
      <c r="M2120" s="138">
        <v>0.2</v>
      </c>
      <c r="N2120" s="130">
        <v>16</v>
      </c>
      <c r="O2120" s="138"/>
      <c r="P2120" s="138">
        <v>5</v>
      </c>
      <c r="Q2120" s="130">
        <v>0</v>
      </c>
      <c r="R2120" s="138">
        <v>5</v>
      </c>
      <c r="S2120" s="130">
        <f>Table4[[#This Row],[DMG PER PARTICLE]]*Table4[[#This Row],[PARTICLES 
PER SHOT]]</f>
        <v>12080</v>
      </c>
      <c r="T2120" s="186">
        <f>Table4[[#This Row],[DAMAGE PER SHOT]]/Table4[[#This Row],[SHOT 
INTERVAL]]</f>
        <v>60400</v>
      </c>
      <c r="U2120" s="130">
        <f>Table4[[#This Row],[SHOTS PER MAGAZINE]]*Table4[[#This Row],[DAMAGE PER SHOT]]</f>
        <v>193280</v>
      </c>
      <c r="V2120" s="130">
        <f>Table4[[#This Row],[MAGAZINE AMMO]]/Table4[[#This Row],[AMMO PER SHOT]]</f>
        <v>16</v>
      </c>
      <c r="W2120" s="138">
        <f>1/Table4[[#This Row],[SHOT 
INTERVAL]]</f>
        <v>5</v>
      </c>
      <c r="X2120" s="138">
        <f>(Table4[[#This Row],[SHOTS PER MAGAZINE]]-1)*Table4[[#This Row],[SHOT 
INTERVAL]]+(Table4[[#This Row],[PARTICLES 
PER SHOT]]-1)*Table4[[#This Row],[BURST INTERVAL]]</f>
        <v>3</v>
      </c>
      <c r="Y2120" s="186">
        <f>Table4[[#This Row],[DAMAGE PER MAGAZINE]]/(Table4[[#This Row],[UNLOAD TIME]]+Table4[[#This Row],[RELOAD TIME]])</f>
        <v>24160</v>
      </c>
    </row>
    <row r="2121" spans="1:25" ht="14.25" hidden="1" customHeight="1" outlineLevel="1" x14ac:dyDescent="0.2">
      <c r="A2121" s="128">
        <v>108</v>
      </c>
      <c r="B2121" s="186" t="s">
        <v>494</v>
      </c>
      <c r="C2121" s="186" t="s">
        <v>102</v>
      </c>
      <c r="D2121" s="130">
        <v>7</v>
      </c>
      <c r="E2121" s="158">
        <v>1530</v>
      </c>
      <c r="F2121" s="130"/>
      <c r="G2121" s="130"/>
      <c r="H2121" s="130"/>
      <c r="I2121" s="130">
        <v>16</v>
      </c>
      <c r="J2121" s="130">
        <v>1</v>
      </c>
      <c r="K2121" s="130">
        <v>8</v>
      </c>
      <c r="L2121" s="138"/>
      <c r="M2121" s="138">
        <v>0.2</v>
      </c>
      <c r="N2121" s="130">
        <v>16</v>
      </c>
      <c r="O2121" s="138"/>
      <c r="P2121" s="138">
        <v>5</v>
      </c>
      <c r="Q2121" s="130">
        <v>0</v>
      </c>
      <c r="R2121" s="138">
        <v>5</v>
      </c>
      <c r="S2121" s="130">
        <f>Table4[[#This Row],[DMG PER PARTICLE]]*Table4[[#This Row],[PARTICLES 
PER SHOT]]</f>
        <v>12240</v>
      </c>
      <c r="T2121" s="186">
        <f>Table4[[#This Row],[DAMAGE PER SHOT]]/Table4[[#This Row],[SHOT 
INTERVAL]]</f>
        <v>61200</v>
      </c>
      <c r="U2121" s="130">
        <f>Table4[[#This Row],[SHOTS PER MAGAZINE]]*Table4[[#This Row],[DAMAGE PER SHOT]]</f>
        <v>195840</v>
      </c>
      <c r="V2121" s="130">
        <f>Table4[[#This Row],[MAGAZINE AMMO]]/Table4[[#This Row],[AMMO PER SHOT]]</f>
        <v>16</v>
      </c>
      <c r="W2121" s="138">
        <f>1/Table4[[#This Row],[SHOT 
INTERVAL]]</f>
        <v>5</v>
      </c>
      <c r="X2121" s="138">
        <f>(Table4[[#This Row],[SHOTS PER MAGAZINE]]-1)*Table4[[#This Row],[SHOT 
INTERVAL]]+(Table4[[#This Row],[PARTICLES 
PER SHOT]]-1)*Table4[[#This Row],[BURST INTERVAL]]</f>
        <v>3</v>
      </c>
      <c r="Y2121" s="186">
        <f>Table4[[#This Row],[DAMAGE PER MAGAZINE]]/(Table4[[#This Row],[UNLOAD TIME]]+Table4[[#This Row],[RELOAD TIME]])</f>
        <v>24480</v>
      </c>
    </row>
    <row r="2122" spans="1:25" ht="14.25" hidden="1" customHeight="1" outlineLevel="1" x14ac:dyDescent="0.2">
      <c r="A2122" s="128">
        <v>108</v>
      </c>
      <c r="B2122" s="186" t="s">
        <v>494</v>
      </c>
      <c r="C2122" s="186" t="s">
        <v>102</v>
      </c>
      <c r="D2122" s="130">
        <v>8</v>
      </c>
      <c r="E2122" s="158">
        <v>1560</v>
      </c>
      <c r="F2122" s="130"/>
      <c r="G2122" s="130"/>
      <c r="H2122" s="130"/>
      <c r="I2122" s="130">
        <v>16</v>
      </c>
      <c r="J2122" s="130">
        <v>1</v>
      </c>
      <c r="K2122" s="130">
        <v>8</v>
      </c>
      <c r="L2122" s="138"/>
      <c r="M2122" s="138">
        <v>0.2</v>
      </c>
      <c r="N2122" s="130">
        <v>16</v>
      </c>
      <c r="O2122" s="138"/>
      <c r="P2122" s="138">
        <v>5</v>
      </c>
      <c r="Q2122" s="130">
        <v>0</v>
      </c>
      <c r="R2122" s="138">
        <v>5</v>
      </c>
      <c r="S2122" s="130">
        <f>Table4[[#This Row],[DMG PER PARTICLE]]*Table4[[#This Row],[PARTICLES 
PER SHOT]]</f>
        <v>12480</v>
      </c>
      <c r="T2122" s="186">
        <f>Table4[[#This Row],[DAMAGE PER SHOT]]/Table4[[#This Row],[SHOT 
INTERVAL]]</f>
        <v>62400</v>
      </c>
      <c r="U2122" s="130">
        <f>Table4[[#This Row],[SHOTS PER MAGAZINE]]*Table4[[#This Row],[DAMAGE PER SHOT]]</f>
        <v>199680</v>
      </c>
      <c r="V2122" s="130">
        <f>Table4[[#This Row],[MAGAZINE AMMO]]/Table4[[#This Row],[AMMO PER SHOT]]</f>
        <v>16</v>
      </c>
      <c r="W2122" s="138">
        <f>1/Table4[[#This Row],[SHOT 
INTERVAL]]</f>
        <v>5</v>
      </c>
      <c r="X2122" s="138">
        <f>(Table4[[#This Row],[SHOTS PER MAGAZINE]]-1)*Table4[[#This Row],[SHOT 
INTERVAL]]+(Table4[[#This Row],[PARTICLES 
PER SHOT]]-1)*Table4[[#This Row],[BURST INTERVAL]]</f>
        <v>3</v>
      </c>
      <c r="Y2122" s="186">
        <f>Table4[[#This Row],[DAMAGE PER MAGAZINE]]/(Table4[[#This Row],[UNLOAD TIME]]+Table4[[#This Row],[RELOAD TIME]])</f>
        <v>24960</v>
      </c>
    </row>
    <row r="2123" spans="1:25" ht="14.25" hidden="1" customHeight="1" outlineLevel="1" x14ac:dyDescent="0.2">
      <c r="A2123" s="128">
        <v>108</v>
      </c>
      <c r="B2123" s="186" t="s">
        <v>494</v>
      </c>
      <c r="C2123" s="186" t="s">
        <v>102</v>
      </c>
      <c r="D2123" s="130">
        <v>9</v>
      </c>
      <c r="E2123" s="158">
        <v>1585</v>
      </c>
      <c r="F2123" s="130"/>
      <c r="G2123" s="130"/>
      <c r="H2123" s="130"/>
      <c r="I2123" s="130">
        <v>16</v>
      </c>
      <c r="J2123" s="130">
        <v>1</v>
      </c>
      <c r="K2123" s="130">
        <v>8</v>
      </c>
      <c r="L2123" s="138"/>
      <c r="M2123" s="138">
        <v>0.2</v>
      </c>
      <c r="N2123" s="130">
        <v>16</v>
      </c>
      <c r="O2123" s="138"/>
      <c r="P2123" s="138">
        <v>5</v>
      </c>
      <c r="Q2123" s="130">
        <v>0</v>
      </c>
      <c r="R2123" s="138">
        <v>5</v>
      </c>
      <c r="S2123" s="130">
        <f>Table4[[#This Row],[DMG PER PARTICLE]]*Table4[[#This Row],[PARTICLES 
PER SHOT]]</f>
        <v>12680</v>
      </c>
      <c r="T2123" s="186">
        <f>Table4[[#This Row],[DAMAGE PER SHOT]]/Table4[[#This Row],[SHOT 
INTERVAL]]</f>
        <v>63400</v>
      </c>
      <c r="U2123" s="130">
        <f>Table4[[#This Row],[SHOTS PER MAGAZINE]]*Table4[[#This Row],[DAMAGE PER SHOT]]</f>
        <v>202880</v>
      </c>
      <c r="V2123" s="130">
        <f>Table4[[#This Row],[MAGAZINE AMMO]]/Table4[[#This Row],[AMMO PER SHOT]]</f>
        <v>16</v>
      </c>
      <c r="W2123" s="138">
        <f>1/Table4[[#This Row],[SHOT 
INTERVAL]]</f>
        <v>5</v>
      </c>
      <c r="X2123" s="138">
        <f>(Table4[[#This Row],[SHOTS PER MAGAZINE]]-1)*Table4[[#This Row],[SHOT 
INTERVAL]]+(Table4[[#This Row],[PARTICLES 
PER SHOT]]-1)*Table4[[#This Row],[BURST INTERVAL]]</f>
        <v>3</v>
      </c>
      <c r="Y2123" s="186">
        <f>Table4[[#This Row],[DAMAGE PER MAGAZINE]]/(Table4[[#This Row],[UNLOAD TIME]]+Table4[[#This Row],[RELOAD TIME]])</f>
        <v>25360</v>
      </c>
    </row>
    <row r="2124" spans="1:25" ht="14.25" hidden="1" customHeight="1" outlineLevel="1" x14ac:dyDescent="0.2">
      <c r="A2124" s="128">
        <v>108</v>
      </c>
      <c r="B2124" s="186" t="s">
        <v>494</v>
      </c>
      <c r="C2124" s="186" t="s">
        <v>102</v>
      </c>
      <c r="D2124" s="130">
        <v>10</v>
      </c>
      <c r="E2124" s="158">
        <v>1605</v>
      </c>
      <c r="F2124" s="130"/>
      <c r="G2124" s="130"/>
      <c r="H2124" s="130"/>
      <c r="I2124" s="130">
        <v>16</v>
      </c>
      <c r="J2124" s="130">
        <v>1</v>
      </c>
      <c r="K2124" s="130">
        <v>8</v>
      </c>
      <c r="L2124" s="138"/>
      <c r="M2124" s="138">
        <v>0.2</v>
      </c>
      <c r="N2124" s="130">
        <v>16</v>
      </c>
      <c r="O2124" s="138"/>
      <c r="P2124" s="138">
        <v>5</v>
      </c>
      <c r="Q2124" s="130">
        <v>0</v>
      </c>
      <c r="R2124" s="138">
        <v>5</v>
      </c>
      <c r="S2124" s="130">
        <f>Table4[[#This Row],[DMG PER PARTICLE]]*Table4[[#This Row],[PARTICLES 
PER SHOT]]</f>
        <v>12840</v>
      </c>
      <c r="T2124" s="186">
        <f>Table4[[#This Row],[DAMAGE PER SHOT]]/Table4[[#This Row],[SHOT 
INTERVAL]]</f>
        <v>64200</v>
      </c>
      <c r="U2124" s="130">
        <f>Table4[[#This Row],[SHOTS PER MAGAZINE]]*Table4[[#This Row],[DAMAGE PER SHOT]]</f>
        <v>205440</v>
      </c>
      <c r="V2124" s="130">
        <f>Table4[[#This Row],[MAGAZINE AMMO]]/Table4[[#This Row],[AMMO PER SHOT]]</f>
        <v>16</v>
      </c>
      <c r="W2124" s="138">
        <f>1/Table4[[#This Row],[SHOT 
INTERVAL]]</f>
        <v>5</v>
      </c>
      <c r="X2124" s="138">
        <f>(Table4[[#This Row],[SHOTS PER MAGAZINE]]-1)*Table4[[#This Row],[SHOT 
INTERVAL]]+(Table4[[#This Row],[PARTICLES 
PER SHOT]]-1)*Table4[[#This Row],[BURST INTERVAL]]</f>
        <v>3</v>
      </c>
      <c r="Y2124" s="186">
        <f>Table4[[#This Row],[DAMAGE PER MAGAZINE]]/(Table4[[#This Row],[UNLOAD TIME]]+Table4[[#This Row],[RELOAD TIME]])</f>
        <v>25680</v>
      </c>
    </row>
    <row r="2125" spans="1:25" ht="14.25" hidden="1" customHeight="1" outlineLevel="1" x14ac:dyDescent="0.2">
      <c r="A2125" s="128">
        <v>108</v>
      </c>
      <c r="B2125" s="186" t="s">
        <v>494</v>
      </c>
      <c r="C2125" s="186" t="s">
        <v>102</v>
      </c>
      <c r="D2125" s="130">
        <v>11</v>
      </c>
      <c r="E2125" s="158">
        <v>1635</v>
      </c>
      <c r="F2125" s="130"/>
      <c r="G2125" s="130"/>
      <c r="H2125" s="130"/>
      <c r="I2125" s="130">
        <v>16</v>
      </c>
      <c r="J2125" s="130">
        <v>1</v>
      </c>
      <c r="K2125" s="130">
        <v>8</v>
      </c>
      <c r="L2125" s="138"/>
      <c r="M2125" s="138">
        <v>0.2</v>
      </c>
      <c r="N2125" s="130">
        <v>16</v>
      </c>
      <c r="O2125" s="138"/>
      <c r="P2125" s="138">
        <v>5</v>
      </c>
      <c r="Q2125" s="130">
        <v>0</v>
      </c>
      <c r="R2125" s="138">
        <v>5</v>
      </c>
      <c r="S2125" s="130">
        <f>Table4[[#This Row],[DMG PER PARTICLE]]*Table4[[#This Row],[PARTICLES 
PER SHOT]]</f>
        <v>13080</v>
      </c>
      <c r="T2125" s="186">
        <f>Table4[[#This Row],[DAMAGE PER SHOT]]/Table4[[#This Row],[SHOT 
INTERVAL]]</f>
        <v>65400</v>
      </c>
      <c r="U2125" s="130">
        <f>Table4[[#This Row],[SHOTS PER MAGAZINE]]*Table4[[#This Row],[DAMAGE PER SHOT]]</f>
        <v>209280</v>
      </c>
      <c r="V2125" s="130">
        <f>Table4[[#This Row],[MAGAZINE AMMO]]/Table4[[#This Row],[AMMO PER SHOT]]</f>
        <v>16</v>
      </c>
      <c r="W2125" s="138">
        <f>1/Table4[[#This Row],[SHOT 
INTERVAL]]</f>
        <v>5</v>
      </c>
      <c r="X2125" s="138">
        <f>(Table4[[#This Row],[SHOTS PER MAGAZINE]]-1)*Table4[[#This Row],[SHOT 
INTERVAL]]+(Table4[[#This Row],[PARTICLES 
PER SHOT]]-1)*Table4[[#This Row],[BURST INTERVAL]]</f>
        <v>3</v>
      </c>
      <c r="Y2125" s="186">
        <f>Table4[[#This Row],[DAMAGE PER MAGAZINE]]/(Table4[[#This Row],[UNLOAD TIME]]+Table4[[#This Row],[RELOAD TIME]])</f>
        <v>26160</v>
      </c>
    </row>
    <row r="2126" spans="1:25" ht="14.25" hidden="1" customHeight="1" outlineLevel="1" x14ac:dyDescent="0.2">
      <c r="A2126" s="128">
        <v>108</v>
      </c>
      <c r="B2126" s="186" t="s">
        <v>494</v>
      </c>
      <c r="C2126" s="186" t="s">
        <v>102</v>
      </c>
      <c r="D2126" s="130">
        <v>12</v>
      </c>
      <c r="E2126" s="158">
        <v>1655</v>
      </c>
      <c r="F2126" s="130"/>
      <c r="G2126" s="130"/>
      <c r="H2126" s="130"/>
      <c r="I2126" s="130">
        <v>16</v>
      </c>
      <c r="J2126" s="130">
        <v>1</v>
      </c>
      <c r="K2126" s="130">
        <v>8</v>
      </c>
      <c r="L2126" s="138"/>
      <c r="M2126" s="138">
        <v>0.2</v>
      </c>
      <c r="N2126" s="130">
        <v>16</v>
      </c>
      <c r="O2126" s="138"/>
      <c r="P2126" s="138">
        <v>5</v>
      </c>
      <c r="Q2126" s="130">
        <v>0</v>
      </c>
      <c r="R2126" s="138">
        <v>5</v>
      </c>
      <c r="S2126" s="130">
        <f>Table4[[#This Row],[DMG PER PARTICLE]]*Table4[[#This Row],[PARTICLES 
PER SHOT]]</f>
        <v>13240</v>
      </c>
      <c r="T2126" s="186">
        <f>Table4[[#This Row],[DAMAGE PER SHOT]]/Table4[[#This Row],[SHOT 
INTERVAL]]</f>
        <v>66200</v>
      </c>
      <c r="U2126" s="130">
        <f>Table4[[#This Row],[SHOTS PER MAGAZINE]]*Table4[[#This Row],[DAMAGE PER SHOT]]</f>
        <v>211840</v>
      </c>
      <c r="V2126" s="130">
        <f>Table4[[#This Row],[MAGAZINE AMMO]]/Table4[[#This Row],[AMMO PER SHOT]]</f>
        <v>16</v>
      </c>
      <c r="W2126" s="138">
        <f>1/Table4[[#This Row],[SHOT 
INTERVAL]]</f>
        <v>5</v>
      </c>
      <c r="X2126" s="138">
        <f>(Table4[[#This Row],[SHOTS PER MAGAZINE]]-1)*Table4[[#This Row],[SHOT 
INTERVAL]]+(Table4[[#This Row],[PARTICLES 
PER SHOT]]-1)*Table4[[#This Row],[BURST INTERVAL]]</f>
        <v>3</v>
      </c>
      <c r="Y2126" s="186">
        <f>Table4[[#This Row],[DAMAGE PER MAGAZINE]]/(Table4[[#This Row],[UNLOAD TIME]]+Table4[[#This Row],[RELOAD TIME]])</f>
        <v>26480</v>
      </c>
    </row>
    <row r="2127" spans="1:25" ht="14.25" hidden="1" customHeight="1" outlineLevel="1" x14ac:dyDescent="0.2">
      <c r="A2127" s="128">
        <v>108</v>
      </c>
      <c r="B2127" s="186" t="s">
        <v>494</v>
      </c>
      <c r="C2127" s="186" t="s">
        <v>103</v>
      </c>
      <c r="D2127" s="130">
        <v>1</v>
      </c>
      <c r="E2127" s="158">
        <v>1738</v>
      </c>
      <c r="F2127" s="130"/>
      <c r="G2127" s="130"/>
      <c r="H2127" s="130"/>
      <c r="I2127" s="130">
        <v>16</v>
      </c>
      <c r="J2127" s="130">
        <v>1</v>
      </c>
      <c r="K2127" s="130">
        <v>8</v>
      </c>
      <c r="L2127" s="138"/>
      <c r="M2127" s="138">
        <v>0.2</v>
      </c>
      <c r="N2127" s="130">
        <v>16</v>
      </c>
      <c r="O2127" s="138"/>
      <c r="P2127" s="138">
        <v>5</v>
      </c>
      <c r="Q2127" s="130">
        <v>0</v>
      </c>
      <c r="R2127" s="138">
        <v>5</v>
      </c>
      <c r="S2127" s="130">
        <f>Table4[[#This Row],[DMG PER PARTICLE]]*Table4[[#This Row],[PARTICLES 
PER SHOT]]</f>
        <v>13904</v>
      </c>
      <c r="T2127" s="186">
        <f>Table4[[#This Row],[DAMAGE PER SHOT]]/Table4[[#This Row],[SHOT 
INTERVAL]]</f>
        <v>69520</v>
      </c>
      <c r="U2127" s="130">
        <f>Table4[[#This Row],[SHOTS PER MAGAZINE]]*Table4[[#This Row],[DAMAGE PER SHOT]]</f>
        <v>222464</v>
      </c>
      <c r="V2127" s="130">
        <f>Table4[[#This Row],[MAGAZINE AMMO]]/Table4[[#This Row],[AMMO PER SHOT]]</f>
        <v>16</v>
      </c>
      <c r="W2127" s="138">
        <f>1/Table4[[#This Row],[SHOT 
INTERVAL]]</f>
        <v>5</v>
      </c>
      <c r="X2127" s="138">
        <f>(Table4[[#This Row],[SHOTS PER MAGAZINE]]-1)*Table4[[#This Row],[SHOT 
INTERVAL]]+(Table4[[#This Row],[PARTICLES 
PER SHOT]]-1)*Table4[[#This Row],[BURST INTERVAL]]</f>
        <v>3</v>
      </c>
      <c r="Y2127" s="186">
        <f>Table4[[#This Row],[DAMAGE PER MAGAZINE]]/(Table4[[#This Row],[UNLOAD TIME]]+Table4[[#This Row],[RELOAD TIME]])</f>
        <v>27808</v>
      </c>
    </row>
    <row r="2128" spans="1:25" collapsed="1" x14ac:dyDescent="0.15"/>
  </sheetData>
  <pageMargins left="0.7" right="0.7" top="0.75" bottom="0.75" header="0.3" footer="0.3"/>
  <pageSetup orientation="portrait"/>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74"/>
  <sheetViews>
    <sheetView zoomScaleNormal="150" zoomScaleSheetLayoutView="100" workbookViewId="0">
      <selection activeCell="D68" sqref="D68"/>
    </sheetView>
  </sheetViews>
  <sheetFormatPr defaultRowHeight="12.75" outlineLevelRow="1" x14ac:dyDescent="0.15"/>
  <cols>
    <col min="1" max="1" width="4.71875" style="227" customWidth="1"/>
    <col min="2" max="2" width="16.71875" style="232" customWidth="1"/>
    <col min="3" max="3" width="5.390625" style="227" customWidth="1"/>
    <col min="4" max="4" width="17.2578125" style="227" customWidth="1"/>
    <col min="5" max="5" width="8.62890625" style="233" customWidth="1"/>
    <col min="6" max="6" width="17.2578125" style="227" customWidth="1"/>
    <col min="7" max="7" width="8.62890625" style="233" customWidth="1"/>
    <col min="8" max="8" width="17.2578125" style="227" customWidth="1"/>
    <col min="9" max="9" width="8.62890625" style="233" customWidth="1"/>
    <col min="10" max="13" width="8.62890625" style="227" customWidth="1"/>
    <col min="14" max="16384" width="8.62890625" style="227"/>
  </cols>
  <sheetData>
    <row r="1" spans="1:9" s="122" customFormat="1" ht="24.75" customHeight="1" x14ac:dyDescent="0.15">
      <c r="A1" s="96" t="s">
        <v>99</v>
      </c>
      <c r="B1" s="95" t="s">
        <v>92</v>
      </c>
      <c r="C1" s="95" t="s">
        <v>93</v>
      </c>
      <c r="D1" s="96" t="s">
        <v>587</v>
      </c>
      <c r="E1" s="229" t="s">
        <v>588</v>
      </c>
      <c r="F1" s="96" t="s">
        <v>589</v>
      </c>
      <c r="G1" s="229" t="s">
        <v>590</v>
      </c>
      <c r="H1" s="96" t="s">
        <v>591</v>
      </c>
      <c r="I1" s="229" t="s">
        <v>592</v>
      </c>
    </row>
    <row r="2" spans="1:9" s="122" customFormat="1" ht="14.25" customHeight="1" x14ac:dyDescent="0.15">
      <c r="A2" s="122">
        <v>1</v>
      </c>
      <c r="B2" s="122" t="s">
        <v>593</v>
      </c>
      <c r="C2" s="144">
        <v>1</v>
      </c>
      <c r="D2" s="144" t="s">
        <v>594</v>
      </c>
      <c r="E2" s="230" t="s">
        <v>595</v>
      </c>
      <c r="F2" s="144"/>
      <c r="G2" s="230"/>
      <c r="H2" s="144"/>
      <c r="I2" s="230"/>
    </row>
    <row r="3" spans="1:9" s="122" customFormat="1" ht="14.25" hidden="1" customHeight="1" outlineLevel="1" x14ac:dyDescent="0.15">
      <c r="A3" s="122">
        <v>1</v>
      </c>
      <c r="B3" s="122" t="s">
        <v>593</v>
      </c>
      <c r="C3" s="144">
        <v>2</v>
      </c>
      <c r="D3" s="144" t="s">
        <v>594</v>
      </c>
      <c r="E3" s="231" t="s">
        <v>596</v>
      </c>
      <c r="F3" s="144"/>
      <c r="G3" s="231"/>
      <c r="H3" s="144"/>
      <c r="I3" s="231"/>
    </row>
    <row r="4" spans="1:9" s="122" customFormat="1" ht="14.25" hidden="1" customHeight="1" outlineLevel="1" x14ac:dyDescent="0.15">
      <c r="A4" s="122">
        <v>1</v>
      </c>
      <c r="B4" s="122" t="s">
        <v>593</v>
      </c>
      <c r="C4" s="144">
        <v>3</v>
      </c>
      <c r="D4" s="144" t="s">
        <v>594</v>
      </c>
      <c r="E4" s="231" t="s">
        <v>597</v>
      </c>
      <c r="F4" s="144"/>
      <c r="G4" s="231"/>
      <c r="H4" s="144"/>
      <c r="I4" s="231"/>
    </row>
    <row r="5" spans="1:9" s="122" customFormat="1" ht="14.25" hidden="1" customHeight="1" outlineLevel="1" x14ac:dyDescent="0.15">
      <c r="A5" s="122">
        <v>1</v>
      </c>
      <c r="B5" s="122" t="s">
        <v>593</v>
      </c>
      <c r="C5" s="144">
        <v>4</v>
      </c>
      <c r="D5" s="144" t="s">
        <v>594</v>
      </c>
      <c r="E5" s="231" t="s">
        <v>598</v>
      </c>
      <c r="F5" s="144"/>
      <c r="G5" s="231"/>
      <c r="H5" s="144"/>
      <c r="I5" s="231"/>
    </row>
    <row r="6" spans="1:9" s="122" customFormat="1" ht="14.25" hidden="1" customHeight="1" outlineLevel="1" x14ac:dyDescent="0.2">
      <c r="A6" s="122">
        <v>1</v>
      </c>
      <c r="B6" s="122" t="s">
        <v>593</v>
      </c>
      <c r="C6" s="144">
        <v>5</v>
      </c>
      <c r="D6" s="144" t="s">
        <v>594</v>
      </c>
      <c r="E6" s="231" t="s">
        <v>123</v>
      </c>
      <c r="F6" s="144"/>
      <c r="G6" s="231"/>
      <c r="H6" s="144"/>
      <c r="I6" s="231"/>
    </row>
    <row r="7" spans="1:9" s="122" customFormat="1" ht="14.25" hidden="1" customHeight="1" outlineLevel="1" x14ac:dyDescent="0.2">
      <c r="A7" s="122">
        <v>1</v>
      </c>
      <c r="B7" s="122" t="s">
        <v>593</v>
      </c>
      <c r="C7" s="144">
        <v>6</v>
      </c>
      <c r="D7" s="144" t="s">
        <v>594</v>
      </c>
      <c r="E7" s="231" t="s">
        <v>123</v>
      </c>
      <c r="F7" s="144"/>
      <c r="G7" s="231"/>
      <c r="H7" s="144"/>
      <c r="I7" s="231"/>
    </row>
    <row r="8" spans="1:9" s="122" customFormat="1" ht="14.25" customHeight="1" collapsed="1" x14ac:dyDescent="0.15">
      <c r="A8" s="144">
        <v>2</v>
      </c>
      <c r="B8" s="144" t="s">
        <v>599</v>
      </c>
      <c r="C8" s="144">
        <v>1</v>
      </c>
      <c r="D8" s="144" t="s">
        <v>600</v>
      </c>
      <c r="E8" s="230" t="s">
        <v>596</v>
      </c>
      <c r="F8" s="144"/>
      <c r="G8" s="230"/>
      <c r="H8" s="144"/>
      <c r="I8" s="230"/>
    </row>
    <row r="9" spans="1:9" s="122" customFormat="1" ht="14.25" hidden="1" customHeight="1" outlineLevel="1" x14ac:dyDescent="0.15">
      <c r="A9" s="144">
        <v>2</v>
      </c>
      <c r="B9" s="144" t="s">
        <v>599</v>
      </c>
      <c r="C9" s="144">
        <v>2</v>
      </c>
      <c r="D9" s="144" t="s">
        <v>600</v>
      </c>
      <c r="E9" s="231" t="s">
        <v>597</v>
      </c>
      <c r="F9" s="144"/>
      <c r="G9" s="231"/>
      <c r="H9" s="144"/>
      <c r="I9" s="231"/>
    </row>
    <row r="10" spans="1:9" s="122" customFormat="1" ht="14.25" hidden="1" customHeight="1" outlineLevel="1" x14ac:dyDescent="0.15">
      <c r="A10" s="144">
        <v>2</v>
      </c>
      <c r="B10" s="144" t="s">
        <v>599</v>
      </c>
      <c r="C10" s="144">
        <v>3</v>
      </c>
      <c r="D10" s="144" t="s">
        <v>600</v>
      </c>
      <c r="E10" s="231" t="s">
        <v>598</v>
      </c>
      <c r="F10" s="144"/>
      <c r="G10" s="231"/>
      <c r="H10" s="144"/>
      <c r="I10" s="231"/>
    </row>
    <row r="11" spans="1:9" s="122" customFormat="1" ht="14.25" hidden="1" customHeight="1" outlineLevel="1" x14ac:dyDescent="0.15">
      <c r="A11" s="144">
        <v>2</v>
      </c>
      <c r="B11" s="144" t="s">
        <v>599</v>
      </c>
      <c r="C11" s="144">
        <v>4</v>
      </c>
      <c r="D11" s="144" t="s">
        <v>600</v>
      </c>
      <c r="E11" s="231" t="s">
        <v>601</v>
      </c>
      <c r="F11" s="144"/>
      <c r="G11" s="231"/>
      <c r="H11" s="144"/>
      <c r="I11" s="231"/>
    </row>
    <row r="12" spans="1:9" s="122" customFormat="1" ht="14.25" hidden="1" customHeight="1" outlineLevel="1" x14ac:dyDescent="0.2">
      <c r="A12" s="144">
        <v>2</v>
      </c>
      <c r="B12" s="144" t="s">
        <v>599</v>
      </c>
      <c r="C12" s="144">
        <v>5</v>
      </c>
      <c r="D12" s="144" t="s">
        <v>600</v>
      </c>
      <c r="E12" s="231" t="s">
        <v>123</v>
      </c>
      <c r="F12" s="144"/>
      <c r="G12" s="231"/>
      <c r="H12" s="144"/>
      <c r="I12" s="231"/>
    </row>
    <row r="13" spans="1:9" s="122" customFormat="1" ht="14.25" hidden="1" customHeight="1" outlineLevel="1" x14ac:dyDescent="0.2">
      <c r="A13" s="144">
        <v>2</v>
      </c>
      <c r="B13" s="144" t="s">
        <v>599</v>
      </c>
      <c r="C13" s="144">
        <v>6</v>
      </c>
      <c r="D13" s="144" t="s">
        <v>600</v>
      </c>
      <c r="E13" s="231" t="s">
        <v>123</v>
      </c>
      <c r="F13" s="144"/>
      <c r="G13" s="231"/>
      <c r="H13" s="144"/>
      <c r="I13" s="231"/>
    </row>
    <row r="14" spans="1:9" s="122" customFormat="1" ht="14.25" customHeight="1" collapsed="1" x14ac:dyDescent="0.15">
      <c r="B14" s="144"/>
      <c r="C14" s="144">
        <v>1</v>
      </c>
      <c r="D14" s="144"/>
      <c r="E14" s="230"/>
      <c r="F14" s="144"/>
      <c r="G14" s="230"/>
      <c r="H14" s="144"/>
      <c r="I14" s="230"/>
    </row>
    <row r="15" spans="1:9" s="122" customFormat="1" ht="14.25" hidden="1" customHeight="1" outlineLevel="1" x14ac:dyDescent="0.15">
      <c r="B15" s="144"/>
      <c r="C15" s="144">
        <v>2</v>
      </c>
      <c r="D15" s="144"/>
      <c r="E15" s="231"/>
      <c r="F15" s="144"/>
      <c r="G15" s="231"/>
      <c r="H15" s="144"/>
      <c r="I15" s="231"/>
    </row>
    <row r="16" spans="1:9" s="122" customFormat="1" ht="14.25" hidden="1" customHeight="1" outlineLevel="1" x14ac:dyDescent="0.15">
      <c r="B16" s="144"/>
      <c r="C16" s="144">
        <v>3</v>
      </c>
      <c r="D16" s="144"/>
      <c r="E16" s="231"/>
      <c r="F16" s="144"/>
      <c r="G16" s="231"/>
      <c r="H16" s="144"/>
      <c r="I16" s="231"/>
    </row>
    <row r="17" spans="2:9" s="122" customFormat="1" ht="14.25" hidden="1" customHeight="1" outlineLevel="1" x14ac:dyDescent="0.15">
      <c r="B17" s="144"/>
      <c r="C17" s="144">
        <v>4</v>
      </c>
      <c r="D17" s="144"/>
      <c r="E17" s="231"/>
      <c r="F17" s="144"/>
      <c r="G17" s="231"/>
      <c r="H17" s="144"/>
      <c r="I17" s="231"/>
    </row>
    <row r="18" spans="2:9" s="122" customFormat="1" ht="14.25" hidden="1" customHeight="1" outlineLevel="1" x14ac:dyDescent="0.15">
      <c r="B18" s="144"/>
      <c r="C18" s="144">
        <v>5</v>
      </c>
      <c r="D18" s="144"/>
      <c r="E18" s="231"/>
      <c r="F18" s="144"/>
      <c r="G18" s="231"/>
      <c r="H18" s="144"/>
      <c r="I18" s="231"/>
    </row>
    <row r="19" spans="2:9" s="122" customFormat="1" ht="14.25" hidden="1" customHeight="1" outlineLevel="1" x14ac:dyDescent="0.15">
      <c r="B19" s="144"/>
      <c r="C19" s="144">
        <v>6</v>
      </c>
      <c r="D19" s="144"/>
      <c r="E19" s="231"/>
      <c r="F19" s="144"/>
      <c r="G19" s="231"/>
      <c r="H19" s="144"/>
      <c r="I19" s="231"/>
    </row>
    <row r="20" spans="2:9" s="122" customFormat="1" ht="14.25" customHeight="1" collapsed="1" x14ac:dyDescent="0.15">
      <c r="B20" s="144"/>
      <c r="C20" s="144">
        <v>1</v>
      </c>
      <c r="D20" s="144"/>
      <c r="E20" s="230"/>
      <c r="F20" s="144"/>
      <c r="G20" s="230"/>
      <c r="H20" s="144"/>
      <c r="I20" s="230"/>
    </row>
    <row r="21" spans="2:9" s="122" customFormat="1" ht="14.25" hidden="1" customHeight="1" outlineLevel="1" x14ac:dyDescent="0.15">
      <c r="B21" s="144"/>
      <c r="C21" s="144">
        <v>2</v>
      </c>
      <c r="D21" s="144"/>
      <c r="E21" s="231"/>
      <c r="F21" s="144"/>
      <c r="G21" s="231"/>
      <c r="H21" s="144"/>
      <c r="I21" s="231"/>
    </row>
    <row r="22" spans="2:9" s="122" customFormat="1" ht="14.25" hidden="1" customHeight="1" outlineLevel="1" x14ac:dyDescent="0.15">
      <c r="B22" s="144"/>
      <c r="C22" s="144">
        <v>3</v>
      </c>
      <c r="D22" s="144"/>
      <c r="E22" s="231"/>
      <c r="F22" s="144"/>
      <c r="G22" s="231"/>
      <c r="H22" s="144"/>
      <c r="I22" s="231"/>
    </row>
    <row r="23" spans="2:9" s="122" customFormat="1" ht="14.25" hidden="1" customHeight="1" outlineLevel="1" x14ac:dyDescent="0.15">
      <c r="B23" s="144"/>
      <c r="C23" s="144">
        <v>4</v>
      </c>
      <c r="D23" s="144"/>
      <c r="E23" s="231"/>
      <c r="F23" s="144"/>
      <c r="G23" s="231"/>
      <c r="H23" s="144"/>
      <c r="I23" s="231"/>
    </row>
    <row r="24" spans="2:9" s="122" customFormat="1" ht="14.25" hidden="1" customHeight="1" outlineLevel="1" x14ac:dyDescent="0.15">
      <c r="B24" s="144"/>
      <c r="C24" s="144">
        <v>5</v>
      </c>
      <c r="D24" s="144"/>
      <c r="E24" s="231"/>
      <c r="F24" s="144"/>
      <c r="G24" s="231"/>
      <c r="H24" s="144"/>
      <c r="I24" s="231"/>
    </row>
    <row r="25" spans="2:9" s="122" customFormat="1" ht="14.25" hidden="1" customHeight="1" outlineLevel="1" x14ac:dyDescent="0.15">
      <c r="B25" s="144"/>
      <c r="C25" s="144">
        <v>6</v>
      </c>
      <c r="D25" s="144"/>
      <c r="E25" s="231"/>
      <c r="F25" s="144"/>
      <c r="G25" s="231"/>
      <c r="H25" s="144"/>
      <c r="I25" s="231"/>
    </row>
    <row r="26" spans="2:9" s="122" customFormat="1" ht="14.25" customHeight="1" collapsed="1" x14ac:dyDescent="0.15">
      <c r="B26" s="144"/>
      <c r="C26" s="144">
        <v>1</v>
      </c>
      <c r="D26" s="144"/>
      <c r="E26" s="230"/>
      <c r="F26" s="144"/>
      <c r="G26" s="230"/>
      <c r="H26" s="144"/>
      <c r="I26" s="230"/>
    </row>
    <row r="27" spans="2:9" s="122" customFormat="1" ht="14.25" hidden="1" customHeight="1" outlineLevel="1" x14ac:dyDescent="0.15">
      <c r="B27" s="144"/>
      <c r="C27" s="144">
        <v>2</v>
      </c>
      <c r="D27" s="144"/>
      <c r="E27" s="231"/>
      <c r="F27" s="144"/>
      <c r="G27" s="231"/>
      <c r="H27" s="144"/>
      <c r="I27" s="231"/>
    </row>
    <row r="28" spans="2:9" s="122" customFormat="1" ht="14.25" hidden="1" customHeight="1" outlineLevel="1" x14ac:dyDescent="0.15">
      <c r="B28" s="144"/>
      <c r="C28" s="144">
        <v>3</v>
      </c>
      <c r="D28" s="144"/>
      <c r="E28" s="231"/>
      <c r="F28" s="144"/>
      <c r="G28" s="231"/>
      <c r="H28" s="144"/>
      <c r="I28" s="231"/>
    </row>
    <row r="29" spans="2:9" s="122" customFormat="1" ht="14.25" hidden="1" customHeight="1" outlineLevel="1" x14ac:dyDescent="0.15">
      <c r="B29" s="144"/>
      <c r="C29" s="144">
        <v>4</v>
      </c>
      <c r="D29" s="144"/>
      <c r="E29" s="231"/>
      <c r="F29" s="144"/>
      <c r="G29" s="231"/>
      <c r="H29" s="144"/>
      <c r="I29" s="231"/>
    </row>
    <row r="30" spans="2:9" s="122" customFormat="1" ht="14.25" hidden="1" customHeight="1" outlineLevel="1" x14ac:dyDescent="0.15">
      <c r="B30" s="144"/>
      <c r="C30" s="144">
        <v>5</v>
      </c>
      <c r="D30" s="144"/>
      <c r="E30" s="231"/>
      <c r="F30" s="144"/>
      <c r="G30" s="231"/>
      <c r="H30" s="144"/>
      <c r="I30" s="231"/>
    </row>
    <row r="31" spans="2:9" s="122" customFormat="1" ht="14.25" hidden="1" customHeight="1" outlineLevel="1" x14ac:dyDescent="0.15">
      <c r="B31" s="144"/>
      <c r="C31" s="144">
        <v>6</v>
      </c>
      <c r="D31" s="144"/>
      <c r="E31" s="231"/>
      <c r="F31" s="144"/>
      <c r="G31" s="231"/>
      <c r="H31" s="144"/>
      <c r="I31" s="231"/>
    </row>
    <row r="32" spans="2:9" s="122" customFormat="1" ht="14.25" customHeight="1" collapsed="1" x14ac:dyDescent="0.15">
      <c r="B32" s="144"/>
      <c r="C32" s="144">
        <v>1</v>
      </c>
      <c r="D32" s="144"/>
      <c r="E32" s="230"/>
      <c r="F32" s="144"/>
      <c r="G32" s="230"/>
      <c r="H32" s="144"/>
      <c r="I32" s="230"/>
    </row>
    <row r="33" spans="2:9" s="122" customFormat="1" ht="14.25" hidden="1" customHeight="1" outlineLevel="1" x14ac:dyDescent="0.15">
      <c r="B33" s="144"/>
      <c r="C33" s="144">
        <v>2</v>
      </c>
      <c r="D33" s="144"/>
      <c r="E33" s="231"/>
      <c r="F33" s="144"/>
      <c r="G33" s="231"/>
      <c r="H33" s="144"/>
      <c r="I33" s="231"/>
    </row>
    <row r="34" spans="2:9" s="122" customFormat="1" ht="14.25" hidden="1" customHeight="1" outlineLevel="1" x14ac:dyDescent="0.15">
      <c r="B34" s="144"/>
      <c r="C34" s="144">
        <v>3</v>
      </c>
      <c r="D34" s="144"/>
      <c r="E34" s="231"/>
      <c r="F34" s="144"/>
      <c r="G34" s="231"/>
      <c r="H34" s="144"/>
      <c r="I34" s="231"/>
    </row>
    <row r="35" spans="2:9" s="122" customFormat="1" ht="14.25" hidden="1" customHeight="1" outlineLevel="1" x14ac:dyDescent="0.15">
      <c r="B35" s="144"/>
      <c r="C35" s="144">
        <v>4</v>
      </c>
      <c r="D35" s="144"/>
      <c r="E35" s="231"/>
      <c r="F35" s="144"/>
      <c r="G35" s="231"/>
      <c r="H35" s="144"/>
      <c r="I35" s="231"/>
    </row>
    <row r="36" spans="2:9" s="122" customFormat="1" ht="14.25" hidden="1" customHeight="1" outlineLevel="1" x14ac:dyDescent="0.15">
      <c r="B36" s="144"/>
      <c r="C36" s="144">
        <v>5</v>
      </c>
      <c r="D36" s="144"/>
      <c r="E36" s="231"/>
      <c r="F36" s="144"/>
      <c r="G36" s="231"/>
      <c r="H36" s="144"/>
      <c r="I36" s="231"/>
    </row>
    <row r="37" spans="2:9" s="122" customFormat="1" ht="14.25" hidden="1" customHeight="1" outlineLevel="1" x14ac:dyDescent="0.15">
      <c r="B37" s="144"/>
      <c r="C37" s="144">
        <v>6</v>
      </c>
      <c r="D37" s="144"/>
      <c r="E37" s="231"/>
      <c r="F37" s="144"/>
      <c r="G37" s="231"/>
      <c r="H37" s="144"/>
      <c r="I37" s="231"/>
    </row>
    <row r="38" spans="2:9" s="122" customFormat="1" ht="14.25" customHeight="1" collapsed="1" x14ac:dyDescent="0.15">
      <c r="B38" s="144"/>
      <c r="C38" s="144">
        <v>1</v>
      </c>
      <c r="D38" s="144"/>
      <c r="E38" s="230"/>
      <c r="F38" s="144"/>
      <c r="G38" s="230"/>
      <c r="H38" s="144"/>
      <c r="I38" s="230"/>
    </row>
    <row r="39" spans="2:9" s="122" customFormat="1" ht="14.25" hidden="1" customHeight="1" outlineLevel="1" x14ac:dyDescent="0.15">
      <c r="B39" s="144"/>
      <c r="C39" s="144">
        <v>2</v>
      </c>
      <c r="D39" s="144"/>
      <c r="E39" s="231"/>
      <c r="F39" s="144"/>
      <c r="G39" s="231"/>
      <c r="H39" s="144"/>
      <c r="I39" s="231"/>
    </row>
    <row r="40" spans="2:9" s="122" customFormat="1" ht="14.25" hidden="1" customHeight="1" outlineLevel="1" x14ac:dyDescent="0.15">
      <c r="B40" s="144"/>
      <c r="C40" s="144">
        <v>3</v>
      </c>
      <c r="D40" s="144"/>
      <c r="E40" s="231"/>
      <c r="F40" s="144"/>
      <c r="G40" s="231"/>
      <c r="H40" s="144"/>
      <c r="I40" s="231"/>
    </row>
    <row r="41" spans="2:9" s="122" customFormat="1" ht="14.25" hidden="1" customHeight="1" outlineLevel="1" x14ac:dyDescent="0.15">
      <c r="B41" s="144"/>
      <c r="C41" s="144">
        <v>4</v>
      </c>
      <c r="D41" s="144"/>
      <c r="E41" s="231"/>
      <c r="F41" s="144"/>
      <c r="G41" s="231"/>
      <c r="H41" s="144"/>
      <c r="I41" s="231"/>
    </row>
    <row r="42" spans="2:9" s="122" customFormat="1" ht="14.25" hidden="1" customHeight="1" outlineLevel="1" x14ac:dyDescent="0.15">
      <c r="B42" s="144"/>
      <c r="C42" s="144">
        <v>5</v>
      </c>
      <c r="D42" s="144"/>
      <c r="E42" s="231"/>
      <c r="F42" s="144"/>
      <c r="G42" s="231"/>
      <c r="H42" s="144"/>
      <c r="I42" s="231"/>
    </row>
    <row r="43" spans="2:9" s="122" customFormat="1" ht="14.25" hidden="1" customHeight="1" outlineLevel="1" x14ac:dyDescent="0.15">
      <c r="B43" s="144"/>
      <c r="C43" s="144">
        <v>6</v>
      </c>
      <c r="D43" s="144"/>
      <c r="E43" s="231"/>
      <c r="F43" s="144"/>
      <c r="G43" s="231"/>
      <c r="H43" s="144"/>
      <c r="I43" s="231"/>
    </row>
    <row r="44" spans="2:9" s="122" customFormat="1" ht="14.25" customHeight="1" collapsed="1" x14ac:dyDescent="0.15">
      <c r="B44" s="144"/>
      <c r="C44" s="144">
        <v>1</v>
      </c>
      <c r="D44" s="144"/>
      <c r="E44" s="230"/>
      <c r="F44" s="144"/>
      <c r="G44" s="230"/>
      <c r="H44" s="144"/>
      <c r="I44" s="230"/>
    </row>
    <row r="45" spans="2:9" s="122" customFormat="1" ht="14.25" hidden="1" customHeight="1" outlineLevel="1" x14ac:dyDescent="0.15">
      <c r="B45" s="144"/>
      <c r="C45" s="144">
        <v>2</v>
      </c>
      <c r="D45" s="144"/>
      <c r="E45" s="231"/>
      <c r="F45" s="144"/>
      <c r="G45" s="231"/>
      <c r="H45" s="144"/>
      <c r="I45" s="231"/>
    </row>
    <row r="46" spans="2:9" s="122" customFormat="1" ht="14.25" hidden="1" customHeight="1" outlineLevel="1" x14ac:dyDescent="0.15">
      <c r="B46" s="144"/>
      <c r="C46" s="144">
        <v>3</v>
      </c>
      <c r="D46" s="144"/>
      <c r="E46" s="231"/>
      <c r="F46" s="144"/>
      <c r="G46" s="231"/>
      <c r="H46" s="144"/>
      <c r="I46" s="231"/>
    </row>
    <row r="47" spans="2:9" s="122" customFormat="1" ht="14.25" hidden="1" customHeight="1" outlineLevel="1" x14ac:dyDescent="0.15">
      <c r="B47" s="144"/>
      <c r="C47" s="144">
        <v>4</v>
      </c>
      <c r="D47" s="144"/>
      <c r="E47" s="231"/>
      <c r="F47" s="144"/>
      <c r="G47" s="231"/>
      <c r="H47" s="144"/>
      <c r="I47" s="231"/>
    </row>
    <row r="48" spans="2:9" s="122" customFormat="1" ht="14.25" hidden="1" customHeight="1" outlineLevel="1" x14ac:dyDescent="0.15">
      <c r="B48" s="144"/>
      <c r="C48" s="144">
        <v>5</v>
      </c>
      <c r="D48" s="144"/>
      <c r="E48" s="231"/>
      <c r="F48" s="144"/>
      <c r="G48" s="231"/>
      <c r="H48" s="144"/>
      <c r="I48" s="231"/>
    </row>
    <row r="49" spans="2:9" s="122" customFormat="1" ht="14.25" hidden="1" customHeight="1" outlineLevel="1" x14ac:dyDescent="0.15">
      <c r="B49" s="144"/>
      <c r="C49" s="144">
        <v>6</v>
      </c>
      <c r="D49" s="144"/>
      <c r="E49" s="231"/>
      <c r="F49" s="144"/>
      <c r="G49" s="231"/>
      <c r="H49" s="144"/>
      <c r="I49" s="231"/>
    </row>
    <row r="50" spans="2:9" s="122" customFormat="1" ht="14.25" customHeight="1" collapsed="1" x14ac:dyDescent="0.15">
      <c r="B50" s="144"/>
      <c r="C50" s="144">
        <v>1</v>
      </c>
      <c r="D50" s="144"/>
      <c r="E50" s="230"/>
      <c r="F50" s="144"/>
      <c r="G50" s="230"/>
      <c r="H50" s="144"/>
      <c r="I50" s="230"/>
    </row>
    <row r="51" spans="2:9" s="122" customFormat="1" ht="14.25" hidden="1" customHeight="1" outlineLevel="1" x14ac:dyDescent="0.15">
      <c r="B51" s="144"/>
      <c r="C51" s="144">
        <v>2</v>
      </c>
      <c r="D51" s="144"/>
      <c r="E51" s="231"/>
      <c r="F51" s="144"/>
      <c r="G51" s="231"/>
      <c r="H51" s="144"/>
      <c r="I51" s="231"/>
    </row>
    <row r="52" spans="2:9" s="122" customFormat="1" ht="14.25" hidden="1" customHeight="1" outlineLevel="1" x14ac:dyDescent="0.15">
      <c r="B52" s="144"/>
      <c r="C52" s="144">
        <v>3</v>
      </c>
      <c r="D52" s="144"/>
      <c r="E52" s="231"/>
      <c r="F52" s="144"/>
      <c r="G52" s="231"/>
      <c r="H52" s="144"/>
      <c r="I52" s="231"/>
    </row>
    <row r="53" spans="2:9" s="122" customFormat="1" ht="14.25" hidden="1" customHeight="1" outlineLevel="1" x14ac:dyDescent="0.15">
      <c r="B53" s="144"/>
      <c r="C53" s="144">
        <v>4</v>
      </c>
      <c r="D53" s="144"/>
      <c r="E53" s="231"/>
      <c r="F53" s="144"/>
      <c r="G53" s="231"/>
      <c r="H53" s="144"/>
      <c r="I53" s="231"/>
    </row>
    <row r="54" spans="2:9" s="122" customFormat="1" ht="14.25" hidden="1" customHeight="1" outlineLevel="1" x14ac:dyDescent="0.15">
      <c r="B54" s="144"/>
      <c r="C54" s="144">
        <v>5</v>
      </c>
      <c r="D54" s="144"/>
      <c r="E54" s="231"/>
      <c r="F54" s="144"/>
      <c r="G54" s="231"/>
      <c r="H54" s="144"/>
      <c r="I54" s="231"/>
    </row>
    <row r="55" spans="2:9" s="122" customFormat="1" ht="14.25" hidden="1" customHeight="1" outlineLevel="1" x14ac:dyDescent="0.15">
      <c r="B55" s="144"/>
      <c r="C55" s="144">
        <v>6</v>
      </c>
      <c r="D55" s="144"/>
      <c r="E55" s="231"/>
      <c r="F55" s="144"/>
      <c r="G55" s="231"/>
      <c r="H55" s="144"/>
      <c r="I55" s="231"/>
    </row>
    <row r="56" spans="2:9" s="122" customFormat="1" ht="14.25" customHeight="1" collapsed="1" x14ac:dyDescent="0.15">
      <c r="B56" s="144"/>
      <c r="C56" s="144">
        <v>1</v>
      </c>
      <c r="D56" s="144"/>
      <c r="E56" s="230"/>
      <c r="F56" s="144"/>
      <c r="G56" s="230"/>
      <c r="H56" s="144"/>
      <c r="I56" s="230"/>
    </row>
    <row r="57" spans="2:9" s="122" customFormat="1" ht="14.25" hidden="1" customHeight="1" outlineLevel="1" x14ac:dyDescent="0.15">
      <c r="B57" s="144"/>
      <c r="C57" s="144">
        <v>2</v>
      </c>
      <c r="D57" s="144"/>
      <c r="E57" s="231"/>
      <c r="F57" s="144"/>
      <c r="G57" s="231"/>
      <c r="H57" s="144"/>
      <c r="I57" s="231"/>
    </row>
    <row r="58" spans="2:9" s="122" customFormat="1" ht="14.25" hidden="1" customHeight="1" outlineLevel="1" x14ac:dyDescent="0.15">
      <c r="B58" s="144"/>
      <c r="C58" s="144">
        <v>3</v>
      </c>
      <c r="D58" s="144"/>
      <c r="E58" s="231"/>
      <c r="F58" s="144"/>
      <c r="G58" s="231"/>
      <c r="H58" s="144"/>
      <c r="I58" s="231"/>
    </row>
    <row r="59" spans="2:9" s="122" customFormat="1" ht="14.25" hidden="1" customHeight="1" outlineLevel="1" x14ac:dyDescent="0.15">
      <c r="B59" s="144"/>
      <c r="C59" s="144">
        <v>4</v>
      </c>
      <c r="D59" s="144"/>
      <c r="E59" s="231"/>
      <c r="F59" s="144"/>
      <c r="G59" s="231"/>
      <c r="H59" s="144"/>
      <c r="I59" s="231"/>
    </row>
    <row r="60" spans="2:9" s="122" customFormat="1" ht="14.25" hidden="1" customHeight="1" outlineLevel="1" x14ac:dyDescent="0.15">
      <c r="B60" s="144"/>
      <c r="C60" s="144">
        <v>5</v>
      </c>
      <c r="D60" s="144"/>
      <c r="E60" s="231"/>
      <c r="F60" s="144"/>
      <c r="G60" s="231"/>
      <c r="H60" s="144"/>
      <c r="I60" s="231"/>
    </row>
    <row r="61" spans="2:9" s="122" customFormat="1" ht="14.25" hidden="1" customHeight="1" outlineLevel="1" x14ac:dyDescent="0.15">
      <c r="B61" s="144"/>
      <c r="C61" s="144">
        <v>6</v>
      </c>
      <c r="D61" s="144"/>
      <c r="E61" s="231"/>
      <c r="F61" s="144"/>
      <c r="G61" s="231"/>
      <c r="H61" s="144"/>
      <c r="I61" s="231"/>
    </row>
    <row r="62" spans="2:9" s="122" customFormat="1" ht="14.25" customHeight="1" collapsed="1" x14ac:dyDescent="0.15">
      <c r="B62" s="144"/>
      <c r="C62" s="144">
        <v>1</v>
      </c>
      <c r="D62" s="144"/>
      <c r="E62" s="230"/>
      <c r="F62" s="144"/>
      <c r="G62" s="230"/>
      <c r="H62" s="144"/>
      <c r="I62" s="230"/>
    </row>
    <row r="63" spans="2:9" s="122" customFormat="1" ht="14.25" hidden="1" customHeight="1" outlineLevel="1" x14ac:dyDescent="0.15">
      <c r="B63" s="144"/>
      <c r="C63" s="144">
        <v>2</v>
      </c>
      <c r="D63" s="144"/>
      <c r="E63" s="231"/>
      <c r="F63" s="144"/>
      <c r="G63" s="231"/>
      <c r="H63" s="144"/>
      <c r="I63" s="231"/>
    </row>
    <row r="64" spans="2:9" s="122" customFormat="1" ht="14.25" hidden="1" customHeight="1" outlineLevel="1" x14ac:dyDescent="0.15">
      <c r="B64" s="144"/>
      <c r="C64" s="144">
        <v>3</v>
      </c>
      <c r="D64" s="144"/>
      <c r="E64" s="231"/>
      <c r="F64" s="144"/>
      <c r="G64" s="231"/>
      <c r="H64" s="144"/>
      <c r="I64" s="231"/>
    </row>
    <row r="65" spans="2:9" s="122" customFormat="1" ht="14.25" hidden="1" customHeight="1" outlineLevel="1" x14ac:dyDescent="0.15">
      <c r="B65" s="144"/>
      <c r="C65" s="144">
        <v>4</v>
      </c>
      <c r="D65" s="144"/>
      <c r="E65" s="231"/>
      <c r="F65" s="144"/>
      <c r="G65" s="231"/>
      <c r="H65" s="144"/>
      <c r="I65" s="231"/>
    </row>
    <row r="66" spans="2:9" s="122" customFormat="1" ht="14.25" hidden="1" customHeight="1" outlineLevel="1" x14ac:dyDescent="0.15">
      <c r="B66" s="144"/>
      <c r="C66" s="144">
        <v>5</v>
      </c>
      <c r="D66" s="144"/>
      <c r="E66" s="231"/>
      <c r="F66" s="144"/>
      <c r="G66" s="231"/>
      <c r="H66" s="144"/>
      <c r="I66" s="231"/>
    </row>
    <row r="67" spans="2:9" s="122" customFormat="1" ht="14.25" hidden="1" customHeight="1" outlineLevel="1" x14ac:dyDescent="0.15">
      <c r="B67" s="144"/>
      <c r="C67" s="144">
        <v>6</v>
      </c>
      <c r="D67" s="144"/>
      <c r="E67" s="231"/>
      <c r="F67" s="144"/>
      <c r="G67" s="231"/>
      <c r="H67" s="144"/>
      <c r="I67" s="231"/>
    </row>
    <row r="68" spans="2:9" s="122" customFormat="1" ht="14.25" customHeight="1" collapsed="1" x14ac:dyDescent="0.15">
      <c r="B68" s="144"/>
      <c r="C68" s="144">
        <v>1</v>
      </c>
      <c r="D68" s="144"/>
      <c r="E68" s="230"/>
      <c r="F68" s="144"/>
      <c r="G68" s="230"/>
      <c r="H68" s="144"/>
      <c r="I68" s="230"/>
    </row>
    <row r="69" spans="2:9" s="122" customFormat="1" ht="14.25" hidden="1" customHeight="1" outlineLevel="1" x14ac:dyDescent="0.15">
      <c r="B69" s="144"/>
      <c r="C69" s="144">
        <v>2</v>
      </c>
      <c r="D69" s="144"/>
      <c r="E69" s="231"/>
      <c r="F69" s="144"/>
      <c r="G69" s="231"/>
      <c r="H69" s="144"/>
      <c r="I69" s="231"/>
    </row>
    <row r="70" spans="2:9" s="122" customFormat="1" ht="14.25" hidden="1" customHeight="1" outlineLevel="1" x14ac:dyDescent="0.15">
      <c r="B70" s="144"/>
      <c r="C70" s="144">
        <v>3</v>
      </c>
      <c r="D70" s="144"/>
      <c r="E70" s="231"/>
      <c r="F70" s="144"/>
      <c r="G70" s="231"/>
      <c r="H70" s="144"/>
      <c r="I70" s="231"/>
    </row>
    <row r="71" spans="2:9" s="122" customFormat="1" ht="14.25" hidden="1" customHeight="1" outlineLevel="1" x14ac:dyDescent="0.15">
      <c r="B71" s="144"/>
      <c r="C71" s="144">
        <v>4</v>
      </c>
      <c r="D71" s="144"/>
      <c r="E71" s="231"/>
      <c r="F71" s="144"/>
      <c r="G71" s="231"/>
      <c r="H71" s="144"/>
      <c r="I71" s="231"/>
    </row>
    <row r="72" spans="2:9" s="122" customFormat="1" ht="14.25" hidden="1" customHeight="1" outlineLevel="1" x14ac:dyDescent="0.15">
      <c r="B72" s="144"/>
      <c r="C72" s="144">
        <v>5</v>
      </c>
      <c r="D72" s="144"/>
      <c r="E72" s="231"/>
      <c r="F72" s="144"/>
      <c r="G72" s="231"/>
      <c r="H72" s="144"/>
      <c r="I72" s="231"/>
    </row>
    <row r="73" spans="2:9" s="122" customFormat="1" ht="14.25" hidden="1" customHeight="1" outlineLevel="1" x14ac:dyDescent="0.15">
      <c r="B73" s="144"/>
      <c r="C73" s="144">
        <v>6</v>
      </c>
      <c r="D73" s="144"/>
      <c r="E73" s="231"/>
      <c r="F73" s="144"/>
      <c r="G73" s="231"/>
      <c r="H73" s="144"/>
      <c r="I73" s="231"/>
    </row>
    <row r="74" spans="2:9" collapsed="1" x14ac:dyDescent="0.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1"/>
  <sheetViews>
    <sheetView zoomScaleNormal="150" zoomScaleSheetLayoutView="100" workbookViewId="0">
      <selection activeCell="F19" sqref="F19"/>
    </sheetView>
  </sheetViews>
  <sheetFormatPr defaultRowHeight="14.25" x14ac:dyDescent="0.2"/>
  <cols>
    <col min="1" max="1" width="3.640625" style="320" customWidth="1"/>
    <col min="2" max="2" width="13.34765625" style="320" customWidth="1"/>
    <col min="3" max="4" width="6.7421875" style="320" customWidth="1"/>
    <col min="5" max="5" width="14.29296875" style="320" customWidth="1"/>
    <col min="6" max="6" width="8.62890625" style="320" customWidth="1"/>
    <col min="7" max="12" width="16.31640625" style="320" customWidth="1"/>
    <col min="13" max="16" width="8.62890625" style="320" customWidth="1"/>
    <col min="17" max="16384" width="8.62890625" style="320"/>
  </cols>
  <sheetData>
    <row r="1" spans="1:12" ht="15" customHeight="1" thickTop="1" x14ac:dyDescent="0.2">
      <c r="A1" s="235" t="s">
        <v>99</v>
      </c>
      <c r="B1" s="235" t="s">
        <v>8</v>
      </c>
      <c r="C1" s="236" t="s">
        <v>210</v>
      </c>
      <c r="D1" s="236" t="s">
        <v>217</v>
      </c>
      <c r="E1" s="237" t="s">
        <v>215</v>
      </c>
      <c r="F1" s="237" t="s">
        <v>216</v>
      </c>
      <c r="G1" s="244" t="s">
        <v>602</v>
      </c>
      <c r="H1" s="244" t="s">
        <v>603</v>
      </c>
      <c r="I1" s="244" t="s">
        <v>604</v>
      </c>
      <c r="J1" s="244" t="s">
        <v>605</v>
      </c>
      <c r="K1" s="244" t="s">
        <v>606</v>
      </c>
      <c r="L1" s="244" t="s">
        <v>607</v>
      </c>
    </row>
    <row r="2" spans="1:12" x14ac:dyDescent="0.2">
      <c r="A2" s="320">
        <v>1</v>
      </c>
      <c r="C2" s="257">
        <v>2</v>
      </c>
      <c r="E2" s="320" t="s">
        <v>222</v>
      </c>
    </row>
    <row r="3" spans="1:12" x14ac:dyDescent="0.2">
      <c r="A3" s="320">
        <v>2</v>
      </c>
      <c r="C3" s="257">
        <v>2</v>
      </c>
      <c r="E3" s="320" t="s">
        <v>222</v>
      </c>
    </row>
    <row r="4" spans="1:12" x14ac:dyDescent="0.2">
      <c r="A4" s="320">
        <v>3</v>
      </c>
      <c r="C4" s="258">
        <v>3</v>
      </c>
      <c r="E4" s="320" t="s">
        <v>227</v>
      </c>
    </row>
    <row r="5" spans="1:12" x14ac:dyDescent="0.2">
      <c r="A5" s="320">
        <v>4</v>
      </c>
      <c r="C5" s="258">
        <v>3</v>
      </c>
      <c r="E5" s="320" t="s">
        <v>227</v>
      </c>
    </row>
    <row r="6" spans="1:12" x14ac:dyDescent="0.2">
      <c r="A6" s="320">
        <v>5</v>
      </c>
      <c r="E6" s="320" t="s">
        <v>227</v>
      </c>
    </row>
    <row r="7" spans="1:12" x14ac:dyDescent="0.2">
      <c r="A7" s="320">
        <v>6</v>
      </c>
      <c r="E7" s="320" t="s">
        <v>227</v>
      </c>
    </row>
    <row r="8" spans="1:12" x14ac:dyDescent="0.2">
      <c r="A8" s="320">
        <v>7</v>
      </c>
      <c r="E8" s="320" t="s">
        <v>227</v>
      </c>
    </row>
    <row r="9" spans="1:12" x14ac:dyDescent="0.2">
      <c r="A9" s="320">
        <v>8</v>
      </c>
    </row>
    <row r="10" spans="1:12" x14ac:dyDescent="0.2">
      <c r="A10" s="320">
        <v>9</v>
      </c>
    </row>
    <row r="11" spans="1:12" x14ac:dyDescent="0.2">
      <c r="A11" s="320">
        <v>10</v>
      </c>
      <c r="C11" s="261">
        <v>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66"/>
  <sheetViews>
    <sheetView zoomScaleNormal="150" zoomScaleSheetLayoutView="100" workbookViewId="0">
      <pane ySplit="1" topLeftCell="A2" activePane="bottomLeft" state="frozen"/>
      <selection activeCell="D1" sqref="D1"/>
      <selection pane="bottomLeft" activeCell="D22" sqref="D22"/>
    </sheetView>
  </sheetViews>
  <sheetFormatPr defaultRowHeight="12.75" x14ac:dyDescent="0.15"/>
  <cols>
    <col min="1" max="1" width="3.1015625" style="234" customWidth="1"/>
    <col min="2" max="2" width="23.05859375" style="234" customWidth="1"/>
    <col min="3" max="3" width="14.15625" style="234" customWidth="1"/>
    <col min="4" max="4" width="22.51953125" style="234" customWidth="1"/>
    <col min="5" max="5" width="8.62890625" style="208" customWidth="1"/>
    <col min="6" max="6" width="8.8984375" style="208" customWidth="1"/>
    <col min="7" max="7" width="136.203125" style="206" customWidth="1"/>
  </cols>
  <sheetData>
    <row r="1" spans="1:7" ht="15" customHeight="1" x14ac:dyDescent="0.15">
      <c r="A1" s="319" t="s">
        <v>99</v>
      </c>
      <c r="B1" s="319" t="s">
        <v>92</v>
      </c>
      <c r="C1" s="319" t="s">
        <v>608</v>
      </c>
      <c r="D1" s="319" t="s">
        <v>609</v>
      </c>
      <c r="E1" s="207" t="s">
        <v>610</v>
      </c>
      <c r="F1" s="207" t="s">
        <v>611</v>
      </c>
      <c r="G1" s="319" t="s">
        <v>612</v>
      </c>
    </row>
    <row r="2" spans="1:7" ht="14.25" customHeight="1" x14ac:dyDescent="0.2">
      <c r="A2" s="320">
        <v>1</v>
      </c>
      <c r="B2" s="320" t="s">
        <v>613</v>
      </c>
      <c r="C2" s="320" t="s">
        <v>139</v>
      </c>
      <c r="D2" s="320" t="s">
        <v>614</v>
      </c>
      <c r="E2" s="268" t="s">
        <v>615</v>
      </c>
      <c r="F2" s="268" t="s">
        <v>616</v>
      </c>
      <c r="G2" s="320" t="s">
        <v>617</v>
      </c>
    </row>
    <row r="3" spans="1:7" ht="14.25" customHeight="1" x14ac:dyDescent="0.2">
      <c r="A3" s="320">
        <v>2</v>
      </c>
      <c r="B3" s="320" t="s">
        <v>618</v>
      </c>
      <c r="C3" s="320" t="s">
        <v>151</v>
      </c>
      <c r="D3" s="320" t="s">
        <v>619</v>
      </c>
      <c r="E3" s="268" t="s">
        <v>620</v>
      </c>
      <c r="F3" s="268" t="s">
        <v>616</v>
      </c>
      <c r="G3" s="320" t="s">
        <v>621</v>
      </c>
    </row>
    <row r="4" spans="1:7" ht="14.25" customHeight="1" x14ac:dyDescent="0.2">
      <c r="A4" s="320">
        <v>3</v>
      </c>
      <c r="B4" s="320" t="s">
        <v>622</v>
      </c>
      <c r="C4" s="320" t="s">
        <v>145</v>
      </c>
      <c r="D4" s="320" t="s">
        <v>623</v>
      </c>
      <c r="E4" s="268" t="s">
        <v>624</v>
      </c>
      <c r="F4" s="268" t="s">
        <v>616</v>
      </c>
      <c r="G4" s="320" t="s">
        <v>625</v>
      </c>
    </row>
    <row r="5" spans="1:7" ht="14.25" customHeight="1" x14ac:dyDescent="0.2">
      <c r="A5" s="320">
        <v>4</v>
      </c>
      <c r="B5" s="320" t="s">
        <v>626</v>
      </c>
      <c r="C5" s="320" t="s">
        <v>113</v>
      </c>
      <c r="D5" s="320" t="s">
        <v>627</v>
      </c>
      <c r="E5" s="268" t="s">
        <v>628</v>
      </c>
      <c r="F5" s="268" t="s">
        <v>616</v>
      </c>
      <c r="G5" s="269" t="s">
        <v>629</v>
      </c>
    </row>
    <row r="6" spans="1:7" ht="14.25" customHeight="1" x14ac:dyDescent="0.2">
      <c r="A6" s="320">
        <v>5</v>
      </c>
      <c r="B6" s="320" t="s">
        <v>630</v>
      </c>
      <c r="C6" s="320" t="s">
        <v>146</v>
      </c>
      <c r="D6" s="320" t="s">
        <v>631</v>
      </c>
      <c r="E6" s="268" t="s">
        <v>632</v>
      </c>
      <c r="F6" s="268" t="s">
        <v>616</v>
      </c>
      <c r="G6" s="320" t="s">
        <v>633</v>
      </c>
    </row>
    <row r="7" spans="1:7" ht="14.25" customHeight="1" x14ac:dyDescent="0.2">
      <c r="A7" s="320">
        <v>6</v>
      </c>
      <c r="B7" s="320" t="s">
        <v>634</v>
      </c>
      <c r="C7" s="320" t="s">
        <v>635</v>
      </c>
      <c r="D7" s="320" t="s">
        <v>636</v>
      </c>
      <c r="E7" s="268" t="s">
        <v>601</v>
      </c>
      <c r="F7" s="268" t="s">
        <v>616</v>
      </c>
      <c r="G7" s="320" t="s">
        <v>637</v>
      </c>
    </row>
    <row r="8" spans="1:7" ht="14.25" customHeight="1" x14ac:dyDescent="0.2">
      <c r="A8" s="320">
        <v>7</v>
      </c>
      <c r="B8" s="320" t="s">
        <v>638</v>
      </c>
      <c r="C8" s="320" t="s">
        <v>155</v>
      </c>
      <c r="D8" s="320" t="s">
        <v>639</v>
      </c>
      <c r="E8" s="268" t="s">
        <v>624</v>
      </c>
      <c r="F8" s="268" t="s">
        <v>616</v>
      </c>
      <c r="G8" s="320" t="s">
        <v>640</v>
      </c>
    </row>
    <row r="9" spans="1:7" ht="14.25" customHeight="1" x14ac:dyDescent="0.2">
      <c r="A9" s="320">
        <v>8</v>
      </c>
      <c r="B9" s="320" t="s">
        <v>641</v>
      </c>
      <c r="C9" s="320" t="s">
        <v>136</v>
      </c>
      <c r="D9" s="320" t="s">
        <v>642</v>
      </c>
      <c r="E9" s="268" t="s">
        <v>620</v>
      </c>
      <c r="F9" s="268" t="s">
        <v>616</v>
      </c>
      <c r="G9" s="320" t="s">
        <v>643</v>
      </c>
    </row>
    <row r="10" spans="1:7" ht="14.25" customHeight="1" x14ac:dyDescent="0.2">
      <c r="A10" s="320">
        <v>9</v>
      </c>
      <c r="B10" s="320" t="s">
        <v>644</v>
      </c>
      <c r="C10" s="320" t="s">
        <v>125</v>
      </c>
      <c r="D10" s="320" t="s">
        <v>645</v>
      </c>
      <c r="E10" s="268" t="s">
        <v>624</v>
      </c>
      <c r="F10" s="268" t="s">
        <v>646</v>
      </c>
      <c r="G10" s="320" t="s">
        <v>647</v>
      </c>
    </row>
    <row r="11" spans="1:7" ht="14.25" customHeight="1" x14ac:dyDescent="0.2">
      <c r="A11" s="320">
        <v>10</v>
      </c>
      <c r="B11" s="320" t="s">
        <v>648</v>
      </c>
      <c r="C11" s="320" t="s">
        <v>154</v>
      </c>
      <c r="D11" s="320" t="s">
        <v>649</v>
      </c>
      <c r="E11" s="268" t="s">
        <v>624</v>
      </c>
      <c r="F11" s="268" t="s">
        <v>616</v>
      </c>
      <c r="G11" s="320" t="s">
        <v>650</v>
      </c>
    </row>
    <row r="12" spans="1:7" ht="14.25" customHeight="1" x14ac:dyDescent="0.2">
      <c r="A12" s="320">
        <v>11</v>
      </c>
      <c r="B12" s="320" t="s">
        <v>651</v>
      </c>
      <c r="C12" s="320" t="s">
        <v>134</v>
      </c>
      <c r="D12" s="320" t="s">
        <v>652</v>
      </c>
      <c r="E12" s="268" t="s">
        <v>653</v>
      </c>
      <c r="F12" s="268" t="s">
        <v>616</v>
      </c>
      <c r="G12" s="320" t="s">
        <v>654</v>
      </c>
    </row>
    <row r="13" spans="1:7" ht="14.25" customHeight="1" x14ac:dyDescent="0.2">
      <c r="A13" s="320">
        <v>12</v>
      </c>
      <c r="B13" s="320" t="s">
        <v>655</v>
      </c>
      <c r="C13" s="320" t="s">
        <v>140</v>
      </c>
      <c r="D13" s="320" t="s">
        <v>656</v>
      </c>
      <c r="E13" s="268" t="s">
        <v>632</v>
      </c>
      <c r="F13" s="268" t="s">
        <v>616</v>
      </c>
      <c r="G13" s="320" t="s">
        <v>657</v>
      </c>
    </row>
    <row r="14" spans="1:7" ht="14.25" customHeight="1" x14ac:dyDescent="0.2">
      <c r="A14" s="320">
        <v>13</v>
      </c>
      <c r="B14" s="320" t="s">
        <v>658</v>
      </c>
      <c r="C14" s="320" t="s">
        <v>157</v>
      </c>
      <c r="D14" s="320" t="s">
        <v>659</v>
      </c>
      <c r="E14" s="268" t="s">
        <v>624</v>
      </c>
      <c r="F14" s="268" t="s">
        <v>616</v>
      </c>
      <c r="G14" s="320" t="s">
        <v>660</v>
      </c>
    </row>
    <row r="15" spans="1:7" ht="14.25" customHeight="1" x14ac:dyDescent="0.2">
      <c r="A15" s="320">
        <v>14</v>
      </c>
      <c r="B15" s="320" t="s">
        <v>661</v>
      </c>
      <c r="C15" s="320" t="s">
        <v>148</v>
      </c>
      <c r="D15" s="320" t="s">
        <v>662</v>
      </c>
      <c r="E15" s="268" t="s">
        <v>663</v>
      </c>
      <c r="F15" s="268" t="s">
        <v>616</v>
      </c>
      <c r="G15" s="320" t="s">
        <v>664</v>
      </c>
    </row>
    <row r="16" spans="1:7" ht="14.25" customHeight="1" x14ac:dyDescent="0.2">
      <c r="A16" s="320">
        <v>15</v>
      </c>
      <c r="B16" s="320" t="s">
        <v>665</v>
      </c>
      <c r="C16" s="320" t="s">
        <v>158</v>
      </c>
      <c r="D16" s="320" t="s">
        <v>666</v>
      </c>
      <c r="E16" s="268" t="s">
        <v>667</v>
      </c>
      <c r="F16" s="268" t="s">
        <v>616</v>
      </c>
      <c r="G16" s="320" t="s">
        <v>668</v>
      </c>
    </row>
    <row r="17" spans="1:7" ht="14.25" customHeight="1" x14ac:dyDescent="0.2">
      <c r="A17" s="320">
        <v>16</v>
      </c>
      <c r="B17" s="320" t="s">
        <v>669</v>
      </c>
      <c r="C17" s="320" t="s">
        <v>137</v>
      </c>
      <c r="D17" s="320" t="s">
        <v>670</v>
      </c>
      <c r="E17" s="268" t="s">
        <v>624</v>
      </c>
      <c r="F17" s="268" t="s">
        <v>616</v>
      </c>
      <c r="G17" s="320" t="s">
        <v>671</v>
      </c>
    </row>
    <row r="18" spans="1:7" ht="14.25" customHeight="1" x14ac:dyDescent="0.2">
      <c r="A18" s="320">
        <v>17</v>
      </c>
      <c r="B18" s="320" t="s">
        <v>672</v>
      </c>
      <c r="C18" s="320" t="s">
        <v>635</v>
      </c>
      <c r="D18" s="320" t="s">
        <v>673</v>
      </c>
      <c r="E18" s="268" t="s">
        <v>653</v>
      </c>
      <c r="F18" s="268" t="s">
        <v>616</v>
      </c>
      <c r="G18" s="320" t="s">
        <v>674</v>
      </c>
    </row>
    <row r="19" spans="1:7" ht="14.25" customHeight="1" x14ac:dyDescent="0.2">
      <c r="A19" s="320">
        <v>18</v>
      </c>
      <c r="B19" s="320" t="s">
        <v>675</v>
      </c>
      <c r="C19" s="320" t="s">
        <v>114</v>
      </c>
      <c r="D19" s="320" t="s">
        <v>676</v>
      </c>
      <c r="E19" s="268">
        <v>25</v>
      </c>
      <c r="F19" s="268" t="s">
        <v>616</v>
      </c>
      <c r="G19" s="320" t="s">
        <v>677</v>
      </c>
    </row>
    <row r="20" spans="1:7" ht="14.25" customHeight="1" x14ac:dyDescent="0.2">
      <c r="A20" s="320">
        <v>19</v>
      </c>
      <c r="B20" s="320" t="s">
        <v>678</v>
      </c>
      <c r="C20" s="320" t="s">
        <v>155</v>
      </c>
      <c r="D20" s="320" t="s">
        <v>679</v>
      </c>
      <c r="E20" s="268">
        <v>25</v>
      </c>
      <c r="F20" s="268" t="s">
        <v>616</v>
      </c>
      <c r="G20" s="320" t="s">
        <v>680</v>
      </c>
    </row>
    <row r="21" spans="1:7" ht="14.25" customHeight="1" x14ac:dyDescent="0.2">
      <c r="A21" s="320">
        <v>20</v>
      </c>
      <c r="B21" s="320" t="s">
        <v>681</v>
      </c>
      <c r="C21" s="320" t="s">
        <v>150</v>
      </c>
      <c r="D21" s="320" t="s">
        <v>682</v>
      </c>
      <c r="E21" s="268" t="s">
        <v>620</v>
      </c>
      <c r="F21" s="268" t="s">
        <v>616</v>
      </c>
      <c r="G21" s="320" t="s">
        <v>683</v>
      </c>
    </row>
    <row r="22" spans="1:7" ht="14.25" customHeight="1" x14ac:dyDescent="0.2">
      <c r="A22" s="320">
        <v>21</v>
      </c>
      <c r="B22" s="320" t="s">
        <v>684</v>
      </c>
      <c r="C22" s="320" t="s">
        <v>138</v>
      </c>
      <c r="D22" s="320" t="s">
        <v>685</v>
      </c>
      <c r="E22" s="268" t="s">
        <v>686</v>
      </c>
      <c r="F22" s="268" t="s">
        <v>616</v>
      </c>
      <c r="G22" s="320" t="s">
        <v>687</v>
      </c>
    </row>
    <row r="23" spans="1:7" ht="14.25" customHeight="1" x14ac:dyDescent="0.2">
      <c r="A23" s="320">
        <v>22</v>
      </c>
      <c r="B23" s="320" t="s">
        <v>688</v>
      </c>
      <c r="C23" s="320" t="s">
        <v>151</v>
      </c>
      <c r="D23" s="320" t="s">
        <v>689</v>
      </c>
      <c r="E23" s="268" t="s">
        <v>690</v>
      </c>
      <c r="F23" s="268" t="s">
        <v>616</v>
      </c>
      <c r="G23" s="320" t="s">
        <v>691</v>
      </c>
    </row>
    <row r="24" spans="1:7" ht="14.25" customHeight="1" x14ac:dyDescent="0.2">
      <c r="A24" s="320">
        <v>23</v>
      </c>
      <c r="B24" s="320" t="s">
        <v>692</v>
      </c>
      <c r="C24" s="320" t="s">
        <v>147</v>
      </c>
      <c r="D24" s="320" t="s">
        <v>693</v>
      </c>
      <c r="E24" s="268" t="s">
        <v>694</v>
      </c>
      <c r="F24" s="268" t="s">
        <v>616</v>
      </c>
      <c r="G24" s="320" t="s">
        <v>695</v>
      </c>
    </row>
    <row r="25" spans="1:7" ht="14.25" customHeight="1" x14ac:dyDescent="0.2">
      <c r="A25" s="320">
        <v>24</v>
      </c>
      <c r="B25" s="320" t="s">
        <v>696</v>
      </c>
      <c r="C25" s="320" t="s">
        <v>143</v>
      </c>
      <c r="D25" s="320" t="s">
        <v>697</v>
      </c>
      <c r="E25" s="268" t="s">
        <v>698</v>
      </c>
      <c r="F25" s="268" t="s">
        <v>616</v>
      </c>
      <c r="G25" s="320" t="s">
        <v>699</v>
      </c>
    </row>
    <row r="26" spans="1:7" ht="14.25" customHeight="1" x14ac:dyDescent="0.2">
      <c r="A26" s="320">
        <v>25</v>
      </c>
      <c r="B26" s="320" t="s">
        <v>700</v>
      </c>
      <c r="C26" s="320" t="s">
        <v>160</v>
      </c>
      <c r="D26" s="320" t="s">
        <v>701</v>
      </c>
      <c r="E26" s="268" t="s">
        <v>624</v>
      </c>
      <c r="F26" s="268" t="s">
        <v>616</v>
      </c>
      <c r="G26" s="320" t="s">
        <v>702</v>
      </c>
    </row>
    <row r="27" spans="1:7" ht="14.25" customHeight="1" x14ac:dyDescent="0.2">
      <c r="A27" s="320">
        <v>26</v>
      </c>
      <c r="B27" s="320" t="s">
        <v>703</v>
      </c>
      <c r="C27" s="320" t="s">
        <v>161</v>
      </c>
      <c r="D27" s="320" t="s">
        <v>704</v>
      </c>
      <c r="E27" s="268" t="s">
        <v>690</v>
      </c>
      <c r="F27" s="268" t="s">
        <v>616</v>
      </c>
      <c r="G27" s="320" t="s">
        <v>705</v>
      </c>
    </row>
    <row r="28" spans="1:7" ht="14.25" customHeight="1" x14ac:dyDescent="0.2">
      <c r="A28" s="320">
        <v>27</v>
      </c>
      <c r="B28" s="320" t="s">
        <v>706</v>
      </c>
      <c r="C28" s="320" t="s">
        <v>162</v>
      </c>
      <c r="D28" s="320" t="s">
        <v>707</v>
      </c>
      <c r="E28" s="268" t="s">
        <v>601</v>
      </c>
      <c r="F28" s="268" t="s">
        <v>616</v>
      </c>
      <c r="G28" s="320" t="s">
        <v>708</v>
      </c>
    </row>
    <row r="29" spans="1:7" ht="14.25" customHeight="1" x14ac:dyDescent="0.2">
      <c r="A29" s="320">
        <v>28</v>
      </c>
      <c r="B29" s="320" t="s">
        <v>709</v>
      </c>
      <c r="C29" s="320" t="s">
        <v>159</v>
      </c>
      <c r="D29" s="320" t="s">
        <v>710</v>
      </c>
      <c r="E29" s="268" t="s">
        <v>711</v>
      </c>
      <c r="F29" s="268" t="s">
        <v>616</v>
      </c>
      <c r="G29" s="320" t="s">
        <v>712</v>
      </c>
    </row>
    <row r="30" spans="1:7" ht="14.25" customHeight="1" x14ac:dyDescent="0.2">
      <c r="A30" s="320">
        <v>29</v>
      </c>
      <c r="B30" s="320" t="s">
        <v>713</v>
      </c>
      <c r="C30" s="320" t="s">
        <v>153</v>
      </c>
      <c r="D30" s="320" t="s">
        <v>714</v>
      </c>
      <c r="E30" s="268" t="s">
        <v>601</v>
      </c>
      <c r="F30" s="268" t="s">
        <v>616</v>
      </c>
      <c r="G30" s="320" t="s">
        <v>715</v>
      </c>
    </row>
    <row r="31" spans="1:7" ht="14.25" customHeight="1" x14ac:dyDescent="0.2">
      <c r="A31" s="320">
        <v>30</v>
      </c>
      <c r="B31" s="320" t="s">
        <v>716</v>
      </c>
      <c r="C31" s="320" t="s">
        <v>158</v>
      </c>
      <c r="D31" s="320" t="s">
        <v>717</v>
      </c>
      <c r="E31" s="268" t="s">
        <v>667</v>
      </c>
      <c r="F31" s="268" t="s">
        <v>616</v>
      </c>
      <c r="G31" s="320" t="s">
        <v>718</v>
      </c>
    </row>
    <row r="32" spans="1:7" ht="14.25" customHeight="1" x14ac:dyDescent="0.2">
      <c r="A32" s="320">
        <v>31</v>
      </c>
      <c r="B32" s="320" t="s">
        <v>719</v>
      </c>
      <c r="C32" s="320" t="s">
        <v>160</v>
      </c>
      <c r="D32" s="320" t="s">
        <v>720</v>
      </c>
      <c r="E32" s="268" t="s">
        <v>721</v>
      </c>
      <c r="F32" s="268" t="s">
        <v>616</v>
      </c>
      <c r="G32" s="320" t="s">
        <v>722</v>
      </c>
    </row>
    <row r="33" spans="1:7" ht="14.25" customHeight="1" x14ac:dyDescent="0.2">
      <c r="A33" s="320">
        <v>32</v>
      </c>
      <c r="B33" s="320" t="s">
        <v>723</v>
      </c>
      <c r="C33" s="320" t="s">
        <v>155</v>
      </c>
      <c r="D33" s="320" t="s">
        <v>724</v>
      </c>
      <c r="E33" s="268" t="s">
        <v>725</v>
      </c>
      <c r="F33" s="268" t="s">
        <v>616</v>
      </c>
      <c r="G33" s="320" t="s">
        <v>726</v>
      </c>
    </row>
    <row r="34" spans="1:7" ht="14.25" customHeight="1" x14ac:dyDescent="0.2">
      <c r="A34" s="320">
        <v>33</v>
      </c>
      <c r="B34" s="320" t="s">
        <v>727</v>
      </c>
      <c r="C34" s="320" t="s">
        <v>162</v>
      </c>
      <c r="D34" s="320" t="s">
        <v>728</v>
      </c>
      <c r="E34" s="268" t="s">
        <v>690</v>
      </c>
      <c r="F34" s="268" t="s">
        <v>616</v>
      </c>
      <c r="G34" s="320" t="s">
        <v>729</v>
      </c>
    </row>
    <row r="35" spans="1:7" ht="14.25" customHeight="1" x14ac:dyDescent="0.2">
      <c r="A35" s="320">
        <v>34</v>
      </c>
      <c r="B35" s="320" t="s">
        <v>730</v>
      </c>
      <c r="C35" s="320" t="s">
        <v>163</v>
      </c>
      <c r="D35" s="320" t="s">
        <v>627</v>
      </c>
      <c r="E35" s="268" t="s">
        <v>731</v>
      </c>
      <c r="F35" s="268" t="s">
        <v>616</v>
      </c>
      <c r="G35" s="320" t="s">
        <v>732</v>
      </c>
    </row>
    <row r="36" spans="1:7" ht="14.25" customHeight="1" x14ac:dyDescent="0.2">
      <c r="A36" s="320">
        <v>35</v>
      </c>
      <c r="B36" s="320" t="s">
        <v>733</v>
      </c>
      <c r="C36" s="320" t="s">
        <v>164</v>
      </c>
      <c r="D36" s="320" t="s">
        <v>734</v>
      </c>
      <c r="E36" s="268" t="s">
        <v>735</v>
      </c>
      <c r="F36" s="268" t="s">
        <v>616</v>
      </c>
      <c r="G36" s="320" t="s">
        <v>736</v>
      </c>
    </row>
    <row r="37" spans="1:7" ht="14.25" customHeight="1" x14ac:dyDescent="0.2">
      <c r="A37" s="320">
        <v>36</v>
      </c>
      <c r="B37" s="320" t="s">
        <v>737</v>
      </c>
      <c r="C37" s="320" t="s">
        <v>163</v>
      </c>
      <c r="D37" s="320" t="s">
        <v>738</v>
      </c>
      <c r="E37" s="268" t="s">
        <v>739</v>
      </c>
      <c r="F37" s="268" t="s">
        <v>616</v>
      </c>
      <c r="G37" s="320" t="s">
        <v>740</v>
      </c>
    </row>
    <row r="38" spans="1:7" ht="14.25" customHeight="1" x14ac:dyDescent="0.2">
      <c r="A38" s="320">
        <v>37</v>
      </c>
      <c r="B38" s="320" t="s">
        <v>741</v>
      </c>
      <c r="C38" s="320" t="s">
        <v>165</v>
      </c>
      <c r="D38" s="320" t="s">
        <v>742</v>
      </c>
      <c r="E38" s="268" t="s">
        <v>743</v>
      </c>
      <c r="F38" s="268" t="s">
        <v>616</v>
      </c>
      <c r="G38" s="320" t="s">
        <v>744</v>
      </c>
    </row>
    <row r="39" spans="1:7" ht="14.25" customHeight="1" x14ac:dyDescent="0.2">
      <c r="A39" s="320">
        <v>38</v>
      </c>
      <c r="B39" s="320" t="s">
        <v>745</v>
      </c>
      <c r="C39" s="320" t="s">
        <v>166</v>
      </c>
      <c r="D39" s="320" t="s">
        <v>746</v>
      </c>
      <c r="E39" s="268" t="s">
        <v>667</v>
      </c>
      <c r="F39" s="268" t="s">
        <v>616</v>
      </c>
      <c r="G39" s="320" t="s">
        <v>747</v>
      </c>
    </row>
    <row r="40" spans="1:7" ht="14.25" customHeight="1" x14ac:dyDescent="0.2">
      <c r="A40" s="320">
        <v>39</v>
      </c>
      <c r="B40" s="320" t="s">
        <v>748</v>
      </c>
      <c r="C40" s="320" t="s">
        <v>635</v>
      </c>
      <c r="D40" s="320" t="s">
        <v>749</v>
      </c>
      <c r="E40" s="268" t="s">
        <v>750</v>
      </c>
      <c r="F40" s="268" t="s">
        <v>272</v>
      </c>
      <c r="G40" s="320" t="s">
        <v>751</v>
      </c>
    </row>
    <row r="41" spans="1:7" ht="14.25" customHeight="1" x14ac:dyDescent="0.2">
      <c r="A41" s="320">
        <v>40</v>
      </c>
      <c r="B41" s="320" t="s">
        <v>752</v>
      </c>
      <c r="C41" s="320" t="s">
        <v>167</v>
      </c>
      <c r="D41" s="320" t="s">
        <v>753</v>
      </c>
      <c r="E41" s="268" t="s">
        <v>624</v>
      </c>
      <c r="F41" s="268" t="s">
        <v>616</v>
      </c>
      <c r="G41" s="320" t="s">
        <v>754</v>
      </c>
    </row>
    <row r="42" spans="1:7" ht="14.25" customHeight="1" x14ac:dyDescent="0.2">
      <c r="A42" s="320">
        <v>41</v>
      </c>
      <c r="B42" s="320" t="s">
        <v>755</v>
      </c>
      <c r="C42" s="320" t="s">
        <v>159</v>
      </c>
      <c r="D42" s="320" t="s">
        <v>756</v>
      </c>
      <c r="E42" s="268" t="s">
        <v>620</v>
      </c>
      <c r="F42" s="268" t="s">
        <v>616</v>
      </c>
      <c r="G42" s="320" t="s">
        <v>757</v>
      </c>
    </row>
    <row r="43" spans="1:7" ht="14.25" customHeight="1" x14ac:dyDescent="0.2">
      <c r="A43" s="320">
        <v>42</v>
      </c>
      <c r="B43" s="320" t="s">
        <v>758</v>
      </c>
      <c r="C43" s="320" t="s">
        <v>165</v>
      </c>
      <c r="D43" s="320" t="s">
        <v>759</v>
      </c>
      <c r="E43" s="268" t="s">
        <v>667</v>
      </c>
      <c r="F43" s="268" t="s">
        <v>616</v>
      </c>
      <c r="G43" s="320" t="s">
        <v>760</v>
      </c>
    </row>
    <row r="44" spans="1:7" ht="14.25" customHeight="1" x14ac:dyDescent="0.2">
      <c r="A44" s="320">
        <v>43</v>
      </c>
      <c r="B44" s="320" t="s">
        <v>761</v>
      </c>
      <c r="C44" s="320" t="s">
        <v>167</v>
      </c>
      <c r="D44" s="320" t="s">
        <v>762</v>
      </c>
      <c r="E44" s="268" t="s">
        <v>632</v>
      </c>
      <c r="F44" s="268" t="s">
        <v>616</v>
      </c>
      <c r="G44" s="320" t="s">
        <v>763</v>
      </c>
    </row>
    <row r="45" spans="1:7" ht="14.25" customHeight="1" x14ac:dyDescent="0.2">
      <c r="A45" s="320">
        <v>44</v>
      </c>
      <c r="B45" s="320" t="s">
        <v>764</v>
      </c>
      <c r="C45" s="320" t="s">
        <v>156</v>
      </c>
      <c r="D45" s="320" t="s">
        <v>765</v>
      </c>
      <c r="E45" s="268" t="s">
        <v>690</v>
      </c>
      <c r="F45" s="268" t="s">
        <v>616</v>
      </c>
      <c r="G45" s="320" t="s">
        <v>766</v>
      </c>
    </row>
    <row r="46" spans="1:7" ht="14.25" customHeight="1" x14ac:dyDescent="0.2">
      <c r="A46" s="320">
        <v>45</v>
      </c>
      <c r="B46" s="320" t="s">
        <v>767</v>
      </c>
      <c r="C46" s="320" t="s">
        <v>168</v>
      </c>
      <c r="D46" s="320" t="s">
        <v>768</v>
      </c>
      <c r="E46" s="268" t="s">
        <v>721</v>
      </c>
      <c r="F46" s="268" t="s">
        <v>616</v>
      </c>
      <c r="G46" s="320" t="s">
        <v>769</v>
      </c>
    </row>
    <row r="47" spans="1:7" ht="14.25" customHeight="1" x14ac:dyDescent="0.2">
      <c r="A47" s="320">
        <v>46</v>
      </c>
      <c r="B47" s="320" t="s">
        <v>770</v>
      </c>
      <c r="C47" s="320" t="s">
        <v>635</v>
      </c>
      <c r="D47" s="320" t="s">
        <v>771</v>
      </c>
      <c r="E47" s="268" t="s">
        <v>620</v>
      </c>
      <c r="F47" s="268" t="s">
        <v>616</v>
      </c>
      <c r="G47" s="320" t="s">
        <v>772</v>
      </c>
    </row>
    <row r="48" spans="1:7" ht="14.25" customHeight="1" x14ac:dyDescent="0.2">
      <c r="A48" s="320">
        <v>47</v>
      </c>
      <c r="B48" s="320" t="s">
        <v>773</v>
      </c>
      <c r="C48" s="320" t="s">
        <v>169</v>
      </c>
      <c r="D48" s="320" t="s">
        <v>774</v>
      </c>
      <c r="E48" s="268" t="s">
        <v>620</v>
      </c>
      <c r="F48" s="268" t="s">
        <v>616</v>
      </c>
      <c r="G48" s="320" t="s">
        <v>775</v>
      </c>
    </row>
    <row r="49" spans="1:7" ht="14.25" customHeight="1" x14ac:dyDescent="0.2">
      <c r="A49" s="320">
        <v>48</v>
      </c>
      <c r="B49" s="320" t="s">
        <v>776</v>
      </c>
      <c r="C49" s="320" t="s">
        <v>133</v>
      </c>
      <c r="D49" s="320" t="s">
        <v>777</v>
      </c>
      <c r="E49" s="268" t="s">
        <v>601</v>
      </c>
      <c r="F49" s="268" t="s">
        <v>616</v>
      </c>
      <c r="G49" s="320" t="s">
        <v>778</v>
      </c>
    </row>
    <row r="50" spans="1:7" ht="14.25" customHeight="1" x14ac:dyDescent="0.2">
      <c r="A50" s="320">
        <v>49</v>
      </c>
      <c r="B50" s="320" t="s">
        <v>779</v>
      </c>
      <c r="C50" s="320" t="s">
        <v>166</v>
      </c>
      <c r="D50" s="320" t="s">
        <v>780</v>
      </c>
      <c r="E50" s="268" t="s">
        <v>739</v>
      </c>
      <c r="F50" s="268" t="s">
        <v>616</v>
      </c>
      <c r="G50" s="320" t="s">
        <v>781</v>
      </c>
    </row>
    <row r="51" spans="1:7" ht="14.25" customHeight="1" x14ac:dyDescent="0.2">
      <c r="A51" s="320">
        <v>50</v>
      </c>
      <c r="B51" s="320" t="s">
        <v>782</v>
      </c>
      <c r="C51" s="320" t="s">
        <v>635</v>
      </c>
      <c r="D51" s="320" t="s">
        <v>783</v>
      </c>
      <c r="E51" s="268" t="s">
        <v>784</v>
      </c>
      <c r="F51" s="268" t="s">
        <v>272</v>
      </c>
      <c r="G51" s="320" t="s">
        <v>785</v>
      </c>
    </row>
    <row r="52" spans="1:7" ht="14.25" customHeight="1" x14ac:dyDescent="0.2">
      <c r="A52" s="320">
        <v>51</v>
      </c>
      <c r="B52" s="320" t="s">
        <v>786</v>
      </c>
      <c r="C52" s="320" t="s">
        <v>635</v>
      </c>
      <c r="D52" s="320" t="s">
        <v>787</v>
      </c>
      <c r="E52" s="268" t="s">
        <v>667</v>
      </c>
      <c r="F52" s="268" t="s">
        <v>616</v>
      </c>
      <c r="G52" s="320" t="s">
        <v>788</v>
      </c>
    </row>
    <row r="53" spans="1:7" ht="14.25" customHeight="1" x14ac:dyDescent="0.2">
      <c r="A53" s="320">
        <v>52</v>
      </c>
      <c r="B53" s="320" t="s">
        <v>789</v>
      </c>
      <c r="C53" s="320" t="s">
        <v>170</v>
      </c>
      <c r="D53" s="320" t="s">
        <v>790</v>
      </c>
      <c r="E53" s="268" t="s">
        <v>791</v>
      </c>
      <c r="F53" s="268" t="s">
        <v>272</v>
      </c>
      <c r="G53" s="320" t="s">
        <v>792</v>
      </c>
    </row>
    <row r="54" spans="1:7" ht="14.25" customHeight="1" x14ac:dyDescent="0.2">
      <c r="A54" s="320">
        <v>53</v>
      </c>
      <c r="B54" s="320" t="s">
        <v>793</v>
      </c>
      <c r="C54" s="320" t="s">
        <v>169</v>
      </c>
      <c r="D54" s="320" t="s">
        <v>794</v>
      </c>
      <c r="E54" s="268" t="s">
        <v>690</v>
      </c>
      <c r="F54" s="268" t="s">
        <v>272</v>
      </c>
      <c r="G54" s="320" t="s">
        <v>795</v>
      </c>
    </row>
    <row r="55" spans="1:7" ht="14.25" customHeight="1" x14ac:dyDescent="0.2">
      <c r="A55" s="320">
        <v>54</v>
      </c>
      <c r="B55" s="320" t="s">
        <v>796</v>
      </c>
      <c r="C55" s="320" t="s">
        <v>171</v>
      </c>
      <c r="D55" s="320" t="s">
        <v>797</v>
      </c>
      <c r="E55" s="268" t="s">
        <v>798</v>
      </c>
      <c r="F55" s="268" t="s">
        <v>616</v>
      </c>
      <c r="G55" s="320" t="s">
        <v>799</v>
      </c>
    </row>
    <row r="56" spans="1:7" ht="14.25" customHeight="1" x14ac:dyDescent="0.2">
      <c r="A56" s="320">
        <v>55</v>
      </c>
      <c r="B56" s="320" t="s">
        <v>800</v>
      </c>
      <c r="C56" s="320" t="s">
        <v>170</v>
      </c>
      <c r="D56" s="320" t="s">
        <v>801</v>
      </c>
      <c r="E56" s="268" t="s">
        <v>663</v>
      </c>
      <c r="F56" s="268" t="s">
        <v>616</v>
      </c>
      <c r="G56" s="320" t="s">
        <v>802</v>
      </c>
    </row>
    <row r="57" spans="1:7" ht="14.25" customHeight="1" x14ac:dyDescent="0.2">
      <c r="A57" s="320">
        <v>56</v>
      </c>
      <c r="B57" s="320" t="s">
        <v>803</v>
      </c>
      <c r="C57" s="320" t="s">
        <v>171</v>
      </c>
      <c r="D57" s="320" t="s">
        <v>804</v>
      </c>
      <c r="E57" s="268" t="s">
        <v>632</v>
      </c>
      <c r="F57" s="268" t="s">
        <v>272</v>
      </c>
      <c r="G57" s="320" t="s">
        <v>805</v>
      </c>
    </row>
    <row r="58" spans="1:7" ht="14.25" customHeight="1" x14ac:dyDescent="0.2">
      <c r="A58" s="320">
        <v>57</v>
      </c>
      <c r="B58" s="320" t="s">
        <v>806</v>
      </c>
      <c r="C58" s="320" t="s">
        <v>168</v>
      </c>
      <c r="D58" s="320" t="s">
        <v>807</v>
      </c>
      <c r="E58" s="268" t="s">
        <v>690</v>
      </c>
      <c r="F58" s="268" t="s">
        <v>272</v>
      </c>
      <c r="G58" s="320" t="s">
        <v>808</v>
      </c>
    </row>
    <row r="59" spans="1:7" ht="14.25" customHeight="1" x14ac:dyDescent="0.2">
      <c r="A59" s="320">
        <v>58</v>
      </c>
      <c r="B59" s="320" t="s">
        <v>809</v>
      </c>
      <c r="C59" s="320" t="s">
        <v>141</v>
      </c>
      <c r="D59" s="320" t="s">
        <v>810</v>
      </c>
      <c r="E59" s="268" t="s">
        <v>667</v>
      </c>
      <c r="F59" s="268" t="s">
        <v>272</v>
      </c>
      <c r="G59" s="320" t="s">
        <v>811</v>
      </c>
    </row>
    <row r="60" spans="1:7" ht="14.25" customHeight="1" x14ac:dyDescent="0.2">
      <c r="A60" s="320">
        <v>59</v>
      </c>
      <c r="B60" s="320" t="s">
        <v>812</v>
      </c>
      <c r="C60" s="320" t="s">
        <v>813</v>
      </c>
      <c r="D60" s="320" t="s">
        <v>814</v>
      </c>
      <c r="E60" s="268" t="s">
        <v>815</v>
      </c>
      <c r="F60" s="268" t="s">
        <v>272</v>
      </c>
      <c r="G60" s="320" t="s">
        <v>816</v>
      </c>
    </row>
    <row r="61" spans="1:7" ht="14.25" customHeight="1" x14ac:dyDescent="0.2">
      <c r="A61" s="320">
        <v>60</v>
      </c>
      <c r="B61" s="320" t="s">
        <v>817</v>
      </c>
      <c r="C61" s="320" t="s">
        <v>174</v>
      </c>
      <c r="D61" s="320" t="s">
        <v>818</v>
      </c>
      <c r="E61" s="268" t="s">
        <v>601</v>
      </c>
      <c r="F61" s="268" t="s">
        <v>272</v>
      </c>
      <c r="G61" s="320" t="s">
        <v>819</v>
      </c>
    </row>
    <row r="62" spans="1:7" ht="14.25" customHeight="1" x14ac:dyDescent="0.2">
      <c r="A62" s="320">
        <v>61</v>
      </c>
      <c r="B62" s="320" t="s">
        <v>820</v>
      </c>
      <c r="C62" s="320" t="s">
        <v>813</v>
      </c>
      <c r="D62" s="320" t="s">
        <v>821</v>
      </c>
      <c r="E62" s="268" t="s">
        <v>690</v>
      </c>
      <c r="F62" s="268" t="s">
        <v>272</v>
      </c>
      <c r="G62" s="320" t="s">
        <v>822</v>
      </c>
    </row>
    <row r="63" spans="1:7" ht="14.25" customHeight="1" x14ac:dyDescent="0.2">
      <c r="A63" s="320">
        <v>62</v>
      </c>
      <c r="B63" s="320" t="s">
        <v>823</v>
      </c>
      <c r="C63" s="320" t="s">
        <v>165</v>
      </c>
      <c r="D63" s="320" t="s">
        <v>824</v>
      </c>
      <c r="E63" s="268" t="s">
        <v>663</v>
      </c>
      <c r="F63" s="268" t="s">
        <v>272</v>
      </c>
      <c r="G63" s="320" t="s">
        <v>825</v>
      </c>
    </row>
    <row r="64" spans="1:7" ht="14.25" customHeight="1" x14ac:dyDescent="0.2">
      <c r="A64" s="320">
        <v>63</v>
      </c>
      <c r="B64" s="320" t="s">
        <v>826</v>
      </c>
      <c r="C64" s="320" t="s">
        <v>174</v>
      </c>
      <c r="D64" s="320" t="s">
        <v>827</v>
      </c>
      <c r="E64" s="268" t="s">
        <v>690</v>
      </c>
      <c r="F64" s="268" t="s">
        <v>272</v>
      </c>
      <c r="G64" s="320" t="s">
        <v>828</v>
      </c>
    </row>
    <row r="65" spans="1:7" ht="14.25" customHeight="1" x14ac:dyDescent="0.2">
      <c r="A65" s="320">
        <v>64</v>
      </c>
      <c r="B65" s="320" t="s">
        <v>829</v>
      </c>
      <c r="C65" s="320" t="s">
        <v>635</v>
      </c>
      <c r="D65" s="320" t="s">
        <v>830</v>
      </c>
      <c r="E65" s="268" t="s">
        <v>632</v>
      </c>
      <c r="F65" s="268" t="s">
        <v>272</v>
      </c>
      <c r="G65" s="320" t="s">
        <v>831</v>
      </c>
    </row>
    <row r="66" spans="1:7" ht="14.25" customHeight="1" x14ac:dyDescent="0.2">
      <c r="A66" s="320">
        <v>65</v>
      </c>
      <c r="B66" s="320" t="s">
        <v>832</v>
      </c>
      <c r="C66" s="320" t="s">
        <v>175</v>
      </c>
      <c r="D66" s="320" t="s">
        <v>833</v>
      </c>
      <c r="E66" s="268" t="s">
        <v>690</v>
      </c>
      <c r="F66" s="268" t="s">
        <v>272</v>
      </c>
      <c r="G66" s="320" t="s">
        <v>834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68"/>
  <sheetViews>
    <sheetView zoomScaleNormal="150" zoomScaleSheetLayoutView="100" workbookViewId="0">
      <selection activeCell="H60" sqref="H60"/>
    </sheetView>
  </sheetViews>
  <sheetFormatPr defaultRowHeight="12.75" x14ac:dyDescent="0.15"/>
  <cols>
    <col min="1" max="1" width="3.640625" style="234" customWidth="1"/>
    <col min="2" max="2" width="22.51953125" style="234" bestFit="1" customWidth="1"/>
    <col min="3" max="3" width="22.11328125" style="234" hidden="1" customWidth="1"/>
    <col min="4" max="7" width="8.62890625" style="208" customWidth="1"/>
    <col min="8" max="8" width="93.9921875" style="234" customWidth="1"/>
  </cols>
  <sheetData>
    <row r="1" spans="1:8" ht="15" customHeight="1" x14ac:dyDescent="0.15">
      <c r="A1" s="319" t="s">
        <v>99</v>
      </c>
      <c r="B1" s="319" t="s">
        <v>92</v>
      </c>
      <c r="C1" s="319" t="s">
        <v>835</v>
      </c>
      <c r="D1" s="209" t="s">
        <v>836</v>
      </c>
      <c r="E1" s="210" t="s">
        <v>837</v>
      </c>
      <c r="F1" s="211" t="s">
        <v>838</v>
      </c>
      <c r="G1" s="212" t="s">
        <v>839</v>
      </c>
      <c r="H1" s="205" t="s">
        <v>612</v>
      </c>
    </row>
    <row r="2" spans="1:8" ht="14.25" customHeight="1" x14ac:dyDescent="0.2">
      <c r="A2" s="320">
        <v>1</v>
      </c>
      <c r="B2" s="270" t="s">
        <v>840</v>
      </c>
      <c r="C2" s="320" t="s">
        <v>841</v>
      </c>
      <c r="D2" s="268" t="s">
        <v>842</v>
      </c>
      <c r="E2" s="268" t="s">
        <v>843</v>
      </c>
      <c r="F2" s="268" t="s">
        <v>844</v>
      </c>
      <c r="G2" s="268" t="s">
        <v>845</v>
      </c>
      <c r="H2" s="320" t="s">
        <v>846</v>
      </c>
    </row>
    <row r="3" spans="1:8" ht="14.25" customHeight="1" x14ac:dyDescent="0.2">
      <c r="A3" s="320">
        <v>2</v>
      </c>
      <c r="B3" s="270" t="s">
        <v>840</v>
      </c>
      <c r="C3" s="320" t="s">
        <v>847</v>
      </c>
      <c r="D3" s="268" t="s">
        <v>844</v>
      </c>
      <c r="E3" s="268" t="s">
        <v>848</v>
      </c>
      <c r="F3" s="268" t="s">
        <v>601</v>
      </c>
      <c r="G3" s="268" t="s">
        <v>849</v>
      </c>
      <c r="H3" s="320" t="s">
        <v>846</v>
      </c>
    </row>
    <row r="4" spans="1:8" ht="14.25" customHeight="1" x14ac:dyDescent="0.2">
      <c r="A4" s="320">
        <v>3</v>
      </c>
      <c r="B4" s="270" t="s">
        <v>850</v>
      </c>
      <c r="C4" s="320" t="s">
        <v>851</v>
      </c>
      <c r="D4" s="268" t="s">
        <v>844</v>
      </c>
      <c r="E4" s="268" t="s">
        <v>848</v>
      </c>
      <c r="F4" s="268" t="s">
        <v>601</v>
      </c>
      <c r="G4" s="268" t="s">
        <v>849</v>
      </c>
      <c r="H4" s="320" t="s">
        <v>852</v>
      </c>
    </row>
    <row r="5" spans="1:8" ht="14.25" customHeight="1" x14ac:dyDescent="0.2">
      <c r="A5" s="320">
        <v>4</v>
      </c>
      <c r="B5" s="270" t="s">
        <v>853</v>
      </c>
      <c r="C5" s="320" t="s">
        <v>851</v>
      </c>
      <c r="D5" s="268" t="s">
        <v>848</v>
      </c>
      <c r="E5" s="268" t="s">
        <v>854</v>
      </c>
      <c r="F5" s="268" t="s">
        <v>653</v>
      </c>
      <c r="G5" s="268" t="s">
        <v>855</v>
      </c>
      <c r="H5" s="320" t="s">
        <v>856</v>
      </c>
    </row>
    <row r="6" spans="1:8" ht="14.25" customHeight="1" x14ac:dyDescent="0.2">
      <c r="A6" s="320">
        <v>5</v>
      </c>
      <c r="B6" s="270" t="s">
        <v>857</v>
      </c>
      <c r="C6" s="320" t="s">
        <v>851</v>
      </c>
      <c r="D6" s="268" t="s">
        <v>597</v>
      </c>
      <c r="E6" s="268" t="s">
        <v>858</v>
      </c>
      <c r="F6" s="268" t="s">
        <v>859</v>
      </c>
      <c r="G6" s="268" t="s">
        <v>653</v>
      </c>
      <c r="H6" s="320" t="s">
        <v>860</v>
      </c>
    </row>
    <row r="7" spans="1:8" ht="14.25" customHeight="1" x14ac:dyDescent="0.2">
      <c r="A7" s="320">
        <v>6</v>
      </c>
      <c r="B7" s="266" t="s">
        <v>861</v>
      </c>
      <c r="C7" s="320" t="s">
        <v>862</v>
      </c>
      <c r="D7" s="268" t="s">
        <v>601</v>
      </c>
      <c r="E7" s="268" t="s">
        <v>653</v>
      </c>
      <c r="F7" s="268" t="s">
        <v>632</v>
      </c>
      <c r="G7" s="268" t="s">
        <v>863</v>
      </c>
      <c r="H7" s="320" t="s">
        <v>864</v>
      </c>
    </row>
    <row r="8" spans="1:8" ht="14.25" customHeight="1" x14ac:dyDescent="0.2">
      <c r="A8" s="320">
        <v>7</v>
      </c>
      <c r="B8" s="266" t="s">
        <v>861</v>
      </c>
      <c r="C8" s="320" t="s">
        <v>865</v>
      </c>
      <c r="D8" s="268" t="s">
        <v>653</v>
      </c>
      <c r="E8" s="268" t="s">
        <v>866</v>
      </c>
      <c r="F8" s="268" t="s">
        <v>620</v>
      </c>
      <c r="G8" s="268" t="s">
        <v>867</v>
      </c>
      <c r="H8" s="320" t="s">
        <v>864</v>
      </c>
    </row>
    <row r="9" spans="1:8" ht="14.25" customHeight="1" x14ac:dyDescent="0.2">
      <c r="A9" s="320">
        <v>8</v>
      </c>
      <c r="B9" s="271" t="s">
        <v>868</v>
      </c>
      <c r="C9" s="320" t="s">
        <v>851</v>
      </c>
      <c r="D9" s="268" t="s">
        <v>869</v>
      </c>
      <c r="E9" s="268" t="s">
        <v>870</v>
      </c>
      <c r="F9" s="268" t="s">
        <v>871</v>
      </c>
      <c r="G9" s="268" t="s">
        <v>872</v>
      </c>
      <c r="H9" s="320" t="s">
        <v>873</v>
      </c>
    </row>
    <row r="10" spans="1:8" ht="14.25" customHeight="1" x14ac:dyDescent="0.2">
      <c r="A10" s="320">
        <v>9</v>
      </c>
      <c r="B10" s="271" t="s">
        <v>874</v>
      </c>
      <c r="C10" s="320" t="s">
        <v>851</v>
      </c>
      <c r="D10" s="268" t="s">
        <v>871</v>
      </c>
      <c r="E10" s="268" t="s">
        <v>628</v>
      </c>
      <c r="F10" s="268" t="s">
        <v>595</v>
      </c>
      <c r="G10" s="268" t="s">
        <v>842</v>
      </c>
      <c r="H10" s="320" t="s">
        <v>875</v>
      </c>
    </row>
    <row r="11" spans="1:8" ht="14.25" customHeight="1" x14ac:dyDescent="0.2">
      <c r="A11" s="320">
        <v>10</v>
      </c>
      <c r="B11" s="271" t="s">
        <v>876</v>
      </c>
      <c r="C11" s="320" t="s">
        <v>851</v>
      </c>
      <c r="D11" s="268" t="s">
        <v>653</v>
      </c>
      <c r="E11" s="268" t="s">
        <v>866</v>
      </c>
      <c r="F11" s="268" t="s">
        <v>620</v>
      </c>
      <c r="G11" s="268" t="s">
        <v>867</v>
      </c>
      <c r="H11" s="320" t="s">
        <v>877</v>
      </c>
    </row>
    <row r="12" spans="1:8" ht="14.25" customHeight="1" x14ac:dyDescent="0.2">
      <c r="A12" s="320">
        <v>11</v>
      </c>
      <c r="B12" s="266" t="s">
        <v>878</v>
      </c>
      <c r="C12" s="320" t="s">
        <v>851</v>
      </c>
      <c r="D12" s="268" t="s">
        <v>879</v>
      </c>
      <c r="E12" s="268" t="s">
        <v>880</v>
      </c>
      <c r="F12" s="268" t="s">
        <v>881</v>
      </c>
      <c r="G12" s="268" t="s">
        <v>882</v>
      </c>
      <c r="H12" s="320" t="s">
        <v>883</v>
      </c>
    </row>
    <row r="13" spans="1:8" ht="14.25" customHeight="1" x14ac:dyDescent="0.2">
      <c r="A13" s="320">
        <v>12</v>
      </c>
      <c r="B13" s="266" t="s">
        <v>884</v>
      </c>
      <c r="C13" s="320" t="s">
        <v>851</v>
      </c>
      <c r="D13" s="268" t="s">
        <v>879</v>
      </c>
      <c r="E13" s="268" t="s">
        <v>880</v>
      </c>
      <c r="F13" s="268" t="s">
        <v>881</v>
      </c>
      <c r="G13" s="268" t="s">
        <v>882</v>
      </c>
      <c r="H13" s="320" t="s">
        <v>883</v>
      </c>
    </row>
    <row r="14" spans="1:8" ht="14.25" customHeight="1" x14ac:dyDescent="0.2">
      <c r="A14" s="320">
        <v>13</v>
      </c>
      <c r="B14" s="262" t="s">
        <v>885</v>
      </c>
      <c r="C14" s="320" t="s">
        <v>886</v>
      </c>
      <c r="D14" s="268" t="s">
        <v>887</v>
      </c>
      <c r="E14" s="268" t="s">
        <v>888</v>
      </c>
      <c r="F14" s="268" t="s">
        <v>1577</v>
      </c>
      <c r="G14" s="268" t="s">
        <v>889</v>
      </c>
      <c r="H14" s="320" t="s">
        <v>890</v>
      </c>
    </row>
    <row r="15" spans="1:8" ht="14.25" customHeight="1" x14ac:dyDescent="0.2">
      <c r="A15" s="320">
        <v>14</v>
      </c>
      <c r="B15" s="262" t="s">
        <v>885</v>
      </c>
      <c r="C15" s="320" t="s">
        <v>891</v>
      </c>
      <c r="D15" s="268" t="s">
        <v>653</v>
      </c>
      <c r="E15" s="268" t="s">
        <v>866</v>
      </c>
      <c r="F15" s="268" t="s">
        <v>620</v>
      </c>
      <c r="G15" s="268" t="s">
        <v>867</v>
      </c>
      <c r="H15" s="320" t="s">
        <v>890</v>
      </c>
    </row>
    <row r="16" spans="1:8" ht="14.25" customHeight="1" x14ac:dyDescent="0.2">
      <c r="A16" s="320">
        <v>15</v>
      </c>
      <c r="B16" s="262" t="s">
        <v>892</v>
      </c>
      <c r="C16" s="320" t="s">
        <v>851</v>
      </c>
      <c r="D16" s="268" t="s">
        <v>893</v>
      </c>
      <c r="E16" s="268" t="s">
        <v>894</v>
      </c>
      <c r="F16" s="268" t="s">
        <v>895</v>
      </c>
      <c r="G16" s="268" t="s">
        <v>896</v>
      </c>
      <c r="H16" s="320" t="s">
        <v>897</v>
      </c>
    </row>
    <row r="17" spans="1:8" ht="14.25" customHeight="1" x14ac:dyDescent="0.2">
      <c r="A17" s="320">
        <v>16</v>
      </c>
      <c r="B17" s="272" t="s">
        <v>898</v>
      </c>
      <c r="C17" s="320" t="s">
        <v>899</v>
      </c>
      <c r="D17" s="268" t="s">
        <v>863</v>
      </c>
      <c r="E17" s="268" t="s">
        <v>867</v>
      </c>
      <c r="F17" s="268" t="s">
        <v>663</v>
      </c>
      <c r="G17" s="268" t="s">
        <v>900</v>
      </c>
      <c r="H17" s="320" t="s">
        <v>901</v>
      </c>
    </row>
    <row r="18" spans="1:8" ht="14.25" customHeight="1" x14ac:dyDescent="0.2">
      <c r="A18" s="320">
        <v>17</v>
      </c>
      <c r="B18" s="272" t="s">
        <v>902</v>
      </c>
      <c r="C18" s="320" t="s">
        <v>899</v>
      </c>
      <c r="D18" s="268" t="s">
        <v>863</v>
      </c>
      <c r="E18" s="268" t="s">
        <v>867</v>
      </c>
      <c r="F18" s="268" t="s">
        <v>663</v>
      </c>
      <c r="G18" s="268" t="s">
        <v>900</v>
      </c>
      <c r="H18" s="320" t="s">
        <v>903</v>
      </c>
    </row>
    <row r="19" spans="1:8" ht="14.25" customHeight="1" x14ac:dyDescent="0.2">
      <c r="A19" s="320">
        <v>18</v>
      </c>
      <c r="B19" s="272" t="s">
        <v>904</v>
      </c>
      <c r="C19" s="320" t="s">
        <v>899</v>
      </c>
      <c r="D19" s="268" t="s">
        <v>863</v>
      </c>
      <c r="E19" s="268" t="s">
        <v>867</v>
      </c>
      <c r="F19" s="268" t="s">
        <v>663</v>
      </c>
      <c r="G19" s="268" t="s">
        <v>900</v>
      </c>
      <c r="H19" s="320" t="s">
        <v>905</v>
      </c>
    </row>
    <row r="20" spans="1:8" ht="14.25" customHeight="1" x14ac:dyDescent="0.2">
      <c r="A20" s="320">
        <v>19</v>
      </c>
      <c r="B20" s="273" t="s">
        <v>906</v>
      </c>
      <c r="C20" s="320" t="s">
        <v>899</v>
      </c>
      <c r="D20" s="268" t="s">
        <v>123</v>
      </c>
      <c r="E20" s="268" t="s">
        <v>123</v>
      </c>
      <c r="F20" s="268" t="s">
        <v>721</v>
      </c>
      <c r="G20" s="268" t="s">
        <v>123</v>
      </c>
      <c r="H20" s="320" t="s">
        <v>907</v>
      </c>
    </row>
    <row r="21" spans="1:8" ht="14.25" customHeight="1" x14ac:dyDescent="0.2">
      <c r="A21" s="320">
        <v>20</v>
      </c>
      <c r="B21" s="263" t="s">
        <v>908</v>
      </c>
      <c r="C21" s="320" t="s">
        <v>851</v>
      </c>
      <c r="D21" s="268" t="s">
        <v>663</v>
      </c>
      <c r="E21" s="268" t="s">
        <v>909</v>
      </c>
      <c r="F21" s="268" t="s">
        <v>721</v>
      </c>
      <c r="G21" s="268" t="s">
        <v>910</v>
      </c>
      <c r="H21" s="320" t="s">
        <v>911</v>
      </c>
    </row>
    <row r="22" spans="1:8" ht="14.25" customHeight="1" x14ac:dyDescent="0.2">
      <c r="A22" s="320">
        <v>21</v>
      </c>
      <c r="B22" s="274" t="s">
        <v>912</v>
      </c>
      <c r="C22" s="320" t="s">
        <v>913</v>
      </c>
      <c r="D22" s="268" t="s">
        <v>914</v>
      </c>
      <c r="E22" s="268" t="s">
        <v>915</v>
      </c>
      <c r="F22" s="268" t="s">
        <v>916</v>
      </c>
      <c r="G22" s="268" t="s">
        <v>917</v>
      </c>
      <c r="H22" s="320" t="s">
        <v>918</v>
      </c>
    </row>
    <row r="23" spans="1:8" ht="14.25" customHeight="1" x14ac:dyDescent="0.2">
      <c r="A23" s="320">
        <v>22</v>
      </c>
      <c r="B23" s="274" t="s">
        <v>919</v>
      </c>
      <c r="C23" s="320" t="s">
        <v>920</v>
      </c>
      <c r="D23" s="268" t="s">
        <v>921</v>
      </c>
      <c r="E23" s="268" t="s">
        <v>922</v>
      </c>
      <c r="F23" s="268" t="s">
        <v>923</v>
      </c>
      <c r="G23" s="268" t="s">
        <v>924</v>
      </c>
      <c r="H23" s="320" t="s">
        <v>925</v>
      </c>
    </row>
    <row r="24" spans="1:8" ht="14.25" customHeight="1" x14ac:dyDescent="0.2">
      <c r="A24" s="320">
        <v>23</v>
      </c>
      <c r="B24" s="275" t="s">
        <v>926</v>
      </c>
      <c r="C24" s="320" t="s">
        <v>927</v>
      </c>
      <c r="D24" s="268" t="s">
        <v>928</v>
      </c>
      <c r="E24" s="268" t="s">
        <v>929</v>
      </c>
      <c r="F24" s="268" t="s">
        <v>930</v>
      </c>
      <c r="G24" s="268" t="s">
        <v>931</v>
      </c>
      <c r="H24" s="320" t="s">
        <v>932</v>
      </c>
    </row>
    <row r="25" spans="1:8" ht="14.25" customHeight="1" x14ac:dyDescent="0.2">
      <c r="A25" s="320">
        <v>24</v>
      </c>
      <c r="B25" s="275" t="s">
        <v>933</v>
      </c>
      <c r="C25" s="320" t="s">
        <v>934</v>
      </c>
      <c r="D25" s="268" t="s">
        <v>935</v>
      </c>
      <c r="E25" s="268" t="s">
        <v>936</v>
      </c>
      <c r="F25" s="268" t="s">
        <v>937</v>
      </c>
      <c r="G25" s="268" t="s">
        <v>938</v>
      </c>
      <c r="H25" s="320" t="s">
        <v>939</v>
      </c>
    </row>
    <row r="26" spans="1:8" ht="14.25" customHeight="1" x14ac:dyDescent="0.2">
      <c r="A26" s="320">
        <v>25</v>
      </c>
      <c r="B26" s="276" t="s">
        <v>940</v>
      </c>
      <c r="C26" s="320" t="s">
        <v>941</v>
      </c>
      <c r="D26" s="268" t="s">
        <v>942</v>
      </c>
      <c r="E26" s="268" t="s">
        <v>943</v>
      </c>
      <c r="F26" s="268" t="s">
        <v>944</v>
      </c>
      <c r="G26" s="268" t="s">
        <v>945</v>
      </c>
      <c r="H26" s="320" t="s">
        <v>946</v>
      </c>
    </row>
    <row r="27" spans="1:8" ht="14.25" customHeight="1" x14ac:dyDescent="0.2">
      <c r="A27" s="320">
        <v>26</v>
      </c>
      <c r="B27" s="276" t="s">
        <v>947</v>
      </c>
      <c r="C27" s="320" t="s">
        <v>948</v>
      </c>
      <c r="D27" s="268" t="s">
        <v>949</v>
      </c>
      <c r="E27" s="268" t="s">
        <v>950</v>
      </c>
      <c r="F27" s="268" t="s">
        <v>951</v>
      </c>
      <c r="G27" s="268" t="s">
        <v>952</v>
      </c>
      <c r="H27" s="320" t="s">
        <v>953</v>
      </c>
    </row>
    <row r="28" spans="1:8" ht="14.25" customHeight="1" x14ac:dyDescent="0.2">
      <c r="A28" s="320">
        <v>27</v>
      </c>
      <c r="B28" s="271" t="s">
        <v>954</v>
      </c>
      <c r="C28" s="320" t="s">
        <v>955</v>
      </c>
      <c r="D28" s="268" t="s">
        <v>848</v>
      </c>
      <c r="E28" s="268" t="s">
        <v>854</v>
      </c>
      <c r="F28" s="268" t="s">
        <v>653</v>
      </c>
      <c r="G28" s="268" t="s">
        <v>855</v>
      </c>
      <c r="H28" s="320" t="s">
        <v>956</v>
      </c>
    </row>
    <row r="29" spans="1:8" ht="14.25" customHeight="1" x14ac:dyDescent="0.2">
      <c r="A29" s="320">
        <v>28</v>
      </c>
      <c r="B29" s="277" t="s">
        <v>957</v>
      </c>
      <c r="C29" s="320" t="s">
        <v>958</v>
      </c>
      <c r="D29" s="268" t="s">
        <v>601</v>
      </c>
      <c r="E29" s="268" t="s">
        <v>653</v>
      </c>
      <c r="F29" s="268" t="s">
        <v>632</v>
      </c>
      <c r="G29" s="268" t="s">
        <v>863</v>
      </c>
      <c r="H29" s="320" t="s">
        <v>959</v>
      </c>
    </row>
    <row r="30" spans="1:8" ht="14.25" customHeight="1" x14ac:dyDescent="0.2">
      <c r="A30" s="320">
        <v>29</v>
      </c>
      <c r="B30" s="277" t="s">
        <v>960</v>
      </c>
      <c r="C30" s="320" t="s">
        <v>961</v>
      </c>
      <c r="D30" s="268" t="s">
        <v>653</v>
      </c>
      <c r="E30" s="268" t="s">
        <v>866</v>
      </c>
      <c r="F30" s="268" t="s">
        <v>620</v>
      </c>
      <c r="G30" s="268" t="s">
        <v>867</v>
      </c>
      <c r="H30" s="320" t="s">
        <v>962</v>
      </c>
    </row>
    <row r="31" spans="1:8" ht="14.25" customHeight="1" x14ac:dyDescent="0.2">
      <c r="A31" s="320">
        <v>30</v>
      </c>
      <c r="B31" s="277" t="s">
        <v>960</v>
      </c>
      <c r="C31" s="320" t="s">
        <v>142</v>
      </c>
      <c r="D31" s="268" t="s">
        <v>601</v>
      </c>
      <c r="E31" s="268" t="s">
        <v>653</v>
      </c>
      <c r="F31" s="268" t="s">
        <v>632</v>
      </c>
      <c r="G31" s="268" t="s">
        <v>863</v>
      </c>
      <c r="H31" s="320" t="s">
        <v>962</v>
      </c>
    </row>
    <row r="32" spans="1:8" ht="14.25" customHeight="1" x14ac:dyDescent="0.2">
      <c r="A32" s="320">
        <v>31</v>
      </c>
      <c r="B32" s="277" t="s">
        <v>963</v>
      </c>
      <c r="C32" s="320" t="s">
        <v>964</v>
      </c>
      <c r="D32" s="268" t="s">
        <v>849</v>
      </c>
      <c r="E32" s="268" t="s">
        <v>632</v>
      </c>
      <c r="F32" s="268" t="s">
        <v>863</v>
      </c>
      <c r="G32" s="268" t="s">
        <v>620</v>
      </c>
      <c r="H32" s="320" t="s">
        <v>965</v>
      </c>
    </row>
    <row r="33" spans="1:8" ht="14.25" customHeight="1" x14ac:dyDescent="0.2">
      <c r="A33" s="320">
        <v>32</v>
      </c>
      <c r="B33" s="270" t="s">
        <v>966</v>
      </c>
      <c r="C33" s="320" t="s">
        <v>967</v>
      </c>
      <c r="D33" s="268" t="s">
        <v>784</v>
      </c>
      <c r="E33" s="268" t="s">
        <v>968</v>
      </c>
      <c r="F33" s="268" t="s">
        <v>597</v>
      </c>
      <c r="G33" s="268" t="s">
        <v>848</v>
      </c>
      <c r="H33" s="320" t="s">
        <v>969</v>
      </c>
    </row>
    <row r="34" spans="1:8" ht="14.25" customHeight="1" x14ac:dyDescent="0.2">
      <c r="A34" s="320">
        <v>33</v>
      </c>
      <c r="B34" s="266" t="s">
        <v>970</v>
      </c>
      <c r="C34" s="320" t="s">
        <v>130</v>
      </c>
      <c r="D34" s="268" t="s">
        <v>686</v>
      </c>
      <c r="E34" s="268" t="s">
        <v>971</v>
      </c>
      <c r="F34" s="268" t="s">
        <v>972</v>
      </c>
      <c r="G34" s="268" t="s">
        <v>973</v>
      </c>
      <c r="H34" s="320" t="s">
        <v>974</v>
      </c>
    </row>
    <row r="35" spans="1:8" ht="14.25" customHeight="1" x14ac:dyDescent="0.2">
      <c r="A35" s="320">
        <v>34</v>
      </c>
      <c r="B35" s="266" t="s">
        <v>970</v>
      </c>
      <c r="C35" s="320" t="s">
        <v>975</v>
      </c>
      <c r="D35" s="268" t="s">
        <v>731</v>
      </c>
      <c r="E35" s="268" t="s">
        <v>686</v>
      </c>
      <c r="F35" s="268" t="s">
        <v>976</v>
      </c>
      <c r="G35" s="268" t="s">
        <v>881</v>
      </c>
      <c r="H35" s="320" t="s">
        <v>974</v>
      </c>
    </row>
    <row r="36" spans="1:8" ht="14.25" customHeight="1" x14ac:dyDescent="0.2">
      <c r="A36" s="320">
        <v>35</v>
      </c>
      <c r="B36" s="270" t="s">
        <v>977</v>
      </c>
      <c r="C36" s="320" t="s">
        <v>978</v>
      </c>
      <c r="D36" s="268" t="s">
        <v>844</v>
      </c>
      <c r="E36" s="268" t="s">
        <v>848</v>
      </c>
      <c r="F36" s="268" t="s">
        <v>601</v>
      </c>
      <c r="G36" s="268" t="s">
        <v>849</v>
      </c>
      <c r="H36" s="320" t="s">
        <v>979</v>
      </c>
    </row>
    <row r="37" spans="1:8" ht="14.25" customHeight="1" x14ac:dyDescent="0.2">
      <c r="A37" s="320">
        <v>36</v>
      </c>
      <c r="B37" s="278" t="s">
        <v>980</v>
      </c>
      <c r="C37" s="320" t="s">
        <v>955</v>
      </c>
      <c r="D37" s="268" t="s">
        <v>123</v>
      </c>
      <c r="E37" s="268" t="s">
        <v>123</v>
      </c>
      <c r="F37" s="268" t="s">
        <v>721</v>
      </c>
      <c r="G37" s="268" t="s">
        <v>123</v>
      </c>
      <c r="H37" s="320" t="s">
        <v>981</v>
      </c>
    </row>
    <row r="38" spans="1:8" ht="14.25" customHeight="1" x14ac:dyDescent="0.2">
      <c r="A38" s="320">
        <v>37</v>
      </c>
      <c r="B38" s="278" t="s">
        <v>982</v>
      </c>
      <c r="C38" s="320" t="s">
        <v>983</v>
      </c>
      <c r="D38" s="268" t="s">
        <v>123</v>
      </c>
      <c r="E38" s="268" t="s">
        <v>123</v>
      </c>
      <c r="F38" s="268" t="s">
        <v>721</v>
      </c>
      <c r="G38" s="268" t="s">
        <v>123</v>
      </c>
      <c r="H38" s="320" t="s">
        <v>984</v>
      </c>
    </row>
    <row r="39" spans="1:8" ht="14.25" customHeight="1" x14ac:dyDescent="0.2">
      <c r="A39" s="320">
        <v>38</v>
      </c>
      <c r="B39" s="274" t="s">
        <v>985</v>
      </c>
      <c r="C39" s="320" t="s">
        <v>986</v>
      </c>
      <c r="D39" s="268" t="s">
        <v>653</v>
      </c>
      <c r="E39" s="268" t="s">
        <v>866</v>
      </c>
      <c r="F39" s="268" t="s">
        <v>620</v>
      </c>
      <c r="G39" s="268" t="s">
        <v>867</v>
      </c>
      <c r="H39" s="320" t="s">
        <v>987</v>
      </c>
    </row>
    <row r="40" spans="1:8" ht="14.25" customHeight="1" x14ac:dyDescent="0.2">
      <c r="A40" s="320">
        <v>39</v>
      </c>
      <c r="B40" s="275" t="s">
        <v>988</v>
      </c>
      <c r="C40" s="320" t="s">
        <v>989</v>
      </c>
      <c r="D40" s="268" t="s">
        <v>990</v>
      </c>
      <c r="E40" s="268" t="s">
        <v>991</v>
      </c>
      <c r="F40" s="268" t="s">
        <v>992</v>
      </c>
      <c r="G40" s="268" t="s">
        <v>993</v>
      </c>
      <c r="H40" s="320" t="s">
        <v>994</v>
      </c>
    </row>
    <row r="41" spans="1:8" ht="14.25" customHeight="1" x14ac:dyDescent="0.2">
      <c r="A41" s="320">
        <v>40</v>
      </c>
      <c r="B41" s="276" t="s">
        <v>995</v>
      </c>
      <c r="C41" s="320" t="s">
        <v>996</v>
      </c>
      <c r="D41" s="268" t="s">
        <v>663</v>
      </c>
      <c r="E41" s="268" t="s">
        <v>909</v>
      </c>
      <c r="F41" s="268" t="s">
        <v>721</v>
      </c>
      <c r="G41" s="268" t="s">
        <v>997</v>
      </c>
      <c r="H41" s="320" t="s">
        <v>998</v>
      </c>
    </row>
    <row r="42" spans="1:8" ht="14.25" customHeight="1" x14ac:dyDescent="0.2">
      <c r="A42" s="320">
        <v>41</v>
      </c>
      <c r="B42" s="279" t="s">
        <v>999</v>
      </c>
      <c r="C42" s="320" t="s">
        <v>1000</v>
      </c>
      <c r="D42" s="268" t="s">
        <v>863</v>
      </c>
      <c r="E42" s="268" t="s">
        <v>867</v>
      </c>
      <c r="F42" s="268" t="s">
        <v>663</v>
      </c>
      <c r="G42" s="268" t="s">
        <v>900</v>
      </c>
      <c r="H42" s="320" t="s">
        <v>1001</v>
      </c>
    </row>
    <row r="43" spans="1:8" ht="14.25" customHeight="1" x14ac:dyDescent="0.2">
      <c r="A43" s="320">
        <v>42</v>
      </c>
      <c r="B43" s="279" t="s">
        <v>1002</v>
      </c>
      <c r="C43" s="320" t="s">
        <v>1003</v>
      </c>
      <c r="D43" s="268" t="s">
        <v>653</v>
      </c>
      <c r="E43" s="268" t="s">
        <v>866</v>
      </c>
      <c r="F43" s="268" t="s">
        <v>620</v>
      </c>
      <c r="G43" s="268" t="s">
        <v>867</v>
      </c>
      <c r="H43" s="320" t="s">
        <v>1004</v>
      </c>
    </row>
    <row r="44" spans="1:8" ht="14.25" customHeight="1" x14ac:dyDescent="0.2">
      <c r="A44" s="320">
        <v>43</v>
      </c>
      <c r="B44" s="279" t="s">
        <v>1002</v>
      </c>
      <c r="C44" s="320" t="s">
        <v>1005</v>
      </c>
      <c r="D44" s="268" t="s">
        <v>632</v>
      </c>
      <c r="E44" s="268" t="s">
        <v>620</v>
      </c>
      <c r="F44" s="268" t="s">
        <v>624</v>
      </c>
      <c r="G44" s="268" t="s">
        <v>663</v>
      </c>
      <c r="H44" s="320" t="s">
        <v>1004</v>
      </c>
    </row>
    <row r="45" spans="1:8" ht="14.25" customHeight="1" x14ac:dyDescent="0.2">
      <c r="A45" s="320">
        <v>44</v>
      </c>
      <c r="B45" s="279" t="s">
        <v>1006</v>
      </c>
      <c r="C45" s="320" t="s">
        <v>1007</v>
      </c>
      <c r="D45" s="268" t="s">
        <v>632</v>
      </c>
      <c r="E45" s="268" t="s">
        <v>620</v>
      </c>
      <c r="F45" s="268" t="s">
        <v>624</v>
      </c>
      <c r="G45" s="268" t="s">
        <v>663</v>
      </c>
      <c r="H45" s="320" t="s">
        <v>1008</v>
      </c>
    </row>
    <row r="46" spans="1:8" ht="14.25" customHeight="1" x14ac:dyDescent="0.2">
      <c r="A46" s="320">
        <v>45</v>
      </c>
      <c r="B46" s="263" t="s">
        <v>1009</v>
      </c>
      <c r="C46" s="320" t="s">
        <v>1010</v>
      </c>
      <c r="D46" s="268" t="s">
        <v>842</v>
      </c>
      <c r="E46" s="268" t="s">
        <v>843</v>
      </c>
      <c r="F46" s="268" t="s">
        <v>844</v>
      </c>
      <c r="G46" s="268" t="s">
        <v>845</v>
      </c>
      <c r="H46" s="320" t="s">
        <v>1011</v>
      </c>
    </row>
    <row r="47" spans="1:8" ht="14.25" customHeight="1" x14ac:dyDescent="0.2">
      <c r="A47" s="320">
        <v>46</v>
      </c>
      <c r="B47" s="263" t="s">
        <v>1012</v>
      </c>
      <c r="C47" s="320" t="s">
        <v>1013</v>
      </c>
      <c r="D47" s="268" t="s">
        <v>632</v>
      </c>
      <c r="E47" s="268" t="s">
        <v>620</v>
      </c>
      <c r="F47" s="268" t="s">
        <v>624</v>
      </c>
      <c r="G47" s="268" t="s">
        <v>663</v>
      </c>
      <c r="H47" s="320" t="s">
        <v>1014</v>
      </c>
    </row>
    <row r="48" spans="1:8" ht="14.25" customHeight="1" x14ac:dyDescent="0.2">
      <c r="A48" s="320">
        <v>47</v>
      </c>
      <c r="B48" s="263" t="s">
        <v>1015</v>
      </c>
      <c r="C48" s="320" t="s">
        <v>1016</v>
      </c>
      <c r="D48" s="268" t="s">
        <v>1017</v>
      </c>
      <c r="E48" s="268" t="s">
        <v>1018</v>
      </c>
      <c r="F48" s="268" t="s">
        <v>1019</v>
      </c>
      <c r="G48" s="268" t="s">
        <v>1020</v>
      </c>
      <c r="H48" s="320" t="s">
        <v>1021</v>
      </c>
    </row>
    <row r="49" spans="1:8" ht="14.25" customHeight="1" x14ac:dyDescent="0.2">
      <c r="A49" s="320">
        <v>48</v>
      </c>
      <c r="B49" s="263" t="s">
        <v>1022</v>
      </c>
      <c r="C49" s="320" t="s">
        <v>1023</v>
      </c>
      <c r="D49" s="268" t="s">
        <v>632</v>
      </c>
      <c r="E49" s="268" t="s">
        <v>620</v>
      </c>
      <c r="F49" s="268" t="s">
        <v>624</v>
      </c>
      <c r="G49" s="268" t="s">
        <v>663</v>
      </c>
      <c r="H49" s="320" t="s">
        <v>1024</v>
      </c>
    </row>
    <row r="50" spans="1:8" ht="14.25" customHeight="1" x14ac:dyDescent="0.2">
      <c r="A50" s="320">
        <v>49</v>
      </c>
      <c r="B50" s="280" t="s">
        <v>1025</v>
      </c>
      <c r="C50" s="320" t="s">
        <v>1026</v>
      </c>
      <c r="D50" s="268" t="s">
        <v>620</v>
      </c>
      <c r="E50" s="268" t="s">
        <v>1027</v>
      </c>
      <c r="F50" s="268" t="s">
        <v>667</v>
      </c>
      <c r="G50" s="268" t="s">
        <v>909</v>
      </c>
      <c r="H50" s="320" t="s">
        <v>1028</v>
      </c>
    </row>
    <row r="51" spans="1:8" ht="14.25" customHeight="1" x14ac:dyDescent="0.2">
      <c r="A51" s="320">
        <v>50</v>
      </c>
      <c r="B51" s="280" t="s">
        <v>1002</v>
      </c>
      <c r="C51" s="320" t="s">
        <v>1029</v>
      </c>
      <c r="D51" s="268" t="s">
        <v>653</v>
      </c>
      <c r="E51" s="268" t="s">
        <v>866</v>
      </c>
      <c r="F51" s="268" t="s">
        <v>620</v>
      </c>
      <c r="G51" s="268" t="s">
        <v>867</v>
      </c>
      <c r="H51" s="320" t="s">
        <v>1030</v>
      </c>
    </row>
    <row r="52" spans="1:8" ht="14.25" customHeight="1" x14ac:dyDescent="0.2">
      <c r="A52" s="320"/>
      <c r="B52" s="320"/>
      <c r="C52" s="166" t="s">
        <v>1031</v>
      </c>
      <c r="D52" s="268"/>
      <c r="E52" s="268"/>
      <c r="F52" s="268"/>
      <c r="G52" s="268"/>
      <c r="H52" s="320"/>
    </row>
    <row r="54" spans="1:8" x14ac:dyDescent="0.15">
      <c r="B54" s="226" t="s">
        <v>1032</v>
      </c>
      <c r="F54" s="208" t="s">
        <v>1033</v>
      </c>
    </row>
    <row r="55" spans="1:8" x14ac:dyDescent="0.15">
      <c r="B55" s="213" t="s">
        <v>1034</v>
      </c>
    </row>
    <row r="56" spans="1:8" x14ac:dyDescent="0.15">
      <c r="B56" s="218" t="s">
        <v>1035</v>
      </c>
    </row>
    <row r="57" spans="1:8" x14ac:dyDescent="0.15">
      <c r="B57" s="215" t="s">
        <v>1036</v>
      </c>
    </row>
    <row r="58" spans="1:8" x14ac:dyDescent="0.15">
      <c r="B58" s="219" t="s">
        <v>1037</v>
      </c>
    </row>
    <row r="59" spans="1:8" x14ac:dyDescent="0.15">
      <c r="B59" s="216" t="s">
        <v>1038</v>
      </c>
    </row>
    <row r="60" spans="1:8" x14ac:dyDescent="0.15">
      <c r="B60" s="220" t="s">
        <v>1039</v>
      </c>
    </row>
    <row r="61" spans="1:8" x14ac:dyDescent="0.15">
      <c r="B61" s="214" t="s">
        <v>1040</v>
      </c>
    </row>
    <row r="62" spans="1:8" x14ac:dyDescent="0.15">
      <c r="B62" s="222" t="s">
        <v>1041</v>
      </c>
    </row>
    <row r="63" spans="1:8" x14ac:dyDescent="0.15">
      <c r="B63" s="217" t="s">
        <v>1042</v>
      </c>
    </row>
    <row r="64" spans="1:8" x14ac:dyDescent="0.15">
      <c r="B64" s="224" t="s">
        <v>1043</v>
      </c>
    </row>
    <row r="65" spans="2:2" x14ac:dyDescent="0.15">
      <c r="B65" s="221" t="s">
        <v>213</v>
      </c>
    </row>
    <row r="66" spans="2:2" x14ac:dyDescent="0.15">
      <c r="B66" s="225" t="s">
        <v>1044</v>
      </c>
    </row>
    <row r="67" spans="2:2" x14ac:dyDescent="0.15">
      <c r="B67" s="223" t="s">
        <v>32</v>
      </c>
    </row>
    <row r="68" spans="2:2" x14ac:dyDescent="0.15">
      <c r="B68" s="228" t="s">
        <v>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08"/>
  <sheetViews>
    <sheetView zoomScaleNormal="150" zoomScaleSheetLayoutView="100" workbookViewId="0">
      <pane xSplit="2" ySplit="2" topLeftCell="G48" activePane="bottomRight" state="frozen"/>
      <selection activeCell="D66" sqref="D66"/>
      <selection pane="bottomLeft" activeCell="A3" sqref="A3"/>
      <selection pane="topRight" activeCell="C1" sqref="C1"/>
      <selection pane="bottomRight" activeCell="O74" sqref="O74"/>
    </sheetView>
  </sheetViews>
  <sheetFormatPr defaultRowHeight="14.25" x14ac:dyDescent="0.2"/>
  <cols>
    <col min="1" max="1" width="3.37109375" style="320" customWidth="1"/>
    <col min="2" max="2" width="9.57421875" style="320" bestFit="1" customWidth="1"/>
    <col min="3" max="3" width="5.93359375" style="320" bestFit="1" customWidth="1"/>
    <col min="4" max="4" width="5.52734375" style="320" bestFit="1" customWidth="1"/>
    <col min="5" max="5" width="5.66015625" style="320" bestFit="1" customWidth="1"/>
    <col min="6" max="6" width="4.71875" style="320" bestFit="1" customWidth="1"/>
    <col min="7" max="7" width="4.98828125" style="320" bestFit="1" customWidth="1"/>
    <col min="8" max="9" width="4.1796875" style="320" bestFit="1" customWidth="1"/>
    <col min="10" max="11" width="5.52734375" style="320" bestFit="1" customWidth="1"/>
    <col min="12" max="12" width="4.04296875" style="320" bestFit="1" customWidth="1"/>
    <col min="13" max="13" width="4.71875" style="320" customWidth="1"/>
    <col min="14" max="14" width="5.2578125" style="320" bestFit="1" customWidth="1"/>
    <col min="15" max="16" width="5.12109375" style="320" bestFit="1" customWidth="1"/>
    <col min="17" max="17" width="4.71875" style="320" bestFit="1" customWidth="1"/>
    <col min="18" max="18" width="4.71875" style="320" customWidth="1"/>
    <col min="19" max="19" width="5.12109375" style="320" bestFit="1" customWidth="1"/>
    <col min="20" max="20" width="5.2578125" style="320" bestFit="1" customWidth="1"/>
    <col min="21" max="21" width="4.58203125" style="320" bestFit="1" customWidth="1"/>
    <col min="22" max="22" width="5.12109375" style="320" bestFit="1" customWidth="1"/>
    <col min="23" max="23" width="4.44921875" style="320" customWidth="1"/>
    <col min="24" max="24" width="4.98828125" style="320" bestFit="1" customWidth="1"/>
    <col min="25" max="25" width="4.44921875" style="320" bestFit="1" customWidth="1"/>
    <col min="26" max="26" width="4.71875" style="320" bestFit="1" customWidth="1"/>
    <col min="27" max="27" width="3.91015625" style="320" bestFit="1" customWidth="1"/>
    <col min="28" max="28" width="3.7734375" style="320" bestFit="1" customWidth="1"/>
    <col min="29" max="29" width="5.390625" style="320" bestFit="1" customWidth="1"/>
    <col min="30" max="30" width="5.12109375" style="320" customWidth="1"/>
    <col min="31" max="31" width="8.62890625" style="320" customWidth="1"/>
    <col min="32" max="32" width="10.24609375" style="320" customWidth="1"/>
    <col min="33" max="36" width="8.62890625" style="320" customWidth="1"/>
    <col min="37" max="16384" width="8.62890625" style="320"/>
  </cols>
  <sheetData>
    <row r="1" spans="1:31" ht="15" customHeight="1" x14ac:dyDescent="0.2">
      <c r="A1" s="332" t="s">
        <v>99</v>
      </c>
      <c r="B1" s="332" t="s">
        <v>1045</v>
      </c>
      <c r="C1" s="332" t="s">
        <v>1046</v>
      </c>
      <c r="D1" s="333"/>
      <c r="E1" s="333"/>
      <c r="F1" s="332" t="s">
        <v>1047</v>
      </c>
      <c r="G1" s="333"/>
      <c r="H1" s="333"/>
      <c r="I1" s="333"/>
      <c r="J1" s="333"/>
      <c r="K1" s="333"/>
      <c r="L1" s="332" t="s">
        <v>1048</v>
      </c>
      <c r="M1" s="333"/>
      <c r="N1" s="333"/>
      <c r="O1" s="332" t="s">
        <v>1049</v>
      </c>
      <c r="P1" s="333"/>
      <c r="Q1" s="332" t="s">
        <v>1041</v>
      </c>
      <c r="R1" s="333"/>
      <c r="S1" s="333"/>
      <c r="T1" s="332" t="s">
        <v>1050</v>
      </c>
      <c r="U1" s="333"/>
      <c r="V1" s="333"/>
      <c r="W1" s="333"/>
      <c r="X1" s="333"/>
      <c r="Y1" s="333"/>
      <c r="Z1" s="333"/>
      <c r="AA1" s="332" t="s">
        <v>1051</v>
      </c>
      <c r="AB1" s="333"/>
      <c r="AC1" s="333"/>
      <c r="AD1" s="333"/>
      <c r="AE1" s="320" t="s">
        <v>1052</v>
      </c>
    </row>
    <row r="2" spans="1:31" s="318" customFormat="1" ht="15" customHeight="1" x14ac:dyDescent="0.2">
      <c r="A2" s="330"/>
      <c r="B2" s="330"/>
      <c r="C2" s="281" t="s">
        <v>1053</v>
      </c>
      <c r="D2" s="281" t="s">
        <v>1054</v>
      </c>
      <c r="E2" s="281" t="s">
        <v>1055</v>
      </c>
      <c r="F2" s="282" t="s">
        <v>1056</v>
      </c>
      <c r="G2" s="282" t="s">
        <v>1057</v>
      </c>
      <c r="H2" s="282" t="s">
        <v>1058</v>
      </c>
      <c r="I2" s="282" t="s">
        <v>933</v>
      </c>
      <c r="J2" s="282" t="s">
        <v>1059</v>
      </c>
      <c r="K2" s="282" t="s">
        <v>1060</v>
      </c>
      <c r="L2" s="283" t="s">
        <v>1061</v>
      </c>
      <c r="M2" s="283" t="s">
        <v>1062</v>
      </c>
      <c r="N2" s="283" t="s">
        <v>1063</v>
      </c>
      <c r="O2" s="284" t="s">
        <v>1064</v>
      </c>
      <c r="P2" s="284" t="s">
        <v>1065</v>
      </c>
      <c r="Q2" s="285" t="s">
        <v>1066</v>
      </c>
      <c r="R2" s="286" t="s">
        <v>1067</v>
      </c>
      <c r="S2" s="285" t="s">
        <v>1068</v>
      </c>
      <c r="T2" s="287" t="s">
        <v>1069</v>
      </c>
      <c r="U2" s="288" t="s">
        <v>1070</v>
      </c>
      <c r="V2" s="287" t="s">
        <v>1071</v>
      </c>
      <c r="W2" s="288" t="s">
        <v>1072</v>
      </c>
      <c r="X2" s="288" t="s">
        <v>1073</v>
      </c>
      <c r="Y2" s="288" t="s">
        <v>1074</v>
      </c>
      <c r="Z2" s="288" t="s">
        <v>1075</v>
      </c>
      <c r="AA2" s="289" t="s">
        <v>1076</v>
      </c>
      <c r="AB2" s="289" t="s">
        <v>1077</v>
      </c>
      <c r="AC2" s="289" t="s">
        <v>1078</v>
      </c>
      <c r="AD2" s="289" t="s">
        <v>1079</v>
      </c>
      <c r="AE2" s="320"/>
    </row>
    <row r="3" spans="1:31" x14ac:dyDescent="0.2">
      <c r="A3" s="171">
        <v>1</v>
      </c>
      <c r="B3" s="327" t="s">
        <v>100</v>
      </c>
      <c r="C3" s="290">
        <v>2</v>
      </c>
      <c r="D3" s="290">
        <v>2</v>
      </c>
      <c r="E3" s="290">
        <v>1</v>
      </c>
      <c r="F3" s="291"/>
      <c r="G3" s="291"/>
      <c r="H3" s="291">
        <v>1</v>
      </c>
      <c r="I3" s="291"/>
      <c r="J3" s="291"/>
      <c r="K3" s="291"/>
      <c r="L3" s="292">
        <v>1</v>
      </c>
      <c r="M3" s="292"/>
      <c r="N3" s="292"/>
      <c r="O3" s="293">
        <v>1</v>
      </c>
      <c r="P3" s="293"/>
      <c r="Q3" s="294"/>
      <c r="R3" s="294"/>
      <c r="S3" s="294"/>
      <c r="T3" s="295"/>
      <c r="U3" s="295"/>
      <c r="V3" s="295"/>
      <c r="W3" s="295">
        <v>1</v>
      </c>
      <c r="X3" s="295"/>
      <c r="Y3" s="295"/>
      <c r="Z3" s="295"/>
      <c r="AA3" s="296"/>
      <c r="AB3" s="296"/>
      <c r="AC3" s="296"/>
      <c r="AD3" s="296"/>
      <c r="AE3" s="320" t="s">
        <v>1575</v>
      </c>
    </row>
    <row r="4" spans="1:31" x14ac:dyDescent="0.2">
      <c r="A4" s="171">
        <v>2</v>
      </c>
      <c r="B4" s="327" t="s">
        <v>104</v>
      </c>
      <c r="C4" s="290">
        <v>1</v>
      </c>
      <c r="D4" s="290">
        <v>1</v>
      </c>
      <c r="E4" s="290">
        <v>2</v>
      </c>
      <c r="F4" s="291">
        <v>1</v>
      </c>
      <c r="G4" s="291"/>
      <c r="H4" s="291"/>
      <c r="I4" s="291"/>
      <c r="J4" s="291"/>
      <c r="K4" s="291"/>
      <c r="L4" s="292">
        <v>1</v>
      </c>
      <c r="M4" s="292"/>
      <c r="N4" s="292"/>
      <c r="O4" s="293">
        <v>1</v>
      </c>
      <c r="P4" s="293"/>
      <c r="Q4" s="294"/>
      <c r="R4" s="294"/>
      <c r="S4" s="294"/>
      <c r="T4" s="295"/>
      <c r="U4" s="295"/>
      <c r="V4" s="295"/>
      <c r="W4" s="295">
        <v>1</v>
      </c>
      <c r="X4" s="295"/>
      <c r="Y4" s="295"/>
      <c r="Z4" s="295"/>
      <c r="AA4" s="296">
        <v>1</v>
      </c>
      <c r="AB4" s="296">
        <v>1</v>
      </c>
      <c r="AC4" s="296">
        <v>1</v>
      </c>
      <c r="AD4" s="296">
        <v>1</v>
      </c>
      <c r="AE4" s="320" t="s">
        <v>1575</v>
      </c>
    </row>
    <row r="5" spans="1:31" x14ac:dyDescent="0.2">
      <c r="A5" s="171">
        <v>3</v>
      </c>
      <c r="B5" s="327" t="s">
        <v>105</v>
      </c>
      <c r="C5" s="290">
        <v>1</v>
      </c>
      <c r="D5" s="290">
        <v>2</v>
      </c>
      <c r="E5" s="290">
        <v>2</v>
      </c>
      <c r="F5" s="291"/>
      <c r="G5" s="291">
        <v>1</v>
      </c>
      <c r="H5" s="291"/>
      <c r="I5" s="291"/>
      <c r="J5" s="291"/>
      <c r="K5" s="291"/>
      <c r="L5" s="292">
        <v>1</v>
      </c>
      <c r="M5" s="292"/>
      <c r="N5" s="292"/>
      <c r="O5" s="293">
        <v>1</v>
      </c>
      <c r="P5" s="293"/>
      <c r="Q5" s="294"/>
      <c r="R5" s="294"/>
      <c r="S5" s="294"/>
      <c r="T5" s="295"/>
      <c r="U5" s="295"/>
      <c r="V5" s="295"/>
      <c r="W5" s="295">
        <v>1</v>
      </c>
      <c r="X5" s="295"/>
      <c r="Y5" s="295"/>
      <c r="Z5" s="295"/>
      <c r="AA5" s="296">
        <v>1</v>
      </c>
      <c r="AB5" s="296">
        <v>1</v>
      </c>
      <c r="AC5" s="296">
        <v>1</v>
      </c>
      <c r="AD5" s="296">
        <v>1</v>
      </c>
      <c r="AE5" s="320" t="s">
        <v>1575</v>
      </c>
    </row>
    <row r="6" spans="1:31" x14ac:dyDescent="0.2">
      <c r="A6" s="171">
        <v>4</v>
      </c>
      <c r="B6" s="196" t="s">
        <v>106</v>
      </c>
      <c r="C6" s="290"/>
      <c r="D6" s="290"/>
      <c r="E6" s="290"/>
      <c r="F6" s="291"/>
      <c r="G6" s="291"/>
      <c r="H6" s="291"/>
      <c r="I6" s="291"/>
      <c r="J6" s="291"/>
      <c r="K6" s="291"/>
      <c r="L6" s="292"/>
      <c r="M6" s="292"/>
      <c r="N6" s="292"/>
      <c r="O6" s="293"/>
      <c r="P6" s="293"/>
      <c r="Q6" s="294"/>
      <c r="R6" s="294"/>
      <c r="S6" s="294"/>
      <c r="T6" s="295"/>
      <c r="U6" s="295"/>
      <c r="V6" s="295"/>
      <c r="W6" s="295"/>
      <c r="X6" s="295"/>
      <c r="Y6" s="295"/>
      <c r="Z6" s="295"/>
      <c r="AA6" s="296"/>
      <c r="AB6" s="296"/>
      <c r="AC6" s="296"/>
      <c r="AD6" s="296"/>
    </row>
    <row r="7" spans="1:31" x14ac:dyDescent="0.2">
      <c r="A7" s="171">
        <v>6</v>
      </c>
      <c r="B7" s="327" t="s">
        <v>107</v>
      </c>
      <c r="C7" s="290">
        <v>2</v>
      </c>
      <c r="D7" s="290">
        <v>2</v>
      </c>
      <c r="E7" s="290">
        <v>2</v>
      </c>
      <c r="F7" s="291"/>
      <c r="G7" s="291">
        <v>1</v>
      </c>
      <c r="H7" s="291"/>
      <c r="I7" s="291"/>
      <c r="J7" s="291"/>
      <c r="K7" s="291"/>
      <c r="L7" s="292"/>
      <c r="M7" s="292"/>
      <c r="N7" s="292"/>
      <c r="O7" s="293"/>
      <c r="P7" s="293"/>
      <c r="Q7" s="294"/>
      <c r="R7" s="294"/>
      <c r="S7" s="294"/>
      <c r="T7" s="295"/>
      <c r="U7" s="295"/>
      <c r="V7" s="295"/>
      <c r="W7" s="295"/>
      <c r="X7" s="295"/>
      <c r="Y7" s="295"/>
      <c r="Z7" s="295"/>
      <c r="AA7" s="296"/>
      <c r="AB7" s="296"/>
      <c r="AC7" s="296"/>
      <c r="AD7" s="296"/>
      <c r="AE7" s="320" t="s">
        <v>1575</v>
      </c>
    </row>
    <row r="8" spans="1:31" x14ac:dyDescent="0.2">
      <c r="A8" s="171">
        <v>7</v>
      </c>
      <c r="B8" s="327" t="s">
        <v>108</v>
      </c>
      <c r="C8" s="290">
        <v>2</v>
      </c>
      <c r="D8" s="290">
        <v>2</v>
      </c>
      <c r="E8" s="290">
        <v>1</v>
      </c>
      <c r="F8" s="291"/>
      <c r="G8" s="291"/>
      <c r="H8" s="291"/>
      <c r="I8" s="291">
        <v>1</v>
      </c>
      <c r="J8" s="291"/>
      <c r="K8" s="291"/>
      <c r="L8" s="292"/>
      <c r="M8" s="292"/>
      <c r="N8" s="292"/>
      <c r="O8" s="293"/>
      <c r="P8" s="293"/>
      <c r="Q8" s="294"/>
      <c r="R8" s="294"/>
      <c r="S8" s="294"/>
      <c r="T8" s="295"/>
      <c r="U8" s="295"/>
      <c r="V8" s="295"/>
      <c r="W8" s="295"/>
      <c r="X8" s="295"/>
      <c r="Y8" s="295">
        <v>1</v>
      </c>
      <c r="Z8" s="295"/>
      <c r="AA8" s="296"/>
      <c r="AB8" s="296"/>
      <c r="AC8" s="296"/>
      <c r="AD8" s="296"/>
      <c r="AE8" s="320" t="s">
        <v>1575</v>
      </c>
    </row>
    <row r="9" spans="1:31" x14ac:dyDescent="0.2">
      <c r="A9" s="171">
        <v>8</v>
      </c>
      <c r="B9" s="327" t="s">
        <v>109</v>
      </c>
      <c r="C9" s="290">
        <v>2</v>
      </c>
      <c r="D9" s="290">
        <v>2</v>
      </c>
      <c r="E9" s="290">
        <v>1</v>
      </c>
      <c r="F9" s="291"/>
      <c r="G9" s="291"/>
      <c r="H9" s="291">
        <v>1</v>
      </c>
      <c r="I9" s="291"/>
      <c r="J9" s="291"/>
      <c r="K9" s="291"/>
      <c r="L9" s="292"/>
      <c r="M9" s="292"/>
      <c r="N9" s="292"/>
      <c r="O9" s="293"/>
      <c r="P9" s="293"/>
      <c r="Q9" s="294"/>
      <c r="R9" s="294"/>
      <c r="S9" s="294"/>
      <c r="T9" s="295"/>
      <c r="U9" s="295"/>
      <c r="V9" s="295"/>
      <c r="W9" s="295"/>
      <c r="X9" s="295"/>
      <c r="Y9" s="295"/>
      <c r="Z9" s="295"/>
      <c r="AA9" s="296">
        <v>1</v>
      </c>
      <c r="AB9" s="296">
        <v>1</v>
      </c>
      <c r="AC9" s="296">
        <v>1</v>
      </c>
      <c r="AD9" s="296">
        <v>1</v>
      </c>
      <c r="AE9" s="320" t="s">
        <v>1575</v>
      </c>
    </row>
    <row r="10" spans="1:31" x14ac:dyDescent="0.2">
      <c r="A10" s="171">
        <v>9</v>
      </c>
      <c r="B10" s="196" t="s">
        <v>110</v>
      </c>
      <c r="C10" s="290">
        <v>2</v>
      </c>
      <c r="D10" s="290"/>
      <c r="E10" s="290"/>
      <c r="F10" s="291">
        <v>1</v>
      </c>
      <c r="G10" s="291"/>
      <c r="H10" s="291"/>
      <c r="I10" s="291"/>
      <c r="J10" s="291"/>
      <c r="K10" s="291"/>
      <c r="L10" s="292"/>
      <c r="M10" s="292"/>
      <c r="N10" s="292"/>
      <c r="O10" s="293"/>
      <c r="P10" s="293"/>
      <c r="Q10" s="294"/>
      <c r="R10" s="294"/>
      <c r="S10" s="294"/>
      <c r="T10" s="295"/>
      <c r="U10" s="295"/>
      <c r="V10" s="295"/>
      <c r="W10" s="295"/>
      <c r="X10" s="295"/>
      <c r="Y10" s="295"/>
      <c r="Z10" s="295"/>
      <c r="AA10" s="296"/>
      <c r="AB10" s="296"/>
      <c r="AC10" s="296"/>
      <c r="AD10" s="296"/>
    </row>
    <row r="11" spans="1:31" x14ac:dyDescent="0.2">
      <c r="A11" s="171">
        <v>10</v>
      </c>
      <c r="B11" s="327" t="s">
        <v>111</v>
      </c>
      <c r="C11" s="290">
        <v>2</v>
      </c>
      <c r="D11" s="326" t="s">
        <v>1576</v>
      </c>
      <c r="E11" s="290">
        <v>2</v>
      </c>
      <c r="F11" s="291"/>
      <c r="G11" s="291"/>
      <c r="H11" s="291"/>
      <c r="I11" s="291"/>
      <c r="J11" s="291">
        <v>1</v>
      </c>
      <c r="K11" s="291"/>
      <c r="L11" s="292"/>
      <c r="M11" s="292"/>
      <c r="N11" s="292"/>
      <c r="O11" s="293"/>
      <c r="P11" s="293"/>
      <c r="Q11" s="294"/>
      <c r="R11" s="294"/>
      <c r="S11" s="294"/>
      <c r="T11" s="295"/>
      <c r="U11" s="295"/>
      <c r="V11" s="295"/>
      <c r="W11" s="295"/>
      <c r="X11" s="295"/>
      <c r="Y11" s="295"/>
      <c r="Z11" s="295"/>
      <c r="AA11" s="296"/>
      <c r="AB11" s="296"/>
      <c r="AC11" s="296"/>
      <c r="AD11" s="296"/>
      <c r="AE11" s="320" t="s">
        <v>1575</v>
      </c>
    </row>
    <row r="12" spans="1:31" x14ac:dyDescent="0.2">
      <c r="A12" s="171">
        <v>11</v>
      </c>
      <c r="B12" s="327" t="s">
        <v>112</v>
      </c>
      <c r="C12" s="290">
        <v>2</v>
      </c>
      <c r="D12" s="326" t="s">
        <v>1576</v>
      </c>
      <c r="E12" s="290">
        <v>2</v>
      </c>
      <c r="F12" s="291"/>
      <c r="G12" s="291"/>
      <c r="H12" s="291"/>
      <c r="I12" s="291"/>
      <c r="J12" s="291">
        <v>1</v>
      </c>
      <c r="K12" s="291"/>
      <c r="L12" s="292"/>
      <c r="M12" s="292"/>
      <c r="N12" s="292"/>
      <c r="O12" s="293"/>
      <c r="P12" s="293"/>
      <c r="Q12" s="294"/>
      <c r="R12" s="294"/>
      <c r="S12" s="294"/>
      <c r="T12" s="295"/>
      <c r="U12" s="295"/>
      <c r="V12" s="295"/>
      <c r="W12" s="295"/>
      <c r="X12" s="295"/>
      <c r="Y12" s="295"/>
      <c r="Z12" s="295"/>
      <c r="AA12" s="296"/>
      <c r="AB12" s="296"/>
      <c r="AC12" s="296"/>
      <c r="AD12" s="296"/>
      <c r="AE12" s="320" t="s">
        <v>1575</v>
      </c>
    </row>
    <row r="13" spans="1:31" x14ac:dyDescent="0.2">
      <c r="A13" s="171">
        <v>12</v>
      </c>
      <c r="B13" s="196" t="s">
        <v>113</v>
      </c>
      <c r="C13" s="290"/>
      <c r="D13" s="290"/>
      <c r="E13" s="290"/>
      <c r="F13" s="291"/>
      <c r="G13" s="291"/>
      <c r="H13" s="291"/>
      <c r="I13" s="291"/>
      <c r="J13" s="291"/>
      <c r="K13" s="291"/>
      <c r="L13" s="292"/>
      <c r="M13" s="292"/>
      <c r="N13" s="292"/>
      <c r="O13" s="293"/>
      <c r="P13" s="293"/>
      <c r="Q13" s="294"/>
      <c r="R13" s="294"/>
      <c r="S13" s="294"/>
      <c r="T13" s="295"/>
      <c r="U13" s="295"/>
      <c r="V13" s="295"/>
      <c r="W13" s="295"/>
      <c r="X13" s="295"/>
      <c r="Y13" s="295"/>
      <c r="Z13" s="295"/>
      <c r="AA13" s="296"/>
      <c r="AB13" s="296"/>
      <c r="AC13" s="296"/>
      <c r="AD13" s="296"/>
    </row>
    <row r="14" spans="1:31" x14ac:dyDescent="0.2">
      <c r="A14" s="171">
        <v>14</v>
      </c>
      <c r="B14" s="327" t="s">
        <v>114</v>
      </c>
      <c r="C14" s="290">
        <v>1</v>
      </c>
      <c r="D14" s="290">
        <v>2</v>
      </c>
      <c r="E14" s="290">
        <v>2</v>
      </c>
      <c r="F14" s="291">
        <v>1</v>
      </c>
      <c r="G14" s="291"/>
      <c r="H14" s="291"/>
      <c r="I14" s="291"/>
      <c r="J14" s="291"/>
      <c r="K14" s="291"/>
      <c r="L14" s="292"/>
      <c r="M14" s="292"/>
      <c r="N14" s="292"/>
      <c r="O14" s="293"/>
      <c r="P14" s="293">
        <v>1</v>
      </c>
      <c r="Q14" s="294"/>
      <c r="R14" s="294">
        <v>2</v>
      </c>
      <c r="S14" s="294">
        <v>1</v>
      </c>
      <c r="T14" s="295"/>
      <c r="U14" s="295"/>
      <c r="V14" s="295"/>
      <c r="W14" s="295"/>
      <c r="X14" s="295"/>
      <c r="Y14" s="295"/>
      <c r="Z14" s="295"/>
      <c r="AA14" s="296">
        <v>1</v>
      </c>
      <c r="AB14" s="296">
        <v>1</v>
      </c>
      <c r="AC14" s="296">
        <v>1</v>
      </c>
      <c r="AD14" s="296">
        <v>1</v>
      </c>
      <c r="AE14" s="320" t="s">
        <v>1575</v>
      </c>
    </row>
    <row r="15" spans="1:31" x14ac:dyDescent="0.2">
      <c r="A15" s="171">
        <v>15</v>
      </c>
      <c r="B15" s="196" t="s">
        <v>115</v>
      </c>
      <c r="C15" s="290">
        <v>1</v>
      </c>
      <c r="D15" s="290"/>
      <c r="E15" s="290"/>
      <c r="F15" s="291"/>
      <c r="G15" s="291"/>
      <c r="H15" s="291"/>
      <c r="I15" s="291"/>
      <c r="J15" s="291"/>
      <c r="K15" s="291"/>
      <c r="L15" s="292"/>
      <c r="M15" s="292"/>
      <c r="N15" s="292"/>
      <c r="O15" s="293"/>
      <c r="P15" s="293"/>
      <c r="Q15" s="294"/>
      <c r="R15" s="294"/>
      <c r="S15" s="294"/>
      <c r="T15" s="295"/>
      <c r="U15" s="295"/>
      <c r="V15" s="295"/>
      <c r="W15" s="295"/>
      <c r="X15" s="295"/>
      <c r="Y15" s="295"/>
      <c r="Z15" s="295"/>
      <c r="AA15" s="296"/>
      <c r="AB15" s="296"/>
      <c r="AC15" s="296"/>
      <c r="AD15" s="296"/>
    </row>
    <row r="16" spans="1:31" x14ac:dyDescent="0.2">
      <c r="A16" s="171">
        <v>16</v>
      </c>
      <c r="B16" s="327" t="s">
        <v>116</v>
      </c>
      <c r="C16" s="290">
        <v>1</v>
      </c>
      <c r="D16" s="290">
        <v>2</v>
      </c>
      <c r="E16" s="290">
        <v>2</v>
      </c>
      <c r="F16" s="291"/>
      <c r="G16" s="291">
        <v>1</v>
      </c>
      <c r="H16" s="291"/>
      <c r="I16" s="291"/>
      <c r="J16" s="291"/>
      <c r="K16" s="291"/>
      <c r="L16" s="292"/>
      <c r="M16" s="292"/>
      <c r="N16" s="292"/>
      <c r="O16" s="293"/>
      <c r="P16" s="293"/>
      <c r="Q16" s="294"/>
      <c r="R16" s="294"/>
      <c r="S16" s="294"/>
      <c r="T16" s="295"/>
      <c r="U16" s="295"/>
      <c r="V16" s="295"/>
      <c r="W16" s="295"/>
      <c r="X16" s="295"/>
      <c r="Y16" s="295"/>
      <c r="Z16" s="295"/>
      <c r="AA16" s="296"/>
      <c r="AB16" s="296"/>
      <c r="AC16" s="296"/>
      <c r="AD16" s="296"/>
      <c r="AE16" s="320" t="s">
        <v>1575</v>
      </c>
    </row>
    <row r="17" spans="1:31" x14ac:dyDescent="0.2">
      <c r="A17" s="171">
        <v>17</v>
      </c>
      <c r="B17" s="196" t="s">
        <v>117</v>
      </c>
      <c r="C17" s="290"/>
      <c r="D17" s="290"/>
      <c r="E17" s="290"/>
      <c r="F17" s="291"/>
      <c r="G17" s="291"/>
      <c r="H17" s="291"/>
      <c r="I17" s="291"/>
      <c r="J17" s="291"/>
      <c r="K17" s="291"/>
      <c r="L17" s="292"/>
      <c r="M17" s="292"/>
      <c r="N17" s="292"/>
      <c r="O17" s="293"/>
      <c r="P17" s="293"/>
      <c r="Q17" s="294"/>
      <c r="R17" s="294"/>
      <c r="S17" s="294"/>
      <c r="T17" s="295"/>
      <c r="U17" s="295"/>
      <c r="V17" s="295"/>
      <c r="W17" s="295"/>
      <c r="X17" s="295"/>
      <c r="Y17" s="295">
        <v>1</v>
      </c>
      <c r="Z17" s="295"/>
      <c r="AA17" s="296"/>
      <c r="AB17" s="296"/>
      <c r="AC17" s="296"/>
      <c r="AD17" s="296"/>
    </row>
    <row r="18" spans="1:31" x14ac:dyDescent="0.2">
      <c r="A18" s="171">
        <v>18</v>
      </c>
      <c r="B18" s="196" t="s">
        <v>118</v>
      </c>
      <c r="C18" s="290"/>
      <c r="D18" s="290"/>
      <c r="E18" s="290"/>
      <c r="F18" s="291"/>
      <c r="G18" s="291"/>
      <c r="H18" s="291"/>
      <c r="I18" s="291"/>
      <c r="J18" s="291"/>
      <c r="K18" s="291"/>
      <c r="L18" s="292"/>
      <c r="M18" s="292"/>
      <c r="N18" s="292"/>
      <c r="O18" s="293"/>
      <c r="P18" s="293"/>
      <c r="Q18" s="294"/>
      <c r="R18" s="294"/>
      <c r="S18" s="294"/>
      <c r="T18" s="295"/>
      <c r="U18" s="295"/>
      <c r="V18" s="295"/>
      <c r="W18" s="295"/>
      <c r="X18" s="295"/>
      <c r="Y18" s="295"/>
      <c r="Z18" s="295"/>
      <c r="AA18" s="296"/>
      <c r="AB18" s="296"/>
      <c r="AC18" s="296"/>
      <c r="AD18" s="296"/>
    </row>
    <row r="19" spans="1:31" x14ac:dyDescent="0.2">
      <c r="A19" s="171">
        <v>19</v>
      </c>
      <c r="B19" s="327" t="s">
        <v>119</v>
      </c>
      <c r="C19" s="290">
        <v>2</v>
      </c>
      <c r="D19" s="290">
        <v>2</v>
      </c>
      <c r="E19" s="290">
        <v>1</v>
      </c>
      <c r="F19" s="291"/>
      <c r="G19" s="291"/>
      <c r="H19" s="291">
        <v>1</v>
      </c>
      <c r="I19" s="291"/>
      <c r="J19" s="291"/>
      <c r="K19" s="291"/>
      <c r="L19" s="292"/>
      <c r="M19" s="292"/>
      <c r="N19" s="292"/>
      <c r="O19" s="293"/>
      <c r="P19" s="293"/>
      <c r="Q19" s="294">
        <v>1</v>
      </c>
      <c r="R19" s="294"/>
      <c r="S19" s="294"/>
      <c r="T19" s="295"/>
      <c r="U19" s="295"/>
      <c r="V19" s="295"/>
      <c r="W19" s="295"/>
      <c r="X19" s="295">
        <v>1</v>
      </c>
      <c r="Y19" s="295"/>
      <c r="Z19" s="295"/>
      <c r="AA19" s="296"/>
      <c r="AB19" s="296"/>
      <c r="AC19" s="296"/>
      <c r="AD19" s="296"/>
      <c r="AE19" s="320" t="s">
        <v>1575</v>
      </c>
    </row>
    <row r="20" spans="1:31" x14ac:dyDescent="0.2">
      <c r="A20" s="171">
        <v>20</v>
      </c>
      <c r="B20" s="327" t="s">
        <v>120</v>
      </c>
      <c r="C20" s="290">
        <v>2</v>
      </c>
      <c r="D20" s="290">
        <v>2</v>
      </c>
      <c r="E20" s="290">
        <v>2</v>
      </c>
      <c r="F20" s="291"/>
      <c r="G20" s="291"/>
      <c r="H20" s="291">
        <v>1</v>
      </c>
      <c r="I20" s="291"/>
      <c r="J20" s="291"/>
      <c r="K20" s="291"/>
      <c r="L20" s="292"/>
      <c r="M20" s="292"/>
      <c r="N20" s="292"/>
      <c r="O20" s="293"/>
      <c r="P20" s="293"/>
      <c r="Q20" s="294">
        <v>1</v>
      </c>
      <c r="R20" s="294"/>
      <c r="S20" s="294"/>
      <c r="T20" s="295"/>
      <c r="U20" s="295"/>
      <c r="V20" s="295"/>
      <c r="W20" s="295"/>
      <c r="X20" s="295">
        <v>1</v>
      </c>
      <c r="Y20" s="295"/>
      <c r="Z20" s="295"/>
      <c r="AA20" s="296">
        <v>1</v>
      </c>
      <c r="AB20" s="296">
        <v>1</v>
      </c>
      <c r="AC20" s="296">
        <v>1</v>
      </c>
      <c r="AD20" s="296">
        <v>1</v>
      </c>
      <c r="AE20" s="320" t="s">
        <v>1575</v>
      </c>
    </row>
    <row r="21" spans="1:31" x14ac:dyDescent="0.2">
      <c r="A21" s="171">
        <v>21</v>
      </c>
      <c r="B21" s="196" t="s">
        <v>121</v>
      </c>
      <c r="C21" s="290"/>
      <c r="D21" s="290">
        <v>1</v>
      </c>
      <c r="E21" s="290"/>
      <c r="F21" s="291"/>
      <c r="G21" s="291"/>
      <c r="H21" s="291"/>
      <c r="I21" s="291"/>
      <c r="J21" s="291"/>
      <c r="K21" s="291">
        <v>1</v>
      </c>
      <c r="L21" s="292"/>
      <c r="M21" s="292"/>
      <c r="N21" s="292"/>
      <c r="O21" s="293"/>
      <c r="P21" s="293"/>
      <c r="Q21" s="294">
        <v>1</v>
      </c>
      <c r="R21" s="294"/>
      <c r="S21" s="294"/>
      <c r="T21" s="295"/>
      <c r="U21" s="295"/>
      <c r="V21" s="295"/>
      <c r="W21" s="295"/>
      <c r="X21" s="295"/>
      <c r="Y21" s="295">
        <v>1</v>
      </c>
      <c r="Z21" s="295"/>
      <c r="AA21" s="296"/>
      <c r="AB21" s="296"/>
      <c r="AC21" s="296"/>
      <c r="AD21" s="296"/>
    </row>
    <row r="22" spans="1:31" x14ac:dyDescent="0.2">
      <c r="A22" s="171">
        <v>22</v>
      </c>
      <c r="B22" s="327" t="s">
        <v>122</v>
      </c>
      <c r="C22" s="290">
        <v>1</v>
      </c>
      <c r="D22" s="290">
        <v>1</v>
      </c>
      <c r="E22" s="290">
        <v>2</v>
      </c>
      <c r="F22" s="291"/>
      <c r="G22" s="291"/>
      <c r="H22" s="291"/>
      <c r="I22" s="291"/>
      <c r="J22" s="291">
        <v>1</v>
      </c>
      <c r="K22" s="291"/>
      <c r="L22" s="292"/>
      <c r="M22" s="292"/>
      <c r="N22" s="292"/>
      <c r="O22" s="293"/>
      <c r="P22" s="293"/>
      <c r="Q22" s="294"/>
      <c r="R22" s="294"/>
      <c r="S22" s="294"/>
      <c r="T22" s="295"/>
      <c r="U22" s="295"/>
      <c r="V22" s="295"/>
      <c r="W22" s="295"/>
      <c r="X22" s="295"/>
      <c r="Y22" s="295"/>
      <c r="Z22" s="295"/>
      <c r="AA22" s="296">
        <v>1</v>
      </c>
      <c r="AB22" s="296">
        <v>1</v>
      </c>
      <c r="AC22" s="296">
        <v>1</v>
      </c>
      <c r="AD22" s="296">
        <v>1</v>
      </c>
      <c r="AE22" s="320" t="s">
        <v>1575</v>
      </c>
    </row>
    <row r="23" spans="1:31" x14ac:dyDescent="0.2">
      <c r="A23" s="171">
        <v>23</v>
      </c>
      <c r="B23" s="196" t="s">
        <v>124</v>
      </c>
      <c r="C23" s="290">
        <v>1</v>
      </c>
      <c r="D23" s="290"/>
      <c r="E23" s="290"/>
      <c r="F23" s="291">
        <v>1</v>
      </c>
      <c r="G23" s="291"/>
      <c r="H23" s="291"/>
      <c r="I23" s="291"/>
      <c r="J23" s="291"/>
      <c r="K23" s="291"/>
      <c r="L23" s="292"/>
      <c r="M23" s="292"/>
      <c r="N23" s="292"/>
      <c r="O23" s="293"/>
      <c r="P23" s="293"/>
      <c r="Q23" s="294"/>
      <c r="R23" s="294"/>
      <c r="S23" s="294"/>
      <c r="T23" s="295"/>
      <c r="U23" s="295"/>
      <c r="V23" s="295"/>
      <c r="W23" s="295"/>
      <c r="X23" s="295"/>
      <c r="Y23" s="295"/>
      <c r="Z23" s="295"/>
      <c r="AA23" s="296"/>
      <c r="AB23" s="296"/>
      <c r="AC23" s="296"/>
      <c r="AD23" s="296"/>
    </row>
    <row r="24" spans="1:31" x14ac:dyDescent="0.2">
      <c r="A24" s="171">
        <v>24</v>
      </c>
      <c r="B24" s="327" t="s">
        <v>125</v>
      </c>
      <c r="C24" s="290">
        <v>1</v>
      </c>
      <c r="D24" s="290">
        <v>2</v>
      </c>
      <c r="E24" s="290">
        <v>2</v>
      </c>
      <c r="F24" s="291"/>
      <c r="G24" s="291"/>
      <c r="H24" s="291"/>
      <c r="I24" s="291"/>
      <c r="J24" s="291">
        <v>1</v>
      </c>
      <c r="K24" s="291"/>
      <c r="L24" s="292">
        <v>1</v>
      </c>
      <c r="M24" s="292"/>
      <c r="N24" s="292"/>
      <c r="O24" s="293">
        <v>1</v>
      </c>
      <c r="P24" s="293"/>
      <c r="Q24" s="294"/>
      <c r="R24" s="294"/>
      <c r="S24" s="294"/>
      <c r="T24" s="295"/>
      <c r="U24" s="295"/>
      <c r="V24" s="295"/>
      <c r="W24" s="295"/>
      <c r="X24" s="295"/>
      <c r="Y24" s="295"/>
      <c r="Z24" s="295"/>
      <c r="AA24" s="296">
        <v>1</v>
      </c>
      <c r="AB24" s="296">
        <v>1</v>
      </c>
      <c r="AC24" s="296">
        <v>1</v>
      </c>
      <c r="AD24" s="296">
        <v>1</v>
      </c>
      <c r="AE24" s="320" t="s">
        <v>1575</v>
      </c>
    </row>
    <row r="25" spans="1:31" x14ac:dyDescent="0.2">
      <c r="A25" s="171">
        <v>25</v>
      </c>
      <c r="B25" s="327" t="s">
        <v>126</v>
      </c>
      <c r="C25" s="290">
        <v>1</v>
      </c>
      <c r="D25" s="290">
        <v>1</v>
      </c>
      <c r="E25" s="290">
        <v>2</v>
      </c>
      <c r="F25" s="291"/>
      <c r="G25" s="291">
        <v>1</v>
      </c>
      <c r="H25" s="291"/>
      <c r="I25" s="291"/>
      <c r="J25" s="291"/>
      <c r="K25" s="291"/>
      <c r="L25" s="292"/>
      <c r="M25" s="292"/>
      <c r="N25" s="292"/>
      <c r="O25" s="293"/>
      <c r="P25" s="293"/>
      <c r="Q25" s="294"/>
      <c r="R25" s="294"/>
      <c r="S25" s="294"/>
      <c r="T25" s="295"/>
      <c r="U25" s="295"/>
      <c r="V25" s="295"/>
      <c r="W25" s="295"/>
      <c r="X25" s="295"/>
      <c r="Y25" s="295"/>
      <c r="Z25" s="295"/>
      <c r="AA25" s="296">
        <v>1</v>
      </c>
      <c r="AB25" s="296">
        <v>1</v>
      </c>
      <c r="AC25" s="296">
        <v>1</v>
      </c>
      <c r="AD25" s="296">
        <v>1</v>
      </c>
      <c r="AE25" s="320" t="s">
        <v>1575</v>
      </c>
    </row>
    <row r="26" spans="1:31" x14ac:dyDescent="0.2">
      <c r="A26" s="171">
        <v>26</v>
      </c>
      <c r="B26" s="327" t="s">
        <v>127</v>
      </c>
      <c r="C26" s="290">
        <v>2</v>
      </c>
      <c r="D26" s="290">
        <v>2</v>
      </c>
      <c r="E26" s="290">
        <v>1</v>
      </c>
      <c r="F26" s="291"/>
      <c r="G26" s="291"/>
      <c r="H26" s="291"/>
      <c r="I26" s="291">
        <v>1</v>
      </c>
      <c r="J26" s="291"/>
      <c r="K26" s="291"/>
      <c r="L26" s="292">
        <v>1</v>
      </c>
      <c r="M26" s="292"/>
      <c r="N26" s="292"/>
      <c r="O26" s="293">
        <v>1</v>
      </c>
      <c r="P26" s="293"/>
      <c r="Q26" s="294"/>
      <c r="R26" s="294"/>
      <c r="S26" s="294"/>
      <c r="T26" s="295"/>
      <c r="U26" s="295"/>
      <c r="V26" s="295"/>
      <c r="W26" s="295"/>
      <c r="X26" s="295"/>
      <c r="Y26" s="295"/>
      <c r="Z26" s="295"/>
      <c r="AA26" s="296">
        <v>1</v>
      </c>
      <c r="AB26" s="296">
        <v>1</v>
      </c>
      <c r="AC26" s="296">
        <v>1</v>
      </c>
      <c r="AD26" s="296">
        <v>1</v>
      </c>
      <c r="AE26" s="325" t="s">
        <v>1575</v>
      </c>
    </row>
    <row r="27" spans="1:31" x14ac:dyDescent="0.2">
      <c r="A27" s="171">
        <v>27</v>
      </c>
      <c r="B27" s="196" t="s">
        <v>128</v>
      </c>
      <c r="C27" s="290"/>
      <c r="D27" s="290"/>
      <c r="E27" s="290"/>
      <c r="F27" s="291"/>
      <c r="G27" s="291"/>
      <c r="H27" s="291"/>
      <c r="I27" s="291"/>
      <c r="J27" s="291"/>
      <c r="K27" s="291"/>
      <c r="L27" s="292"/>
      <c r="M27" s="292"/>
      <c r="N27" s="292"/>
      <c r="O27" s="293"/>
      <c r="P27" s="293"/>
      <c r="Q27" s="294"/>
      <c r="R27" s="294"/>
      <c r="S27" s="294"/>
      <c r="T27" s="295"/>
      <c r="U27" s="295"/>
      <c r="V27" s="295"/>
      <c r="W27" s="295"/>
      <c r="X27" s="295">
        <v>1</v>
      </c>
      <c r="Y27" s="295"/>
      <c r="Z27" s="295"/>
      <c r="AA27" s="296"/>
      <c r="AB27" s="296"/>
      <c r="AC27" s="296"/>
      <c r="AD27" s="296"/>
    </row>
    <row r="28" spans="1:31" x14ac:dyDescent="0.2">
      <c r="A28" s="171">
        <v>28</v>
      </c>
      <c r="B28" s="196" t="s">
        <v>129</v>
      </c>
      <c r="C28" s="290"/>
      <c r="D28" s="290"/>
      <c r="E28" s="290"/>
      <c r="F28" s="291"/>
      <c r="G28" s="291"/>
      <c r="H28" s="291"/>
      <c r="I28" s="291"/>
      <c r="J28" s="291"/>
      <c r="K28" s="291"/>
      <c r="L28" s="292"/>
      <c r="M28" s="292"/>
      <c r="N28" s="292"/>
      <c r="O28" s="293"/>
      <c r="P28" s="293"/>
      <c r="Q28" s="294"/>
      <c r="R28" s="294"/>
      <c r="S28" s="294"/>
      <c r="T28" s="295"/>
      <c r="U28" s="295"/>
      <c r="V28" s="295"/>
      <c r="W28" s="295"/>
      <c r="X28" s="295"/>
      <c r="Y28" s="295"/>
      <c r="Z28" s="295"/>
      <c r="AA28" s="296"/>
      <c r="AB28" s="296"/>
      <c r="AC28" s="296"/>
      <c r="AD28" s="296"/>
    </row>
    <row r="29" spans="1:31" x14ac:dyDescent="0.2">
      <c r="A29" s="171">
        <v>29</v>
      </c>
      <c r="B29" s="327" t="s">
        <v>130</v>
      </c>
      <c r="C29" s="290">
        <v>1</v>
      </c>
      <c r="D29" s="290">
        <v>2</v>
      </c>
      <c r="E29" s="290">
        <v>2</v>
      </c>
      <c r="F29" s="291">
        <v>1</v>
      </c>
      <c r="G29" s="291"/>
      <c r="H29" s="291"/>
      <c r="I29" s="291"/>
      <c r="J29" s="291"/>
      <c r="K29" s="291"/>
      <c r="L29" s="292"/>
      <c r="M29" s="292"/>
      <c r="N29" s="292"/>
      <c r="O29" s="293"/>
      <c r="P29" s="293"/>
      <c r="Q29" s="294"/>
      <c r="R29" s="294">
        <v>1</v>
      </c>
      <c r="S29" s="294">
        <v>1</v>
      </c>
      <c r="T29" s="295"/>
      <c r="U29" s="295">
        <v>1</v>
      </c>
      <c r="V29" s="295">
        <v>2</v>
      </c>
      <c r="W29" s="295"/>
      <c r="X29" s="295"/>
      <c r="Y29" s="295"/>
      <c r="Z29" s="295"/>
      <c r="AA29" s="296">
        <v>1</v>
      </c>
      <c r="AB29" s="296">
        <v>1</v>
      </c>
      <c r="AC29" s="296">
        <v>1</v>
      </c>
      <c r="AD29" s="296">
        <v>1</v>
      </c>
      <c r="AE29" s="325" t="s">
        <v>1575</v>
      </c>
    </row>
    <row r="30" spans="1:31" x14ac:dyDescent="0.2">
      <c r="A30" s="171">
        <v>30</v>
      </c>
      <c r="B30" s="196" t="s">
        <v>131</v>
      </c>
      <c r="C30" s="290"/>
      <c r="D30" s="290"/>
      <c r="E30" s="290"/>
      <c r="F30" s="291"/>
      <c r="G30" s="291"/>
      <c r="H30" s="291"/>
      <c r="I30" s="291"/>
      <c r="J30" s="291">
        <v>1</v>
      </c>
      <c r="K30" s="291"/>
      <c r="L30" s="292"/>
      <c r="M30" s="292"/>
      <c r="N30" s="292"/>
      <c r="O30" s="293"/>
      <c r="P30" s="293"/>
      <c r="Q30" s="294">
        <v>1</v>
      </c>
      <c r="R30" s="294"/>
      <c r="S30" s="294"/>
      <c r="T30" s="295"/>
      <c r="U30" s="295">
        <v>1</v>
      </c>
      <c r="V30" s="295">
        <v>1</v>
      </c>
      <c r="W30" s="295"/>
      <c r="X30" s="295"/>
      <c r="Y30" s="295"/>
      <c r="Z30" s="295"/>
      <c r="AA30" s="296"/>
      <c r="AB30" s="296"/>
      <c r="AC30" s="296"/>
      <c r="AD30" s="296"/>
    </row>
    <row r="31" spans="1:31" x14ac:dyDescent="0.2">
      <c r="A31" s="171">
        <v>31</v>
      </c>
      <c r="B31" s="196" t="s">
        <v>132</v>
      </c>
      <c r="C31" s="290"/>
      <c r="D31" s="290"/>
      <c r="E31" s="290"/>
      <c r="F31" s="291"/>
      <c r="G31" s="291"/>
      <c r="H31" s="291"/>
      <c r="I31" s="291"/>
      <c r="J31" s="291"/>
      <c r="K31" s="291"/>
      <c r="L31" s="292"/>
      <c r="M31" s="292"/>
      <c r="N31" s="292"/>
      <c r="O31" s="293"/>
      <c r="P31" s="293"/>
      <c r="Q31" s="294"/>
      <c r="R31" s="294"/>
      <c r="S31" s="294"/>
      <c r="T31" s="295"/>
      <c r="U31" s="295"/>
      <c r="V31" s="295"/>
      <c r="W31" s="295"/>
      <c r="X31" s="295"/>
      <c r="Y31" s="295"/>
      <c r="Z31" s="295"/>
      <c r="AA31" s="296"/>
      <c r="AB31" s="296"/>
      <c r="AC31" s="296"/>
      <c r="AD31" s="296"/>
    </row>
    <row r="32" spans="1:31" x14ac:dyDescent="0.2">
      <c r="A32" s="171">
        <v>32</v>
      </c>
      <c r="B32" s="196" t="s">
        <v>133</v>
      </c>
      <c r="C32" s="290"/>
      <c r="D32" s="290"/>
      <c r="E32" s="290"/>
      <c r="F32" s="291">
        <v>1</v>
      </c>
      <c r="G32" s="291"/>
      <c r="H32" s="291"/>
      <c r="I32" s="291"/>
      <c r="J32" s="291"/>
      <c r="K32" s="291"/>
      <c r="L32" s="292"/>
      <c r="M32" s="292"/>
      <c r="N32" s="292"/>
      <c r="O32" s="293"/>
      <c r="P32" s="293"/>
      <c r="Q32" s="294"/>
      <c r="R32" s="294"/>
      <c r="S32" s="294"/>
      <c r="T32" s="295"/>
      <c r="U32" s="295"/>
      <c r="V32" s="295"/>
      <c r="W32" s="295"/>
      <c r="X32" s="295"/>
      <c r="Y32" s="295"/>
      <c r="Z32" s="295"/>
      <c r="AA32" s="296"/>
      <c r="AB32" s="296"/>
      <c r="AC32" s="296"/>
      <c r="AD32" s="296"/>
    </row>
    <row r="33" spans="1:31" x14ac:dyDescent="0.2">
      <c r="A33" s="171">
        <v>33</v>
      </c>
      <c r="B33" s="196" t="s">
        <v>134</v>
      </c>
      <c r="C33" s="290"/>
      <c r="D33" s="290"/>
      <c r="E33" s="290"/>
      <c r="F33" s="291"/>
      <c r="G33" s="291"/>
      <c r="H33" s="291"/>
      <c r="I33" s="291"/>
      <c r="J33" s="291"/>
      <c r="K33" s="291"/>
      <c r="L33" s="292"/>
      <c r="M33" s="292"/>
      <c r="N33" s="292"/>
      <c r="O33" s="293"/>
      <c r="P33" s="293"/>
      <c r="Q33" s="294"/>
      <c r="R33" s="294"/>
      <c r="S33" s="294"/>
      <c r="T33" s="295"/>
      <c r="U33" s="295"/>
      <c r="V33" s="295"/>
      <c r="W33" s="295"/>
      <c r="X33" s="295"/>
      <c r="Y33" s="295"/>
      <c r="Z33" s="295"/>
      <c r="AA33" s="296"/>
      <c r="AB33" s="296"/>
      <c r="AC33" s="296"/>
      <c r="AD33" s="296"/>
    </row>
    <row r="34" spans="1:31" x14ac:dyDescent="0.2">
      <c r="A34" s="171">
        <v>34</v>
      </c>
      <c r="B34" s="196" t="s">
        <v>135</v>
      </c>
      <c r="C34" s="290"/>
      <c r="D34" s="290"/>
      <c r="E34" s="290"/>
      <c r="F34" s="291"/>
      <c r="G34" s="291"/>
      <c r="H34" s="291"/>
      <c r="I34" s="291"/>
      <c r="J34" s="291"/>
      <c r="K34" s="291"/>
      <c r="L34" s="292"/>
      <c r="M34" s="292">
        <v>1</v>
      </c>
      <c r="N34" s="292"/>
      <c r="O34" s="293"/>
      <c r="P34" s="293"/>
      <c r="Q34" s="294"/>
      <c r="R34" s="294"/>
      <c r="S34" s="294"/>
      <c r="T34" s="295"/>
      <c r="U34" s="295"/>
      <c r="V34" s="295"/>
      <c r="W34" s="295"/>
      <c r="X34" s="295"/>
      <c r="Y34" s="295"/>
      <c r="Z34" s="295"/>
      <c r="AA34" s="296"/>
      <c r="AB34" s="296"/>
      <c r="AC34" s="296"/>
      <c r="AD34" s="296"/>
    </row>
    <row r="35" spans="1:31" x14ac:dyDescent="0.2">
      <c r="A35" s="171">
        <v>35</v>
      </c>
      <c r="B35" s="196" t="s">
        <v>136</v>
      </c>
      <c r="C35" s="290"/>
      <c r="D35" s="290"/>
      <c r="E35" s="290"/>
      <c r="F35" s="291"/>
      <c r="G35" s="291"/>
      <c r="H35" s="291"/>
      <c r="I35" s="291"/>
      <c r="J35" s="291"/>
      <c r="K35" s="291"/>
      <c r="L35" s="292"/>
      <c r="M35" s="292"/>
      <c r="N35" s="292"/>
      <c r="O35" s="293"/>
      <c r="P35" s="293"/>
      <c r="Q35" s="294"/>
      <c r="R35" s="294"/>
      <c r="S35" s="294"/>
      <c r="T35" s="295"/>
      <c r="U35" s="295"/>
      <c r="V35" s="295"/>
      <c r="W35" s="295"/>
      <c r="X35" s="295"/>
      <c r="Y35" s="295"/>
      <c r="Z35" s="295"/>
      <c r="AA35" s="296"/>
      <c r="AB35" s="296"/>
      <c r="AC35" s="296"/>
      <c r="AD35" s="296"/>
    </row>
    <row r="36" spans="1:31" x14ac:dyDescent="0.2">
      <c r="A36" s="171">
        <v>36</v>
      </c>
      <c r="B36" s="196" t="s">
        <v>137</v>
      </c>
      <c r="C36" s="290"/>
      <c r="D36" s="290"/>
      <c r="E36" s="290"/>
      <c r="F36" s="291"/>
      <c r="G36" s="291"/>
      <c r="H36" s="291"/>
      <c r="I36" s="291"/>
      <c r="J36" s="291"/>
      <c r="K36" s="291"/>
      <c r="L36" s="292"/>
      <c r="M36" s="292"/>
      <c r="N36" s="292"/>
      <c r="O36" s="293"/>
      <c r="P36" s="293"/>
      <c r="Q36" s="294"/>
      <c r="R36" s="294"/>
      <c r="S36" s="294"/>
      <c r="T36" s="295"/>
      <c r="U36" s="295"/>
      <c r="V36" s="295"/>
      <c r="W36" s="295"/>
      <c r="X36" s="295"/>
      <c r="Y36" s="295"/>
      <c r="Z36" s="295"/>
      <c r="AA36" s="296"/>
      <c r="AB36" s="296"/>
      <c r="AC36" s="296"/>
      <c r="AD36" s="296"/>
    </row>
    <row r="37" spans="1:31" x14ac:dyDescent="0.2">
      <c r="A37" s="171">
        <v>37</v>
      </c>
      <c r="B37" s="196" t="s">
        <v>138</v>
      </c>
      <c r="C37" s="290"/>
      <c r="D37" s="290"/>
      <c r="E37" s="290"/>
      <c r="F37" s="291"/>
      <c r="G37" s="291"/>
      <c r="H37" s="291"/>
      <c r="I37" s="291"/>
      <c r="J37" s="291"/>
      <c r="K37" s="291"/>
      <c r="L37" s="292"/>
      <c r="M37" s="292"/>
      <c r="N37" s="292"/>
      <c r="O37" s="293"/>
      <c r="P37" s="293"/>
      <c r="Q37" s="294"/>
      <c r="R37" s="294"/>
      <c r="S37" s="294"/>
      <c r="T37" s="295"/>
      <c r="U37" s="295"/>
      <c r="V37" s="295"/>
      <c r="W37" s="295"/>
      <c r="X37" s="295"/>
      <c r="Y37" s="295"/>
      <c r="Z37" s="295"/>
      <c r="AA37" s="296"/>
      <c r="AB37" s="296"/>
      <c r="AC37" s="296"/>
      <c r="AD37" s="296"/>
    </row>
    <row r="38" spans="1:31" x14ac:dyDescent="0.2">
      <c r="A38" s="171">
        <v>38</v>
      </c>
      <c r="B38" s="196" t="s">
        <v>139</v>
      </c>
      <c r="C38" s="290"/>
      <c r="D38" s="290"/>
      <c r="E38" s="290"/>
      <c r="F38" s="291"/>
      <c r="G38" s="291"/>
      <c r="H38" s="291"/>
      <c r="I38" s="291"/>
      <c r="J38" s="291"/>
      <c r="K38" s="291">
        <v>1</v>
      </c>
      <c r="L38" s="292"/>
      <c r="M38" s="292"/>
      <c r="N38" s="292"/>
      <c r="O38" s="293"/>
      <c r="P38" s="293"/>
      <c r="Q38" s="294"/>
      <c r="R38" s="294"/>
      <c r="S38" s="294"/>
      <c r="T38" s="295"/>
      <c r="U38" s="295"/>
      <c r="V38" s="295"/>
      <c r="W38" s="295"/>
      <c r="X38" s="295"/>
      <c r="Y38" s="295"/>
      <c r="Z38" s="295"/>
      <c r="AA38" s="296"/>
      <c r="AB38" s="296"/>
      <c r="AC38" s="296"/>
      <c r="AD38" s="296"/>
    </row>
    <row r="39" spans="1:31" x14ac:dyDescent="0.2">
      <c r="A39" s="171">
        <v>39</v>
      </c>
      <c r="B39" s="196" t="s">
        <v>140</v>
      </c>
      <c r="C39" s="290"/>
      <c r="D39" s="290"/>
      <c r="E39" s="290"/>
      <c r="F39" s="291"/>
      <c r="G39" s="291"/>
      <c r="H39" s="291"/>
      <c r="I39" s="291"/>
      <c r="J39" s="291"/>
      <c r="K39" s="291"/>
      <c r="L39" s="292"/>
      <c r="M39" s="292"/>
      <c r="N39" s="292"/>
      <c r="O39" s="293"/>
      <c r="P39" s="293"/>
      <c r="Q39" s="294"/>
      <c r="R39" s="294"/>
      <c r="S39" s="294"/>
      <c r="T39" s="295"/>
      <c r="U39" s="295"/>
      <c r="V39" s="295"/>
      <c r="W39" s="295"/>
      <c r="X39" s="295"/>
      <c r="Y39" s="295"/>
      <c r="Z39" s="295">
        <v>1</v>
      </c>
      <c r="AA39" s="296"/>
      <c r="AB39" s="296"/>
      <c r="AC39" s="296"/>
      <c r="AD39" s="296"/>
    </row>
    <row r="40" spans="1:31" x14ac:dyDescent="0.2">
      <c r="A40" s="171">
        <v>40</v>
      </c>
      <c r="B40" s="327" t="s">
        <v>141</v>
      </c>
      <c r="C40" s="290">
        <v>2</v>
      </c>
      <c r="D40" s="290">
        <v>1</v>
      </c>
      <c r="E40" s="290">
        <v>2</v>
      </c>
      <c r="F40" s="291"/>
      <c r="G40" s="291"/>
      <c r="H40" s="291"/>
      <c r="I40" s="291">
        <v>1</v>
      </c>
      <c r="J40" s="291"/>
      <c r="K40" s="291"/>
      <c r="L40" s="292"/>
      <c r="M40" s="292"/>
      <c r="N40" s="292"/>
      <c r="O40" s="293">
        <v>1</v>
      </c>
      <c r="P40" s="293"/>
      <c r="Q40" s="294"/>
      <c r="R40" s="294"/>
      <c r="S40" s="294"/>
      <c r="T40" s="295">
        <v>2</v>
      </c>
      <c r="U40" s="295"/>
      <c r="V40" s="295"/>
      <c r="W40" s="295"/>
      <c r="X40" s="295"/>
      <c r="Y40" s="295"/>
      <c r="Z40" s="295"/>
      <c r="AA40" s="296">
        <v>1</v>
      </c>
      <c r="AB40" s="296">
        <v>1</v>
      </c>
      <c r="AC40" s="296">
        <v>1</v>
      </c>
      <c r="AD40" s="296">
        <v>1</v>
      </c>
      <c r="AE40" s="320" t="s">
        <v>1575</v>
      </c>
    </row>
    <row r="41" spans="1:31" x14ac:dyDescent="0.2">
      <c r="A41" s="171">
        <v>41</v>
      </c>
      <c r="B41" s="196" t="s">
        <v>142</v>
      </c>
      <c r="C41" s="290"/>
      <c r="D41" s="290"/>
      <c r="E41" s="290"/>
      <c r="F41" s="291"/>
      <c r="G41" s="291"/>
      <c r="H41" s="291"/>
      <c r="I41" s="291"/>
      <c r="J41" s="291"/>
      <c r="K41" s="291"/>
      <c r="L41" s="292"/>
      <c r="M41" s="292"/>
      <c r="N41" s="292"/>
      <c r="O41" s="293"/>
      <c r="P41" s="293"/>
      <c r="Q41" s="294"/>
      <c r="R41" s="294"/>
      <c r="S41" s="294"/>
      <c r="T41" s="295">
        <v>1</v>
      </c>
      <c r="U41" s="295">
        <v>1</v>
      </c>
      <c r="V41" s="295">
        <v>1</v>
      </c>
      <c r="W41" s="295"/>
      <c r="X41" s="295"/>
      <c r="Y41" s="295"/>
      <c r="Z41" s="295"/>
      <c r="AA41" s="296"/>
      <c r="AB41" s="296"/>
      <c r="AC41" s="296"/>
      <c r="AD41" s="296"/>
    </row>
    <row r="42" spans="1:31" x14ac:dyDescent="0.2">
      <c r="A42" s="171">
        <v>42</v>
      </c>
      <c r="B42" s="196" t="s">
        <v>143</v>
      </c>
      <c r="C42" s="290"/>
      <c r="D42" s="290"/>
      <c r="E42" s="290"/>
      <c r="F42" s="291"/>
      <c r="G42" s="291"/>
      <c r="H42" s="291"/>
      <c r="I42" s="291"/>
      <c r="J42" s="291"/>
      <c r="K42" s="291"/>
      <c r="L42" s="292"/>
      <c r="M42" s="292"/>
      <c r="N42" s="292"/>
      <c r="O42" s="293"/>
      <c r="P42" s="293"/>
      <c r="Q42" s="294"/>
      <c r="R42" s="294"/>
      <c r="S42" s="294"/>
      <c r="T42" s="295"/>
      <c r="U42" s="295"/>
      <c r="V42" s="295"/>
      <c r="W42" s="295"/>
      <c r="X42" s="295"/>
      <c r="Y42" s="295"/>
      <c r="Z42" s="295"/>
      <c r="AA42" s="296"/>
      <c r="AB42" s="296"/>
      <c r="AC42" s="296"/>
      <c r="AD42" s="296"/>
    </row>
    <row r="43" spans="1:31" x14ac:dyDescent="0.2">
      <c r="A43" s="171">
        <v>43</v>
      </c>
      <c r="B43" s="196" t="s">
        <v>144</v>
      </c>
      <c r="C43" s="290"/>
      <c r="D43" s="290"/>
      <c r="E43" s="290"/>
      <c r="F43" s="291"/>
      <c r="G43" s="291"/>
      <c r="H43" s="291"/>
      <c r="I43" s="291"/>
      <c r="J43" s="291"/>
      <c r="K43" s="291"/>
      <c r="L43" s="292"/>
      <c r="M43" s="292"/>
      <c r="N43" s="292"/>
      <c r="O43" s="293"/>
      <c r="P43" s="293"/>
      <c r="Q43" s="294"/>
      <c r="R43" s="294"/>
      <c r="S43" s="294"/>
      <c r="T43" s="295"/>
      <c r="U43" s="295"/>
      <c r="V43" s="295"/>
      <c r="W43" s="295"/>
      <c r="X43" s="295"/>
      <c r="Y43" s="295"/>
      <c r="Z43" s="295"/>
      <c r="AA43" s="296"/>
      <c r="AB43" s="296"/>
      <c r="AC43" s="296"/>
      <c r="AD43" s="296"/>
    </row>
    <row r="44" spans="1:31" x14ac:dyDescent="0.2">
      <c r="A44" s="171">
        <v>44</v>
      </c>
      <c r="B44" s="196" t="s">
        <v>145</v>
      </c>
      <c r="C44" s="290"/>
      <c r="D44" s="290"/>
      <c r="E44" s="290"/>
      <c r="F44" s="291"/>
      <c r="G44" s="291"/>
      <c r="H44" s="291"/>
      <c r="I44" s="291"/>
      <c r="J44" s="291"/>
      <c r="K44" s="291">
        <v>1</v>
      </c>
      <c r="L44" s="292"/>
      <c r="M44" s="292"/>
      <c r="N44" s="292"/>
      <c r="O44" s="293"/>
      <c r="P44" s="293"/>
      <c r="Q44" s="294"/>
      <c r="R44" s="294"/>
      <c r="S44" s="294"/>
      <c r="T44" s="295"/>
      <c r="U44" s="295"/>
      <c r="V44" s="295"/>
      <c r="W44" s="295"/>
      <c r="X44" s="295"/>
      <c r="Y44" s="295"/>
      <c r="Z44" s="295"/>
      <c r="AA44" s="296"/>
      <c r="AB44" s="296"/>
      <c r="AC44" s="296"/>
      <c r="AD44" s="296"/>
    </row>
    <row r="45" spans="1:31" x14ac:dyDescent="0.2">
      <c r="A45" s="171">
        <v>45</v>
      </c>
      <c r="B45" s="196" t="s">
        <v>146</v>
      </c>
      <c r="C45" s="290"/>
      <c r="D45" s="290"/>
      <c r="E45" s="290"/>
      <c r="F45" s="291"/>
      <c r="G45" s="291"/>
      <c r="H45" s="291"/>
      <c r="I45" s="291"/>
      <c r="J45" s="291"/>
      <c r="K45" s="291"/>
      <c r="L45" s="292"/>
      <c r="M45" s="292">
        <v>1</v>
      </c>
      <c r="N45" s="292"/>
      <c r="O45" s="293"/>
      <c r="P45" s="293"/>
      <c r="Q45" s="294"/>
      <c r="R45" s="294"/>
      <c r="S45" s="294"/>
      <c r="T45" s="295"/>
      <c r="U45" s="295"/>
      <c r="V45" s="295"/>
      <c r="W45" s="295"/>
      <c r="X45" s="295"/>
      <c r="Y45" s="295"/>
      <c r="Z45" s="295"/>
      <c r="AA45" s="296"/>
      <c r="AB45" s="296"/>
      <c r="AC45" s="296"/>
      <c r="AD45" s="296"/>
    </row>
    <row r="46" spans="1:31" x14ac:dyDescent="0.2">
      <c r="A46" s="171">
        <v>46</v>
      </c>
      <c r="B46" s="196" t="s">
        <v>147</v>
      </c>
      <c r="C46" s="290"/>
      <c r="D46" s="290"/>
      <c r="E46" s="290"/>
      <c r="F46" s="291"/>
      <c r="G46" s="291"/>
      <c r="H46" s="291"/>
      <c r="I46" s="291"/>
      <c r="J46" s="291"/>
      <c r="K46" s="291"/>
      <c r="L46" s="292"/>
      <c r="M46" s="292"/>
      <c r="N46" s="292"/>
      <c r="O46" s="293"/>
      <c r="P46" s="293"/>
      <c r="Q46" s="294"/>
      <c r="R46" s="294"/>
      <c r="S46" s="294"/>
      <c r="T46" s="295"/>
      <c r="U46" s="295"/>
      <c r="V46" s="295"/>
      <c r="W46" s="295"/>
      <c r="X46" s="295"/>
      <c r="Y46" s="295"/>
      <c r="Z46" s="295"/>
      <c r="AA46" s="296"/>
      <c r="AB46" s="296"/>
      <c r="AC46" s="296"/>
      <c r="AD46" s="296"/>
    </row>
    <row r="47" spans="1:31" x14ac:dyDescent="0.2">
      <c r="A47" s="171">
        <v>47</v>
      </c>
      <c r="B47" s="196" t="s">
        <v>148</v>
      </c>
      <c r="C47" s="290"/>
      <c r="D47" s="290"/>
      <c r="E47" s="290"/>
      <c r="F47" s="291"/>
      <c r="G47" s="291"/>
      <c r="H47" s="291"/>
      <c r="I47" s="291"/>
      <c r="J47" s="291"/>
      <c r="K47" s="291"/>
      <c r="L47" s="292"/>
      <c r="M47" s="292"/>
      <c r="N47" s="292"/>
      <c r="O47" s="293"/>
      <c r="P47" s="293"/>
      <c r="Q47" s="294"/>
      <c r="R47" s="294"/>
      <c r="S47" s="294"/>
      <c r="T47" s="295"/>
      <c r="U47" s="295"/>
      <c r="V47" s="295"/>
      <c r="W47" s="295"/>
      <c r="X47" s="295"/>
      <c r="Y47" s="295"/>
      <c r="Z47" s="295"/>
      <c r="AA47" s="296"/>
      <c r="AB47" s="296"/>
      <c r="AC47" s="296"/>
      <c r="AD47" s="296"/>
    </row>
    <row r="48" spans="1:31" x14ac:dyDescent="0.2">
      <c r="A48" s="171">
        <v>48</v>
      </c>
      <c r="B48" s="196" t="s">
        <v>149</v>
      </c>
      <c r="C48" s="290"/>
      <c r="D48" s="290"/>
      <c r="E48" s="290"/>
      <c r="F48" s="291"/>
      <c r="G48" s="291"/>
      <c r="H48" s="291"/>
      <c r="I48" s="291"/>
      <c r="J48" s="291"/>
      <c r="K48" s="291"/>
      <c r="L48" s="292"/>
      <c r="M48" s="292"/>
      <c r="N48" s="292"/>
      <c r="O48" s="293"/>
      <c r="P48" s="293"/>
      <c r="Q48" s="294"/>
      <c r="R48" s="294"/>
      <c r="S48" s="294"/>
      <c r="T48" s="295"/>
      <c r="U48" s="295"/>
      <c r="V48" s="295"/>
      <c r="W48" s="295"/>
      <c r="X48" s="295"/>
      <c r="Y48" s="295"/>
      <c r="Z48" s="295"/>
      <c r="AA48" s="296"/>
      <c r="AB48" s="296"/>
      <c r="AC48" s="296"/>
      <c r="AD48" s="296"/>
    </row>
    <row r="49" spans="1:31" x14ac:dyDescent="0.2">
      <c r="A49" s="171">
        <v>49</v>
      </c>
      <c r="B49" s="196" t="s">
        <v>150</v>
      </c>
      <c r="C49" s="290"/>
      <c r="D49" s="290"/>
      <c r="E49" s="290"/>
      <c r="F49" s="291"/>
      <c r="G49" s="291"/>
      <c r="H49" s="291"/>
      <c r="I49" s="291"/>
      <c r="J49" s="291"/>
      <c r="K49" s="291"/>
      <c r="L49" s="292"/>
      <c r="M49" s="292"/>
      <c r="N49" s="292"/>
      <c r="O49" s="293"/>
      <c r="P49" s="293"/>
      <c r="Q49" s="294"/>
      <c r="R49" s="294"/>
      <c r="S49" s="294"/>
      <c r="T49" s="295"/>
      <c r="U49" s="295"/>
      <c r="V49" s="295"/>
      <c r="W49" s="295"/>
      <c r="X49" s="295"/>
      <c r="Y49" s="295"/>
      <c r="Z49" s="295"/>
      <c r="AA49" s="296"/>
      <c r="AB49" s="296"/>
      <c r="AC49" s="296"/>
      <c r="AD49" s="296"/>
    </row>
    <row r="50" spans="1:31" x14ac:dyDescent="0.2">
      <c r="A50" s="171">
        <v>50</v>
      </c>
      <c r="B50" s="196" t="s">
        <v>151</v>
      </c>
      <c r="C50" s="290">
        <v>1</v>
      </c>
      <c r="D50" s="290">
        <v>2</v>
      </c>
      <c r="E50" s="290">
        <v>1</v>
      </c>
      <c r="F50" s="291"/>
      <c r="G50" s="291"/>
      <c r="H50" s="291"/>
      <c r="I50" s="291"/>
      <c r="J50" s="291"/>
      <c r="K50" s="291"/>
      <c r="L50" s="292"/>
      <c r="M50" s="292">
        <v>1</v>
      </c>
      <c r="N50" s="292"/>
      <c r="O50" s="293"/>
      <c r="P50" s="293"/>
      <c r="Q50" s="294"/>
      <c r="R50" s="294"/>
      <c r="S50" s="294"/>
      <c r="T50" s="295"/>
      <c r="U50" s="295"/>
      <c r="V50" s="295"/>
      <c r="W50" s="295"/>
      <c r="X50" s="295"/>
      <c r="Y50" s="295"/>
      <c r="Z50" s="295"/>
      <c r="AA50" s="296"/>
      <c r="AB50" s="296"/>
      <c r="AC50" s="296"/>
      <c r="AD50" s="296"/>
    </row>
    <row r="51" spans="1:31" x14ac:dyDescent="0.2">
      <c r="A51" s="171">
        <v>51</v>
      </c>
      <c r="B51" s="196" t="s">
        <v>152</v>
      </c>
      <c r="C51" s="290"/>
      <c r="D51" s="290"/>
      <c r="E51" s="290"/>
      <c r="F51" s="291"/>
      <c r="G51" s="291"/>
      <c r="H51" s="291"/>
      <c r="I51" s="291"/>
      <c r="J51" s="291"/>
      <c r="K51" s="291"/>
      <c r="L51" s="292"/>
      <c r="M51" s="292"/>
      <c r="N51" s="292"/>
      <c r="O51" s="293"/>
      <c r="P51" s="293"/>
      <c r="Q51" s="294"/>
      <c r="R51" s="294"/>
      <c r="S51" s="294"/>
      <c r="T51" s="295"/>
      <c r="U51" s="295"/>
      <c r="V51" s="295"/>
      <c r="W51" s="295"/>
      <c r="X51" s="295"/>
      <c r="Y51" s="295"/>
      <c r="Z51" s="295"/>
      <c r="AA51" s="296"/>
      <c r="AB51" s="296"/>
      <c r="AC51" s="296"/>
      <c r="AD51" s="296"/>
    </row>
    <row r="52" spans="1:31" x14ac:dyDescent="0.2">
      <c r="A52" s="171">
        <v>52</v>
      </c>
      <c r="B52" s="196" t="s">
        <v>153</v>
      </c>
      <c r="C52" s="290"/>
      <c r="D52" s="290"/>
      <c r="E52" s="290"/>
      <c r="F52" s="291"/>
      <c r="G52" s="291"/>
      <c r="H52" s="291"/>
      <c r="I52" s="291"/>
      <c r="J52" s="291"/>
      <c r="K52" s="291"/>
      <c r="L52" s="292"/>
      <c r="M52" s="292"/>
      <c r="N52" s="292"/>
      <c r="O52" s="293"/>
      <c r="P52" s="293"/>
      <c r="Q52" s="294"/>
      <c r="R52" s="294"/>
      <c r="S52" s="294"/>
      <c r="T52" s="295"/>
      <c r="U52" s="295"/>
      <c r="V52" s="295"/>
      <c r="W52" s="295"/>
      <c r="X52" s="295"/>
      <c r="Y52" s="295"/>
      <c r="Z52" s="295"/>
      <c r="AA52" s="296"/>
      <c r="AB52" s="296"/>
      <c r="AC52" s="296"/>
      <c r="AD52" s="296"/>
    </row>
    <row r="53" spans="1:31" x14ac:dyDescent="0.2">
      <c r="A53" s="171">
        <v>53</v>
      </c>
      <c r="B53" s="196" t="s">
        <v>154</v>
      </c>
      <c r="C53" s="290"/>
      <c r="D53" s="290"/>
      <c r="E53" s="290"/>
      <c r="F53" s="291"/>
      <c r="G53" s="291"/>
      <c r="H53" s="291"/>
      <c r="I53" s="291"/>
      <c r="J53" s="291"/>
      <c r="K53" s="291">
        <v>1</v>
      </c>
      <c r="L53" s="292"/>
      <c r="M53" s="292"/>
      <c r="N53" s="292"/>
      <c r="O53" s="293"/>
      <c r="P53" s="293"/>
      <c r="Q53" s="294"/>
      <c r="R53" s="294"/>
      <c r="S53" s="294"/>
      <c r="T53" s="295">
        <v>2</v>
      </c>
      <c r="U53" s="295"/>
      <c r="V53" s="295"/>
      <c r="W53" s="295"/>
      <c r="X53" s="295"/>
      <c r="Y53" s="295"/>
      <c r="Z53" s="295"/>
      <c r="AA53" s="296"/>
      <c r="AB53" s="296"/>
      <c r="AC53" s="296"/>
      <c r="AD53" s="296"/>
    </row>
    <row r="54" spans="1:31" x14ac:dyDescent="0.2">
      <c r="A54" s="171">
        <v>54</v>
      </c>
      <c r="B54" s="196" t="s">
        <v>155</v>
      </c>
      <c r="C54" s="290"/>
      <c r="D54" s="290"/>
      <c r="E54" s="290"/>
      <c r="F54" s="291"/>
      <c r="G54" s="291"/>
      <c r="H54" s="291"/>
      <c r="I54" s="291"/>
      <c r="J54" s="291"/>
      <c r="K54" s="291">
        <v>1</v>
      </c>
      <c r="L54" s="292"/>
      <c r="M54" s="292"/>
      <c r="N54" s="292"/>
      <c r="O54" s="293"/>
      <c r="P54" s="293"/>
      <c r="Q54" s="294"/>
      <c r="R54" s="294"/>
      <c r="S54" s="294"/>
      <c r="T54" s="295"/>
      <c r="U54" s="295"/>
      <c r="V54" s="295"/>
      <c r="W54" s="295"/>
      <c r="X54" s="295"/>
      <c r="Y54" s="295"/>
      <c r="Z54" s="295"/>
      <c r="AA54" s="296"/>
      <c r="AB54" s="296"/>
      <c r="AC54" s="296"/>
      <c r="AD54" s="296"/>
    </row>
    <row r="55" spans="1:31" x14ac:dyDescent="0.2">
      <c r="A55" s="171">
        <v>55</v>
      </c>
      <c r="B55" s="196" t="s">
        <v>156</v>
      </c>
      <c r="C55" s="290"/>
      <c r="D55" s="290"/>
      <c r="E55" s="290"/>
      <c r="F55" s="291"/>
      <c r="G55" s="291"/>
      <c r="H55" s="291"/>
      <c r="I55" s="291"/>
      <c r="J55" s="291"/>
      <c r="K55" s="291"/>
      <c r="L55" s="292"/>
      <c r="M55" s="292"/>
      <c r="N55" s="292"/>
      <c r="O55" s="293"/>
      <c r="P55" s="293"/>
      <c r="Q55" s="294"/>
      <c r="R55" s="294"/>
      <c r="S55" s="294"/>
      <c r="T55" s="295"/>
      <c r="U55" s="295"/>
      <c r="V55" s="295"/>
      <c r="W55" s="295"/>
      <c r="X55" s="295"/>
      <c r="Y55" s="295"/>
      <c r="Z55" s="295"/>
      <c r="AA55" s="296"/>
      <c r="AB55" s="296"/>
      <c r="AC55" s="296"/>
      <c r="AD55" s="296"/>
    </row>
    <row r="56" spans="1:31" x14ac:dyDescent="0.2">
      <c r="A56" s="171">
        <v>56</v>
      </c>
      <c r="B56" s="196" t="s">
        <v>157</v>
      </c>
      <c r="C56" s="290"/>
      <c r="D56" s="290">
        <v>2</v>
      </c>
      <c r="E56" s="290"/>
      <c r="F56" s="291"/>
      <c r="G56" s="291"/>
      <c r="H56" s="291"/>
      <c r="I56" s="291"/>
      <c r="J56" s="291"/>
      <c r="K56" s="291"/>
      <c r="L56" s="292"/>
      <c r="M56" s="292"/>
      <c r="N56" s="292"/>
      <c r="O56" s="293"/>
      <c r="P56" s="293"/>
      <c r="Q56" s="294"/>
      <c r="R56" s="294"/>
      <c r="S56" s="294"/>
      <c r="T56" s="295"/>
      <c r="U56" s="295"/>
      <c r="V56" s="295"/>
      <c r="W56" s="295"/>
      <c r="X56" s="295"/>
      <c r="Y56" s="295"/>
      <c r="Z56" s="295"/>
      <c r="AA56" s="296"/>
      <c r="AB56" s="296"/>
      <c r="AC56" s="296"/>
      <c r="AD56" s="296"/>
    </row>
    <row r="57" spans="1:31" x14ac:dyDescent="0.2">
      <c r="A57" s="171">
        <v>57</v>
      </c>
      <c r="B57" s="196" t="s">
        <v>158</v>
      </c>
      <c r="C57" s="290"/>
      <c r="D57" s="290">
        <v>2</v>
      </c>
      <c r="E57" s="290"/>
      <c r="F57" s="291"/>
      <c r="G57" s="291"/>
      <c r="H57" s="291"/>
      <c r="I57" s="291"/>
      <c r="J57" s="291"/>
      <c r="K57" s="291"/>
      <c r="L57" s="292"/>
      <c r="M57" s="292"/>
      <c r="N57" s="292"/>
      <c r="O57" s="293"/>
      <c r="P57" s="293"/>
      <c r="Q57" s="294"/>
      <c r="R57" s="294"/>
      <c r="S57" s="294"/>
      <c r="T57" s="295"/>
      <c r="U57" s="295"/>
      <c r="V57" s="295"/>
      <c r="W57" s="295"/>
      <c r="X57" s="295"/>
      <c r="Y57" s="295"/>
      <c r="Z57" s="295"/>
      <c r="AA57" s="296"/>
      <c r="AB57" s="296"/>
      <c r="AC57" s="296"/>
      <c r="AD57" s="296"/>
    </row>
    <row r="58" spans="1:31" x14ac:dyDescent="0.2">
      <c r="A58" s="171">
        <v>61</v>
      </c>
      <c r="B58" s="196" t="s">
        <v>159</v>
      </c>
      <c r="C58" s="290"/>
      <c r="D58" s="290"/>
      <c r="E58" s="290"/>
      <c r="F58" s="291"/>
      <c r="G58" s="291"/>
      <c r="H58" s="291"/>
      <c r="I58" s="291"/>
      <c r="J58" s="291"/>
      <c r="K58" s="291"/>
      <c r="L58" s="292"/>
      <c r="M58" s="292"/>
      <c r="N58" s="292"/>
      <c r="O58" s="293"/>
      <c r="P58" s="293"/>
      <c r="Q58" s="294"/>
      <c r="R58" s="294">
        <v>2</v>
      </c>
      <c r="S58" s="294"/>
      <c r="T58" s="295"/>
      <c r="U58" s="295"/>
      <c r="V58" s="295"/>
      <c r="W58" s="295"/>
      <c r="X58" s="295"/>
      <c r="Y58" s="295"/>
      <c r="Z58" s="295"/>
      <c r="AA58" s="296"/>
      <c r="AB58" s="296"/>
      <c r="AC58" s="296"/>
      <c r="AD58" s="296"/>
    </row>
    <row r="59" spans="1:31" x14ac:dyDescent="0.2">
      <c r="A59" s="171">
        <v>62</v>
      </c>
      <c r="B59" s="196" t="s">
        <v>160</v>
      </c>
      <c r="C59" s="290"/>
      <c r="D59" s="290"/>
      <c r="E59" s="290"/>
      <c r="F59" s="291"/>
      <c r="G59" s="291"/>
      <c r="H59" s="291"/>
      <c r="I59" s="291"/>
      <c r="J59" s="291"/>
      <c r="K59" s="291"/>
      <c r="L59" s="292"/>
      <c r="M59" s="292">
        <v>1</v>
      </c>
      <c r="N59" s="292">
        <v>1</v>
      </c>
      <c r="O59" s="293"/>
      <c r="P59" s="293"/>
      <c r="Q59" s="294"/>
      <c r="R59" s="294"/>
      <c r="S59" s="294"/>
      <c r="T59" s="295"/>
      <c r="U59" s="295"/>
      <c r="V59" s="295"/>
      <c r="W59" s="295"/>
      <c r="X59" s="295"/>
      <c r="Y59" s="295"/>
      <c r="Z59" s="295"/>
      <c r="AA59" s="296"/>
      <c r="AB59" s="296"/>
      <c r="AC59" s="296"/>
      <c r="AD59" s="296"/>
    </row>
    <row r="60" spans="1:31" x14ac:dyDescent="0.2">
      <c r="A60" s="171">
        <v>63</v>
      </c>
      <c r="B60" s="196" t="s">
        <v>161</v>
      </c>
      <c r="C60" s="290"/>
      <c r="D60" s="290"/>
      <c r="E60" s="290"/>
      <c r="F60" s="291"/>
      <c r="G60" s="291"/>
      <c r="H60" s="291"/>
      <c r="I60" s="291"/>
      <c r="J60" s="291"/>
      <c r="K60" s="291"/>
      <c r="L60" s="292"/>
      <c r="M60" s="292"/>
      <c r="N60" s="292"/>
      <c r="O60" s="293"/>
      <c r="P60" s="293"/>
      <c r="Q60" s="294"/>
      <c r="R60" s="294"/>
      <c r="S60" s="294"/>
      <c r="T60" s="295"/>
      <c r="U60" s="295"/>
      <c r="V60" s="295"/>
      <c r="W60" s="295"/>
      <c r="X60" s="295"/>
      <c r="Y60" s="295"/>
      <c r="Z60" s="295"/>
      <c r="AA60" s="296"/>
      <c r="AB60" s="296"/>
      <c r="AC60" s="296"/>
      <c r="AD60" s="296"/>
    </row>
    <row r="61" spans="1:31" x14ac:dyDescent="0.2">
      <c r="A61" s="171">
        <v>65</v>
      </c>
      <c r="B61" s="196" t="s">
        <v>162</v>
      </c>
      <c r="C61" s="290"/>
      <c r="D61" s="290"/>
      <c r="E61" s="290"/>
      <c r="F61" s="291"/>
      <c r="G61" s="291">
        <v>1</v>
      </c>
      <c r="H61" s="291"/>
      <c r="I61" s="291"/>
      <c r="J61" s="291"/>
      <c r="K61" s="291"/>
      <c r="L61" s="292"/>
      <c r="M61" s="292">
        <v>1</v>
      </c>
      <c r="N61" s="292"/>
      <c r="O61" s="293"/>
      <c r="P61" s="293"/>
      <c r="Q61" s="294"/>
      <c r="R61" s="294"/>
      <c r="S61" s="294"/>
      <c r="T61" s="295"/>
      <c r="U61" s="295"/>
      <c r="V61" s="295"/>
      <c r="W61" s="295"/>
      <c r="X61" s="295"/>
      <c r="Y61" s="295"/>
      <c r="Z61" s="295"/>
      <c r="AA61" s="296"/>
      <c r="AB61" s="296"/>
      <c r="AC61" s="296"/>
      <c r="AD61" s="296"/>
    </row>
    <row r="62" spans="1:31" x14ac:dyDescent="0.2">
      <c r="A62" s="171">
        <v>66</v>
      </c>
      <c r="B62" s="327" t="s">
        <v>163</v>
      </c>
      <c r="C62" s="290">
        <v>1</v>
      </c>
      <c r="D62" s="290">
        <v>2</v>
      </c>
      <c r="E62" s="290">
        <v>1</v>
      </c>
      <c r="F62" s="291">
        <v>0</v>
      </c>
      <c r="G62" s="291">
        <v>0</v>
      </c>
      <c r="H62" s="291">
        <v>0</v>
      </c>
      <c r="I62" s="291">
        <v>0</v>
      </c>
      <c r="J62" s="291">
        <v>0</v>
      </c>
      <c r="K62" s="291">
        <v>0</v>
      </c>
      <c r="L62" s="292"/>
      <c r="M62" s="292">
        <v>1</v>
      </c>
      <c r="N62" s="292"/>
      <c r="O62" s="293">
        <v>0</v>
      </c>
      <c r="P62" s="293"/>
      <c r="Q62" s="294"/>
      <c r="R62" s="294"/>
      <c r="S62" s="294"/>
      <c r="T62" s="295"/>
      <c r="U62" s="295"/>
      <c r="V62" s="295"/>
      <c r="W62" s="295"/>
      <c r="X62" s="295"/>
      <c r="Y62" s="295"/>
      <c r="Z62" s="295"/>
      <c r="AA62" s="296">
        <v>1</v>
      </c>
      <c r="AB62" s="296">
        <v>1</v>
      </c>
      <c r="AC62" s="296">
        <v>1</v>
      </c>
      <c r="AD62" s="296">
        <v>1</v>
      </c>
      <c r="AE62" s="320" t="s">
        <v>1575</v>
      </c>
    </row>
    <row r="63" spans="1:31" x14ac:dyDescent="0.2">
      <c r="A63" s="171">
        <v>67</v>
      </c>
      <c r="B63" s="196" t="s">
        <v>164</v>
      </c>
      <c r="C63" s="290"/>
      <c r="D63" s="290"/>
      <c r="E63" s="290"/>
      <c r="F63" s="291"/>
      <c r="G63" s="291"/>
      <c r="H63" s="291"/>
      <c r="I63" s="291"/>
      <c r="J63" s="291"/>
      <c r="K63" s="291"/>
      <c r="L63" s="292"/>
      <c r="M63" s="292">
        <v>1</v>
      </c>
      <c r="N63" s="292"/>
      <c r="O63" s="293"/>
      <c r="P63" s="293"/>
      <c r="Q63" s="294"/>
      <c r="R63" s="294">
        <v>2</v>
      </c>
      <c r="S63" s="294"/>
      <c r="T63" s="295"/>
      <c r="U63" s="295"/>
      <c r="V63" s="295"/>
      <c r="W63" s="295"/>
      <c r="X63" s="295"/>
      <c r="Y63" s="295"/>
      <c r="Z63" s="295"/>
      <c r="AA63" s="296"/>
      <c r="AB63" s="296"/>
      <c r="AC63" s="296"/>
      <c r="AD63" s="296"/>
    </row>
    <row r="64" spans="1:31" x14ac:dyDescent="0.2">
      <c r="A64" s="171">
        <v>69</v>
      </c>
      <c r="B64" s="196" t="s">
        <v>165</v>
      </c>
      <c r="C64" s="290"/>
      <c r="D64" s="290"/>
      <c r="E64" s="290"/>
      <c r="F64" s="291"/>
      <c r="G64" s="291"/>
      <c r="H64" s="291"/>
      <c r="I64" s="291"/>
      <c r="J64" s="291"/>
      <c r="K64" s="291"/>
      <c r="L64" s="292"/>
      <c r="M64" s="292"/>
      <c r="N64" s="292"/>
      <c r="O64" s="293"/>
      <c r="P64" s="293"/>
      <c r="Q64" s="294"/>
      <c r="R64" s="294">
        <v>1</v>
      </c>
      <c r="S64" s="294"/>
      <c r="T64" s="295"/>
      <c r="U64" s="295"/>
      <c r="V64" s="295"/>
      <c r="W64" s="295"/>
      <c r="X64" s="295"/>
      <c r="Y64" s="295"/>
      <c r="Z64" s="295"/>
      <c r="AA64" s="296"/>
      <c r="AB64" s="296"/>
      <c r="AC64" s="296"/>
      <c r="AD64" s="296"/>
    </row>
    <row r="65" spans="1:31" x14ac:dyDescent="0.2">
      <c r="A65" s="171">
        <v>70</v>
      </c>
      <c r="B65" s="327" t="s">
        <v>166</v>
      </c>
      <c r="C65" s="290">
        <v>1</v>
      </c>
      <c r="D65" s="290">
        <v>1</v>
      </c>
      <c r="E65" s="290">
        <v>2</v>
      </c>
      <c r="F65" s="291"/>
      <c r="G65" s="291"/>
      <c r="H65" s="291">
        <v>1</v>
      </c>
      <c r="I65" s="291"/>
      <c r="J65" s="291"/>
      <c r="K65" s="291"/>
      <c r="L65" s="292"/>
      <c r="M65" s="292">
        <v>1</v>
      </c>
      <c r="N65" s="292"/>
      <c r="O65" s="293"/>
      <c r="P65" s="293"/>
      <c r="Q65" s="294">
        <v>1</v>
      </c>
      <c r="R65" s="294"/>
      <c r="S65" s="294"/>
      <c r="T65" s="295"/>
      <c r="U65" s="295"/>
      <c r="V65" s="295"/>
      <c r="W65" s="295"/>
      <c r="X65" s="295"/>
      <c r="Y65" s="295"/>
      <c r="Z65" s="295"/>
      <c r="AA65" s="296">
        <v>1</v>
      </c>
      <c r="AB65" s="296">
        <v>1</v>
      </c>
      <c r="AC65" s="296">
        <v>1</v>
      </c>
      <c r="AD65" s="296">
        <v>1</v>
      </c>
      <c r="AE65" s="325" t="s">
        <v>1575</v>
      </c>
    </row>
    <row r="66" spans="1:31" x14ac:dyDescent="0.2">
      <c r="A66" s="171">
        <v>71</v>
      </c>
      <c r="B66" s="327" t="s">
        <v>167</v>
      </c>
      <c r="C66" s="290">
        <v>1</v>
      </c>
      <c r="D66" s="290">
        <v>2</v>
      </c>
      <c r="E66" s="290">
        <v>1</v>
      </c>
      <c r="F66" s="291"/>
      <c r="G66" s="291">
        <v>1</v>
      </c>
      <c r="H66" s="291">
        <v>1</v>
      </c>
      <c r="I66" s="291"/>
      <c r="J66" s="291"/>
      <c r="K66" s="291">
        <v>1</v>
      </c>
      <c r="L66" s="292"/>
      <c r="M66" s="292"/>
      <c r="N66" s="292"/>
      <c r="O66" s="293">
        <v>0</v>
      </c>
      <c r="P66" s="293"/>
      <c r="Q66" s="294"/>
      <c r="R66" s="294"/>
      <c r="S66" s="294"/>
      <c r="T66" s="295">
        <v>2</v>
      </c>
      <c r="U66" s="295"/>
      <c r="V66" s="295"/>
      <c r="W66" s="295"/>
      <c r="X66" s="295"/>
      <c r="Y66" s="295"/>
      <c r="Z66" s="295"/>
      <c r="AA66" s="296">
        <v>1</v>
      </c>
      <c r="AB66" s="296">
        <v>1</v>
      </c>
      <c r="AC66" s="296">
        <v>1</v>
      </c>
      <c r="AD66" s="296">
        <v>1</v>
      </c>
      <c r="AE66" s="325" t="s">
        <v>1575</v>
      </c>
    </row>
    <row r="67" spans="1:31" x14ac:dyDescent="0.2">
      <c r="A67" s="171">
        <v>72</v>
      </c>
      <c r="B67" s="327" t="s">
        <v>168</v>
      </c>
      <c r="C67" s="290">
        <v>2</v>
      </c>
      <c r="D67" s="290">
        <v>2</v>
      </c>
      <c r="E67" s="290">
        <v>1</v>
      </c>
      <c r="F67" s="291"/>
      <c r="G67" s="291">
        <v>1</v>
      </c>
      <c r="H67" s="291">
        <v>1</v>
      </c>
      <c r="I67" s="291">
        <v>1</v>
      </c>
      <c r="J67" s="291"/>
      <c r="K67" s="291"/>
      <c r="L67" s="292">
        <v>1</v>
      </c>
      <c r="M67" s="292">
        <v>1</v>
      </c>
      <c r="N67" s="292"/>
      <c r="O67" s="293"/>
      <c r="P67" s="293">
        <v>1</v>
      </c>
      <c r="Q67" s="294"/>
      <c r="R67" s="294"/>
      <c r="S67" s="294"/>
      <c r="T67" s="295"/>
      <c r="U67" s="295"/>
      <c r="V67" s="295"/>
      <c r="W67" s="295"/>
      <c r="X67" s="295"/>
      <c r="Y67" s="295"/>
      <c r="Z67" s="295"/>
      <c r="AA67" s="296">
        <v>1</v>
      </c>
      <c r="AB67" s="296">
        <v>1</v>
      </c>
      <c r="AC67" s="296">
        <v>1</v>
      </c>
      <c r="AD67" s="296">
        <v>1</v>
      </c>
      <c r="AE67" s="325" t="s">
        <v>1575</v>
      </c>
    </row>
    <row r="68" spans="1:31" x14ac:dyDescent="0.2">
      <c r="A68" s="171">
        <v>74</v>
      </c>
      <c r="B68" s="327" t="s">
        <v>169</v>
      </c>
      <c r="C68" s="290">
        <v>1</v>
      </c>
      <c r="D68" s="290">
        <v>2</v>
      </c>
      <c r="E68" s="290">
        <v>1</v>
      </c>
      <c r="F68" s="291">
        <v>1</v>
      </c>
      <c r="G68" s="291"/>
      <c r="H68" s="291">
        <v>1</v>
      </c>
      <c r="I68" s="291"/>
      <c r="J68" s="291"/>
      <c r="K68" s="291"/>
      <c r="L68" s="292"/>
      <c r="M68" s="292">
        <v>1</v>
      </c>
      <c r="N68" s="292"/>
      <c r="O68" s="293"/>
      <c r="P68" s="293"/>
      <c r="Q68" s="294"/>
      <c r="R68" s="294"/>
      <c r="S68" s="294"/>
      <c r="T68" s="295"/>
      <c r="U68" s="295"/>
      <c r="V68" s="295"/>
      <c r="W68" s="295"/>
      <c r="X68" s="295"/>
      <c r="Y68" s="295"/>
      <c r="Z68" s="295"/>
      <c r="AA68" s="296">
        <v>1</v>
      </c>
      <c r="AB68" s="296">
        <v>1</v>
      </c>
      <c r="AC68" s="296">
        <v>1</v>
      </c>
      <c r="AD68" s="296">
        <v>1</v>
      </c>
      <c r="AE68" s="325" t="s">
        <v>1575</v>
      </c>
    </row>
    <row r="69" spans="1:31" x14ac:dyDescent="0.2">
      <c r="A69" s="171">
        <v>76</v>
      </c>
      <c r="B69" s="196" t="s">
        <v>170</v>
      </c>
      <c r="C69" s="290"/>
      <c r="D69" s="290"/>
      <c r="E69" s="290"/>
      <c r="F69" s="291"/>
      <c r="G69" s="291"/>
      <c r="H69" s="291"/>
      <c r="I69" s="291"/>
      <c r="J69" s="291">
        <v>1</v>
      </c>
      <c r="K69" s="291">
        <v>1</v>
      </c>
      <c r="L69" s="292">
        <v>1</v>
      </c>
      <c r="M69" s="292"/>
      <c r="N69" s="292"/>
      <c r="O69" s="293"/>
      <c r="P69" s="293"/>
      <c r="Q69" s="294"/>
      <c r="R69" s="294"/>
      <c r="S69" s="294"/>
      <c r="T69" s="295"/>
      <c r="U69" s="295"/>
      <c r="V69" s="295"/>
      <c r="W69" s="295"/>
      <c r="X69" s="295"/>
      <c r="Y69" s="295"/>
      <c r="Z69" s="295">
        <v>1</v>
      </c>
      <c r="AA69" s="296"/>
      <c r="AB69" s="296"/>
      <c r="AC69" s="296"/>
      <c r="AD69" s="296"/>
    </row>
    <row r="70" spans="1:31" x14ac:dyDescent="0.2">
      <c r="A70" s="171">
        <v>77</v>
      </c>
      <c r="B70" s="327" t="s">
        <v>171</v>
      </c>
      <c r="C70" s="290">
        <v>1</v>
      </c>
      <c r="D70" s="290">
        <v>2</v>
      </c>
      <c r="E70" s="290">
        <v>2</v>
      </c>
      <c r="F70" s="291">
        <v>1</v>
      </c>
      <c r="G70" s="291">
        <v>1</v>
      </c>
      <c r="H70" s="291">
        <v>1</v>
      </c>
      <c r="I70" s="291"/>
      <c r="J70" s="291"/>
      <c r="K70" s="291"/>
      <c r="L70" s="292">
        <v>1</v>
      </c>
      <c r="M70" s="292">
        <v>1</v>
      </c>
      <c r="N70" s="292">
        <v>1</v>
      </c>
      <c r="O70" s="293">
        <v>1</v>
      </c>
      <c r="P70" s="293"/>
      <c r="Q70" s="294"/>
      <c r="R70" s="294">
        <v>1</v>
      </c>
      <c r="S70" s="294">
        <v>1</v>
      </c>
      <c r="T70" s="295"/>
      <c r="U70" s="295"/>
      <c r="V70" s="295"/>
      <c r="W70" s="295"/>
      <c r="X70" s="295">
        <v>1</v>
      </c>
      <c r="Y70" s="295"/>
      <c r="Z70" s="295"/>
      <c r="AA70" s="296">
        <v>1</v>
      </c>
      <c r="AB70" s="296">
        <v>1</v>
      </c>
      <c r="AC70" s="296">
        <v>1</v>
      </c>
      <c r="AD70" s="296">
        <v>1</v>
      </c>
      <c r="AE70" s="325" t="s">
        <v>1575</v>
      </c>
    </row>
    <row r="71" spans="1:31" x14ac:dyDescent="0.2">
      <c r="A71" s="171">
        <v>79</v>
      </c>
      <c r="B71" s="327" t="s">
        <v>172</v>
      </c>
      <c r="C71" s="290">
        <v>1</v>
      </c>
      <c r="D71" s="290">
        <v>2</v>
      </c>
      <c r="E71" s="290">
        <v>1</v>
      </c>
      <c r="F71" s="291">
        <v>1</v>
      </c>
      <c r="G71" s="291">
        <v>1</v>
      </c>
      <c r="H71" s="291">
        <v>1</v>
      </c>
      <c r="I71" s="291"/>
      <c r="J71" s="291"/>
      <c r="K71" s="291"/>
      <c r="L71" s="292">
        <v>1</v>
      </c>
      <c r="M71" s="292">
        <v>1</v>
      </c>
      <c r="N71" s="292"/>
      <c r="O71" s="293">
        <v>1</v>
      </c>
      <c r="P71" s="293"/>
      <c r="Q71" s="294"/>
      <c r="R71" s="294"/>
      <c r="S71" s="294"/>
      <c r="T71" s="295"/>
      <c r="U71" s="295"/>
      <c r="V71" s="295"/>
      <c r="W71" s="295"/>
      <c r="X71" s="295"/>
      <c r="Y71" s="295"/>
      <c r="Z71" s="295"/>
      <c r="AA71" s="296">
        <v>1</v>
      </c>
      <c r="AB71" s="296">
        <v>1</v>
      </c>
      <c r="AC71" s="296">
        <v>1</v>
      </c>
      <c r="AD71" s="296">
        <v>1</v>
      </c>
      <c r="AE71" s="325" t="s">
        <v>1575</v>
      </c>
    </row>
    <row r="72" spans="1:31" x14ac:dyDescent="0.2">
      <c r="A72" s="171">
        <v>80</v>
      </c>
      <c r="B72" s="327" t="s">
        <v>173</v>
      </c>
      <c r="C72" s="290">
        <v>1</v>
      </c>
      <c r="D72" s="290">
        <v>2</v>
      </c>
      <c r="E72" s="290">
        <v>1</v>
      </c>
      <c r="F72" s="291">
        <v>1</v>
      </c>
      <c r="G72" s="291">
        <v>1</v>
      </c>
      <c r="H72" s="291">
        <v>1</v>
      </c>
      <c r="I72" s="291"/>
      <c r="J72" s="291"/>
      <c r="K72" s="291"/>
      <c r="L72" s="292">
        <v>1</v>
      </c>
      <c r="M72" s="292">
        <v>1</v>
      </c>
      <c r="N72" s="292"/>
      <c r="O72" s="293">
        <v>1</v>
      </c>
      <c r="P72" s="293"/>
      <c r="Q72" s="294"/>
      <c r="R72" s="294"/>
      <c r="S72" s="294"/>
      <c r="T72" s="295"/>
      <c r="U72" s="295"/>
      <c r="V72" s="295"/>
      <c r="W72" s="295"/>
      <c r="X72" s="295"/>
      <c r="Y72" s="295"/>
      <c r="Z72" s="295"/>
      <c r="AA72" s="296">
        <v>1</v>
      </c>
      <c r="AB72" s="296">
        <v>1</v>
      </c>
      <c r="AC72" s="296">
        <v>1</v>
      </c>
      <c r="AD72" s="296">
        <v>1</v>
      </c>
      <c r="AE72" s="325" t="s">
        <v>1575</v>
      </c>
    </row>
    <row r="73" spans="1:31" x14ac:dyDescent="0.2">
      <c r="A73" s="171">
        <v>81</v>
      </c>
      <c r="B73" s="171" t="s">
        <v>174</v>
      </c>
      <c r="C73" s="290">
        <v>1</v>
      </c>
      <c r="D73" s="290">
        <v>1</v>
      </c>
      <c r="E73" s="290">
        <v>1</v>
      </c>
      <c r="F73" s="291"/>
      <c r="G73" s="291"/>
      <c r="H73" s="291"/>
      <c r="I73" s="291"/>
      <c r="J73" s="291">
        <v>1</v>
      </c>
      <c r="K73" s="291">
        <v>1</v>
      </c>
      <c r="L73" s="292"/>
      <c r="M73" s="292"/>
      <c r="N73" s="292"/>
      <c r="O73" s="293">
        <v>1</v>
      </c>
      <c r="P73" s="293"/>
      <c r="Q73" s="294"/>
      <c r="R73" s="294"/>
      <c r="S73" s="294"/>
      <c r="T73" s="295"/>
      <c r="U73" s="295"/>
      <c r="V73" s="295"/>
      <c r="W73" s="295"/>
      <c r="X73" s="295"/>
      <c r="Y73" s="295"/>
      <c r="Z73" s="295"/>
      <c r="AA73" s="296"/>
      <c r="AB73" s="296"/>
      <c r="AC73" s="296"/>
      <c r="AD73" s="296"/>
    </row>
    <row r="74" spans="1:31" x14ac:dyDescent="0.2">
      <c r="A74" s="171">
        <v>83</v>
      </c>
      <c r="B74" s="196" t="s">
        <v>175</v>
      </c>
      <c r="C74" s="290"/>
      <c r="D74" s="290"/>
      <c r="E74" s="290"/>
      <c r="F74" s="291"/>
      <c r="G74" s="291"/>
      <c r="H74" s="291"/>
      <c r="I74" s="291"/>
      <c r="J74" s="291"/>
      <c r="K74" s="291"/>
      <c r="L74" s="292"/>
      <c r="M74" s="292"/>
      <c r="N74" s="292"/>
      <c r="O74" s="293"/>
      <c r="P74" s="293"/>
      <c r="Q74" s="294"/>
      <c r="R74" s="294"/>
      <c r="S74" s="294"/>
      <c r="T74" s="295"/>
      <c r="U74" s="295"/>
      <c r="V74" s="295"/>
      <c r="W74" s="295"/>
      <c r="X74" s="295"/>
      <c r="Y74" s="295"/>
      <c r="Z74" s="295"/>
      <c r="AA74" s="296"/>
      <c r="AB74" s="296"/>
      <c r="AC74" s="296"/>
      <c r="AD74" s="296"/>
    </row>
    <row r="75" spans="1:31" x14ac:dyDescent="0.2">
      <c r="B75" s="196"/>
    </row>
    <row r="76" spans="1:31" x14ac:dyDescent="0.2">
      <c r="B76" s="196"/>
    </row>
    <row r="77" spans="1:31" x14ac:dyDescent="0.2">
      <c r="B77" s="196"/>
    </row>
    <row r="78" spans="1:31" x14ac:dyDescent="0.2">
      <c r="B78" s="196"/>
      <c r="C78" s="320" t="s">
        <v>1080</v>
      </c>
    </row>
    <row r="79" spans="1:31" x14ac:dyDescent="0.2">
      <c r="B79" s="196"/>
      <c r="C79" s="320">
        <v>2</v>
      </c>
      <c r="D79" s="320" t="s">
        <v>1081</v>
      </c>
      <c r="F79" s="166" t="s">
        <v>1082</v>
      </c>
    </row>
    <row r="80" spans="1:31" x14ac:dyDescent="0.2">
      <c r="B80" s="196"/>
      <c r="C80" s="320">
        <v>1</v>
      </c>
      <c r="D80" s="320" t="s">
        <v>1083</v>
      </c>
    </row>
    <row r="81" spans="2:4" x14ac:dyDescent="0.2">
      <c r="B81" s="196"/>
      <c r="C81" s="320">
        <v>0</v>
      </c>
      <c r="D81" s="320" t="s">
        <v>1084</v>
      </c>
    </row>
    <row r="82" spans="2:4" x14ac:dyDescent="0.2">
      <c r="B82" s="196"/>
    </row>
    <row r="83" spans="2:4" x14ac:dyDescent="0.2">
      <c r="B83" s="196"/>
    </row>
    <row r="84" spans="2:4" x14ac:dyDescent="0.2">
      <c r="B84" s="196"/>
    </row>
    <row r="85" spans="2:4" x14ac:dyDescent="0.2">
      <c r="B85" s="196"/>
    </row>
    <row r="86" spans="2:4" x14ac:dyDescent="0.2">
      <c r="B86" s="196"/>
    </row>
    <row r="87" spans="2:4" x14ac:dyDescent="0.2">
      <c r="B87" s="171"/>
    </row>
    <row r="88" spans="2:4" x14ac:dyDescent="0.2">
      <c r="B88" s="196"/>
    </row>
    <row r="89" spans="2:4" x14ac:dyDescent="0.2">
      <c r="B89" s="196"/>
    </row>
    <row r="90" spans="2:4" x14ac:dyDescent="0.2">
      <c r="B90" s="196"/>
    </row>
    <row r="91" spans="2:4" x14ac:dyDescent="0.2">
      <c r="B91" s="196"/>
    </row>
    <row r="92" spans="2:4" x14ac:dyDescent="0.2">
      <c r="B92" s="196"/>
    </row>
    <row r="93" spans="2:4" x14ac:dyDescent="0.2">
      <c r="B93" s="196"/>
    </row>
    <row r="94" spans="2:4" x14ac:dyDescent="0.2">
      <c r="B94" s="196"/>
    </row>
    <row r="95" spans="2:4" x14ac:dyDescent="0.2">
      <c r="B95" s="196"/>
    </row>
    <row r="96" spans="2:4" x14ac:dyDescent="0.2">
      <c r="B96" s="196"/>
    </row>
    <row r="97" spans="2:2" x14ac:dyDescent="0.2">
      <c r="B97" s="196"/>
    </row>
    <row r="98" spans="2:2" x14ac:dyDescent="0.2">
      <c r="B98" s="196"/>
    </row>
    <row r="99" spans="2:2" x14ac:dyDescent="0.2">
      <c r="B99" s="196"/>
    </row>
    <row r="100" spans="2:2" x14ac:dyDescent="0.2">
      <c r="B100" s="196"/>
    </row>
    <row r="101" spans="2:2" x14ac:dyDescent="0.2">
      <c r="B101" s="196"/>
    </row>
    <row r="102" spans="2:2" x14ac:dyDescent="0.2">
      <c r="B102" s="196"/>
    </row>
    <row r="103" spans="2:2" x14ac:dyDescent="0.2">
      <c r="B103" s="196"/>
    </row>
    <row r="104" spans="2:2" x14ac:dyDescent="0.2">
      <c r="B104" s="196"/>
    </row>
    <row r="105" spans="2:2" x14ac:dyDescent="0.2">
      <c r="B105" s="196"/>
    </row>
    <row r="106" spans="2:2" x14ac:dyDescent="0.2">
      <c r="B106" s="196"/>
    </row>
    <row r="107" spans="2:2" x14ac:dyDescent="0.2">
      <c r="B107" s="196"/>
    </row>
    <row r="108" spans="2:2" x14ac:dyDescent="0.2">
      <c r="B108" s="196"/>
    </row>
  </sheetData>
  <mergeCells count="9">
    <mergeCell ref="A1:A2"/>
    <mergeCell ref="C1:E1"/>
    <mergeCell ref="B1:B2"/>
    <mergeCell ref="AA1:AD1"/>
    <mergeCell ref="T1:Z1"/>
    <mergeCell ref="Q1:S1"/>
    <mergeCell ref="O1:P1"/>
    <mergeCell ref="L1:N1"/>
    <mergeCell ref="F1:K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39997558519241921"/>
    <outlinePr summaryBelow="0" summaryRight="0"/>
  </sheetPr>
  <dimension ref="A1:Z1779"/>
  <sheetViews>
    <sheetView zoomScaleNormal="100" workbookViewId="0">
      <pane ySplit="1" topLeftCell="A2" activePane="bottomLeft" state="frozen"/>
      <selection activeCell="B1" sqref="B1"/>
      <selection pane="bottomLeft" activeCell="D537" sqref="D537"/>
    </sheetView>
  </sheetViews>
  <sheetFormatPr defaultColWidth="14.42578125" defaultRowHeight="15.75" customHeight="1" outlineLevelRow="1" x14ac:dyDescent="0.2"/>
  <cols>
    <col min="1" max="2" width="11.8671875" style="320" bestFit="1" customWidth="1"/>
    <col min="3" max="3" width="7.953125" style="320" bestFit="1" customWidth="1"/>
    <col min="4" max="4" width="24.54296875" style="320" bestFit="1" customWidth="1"/>
    <col min="5" max="5" width="10.24609375" style="320" bestFit="1" customWidth="1"/>
    <col min="6" max="6" width="35.87109375" style="320" bestFit="1" customWidth="1"/>
    <col min="7" max="7" width="9.57421875" style="320" bestFit="1" customWidth="1"/>
    <col min="8" max="20" width="14.42578125" style="320" customWidth="1"/>
    <col min="21" max="16384" width="14.42578125" style="320"/>
  </cols>
  <sheetData>
    <row r="1" spans="1:26" ht="22.5" customHeight="1" x14ac:dyDescent="0.2">
      <c r="A1" s="319" t="s">
        <v>92</v>
      </c>
      <c r="B1" s="319" t="s">
        <v>1085</v>
      </c>
      <c r="C1" s="319" t="s">
        <v>93</v>
      </c>
      <c r="D1" s="319" t="s">
        <v>1086</v>
      </c>
      <c r="E1" s="82" t="s">
        <v>610</v>
      </c>
      <c r="F1" s="319" t="s">
        <v>1087</v>
      </c>
      <c r="G1" s="319" t="s">
        <v>611</v>
      </c>
      <c r="H1" s="97" t="s">
        <v>99</v>
      </c>
      <c r="I1" s="100"/>
      <c r="J1" s="100"/>
      <c r="K1" s="100"/>
      <c r="L1" s="100"/>
      <c r="M1" s="100"/>
      <c r="N1" s="100"/>
      <c r="O1" s="100"/>
      <c r="P1" s="100"/>
      <c r="Q1" s="100"/>
      <c r="R1" s="100"/>
      <c r="S1" s="100"/>
      <c r="T1" s="100"/>
      <c r="U1" s="100"/>
      <c r="V1" s="100"/>
      <c r="W1" s="100"/>
      <c r="X1" s="100"/>
      <c r="Y1" s="100"/>
      <c r="Z1" s="100"/>
    </row>
    <row r="2" spans="1:26" ht="14.25" customHeight="1" x14ac:dyDescent="0.2">
      <c r="A2" s="28" t="s">
        <v>1088</v>
      </c>
      <c r="B2" s="28" t="s">
        <v>1089</v>
      </c>
      <c r="C2" s="28">
        <v>1</v>
      </c>
      <c r="D2" s="28" t="s">
        <v>1090</v>
      </c>
      <c r="E2" s="29">
        <v>345000</v>
      </c>
      <c r="F2" s="28"/>
      <c r="G2" s="28">
        <v>20</v>
      </c>
      <c r="H2" s="100">
        <v>59</v>
      </c>
      <c r="I2" s="100"/>
      <c r="J2" s="100"/>
      <c r="K2" s="100"/>
      <c r="L2" s="100"/>
      <c r="M2" s="100"/>
      <c r="N2" s="100"/>
      <c r="O2" s="100"/>
      <c r="P2" s="100"/>
      <c r="Q2" s="100"/>
      <c r="R2" s="100"/>
      <c r="S2" s="100"/>
      <c r="T2" s="100"/>
      <c r="U2" s="100"/>
      <c r="V2" s="100"/>
      <c r="W2" s="100"/>
      <c r="X2" s="100"/>
      <c r="Y2" s="100"/>
      <c r="Z2" s="100"/>
    </row>
    <row r="3" spans="1:26" ht="14.25" customHeight="1" collapsed="1" x14ac:dyDescent="0.2">
      <c r="A3" s="100"/>
      <c r="B3" s="100"/>
      <c r="C3" s="100"/>
      <c r="D3" s="100" t="s">
        <v>1091</v>
      </c>
      <c r="E3" s="101">
        <v>70</v>
      </c>
      <c r="F3" s="100"/>
      <c r="G3" s="100"/>
      <c r="H3" s="100"/>
      <c r="I3" s="100"/>
      <c r="J3" s="100"/>
      <c r="K3" s="100"/>
      <c r="L3" s="100"/>
      <c r="M3" s="100"/>
      <c r="N3" s="100"/>
      <c r="O3" s="100"/>
      <c r="P3" s="100"/>
      <c r="Q3" s="100"/>
      <c r="R3" s="100"/>
      <c r="S3" s="100"/>
      <c r="T3" s="100"/>
      <c r="U3" s="100"/>
      <c r="V3" s="100"/>
      <c r="W3" s="100"/>
      <c r="X3" s="100"/>
      <c r="Y3" s="100"/>
      <c r="Z3" s="100"/>
    </row>
    <row r="4" spans="1:26" ht="14.25" hidden="1" customHeight="1" outlineLevel="1" x14ac:dyDescent="0.2">
      <c r="A4" s="100"/>
      <c r="B4" s="100"/>
      <c r="C4" s="100">
        <v>2</v>
      </c>
      <c r="D4" s="100" t="s">
        <v>1091</v>
      </c>
      <c r="E4" s="101">
        <v>71</v>
      </c>
      <c r="F4" s="100"/>
      <c r="G4" s="100">
        <v>24</v>
      </c>
      <c r="H4" s="100"/>
      <c r="I4" s="100"/>
      <c r="J4" s="100"/>
      <c r="K4" s="100"/>
      <c r="L4" s="100"/>
      <c r="M4" s="100"/>
      <c r="N4" s="100"/>
      <c r="O4" s="100"/>
      <c r="P4" s="100"/>
      <c r="Q4" s="100"/>
      <c r="R4" s="100"/>
      <c r="S4" s="100"/>
      <c r="T4" s="100"/>
      <c r="U4" s="100"/>
      <c r="V4" s="100"/>
      <c r="W4" s="100"/>
      <c r="X4" s="100"/>
      <c r="Y4" s="100"/>
      <c r="Z4" s="100"/>
    </row>
    <row r="5" spans="1:26" ht="14.25" hidden="1" customHeight="1" outlineLevel="1" x14ac:dyDescent="0.2">
      <c r="A5" s="100"/>
      <c r="B5" s="100"/>
      <c r="C5" s="100">
        <v>3</v>
      </c>
      <c r="D5" s="100" t="s">
        <v>1090</v>
      </c>
      <c r="E5" s="101">
        <v>348000</v>
      </c>
      <c r="F5" s="100"/>
      <c r="G5" s="100">
        <v>26</v>
      </c>
      <c r="H5" s="100"/>
      <c r="I5" s="100"/>
      <c r="J5" s="100"/>
      <c r="K5" s="100"/>
      <c r="L5" s="100"/>
      <c r="M5" s="100"/>
      <c r="N5" s="100"/>
      <c r="O5" s="100"/>
      <c r="P5" s="100"/>
      <c r="Q5" s="100"/>
      <c r="R5" s="100"/>
      <c r="S5" s="100"/>
      <c r="T5" s="100"/>
      <c r="U5" s="100"/>
      <c r="V5" s="100"/>
      <c r="W5" s="100"/>
      <c r="X5" s="100"/>
      <c r="Y5" s="100"/>
      <c r="Z5" s="100"/>
    </row>
    <row r="6" spans="1:26" ht="14.25" hidden="1" customHeight="1" outlineLevel="1" x14ac:dyDescent="0.2">
      <c r="A6" s="100"/>
      <c r="B6" s="100"/>
      <c r="C6" s="100">
        <v>4</v>
      </c>
      <c r="D6" s="100" t="s">
        <v>1091</v>
      </c>
      <c r="E6" s="101">
        <v>72</v>
      </c>
      <c r="F6" s="100"/>
      <c r="G6" s="100">
        <v>28</v>
      </c>
      <c r="H6" s="100"/>
      <c r="I6" s="100"/>
      <c r="J6" s="100"/>
      <c r="K6" s="100"/>
      <c r="L6" s="100"/>
      <c r="M6" s="100"/>
      <c r="N6" s="100"/>
      <c r="O6" s="100"/>
      <c r="P6" s="100"/>
      <c r="Q6" s="100"/>
      <c r="R6" s="100"/>
      <c r="S6" s="100"/>
      <c r="T6" s="100"/>
      <c r="U6" s="100"/>
      <c r="V6" s="100"/>
      <c r="W6" s="100"/>
      <c r="X6" s="100"/>
      <c r="Y6" s="100"/>
      <c r="Z6" s="100"/>
    </row>
    <row r="7" spans="1:26" ht="14.25" hidden="1" customHeight="1" outlineLevel="1" x14ac:dyDescent="0.2">
      <c r="A7" s="100"/>
      <c r="B7" s="100"/>
      <c r="C7" s="100">
        <v>5</v>
      </c>
      <c r="D7" s="100" t="s">
        <v>1090</v>
      </c>
      <c r="E7" s="101">
        <v>351000</v>
      </c>
      <c r="F7" s="100"/>
      <c r="G7" s="100">
        <v>30</v>
      </c>
      <c r="H7" s="100"/>
      <c r="I7" s="100"/>
      <c r="J7" s="100"/>
      <c r="K7" s="100"/>
      <c r="L7" s="100"/>
      <c r="M7" s="100"/>
      <c r="N7" s="100"/>
      <c r="O7" s="100"/>
      <c r="P7" s="100"/>
      <c r="Q7" s="100"/>
      <c r="R7" s="100"/>
      <c r="S7" s="100"/>
      <c r="T7" s="100"/>
      <c r="U7" s="100"/>
      <c r="V7" s="100"/>
      <c r="W7" s="100"/>
      <c r="X7" s="100"/>
      <c r="Y7" s="100"/>
      <c r="Z7" s="100"/>
    </row>
    <row r="8" spans="1:26" ht="14.25" hidden="1" customHeight="1" outlineLevel="1" x14ac:dyDescent="0.2">
      <c r="A8" s="100"/>
      <c r="B8" s="100"/>
      <c r="C8" s="100">
        <v>6</v>
      </c>
      <c r="D8" s="100" t="s">
        <v>1091</v>
      </c>
      <c r="E8" s="101">
        <v>73</v>
      </c>
      <c r="F8" s="100"/>
      <c r="G8" s="100">
        <v>32</v>
      </c>
      <c r="H8" s="100"/>
      <c r="I8" s="100"/>
      <c r="J8" s="100"/>
      <c r="K8" s="100"/>
      <c r="L8" s="100"/>
      <c r="M8" s="100"/>
      <c r="N8" s="100"/>
      <c r="O8" s="100"/>
      <c r="P8" s="100"/>
      <c r="Q8" s="100"/>
      <c r="R8" s="100"/>
      <c r="S8" s="100"/>
      <c r="T8" s="100"/>
      <c r="U8" s="100"/>
      <c r="V8" s="100"/>
      <c r="W8" s="100"/>
      <c r="X8" s="100"/>
      <c r="Y8" s="100"/>
      <c r="Z8" s="100"/>
    </row>
    <row r="9" spans="1:26" ht="14.25" hidden="1" customHeight="1" outlineLevel="1" x14ac:dyDescent="0.2">
      <c r="A9" s="100"/>
      <c r="B9" s="100"/>
      <c r="C9" s="100">
        <v>7</v>
      </c>
      <c r="D9" s="100" t="s">
        <v>1090</v>
      </c>
      <c r="E9" s="101">
        <v>354000</v>
      </c>
      <c r="F9" s="100"/>
      <c r="G9" s="100">
        <v>34</v>
      </c>
      <c r="H9" s="100"/>
      <c r="I9" s="100"/>
      <c r="J9" s="100"/>
      <c r="K9" s="100"/>
      <c r="L9" s="100"/>
      <c r="M9" s="100"/>
      <c r="N9" s="100"/>
      <c r="O9" s="100"/>
      <c r="P9" s="100"/>
      <c r="Q9" s="100"/>
      <c r="R9" s="100"/>
      <c r="S9" s="100"/>
      <c r="T9" s="100"/>
      <c r="U9" s="100"/>
      <c r="V9" s="100"/>
      <c r="W9" s="100"/>
      <c r="X9" s="100"/>
      <c r="Y9" s="100"/>
      <c r="Z9" s="100"/>
    </row>
    <row r="10" spans="1:26" ht="14.25" hidden="1" customHeight="1" outlineLevel="1" x14ac:dyDescent="0.2">
      <c r="A10" s="100"/>
      <c r="B10" s="100"/>
      <c r="C10" s="100">
        <v>8</v>
      </c>
      <c r="D10" s="100" t="s">
        <v>1091</v>
      </c>
      <c r="E10" s="101">
        <v>74</v>
      </c>
      <c r="F10" s="100"/>
      <c r="G10" s="100">
        <v>36</v>
      </c>
      <c r="H10" s="100"/>
      <c r="I10" s="100"/>
      <c r="J10" s="100"/>
      <c r="K10" s="100"/>
      <c r="L10" s="100"/>
      <c r="M10" s="100"/>
      <c r="N10" s="100"/>
      <c r="O10" s="100"/>
      <c r="P10" s="100"/>
      <c r="Q10" s="100"/>
      <c r="R10" s="100"/>
      <c r="S10" s="100"/>
      <c r="T10" s="100"/>
      <c r="U10" s="100"/>
      <c r="V10" s="100"/>
      <c r="W10" s="100"/>
      <c r="X10" s="100"/>
      <c r="Y10" s="100"/>
      <c r="Z10" s="100"/>
    </row>
    <row r="11" spans="1:26" ht="14.25" hidden="1" customHeight="1" outlineLevel="1" x14ac:dyDescent="0.2">
      <c r="A11" s="100"/>
      <c r="B11" s="100"/>
      <c r="C11" s="100">
        <v>9</v>
      </c>
      <c r="D11" s="100" t="s">
        <v>1090</v>
      </c>
      <c r="E11" s="101">
        <v>357000</v>
      </c>
      <c r="F11" s="100"/>
      <c r="G11" s="100">
        <v>38</v>
      </c>
      <c r="H11" s="100"/>
      <c r="I11" s="100"/>
      <c r="J11" s="100"/>
      <c r="K11" s="100"/>
      <c r="L11" s="100"/>
      <c r="M11" s="100"/>
      <c r="N11" s="100"/>
      <c r="O11" s="100"/>
      <c r="P11" s="100"/>
      <c r="Q11" s="100"/>
      <c r="R11" s="100"/>
      <c r="S11" s="100"/>
      <c r="T11" s="100"/>
      <c r="U11" s="100"/>
      <c r="V11" s="100"/>
      <c r="W11" s="100"/>
      <c r="X11" s="100"/>
      <c r="Y11" s="100"/>
      <c r="Z11" s="100"/>
    </row>
    <row r="12" spans="1:26" ht="14.25" hidden="1" customHeight="1" outlineLevel="1" x14ac:dyDescent="0.2">
      <c r="A12" s="100"/>
      <c r="B12" s="100"/>
      <c r="C12" s="100">
        <v>10</v>
      </c>
      <c r="D12" s="100" t="s">
        <v>1091</v>
      </c>
      <c r="E12" s="101">
        <v>76</v>
      </c>
      <c r="F12" s="100"/>
      <c r="G12" s="100">
        <v>40</v>
      </c>
      <c r="H12" s="100"/>
      <c r="I12" s="100"/>
      <c r="J12" s="100"/>
      <c r="K12" s="100"/>
      <c r="L12" s="100"/>
      <c r="M12" s="100"/>
      <c r="N12" s="100"/>
      <c r="O12" s="100"/>
      <c r="P12" s="100"/>
      <c r="Q12" s="100"/>
      <c r="R12" s="100"/>
      <c r="S12" s="100"/>
      <c r="T12" s="100"/>
      <c r="U12" s="100"/>
      <c r="V12" s="100"/>
      <c r="W12" s="100"/>
      <c r="X12" s="100"/>
      <c r="Y12" s="100"/>
      <c r="Z12" s="100"/>
    </row>
    <row r="13" spans="1:26" ht="14.25" hidden="1" customHeight="1" outlineLevel="1" x14ac:dyDescent="0.2">
      <c r="A13" s="100"/>
      <c r="B13" s="100"/>
      <c r="C13" s="100">
        <v>11</v>
      </c>
      <c r="D13" s="100" t="s">
        <v>1090</v>
      </c>
      <c r="E13" s="101">
        <v>360000</v>
      </c>
      <c r="F13" s="100"/>
      <c r="G13" s="100">
        <v>42</v>
      </c>
      <c r="H13" s="100"/>
      <c r="I13" s="100"/>
      <c r="J13" s="100"/>
      <c r="K13" s="100"/>
      <c r="L13" s="100"/>
      <c r="M13" s="100"/>
      <c r="N13" s="100"/>
      <c r="O13" s="100"/>
      <c r="P13" s="100"/>
      <c r="Q13" s="100"/>
      <c r="R13" s="100"/>
      <c r="S13" s="100"/>
      <c r="T13" s="100"/>
      <c r="U13" s="100"/>
      <c r="V13" s="100"/>
      <c r="W13" s="100"/>
      <c r="X13" s="100"/>
      <c r="Y13" s="100"/>
      <c r="Z13" s="100"/>
    </row>
    <row r="14" spans="1:26" ht="14.25" hidden="1" customHeight="1" outlineLevel="1" x14ac:dyDescent="0.2">
      <c r="A14" s="100"/>
      <c r="B14" s="100"/>
      <c r="C14" s="100">
        <v>12</v>
      </c>
      <c r="D14" s="100" t="s">
        <v>1091</v>
      </c>
      <c r="E14" s="101">
        <v>78</v>
      </c>
      <c r="F14" s="100"/>
      <c r="G14" s="100">
        <v>44</v>
      </c>
      <c r="H14" s="100"/>
      <c r="I14" s="100"/>
      <c r="J14" s="100"/>
      <c r="K14" s="100"/>
      <c r="L14" s="100"/>
      <c r="M14" s="100"/>
      <c r="N14" s="100"/>
      <c r="O14" s="100"/>
      <c r="P14" s="100"/>
      <c r="Q14" s="100"/>
      <c r="R14" s="100"/>
      <c r="S14" s="100"/>
      <c r="T14" s="100"/>
      <c r="U14" s="100"/>
      <c r="V14" s="100"/>
      <c r="W14" s="100"/>
      <c r="X14" s="100"/>
      <c r="Y14" s="100"/>
      <c r="Z14" s="100"/>
    </row>
    <row r="15" spans="1:26" ht="14.25" hidden="1" customHeight="1" outlineLevel="1" x14ac:dyDescent="0.2">
      <c r="A15" s="100"/>
      <c r="B15" s="100"/>
      <c r="C15" s="100">
        <v>13</v>
      </c>
      <c r="D15" s="100" t="s">
        <v>1090</v>
      </c>
      <c r="E15" s="101">
        <v>363000</v>
      </c>
      <c r="F15" s="100"/>
      <c r="G15" s="100">
        <v>46</v>
      </c>
      <c r="H15" s="100"/>
      <c r="I15" s="100"/>
      <c r="J15" s="100"/>
      <c r="K15" s="100"/>
      <c r="L15" s="100"/>
      <c r="M15" s="100"/>
      <c r="N15" s="100"/>
      <c r="O15" s="100"/>
      <c r="P15" s="100"/>
      <c r="Q15" s="100"/>
      <c r="R15" s="100"/>
      <c r="S15" s="100"/>
      <c r="T15" s="100"/>
      <c r="U15" s="100"/>
      <c r="V15" s="100"/>
      <c r="W15" s="100"/>
      <c r="X15" s="100"/>
      <c r="Y15" s="100"/>
      <c r="Z15" s="100"/>
    </row>
    <row r="16" spans="1:26" ht="14.25" hidden="1" customHeight="1" outlineLevel="1" x14ac:dyDescent="0.2">
      <c r="A16" s="100"/>
      <c r="B16" s="100"/>
      <c r="C16" s="100">
        <v>14</v>
      </c>
      <c r="D16" s="100" t="s">
        <v>1091</v>
      </c>
      <c r="E16" s="101">
        <v>80</v>
      </c>
      <c r="F16" s="100"/>
      <c r="G16" s="100">
        <v>48</v>
      </c>
      <c r="H16" s="100"/>
      <c r="I16" s="100"/>
      <c r="J16" s="100"/>
      <c r="K16" s="100"/>
      <c r="L16" s="100"/>
      <c r="M16" s="100"/>
      <c r="N16" s="100"/>
      <c r="O16" s="100"/>
      <c r="P16" s="100"/>
      <c r="Q16" s="100"/>
      <c r="R16" s="100"/>
      <c r="S16" s="100"/>
      <c r="T16" s="100"/>
      <c r="U16" s="100"/>
      <c r="V16" s="100"/>
      <c r="W16" s="100"/>
      <c r="X16" s="100"/>
      <c r="Y16" s="100"/>
      <c r="Z16" s="100"/>
    </row>
    <row r="17" spans="1:26" ht="14.25" hidden="1" customHeight="1" outlineLevel="1" x14ac:dyDescent="0.2">
      <c r="A17" s="100"/>
      <c r="B17" s="100"/>
      <c r="C17" s="100">
        <v>15</v>
      </c>
      <c r="D17" s="100" t="s">
        <v>1090</v>
      </c>
      <c r="E17" s="101">
        <v>366000</v>
      </c>
      <c r="F17" s="100"/>
      <c r="G17" s="100">
        <v>50</v>
      </c>
      <c r="H17" s="100"/>
      <c r="I17" s="100"/>
      <c r="J17" s="100"/>
      <c r="K17" s="100"/>
      <c r="L17" s="100"/>
      <c r="M17" s="100"/>
      <c r="N17" s="100"/>
      <c r="O17" s="100"/>
      <c r="P17" s="100"/>
      <c r="Q17" s="100"/>
      <c r="R17" s="100"/>
      <c r="S17" s="100"/>
      <c r="T17" s="100"/>
      <c r="U17" s="100"/>
      <c r="V17" s="100"/>
      <c r="W17" s="100"/>
      <c r="X17" s="100"/>
      <c r="Y17" s="100"/>
      <c r="Z17" s="100"/>
    </row>
    <row r="18" spans="1:26" ht="14.25" hidden="1" customHeight="1" outlineLevel="1" x14ac:dyDescent="0.2">
      <c r="A18" s="100"/>
      <c r="B18" s="100"/>
      <c r="C18" s="100">
        <v>16</v>
      </c>
      <c r="D18" s="100" t="s">
        <v>1091</v>
      </c>
      <c r="E18" s="101">
        <v>82</v>
      </c>
      <c r="F18" s="100"/>
      <c r="G18" s="100">
        <v>52</v>
      </c>
      <c r="H18" s="100"/>
      <c r="I18" s="100"/>
      <c r="J18" s="100"/>
      <c r="K18" s="100"/>
      <c r="L18" s="100"/>
      <c r="M18" s="100"/>
      <c r="N18" s="100"/>
      <c r="O18" s="100"/>
      <c r="P18" s="100"/>
      <c r="Q18" s="100"/>
      <c r="R18" s="100"/>
      <c r="S18" s="100"/>
      <c r="T18" s="100"/>
      <c r="U18" s="100"/>
      <c r="V18" s="100"/>
      <c r="W18" s="100"/>
      <c r="X18" s="100"/>
      <c r="Y18" s="100"/>
      <c r="Z18" s="100"/>
    </row>
    <row r="19" spans="1:26" ht="14.25" hidden="1" customHeight="1" outlineLevel="1" x14ac:dyDescent="0.2">
      <c r="A19" s="100"/>
      <c r="B19" s="100"/>
      <c r="C19" s="100">
        <v>17</v>
      </c>
      <c r="D19" s="100" t="s">
        <v>1090</v>
      </c>
      <c r="E19" s="101">
        <v>369000</v>
      </c>
      <c r="F19" s="100"/>
      <c r="G19" s="100">
        <v>54</v>
      </c>
      <c r="H19" s="100"/>
      <c r="I19" s="100"/>
      <c r="J19" s="100"/>
      <c r="K19" s="100"/>
      <c r="L19" s="100"/>
      <c r="M19" s="100"/>
      <c r="N19" s="100"/>
      <c r="O19" s="100"/>
      <c r="P19" s="100"/>
      <c r="Q19" s="100"/>
      <c r="R19" s="100"/>
      <c r="S19" s="100"/>
      <c r="T19" s="100"/>
      <c r="U19" s="100"/>
      <c r="V19" s="100"/>
      <c r="W19" s="100"/>
      <c r="X19" s="100"/>
      <c r="Y19" s="100"/>
      <c r="Z19" s="100"/>
    </row>
    <row r="20" spans="1:26" ht="14.25" hidden="1" customHeight="1" outlineLevel="1" x14ac:dyDescent="0.2">
      <c r="A20" s="100"/>
      <c r="B20" s="100"/>
      <c r="C20" s="100">
        <v>18</v>
      </c>
      <c r="D20" s="100" t="s">
        <v>1091</v>
      </c>
      <c r="E20" s="101">
        <v>85</v>
      </c>
      <c r="F20" s="100"/>
      <c r="G20" s="100">
        <v>56</v>
      </c>
      <c r="H20" s="100"/>
      <c r="I20" s="100"/>
      <c r="J20" s="100"/>
      <c r="K20" s="100"/>
      <c r="L20" s="100"/>
      <c r="M20" s="100"/>
      <c r="N20" s="100"/>
      <c r="O20" s="100"/>
      <c r="P20" s="100"/>
      <c r="Q20" s="100"/>
      <c r="R20" s="100"/>
      <c r="S20" s="100"/>
      <c r="T20" s="100"/>
      <c r="U20" s="100"/>
      <c r="V20" s="100"/>
      <c r="W20" s="100"/>
      <c r="X20" s="100"/>
      <c r="Y20" s="100"/>
      <c r="Z20" s="100"/>
    </row>
    <row r="21" spans="1:26" ht="14.25" hidden="1" customHeight="1" outlineLevel="1" x14ac:dyDescent="0.2">
      <c r="A21" s="100"/>
      <c r="B21" s="100"/>
      <c r="C21" s="100">
        <v>19</v>
      </c>
      <c r="D21" s="100" t="s">
        <v>1090</v>
      </c>
      <c r="E21" s="101">
        <v>372000</v>
      </c>
      <c r="F21" s="100"/>
      <c r="G21" s="100">
        <v>58</v>
      </c>
      <c r="H21" s="100"/>
      <c r="I21" s="100"/>
      <c r="J21" s="100"/>
      <c r="K21" s="100"/>
      <c r="L21" s="100"/>
      <c r="M21" s="100"/>
      <c r="N21" s="100"/>
      <c r="O21" s="100"/>
      <c r="P21" s="100"/>
      <c r="Q21" s="100"/>
      <c r="R21" s="100"/>
      <c r="S21" s="100"/>
      <c r="T21" s="100"/>
      <c r="U21" s="100"/>
      <c r="V21" s="100"/>
      <c r="W21" s="100"/>
      <c r="X21" s="100"/>
      <c r="Y21" s="100"/>
      <c r="Z21" s="100"/>
    </row>
    <row r="22" spans="1:26" ht="14.25" hidden="1" customHeight="1" outlineLevel="1" x14ac:dyDescent="0.2">
      <c r="A22" s="100"/>
      <c r="B22" s="100"/>
      <c r="C22" s="100">
        <v>20</v>
      </c>
      <c r="D22" s="100" t="s">
        <v>1091</v>
      </c>
      <c r="E22" s="101">
        <v>88</v>
      </c>
      <c r="F22" s="100"/>
      <c r="G22" s="100">
        <v>60</v>
      </c>
      <c r="H22" s="100"/>
      <c r="I22" s="100"/>
      <c r="J22" s="100"/>
      <c r="K22" s="100"/>
      <c r="L22" s="100"/>
      <c r="M22" s="100"/>
      <c r="N22" s="100"/>
      <c r="O22" s="100"/>
      <c r="P22" s="100"/>
      <c r="Q22" s="100"/>
      <c r="R22" s="100"/>
      <c r="S22" s="100"/>
      <c r="T22" s="100"/>
      <c r="U22" s="100"/>
      <c r="V22" s="100"/>
      <c r="W22" s="100"/>
      <c r="X22" s="100"/>
      <c r="Y22" s="100"/>
      <c r="Z22" s="100"/>
    </row>
    <row r="23" spans="1:26" ht="14.25" hidden="1" customHeight="1" outlineLevel="1" x14ac:dyDescent="0.2">
      <c r="A23" s="100"/>
      <c r="B23" s="100"/>
      <c r="C23" s="100">
        <v>21</v>
      </c>
      <c r="D23" s="100" t="s">
        <v>1090</v>
      </c>
      <c r="E23" s="101">
        <v>375000</v>
      </c>
      <c r="F23" s="100"/>
      <c r="G23" s="100">
        <v>62</v>
      </c>
      <c r="H23" s="100"/>
      <c r="I23" s="100"/>
      <c r="J23" s="100"/>
      <c r="K23" s="100"/>
      <c r="L23" s="100"/>
      <c r="M23" s="100"/>
      <c r="N23" s="100"/>
      <c r="O23" s="100"/>
      <c r="P23" s="100"/>
      <c r="Q23" s="100"/>
      <c r="R23" s="100"/>
      <c r="S23" s="100"/>
      <c r="T23" s="100"/>
      <c r="U23" s="100"/>
      <c r="V23" s="100"/>
      <c r="W23" s="100"/>
      <c r="X23" s="100"/>
      <c r="Y23" s="100"/>
      <c r="Z23" s="100"/>
    </row>
    <row r="24" spans="1:26" ht="14.25" hidden="1" customHeight="1" outlineLevel="1" x14ac:dyDescent="0.2">
      <c r="A24" s="100"/>
      <c r="B24" s="100"/>
      <c r="C24" s="100">
        <v>22</v>
      </c>
      <c r="D24" s="100" t="s">
        <v>1091</v>
      </c>
      <c r="E24" s="101">
        <v>91</v>
      </c>
      <c r="F24" s="100"/>
      <c r="G24" s="100">
        <v>64</v>
      </c>
      <c r="H24" s="100"/>
      <c r="I24" s="100"/>
      <c r="J24" s="100"/>
      <c r="K24" s="100"/>
      <c r="L24" s="100"/>
      <c r="M24" s="100"/>
      <c r="N24" s="100"/>
      <c r="O24" s="100"/>
      <c r="P24" s="100"/>
      <c r="Q24" s="100"/>
      <c r="R24" s="100"/>
      <c r="S24" s="100"/>
      <c r="T24" s="100"/>
      <c r="U24" s="100"/>
      <c r="V24" s="100"/>
      <c r="W24" s="100"/>
      <c r="X24" s="100"/>
      <c r="Y24" s="100"/>
      <c r="Z24" s="100"/>
    </row>
    <row r="25" spans="1:26" ht="14.25" hidden="1" customHeight="1" outlineLevel="1" x14ac:dyDescent="0.2">
      <c r="A25" s="100"/>
      <c r="B25" s="100"/>
      <c r="C25" s="100">
        <v>23</v>
      </c>
      <c r="D25" s="100" t="s">
        <v>1090</v>
      </c>
      <c r="E25" s="101">
        <v>378000</v>
      </c>
      <c r="F25" s="100"/>
      <c r="G25" s="100">
        <v>66</v>
      </c>
      <c r="H25" s="100"/>
      <c r="I25" s="100"/>
      <c r="J25" s="100"/>
      <c r="K25" s="100"/>
      <c r="L25" s="100"/>
      <c r="M25" s="100"/>
      <c r="N25" s="100"/>
      <c r="O25" s="100"/>
      <c r="P25" s="100"/>
      <c r="Q25" s="100"/>
      <c r="R25" s="100"/>
      <c r="S25" s="100"/>
      <c r="T25" s="100"/>
      <c r="U25" s="100"/>
      <c r="V25" s="100"/>
      <c r="W25" s="100"/>
      <c r="X25" s="100"/>
      <c r="Y25" s="100"/>
      <c r="Z25" s="100"/>
    </row>
    <row r="26" spans="1:26" ht="14.25" hidden="1" customHeight="1" outlineLevel="1" x14ac:dyDescent="0.2">
      <c r="A26" s="100"/>
      <c r="B26" s="100"/>
      <c r="C26" s="100">
        <v>24</v>
      </c>
      <c r="D26" s="100" t="s">
        <v>1091</v>
      </c>
      <c r="E26" s="101">
        <v>95</v>
      </c>
      <c r="F26" s="100"/>
      <c r="G26" s="100">
        <v>68</v>
      </c>
      <c r="H26" s="100"/>
      <c r="I26" s="100"/>
      <c r="J26" s="100"/>
      <c r="K26" s="100"/>
      <c r="L26" s="100"/>
      <c r="M26" s="100"/>
      <c r="N26" s="100"/>
      <c r="O26" s="100"/>
      <c r="P26" s="100"/>
      <c r="Q26" s="100"/>
      <c r="R26" s="100"/>
      <c r="S26" s="100"/>
      <c r="T26" s="100"/>
      <c r="U26" s="100"/>
      <c r="V26" s="100"/>
      <c r="W26" s="100"/>
      <c r="X26" s="100"/>
      <c r="Y26" s="100"/>
      <c r="Z26" s="100"/>
    </row>
    <row r="27" spans="1:26" ht="14.25" hidden="1" customHeight="1" outlineLevel="1" x14ac:dyDescent="0.2">
      <c r="A27" s="100"/>
      <c r="B27" s="100"/>
      <c r="C27" s="100">
        <v>25</v>
      </c>
      <c r="D27" s="100" t="s">
        <v>1090</v>
      </c>
      <c r="E27" s="101">
        <v>381000</v>
      </c>
      <c r="F27" s="100"/>
      <c r="G27" s="100">
        <v>70</v>
      </c>
      <c r="H27" s="100"/>
      <c r="I27" s="100"/>
      <c r="J27" s="100"/>
      <c r="K27" s="100"/>
      <c r="L27" s="100"/>
      <c r="M27" s="100"/>
      <c r="N27" s="100"/>
      <c r="O27" s="100"/>
      <c r="P27" s="100"/>
      <c r="Q27" s="100"/>
      <c r="R27" s="100"/>
      <c r="S27" s="100"/>
      <c r="T27" s="100"/>
      <c r="U27" s="100"/>
      <c r="V27" s="100"/>
      <c r="W27" s="100"/>
      <c r="X27" s="100"/>
      <c r="Y27" s="100"/>
      <c r="Z27" s="100"/>
    </row>
    <row r="28" spans="1:26" ht="14.25" hidden="1" customHeight="1" outlineLevel="1" x14ac:dyDescent="0.2">
      <c r="A28" s="100"/>
      <c r="B28" s="100"/>
      <c r="C28" s="100">
        <v>26</v>
      </c>
      <c r="D28" s="100" t="s">
        <v>1091</v>
      </c>
      <c r="E28" s="101">
        <v>99</v>
      </c>
      <c r="F28" s="100"/>
      <c r="G28" s="100">
        <v>72</v>
      </c>
      <c r="H28" s="100"/>
      <c r="I28" s="100"/>
      <c r="J28" s="100"/>
      <c r="K28" s="100"/>
      <c r="L28" s="100"/>
      <c r="M28" s="100"/>
      <c r="N28" s="100"/>
      <c r="O28" s="100"/>
      <c r="P28" s="100"/>
      <c r="Q28" s="100"/>
      <c r="R28" s="100"/>
      <c r="S28" s="100"/>
      <c r="T28" s="100"/>
      <c r="U28" s="100"/>
      <c r="V28" s="100"/>
      <c r="W28" s="100"/>
      <c r="X28" s="100"/>
      <c r="Y28" s="100"/>
      <c r="Z28" s="100"/>
    </row>
    <row r="29" spans="1:26" ht="14.25" hidden="1" customHeight="1" outlineLevel="1" x14ac:dyDescent="0.2">
      <c r="A29" s="100"/>
      <c r="B29" s="100"/>
      <c r="C29" s="100">
        <v>27</v>
      </c>
      <c r="D29" s="100" t="s">
        <v>1090</v>
      </c>
      <c r="E29" s="101">
        <v>384000</v>
      </c>
      <c r="F29" s="100"/>
      <c r="G29" s="100">
        <v>74</v>
      </c>
      <c r="H29" s="100"/>
      <c r="I29" s="100"/>
      <c r="J29" s="100"/>
      <c r="K29" s="100"/>
      <c r="L29" s="100"/>
      <c r="M29" s="100"/>
      <c r="N29" s="100"/>
      <c r="O29" s="100"/>
      <c r="P29" s="100"/>
      <c r="Q29" s="100"/>
      <c r="R29" s="100"/>
      <c r="S29" s="100"/>
      <c r="T29" s="100"/>
      <c r="U29" s="100"/>
      <c r="V29" s="100"/>
      <c r="W29" s="100"/>
      <c r="X29" s="100"/>
      <c r="Y29" s="100"/>
      <c r="Z29" s="100"/>
    </row>
    <row r="30" spans="1:26" ht="14.25" hidden="1" customHeight="1" outlineLevel="1" x14ac:dyDescent="0.2">
      <c r="A30" s="100"/>
      <c r="B30" s="100"/>
      <c r="C30" s="100">
        <v>28</v>
      </c>
      <c r="D30" s="100" t="s">
        <v>1091</v>
      </c>
      <c r="E30" s="101">
        <v>103</v>
      </c>
      <c r="F30" s="100"/>
      <c r="G30" s="100">
        <v>76</v>
      </c>
      <c r="H30" s="100"/>
      <c r="I30" s="100"/>
      <c r="J30" s="100"/>
      <c r="K30" s="100"/>
      <c r="L30" s="100"/>
      <c r="M30" s="100"/>
      <c r="N30" s="100"/>
      <c r="O30" s="100"/>
      <c r="P30" s="100"/>
      <c r="Q30" s="100"/>
      <c r="R30" s="100"/>
      <c r="S30" s="100"/>
      <c r="T30" s="100"/>
      <c r="U30" s="100"/>
      <c r="V30" s="100"/>
      <c r="W30" s="100"/>
      <c r="X30" s="100"/>
      <c r="Y30" s="100"/>
      <c r="Z30" s="100"/>
    </row>
    <row r="31" spans="1:26" ht="14.25" hidden="1" customHeight="1" outlineLevel="1" x14ac:dyDescent="0.2">
      <c r="A31" s="100"/>
      <c r="B31" s="100"/>
      <c r="C31" s="100">
        <v>29</v>
      </c>
      <c r="D31" s="100" t="s">
        <v>1090</v>
      </c>
      <c r="E31" s="101">
        <v>387000</v>
      </c>
      <c r="F31" s="100"/>
      <c r="G31" s="100">
        <v>78</v>
      </c>
      <c r="H31" s="100"/>
      <c r="I31" s="100"/>
      <c r="J31" s="100"/>
      <c r="K31" s="100"/>
      <c r="L31" s="100"/>
      <c r="M31" s="100"/>
      <c r="N31" s="100"/>
      <c r="O31" s="100"/>
      <c r="P31" s="100"/>
      <c r="Q31" s="100"/>
      <c r="R31" s="100"/>
      <c r="S31" s="100"/>
      <c r="T31" s="100"/>
      <c r="U31" s="100"/>
      <c r="V31" s="100"/>
      <c r="W31" s="100"/>
      <c r="X31" s="100"/>
      <c r="Y31" s="100"/>
      <c r="Z31" s="100"/>
    </row>
    <row r="32" spans="1:26" ht="14.25" hidden="1" customHeight="1" outlineLevel="1" x14ac:dyDescent="0.2">
      <c r="A32" s="100"/>
      <c r="B32" s="100"/>
      <c r="C32" s="100">
        <v>30</v>
      </c>
      <c r="D32" s="100" t="s">
        <v>1091</v>
      </c>
      <c r="E32" s="101">
        <v>107</v>
      </c>
      <c r="F32" s="100"/>
      <c r="G32" s="100">
        <v>80</v>
      </c>
      <c r="H32" s="100"/>
      <c r="I32" s="100"/>
      <c r="J32" s="100"/>
      <c r="K32" s="100"/>
      <c r="L32" s="100"/>
      <c r="M32" s="100"/>
      <c r="N32" s="100"/>
      <c r="O32" s="100"/>
      <c r="P32" s="100"/>
      <c r="Q32" s="100"/>
      <c r="R32" s="100"/>
      <c r="S32" s="100"/>
      <c r="T32" s="100"/>
      <c r="U32" s="100"/>
      <c r="V32" s="100"/>
      <c r="W32" s="100"/>
      <c r="X32" s="100"/>
      <c r="Y32" s="100"/>
      <c r="Z32" s="100"/>
    </row>
    <row r="33" spans="1:26" ht="14.25" hidden="1" customHeight="1" outlineLevel="1" x14ac:dyDescent="0.2">
      <c r="A33" s="100"/>
      <c r="B33" s="100"/>
      <c r="C33" s="100">
        <v>31</v>
      </c>
      <c r="D33" s="100" t="s">
        <v>1090</v>
      </c>
      <c r="E33" s="101">
        <v>390000</v>
      </c>
      <c r="F33" s="100"/>
      <c r="G33" s="100">
        <v>82</v>
      </c>
      <c r="H33" s="100"/>
      <c r="I33" s="100"/>
      <c r="J33" s="100"/>
      <c r="K33" s="100"/>
      <c r="L33" s="100"/>
      <c r="M33" s="100"/>
      <c r="N33" s="100"/>
      <c r="O33" s="100"/>
      <c r="P33" s="100"/>
      <c r="Q33" s="100"/>
      <c r="R33" s="100"/>
      <c r="S33" s="100"/>
      <c r="T33" s="100"/>
      <c r="U33" s="100"/>
      <c r="V33" s="100"/>
      <c r="W33" s="100"/>
      <c r="X33" s="100"/>
      <c r="Y33" s="100"/>
      <c r="Z33" s="100"/>
    </row>
    <row r="34" spans="1:26" ht="14.25" hidden="1" customHeight="1" outlineLevel="1" x14ac:dyDescent="0.2">
      <c r="A34" s="100"/>
      <c r="B34" s="100"/>
      <c r="C34" s="100">
        <v>32</v>
      </c>
      <c r="D34" s="100" t="s">
        <v>1091</v>
      </c>
      <c r="E34" s="101">
        <v>112</v>
      </c>
      <c r="F34" s="100"/>
      <c r="G34" s="100">
        <v>84</v>
      </c>
      <c r="H34" s="100"/>
      <c r="I34" s="100"/>
      <c r="J34" s="100"/>
      <c r="K34" s="100"/>
      <c r="L34" s="100"/>
      <c r="M34" s="100"/>
      <c r="N34" s="100"/>
      <c r="O34" s="100"/>
      <c r="P34" s="100"/>
      <c r="Q34" s="100"/>
      <c r="R34" s="100"/>
      <c r="S34" s="100"/>
      <c r="T34" s="100"/>
      <c r="U34" s="100"/>
      <c r="V34" s="100"/>
      <c r="W34" s="100"/>
      <c r="X34" s="100"/>
      <c r="Y34" s="100"/>
      <c r="Z34" s="100"/>
    </row>
    <row r="35" spans="1:26" ht="14.25" hidden="1" customHeight="1" outlineLevel="1" x14ac:dyDescent="0.2">
      <c r="A35" s="100"/>
      <c r="B35" s="100"/>
      <c r="C35" s="100">
        <v>33</v>
      </c>
      <c r="D35" s="100" t="s">
        <v>1090</v>
      </c>
      <c r="E35" s="101">
        <v>393000</v>
      </c>
      <c r="F35" s="100"/>
      <c r="G35" s="100">
        <v>86</v>
      </c>
      <c r="H35" s="100"/>
      <c r="I35" s="100"/>
      <c r="J35" s="100"/>
      <c r="K35" s="100"/>
      <c r="L35" s="100"/>
      <c r="M35" s="100"/>
      <c r="N35" s="100"/>
      <c r="O35" s="100"/>
      <c r="P35" s="100"/>
      <c r="Q35" s="100"/>
      <c r="R35" s="100"/>
      <c r="S35" s="100"/>
      <c r="T35" s="100"/>
      <c r="U35" s="100"/>
      <c r="V35" s="100"/>
      <c r="W35" s="100"/>
      <c r="X35" s="100"/>
      <c r="Y35" s="100"/>
      <c r="Z35" s="100"/>
    </row>
    <row r="36" spans="1:26" ht="14.25" hidden="1" customHeight="1" outlineLevel="1" x14ac:dyDescent="0.2">
      <c r="A36" s="100"/>
      <c r="B36" s="100"/>
      <c r="C36" s="100">
        <v>34</v>
      </c>
      <c r="D36" s="100" t="s">
        <v>1091</v>
      </c>
      <c r="E36" s="101">
        <v>117</v>
      </c>
      <c r="F36" s="100"/>
      <c r="G36" s="100">
        <v>88</v>
      </c>
      <c r="H36" s="100"/>
      <c r="I36" s="100"/>
      <c r="J36" s="100"/>
      <c r="K36" s="100"/>
      <c r="L36" s="100"/>
      <c r="M36" s="100"/>
      <c r="N36" s="100"/>
      <c r="O36" s="100"/>
      <c r="P36" s="100"/>
      <c r="Q36" s="100"/>
      <c r="R36" s="100"/>
      <c r="S36" s="100"/>
      <c r="T36" s="100"/>
      <c r="U36" s="100"/>
      <c r="V36" s="100"/>
      <c r="W36" s="100"/>
      <c r="X36" s="100"/>
      <c r="Y36" s="100"/>
      <c r="Z36" s="100"/>
    </row>
    <row r="37" spans="1:26" ht="14.25" hidden="1" customHeight="1" outlineLevel="1" x14ac:dyDescent="0.2">
      <c r="A37" s="100"/>
      <c r="B37" s="100"/>
      <c r="C37" s="100">
        <v>35</v>
      </c>
      <c r="D37" s="100" t="s">
        <v>1090</v>
      </c>
      <c r="E37" s="101">
        <v>396000</v>
      </c>
      <c r="F37" s="100"/>
      <c r="G37" s="100">
        <v>90</v>
      </c>
      <c r="H37" s="100"/>
      <c r="I37" s="100"/>
      <c r="J37" s="100"/>
      <c r="K37" s="100"/>
      <c r="L37" s="100"/>
      <c r="M37" s="100"/>
      <c r="N37" s="100"/>
      <c r="O37" s="100"/>
      <c r="P37" s="100"/>
      <c r="Q37" s="100"/>
      <c r="R37" s="100"/>
      <c r="S37" s="100"/>
      <c r="T37" s="100"/>
      <c r="U37" s="100"/>
      <c r="V37" s="100"/>
      <c r="W37" s="100"/>
      <c r="X37" s="100"/>
      <c r="Y37" s="100"/>
      <c r="Z37" s="100"/>
    </row>
    <row r="38" spans="1:26" ht="14.25" hidden="1" customHeight="1" outlineLevel="1" x14ac:dyDescent="0.2">
      <c r="A38" s="100"/>
      <c r="B38" s="100"/>
      <c r="C38" s="100">
        <v>36</v>
      </c>
      <c r="D38" s="100" t="s">
        <v>1091</v>
      </c>
      <c r="E38" s="101">
        <v>122</v>
      </c>
      <c r="F38" s="100"/>
      <c r="G38" s="100">
        <v>92</v>
      </c>
      <c r="H38" s="100"/>
      <c r="I38" s="100"/>
      <c r="J38" s="100"/>
      <c r="K38" s="100"/>
      <c r="L38" s="100"/>
      <c r="M38" s="100"/>
      <c r="N38" s="100"/>
      <c r="O38" s="100"/>
      <c r="P38" s="100"/>
      <c r="Q38" s="100"/>
      <c r="R38" s="100"/>
      <c r="S38" s="100"/>
      <c r="T38" s="100"/>
      <c r="U38" s="100"/>
      <c r="V38" s="100"/>
      <c r="W38" s="100"/>
      <c r="X38" s="100"/>
      <c r="Y38" s="100"/>
      <c r="Z38" s="100"/>
    </row>
    <row r="39" spans="1:26" ht="14.25" hidden="1" customHeight="1" outlineLevel="1" x14ac:dyDescent="0.2">
      <c r="A39" s="100"/>
      <c r="B39" s="100"/>
      <c r="C39" s="100">
        <v>37</v>
      </c>
      <c r="D39" s="100" t="s">
        <v>1090</v>
      </c>
      <c r="E39" s="101">
        <v>399000</v>
      </c>
      <c r="F39" s="100"/>
      <c r="G39" s="100">
        <v>94</v>
      </c>
      <c r="H39" s="100"/>
      <c r="I39" s="100"/>
      <c r="J39" s="100"/>
      <c r="K39" s="100"/>
      <c r="L39" s="100"/>
      <c r="M39" s="100"/>
      <c r="N39" s="100"/>
      <c r="O39" s="100"/>
      <c r="P39" s="100"/>
      <c r="Q39" s="100"/>
      <c r="R39" s="100"/>
      <c r="S39" s="100"/>
      <c r="T39" s="100"/>
      <c r="U39" s="100"/>
      <c r="V39" s="100"/>
      <c r="W39" s="100"/>
      <c r="X39" s="100"/>
      <c r="Y39" s="100"/>
      <c r="Z39" s="100"/>
    </row>
    <row r="40" spans="1:26" ht="14.25" hidden="1" customHeight="1" outlineLevel="1" x14ac:dyDescent="0.2">
      <c r="A40" s="100"/>
      <c r="B40" s="100"/>
      <c r="C40" s="100">
        <v>38</v>
      </c>
      <c r="D40" s="100" t="s">
        <v>1091</v>
      </c>
      <c r="E40" s="101">
        <v>128</v>
      </c>
      <c r="F40" s="100"/>
      <c r="G40" s="100">
        <v>96</v>
      </c>
      <c r="H40" s="100"/>
      <c r="I40" s="100"/>
      <c r="J40" s="100"/>
      <c r="K40" s="100"/>
      <c r="L40" s="100"/>
      <c r="M40" s="100"/>
      <c r="N40" s="100"/>
      <c r="O40" s="100"/>
      <c r="P40" s="100"/>
      <c r="Q40" s="100"/>
      <c r="R40" s="100"/>
      <c r="S40" s="100"/>
      <c r="T40" s="100"/>
      <c r="U40" s="100"/>
      <c r="V40" s="100"/>
      <c r="W40" s="100"/>
      <c r="X40" s="100"/>
      <c r="Y40" s="100"/>
      <c r="Z40" s="100"/>
    </row>
    <row r="41" spans="1:26" ht="14.25" hidden="1" customHeight="1" outlineLevel="1" x14ac:dyDescent="0.2">
      <c r="A41" s="100"/>
      <c r="B41" s="100"/>
      <c r="C41" s="100">
        <v>39</v>
      </c>
      <c r="D41" s="100" t="s">
        <v>1090</v>
      </c>
      <c r="E41" s="101">
        <v>402000</v>
      </c>
      <c r="F41" s="100"/>
      <c r="G41" s="100">
        <v>98</v>
      </c>
      <c r="H41" s="100"/>
      <c r="I41" s="100"/>
      <c r="J41" s="100"/>
      <c r="K41" s="100"/>
      <c r="L41" s="100"/>
      <c r="M41" s="100"/>
      <c r="N41" s="100"/>
      <c r="O41" s="100"/>
      <c r="P41" s="100"/>
      <c r="Q41" s="100"/>
      <c r="R41" s="100"/>
      <c r="S41" s="100"/>
      <c r="T41" s="100"/>
      <c r="U41" s="100"/>
      <c r="V41" s="100"/>
      <c r="W41" s="100"/>
      <c r="X41" s="100"/>
      <c r="Y41" s="100"/>
      <c r="Z41" s="100"/>
    </row>
    <row r="42" spans="1:26" ht="14.25" hidden="1" customHeight="1" outlineLevel="1" x14ac:dyDescent="0.2">
      <c r="A42" s="100"/>
      <c r="B42" s="100"/>
      <c r="C42" s="100">
        <v>40</v>
      </c>
      <c r="D42" s="100" t="s">
        <v>1091</v>
      </c>
      <c r="E42" s="101">
        <v>134</v>
      </c>
      <c r="F42" s="100"/>
      <c r="G42" s="100">
        <v>100</v>
      </c>
      <c r="H42" s="100"/>
      <c r="I42" s="100"/>
      <c r="J42" s="100"/>
      <c r="K42" s="100"/>
      <c r="L42" s="100"/>
      <c r="M42" s="100"/>
      <c r="N42" s="100"/>
      <c r="O42" s="100"/>
      <c r="P42" s="100"/>
      <c r="Q42" s="100"/>
      <c r="R42" s="100"/>
      <c r="S42" s="100"/>
      <c r="T42" s="100"/>
      <c r="U42" s="100"/>
      <c r="V42" s="100"/>
      <c r="W42" s="100"/>
      <c r="X42" s="100"/>
      <c r="Y42" s="100"/>
      <c r="Z42" s="100"/>
    </row>
    <row r="43" spans="1:26" ht="14.25" hidden="1" customHeight="1" outlineLevel="1" x14ac:dyDescent="0.2">
      <c r="A43" s="100"/>
      <c r="B43" s="100"/>
      <c r="C43" s="100">
        <v>41</v>
      </c>
      <c r="D43" s="100" t="s">
        <v>1090</v>
      </c>
      <c r="E43" s="101">
        <v>405000</v>
      </c>
      <c r="F43" s="100"/>
      <c r="G43" s="100">
        <v>102</v>
      </c>
      <c r="H43" s="100"/>
      <c r="I43" s="100"/>
      <c r="J43" s="100"/>
      <c r="K43" s="100"/>
      <c r="L43" s="100"/>
      <c r="M43" s="100"/>
      <c r="N43" s="100"/>
      <c r="O43" s="100"/>
      <c r="P43" s="100"/>
      <c r="Q43" s="100"/>
      <c r="R43" s="100"/>
      <c r="S43" s="100"/>
      <c r="T43" s="100"/>
      <c r="U43" s="100"/>
      <c r="V43" s="100"/>
      <c r="W43" s="100"/>
      <c r="X43" s="100"/>
      <c r="Y43" s="100"/>
      <c r="Z43" s="100"/>
    </row>
    <row r="44" spans="1:26" ht="14.25" hidden="1" customHeight="1" outlineLevel="1" x14ac:dyDescent="0.2">
      <c r="A44" s="100"/>
      <c r="B44" s="100"/>
      <c r="C44" s="100">
        <v>42</v>
      </c>
      <c r="D44" s="100" t="s">
        <v>1091</v>
      </c>
      <c r="E44" s="101">
        <v>140</v>
      </c>
      <c r="F44" s="100"/>
      <c r="G44" s="100">
        <v>104</v>
      </c>
      <c r="H44" s="100"/>
      <c r="I44" s="100"/>
      <c r="J44" s="100"/>
      <c r="K44" s="100"/>
      <c r="L44" s="100"/>
      <c r="M44" s="100"/>
      <c r="N44" s="100"/>
      <c r="O44" s="100"/>
      <c r="P44" s="100"/>
      <c r="Q44" s="100"/>
      <c r="R44" s="100"/>
      <c r="S44" s="100"/>
      <c r="T44" s="100"/>
      <c r="U44" s="100"/>
      <c r="V44" s="100"/>
      <c r="W44" s="100"/>
      <c r="X44" s="100"/>
      <c r="Y44" s="100"/>
      <c r="Z44" s="100"/>
    </row>
    <row r="45" spans="1:26" ht="14.25" hidden="1" customHeight="1" outlineLevel="1" x14ac:dyDescent="0.2">
      <c r="A45" s="100"/>
      <c r="B45" s="100"/>
      <c r="C45" s="100">
        <v>43</v>
      </c>
      <c r="D45" s="100" t="s">
        <v>1090</v>
      </c>
      <c r="E45" s="101">
        <v>408000</v>
      </c>
      <c r="F45" s="100"/>
      <c r="G45" s="100">
        <v>106</v>
      </c>
      <c r="H45" s="100"/>
      <c r="I45" s="100"/>
      <c r="J45" s="100"/>
      <c r="K45" s="100"/>
      <c r="L45" s="100"/>
      <c r="M45" s="100"/>
      <c r="N45" s="100"/>
      <c r="O45" s="100"/>
      <c r="P45" s="100"/>
      <c r="Q45" s="100"/>
      <c r="R45" s="100"/>
      <c r="S45" s="100"/>
      <c r="T45" s="100"/>
      <c r="U45" s="100"/>
      <c r="V45" s="100"/>
      <c r="W45" s="100"/>
      <c r="X45" s="100"/>
      <c r="Y45" s="100"/>
      <c r="Z45" s="100"/>
    </row>
    <row r="46" spans="1:26" ht="14.25" hidden="1" customHeight="1" outlineLevel="1" x14ac:dyDescent="0.2">
      <c r="A46" s="100"/>
      <c r="B46" s="100"/>
      <c r="C46" s="100">
        <v>44</v>
      </c>
      <c r="D46" s="100" t="s">
        <v>1091</v>
      </c>
      <c r="E46" s="101">
        <v>147</v>
      </c>
      <c r="F46" s="100"/>
      <c r="G46" s="100">
        <v>108</v>
      </c>
      <c r="H46" s="100"/>
      <c r="I46" s="100"/>
      <c r="J46" s="100"/>
      <c r="K46" s="100"/>
      <c r="L46" s="100"/>
      <c r="M46" s="100"/>
      <c r="N46" s="100"/>
      <c r="O46" s="100"/>
      <c r="P46" s="100"/>
      <c r="Q46" s="100"/>
      <c r="R46" s="100"/>
      <c r="S46" s="100"/>
      <c r="T46" s="100"/>
      <c r="U46" s="100"/>
      <c r="V46" s="100"/>
      <c r="W46" s="100"/>
      <c r="X46" s="100"/>
      <c r="Y46" s="100"/>
      <c r="Z46" s="100"/>
    </row>
    <row r="47" spans="1:26" ht="14.25" hidden="1" customHeight="1" outlineLevel="1" x14ac:dyDescent="0.2">
      <c r="A47" s="100"/>
      <c r="B47" s="100"/>
      <c r="C47" s="100">
        <v>45</v>
      </c>
      <c r="D47" s="100" t="s">
        <v>1090</v>
      </c>
      <c r="E47" s="101">
        <v>411000</v>
      </c>
      <c r="F47" s="100"/>
      <c r="G47" s="100">
        <v>110</v>
      </c>
      <c r="H47" s="100"/>
      <c r="I47" s="100"/>
      <c r="J47" s="100"/>
      <c r="K47" s="100"/>
      <c r="L47" s="100"/>
      <c r="M47" s="100"/>
      <c r="N47" s="100"/>
      <c r="O47" s="100"/>
      <c r="P47" s="100"/>
      <c r="Q47" s="100"/>
      <c r="R47" s="100"/>
      <c r="S47" s="100"/>
      <c r="T47" s="100"/>
      <c r="U47" s="100"/>
      <c r="V47" s="100"/>
      <c r="W47" s="100"/>
      <c r="X47" s="100"/>
      <c r="Y47" s="100"/>
      <c r="Z47" s="100"/>
    </row>
    <row r="48" spans="1:26" ht="14.25" hidden="1" customHeight="1" outlineLevel="1" x14ac:dyDescent="0.2">
      <c r="A48" s="100"/>
      <c r="B48" s="100"/>
      <c r="C48" s="100">
        <v>46</v>
      </c>
      <c r="D48" s="100" t="s">
        <v>1091</v>
      </c>
      <c r="E48" s="101">
        <v>154</v>
      </c>
      <c r="F48" s="100"/>
      <c r="G48" s="100">
        <v>112</v>
      </c>
      <c r="H48" s="100"/>
      <c r="I48" s="100"/>
      <c r="J48" s="100"/>
      <c r="K48" s="100"/>
      <c r="L48" s="100"/>
      <c r="M48" s="100"/>
      <c r="N48" s="100"/>
      <c r="O48" s="100"/>
      <c r="P48" s="100"/>
      <c r="Q48" s="100"/>
      <c r="R48" s="100"/>
      <c r="S48" s="100"/>
      <c r="T48" s="100"/>
      <c r="U48" s="100"/>
      <c r="V48" s="100"/>
      <c r="W48" s="100"/>
      <c r="X48" s="100"/>
      <c r="Y48" s="100"/>
      <c r="Z48" s="100"/>
    </row>
    <row r="49" spans="1:26" ht="14.25" hidden="1" customHeight="1" outlineLevel="1" x14ac:dyDescent="0.2">
      <c r="A49" s="100"/>
      <c r="B49" s="100"/>
      <c r="C49" s="100">
        <v>47</v>
      </c>
      <c r="D49" s="100" t="s">
        <v>1090</v>
      </c>
      <c r="E49" s="101">
        <v>414000</v>
      </c>
      <c r="F49" s="100"/>
      <c r="G49" s="100">
        <v>114</v>
      </c>
      <c r="H49" s="100"/>
      <c r="I49" s="100"/>
      <c r="J49" s="100"/>
      <c r="K49" s="100"/>
      <c r="L49" s="100"/>
      <c r="M49" s="100"/>
      <c r="N49" s="100"/>
      <c r="O49" s="100"/>
      <c r="P49" s="100"/>
      <c r="Q49" s="100"/>
      <c r="R49" s="100"/>
      <c r="S49" s="100"/>
      <c r="T49" s="100"/>
      <c r="U49" s="100"/>
      <c r="V49" s="100"/>
      <c r="W49" s="100"/>
      <c r="X49" s="100"/>
      <c r="Y49" s="100"/>
      <c r="Z49" s="100"/>
    </row>
    <row r="50" spans="1:26" ht="14.25" hidden="1" customHeight="1" outlineLevel="1" x14ac:dyDescent="0.2">
      <c r="A50" s="100"/>
      <c r="B50" s="100"/>
      <c r="C50" s="100">
        <v>48</v>
      </c>
      <c r="D50" s="100" t="s">
        <v>1091</v>
      </c>
      <c r="E50" s="101">
        <v>162</v>
      </c>
      <c r="F50" s="100"/>
      <c r="G50" s="100">
        <v>116</v>
      </c>
      <c r="H50" s="100"/>
      <c r="I50" s="100"/>
      <c r="J50" s="100"/>
      <c r="K50" s="100"/>
      <c r="L50" s="100"/>
      <c r="M50" s="100"/>
      <c r="N50" s="100"/>
      <c r="O50" s="100"/>
      <c r="P50" s="100"/>
      <c r="Q50" s="100"/>
      <c r="R50" s="100"/>
      <c r="S50" s="100"/>
      <c r="T50" s="100"/>
      <c r="U50" s="100"/>
      <c r="V50" s="100"/>
      <c r="W50" s="100"/>
      <c r="X50" s="100"/>
      <c r="Y50" s="100"/>
      <c r="Z50" s="100"/>
    </row>
    <row r="51" spans="1:26" ht="14.25" hidden="1" customHeight="1" outlineLevel="1" x14ac:dyDescent="0.2">
      <c r="A51" s="100"/>
      <c r="B51" s="100"/>
      <c r="C51" s="100">
        <v>49</v>
      </c>
      <c r="D51" s="100" t="s">
        <v>1090</v>
      </c>
      <c r="E51" s="101">
        <v>418000</v>
      </c>
      <c r="F51" s="100"/>
      <c r="G51" s="100">
        <v>118</v>
      </c>
      <c r="H51" s="100"/>
      <c r="I51" s="100"/>
      <c r="J51" s="100"/>
      <c r="K51" s="100"/>
      <c r="L51" s="100"/>
      <c r="M51" s="100"/>
      <c r="N51" s="100"/>
      <c r="O51" s="100"/>
      <c r="P51" s="100"/>
      <c r="Q51" s="100"/>
      <c r="R51" s="100"/>
      <c r="S51" s="100"/>
      <c r="T51" s="100"/>
      <c r="U51" s="100"/>
      <c r="V51" s="100"/>
      <c r="W51" s="100"/>
      <c r="X51" s="100"/>
      <c r="Y51" s="100"/>
      <c r="Z51" s="100"/>
    </row>
    <row r="52" spans="1:26" ht="14.25" hidden="1" customHeight="1" outlineLevel="1" x14ac:dyDescent="0.2">
      <c r="A52" s="100"/>
      <c r="B52" s="100"/>
      <c r="C52" s="100">
        <v>50</v>
      </c>
      <c r="D52" s="100" t="s">
        <v>1091</v>
      </c>
      <c r="E52" s="101">
        <v>170</v>
      </c>
      <c r="F52" s="100"/>
      <c r="G52" s="100">
        <v>0</v>
      </c>
      <c r="H52" s="100"/>
      <c r="I52" s="100"/>
      <c r="J52" s="100"/>
      <c r="K52" s="100"/>
      <c r="L52" s="100"/>
      <c r="M52" s="100"/>
      <c r="N52" s="100"/>
      <c r="O52" s="100"/>
      <c r="P52" s="100"/>
      <c r="Q52" s="100"/>
      <c r="R52" s="100"/>
      <c r="S52" s="100"/>
      <c r="T52" s="100"/>
      <c r="U52" s="100"/>
      <c r="V52" s="100"/>
      <c r="W52" s="100"/>
      <c r="X52" s="100"/>
      <c r="Y52" s="100"/>
      <c r="Z52" s="100"/>
    </row>
    <row r="53" spans="1:26" ht="14.25" customHeight="1" x14ac:dyDescent="0.2">
      <c r="A53" s="22"/>
      <c r="B53" s="22" t="s">
        <v>211</v>
      </c>
      <c r="C53" s="22">
        <v>1</v>
      </c>
      <c r="D53" s="22" t="s">
        <v>1092</v>
      </c>
      <c r="E53" s="23">
        <v>1</v>
      </c>
      <c r="F53" s="22" t="s">
        <v>1093</v>
      </c>
      <c r="G53" s="22">
        <v>20</v>
      </c>
      <c r="H53" s="100"/>
      <c r="I53" s="100"/>
      <c r="J53" s="100"/>
      <c r="K53" s="100"/>
      <c r="L53" s="100"/>
      <c r="M53" s="100"/>
      <c r="N53" s="100"/>
      <c r="O53" s="100"/>
      <c r="P53" s="100"/>
      <c r="Q53" s="100"/>
      <c r="R53" s="100"/>
      <c r="S53" s="100"/>
      <c r="T53" s="100"/>
      <c r="U53" s="100"/>
      <c r="V53" s="100"/>
      <c r="W53" s="100"/>
      <c r="X53" s="100"/>
      <c r="Y53" s="100"/>
      <c r="Z53" s="100"/>
    </row>
    <row r="54" spans="1:26" ht="14.25" customHeight="1" collapsed="1" x14ac:dyDescent="0.2">
      <c r="A54" s="100"/>
      <c r="B54" s="100"/>
      <c r="C54" s="100"/>
      <c r="D54" s="100" t="s">
        <v>1094</v>
      </c>
      <c r="E54" s="101">
        <v>1</v>
      </c>
      <c r="F54" s="100"/>
      <c r="G54" s="100"/>
      <c r="H54" s="100"/>
      <c r="I54" s="100"/>
      <c r="J54" s="100"/>
      <c r="K54" s="100"/>
      <c r="L54" s="100"/>
      <c r="M54" s="100"/>
      <c r="N54" s="100"/>
      <c r="O54" s="100"/>
      <c r="P54" s="100"/>
      <c r="Q54" s="100"/>
      <c r="R54" s="100"/>
      <c r="S54" s="100"/>
      <c r="T54" s="100"/>
      <c r="U54" s="100"/>
      <c r="V54" s="100"/>
      <c r="W54" s="100"/>
      <c r="X54" s="100"/>
      <c r="Y54" s="100"/>
      <c r="Z54" s="100"/>
    </row>
    <row r="55" spans="1:26" ht="14.25" hidden="1" customHeight="1" outlineLevel="1" x14ac:dyDescent="0.2">
      <c r="A55" s="100"/>
      <c r="B55" s="100"/>
      <c r="C55" s="100">
        <v>2</v>
      </c>
      <c r="D55" s="100" t="s">
        <v>1092</v>
      </c>
      <c r="E55" s="101">
        <v>2</v>
      </c>
      <c r="F55" s="100" t="s">
        <v>1093</v>
      </c>
      <c r="G55" s="100">
        <v>24</v>
      </c>
      <c r="H55" s="100"/>
      <c r="I55" s="100"/>
      <c r="J55" s="100"/>
      <c r="K55" s="100"/>
      <c r="L55" s="100"/>
      <c r="M55" s="100"/>
      <c r="N55" s="100"/>
      <c r="O55" s="100"/>
      <c r="P55" s="100"/>
      <c r="Q55" s="100"/>
      <c r="R55" s="100"/>
      <c r="S55" s="100"/>
      <c r="T55" s="100"/>
      <c r="U55" s="100"/>
      <c r="V55" s="100"/>
      <c r="W55" s="100"/>
      <c r="X55" s="100"/>
      <c r="Y55" s="100"/>
      <c r="Z55" s="100"/>
    </row>
    <row r="56" spans="1:26" ht="14.25" hidden="1" customHeight="1" outlineLevel="1" x14ac:dyDescent="0.2">
      <c r="A56" s="100"/>
      <c r="B56" s="100"/>
      <c r="C56" s="100">
        <v>3</v>
      </c>
      <c r="D56" s="100" t="s">
        <v>1094</v>
      </c>
      <c r="E56" s="101">
        <v>2</v>
      </c>
      <c r="F56" s="100"/>
      <c r="G56" s="100">
        <v>26</v>
      </c>
      <c r="H56" s="100"/>
      <c r="I56" s="100"/>
      <c r="J56" s="100"/>
      <c r="K56" s="100"/>
      <c r="L56" s="100"/>
      <c r="M56" s="100"/>
      <c r="N56" s="100"/>
      <c r="O56" s="100"/>
      <c r="P56" s="100"/>
      <c r="Q56" s="100"/>
      <c r="R56" s="100"/>
      <c r="S56" s="100"/>
      <c r="T56" s="100"/>
      <c r="U56" s="100"/>
      <c r="V56" s="100"/>
      <c r="W56" s="100"/>
      <c r="X56" s="100"/>
      <c r="Y56" s="100"/>
      <c r="Z56" s="100"/>
    </row>
    <row r="57" spans="1:26" ht="14.25" hidden="1" customHeight="1" outlineLevel="1" x14ac:dyDescent="0.2">
      <c r="A57" s="100"/>
      <c r="B57" s="100"/>
      <c r="C57" s="100">
        <v>4</v>
      </c>
      <c r="D57" s="100" t="s">
        <v>1092</v>
      </c>
      <c r="E57" s="101">
        <v>3</v>
      </c>
      <c r="F57" s="100" t="s">
        <v>1093</v>
      </c>
      <c r="G57" s="100">
        <v>28</v>
      </c>
      <c r="H57" s="100"/>
      <c r="I57" s="100"/>
      <c r="J57" s="100"/>
      <c r="K57" s="100"/>
      <c r="L57" s="100"/>
      <c r="M57" s="100"/>
      <c r="N57" s="100"/>
      <c r="O57" s="100"/>
      <c r="P57" s="100"/>
      <c r="Q57" s="100"/>
      <c r="R57" s="100"/>
      <c r="S57" s="100"/>
      <c r="T57" s="100"/>
      <c r="U57" s="100"/>
      <c r="V57" s="100"/>
      <c r="W57" s="100"/>
      <c r="X57" s="100"/>
      <c r="Y57" s="100"/>
      <c r="Z57" s="100"/>
    </row>
    <row r="58" spans="1:26" ht="14.25" hidden="1" customHeight="1" outlineLevel="1" x14ac:dyDescent="0.2">
      <c r="A58" s="100"/>
      <c r="B58" s="100"/>
      <c r="C58" s="100">
        <v>5</v>
      </c>
      <c r="D58" s="100" t="s">
        <v>1094</v>
      </c>
      <c r="E58" s="101">
        <v>3</v>
      </c>
      <c r="F58" s="100"/>
      <c r="G58" s="100">
        <v>30</v>
      </c>
      <c r="H58" s="100"/>
      <c r="I58" s="100"/>
      <c r="J58" s="100"/>
      <c r="K58" s="100"/>
      <c r="L58" s="100"/>
      <c r="M58" s="100"/>
      <c r="N58" s="100"/>
      <c r="O58" s="100"/>
      <c r="P58" s="100"/>
      <c r="Q58" s="100"/>
      <c r="R58" s="100"/>
      <c r="S58" s="100"/>
      <c r="T58" s="100"/>
      <c r="U58" s="100"/>
      <c r="V58" s="100"/>
      <c r="W58" s="100"/>
      <c r="X58" s="100"/>
      <c r="Y58" s="100"/>
      <c r="Z58" s="100"/>
    </row>
    <row r="59" spans="1:26" ht="14.25" hidden="1" customHeight="1" outlineLevel="1" x14ac:dyDescent="0.2">
      <c r="A59" s="100"/>
      <c r="B59" s="100"/>
      <c r="C59" s="100">
        <v>6</v>
      </c>
      <c r="D59" s="100" t="s">
        <v>1092</v>
      </c>
      <c r="E59" s="101">
        <v>4</v>
      </c>
      <c r="F59" s="100" t="s">
        <v>1093</v>
      </c>
      <c r="G59" s="100">
        <v>32</v>
      </c>
      <c r="H59" s="100"/>
      <c r="I59" s="100"/>
      <c r="J59" s="100"/>
      <c r="K59" s="100"/>
      <c r="L59" s="100"/>
      <c r="M59" s="100"/>
      <c r="N59" s="100"/>
      <c r="O59" s="100"/>
      <c r="P59" s="100"/>
      <c r="Q59" s="100"/>
      <c r="R59" s="100"/>
      <c r="S59" s="100"/>
      <c r="T59" s="100"/>
      <c r="U59" s="100"/>
      <c r="V59" s="100"/>
      <c r="W59" s="100"/>
      <c r="X59" s="100"/>
      <c r="Y59" s="100"/>
      <c r="Z59" s="100"/>
    </row>
    <row r="60" spans="1:26" ht="14.25" hidden="1" customHeight="1" outlineLevel="1" x14ac:dyDescent="0.2">
      <c r="A60" s="100"/>
      <c r="B60" s="100"/>
      <c r="C60" s="100">
        <v>7</v>
      </c>
      <c r="D60" s="100" t="s">
        <v>1094</v>
      </c>
      <c r="E60" s="101">
        <v>4</v>
      </c>
      <c r="F60" s="100"/>
      <c r="G60" s="100">
        <v>34</v>
      </c>
      <c r="H60" s="100"/>
      <c r="I60" s="100"/>
      <c r="J60" s="100"/>
      <c r="K60" s="100"/>
      <c r="L60" s="100"/>
      <c r="M60" s="100"/>
      <c r="N60" s="100"/>
      <c r="O60" s="100"/>
      <c r="P60" s="100"/>
      <c r="Q60" s="100"/>
      <c r="R60" s="100"/>
      <c r="S60" s="100"/>
      <c r="T60" s="100"/>
      <c r="U60" s="100"/>
      <c r="V60" s="100"/>
      <c r="W60" s="100"/>
      <c r="X60" s="100"/>
      <c r="Y60" s="100"/>
      <c r="Z60" s="100"/>
    </row>
    <row r="61" spans="1:26" ht="14.25" hidden="1" customHeight="1" outlineLevel="1" x14ac:dyDescent="0.2">
      <c r="A61" s="100"/>
      <c r="B61" s="100"/>
      <c r="C61" s="100">
        <v>8</v>
      </c>
      <c r="D61" s="100" t="s">
        <v>1092</v>
      </c>
      <c r="E61" s="101">
        <v>5</v>
      </c>
      <c r="F61" s="100" t="s">
        <v>1093</v>
      </c>
      <c r="G61" s="100">
        <v>36</v>
      </c>
      <c r="H61" s="100"/>
      <c r="I61" s="100"/>
      <c r="J61" s="100"/>
      <c r="K61" s="100"/>
      <c r="L61" s="100"/>
      <c r="M61" s="100"/>
      <c r="N61" s="100"/>
      <c r="O61" s="100"/>
      <c r="P61" s="100"/>
      <c r="Q61" s="100"/>
      <c r="R61" s="100"/>
      <c r="S61" s="100"/>
      <c r="T61" s="100"/>
      <c r="U61" s="100"/>
      <c r="V61" s="100"/>
      <c r="W61" s="100"/>
      <c r="X61" s="100"/>
      <c r="Y61" s="100"/>
      <c r="Z61" s="100"/>
    </row>
    <row r="62" spans="1:26" ht="14.25" hidden="1" customHeight="1" outlineLevel="1" x14ac:dyDescent="0.2">
      <c r="A62" s="100"/>
      <c r="B62" s="100"/>
      <c r="C62" s="100">
        <v>9</v>
      </c>
      <c r="D62" s="100" t="s">
        <v>1094</v>
      </c>
      <c r="E62" s="101">
        <v>5</v>
      </c>
      <c r="F62" s="100"/>
      <c r="G62" s="100">
        <v>38</v>
      </c>
      <c r="H62" s="100"/>
      <c r="I62" s="100"/>
      <c r="J62" s="100"/>
      <c r="K62" s="100"/>
      <c r="L62" s="100"/>
      <c r="M62" s="100"/>
      <c r="N62" s="100"/>
      <c r="O62" s="100"/>
      <c r="P62" s="100"/>
      <c r="Q62" s="100"/>
      <c r="R62" s="100"/>
      <c r="S62" s="100"/>
      <c r="T62" s="100"/>
      <c r="U62" s="100"/>
      <c r="V62" s="100"/>
      <c r="W62" s="100"/>
      <c r="X62" s="100"/>
      <c r="Y62" s="100"/>
      <c r="Z62" s="100"/>
    </row>
    <row r="63" spans="1:26" ht="14.25" hidden="1" customHeight="1" outlineLevel="1" x14ac:dyDescent="0.2">
      <c r="A63" s="100"/>
      <c r="B63" s="100"/>
      <c r="C63" s="100">
        <v>10</v>
      </c>
      <c r="D63" s="100" t="s">
        <v>1092</v>
      </c>
      <c r="E63" s="101">
        <v>6</v>
      </c>
      <c r="F63" s="100" t="s">
        <v>1093</v>
      </c>
      <c r="G63" s="100">
        <v>40</v>
      </c>
      <c r="H63" s="100"/>
      <c r="I63" s="100"/>
      <c r="J63" s="100"/>
      <c r="K63" s="100"/>
      <c r="L63" s="100"/>
      <c r="M63" s="100"/>
      <c r="N63" s="100"/>
      <c r="O63" s="100"/>
      <c r="P63" s="100"/>
      <c r="Q63" s="100"/>
      <c r="R63" s="100"/>
      <c r="S63" s="100"/>
      <c r="T63" s="100"/>
      <c r="U63" s="100"/>
      <c r="V63" s="100"/>
      <c r="W63" s="100"/>
      <c r="X63" s="100"/>
      <c r="Y63" s="100"/>
      <c r="Z63" s="100"/>
    </row>
    <row r="64" spans="1:26" ht="14.25" hidden="1" customHeight="1" outlineLevel="1" x14ac:dyDescent="0.2">
      <c r="A64" s="100"/>
      <c r="B64" s="100"/>
      <c r="C64" s="100">
        <v>11</v>
      </c>
      <c r="D64" s="100" t="s">
        <v>1094</v>
      </c>
      <c r="E64" s="101">
        <v>6</v>
      </c>
      <c r="F64" s="100"/>
      <c r="G64" s="100">
        <v>42</v>
      </c>
      <c r="H64" s="100"/>
      <c r="I64" s="100"/>
      <c r="J64" s="100"/>
      <c r="K64" s="100"/>
      <c r="L64" s="100"/>
      <c r="M64" s="100"/>
      <c r="N64" s="100"/>
      <c r="O64" s="100"/>
      <c r="P64" s="100"/>
      <c r="Q64" s="100"/>
      <c r="R64" s="100"/>
      <c r="S64" s="100"/>
      <c r="T64" s="100"/>
      <c r="U64" s="100"/>
      <c r="V64" s="100"/>
      <c r="W64" s="100"/>
      <c r="X64" s="100"/>
      <c r="Y64" s="100"/>
      <c r="Z64" s="100"/>
    </row>
    <row r="65" spans="1:26" ht="14.25" hidden="1" customHeight="1" outlineLevel="1" x14ac:dyDescent="0.2">
      <c r="A65" s="100"/>
      <c r="B65" s="100"/>
      <c r="C65" s="100">
        <v>12</v>
      </c>
      <c r="D65" s="100" t="s">
        <v>1092</v>
      </c>
      <c r="E65" s="101">
        <v>7</v>
      </c>
      <c r="F65" s="100" t="s">
        <v>1093</v>
      </c>
      <c r="G65" s="100">
        <v>44</v>
      </c>
      <c r="H65" s="100"/>
      <c r="I65" s="100"/>
      <c r="J65" s="100"/>
      <c r="K65" s="100"/>
      <c r="L65" s="100"/>
      <c r="M65" s="100"/>
      <c r="N65" s="100"/>
      <c r="O65" s="100"/>
      <c r="P65" s="100"/>
      <c r="Q65" s="100"/>
      <c r="R65" s="100"/>
      <c r="S65" s="100"/>
      <c r="T65" s="100"/>
      <c r="U65" s="100"/>
      <c r="V65" s="100"/>
      <c r="W65" s="100"/>
      <c r="X65" s="100"/>
      <c r="Y65" s="100"/>
      <c r="Z65" s="100"/>
    </row>
    <row r="66" spans="1:26" ht="14.25" hidden="1" customHeight="1" outlineLevel="1" x14ac:dyDescent="0.2">
      <c r="A66" s="100"/>
      <c r="B66" s="100"/>
      <c r="C66" s="100">
        <v>13</v>
      </c>
      <c r="D66" s="100" t="s">
        <v>1094</v>
      </c>
      <c r="E66" s="101">
        <v>7</v>
      </c>
      <c r="F66" s="100"/>
      <c r="G66" s="100">
        <v>46</v>
      </c>
      <c r="H66" s="100"/>
      <c r="I66" s="100"/>
      <c r="J66" s="100"/>
      <c r="K66" s="100"/>
      <c r="L66" s="100"/>
      <c r="M66" s="100"/>
      <c r="N66" s="100"/>
      <c r="O66" s="100"/>
      <c r="P66" s="100"/>
      <c r="Q66" s="100"/>
      <c r="R66" s="100"/>
      <c r="S66" s="100"/>
      <c r="T66" s="100"/>
      <c r="U66" s="100"/>
      <c r="V66" s="100"/>
      <c r="W66" s="100"/>
      <c r="X66" s="100"/>
      <c r="Y66" s="100"/>
      <c r="Z66" s="100"/>
    </row>
    <row r="67" spans="1:26" ht="14.25" hidden="1" customHeight="1" outlineLevel="1" x14ac:dyDescent="0.2">
      <c r="A67" s="100"/>
      <c r="B67" s="100"/>
      <c r="C67" s="100">
        <v>14</v>
      </c>
      <c r="D67" s="100" t="s">
        <v>1092</v>
      </c>
      <c r="E67" s="101">
        <v>8</v>
      </c>
      <c r="F67" s="100" t="s">
        <v>1093</v>
      </c>
      <c r="G67" s="100">
        <v>48</v>
      </c>
      <c r="H67" s="100"/>
      <c r="I67" s="100"/>
      <c r="J67" s="100"/>
      <c r="K67" s="100"/>
      <c r="L67" s="100"/>
      <c r="M67" s="100"/>
      <c r="N67" s="100"/>
      <c r="O67" s="100"/>
      <c r="P67" s="100"/>
      <c r="Q67" s="100"/>
      <c r="R67" s="100"/>
      <c r="S67" s="100"/>
      <c r="T67" s="100"/>
      <c r="U67" s="100"/>
      <c r="V67" s="100"/>
      <c r="W67" s="100"/>
      <c r="X67" s="100"/>
      <c r="Y67" s="100"/>
      <c r="Z67" s="100"/>
    </row>
    <row r="68" spans="1:26" ht="14.25" hidden="1" customHeight="1" outlineLevel="1" x14ac:dyDescent="0.2">
      <c r="A68" s="100"/>
      <c r="B68" s="100"/>
      <c r="C68" s="100">
        <v>15</v>
      </c>
      <c r="D68" s="100" t="s">
        <v>1094</v>
      </c>
      <c r="E68" s="101">
        <v>8</v>
      </c>
      <c r="F68" s="100"/>
      <c r="G68" s="100">
        <v>50</v>
      </c>
      <c r="H68" s="100"/>
      <c r="I68" s="100"/>
      <c r="J68" s="100"/>
      <c r="K68" s="100"/>
      <c r="L68" s="100"/>
      <c r="M68" s="100"/>
      <c r="N68" s="100"/>
      <c r="O68" s="100"/>
      <c r="P68" s="100"/>
      <c r="Q68" s="100"/>
      <c r="R68" s="100"/>
      <c r="S68" s="100"/>
      <c r="T68" s="100"/>
      <c r="U68" s="100"/>
      <c r="V68" s="100"/>
      <c r="W68" s="100"/>
      <c r="X68" s="100"/>
      <c r="Y68" s="100"/>
      <c r="Z68" s="100"/>
    </row>
    <row r="69" spans="1:26" ht="14.25" hidden="1" customHeight="1" outlineLevel="1" x14ac:dyDescent="0.2">
      <c r="A69" s="100"/>
      <c r="B69" s="100"/>
      <c r="C69" s="100">
        <v>16</v>
      </c>
      <c r="D69" s="100" t="s">
        <v>1092</v>
      </c>
      <c r="E69" s="101">
        <v>9</v>
      </c>
      <c r="F69" s="100" t="s">
        <v>1093</v>
      </c>
      <c r="G69" s="100">
        <v>52</v>
      </c>
      <c r="H69" s="100"/>
      <c r="I69" s="100"/>
      <c r="J69" s="100"/>
      <c r="K69" s="100"/>
      <c r="L69" s="100"/>
      <c r="M69" s="100"/>
      <c r="N69" s="100"/>
      <c r="O69" s="100"/>
      <c r="P69" s="100"/>
      <c r="Q69" s="100"/>
      <c r="R69" s="100"/>
      <c r="S69" s="100"/>
      <c r="T69" s="100"/>
      <c r="U69" s="100"/>
      <c r="V69" s="100"/>
      <c r="W69" s="100"/>
      <c r="X69" s="100"/>
      <c r="Y69" s="100"/>
      <c r="Z69" s="100"/>
    </row>
    <row r="70" spans="1:26" ht="14.25" hidden="1" customHeight="1" outlineLevel="1" x14ac:dyDescent="0.2">
      <c r="A70" s="100"/>
      <c r="B70" s="100"/>
      <c r="C70" s="100">
        <v>17</v>
      </c>
      <c r="D70" s="100" t="s">
        <v>1094</v>
      </c>
      <c r="E70" s="101">
        <v>9</v>
      </c>
      <c r="F70" s="100"/>
      <c r="G70" s="100">
        <v>54</v>
      </c>
      <c r="H70" s="100"/>
      <c r="I70" s="100"/>
      <c r="J70" s="100"/>
      <c r="K70" s="100"/>
      <c r="L70" s="100"/>
      <c r="M70" s="100"/>
      <c r="N70" s="100"/>
      <c r="O70" s="100"/>
      <c r="P70" s="100"/>
      <c r="Q70" s="100"/>
      <c r="R70" s="100"/>
      <c r="S70" s="100"/>
      <c r="T70" s="100"/>
      <c r="U70" s="100"/>
      <c r="V70" s="100"/>
      <c r="W70" s="100"/>
      <c r="X70" s="100"/>
      <c r="Y70" s="100"/>
      <c r="Z70" s="100"/>
    </row>
    <row r="71" spans="1:26" ht="14.25" hidden="1" customHeight="1" outlineLevel="1" x14ac:dyDescent="0.2">
      <c r="A71" s="100"/>
      <c r="B71" s="100"/>
      <c r="C71" s="100">
        <v>18</v>
      </c>
      <c r="D71" s="100" t="s">
        <v>1092</v>
      </c>
      <c r="E71" s="101">
        <v>10</v>
      </c>
      <c r="F71" s="100" t="s">
        <v>1093</v>
      </c>
      <c r="G71" s="100">
        <v>56</v>
      </c>
      <c r="H71" s="100"/>
      <c r="I71" s="100"/>
      <c r="J71" s="100"/>
      <c r="K71" s="100"/>
      <c r="L71" s="100"/>
      <c r="M71" s="100"/>
      <c r="N71" s="100"/>
      <c r="O71" s="100"/>
      <c r="P71" s="100"/>
      <c r="Q71" s="100"/>
      <c r="R71" s="100"/>
      <c r="S71" s="100"/>
      <c r="T71" s="100"/>
      <c r="U71" s="100"/>
      <c r="V71" s="100"/>
      <c r="W71" s="100"/>
      <c r="X71" s="100"/>
      <c r="Y71" s="100"/>
      <c r="Z71" s="100"/>
    </row>
    <row r="72" spans="1:26" ht="14.25" hidden="1" customHeight="1" outlineLevel="1" x14ac:dyDescent="0.2">
      <c r="A72" s="100"/>
      <c r="B72" s="100"/>
      <c r="C72" s="100">
        <v>19</v>
      </c>
      <c r="D72" s="100" t="s">
        <v>1094</v>
      </c>
      <c r="E72" s="101">
        <v>10</v>
      </c>
      <c r="F72" s="100"/>
      <c r="G72" s="100">
        <v>58</v>
      </c>
      <c r="H72" s="100"/>
      <c r="I72" s="100"/>
      <c r="J72" s="100"/>
      <c r="K72" s="100"/>
      <c r="L72" s="100"/>
      <c r="M72" s="100"/>
      <c r="N72" s="100"/>
      <c r="O72" s="100"/>
      <c r="P72" s="100"/>
      <c r="Q72" s="100"/>
      <c r="R72" s="100"/>
      <c r="S72" s="100"/>
      <c r="T72" s="100"/>
      <c r="U72" s="100"/>
      <c r="V72" s="100"/>
      <c r="W72" s="100"/>
      <c r="X72" s="100"/>
      <c r="Y72" s="100"/>
      <c r="Z72" s="100"/>
    </row>
    <row r="73" spans="1:26" ht="14.25" hidden="1" customHeight="1" outlineLevel="1" x14ac:dyDescent="0.2">
      <c r="A73" s="100"/>
      <c r="B73" s="100"/>
      <c r="C73" s="100">
        <v>20</v>
      </c>
      <c r="D73" s="100" t="s">
        <v>1092</v>
      </c>
      <c r="E73" s="101">
        <v>11</v>
      </c>
      <c r="F73" s="100" t="s">
        <v>1093</v>
      </c>
      <c r="G73" s="100">
        <v>60</v>
      </c>
      <c r="H73" s="100"/>
      <c r="I73" s="100"/>
      <c r="J73" s="100"/>
      <c r="K73" s="100"/>
      <c r="L73" s="100"/>
      <c r="M73" s="100"/>
      <c r="N73" s="100"/>
      <c r="O73" s="100"/>
      <c r="P73" s="100"/>
      <c r="Q73" s="100"/>
      <c r="R73" s="100"/>
      <c r="S73" s="100"/>
      <c r="T73" s="100"/>
      <c r="U73" s="100"/>
      <c r="V73" s="100"/>
      <c r="W73" s="100"/>
      <c r="X73" s="100"/>
      <c r="Y73" s="100"/>
      <c r="Z73" s="100"/>
    </row>
    <row r="74" spans="1:26" ht="14.25" hidden="1" customHeight="1" outlineLevel="1" x14ac:dyDescent="0.2">
      <c r="A74" s="100"/>
      <c r="B74" s="100"/>
      <c r="C74" s="100">
        <v>21</v>
      </c>
      <c r="D74" s="100" t="s">
        <v>1094</v>
      </c>
      <c r="E74" s="101">
        <v>11</v>
      </c>
      <c r="F74" s="100"/>
      <c r="G74" s="100">
        <v>62</v>
      </c>
      <c r="H74" s="100"/>
      <c r="I74" s="100"/>
      <c r="J74" s="100"/>
      <c r="K74" s="100"/>
      <c r="L74" s="100"/>
      <c r="M74" s="100"/>
      <c r="N74" s="100"/>
      <c r="O74" s="100"/>
      <c r="P74" s="100"/>
      <c r="Q74" s="100"/>
      <c r="R74" s="100"/>
      <c r="S74" s="100"/>
      <c r="T74" s="100"/>
      <c r="U74" s="100"/>
      <c r="V74" s="100"/>
      <c r="W74" s="100"/>
      <c r="X74" s="100"/>
      <c r="Y74" s="100"/>
      <c r="Z74" s="100"/>
    </row>
    <row r="75" spans="1:26" ht="14.25" hidden="1" customHeight="1" outlineLevel="1" x14ac:dyDescent="0.2">
      <c r="A75" s="100"/>
      <c r="B75" s="100"/>
      <c r="C75" s="100">
        <v>22</v>
      </c>
      <c r="D75" s="100" t="s">
        <v>1092</v>
      </c>
      <c r="E75" s="101">
        <v>12</v>
      </c>
      <c r="F75" s="100" t="s">
        <v>1093</v>
      </c>
      <c r="G75" s="100">
        <v>64</v>
      </c>
      <c r="H75" s="100"/>
      <c r="I75" s="100"/>
      <c r="J75" s="100"/>
      <c r="K75" s="100"/>
      <c r="L75" s="100"/>
      <c r="M75" s="100"/>
      <c r="N75" s="100"/>
      <c r="O75" s="100"/>
      <c r="P75" s="100"/>
      <c r="Q75" s="100"/>
      <c r="R75" s="100"/>
      <c r="S75" s="100"/>
      <c r="T75" s="100"/>
      <c r="U75" s="100"/>
      <c r="V75" s="100"/>
      <c r="W75" s="100"/>
      <c r="X75" s="100"/>
      <c r="Y75" s="100"/>
      <c r="Z75" s="100"/>
    </row>
    <row r="76" spans="1:26" ht="14.25" hidden="1" customHeight="1" outlineLevel="1" x14ac:dyDescent="0.2">
      <c r="A76" s="100"/>
      <c r="B76" s="100"/>
      <c r="C76" s="100">
        <v>23</v>
      </c>
      <c r="D76" s="100" t="s">
        <v>1094</v>
      </c>
      <c r="E76" s="101">
        <v>12</v>
      </c>
      <c r="F76" s="100"/>
      <c r="G76" s="100">
        <v>66</v>
      </c>
      <c r="H76" s="100"/>
      <c r="I76" s="100"/>
      <c r="J76" s="100"/>
      <c r="K76" s="100"/>
      <c r="L76" s="100"/>
      <c r="M76" s="100"/>
      <c r="N76" s="100"/>
      <c r="O76" s="100"/>
      <c r="P76" s="100"/>
      <c r="Q76" s="100"/>
      <c r="R76" s="100"/>
      <c r="S76" s="100"/>
      <c r="T76" s="100"/>
      <c r="U76" s="100"/>
      <c r="V76" s="100"/>
      <c r="W76" s="100"/>
      <c r="X76" s="100"/>
      <c r="Y76" s="100"/>
      <c r="Z76" s="100"/>
    </row>
    <row r="77" spans="1:26" ht="14.25" hidden="1" customHeight="1" outlineLevel="1" x14ac:dyDescent="0.2">
      <c r="A77" s="100"/>
      <c r="B77" s="100"/>
      <c r="C77" s="100">
        <v>24</v>
      </c>
      <c r="D77" s="100" t="s">
        <v>1092</v>
      </c>
      <c r="E77" s="101">
        <v>13</v>
      </c>
      <c r="F77" s="100" t="s">
        <v>1093</v>
      </c>
      <c r="G77" s="100">
        <v>68</v>
      </c>
      <c r="H77" s="100"/>
      <c r="I77" s="100"/>
      <c r="J77" s="100"/>
      <c r="K77" s="100"/>
      <c r="L77" s="100"/>
      <c r="M77" s="100"/>
      <c r="N77" s="100"/>
      <c r="O77" s="100"/>
      <c r="P77" s="100"/>
      <c r="Q77" s="100"/>
      <c r="R77" s="100"/>
      <c r="S77" s="100"/>
      <c r="T77" s="100"/>
      <c r="U77" s="100"/>
      <c r="V77" s="100"/>
      <c r="W77" s="100"/>
      <c r="X77" s="100"/>
      <c r="Y77" s="100"/>
      <c r="Z77" s="100"/>
    </row>
    <row r="78" spans="1:26" ht="14.25" hidden="1" customHeight="1" outlineLevel="1" x14ac:dyDescent="0.2">
      <c r="A78" s="100"/>
      <c r="B78" s="100"/>
      <c r="C78" s="100">
        <v>25</v>
      </c>
      <c r="D78" s="100" t="s">
        <v>1094</v>
      </c>
      <c r="E78" s="101">
        <v>13</v>
      </c>
      <c r="F78" s="100"/>
      <c r="G78" s="100">
        <v>70</v>
      </c>
      <c r="H78" s="100"/>
      <c r="I78" s="100"/>
      <c r="J78" s="100"/>
      <c r="K78" s="100"/>
      <c r="L78" s="100"/>
      <c r="M78" s="100"/>
      <c r="N78" s="100"/>
      <c r="O78" s="100"/>
      <c r="P78" s="100"/>
      <c r="Q78" s="100"/>
      <c r="R78" s="100"/>
      <c r="S78" s="100"/>
      <c r="T78" s="100"/>
      <c r="U78" s="100"/>
      <c r="V78" s="100"/>
      <c r="W78" s="100"/>
      <c r="X78" s="100"/>
      <c r="Y78" s="100"/>
      <c r="Z78" s="100"/>
    </row>
    <row r="79" spans="1:26" ht="14.25" hidden="1" customHeight="1" outlineLevel="1" x14ac:dyDescent="0.2">
      <c r="A79" s="100"/>
      <c r="B79" s="100"/>
      <c r="C79" s="100">
        <v>26</v>
      </c>
      <c r="D79" s="100" t="s">
        <v>1092</v>
      </c>
      <c r="E79" s="101">
        <v>14</v>
      </c>
      <c r="F79" s="100" t="s">
        <v>1093</v>
      </c>
      <c r="G79" s="100">
        <v>72</v>
      </c>
      <c r="H79" s="100"/>
      <c r="I79" s="100"/>
      <c r="J79" s="100"/>
      <c r="K79" s="100"/>
      <c r="L79" s="100"/>
      <c r="M79" s="100"/>
      <c r="N79" s="100"/>
      <c r="O79" s="100"/>
      <c r="P79" s="100"/>
      <c r="Q79" s="100"/>
      <c r="R79" s="100"/>
      <c r="S79" s="100"/>
      <c r="T79" s="100"/>
      <c r="U79" s="100"/>
      <c r="V79" s="100"/>
      <c r="W79" s="100"/>
      <c r="X79" s="100"/>
      <c r="Y79" s="100"/>
      <c r="Z79" s="100"/>
    </row>
    <row r="80" spans="1:26" ht="14.25" hidden="1" customHeight="1" outlineLevel="1" x14ac:dyDescent="0.2">
      <c r="A80" s="100"/>
      <c r="B80" s="100"/>
      <c r="C80" s="100">
        <v>27</v>
      </c>
      <c r="D80" s="100" t="s">
        <v>1094</v>
      </c>
      <c r="E80" s="101">
        <v>14</v>
      </c>
      <c r="F80" s="100"/>
      <c r="G80" s="100">
        <v>74</v>
      </c>
      <c r="H80" s="100"/>
      <c r="I80" s="100"/>
      <c r="J80" s="100"/>
      <c r="K80" s="100"/>
      <c r="L80" s="100"/>
      <c r="M80" s="100"/>
      <c r="N80" s="100"/>
      <c r="O80" s="100"/>
      <c r="P80" s="100"/>
      <c r="Q80" s="100"/>
      <c r="R80" s="100"/>
      <c r="S80" s="100"/>
      <c r="T80" s="100"/>
      <c r="U80" s="100"/>
      <c r="V80" s="100"/>
      <c r="W80" s="100"/>
      <c r="X80" s="100"/>
      <c r="Y80" s="100"/>
      <c r="Z80" s="100"/>
    </row>
    <row r="81" spans="1:26" ht="14.25" hidden="1" customHeight="1" outlineLevel="1" x14ac:dyDescent="0.2">
      <c r="A81" s="100"/>
      <c r="B81" s="100"/>
      <c r="C81" s="100">
        <v>28</v>
      </c>
      <c r="D81" s="100" t="s">
        <v>1092</v>
      </c>
      <c r="E81" s="101">
        <v>15</v>
      </c>
      <c r="F81" s="100" t="s">
        <v>1093</v>
      </c>
      <c r="G81" s="100">
        <v>76</v>
      </c>
      <c r="H81" s="100"/>
      <c r="I81" s="100"/>
      <c r="J81" s="100"/>
      <c r="K81" s="100"/>
      <c r="L81" s="100"/>
      <c r="M81" s="100"/>
      <c r="N81" s="100"/>
      <c r="O81" s="100"/>
      <c r="P81" s="100"/>
      <c r="Q81" s="100"/>
      <c r="R81" s="100"/>
      <c r="S81" s="100"/>
      <c r="T81" s="100"/>
      <c r="U81" s="100"/>
      <c r="V81" s="100"/>
      <c r="W81" s="100"/>
      <c r="X81" s="100"/>
      <c r="Y81" s="100"/>
      <c r="Z81" s="100"/>
    </row>
    <row r="82" spans="1:26" ht="14.25" hidden="1" customHeight="1" outlineLevel="1" x14ac:dyDescent="0.2">
      <c r="A82" s="100"/>
      <c r="B82" s="100"/>
      <c r="C82" s="100">
        <v>29</v>
      </c>
      <c r="D82" s="100" t="s">
        <v>1094</v>
      </c>
      <c r="E82" s="101">
        <v>15</v>
      </c>
      <c r="F82" s="100"/>
      <c r="G82" s="100">
        <v>78</v>
      </c>
      <c r="H82" s="100"/>
      <c r="I82" s="100"/>
      <c r="J82" s="100"/>
      <c r="K82" s="100"/>
      <c r="L82" s="100"/>
      <c r="M82" s="100"/>
      <c r="N82" s="100"/>
      <c r="O82" s="100"/>
      <c r="P82" s="100"/>
      <c r="Q82" s="100"/>
      <c r="R82" s="100"/>
      <c r="S82" s="100"/>
      <c r="T82" s="100"/>
      <c r="U82" s="100"/>
      <c r="V82" s="100"/>
      <c r="W82" s="100"/>
      <c r="X82" s="100"/>
      <c r="Y82" s="100"/>
      <c r="Z82" s="100"/>
    </row>
    <row r="83" spans="1:26" ht="14.25" hidden="1" customHeight="1" outlineLevel="1" x14ac:dyDescent="0.2">
      <c r="A83" s="100"/>
      <c r="B83" s="100"/>
      <c r="C83" s="100">
        <v>30</v>
      </c>
      <c r="D83" s="100" t="s">
        <v>1092</v>
      </c>
      <c r="E83" s="101">
        <v>16</v>
      </c>
      <c r="F83" s="100" t="s">
        <v>1093</v>
      </c>
      <c r="G83" s="100">
        <v>80</v>
      </c>
      <c r="H83" s="100"/>
      <c r="I83" s="100"/>
      <c r="J83" s="100"/>
      <c r="K83" s="100"/>
      <c r="L83" s="100"/>
      <c r="M83" s="100"/>
      <c r="N83" s="100"/>
      <c r="O83" s="100"/>
      <c r="P83" s="100"/>
      <c r="Q83" s="100"/>
      <c r="R83" s="100"/>
      <c r="S83" s="100"/>
      <c r="T83" s="100"/>
      <c r="U83" s="100"/>
      <c r="V83" s="100"/>
      <c r="W83" s="100"/>
      <c r="X83" s="100"/>
      <c r="Y83" s="100"/>
      <c r="Z83" s="100"/>
    </row>
    <row r="84" spans="1:26" ht="14.25" hidden="1" customHeight="1" outlineLevel="1" x14ac:dyDescent="0.2">
      <c r="A84" s="100"/>
      <c r="B84" s="100"/>
      <c r="C84" s="100">
        <v>31</v>
      </c>
      <c r="D84" s="100" t="s">
        <v>1094</v>
      </c>
      <c r="E84" s="101">
        <v>16</v>
      </c>
      <c r="F84" s="100"/>
      <c r="G84" s="100">
        <v>82</v>
      </c>
      <c r="H84" s="100"/>
      <c r="I84" s="100"/>
      <c r="J84" s="100"/>
      <c r="K84" s="100"/>
      <c r="L84" s="100"/>
      <c r="M84" s="100"/>
      <c r="N84" s="100"/>
      <c r="O84" s="100"/>
      <c r="P84" s="100"/>
      <c r="Q84" s="100"/>
      <c r="R84" s="100"/>
      <c r="S84" s="100"/>
      <c r="T84" s="100"/>
      <c r="U84" s="100"/>
      <c r="V84" s="100"/>
      <c r="W84" s="100"/>
      <c r="X84" s="100"/>
      <c r="Y84" s="100"/>
      <c r="Z84" s="100"/>
    </row>
    <row r="85" spans="1:26" ht="14.25" hidden="1" customHeight="1" outlineLevel="1" x14ac:dyDescent="0.2">
      <c r="A85" s="100"/>
      <c r="B85" s="100"/>
      <c r="C85" s="100">
        <v>32</v>
      </c>
      <c r="D85" s="100" t="s">
        <v>1092</v>
      </c>
      <c r="E85" s="101">
        <v>17</v>
      </c>
      <c r="F85" s="100" t="s">
        <v>1093</v>
      </c>
      <c r="G85" s="100">
        <v>84</v>
      </c>
      <c r="H85" s="100"/>
      <c r="I85" s="100"/>
      <c r="J85" s="100"/>
      <c r="K85" s="100"/>
      <c r="L85" s="100"/>
      <c r="M85" s="100"/>
      <c r="N85" s="100"/>
      <c r="O85" s="100"/>
      <c r="P85" s="100"/>
      <c r="Q85" s="100"/>
      <c r="R85" s="100"/>
      <c r="S85" s="100"/>
      <c r="T85" s="100"/>
      <c r="U85" s="100"/>
      <c r="V85" s="100"/>
      <c r="W85" s="100"/>
      <c r="X85" s="100"/>
      <c r="Y85" s="100"/>
      <c r="Z85" s="100"/>
    </row>
    <row r="86" spans="1:26" ht="14.25" hidden="1" customHeight="1" outlineLevel="1" x14ac:dyDescent="0.2">
      <c r="A86" s="100"/>
      <c r="B86" s="100"/>
      <c r="C86" s="100">
        <v>33</v>
      </c>
      <c r="D86" s="100" t="s">
        <v>1094</v>
      </c>
      <c r="E86" s="101">
        <v>17</v>
      </c>
      <c r="F86" s="100"/>
      <c r="G86" s="100">
        <v>86</v>
      </c>
      <c r="H86" s="100"/>
      <c r="I86" s="100"/>
      <c r="J86" s="100"/>
      <c r="K86" s="100"/>
      <c r="L86" s="100"/>
      <c r="M86" s="100"/>
      <c r="N86" s="100"/>
      <c r="O86" s="100"/>
      <c r="P86" s="100"/>
      <c r="Q86" s="100"/>
      <c r="R86" s="100"/>
      <c r="S86" s="100"/>
      <c r="T86" s="100"/>
      <c r="U86" s="100"/>
      <c r="V86" s="100"/>
      <c r="W86" s="100"/>
      <c r="X86" s="100"/>
      <c r="Y86" s="100"/>
      <c r="Z86" s="100"/>
    </row>
    <row r="87" spans="1:26" ht="14.25" hidden="1" customHeight="1" outlineLevel="1" x14ac:dyDescent="0.2">
      <c r="A87" s="100"/>
      <c r="B87" s="100"/>
      <c r="C87" s="100">
        <v>34</v>
      </c>
      <c r="D87" s="100" t="s">
        <v>1092</v>
      </c>
      <c r="E87" s="101">
        <v>18</v>
      </c>
      <c r="F87" s="100" t="s">
        <v>1093</v>
      </c>
      <c r="G87" s="100">
        <v>88</v>
      </c>
      <c r="H87" s="100"/>
      <c r="I87" s="100"/>
      <c r="J87" s="100"/>
      <c r="K87" s="100"/>
      <c r="L87" s="100"/>
      <c r="M87" s="100"/>
      <c r="N87" s="100"/>
      <c r="O87" s="100"/>
      <c r="P87" s="100"/>
      <c r="Q87" s="100"/>
      <c r="R87" s="100"/>
      <c r="S87" s="100"/>
      <c r="T87" s="100"/>
      <c r="U87" s="100"/>
      <c r="V87" s="100"/>
      <c r="W87" s="100"/>
      <c r="X87" s="100"/>
      <c r="Y87" s="100"/>
      <c r="Z87" s="100"/>
    </row>
    <row r="88" spans="1:26" ht="14.25" hidden="1" customHeight="1" outlineLevel="1" x14ac:dyDescent="0.2">
      <c r="A88" s="100"/>
      <c r="B88" s="100"/>
      <c r="C88" s="100">
        <v>35</v>
      </c>
      <c r="D88" s="100" t="s">
        <v>1094</v>
      </c>
      <c r="E88" s="101">
        <v>18</v>
      </c>
      <c r="F88" s="100"/>
      <c r="G88" s="100">
        <v>90</v>
      </c>
      <c r="H88" s="100"/>
      <c r="I88" s="100"/>
      <c r="J88" s="100"/>
      <c r="K88" s="100"/>
      <c r="L88" s="100"/>
      <c r="M88" s="100"/>
      <c r="N88" s="100"/>
      <c r="O88" s="100"/>
      <c r="P88" s="100"/>
      <c r="Q88" s="100"/>
      <c r="R88" s="100"/>
      <c r="S88" s="100"/>
      <c r="T88" s="100"/>
      <c r="U88" s="100"/>
      <c r="V88" s="100"/>
      <c r="W88" s="100"/>
      <c r="X88" s="100"/>
      <c r="Y88" s="100"/>
      <c r="Z88" s="100"/>
    </row>
    <row r="89" spans="1:26" ht="14.25" hidden="1" customHeight="1" outlineLevel="1" x14ac:dyDescent="0.2">
      <c r="A89" s="100"/>
      <c r="B89" s="100"/>
      <c r="C89" s="100">
        <v>36</v>
      </c>
      <c r="D89" s="100" t="s">
        <v>1092</v>
      </c>
      <c r="E89" s="101">
        <v>19</v>
      </c>
      <c r="F89" s="100" t="s">
        <v>1093</v>
      </c>
      <c r="G89" s="100">
        <v>92</v>
      </c>
      <c r="H89" s="100"/>
      <c r="I89" s="100"/>
      <c r="J89" s="100"/>
      <c r="K89" s="100"/>
      <c r="L89" s="100"/>
      <c r="M89" s="100"/>
      <c r="N89" s="100"/>
      <c r="O89" s="100"/>
      <c r="P89" s="100"/>
      <c r="Q89" s="100"/>
      <c r="R89" s="100"/>
      <c r="S89" s="100"/>
      <c r="T89" s="100"/>
      <c r="U89" s="100"/>
      <c r="V89" s="100"/>
      <c r="W89" s="100"/>
      <c r="X89" s="100"/>
      <c r="Y89" s="100"/>
      <c r="Z89" s="100"/>
    </row>
    <row r="90" spans="1:26" ht="14.25" hidden="1" customHeight="1" outlineLevel="1" x14ac:dyDescent="0.2">
      <c r="A90" s="100"/>
      <c r="B90" s="100"/>
      <c r="C90" s="100">
        <v>37</v>
      </c>
      <c r="D90" s="100" t="s">
        <v>1094</v>
      </c>
      <c r="E90" s="101">
        <v>19</v>
      </c>
      <c r="F90" s="100"/>
      <c r="G90" s="100">
        <v>94</v>
      </c>
      <c r="H90" s="100"/>
      <c r="I90" s="100"/>
      <c r="J90" s="100"/>
      <c r="K90" s="100"/>
      <c r="L90" s="100"/>
      <c r="M90" s="100"/>
      <c r="N90" s="100"/>
      <c r="O90" s="100"/>
      <c r="P90" s="100"/>
      <c r="Q90" s="100"/>
      <c r="R90" s="100"/>
      <c r="S90" s="100"/>
      <c r="T90" s="100"/>
      <c r="U90" s="100"/>
      <c r="V90" s="100"/>
      <c r="W90" s="100"/>
      <c r="X90" s="100"/>
      <c r="Y90" s="100"/>
      <c r="Z90" s="100"/>
    </row>
    <row r="91" spans="1:26" ht="14.25" hidden="1" customHeight="1" outlineLevel="1" x14ac:dyDescent="0.2">
      <c r="A91" s="100"/>
      <c r="B91" s="100"/>
      <c r="C91" s="100">
        <v>38</v>
      </c>
      <c r="D91" s="100" t="s">
        <v>1092</v>
      </c>
      <c r="E91" s="101">
        <v>20</v>
      </c>
      <c r="F91" s="100" t="s">
        <v>1093</v>
      </c>
      <c r="G91" s="100">
        <v>96</v>
      </c>
      <c r="H91" s="100"/>
      <c r="I91" s="100"/>
      <c r="J91" s="100"/>
      <c r="K91" s="100"/>
      <c r="L91" s="100"/>
      <c r="M91" s="100"/>
      <c r="N91" s="100"/>
      <c r="O91" s="100"/>
      <c r="P91" s="100"/>
      <c r="Q91" s="100"/>
      <c r="R91" s="100"/>
      <c r="S91" s="100"/>
      <c r="T91" s="100"/>
      <c r="U91" s="100"/>
      <c r="V91" s="100"/>
      <c r="W91" s="100"/>
      <c r="X91" s="100"/>
      <c r="Y91" s="100"/>
      <c r="Z91" s="100"/>
    </row>
    <row r="92" spans="1:26" ht="14.25" hidden="1" customHeight="1" outlineLevel="1" x14ac:dyDescent="0.2">
      <c r="A92" s="100"/>
      <c r="B92" s="100"/>
      <c r="C92" s="100">
        <v>39</v>
      </c>
      <c r="D92" s="100" t="s">
        <v>1094</v>
      </c>
      <c r="E92" s="101">
        <v>20</v>
      </c>
      <c r="F92" s="100"/>
      <c r="G92" s="100">
        <v>98</v>
      </c>
      <c r="H92" s="100"/>
      <c r="I92" s="100"/>
      <c r="J92" s="100"/>
      <c r="K92" s="100"/>
      <c r="L92" s="100"/>
      <c r="M92" s="100"/>
      <c r="N92" s="100"/>
      <c r="O92" s="100"/>
      <c r="P92" s="100"/>
      <c r="Q92" s="100"/>
      <c r="R92" s="100"/>
      <c r="S92" s="100"/>
      <c r="T92" s="100"/>
      <c r="U92" s="100"/>
      <c r="V92" s="100"/>
      <c r="W92" s="100"/>
      <c r="X92" s="100"/>
      <c r="Y92" s="100"/>
      <c r="Z92" s="100"/>
    </row>
    <row r="93" spans="1:26" ht="14.25" hidden="1" customHeight="1" outlineLevel="1" x14ac:dyDescent="0.2">
      <c r="A93" s="100"/>
      <c r="B93" s="100"/>
      <c r="C93" s="100">
        <v>40</v>
      </c>
      <c r="D93" s="100" t="s">
        <v>1092</v>
      </c>
      <c r="E93" s="101">
        <v>21</v>
      </c>
      <c r="F93" s="100" t="s">
        <v>1093</v>
      </c>
      <c r="G93" s="100">
        <v>100</v>
      </c>
      <c r="H93" s="100"/>
      <c r="I93" s="100"/>
      <c r="J93" s="100"/>
      <c r="K93" s="100"/>
      <c r="L93" s="100"/>
      <c r="M93" s="100"/>
      <c r="N93" s="100"/>
      <c r="O93" s="100"/>
      <c r="P93" s="100"/>
      <c r="Q93" s="100"/>
      <c r="R93" s="100"/>
      <c r="S93" s="100"/>
      <c r="T93" s="100"/>
      <c r="U93" s="100"/>
      <c r="V93" s="100"/>
      <c r="W93" s="100"/>
      <c r="X93" s="100"/>
      <c r="Y93" s="100"/>
      <c r="Z93" s="100"/>
    </row>
    <row r="94" spans="1:26" ht="14.25" hidden="1" customHeight="1" outlineLevel="1" x14ac:dyDescent="0.2">
      <c r="A94" s="100"/>
      <c r="B94" s="100"/>
      <c r="C94" s="100">
        <v>41</v>
      </c>
      <c r="D94" s="100" t="s">
        <v>1094</v>
      </c>
      <c r="E94" s="101">
        <v>21</v>
      </c>
      <c r="F94" s="100"/>
      <c r="G94" s="100">
        <v>102</v>
      </c>
      <c r="H94" s="100"/>
      <c r="I94" s="100"/>
      <c r="J94" s="100"/>
      <c r="K94" s="100"/>
      <c r="L94" s="100"/>
      <c r="M94" s="100"/>
      <c r="N94" s="100"/>
      <c r="O94" s="100"/>
      <c r="P94" s="100"/>
      <c r="Q94" s="100"/>
      <c r="R94" s="100"/>
      <c r="S94" s="100"/>
      <c r="T94" s="100"/>
      <c r="U94" s="100"/>
      <c r="V94" s="100"/>
      <c r="W94" s="100"/>
      <c r="X94" s="100"/>
      <c r="Y94" s="100"/>
      <c r="Z94" s="100"/>
    </row>
    <row r="95" spans="1:26" ht="14.25" hidden="1" customHeight="1" outlineLevel="1" x14ac:dyDescent="0.2">
      <c r="A95" s="100"/>
      <c r="B95" s="100"/>
      <c r="C95" s="100">
        <v>42</v>
      </c>
      <c r="D95" s="100" t="s">
        <v>1092</v>
      </c>
      <c r="E95" s="101">
        <v>22</v>
      </c>
      <c r="F95" s="100" t="s">
        <v>1093</v>
      </c>
      <c r="G95" s="100">
        <v>104</v>
      </c>
      <c r="H95" s="100"/>
      <c r="I95" s="100"/>
      <c r="J95" s="100"/>
      <c r="K95" s="100"/>
      <c r="L95" s="100"/>
      <c r="M95" s="100"/>
      <c r="N95" s="100"/>
      <c r="O95" s="100"/>
      <c r="P95" s="100"/>
      <c r="Q95" s="100"/>
      <c r="R95" s="100"/>
      <c r="S95" s="100"/>
      <c r="T95" s="100"/>
      <c r="U95" s="100"/>
      <c r="V95" s="100"/>
      <c r="W95" s="100"/>
      <c r="X95" s="100"/>
      <c r="Y95" s="100"/>
      <c r="Z95" s="100"/>
    </row>
    <row r="96" spans="1:26" ht="14.25" hidden="1" customHeight="1" outlineLevel="1" x14ac:dyDescent="0.2">
      <c r="A96" s="100"/>
      <c r="B96" s="100"/>
      <c r="C96" s="100">
        <v>43</v>
      </c>
      <c r="D96" s="100" t="s">
        <v>1094</v>
      </c>
      <c r="E96" s="101">
        <v>22</v>
      </c>
      <c r="F96" s="100"/>
      <c r="G96" s="100">
        <v>106</v>
      </c>
      <c r="H96" s="100"/>
      <c r="I96" s="100"/>
      <c r="J96" s="100"/>
      <c r="K96" s="100"/>
      <c r="L96" s="100"/>
      <c r="M96" s="100"/>
      <c r="N96" s="100"/>
      <c r="O96" s="100"/>
      <c r="P96" s="100"/>
      <c r="Q96" s="100"/>
      <c r="R96" s="100"/>
      <c r="S96" s="100"/>
      <c r="T96" s="100"/>
      <c r="U96" s="100"/>
      <c r="V96" s="100"/>
      <c r="W96" s="100"/>
      <c r="X96" s="100"/>
      <c r="Y96" s="100"/>
      <c r="Z96" s="100"/>
    </row>
    <row r="97" spans="1:26" ht="14.25" hidden="1" customHeight="1" outlineLevel="1" x14ac:dyDescent="0.2">
      <c r="A97" s="100"/>
      <c r="B97" s="100"/>
      <c r="C97" s="100">
        <v>44</v>
      </c>
      <c r="D97" s="100" t="s">
        <v>1092</v>
      </c>
      <c r="E97" s="101">
        <v>23</v>
      </c>
      <c r="F97" s="100" t="s">
        <v>1093</v>
      </c>
      <c r="G97" s="100">
        <v>108</v>
      </c>
      <c r="H97" s="100"/>
      <c r="I97" s="100"/>
      <c r="J97" s="100"/>
      <c r="K97" s="100"/>
      <c r="L97" s="100"/>
      <c r="M97" s="100"/>
      <c r="N97" s="100"/>
      <c r="O97" s="100"/>
      <c r="P97" s="100"/>
      <c r="Q97" s="100"/>
      <c r="R97" s="100"/>
      <c r="S97" s="100"/>
      <c r="T97" s="100"/>
      <c r="U97" s="100"/>
      <c r="V97" s="100"/>
      <c r="W97" s="100"/>
      <c r="X97" s="100"/>
      <c r="Y97" s="100"/>
      <c r="Z97" s="100"/>
    </row>
    <row r="98" spans="1:26" ht="14.25" hidden="1" customHeight="1" outlineLevel="1" x14ac:dyDescent="0.2">
      <c r="A98" s="100"/>
      <c r="B98" s="100"/>
      <c r="C98" s="100">
        <v>45</v>
      </c>
      <c r="D98" s="100" t="s">
        <v>1094</v>
      </c>
      <c r="E98" s="101">
        <v>23</v>
      </c>
      <c r="F98" s="100"/>
      <c r="G98" s="100">
        <v>110</v>
      </c>
      <c r="H98" s="100"/>
      <c r="I98" s="100"/>
      <c r="J98" s="100"/>
      <c r="K98" s="100"/>
      <c r="L98" s="100"/>
      <c r="M98" s="100"/>
      <c r="N98" s="100"/>
      <c r="O98" s="100"/>
      <c r="P98" s="100"/>
      <c r="Q98" s="100"/>
      <c r="R98" s="100"/>
      <c r="S98" s="100"/>
      <c r="T98" s="100"/>
      <c r="U98" s="100"/>
      <c r="V98" s="100"/>
      <c r="W98" s="100"/>
      <c r="X98" s="100"/>
      <c r="Y98" s="100"/>
      <c r="Z98" s="100"/>
    </row>
    <row r="99" spans="1:26" ht="14.25" hidden="1" customHeight="1" outlineLevel="1" x14ac:dyDescent="0.2">
      <c r="A99" s="100"/>
      <c r="B99" s="100"/>
      <c r="C99" s="100">
        <v>46</v>
      </c>
      <c r="D99" s="100" t="s">
        <v>1092</v>
      </c>
      <c r="E99" s="101">
        <v>24</v>
      </c>
      <c r="F99" s="100" t="s">
        <v>1093</v>
      </c>
      <c r="G99" s="100">
        <v>112</v>
      </c>
      <c r="H99" s="100"/>
      <c r="I99" s="100"/>
      <c r="J99" s="100"/>
      <c r="K99" s="100"/>
      <c r="L99" s="100"/>
      <c r="M99" s="100"/>
      <c r="N99" s="100"/>
      <c r="O99" s="100"/>
      <c r="P99" s="100"/>
      <c r="Q99" s="100"/>
      <c r="R99" s="100"/>
      <c r="S99" s="100"/>
      <c r="T99" s="100"/>
      <c r="U99" s="100"/>
      <c r="V99" s="100"/>
      <c r="W99" s="100"/>
      <c r="X99" s="100"/>
      <c r="Y99" s="100"/>
      <c r="Z99" s="100"/>
    </row>
    <row r="100" spans="1:26" ht="14.25" hidden="1" customHeight="1" outlineLevel="1" x14ac:dyDescent="0.2">
      <c r="A100" s="100"/>
      <c r="B100" s="100"/>
      <c r="C100" s="100">
        <v>47</v>
      </c>
      <c r="D100" s="100" t="s">
        <v>1094</v>
      </c>
      <c r="E100" s="101">
        <v>24</v>
      </c>
      <c r="F100" s="100"/>
      <c r="G100" s="100">
        <v>114</v>
      </c>
      <c r="H100" s="100"/>
      <c r="I100" s="100"/>
      <c r="J100" s="100"/>
      <c r="K100" s="100"/>
      <c r="L100" s="100"/>
      <c r="M100" s="100"/>
      <c r="N100" s="100"/>
      <c r="O100" s="100"/>
      <c r="P100" s="100"/>
      <c r="Q100" s="100"/>
      <c r="R100" s="100"/>
      <c r="S100" s="100"/>
      <c r="T100" s="100"/>
      <c r="U100" s="100"/>
      <c r="V100" s="100"/>
      <c r="W100" s="100"/>
      <c r="X100" s="100"/>
      <c r="Y100" s="100"/>
      <c r="Z100" s="100"/>
    </row>
    <row r="101" spans="1:26" ht="14.25" hidden="1" customHeight="1" outlineLevel="1" x14ac:dyDescent="0.2">
      <c r="A101" s="100"/>
      <c r="B101" s="100"/>
      <c r="C101" s="100">
        <v>48</v>
      </c>
      <c r="D101" s="100" t="s">
        <v>1092</v>
      </c>
      <c r="E101" s="101">
        <v>25</v>
      </c>
      <c r="F101" s="100" t="s">
        <v>1093</v>
      </c>
      <c r="G101" s="100">
        <v>116</v>
      </c>
      <c r="H101" s="100"/>
      <c r="I101" s="100"/>
      <c r="J101" s="100"/>
      <c r="K101" s="100"/>
      <c r="L101" s="100"/>
      <c r="M101" s="100"/>
      <c r="N101" s="100"/>
      <c r="O101" s="100"/>
      <c r="P101" s="100"/>
      <c r="Q101" s="100"/>
      <c r="R101" s="100"/>
      <c r="S101" s="100"/>
      <c r="T101" s="100"/>
      <c r="U101" s="100"/>
      <c r="V101" s="100"/>
      <c r="W101" s="100"/>
      <c r="X101" s="100"/>
      <c r="Y101" s="100"/>
      <c r="Z101" s="100"/>
    </row>
    <row r="102" spans="1:26" ht="14.25" hidden="1" customHeight="1" outlineLevel="1" x14ac:dyDescent="0.2">
      <c r="A102" s="100"/>
      <c r="B102" s="100"/>
      <c r="C102" s="100">
        <v>49</v>
      </c>
      <c r="D102" s="100" t="s">
        <v>1094</v>
      </c>
      <c r="E102" s="101">
        <v>25</v>
      </c>
      <c r="F102" s="100"/>
      <c r="G102" s="100">
        <v>118</v>
      </c>
      <c r="H102" s="100"/>
      <c r="I102" s="100"/>
      <c r="J102" s="100"/>
      <c r="K102" s="100"/>
      <c r="L102" s="100"/>
      <c r="M102" s="100"/>
      <c r="N102" s="100"/>
      <c r="O102" s="100"/>
      <c r="P102" s="100"/>
      <c r="Q102" s="100"/>
      <c r="R102" s="100"/>
      <c r="S102" s="100"/>
      <c r="T102" s="100"/>
      <c r="U102" s="100"/>
      <c r="V102" s="100"/>
      <c r="W102" s="100"/>
      <c r="X102" s="100"/>
      <c r="Y102" s="100"/>
      <c r="Z102" s="100"/>
    </row>
    <row r="103" spans="1:26" ht="14.25" hidden="1" customHeight="1" outlineLevel="1" x14ac:dyDescent="0.2">
      <c r="A103" s="100"/>
      <c r="B103" s="100"/>
      <c r="C103" s="100">
        <v>50</v>
      </c>
      <c r="D103" s="100" t="s">
        <v>1092</v>
      </c>
      <c r="E103" s="101">
        <v>26</v>
      </c>
      <c r="F103" s="100" t="s">
        <v>1093</v>
      </c>
      <c r="G103" s="100">
        <v>0</v>
      </c>
      <c r="H103" s="100"/>
      <c r="I103" s="100"/>
      <c r="J103" s="100"/>
      <c r="K103" s="100"/>
      <c r="L103" s="100"/>
      <c r="M103" s="100"/>
      <c r="N103" s="100"/>
      <c r="O103" s="100"/>
      <c r="P103" s="100"/>
      <c r="Q103" s="100"/>
      <c r="R103" s="100"/>
      <c r="S103" s="100"/>
      <c r="T103" s="100"/>
      <c r="U103" s="100"/>
      <c r="V103" s="100"/>
      <c r="W103" s="100"/>
      <c r="X103" s="100"/>
      <c r="Y103" s="100"/>
      <c r="Z103" s="100"/>
    </row>
    <row r="104" spans="1:26" ht="14.25" customHeight="1" x14ac:dyDescent="0.2">
      <c r="A104" s="30"/>
      <c r="B104" s="30" t="s">
        <v>1095</v>
      </c>
      <c r="C104" s="30">
        <v>1</v>
      </c>
      <c r="D104" s="30" t="s">
        <v>1096</v>
      </c>
      <c r="E104" s="31">
        <v>1</v>
      </c>
      <c r="F104" s="30"/>
      <c r="G104" s="30">
        <v>20</v>
      </c>
      <c r="H104" s="100"/>
      <c r="I104" s="100"/>
      <c r="J104" s="100"/>
      <c r="K104" s="100"/>
      <c r="L104" s="100"/>
      <c r="M104" s="100"/>
      <c r="N104" s="100"/>
      <c r="O104" s="100"/>
      <c r="P104" s="100"/>
      <c r="Q104" s="100"/>
      <c r="R104" s="100"/>
      <c r="S104" s="100"/>
      <c r="T104" s="100"/>
      <c r="U104" s="100"/>
      <c r="V104" s="100"/>
      <c r="W104" s="100"/>
      <c r="X104" s="100"/>
      <c r="Y104" s="100"/>
      <c r="Z104" s="100"/>
    </row>
    <row r="105" spans="1:26" ht="14.25" customHeight="1" x14ac:dyDescent="0.2">
      <c r="A105" s="100"/>
      <c r="B105" s="100"/>
      <c r="C105" s="100"/>
      <c r="D105" s="100" t="s">
        <v>1097</v>
      </c>
      <c r="E105" s="101">
        <v>28</v>
      </c>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4.25" customHeight="1" collapsed="1" x14ac:dyDescent="0.2">
      <c r="A106" s="100"/>
      <c r="B106" s="100"/>
      <c r="C106" s="100"/>
      <c r="D106" s="100" t="s">
        <v>1098</v>
      </c>
      <c r="E106" s="101">
        <v>1</v>
      </c>
      <c r="F106" s="100" t="s">
        <v>1099</v>
      </c>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4.25" hidden="1" customHeight="1" outlineLevel="1" x14ac:dyDescent="0.2">
      <c r="A107" s="100"/>
      <c r="B107" s="100"/>
      <c r="C107" s="100">
        <v>2</v>
      </c>
      <c r="D107" s="100" t="s">
        <v>1098</v>
      </c>
      <c r="E107" s="101">
        <v>2</v>
      </c>
      <c r="F107" s="100" t="s">
        <v>1099</v>
      </c>
      <c r="G107" s="100">
        <v>24</v>
      </c>
      <c r="H107" s="100"/>
      <c r="I107" s="100"/>
      <c r="J107" s="100"/>
      <c r="K107" s="100"/>
      <c r="L107" s="100"/>
      <c r="M107" s="100"/>
      <c r="N107" s="100"/>
      <c r="O107" s="100"/>
      <c r="P107" s="100"/>
      <c r="Q107" s="100"/>
      <c r="R107" s="100"/>
      <c r="S107" s="100"/>
      <c r="T107" s="100"/>
      <c r="U107" s="100"/>
      <c r="V107" s="100"/>
      <c r="W107" s="100"/>
      <c r="X107" s="100"/>
      <c r="Y107" s="100"/>
      <c r="Z107" s="100"/>
    </row>
    <row r="108" spans="1:26" ht="14.25" hidden="1" customHeight="1" outlineLevel="1" x14ac:dyDescent="0.2">
      <c r="A108" s="100"/>
      <c r="B108" s="100"/>
      <c r="C108" s="100">
        <v>3</v>
      </c>
      <c r="D108" s="100" t="s">
        <v>1096</v>
      </c>
      <c r="E108" s="101">
        <v>1</v>
      </c>
      <c r="F108" s="100"/>
      <c r="G108" s="100">
        <v>26</v>
      </c>
      <c r="H108" s="100"/>
      <c r="I108" s="100"/>
      <c r="J108" s="100"/>
      <c r="K108" s="100"/>
      <c r="L108" s="100"/>
      <c r="M108" s="100"/>
      <c r="N108" s="100"/>
      <c r="O108" s="100"/>
      <c r="P108" s="100"/>
      <c r="Q108" s="100"/>
      <c r="R108" s="100"/>
      <c r="S108" s="100"/>
      <c r="T108" s="100"/>
      <c r="U108" s="100"/>
      <c r="V108" s="100"/>
      <c r="W108" s="100"/>
      <c r="X108" s="100"/>
      <c r="Y108" s="100"/>
      <c r="Z108" s="100"/>
    </row>
    <row r="109" spans="1:26" ht="14.25" hidden="1" customHeight="1" outlineLevel="1" x14ac:dyDescent="0.2">
      <c r="A109" s="100"/>
      <c r="B109" s="100"/>
      <c r="C109" s="100"/>
      <c r="D109" s="100" t="s">
        <v>1097</v>
      </c>
      <c r="E109" s="101">
        <v>29</v>
      </c>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4.25" hidden="1" customHeight="1" outlineLevel="1" x14ac:dyDescent="0.2">
      <c r="A110" s="100"/>
      <c r="B110" s="100"/>
      <c r="C110" s="100">
        <v>4</v>
      </c>
      <c r="D110" s="100" t="s">
        <v>1098</v>
      </c>
      <c r="E110" s="101">
        <v>3</v>
      </c>
      <c r="F110" s="100" t="s">
        <v>1099</v>
      </c>
      <c r="G110" s="100">
        <v>28</v>
      </c>
      <c r="H110" s="100"/>
      <c r="I110" s="100"/>
      <c r="J110" s="100"/>
      <c r="K110" s="100"/>
      <c r="L110" s="100"/>
      <c r="M110" s="100"/>
      <c r="N110" s="100"/>
      <c r="O110" s="100"/>
      <c r="P110" s="100"/>
      <c r="Q110" s="100"/>
      <c r="R110" s="100"/>
      <c r="S110" s="100"/>
      <c r="T110" s="100"/>
      <c r="U110" s="100"/>
      <c r="V110" s="100"/>
      <c r="W110" s="100"/>
      <c r="X110" s="100"/>
      <c r="Y110" s="100"/>
      <c r="Z110" s="100"/>
    </row>
    <row r="111" spans="1:26" ht="14.25" hidden="1" customHeight="1" outlineLevel="1" x14ac:dyDescent="0.2">
      <c r="A111" s="100"/>
      <c r="B111" s="100"/>
      <c r="C111" s="100">
        <v>5</v>
      </c>
      <c r="D111" s="100" t="s">
        <v>1096</v>
      </c>
      <c r="E111" s="101">
        <v>1</v>
      </c>
      <c r="F111" s="100"/>
      <c r="G111" s="100">
        <v>30</v>
      </c>
      <c r="H111" s="100"/>
      <c r="I111" s="100"/>
      <c r="J111" s="100"/>
      <c r="K111" s="100"/>
      <c r="L111" s="100"/>
      <c r="M111" s="100"/>
      <c r="N111" s="100"/>
      <c r="O111" s="100"/>
      <c r="P111" s="100"/>
      <c r="Q111" s="100"/>
      <c r="R111" s="100"/>
      <c r="S111" s="100"/>
      <c r="T111" s="100"/>
      <c r="U111" s="100"/>
      <c r="V111" s="100"/>
      <c r="W111" s="100"/>
      <c r="X111" s="100"/>
      <c r="Y111" s="100"/>
      <c r="Z111" s="100"/>
    </row>
    <row r="112" spans="1:26" ht="14.25" hidden="1" customHeight="1" outlineLevel="1" x14ac:dyDescent="0.2">
      <c r="A112" s="100"/>
      <c r="B112" s="100"/>
      <c r="C112" s="100"/>
      <c r="D112" s="100" t="s">
        <v>1097</v>
      </c>
      <c r="E112" s="101">
        <v>29</v>
      </c>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4.25" hidden="1" customHeight="1" outlineLevel="1" x14ac:dyDescent="0.2">
      <c r="A113" s="100"/>
      <c r="B113" s="100"/>
      <c r="C113" s="100">
        <v>6</v>
      </c>
      <c r="D113" s="100" t="s">
        <v>1098</v>
      </c>
      <c r="E113" s="101">
        <v>4</v>
      </c>
      <c r="F113" s="100" t="s">
        <v>1099</v>
      </c>
      <c r="G113" s="100">
        <v>32</v>
      </c>
      <c r="H113" s="100"/>
      <c r="I113" s="100"/>
      <c r="J113" s="100"/>
      <c r="K113" s="100"/>
      <c r="L113" s="100"/>
      <c r="M113" s="100"/>
      <c r="N113" s="100"/>
      <c r="O113" s="100"/>
      <c r="P113" s="100"/>
      <c r="Q113" s="100"/>
      <c r="R113" s="100"/>
      <c r="S113" s="100"/>
      <c r="T113" s="100"/>
      <c r="U113" s="100"/>
      <c r="V113" s="100"/>
      <c r="W113" s="100"/>
      <c r="X113" s="100"/>
      <c r="Y113" s="100"/>
      <c r="Z113" s="100"/>
    </row>
    <row r="114" spans="1:26" ht="14.25" hidden="1" customHeight="1" outlineLevel="1" x14ac:dyDescent="0.2">
      <c r="A114" s="100"/>
      <c r="B114" s="100"/>
      <c r="C114" s="100">
        <v>7</v>
      </c>
      <c r="D114" s="100" t="s">
        <v>1096</v>
      </c>
      <c r="E114" s="101">
        <v>1</v>
      </c>
      <c r="F114" s="100"/>
      <c r="G114" s="100">
        <v>34</v>
      </c>
      <c r="H114" s="100"/>
      <c r="I114" s="100"/>
      <c r="J114" s="100"/>
      <c r="K114" s="100"/>
      <c r="L114" s="100"/>
      <c r="M114" s="100"/>
      <c r="N114" s="100"/>
      <c r="O114" s="100"/>
      <c r="P114" s="100"/>
      <c r="Q114" s="100"/>
      <c r="R114" s="100"/>
      <c r="S114" s="100"/>
      <c r="T114" s="100"/>
      <c r="U114" s="100"/>
      <c r="V114" s="100"/>
      <c r="W114" s="100"/>
      <c r="X114" s="100"/>
      <c r="Y114" s="100"/>
      <c r="Z114" s="100"/>
    </row>
    <row r="115" spans="1:26" ht="14.25" hidden="1" customHeight="1" outlineLevel="1" x14ac:dyDescent="0.2">
      <c r="A115" s="100"/>
      <c r="B115" s="100"/>
      <c r="C115" s="100"/>
      <c r="D115" s="100" t="s">
        <v>1097</v>
      </c>
      <c r="E115" s="101">
        <v>30</v>
      </c>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4.25" hidden="1" customHeight="1" outlineLevel="1" x14ac:dyDescent="0.2">
      <c r="A116" s="100"/>
      <c r="B116" s="100"/>
      <c r="C116" s="100">
        <v>8</v>
      </c>
      <c r="D116" s="100" t="s">
        <v>1098</v>
      </c>
      <c r="E116" s="101">
        <v>5</v>
      </c>
      <c r="F116" s="100" t="s">
        <v>1099</v>
      </c>
      <c r="G116" s="100">
        <v>36</v>
      </c>
      <c r="H116" s="100"/>
      <c r="I116" s="100"/>
      <c r="J116" s="100"/>
      <c r="K116" s="100"/>
      <c r="L116" s="100"/>
      <c r="M116" s="100"/>
      <c r="N116" s="100"/>
      <c r="O116" s="100"/>
      <c r="P116" s="100"/>
      <c r="Q116" s="100"/>
      <c r="R116" s="100"/>
      <c r="S116" s="100"/>
      <c r="T116" s="100"/>
      <c r="U116" s="100"/>
      <c r="V116" s="100"/>
      <c r="W116" s="100"/>
      <c r="X116" s="100"/>
      <c r="Y116" s="100"/>
      <c r="Z116" s="100"/>
    </row>
    <row r="117" spans="1:26" ht="14.25" hidden="1" customHeight="1" outlineLevel="1" x14ac:dyDescent="0.2">
      <c r="A117" s="100"/>
      <c r="B117" s="100"/>
      <c r="C117" s="100">
        <v>9</v>
      </c>
      <c r="D117" s="100" t="s">
        <v>1096</v>
      </c>
      <c r="E117" s="101">
        <v>1</v>
      </c>
      <c r="F117" s="100"/>
      <c r="G117" s="100">
        <v>38</v>
      </c>
      <c r="H117" s="100"/>
      <c r="I117" s="100"/>
      <c r="J117" s="100"/>
      <c r="K117" s="100"/>
      <c r="L117" s="100"/>
      <c r="M117" s="100"/>
      <c r="N117" s="100"/>
      <c r="O117" s="100"/>
      <c r="P117" s="100"/>
      <c r="Q117" s="100"/>
      <c r="R117" s="100"/>
      <c r="S117" s="100"/>
      <c r="T117" s="100"/>
      <c r="U117" s="100"/>
      <c r="V117" s="100"/>
      <c r="W117" s="100"/>
      <c r="X117" s="100"/>
      <c r="Y117" s="100"/>
      <c r="Z117" s="100"/>
    </row>
    <row r="118" spans="1:26" ht="14.25" hidden="1" customHeight="1" outlineLevel="1" x14ac:dyDescent="0.2">
      <c r="A118" s="100"/>
      <c r="B118" s="100"/>
      <c r="C118" s="100"/>
      <c r="D118" s="100" t="s">
        <v>1097</v>
      </c>
      <c r="E118" s="101">
        <v>30</v>
      </c>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4.25" hidden="1" customHeight="1" outlineLevel="1" x14ac:dyDescent="0.2">
      <c r="A119" s="100"/>
      <c r="B119" s="100"/>
      <c r="C119" s="100">
        <v>10</v>
      </c>
      <c r="D119" s="100" t="s">
        <v>1098</v>
      </c>
      <c r="E119" s="101">
        <v>6</v>
      </c>
      <c r="F119" s="100" t="s">
        <v>1099</v>
      </c>
      <c r="G119" s="100">
        <v>40</v>
      </c>
      <c r="H119" s="100"/>
      <c r="I119" s="100"/>
      <c r="J119" s="100"/>
      <c r="K119" s="100"/>
      <c r="L119" s="100"/>
      <c r="M119" s="100"/>
      <c r="N119" s="100"/>
      <c r="O119" s="100"/>
      <c r="P119" s="100"/>
      <c r="Q119" s="100"/>
      <c r="R119" s="100"/>
      <c r="S119" s="100"/>
      <c r="T119" s="100"/>
      <c r="U119" s="100"/>
      <c r="V119" s="100"/>
      <c r="W119" s="100"/>
      <c r="X119" s="100"/>
      <c r="Y119" s="100"/>
      <c r="Z119" s="100"/>
    </row>
    <row r="120" spans="1:26" ht="14.25" hidden="1" customHeight="1" outlineLevel="1" x14ac:dyDescent="0.2">
      <c r="A120" s="100"/>
      <c r="B120" s="100"/>
      <c r="C120" s="100">
        <v>11</v>
      </c>
      <c r="D120" s="100" t="s">
        <v>1096</v>
      </c>
      <c r="E120" s="101">
        <v>1</v>
      </c>
      <c r="F120" s="100"/>
      <c r="G120" s="100">
        <v>42</v>
      </c>
      <c r="H120" s="100"/>
      <c r="I120" s="100"/>
      <c r="J120" s="100"/>
      <c r="K120" s="100"/>
      <c r="L120" s="100"/>
      <c r="M120" s="100"/>
      <c r="N120" s="100"/>
      <c r="O120" s="100"/>
      <c r="P120" s="100"/>
      <c r="Q120" s="100"/>
      <c r="R120" s="100"/>
      <c r="S120" s="100"/>
      <c r="T120" s="100"/>
      <c r="U120" s="100"/>
      <c r="V120" s="100"/>
      <c r="W120" s="100"/>
      <c r="X120" s="100"/>
      <c r="Y120" s="100"/>
      <c r="Z120" s="100"/>
    </row>
    <row r="121" spans="1:26" ht="14.25" hidden="1" customHeight="1" outlineLevel="1" x14ac:dyDescent="0.2">
      <c r="A121" s="100"/>
      <c r="B121" s="100"/>
      <c r="C121" s="100"/>
      <c r="D121" s="100" t="s">
        <v>1097</v>
      </c>
      <c r="E121" s="101">
        <v>31</v>
      </c>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4.25" hidden="1" customHeight="1" outlineLevel="1" x14ac:dyDescent="0.2">
      <c r="A122" s="100"/>
      <c r="B122" s="100"/>
      <c r="C122" s="100">
        <v>12</v>
      </c>
      <c r="D122" s="100" t="s">
        <v>1098</v>
      </c>
      <c r="E122" s="101">
        <v>7</v>
      </c>
      <c r="F122" s="100" t="s">
        <v>1099</v>
      </c>
      <c r="G122" s="100">
        <v>44</v>
      </c>
      <c r="H122" s="100"/>
      <c r="I122" s="100"/>
      <c r="J122" s="100"/>
      <c r="K122" s="100"/>
      <c r="L122" s="100"/>
      <c r="M122" s="100"/>
      <c r="N122" s="100"/>
      <c r="O122" s="100"/>
      <c r="P122" s="100"/>
      <c r="Q122" s="100"/>
      <c r="R122" s="100"/>
      <c r="S122" s="100"/>
      <c r="T122" s="100"/>
      <c r="U122" s="100"/>
      <c r="V122" s="100"/>
      <c r="W122" s="100"/>
      <c r="X122" s="100"/>
      <c r="Y122" s="100"/>
      <c r="Z122" s="100"/>
    </row>
    <row r="123" spans="1:26" ht="14.25" hidden="1" customHeight="1" outlineLevel="1" x14ac:dyDescent="0.2">
      <c r="A123" s="100"/>
      <c r="B123" s="100"/>
      <c r="C123" s="100">
        <v>13</v>
      </c>
      <c r="D123" s="100" t="s">
        <v>1096</v>
      </c>
      <c r="E123" s="101">
        <v>1</v>
      </c>
      <c r="F123" s="100"/>
      <c r="G123" s="100">
        <v>46</v>
      </c>
      <c r="H123" s="100"/>
      <c r="I123" s="100"/>
      <c r="J123" s="100"/>
      <c r="K123" s="100"/>
      <c r="L123" s="100"/>
      <c r="M123" s="100"/>
      <c r="N123" s="100"/>
      <c r="O123" s="100"/>
      <c r="P123" s="100"/>
      <c r="Q123" s="100"/>
      <c r="R123" s="100"/>
      <c r="S123" s="100"/>
      <c r="T123" s="100"/>
      <c r="U123" s="100"/>
      <c r="V123" s="100"/>
      <c r="W123" s="100"/>
      <c r="X123" s="100"/>
      <c r="Y123" s="100"/>
      <c r="Z123" s="100"/>
    </row>
    <row r="124" spans="1:26" ht="14.25" hidden="1" customHeight="1" outlineLevel="1" x14ac:dyDescent="0.2">
      <c r="A124" s="100"/>
      <c r="B124" s="100"/>
      <c r="C124" s="100"/>
      <c r="D124" s="100" t="s">
        <v>1097</v>
      </c>
      <c r="E124" s="101">
        <v>31</v>
      </c>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4.25" hidden="1" customHeight="1" outlineLevel="1" x14ac:dyDescent="0.2">
      <c r="A125" s="100"/>
      <c r="B125" s="100"/>
      <c r="C125" s="100">
        <v>14</v>
      </c>
      <c r="D125" s="100" t="s">
        <v>1098</v>
      </c>
      <c r="E125" s="101">
        <v>8</v>
      </c>
      <c r="F125" s="100" t="s">
        <v>1099</v>
      </c>
      <c r="G125" s="100">
        <v>48</v>
      </c>
      <c r="H125" s="100"/>
      <c r="I125" s="100"/>
      <c r="J125" s="100"/>
      <c r="K125" s="100"/>
      <c r="L125" s="100"/>
      <c r="M125" s="100"/>
      <c r="N125" s="100"/>
      <c r="O125" s="100"/>
      <c r="P125" s="100"/>
      <c r="Q125" s="100"/>
      <c r="R125" s="100"/>
      <c r="S125" s="100"/>
      <c r="T125" s="100"/>
      <c r="U125" s="100"/>
      <c r="V125" s="100"/>
      <c r="W125" s="100"/>
      <c r="X125" s="100"/>
      <c r="Y125" s="100"/>
      <c r="Z125" s="100"/>
    </row>
    <row r="126" spans="1:26" ht="14.25" hidden="1" customHeight="1" outlineLevel="1" x14ac:dyDescent="0.2">
      <c r="A126" s="100"/>
      <c r="B126" s="100"/>
      <c r="C126" s="100">
        <v>15</v>
      </c>
      <c r="D126" s="100" t="s">
        <v>1096</v>
      </c>
      <c r="E126" s="101">
        <v>1</v>
      </c>
      <c r="F126" s="100"/>
      <c r="G126" s="100">
        <v>50</v>
      </c>
      <c r="H126" s="100"/>
      <c r="I126" s="100"/>
      <c r="J126" s="100"/>
      <c r="K126" s="100"/>
      <c r="L126" s="100"/>
      <c r="M126" s="100"/>
      <c r="N126" s="100"/>
      <c r="O126" s="100"/>
      <c r="P126" s="100"/>
      <c r="Q126" s="100"/>
      <c r="R126" s="100"/>
      <c r="S126" s="100"/>
      <c r="T126" s="100"/>
      <c r="U126" s="100"/>
      <c r="V126" s="100"/>
      <c r="W126" s="100"/>
      <c r="X126" s="100"/>
      <c r="Y126" s="100"/>
      <c r="Z126" s="100"/>
    </row>
    <row r="127" spans="1:26" ht="14.25" hidden="1" customHeight="1" outlineLevel="1" x14ac:dyDescent="0.2">
      <c r="A127" s="100"/>
      <c r="B127" s="100"/>
      <c r="C127" s="100"/>
      <c r="D127" s="100" t="s">
        <v>1097</v>
      </c>
      <c r="E127" s="101">
        <v>32</v>
      </c>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4.25" hidden="1" customHeight="1" outlineLevel="1" x14ac:dyDescent="0.2">
      <c r="A128" s="100"/>
      <c r="B128" s="100"/>
      <c r="C128" s="100">
        <v>16</v>
      </c>
      <c r="D128" s="100" t="s">
        <v>1098</v>
      </c>
      <c r="E128" s="101">
        <v>9</v>
      </c>
      <c r="F128" s="100" t="s">
        <v>1099</v>
      </c>
      <c r="G128" s="100">
        <v>52</v>
      </c>
      <c r="H128" s="100"/>
      <c r="I128" s="100"/>
      <c r="J128" s="100"/>
      <c r="K128" s="100"/>
      <c r="L128" s="100"/>
      <c r="M128" s="100"/>
      <c r="N128" s="100"/>
      <c r="O128" s="100"/>
      <c r="P128" s="100"/>
      <c r="Q128" s="100"/>
      <c r="R128" s="100"/>
      <c r="S128" s="100"/>
      <c r="T128" s="100"/>
      <c r="U128" s="100"/>
      <c r="V128" s="100"/>
      <c r="W128" s="100"/>
      <c r="X128" s="100"/>
      <c r="Y128" s="100"/>
      <c r="Z128" s="100"/>
    </row>
    <row r="129" spans="1:26" ht="14.25" hidden="1" customHeight="1" outlineLevel="1" x14ac:dyDescent="0.2">
      <c r="A129" s="100"/>
      <c r="B129" s="100"/>
      <c r="C129" s="100">
        <v>17</v>
      </c>
      <c r="D129" s="100" t="s">
        <v>1096</v>
      </c>
      <c r="E129" s="101">
        <v>1</v>
      </c>
      <c r="F129" s="100"/>
      <c r="G129" s="100">
        <v>54</v>
      </c>
      <c r="H129" s="100"/>
      <c r="I129" s="100"/>
      <c r="J129" s="100"/>
      <c r="K129" s="100"/>
      <c r="L129" s="100"/>
      <c r="M129" s="100"/>
      <c r="N129" s="100"/>
      <c r="O129" s="100"/>
      <c r="P129" s="100"/>
      <c r="Q129" s="100"/>
      <c r="R129" s="100"/>
      <c r="S129" s="100"/>
      <c r="T129" s="100"/>
      <c r="U129" s="100"/>
      <c r="V129" s="100"/>
      <c r="W129" s="100"/>
      <c r="X129" s="100"/>
      <c r="Y129" s="100"/>
      <c r="Z129" s="100"/>
    </row>
    <row r="130" spans="1:26" ht="14.25" hidden="1" customHeight="1" outlineLevel="1" x14ac:dyDescent="0.2">
      <c r="A130" s="100"/>
      <c r="B130" s="100"/>
      <c r="C130" s="100"/>
      <c r="D130" s="100" t="s">
        <v>1097</v>
      </c>
      <c r="E130" s="101">
        <v>32</v>
      </c>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4.25" hidden="1" customHeight="1" outlineLevel="1" x14ac:dyDescent="0.2">
      <c r="A131" s="100"/>
      <c r="B131" s="100"/>
      <c r="C131" s="100">
        <v>18</v>
      </c>
      <c r="D131" s="100" t="s">
        <v>1098</v>
      </c>
      <c r="E131" s="101">
        <v>10</v>
      </c>
      <c r="F131" s="100" t="s">
        <v>1099</v>
      </c>
      <c r="G131" s="100">
        <v>56</v>
      </c>
      <c r="H131" s="100"/>
      <c r="I131" s="100"/>
      <c r="J131" s="100"/>
      <c r="K131" s="100"/>
      <c r="L131" s="100"/>
      <c r="M131" s="100"/>
      <c r="N131" s="100"/>
      <c r="O131" s="100"/>
      <c r="P131" s="100"/>
      <c r="Q131" s="100"/>
      <c r="R131" s="100"/>
      <c r="S131" s="100"/>
      <c r="T131" s="100"/>
      <c r="U131" s="100"/>
      <c r="V131" s="100"/>
      <c r="W131" s="100"/>
      <c r="X131" s="100"/>
      <c r="Y131" s="100"/>
      <c r="Z131" s="100"/>
    </row>
    <row r="132" spans="1:26" ht="14.25" hidden="1" customHeight="1" outlineLevel="1" x14ac:dyDescent="0.2">
      <c r="A132" s="100"/>
      <c r="B132" s="100"/>
      <c r="C132" s="100">
        <v>19</v>
      </c>
      <c r="D132" s="100" t="s">
        <v>1096</v>
      </c>
      <c r="E132" s="101">
        <v>1</v>
      </c>
      <c r="F132" s="100"/>
      <c r="G132" s="100">
        <v>58</v>
      </c>
      <c r="H132" s="100"/>
      <c r="I132" s="100"/>
      <c r="J132" s="100"/>
      <c r="K132" s="100"/>
      <c r="L132" s="100"/>
      <c r="M132" s="100"/>
      <c r="N132" s="100"/>
      <c r="O132" s="100"/>
      <c r="P132" s="100"/>
      <c r="Q132" s="100"/>
      <c r="R132" s="100"/>
      <c r="S132" s="100"/>
      <c r="T132" s="100"/>
      <c r="U132" s="100"/>
      <c r="V132" s="100"/>
      <c r="W132" s="100"/>
      <c r="X132" s="100"/>
      <c r="Y132" s="100"/>
      <c r="Z132" s="100"/>
    </row>
    <row r="133" spans="1:26" ht="14.25" hidden="1" customHeight="1" outlineLevel="1" x14ac:dyDescent="0.2">
      <c r="A133" s="100"/>
      <c r="B133" s="100"/>
      <c r="C133" s="100"/>
      <c r="D133" s="100" t="s">
        <v>1097</v>
      </c>
      <c r="E133" s="101">
        <v>33</v>
      </c>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4.25" hidden="1" customHeight="1" outlineLevel="1" x14ac:dyDescent="0.2">
      <c r="A134" s="100"/>
      <c r="B134" s="100"/>
      <c r="C134" s="100">
        <v>20</v>
      </c>
      <c r="D134" s="100" t="s">
        <v>1098</v>
      </c>
      <c r="E134" s="101">
        <v>11</v>
      </c>
      <c r="F134" s="100" t="s">
        <v>1099</v>
      </c>
      <c r="G134" s="100">
        <v>60</v>
      </c>
      <c r="H134" s="100"/>
      <c r="I134" s="100"/>
      <c r="J134" s="100"/>
      <c r="K134" s="100"/>
      <c r="L134" s="100"/>
      <c r="M134" s="100"/>
      <c r="N134" s="100"/>
      <c r="O134" s="100"/>
      <c r="P134" s="100"/>
      <c r="Q134" s="100"/>
      <c r="R134" s="100"/>
      <c r="S134" s="100"/>
      <c r="T134" s="100"/>
      <c r="U134" s="100"/>
      <c r="V134" s="100"/>
      <c r="W134" s="100"/>
      <c r="X134" s="100"/>
      <c r="Y134" s="100"/>
      <c r="Z134" s="100"/>
    </row>
    <row r="135" spans="1:26" ht="14.25" hidden="1" customHeight="1" outlineLevel="1" x14ac:dyDescent="0.2">
      <c r="A135" s="100"/>
      <c r="B135" s="100"/>
      <c r="C135" s="100">
        <v>21</v>
      </c>
      <c r="D135" s="100" t="s">
        <v>1096</v>
      </c>
      <c r="E135" s="101">
        <v>1</v>
      </c>
      <c r="F135" s="100"/>
      <c r="G135" s="100">
        <v>62</v>
      </c>
      <c r="H135" s="100"/>
      <c r="I135" s="100"/>
      <c r="J135" s="100"/>
      <c r="K135" s="100"/>
      <c r="L135" s="100"/>
      <c r="M135" s="100"/>
      <c r="N135" s="100"/>
      <c r="O135" s="100"/>
      <c r="P135" s="100"/>
      <c r="Q135" s="100"/>
      <c r="R135" s="100"/>
      <c r="S135" s="100"/>
      <c r="T135" s="100"/>
      <c r="U135" s="100"/>
      <c r="V135" s="100"/>
      <c r="W135" s="100"/>
      <c r="X135" s="100"/>
      <c r="Y135" s="100"/>
      <c r="Z135" s="100"/>
    </row>
    <row r="136" spans="1:26" ht="14.25" hidden="1" customHeight="1" outlineLevel="1" x14ac:dyDescent="0.2">
      <c r="A136" s="100"/>
      <c r="B136" s="100"/>
      <c r="C136" s="100"/>
      <c r="D136" s="100" t="s">
        <v>1097</v>
      </c>
      <c r="E136" s="101">
        <v>33</v>
      </c>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4.25" hidden="1" customHeight="1" outlineLevel="1" x14ac:dyDescent="0.2">
      <c r="A137" s="100"/>
      <c r="B137" s="100"/>
      <c r="C137" s="100">
        <v>22</v>
      </c>
      <c r="D137" s="100" t="s">
        <v>1098</v>
      </c>
      <c r="E137" s="101">
        <v>12</v>
      </c>
      <c r="F137" s="100" t="s">
        <v>1099</v>
      </c>
      <c r="G137" s="100">
        <v>64</v>
      </c>
      <c r="H137" s="100"/>
      <c r="I137" s="100"/>
      <c r="J137" s="100"/>
      <c r="K137" s="100"/>
      <c r="L137" s="100"/>
      <c r="M137" s="100"/>
      <c r="N137" s="100"/>
      <c r="O137" s="100"/>
      <c r="P137" s="100"/>
      <c r="Q137" s="100"/>
      <c r="R137" s="100"/>
      <c r="S137" s="100"/>
      <c r="T137" s="100"/>
      <c r="U137" s="100"/>
      <c r="V137" s="100"/>
      <c r="W137" s="100"/>
      <c r="X137" s="100"/>
      <c r="Y137" s="100"/>
      <c r="Z137" s="100"/>
    </row>
    <row r="138" spans="1:26" ht="14.25" hidden="1" customHeight="1" outlineLevel="1" x14ac:dyDescent="0.2">
      <c r="A138" s="100"/>
      <c r="B138" s="100"/>
      <c r="C138" s="100">
        <v>23</v>
      </c>
      <c r="D138" s="100" t="s">
        <v>1096</v>
      </c>
      <c r="E138" s="101">
        <v>1</v>
      </c>
      <c r="F138" s="100"/>
      <c r="G138" s="100">
        <v>66</v>
      </c>
      <c r="H138" s="100"/>
      <c r="I138" s="100"/>
      <c r="J138" s="100"/>
      <c r="K138" s="100"/>
      <c r="L138" s="100"/>
      <c r="M138" s="100"/>
      <c r="N138" s="100"/>
      <c r="O138" s="100"/>
      <c r="P138" s="100"/>
      <c r="Q138" s="100"/>
      <c r="R138" s="100"/>
      <c r="S138" s="100"/>
      <c r="T138" s="100"/>
      <c r="U138" s="100"/>
      <c r="V138" s="100"/>
      <c r="W138" s="100"/>
      <c r="X138" s="100"/>
      <c r="Y138" s="100"/>
      <c r="Z138" s="100"/>
    </row>
    <row r="139" spans="1:26" ht="14.25" hidden="1" customHeight="1" outlineLevel="1" x14ac:dyDescent="0.2">
      <c r="A139" s="100"/>
      <c r="B139" s="100"/>
      <c r="C139" s="100"/>
      <c r="D139" s="100" t="s">
        <v>1097</v>
      </c>
      <c r="E139" s="101">
        <v>34</v>
      </c>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4.25" hidden="1" customHeight="1" outlineLevel="1" x14ac:dyDescent="0.2">
      <c r="A140" s="100"/>
      <c r="B140" s="100"/>
      <c r="C140" s="100">
        <v>24</v>
      </c>
      <c r="D140" s="100" t="s">
        <v>1098</v>
      </c>
      <c r="E140" s="101">
        <v>13</v>
      </c>
      <c r="F140" s="100" t="s">
        <v>1099</v>
      </c>
      <c r="G140" s="100">
        <v>68</v>
      </c>
      <c r="H140" s="100"/>
      <c r="I140" s="100"/>
      <c r="J140" s="100"/>
      <c r="K140" s="100"/>
      <c r="L140" s="100"/>
      <c r="M140" s="100"/>
      <c r="N140" s="100"/>
      <c r="O140" s="100"/>
      <c r="P140" s="100"/>
      <c r="Q140" s="100"/>
      <c r="R140" s="100"/>
      <c r="S140" s="100"/>
      <c r="T140" s="100"/>
      <c r="U140" s="100"/>
      <c r="V140" s="100"/>
      <c r="W140" s="100"/>
      <c r="X140" s="100"/>
      <c r="Y140" s="100"/>
      <c r="Z140" s="100"/>
    </row>
    <row r="141" spans="1:26" ht="14.25" hidden="1" customHeight="1" outlineLevel="1" x14ac:dyDescent="0.2">
      <c r="A141" s="100"/>
      <c r="B141" s="100"/>
      <c r="C141" s="100">
        <v>25</v>
      </c>
      <c r="D141" s="100" t="s">
        <v>1096</v>
      </c>
      <c r="E141" s="101">
        <v>1</v>
      </c>
      <c r="F141" s="100"/>
      <c r="G141" s="100">
        <v>70</v>
      </c>
      <c r="H141" s="100"/>
      <c r="I141" s="100"/>
      <c r="J141" s="100"/>
      <c r="K141" s="100"/>
      <c r="L141" s="100"/>
      <c r="M141" s="100"/>
      <c r="N141" s="100"/>
      <c r="O141" s="100"/>
      <c r="P141" s="100"/>
      <c r="Q141" s="100"/>
      <c r="R141" s="100"/>
      <c r="S141" s="100"/>
      <c r="T141" s="100"/>
      <c r="U141" s="100"/>
      <c r="V141" s="100"/>
      <c r="W141" s="100"/>
      <c r="X141" s="100"/>
      <c r="Y141" s="100"/>
      <c r="Z141" s="100"/>
    </row>
    <row r="142" spans="1:26" ht="14.25" hidden="1" customHeight="1" outlineLevel="1" x14ac:dyDescent="0.2">
      <c r="A142" s="100"/>
      <c r="B142" s="100"/>
      <c r="C142" s="100"/>
      <c r="D142" s="100" t="s">
        <v>1097</v>
      </c>
      <c r="E142" s="101">
        <v>34</v>
      </c>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4.25" hidden="1" customHeight="1" outlineLevel="1" x14ac:dyDescent="0.2">
      <c r="A143" s="100"/>
      <c r="B143" s="100"/>
      <c r="C143" s="100">
        <v>26</v>
      </c>
      <c r="D143" s="100" t="s">
        <v>1098</v>
      </c>
      <c r="E143" s="101">
        <v>14</v>
      </c>
      <c r="F143" s="100" t="s">
        <v>1099</v>
      </c>
      <c r="G143" s="100">
        <v>72</v>
      </c>
      <c r="H143" s="100"/>
      <c r="I143" s="100"/>
      <c r="J143" s="100"/>
      <c r="K143" s="100"/>
      <c r="L143" s="100"/>
      <c r="M143" s="100"/>
      <c r="N143" s="100"/>
      <c r="O143" s="100"/>
      <c r="P143" s="100"/>
      <c r="Q143" s="100"/>
      <c r="R143" s="100"/>
      <c r="S143" s="100"/>
      <c r="T143" s="100"/>
      <c r="U143" s="100"/>
      <c r="V143" s="100"/>
      <c r="W143" s="100"/>
      <c r="X143" s="100"/>
      <c r="Y143" s="100"/>
      <c r="Z143" s="100"/>
    </row>
    <row r="144" spans="1:26" ht="14.25" hidden="1" customHeight="1" outlineLevel="1" x14ac:dyDescent="0.2">
      <c r="A144" s="100"/>
      <c r="B144" s="100"/>
      <c r="C144" s="100">
        <v>27</v>
      </c>
      <c r="D144" s="100" t="s">
        <v>1096</v>
      </c>
      <c r="E144" s="101">
        <v>1</v>
      </c>
      <c r="F144" s="100"/>
      <c r="G144" s="100">
        <v>74</v>
      </c>
      <c r="H144" s="100"/>
      <c r="I144" s="100"/>
      <c r="J144" s="100"/>
      <c r="K144" s="100"/>
      <c r="L144" s="100"/>
      <c r="M144" s="100"/>
      <c r="N144" s="100"/>
      <c r="O144" s="100"/>
      <c r="P144" s="100"/>
      <c r="Q144" s="100"/>
      <c r="R144" s="100"/>
      <c r="S144" s="100"/>
      <c r="T144" s="100"/>
      <c r="U144" s="100"/>
      <c r="V144" s="100"/>
      <c r="W144" s="100"/>
      <c r="X144" s="100"/>
      <c r="Y144" s="100"/>
      <c r="Z144" s="100"/>
    </row>
    <row r="145" spans="1:26" ht="14.25" hidden="1" customHeight="1" outlineLevel="1" x14ac:dyDescent="0.2">
      <c r="A145" s="100"/>
      <c r="B145" s="100"/>
      <c r="C145" s="100"/>
      <c r="D145" s="100" t="s">
        <v>1097</v>
      </c>
      <c r="E145" s="101">
        <v>35</v>
      </c>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4.25" hidden="1" customHeight="1" outlineLevel="1" x14ac:dyDescent="0.2">
      <c r="A146" s="100"/>
      <c r="B146" s="100"/>
      <c r="C146" s="100">
        <v>28</v>
      </c>
      <c r="D146" s="100" t="s">
        <v>1098</v>
      </c>
      <c r="E146" s="101">
        <v>15</v>
      </c>
      <c r="F146" s="100" t="s">
        <v>1099</v>
      </c>
      <c r="G146" s="100">
        <v>76</v>
      </c>
      <c r="H146" s="100"/>
      <c r="I146" s="100"/>
      <c r="J146" s="100"/>
      <c r="K146" s="100"/>
      <c r="L146" s="100"/>
      <c r="M146" s="100"/>
      <c r="N146" s="100"/>
      <c r="O146" s="100"/>
      <c r="P146" s="100"/>
      <c r="Q146" s="100"/>
      <c r="R146" s="100"/>
      <c r="S146" s="100"/>
      <c r="T146" s="100"/>
      <c r="U146" s="100"/>
      <c r="V146" s="100"/>
      <c r="W146" s="100"/>
      <c r="X146" s="100"/>
      <c r="Y146" s="100"/>
      <c r="Z146" s="100"/>
    </row>
    <row r="147" spans="1:26" ht="14.25" hidden="1" customHeight="1" outlineLevel="1" x14ac:dyDescent="0.2">
      <c r="A147" s="100"/>
      <c r="B147" s="100"/>
      <c r="C147" s="100">
        <v>29</v>
      </c>
      <c r="D147" s="100" t="s">
        <v>1096</v>
      </c>
      <c r="E147" s="101">
        <v>1</v>
      </c>
      <c r="F147" s="100"/>
      <c r="G147" s="100">
        <v>78</v>
      </c>
      <c r="H147" s="100"/>
      <c r="I147" s="100"/>
      <c r="J147" s="100"/>
      <c r="K147" s="100"/>
      <c r="L147" s="100"/>
      <c r="M147" s="100"/>
      <c r="N147" s="100"/>
      <c r="O147" s="100"/>
      <c r="P147" s="100"/>
      <c r="Q147" s="100"/>
      <c r="R147" s="100"/>
      <c r="S147" s="100"/>
      <c r="T147" s="100"/>
      <c r="U147" s="100"/>
      <c r="V147" s="100"/>
      <c r="W147" s="100"/>
      <c r="X147" s="100"/>
      <c r="Y147" s="100"/>
      <c r="Z147" s="100"/>
    </row>
    <row r="148" spans="1:26" ht="14.25" hidden="1" customHeight="1" outlineLevel="1" x14ac:dyDescent="0.2">
      <c r="A148" s="100"/>
      <c r="B148" s="100"/>
      <c r="C148" s="100"/>
      <c r="D148" s="100" t="s">
        <v>1097</v>
      </c>
      <c r="E148" s="101">
        <v>35</v>
      </c>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4.25" hidden="1" customHeight="1" outlineLevel="1" x14ac:dyDescent="0.2">
      <c r="A149" s="100"/>
      <c r="B149" s="100"/>
      <c r="C149" s="100">
        <v>30</v>
      </c>
      <c r="D149" s="100" t="s">
        <v>1098</v>
      </c>
      <c r="E149" s="101">
        <v>16</v>
      </c>
      <c r="F149" s="100" t="s">
        <v>1099</v>
      </c>
      <c r="G149" s="100">
        <v>80</v>
      </c>
      <c r="H149" s="100"/>
      <c r="I149" s="100"/>
      <c r="J149" s="100"/>
      <c r="K149" s="100"/>
      <c r="L149" s="100"/>
      <c r="M149" s="100"/>
      <c r="N149" s="100"/>
      <c r="O149" s="100"/>
      <c r="P149" s="100"/>
      <c r="Q149" s="100"/>
      <c r="R149" s="100"/>
      <c r="S149" s="100"/>
      <c r="T149" s="100"/>
      <c r="U149" s="100"/>
      <c r="V149" s="100"/>
      <c r="W149" s="100"/>
      <c r="X149" s="100"/>
      <c r="Y149" s="100"/>
      <c r="Z149" s="100"/>
    </row>
    <row r="150" spans="1:26" ht="14.25" hidden="1" customHeight="1" outlineLevel="1" x14ac:dyDescent="0.2">
      <c r="A150" s="100"/>
      <c r="B150" s="100"/>
      <c r="C150" s="100">
        <v>31</v>
      </c>
      <c r="D150" s="100" t="s">
        <v>1096</v>
      </c>
      <c r="E150" s="101">
        <v>1</v>
      </c>
      <c r="F150" s="100"/>
      <c r="G150" s="100">
        <v>82</v>
      </c>
      <c r="H150" s="100"/>
      <c r="I150" s="100"/>
      <c r="J150" s="100"/>
      <c r="K150" s="100"/>
      <c r="L150" s="100"/>
      <c r="M150" s="100"/>
      <c r="N150" s="100"/>
      <c r="O150" s="100"/>
      <c r="P150" s="100"/>
      <c r="Q150" s="100"/>
      <c r="R150" s="100"/>
      <c r="S150" s="100"/>
      <c r="T150" s="100"/>
      <c r="U150" s="100"/>
      <c r="V150" s="100"/>
      <c r="W150" s="100"/>
      <c r="X150" s="100"/>
      <c r="Y150" s="100"/>
      <c r="Z150" s="100"/>
    </row>
    <row r="151" spans="1:26" ht="14.25" hidden="1" customHeight="1" outlineLevel="1" x14ac:dyDescent="0.2">
      <c r="A151" s="100"/>
      <c r="B151" s="100"/>
      <c r="C151" s="100"/>
      <c r="D151" s="100" t="s">
        <v>1097</v>
      </c>
      <c r="E151" s="101">
        <v>36</v>
      </c>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4.25" hidden="1" customHeight="1" outlineLevel="1" x14ac:dyDescent="0.2">
      <c r="A152" s="100"/>
      <c r="B152" s="100"/>
      <c r="C152" s="100">
        <v>32</v>
      </c>
      <c r="D152" s="100" t="s">
        <v>1098</v>
      </c>
      <c r="E152" s="101">
        <v>17</v>
      </c>
      <c r="F152" s="100" t="s">
        <v>1099</v>
      </c>
      <c r="G152" s="100">
        <v>84</v>
      </c>
      <c r="H152" s="100"/>
      <c r="I152" s="100"/>
      <c r="J152" s="100"/>
      <c r="K152" s="100"/>
      <c r="L152" s="100"/>
      <c r="M152" s="100"/>
      <c r="N152" s="100"/>
      <c r="O152" s="100"/>
      <c r="P152" s="100"/>
      <c r="Q152" s="100"/>
      <c r="R152" s="100"/>
      <c r="S152" s="100"/>
      <c r="T152" s="100"/>
      <c r="U152" s="100"/>
      <c r="V152" s="100"/>
      <c r="W152" s="100"/>
      <c r="X152" s="100"/>
      <c r="Y152" s="100"/>
      <c r="Z152" s="100"/>
    </row>
    <row r="153" spans="1:26" ht="14.25" hidden="1" customHeight="1" outlineLevel="1" x14ac:dyDescent="0.2">
      <c r="A153" s="100"/>
      <c r="B153" s="100"/>
      <c r="C153" s="100">
        <v>33</v>
      </c>
      <c r="D153" s="100" t="s">
        <v>1096</v>
      </c>
      <c r="E153" s="101">
        <v>1</v>
      </c>
      <c r="F153" s="100"/>
      <c r="G153" s="100">
        <v>86</v>
      </c>
      <c r="H153" s="100"/>
      <c r="I153" s="100"/>
      <c r="J153" s="100"/>
      <c r="K153" s="100"/>
      <c r="L153" s="100"/>
      <c r="M153" s="100"/>
      <c r="N153" s="100"/>
      <c r="O153" s="100"/>
      <c r="P153" s="100"/>
      <c r="Q153" s="100"/>
      <c r="R153" s="100"/>
      <c r="S153" s="100"/>
      <c r="T153" s="100"/>
      <c r="U153" s="100"/>
      <c r="V153" s="100"/>
      <c r="W153" s="100"/>
      <c r="X153" s="100"/>
      <c r="Y153" s="100"/>
      <c r="Z153" s="100"/>
    </row>
    <row r="154" spans="1:26" ht="14.25" hidden="1" customHeight="1" outlineLevel="1" x14ac:dyDescent="0.2">
      <c r="A154" s="100"/>
      <c r="B154" s="100"/>
      <c r="C154" s="100"/>
      <c r="D154" s="100" t="s">
        <v>1097</v>
      </c>
      <c r="E154" s="101">
        <v>36</v>
      </c>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4.25" hidden="1" customHeight="1" outlineLevel="1" x14ac:dyDescent="0.2">
      <c r="A155" s="100"/>
      <c r="B155" s="100"/>
      <c r="C155" s="100">
        <v>34</v>
      </c>
      <c r="D155" s="100" t="s">
        <v>1098</v>
      </c>
      <c r="E155" s="101">
        <v>18</v>
      </c>
      <c r="F155" s="100" t="s">
        <v>1099</v>
      </c>
      <c r="G155" s="100">
        <v>88</v>
      </c>
      <c r="H155" s="100"/>
      <c r="I155" s="100"/>
      <c r="J155" s="100"/>
      <c r="K155" s="100"/>
      <c r="L155" s="100"/>
      <c r="M155" s="100"/>
      <c r="N155" s="100"/>
      <c r="O155" s="100"/>
      <c r="P155" s="100"/>
      <c r="Q155" s="100"/>
      <c r="R155" s="100"/>
      <c r="S155" s="100"/>
      <c r="T155" s="100"/>
      <c r="U155" s="100"/>
      <c r="V155" s="100"/>
      <c r="W155" s="100"/>
      <c r="X155" s="100"/>
      <c r="Y155" s="100"/>
      <c r="Z155" s="100"/>
    </row>
    <row r="156" spans="1:26" ht="14.25" hidden="1" customHeight="1" outlineLevel="1" x14ac:dyDescent="0.2">
      <c r="A156" s="100"/>
      <c r="B156" s="100"/>
      <c r="C156" s="100">
        <v>35</v>
      </c>
      <c r="D156" s="100" t="s">
        <v>1096</v>
      </c>
      <c r="E156" s="101">
        <v>1</v>
      </c>
      <c r="F156" s="100"/>
      <c r="G156" s="100">
        <v>90</v>
      </c>
      <c r="H156" s="100"/>
      <c r="I156" s="100"/>
      <c r="J156" s="100"/>
      <c r="K156" s="100"/>
      <c r="L156" s="100"/>
      <c r="M156" s="100"/>
      <c r="N156" s="100"/>
      <c r="O156" s="100"/>
      <c r="P156" s="100"/>
      <c r="Q156" s="100"/>
      <c r="R156" s="100"/>
      <c r="S156" s="100"/>
      <c r="T156" s="100"/>
      <c r="U156" s="100"/>
      <c r="V156" s="100"/>
      <c r="W156" s="100"/>
      <c r="X156" s="100"/>
      <c r="Y156" s="100"/>
      <c r="Z156" s="100"/>
    </row>
    <row r="157" spans="1:26" ht="14.25" hidden="1" customHeight="1" outlineLevel="1" x14ac:dyDescent="0.2">
      <c r="A157" s="100"/>
      <c r="B157" s="100"/>
      <c r="C157" s="100"/>
      <c r="D157" s="100" t="s">
        <v>1097</v>
      </c>
      <c r="E157" s="101">
        <v>37</v>
      </c>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4.25" hidden="1" customHeight="1" outlineLevel="1" x14ac:dyDescent="0.2">
      <c r="A158" s="100"/>
      <c r="B158" s="100"/>
      <c r="C158" s="100">
        <v>36</v>
      </c>
      <c r="D158" s="100" t="s">
        <v>1098</v>
      </c>
      <c r="E158" s="101">
        <v>19</v>
      </c>
      <c r="F158" s="100" t="s">
        <v>1099</v>
      </c>
      <c r="G158" s="100">
        <v>92</v>
      </c>
      <c r="H158" s="100"/>
      <c r="I158" s="100"/>
      <c r="J158" s="100"/>
      <c r="K158" s="100"/>
      <c r="L158" s="100"/>
      <c r="M158" s="100"/>
      <c r="N158" s="100"/>
      <c r="O158" s="100"/>
      <c r="P158" s="100"/>
      <c r="Q158" s="100"/>
      <c r="R158" s="100"/>
      <c r="S158" s="100"/>
      <c r="T158" s="100"/>
      <c r="U158" s="100"/>
      <c r="V158" s="100"/>
      <c r="W158" s="100"/>
      <c r="X158" s="100"/>
      <c r="Y158" s="100"/>
      <c r="Z158" s="100"/>
    </row>
    <row r="159" spans="1:26" ht="14.25" hidden="1" customHeight="1" outlineLevel="1" x14ac:dyDescent="0.2">
      <c r="A159" s="100"/>
      <c r="B159" s="100"/>
      <c r="C159" s="100">
        <v>37</v>
      </c>
      <c r="D159" s="100" t="s">
        <v>1096</v>
      </c>
      <c r="E159" s="101">
        <v>1</v>
      </c>
      <c r="F159" s="100"/>
      <c r="G159" s="100">
        <v>94</v>
      </c>
      <c r="H159" s="100"/>
      <c r="I159" s="100"/>
      <c r="J159" s="100"/>
      <c r="K159" s="100"/>
      <c r="L159" s="100"/>
      <c r="M159" s="100"/>
      <c r="N159" s="100"/>
      <c r="O159" s="100"/>
      <c r="P159" s="100"/>
      <c r="Q159" s="100"/>
      <c r="R159" s="100"/>
      <c r="S159" s="100"/>
      <c r="T159" s="100"/>
      <c r="U159" s="100"/>
      <c r="V159" s="100"/>
      <c r="W159" s="100"/>
      <c r="X159" s="100"/>
      <c r="Y159" s="100"/>
      <c r="Z159" s="100"/>
    </row>
    <row r="160" spans="1:26" ht="14.25" hidden="1" customHeight="1" outlineLevel="1" x14ac:dyDescent="0.2">
      <c r="A160" s="100"/>
      <c r="B160" s="100"/>
      <c r="C160" s="100"/>
      <c r="D160" s="100" t="s">
        <v>1097</v>
      </c>
      <c r="E160" s="101">
        <v>37</v>
      </c>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4.25" hidden="1" customHeight="1" outlineLevel="1" x14ac:dyDescent="0.2">
      <c r="A161" s="100"/>
      <c r="B161" s="100"/>
      <c r="C161" s="100">
        <v>38</v>
      </c>
      <c r="D161" s="100" t="s">
        <v>1098</v>
      </c>
      <c r="E161" s="101">
        <v>20</v>
      </c>
      <c r="F161" s="100" t="s">
        <v>1099</v>
      </c>
      <c r="G161" s="100">
        <v>96</v>
      </c>
      <c r="H161" s="100"/>
      <c r="I161" s="100"/>
      <c r="J161" s="100"/>
      <c r="K161" s="100"/>
      <c r="L161" s="100"/>
      <c r="M161" s="100"/>
      <c r="N161" s="100"/>
      <c r="O161" s="100"/>
      <c r="P161" s="100"/>
      <c r="Q161" s="100"/>
      <c r="R161" s="100"/>
      <c r="S161" s="100"/>
      <c r="T161" s="100"/>
      <c r="U161" s="100"/>
      <c r="V161" s="100"/>
      <c r="W161" s="100"/>
      <c r="X161" s="100"/>
      <c r="Y161" s="100"/>
      <c r="Z161" s="100"/>
    </row>
    <row r="162" spans="1:26" ht="14.25" hidden="1" customHeight="1" outlineLevel="1" x14ac:dyDescent="0.2">
      <c r="A162" s="100"/>
      <c r="B162" s="100"/>
      <c r="C162" s="100">
        <v>39</v>
      </c>
      <c r="D162" s="100" t="s">
        <v>1096</v>
      </c>
      <c r="E162" s="101">
        <v>1</v>
      </c>
      <c r="F162" s="100"/>
      <c r="G162" s="100">
        <v>98</v>
      </c>
      <c r="H162" s="100"/>
      <c r="I162" s="100"/>
      <c r="J162" s="100"/>
      <c r="K162" s="100"/>
      <c r="L162" s="100"/>
      <c r="M162" s="100"/>
      <c r="N162" s="100"/>
      <c r="O162" s="100"/>
      <c r="P162" s="100"/>
      <c r="Q162" s="100"/>
      <c r="R162" s="100"/>
      <c r="S162" s="100"/>
      <c r="T162" s="100"/>
      <c r="U162" s="100"/>
      <c r="V162" s="100"/>
      <c r="W162" s="100"/>
      <c r="X162" s="100"/>
      <c r="Y162" s="100"/>
      <c r="Z162" s="100"/>
    </row>
    <row r="163" spans="1:26" ht="14.25" hidden="1" customHeight="1" outlineLevel="1" x14ac:dyDescent="0.2">
      <c r="A163" s="100"/>
      <c r="B163" s="100"/>
      <c r="C163" s="100"/>
      <c r="D163" s="100" t="s">
        <v>1097</v>
      </c>
      <c r="E163" s="101">
        <v>38</v>
      </c>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4.25" hidden="1" customHeight="1" outlineLevel="1" x14ac:dyDescent="0.2">
      <c r="A164" s="100"/>
      <c r="B164" s="100"/>
      <c r="C164" s="100">
        <v>40</v>
      </c>
      <c r="D164" s="100" t="s">
        <v>1098</v>
      </c>
      <c r="E164" s="101">
        <v>21</v>
      </c>
      <c r="F164" s="100" t="s">
        <v>1099</v>
      </c>
      <c r="G164" s="100">
        <v>100</v>
      </c>
      <c r="H164" s="100"/>
      <c r="I164" s="100"/>
      <c r="J164" s="100"/>
      <c r="K164" s="100"/>
      <c r="L164" s="100"/>
      <c r="M164" s="100"/>
      <c r="N164" s="100"/>
      <c r="O164" s="100"/>
      <c r="P164" s="100"/>
      <c r="Q164" s="100"/>
      <c r="R164" s="100"/>
      <c r="S164" s="100"/>
      <c r="T164" s="100"/>
      <c r="U164" s="100"/>
      <c r="V164" s="100"/>
      <c r="W164" s="100"/>
      <c r="X164" s="100"/>
      <c r="Y164" s="100"/>
      <c r="Z164" s="100"/>
    </row>
    <row r="165" spans="1:26" ht="14.25" hidden="1" customHeight="1" outlineLevel="1" x14ac:dyDescent="0.2">
      <c r="A165" s="100"/>
      <c r="B165" s="100"/>
      <c r="C165" s="100">
        <v>41</v>
      </c>
      <c r="D165" s="100" t="s">
        <v>1096</v>
      </c>
      <c r="E165" s="101">
        <v>1</v>
      </c>
      <c r="F165" s="100"/>
      <c r="G165" s="100">
        <v>102</v>
      </c>
      <c r="H165" s="100"/>
      <c r="I165" s="100"/>
      <c r="J165" s="100"/>
      <c r="K165" s="100"/>
      <c r="L165" s="100"/>
      <c r="M165" s="100"/>
      <c r="N165" s="100"/>
      <c r="O165" s="100"/>
      <c r="P165" s="100"/>
      <c r="Q165" s="100"/>
      <c r="R165" s="100"/>
      <c r="S165" s="100"/>
      <c r="T165" s="100"/>
      <c r="U165" s="100"/>
      <c r="V165" s="100"/>
      <c r="W165" s="100"/>
      <c r="X165" s="100"/>
      <c r="Y165" s="100"/>
      <c r="Z165" s="100"/>
    </row>
    <row r="166" spans="1:26" ht="14.25" hidden="1" customHeight="1" outlineLevel="1" x14ac:dyDescent="0.2">
      <c r="A166" s="100"/>
      <c r="B166" s="100"/>
      <c r="C166" s="100"/>
      <c r="D166" s="100" t="s">
        <v>1097</v>
      </c>
      <c r="E166" s="101">
        <v>38</v>
      </c>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4.25" hidden="1" customHeight="1" outlineLevel="1" x14ac:dyDescent="0.2">
      <c r="A167" s="100"/>
      <c r="B167" s="100"/>
      <c r="C167" s="100">
        <v>42</v>
      </c>
      <c r="D167" s="100" t="s">
        <v>1098</v>
      </c>
      <c r="E167" s="101">
        <v>22</v>
      </c>
      <c r="F167" s="100" t="s">
        <v>1099</v>
      </c>
      <c r="G167" s="100">
        <v>104</v>
      </c>
      <c r="H167" s="100"/>
      <c r="I167" s="100"/>
      <c r="J167" s="100"/>
      <c r="K167" s="100"/>
      <c r="L167" s="100"/>
      <c r="M167" s="100"/>
      <c r="N167" s="100"/>
      <c r="O167" s="100"/>
      <c r="P167" s="100"/>
      <c r="Q167" s="100"/>
      <c r="R167" s="100"/>
      <c r="S167" s="100"/>
      <c r="T167" s="100"/>
      <c r="U167" s="100"/>
      <c r="V167" s="100"/>
      <c r="W167" s="100"/>
      <c r="X167" s="100"/>
      <c r="Y167" s="100"/>
      <c r="Z167" s="100"/>
    </row>
    <row r="168" spans="1:26" ht="14.25" hidden="1" customHeight="1" outlineLevel="1" x14ac:dyDescent="0.2">
      <c r="A168" s="100"/>
      <c r="B168" s="100"/>
      <c r="C168" s="100">
        <v>43</v>
      </c>
      <c r="D168" s="100" t="s">
        <v>1096</v>
      </c>
      <c r="E168" s="101">
        <v>1</v>
      </c>
      <c r="F168" s="100"/>
      <c r="G168" s="100">
        <v>106</v>
      </c>
      <c r="H168" s="100"/>
      <c r="I168" s="100"/>
      <c r="J168" s="100"/>
      <c r="K168" s="100"/>
      <c r="L168" s="100"/>
      <c r="M168" s="100"/>
      <c r="N168" s="100"/>
      <c r="O168" s="100"/>
      <c r="P168" s="100"/>
      <c r="Q168" s="100"/>
      <c r="R168" s="100"/>
      <c r="S168" s="100"/>
      <c r="T168" s="100"/>
      <c r="U168" s="100"/>
      <c r="V168" s="100"/>
      <c r="W168" s="100"/>
      <c r="X168" s="100"/>
      <c r="Y168" s="100"/>
      <c r="Z168" s="100"/>
    </row>
    <row r="169" spans="1:26" ht="14.25" hidden="1" customHeight="1" outlineLevel="1" x14ac:dyDescent="0.2">
      <c r="A169" s="100"/>
      <c r="B169" s="100"/>
      <c r="C169" s="100"/>
      <c r="D169" s="100" t="s">
        <v>1097</v>
      </c>
      <c r="E169" s="101">
        <v>39</v>
      </c>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4.25" hidden="1" customHeight="1" outlineLevel="1" x14ac:dyDescent="0.2">
      <c r="A170" s="100"/>
      <c r="B170" s="100"/>
      <c r="C170" s="100">
        <v>44</v>
      </c>
      <c r="D170" s="100" t="s">
        <v>1098</v>
      </c>
      <c r="E170" s="101">
        <v>23</v>
      </c>
      <c r="F170" s="100" t="s">
        <v>1099</v>
      </c>
      <c r="G170" s="100">
        <v>108</v>
      </c>
      <c r="H170" s="100"/>
      <c r="I170" s="100"/>
      <c r="J170" s="100"/>
      <c r="K170" s="100"/>
      <c r="L170" s="100"/>
      <c r="M170" s="100"/>
      <c r="N170" s="100"/>
      <c r="O170" s="100"/>
      <c r="P170" s="100"/>
      <c r="Q170" s="100"/>
      <c r="R170" s="100"/>
      <c r="S170" s="100"/>
      <c r="T170" s="100"/>
      <c r="U170" s="100"/>
      <c r="V170" s="100"/>
      <c r="W170" s="100"/>
      <c r="X170" s="100"/>
      <c r="Y170" s="100"/>
      <c r="Z170" s="100"/>
    </row>
    <row r="171" spans="1:26" ht="14.25" hidden="1" customHeight="1" outlineLevel="1" x14ac:dyDescent="0.2">
      <c r="A171" s="100"/>
      <c r="B171" s="100"/>
      <c r="C171" s="100">
        <v>45</v>
      </c>
      <c r="D171" s="100" t="s">
        <v>1096</v>
      </c>
      <c r="E171" s="101">
        <v>1</v>
      </c>
      <c r="F171" s="100"/>
      <c r="G171" s="100">
        <v>110</v>
      </c>
      <c r="H171" s="100"/>
      <c r="I171" s="100"/>
      <c r="J171" s="100"/>
      <c r="K171" s="100"/>
      <c r="L171" s="100"/>
      <c r="M171" s="100"/>
      <c r="N171" s="100"/>
      <c r="O171" s="100"/>
      <c r="P171" s="100"/>
      <c r="Q171" s="100"/>
      <c r="R171" s="100"/>
      <c r="S171" s="100"/>
      <c r="T171" s="100"/>
      <c r="U171" s="100"/>
      <c r="V171" s="100"/>
      <c r="W171" s="100"/>
      <c r="X171" s="100"/>
      <c r="Y171" s="100"/>
      <c r="Z171" s="100"/>
    </row>
    <row r="172" spans="1:26" ht="14.25" hidden="1" customHeight="1" outlineLevel="1" x14ac:dyDescent="0.2">
      <c r="A172" s="100"/>
      <c r="B172" s="100"/>
      <c r="C172" s="100"/>
      <c r="D172" s="100" t="s">
        <v>1097</v>
      </c>
      <c r="E172" s="101">
        <v>39</v>
      </c>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4.25" hidden="1" customHeight="1" outlineLevel="1" x14ac:dyDescent="0.2">
      <c r="A173" s="100"/>
      <c r="B173" s="100"/>
      <c r="C173" s="100">
        <v>46</v>
      </c>
      <c r="D173" s="100" t="s">
        <v>1098</v>
      </c>
      <c r="E173" s="101">
        <v>24</v>
      </c>
      <c r="F173" s="100" t="s">
        <v>1099</v>
      </c>
      <c r="G173" s="100">
        <v>112</v>
      </c>
      <c r="H173" s="100"/>
      <c r="I173" s="100"/>
      <c r="J173" s="100"/>
      <c r="K173" s="100"/>
      <c r="L173" s="100"/>
      <c r="M173" s="100"/>
      <c r="N173" s="100"/>
      <c r="O173" s="100"/>
      <c r="P173" s="100"/>
      <c r="Q173" s="100"/>
      <c r="R173" s="100"/>
      <c r="S173" s="100"/>
      <c r="T173" s="100"/>
      <c r="U173" s="100"/>
      <c r="V173" s="100"/>
      <c r="W173" s="100"/>
      <c r="X173" s="100"/>
      <c r="Y173" s="100"/>
      <c r="Z173" s="100"/>
    </row>
    <row r="174" spans="1:26" ht="14.25" hidden="1" customHeight="1" outlineLevel="1" x14ac:dyDescent="0.2">
      <c r="A174" s="100"/>
      <c r="B174" s="100"/>
      <c r="C174" s="100">
        <v>47</v>
      </c>
      <c r="D174" s="100" t="s">
        <v>1096</v>
      </c>
      <c r="E174" s="101">
        <v>1</v>
      </c>
      <c r="F174" s="100"/>
      <c r="G174" s="100">
        <v>114</v>
      </c>
      <c r="H174" s="100"/>
      <c r="I174" s="100"/>
      <c r="J174" s="100"/>
      <c r="K174" s="100"/>
      <c r="L174" s="100"/>
      <c r="M174" s="100"/>
      <c r="N174" s="100"/>
      <c r="O174" s="100"/>
      <c r="P174" s="100"/>
      <c r="Q174" s="100"/>
      <c r="R174" s="100"/>
      <c r="S174" s="100"/>
      <c r="T174" s="100"/>
      <c r="U174" s="100"/>
      <c r="V174" s="100"/>
      <c r="W174" s="100"/>
      <c r="X174" s="100"/>
      <c r="Y174" s="100"/>
      <c r="Z174" s="100"/>
    </row>
    <row r="175" spans="1:26" ht="14.25" hidden="1" customHeight="1" outlineLevel="1" x14ac:dyDescent="0.2">
      <c r="A175" s="100"/>
      <c r="B175" s="100"/>
      <c r="C175" s="100"/>
      <c r="D175" s="100" t="s">
        <v>1097</v>
      </c>
      <c r="E175" s="101">
        <v>40</v>
      </c>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4.25" hidden="1" customHeight="1" outlineLevel="1" x14ac:dyDescent="0.2">
      <c r="A176" s="100"/>
      <c r="B176" s="100"/>
      <c r="C176" s="100">
        <v>48</v>
      </c>
      <c r="D176" s="100" t="s">
        <v>1098</v>
      </c>
      <c r="E176" s="101">
        <v>25</v>
      </c>
      <c r="F176" s="100" t="s">
        <v>1099</v>
      </c>
      <c r="G176" s="100">
        <v>116</v>
      </c>
      <c r="H176" s="100"/>
      <c r="I176" s="100"/>
      <c r="J176" s="100"/>
      <c r="K176" s="100"/>
      <c r="L176" s="100"/>
      <c r="M176" s="100"/>
      <c r="N176" s="100"/>
      <c r="O176" s="100"/>
      <c r="P176" s="100"/>
      <c r="Q176" s="100"/>
      <c r="R176" s="100"/>
      <c r="S176" s="100"/>
      <c r="T176" s="100"/>
      <c r="U176" s="100"/>
      <c r="V176" s="100"/>
      <c r="W176" s="100"/>
      <c r="X176" s="100"/>
      <c r="Y176" s="100"/>
      <c r="Z176" s="100"/>
    </row>
    <row r="177" spans="1:26" ht="14.25" hidden="1" customHeight="1" outlineLevel="1" x14ac:dyDescent="0.2">
      <c r="A177" s="100"/>
      <c r="B177" s="100"/>
      <c r="C177" s="100">
        <v>49</v>
      </c>
      <c r="D177" s="100" t="s">
        <v>1096</v>
      </c>
      <c r="E177" s="101">
        <v>1</v>
      </c>
      <c r="F177" s="100"/>
      <c r="G177" s="100">
        <v>118</v>
      </c>
      <c r="H177" s="100"/>
      <c r="I177" s="100"/>
      <c r="J177" s="100"/>
      <c r="K177" s="100"/>
      <c r="L177" s="100"/>
      <c r="M177" s="100"/>
      <c r="N177" s="100"/>
      <c r="O177" s="100"/>
      <c r="P177" s="100"/>
      <c r="Q177" s="100"/>
      <c r="R177" s="100"/>
      <c r="S177" s="100"/>
      <c r="T177" s="100"/>
      <c r="U177" s="100"/>
      <c r="V177" s="100"/>
      <c r="W177" s="100"/>
      <c r="X177" s="100"/>
      <c r="Y177" s="100"/>
      <c r="Z177" s="100"/>
    </row>
    <row r="178" spans="1:26" ht="14.25" hidden="1" customHeight="1" outlineLevel="1" x14ac:dyDescent="0.2">
      <c r="A178" s="100"/>
      <c r="B178" s="100"/>
      <c r="C178" s="100"/>
      <c r="D178" s="100" t="s">
        <v>1097</v>
      </c>
      <c r="E178" s="101">
        <v>40</v>
      </c>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4.25" hidden="1" customHeight="1" outlineLevel="1" x14ac:dyDescent="0.2">
      <c r="A179" s="100"/>
      <c r="B179" s="100"/>
      <c r="C179" s="100">
        <v>50</v>
      </c>
      <c r="D179" s="100" t="s">
        <v>1098</v>
      </c>
      <c r="E179" s="101">
        <v>26</v>
      </c>
      <c r="F179" s="100" t="s">
        <v>1099</v>
      </c>
      <c r="G179" s="100">
        <v>120</v>
      </c>
      <c r="H179" s="100"/>
      <c r="I179" s="100"/>
      <c r="J179" s="100"/>
      <c r="K179" s="100"/>
      <c r="L179" s="100"/>
      <c r="M179" s="100"/>
      <c r="N179" s="100"/>
      <c r="O179" s="100"/>
      <c r="P179" s="100"/>
      <c r="Q179" s="100"/>
      <c r="R179" s="100"/>
      <c r="S179" s="100"/>
      <c r="T179" s="100"/>
      <c r="U179" s="100"/>
      <c r="V179" s="100"/>
      <c r="W179" s="100"/>
      <c r="X179" s="100"/>
      <c r="Y179" s="100"/>
      <c r="Z179" s="100"/>
    </row>
    <row r="180" spans="1:26" ht="14.25" customHeight="1" x14ac:dyDescent="0.2">
      <c r="A180" s="28" t="s">
        <v>1100</v>
      </c>
      <c r="B180" s="28" t="s">
        <v>1089</v>
      </c>
      <c r="C180" s="28">
        <v>1</v>
      </c>
      <c r="D180" s="28" t="s">
        <v>1090</v>
      </c>
      <c r="E180" s="29">
        <v>468600</v>
      </c>
      <c r="F180" s="28"/>
      <c r="G180" s="28">
        <v>20</v>
      </c>
      <c r="H180" s="100">
        <v>58</v>
      </c>
      <c r="I180" s="100"/>
      <c r="J180" s="100"/>
      <c r="K180" s="100"/>
      <c r="L180" s="100"/>
      <c r="M180" s="100"/>
      <c r="N180" s="100"/>
      <c r="O180" s="100"/>
      <c r="P180" s="100"/>
      <c r="Q180" s="100"/>
      <c r="R180" s="100"/>
      <c r="S180" s="100"/>
      <c r="T180" s="100"/>
      <c r="U180" s="100"/>
      <c r="V180" s="100"/>
      <c r="W180" s="100"/>
      <c r="X180" s="100"/>
      <c r="Y180" s="100"/>
      <c r="Z180" s="100"/>
    </row>
    <row r="181" spans="1:26" ht="14.25" customHeight="1" collapsed="1" x14ac:dyDescent="0.2">
      <c r="A181" s="100"/>
      <c r="B181" s="100"/>
      <c r="C181" s="100"/>
      <c r="D181" s="100" t="s">
        <v>1091</v>
      </c>
      <c r="E181" s="101">
        <v>25</v>
      </c>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4.25" hidden="1" customHeight="1" outlineLevel="1" x14ac:dyDescent="0.2">
      <c r="A182" s="100"/>
      <c r="B182" s="100"/>
      <c r="C182" s="100">
        <v>2</v>
      </c>
      <c r="D182" s="100" t="s">
        <v>1091</v>
      </c>
      <c r="E182" s="101">
        <v>26</v>
      </c>
      <c r="F182" s="100"/>
      <c r="G182" s="100">
        <v>24</v>
      </c>
      <c r="H182" s="100"/>
      <c r="I182" s="100"/>
      <c r="J182" s="100"/>
      <c r="K182" s="100"/>
      <c r="L182" s="100"/>
      <c r="M182" s="100"/>
      <c r="N182" s="100"/>
      <c r="O182" s="100"/>
      <c r="P182" s="100"/>
      <c r="Q182" s="100"/>
      <c r="R182" s="100"/>
      <c r="S182" s="100"/>
      <c r="T182" s="100"/>
      <c r="U182" s="100"/>
      <c r="V182" s="100"/>
      <c r="W182" s="100"/>
      <c r="X182" s="100"/>
      <c r="Y182" s="100"/>
      <c r="Z182" s="100"/>
    </row>
    <row r="183" spans="1:26" ht="14.25" hidden="1" customHeight="1" outlineLevel="1" x14ac:dyDescent="0.2">
      <c r="A183" s="100"/>
      <c r="B183" s="100"/>
      <c r="C183" s="100">
        <v>3</v>
      </c>
      <c r="D183" s="100" t="s">
        <v>1090</v>
      </c>
      <c r="E183" s="101">
        <v>478500</v>
      </c>
      <c r="F183" s="100"/>
      <c r="G183" s="100">
        <v>26</v>
      </c>
      <c r="H183" s="100"/>
      <c r="I183" s="100"/>
      <c r="J183" s="100"/>
      <c r="K183" s="100"/>
      <c r="L183" s="100"/>
      <c r="M183" s="100"/>
      <c r="N183" s="100"/>
      <c r="O183" s="100"/>
      <c r="P183" s="100"/>
      <c r="Q183" s="100"/>
      <c r="R183" s="100"/>
      <c r="S183" s="100"/>
      <c r="T183" s="100"/>
      <c r="U183" s="100"/>
      <c r="V183" s="100"/>
      <c r="W183" s="100"/>
      <c r="X183" s="100"/>
      <c r="Y183" s="100"/>
      <c r="Z183" s="100"/>
    </row>
    <row r="184" spans="1:26" ht="14.25" hidden="1" customHeight="1" outlineLevel="1" x14ac:dyDescent="0.2">
      <c r="A184" s="100"/>
      <c r="B184" s="100"/>
      <c r="C184" s="100">
        <v>4</v>
      </c>
      <c r="D184" s="100" t="s">
        <v>1091</v>
      </c>
      <c r="E184" s="101">
        <v>27</v>
      </c>
      <c r="F184" s="100"/>
      <c r="G184" s="100">
        <v>28</v>
      </c>
      <c r="H184" s="100"/>
      <c r="I184" s="100"/>
      <c r="J184" s="100"/>
      <c r="K184" s="100"/>
      <c r="L184" s="100"/>
      <c r="M184" s="100"/>
      <c r="N184" s="100"/>
      <c r="O184" s="100"/>
      <c r="P184" s="100"/>
      <c r="Q184" s="100"/>
      <c r="R184" s="100"/>
      <c r="S184" s="100"/>
      <c r="T184" s="100"/>
      <c r="U184" s="100"/>
      <c r="V184" s="100"/>
      <c r="W184" s="100"/>
      <c r="X184" s="100"/>
      <c r="Y184" s="100"/>
      <c r="Z184" s="100"/>
    </row>
    <row r="185" spans="1:26" ht="14.25" hidden="1" customHeight="1" outlineLevel="1" x14ac:dyDescent="0.2">
      <c r="A185" s="100"/>
      <c r="B185" s="100"/>
      <c r="C185" s="100">
        <v>5</v>
      </c>
      <c r="D185" s="100" t="s">
        <v>1090</v>
      </c>
      <c r="E185" s="101">
        <v>488400</v>
      </c>
      <c r="F185" s="100"/>
      <c r="G185" s="100">
        <v>30</v>
      </c>
      <c r="H185" s="100"/>
      <c r="I185" s="100"/>
      <c r="J185" s="100"/>
      <c r="K185" s="100"/>
      <c r="L185" s="100"/>
      <c r="M185" s="100"/>
      <c r="N185" s="100"/>
      <c r="O185" s="100"/>
      <c r="P185" s="100"/>
      <c r="Q185" s="100"/>
      <c r="R185" s="100"/>
      <c r="S185" s="100"/>
      <c r="T185" s="100"/>
      <c r="U185" s="100"/>
      <c r="V185" s="100"/>
      <c r="W185" s="100"/>
      <c r="X185" s="100"/>
      <c r="Y185" s="100"/>
      <c r="Z185" s="100"/>
    </row>
    <row r="186" spans="1:26" ht="14.25" hidden="1" customHeight="1" outlineLevel="1" x14ac:dyDescent="0.2">
      <c r="A186" s="100"/>
      <c r="B186" s="100"/>
      <c r="C186" s="100">
        <v>6</v>
      </c>
      <c r="D186" s="100" t="s">
        <v>1091</v>
      </c>
      <c r="E186" s="101">
        <v>28</v>
      </c>
      <c r="F186" s="100"/>
      <c r="G186" s="100">
        <v>32</v>
      </c>
      <c r="H186" s="100"/>
      <c r="I186" s="100"/>
      <c r="J186" s="100"/>
      <c r="K186" s="100"/>
      <c r="L186" s="100"/>
      <c r="M186" s="100"/>
      <c r="N186" s="100"/>
      <c r="O186" s="100"/>
      <c r="P186" s="100"/>
      <c r="Q186" s="100"/>
      <c r="R186" s="100"/>
      <c r="S186" s="100"/>
      <c r="T186" s="100"/>
      <c r="U186" s="100"/>
      <c r="V186" s="100"/>
      <c r="W186" s="100"/>
      <c r="X186" s="100"/>
      <c r="Y186" s="100"/>
      <c r="Z186" s="100"/>
    </row>
    <row r="187" spans="1:26" ht="14.25" hidden="1" customHeight="1" outlineLevel="1" x14ac:dyDescent="0.2">
      <c r="A187" s="100"/>
      <c r="B187" s="100"/>
      <c r="C187" s="100">
        <v>7</v>
      </c>
      <c r="D187" s="100" t="s">
        <v>1090</v>
      </c>
      <c r="E187" s="101">
        <v>498300</v>
      </c>
      <c r="F187" s="100"/>
      <c r="G187" s="100">
        <v>34</v>
      </c>
      <c r="H187" s="100"/>
      <c r="I187" s="100"/>
      <c r="J187" s="100"/>
      <c r="K187" s="100"/>
      <c r="L187" s="100"/>
      <c r="M187" s="100"/>
      <c r="N187" s="100"/>
      <c r="O187" s="100"/>
      <c r="P187" s="100"/>
      <c r="Q187" s="100"/>
      <c r="R187" s="100"/>
      <c r="S187" s="100"/>
      <c r="T187" s="100"/>
      <c r="U187" s="100"/>
      <c r="V187" s="100"/>
      <c r="W187" s="100"/>
      <c r="X187" s="100"/>
      <c r="Y187" s="100"/>
      <c r="Z187" s="100"/>
    </row>
    <row r="188" spans="1:26" ht="14.25" hidden="1" customHeight="1" outlineLevel="1" x14ac:dyDescent="0.2">
      <c r="A188" s="100"/>
      <c r="B188" s="100"/>
      <c r="C188" s="100">
        <v>8</v>
      </c>
      <c r="D188" s="100" t="s">
        <v>1091</v>
      </c>
      <c r="E188" s="101">
        <v>29</v>
      </c>
      <c r="F188" s="100"/>
      <c r="G188" s="100">
        <v>36</v>
      </c>
      <c r="H188" s="100"/>
      <c r="I188" s="100"/>
      <c r="J188" s="100"/>
      <c r="K188" s="100"/>
      <c r="L188" s="100"/>
      <c r="M188" s="100"/>
      <c r="N188" s="100"/>
      <c r="O188" s="100"/>
      <c r="P188" s="100"/>
      <c r="Q188" s="100"/>
      <c r="R188" s="100"/>
      <c r="S188" s="100"/>
      <c r="T188" s="100"/>
      <c r="U188" s="100"/>
      <c r="V188" s="100"/>
      <c r="W188" s="100"/>
      <c r="X188" s="100"/>
      <c r="Y188" s="100"/>
      <c r="Z188" s="100"/>
    </row>
    <row r="189" spans="1:26" ht="14.25" hidden="1" customHeight="1" outlineLevel="1" x14ac:dyDescent="0.2">
      <c r="A189" s="100"/>
      <c r="B189" s="100"/>
      <c r="C189" s="100">
        <v>9</v>
      </c>
      <c r="D189" s="100" t="s">
        <v>1090</v>
      </c>
      <c r="E189" s="101">
        <v>508200</v>
      </c>
      <c r="F189" s="100"/>
      <c r="G189" s="100">
        <v>38</v>
      </c>
      <c r="H189" s="100"/>
      <c r="I189" s="100"/>
      <c r="J189" s="100"/>
      <c r="K189" s="100"/>
      <c r="L189" s="100"/>
      <c r="M189" s="100"/>
      <c r="N189" s="100"/>
      <c r="O189" s="100"/>
      <c r="P189" s="100"/>
      <c r="Q189" s="100"/>
      <c r="R189" s="100"/>
      <c r="S189" s="100"/>
      <c r="T189" s="100"/>
      <c r="U189" s="100"/>
      <c r="V189" s="100"/>
      <c r="W189" s="100"/>
      <c r="X189" s="100"/>
      <c r="Y189" s="100"/>
      <c r="Z189" s="100"/>
    </row>
    <row r="190" spans="1:26" ht="14.25" hidden="1" customHeight="1" outlineLevel="1" x14ac:dyDescent="0.2">
      <c r="A190" s="100"/>
      <c r="B190" s="100"/>
      <c r="C190" s="100">
        <v>10</v>
      </c>
      <c r="D190" s="100" t="s">
        <v>1091</v>
      </c>
      <c r="E190" s="101">
        <v>31</v>
      </c>
      <c r="F190" s="100"/>
      <c r="G190" s="100">
        <v>40</v>
      </c>
      <c r="H190" s="100"/>
      <c r="I190" s="100"/>
      <c r="J190" s="100"/>
      <c r="K190" s="100"/>
      <c r="L190" s="100"/>
      <c r="M190" s="100"/>
      <c r="N190" s="100"/>
      <c r="O190" s="100"/>
      <c r="P190" s="100"/>
      <c r="Q190" s="100"/>
      <c r="R190" s="100"/>
      <c r="S190" s="100"/>
      <c r="T190" s="100"/>
      <c r="U190" s="100"/>
      <c r="V190" s="100"/>
      <c r="W190" s="100"/>
      <c r="X190" s="100"/>
      <c r="Y190" s="100"/>
      <c r="Z190" s="100"/>
    </row>
    <row r="191" spans="1:26" ht="14.25" hidden="1" customHeight="1" outlineLevel="1" x14ac:dyDescent="0.2">
      <c r="A191" s="100"/>
      <c r="B191" s="100"/>
      <c r="C191" s="100">
        <v>11</v>
      </c>
      <c r="D191" s="100" t="s">
        <v>1090</v>
      </c>
      <c r="E191" s="101">
        <v>518100</v>
      </c>
      <c r="F191" s="100"/>
      <c r="G191" s="100">
        <v>42</v>
      </c>
      <c r="H191" s="100"/>
      <c r="I191" s="100"/>
      <c r="J191" s="100"/>
      <c r="K191" s="100"/>
      <c r="L191" s="100"/>
      <c r="M191" s="100"/>
      <c r="N191" s="100"/>
      <c r="O191" s="100"/>
      <c r="P191" s="100"/>
      <c r="Q191" s="100"/>
      <c r="R191" s="100"/>
      <c r="S191" s="100"/>
      <c r="T191" s="100"/>
      <c r="U191" s="100"/>
      <c r="V191" s="100"/>
      <c r="W191" s="100"/>
      <c r="X191" s="100"/>
      <c r="Y191" s="100"/>
      <c r="Z191" s="100"/>
    </row>
    <row r="192" spans="1:26" ht="14.25" hidden="1" customHeight="1" outlineLevel="1" x14ac:dyDescent="0.2">
      <c r="A192" s="100"/>
      <c r="B192" s="100"/>
      <c r="C192" s="100">
        <v>12</v>
      </c>
      <c r="D192" s="100" t="s">
        <v>1091</v>
      </c>
      <c r="E192" s="101">
        <v>33</v>
      </c>
      <c r="F192" s="100"/>
      <c r="G192" s="100">
        <v>44</v>
      </c>
      <c r="H192" s="100"/>
      <c r="I192" s="100"/>
      <c r="J192" s="100"/>
      <c r="K192" s="100"/>
      <c r="L192" s="100"/>
      <c r="M192" s="100"/>
      <c r="N192" s="100"/>
      <c r="O192" s="100"/>
      <c r="P192" s="100"/>
      <c r="Q192" s="100"/>
      <c r="R192" s="100"/>
      <c r="S192" s="100"/>
      <c r="T192" s="100"/>
      <c r="U192" s="100"/>
      <c r="V192" s="100"/>
      <c r="W192" s="100"/>
      <c r="X192" s="100"/>
      <c r="Y192" s="100"/>
      <c r="Z192" s="100"/>
    </row>
    <row r="193" spans="1:26" ht="14.25" hidden="1" customHeight="1" outlineLevel="1" x14ac:dyDescent="0.2">
      <c r="A193" s="100"/>
      <c r="B193" s="100"/>
      <c r="C193" s="100">
        <v>13</v>
      </c>
      <c r="D193" s="100" t="s">
        <v>1090</v>
      </c>
      <c r="E193" s="101">
        <v>528000</v>
      </c>
      <c r="F193" s="100"/>
      <c r="G193" s="100">
        <v>46</v>
      </c>
      <c r="H193" s="100"/>
      <c r="I193" s="100"/>
      <c r="J193" s="100"/>
      <c r="K193" s="100"/>
      <c r="L193" s="100"/>
      <c r="M193" s="100"/>
      <c r="N193" s="100"/>
      <c r="O193" s="100"/>
      <c r="P193" s="100"/>
      <c r="Q193" s="100"/>
      <c r="R193" s="100"/>
      <c r="S193" s="100"/>
      <c r="T193" s="100"/>
      <c r="U193" s="100"/>
      <c r="V193" s="100"/>
      <c r="W193" s="100"/>
      <c r="X193" s="100"/>
      <c r="Y193" s="100"/>
      <c r="Z193" s="100"/>
    </row>
    <row r="194" spans="1:26" ht="14.25" hidden="1" customHeight="1" outlineLevel="1" x14ac:dyDescent="0.2">
      <c r="A194" s="100"/>
      <c r="B194" s="100"/>
      <c r="C194" s="100">
        <v>14</v>
      </c>
      <c r="D194" s="100" t="s">
        <v>1091</v>
      </c>
      <c r="E194" s="101">
        <v>35</v>
      </c>
      <c r="F194" s="100"/>
      <c r="G194" s="100">
        <v>48</v>
      </c>
      <c r="H194" s="100"/>
      <c r="I194" s="100"/>
      <c r="J194" s="100"/>
      <c r="K194" s="100"/>
      <c r="L194" s="100"/>
      <c r="M194" s="100"/>
      <c r="N194" s="100"/>
      <c r="O194" s="100"/>
      <c r="P194" s="100"/>
      <c r="Q194" s="100"/>
      <c r="R194" s="100"/>
      <c r="S194" s="100"/>
      <c r="T194" s="100"/>
      <c r="U194" s="100"/>
      <c r="V194" s="100"/>
      <c r="W194" s="100"/>
      <c r="X194" s="100"/>
      <c r="Y194" s="100"/>
      <c r="Z194" s="100"/>
    </row>
    <row r="195" spans="1:26" ht="14.25" hidden="1" customHeight="1" outlineLevel="1" x14ac:dyDescent="0.2">
      <c r="A195" s="100"/>
      <c r="B195" s="100"/>
      <c r="C195" s="100">
        <v>15</v>
      </c>
      <c r="D195" s="100" t="s">
        <v>1090</v>
      </c>
      <c r="E195" s="101">
        <v>537900</v>
      </c>
      <c r="F195" s="100"/>
      <c r="G195" s="100">
        <v>50</v>
      </c>
      <c r="H195" s="100"/>
      <c r="I195" s="100"/>
      <c r="J195" s="100"/>
      <c r="K195" s="100"/>
      <c r="L195" s="100"/>
      <c r="M195" s="100"/>
      <c r="N195" s="100"/>
      <c r="O195" s="100"/>
      <c r="P195" s="100"/>
      <c r="Q195" s="100"/>
      <c r="R195" s="100"/>
      <c r="S195" s="100"/>
      <c r="T195" s="100"/>
      <c r="U195" s="100"/>
      <c r="V195" s="100"/>
      <c r="W195" s="100"/>
      <c r="X195" s="100"/>
      <c r="Y195" s="100"/>
      <c r="Z195" s="100"/>
    </row>
    <row r="196" spans="1:26" ht="14.25" hidden="1" customHeight="1" outlineLevel="1" x14ac:dyDescent="0.2">
      <c r="A196" s="100"/>
      <c r="B196" s="100"/>
      <c r="C196" s="100">
        <v>16</v>
      </c>
      <c r="D196" s="100" t="s">
        <v>1091</v>
      </c>
      <c r="E196" s="101">
        <v>38</v>
      </c>
      <c r="F196" s="100"/>
      <c r="G196" s="100">
        <v>52</v>
      </c>
      <c r="H196" s="100"/>
      <c r="I196" s="100"/>
      <c r="J196" s="100"/>
      <c r="K196" s="100"/>
      <c r="L196" s="100"/>
      <c r="M196" s="100"/>
      <c r="N196" s="100"/>
      <c r="O196" s="100"/>
      <c r="P196" s="100"/>
      <c r="Q196" s="100"/>
      <c r="R196" s="100"/>
      <c r="S196" s="100"/>
      <c r="T196" s="100"/>
      <c r="U196" s="100"/>
      <c r="V196" s="100"/>
      <c r="W196" s="100"/>
      <c r="X196" s="100"/>
      <c r="Y196" s="100"/>
      <c r="Z196" s="100"/>
    </row>
    <row r="197" spans="1:26" ht="14.25" hidden="1" customHeight="1" outlineLevel="1" x14ac:dyDescent="0.2">
      <c r="A197" s="100"/>
      <c r="B197" s="100"/>
      <c r="C197" s="100">
        <v>17</v>
      </c>
      <c r="D197" s="100" t="s">
        <v>1090</v>
      </c>
      <c r="E197" s="101">
        <v>547800</v>
      </c>
      <c r="F197" s="100"/>
      <c r="G197" s="100">
        <v>54</v>
      </c>
      <c r="H197" s="100"/>
      <c r="I197" s="100"/>
      <c r="J197" s="100"/>
      <c r="K197" s="100"/>
      <c r="L197" s="100"/>
      <c r="M197" s="100"/>
      <c r="N197" s="100"/>
      <c r="O197" s="100"/>
      <c r="P197" s="100"/>
      <c r="Q197" s="100"/>
      <c r="R197" s="100"/>
      <c r="S197" s="100"/>
      <c r="T197" s="100"/>
      <c r="U197" s="100"/>
      <c r="V197" s="100"/>
      <c r="W197" s="100"/>
      <c r="X197" s="100"/>
      <c r="Y197" s="100"/>
      <c r="Z197" s="100"/>
    </row>
    <row r="198" spans="1:26" ht="14.25" hidden="1" customHeight="1" outlineLevel="1" x14ac:dyDescent="0.2">
      <c r="A198" s="100"/>
      <c r="B198" s="100"/>
      <c r="C198" s="100">
        <v>18</v>
      </c>
      <c r="D198" s="100" t="s">
        <v>1091</v>
      </c>
      <c r="E198" s="101">
        <v>41</v>
      </c>
      <c r="F198" s="100"/>
      <c r="G198" s="100">
        <v>56</v>
      </c>
      <c r="H198" s="100"/>
      <c r="I198" s="100"/>
      <c r="J198" s="100"/>
      <c r="K198" s="100"/>
      <c r="L198" s="100"/>
      <c r="M198" s="100"/>
      <c r="N198" s="100"/>
      <c r="O198" s="100"/>
      <c r="P198" s="100"/>
      <c r="Q198" s="100"/>
      <c r="R198" s="100"/>
      <c r="S198" s="100"/>
      <c r="T198" s="100"/>
      <c r="U198" s="100"/>
      <c r="V198" s="100"/>
      <c r="W198" s="100"/>
      <c r="X198" s="100"/>
      <c r="Y198" s="100"/>
      <c r="Z198" s="100"/>
    </row>
    <row r="199" spans="1:26" ht="14.25" hidden="1" customHeight="1" outlineLevel="1" x14ac:dyDescent="0.2">
      <c r="A199" s="100"/>
      <c r="B199" s="100"/>
      <c r="C199" s="100">
        <v>19</v>
      </c>
      <c r="D199" s="100" t="s">
        <v>1090</v>
      </c>
      <c r="E199" s="101">
        <v>557700</v>
      </c>
      <c r="F199" s="100"/>
      <c r="G199" s="100">
        <v>58</v>
      </c>
      <c r="H199" s="100"/>
      <c r="I199" s="100"/>
      <c r="J199" s="100"/>
      <c r="K199" s="100"/>
      <c r="L199" s="100"/>
      <c r="M199" s="100"/>
      <c r="N199" s="100"/>
      <c r="O199" s="100"/>
      <c r="P199" s="100"/>
      <c r="Q199" s="100"/>
      <c r="R199" s="100"/>
      <c r="S199" s="100"/>
      <c r="T199" s="100"/>
      <c r="U199" s="100"/>
      <c r="V199" s="100"/>
      <c r="W199" s="100"/>
      <c r="X199" s="100"/>
      <c r="Y199" s="100"/>
      <c r="Z199" s="100"/>
    </row>
    <row r="200" spans="1:26" ht="14.25" hidden="1" customHeight="1" outlineLevel="1" x14ac:dyDescent="0.2">
      <c r="A200" s="100"/>
      <c r="B200" s="100"/>
      <c r="C200" s="100">
        <v>20</v>
      </c>
      <c r="D200" s="100" t="s">
        <v>1091</v>
      </c>
      <c r="E200" s="101">
        <v>44</v>
      </c>
      <c r="F200" s="100"/>
      <c r="G200" s="100">
        <v>60</v>
      </c>
      <c r="H200" s="100"/>
      <c r="I200" s="100"/>
      <c r="J200" s="100"/>
      <c r="K200" s="100"/>
      <c r="L200" s="100"/>
      <c r="M200" s="100"/>
      <c r="N200" s="100"/>
      <c r="O200" s="100"/>
      <c r="P200" s="100"/>
      <c r="Q200" s="100"/>
      <c r="R200" s="100"/>
      <c r="S200" s="100"/>
      <c r="T200" s="100"/>
      <c r="U200" s="100"/>
      <c r="V200" s="100"/>
      <c r="W200" s="100"/>
      <c r="X200" s="100"/>
      <c r="Y200" s="100"/>
      <c r="Z200" s="100"/>
    </row>
    <row r="201" spans="1:26" ht="14.25" hidden="1" customHeight="1" outlineLevel="1" x14ac:dyDescent="0.2">
      <c r="A201" s="100"/>
      <c r="B201" s="100"/>
      <c r="C201" s="100">
        <v>21</v>
      </c>
      <c r="D201" s="100" t="s">
        <v>1090</v>
      </c>
      <c r="E201" s="101">
        <v>567600</v>
      </c>
      <c r="F201" s="100"/>
      <c r="G201" s="100">
        <v>62</v>
      </c>
      <c r="H201" s="100"/>
      <c r="I201" s="100"/>
      <c r="J201" s="100"/>
      <c r="K201" s="100"/>
      <c r="L201" s="100"/>
      <c r="M201" s="100"/>
      <c r="N201" s="100"/>
      <c r="O201" s="100"/>
      <c r="P201" s="100"/>
      <c r="Q201" s="100"/>
      <c r="R201" s="100"/>
      <c r="S201" s="100"/>
      <c r="T201" s="100"/>
      <c r="U201" s="100"/>
      <c r="V201" s="100"/>
      <c r="W201" s="100"/>
      <c r="X201" s="100"/>
      <c r="Y201" s="100"/>
      <c r="Z201" s="100"/>
    </row>
    <row r="202" spans="1:26" ht="14.25" hidden="1" customHeight="1" outlineLevel="1" x14ac:dyDescent="0.2">
      <c r="A202" s="100"/>
      <c r="B202" s="100"/>
      <c r="C202" s="100">
        <v>22</v>
      </c>
      <c r="D202" s="100" t="s">
        <v>1091</v>
      </c>
      <c r="E202" s="101">
        <v>47</v>
      </c>
      <c r="F202" s="100"/>
      <c r="G202" s="100">
        <v>64</v>
      </c>
      <c r="H202" s="100"/>
      <c r="I202" s="100"/>
      <c r="J202" s="100"/>
      <c r="K202" s="100"/>
      <c r="L202" s="100"/>
      <c r="M202" s="100"/>
      <c r="N202" s="100"/>
      <c r="O202" s="100"/>
      <c r="P202" s="100"/>
      <c r="Q202" s="100"/>
      <c r="R202" s="100"/>
      <c r="S202" s="100"/>
      <c r="T202" s="100"/>
      <c r="U202" s="100"/>
      <c r="V202" s="100"/>
      <c r="W202" s="100"/>
      <c r="X202" s="100"/>
      <c r="Y202" s="100"/>
      <c r="Z202" s="100"/>
    </row>
    <row r="203" spans="1:26" ht="14.25" hidden="1" customHeight="1" outlineLevel="1" x14ac:dyDescent="0.2">
      <c r="A203" s="100"/>
      <c r="B203" s="100"/>
      <c r="C203" s="100">
        <v>23</v>
      </c>
      <c r="D203" s="100" t="s">
        <v>1090</v>
      </c>
      <c r="E203" s="101">
        <v>577500</v>
      </c>
      <c r="F203" s="100"/>
      <c r="G203" s="100">
        <v>66</v>
      </c>
      <c r="H203" s="100"/>
      <c r="I203" s="100"/>
      <c r="J203" s="100"/>
      <c r="K203" s="100"/>
      <c r="L203" s="100"/>
      <c r="M203" s="100"/>
      <c r="N203" s="100"/>
      <c r="O203" s="100"/>
      <c r="P203" s="100"/>
      <c r="Q203" s="100"/>
      <c r="R203" s="100"/>
      <c r="S203" s="100"/>
      <c r="T203" s="100"/>
      <c r="U203" s="100"/>
      <c r="V203" s="100"/>
      <c r="W203" s="100"/>
      <c r="X203" s="100"/>
      <c r="Y203" s="100"/>
      <c r="Z203" s="100"/>
    </row>
    <row r="204" spans="1:26" ht="14.25" hidden="1" customHeight="1" outlineLevel="1" x14ac:dyDescent="0.2">
      <c r="A204" s="100"/>
      <c r="B204" s="100"/>
      <c r="C204" s="100">
        <v>24</v>
      </c>
      <c r="D204" s="100" t="s">
        <v>1091</v>
      </c>
      <c r="E204" s="101">
        <v>51</v>
      </c>
      <c r="F204" s="100"/>
      <c r="G204" s="100">
        <v>68</v>
      </c>
      <c r="H204" s="100"/>
      <c r="I204" s="100"/>
      <c r="J204" s="100"/>
      <c r="K204" s="100"/>
      <c r="L204" s="100"/>
      <c r="M204" s="100"/>
      <c r="N204" s="100"/>
      <c r="O204" s="100"/>
      <c r="P204" s="100"/>
      <c r="Q204" s="100"/>
      <c r="R204" s="100"/>
      <c r="S204" s="100"/>
      <c r="T204" s="100"/>
      <c r="U204" s="100"/>
      <c r="V204" s="100"/>
      <c r="W204" s="100"/>
      <c r="X204" s="100"/>
      <c r="Y204" s="100"/>
      <c r="Z204" s="100"/>
    </row>
    <row r="205" spans="1:26" ht="14.25" hidden="1" customHeight="1" outlineLevel="1" x14ac:dyDescent="0.2">
      <c r="A205" s="100"/>
      <c r="B205" s="100"/>
      <c r="C205" s="100">
        <v>25</v>
      </c>
      <c r="D205" s="100" t="s">
        <v>1090</v>
      </c>
      <c r="E205" s="101">
        <v>587400</v>
      </c>
      <c r="F205" s="100"/>
      <c r="G205" s="100">
        <v>70</v>
      </c>
      <c r="H205" s="100"/>
      <c r="I205" s="100"/>
      <c r="J205" s="100"/>
      <c r="K205" s="100"/>
      <c r="L205" s="100"/>
      <c r="M205" s="100"/>
      <c r="N205" s="100"/>
      <c r="O205" s="100"/>
      <c r="P205" s="100"/>
      <c r="Q205" s="100"/>
      <c r="R205" s="100"/>
      <c r="S205" s="100"/>
      <c r="T205" s="100"/>
      <c r="U205" s="100"/>
      <c r="V205" s="100"/>
      <c r="W205" s="100"/>
      <c r="X205" s="100"/>
      <c r="Y205" s="100"/>
      <c r="Z205" s="100"/>
    </row>
    <row r="206" spans="1:26" ht="14.25" hidden="1" customHeight="1" outlineLevel="1" x14ac:dyDescent="0.2">
      <c r="A206" s="100"/>
      <c r="B206" s="100"/>
      <c r="C206" s="100">
        <v>26</v>
      </c>
      <c r="D206" s="100" t="s">
        <v>1091</v>
      </c>
      <c r="E206" s="101">
        <v>55</v>
      </c>
      <c r="F206" s="100"/>
      <c r="G206" s="100">
        <v>72</v>
      </c>
      <c r="H206" s="100"/>
      <c r="I206" s="100"/>
      <c r="J206" s="100"/>
      <c r="K206" s="100"/>
      <c r="L206" s="100"/>
      <c r="M206" s="100"/>
      <c r="N206" s="100"/>
      <c r="O206" s="100"/>
      <c r="P206" s="100"/>
      <c r="Q206" s="100"/>
      <c r="R206" s="100"/>
      <c r="S206" s="100"/>
      <c r="T206" s="100"/>
      <c r="U206" s="100"/>
      <c r="V206" s="100"/>
      <c r="W206" s="100"/>
      <c r="X206" s="100"/>
      <c r="Y206" s="100"/>
      <c r="Z206" s="100"/>
    </row>
    <row r="207" spans="1:26" ht="14.25" hidden="1" customHeight="1" outlineLevel="1" x14ac:dyDescent="0.2">
      <c r="A207" s="100"/>
      <c r="B207" s="100"/>
      <c r="C207" s="100">
        <v>27</v>
      </c>
      <c r="D207" s="100" t="s">
        <v>1090</v>
      </c>
      <c r="E207" s="101">
        <v>597300</v>
      </c>
      <c r="F207" s="100"/>
      <c r="G207" s="100">
        <v>74</v>
      </c>
      <c r="H207" s="100"/>
      <c r="I207" s="100"/>
      <c r="J207" s="100"/>
      <c r="K207" s="100"/>
      <c r="L207" s="100"/>
      <c r="M207" s="100"/>
      <c r="N207" s="100"/>
      <c r="O207" s="100"/>
      <c r="P207" s="100"/>
      <c r="Q207" s="100"/>
      <c r="R207" s="100"/>
      <c r="S207" s="100"/>
      <c r="T207" s="100"/>
      <c r="U207" s="100"/>
      <c r="V207" s="100"/>
      <c r="W207" s="100"/>
      <c r="X207" s="100"/>
      <c r="Y207" s="100"/>
      <c r="Z207" s="100"/>
    </row>
    <row r="208" spans="1:26" ht="14.25" hidden="1" customHeight="1" outlineLevel="1" x14ac:dyDescent="0.2">
      <c r="A208" s="100"/>
      <c r="B208" s="100"/>
      <c r="C208" s="100">
        <v>28</v>
      </c>
      <c r="D208" s="100" t="s">
        <v>1091</v>
      </c>
      <c r="E208" s="101">
        <v>59</v>
      </c>
      <c r="F208" s="100"/>
      <c r="G208" s="100">
        <v>76</v>
      </c>
      <c r="H208" s="100"/>
      <c r="I208" s="100"/>
      <c r="J208" s="100"/>
      <c r="K208" s="100"/>
      <c r="L208" s="100"/>
      <c r="M208" s="100"/>
      <c r="N208" s="100"/>
      <c r="O208" s="100"/>
      <c r="P208" s="100"/>
      <c r="Q208" s="100"/>
      <c r="R208" s="100"/>
      <c r="S208" s="100"/>
      <c r="T208" s="100"/>
      <c r="U208" s="100"/>
      <c r="V208" s="100"/>
      <c r="W208" s="100"/>
      <c r="X208" s="100"/>
      <c r="Y208" s="100"/>
      <c r="Z208" s="100"/>
    </row>
    <row r="209" spans="1:26" ht="14.25" hidden="1" customHeight="1" outlineLevel="1" x14ac:dyDescent="0.2">
      <c r="A209" s="100"/>
      <c r="B209" s="100"/>
      <c r="C209" s="100">
        <v>29</v>
      </c>
      <c r="D209" s="100" t="s">
        <v>1090</v>
      </c>
      <c r="E209" s="101">
        <v>607200</v>
      </c>
      <c r="F209" s="100"/>
      <c r="G209" s="100">
        <v>78</v>
      </c>
      <c r="H209" s="100"/>
      <c r="I209" s="100"/>
      <c r="J209" s="100"/>
      <c r="K209" s="100"/>
      <c r="L209" s="100"/>
      <c r="M209" s="100"/>
      <c r="N209" s="100"/>
      <c r="O209" s="100"/>
      <c r="P209" s="100"/>
      <c r="Q209" s="100"/>
      <c r="R209" s="100"/>
      <c r="S209" s="100"/>
      <c r="T209" s="100"/>
      <c r="U209" s="100"/>
      <c r="V209" s="100"/>
      <c r="W209" s="100"/>
      <c r="X209" s="100"/>
      <c r="Y209" s="100"/>
      <c r="Z209" s="100"/>
    </row>
    <row r="210" spans="1:26" ht="14.25" hidden="1" customHeight="1" outlineLevel="1" x14ac:dyDescent="0.2">
      <c r="A210" s="100"/>
      <c r="B210" s="100"/>
      <c r="C210" s="100">
        <v>30</v>
      </c>
      <c r="D210" s="100" t="s">
        <v>1091</v>
      </c>
      <c r="E210" s="101">
        <v>63</v>
      </c>
      <c r="F210" s="100"/>
      <c r="G210" s="100">
        <v>80</v>
      </c>
      <c r="H210" s="100"/>
      <c r="I210" s="100"/>
      <c r="J210" s="100"/>
      <c r="K210" s="100"/>
      <c r="L210" s="100"/>
      <c r="M210" s="100"/>
      <c r="N210" s="100"/>
      <c r="O210" s="100"/>
      <c r="P210" s="100"/>
      <c r="Q210" s="100"/>
      <c r="R210" s="100"/>
      <c r="S210" s="100"/>
      <c r="T210" s="100"/>
      <c r="U210" s="100"/>
      <c r="V210" s="100"/>
      <c r="W210" s="100"/>
      <c r="X210" s="100"/>
      <c r="Y210" s="100"/>
      <c r="Z210" s="100"/>
    </row>
    <row r="211" spans="1:26" ht="14.25" hidden="1" customHeight="1" outlineLevel="1" x14ac:dyDescent="0.2">
      <c r="A211" s="100"/>
      <c r="B211" s="100"/>
      <c r="C211" s="100">
        <v>31</v>
      </c>
      <c r="D211" s="100" t="s">
        <v>1090</v>
      </c>
      <c r="E211" s="101">
        <v>617100</v>
      </c>
      <c r="F211" s="100"/>
      <c r="G211" s="100">
        <v>82</v>
      </c>
      <c r="H211" s="100"/>
      <c r="I211" s="100"/>
      <c r="J211" s="100"/>
      <c r="K211" s="100"/>
      <c r="L211" s="100"/>
      <c r="M211" s="100"/>
      <c r="N211" s="100"/>
      <c r="O211" s="100"/>
      <c r="P211" s="100"/>
      <c r="Q211" s="100"/>
      <c r="R211" s="100"/>
      <c r="S211" s="100"/>
      <c r="T211" s="100"/>
      <c r="U211" s="100"/>
      <c r="V211" s="100"/>
      <c r="W211" s="100"/>
      <c r="X211" s="100"/>
      <c r="Y211" s="100"/>
      <c r="Z211" s="100"/>
    </row>
    <row r="212" spans="1:26" ht="14.25" hidden="1" customHeight="1" outlineLevel="1" x14ac:dyDescent="0.2">
      <c r="A212" s="100"/>
      <c r="B212" s="100"/>
      <c r="C212" s="100">
        <v>32</v>
      </c>
      <c r="D212" s="100" t="s">
        <v>1091</v>
      </c>
      <c r="E212" s="101">
        <v>68</v>
      </c>
      <c r="F212" s="100"/>
      <c r="G212" s="100">
        <v>84</v>
      </c>
      <c r="H212" s="100"/>
      <c r="I212" s="100"/>
      <c r="J212" s="100"/>
      <c r="K212" s="100"/>
      <c r="L212" s="100"/>
      <c r="M212" s="100"/>
      <c r="N212" s="100"/>
      <c r="O212" s="100"/>
      <c r="P212" s="100"/>
      <c r="Q212" s="100"/>
      <c r="R212" s="100"/>
      <c r="S212" s="100"/>
      <c r="T212" s="100"/>
      <c r="U212" s="100"/>
      <c r="V212" s="100"/>
      <c r="W212" s="100"/>
      <c r="X212" s="100"/>
      <c r="Y212" s="100"/>
      <c r="Z212" s="100"/>
    </row>
    <row r="213" spans="1:26" ht="14.25" hidden="1" customHeight="1" outlineLevel="1" x14ac:dyDescent="0.2">
      <c r="A213" s="100"/>
      <c r="B213" s="100"/>
      <c r="C213" s="100">
        <v>33</v>
      </c>
      <c r="D213" s="100" t="s">
        <v>1090</v>
      </c>
      <c r="E213" s="101">
        <v>627000</v>
      </c>
      <c r="F213" s="100"/>
      <c r="G213" s="100">
        <v>86</v>
      </c>
      <c r="H213" s="100"/>
      <c r="I213" s="100"/>
      <c r="J213" s="100"/>
      <c r="K213" s="100"/>
      <c r="L213" s="100"/>
      <c r="M213" s="100"/>
      <c r="N213" s="100"/>
      <c r="O213" s="100"/>
      <c r="P213" s="100"/>
      <c r="Q213" s="100"/>
      <c r="R213" s="100"/>
      <c r="S213" s="100"/>
      <c r="T213" s="100"/>
      <c r="U213" s="100"/>
      <c r="V213" s="100"/>
      <c r="W213" s="100"/>
      <c r="X213" s="100"/>
      <c r="Y213" s="100"/>
      <c r="Z213" s="100"/>
    </row>
    <row r="214" spans="1:26" ht="14.25" hidden="1" customHeight="1" outlineLevel="1" x14ac:dyDescent="0.2">
      <c r="A214" s="100"/>
      <c r="B214" s="100"/>
      <c r="C214" s="100">
        <v>34</v>
      </c>
      <c r="D214" s="100" t="s">
        <v>1091</v>
      </c>
      <c r="E214" s="101">
        <v>73</v>
      </c>
      <c r="F214" s="100"/>
      <c r="G214" s="100">
        <v>88</v>
      </c>
      <c r="H214" s="100"/>
      <c r="I214" s="100"/>
      <c r="J214" s="100"/>
      <c r="K214" s="100"/>
      <c r="L214" s="100"/>
      <c r="M214" s="100"/>
      <c r="N214" s="100"/>
      <c r="O214" s="100"/>
      <c r="P214" s="100"/>
      <c r="Q214" s="100"/>
      <c r="R214" s="100"/>
      <c r="S214" s="100"/>
      <c r="T214" s="100"/>
      <c r="U214" s="100"/>
      <c r="V214" s="100"/>
      <c r="W214" s="100"/>
      <c r="X214" s="100"/>
      <c r="Y214" s="100"/>
      <c r="Z214" s="100"/>
    </row>
    <row r="215" spans="1:26" ht="14.25" hidden="1" customHeight="1" outlineLevel="1" x14ac:dyDescent="0.2">
      <c r="A215" s="100"/>
      <c r="B215" s="100"/>
      <c r="C215" s="100">
        <v>35</v>
      </c>
      <c r="D215" s="100" t="s">
        <v>1090</v>
      </c>
      <c r="E215" s="101">
        <v>636900</v>
      </c>
      <c r="F215" s="100"/>
      <c r="G215" s="100">
        <v>90</v>
      </c>
      <c r="H215" s="100"/>
      <c r="I215" s="100"/>
      <c r="J215" s="100"/>
      <c r="K215" s="100"/>
      <c r="L215" s="100"/>
      <c r="M215" s="100"/>
      <c r="N215" s="100"/>
      <c r="O215" s="100"/>
      <c r="P215" s="100"/>
      <c r="Q215" s="100"/>
      <c r="R215" s="100"/>
      <c r="S215" s="100"/>
      <c r="T215" s="100"/>
      <c r="U215" s="100"/>
      <c r="V215" s="100"/>
      <c r="W215" s="100"/>
      <c r="X215" s="100"/>
      <c r="Y215" s="100"/>
      <c r="Z215" s="100"/>
    </row>
    <row r="216" spans="1:26" ht="14.25" hidden="1" customHeight="1" outlineLevel="1" x14ac:dyDescent="0.2">
      <c r="A216" s="100"/>
      <c r="B216" s="100"/>
      <c r="C216" s="100">
        <v>36</v>
      </c>
      <c r="D216" s="100" t="s">
        <v>1091</v>
      </c>
      <c r="E216" s="101">
        <v>78</v>
      </c>
      <c r="F216" s="100"/>
      <c r="G216" s="100">
        <v>92</v>
      </c>
      <c r="H216" s="100"/>
      <c r="I216" s="100"/>
      <c r="J216" s="100"/>
      <c r="K216" s="100"/>
      <c r="L216" s="100"/>
      <c r="M216" s="100"/>
      <c r="N216" s="100"/>
      <c r="O216" s="100"/>
      <c r="P216" s="100"/>
      <c r="Q216" s="100"/>
      <c r="R216" s="100"/>
      <c r="S216" s="100"/>
      <c r="T216" s="100"/>
      <c r="U216" s="100"/>
      <c r="V216" s="100"/>
      <c r="W216" s="100"/>
      <c r="X216" s="100"/>
      <c r="Y216" s="100"/>
      <c r="Z216" s="100"/>
    </row>
    <row r="217" spans="1:26" ht="14.25" hidden="1" customHeight="1" outlineLevel="1" x14ac:dyDescent="0.2">
      <c r="A217" s="100"/>
      <c r="B217" s="100"/>
      <c r="C217" s="100">
        <v>37</v>
      </c>
      <c r="D217" s="100" t="s">
        <v>1090</v>
      </c>
      <c r="E217" s="101">
        <v>646800</v>
      </c>
      <c r="F217" s="100"/>
      <c r="G217" s="100">
        <v>94</v>
      </c>
      <c r="H217" s="100"/>
      <c r="I217" s="100"/>
      <c r="J217" s="100"/>
      <c r="K217" s="100"/>
      <c r="L217" s="100"/>
      <c r="M217" s="100"/>
      <c r="N217" s="100"/>
      <c r="O217" s="100"/>
      <c r="P217" s="100"/>
      <c r="Q217" s="100"/>
      <c r="R217" s="100"/>
      <c r="S217" s="100"/>
      <c r="T217" s="100"/>
      <c r="U217" s="100"/>
      <c r="V217" s="100"/>
      <c r="W217" s="100"/>
      <c r="X217" s="100"/>
      <c r="Y217" s="100"/>
      <c r="Z217" s="100"/>
    </row>
    <row r="218" spans="1:26" ht="14.25" hidden="1" customHeight="1" outlineLevel="1" x14ac:dyDescent="0.2">
      <c r="A218" s="100"/>
      <c r="B218" s="100"/>
      <c r="C218" s="100">
        <v>38</v>
      </c>
      <c r="D218" s="100" t="s">
        <v>1091</v>
      </c>
      <c r="E218" s="101">
        <v>83</v>
      </c>
      <c r="F218" s="100"/>
      <c r="G218" s="100">
        <v>96</v>
      </c>
      <c r="H218" s="100"/>
      <c r="I218" s="100"/>
      <c r="J218" s="100"/>
      <c r="K218" s="100"/>
      <c r="L218" s="100"/>
      <c r="M218" s="100"/>
      <c r="N218" s="100"/>
      <c r="O218" s="100"/>
      <c r="P218" s="100"/>
      <c r="Q218" s="100"/>
      <c r="R218" s="100"/>
      <c r="S218" s="100"/>
      <c r="T218" s="100"/>
      <c r="U218" s="100"/>
      <c r="V218" s="100"/>
      <c r="W218" s="100"/>
      <c r="X218" s="100"/>
      <c r="Y218" s="100"/>
      <c r="Z218" s="100"/>
    </row>
    <row r="219" spans="1:26" ht="14.25" hidden="1" customHeight="1" outlineLevel="1" x14ac:dyDescent="0.2">
      <c r="A219" s="100"/>
      <c r="B219" s="100"/>
      <c r="C219" s="100">
        <v>39</v>
      </c>
      <c r="D219" s="100" t="s">
        <v>1090</v>
      </c>
      <c r="E219" s="101">
        <v>656700</v>
      </c>
      <c r="F219" s="100"/>
      <c r="G219" s="100">
        <v>98</v>
      </c>
      <c r="H219" s="100"/>
      <c r="I219" s="100"/>
      <c r="J219" s="100"/>
      <c r="K219" s="100"/>
      <c r="L219" s="100"/>
      <c r="M219" s="100"/>
      <c r="N219" s="100"/>
      <c r="O219" s="100"/>
      <c r="P219" s="100"/>
      <c r="Q219" s="100"/>
      <c r="R219" s="100"/>
      <c r="S219" s="100"/>
      <c r="T219" s="100"/>
      <c r="U219" s="100"/>
      <c r="V219" s="100"/>
      <c r="W219" s="100"/>
      <c r="X219" s="100"/>
      <c r="Y219" s="100"/>
      <c r="Z219" s="100"/>
    </row>
    <row r="220" spans="1:26" ht="14.25" hidden="1" customHeight="1" outlineLevel="1" x14ac:dyDescent="0.2">
      <c r="A220" s="100"/>
      <c r="B220" s="100"/>
      <c r="C220" s="100">
        <v>40</v>
      </c>
      <c r="D220" s="100" t="s">
        <v>1091</v>
      </c>
      <c r="E220" s="101">
        <v>89</v>
      </c>
      <c r="F220" s="100"/>
      <c r="G220" s="100">
        <v>100</v>
      </c>
      <c r="H220" s="100"/>
      <c r="I220" s="100"/>
      <c r="J220" s="100"/>
      <c r="K220" s="100"/>
      <c r="L220" s="100"/>
      <c r="M220" s="100"/>
      <c r="N220" s="100"/>
      <c r="O220" s="100"/>
      <c r="P220" s="100"/>
      <c r="Q220" s="100"/>
      <c r="R220" s="100"/>
      <c r="S220" s="100"/>
      <c r="T220" s="100"/>
      <c r="U220" s="100"/>
      <c r="V220" s="100"/>
      <c r="W220" s="100"/>
      <c r="X220" s="100"/>
      <c r="Y220" s="100"/>
      <c r="Z220" s="100"/>
    </row>
    <row r="221" spans="1:26" ht="14.25" hidden="1" customHeight="1" outlineLevel="1" x14ac:dyDescent="0.2">
      <c r="A221" s="100"/>
      <c r="B221" s="100"/>
      <c r="C221" s="100">
        <v>41</v>
      </c>
      <c r="D221" s="100" t="s">
        <v>1090</v>
      </c>
      <c r="E221" s="101">
        <v>666600</v>
      </c>
      <c r="F221" s="100"/>
      <c r="G221" s="100">
        <v>102</v>
      </c>
      <c r="H221" s="100"/>
      <c r="I221" s="100"/>
      <c r="J221" s="100"/>
      <c r="K221" s="100"/>
      <c r="L221" s="100"/>
      <c r="M221" s="100"/>
      <c r="N221" s="100"/>
      <c r="O221" s="100"/>
      <c r="P221" s="100"/>
      <c r="Q221" s="100"/>
      <c r="R221" s="100"/>
      <c r="S221" s="100"/>
      <c r="T221" s="100"/>
      <c r="U221" s="100"/>
      <c r="V221" s="100"/>
      <c r="W221" s="100"/>
      <c r="X221" s="100"/>
      <c r="Y221" s="100"/>
      <c r="Z221" s="100"/>
    </row>
    <row r="222" spans="1:26" ht="14.25" hidden="1" customHeight="1" outlineLevel="1" x14ac:dyDescent="0.2">
      <c r="A222" s="100"/>
      <c r="B222" s="100"/>
      <c r="C222" s="100">
        <v>42</v>
      </c>
      <c r="D222" s="100" t="s">
        <v>1091</v>
      </c>
      <c r="E222" s="101">
        <v>95</v>
      </c>
      <c r="F222" s="100"/>
      <c r="G222" s="100">
        <v>104</v>
      </c>
      <c r="H222" s="100"/>
      <c r="I222" s="100"/>
      <c r="J222" s="100"/>
      <c r="K222" s="100"/>
      <c r="L222" s="100"/>
      <c r="M222" s="100"/>
      <c r="N222" s="100"/>
      <c r="O222" s="100"/>
      <c r="P222" s="100"/>
      <c r="Q222" s="100"/>
      <c r="R222" s="100"/>
      <c r="S222" s="100"/>
      <c r="T222" s="100"/>
      <c r="U222" s="100"/>
      <c r="V222" s="100"/>
      <c r="W222" s="100"/>
      <c r="X222" s="100"/>
      <c r="Y222" s="100"/>
      <c r="Z222" s="100"/>
    </row>
    <row r="223" spans="1:26" ht="14.25" hidden="1" customHeight="1" outlineLevel="1" x14ac:dyDescent="0.2">
      <c r="A223" s="100"/>
      <c r="B223" s="100"/>
      <c r="C223" s="100">
        <v>43</v>
      </c>
      <c r="D223" s="100" t="s">
        <v>1090</v>
      </c>
      <c r="E223" s="101">
        <v>676500</v>
      </c>
      <c r="F223" s="100"/>
      <c r="G223" s="100">
        <v>106</v>
      </c>
      <c r="H223" s="100"/>
      <c r="I223" s="100"/>
      <c r="J223" s="100"/>
      <c r="K223" s="100"/>
      <c r="L223" s="100"/>
      <c r="M223" s="100"/>
      <c r="N223" s="100"/>
      <c r="O223" s="100"/>
      <c r="P223" s="100"/>
      <c r="Q223" s="100"/>
      <c r="R223" s="100"/>
      <c r="S223" s="100"/>
      <c r="T223" s="100"/>
      <c r="U223" s="100"/>
      <c r="V223" s="100"/>
      <c r="W223" s="100"/>
      <c r="X223" s="100"/>
      <c r="Y223" s="100"/>
      <c r="Z223" s="100"/>
    </row>
    <row r="224" spans="1:26" ht="14.25" hidden="1" customHeight="1" outlineLevel="1" x14ac:dyDescent="0.2">
      <c r="A224" s="100"/>
      <c r="B224" s="100"/>
      <c r="C224" s="100">
        <v>44</v>
      </c>
      <c r="D224" s="100" t="s">
        <v>1091</v>
      </c>
      <c r="E224" s="101">
        <v>102</v>
      </c>
      <c r="F224" s="100"/>
      <c r="G224" s="100">
        <v>108</v>
      </c>
      <c r="H224" s="100"/>
      <c r="I224" s="100"/>
      <c r="J224" s="100"/>
      <c r="K224" s="100"/>
      <c r="L224" s="100"/>
      <c r="M224" s="100"/>
      <c r="N224" s="100"/>
      <c r="O224" s="100"/>
      <c r="P224" s="100"/>
      <c r="Q224" s="100"/>
      <c r="R224" s="100"/>
      <c r="S224" s="100"/>
      <c r="T224" s="100"/>
      <c r="U224" s="100"/>
      <c r="V224" s="100"/>
      <c r="W224" s="100"/>
      <c r="X224" s="100"/>
      <c r="Y224" s="100"/>
      <c r="Z224" s="100"/>
    </row>
    <row r="225" spans="1:26" ht="14.25" hidden="1" customHeight="1" outlineLevel="1" x14ac:dyDescent="0.2">
      <c r="A225" s="100"/>
      <c r="B225" s="100"/>
      <c r="C225" s="100">
        <v>45</v>
      </c>
      <c r="D225" s="100" t="s">
        <v>1090</v>
      </c>
      <c r="E225" s="101">
        <v>686400</v>
      </c>
      <c r="F225" s="100"/>
      <c r="G225" s="100">
        <v>110</v>
      </c>
      <c r="H225" s="100"/>
      <c r="I225" s="100"/>
      <c r="J225" s="100"/>
      <c r="K225" s="100"/>
      <c r="L225" s="100"/>
      <c r="M225" s="100"/>
      <c r="N225" s="100"/>
      <c r="O225" s="100"/>
      <c r="P225" s="100"/>
      <c r="Q225" s="100"/>
      <c r="R225" s="100"/>
      <c r="S225" s="100"/>
      <c r="T225" s="100"/>
      <c r="U225" s="100"/>
      <c r="V225" s="100"/>
      <c r="W225" s="100"/>
      <c r="X225" s="100"/>
      <c r="Y225" s="100"/>
      <c r="Z225" s="100"/>
    </row>
    <row r="226" spans="1:26" ht="14.25" hidden="1" customHeight="1" outlineLevel="1" x14ac:dyDescent="0.2">
      <c r="A226" s="100"/>
      <c r="B226" s="100"/>
      <c r="C226" s="100">
        <v>46</v>
      </c>
      <c r="D226" s="100" t="s">
        <v>1091</v>
      </c>
      <c r="E226" s="101">
        <v>109</v>
      </c>
      <c r="F226" s="100"/>
      <c r="G226" s="100">
        <v>112</v>
      </c>
      <c r="H226" s="100"/>
      <c r="I226" s="100"/>
      <c r="J226" s="100"/>
      <c r="K226" s="100"/>
      <c r="L226" s="100"/>
      <c r="M226" s="100"/>
      <c r="N226" s="100"/>
      <c r="O226" s="100"/>
      <c r="P226" s="100"/>
      <c r="Q226" s="100"/>
      <c r="R226" s="100"/>
      <c r="S226" s="100"/>
      <c r="T226" s="100"/>
      <c r="U226" s="100"/>
      <c r="V226" s="100"/>
      <c r="W226" s="100"/>
      <c r="X226" s="100"/>
      <c r="Y226" s="100"/>
      <c r="Z226" s="100"/>
    </row>
    <row r="227" spans="1:26" ht="14.25" hidden="1" customHeight="1" outlineLevel="1" x14ac:dyDescent="0.2">
      <c r="A227" s="100"/>
      <c r="B227" s="100"/>
      <c r="C227" s="100">
        <v>47</v>
      </c>
      <c r="D227" s="100" t="s">
        <v>1090</v>
      </c>
      <c r="E227" s="101">
        <v>696300</v>
      </c>
      <c r="F227" s="100"/>
      <c r="G227" s="100">
        <v>114</v>
      </c>
      <c r="H227" s="100"/>
      <c r="I227" s="100"/>
      <c r="J227" s="100"/>
      <c r="K227" s="100"/>
      <c r="L227" s="100"/>
      <c r="M227" s="100"/>
      <c r="N227" s="100"/>
      <c r="O227" s="100"/>
      <c r="P227" s="100"/>
      <c r="Q227" s="100"/>
      <c r="R227" s="100"/>
      <c r="S227" s="100"/>
      <c r="T227" s="100"/>
      <c r="U227" s="100"/>
      <c r="V227" s="100"/>
      <c r="W227" s="100"/>
      <c r="X227" s="100"/>
      <c r="Y227" s="100"/>
      <c r="Z227" s="100"/>
    </row>
    <row r="228" spans="1:26" ht="14.25" hidden="1" customHeight="1" outlineLevel="1" x14ac:dyDescent="0.2">
      <c r="A228" s="100"/>
      <c r="B228" s="100"/>
      <c r="C228" s="100">
        <v>48</v>
      </c>
      <c r="D228" s="100" t="s">
        <v>1091</v>
      </c>
      <c r="E228" s="101">
        <v>117</v>
      </c>
      <c r="F228" s="100"/>
      <c r="G228" s="100">
        <v>116</v>
      </c>
      <c r="H228" s="100"/>
      <c r="I228" s="100"/>
      <c r="J228" s="100"/>
      <c r="K228" s="100"/>
      <c r="L228" s="100"/>
      <c r="M228" s="100"/>
      <c r="N228" s="100"/>
      <c r="O228" s="100"/>
      <c r="P228" s="100"/>
      <c r="Q228" s="100"/>
      <c r="R228" s="100"/>
      <c r="S228" s="100"/>
      <c r="T228" s="100"/>
      <c r="U228" s="100"/>
      <c r="V228" s="100"/>
      <c r="W228" s="100"/>
      <c r="X228" s="100"/>
      <c r="Y228" s="100"/>
      <c r="Z228" s="100"/>
    </row>
    <row r="229" spans="1:26" ht="14.25" hidden="1" customHeight="1" outlineLevel="1" x14ac:dyDescent="0.2">
      <c r="A229" s="100"/>
      <c r="B229" s="100"/>
      <c r="C229" s="100">
        <v>49</v>
      </c>
      <c r="D229" s="100" t="s">
        <v>1090</v>
      </c>
      <c r="E229" s="101">
        <v>706200</v>
      </c>
      <c r="F229" s="100"/>
      <c r="G229" s="100">
        <v>118</v>
      </c>
      <c r="H229" s="100"/>
      <c r="I229" s="100"/>
      <c r="J229" s="100"/>
      <c r="K229" s="100"/>
      <c r="L229" s="100"/>
      <c r="M229" s="100"/>
      <c r="N229" s="100"/>
      <c r="O229" s="100"/>
      <c r="P229" s="100"/>
      <c r="Q229" s="100"/>
      <c r="R229" s="100"/>
      <c r="S229" s="100"/>
      <c r="T229" s="100"/>
      <c r="U229" s="100"/>
      <c r="V229" s="100"/>
      <c r="W229" s="100"/>
      <c r="X229" s="100"/>
      <c r="Y229" s="100"/>
      <c r="Z229" s="100"/>
    </row>
    <row r="230" spans="1:26" ht="14.25" hidden="1" customHeight="1" outlineLevel="1" x14ac:dyDescent="0.2">
      <c r="A230" s="100"/>
      <c r="B230" s="100"/>
      <c r="C230" s="100">
        <v>50</v>
      </c>
      <c r="D230" s="100" t="s">
        <v>1091</v>
      </c>
      <c r="E230" s="101">
        <v>125</v>
      </c>
      <c r="F230" s="100"/>
      <c r="G230" s="100">
        <v>0</v>
      </c>
      <c r="H230" s="100"/>
      <c r="I230" s="100"/>
      <c r="J230" s="100"/>
      <c r="K230" s="100"/>
      <c r="L230" s="100"/>
      <c r="M230" s="100"/>
      <c r="N230" s="100"/>
      <c r="O230" s="100"/>
      <c r="P230" s="100"/>
      <c r="Q230" s="100"/>
      <c r="R230" s="100"/>
      <c r="S230" s="100"/>
      <c r="T230" s="100"/>
      <c r="U230" s="100"/>
      <c r="V230" s="100"/>
      <c r="W230" s="100"/>
      <c r="X230" s="100"/>
      <c r="Y230" s="100"/>
      <c r="Z230" s="100"/>
    </row>
    <row r="231" spans="1:26" ht="14.25" customHeight="1" x14ac:dyDescent="0.2">
      <c r="A231" s="22"/>
      <c r="B231" s="22" t="s">
        <v>211</v>
      </c>
      <c r="C231" s="22">
        <v>1</v>
      </c>
      <c r="D231" s="22" t="s">
        <v>1101</v>
      </c>
      <c r="E231" s="23">
        <v>1</v>
      </c>
      <c r="F231" s="22" t="s">
        <v>1102</v>
      </c>
      <c r="G231" s="22">
        <v>20</v>
      </c>
      <c r="H231" s="100"/>
      <c r="I231" s="100"/>
      <c r="J231" s="100"/>
      <c r="K231" s="100"/>
      <c r="L231" s="100"/>
      <c r="M231" s="100"/>
      <c r="N231" s="100"/>
      <c r="O231" s="100"/>
      <c r="P231" s="100"/>
      <c r="Q231" s="100"/>
      <c r="R231" s="100"/>
      <c r="S231" s="100"/>
      <c r="T231" s="100"/>
      <c r="U231" s="100"/>
      <c r="V231" s="100"/>
      <c r="W231" s="100"/>
      <c r="X231" s="100"/>
      <c r="Y231" s="100"/>
      <c r="Z231" s="100"/>
    </row>
    <row r="232" spans="1:26" ht="14.25" customHeight="1" collapsed="1" x14ac:dyDescent="0.2">
      <c r="A232" s="100"/>
      <c r="B232" s="100"/>
      <c r="C232" s="100"/>
      <c r="D232" s="100" t="s">
        <v>1103</v>
      </c>
      <c r="E232" s="101">
        <v>1</v>
      </c>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4.25" hidden="1" customHeight="1" outlineLevel="1" x14ac:dyDescent="0.2">
      <c r="A233" s="100"/>
      <c r="B233" s="100"/>
      <c r="C233" s="100">
        <v>2</v>
      </c>
      <c r="D233" s="100" t="s">
        <v>1101</v>
      </c>
      <c r="E233" s="101">
        <v>2</v>
      </c>
      <c r="F233" s="100" t="s">
        <v>1102</v>
      </c>
      <c r="G233" s="100">
        <v>24</v>
      </c>
      <c r="H233" s="100"/>
      <c r="I233" s="100"/>
      <c r="J233" s="100"/>
      <c r="K233" s="100"/>
      <c r="L233" s="100"/>
      <c r="M233" s="100"/>
      <c r="N233" s="100"/>
      <c r="O233" s="100"/>
      <c r="P233" s="100"/>
      <c r="Q233" s="100"/>
      <c r="R233" s="100"/>
      <c r="S233" s="100"/>
      <c r="T233" s="100"/>
      <c r="U233" s="100"/>
      <c r="V233" s="100"/>
      <c r="W233" s="100"/>
      <c r="X233" s="100"/>
      <c r="Y233" s="100"/>
      <c r="Z233" s="100"/>
    </row>
    <row r="234" spans="1:26" ht="14.25" hidden="1" customHeight="1" outlineLevel="1" x14ac:dyDescent="0.2">
      <c r="A234" s="100"/>
      <c r="B234" s="100"/>
      <c r="C234" s="100">
        <v>3</v>
      </c>
      <c r="D234" s="100" t="s">
        <v>1103</v>
      </c>
      <c r="E234" s="101">
        <v>2</v>
      </c>
      <c r="F234" s="100"/>
      <c r="G234" s="100">
        <v>26</v>
      </c>
      <c r="H234" s="100"/>
      <c r="I234" s="100"/>
      <c r="J234" s="100"/>
      <c r="K234" s="100"/>
      <c r="L234" s="100"/>
      <c r="M234" s="100"/>
      <c r="N234" s="100"/>
      <c r="O234" s="100"/>
      <c r="P234" s="100"/>
      <c r="Q234" s="100"/>
      <c r="R234" s="100"/>
      <c r="S234" s="100"/>
      <c r="T234" s="100"/>
      <c r="U234" s="100"/>
      <c r="V234" s="100"/>
      <c r="W234" s="100"/>
      <c r="X234" s="100"/>
      <c r="Y234" s="100"/>
      <c r="Z234" s="100"/>
    </row>
    <row r="235" spans="1:26" ht="14.25" hidden="1" customHeight="1" outlineLevel="1" x14ac:dyDescent="0.2">
      <c r="A235" s="100"/>
      <c r="B235" s="100"/>
      <c r="C235" s="100">
        <v>4</v>
      </c>
      <c r="D235" s="100" t="s">
        <v>1101</v>
      </c>
      <c r="E235" s="101">
        <v>3</v>
      </c>
      <c r="F235" s="100" t="s">
        <v>1102</v>
      </c>
      <c r="G235" s="100">
        <v>28</v>
      </c>
      <c r="H235" s="100"/>
      <c r="I235" s="100"/>
      <c r="J235" s="100"/>
      <c r="K235" s="100"/>
      <c r="L235" s="100"/>
      <c r="M235" s="100"/>
      <c r="N235" s="100"/>
      <c r="O235" s="100"/>
      <c r="P235" s="100"/>
      <c r="Q235" s="100"/>
      <c r="R235" s="100"/>
      <c r="S235" s="100"/>
      <c r="T235" s="100"/>
      <c r="U235" s="100"/>
      <c r="V235" s="100"/>
      <c r="W235" s="100"/>
      <c r="X235" s="100"/>
      <c r="Y235" s="100"/>
      <c r="Z235" s="100"/>
    </row>
    <row r="236" spans="1:26" ht="14.25" hidden="1" customHeight="1" outlineLevel="1" x14ac:dyDescent="0.2">
      <c r="A236" s="100"/>
      <c r="B236" s="100"/>
      <c r="C236" s="100">
        <v>5</v>
      </c>
      <c r="D236" s="100" t="s">
        <v>1103</v>
      </c>
      <c r="E236" s="101">
        <v>3</v>
      </c>
      <c r="F236" s="100"/>
      <c r="G236" s="100">
        <v>30</v>
      </c>
      <c r="H236" s="100"/>
      <c r="I236" s="100"/>
      <c r="J236" s="100"/>
      <c r="K236" s="100"/>
      <c r="L236" s="100"/>
      <c r="M236" s="100"/>
      <c r="N236" s="100"/>
      <c r="O236" s="100"/>
      <c r="P236" s="100"/>
      <c r="Q236" s="100"/>
      <c r="R236" s="100"/>
      <c r="S236" s="100"/>
      <c r="T236" s="100"/>
      <c r="U236" s="100"/>
      <c r="V236" s="100"/>
      <c r="W236" s="100"/>
      <c r="X236" s="100"/>
      <c r="Y236" s="100"/>
      <c r="Z236" s="100"/>
    </row>
    <row r="237" spans="1:26" ht="14.25" hidden="1" customHeight="1" outlineLevel="1" x14ac:dyDescent="0.2">
      <c r="A237" s="100"/>
      <c r="B237" s="100"/>
      <c r="C237" s="100">
        <v>6</v>
      </c>
      <c r="D237" s="100" t="s">
        <v>1101</v>
      </c>
      <c r="E237" s="101">
        <v>4</v>
      </c>
      <c r="F237" s="100" t="s">
        <v>1102</v>
      </c>
      <c r="G237" s="100">
        <v>32</v>
      </c>
      <c r="H237" s="100"/>
      <c r="I237" s="100"/>
      <c r="J237" s="100"/>
      <c r="K237" s="100"/>
      <c r="L237" s="100"/>
      <c r="M237" s="100"/>
      <c r="N237" s="100"/>
      <c r="O237" s="100"/>
      <c r="P237" s="100"/>
      <c r="Q237" s="100"/>
      <c r="R237" s="100"/>
      <c r="S237" s="100"/>
      <c r="T237" s="100"/>
      <c r="U237" s="100"/>
      <c r="V237" s="100"/>
      <c r="W237" s="100"/>
      <c r="X237" s="100"/>
      <c r="Y237" s="100"/>
      <c r="Z237" s="100"/>
    </row>
    <row r="238" spans="1:26" ht="14.25" hidden="1" customHeight="1" outlineLevel="1" x14ac:dyDescent="0.2">
      <c r="A238" s="100"/>
      <c r="B238" s="100"/>
      <c r="C238" s="100">
        <v>7</v>
      </c>
      <c r="D238" s="100" t="s">
        <v>1103</v>
      </c>
      <c r="E238" s="101">
        <v>4</v>
      </c>
      <c r="F238" s="100"/>
      <c r="G238" s="100">
        <v>34</v>
      </c>
      <c r="H238" s="100"/>
      <c r="I238" s="100"/>
      <c r="J238" s="100"/>
      <c r="K238" s="100"/>
      <c r="L238" s="100"/>
      <c r="M238" s="100"/>
      <c r="N238" s="100"/>
      <c r="O238" s="100"/>
      <c r="P238" s="100"/>
      <c r="Q238" s="100"/>
      <c r="R238" s="100"/>
      <c r="S238" s="100"/>
      <c r="T238" s="100"/>
      <c r="U238" s="100"/>
      <c r="V238" s="100"/>
      <c r="W238" s="100"/>
      <c r="X238" s="100"/>
      <c r="Y238" s="100"/>
      <c r="Z238" s="100"/>
    </row>
    <row r="239" spans="1:26" ht="14.25" hidden="1" customHeight="1" outlineLevel="1" x14ac:dyDescent="0.2">
      <c r="A239" s="100"/>
      <c r="B239" s="100"/>
      <c r="C239" s="100">
        <v>8</v>
      </c>
      <c r="D239" s="100" t="s">
        <v>1101</v>
      </c>
      <c r="E239" s="101">
        <v>5</v>
      </c>
      <c r="F239" s="100" t="s">
        <v>1102</v>
      </c>
      <c r="G239" s="100">
        <v>36</v>
      </c>
      <c r="H239" s="100"/>
      <c r="I239" s="100"/>
      <c r="J239" s="100"/>
      <c r="K239" s="100"/>
      <c r="L239" s="100"/>
      <c r="M239" s="100"/>
      <c r="N239" s="100"/>
      <c r="O239" s="100"/>
      <c r="P239" s="100"/>
      <c r="Q239" s="100"/>
      <c r="R239" s="100"/>
      <c r="S239" s="100"/>
      <c r="T239" s="100"/>
      <c r="U239" s="100"/>
      <c r="V239" s="100"/>
      <c r="W239" s="100"/>
      <c r="X239" s="100"/>
      <c r="Y239" s="100"/>
      <c r="Z239" s="100"/>
    </row>
    <row r="240" spans="1:26" ht="14.25" hidden="1" customHeight="1" outlineLevel="1" x14ac:dyDescent="0.2">
      <c r="A240" s="100"/>
      <c r="B240" s="100"/>
      <c r="C240" s="100">
        <v>9</v>
      </c>
      <c r="D240" s="100" t="s">
        <v>1103</v>
      </c>
      <c r="E240" s="101">
        <v>5</v>
      </c>
      <c r="F240" s="100"/>
      <c r="G240" s="100">
        <v>38</v>
      </c>
      <c r="H240" s="100"/>
      <c r="I240" s="100"/>
      <c r="J240" s="100"/>
      <c r="K240" s="100"/>
      <c r="L240" s="100"/>
      <c r="M240" s="100"/>
      <c r="N240" s="100"/>
      <c r="O240" s="100"/>
      <c r="P240" s="100"/>
      <c r="Q240" s="100"/>
      <c r="R240" s="100"/>
      <c r="S240" s="100"/>
      <c r="T240" s="100"/>
      <c r="U240" s="100"/>
      <c r="V240" s="100"/>
      <c r="W240" s="100"/>
      <c r="X240" s="100"/>
      <c r="Y240" s="100"/>
      <c r="Z240" s="100"/>
    </row>
    <row r="241" spans="1:26" ht="14.25" hidden="1" customHeight="1" outlineLevel="1" x14ac:dyDescent="0.2">
      <c r="A241" s="100"/>
      <c r="B241" s="100"/>
      <c r="C241" s="100">
        <v>10</v>
      </c>
      <c r="D241" s="100" t="s">
        <v>1101</v>
      </c>
      <c r="E241" s="101">
        <v>6</v>
      </c>
      <c r="F241" s="100" t="s">
        <v>1102</v>
      </c>
      <c r="G241" s="100">
        <v>40</v>
      </c>
      <c r="H241" s="100"/>
      <c r="I241" s="100"/>
      <c r="J241" s="100"/>
      <c r="K241" s="100"/>
      <c r="L241" s="100"/>
      <c r="M241" s="100"/>
      <c r="N241" s="100"/>
      <c r="O241" s="100"/>
      <c r="P241" s="100"/>
      <c r="Q241" s="100"/>
      <c r="R241" s="100"/>
      <c r="S241" s="100"/>
      <c r="T241" s="100"/>
      <c r="U241" s="100"/>
      <c r="V241" s="100"/>
      <c r="W241" s="100"/>
      <c r="X241" s="100"/>
      <c r="Y241" s="100"/>
      <c r="Z241" s="100"/>
    </row>
    <row r="242" spans="1:26" ht="14.25" hidden="1" customHeight="1" outlineLevel="1" x14ac:dyDescent="0.2">
      <c r="A242" s="100"/>
      <c r="B242" s="100"/>
      <c r="C242" s="100">
        <v>11</v>
      </c>
      <c r="D242" s="100" t="s">
        <v>1103</v>
      </c>
      <c r="E242" s="101">
        <v>6</v>
      </c>
      <c r="F242" s="100"/>
      <c r="G242" s="100">
        <v>42</v>
      </c>
      <c r="H242" s="100"/>
      <c r="I242" s="100"/>
      <c r="J242" s="100"/>
      <c r="K242" s="100"/>
      <c r="L242" s="100"/>
      <c r="M242" s="100"/>
      <c r="N242" s="100"/>
      <c r="O242" s="100"/>
      <c r="P242" s="100"/>
      <c r="Q242" s="100"/>
      <c r="R242" s="100"/>
      <c r="S242" s="100"/>
      <c r="T242" s="100"/>
      <c r="U242" s="100"/>
      <c r="V242" s="100"/>
      <c r="W242" s="100"/>
      <c r="X242" s="100"/>
      <c r="Y242" s="100"/>
      <c r="Z242" s="100"/>
    </row>
    <row r="243" spans="1:26" ht="14.25" hidden="1" customHeight="1" outlineLevel="1" x14ac:dyDescent="0.2">
      <c r="A243" s="100"/>
      <c r="B243" s="100"/>
      <c r="C243" s="100">
        <v>12</v>
      </c>
      <c r="D243" s="100" t="s">
        <v>1101</v>
      </c>
      <c r="E243" s="101">
        <v>7</v>
      </c>
      <c r="F243" s="100" t="s">
        <v>1102</v>
      </c>
      <c r="G243" s="100">
        <v>44</v>
      </c>
      <c r="H243" s="100"/>
      <c r="I243" s="100"/>
      <c r="J243" s="100"/>
      <c r="K243" s="100"/>
      <c r="L243" s="100"/>
      <c r="M243" s="100"/>
      <c r="N243" s="100"/>
      <c r="O243" s="100"/>
      <c r="P243" s="100"/>
      <c r="Q243" s="100"/>
      <c r="R243" s="100"/>
      <c r="S243" s="100"/>
      <c r="T243" s="100"/>
      <c r="U243" s="100"/>
      <c r="V243" s="100"/>
      <c r="W243" s="100"/>
      <c r="X243" s="100"/>
      <c r="Y243" s="100"/>
      <c r="Z243" s="100"/>
    </row>
    <row r="244" spans="1:26" ht="14.25" hidden="1" customHeight="1" outlineLevel="1" x14ac:dyDescent="0.2">
      <c r="A244" s="100"/>
      <c r="B244" s="100"/>
      <c r="C244" s="100">
        <v>13</v>
      </c>
      <c r="D244" s="100" t="s">
        <v>1103</v>
      </c>
      <c r="E244" s="101">
        <v>7</v>
      </c>
      <c r="F244" s="100"/>
      <c r="G244" s="100">
        <v>46</v>
      </c>
      <c r="H244" s="100"/>
      <c r="I244" s="100"/>
      <c r="J244" s="100"/>
      <c r="K244" s="100"/>
      <c r="L244" s="100"/>
      <c r="M244" s="100"/>
      <c r="N244" s="100"/>
      <c r="O244" s="100"/>
      <c r="P244" s="100"/>
      <c r="Q244" s="100"/>
      <c r="R244" s="100"/>
      <c r="S244" s="100"/>
      <c r="T244" s="100"/>
      <c r="U244" s="100"/>
      <c r="V244" s="100"/>
      <c r="W244" s="100"/>
      <c r="X244" s="100"/>
      <c r="Y244" s="100"/>
      <c r="Z244" s="100"/>
    </row>
    <row r="245" spans="1:26" ht="14.25" hidden="1" customHeight="1" outlineLevel="1" x14ac:dyDescent="0.2">
      <c r="A245" s="100"/>
      <c r="B245" s="100"/>
      <c r="C245" s="100">
        <v>14</v>
      </c>
      <c r="D245" s="100" t="s">
        <v>1101</v>
      </c>
      <c r="E245" s="101">
        <v>8</v>
      </c>
      <c r="F245" s="100" t="s">
        <v>1102</v>
      </c>
      <c r="G245" s="100">
        <v>48</v>
      </c>
      <c r="H245" s="100"/>
      <c r="I245" s="100"/>
      <c r="J245" s="100"/>
      <c r="K245" s="100"/>
      <c r="L245" s="100"/>
      <c r="M245" s="100"/>
      <c r="N245" s="100"/>
      <c r="O245" s="100"/>
      <c r="P245" s="100"/>
      <c r="Q245" s="100"/>
      <c r="R245" s="100"/>
      <c r="S245" s="100"/>
      <c r="T245" s="100"/>
      <c r="U245" s="100"/>
      <c r="V245" s="100"/>
      <c r="W245" s="100"/>
      <c r="X245" s="100"/>
      <c r="Y245" s="100"/>
      <c r="Z245" s="100"/>
    </row>
    <row r="246" spans="1:26" ht="14.25" hidden="1" customHeight="1" outlineLevel="1" x14ac:dyDescent="0.2">
      <c r="A246" s="100"/>
      <c r="B246" s="100"/>
      <c r="C246" s="100">
        <v>15</v>
      </c>
      <c r="D246" s="100" t="s">
        <v>1103</v>
      </c>
      <c r="E246" s="101">
        <v>8</v>
      </c>
      <c r="F246" s="100"/>
      <c r="G246" s="100">
        <v>50</v>
      </c>
      <c r="H246" s="100"/>
      <c r="I246" s="100"/>
      <c r="J246" s="100"/>
      <c r="K246" s="100"/>
      <c r="L246" s="100"/>
      <c r="M246" s="100"/>
      <c r="N246" s="100"/>
      <c r="O246" s="100"/>
      <c r="P246" s="100"/>
      <c r="Q246" s="100"/>
      <c r="R246" s="100"/>
      <c r="S246" s="100"/>
      <c r="T246" s="100"/>
      <c r="U246" s="100"/>
      <c r="V246" s="100"/>
      <c r="W246" s="100"/>
      <c r="X246" s="100"/>
      <c r="Y246" s="100"/>
      <c r="Z246" s="100"/>
    </row>
    <row r="247" spans="1:26" ht="14.25" hidden="1" customHeight="1" outlineLevel="1" x14ac:dyDescent="0.2">
      <c r="A247" s="100"/>
      <c r="B247" s="100"/>
      <c r="C247" s="100">
        <v>16</v>
      </c>
      <c r="D247" s="100" t="s">
        <v>1101</v>
      </c>
      <c r="E247" s="101">
        <v>9</v>
      </c>
      <c r="F247" s="100" t="s">
        <v>1102</v>
      </c>
      <c r="G247" s="100">
        <v>52</v>
      </c>
      <c r="H247" s="100"/>
      <c r="I247" s="100"/>
      <c r="J247" s="100"/>
      <c r="K247" s="100"/>
      <c r="L247" s="100"/>
      <c r="M247" s="100"/>
      <c r="N247" s="100"/>
      <c r="O247" s="100"/>
      <c r="P247" s="100"/>
      <c r="Q247" s="100"/>
      <c r="R247" s="100"/>
      <c r="S247" s="100"/>
      <c r="T247" s="100"/>
      <c r="U247" s="100"/>
      <c r="V247" s="100"/>
      <c r="W247" s="100"/>
      <c r="X247" s="100"/>
      <c r="Y247" s="100"/>
      <c r="Z247" s="100"/>
    </row>
    <row r="248" spans="1:26" ht="14.25" hidden="1" customHeight="1" outlineLevel="1" x14ac:dyDescent="0.2">
      <c r="A248" s="100"/>
      <c r="B248" s="100"/>
      <c r="C248" s="100">
        <v>17</v>
      </c>
      <c r="D248" s="100" t="s">
        <v>1103</v>
      </c>
      <c r="E248" s="101">
        <v>9</v>
      </c>
      <c r="F248" s="100"/>
      <c r="G248" s="100">
        <v>54</v>
      </c>
      <c r="H248" s="100"/>
      <c r="I248" s="100"/>
      <c r="J248" s="100"/>
      <c r="K248" s="100"/>
      <c r="L248" s="100"/>
      <c r="M248" s="100"/>
      <c r="N248" s="100"/>
      <c r="O248" s="100"/>
      <c r="P248" s="100"/>
      <c r="Q248" s="100"/>
      <c r="R248" s="100"/>
      <c r="S248" s="100"/>
      <c r="T248" s="100"/>
      <c r="U248" s="100"/>
      <c r="V248" s="100"/>
      <c r="W248" s="100"/>
      <c r="X248" s="100"/>
      <c r="Y248" s="100"/>
      <c r="Z248" s="100"/>
    </row>
    <row r="249" spans="1:26" ht="14.25" hidden="1" customHeight="1" outlineLevel="1" x14ac:dyDescent="0.2">
      <c r="A249" s="100"/>
      <c r="B249" s="100"/>
      <c r="C249" s="100">
        <v>18</v>
      </c>
      <c r="D249" s="100" t="s">
        <v>1101</v>
      </c>
      <c r="E249" s="101">
        <v>10</v>
      </c>
      <c r="F249" s="100" t="s">
        <v>1102</v>
      </c>
      <c r="G249" s="100">
        <v>56</v>
      </c>
      <c r="H249" s="100"/>
      <c r="I249" s="100"/>
      <c r="J249" s="100"/>
      <c r="K249" s="100"/>
      <c r="L249" s="100"/>
      <c r="M249" s="100"/>
      <c r="N249" s="100"/>
      <c r="O249" s="100"/>
      <c r="P249" s="100"/>
      <c r="Q249" s="100"/>
      <c r="R249" s="100"/>
      <c r="S249" s="100"/>
      <c r="T249" s="100"/>
      <c r="U249" s="100"/>
      <c r="V249" s="100"/>
      <c r="W249" s="100"/>
      <c r="X249" s="100"/>
      <c r="Y249" s="100"/>
      <c r="Z249" s="100"/>
    </row>
    <row r="250" spans="1:26" ht="14.25" hidden="1" customHeight="1" outlineLevel="1" x14ac:dyDescent="0.2">
      <c r="A250" s="100"/>
      <c r="B250" s="100"/>
      <c r="C250" s="100">
        <v>19</v>
      </c>
      <c r="D250" s="100" t="s">
        <v>1103</v>
      </c>
      <c r="E250" s="101">
        <v>10</v>
      </c>
      <c r="F250" s="100"/>
      <c r="G250" s="100">
        <v>58</v>
      </c>
      <c r="H250" s="100"/>
      <c r="I250" s="100"/>
      <c r="J250" s="100"/>
      <c r="K250" s="100"/>
      <c r="L250" s="100"/>
      <c r="M250" s="100"/>
      <c r="N250" s="100"/>
      <c r="O250" s="100"/>
      <c r="P250" s="100"/>
      <c r="Q250" s="100"/>
      <c r="R250" s="100"/>
      <c r="S250" s="100"/>
      <c r="T250" s="100"/>
      <c r="U250" s="100"/>
      <c r="V250" s="100"/>
      <c r="W250" s="100"/>
      <c r="X250" s="100"/>
      <c r="Y250" s="100"/>
      <c r="Z250" s="100"/>
    </row>
    <row r="251" spans="1:26" ht="14.25" hidden="1" customHeight="1" outlineLevel="1" x14ac:dyDescent="0.2">
      <c r="A251" s="100"/>
      <c r="B251" s="100"/>
      <c r="C251" s="100">
        <v>20</v>
      </c>
      <c r="D251" s="100" t="s">
        <v>1101</v>
      </c>
      <c r="E251" s="101">
        <v>11</v>
      </c>
      <c r="F251" s="100" t="s">
        <v>1102</v>
      </c>
      <c r="G251" s="100">
        <v>60</v>
      </c>
      <c r="H251" s="100"/>
      <c r="I251" s="100"/>
      <c r="J251" s="100"/>
      <c r="K251" s="100"/>
      <c r="L251" s="100"/>
      <c r="M251" s="100"/>
      <c r="N251" s="100"/>
      <c r="O251" s="100"/>
      <c r="P251" s="100"/>
      <c r="Q251" s="100"/>
      <c r="R251" s="100"/>
      <c r="S251" s="100"/>
      <c r="T251" s="100"/>
      <c r="U251" s="100"/>
      <c r="V251" s="100"/>
      <c r="W251" s="100"/>
      <c r="X251" s="100"/>
      <c r="Y251" s="100"/>
      <c r="Z251" s="100"/>
    </row>
    <row r="252" spans="1:26" ht="14.25" hidden="1" customHeight="1" outlineLevel="1" x14ac:dyDescent="0.2">
      <c r="A252" s="100"/>
      <c r="B252" s="100"/>
      <c r="C252" s="100">
        <v>21</v>
      </c>
      <c r="D252" s="100" t="s">
        <v>1103</v>
      </c>
      <c r="E252" s="101">
        <v>11</v>
      </c>
      <c r="F252" s="100"/>
      <c r="G252" s="100">
        <v>62</v>
      </c>
      <c r="H252" s="100"/>
      <c r="I252" s="100"/>
      <c r="J252" s="100"/>
      <c r="K252" s="100"/>
      <c r="L252" s="100"/>
      <c r="M252" s="100"/>
      <c r="N252" s="100"/>
      <c r="O252" s="100"/>
      <c r="P252" s="100"/>
      <c r="Q252" s="100"/>
      <c r="R252" s="100"/>
      <c r="S252" s="100"/>
      <c r="T252" s="100"/>
      <c r="U252" s="100"/>
      <c r="V252" s="100"/>
      <c r="W252" s="100"/>
      <c r="X252" s="100"/>
      <c r="Y252" s="100"/>
      <c r="Z252" s="100"/>
    </row>
    <row r="253" spans="1:26" ht="14.25" hidden="1" customHeight="1" outlineLevel="1" x14ac:dyDescent="0.2">
      <c r="A253" s="100"/>
      <c r="B253" s="100"/>
      <c r="C253" s="100">
        <v>22</v>
      </c>
      <c r="D253" s="100" t="s">
        <v>1101</v>
      </c>
      <c r="E253" s="101">
        <v>12</v>
      </c>
      <c r="F253" s="100" t="s">
        <v>1102</v>
      </c>
      <c r="G253" s="100">
        <v>64</v>
      </c>
      <c r="H253" s="100"/>
      <c r="I253" s="100"/>
      <c r="J253" s="100"/>
      <c r="K253" s="100"/>
      <c r="L253" s="100"/>
      <c r="M253" s="100"/>
      <c r="N253" s="100"/>
      <c r="O253" s="100"/>
      <c r="P253" s="100"/>
      <c r="Q253" s="100"/>
      <c r="R253" s="100"/>
      <c r="S253" s="100"/>
      <c r="T253" s="100"/>
      <c r="U253" s="100"/>
      <c r="V253" s="100"/>
      <c r="W253" s="100"/>
      <c r="X253" s="100"/>
      <c r="Y253" s="100"/>
      <c r="Z253" s="100"/>
    </row>
    <row r="254" spans="1:26" ht="14.25" hidden="1" customHeight="1" outlineLevel="1" x14ac:dyDescent="0.2">
      <c r="A254" s="100"/>
      <c r="B254" s="100"/>
      <c r="C254" s="100">
        <v>23</v>
      </c>
      <c r="D254" s="100" t="s">
        <v>1103</v>
      </c>
      <c r="E254" s="101">
        <v>12</v>
      </c>
      <c r="F254" s="100"/>
      <c r="G254" s="100">
        <v>66</v>
      </c>
      <c r="H254" s="100"/>
      <c r="I254" s="100"/>
      <c r="J254" s="100"/>
      <c r="K254" s="100"/>
      <c r="L254" s="100"/>
      <c r="M254" s="100"/>
      <c r="N254" s="100"/>
      <c r="O254" s="100"/>
      <c r="P254" s="100"/>
      <c r="Q254" s="100"/>
      <c r="R254" s="100"/>
      <c r="S254" s="100"/>
      <c r="T254" s="100"/>
      <c r="U254" s="100"/>
      <c r="V254" s="100"/>
      <c r="W254" s="100"/>
      <c r="X254" s="100"/>
      <c r="Y254" s="100"/>
      <c r="Z254" s="100"/>
    </row>
    <row r="255" spans="1:26" ht="14.25" hidden="1" customHeight="1" outlineLevel="1" x14ac:dyDescent="0.2">
      <c r="A255" s="100"/>
      <c r="B255" s="100"/>
      <c r="C255" s="100">
        <v>24</v>
      </c>
      <c r="D255" s="100" t="s">
        <v>1101</v>
      </c>
      <c r="E255" s="101">
        <v>13</v>
      </c>
      <c r="F255" s="100" t="s">
        <v>1102</v>
      </c>
      <c r="G255" s="100">
        <v>68</v>
      </c>
      <c r="H255" s="100"/>
      <c r="I255" s="100"/>
      <c r="J255" s="100"/>
      <c r="K255" s="100"/>
      <c r="L255" s="100"/>
      <c r="M255" s="100"/>
      <c r="N255" s="100"/>
      <c r="O255" s="100"/>
      <c r="P255" s="100"/>
      <c r="Q255" s="100"/>
      <c r="R255" s="100"/>
      <c r="S255" s="100"/>
      <c r="T255" s="100"/>
      <c r="U255" s="100"/>
      <c r="V255" s="100"/>
      <c r="W255" s="100"/>
      <c r="X255" s="100"/>
      <c r="Y255" s="100"/>
      <c r="Z255" s="100"/>
    </row>
    <row r="256" spans="1:26" ht="14.25" hidden="1" customHeight="1" outlineLevel="1" x14ac:dyDescent="0.2">
      <c r="A256" s="100"/>
      <c r="B256" s="100"/>
      <c r="C256" s="100">
        <v>25</v>
      </c>
      <c r="D256" s="100" t="s">
        <v>1103</v>
      </c>
      <c r="E256" s="101">
        <v>13</v>
      </c>
      <c r="F256" s="100"/>
      <c r="G256" s="100">
        <v>70</v>
      </c>
      <c r="H256" s="100"/>
      <c r="I256" s="100"/>
      <c r="J256" s="100"/>
      <c r="K256" s="100"/>
      <c r="L256" s="100"/>
      <c r="M256" s="100"/>
      <c r="N256" s="100"/>
      <c r="O256" s="100"/>
      <c r="P256" s="100"/>
      <c r="Q256" s="100"/>
      <c r="R256" s="100"/>
      <c r="S256" s="100"/>
      <c r="T256" s="100"/>
      <c r="U256" s="100"/>
      <c r="V256" s="100"/>
      <c r="W256" s="100"/>
      <c r="X256" s="100"/>
      <c r="Y256" s="100"/>
      <c r="Z256" s="100"/>
    </row>
    <row r="257" spans="1:26" ht="14.25" hidden="1" customHeight="1" outlineLevel="1" x14ac:dyDescent="0.2">
      <c r="A257" s="100"/>
      <c r="B257" s="100"/>
      <c r="C257" s="100">
        <v>26</v>
      </c>
      <c r="D257" s="100" t="s">
        <v>1101</v>
      </c>
      <c r="E257" s="101">
        <v>14</v>
      </c>
      <c r="F257" s="100" t="s">
        <v>1102</v>
      </c>
      <c r="G257" s="100">
        <v>72</v>
      </c>
      <c r="H257" s="100"/>
      <c r="I257" s="100"/>
      <c r="J257" s="100"/>
      <c r="K257" s="100"/>
      <c r="L257" s="100"/>
      <c r="M257" s="100"/>
      <c r="N257" s="100"/>
      <c r="O257" s="100"/>
      <c r="P257" s="100"/>
      <c r="Q257" s="100"/>
      <c r="R257" s="100"/>
      <c r="S257" s="100"/>
      <c r="T257" s="100"/>
      <c r="U257" s="100"/>
      <c r="V257" s="100"/>
      <c r="W257" s="100"/>
      <c r="X257" s="100"/>
      <c r="Y257" s="100"/>
      <c r="Z257" s="100"/>
    </row>
    <row r="258" spans="1:26" ht="14.25" hidden="1" customHeight="1" outlineLevel="1" x14ac:dyDescent="0.2">
      <c r="A258" s="100"/>
      <c r="B258" s="100"/>
      <c r="C258" s="100">
        <v>27</v>
      </c>
      <c r="D258" s="100" t="s">
        <v>1103</v>
      </c>
      <c r="E258" s="101">
        <v>14</v>
      </c>
      <c r="F258" s="100"/>
      <c r="G258" s="100">
        <v>74</v>
      </c>
      <c r="H258" s="100"/>
      <c r="I258" s="100"/>
      <c r="J258" s="100"/>
      <c r="K258" s="100"/>
      <c r="L258" s="100"/>
      <c r="M258" s="100"/>
      <c r="N258" s="100"/>
      <c r="O258" s="100"/>
      <c r="P258" s="100"/>
      <c r="Q258" s="100"/>
      <c r="R258" s="100"/>
      <c r="S258" s="100"/>
      <c r="T258" s="100"/>
      <c r="U258" s="100"/>
      <c r="V258" s="100"/>
      <c r="W258" s="100"/>
      <c r="X258" s="100"/>
      <c r="Y258" s="100"/>
      <c r="Z258" s="100"/>
    </row>
    <row r="259" spans="1:26" ht="14.25" hidden="1" customHeight="1" outlineLevel="1" x14ac:dyDescent="0.2">
      <c r="A259" s="100"/>
      <c r="B259" s="100"/>
      <c r="C259" s="100">
        <v>28</v>
      </c>
      <c r="D259" s="100" t="s">
        <v>1101</v>
      </c>
      <c r="E259" s="101">
        <v>15</v>
      </c>
      <c r="F259" s="100" t="s">
        <v>1102</v>
      </c>
      <c r="G259" s="100">
        <v>76</v>
      </c>
      <c r="H259" s="100"/>
      <c r="I259" s="100"/>
      <c r="J259" s="100"/>
      <c r="K259" s="100"/>
      <c r="L259" s="100"/>
      <c r="M259" s="100"/>
      <c r="N259" s="100"/>
      <c r="O259" s="100"/>
      <c r="P259" s="100"/>
      <c r="Q259" s="100"/>
      <c r="R259" s="100"/>
      <c r="S259" s="100"/>
      <c r="T259" s="100"/>
      <c r="U259" s="100"/>
      <c r="V259" s="100"/>
      <c r="W259" s="100"/>
      <c r="X259" s="100"/>
      <c r="Y259" s="100"/>
      <c r="Z259" s="100"/>
    </row>
    <row r="260" spans="1:26" ht="14.25" hidden="1" customHeight="1" outlineLevel="1" x14ac:dyDescent="0.2">
      <c r="A260" s="100"/>
      <c r="B260" s="100"/>
      <c r="C260" s="100">
        <v>29</v>
      </c>
      <c r="D260" s="100" t="s">
        <v>1103</v>
      </c>
      <c r="E260" s="101">
        <v>15</v>
      </c>
      <c r="F260" s="100"/>
      <c r="G260" s="100">
        <v>78</v>
      </c>
      <c r="H260" s="100"/>
      <c r="I260" s="100"/>
      <c r="J260" s="100"/>
      <c r="K260" s="100"/>
      <c r="L260" s="100"/>
      <c r="M260" s="100"/>
      <c r="N260" s="100"/>
      <c r="O260" s="100"/>
      <c r="P260" s="100"/>
      <c r="Q260" s="100"/>
      <c r="R260" s="100"/>
      <c r="S260" s="100"/>
      <c r="T260" s="100"/>
      <c r="U260" s="100"/>
      <c r="V260" s="100"/>
      <c r="W260" s="100"/>
      <c r="X260" s="100"/>
      <c r="Y260" s="100"/>
      <c r="Z260" s="100"/>
    </row>
    <row r="261" spans="1:26" ht="14.25" hidden="1" customHeight="1" outlineLevel="1" x14ac:dyDescent="0.2">
      <c r="A261" s="100"/>
      <c r="B261" s="100"/>
      <c r="C261" s="100">
        <v>30</v>
      </c>
      <c r="D261" s="100" t="s">
        <v>1101</v>
      </c>
      <c r="E261" s="101">
        <v>16</v>
      </c>
      <c r="F261" s="100" t="s">
        <v>1102</v>
      </c>
      <c r="G261" s="100">
        <v>80</v>
      </c>
      <c r="H261" s="100"/>
      <c r="I261" s="100"/>
      <c r="J261" s="100"/>
      <c r="K261" s="100"/>
      <c r="L261" s="100"/>
      <c r="M261" s="100"/>
      <c r="N261" s="100"/>
      <c r="O261" s="100"/>
      <c r="P261" s="100"/>
      <c r="Q261" s="100"/>
      <c r="R261" s="100"/>
      <c r="S261" s="100"/>
      <c r="T261" s="100"/>
      <c r="U261" s="100"/>
      <c r="V261" s="100"/>
      <c r="W261" s="100"/>
      <c r="X261" s="100"/>
      <c r="Y261" s="100"/>
      <c r="Z261" s="100"/>
    </row>
    <row r="262" spans="1:26" ht="14.25" hidden="1" customHeight="1" outlineLevel="1" x14ac:dyDescent="0.2">
      <c r="A262" s="100"/>
      <c r="B262" s="100"/>
      <c r="C262" s="100">
        <v>31</v>
      </c>
      <c r="D262" s="100" t="s">
        <v>1103</v>
      </c>
      <c r="E262" s="101">
        <v>16</v>
      </c>
      <c r="F262" s="100"/>
      <c r="G262" s="100">
        <v>82</v>
      </c>
      <c r="H262" s="100"/>
      <c r="I262" s="100"/>
      <c r="J262" s="100"/>
      <c r="K262" s="100"/>
      <c r="L262" s="100"/>
      <c r="M262" s="100"/>
      <c r="N262" s="100"/>
      <c r="O262" s="100"/>
      <c r="P262" s="100"/>
      <c r="Q262" s="100"/>
      <c r="R262" s="100"/>
      <c r="S262" s="100"/>
      <c r="T262" s="100"/>
      <c r="U262" s="100"/>
      <c r="V262" s="100"/>
      <c r="W262" s="100"/>
      <c r="X262" s="100"/>
      <c r="Y262" s="100"/>
      <c r="Z262" s="100"/>
    </row>
    <row r="263" spans="1:26" ht="14.25" hidden="1" customHeight="1" outlineLevel="1" x14ac:dyDescent="0.2">
      <c r="A263" s="100"/>
      <c r="B263" s="100"/>
      <c r="C263" s="100">
        <v>32</v>
      </c>
      <c r="D263" s="100" t="s">
        <v>1101</v>
      </c>
      <c r="E263" s="101">
        <v>17</v>
      </c>
      <c r="F263" s="100" t="s">
        <v>1102</v>
      </c>
      <c r="G263" s="100">
        <v>84</v>
      </c>
      <c r="H263" s="100"/>
      <c r="I263" s="100"/>
      <c r="J263" s="100"/>
      <c r="K263" s="100"/>
      <c r="L263" s="100"/>
      <c r="M263" s="100"/>
      <c r="N263" s="100"/>
      <c r="O263" s="100"/>
      <c r="P263" s="100"/>
      <c r="Q263" s="100"/>
      <c r="R263" s="100"/>
      <c r="S263" s="100"/>
      <c r="T263" s="100"/>
      <c r="U263" s="100"/>
      <c r="V263" s="100"/>
      <c r="W263" s="100"/>
      <c r="X263" s="100"/>
      <c r="Y263" s="100"/>
      <c r="Z263" s="100"/>
    </row>
    <row r="264" spans="1:26" ht="14.25" hidden="1" customHeight="1" outlineLevel="1" x14ac:dyDescent="0.2">
      <c r="A264" s="100"/>
      <c r="B264" s="100"/>
      <c r="C264" s="100">
        <v>33</v>
      </c>
      <c r="D264" s="100" t="s">
        <v>1103</v>
      </c>
      <c r="E264" s="101">
        <v>17</v>
      </c>
      <c r="F264" s="100"/>
      <c r="G264" s="100">
        <v>86</v>
      </c>
      <c r="H264" s="100"/>
      <c r="I264" s="100"/>
      <c r="J264" s="100"/>
      <c r="K264" s="100"/>
      <c r="L264" s="100"/>
      <c r="M264" s="100"/>
      <c r="N264" s="100"/>
      <c r="O264" s="100"/>
      <c r="P264" s="100"/>
      <c r="Q264" s="100"/>
      <c r="R264" s="100"/>
      <c r="S264" s="100"/>
      <c r="T264" s="100"/>
      <c r="U264" s="100"/>
      <c r="V264" s="100"/>
      <c r="W264" s="100"/>
      <c r="X264" s="100"/>
      <c r="Y264" s="100"/>
      <c r="Z264" s="100"/>
    </row>
    <row r="265" spans="1:26" ht="14.25" hidden="1" customHeight="1" outlineLevel="1" x14ac:dyDescent="0.2">
      <c r="A265" s="100"/>
      <c r="B265" s="100"/>
      <c r="C265" s="100">
        <v>34</v>
      </c>
      <c r="D265" s="100" t="s">
        <v>1101</v>
      </c>
      <c r="E265" s="101">
        <v>18</v>
      </c>
      <c r="F265" s="100" t="s">
        <v>1102</v>
      </c>
      <c r="G265" s="100">
        <v>88</v>
      </c>
      <c r="H265" s="100"/>
      <c r="I265" s="100"/>
      <c r="J265" s="100"/>
      <c r="K265" s="100"/>
      <c r="L265" s="100"/>
      <c r="M265" s="100"/>
      <c r="N265" s="100"/>
      <c r="O265" s="100"/>
      <c r="P265" s="100"/>
      <c r="Q265" s="100"/>
      <c r="R265" s="100"/>
      <c r="S265" s="100"/>
      <c r="T265" s="100"/>
      <c r="U265" s="100"/>
      <c r="V265" s="100"/>
      <c r="W265" s="100"/>
      <c r="X265" s="100"/>
      <c r="Y265" s="100"/>
      <c r="Z265" s="100"/>
    </row>
    <row r="266" spans="1:26" ht="14.25" hidden="1" customHeight="1" outlineLevel="1" x14ac:dyDescent="0.2">
      <c r="A266" s="100"/>
      <c r="B266" s="100"/>
      <c r="C266" s="100">
        <v>35</v>
      </c>
      <c r="D266" s="100" t="s">
        <v>1103</v>
      </c>
      <c r="E266" s="101">
        <v>18</v>
      </c>
      <c r="F266" s="100"/>
      <c r="G266" s="100">
        <v>90</v>
      </c>
      <c r="H266" s="100"/>
      <c r="I266" s="100"/>
      <c r="J266" s="100"/>
      <c r="K266" s="100"/>
      <c r="L266" s="100"/>
      <c r="M266" s="100"/>
      <c r="N266" s="100"/>
      <c r="O266" s="100"/>
      <c r="P266" s="100"/>
      <c r="Q266" s="100"/>
      <c r="R266" s="100"/>
      <c r="S266" s="100"/>
      <c r="T266" s="100"/>
      <c r="U266" s="100"/>
      <c r="V266" s="100"/>
      <c r="W266" s="100"/>
      <c r="X266" s="100"/>
      <c r="Y266" s="100"/>
      <c r="Z266" s="100"/>
    </row>
    <row r="267" spans="1:26" ht="14.25" hidden="1" customHeight="1" outlineLevel="1" x14ac:dyDescent="0.2">
      <c r="A267" s="100"/>
      <c r="B267" s="100"/>
      <c r="C267" s="100">
        <v>36</v>
      </c>
      <c r="D267" s="100" t="s">
        <v>1101</v>
      </c>
      <c r="E267" s="101">
        <v>19</v>
      </c>
      <c r="F267" s="100" t="s">
        <v>1102</v>
      </c>
      <c r="G267" s="100">
        <v>92</v>
      </c>
      <c r="H267" s="100"/>
      <c r="I267" s="100"/>
      <c r="J267" s="100"/>
      <c r="K267" s="100"/>
      <c r="L267" s="100"/>
      <c r="M267" s="100"/>
      <c r="N267" s="100"/>
      <c r="O267" s="100"/>
      <c r="P267" s="100"/>
      <c r="Q267" s="100"/>
      <c r="R267" s="100"/>
      <c r="S267" s="100"/>
      <c r="T267" s="100"/>
      <c r="U267" s="100"/>
      <c r="V267" s="100"/>
      <c r="W267" s="100"/>
      <c r="X267" s="100"/>
      <c r="Y267" s="100"/>
      <c r="Z267" s="100"/>
    </row>
    <row r="268" spans="1:26" ht="14.25" hidden="1" customHeight="1" outlineLevel="1" x14ac:dyDescent="0.2">
      <c r="A268" s="100"/>
      <c r="B268" s="100"/>
      <c r="C268" s="100">
        <v>37</v>
      </c>
      <c r="D268" s="100" t="s">
        <v>1103</v>
      </c>
      <c r="E268" s="101">
        <v>19</v>
      </c>
      <c r="F268" s="100"/>
      <c r="G268" s="100">
        <v>94</v>
      </c>
      <c r="H268" s="100"/>
      <c r="I268" s="100"/>
      <c r="J268" s="100"/>
      <c r="K268" s="100"/>
      <c r="L268" s="100"/>
      <c r="M268" s="100"/>
      <c r="N268" s="100"/>
      <c r="O268" s="100"/>
      <c r="P268" s="100"/>
      <c r="Q268" s="100"/>
      <c r="R268" s="100"/>
      <c r="S268" s="100"/>
      <c r="T268" s="100"/>
      <c r="U268" s="100"/>
      <c r="V268" s="100"/>
      <c r="W268" s="100"/>
      <c r="X268" s="100"/>
      <c r="Y268" s="100"/>
      <c r="Z268" s="100"/>
    </row>
    <row r="269" spans="1:26" ht="14.25" hidden="1" customHeight="1" outlineLevel="1" x14ac:dyDescent="0.2">
      <c r="A269" s="100"/>
      <c r="B269" s="100"/>
      <c r="C269" s="100">
        <v>38</v>
      </c>
      <c r="D269" s="100" t="s">
        <v>1101</v>
      </c>
      <c r="E269" s="101">
        <v>20</v>
      </c>
      <c r="F269" s="100" t="s">
        <v>1102</v>
      </c>
      <c r="G269" s="100">
        <v>96</v>
      </c>
      <c r="H269" s="100"/>
      <c r="I269" s="100"/>
      <c r="J269" s="100"/>
      <c r="K269" s="100"/>
      <c r="L269" s="100"/>
      <c r="M269" s="100"/>
      <c r="N269" s="100"/>
      <c r="O269" s="100"/>
      <c r="P269" s="100"/>
      <c r="Q269" s="100"/>
      <c r="R269" s="100"/>
      <c r="S269" s="100"/>
      <c r="T269" s="100"/>
      <c r="U269" s="100"/>
      <c r="V269" s="100"/>
      <c r="W269" s="100"/>
      <c r="X269" s="100"/>
      <c r="Y269" s="100"/>
      <c r="Z269" s="100"/>
    </row>
    <row r="270" spans="1:26" ht="14.25" hidden="1" customHeight="1" outlineLevel="1" x14ac:dyDescent="0.2">
      <c r="A270" s="100"/>
      <c r="B270" s="100"/>
      <c r="C270" s="100">
        <v>39</v>
      </c>
      <c r="D270" s="100" t="s">
        <v>1103</v>
      </c>
      <c r="E270" s="101">
        <v>20</v>
      </c>
      <c r="F270" s="100"/>
      <c r="G270" s="100">
        <v>98</v>
      </c>
      <c r="H270" s="100"/>
      <c r="I270" s="100"/>
      <c r="J270" s="100"/>
      <c r="K270" s="100"/>
      <c r="L270" s="100"/>
      <c r="M270" s="100"/>
      <c r="N270" s="100"/>
      <c r="O270" s="100"/>
      <c r="P270" s="100"/>
      <c r="Q270" s="100"/>
      <c r="R270" s="100"/>
      <c r="S270" s="100"/>
      <c r="T270" s="100"/>
      <c r="U270" s="100"/>
      <c r="V270" s="100"/>
      <c r="W270" s="100"/>
      <c r="X270" s="100"/>
      <c r="Y270" s="100"/>
      <c r="Z270" s="100"/>
    </row>
    <row r="271" spans="1:26" ht="14.25" hidden="1" customHeight="1" outlineLevel="1" x14ac:dyDescent="0.2">
      <c r="A271" s="100"/>
      <c r="B271" s="100"/>
      <c r="C271" s="100">
        <v>40</v>
      </c>
      <c r="D271" s="100" t="s">
        <v>1101</v>
      </c>
      <c r="E271" s="101">
        <v>21</v>
      </c>
      <c r="F271" s="100" t="s">
        <v>1102</v>
      </c>
      <c r="G271" s="100">
        <v>100</v>
      </c>
      <c r="H271" s="100"/>
      <c r="I271" s="100"/>
      <c r="J271" s="100"/>
      <c r="K271" s="100"/>
      <c r="L271" s="100"/>
      <c r="M271" s="100"/>
      <c r="N271" s="100"/>
      <c r="O271" s="100"/>
      <c r="P271" s="100"/>
      <c r="Q271" s="100"/>
      <c r="R271" s="100"/>
      <c r="S271" s="100"/>
      <c r="T271" s="100"/>
      <c r="U271" s="100"/>
      <c r="V271" s="100"/>
      <c r="W271" s="100"/>
      <c r="X271" s="100"/>
      <c r="Y271" s="100"/>
      <c r="Z271" s="100"/>
    </row>
    <row r="272" spans="1:26" ht="14.25" hidden="1" customHeight="1" outlineLevel="1" x14ac:dyDescent="0.2">
      <c r="A272" s="100"/>
      <c r="B272" s="100"/>
      <c r="C272" s="100">
        <v>41</v>
      </c>
      <c r="D272" s="100" t="s">
        <v>1103</v>
      </c>
      <c r="E272" s="101">
        <v>21</v>
      </c>
      <c r="F272" s="100"/>
      <c r="G272" s="100">
        <v>102</v>
      </c>
      <c r="H272" s="100"/>
      <c r="I272" s="100"/>
      <c r="J272" s="100"/>
      <c r="K272" s="100"/>
      <c r="L272" s="100"/>
      <c r="M272" s="100"/>
      <c r="N272" s="100"/>
      <c r="O272" s="100"/>
      <c r="P272" s="100"/>
      <c r="Q272" s="100"/>
      <c r="R272" s="100"/>
      <c r="S272" s="100"/>
      <c r="T272" s="100"/>
      <c r="U272" s="100"/>
      <c r="V272" s="100"/>
      <c r="W272" s="100"/>
      <c r="X272" s="100"/>
      <c r="Y272" s="100"/>
      <c r="Z272" s="100"/>
    </row>
    <row r="273" spans="1:26" ht="14.25" hidden="1" customHeight="1" outlineLevel="1" x14ac:dyDescent="0.2">
      <c r="A273" s="100"/>
      <c r="B273" s="100"/>
      <c r="C273" s="100">
        <v>42</v>
      </c>
      <c r="D273" s="100" t="s">
        <v>1101</v>
      </c>
      <c r="E273" s="101">
        <v>22</v>
      </c>
      <c r="F273" s="100" t="s">
        <v>1102</v>
      </c>
      <c r="G273" s="100">
        <v>104</v>
      </c>
      <c r="H273" s="100"/>
      <c r="I273" s="100"/>
      <c r="J273" s="100"/>
      <c r="K273" s="100"/>
      <c r="L273" s="100"/>
      <c r="M273" s="100"/>
      <c r="N273" s="100"/>
      <c r="O273" s="100"/>
      <c r="P273" s="100"/>
      <c r="Q273" s="100"/>
      <c r="R273" s="100"/>
      <c r="S273" s="100"/>
      <c r="T273" s="100"/>
      <c r="U273" s="100"/>
      <c r="V273" s="100"/>
      <c r="W273" s="100"/>
      <c r="X273" s="100"/>
      <c r="Y273" s="100"/>
      <c r="Z273" s="100"/>
    </row>
    <row r="274" spans="1:26" ht="14.25" hidden="1" customHeight="1" outlineLevel="1" x14ac:dyDescent="0.2">
      <c r="A274" s="100"/>
      <c r="B274" s="100"/>
      <c r="C274" s="100">
        <v>43</v>
      </c>
      <c r="D274" s="100" t="s">
        <v>1103</v>
      </c>
      <c r="E274" s="101">
        <v>22</v>
      </c>
      <c r="F274" s="100"/>
      <c r="G274" s="100">
        <v>106</v>
      </c>
      <c r="H274" s="100"/>
      <c r="I274" s="100"/>
      <c r="J274" s="100"/>
      <c r="K274" s="100"/>
      <c r="L274" s="100"/>
      <c r="M274" s="100"/>
      <c r="N274" s="100"/>
      <c r="O274" s="100"/>
      <c r="P274" s="100"/>
      <c r="Q274" s="100"/>
      <c r="R274" s="100"/>
      <c r="S274" s="100"/>
      <c r="T274" s="100"/>
      <c r="U274" s="100"/>
      <c r="V274" s="100"/>
      <c r="W274" s="100"/>
      <c r="X274" s="100"/>
      <c r="Y274" s="100"/>
      <c r="Z274" s="100"/>
    </row>
    <row r="275" spans="1:26" ht="14.25" hidden="1" customHeight="1" outlineLevel="1" x14ac:dyDescent="0.2">
      <c r="A275" s="100"/>
      <c r="B275" s="100"/>
      <c r="C275" s="100">
        <v>44</v>
      </c>
      <c r="D275" s="100" t="s">
        <v>1101</v>
      </c>
      <c r="E275" s="101">
        <v>23</v>
      </c>
      <c r="F275" s="100" t="s">
        <v>1102</v>
      </c>
      <c r="G275" s="100">
        <v>108</v>
      </c>
      <c r="H275" s="100"/>
      <c r="I275" s="100"/>
      <c r="J275" s="100"/>
      <c r="K275" s="100"/>
      <c r="L275" s="100"/>
      <c r="M275" s="100"/>
      <c r="N275" s="100"/>
      <c r="O275" s="100"/>
      <c r="P275" s="100"/>
      <c r="Q275" s="100"/>
      <c r="R275" s="100"/>
      <c r="S275" s="100"/>
      <c r="T275" s="100"/>
      <c r="U275" s="100"/>
      <c r="V275" s="100"/>
      <c r="W275" s="100"/>
      <c r="X275" s="100"/>
      <c r="Y275" s="100"/>
      <c r="Z275" s="100"/>
    </row>
    <row r="276" spans="1:26" ht="14.25" hidden="1" customHeight="1" outlineLevel="1" x14ac:dyDescent="0.2">
      <c r="A276" s="100"/>
      <c r="B276" s="100"/>
      <c r="C276" s="100">
        <v>45</v>
      </c>
      <c r="D276" s="100" t="s">
        <v>1103</v>
      </c>
      <c r="E276" s="101">
        <v>23</v>
      </c>
      <c r="F276" s="100"/>
      <c r="G276" s="100">
        <v>110</v>
      </c>
      <c r="H276" s="100"/>
      <c r="I276" s="100"/>
      <c r="J276" s="100"/>
      <c r="K276" s="100"/>
      <c r="L276" s="100"/>
      <c r="M276" s="100"/>
      <c r="N276" s="100"/>
      <c r="O276" s="100"/>
      <c r="P276" s="100"/>
      <c r="Q276" s="100"/>
      <c r="R276" s="100"/>
      <c r="S276" s="100"/>
      <c r="T276" s="100"/>
      <c r="U276" s="100"/>
      <c r="V276" s="100"/>
      <c r="W276" s="100"/>
      <c r="X276" s="100"/>
      <c r="Y276" s="100"/>
      <c r="Z276" s="100"/>
    </row>
    <row r="277" spans="1:26" ht="14.25" hidden="1" customHeight="1" outlineLevel="1" x14ac:dyDescent="0.2">
      <c r="A277" s="100"/>
      <c r="B277" s="100"/>
      <c r="C277" s="100">
        <v>46</v>
      </c>
      <c r="D277" s="100" t="s">
        <v>1101</v>
      </c>
      <c r="E277" s="101">
        <v>24</v>
      </c>
      <c r="F277" s="100" t="s">
        <v>1102</v>
      </c>
      <c r="G277" s="100">
        <v>112</v>
      </c>
      <c r="H277" s="100"/>
      <c r="I277" s="100"/>
      <c r="J277" s="100"/>
      <c r="K277" s="100"/>
      <c r="L277" s="100"/>
      <c r="M277" s="100"/>
      <c r="N277" s="100"/>
      <c r="O277" s="100"/>
      <c r="P277" s="100"/>
      <c r="Q277" s="100"/>
      <c r="R277" s="100"/>
      <c r="S277" s="100"/>
      <c r="T277" s="100"/>
      <c r="U277" s="100"/>
      <c r="V277" s="100"/>
      <c r="W277" s="100"/>
      <c r="X277" s="100"/>
      <c r="Y277" s="100"/>
      <c r="Z277" s="100"/>
    </row>
    <row r="278" spans="1:26" ht="14.25" hidden="1" customHeight="1" outlineLevel="1" x14ac:dyDescent="0.2">
      <c r="A278" s="100"/>
      <c r="B278" s="100"/>
      <c r="C278" s="100">
        <v>47</v>
      </c>
      <c r="D278" s="100" t="s">
        <v>1103</v>
      </c>
      <c r="E278" s="101">
        <v>24</v>
      </c>
      <c r="F278" s="100"/>
      <c r="G278" s="100">
        <v>114</v>
      </c>
      <c r="H278" s="100"/>
      <c r="I278" s="100"/>
      <c r="J278" s="100"/>
      <c r="K278" s="100"/>
      <c r="L278" s="100"/>
      <c r="M278" s="100"/>
      <c r="N278" s="100"/>
      <c r="O278" s="100"/>
      <c r="P278" s="100"/>
      <c r="Q278" s="100"/>
      <c r="R278" s="100"/>
      <c r="S278" s="100"/>
      <c r="T278" s="100"/>
      <c r="U278" s="100"/>
      <c r="V278" s="100"/>
      <c r="W278" s="100"/>
      <c r="X278" s="100"/>
      <c r="Y278" s="100"/>
      <c r="Z278" s="100"/>
    </row>
    <row r="279" spans="1:26" ht="14.25" hidden="1" customHeight="1" outlineLevel="1" x14ac:dyDescent="0.2">
      <c r="A279" s="100"/>
      <c r="B279" s="100"/>
      <c r="C279" s="100">
        <v>48</v>
      </c>
      <c r="D279" s="100" t="s">
        <v>1101</v>
      </c>
      <c r="E279" s="101">
        <v>25</v>
      </c>
      <c r="F279" s="100" t="s">
        <v>1102</v>
      </c>
      <c r="G279" s="100">
        <v>116</v>
      </c>
      <c r="H279" s="100"/>
      <c r="I279" s="100"/>
      <c r="J279" s="100"/>
      <c r="K279" s="100"/>
      <c r="L279" s="100"/>
      <c r="M279" s="100"/>
      <c r="N279" s="100"/>
      <c r="O279" s="100"/>
      <c r="P279" s="100"/>
      <c r="Q279" s="100"/>
      <c r="R279" s="100"/>
      <c r="S279" s="100"/>
      <c r="T279" s="100"/>
      <c r="U279" s="100"/>
      <c r="V279" s="100"/>
      <c r="W279" s="100"/>
      <c r="X279" s="100"/>
      <c r="Y279" s="100"/>
      <c r="Z279" s="100"/>
    </row>
    <row r="280" spans="1:26" ht="14.25" hidden="1" customHeight="1" outlineLevel="1" x14ac:dyDescent="0.2">
      <c r="A280" s="100"/>
      <c r="B280" s="100"/>
      <c r="C280" s="100">
        <v>49</v>
      </c>
      <c r="D280" s="100" t="s">
        <v>1103</v>
      </c>
      <c r="E280" s="101">
        <v>25</v>
      </c>
      <c r="F280" s="100"/>
      <c r="G280" s="100">
        <v>118</v>
      </c>
      <c r="H280" s="100"/>
      <c r="I280" s="100"/>
      <c r="J280" s="100"/>
      <c r="K280" s="100"/>
      <c r="L280" s="100"/>
      <c r="M280" s="100"/>
      <c r="N280" s="100"/>
      <c r="O280" s="100"/>
      <c r="P280" s="100"/>
      <c r="Q280" s="100"/>
      <c r="R280" s="100"/>
      <c r="S280" s="100"/>
      <c r="T280" s="100"/>
      <c r="U280" s="100"/>
      <c r="V280" s="100"/>
      <c r="W280" s="100"/>
      <c r="X280" s="100"/>
      <c r="Y280" s="100"/>
      <c r="Z280" s="100"/>
    </row>
    <row r="281" spans="1:26" ht="14.25" hidden="1" customHeight="1" outlineLevel="1" x14ac:dyDescent="0.2">
      <c r="A281" s="100"/>
      <c r="B281" s="100"/>
      <c r="C281" s="100">
        <v>50</v>
      </c>
      <c r="D281" s="100" t="s">
        <v>1101</v>
      </c>
      <c r="E281" s="101">
        <v>26</v>
      </c>
      <c r="F281" s="100" t="s">
        <v>1102</v>
      </c>
      <c r="G281" s="100">
        <v>0</v>
      </c>
      <c r="H281" s="100"/>
      <c r="I281" s="100"/>
      <c r="J281" s="100"/>
      <c r="K281" s="100"/>
      <c r="L281" s="100"/>
      <c r="M281" s="100"/>
      <c r="N281" s="100"/>
      <c r="O281" s="100"/>
      <c r="P281" s="100"/>
      <c r="Q281" s="100"/>
      <c r="R281" s="100"/>
      <c r="S281" s="100"/>
      <c r="T281" s="100"/>
      <c r="U281" s="100"/>
      <c r="V281" s="100"/>
      <c r="W281" s="100"/>
      <c r="X281" s="100"/>
      <c r="Y281" s="100"/>
      <c r="Z281" s="100"/>
    </row>
    <row r="282" spans="1:26" ht="14.25" customHeight="1" x14ac:dyDescent="0.2">
      <c r="A282" s="30"/>
      <c r="B282" s="30" t="s">
        <v>1095</v>
      </c>
      <c r="C282" s="30">
        <v>1</v>
      </c>
      <c r="D282" s="30" t="s">
        <v>1096</v>
      </c>
      <c r="E282" s="31">
        <v>1</v>
      </c>
      <c r="F282" s="30"/>
      <c r="G282" s="30">
        <v>20</v>
      </c>
      <c r="H282" s="100"/>
      <c r="I282" s="100"/>
      <c r="J282" s="100"/>
      <c r="K282" s="100"/>
      <c r="L282" s="100"/>
      <c r="M282" s="100"/>
      <c r="N282" s="100"/>
      <c r="O282" s="100"/>
      <c r="P282" s="100"/>
      <c r="Q282" s="100"/>
      <c r="R282" s="100"/>
      <c r="S282" s="100"/>
      <c r="T282" s="100"/>
      <c r="U282" s="100"/>
      <c r="V282" s="100"/>
      <c r="W282" s="100"/>
      <c r="X282" s="100"/>
      <c r="Y282" s="100"/>
      <c r="Z282" s="100"/>
    </row>
    <row r="283" spans="1:26" ht="14.25" customHeight="1" x14ac:dyDescent="0.2">
      <c r="A283" s="100"/>
      <c r="B283" s="100"/>
      <c r="C283" s="100"/>
      <c r="D283" s="100" t="s">
        <v>1097</v>
      </c>
      <c r="E283" s="101">
        <v>36</v>
      </c>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4.25" customHeight="1" collapsed="1" x14ac:dyDescent="0.2">
      <c r="A284" s="100"/>
      <c r="B284" s="100"/>
      <c r="C284" s="100"/>
      <c r="D284" s="100" t="s">
        <v>1104</v>
      </c>
      <c r="E284" s="101">
        <v>1</v>
      </c>
      <c r="F284" s="100" t="s">
        <v>1105</v>
      </c>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4.25" hidden="1" customHeight="1" outlineLevel="1" x14ac:dyDescent="0.2">
      <c r="A285" s="100"/>
      <c r="B285" s="100"/>
      <c r="C285" s="100">
        <v>2</v>
      </c>
      <c r="D285" s="100" t="s">
        <v>1104</v>
      </c>
      <c r="E285" s="101">
        <v>2</v>
      </c>
      <c r="F285" s="100" t="s">
        <v>1105</v>
      </c>
      <c r="G285" s="100">
        <v>24</v>
      </c>
      <c r="H285" s="100"/>
      <c r="I285" s="100"/>
      <c r="J285" s="100"/>
      <c r="K285" s="100"/>
      <c r="L285" s="100"/>
      <c r="M285" s="100"/>
      <c r="N285" s="100"/>
      <c r="O285" s="100"/>
      <c r="P285" s="100"/>
      <c r="Q285" s="100"/>
      <c r="R285" s="100"/>
      <c r="S285" s="100"/>
      <c r="T285" s="100"/>
      <c r="U285" s="100"/>
      <c r="V285" s="100"/>
      <c r="W285" s="100"/>
      <c r="X285" s="100"/>
      <c r="Y285" s="100"/>
      <c r="Z285" s="100"/>
    </row>
    <row r="286" spans="1:26" ht="14.25" hidden="1" customHeight="1" outlineLevel="1" x14ac:dyDescent="0.2">
      <c r="A286" s="100"/>
      <c r="B286" s="100"/>
      <c r="C286" s="100">
        <v>3</v>
      </c>
      <c r="D286" s="100" t="s">
        <v>1096</v>
      </c>
      <c r="E286" s="101">
        <v>1</v>
      </c>
      <c r="F286" s="100"/>
      <c r="G286" s="100">
        <v>26</v>
      </c>
      <c r="H286" s="100"/>
      <c r="I286" s="100"/>
      <c r="J286" s="100"/>
      <c r="K286" s="100"/>
      <c r="L286" s="100"/>
      <c r="M286" s="100"/>
      <c r="N286" s="100"/>
      <c r="O286" s="100"/>
      <c r="P286" s="100"/>
      <c r="Q286" s="100"/>
      <c r="R286" s="100"/>
      <c r="S286" s="100"/>
      <c r="T286" s="100"/>
      <c r="U286" s="100"/>
      <c r="V286" s="100"/>
      <c r="W286" s="100"/>
      <c r="X286" s="100"/>
      <c r="Y286" s="100"/>
      <c r="Z286" s="100"/>
    </row>
    <row r="287" spans="1:26" ht="14.25" hidden="1" customHeight="1" outlineLevel="1" x14ac:dyDescent="0.2">
      <c r="A287" s="100"/>
      <c r="B287" s="100"/>
      <c r="C287" s="100"/>
      <c r="D287" s="100" t="s">
        <v>1097</v>
      </c>
      <c r="E287" s="101">
        <v>37</v>
      </c>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4.25" hidden="1" customHeight="1" outlineLevel="1" x14ac:dyDescent="0.2">
      <c r="A288" s="100"/>
      <c r="B288" s="100"/>
      <c r="C288" s="100">
        <v>4</v>
      </c>
      <c r="D288" s="100" t="s">
        <v>1104</v>
      </c>
      <c r="E288" s="101">
        <v>3</v>
      </c>
      <c r="F288" s="100" t="s">
        <v>1105</v>
      </c>
      <c r="G288" s="100">
        <v>28</v>
      </c>
      <c r="H288" s="100"/>
      <c r="I288" s="100"/>
      <c r="J288" s="100"/>
      <c r="K288" s="100"/>
      <c r="L288" s="100"/>
      <c r="M288" s="100"/>
      <c r="N288" s="100"/>
      <c r="O288" s="100"/>
      <c r="P288" s="100"/>
      <c r="Q288" s="100"/>
      <c r="R288" s="100"/>
      <c r="S288" s="100"/>
      <c r="T288" s="100"/>
      <c r="U288" s="100"/>
      <c r="V288" s="100"/>
      <c r="W288" s="100"/>
      <c r="X288" s="100"/>
      <c r="Y288" s="100"/>
      <c r="Z288" s="100"/>
    </row>
    <row r="289" spans="1:26" ht="14.25" hidden="1" customHeight="1" outlineLevel="1" x14ac:dyDescent="0.2">
      <c r="A289" s="100"/>
      <c r="B289" s="100"/>
      <c r="C289" s="100">
        <v>5</v>
      </c>
      <c r="D289" s="100" t="s">
        <v>1096</v>
      </c>
      <c r="E289" s="101">
        <v>1</v>
      </c>
      <c r="F289" s="100"/>
      <c r="G289" s="100">
        <v>30</v>
      </c>
      <c r="H289" s="100"/>
      <c r="I289" s="100"/>
      <c r="J289" s="100"/>
      <c r="K289" s="100"/>
      <c r="L289" s="100"/>
      <c r="M289" s="100"/>
      <c r="N289" s="100"/>
      <c r="O289" s="100"/>
      <c r="P289" s="100"/>
      <c r="Q289" s="100"/>
      <c r="R289" s="100"/>
      <c r="S289" s="100"/>
      <c r="T289" s="100"/>
      <c r="U289" s="100"/>
      <c r="V289" s="100"/>
      <c r="W289" s="100"/>
      <c r="X289" s="100"/>
      <c r="Y289" s="100"/>
      <c r="Z289" s="100"/>
    </row>
    <row r="290" spans="1:26" ht="14.25" hidden="1" customHeight="1" outlineLevel="1" x14ac:dyDescent="0.2">
      <c r="A290" s="100"/>
      <c r="B290" s="100"/>
      <c r="C290" s="100"/>
      <c r="D290" s="100" t="s">
        <v>1097</v>
      </c>
      <c r="E290" s="101">
        <v>37</v>
      </c>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4.25" hidden="1" customHeight="1" outlineLevel="1" x14ac:dyDescent="0.2">
      <c r="A291" s="100"/>
      <c r="B291" s="100"/>
      <c r="C291" s="100">
        <v>6</v>
      </c>
      <c r="D291" s="100" t="s">
        <v>1104</v>
      </c>
      <c r="E291" s="101">
        <v>4</v>
      </c>
      <c r="F291" s="100" t="s">
        <v>1105</v>
      </c>
      <c r="G291" s="100">
        <v>32</v>
      </c>
      <c r="H291" s="100"/>
      <c r="I291" s="100"/>
      <c r="J291" s="100"/>
      <c r="K291" s="100"/>
      <c r="L291" s="100"/>
      <c r="M291" s="100"/>
      <c r="N291" s="100"/>
      <c r="O291" s="100"/>
      <c r="P291" s="100"/>
      <c r="Q291" s="100"/>
      <c r="R291" s="100"/>
      <c r="S291" s="100"/>
      <c r="T291" s="100"/>
      <c r="U291" s="100"/>
      <c r="V291" s="100"/>
      <c r="W291" s="100"/>
      <c r="X291" s="100"/>
      <c r="Y291" s="100"/>
      <c r="Z291" s="100"/>
    </row>
    <row r="292" spans="1:26" ht="14.25" hidden="1" customHeight="1" outlineLevel="1" x14ac:dyDescent="0.2">
      <c r="A292" s="100"/>
      <c r="B292" s="100"/>
      <c r="C292" s="100">
        <v>7</v>
      </c>
      <c r="D292" s="100" t="s">
        <v>1096</v>
      </c>
      <c r="E292" s="101">
        <v>1</v>
      </c>
      <c r="F292" s="100"/>
      <c r="G292" s="100">
        <v>34</v>
      </c>
      <c r="H292" s="100"/>
      <c r="I292" s="100"/>
      <c r="J292" s="100"/>
      <c r="K292" s="100"/>
      <c r="L292" s="100"/>
      <c r="M292" s="100"/>
      <c r="N292" s="100"/>
      <c r="O292" s="100"/>
      <c r="P292" s="100"/>
      <c r="Q292" s="100"/>
      <c r="R292" s="100"/>
      <c r="S292" s="100"/>
      <c r="T292" s="100"/>
      <c r="U292" s="100"/>
      <c r="V292" s="100"/>
      <c r="W292" s="100"/>
      <c r="X292" s="100"/>
      <c r="Y292" s="100"/>
      <c r="Z292" s="100"/>
    </row>
    <row r="293" spans="1:26" ht="14.25" hidden="1" customHeight="1" outlineLevel="1" x14ac:dyDescent="0.2">
      <c r="A293" s="100"/>
      <c r="B293" s="100"/>
      <c r="C293" s="100"/>
      <c r="D293" s="100" t="s">
        <v>1097</v>
      </c>
      <c r="E293" s="101">
        <v>38</v>
      </c>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4.25" hidden="1" customHeight="1" outlineLevel="1" x14ac:dyDescent="0.2">
      <c r="A294" s="100"/>
      <c r="B294" s="100"/>
      <c r="C294" s="100">
        <v>8</v>
      </c>
      <c r="D294" s="100" t="s">
        <v>1104</v>
      </c>
      <c r="E294" s="101">
        <v>5</v>
      </c>
      <c r="F294" s="100" t="s">
        <v>1105</v>
      </c>
      <c r="G294" s="100">
        <v>36</v>
      </c>
      <c r="H294" s="100"/>
      <c r="I294" s="100"/>
      <c r="J294" s="100"/>
      <c r="K294" s="100"/>
      <c r="L294" s="100"/>
      <c r="M294" s="100"/>
      <c r="N294" s="100"/>
      <c r="O294" s="100"/>
      <c r="P294" s="100"/>
      <c r="Q294" s="100"/>
      <c r="R294" s="100"/>
      <c r="S294" s="100"/>
      <c r="T294" s="100"/>
      <c r="U294" s="100"/>
      <c r="V294" s="100"/>
      <c r="W294" s="100"/>
      <c r="X294" s="100"/>
      <c r="Y294" s="100"/>
      <c r="Z294" s="100"/>
    </row>
    <row r="295" spans="1:26" ht="14.25" hidden="1" customHeight="1" outlineLevel="1" x14ac:dyDescent="0.2">
      <c r="A295" s="100"/>
      <c r="B295" s="100"/>
      <c r="C295" s="100">
        <v>9</v>
      </c>
      <c r="D295" s="100" t="s">
        <v>1096</v>
      </c>
      <c r="E295" s="101">
        <v>1</v>
      </c>
      <c r="F295" s="100"/>
      <c r="G295" s="100">
        <v>38</v>
      </c>
      <c r="H295" s="100"/>
      <c r="I295" s="100"/>
      <c r="J295" s="100"/>
      <c r="K295" s="100"/>
      <c r="L295" s="100"/>
      <c r="M295" s="100"/>
      <c r="N295" s="100"/>
      <c r="O295" s="100"/>
      <c r="P295" s="100"/>
      <c r="Q295" s="100"/>
      <c r="R295" s="100"/>
      <c r="S295" s="100"/>
      <c r="T295" s="100"/>
      <c r="U295" s="100"/>
      <c r="V295" s="100"/>
      <c r="W295" s="100"/>
      <c r="X295" s="100"/>
      <c r="Y295" s="100"/>
      <c r="Z295" s="100"/>
    </row>
    <row r="296" spans="1:26" ht="14.25" hidden="1" customHeight="1" outlineLevel="1" x14ac:dyDescent="0.2">
      <c r="A296" s="100"/>
      <c r="B296" s="100"/>
      <c r="C296" s="100"/>
      <c r="D296" s="100" t="s">
        <v>1097</v>
      </c>
      <c r="E296" s="101">
        <v>38</v>
      </c>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4.25" hidden="1" customHeight="1" outlineLevel="1" x14ac:dyDescent="0.2">
      <c r="A297" s="100"/>
      <c r="B297" s="100"/>
      <c r="C297" s="100">
        <v>10</v>
      </c>
      <c r="D297" s="100" t="s">
        <v>1104</v>
      </c>
      <c r="E297" s="101">
        <v>6</v>
      </c>
      <c r="F297" s="100" t="s">
        <v>1105</v>
      </c>
      <c r="G297" s="100">
        <v>40</v>
      </c>
      <c r="H297" s="100"/>
      <c r="I297" s="100"/>
      <c r="J297" s="100"/>
      <c r="K297" s="100"/>
      <c r="L297" s="100"/>
      <c r="M297" s="100"/>
      <c r="N297" s="100"/>
      <c r="O297" s="100"/>
      <c r="P297" s="100"/>
      <c r="Q297" s="100"/>
      <c r="R297" s="100"/>
      <c r="S297" s="100"/>
      <c r="T297" s="100"/>
      <c r="U297" s="100"/>
      <c r="V297" s="100"/>
      <c r="W297" s="100"/>
      <c r="X297" s="100"/>
      <c r="Y297" s="100"/>
      <c r="Z297" s="100"/>
    </row>
    <row r="298" spans="1:26" ht="14.25" hidden="1" customHeight="1" outlineLevel="1" x14ac:dyDescent="0.2">
      <c r="A298" s="100"/>
      <c r="B298" s="100"/>
      <c r="C298" s="100">
        <v>11</v>
      </c>
      <c r="D298" s="100" t="s">
        <v>1096</v>
      </c>
      <c r="E298" s="101">
        <v>1</v>
      </c>
      <c r="F298" s="100"/>
      <c r="G298" s="100">
        <v>42</v>
      </c>
      <c r="H298" s="100"/>
      <c r="I298" s="100"/>
      <c r="J298" s="100"/>
      <c r="K298" s="100"/>
      <c r="L298" s="100"/>
      <c r="M298" s="100"/>
      <c r="N298" s="100"/>
      <c r="O298" s="100"/>
      <c r="P298" s="100"/>
      <c r="Q298" s="100"/>
      <c r="R298" s="100"/>
      <c r="S298" s="100"/>
      <c r="T298" s="100"/>
      <c r="U298" s="100"/>
      <c r="V298" s="100"/>
      <c r="W298" s="100"/>
      <c r="X298" s="100"/>
      <c r="Y298" s="100"/>
      <c r="Z298" s="100"/>
    </row>
    <row r="299" spans="1:26" ht="14.25" hidden="1" customHeight="1" outlineLevel="1" x14ac:dyDescent="0.2">
      <c r="A299" s="100"/>
      <c r="B299" s="100"/>
      <c r="C299" s="100"/>
      <c r="D299" s="100" t="s">
        <v>1097</v>
      </c>
      <c r="E299" s="101">
        <v>39</v>
      </c>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4.25" hidden="1" customHeight="1" outlineLevel="1" x14ac:dyDescent="0.2">
      <c r="A300" s="100"/>
      <c r="B300" s="100"/>
      <c r="C300" s="100">
        <v>12</v>
      </c>
      <c r="D300" s="100" t="s">
        <v>1104</v>
      </c>
      <c r="E300" s="101">
        <v>7</v>
      </c>
      <c r="F300" s="100" t="s">
        <v>1105</v>
      </c>
      <c r="G300" s="100">
        <v>44</v>
      </c>
      <c r="H300" s="100"/>
      <c r="I300" s="100"/>
      <c r="J300" s="100"/>
      <c r="K300" s="100"/>
      <c r="L300" s="100"/>
      <c r="M300" s="100"/>
      <c r="N300" s="100"/>
      <c r="O300" s="100"/>
      <c r="P300" s="100"/>
      <c r="Q300" s="100"/>
      <c r="R300" s="100"/>
      <c r="S300" s="100"/>
      <c r="T300" s="100"/>
      <c r="U300" s="100"/>
      <c r="V300" s="100"/>
      <c r="W300" s="100"/>
      <c r="X300" s="100"/>
      <c r="Y300" s="100"/>
      <c r="Z300" s="100"/>
    </row>
    <row r="301" spans="1:26" ht="14.25" hidden="1" customHeight="1" outlineLevel="1" x14ac:dyDescent="0.2">
      <c r="A301" s="100"/>
      <c r="B301" s="100"/>
      <c r="C301" s="100">
        <v>13</v>
      </c>
      <c r="D301" s="100" t="s">
        <v>1096</v>
      </c>
      <c r="E301" s="101">
        <v>1</v>
      </c>
      <c r="F301" s="100"/>
      <c r="G301" s="100">
        <v>46</v>
      </c>
      <c r="H301" s="100"/>
      <c r="I301" s="100"/>
      <c r="J301" s="100"/>
      <c r="K301" s="100"/>
      <c r="L301" s="100"/>
      <c r="M301" s="100"/>
      <c r="N301" s="100"/>
      <c r="O301" s="100"/>
      <c r="P301" s="100"/>
      <c r="Q301" s="100"/>
      <c r="R301" s="100"/>
      <c r="S301" s="100"/>
      <c r="T301" s="100"/>
      <c r="U301" s="100"/>
      <c r="V301" s="100"/>
      <c r="W301" s="100"/>
      <c r="X301" s="100"/>
      <c r="Y301" s="100"/>
      <c r="Z301" s="100"/>
    </row>
    <row r="302" spans="1:26" ht="14.25" hidden="1" customHeight="1" outlineLevel="1" x14ac:dyDescent="0.2">
      <c r="A302" s="100"/>
      <c r="B302" s="100"/>
      <c r="C302" s="100"/>
      <c r="D302" s="100" t="s">
        <v>1097</v>
      </c>
      <c r="E302" s="101">
        <v>39</v>
      </c>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4.25" hidden="1" customHeight="1" outlineLevel="1" x14ac:dyDescent="0.2">
      <c r="A303" s="100"/>
      <c r="B303" s="100"/>
      <c r="C303" s="100">
        <v>14</v>
      </c>
      <c r="D303" s="100" t="s">
        <v>1104</v>
      </c>
      <c r="E303" s="101">
        <v>8</v>
      </c>
      <c r="F303" s="100" t="s">
        <v>1105</v>
      </c>
      <c r="G303" s="100">
        <v>48</v>
      </c>
      <c r="H303" s="100"/>
      <c r="I303" s="100"/>
      <c r="J303" s="100"/>
      <c r="K303" s="100"/>
      <c r="L303" s="100"/>
      <c r="M303" s="100"/>
      <c r="N303" s="100"/>
      <c r="O303" s="100"/>
      <c r="P303" s="100"/>
      <c r="Q303" s="100"/>
      <c r="R303" s="100"/>
      <c r="S303" s="100"/>
      <c r="T303" s="100"/>
      <c r="U303" s="100"/>
      <c r="V303" s="100"/>
      <c r="W303" s="100"/>
      <c r="X303" s="100"/>
      <c r="Y303" s="100"/>
      <c r="Z303" s="100"/>
    </row>
    <row r="304" spans="1:26" ht="14.25" hidden="1" customHeight="1" outlineLevel="1" x14ac:dyDescent="0.2">
      <c r="A304" s="100"/>
      <c r="B304" s="100"/>
      <c r="C304" s="100">
        <v>15</v>
      </c>
      <c r="D304" s="100" t="s">
        <v>1096</v>
      </c>
      <c r="E304" s="101">
        <v>1</v>
      </c>
      <c r="F304" s="100"/>
      <c r="G304" s="100">
        <v>50</v>
      </c>
      <c r="H304" s="100"/>
      <c r="I304" s="100"/>
      <c r="J304" s="100"/>
      <c r="K304" s="100"/>
      <c r="L304" s="100"/>
      <c r="M304" s="100"/>
      <c r="N304" s="100"/>
      <c r="O304" s="100"/>
      <c r="P304" s="100"/>
      <c r="Q304" s="100"/>
      <c r="R304" s="100"/>
      <c r="S304" s="100"/>
      <c r="T304" s="100"/>
      <c r="U304" s="100"/>
      <c r="V304" s="100"/>
      <c r="W304" s="100"/>
      <c r="X304" s="100"/>
      <c r="Y304" s="100"/>
      <c r="Z304" s="100"/>
    </row>
    <row r="305" spans="1:26" ht="14.25" hidden="1" customHeight="1" outlineLevel="1" x14ac:dyDescent="0.2">
      <c r="A305" s="100"/>
      <c r="B305" s="100"/>
      <c r="C305" s="100"/>
      <c r="D305" s="100" t="s">
        <v>1097</v>
      </c>
      <c r="E305" s="101">
        <v>40</v>
      </c>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4.25" hidden="1" customHeight="1" outlineLevel="1" x14ac:dyDescent="0.2">
      <c r="A306" s="100"/>
      <c r="B306" s="100"/>
      <c r="C306" s="100">
        <v>16</v>
      </c>
      <c r="D306" s="100" t="s">
        <v>1104</v>
      </c>
      <c r="E306" s="101">
        <v>9</v>
      </c>
      <c r="F306" s="100" t="s">
        <v>1105</v>
      </c>
      <c r="G306" s="100">
        <v>52</v>
      </c>
      <c r="H306" s="100"/>
      <c r="I306" s="100"/>
      <c r="J306" s="100"/>
      <c r="K306" s="100"/>
      <c r="L306" s="100"/>
      <c r="M306" s="100"/>
      <c r="N306" s="100"/>
      <c r="O306" s="100"/>
      <c r="P306" s="100"/>
      <c r="Q306" s="100"/>
      <c r="R306" s="100"/>
      <c r="S306" s="100"/>
      <c r="T306" s="100"/>
      <c r="U306" s="100"/>
      <c r="V306" s="100"/>
      <c r="W306" s="100"/>
      <c r="X306" s="100"/>
      <c r="Y306" s="100"/>
      <c r="Z306" s="100"/>
    </row>
    <row r="307" spans="1:26" ht="14.25" hidden="1" customHeight="1" outlineLevel="1" x14ac:dyDescent="0.2">
      <c r="A307" s="100"/>
      <c r="B307" s="100"/>
      <c r="C307" s="100">
        <v>17</v>
      </c>
      <c r="D307" s="100" t="s">
        <v>1096</v>
      </c>
      <c r="E307" s="101">
        <v>1</v>
      </c>
      <c r="F307" s="100"/>
      <c r="G307" s="100">
        <v>54</v>
      </c>
      <c r="H307" s="100"/>
      <c r="I307" s="100"/>
      <c r="J307" s="100"/>
      <c r="K307" s="100"/>
      <c r="L307" s="100"/>
      <c r="M307" s="100"/>
      <c r="N307" s="100"/>
      <c r="O307" s="100"/>
      <c r="P307" s="100"/>
      <c r="Q307" s="100"/>
      <c r="R307" s="100"/>
      <c r="S307" s="100"/>
      <c r="T307" s="100"/>
      <c r="U307" s="100"/>
      <c r="V307" s="100"/>
      <c r="W307" s="100"/>
      <c r="X307" s="100"/>
      <c r="Y307" s="100"/>
      <c r="Z307" s="100"/>
    </row>
    <row r="308" spans="1:26" ht="14.25" hidden="1" customHeight="1" outlineLevel="1" x14ac:dyDescent="0.2">
      <c r="A308" s="100"/>
      <c r="B308" s="100"/>
      <c r="C308" s="100"/>
      <c r="D308" s="100" t="s">
        <v>1097</v>
      </c>
      <c r="E308" s="101">
        <v>40</v>
      </c>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4.25" hidden="1" customHeight="1" outlineLevel="1" x14ac:dyDescent="0.2">
      <c r="A309" s="100"/>
      <c r="B309" s="100"/>
      <c r="C309" s="100">
        <v>18</v>
      </c>
      <c r="D309" s="100" t="s">
        <v>1104</v>
      </c>
      <c r="E309" s="101">
        <v>10</v>
      </c>
      <c r="F309" s="100" t="s">
        <v>1105</v>
      </c>
      <c r="G309" s="100">
        <v>56</v>
      </c>
      <c r="H309" s="100"/>
      <c r="I309" s="100"/>
      <c r="J309" s="100"/>
      <c r="K309" s="100"/>
      <c r="L309" s="100"/>
      <c r="M309" s="100"/>
      <c r="N309" s="100"/>
      <c r="O309" s="100"/>
      <c r="P309" s="100"/>
      <c r="Q309" s="100"/>
      <c r="R309" s="100"/>
      <c r="S309" s="100"/>
      <c r="T309" s="100"/>
      <c r="U309" s="100"/>
      <c r="V309" s="100"/>
      <c r="W309" s="100"/>
      <c r="X309" s="100"/>
      <c r="Y309" s="100"/>
      <c r="Z309" s="100"/>
    </row>
    <row r="310" spans="1:26" ht="14.25" hidden="1" customHeight="1" outlineLevel="1" x14ac:dyDescent="0.2">
      <c r="A310" s="100"/>
      <c r="B310" s="100"/>
      <c r="C310" s="100">
        <v>19</v>
      </c>
      <c r="D310" s="100" t="s">
        <v>1096</v>
      </c>
      <c r="E310" s="101">
        <v>1</v>
      </c>
      <c r="F310" s="100"/>
      <c r="G310" s="100">
        <v>58</v>
      </c>
      <c r="H310" s="100"/>
      <c r="I310" s="100"/>
      <c r="J310" s="100"/>
      <c r="K310" s="100"/>
      <c r="L310" s="100"/>
      <c r="M310" s="100"/>
      <c r="N310" s="100"/>
      <c r="O310" s="100"/>
      <c r="P310" s="100"/>
      <c r="Q310" s="100"/>
      <c r="R310" s="100"/>
      <c r="S310" s="100"/>
      <c r="T310" s="100"/>
      <c r="U310" s="100"/>
      <c r="V310" s="100"/>
      <c r="W310" s="100"/>
      <c r="X310" s="100"/>
      <c r="Y310" s="100"/>
      <c r="Z310" s="100"/>
    </row>
    <row r="311" spans="1:26" ht="14.25" hidden="1" customHeight="1" outlineLevel="1" x14ac:dyDescent="0.2">
      <c r="A311" s="100"/>
      <c r="B311" s="100"/>
      <c r="C311" s="100"/>
      <c r="D311" s="100" t="s">
        <v>1097</v>
      </c>
      <c r="E311" s="101">
        <v>41</v>
      </c>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4.25" hidden="1" customHeight="1" outlineLevel="1" x14ac:dyDescent="0.2">
      <c r="A312" s="100"/>
      <c r="B312" s="100"/>
      <c r="C312" s="100">
        <v>20</v>
      </c>
      <c r="D312" s="100" t="s">
        <v>1104</v>
      </c>
      <c r="E312" s="101">
        <v>11</v>
      </c>
      <c r="F312" s="100" t="s">
        <v>1105</v>
      </c>
      <c r="G312" s="100">
        <v>60</v>
      </c>
      <c r="H312" s="100"/>
      <c r="I312" s="100"/>
      <c r="J312" s="100"/>
      <c r="K312" s="100"/>
      <c r="L312" s="100"/>
      <c r="M312" s="100"/>
      <c r="N312" s="100"/>
      <c r="O312" s="100"/>
      <c r="P312" s="100"/>
      <c r="Q312" s="100"/>
      <c r="R312" s="100"/>
      <c r="S312" s="100"/>
      <c r="T312" s="100"/>
      <c r="U312" s="100"/>
      <c r="V312" s="100"/>
      <c r="W312" s="100"/>
      <c r="X312" s="100"/>
      <c r="Y312" s="100"/>
      <c r="Z312" s="100"/>
    </row>
    <row r="313" spans="1:26" ht="14.25" hidden="1" customHeight="1" outlineLevel="1" x14ac:dyDescent="0.2">
      <c r="A313" s="100"/>
      <c r="B313" s="100"/>
      <c r="C313" s="100">
        <v>21</v>
      </c>
      <c r="D313" s="100" t="s">
        <v>1096</v>
      </c>
      <c r="E313" s="101">
        <v>1</v>
      </c>
      <c r="F313" s="100"/>
      <c r="G313" s="100">
        <v>62</v>
      </c>
      <c r="H313" s="100"/>
      <c r="I313" s="100"/>
      <c r="J313" s="100"/>
      <c r="K313" s="100"/>
      <c r="L313" s="100"/>
      <c r="M313" s="100"/>
      <c r="N313" s="100"/>
      <c r="O313" s="100"/>
      <c r="P313" s="100"/>
      <c r="Q313" s="100"/>
      <c r="R313" s="100"/>
      <c r="S313" s="100"/>
      <c r="T313" s="100"/>
      <c r="U313" s="100"/>
      <c r="V313" s="100"/>
      <c r="W313" s="100"/>
      <c r="X313" s="100"/>
      <c r="Y313" s="100"/>
      <c r="Z313" s="100"/>
    </row>
    <row r="314" spans="1:26" ht="14.25" hidden="1" customHeight="1" outlineLevel="1" x14ac:dyDescent="0.2">
      <c r="A314" s="100"/>
      <c r="B314" s="100"/>
      <c r="C314" s="100"/>
      <c r="D314" s="100" t="s">
        <v>1097</v>
      </c>
      <c r="E314" s="101">
        <v>41</v>
      </c>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4.25" hidden="1" customHeight="1" outlineLevel="1" x14ac:dyDescent="0.2">
      <c r="A315" s="100"/>
      <c r="B315" s="100"/>
      <c r="C315" s="100">
        <v>22</v>
      </c>
      <c r="D315" s="100" t="s">
        <v>1104</v>
      </c>
      <c r="E315" s="101">
        <v>12</v>
      </c>
      <c r="F315" s="100" t="s">
        <v>1105</v>
      </c>
      <c r="G315" s="100">
        <v>64</v>
      </c>
      <c r="H315" s="100"/>
      <c r="I315" s="100"/>
      <c r="J315" s="100"/>
      <c r="K315" s="100"/>
      <c r="L315" s="100"/>
      <c r="M315" s="100"/>
      <c r="N315" s="100"/>
      <c r="O315" s="100"/>
      <c r="P315" s="100"/>
      <c r="Q315" s="100"/>
      <c r="R315" s="100"/>
      <c r="S315" s="100"/>
      <c r="T315" s="100"/>
      <c r="U315" s="100"/>
      <c r="V315" s="100"/>
      <c r="W315" s="100"/>
      <c r="X315" s="100"/>
      <c r="Y315" s="100"/>
      <c r="Z315" s="100"/>
    </row>
    <row r="316" spans="1:26" ht="14.25" hidden="1" customHeight="1" outlineLevel="1" x14ac:dyDescent="0.2">
      <c r="A316" s="100"/>
      <c r="B316" s="100"/>
      <c r="C316" s="100">
        <v>23</v>
      </c>
      <c r="D316" s="100" t="s">
        <v>1096</v>
      </c>
      <c r="E316" s="101">
        <v>1</v>
      </c>
      <c r="F316" s="100"/>
      <c r="G316" s="100">
        <v>66</v>
      </c>
      <c r="H316" s="100"/>
      <c r="I316" s="100"/>
      <c r="J316" s="100"/>
      <c r="K316" s="100"/>
      <c r="L316" s="100"/>
      <c r="M316" s="100"/>
      <c r="N316" s="100"/>
      <c r="O316" s="100"/>
      <c r="P316" s="100"/>
      <c r="Q316" s="100"/>
      <c r="R316" s="100"/>
      <c r="S316" s="100"/>
      <c r="T316" s="100"/>
      <c r="U316" s="100"/>
      <c r="V316" s="100"/>
      <c r="W316" s="100"/>
      <c r="X316" s="100"/>
      <c r="Y316" s="100"/>
      <c r="Z316" s="100"/>
    </row>
    <row r="317" spans="1:26" ht="14.25" hidden="1" customHeight="1" outlineLevel="1" x14ac:dyDescent="0.2">
      <c r="A317" s="100"/>
      <c r="B317" s="100"/>
      <c r="C317" s="100"/>
      <c r="D317" s="100" t="s">
        <v>1097</v>
      </c>
      <c r="E317" s="101">
        <v>42</v>
      </c>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4.25" hidden="1" customHeight="1" outlineLevel="1" x14ac:dyDescent="0.2">
      <c r="A318" s="100"/>
      <c r="B318" s="100"/>
      <c r="C318" s="100">
        <v>24</v>
      </c>
      <c r="D318" s="100" t="s">
        <v>1104</v>
      </c>
      <c r="E318" s="101">
        <v>13</v>
      </c>
      <c r="F318" s="100" t="s">
        <v>1105</v>
      </c>
      <c r="G318" s="100">
        <v>68</v>
      </c>
      <c r="H318" s="100"/>
      <c r="I318" s="100"/>
      <c r="J318" s="100"/>
      <c r="K318" s="100"/>
      <c r="L318" s="100"/>
      <c r="M318" s="100"/>
      <c r="N318" s="100"/>
      <c r="O318" s="100"/>
      <c r="P318" s="100"/>
      <c r="Q318" s="100"/>
      <c r="R318" s="100"/>
      <c r="S318" s="100"/>
      <c r="T318" s="100"/>
      <c r="U318" s="100"/>
      <c r="V318" s="100"/>
      <c r="W318" s="100"/>
      <c r="X318" s="100"/>
      <c r="Y318" s="100"/>
      <c r="Z318" s="100"/>
    </row>
    <row r="319" spans="1:26" ht="14.25" hidden="1" customHeight="1" outlineLevel="1" x14ac:dyDescent="0.2">
      <c r="A319" s="100"/>
      <c r="B319" s="100"/>
      <c r="C319" s="100">
        <v>25</v>
      </c>
      <c r="D319" s="100" t="s">
        <v>1096</v>
      </c>
      <c r="E319" s="101">
        <v>1</v>
      </c>
      <c r="F319" s="100"/>
      <c r="G319" s="100">
        <v>70</v>
      </c>
      <c r="H319" s="100"/>
      <c r="I319" s="100"/>
      <c r="J319" s="100"/>
      <c r="K319" s="100"/>
      <c r="L319" s="100"/>
      <c r="M319" s="100"/>
      <c r="N319" s="100"/>
      <c r="O319" s="100"/>
      <c r="P319" s="100"/>
      <c r="Q319" s="100"/>
      <c r="R319" s="100"/>
      <c r="S319" s="100"/>
      <c r="T319" s="100"/>
      <c r="U319" s="100"/>
      <c r="V319" s="100"/>
      <c r="W319" s="100"/>
      <c r="X319" s="100"/>
      <c r="Y319" s="100"/>
      <c r="Z319" s="100"/>
    </row>
    <row r="320" spans="1:26" ht="14.25" hidden="1" customHeight="1" outlineLevel="1" x14ac:dyDescent="0.2">
      <c r="A320" s="100"/>
      <c r="B320" s="100"/>
      <c r="C320" s="100"/>
      <c r="D320" s="100" t="s">
        <v>1097</v>
      </c>
      <c r="E320" s="101">
        <v>42</v>
      </c>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4.25" hidden="1" customHeight="1" outlineLevel="1" x14ac:dyDescent="0.2">
      <c r="A321" s="100"/>
      <c r="B321" s="100"/>
      <c r="C321" s="100">
        <v>26</v>
      </c>
      <c r="D321" s="100" t="s">
        <v>1104</v>
      </c>
      <c r="E321" s="101">
        <v>14</v>
      </c>
      <c r="F321" s="100" t="s">
        <v>1105</v>
      </c>
      <c r="G321" s="100">
        <v>72</v>
      </c>
      <c r="H321" s="100"/>
      <c r="I321" s="100"/>
      <c r="J321" s="100"/>
      <c r="K321" s="100"/>
      <c r="L321" s="100"/>
      <c r="M321" s="100"/>
      <c r="N321" s="100"/>
      <c r="O321" s="100"/>
      <c r="P321" s="100"/>
      <c r="Q321" s="100"/>
      <c r="R321" s="100"/>
      <c r="S321" s="100"/>
      <c r="T321" s="100"/>
      <c r="U321" s="100"/>
      <c r="V321" s="100"/>
      <c r="W321" s="100"/>
      <c r="X321" s="100"/>
      <c r="Y321" s="100"/>
      <c r="Z321" s="100"/>
    </row>
    <row r="322" spans="1:26" ht="14.25" hidden="1" customHeight="1" outlineLevel="1" x14ac:dyDescent="0.2">
      <c r="A322" s="100"/>
      <c r="B322" s="100"/>
      <c r="C322" s="100">
        <v>27</v>
      </c>
      <c r="D322" s="100" t="s">
        <v>1096</v>
      </c>
      <c r="E322" s="101">
        <v>1</v>
      </c>
      <c r="F322" s="100"/>
      <c r="G322" s="100">
        <v>74</v>
      </c>
      <c r="H322" s="100"/>
      <c r="I322" s="100"/>
      <c r="J322" s="100"/>
      <c r="K322" s="100"/>
      <c r="L322" s="100"/>
      <c r="M322" s="100"/>
      <c r="N322" s="100"/>
      <c r="O322" s="100"/>
      <c r="P322" s="100"/>
      <c r="Q322" s="100"/>
      <c r="R322" s="100"/>
      <c r="S322" s="100"/>
      <c r="T322" s="100"/>
      <c r="U322" s="100"/>
      <c r="V322" s="100"/>
      <c r="W322" s="100"/>
      <c r="X322" s="100"/>
      <c r="Y322" s="100"/>
      <c r="Z322" s="100"/>
    </row>
    <row r="323" spans="1:26" ht="14.25" hidden="1" customHeight="1" outlineLevel="1" x14ac:dyDescent="0.2">
      <c r="A323" s="100"/>
      <c r="B323" s="100"/>
      <c r="C323" s="100"/>
      <c r="D323" s="100" t="s">
        <v>1097</v>
      </c>
      <c r="E323" s="101">
        <v>43</v>
      </c>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4.25" hidden="1" customHeight="1" outlineLevel="1" x14ac:dyDescent="0.2">
      <c r="A324" s="100"/>
      <c r="B324" s="100"/>
      <c r="C324" s="100">
        <v>28</v>
      </c>
      <c r="D324" s="100" t="s">
        <v>1104</v>
      </c>
      <c r="E324" s="101">
        <v>15</v>
      </c>
      <c r="F324" s="100" t="s">
        <v>1105</v>
      </c>
      <c r="G324" s="100">
        <v>76</v>
      </c>
      <c r="H324" s="100"/>
      <c r="I324" s="100"/>
      <c r="J324" s="100"/>
      <c r="K324" s="100"/>
      <c r="L324" s="100"/>
      <c r="M324" s="100"/>
      <c r="N324" s="100"/>
      <c r="O324" s="100"/>
      <c r="P324" s="100"/>
      <c r="Q324" s="100"/>
      <c r="R324" s="100"/>
      <c r="S324" s="100"/>
      <c r="T324" s="100"/>
      <c r="U324" s="100"/>
      <c r="V324" s="100"/>
      <c r="W324" s="100"/>
      <c r="X324" s="100"/>
      <c r="Y324" s="100"/>
      <c r="Z324" s="100"/>
    </row>
    <row r="325" spans="1:26" ht="14.25" hidden="1" customHeight="1" outlineLevel="1" x14ac:dyDescent="0.2">
      <c r="A325" s="100"/>
      <c r="B325" s="100"/>
      <c r="C325" s="100">
        <v>29</v>
      </c>
      <c r="D325" s="100" t="s">
        <v>1096</v>
      </c>
      <c r="E325" s="101">
        <v>1</v>
      </c>
      <c r="F325" s="100"/>
      <c r="G325" s="100">
        <v>78</v>
      </c>
      <c r="H325" s="100"/>
      <c r="I325" s="100"/>
      <c r="J325" s="100"/>
      <c r="K325" s="100"/>
      <c r="L325" s="100"/>
      <c r="M325" s="100"/>
      <c r="N325" s="100"/>
      <c r="O325" s="100"/>
      <c r="P325" s="100"/>
      <c r="Q325" s="100"/>
      <c r="R325" s="100"/>
      <c r="S325" s="100"/>
      <c r="T325" s="100"/>
      <c r="U325" s="100"/>
      <c r="V325" s="100"/>
      <c r="W325" s="100"/>
      <c r="X325" s="100"/>
      <c r="Y325" s="100"/>
      <c r="Z325" s="100"/>
    </row>
    <row r="326" spans="1:26" ht="14.25" hidden="1" customHeight="1" outlineLevel="1" x14ac:dyDescent="0.2">
      <c r="A326" s="100"/>
      <c r="B326" s="100"/>
      <c r="C326" s="100"/>
      <c r="D326" s="100" t="s">
        <v>1097</v>
      </c>
      <c r="E326" s="101">
        <v>43</v>
      </c>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4.25" hidden="1" customHeight="1" outlineLevel="1" x14ac:dyDescent="0.2">
      <c r="A327" s="100"/>
      <c r="B327" s="100"/>
      <c r="C327" s="100">
        <v>30</v>
      </c>
      <c r="D327" s="100" t="s">
        <v>1104</v>
      </c>
      <c r="E327" s="101">
        <v>16</v>
      </c>
      <c r="F327" s="100" t="s">
        <v>1105</v>
      </c>
      <c r="G327" s="100">
        <v>80</v>
      </c>
      <c r="H327" s="100"/>
      <c r="I327" s="100"/>
      <c r="J327" s="100"/>
      <c r="K327" s="100"/>
      <c r="L327" s="100"/>
      <c r="M327" s="100"/>
      <c r="N327" s="100"/>
      <c r="O327" s="100"/>
      <c r="P327" s="100"/>
      <c r="Q327" s="100"/>
      <c r="R327" s="100"/>
      <c r="S327" s="100"/>
      <c r="T327" s="100"/>
      <c r="U327" s="100"/>
      <c r="V327" s="100"/>
      <c r="W327" s="100"/>
      <c r="X327" s="100"/>
      <c r="Y327" s="100"/>
      <c r="Z327" s="100"/>
    </row>
    <row r="328" spans="1:26" ht="14.25" hidden="1" customHeight="1" outlineLevel="1" x14ac:dyDescent="0.2">
      <c r="A328" s="100"/>
      <c r="B328" s="100"/>
      <c r="C328" s="100">
        <v>31</v>
      </c>
      <c r="D328" s="100" t="s">
        <v>1096</v>
      </c>
      <c r="E328" s="101">
        <v>1</v>
      </c>
      <c r="F328" s="100"/>
      <c r="G328" s="100">
        <v>82</v>
      </c>
      <c r="H328" s="100"/>
      <c r="I328" s="100"/>
      <c r="J328" s="100"/>
      <c r="K328" s="100"/>
      <c r="L328" s="100"/>
      <c r="M328" s="100"/>
      <c r="N328" s="100"/>
      <c r="O328" s="100"/>
      <c r="P328" s="100"/>
      <c r="Q328" s="100"/>
      <c r="R328" s="100"/>
      <c r="S328" s="100"/>
      <c r="T328" s="100"/>
      <c r="U328" s="100"/>
      <c r="V328" s="100"/>
      <c r="W328" s="100"/>
      <c r="X328" s="100"/>
      <c r="Y328" s="100"/>
      <c r="Z328" s="100"/>
    </row>
    <row r="329" spans="1:26" ht="14.25" hidden="1" customHeight="1" outlineLevel="1" x14ac:dyDescent="0.2">
      <c r="A329" s="100"/>
      <c r="B329" s="100"/>
      <c r="C329" s="100"/>
      <c r="D329" s="100" t="s">
        <v>1097</v>
      </c>
      <c r="E329" s="101">
        <v>44</v>
      </c>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4.25" hidden="1" customHeight="1" outlineLevel="1" x14ac:dyDescent="0.2">
      <c r="A330" s="100"/>
      <c r="B330" s="100"/>
      <c r="C330" s="100">
        <v>32</v>
      </c>
      <c r="D330" s="100" t="s">
        <v>1104</v>
      </c>
      <c r="E330" s="101">
        <v>17</v>
      </c>
      <c r="F330" s="100" t="s">
        <v>1105</v>
      </c>
      <c r="G330" s="100">
        <v>84</v>
      </c>
      <c r="H330" s="100"/>
      <c r="I330" s="100"/>
      <c r="J330" s="100"/>
      <c r="K330" s="100"/>
      <c r="L330" s="100"/>
      <c r="M330" s="100"/>
      <c r="N330" s="100"/>
      <c r="O330" s="100"/>
      <c r="P330" s="100"/>
      <c r="Q330" s="100"/>
      <c r="R330" s="100"/>
      <c r="S330" s="100"/>
      <c r="T330" s="100"/>
      <c r="U330" s="100"/>
      <c r="V330" s="100"/>
      <c r="W330" s="100"/>
      <c r="X330" s="100"/>
      <c r="Y330" s="100"/>
      <c r="Z330" s="100"/>
    </row>
    <row r="331" spans="1:26" ht="14.25" hidden="1" customHeight="1" outlineLevel="1" x14ac:dyDescent="0.2">
      <c r="A331" s="100"/>
      <c r="B331" s="100"/>
      <c r="C331" s="100">
        <v>33</v>
      </c>
      <c r="D331" s="100" t="s">
        <v>1096</v>
      </c>
      <c r="E331" s="101">
        <v>1</v>
      </c>
      <c r="F331" s="100"/>
      <c r="G331" s="100">
        <v>86</v>
      </c>
      <c r="H331" s="100"/>
      <c r="I331" s="100"/>
      <c r="J331" s="100"/>
      <c r="K331" s="100"/>
      <c r="L331" s="100"/>
      <c r="M331" s="100"/>
      <c r="N331" s="100"/>
      <c r="O331" s="100"/>
      <c r="P331" s="100"/>
      <c r="Q331" s="100"/>
      <c r="R331" s="100"/>
      <c r="S331" s="100"/>
      <c r="T331" s="100"/>
      <c r="U331" s="100"/>
      <c r="V331" s="100"/>
      <c r="W331" s="100"/>
      <c r="X331" s="100"/>
      <c r="Y331" s="100"/>
      <c r="Z331" s="100"/>
    </row>
    <row r="332" spans="1:26" ht="14.25" hidden="1" customHeight="1" outlineLevel="1" x14ac:dyDescent="0.2">
      <c r="A332" s="100"/>
      <c r="B332" s="100"/>
      <c r="C332" s="100"/>
      <c r="D332" s="100" t="s">
        <v>1097</v>
      </c>
      <c r="E332" s="101">
        <v>44</v>
      </c>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4.25" hidden="1" customHeight="1" outlineLevel="1" x14ac:dyDescent="0.2">
      <c r="A333" s="100"/>
      <c r="B333" s="100"/>
      <c r="C333" s="100">
        <v>34</v>
      </c>
      <c r="D333" s="100" t="s">
        <v>1104</v>
      </c>
      <c r="E333" s="101">
        <v>18</v>
      </c>
      <c r="F333" s="100" t="s">
        <v>1105</v>
      </c>
      <c r="G333" s="100">
        <v>88</v>
      </c>
      <c r="H333" s="100"/>
      <c r="I333" s="100"/>
      <c r="J333" s="100"/>
      <c r="K333" s="100"/>
      <c r="L333" s="100"/>
      <c r="M333" s="100"/>
      <c r="N333" s="100"/>
      <c r="O333" s="100"/>
      <c r="P333" s="100"/>
      <c r="Q333" s="100"/>
      <c r="R333" s="100"/>
      <c r="S333" s="100"/>
      <c r="T333" s="100"/>
      <c r="U333" s="100"/>
      <c r="V333" s="100"/>
      <c r="W333" s="100"/>
      <c r="X333" s="100"/>
      <c r="Y333" s="100"/>
      <c r="Z333" s="100"/>
    </row>
    <row r="334" spans="1:26" ht="14.25" hidden="1" customHeight="1" outlineLevel="1" x14ac:dyDescent="0.2">
      <c r="A334" s="100"/>
      <c r="B334" s="100"/>
      <c r="C334" s="100">
        <v>35</v>
      </c>
      <c r="D334" s="100" t="s">
        <v>1096</v>
      </c>
      <c r="E334" s="101">
        <v>1</v>
      </c>
      <c r="F334" s="100"/>
      <c r="G334" s="100">
        <v>90</v>
      </c>
      <c r="H334" s="100"/>
      <c r="I334" s="100"/>
      <c r="J334" s="100"/>
      <c r="K334" s="100"/>
      <c r="L334" s="100"/>
      <c r="M334" s="100"/>
      <c r="N334" s="100"/>
      <c r="O334" s="100"/>
      <c r="P334" s="100"/>
      <c r="Q334" s="100"/>
      <c r="R334" s="100"/>
      <c r="S334" s="100"/>
      <c r="T334" s="100"/>
      <c r="U334" s="100"/>
      <c r="V334" s="100"/>
      <c r="W334" s="100"/>
      <c r="X334" s="100"/>
      <c r="Y334" s="100"/>
      <c r="Z334" s="100"/>
    </row>
    <row r="335" spans="1:26" ht="14.25" hidden="1" customHeight="1" outlineLevel="1" x14ac:dyDescent="0.2">
      <c r="A335" s="100"/>
      <c r="B335" s="100"/>
      <c r="C335" s="100"/>
      <c r="D335" s="100" t="s">
        <v>1097</v>
      </c>
      <c r="E335" s="101">
        <v>45</v>
      </c>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4.25" hidden="1" customHeight="1" outlineLevel="1" x14ac:dyDescent="0.2">
      <c r="A336" s="100"/>
      <c r="B336" s="100"/>
      <c r="C336" s="100">
        <v>36</v>
      </c>
      <c r="D336" s="100" t="s">
        <v>1104</v>
      </c>
      <c r="E336" s="101">
        <v>19</v>
      </c>
      <c r="F336" s="100" t="s">
        <v>1105</v>
      </c>
      <c r="G336" s="100">
        <v>92</v>
      </c>
      <c r="H336" s="100"/>
      <c r="I336" s="100"/>
      <c r="J336" s="100"/>
      <c r="K336" s="100"/>
      <c r="L336" s="100"/>
      <c r="M336" s="100"/>
      <c r="N336" s="100"/>
      <c r="O336" s="100"/>
      <c r="P336" s="100"/>
      <c r="Q336" s="100"/>
      <c r="R336" s="100"/>
      <c r="S336" s="100"/>
      <c r="T336" s="100"/>
      <c r="U336" s="100"/>
      <c r="V336" s="100"/>
      <c r="W336" s="100"/>
      <c r="X336" s="100"/>
      <c r="Y336" s="100"/>
      <c r="Z336" s="100"/>
    </row>
    <row r="337" spans="1:26" ht="14.25" hidden="1" customHeight="1" outlineLevel="1" x14ac:dyDescent="0.2">
      <c r="A337" s="100"/>
      <c r="B337" s="100"/>
      <c r="C337" s="100">
        <v>37</v>
      </c>
      <c r="D337" s="100" t="s">
        <v>1096</v>
      </c>
      <c r="E337" s="101">
        <v>1</v>
      </c>
      <c r="F337" s="100"/>
      <c r="G337" s="100">
        <v>94</v>
      </c>
      <c r="H337" s="100"/>
      <c r="I337" s="100"/>
      <c r="J337" s="100"/>
      <c r="K337" s="100"/>
      <c r="L337" s="100"/>
      <c r="M337" s="100"/>
      <c r="N337" s="100"/>
      <c r="O337" s="100"/>
      <c r="P337" s="100"/>
      <c r="Q337" s="100"/>
      <c r="R337" s="100"/>
      <c r="S337" s="100"/>
      <c r="T337" s="100"/>
      <c r="U337" s="100"/>
      <c r="V337" s="100"/>
      <c r="W337" s="100"/>
      <c r="X337" s="100"/>
      <c r="Y337" s="100"/>
      <c r="Z337" s="100"/>
    </row>
    <row r="338" spans="1:26" ht="14.25" hidden="1" customHeight="1" outlineLevel="1" x14ac:dyDescent="0.2">
      <c r="A338" s="100"/>
      <c r="B338" s="100"/>
      <c r="C338" s="100"/>
      <c r="D338" s="100" t="s">
        <v>1097</v>
      </c>
      <c r="E338" s="101">
        <v>45</v>
      </c>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4.25" hidden="1" customHeight="1" outlineLevel="1" x14ac:dyDescent="0.2">
      <c r="A339" s="100"/>
      <c r="B339" s="100"/>
      <c r="C339" s="100">
        <v>38</v>
      </c>
      <c r="D339" s="100" t="s">
        <v>1104</v>
      </c>
      <c r="E339" s="101">
        <v>20</v>
      </c>
      <c r="F339" s="100" t="s">
        <v>1105</v>
      </c>
      <c r="G339" s="100">
        <v>96</v>
      </c>
      <c r="H339" s="100"/>
      <c r="I339" s="100"/>
      <c r="J339" s="100"/>
      <c r="K339" s="100"/>
      <c r="L339" s="100"/>
      <c r="M339" s="100"/>
      <c r="N339" s="100"/>
      <c r="O339" s="100"/>
      <c r="P339" s="100"/>
      <c r="Q339" s="100"/>
      <c r="R339" s="100"/>
      <c r="S339" s="100"/>
      <c r="T339" s="100"/>
      <c r="U339" s="100"/>
      <c r="V339" s="100"/>
      <c r="W339" s="100"/>
      <c r="X339" s="100"/>
      <c r="Y339" s="100"/>
      <c r="Z339" s="100"/>
    </row>
    <row r="340" spans="1:26" ht="14.25" hidden="1" customHeight="1" outlineLevel="1" x14ac:dyDescent="0.2">
      <c r="A340" s="100"/>
      <c r="B340" s="100"/>
      <c r="C340" s="100">
        <v>39</v>
      </c>
      <c r="D340" s="100" t="s">
        <v>1096</v>
      </c>
      <c r="E340" s="101">
        <v>1</v>
      </c>
      <c r="F340" s="100"/>
      <c r="G340" s="100">
        <v>98</v>
      </c>
      <c r="H340" s="100"/>
      <c r="I340" s="100"/>
      <c r="J340" s="100"/>
      <c r="K340" s="100"/>
      <c r="L340" s="100"/>
      <c r="M340" s="100"/>
      <c r="N340" s="100"/>
      <c r="O340" s="100"/>
      <c r="P340" s="100"/>
      <c r="Q340" s="100"/>
      <c r="R340" s="100"/>
      <c r="S340" s="100"/>
      <c r="T340" s="100"/>
      <c r="U340" s="100"/>
      <c r="V340" s="100"/>
      <c r="W340" s="100"/>
      <c r="X340" s="100"/>
      <c r="Y340" s="100"/>
      <c r="Z340" s="100"/>
    </row>
    <row r="341" spans="1:26" ht="14.25" hidden="1" customHeight="1" outlineLevel="1" x14ac:dyDescent="0.2">
      <c r="A341" s="100"/>
      <c r="B341" s="100"/>
      <c r="C341" s="100"/>
      <c r="D341" s="100" t="s">
        <v>1097</v>
      </c>
      <c r="E341" s="101">
        <v>46</v>
      </c>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4.25" hidden="1" customHeight="1" outlineLevel="1" x14ac:dyDescent="0.2">
      <c r="A342" s="100"/>
      <c r="B342" s="100"/>
      <c r="C342" s="100">
        <v>40</v>
      </c>
      <c r="D342" s="100" t="s">
        <v>1104</v>
      </c>
      <c r="E342" s="101">
        <v>21</v>
      </c>
      <c r="F342" s="100" t="s">
        <v>1105</v>
      </c>
      <c r="G342" s="100">
        <v>100</v>
      </c>
      <c r="H342" s="100"/>
      <c r="I342" s="100"/>
      <c r="J342" s="100"/>
      <c r="K342" s="100"/>
      <c r="L342" s="100"/>
      <c r="M342" s="100"/>
      <c r="N342" s="100"/>
      <c r="O342" s="100"/>
      <c r="P342" s="100"/>
      <c r="Q342" s="100"/>
      <c r="R342" s="100"/>
      <c r="S342" s="100"/>
      <c r="T342" s="100"/>
      <c r="U342" s="100"/>
      <c r="V342" s="100"/>
      <c r="W342" s="100"/>
      <c r="X342" s="100"/>
      <c r="Y342" s="100"/>
      <c r="Z342" s="100"/>
    </row>
    <row r="343" spans="1:26" ht="14.25" hidden="1" customHeight="1" outlineLevel="1" x14ac:dyDescent="0.2">
      <c r="A343" s="100"/>
      <c r="B343" s="100"/>
      <c r="C343" s="100">
        <v>41</v>
      </c>
      <c r="D343" s="100" t="s">
        <v>1096</v>
      </c>
      <c r="E343" s="101">
        <v>1</v>
      </c>
      <c r="F343" s="100"/>
      <c r="G343" s="100">
        <v>102</v>
      </c>
      <c r="H343" s="100"/>
      <c r="I343" s="100"/>
      <c r="J343" s="100"/>
      <c r="K343" s="100"/>
      <c r="L343" s="100"/>
      <c r="M343" s="100"/>
      <c r="N343" s="100"/>
      <c r="O343" s="100"/>
      <c r="P343" s="100"/>
      <c r="Q343" s="100"/>
      <c r="R343" s="100"/>
      <c r="S343" s="100"/>
      <c r="T343" s="100"/>
      <c r="U343" s="100"/>
      <c r="V343" s="100"/>
      <c r="W343" s="100"/>
      <c r="X343" s="100"/>
      <c r="Y343" s="100"/>
      <c r="Z343" s="100"/>
    </row>
    <row r="344" spans="1:26" ht="14.25" hidden="1" customHeight="1" outlineLevel="1" x14ac:dyDescent="0.2">
      <c r="A344" s="100"/>
      <c r="B344" s="100"/>
      <c r="C344" s="100"/>
      <c r="D344" s="100" t="s">
        <v>1097</v>
      </c>
      <c r="E344" s="101">
        <v>46</v>
      </c>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4.25" hidden="1" customHeight="1" outlineLevel="1" x14ac:dyDescent="0.2">
      <c r="A345" s="100"/>
      <c r="B345" s="100"/>
      <c r="C345" s="100">
        <v>42</v>
      </c>
      <c r="D345" s="100" t="s">
        <v>1104</v>
      </c>
      <c r="E345" s="101">
        <v>22</v>
      </c>
      <c r="F345" s="100" t="s">
        <v>1105</v>
      </c>
      <c r="G345" s="100">
        <v>104</v>
      </c>
      <c r="H345" s="100"/>
      <c r="I345" s="100"/>
      <c r="J345" s="100"/>
      <c r="K345" s="100"/>
      <c r="L345" s="100"/>
      <c r="M345" s="100"/>
      <c r="N345" s="100"/>
      <c r="O345" s="100"/>
      <c r="P345" s="100"/>
      <c r="Q345" s="100"/>
      <c r="R345" s="100"/>
      <c r="S345" s="100"/>
      <c r="T345" s="100"/>
      <c r="U345" s="100"/>
      <c r="V345" s="100"/>
      <c r="W345" s="100"/>
      <c r="X345" s="100"/>
      <c r="Y345" s="100"/>
      <c r="Z345" s="100"/>
    </row>
    <row r="346" spans="1:26" ht="14.25" hidden="1" customHeight="1" outlineLevel="1" x14ac:dyDescent="0.2">
      <c r="A346" s="100"/>
      <c r="B346" s="100"/>
      <c r="C346" s="100">
        <v>43</v>
      </c>
      <c r="D346" s="100" t="s">
        <v>1096</v>
      </c>
      <c r="E346" s="101">
        <v>1</v>
      </c>
      <c r="F346" s="100"/>
      <c r="G346" s="100">
        <v>106</v>
      </c>
      <c r="H346" s="100"/>
      <c r="I346" s="100"/>
      <c r="J346" s="100"/>
      <c r="K346" s="100"/>
      <c r="L346" s="100"/>
      <c r="M346" s="100"/>
      <c r="N346" s="100"/>
      <c r="O346" s="100"/>
      <c r="P346" s="100"/>
      <c r="Q346" s="100"/>
      <c r="R346" s="100"/>
      <c r="S346" s="100"/>
      <c r="T346" s="100"/>
      <c r="U346" s="100"/>
      <c r="V346" s="100"/>
      <c r="W346" s="100"/>
      <c r="X346" s="100"/>
      <c r="Y346" s="100"/>
      <c r="Z346" s="100"/>
    </row>
    <row r="347" spans="1:26" ht="14.25" hidden="1" customHeight="1" outlineLevel="1" x14ac:dyDescent="0.2">
      <c r="A347" s="100"/>
      <c r="B347" s="100"/>
      <c r="C347" s="100"/>
      <c r="D347" s="100" t="s">
        <v>1097</v>
      </c>
      <c r="E347" s="101">
        <v>47</v>
      </c>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4.25" hidden="1" customHeight="1" outlineLevel="1" x14ac:dyDescent="0.2">
      <c r="A348" s="100"/>
      <c r="B348" s="100"/>
      <c r="C348" s="100">
        <v>44</v>
      </c>
      <c r="D348" s="100" t="s">
        <v>1104</v>
      </c>
      <c r="E348" s="101">
        <v>23</v>
      </c>
      <c r="F348" s="100" t="s">
        <v>1105</v>
      </c>
      <c r="G348" s="100">
        <v>108</v>
      </c>
      <c r="H348" s="100"/>
      <c r="I348" s="100"/>
      <c r="J348" s="100"/>
      <c r="K348" s="100"/>
      <c r="L348" s="100"/>
      <c r="M348" s="100"/>
      <c r="N348" s="100"/>
      <c r="O348" s="100"/>
      <c r="P348" s="100"/>
      <c r="Q348" s="100"/>
      <c r="R348" s="100"/>
      <c r="S348" s="100"/>
      <c r="T348" s="100"/>
      <c r="U348" s="100"/>
      <c r="V348" s="100"/>
      <c r="W348" s="100"/>
      <c r="X348" s="100"/>
      <c r="Y348" s="100"/>
      <c r="Z348" s="100"/>
    </row>
    <row r="349" spans="1:26" ht="14.25" hidden="1" customHeight="1" outlineLevel="1" x14ac:dyDescent="0.2">
      <c r="A349" s="100"/>
      <c r="B349" s="100"/>
      <c r="C349" s="100">
        <v>45</v>
      </c>
      <c r="D349" s="100" t="s">
        <v>1096</v>
      </c>
      <c r="E349" s="101">
        <v>1</v>
      </c>
      <c r="F349" s="100"/>
      <c r="G349" s="100">
        <v>110</v>
      </c>
      <c r="H349" s="100"/>
      <c r="I349" s="100"/>
      <c r="J349" s="100"/>
      <c r="K349" s="100"/>
      <c r="L349" s="100"/>
      <c r="M349" s="100"/>
      <c r="N349" s="100"/>
      <c r="O349" s="100"/>
      <c r="P349" s="100"/>
      <c r="Q349" s="100"/>
      <c r="R349" s="100"/>
      <c r="S349" s="100"/>
      <c r="T349" s="100"/>
      <c r="U349" s="100"/>
      <c r="V349" s="100"/>
      <c r="W349" s="100"/>
      <c r="X349" s="100"/>
      <c r="Y349" s="100"/>
      <c r="Z349" s="100"/>
    </row>
    <row r="350" spans="1:26" ht="14.25" hidden="1" customHeight="1" outlineLevel="1" x14ac:dyDescent="0.2">
      <c r="A350" s="100"/>
      <c r="B350" s="100"/>
      <c r="C350" s="100"/>
      <c r="D350" s="100" t="s">
        <v>1097</v>
      </c>
      <c r="E350" s="101">
        <v>47</v>
      </c>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4.25" hidden="1" customHeight="1" outlineLevel="1" x14ac:dyDescent="0.2">
      <c r="A351" s="100"/>
      <c r="B351" s="100"/>
      <c r="C351" s="100">
        <v>46</v>
      </c>
      <c r="D351" s="100" t="s">
        <v>1104</v>
      </c>
      <c r="E351" s="101">
        <v>24</v>
      </c>
      <c r="F351" s="100" t="s">
        <v>1105</v>
      </c>
      <c r="G351" s="100">
        <v>112</v>
      </c>
      <c r="H351" s="100"/>
      <c r="I351" s="100"/>
      <c r="J351" s="100"/>
      <c r="K351" s="100"/>
      <c r="L351" s="100"/>
      <c r="M351" s="100"/>
      <c r="N351" s="100"/>
      <c r="O351" s="100"/>
      <c r="P351" s="100"/>
      <c r="Q351" s="100"/>
      <c r="R351" s="100"/>
      <c r="S351" s="100"/>
      <c r="T351" s="100"/>
      <c r="U351" s="100"/>
      <c r="V351" s="100"/>
      <c r="W351" s="100"/>
      <c r="X351" s="100"/>
      <c r="Y351" s="100"/>
      <c r="Z351" s="100"/>
    </row>
    <row r="352" spans="1:26" ht="14.25" hidden="1" customHeight="1" outlineLevel="1" x14ac:dyDescent="0.2">
      <c r="A352" s="100"/>
      <c r="B352" s="100"/>
      <c r="C352" s="100">
        <v>47</v>
      </c>
      <c r="D352" s="100" t="s">
        <v>1096</v>
      </c>
      <c r="E352" s="101">
        <v>1</v>
      </c>
      <c r="F352" s="100"/>
      <c r="G352" s="100">
        <v>114</v>
      </c>
      <c r="H352" s="100"/>
      <c r="I352" s="100"/>
      <c r="J352" s="100"/>
      <c r="K352" s="100"/>
      <c r="L352" s="100"/>
      <c r="M352" s="100"/>
      <c r="N352" s="100"/>
      <c r="O352" s="100"/>
      <c r="P352" s="100"/>
      <c r="Q352" s="100"/>
      <c r="R352" s="100"/>
      <c r="S352" s="100"/>
      <c r="T352" s="100"/>
      <c r="U352" s="100"/>
      <c r="V352" s="100"/>
      <c r="W352" s="100"/>
      <c r="X352" s="100"/>
      <c r="Y352" s="100"/>
      <c r="Z352" s="100"/>
    </row>
    <row r="353" spans="1:26" ht="14.25" hidden="1" customHeight="1" outlineLevel="1" x14ac:dyDescent="0.2">
      <c r="A353" s="100"/>
      <c r="B353" s="100"/>
      <c r="C353" s="100"/>
      <c r="D353" s="100" t="s">
        <v>1097</v>
      </c>
      <c r="E353" s="101">
        <v>48</v>
      </c>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4.25" hidden="1" customHeight="1" outlineLevel="1" x14ac:dyDescent="0.2">
      <c r="A354" s="100"/>
      <c r="B354" s="100"/>
      <c r="C354" s="100">
        <v>48</v>
      </c>
      <c r="D354" s="100" t="s">
        <v>1104</v>
      </c>
      <c r="E354" s="101">
        <v>25</v>
      </c>
      <c r="F354" s="100" t="s">
        <v>1105</v>
      </c>
      <c r="G354" s="100">
        <v>116</v>
      </c>
      <c r="H354" s="100"/>
      <c r="I354" s="100"/>
      <c r="J354" s="100"/>
      <c r="K354" s="100"/>
      <c r="L354" s="100"/>
      <c r="M354" s="100"/>
      <c r="N354" s="100"/>
      <c r="O354" s="100"/>
      <c r="P354" s="100"/>
      <c r="Q354" s="100"/>
      <c r="R354" s="100"/>
      <c r="S354" s="100"/>
      <c r="T354" s="100"/>
      <c r="U354" s="100"/>
      <c r="V354" s="100"/>
      <c r="W354" s="100"/>
      <c r="X354" s="100"/>
      <c r="Y354" s="100"/>
      <c r="Z354" s="100"/>
    </row>
    <row r="355" spans="1:26" ht="14.25" hidden="1" customHeight="1" outlineLevel="1" x14ac:dyDescent="0.2">
      <c r="A355" s="100"/>
      <c r="B355" s="100"/>
      <c r="C355" s="100">
        <v>49</v>
      </c>
      <c r="D355" s="100" t="s">
        <v>1096</v>
      </c>
      <c r="E355" s="101">
        <v>1</v>
      </c>
      <c r="F355" s="100"/>
      <c r="G355" s="100">
        <v>118</v>
      </c>
      <c r="H355" s="100"/>
      <c r="I355" s="100"/>
      <c r="J355" s="100"/>
      <c r="K355" s="100"/>
      <c r="L355" s="100"/>
      <c r="M355" s="100"/>
      <c r="N355" s="100"/>
      <c r="O355" s="100"/>
      <c r="P355" s="100"/>
      <c r="Q355" s="100"/>
      <c r="R355" s="100"/>
      <c r="S355" s="100"/>
      <c r="T355" s="100"/>
      <c r="U355" s="100"/>
      <c r="V355" s="100"/>
      <c r="W355" s="100"/>
      <c r="X355" s="100"/>
      <c r="Y355" s="100"/>
      <c r="Z355" s="100"/>
    </row>
    <row r="356" spans="1:26" ht="14.25" hidden="1" customHeight="1" outlineLevel="1" x14ac:dyDescent="0.2">
      <c r="A356" s="100"/>
      <c r="B356" s="100"/>
      <c r="C356" s="100"/>
      <c r="D356" s="100" t="s">
        <v>1097</v>
      </c>
      <c r="E356" s="101">
        <v>48</v>
      </c>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4.25" hidden="1" customHeight="1" outlineLevel="1" x14ac:dyDescent="0.2">
      <c r="A357" s="100"/>
      <c r="B357" s="100"/>
      <c r="C357" s="100">
        <v>50</v>
      </c>
      <c r="D357" s="100" t="s">
        <v>1104</v>
      </c>
      <c r="E357" s="101">
        <v>26</v>
      </c>
      <c r="F357" s="100" t="s">
        <v>1105</v>
      </c>
      <c r="G357" s="100">
        <v>120</v>
      </c>
      <c r="H357" s="100"/>
      <c r="I357" s="100"/>
      <c r="J357" s="100"/>
      <c r="K357" s="100"/>
      <c r="L357" s="100"/>
      <c r="M357" s="100"/>
      <c r="N357" s="100"/>
      <c r="O357" s="100"/>
      <c r="P357" s="100"/>
      <c r="Q357" s="100"/>
      <c r="R357" s="100"/>
      <c r="S357" s="100"/>
      <c r="T357" s="100"/>
      <c r="U357" s="100"/>
      <c r="V357" s="100"/>
      <c r="W357" s="100"/>
      <c r="X357" s="100"/>
      <c r="Y357" s="100"/>
      <c r="Z357" s="100"/>
    </row>
    <row r="358" spans="1:26" ht="14.25" customHeight="1" x14ac:dyDescent="0.2">
      <c r="A358" s="28" t="s">
        <v>1106</v>
      </c>
      <c r="B358" s="28" t="s">
        <v>1089</v>
      </c>
      <c r="C358" s="28">
        <v>1</v>
      </c>
      <c r="D358" s="28" t="s">
        <v>1090</v>
      </c>
      <c r="E358" s="29">
        <v>267000</v>
      </c>
      <c r="F358" s="28"/>
      <c r="G358" s="28">
        <v>20</v>
      </c>
      <c r="H358" s="100">
        <v>60</v>
      </c>
      <c r="I358" s="100"/>
      <c r="J358" s="100"/>
      <c r="K358" s="100"/>
      <c r="L358" s="100"/>
      <c r="M358" s="100"/>
      <c r="N358" s="100"/>
      <c r="O358" s="100"/>
      <c r="P358" s="100"/>
      <c r="Q358" s="100"/>
      <c r="R358" s="100"/>
      <c r="S358" s="100"/>
      <c r="T358" s="100"/>
      <c r="U358" s="100"/>
      <c r="V358" s="100"/>
      <c r="W358" s="100"/>
      <c r="X358" s="100"/>
      <c r="Y358" s="100"/>
      <c r="Z358" s="100"/>
    </row>
    <row r="359" spans="1:26" ht="14.25" customHeight="1" collapsed="1" x14ac:dyDescent="0.2">
      <c r="A359" s="100"/>
      <c r="B359" s="100"/>
      <c r="C359" s="100"/>
      <c r="D359" s="100" t="s">
        <v>1091</v>
      </c>
      <c r="E359" s="101">
        <v>40</v>
      </c>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4.25" hidden="1" customHeight="1" outlineLevel="1" x14ac:dyDescent="0.2">
      <c r="A360" s="100"/>
      <c r="B360" s="100"/>
      <c r="C360" s="100">
        <v>2</v>
      </c>
      <c r="D360" s="100" t="s">
        <v>1091</v>
      </c>
      <c r="E360" s="101">
        <v>41</v>
      </c>
      <c r="F360" s="100"/>
      <c r="G360" s="100">
        <v>24</v>
      </c>
      <c r="H360" s="100"/>
      <c r="I360" s="100"/>
      <c r="J360" s="100"/>
      <c r="K360" s="100"/>
      <c r="L360" s="100"/>
      <c r="M360" s="100"/>
      <c r="N360" s="100"/>
      <c r="O360" s="100"/>
      <c r="P360" s="100"/>
      <c r="Q360" s="100"/>
      <c r="R360" s="100"/>
      <c r="S360" s="100"/>
      <c r="T360" s="100"/>
      <c r="U360" s="100"/>
      <c r="V360" s="100"/>
      <c r="W360" s="100"/>
      <c r="X360" s="100"/>
      <c r="Y360" s="100"/>
      <c r="Z360" s="100"/>
    </row>
    <row r="361" spans="1:26" ht="14.25" hidden="1" customHeight="1" outlineLevel="1" x14ac:dyDescent="0.2">
      <c r="A361" s="100"/>
      <c r="B361" s="100"/>
      <c r="C361" s="100">
        <v>3</v>
      </c>
      <c r="D361" s="100" t="s">
        <v>1090</v>
      </c>
      <c r="E361" s="101">
        <v>272625</v>
      </c>
      <c r="F361" s="100"/>
      <c r="G361" s="100">
        <v>26</v>
      </c>
      <c r="H361" s="100"/>
      <c r="I361" s="100"/>
      <c r="J361" s="100"/>
      <c r="K361" s="100"/>
      <c r="L361" s="100"/>
      <c r="M361" s="100"/>
      <c r="N361" s="100"/>
      <c r="O361" s="100"/>
      <c r="P361" s="100"/>
      <c r="Q361" s="100"/>
      <c r="R361" s="100"/>
      <c r="S361" s="100"/>
      <c r="T361" s="100"/>
      <c r="U361" s="100"/>
      <c r="V361" s="100"/>
      <c r="W361" s="100"/>
      <c r="X361" s="100"/>
      <c r="Y361" s="100"/>
      <c r="Z361" s="100"/>
    </row>
    <row r="362" spans="1:26" ht="14.25" hidden="1" customHeight="1" outlineLevel="1" x14ac:dyDescent="0.2">
      <c r="A362" s="100"/>
      <c r="B362" s="100"/>
      <c r="C362" s="100">
        <v>4</v>
      </c>
      <c r="D362" s="100" t="s">
        <v>1091</v>
      </c>
      <c r="E362" s="101">
        <v>42</v>
      </c>
      <c r="F362" s="100"/>
      <c r="G362" s="100">
        <v>28</v>
      </c>
      <c r="H362" s="100"/>
      <c r="I362" s="100"/>
      <c r="J362" s="100"/>
      <c r="K362" s="100"/>
      <c r="L362" s="100"/>
      <c r="M362" s="100"/>
      <c r="N362" s="100"/>
      <c r="O362" s="100"/>
      <c r="P362" s="100"/>
      <c r="Q362" s="100"/>
      <c r="R362" s="100"/>
      <c r="S362" s="100"/>
      <c r="T362" s="100"/>
      <c r="U362" s="100"/>
      <c r="V362" s="100"/>
      <c r="W362" s="100"/>
      <c r="X362" s="100"/>
      <c r="Y362" s="100"/>
      <c r="Z362" s="100"/>
    </row>
    <row r="363" spans="1:26" ht="14.25" hidden="1" customHeight="1" outlineLevel="1" x14ac:dyDescent="0.2">
      <c r="A363" s="100"/>
      <c r="B363" s="100"/>
      <c r="C363" s="100">
        <v>5</v>
      </c>
      <c r="D363" s="100" t="s">
        <v>1090</v>
      </c>
      <c r="E363" s="101">
        <v>278250</v>
      </c>
      <c r="F363" s="100"/>
      <c r="G363" s="100">
        <v>30</v>
      </c>
      <c r="H363" s="100"/>
      <c r="I363" s="100"/>
      <c r="J363" s="100"/>
      <c r="K363" s="100"/>
      <c r="L363" s="100"/>
      <c r="M363" s="100"/>
      <c r="N363" s="100"/>
      <c r="O363" s="100"/>
      <c r="P363" s="100"/>
      <c r="Q363" s="100"/>
      <c r="R363" s="100"/>
      <c r="S363" s="100"/>
      <c r="T363" s="100"/>
      <c r="U363" s="100"/>
      <c r="V363" s="100"/>
      <c r="W363" s="100"/>
      <c r="X363" s="100"/>
      <c r="Y363" s="100"/>
      <c r="Z363" s="100"/>
    </row>
    <row r="364" spans="1:26" ht="14.25" hidden="1" customHeight="1" outlineLevel="1" x14ac:dyDescent="0.2">
      <c r="A364" s="100"/>
      <c r="B364" s="100"/>
      <c r="C364" s="100">
        <v>6</v>
      </c>
      <c r="D364" s="100" t="s">
        <v>1091</v>
      </c>
      <c r="E364" s="101">
        <v>43</v>
      </c>
      <c r="F364" s="100"/>
      <c r="G364" s="100">
        <v>32</v>
      </c>
      <c r="H364" s="100"/>
      <c r="I364" s="100"/>
      <c r="J364" s="100"/>
      <c r="K364" s="100"/>
      <c r="L364" s="100"/>
      <c r="M364" s="100"/>
      <c r="N364" s="100"/>
      <c r="O364" s="100"/>
      <c r="P364" s="100"/>
      <c r="Q364" s="100"/>
      <c r="R364" s="100"/>
      <c r="S364" s="100"/>
      <c r="T364" s="100"/>
      <c r="U364" s="100"/>
      <c r="V364" s="100"/>
      <c r="W364" s="100"/>
      <c r="X364" s="100"/>
      <c r="Y364" s="100"/>
      <c r="Z364" s="100"/>
    </row>
    <row r="365" spans="1:26" ht="14.25" hidden="1" customHeight="1" outlineLevel="1" x14ac:dyDescent="0.2">
      <c r="A365" s="100"/>
      <c r="B365" s="100"/>
      <c r="C365" s="100">
        <v>7</v>
      </c>
      <c r="D365" s="100" t="s">
        <v>1090</v>
      </c>
      <c r="E365" s="101">
        <v>283875</v>
      </c>
      <c r="F365" s="100"/>
      <c r="G365" s="100">
        <v>34</v>
      </c>
      <c r="H365" s="100"/>
      <c r="I365" s="100"/>
      <c r="J365" s="100"/>
      <c r="K365" s="100"/>
      <c r="L365" s="100"/>
      <c r="M365" s="100"/>
      <c r="N365" s="100"/>
      <c r="O365" s="100"/>
      <c r="P365" s="100"/>
      <c r="Q365" s="100"/>
      <c r="R365" s="100"/>
      <c r="S365" s="100"/>
      <c r="T365" s="100"/>
      <c r="U365" s="100"/>
      <c r="V365" s="100"/>
      <c r="W365" s="100"/>
      <c r="X365" s="100"/>
      <c r="Y365" s="100"/>
      <c r="Z365" s="100"/>
    </row>
    <row r="366" spans="1:26" ht="14.25" hidden="1" customHeight="1" outlineLevel="1" x14ac:dyDescent="0.2">
      <c r="A366" s="100"/>
      <c r="B366" s="100"/>
      <c r="C366" s="100">
        <v>8</v>
      </c>
      <c r="D366" s="100" t="s">
        <v>1091</v>
      </c>
      <c r="E366" s="101">
        <v>45</v>
      </c>
      <c r="F366" s="100"/>
      <c r="G366" s="100">
        <v>36</v>
      </c>
      <c r="H366" s="100"/>
      <c r="I366" s="100"/>
      <c r="J366" s="100"/>
      <c r="K366" s="100"/>
      <c r="L366" s="100"/>
      <c r="M366" s="100"/>
      <c r="N366" s="100"/>
      <c r="O366" s="100"/>
      <c r="P366" s="100"/>
      <c r="Q366" s="100"/>
      <c r="R366" s="100"/>
      <c r="S366" s="100"/>
      <c r="T366" s="100"/>
      <c r="U366" s="100"/>
      <c r="V366" s="100"/>
      <c r="W366" s="100"/>
      <c r="X366" s="100"/>
      <c r="Y366" s="100"/>
      <c r="Z366" s="100"/>
    </row>
    <row r="367" spans="1:26" ht="14.25" hidden="1" customHeight="1" outlineLevel="1" x14ac:dyDescent="0.2">
      <c r="A367" s="100"/>
      <c r="B367" s="100"/>
      <c r="C367" s="100">
        <v>9</v>
      </c>
      <c r="D367" s="100" t="s">
        <v>1090</v>
      </c>
      <c r="E367" s="101">
        <v>289500</v>
      </c>
      <c r="F367" s="100"/>
      <c r="G367" s="100">
        <v>38</v>
      </c>
      <c r="H367" s="100"/>
      <c r="I367" s="100"/>
      <c r="J367" s="100"/>
      <c r="K367" s="100"/>
      <c r="L367" s="100"/>
      <c r="M367" s="100"/>
      <c r="N367" s="100"/>
      <c r="O367" s="100"/>
      <c r="P367" s="100"/>
      <c r="Q367" s="100"/>
      <c r="R367" s="100"/>
      <c r="S367" s="100"/>
      <c r="T367" s="100"/>
      <c r="U367" s="100"/>
      <c r="V367" s="100"/>
      <c r="W367" s="100"/>
      <c r="X367" s="100"/>
      <c r="Y367" s="100"/>
      <c r="Z367" s="100"/>
    </row>
    <row r="368" spans="1:26" ht="14.25" hidden="1" customHeight="1" outlineLevel="1" x14ac:dyDescent="0.2">
      <c r="A368" s="100"/>
      <c r="B368" s="100"/>
      <c r="C368" s="100">
        <v>10</v>
      </c>
      <c r="D368" s="100" t="s">
        <v>1091</v>
      </c>
      <c r="E368" s="101">
        <v>47</v>
      </c>
      <c r="F368" s="100"/>
      <c r="G368" s="100">
        <v>40</v>
      </c>
      <c r="H368" s="100"/>
      <c r="I368" s="100"/>
      <c r="J368" s="100"/>
      <c r="K368" s="100"/>
      <c r="L368" s="100"/>
      <c r="M368" s="100"/>
      <c r="N368" s="100"/>
      <c r="O368" s="100"/>
      <c r="P368" s="100"/>
      <c r="Q368" s="100"/>
      <c r="R368" s="100"/>
      <c r="S368" s="100"/>
      <c r="T368" s="100"/>
      <c r="U368" s="100"/>
      <c r="V368" s="100"/>
      <c r="W368" s="100"/>
      <c r="X368" s="100"/>
      <c r="Y368" s="100"/>
      <c r="Z368" s="100"/>
    </row>
    <row r="369" spans="1:26" ht="14.25" hidden="1" customHeight="1" outlineLevel="1" x14ac:dyDescent="0.2">
      <c r="A369" s="100"/>
      <c r="B369" s="100"/>
      <c r="C369" s="100">
        <v>11</v>
      </c>
      <c r="D369" s="100" t="s">
        <v>1090</v>
      </c>
      <c r="E369" s="101">
        <v>295125</v>
      </c>
      <c r="F369" s="100"/>
      <c r="G369" s="100">
        <v>42</v>
      </c>
      <c r="H369" s="100"/>
      <c r="I369" s="100"/>
      <c r="J369" s="100"/>
      <c r="K369" s="100"/>
      <c r="L369" s="100"/>
      <c r="M369" s="100"/>
      <c r="N369" s="100"/>
      <c r="O369" s="100"/>
      <c r="P369" s="100"/>
      <c r="Q369" s="100"/>
      <c r="R369" s="100"/>
      <c r="S369" s="100"/>
      <c r="T369" s="100"/>
      <c r="U369" s="100"/>
      <c r="V369" s="100"/>
      <c r="W369" s="100"/>
      <c r="X369" s="100"/>
      <c r="Y369" s="100"/>
      <c r="Z369" s="100"/>
    </row>
    <row r="370" spans="1:26" ht="14.25" hidden="1" customHeight="1" outlineLevel="1" x14ac:dyDescent="0.2">
      <c r="A370" s="100"/>
      <c r="B370" s="100"/>
      <c r="C370" s="100">
        <v>12</v>
      </c>
      <c r="D370" s="100" t="s">
        <v>1091</v>
      </c>
      <c r="E370" s="101">
        <v>49</v>
      </c>
      <c r="F370" s="100"/>
      <c r="G370" s="100">
        <v>44</v>
      </c>
      <c r="H370" s="100"/>
      <c r="I370" s="100"/>
      <c r="J370" s="100"/>
      <c r="K370" s="100"/>
      <c r="L370" s="100"/>
      <c r="M370" s="100"/>
      <c r="N370" s="100"/>
      <c r="O370" s="100"/>
      <c r="P370" s="100"/>
      <c r="Q370" s="100"/>
      <c r="R370" s="100"/>
      <c r="S370" s="100"/>
      <c r="T370" s="100"/>
      <c r="U370" s="100"/>
      <c r="V370" s="100"/>
      <c r="W370" s="100"/>
      <c r="X370" s="100"/>
      <c r="Y370" s="100"/>
      <c r="Z370" s="100"/>
    </row>
    <row r="371" spans="1:26" ht="14.25" hidden="1" customHeight="1" outlineLevel="1" x14ac:dyDescent="0.2">
      <c r="A371" s="100"/>
      <c r="B371" s="100"/>
      <c r="C371" s="100">
        <v>13</v>
      </c>
      <c r="D371" s="100" t="s">
        <v>1090</v>
      </c>
      <c r="E371" s="101">
        <v>300750</v>
      </c>
      <c r="F371" s="100"/>
      <c r="G371" s="100">
        <v>46</v>
      </c>
      <c r="H371" s="100"/>
      <c r="I371" s="100"/>
      <c r="J371" s="100"/>
      <c r="K371" s="100"/>
      <c r="L371" s="100"/>
      <c r="M371" s="100"/>
      <c r="N371" s="100"/>
      <c r="O371" s="100"/>
      <c r="P371" s="100"/>
      <c r="Q371" s="100"/>
      <c r="R371" s="100"/>
      <c r="S371" s="100"/>
      <c r="T371" s="100"/>
      <c r="U371" s="100"/>
      <c r="V371" s="100"/>
      <c r="W371" s="100"/>
      <c r="X371" s="100"/>
      <c r="Y371" s="100"/>
      <c r="Z371" s="100"/>
    </row>
    <row r="372" spans="1:26" ht="14.25" hidden="1" customHeight="1" outlineLevel="1" x14ac:dyDescent="0.2">
      <c r="A372" s="100"/>
      <c r="B372" s="100"/>
      <c r="C372" s="100">
        <v>14</v>
      </c>
      <c r="D372" s="100" t="s">
        <v>1091</v>
      </c>
      <c r="E372" s="101">
        <v>51</v>
      </c>
      <c r="F372" s="100"/>
      <c r="G372" s="100">
        <v>48</v>
      </c>
      <c r="H372" s="100"/>
      <c r="I372" s="100"/>
      <c r="J372" s="100"/>
      <c r="K372" s="100"/>
      <c r="L372" s="100"/>
      <c r="M372" s="100"/>
      <c r="N372" s="100"/>
      <c r="O372" s="100"/>
      <c r="P372" s="100"/>
      <c r="Q372" s="100"/>
      <c r="R372" s="100"/>
      <c r="S372" s="100"/>
      <c r="T372" s="100"/>
      <c r="U372" s="100"/>
      <c r="V372" s="100"/>
      <c r="W372" s="100"/>
      <c r="X372" s="100"/>
      <c r="Y372" s="100"/>
      <c r="Z372" s="100"/>
    </row>
    <row r="373" spans="1:26" ht="14.25" hidden="1" customHeight="1" outlineLevel="1" x14ac:dyDescent="0.2">
      <c r="A373" s="100"/>
      <c r="B373" s="100"/>
      <c r="C373" s="100">
        <v>15</v>
      </c>
      <c r="D373" s="100" t="s">
        <v>1090</v>
      </c>
      <c r="E373" s="101">
        <v>306375</v>
      </c>
      <c r="F373" s="100"/>
      <c r="G373" s="100">
        <v>50</v>
      </c>
      <c r="H373" s="100"/>
      <c r="I373" s="100"/>
      <c r="J373" s="100"/>
      <c r="K373" s="100"/>
      <c r="L373" s="100"/>
      <c r="M373" s="100"/>
      <c r="N373" s="100"/>
      <c r="O373" s="100"/>
      <c r="P373" s="100"/>
      <c r="Q373" s="100"/>
      <c r="R373" s="100"/>
      <c r="S373" s="100"/>
      <c r="T373" s="100"/>
      <c r="U373" s="100"/>
      <c r="V373" s="100"/>
      <c r="W373" s="100"/>
      <c r="X373" s="100"/>
      <c r="Y373" s="100"/>
      <c r="Z373" s="100"/>
    </row>
    <row r="374" spans="1:26" ht="14.25" hidden="1" customHeight="1" outlineLevel="1" x14ac:dyDescent="0.2">
      <c r="A374" s="100"/>
      <c r="B374" s="100"/>
      <c r="C374" s="100">
        <v>16</v>
      </c>
      <c r="D374" s="100" t="s">
        <v>1091</v>
      </c>
      <c r="E374" s="101">
        <v>54</v>
      </c>
      <c r="F374" s="100"/>
      <c r="G374" s="100">
        <v>52</v>
      </c>
      <c r="H374" s="100"/>
      <c r="I374" s="100"/>
      <c r="J374" s="100"/>
      <c r="K374" s="100"/>
      <c r="L374" s="100"/>
      <c r="M374" s="100"/>
      <c r="N374" s="100"/>
      <c r="O374" s="100"/>
      <c r="P374" s="100"/>
      <c r="Q374" s="100"/>
      <c r="R374" s="100"/>
      <c r="S374" s="100"/>
      <c r="T374" s="100"/>
      <c r="U374" s="100"/>
      <c r="V374" s="100"/>
      <c r="W374" s="100"/>
      <c r="X374" s="100"/>
      <c r="Y374" s="100"/>
      <c r="Z374" s="100"/>
    </row>
    <row r="375" spans="1:26" ht="14.25" hidden="1" customHeight="1" outlineLevel="1" x14ac:dyDescent="0.2">
      <c r="A375" s="100"/>
      <c r="B375" s="100"/>
      <c r="C375" s="100">
        <v>17</v>
      </c>
      <c r="D375" s="100" t="s">
        <v>1090</v>
      </c>
      <c r="E375" s="101">
        <v>312000</v>
      </c>
      <c r="F375" s="100"/>
      <c r="G375" s="100">
        <v>54</v>
      </c>
      <c r="H375" s="100"/>
      <c r="I375" s="100"/>
      <c r="J375" s="100"/>
      <c r="K375" s="100"/>
      <c r="L375" s="100"/>
      <c r="M375" s="100"/>
      <c r="N375" s="100"/>
      <c r="O375" s="100"/>
      <c r="P375" s="100"/>
      <c r="Q375" s="100"/>
      <c r="R375" s="100"/>
      <c r="S375" s="100"/>
      <c r="T375" s="100"/>
      <c r="U375" s="100"/>
      <c r="V375" s="100"/>
      <c r="W375" s="100"/>
      <c r="X375" s="100"/>
      <c r="Y375" s="100"/>
      <c r="Z375" s="100"/>
    </row>
    <row r="376" spans="1:26" ht="14.25" hidden="1" customHeight="1" outlineLevel="1" x14ac:dyDescent="0.2">
      <c r="A376" s="100"/>
      <c r="B376" s="100"/>
      <c r="C376" s="100">
        <v>18</v>
      </c>
      <c r="D376" s="100" t="s">
        <v>1091</v>
      </c>
      <c r="E376" s="101">
        <v>57</v>
      </c>
      <c r="F376" s="100"/>
      <c r="G376" s="100">
        <v>56</v>
      </c>
      <c r="H376" s="100"/>
      <c r="I376" s="100"/>
      <c r="J376" s="100"/>
      <c r="K376" s="100"/>
      <c r="L376" s="100"/>
      <c r="M376" s="100"/>
      <c r="N376" s="100"/>
      <c r="O376" s="100"/>
      <c r="P376" s="100"/>
      <c r="Q376" s="100"/>
      <c r="R376" s="100"/>
      <c r="S376" s="100"/>
      <c r="T376" s="100"/>
      <c r="U376" s="100"/>
      <c r="V376" s="100"/>
      <c r="W376" s="100"/>
      <c r="X376" s="100"/>
      <c r="Y376" s="100"/>
      <c r="Z376" s="100"/>
    </row>
    <row r="377" spans="1:26" ht="14.25" hidden="1" customHeight="1" outlineLevel="1" x14ac:dyDescent="0.2">
      <c r="A377" s="100"/>
      <c r="B377" s="100"/>
      <c r="C377" s="100">
        <v>19</v>
      </c>
      <c r="D377" s="100" t="s">
        <v>1090</v>
      </c>
      <c r="E377" s="101">
        <v>317625</v>
      </c>
      <c r="F377" s="100"/>
      <c r="G377" s="100">
        <v>58</v>
      </c>
      <c r="H377" s="100"/>
      <c r="I377" s="100"/>
      <c r="J377" s="100"/>
      <c r="K377" s="100"/>
      <c r="L377" s="100"/>
      <c r="M377" s="100"/>
      <c r="N377" s="100"/>
      <c r="O377" s="100"/>
      <c r="P377" s="100"/>
      <c r="Q377" s="100"/>
      <c r="R377" s="100"/>
      <c r="S377" s="100"/>
      <c r="T377" s="100"/>
      <c r="U377" s="100"/>
      <c r="V377" s="100"/>
      <c r="W377" s="100"/>
      <c r="X377" s="100"/>
      <c r="Y377" s="100"/>
      <c r="Z377" s="100"/>
    </row>
    <row r="378" spans="1:26" ht="14.25" hidden="1" customHeight="1" outlineLevel="1" x14ac:dyDescent="0.2">
      <c r="A378" s="100"/>
      <c r="B378" s="100"/>
      <c r="C378" s="100">
        <v>20</v>
      </c>
      <c r="D378" s="100" t="s">
        <v>1091</v>
      </c>
      <c r="E378" s="101">
        <v>60</v>
      </c>
      <c r="F378" s="100"/>
      <c r="G378" s="100">
        <v>60</v>
      </c>
      <c r="H378" s="100"/>
      <c r="I378" s="100"/>
      <c r="J378" s="100"/>
      <c r="K378" s="100"/>
      <c r="L378" s="100"/>
      <c r="M378" s="100"/>
      <c r="N378" s="100"/>
      <c r="O378" s="100"/>
      <c r="P378" s="100"/>
      <c r="Q378" s="100"/>
      <c r="R378" s="100"/>
      <c r="S378" s="100"/>
      <c r="T378" s="100"/>
      <c r="U378" s="100"/>
      <c r="V378" s="100"/>
      <c r="W378" s="100"/>
      <c r="X378" s="100"/>
      <c r="Y378" s="100"/>
      <c r="Z378" s="100"/>
    </row>
    <row r="379" spans="1:26" ht="14.25" hidden="1" customHeight="1" outlineLevel="1" x14ac:dyDescent="0.2">
      <c r="A379" s="100"/>
      <c r="B379" s="100"/>
      <c r="C379" s="100">
        <v>21</v>
      </c>
      <c r="D379" s="100" t="s">
        <v>1090</v>
      </c>
      <c r="E379" s="101">
        <v>323250</v>
      </c>
      <c r="F379" s="100"/>
      <c r="G379" s="100">
        <v>62</v>
      </c>
      <c r="H379" s="100"/>
      <c r="I379" s="100"/>
      <c r="J379" s="100"/>
      <c r="K379" s="100"/>
      <c r="L379" s="100"/>
      <c r="M379" s="100"/>
      <c r="N379" s="100"/>
      <c r="O379" s="100"/>
      <c r="P379" s="100"/>
      <c r="Q379" s="100"/>
      <c r="R379" s="100"/>
      <c r="S379" s="100"/>
      <c r="T379" s="100"/>
      <c r="U379" s="100"/>
      <c r="V379" s="100"/>
      <c r="W379" s="100"/>
      <c r="X379" s="100"/>
      <c r="Y379" s="100"/>
      <c r="Z379" s="100"/>
    </row>
    <row r="380" spans="1:26" ht="14.25" hidden="1" customHeight="1" outlineLevel="1" x14ac:dyDescent="0.2">
      <c r="A380" s="100"/>
      <c r="B380" s="100"/>
      <c r="C380" s="100">
        <v>22</v>
      </c>
      <c r="D380" s="100" t="s">
        <v>1091</v>
      </c>
      <c r="E380" s="101">
        <v>64</v>
      </c>
      <c r="F380" s="100"/>
      <c r="G380" s="100">
        <v>64</v>
      </c>
      <c r="H380" s="100"/>
      <c r="I380" s="100"/>
      <c r="J380" s="100"/>
      <c r="K380" s="100"/>
      <c r="L380" s="100"/>
      <c r="M380" s="100"/>
      <c r="N380" s="100"/>
      <c r="O380" s="100"/>
      <c r="P380" s="100"/>
      <c r="Q380" s="100"/>
      <c r="R380" s="100"/>
      <c r="S380" s="100"/>
      <c r="T380" s="100"/>
      <c r="U380" s="100"/>
      <c r="V380" s="100"/>
      <c r="W380" s="100"/>
      <c r="X380" s="100"/>
      <c r="Y380" s="100"/>
      <c r="Z380" s="100"/>
    </row>
    <row r="381" spans="1:26" ht="14.25" hidden="1" customHeight="1" outlineLevel="1" x14ac:dyDescent="0.2">
      <c r="A381" s="100"/>
      <c r="B381" s="100"/>
      <c r="C381" s="100">
        <v>23</v>
      </c>
      <c r="D381" s="100" t="s">
        <v>1090</v>
      </c>
      <c r="E381" s="101">
        <v>328875</v>
      </c>
      <c r="F381" s="100"/>
      <c r="G381" s="100">
        <v>66</v>
      </c>
      <c r="H381" s="100"/>
      <c r="I381" s="100"/>
      <c r="J381" s="100"/>
      <c r="K381" s="100"/>
      <c r="L381" s="100"/>
      <c r="M381" s="100"/>
      <c r="N381" s="100"/>
      <c r="O381" s="100"/>
      <c r="P381" s="100"/>
      <c r="Q381" s="100"/>
      <c r="R381" s="100"/>
      <c r="S381" s="100"/>
      <c r="T381" s="100"/>
      <c r="U381" s="100"/>
      <c r="V381" s="100"/>
      <c r="W381" s="100"/>
      <c r="X381" s="100"/>
      <c r="Y381" s="100"/>
      <c r="Z381" s="100"/>
    </row>
    <row r="382" spans="1:26" ht="14.25" hidden="1" customHeight="1" outlineLevel="1" x14ac:dyDescent="0.2">
      <c r="A382" s="100"/>
      <c r="B382" s="100"/>
      <c r="C382" s="100">
        <v>24</v>
      </c>
      <c r="D382" s="100" t="s">
        <v>1091</v>
      </c>
      <c r="E382" s="101">
        <v>68</v>
      </c>
      <c r="F382" s="100"/>
      <c r="G382" s="100">
        <v>68</v>
      </c>
      <c r="H382" s="100"/>
      <c r="I382" s="100"/>
      <c r="J382" s="100"/>
      <c r="K382" s="100"/>
      <c r="L382" s="100"/>
      <c r="M382" s="100"/>
      <c r="N382" s="100"/>
      <c r="O382" s="100"/>
      <c r="P382" s="100"/>
      <c r="Q382" s="100"/>
      <c r="R382" s="100"/>
      <c r="S382" s="100"/>
      <c r="T382" s="100"/>
      <c r="U382" s="100"/>
      <c r="V382" s="100"/>
      <c r="W382" s="100"/>
      <c r="X382" s="100"/>
      <c r="Y382" s="100"/>
      <c r="Z382" s="100"/>
    </row>
    <row r="383" spans="1:26" ht="14.25" hidden="1" customHeight="1" outlineLevel="1" x14ac:dyDescent="0.2">
      <c r="A383" s="100"/>
      <c r="B383" s="100"/>
      <c r="C383" s="100">
        <v>25</v>
      </c>
      <c r="D383" s="100" t="s">
        <v>1090</v>
      </c>
      <c r="E383" s="101">
        <v>334500</v>
      </c>
      <c r="F383" s="100"/>
      <c r="G383" s="100">
        <v>70</v>
      </c>
      <c r="H383" s="100"/>
      <c r="I383" s="100"/>
      <c r="J383" s="100"/>
      <c r="K383" s="100"/>
      <c r="L383" s="100"/>
      <c r="M383" s="100"/>
      <c r="N383" s="100"/>
      <c r="O383" s="100"/>
      <c r="P383" s="100"/>
      <c r="Q383" s="100"/>
      <c r="R383" s="100"/>
      <c r="S383" s="100"/>
      <c r="T383" s="100"/>
      <c r="U383" s="100"/>
      <c r="V383" s="100"/>
      <c r="W383" s="100"/>
      <c r="X383" s="100"/>
      <c r="Y383" s="100"/>
      <c r="Z383" s="100"/>
    </row>
    <row r="384" spans="1:26" ht="14.25" hidden="1" customHeight="1" outlineLevel="1" x14ac:dyDescent="0.2">
      <c r="A384" s="100"/>
      <c r="B384" s="100"/>
      <c r="C384" s="100">
        <v>26</v>
      </c>
      <c r="D384" s="100" t="s">
        <v>1091</v>
      </c>
      <c r="E384" s="101">
        <v>72</v>
      </c>
      <c r="F384" s="100"/>
      <c r="G384" s="100">
        <v>72</v>
      </c>
      <c r="H384" s="100"/>
      <c r="I384" s="100"/>
      <c r="J384" s="100"/>
      <c r="K384" s="100"/>
      <c r="L384" s="100"/>
      <c r="M384" s="100"/>
      <c r="N384" s="100"/>
      <c r="O384" s="100"/>
      <c r="P384" s="100"/>
      <c r="Q384" s="100"/>
      <c r="R384" s="100"/>
      <c r="S384" s="100"/>
      <c r="T384" s="100"/>
      <c r="U384" s="100"/>
      <c r="V384" s="100"/>
      <c r="W384" s="100"/>
      <c r="X384" s="100"/>
      <c r="Y384" s="100"/>
      <c r="Z384" s="100"/>
    </row>
    <row r="385" spans="1:26" ht="14.25" hidden="1" customHeight="1" outlineLevel="1" x14ac:dyDescent="0.2">
      <c r="A385" s="100"/>
      <c r="B385" s="100"/>
      <c r="C385" s="100">
        <v>27</v>
      </c>
      <c r="D385" s="100" t="s">
        <v>1090</v>
      </c>
      <c r="E385" s="101">
        <v>340125</v>
      </c>
      <c r="F385" s="100"/>
      <c r="G385" s="100">
        <v>74</v>
      </c>
      <c r="H385" s="100"/>
      <c r="I385" s="100"/>
      <c r="J385" s="100"/>
      <c r="K385" s="100"/>
      <c r="L385" s="100"/>
      <c r="M385" s="100"/>
      <c r="N385" s="100"/>
      <c r="O385" s="100"/>
      <c r="P385" s="100"/>
      <c r="Q385" s="100"/>
      <c r="R385" s="100"/>
      <c r="S385" s="100"/>
      <c r="T385" s="100"/>
      <c r="U385" s="100"/>
      <c r="V385" s="100"/>
      <c r="W385" s="100"/>
      <c r="X385" s="100"/>
      <c r="Y385" s="100"/>
      <c r="Z385" s="100"/>
    </row>
    <row r="386" spans="1:26" ht="14.25" hidden="1" customHeight="1" outlineLevel="1" x14ac:dyDescent="0.2">
      <c r="A386" s="100"/>
      <c r="B386" s="100"/>
      <c r="C386" s="100">
        <v>28</v>
      </c>
      <c r="D386" s="100" t="s">
        <v>1091</v>
      </c>
      <c r="E386" s="101">
        <v>77</v>
      </c>
      <c r="F386" s="100"/>
      <c r="G386" s="100">
        <v>76</v>
      </c>
      <c r="H386" s="100"/>
      <c r="I386" s="100"/>
      <c r="J386" s="100"/>
      <c r="K386" s="100"/>
      <c r="L386" s="100"/>
      <c r="M386" s="100"/>
      <c r="N386" s="100"/>
      <c r="O386" s="100"/>
      <c r="P386" s="100"/>
      <c r="Q386" s="100"/>
      <c r="R386" s="100"/>
      <c r="S386" s="100"/>
      <c r="T386" s="100"/>
      <c r="U386" s="100"/>
      <c r="V386" s="100"/>
      <c r="W386" s="100"/>
      <c r="X386" s="100"/>
      <c r="Y386" s="100"/>
      <c r="Z386" s="100"/>
    </row>
    <row r="387" spans="1:26" ht="14.25" hidden="1" customHeight="1" outlineLevel="1" x14ac:dyDescent="0.2">
      <c r="A387" s="100"/>
      <c r="B387" s="100"/>
      <c r="C387" s="100">
        <v>29</v>
      </c>
      <c r="D387" s="100" t="s">
        <v>1090</v>
      </c>
      <c r="E387" s="101">
        <v>345750</v>
      </c>
      <c r="F387" s="100"/>
      <c r="G387" s="100">
        <v>78</v>
      </c>
      <c r="H387" s="100"/>
      <c r="I387" s="100"/>
      <c r="J387" s="100"/>
      <c r="K387" s="100"/>
      <c r="L387" s="100"/>
      <c r="M387" s="100"/>
      <c r="N387" s="100"/>
      <c r="O387" s="100"/>
      <c r="P387" s="100"/>
      <c r="Q387" s="100"/>
      <c r="R387" s="100"/>
      <c r="S387" s="100"/>
      <c r="T387" s="100"/>
      <c r="U387" s="100"/>
      <c r="V387" s="100"/>
      <c r="W387" s="100"/>
      <c r="X387" s="100"/>
      <c r="Y387" s="100"/>
      <c r="Z387" s="100"/>
    </row>
    <row r="388" spans="1:26" ht="14.25" hidden="1" customHeight="1" outlineLevel="1" x14ac:dyDescent="0.2">
      <c r="A388" s="100"/>
      <c r="B388" s="100"/>
      <c r="C388" s="100">
        <v>30</v>
      </c>
      <c r="D388" s="100" t="s">
        <v>1091</v>
      </c>
      <c r="E388" s="101">
        <v>82</v>
      </c>
      <c r="F388" s="100"/>
      <c r="G388" s="100">
        <v>80</v>
      </c>
      <c r="H388" s="100"/>
      <c r="I388" s="100"/>
      <c r="J388" s="100"/>
      <c r="K388" s="100"/>
      <c r="L388" s="100"/>
      <c r="M388" s="100"/>
      <c r="N388" s="100"/>
      <c r="O388" s="100"/>
      <c r="P388" s="100"/>
      <c r="Q388" s="100"/>
      <c r="R388" s="100"/>
      <c r="S388" s="100"/>
      <c r="T388" s="100"/>
      <c r="U388" s="100"/>
      <c r="V388" s="100"/>
      <c r="W388" s="100"/>
      <c r="X388" s="100"/>
      <c r="Y388" s="100"/>
      <c r="Z388" s="100"/>
    </row>
    <row r="389" spans="1:26" ht="14.25" hidden="1" customHeight="1" outlineLevel="1" x14ac:dyDescent="0.2">
      <c r="A389" s="100"/>
      <c r="B389" s="100"/>
      <c r="C389" s="100">
        <v>31</v>
      </c>
      <c r="D389" s="100" t="s">
        <v>1090</v>
      </c>
      <c r="E389" s="101">
        <v>351375</v>
      </c>
      <c r="F389" s="100"/>
      <c r="G389" s="100">
        <v>82</v>
      </c>
      <c r="H389" s="100"/>
      <c r="I389" s="100"/>
      <c r="J389" s="100"/>
      <c r="K389" s="100"/>
      <c r="L389" s="100"/>
      <c r="M389" s="100"/>
      <c r="N389" s="100"/>
      <c r="O389" s="100"/>
      <c r="P389" s="100"/>
      <c r="Q389" s="100"/>
      <c r="R389" s="100"/>
      <c r="S389" s="100"/>
      <c r="T389" s="100"/>
      <c r="U389" s="100"/>
      <c r="V389" s="100"/>
      <c r="W389" s="100"/>
      <c r="X389" s="100"/>
      <c r="Y389" s="100"/>
      <c r="Z389" s="100"/>
    </row>
    <row r="390" spans="1:26" ht="14.25" hidden="1" customHeight="1" outlineLevel="1" x14ac:dyDescent="0.2">
      <c r="A390" s="100"/>
      <c r="B390" s="100"/>
      <c r="C390" s="100">
        <v>32</v>
      </c>
      <c r="D390" s="100" t="s">
        <v>1091</v>
      </c>
      <c r="E390" s="101">
        <v>87</v>
      </c>
      <c r="F390" s="100"/>
      <c r="G390" s="100">
        <v>84</v>
      </c>
      <c r="H390" s="100"/>
      <c r="I390" s="100"/>
      <c r="J390" s="100"/>
      <c r="K390" s="100"/>
      <c r="L390" s="100"/>
      <c r="M390" s="100"/>
      <c r="N390" s="100"/>
      <c r="O390" s="100"/>
      <c r="P390" s="100"/>
      <c r="Q390" s="100"/>
      <c r="R390" s="100"/>
      <c r="S390" s="100"/>
      <c r="T390" s="100"/>
      <c r="U390" s="100"/>
      <c r="V390" s="100"/>
      <c r="W390" s="100"/>
      <c r="X390" s="100"/>
      <c r="Y390" s="100"/>
      <c r="Z390" s="100"/>
    </row>
    <row r="391" spans="1:26" ht="14.25" hidden="1" customHeight="1" outlineLevel="1" x14ac:dyDescent="0.2">
      <c r="A391" s="100"/>
      <c r="B391" s="100"/>
      <c r="C391" s="100">
        <v>33</v>
      </c>
      <c r="D391" s="100" t="s">
        <v>1090</v>
      </c>
      <c r="E391" s="101">
        <v>357000</v>
      </c>
      <c r="F391" s="100"/>
      <c r="G391" s="100">
        <v>86</v>
      </c>
      <c r="H391" s="100"/>
      <c r="I391" s="100"/>
      <c r="J391" s="100"/>
      <c r="K391" s="100"/>
      <c r="L391" s="100"/>
      <c r="M391" s="100"/>
      <c r="N391" s="100"/>
      <c r="O391" s="100"/>
      <c r="P391" s="100"/>
      <c r="Q391" s="100"/>
      <c r="R391" s="100"/>
      <c r="S391" s="100"/>
      <c r="T391" s="100"/>
      <c r="U391" s="100"/>
      <c r="V391" s="100"/>
      <c r="W391" s="100"/>
      <c r="X391" s="100"/>
      <c r="Y391" s="100"/>
      <c r="Z391" s="100"/>
    </row>
    <row r="392" spans="1:26" ht="14.25" hidden="1" customHeight="1" outlineLevel="1" x14ac:dyDescent="0.2">
      <c r="A392" s="100"/>
      <c r="B392" s="100"/>
      <c r="C392" s="100">
        <v>34</v>
      </c>
      <c r="D392" s="100" t="s">
        <v>1091</v>
      </c>
      <c r="E392" s="101">
        <v>93</v>
      </c>
      <c r="F392" s="100"/>
      <c r="G392" s="100">
        <v>88</v>
      </c>
      <c r="H392" s="100"/>
      <c r="I392" s="100"/>
      <c r="J392" s="100"/>
      <c r="K392" s="100"/>
      <c r="L392" s="100"/>
      <c r="M392" s="100"/>
      <c r="N392" s="100"/>
      <c r="O392" s="100"/>
      <c r="P392" s="100"/>
      <c r="Q392" s="100"/>
      <c r="R392" s="100"/>
      <c r="S392" s="100"/>
      <c r="T392" s="100"/>
      <c r="U392" s="100"/>
      <c r="V392" s="100"/>
      <c r="W392" s="100"/>
      <c r="X392" s="100"/>
      <c r="Y392" s="100"/>
      <c r="Z392" s="100"/>
    </row>
    <row r="393" spans="1:26" ht="14.25" hidden="1" customHeight="1" outlineLevel="1" x14ac:dyDescent="0.2">
      <c r="A393" s="100"/>
      <c r="B393" s="100"/>
      <c r="C393" s="100">
        <v>35</v>
      </c>
      <c r="D393" s="100" t="s">
        <v>1090</v>
      </c>
      <c r="E393" s="101">
        <v>362625</v>
      </c>
      <c r="F393" s="100"/>
      <c r="G393" s="100">
        <v>90</v>
      </c>
      <c r="H393" s="100"/>
      <c r="I393" s="100"/>
      <c r="J393" s="100"/>
      <c r="K393" s="100"/>
      <c r="L393" s="100"/>
      <c r="M393" s="100"/>
      <c r="N393" s="100"/>
      <c r="O393" s="100"/>
      <c r="P393" s="100"/>
      <c r="Q393" s="100"/>
      <c r="R393" s="100"/>
      <c r="S393" s="100"/>
      <c r="T393" s="100"/>
      <c r="U393" s="100"/>
      <c r="V393" s="100"/>
      <c r="W393" s="100"/>
      <c r="X393" s="100"/>
      <c r="Y393" s="100"/>
      <c r="Z393" s="100"/>
    </row>
    <row r="394" spans="1:26" ht="14.25" hidden="1" customHeight="1" outlineLevel="1" x14ac:dyDescent="0.2">
      <c r="A394" s="100"/>
      <c r="B394" s="100"/>
      <c r="C394" s="100">
        <v>36</v>
      </c>
      <c r="D394" s="100" t="s">
        <v>1091</v>
      </c>
      <c r="E394" s="101">
        <v>99</v>
      </c>
      <c r="F394" s="100"/>
      <c r="G394" s="100">
        <v>92</v>
      </c>
      <c r="H394" s="100"/>
      <c r="I394" s="100"/>
      <c r="J394" s="100"/>
      <c r="K394" s="100"/>
      <c r="L394" s="100"/>
      <c r="M394" s="100"/>
      <c r="N394" s="100"/>
      <c r="O394" s="100"/>
      <c r="P394" s="100"/>
      <c r="Q394" s="100"/>
      <c r="R394" s="100"/>
      <c r="S394" s="100"/>
      <c r="T394" s="100"/>
      <c r="U394" s="100"/>
      <c r="V394" s="100"/>
      <c r="W394" s="100"/>
      <c r="X394" s="100"/>
      <c r="Y394" s="100"/>
      <c r="Z394" s="100"/>
    </row>
    <row r="395" spans="1:26" ht="14.25" hidden="1" customHeight="1" outlineLevel="1" x14ac:dyDescent="0.2">
      <c r="A395" s="100"/>
      <c r="B395" s="100"/>
      <c r="C395" s="100">
        <v>37</v>
      </c>
      <c r="D395" s="100" t="s">
        <v>1090</v>
      </c>
      <c r="E395" s="101">
        <v>368250</v>
      </c>
      <c r="F395" s="100"/>
      <c r="G395" s="100">
        <v>94</v>
      </c>
      <c r="H395" s="100"/>
      <c r="I395" s="100"/>
      <c r="J395" s="100"/>
      <c r="K395" s="100"/>
      <c r="L395" s="100"/>
      <c r="M395" s="100"/>
      <c r="N395" s="100"/>
      <c r="O395" s="100"/>
      <c r="P395" s="100"/>
      <c r="Q395" s="100"/>
      <c r="R395" s="100"/>
      <c r="S395" s="100"/>
      <c r="T395" s="100"/>
      <c r="U395" s="100"/>
      <c r="V395" s="100"/>
      <c r="W395" s="100"/>
      <c r="X395" s="100"/>
      <c r="Y395" s="100"/>
      <c r="Z395" s="100"/>
    </row>
    <row r="396" spans="1:26" ht="14.25" hidden="1" customHeight="1" outlineLevel="1" x14ac:dyDescent="0.2">
      <c r="A396" s="100"/>
      <c r="B396" s="100"/>
      <c r="C396" s="100">
        <v>38</v>
      </c>
      <c r="D396" s="100" t="s">
        <v>1091</v>
      </c>
      <c r="E396" s="101">
        <v>105</v>
      </c>
      <c r="F396" s="100"/>
      <c r="G396" s="100">
        <v>96</v>
      </c>
      <c r="H396" s="100"/>
      <c r="I396" s="100"/>
      <c r="J396" s="100"/>
      <c r="K396" s="100"/>
      <c r="L396" s="100"/>
      <c r="M396" s="100"/>
      <c r="N396" s="100"/>
      <c r="O396" s="100"/>
      <c r="P396" s="100"/>
      <c r="Q396" s="100"/>
      <c r="R396" s="100"/>
      <c r="S396" s="100"/>
      <c r="T396" s="100"/>
      <c r="U396" s="100"/>
      <c r="V396" s="100"/>
      <c r="W396" s="100"/>
      <c r="X396" s="100"/>
      <c r="Y396" s="100"/>
      <c r="Z396" s="100"/>
    </row>
    <row r="397" spans="1:26" ht="14.25" hidden="1" customHeight="1" outlineLevel="1" x14ac:dyDescent="0.2">
      <c r="A397" s="100"/>
      <c r="B397" s="100"/>
      <c r="C397" s="100">
        <v>39</v>
      </c>
      <c r="D397" s="100" t="s">
        <v>1090</v>
      </c>
      <c r="E397" s="101">
        <v>373875</v>
      </c>
      <c r="F397" s="100"/>
      <c r="G397" s="100">
        <v>98</v>
      </c>
      <c r="H397" s="100"/>
      <c r="I397" s="100"/>
      <c r="J397" s="100"/>
      <c r="K397" s="100"/>
      <c r="L397" s="100"/>
      <c r="M397" s="100"/>
      <c r="N397" s="100"/>
      <c r="O397" s="100"/>
      <c r="P397" s="100"/>
      <c r="Q397" s="100"/>
      <c r="R397" s="100"/>
      <c r="S397" s="100"/>
      <c r="T397" s="100"/>
      <c r="U397" s="100"/>
      <c r="V397" s="100"/>
      <c r="W397" s="100"/>
      <c r="X397" s="100"/>
      <c r="Y397" s="100"/>
      <c r="Z397" s="100"/>
    </row>
    <row r="398" spans="1:26" ht="14.25" hidden="1" customHeight="1" outlineLevel="1" x14ac:dyDescent="0.2">
      <c r="A398" s="100"/>
      <c r="B398" s="100"/>
      <c r="C398" s="100">
        <v>40</v>
      </c>
      <c r="D398" s="100" t="s">
        <v>1091</v>
      </c>
      <c r="E398" s="101">
        <v>112</v>
      </c>
      <c r="F398" s="100"/>
      <c r="G398" s="100">
        <v>100</v>
      </c>
      <c r="H398" s="100"/>
      <c r="I398" s="100"/>
      <c r="J398" s="100"/>
      <c r="K398" s="100"/>
      <c r="L398" s="100"/>
      <c r="M398" s="100"/>
      <c r="N398" s="100"/>
      <c r="O398" s="100"/>
      <c r="P398" s="100"/>
      <c r="Q398" s="100"/>
      <c r="R398" s="100"/>
      <c r="S398" s="100"/>
      <c r="T398" s="100"/>
      <c r="U398" s="100"/>
      <c r="V398" s="100"/>
      <c r="W398" s="100"/>
      <c r="X398" s="100"/>
      <c r="Y398" s="100"/>
      <c r="Z398" s="100"/>
    </row>
    <row r="399" spans="1:26" ht="14.25" hidden="1" customHeight="1" outlineLevel="1" x14ac:dyDescent="0.2">
      <c r="A399" s="100"/>
      <c r="B399" s="100"/>
      <c r="C399" s="100">
        <v>41</v>
      </c>
      <c r="D399" s="100" t="s">
        <v>1090</v>
      </c>
      <c r="E399" s="101">
        <v>379500</v>
      </c>
      <c r="F399" s="100"/>
      <c r="G399" s="100">
        <v>102</v>
      </c>
      <c r="H399" s="100"/>
      <c r="I399" s="100"/>
      <c r="J399" s="100"/>
      <c r="K399" s="100"/>
      <c r="L399" s="100"/>
      <c r="M399" s="100"/>
      <c r="N399" s="100"/>
      <c r="O399" s="100"/>
      <c r="P399" s="100"/>
      <c r="Q399" s="100"/>
      <c r="R399" s="100"/>
      <c r="S399" s="100"/>
      <c r="T399" s="100"/>
      <c r="U399" s="100"/>
      <c r="V399" s="100"/>
      <c r="W399" s="100"/>
      <c r="X399" s="100"/>
      <c r="Y399" s="100"/>
      <c r="Z399" s="100"/>
    </row>
    <row r="400" spans="1:26" ht="14.25" hidden="1" customHeight="1" outlineLevel="1" x14ac:dyDescent="0.2">
      <c r="A400" s="100"/>
      <c r="B400" s="100"/>
      <c r="C400" s="100">
        <v>42</v>
      </c>
      <c r="D400" s="100" t="s">
        <v>1091</v>
      </c>
      <c r="E400" s="101">
        <v>119</v>
      </c>
      <c r="F400" s="100"/>
      <c r="G400" s="100">
        <v>104</v>
      </c>
      <c r="H400" s="100"/>
      <c r="I400" s="100"/>
      <c r="J400" s="100"/>
      <c r="K400" s="100"/>
      <c r="L400" s="100"/>
      <c r="M400" s="100"/>
      <c r="N400" s="100"/>
      <c r="O400" s="100"/>
      <c r="P400" s="100"/>
      <c r="Q400" s="100"/>
      <c r="R400" s="100"/>
      <c r="S400" s="100"/>
      <c r="T400" s="100"/>
      <c r="U400" s="100"/>
      <c r="V400" s="100"/>
      <c r="W400" s="100"/>
      <c r="X400" s="100"/>
      <c r="Y400" s="100"/>
      <c r="Z400" s="100"/>
    </row>
    <row r="401" spans="1:26" ht="14.25" hidden="1" customHeight="1" outlineLevel="1" x14ac:dyDescent="0.2">
      <c r="A401" s="100"/>
      <c r="B401" s="100"/>
      <c r="C401" s="100">
        <v>43</v>
      </c>
      <c r="D401" s="100" t="s">
        <v>1090</v>
      </c>
      <c r="E401" s="101">
        <v>385125</v>
      </c>
      <c r="F401" s="100"/>
      <c r="G401" s="100">
        <v>106</v>
      </c>
      <c r="H401" s="100"/>
      <c r="I401" s="100"/>
      <c r="J401" s="100"/>
      <c r="K401" s="100"/>
      <c r="L401" s="100"/>
      <c r="M401" s="100"/>
      <c r="N401" s="100"/>
      <c r="O401" s="100"/>
      <c r="P401" s="100"/>
      <c r="Q401" s="100"/>
      <c r="R401" s="100"/>
      <c r="S401" s="100"/>
      <c r="T401" s="100"/>
      <c r="U401" s="100"/>
      <c r="V401" s="100"/>
      <c r="W401" s="100"/>
      <c r="X401" s="100"/>
      <c r="Y401" s="100"/>
      <c r="Z401" s="100"/>
    </row>
    <row r="402" spans="1:26" ht="14.25" hidden="1" customHeight="1" outlineLevel="1" x14ac:dyDescent="0.2">
      <c r="A402" s="100"/>
      <c r="B402" s="100"/>
      <c r="C402" s="100">
        <v>44</v>
      </c>
      <c r="D402" s="100" t="s">
        <v>1091</v>
      </c>
      <c r="E402" s="101">
        <v>126</v>
      </c>
      <c r="F402" s="100"/>
      <c r="G402" s="100">
        <v>108</v>
      </c>
      <c r="H402" s="100"/>
      <c r="I402" s="100"/>
      <c r="J402" s="100"/>
      <c r="K402" s="100"/>
      <c r="L402" s="100"/>
      <c r="M402" s="100"/>
      <c r="N402" s="100"/>
      <c r="O402" s="100"/>
      <c r="P402" s="100"/>
      <c r="Q402" s="100"/>
      <c r="R402" s="100"/>
      <c r="S402" s="100"/>
      <c r="T402" s="100"/>
      <c r="U402" s="100"/>
      <c r="V402" s="100"/>
      <c r="W402" s="100"/>
      <c r="X402" s="100"/>
      <c r="Y402" s="100"/>
      <c r="Z402" s="100"/>
    </row>
    <row r="403" spans="1:26" ht="14.25" hidden="1" customHeight="1" outlineLevel="1" x14ac:dyDescent="0.2">
      <c r="A403" s="100"/>
      <c r="B403" s="100"/>
      <c r="C403" s="100">
        <v>45</v>
      </c>
      <c r="D403" s="100" t="s">
        <v>1090</v>
      </c>
      <c r="E403" s="101">
        <v>390750</v>
      </c>
      <c r="F403" s="100"/>
      <c r="G403" s="100">
        <v>110</v>
      </c>
      <c r="H403" s="100"/>
      <c r="I403" s="100"/>
      <c r="J403" s="100"/>
      <c r="K403" s="100"/>
      <c r="L403" s="100"/>
      <c r="M403" s="100"/>
      <c r="N403" s="100"/>
      <c r="O403" s="100"/>
      <c r="P403" s="100"/>
      <c r="Q403" s="100"/>
      <c r="R403" s="100"/>
      <c r="S403" s="100"/>
      <c r="T403" s="100"/>
      <c r="U403" s="100"/>
      <c r="V403" s="100"/>
      <c r="W403" s="100"/>
      <c r="X403" s="100"/>
      <c r="Y403" s="100"/>
      <c r="Z403" s="100"/>
    </row>
    <row r="404" spans="1:26" ht="14.25" hidden="1" customHeight="1" outlineLevel="1" x14ac:dyDescent="0.2">
      <c r="A404" s="100"/>
      <c r="B404" s="100"/>
      <c r="C404" s="100">
        <v>46</v>
      </c>
      <c r="D404" s="100" t="s">
        <v>1091</v>
      </c>
      <c r="E404" s="101">
        <v>134</v>
      </c>
      <c r="F404" s="100"/>
      <c r="G404" s="100">
        <v>112</v>
      </c>
      <c r="H404" s="100"/>
      <c r="I404" s="100"/>
      <c r="J404" s="100"/>
      <c r="K404" s="100"/>
      <c r="L404" s="100"/>
      <c r="M404" s="100"/>
      <c r="N404" s="100"/>
      <c r="O404" s="100"/>
      <c r="P404" s="100"/>
      <c r="Q404" s="100"/>
      <c r="R404" s="100"/>
      <c r="S404" s="100"/>
      <c r="T404" s="100"/>
      <c r="U404" s="100"/>
      <c r="V404" s="100"/>
      <c r="W404" s="100"/>
      <c r="X404" s="100"/>
      <c r="Y404" s="100"/>
      <c r="Z404" s="100"/>
    </row>
    <row r="405" spans="1:26" ht="14.25" hidden="1" customHeight="1" outlineLevel="1" x14ac:dyDescent="0.2">
      <c r="A405" s="100"/>
      <c r="B405" s="100"/>
      <c r="C405" s="100">
        <v>47</v>
      </c>
      <c r="D405" s="100" t="s">
        <v>1090</v>
      </c>
      <c r="E405" s="101">
        <v>396375</v>
      </c>
      <c r="F405" s="100"/>
      <c r="G405" s="100">
        <v>114</v>
      </c>
      <c r="H405" s="100"/>
      <c r="I405" s="100"/>
      <c r="J405" s="100"/>
      <c r="K405" s="100"/>
      <c r="L405" s="100"/>
      <c r="M405" s="100"/>
      <c r="N405" s="100"/>
      <c r="O405" s="100"/>
      <c r="P405" s="100"/>
      <c r="Q405" s="100"/>
      <c r="R405" s="100"/>
      <c r="S405" s="100"/>
      <c r="T405" s="100"/>
      <c r="U405" s="100"/>
      <c r="V405" s="100"/>
      <c r="W405" s="100"/>
      <c r="X405" s="100"/>
      <c r="Y405" s="100"/>
      <c r="Z405" s="100"/>
    </row>
    <row r="406" spans="1:26" ht="14.25" hidden="1" customHeight="1" outlineLevel="1" x14ac:dyDescent="0.2">
      <c r="A406" s="100"/>
      <c r="B406" s="100"/>
      <c r="C406" s="100">
        <v>48</v>
      </c>
      <c r="D406" s="100" t="s">
        <v>1091</v>
      </c>
      <c r="E406" s="101">
        <v>142</v>
      </c>
      <c r="F406" s="100"/>
      <c r="G406" s="100">
        <v>116</v>
      </c>
      <c r="H406" s="100"/>
      <c r="I406" s="100"/>
      <c r="J406" s="100"/>
      <c r="K406" s="100"/>
      <c r="L406" s="100"/>
      <c r="M406" s="100"/>
      <c r="N406" s="100"/>
      <c r="O406" s="100"/>
      <c r="P406" s="100"/>
      <c r="Q406" s="100"/>
      <c r="R406" s="100"/>
      <c r="S406" s="100"/>
      <c r="T406" s="100"/>
      <c r="U406" s="100"/>
      <c r="V406" s="100"/>
      <c r="W406" s="100"/>
      <c r="X406" s="100"/>
      <c r="Y406" s="100"/>
      <c r="Z406" s="100"/>
    </row>
    <row r="407" spans="1:26" ht="14.25" hidden="1" customHeight="1" outlineLevel="1" x14ac:dyDescent="0.2">
      <c r="A407" s="100"/>
      <c r="B407" s="100"/>
      <c r="C407" s="100">
        <v>49</v>
      </c>
      <c r="D407" s="100" t="s">
        <v>1090</v>
      </c>
      <c r="E407" s="101">
        <v>402000</v>
      </c>
      <c r="F407" s="100"/>
      <c r="G407" s="100">
        <v>118</v>
      </c>
      <c r="H407" s="100"/>
      <c r="I407" s="100"/>
      <c r="J407" s="100"/>
      <c r="K407" s="100"/>
      <c r="L407" s="100"/>
      <c r="M407" s="100"/>
      <c r="N407" s="100"/>
      <c r="O407" s="100"/>
      <c r="P407" s="100"/>
      <c r="Q407" s="100"/>
      <c r="R407" s="100"/>
      <c r="S407" s="100"/>
      <c r="T407" s="100"/>
      <c r="U407" s="100"/>
      <c r="V407" s="100"/>
      <c r="W407" s="100"/>
      <c r="X407" s="100"/>
      <c r="Y407" s="100"/>
      <c r="Z407" s="100"/>
    </row>
    <row r="408" spans="1:26" ht="14.25" hidden="1" customHeight="1" outlineLevel="1" x14ac:dyDescent="0.2">
      <c r="A408" s="100"/>
      <c r="B408" s="100"/>
      <c r="C408" s="100">
        <v>50</v>
      </c>
      <c r="D408" s="100" t="s">
        <v>1091</v>
      </c>
      <c r="E408" s="101">
        <v>150</v>
      </c>
      <c r="F408" s="100"/>
      <c r="G408" s="100">
        <v>0</v>
      </c>
      <c r="H408" s="100"/>
      <c r="I408" s="100"/>
      <c r="J408" s="100"/>
      <c r="K408" s="100"/>
      <c r="L408" s="100"/>
      <c r="M408" s="100"/>
      <c r="N408" s="100"/>
      <c r="O408" s="100"/>
      <c r="P408" s="100"/>
      <c r="Q408" s="100"/>
      <c r="R408" s="100"/>
      <c r="S408" s="100"/>
      <c r="T408" s="100"/>
      <c r="U408" s="100"/>
      <c r="V408" s="100"/>
      <c r="W408" s="100"/>
      <c r="X408" s="100"/>
      <c r="Y408" s="100"/>
      <c r="Z408" s="100"/>
    </row>
    <row r="409" spans="1:26" ht="14.25" customHeight="1" x14ac:dyDescent="0.2">
      <c r="A409" s="22"/>
      <c r="B409" s="22" t="s">
        <v>211</v>
      </c>
      <c r="C409" s="22">
        <v>1</v>
      </c>
      <c r="D409" s="22" t="s">
        <v>1107</v>
      </c>
      <c r="E409" s="23">
        <v>1</v>
      </c>
      <c r="F409" s="22" t="s">
        <v>1108</v>
      </c>
      <c r="G409" s="22">
        <v>20</v>
      </c>
      <c r="H409" s="100"/>
      <c r="I409" s="100"/>
      <c r="J409" s="100"/>
      <c r="K409" s="100"/>
      <c r="L409" s="100"/>
      <c r="M409" s="100"/>
      <c r="N409" s="100"/>
      <c r="O409" s="100"/>
      <c r="P409" s="100"/>
      <c r="Q409" s="100"/>
      <c r="R409" s="100"/>
      <c r="S409" s="100"/>
      <c r="T409" s="100"/>
      <c r="U409" s="100"/>
      <c r="V409" s="100"/>
      <c r="W409" s="100"/>
      <c r="X409" s="100"/>
      <c r="Y409" s="100"/>
      <c r="Z409" s="100"/>
    </row>
    <row r="410" spans="1:26" ht="14.25" customHeight="1" collapsed="1" x14ac:dyDescent="0.2">
      <c r="A410" s="100"/>
      <c r="B410" s="100"/>
      <c r="C410" s="100"/>
      <c r="D410" s="100" t="s">
        <v>1109</v>
      </c>
      <c r="E410" s="101">
        <v>1</v>
      </c>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4.25" hidden="1" customHeight="1" outlineLevel="1" x14ac:dyDescent="0.2">
      <c r="A411" s="100"/>
      <c r="B411" s="100"/>
      <c r="C411" s="100">
        <v>2</v>
      </c>
      <c r="D411" s="100" t="s">
        <v>1107</v>
      </c>
      <c r="E411" s="101">
        <v>2</v>
      </c>
      <c r="F411" s="100" t="s">
        <v>1108</v>
      </c>
      <c r="G411" s="100">
        <v>24</v>
      </c>
      <c r="H411" s="100"/>
      <c r="I411" s="100"/>
      <c r="J411" s="100"/>
      <c r="K411" s="100"/>
      <c r="L411" s="100"/>
      <c r="M411" s="100"/>
      <c r="N411" s="100"/>
      <c r="O411" s="100"/>
      <c r="P411" s="100"/>
      <c r="Q411" s="100"/>
      <c r="R411" s="100"/>
      <c r="S411" s="100"/>
      <c r="T411" s="100"/>
      <c r="U411" s="100"/>
      <c r="V411" s="100"/>
      <c r="W411" s="100"/>
      <c r="X411" s="100"/>
      <c r="Y411" s="100"/>
      <c r="Z411" s="100"/>
    </row>
    <row r="412" spans="1:26" ht="14.25" hidden="1" customHeight="1" outlineLevel="1" x14ac:dyDescent="0.2">
      <c r="A412" s="100"/>
      <c r="B412" s="100"/>
      <c r="C412" s="100">
        <v>3</v>
      </c>
      <c r="D412" s="100" t="s">
        <v>1109</v>
      </c>
      <c r="E412" s="101">
        <v>2</v>
      </c>
      <c r="F412" s="100"/>
      <c r="G412" s="100">
        <v>26</v>
      </c>
      <c r="H412" s="100"/>
      <c r="I412" s="100"/>
      <c r="J412" s="100"/>
      <c r="K412" s="100"/>
      <c r="L412" s="100"/>
      <c r="M412" s="100"/>
      <c r="N412" s="100"/>
      <c r="O412" s="100"/>
      <c r="P412" s="100"/>
      <c r="Q412" s="100"/>
      <c r="R412" s="100"/>
      <c r="S412" s="100"/>
      <c r="T412" s="100"/>
      <c r="U412" s="100"/>
      <c r="V412" s="100"/>
      <c r="W412" s="100"/>
      <c r="X412" s="100"/>
      <c r="Y412" s="100"/>
      <c r="Z412" s="100"/>
    </row>
    <row r="413" spans="1:26" ht="14.25" hidden="1" customHeight="1" outlineLevel="1" x14ac:dyDescent="0.2">
      <c r="A413" s="100"/>
      <c r="B413" s="100"/>
      <c r="C413" s="100">
        <v>4</v>
      </c>
      <c r="D413" s="100" t="s">
        <v>1107</v>
      </c>
      <c r="E413" s="101">
        <v>3</v>
      </c>
      <c r="F413" s="100" t="s">
        <v>1108</v>
      </c>
      <c r="G413" s="100">
        <v>28</v>
      </c>
      <c r="H413" s="100"/>
      <c r="I413" s="100"/>
      <c r="J413" s="100"/>
      <c r="K413" s="100"/>
      <c r="L413" s="100"/>
      <c r="M413" s="100"/>
      <c r="N413" s="100"/>
      <c r="O413" s="100"/>
      <c r="P413" s="100"/>
      <c r="Q413" s="100"/>
      <c r="R413" s="100"/>
      <c r="S413" s="100"/>
      <c r="T413" s="100"/>
      <c r="U413" s="100"/>
      <c r="V413" s="100"/>
      <c r="W413" s="100"/>
      <c r="X413" s="100"/>
      <c r="Y413" s="100"/>
      <c r="Z413" s="100"/>
    </row>
    <row r="414" spans="1:26" ht="14.25" hidden="1" customHeight="1" outlineLevel="1" x14ac:dyDescent="0.2">
      <c r="A414" s="100"/>
      <c r="B414" s="100"/>
      <c r="C414" s="100">
        <v>5</v>
      </c>
      <c r="D414" s="100" t="s">
        <v>1109</v>
      </c>
      <c r="E414" s="101">
        <v>3</v>
      </c>
      <c r="F414" s="100"/>
      <c r="G414" s="100">
        <v>30</v>
      </c>
      <c r="H414" s="100"/>
      <c r="I414" s="100"/>
      <c r="J414" s="100"/>
      <c r="K414" s="100"/>
      <c r="L414" s="100"/>
      <c r="M414" s="100"/>
      <c r="N414" s="100"/>
      <c r="O414" s="100"/>
      <c r="P414" s="100"/>
      <c r="Q414" s="100"/>
      <c r="R414" s="100"/>
      <c r="S414" s="100"/>
      <c r="T414" s="100"/>
      <c r="U414" s="100"/>
      <c r="V414" s="100"/>
      <c r="W414" s="100"/>
      <c r="X414" s="100"/>
      <c r="Y414" s="100"/>
      <c r="Z414" s="100"/>
    </row>
    <row r="415" spans="1:26" ht="14.25" hidden="1" customHeight="1" outlineLevel="1" x14ac:dyDescent="0.2">
      <c r="A415" s="100"/>
      <c r="B415" s="100"/>
      <c r="C415" s="100">
        <v>6</v>
      </c>
      <c r="D415" s="100" t="s">
        <v>1107</v>
      </c>
      <c r="E415" s="101">
        <v>4</v>
      </c>
      <c r="F415" s="100" t="s">
        <v>1108</v>
      </c>
      <c r="G415" s="100">
        <v>32</v>
      </c>
      <c r="H415" s="100"/>
      <c r="I415" s="100"/>
      <c r="J415" s="100"/>
      <c r="K415" s="100"/>
      <c r="L415" s="100"/>
      <c r="M415" s="100"/>
      <c r="N415" s="100"/>
      <c r="O415" s="100"/>
      <c r="P415" s="100"/>
      <c r="Q415" s="100"/>
      <c r="R415" s="100"/>
      <c r="S415" s="100"/>
      <c r="T415" s="100"/>
      <c r="U415" s="100"/>
      <c r="V415" s="100"/>
      <c r="W415" s="100"/>
      <c r="X415" s="100"/>
      <c r="Y415" s="100"/>
      <c r="Z415" s="100"/>
    </row>
    <row r="416" spans="1:26" ht="14.25" hidden="1" customHeight="1" outlineLevel="1" x14ac:dyDescent="0.2">
      <c r="A416" s="100"/>
      <c r="B416" s="100"/>
      <c r="C416" s="100">
        <v>7</v>
      </c>
      <c r="D416" s="100" t="s">
        <v>1109</v>
      </c>
      <c r="E416" s="101">
        <v>4</v>
      </c>
      <c r="F416" s="100"/>
      <c r="G416" s="100">
        <v>34</v>
      </c>
      <c r="H416" s="100"/>
      <c r="I416" s="100"/>
      <c r="J416" s="100"/>
      <c r="K416" s="100"/>
      <c r="L416" s="100"/>
      <c r="M416" s="100"/>
      <c r="N416" s="100"/>
      <c r="O416" s="100"/>
      <c r="P416" s="100"/>
      <c r="Q416" s="100"/>
      <c r="R416" s="100"/>
      <c r="S416" s="100"/>
      <c r="T416" s="100"/>
      <c r="U416" s="100"/>
      <c r="V416" s="100"/>
      <c r="W416" s="100"/>
      <c r="X416" s="100"/>
      <c r="Y416" s="100"/>
      <c r="Z416" s="100"/>
    </row>
    <row r="417" spans="1:26" ht="14.25" hidden="1" customHeight="1" outlineLevel="1" x14ac:dyDescent="0.2">
      <c r="A417" s="100"/>
      <c r="B417" s="100"/>
      <c r="C417" s="100">
        <v>8</v>
      </c>
      <c r="D417" s="100" t="s">
        <v>1107</v>
      </c>
      <c r="E417" s="101">
        <v>5</v>
      </c>
      <c r="F417" s="100" t="s">
        <v>1108</v>
      </c>
      <c r="G417" s="100">
        <v>36</v>
      </c>
      <c r="H417" s="100"/>
      <c r="I417" s="100"/>
      <c r="J417" s="100"/>
      <c r="K417" s="100"/>
      <c r="L417" s="100"/>
      <c r="M417" s="100"/>
      <c r="N417" s="100"/>
      <c r="O417" s="100"/>
      <c r="P417" s="100"/>
      <c r="Q417" s="100"/>
      <c r="R417" s="100"/>
      <c r="S417" s="100"/>
      <c r="T417" s="100"/>
      <c r="U417" s="100"/>
      <c r="V417" s="100"/>
      <c r="W417" s="100"/>
      <c r="X417" s="100"/>
      <c r="Y417" s="100"/>
      <c r="Z417" s="100"/>
    </row>
    <row r="418" spans="1:26" ht="14.25" hidden="1" customHeight="1" outlineLevel="1" x14ac:dyDescent="0.2">
      <c r="A418" s="100"/>
      <c r="B418" s="100"/>
      <c r="C418" s="100">
        <v>9</v>
      </c>
      <c r="D418" s="100" t="s">
        <v>1109</v>
      </c>
      <c r="E418" s="101">
        <v>5</v>
      </c>
      <c r="F418" s="100"/>
      <c r="G418" s="100">
        <v>38</v>
      </c>
      <c r="H418" s="100"/>
      <c r="I418" s="100"/>
      <c r="J418" s="100"/>
      <c r="K418" s="100"/>
      <c r="L418" s="100"/>
      <c r="M418" s="100"/>
      <c r="N418" s="100"/>
      <c r="O418" s="100"/>
      <c r="P418" s="100"/>
      <c r="Q418" s="100"/>
      <c r="R418" s="100"/>
      <c r="S418" s="100"/>
      <c r="T418" s="100"/>
      <c r="U418" s="100"/>
      <c r="V418" s="100"/>
      <c r="W418" s="100"/>
      <c r="X418" s="100"/>
      <c r="Y418" s="100"/>
      <c r="Z418" s="100"/>
    </row>
    <row r="419" spans="1:26" ht="14.25" hidden="1" customHeight="1" outlineLevel="1" x14ac:dyDescent="0.2">
      <c r="A419" s="100"/>
      <c r="B419" s="100"/>
      <c r="C419" s="100">
        <v>10</v>
      </c>
      <c r="D419" s="100" t="s">
        <v>1107</v>
      </c>
      <c r="E419" s="101">
        <v>6</v>
      </c>
      <c r="F419" s="100" t="s">
        <v>1108</v>
      </c>
      <c r="G419" s="100">
        <v>40</v>
      </c>
      <c r="H419" s="100"/>
      <c r="I419" s="100"/>
      <c r="J419" s="100"/>
      <c r="K419" s="100"/>
      <c r="L419" s="100"/>
      <c r="M419" s="100"/>
      <c r="N419" s="100"/>
      <c r="O419" s="100"/>
      <c r="P419" s="100"/>
      <c r="Q419" s="100"/>
      <c r="R419" s="100"/>
      <c r="S419" s="100"/>
      <c r="T419" s="100"/>
      <c r="U419" s="100"/>
      <c r="V419" s="100"/>
      <c r="W419" s="100"/>
      <c r="X419" s="100"/>
      <c r="Y419" s="100"/>
      <c r="Z419" s="100"/>
    </row>
    <row r="420" spans="1:26" ht="14.25" hidden="1" customHeight="1" outlineLevel="1" x14ac:dyDescent="0.2">
      <c r="A420" s="100"/>
      <c r="B420" s="100"/>
      <c r="C420" s="100">
        <v>11</v>
      </c>
      <c r="D420" s="100" t="s">
        <v>1109</v>
      </c>
      <c r="E420" s="101">
        <v>6</v>
      </c>
      <c r="F420" s="100"/>
      <c r="G420" s="100">
        <v>42</v>
      </c>
      <c r="H420" s="100"/>
      <c r="I420" s="100"/>
      <c r="J420" s="100"/>
      <c r="K420" s="100"/>
      <c r="L420" s="100"/>
      <c r="M420" s="100"/>
      <c r="N420" s="100"/>
      <c r="O420" s="100"/>
      <c r="P420" s="100"/>
      <c r="Q420" s="100"/>
      <c r="R420" s="100"/>
      <c r="S420" s="100"/>
      <c r="T420" s="100"/>
      <c r="U420" s="100"/>
      <c r="V420" s="100"/>
      <c r="W420" s="100"/>
      <c r="X420" s="100"/>
      <c r="Y420" s="100"/>
      <c r="Z420" s="100"/>
    </row>
    <row r="421" spans="1:26" ht="14.25" hidden="1" customHeight="1" outlineLevel="1" x14ac:dyDescent="0.2">
      <c r="A421" s="100"/>
      <c r="B421" s="100"/>
      <c r="C421" s="100">
        <v>12</v>
      </c>
      <c r="D421" s="100" t="s">
        <v>1107</v>
      </c>
      <c r="E421" s="101">
        <v>7</v>
      </c>
      <c r="F421" s="100" t="s">
        <v>1108</v>
      </c>
      <c r="G421" s="100">
        <v>44</v>
      </c>
      <c r="H421" s="100"/>
      <c r="I421" s="100"/>
      <c r="J421" s="100"/>
      <c r="K421" s="100"/>
      <c r="L421" s="100"/>
      <c r="M421" s="100"/>
      <c r="N421" s="100"/>
      <c r="O421" s="100"/>
      <c r="P421" s="100"/>
      <c r="Q421" s="100"/>
      <c r="R421" s="100"/>
      <c r="S421" s="100"/>
      <c r="T421" s="100"/>
      <c r="U421" s="100"/>
      <c r="V421" s="100"/>
      <c r="W421" s="100"/>
      <c r="X421" s="100"/>
      <c r="Y421" s="100"/>
      <c r="Z421" s="100"/>
    </row>
    <row r="422" spans="1:26" ht="14.25" hidden="1" customHeight="1" outlineLevel="1" x14ac:dyDescent="0.2">
      <c r="A422" s="100"/>
      <c r="B422" s="100"/>
      <c r="C422" s="100">
        <v>13</v>
      </c>
      <c r="D422" s="100" t="s">
        <v>1109</v>
      </c>
      <c r="E422" s="101">
        <v>7</v>
      </c>
      <c r="F422" s="100"/>
      <c r="G422" s="100">
        <v>46</v>
      </c>
      <c r="H422" s="100"/>
      <c r="I422" s="100"/>
      <c r="J422" s="100"/>
      <c r="K422" s="100"/>
      <c r="L422" s="100"/>
      <c r="M422" s="100"/>
      <c r="N422" s="100"/>
      <c r="O422" s="100"/>
      <c r="P422" s="100"/>
      <c r="Q422" s="100"/>
      <c r="R422" s="100"/>
      <c r="S422" s="100"/>
      <c r="T422" s="100"/>
      <c r="U422" s="100"/>
      <c r="V422" s="100"/>
      <c r="W422" s="100"/>
      <c r="X422" s="100"/>
      <c r="Y422" s="100"/>
      <c r="Z422" s="100"/>
    </row>
    <row r="423" spans="1:26" ht="14.25" hidden="1" customHeight="1" outlineLevel="1" x14ac:dyDescent="0.2">
      <c r="A423" s="100"/>
      <c r="B423" s="100"/>
      <c r="C423" s="100">
        <v>14</v>
      </c>
      <c r="D423" s="100" t="s">
        <v>1107</v>
      </c>
      <c r="E423" s="101">
        <v>8</v>
      </c>
      <c r="F423" s="100" t="s">
        <v>1108</v>
      </c>
      <c r="G423" s="100">
        <v>48</v>
      </c>
      <c r="H423" s="100"/>
      <c r="I423" s="100"/>
      <c r="J423" s="100"/>
      <c r="K423" s="100"/>
      <c r="L423" s="100"/>
      <c r="M423" s="100"/>
      <c r="N423" s="100"/>
      <c r="O423" s="100"/>
      <c r="P423" s="100"/>
      <c r="Q423" s="100"/>
      <c r="R423" s="100"/>
      <c r="S423" s="100"/>
      <c r="T423" s="100"/>
      <c r="U423" s="100"/>
      <c r="V423" s="100"/>
      <c r="W423" s="100"/>
      <c r="X423" s="100"/>
      <c r="Y423" s="100"/>
      <c r="Z423" s="100"/>
    </row>
    <row r="424" spans="1:26" ht="14.25" hidden="1" customHeight="1" outlineLevel="1" x14ac:dyDescent="0.2">
      <c r="A424" s="100"/>
      <c r="B424" s="100"/>
      <c r="C424" s="100">
        <v>15</v>
      </c>
      <c r="D424" s="100" t="s">
        <v>1109</v>
      </c>
      <c r="E424" s="101">
        <v>8</v>
      </c>
      <c r="F424" s="100"/>
      <c r="G424" s="100">
        <v>50</v>
      </c>
      <c r="H424" s="100"/>
      <c r="I424" s="100"/>
      <c r="J424" s="100"/>
      <c r="K424" s="100"/>
      <c r="L424" s="100"/>
      <c r="M424" s="100"/>
      <c r="N424" s="100"/>
      <c r="O424" s="100"/>
      <c r="P424" s="100"/>
      <c r="Q424" s="100"/>
      <c r="R424" s="100"/>
      <c r="S424" s="100"/>
      <c r="T424" s="100"/>
      <c r="U424" s="100"/>
      <c r="V424" s="100"/>
      <c r="W424" s="100"/>
      <c r="X424" s="100"/>
      <c r="Y424" s="100"/>
      <c r="Z424" s="100"/>
    </row>
    <row r="425" spans="1:26" ht="14.25" hidden="1" customHeight="1" outlineLevel="1" x14ac:dyDescent="0.2">
      <c r="A425" s="100"/>
      <c r="B425" s="100"/>
      <c r="C425" s="100">
        <v>16</v>
      </c>
      <c r="D425" s="100" t="s">
        <v>1107</v>
      </c>
      <c r="E425" s="101">
        <v>9</v>
      </c>
      <c r="F425" s="100" t="s">
        <v>1108</v>
      </c>
      <c r="G425" s="100">
        <v>52</v>
      </c>
      <c r="H425" s="100"/>
      <c r="I425" s="100"/>
      <c r="J425" s="100"/>
      <c r="K425" s="100"/>
      <c r="L425" s="100"/>
      <c r="M425" s="100"/>
      <c r="N425" s="100"/>
      <c r="O425" s="100"/>
      <c r="P425" s="100"/>
      <c r="Q425" s="100"/>
      <c r="R425" s="100"/>
      <c r="S425" s="100"/>
      <c r="T425" s="100"/>
      <c r="U425" s="100"/>
      <c r="V425" s="100"/>
      <c r="W425" s="100"/>
      <c r="X425" s="100"/>
      <c r="Y425" s="100"/>
      <c r="Z425" s="100"/>
    </row>
    <row r="426" spans="1:26" ht="14.25" hidden="1" customHeight="1" outlineLevel="1" x14ac:dyDescent="0.2">
      <c r="A426" s="100"/>
      <c r="B426" s="100"/>
      <c r="C426" s="100">
        <v>17</v>
      </c>
      <c r="D426" s="100" t="s">
        <v>1109</v>
      </c>
      <c r="E426" s="101">
        <v>9</v>
      </c>
      <c r="F426" s="100"/>
      <c r="G426" s="100">
        <v>54</v>
      </c>
      <c r="H426" s="100"/>
      <c r="I426" s="100"/>
      <c r="J426" s="100"/>
      <c r="K426" s="100"/>
      <c r="L426" s="100"/>
      <c r="M426" s="100"/>
      <c r="N426" s="100"/>
      <c r="O426" s="100"/>
      <c r="P426" s="100"/>
      <c r="Q426" s="100"/>
      <c r="R426" s="100"/>
      <c r="S426" s="100"/>
      <c r="T426" s="100"/>
      <c r="U426" s="100"/>
      <c r="V426" s="100"/>
      <c r="W426" s="100"/>
      <c r="X426" s="100"/>
      <c r="Y426" s="100"/>
      <c r="Z426" s="100"/>
    </row>
    <row r="427" spans="1:26" ht="14.25" hidden="1" customHeight="1" outlineLevel="1" x14ac:dyDescent="0.2">
      <c r="A427" s="100"/>
      <c r="B427" s="100"/>
      <c r="C427" s="100">
        <v>18</v>
      </c>
      <c r="D427" s="100" t="s">
        <v>1107</v>
      </c>
      <c r="E427" s="101">
        <v>10</v>
      </c>
      <c r="F427" s="100" t="s">
        <v>1108</v>
      </c>
      <c r="G427" s="100">
        <v>56</v>
      </c>
      <c r="H427" s="100"/>
      <c r="I427" s="100"/>
      <c r="J427" s="100"/>
      <c r="K427" s="100"/>
      <c r="L427" s="100"/>
      <c r="M427" s="100"/>
      <c r="N427" s="100"/>
      <c r="O427" s="100"/>
      <c r="P427" s="100"/>
      <c r="Q427" s="100"/>
      <c r="R427" s="100"/>
      <c r="S427" s="100"/>
      <c r="T427" s="100"/>
      <c r="U427" s="100"/>
      <c r="V427" s="100"/>
      <c r="W427" s="100"/>
      <c r="X427" s="100"/>
      <c r="Y427" s="100"/>
      <c r="Z427" s="100"/>
    </row>
    <row r="428" spans="1:26" ht="14.25" hidden="1" customHeight="1" outlineLevel="1" x14ac:dyDescent="0.2">
      <c r="A428" s="100"/>
      <c r="B428" s="100"/>
      <c r="C428" s="100">
        <v>19</v>
      </c>
      <c r="D428" s="100" t="s">
        <v>1109</v>
      </c>
      <c r="E428" s="101">
        <v>10</v>
      </c>
      <c r="F428" s="100"/>
      <c r="G428" s="100">
        <v>58</v>
      </c>
      <c r="H428" s="100"/>
      <c r="I428" s="100"/>
      <c r="J428" s="100"/>
      <c r="K428" s="100"/>
      <c r="L428" s="100"/>
      <c r="M428" s="100"/>
      <c r="N428" s="100"/>
      <c r="O428" s="100"/>
      <c r="P428" s="100"/>
      <c r="Q428" s="100"/>
      <c r="R428" s="100"/>
      <c r="S428" s="100"/>
      <c r="T428" s="100"/>
      <c r="U428" s="100"/>
      <c r="V428" s="100"/>
      <c r="W428" s="100"/>
      <c r="X428" s="100"/>
      <c r="Y428" s="100"/>
      <c r="Z428" s="100"/>
    </row>
    <row r="429" spans="1:26" ht="14.25" hidden="1" customHeight="1" outlineLevel="1" x14ac:dyDescent="0.2">
      <c r="A429" s="100"/>
      <c r="B429" s="100"/>
      <c r="C429" s="100">
        <v>20</v>
      </c>
      <c r="D429" s="100" t="s">
        <v>1107</v>
      </c>
      <c r="E429" s="101">
        <v>11</v>
      </c>
      <c r="F429" s="100" t="s">
        <v>1108</v>
      </c>
      <c r="G429" s="100">
        <v>60</v>
      </c>
      <c r="H429" s="100"/>
      <c r="I429" s="100"/>
      <c r="J429" s="100"/>
      <c r="K429" s="100"/>
      <c r="L429" s="100"/>
      <c r="M429" s="100"/>
      <c r="N429" s="100"/>
      <c r="O429" s="100"/>
      <c r="P429" s="100"/>
      <c r="Q429" s="100"/>
      <c r="R429" s="100"/>
      <c r="S429" s="100"/>
      <c r="T429" s="100"/>
      <c r="U429" s="100"/>
      <c r="V429" s="100"/>
      <c r="W429" s="100"/>
      <c r="X429" s="100"/>
      <c r="Y429" s="100"/>
      <c r="Z429" s="100"/>
    </row>
    <row r="430" spans="1:26" ht="14.25" hidden="1" customHeight="1" outlineLevel="1" x14ac:dyDescent="0.2">
      <c r="A430" s="100"/>
      <c r="B430" s="100"/>
      <c r="C430" s="100">
        <v>21</v>
      </c>
      <c r="D430" s="100" t="s">
        <v>1109</v>
      </c>
      <c r="E430" s="101">
        <v>11</v>
      </c>
      <c r="F430" s="100"/>
      <c r="G430" s="100">
        <v>62</v>
      </c>
      <c r="H430" s="100"/>
      <c r="I430" s="100"/>
      <c r="J430" s="100"/>
      <c r="K430" s="100"/>
      <c r="L430" s="100"/>
      <c r="M430" s="100"/>
      <c r="N430" s="100"/>
      <c r="O430" s="100"/>
      <c r="P430" s="100"/>
      <c r="Q430" s="100"/>
      <c r="R430" s="100"/>
      <c r="S430" s="100"/>
      <c r="T430" s="100"/>
      <c r="U430" s="100"/>
      <c r="V430" s="100"/>
      <c r="W430" s="100"/>
      <c r="X430" s="100"/>
      <c r="Y430" s="100"/>
      <c r="Z430" s="100"/>
    </row>
    <row r="431" spans="1:26" ht="14.25" hidden="1" customHeight="1" outlineLevel="1" x14ac:dyDescent="0.2">
      <c r="A431" s="100"/>
      <c r="B431" s="100"/>
      <c r="C431" s="100">
        <v>22</v>
      </c>
      <c r="D431" s="100" t="s">
        <v>1107</v>
      </c>
      <c r="E431" s="101">
        <v>12</v>
      </c>
      <c r="F431" s="100" t="s">
        <v>1108</v>
      </c>
      <c r="G431" s="100">
        <v>64</v>
      </c>
      <c r="H431" s="100"/>
      <c r="I431" s="100"/>
      <c r="J431" s="100"/>
      <c r="K431" s="100"/>
      <c r="L431" s="100"/>
      <c r="M431" s="100"/>
      <c r="N431" s="100"/>
      <c r="O431" s="100"/>
      <c r="P431" s="100"/>
      <c r="Q431" s="100"/>
      <c r="R431" s="100"/>
      <c r="S431" s="100"/>
      <c r="T431" s="100"/>
      <c r="U431" s="100"/>
      <c r="V431" s="100"/>
      <c r="W431" s="100"/>
      <c r="X431" s="100"/>
      <c r="Y431" s="100"/>
      <c r="Z431" s="100"/>
    </row>
    <row r="432" spans="1:26" ht="14.25" hidden="1" customHeight="1" outlineLevel="1" x14ac:dyDescent="0.2">
      <c r="A432" s="100"/>
      <c r="B432" s="100"/>
      <c r="C432" s="100">
        <v>23</v>
      </c>
      <c r="D432" s="100" t="s">
        <v>1109</v>
      </c>
      <c r="E432" s="101">
        <v>12</v>
      </c>
      <c r="F432" s="100"/>
      <c r="G432" s="100">
        <v>66</v>
      </c>
      <c r="H432" s="100"/>
      <c r="I432" s="100"/>
      <c r="J432" s="100"/>
      <c r="K432" s="100"/>
      <c r="L432" s="100"/>
      <c r="M432" s="100"/>
      <c r="N432" s="100"/>
      <c r="O432" s="100"/>
      <c r="P432" s="100"/>
      <c r="Q432" s="100"/>
      <c r="R432" s="100"/>
      <c r="S432" s="100"/>
      <c r="T432" s="100"/>
      <c r="U432" s="100"/>
      <c r="V432" s="100"/>
      <c r="W432" s="100"/>
      <c r="X432" s="100"/>
      <c r="Y432" s="100"/>
      <c r="Z432" s="100"/>
    </row>
    <row r="433" spans="1:26" ht="14.25" hidden="1" customHeight="1" outlineLevel="1" x14ac:dyDescent="0.2">
      <c r="A433" s="100"/>
      <c r="B433" s="100"/>
      <c r="C433" s="100">
        <v>24</v>
      </c>
      <c r="D433" s="100" t="s">
        <v>1107</v>
      </c>
      <c r="E433" s="101">
        <v>13</v>
      </c>
      <c r="F433" s="100" t="s">
        <v>1108</v>
      </c>
      <c r="G433" s="100">
        <v>68</v>
      </c>
      <c r="H433" s="100"/>
      <c r="I433" s="100"/>
      <c r="J433" s="100"/>
      <c r="K433" s="100"/>
      <c r="L433" s="100"/>
      <c r="M433" s="100"/>
      <c r="N433" s="100"/>
      <c r="O433" s="100"/>
      <c r="P433" s="100"/>
      <c r="Q433" s="100"/>
      <c r="R433" s="100"/>
      <c r="S433" s="100"/>
      <c r="T433" s="100"/>
      <c r="U433" s="100"/>
      <c r="V433" s="100"/>
      <c r="W433" s="100"/>
      <c r="X433" s="100"/>
      <c r="Y433" s="100"/>
      <c r="Z433" s="100"/>
    </row>
    <row r="434" spans="1:26" ht="14.25" hidden="1" customHeight="1" outlineLevel="1" x14ac:dyDescent="0.2">
      <c r="A434" s="100"/>
      <c r="B434" s="100"/>
      <c r="C434" s="100">
        <v>25</v>
      </c>
      <c r="D434" s="100" t="s">
        <v>1109</v>
      </c>
      <c r="E434" s="101">
        <v>13</v>
      </c>
      <c r="F434" s="100"/>
      <c r="G434" s="100">
        <v>70</v>
      </c>
      <c r="H434" s="100"/>
      <c r="I434" s="100"/>
      <c r="J434" s="100"/>
      <c r="K434" s="100"/>
      <c r="L434" s="100"/>
      <c r="M434" s="100"/>
      <c r="N434" s="100"/>
      <c r="O434" s="100"/>
      <c r="P434" s="100"/>
      <c r="Q434" s="100"/>
      <c r="R434" s="100"/>
      <c r="S434" s="100"/>
      <c r="T434" s="100"/>
      <c r="U434" s="100"/>
      <c r="V434" s="100"/>
      <c r="W434" s="100"/>
      <c r="X434" s="100"/>
      <c r="Y434" s="100"/>
      <c r="Z434" s="100"/>
    </row>
    <row r="435" spans="1:26" ht="14.25" hidden="1" customHeight="1" outlineLevel="1" x14ac:dyDescent="0.2">
      <c r="A435" s="100"/>
      <c r="B435" s="100"/>
      <c r="C435" s="100">
        <v>26</v>
      </c>
      <c r="D435" s="100" t="s">
        <v>1107</v>
      </c>
      <c r="E435" s="101">
        <v>14</v>
      </c>
      <c r="F435" s="100" t="s">
        <v>1108</v>
      </c>
      <c r="G435" s="100">
        <v>72</v>
      </c>
      <c r="H435" s="100"/>
      <c r="I435" s="100"/>
      <c r="J435" s="100"/>
      <c r="K435" s="100"/>
      <c r="L435" s="100"/>
      <c r="M435" s="100"/>
      <c r="N435" s="100"/>
      <c r="O435" s="100"/>
      <c r="P435" s="100"/>
      <c r="Q435" s="100"/>
      <c r="R435" s="100"/>
      <c r="S435" s="100"/>
      <c r="T435" s="100"/>
      <c r="U435" s="100"/>
      <c r="V435" s="100"/>
      <c r="W435" s="100"/>
      <c r="X435" s="100"/>
      <c r="Y435" s="100"/>
      <c r="Z435" s="100"/>
    </row>
    <row r="436" spans="1:26" ht="14.25" hidden="1" customHeight="1" outlineLevel="1" x14ac:dyDescent="0.2">
      <c r="A436" s="100"/>
      <c r="B436" s="100"/>
      <c r="C436" s="100">
        <v>27</v>
      </c>
      <c r="D436" s="100" t="s">
        <v>1109</v>
      </c>
      <c r="E436" s="101">
        <v>14</v>
      </c>
      <c r="F436" s="100"/>
      <c r="G436" s="100">
        <v>74</v>
      </c>
      <c r="H436" s="100"/>
      <c r="I436" s="100"/>
      <c r="J436" s="100"/>
      <c r="K436" s="100"/>
      <c r="L436" s="100"/>
      <c r="M436" s="100"/>
      <c r="N436" s="100"/>
      <c r="O436" s="100"/>
      <c r="P436" s="100"/>
      <c r="Q436" s="100"/>
      <c r="R436" s="100"/>
      <c r="S436" s="100"/>
      <c r="T436" s="100"/>
      <c r="U436" s="100"/>
      <c r="V436" s="100"/>
      <c r="W436" s="100"/>
      <c r="X436" s="100"/>
      <c r="Y436" s="100"/>
      <c r="Z436" s="100"/>
    </row>
    <row r="437" spans="1:26" ht="14.25" hidden="1" customHeight="1" outlineLevel="1" x14ac:dyDescent="0.2">
      <c r="A437" s="100"/>
      <c r="B437" s="100"/>
      <c r="C437" s="100">
        <v>28</v>
      </c>
      <c r="D437" s="100" t="s">
        <v>1107</v>
      </c>
      <c r="E437" s="101">
        <v>15</v>
      </c>
      <c r="F437" s="100" t="s">
        <v>1108</v>
      </c>
      <c r="G437" s="100">
        <v>76</v>
      </c>
      <c r="H437" s="100"/>
      <c r="I437" s="100"/>
      <c r="J437" s="100"/>
      <c r="K437" s="100"/>
      <c r="L437" s="100"/>
      <c r="M437" s="100"/>
      <c r="N437" s="100"/>
      <c r="O437" s="100"/>
      <c r="P437" s="100"/>
      <c r="Q437" s="100"/>
      <c r="R437" s="100"/>
      <c r="S437" s="100"/>
      <c r="T437" s="100"/>
      <c r="U437" s="100"/>
      <c r="V437" s="100"/>
      <c r="W437" s="100"/>
      <c r="X437" s="100"/>
      <c r="Y437" s="100"/>
      <c r="Z437" s="100"/>
    </row>
    <row r="438" spans="1:26" ht="14.25" hidden="1" customHeight="1" outlineLevel="1" x14ac:dyDescent="0.2">
      <c r="A438" s="100"/>
      <c r="B438" s="100"/>
      <c r="C438" s="100">
        <v>29</v>
      </c>
      <c r="D438" s="100" t="s">
        <v>1109</v>
      </c>
      <c r="E438" s="101">
        <v>15</v>
      </c>
      <c r="F438" s="100"/>
      <c r="G438" s="100">
        <v>78</v>
      </c>
      <c r="H438" s="100"/>
      <c r="I438" s="100"/>
      <c r="J438" s="100"/>
      <c r="K438" s="100"/>
      <c r="L438" s="100"/>
      <c r="M438" s="100"/>
      <c r="N438" s="100"/>
      <c r="O438" s="100"/>
      <c r="P438" s="100"/>
      <c r="Q438" s="100"/>
      <c r="R438" s="100"/>
      <c r="S438" s="100"/>
      <c r="T438" s="100"/>
      <c r="U438" s="100"/>
      <c r="V438" s="100"/>
      <c r="W438" s="100"/>
      <c r="X438" s="100"/>
      <c r="Y438" s="100"/>
      <c r="Z438" s="100"/>
    </row>
    <row r="439" spans="1:26" ht="14.25" hidden="1" customHeight="1" outlineLevel="1" x14ac:dyDescent="0.2">
      <c r="A439" s="100"/>
      <c r="B439" s="100"/>
      <c r="C439" s="100">
        <v>30</v>
      </c>
      <c r="D439" s="100" t="s">
        <v>1107</v>
      </c>
      <c r="E439" s="101">
        <v>16</v>
      </c>
      <c r="F439" s="100" t="s">
        <v>1108</v>
      </c>
      <c r="G439" s="100">
        <v>80</v>
      </c>
      <c r="H439" s="100"/>
      <c r="I439" s="100"/>
      <c r="J439" s="100"/>
      <c r="K439" s="100"/>
      <c r="L439" s="100"/>
      <c r="M439" s="100"/>
      <c r="N439" s="100"/>
      <c r="O439" s="100"/>
      <c r="P439" s="100"/>
      <c r="Q439" s="100"/>
      <c r="R439" s="100"/>
      <c r="S439" s="100"/>
      <c r="T439" s="100"/>
      <c r="U439" s="100"/>
      <c r="V439" s="100"/>
      <c r="W439" s="100"/>
      <c r="X439" s="100"/>
      <c r="Y439" s="100"/>
      <c r="Z439" s="100"/>
    </row>
    <row r="440" spans="1:26" ht="14.25" hidden="1" customHeight="1" outlineLevel="1" x14ac:dyDescent="0.2">
      <c r="A440" s="100"/>
      <c r="B440" s="100"/>
      <c r="C440" s="100">
        <v>31</v>
      </c>
      <c r="D440" s="100" t="s">
        <v>1109</v>
      </c>
      <c r="E440" s="101">
        <v>16</v>
      </c>
      <c r="F440" s="100"/>
      <c r="G440" s="100">
        <v>82</v>
      </c>
      <c r="H440" s="100"/>
      <c r="I440" s="100"/>
      <c r="J440" s="100"/>
      <c r="K440" s="100"/>
      <c r="L440" s="100"/>
      <c r="M440" s="100"/>
      <c r="N440" s="100"/>
      <c r="O440" s="100"/>
      <c r="P440" s="100"/>
      <c r="Q440" s="100"/>
      <c r="R440" s="100"/>
      <c r="S440" s="100"/>
      <c r="T440" s="100"/>
      <c r="U440" s="100"/>
      <c r="V440" s="100"/>
      <c r="W440" s="100"/>
      <c r="X440" s="100"/>
      <c r="Y440" s="100"/>
      <c r="Z440" s="100"/>
    </row>
    <row r="441" spans="1:26" ht="14.25" hidden="1" customHeight="1" outlineLevel="1" x14ac:dyDescent="0.2">
      <c r="A441" s="100"/>
      <c r="B441" s="100"/>
      <c r="C441" s="100">
        <v>32</v>
      </c>
      <c r="D441" s="100" t="s">
        <v>1107</v>
      </c>
      <c r="E441" s="101">
        <v>17</v>
      </c>
      <c r="F441" s="100" t="s">
        <v>1108</v>
      </c>
      <c r="G441" s="100">
        <v>84</v>
      </c>
      <c r="H441" s="100"/>
      <c r="I441" s="100"/>
      <c r="J441" s="100"/>
      <c r="K441" s="100"/>
      <c r="L441" s="100"/>
      <c r="M441" s="100"/>
      <c r="N441" s="100"/>
      <c r="O441" s="100"/>
      <c r="P441" s="100"/>
      <c r="Q441" s="100"/>
      <c r="R441" s="100"/>
      <c r="S441" s="100"/>
      <c r="T441" s="100"/>
      <c r="U441" s="100"/>
      <c r="V441" s="100"/>
      <c r="W441" s="100"/>
      <c r="X441" s="100"/>
      <c r="Y441" s="100"/>
      <c r="Z441" s="100"/>
    </row>
    <row r="442" spans="1:26" ht="14.25" hidden="1" customHeight="1" outlineLevel="1" x14ac:dyDescent="0.2">
      <c r="A442" s="100"/>
      <c r="B442" s="100"/>
      <c r="C442" s="100">
        <v>33</v>
      </c>
      <c r="D442" s="100" t="s">
        <v>1109</v>
      </c>
      <c r="E442" s="101">
        <v>17</v>
      </c>
      <c r="F442" s="100"/>
      <c r="G442" s="100">
        <v>86</v>
      </c>
      <c r="H442" s="100"/>
      <c r="I442" s="100"/>
      <c r="J442" s="100"/>
      <c r="K442" s="100"/>
      <c r="L442" s="100"/>
      <c r="M442" s="100"/>
      <c r="N442" s="100"/>
      <c r="O442" s="100"/>
      <c r="P442" s="100"/>
      <c r="Q442" s="100"/>
      <c r="R442" s="100"/>
      <c r="S442" s="100"/>
      <c r="T442" s="100"/>
      <c r="U442" s="100"/>
      <c r="V442" s="100"/>
      <c r="W442" s="100"/>
      <c r="X442" s="100"/>
      <c r="Y442" s="100"/>
      <c r="Z442" s="100"/>
    </row>
    <row r="443" spans="1:26" ht="14.25" hidden="1" customHeight="1" outlineLevel="1" x14ac:dyDescent="0.2">
      <c r="A443" s="100"/>
      <c r="B443" s="100"/>
      <c r="C443" s="100">
        <v>34</v>
      </c>
      <c r="D443" s="100" t="s">
        <v>1107</v>
      </c>
      <c r="E443" s="101">
        <v>18</v>
      </c>
      <c r="F443" s="100" t="s">
        <v>1108</v>
      </c>
      <c r="G443" s="100">
        <v>88</v>
      </c>
      <c r="H443" s="100"/>
      <c r="I443" s="100"/>
      <c r="J443" s="100"/>
      <c r="K443" s="100"/>
      <c r="L443" s="100"/>
      <c r="M443" s="100"/>
      <c r="N443" s="100"/>
      <c r="O443" s="100"/>
      <c r="P443" s="100"/>
      <c r="Q443" s="100"/>
      <c r="R443" s="100"/>
      <c r="S443" s="100"/>
      <c r="T443" s="100"/>
      <c r="U443" s="100"/>
      <c r="V443" s="100"/>
      <c r="W443" s="100"/>
      <c r="X443" s="100"/>
      <c r="Y443" s="100"/>
      <c r="Z443" s="100"/>
    </row>
    <row r="444" spans="1:26" ht="14.25" hidden="1" customHeight="1" outlineLevel="1" x14ac:dyDescent="0.2">
      <c r="A444" s="100"/>
      <c r="B444" s="100"/>
      <c r="C444" s="100">
        <v>35</v>
      </c>
      <c r="D444" s="100" t="s">
        <v>1109</v>
      </c>
      <c r="E444" s="101">
        <v>18</v>
      </c>
      <c r="F444" s="100"/>
      <c r="G444" s="100">
        <v>90</v>
      </c>
      <c r="H444" s="100"/>
      <c r="I444" s="100"/>
      <c r="J444" s="100"/>
      <c r="K444" s="100"/>
      <c r="L444" s="100"/>
      <c r="M444" s="100"/>
      <c r="N444" s="100"/>
      <c r="O444" s="100"/>
      <c r="P444" s="100"/>
      <c r="Q444" s="100"/>
      <c r="R444" s="100"/>
      <c r="S444" s="100"/>
      <c r="T444" s="100"/>
      <c r="U444" s="100"/>
      <c r="V444" s="100"/>
      <c r="W444" s="100"/>
      <c r="X444" s="100"/>
      <c r="Y444" s="100"/>
      <c r="Z444" s="100"/>
    </row>
    <row r="445" spans="1:26" ht="14.25" hidden="1" customHeight="1" outlineLevel="1" x14ac:dyDescent="0.2">
      <c r="A445" s="100"/>
      <c r="B445" s="100"/>
      <c r="C445" s="100">
        <v>36</v>
      </c>
      <c r="D445" s="100" t="s">
        <v>1107</v>
      </c>
      <c r="E445" s="101">
        <v>19</v>
      </c>
      <c r="F445" s="100" t="s">
        <v>1108</v>
      </c>
      <c r="G445" s="100">
        <v>92</v>
      </c>
      <c r="H445" s="100"/>
      <c r="I445" s="100"/>
      <c r="J445" s="100"/>
      <c r="K445" s="100"/>
      <c r="L445" s="100"/>
      <c r="M445" s="100"/>
      <c r="N445" s="100"/>
      <c r="O445" s="100"/>
      <c r="P445" s="100"/>
      <c r="Q445" s="100"/>
      <c r="R445" s="100"/>
      <c r="S445" s="100"/>
      <c r="T445" s="100"/>
      <c r="U445" s="100"/>
      <c r="V445" s="100"/>
      <c r="W445" s="100"/>
      <c r="X445" s="100"/>
      <c r="Y445" s="100"/>
      <c r="Z445" s="100"/>
    </row>
    <row r="446" spans="1:26" ht="14.25" hidden="1" customHeight="1" outlineLevel="1" x14ac:dyDescent="0.2">
      <c r="A446" s="100"/>
      <c r="B446" s="100"/>
      <c r="C446" s="100">
        <v>37</v>
      </c>
      <c r="D446" s="100" t="s">
        <v>1109</v>
      </c>
      <c r="E446" s="101">
        <v>19</v>
      </c>
      <c r="F446" s="100"/>
      <c r="G446" s="100">
        <v>94</v>
      </c>
      <c r="H446" s="100"/>
      <c r="I446" s="100"/>
      <c r="J446" s="100"/>
      <c r="K446" s="100"/>
      <c r="L446" s="100"/>
      <c r="M446" s="100"/>
      <c r="N446" s="100"/>
      <c r="O446" s="100"/>
      <c r="P446" s="100"/>
      <c r="Q446" s="100"/>
      <c r="R446" s="100"/>
      <c r="S446" s="100"/>
      <c r="T446" s="100"/>
      <c r="U446" s="100"/>
      <c r="V446" s="100"/>
      <c r="W446" s="100"/>
      <c r="X446" s="100"/>
      <c r="Y446" s="100"/>
      <c r="Z446" s="100"/>
    </row>
    <row r="447" spans="1:26" ht="14.25" hidden="1" customHeight="1" outlineLevel="1" x14ac:dyDescent="0.2">
      <c r="A447" s="100"/>
      <c r="B447" s="100"/>
      <c r="C447" s="100">
        <v>38</v>
      </c>
      <c r="D447" s="100" t="s">
        <v>1107</v>
      </c>
      <c r="E447" s="101">
        <v>20</v>
      </c>
      <c r="F447" s="100" t="s">
        <v>1108</v>
      </c>
      <c r="G447" s="100">
        <v>96</v>
      </c>
      <c r="H447" s="100"/>
      <c r="I447" s="100"/>
      <c r="J447" s="100"/>
      <c r="K447" s="100"/>
      <c r="L447" s="100"/>
      <c r="M447" s="100"/>
      <c r="N447" s="100"/>
      <c r="O447" s="100"/>
      <c r="P447" s="100"/>
      <c r="Q447" s="100"/>
      <c r="R447" s="100"/>
      <c r="S447" s="100"/>
      <c r="T447" s="100"/>
      <c r="U447" s="100"/>
      <c r="V447" s="100"/>
      <c r="W447" s="100"/>
      <c r="X447" s="100"/>
      <c r="Y447" s="100"/>
      <c r="Z447" s="100"/>
    </row>
    <row r="448" spans="1:26" ht="14.25" hidden="1" customHeight="1" outlineLevel="1" x14ac:dyDescent="0.2">
      <c r="A448" s="100"/>
      <c r="B448" s="100"/>
      <c r="C448" s="100">
        <v>39</v>
      </c>
      <c r="D448" s="100" t="s">
        <v>1109</v>
      </c>
      <c r="E448" s="101">
        <v>20</v>
      </c>
      <c r="F448" s="100"/>
      <c r="G448" s="100">
        <v>98</v>
      </c>
      <c r="H448" s="100"/>
      <c r="I448" s="100"/>
      <c r="J448" s="100"/>
      <c r="K448" s="100"/>
      <c r="L448" s="100"/>
      <c r="M448" s="100"/>
      <c r="N448" s="100"/>
      <c r="O448" s="100"/>
      <c r="P448" s="100"/>
      <c r="Q448" s="100"/>
      <c r="R448" s="100"/>
      <c r="S448" s="100"/>
      <c r="T448" s="100"/>
      <c r="U448" s="100"/>
      <c r="V448" s="100"/>
      <c r="W448" s="100"/>
      <c r="X448" s="100"/>
      <c r="Y448" s="100"/>
      <c r="Z448" s="100"/>
    </row>
    <row r="449" spans="1:26" ht="14.25" hidden="1" customHeight="1" outlineLevel="1" x14ac:dyDescent="0.2">
      <c r="A449" s="100"/>
      <c r="B449" s="100"/>
      <c r="C449" s="100">
        <v>40</v>
      </c>
      <c r="D449" s="100" t="s">
        <v>1107</v>
      </c>
      <c r="E449" s="101">
        <v>21</v>
      </c>
      <c r="F449" s="100" t="s">
        <v>1108</v>
      </c>
      <c r="G449" s="100">
        <v>100</v>
      </c>
      <c r="H449" s="100"/>
      <c r="I449" s="100"/>
      <c r="J449" s="100"/>
      <c r="K449" s="100"/>
      <c r="L449" s="100"/>
      <c r="M449" s="100"/>
      <c r="N449" s="100"/>
      <c r="O449" s="100"/>
      <c r="P449" s="100"/>
      <c r="Q449" s="100"/>
      <c r="R449" s="100"/>
      <c r="S449" s="100"/>
      <c r="T449" s="100"/>
      <c r="U449" s="100"/>
      <c r="V449" s="100"/>
      <c r="W449" s="100"/>
      <c r="X449" s="100"/>
      <c r="Y449" s="100"/>
      <c r="Z449" s="100"/>
    </row>
    <row r="450" spans="1:26" ht="14.25" hidden="1" customHeight="1" outlineLevel="1" x14ac:dyDescent="0.2">
      <c r="A450" s="100"/>
      <c r="B450" s="100"/>
      <c r="C450" s="100">
        <v>41</v>
      </c>
      <c r="D450" s="100" t="s">
        <v>1109</v>
      </c>
      <c r="E450" s="101">
        <v>21</v>
      </c>
      <c r="F450" s="100"/>
      <c r="G450" s="100">
        <v>102</v>
      </c>
      <c r="H450" s="100"/>
      <c r="I450" s="100"/>
      <c r="J450" s="100"/>
      <c r="K450" s="100"/>
      <c r="L450" s="100"/>
      <c r="M450" s="100"/>
      <c r="N450" s="100"/>
      <c r="O450" s="100"/>
      <c r="P450" s="100"/>
      <c r="Q450" s="100"/>
      <c r="R450" s="100"/>
      <c r="S450" s="100"/>
      <c r="T450" s="100"/>
      <c r="U450" s="100"/>
      <c r="V450" s="100"/>
      <c r="W450" s="100"/>
      <c r="X450" s="100"/>
      <c r="Y450" s="100"/>
      <c r="Z450" s="100"/>
    </row>
    <row r="451" spans="1:26" ht="14.25" hidden="1" customHeight="1" outlineLevel="1" x14ac:dyDescent="0.2">
      <c r="A451" s="100"/>
      <c r="B451" s="100"/>
      <c r="C451" s="100">
        <v>42</v>
      </c>
      <c r="D451" s="100" t="s">
        <v>1107</v>
      </c>
      <c r="E451" s="101">
        <v>22</v>
      </c>
      <c r="F451" s="100" t="s">
        <v>1108</v>
      </c>
      <c r="G451" s="100">
        <v>104</v>
      </c>
      <c r="H451" s="100"/>
      <c r="I451" s="100"/>
      <c r="J451" s="100"/>
      <c r="K451" s="100"/>
      <c r="L451" s="100"/>
      <c r="M451" s="100"/>
      <c r="N451" s="100"/>
      <c r="O451" s="100"/>
      <c r="P451" s="100"/>
      <c r="Q451" s="100"/>
      <c r="R451" s="100"/>
      <c r="S451" s="100"/>
      <c r="T451" s="100"/>
      <c r="U451" s="100"/>
      <c r="V451" s="100"/>
      <c r="W451" s="100"/>
      <c r="X451" s="100"/>
      <c r="Y451" s="100"/>
      <c r="Z451" s="100"/>
    </row>
    <row r="452" spans="1:26" ht="14.25" hidden="1" customHeight="1" outlineLevel="1" x14ac:dyDescent="0.2">
      <c r="A452" s="100"/>
      <c r="B452" s="100"/>
      <c r="C452" s="100">
        <v>43</v>
      </c>
      <c r="D452" s="100" t="s">
        <v>1109</v>
      </c>
      <c r="E452" s="101">
        <v>22</v>
      </c>
      <c r="F452" s="100"/>
      <c r="G452" s="100">
        <v>106</v>
      </c>
      <c r="H452" s="100"/>
      <c r="I452" s="100"/>
      <c r="J452" s="100"/>
      <c r="K452" s="100"/>
      <c r="L452" s="100"/>
      <c r="M452" s="100"/>
      <c r="N452" s="100"/>
      <c r="O452" s="100"/>
      <c r="P452" s="100"/>
      <c r="Q452" s="100"/>
      <c r="R452" s="100"/>
      <c r="S452" s="100"/>
      <c r="T452" s="100"/>
      <c r="U452" s="100"/>
      <c r="V452" s="100"/>
      <c r="W452" s="100"/>
      <c r="X452" s="100"/>
      <c r="Y452" s="100"/>
      <c r="Z452" s="100"/>
    </row>
    <row r="453" spans="1:26" ht="14.25" hidden="1" customHeight="1" outlineLevel="1" x14ac:dyDescent="0.2">
      <c r="A453" s="100"/>
      <c r="B453" s="100"/>
      <c r="C453" s="100">
        <v>44</v>
      </c>
      <c r="D453" s="100" t="s">
        <v>1107</v>
      </c>
      <c r="E453" s="101">
        <v>23</v>
      </c>
      <c r="F453" s="100" t="s">
        <v>1108</v>
      </c>
      <c r="G453" s="100">
        <v>108</v>
      </c>
      <c r="H453" s="100"/>
      <c r="I453" s="100"/>
      <c r="J453" s="100"/>
      <c r="K453" s="100"/>
      <c r="L453" s="100"/>
      <c r="M453" s="100"/>
      <c r="N453" s="100"/>
      <c r="O453" s="100"/>
      <c r="P453" s="100"/>
      <c r="Q453" s="100"/>
      <c r="R453" s="100"/>
      <c r="S453" s="100"/>
      <c r="T453" s="100"/>
      <c r="U453" s="100"/>
      <c r="V453" s="100"/>
      <c r="W453" s="100"/>
      <c r="X453" s="100"/>
      <c r="Y453" s="100"/>
      <c r="Z453" s="100"/>
    </row>
    <row r="454" spans="1:26" ht="14.25" hidden="1" customHeight="1" outlineLevel="1" x14ac:dyDescent="0.2">
      <c r="A454" s="100"/>
      <c r="B454" s="100"/>
      <c r="C454" s="100">
        <v>45</v>
      </c>
      <c r="D454" s="100" t="s">
        <v>1109</v>
      </c>
      <c r="E454" s="101">
        <v>23</v>
      </c>
      <c r="F454" s="100"/>
      <c r="G454" s="100">
        <v>110</v>
      </c>
      <c r="H454" s="100"/>
      <c r="I454" s="100"/>
      <c r="J454" s="100"/>
      <c r="K454" s="100"/>
      <c r="L454" s="100"/>
      <c r="M454" s="100"/>
      <c r="N454" s="100"/>
      <c r="O454" s="100"/>
      <c r="P454" s="100"/>
      <c r="Q454" s="100"/>
      <c r="R454" s="100"/>
      <c r="S454" s="100"/>
      <c r="T454" s="100"/>
      <c r="U454" s="100"/>
      <c r="V454" s="100"/>
      <c r="W454" s="100"/>
      <c r="X454" s="100"/>
      <c r="Y454" s="100"/>
      <c r="Z454" s="100"/>
    </row>
    <row r="455" spans="1:26" ht="14.25" hidden="1" customHeight="1" outlineLevel="1" x14ac:dyDescent="0.2">
      <c r="A455" s="100"/>
      <c r="B455" s="100"/>
      <c r="C455" s="100">
        <v>46</v>
      </c>
      <c r="D455" s="100" t="s">
        <v>1107</v>
      </c>
      <c r="E455" s="101">
        <v>24</v>
      </c>
      <c r="F455" s="100" t="s">
        <v>1108</v>
      </c>
      <c r="G455" s="100">
        <v>112</v>
      </c>
      <c r="H455" s="100"/>
      <c r="I455" s="100"/>
      <c r="J455" s="100"/>
      <c r="K455" s="100"/>
      <c r="L455" s="100"/>
      <c r="M455" s="100"/>
      <c r="N455" s="100"/>
      <c r="O455" s="100"/>
      <c r="P455" s="100"/>
      <c r="Q455" s="100"/>
      <c r="R455" s="100"/>
      <c r="S455" s="100"/>
      <c r="T455" s="100"/>
      <c r="U455" s="100"/>
      <c r="V455" s="100"/>
      <c r="W455" s="100"/>
      <c r="X455" s="100"/>
      <c r="Y455" s="100"/>
      <c r="Z455" s="100"/>
    </row>
    <row r="456" spans="1:26" ht="14.25" hidden="1" customHeight="1" outlineLevel="1" x14ac:dyDescent="0.2">
      <c r="A456" s="100"/>
      <c r="B456" s="100"/>
      <c r="C456" s="100">
        <v>47</v>
      </c>
      <c r="D456" s="100" t="s">
        <v>1109</v>
      </c>
      <c r="E456" s="101">
        <v>24</v>
      </c>
      <c r="F456" s="100"/>
      <c r="G456" s="100">
        <v>114</v>
      </c>
      <c r="H456" s="100"/>
      <c r="I456" s="100"/>
      <c r="J456" s="100"/>
      <c r="K456" s="100"/>
      <c r="L456" s="100"/>
      <c r="M456" s="100"/>
      <c r="N456" s="100"/>
      <c r="O456" s="100"/>
      <c r="P456" s="100"/>
      <c r="Q456" s="100"/>
      <c r="R456" s="100"/>
      <c r="S456" s="100"/>
      <c r="T456" s="100"/>
      <c r="U456" s="100"/>
      <c r="V456" s="100"/>
      <c r="W456" s="100"/>
      <c r="X456" s="100"/>
      <c r="Y456" s="100"/>
      <c r="Z456" s="100"/>
    </row>
    <row r="457" spans="1:26" ht="14.25" hidden="1" customHeight="1" outlineLevel="1" x14ac:dyDescent="0.2">
      <c r="A457" s="100"/>
      <c r="B457" s="100"/>
      <c r="C457" s="100">
        <v>48</v>
      </c>
      <c r="D457" s="100" t="s">
        <v>1107</v>
      </c>
      <c r="E457" s="101">
        <v>25</v>
      </c>
      <c r="F457" s="100" t="s">
        <v>1108</v>
      </c>
      <c r="G457" s="100">
        <v>116</v>
      </c>
      <c r="H457" s="100"/>
      <c r="I457" s="100"/>
      <c r="J457" s="100"/>
      <c r="K457" s="100"/>
      <c r="L457" s="100"/>
      <c r="M457" s="100"/>
      <c r="N457" s="100"/>
      <c r="O457" s="100"/>
      <c r="P457" s="100"/>
      <c r="Q457" s="100"/>
      <c r="R457" s="100"/>
      <c r="S457" s="100"/>
      <c r="T457" s="100"/>
      <c r="U457" s="100"/>
      <c r="V457" s="100"/>
      <c r="W457" s="100"/>
      <c r="X457" s="100"/>
      <c r="Y457" s="100"/>
      <c r="Z457" s="100"/>
    </row>
    <row r="458" spans="1:26" ht="14.25" hidden="1" customHeight="1" outlineLevel="1" x14ac:dyDescent="0.2">
      <c r="A458" s="100"/>
      <c r="B458" s="100"/>
      <c r="C458" s="100">
        <v>49</v>
      </c>
      <c r="D458" s="100" t="s">
        <v>1109</v>
      </c>
      <c r="E458" s="101">
        <v>25</v>
      </c>
      <c r="F458" s="100"/>
      <c r="G458" s="100">
        <v>118</v>
      </c>
      <c r="H458" s="100"/>
      <c r="I458" s="100"/>
      <c r="J458" s="100"/>
      <c r="K458" s="100"/>
      <c r="L458" s="100"/>
      <c r="M458" s="100"/>
      <c r="N458" s="100"/>
      <c r="O458" s="100"/>
      <c r="P458" s="100"/>
      <c r="Q458" s="100"/>
      <c r="R458" s="100"/>
      <c r="S458" s="100"/>
      <c r="T458" s="100"/>
      <c r="U458" s="100"/>
      <c r="V458" s="100"/>
      <c r="W458" s="100"/>
      <c r="X458" s="100"/>
      <c r="Y458" s="100"/>
      <c r="Z458" s="100"/>
    </row>
    <row r="459" spans="1:26" ht="14.25" hidden="1" customHeight="1" outlineLevel="1" x14ac:dyDescent="0.2">
      <c r="A459" s="100"/>
      <c r="B459" s="100"/>
      <c r="C459" s="100">
        <v>50</v>
      </c>
      <c r="D459" s="100" t="s">
        <v>1107</v>
      </c>
      <c r="E459" s="101">
        <v>26</v>
      </c>
      <c r="F459" s="100" t="s">
        <v>1108</v>
      </c>
      <c r="G459" s="100">
        <v>0</v>
      </c>
      <c r="H459" s="100"/>
      <c r="I459" s="100"/>
      <c r="J459" s="100"/>
      <c r="K459" s="100"/>
      <c r="L459" s="100"/>
      <c r="M459" s="100"/>
      <c r="N459" s="100"/>
      <c r="O459" s="100"/>
      <c r="P459" s="100"/>
      <c r="Q459" s="100"/>
      <c r="R459" s="100"/>
      <c r="S459" s="100"/>
      <c r="T459" s="100"/>
      <c r="U459" s="100"/>
      <c r="V459" s="100"/>
      <c r="W459" s="100"/>
      <c r="X459" s="100"/>
      <c r="Y459" s="100"/>
      <c r="Z459" s="100"/>
    </row>
    <row r="460" spans="1:26" ht="14.25" customHeight="1" x14ac:dyDescent="0.2">
      <c r="A460" s="30"/>
      <c r="B460" s="30" t="s">
        <v>1095</v>
      </c>
      <c r="C460" s="30">
        <v>1</v>
      </c>
      <c r="D460" s="30" t="s">
        <v>1096</v>
      </c>
      <c r="E460" s="31">
        <v>1</v>
      </c>
      <c r="F460" s="30"/>
      <c r="G460" s="30">
        <v>20</v>
      </c>
      <c r="H460" s="100"/>
      <c r="I460" s="100"/>
      <c r="J460" s="100"/>
      <c r="K460" s="100"/>
      <c r="L460" s="100"/>
      <c r="M460" s="100"/>
      <c r="N460" s="100"/>
      <c r="O460" s="100"/>
      <c r="P460" s="100"/>
      <c r="Q460" s="100"/>
      <c r="R460" s="100"/>
      <c r="S460" s="100"/>
      <c r="T460" s="100"/>
      <c r="U460" s="100"/>
      <c r="V460" s="100"/>
      <c r="W460" s="100"/>
      <c r="X460" s="100"/>
      <c r="Y460" s="100"/>
      <c r="Z460" s="100"/>
    </row>
    <row r="461" spans="1:26" ht="14.25" customHeight="1" x14ac:dyDescent="0.2">
      <c r="A461" s="100"/>
      <c r="B461" s="100"/>
      <c r="C461" s="100"/>
      <c r="D461" s="100" t="s">
        <v>1097</v>
      </c>
      <c r="E461" s="101">
        <v>31</v>
      </c>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4.25" customHeight="1" collapsed="1" x14ac:dyDescent="0.2">
      <c r="A462" s="100"/>
      <c r="B462" s="100"/>
      <c r="C462" s="100"/>
      <c r="D462" s="100" t="s">
        <v>1110</v>
      </c>
      <c r="E462" s="101">
        <v>1</v>
      </c>
      <c r="F462" s="100" t="s">
        <v>1111</v>
      </c>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4.25" hidden="1" customHeight="1" outlineLevel="1" x14ac:dyDescent="0.2">
      <c r="A463" s="100"/>
      <c r="B463" s="100"/>
      <c r="C463" s="100">
        <v>2</v>
      </c>
      <c r="D463" s="100" t="s">
        <v>1110</v>
      </c>
      <c r="E463" s="101">
        <v>2</v>
      </c>
      <c r="F463" s="100" t="s">
        <v>1111</v>
      </c>
      <c r="G463" s="100">
        <v>24</v>
      </c>
      <c r="H463" s="100"/>
      <c r="I463" s="100"/>
      <c r="J463" s="100"/>
      <c r="K463" s="100"/>
      <c r="L463" s="100"/>
      <c r="M463" s="100"/>
      <c r="N463" s="100"/>
      <c r="O463" s="100"/>
      <c r="P463" s="100"/>
      <c r="Q463" s="100"/>
      <c r="R463" s="100"/>
      <c r="S463" s="100"/>
      <c r="T463" s="100"/>
      <c r="U463" s="100"/>
      <c r="V463" s="100"/>
      <c r="W463" s="100"/>
      <c r="X463" s="100"/>
      <c r="Y463" s="100"/>
      <c r="Z463" s="100"/>
    </row>
    <row r="464" spans="1:26" ht="14.25" hidden="1" customHeight="1" outlineLevel="1" x14ac:dyDescent="0.2">
      <c r="A464" s="100"/>
      <c r="B464" s="100"/>
      <c r="C464" s="100">
        <v>3</v>
      </c>
      <c r="D464" s="100" t="s">
        <v>1096</v>
      </c>
      <c r="E464" s="101">
        <v>1</v>
      </c>
      <c r="F464" s="100"/>
      <c r="G464" s="100">
        <v>26</v>
      </c>
      <c r="H464" s="100"/>
      <c r="I464" s="100"/>
      <c r="J464" s="100"/>
      <c r="K464" s="100"/>
      <c r="L464" s="100"/>
      <c r="M464" s="100"/>
      <c r="N464" s="100"/>
      <c r="O464" s="100"/>
      <c r="P464" s="100"/>
      <c r="Q464" s="100"/>
      <c r="R464" s="100"/>
      <c r="S464" s="100"/>
      <c r="T464" s="100"/>
      <c r="U464" s="100"/>
      <c r="V464" s="100"/>
      <c r="W464" s="100"/>
      <c r="X464" s="100"/>
      <c r="Y464" s="100"/>
      <c r="Z464" s="100"/>
    </row>
    <row r="465" spans="1:26" ht="14.25" hidden="1" customHeight="1" outlineLevel="1" x14ac:dyDescent="0.2">
      <c r="A465" s="100"/>
      <c r="B465" s="100"/>
      <c r="C465" s="100"/>
      <c r="D465" s="100" t="s">
        <v>1097</v>
      </c>
      <c r="E465" s="101">
        <v>32</v>
      </c>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4.25" hidden="1" customHeight="1" outlineLevel="1" x14ac:dyDescent="0.2">
      <c r="A466" s="100"/>
      <c r="B466" s="100"/>
      <c r="C466" s="100">
        <v>4</v>
      </c>
      <c r="D466" s="100" t="s">
        <v>1110</v>
      </c>
      <c r="E466" s="101">
        <v>3</v>
      </c>
      <c r="F466" s="100" t="s">
        <v>1111</v>
      </c>
      <c r="G466" s="100">
        <v>28</v>
      </c>
      <c r="H466" s="100"/>
      <c r="I466" s="100"/>
      <c r="J466" s="100"/>
      <c r="K466" s="100"/>
      <c r="L466" s="100"/>
      <c r="M466" s="100"/>
      <c r="N466" s="100"/>
      <c r="O466" s="100"/>
      <c r="P466" s="100"/>
      <c r="Q466" s="100"/>
      <c r="R466" s="100"/>
      <c r="S466" s="100"/>
      <c r="T466" s="100"/>
      <c r="U466" s="100"/>
      <c r="V466" s="100"/>
      <c r="W466" s="100"/>
      <c r="X466" s="100"/>
      <c r="Y466" s="100"/>
      <c r="Z466" s="100"/>
    </row>
    <row r="467" spans="1:26" ht="14.25" hidden="1" customHeight="1" outlineLevel="1" x14ac:dyDescent="0.2">
      <c r="A467" s="100"/>
      <c r="B467" s="100"/>
      <c r="C467" s="100">
        <v>5</v>
      </c>
      <c r="D467" s="100" t="s">
        <v>1096</v>
      </c>
      <c r="E467" s="101">
        <v>1</v>
      </c>
      <c r="F467" s="100"/>
      <c r="G467" s="100">
        <v>30</v>
      </c>
      <c r="H467" s="100"/>
      <c r="I467" s="100"/>
      <c r="J467" s="100"/>
      <c r="K467" s="100"/>
      <c r="L467" s="100"/>
      <c r="M467" s="100"/>
      <c r="N467" s="100"/>
      <c r="O467" s="100"/>
      <c r="P467" s="100"/>
      <c r="Q467" s="100"/>
      <c r="R467" s="100"/>
      <c r="S467" s="100"/>
      <c r="T467" s="100"/>
      <c r="U467" s="100"/>
      <c r="V467" s="100"/>
      <c r="W467" s="100"/>
      <c r="X467" s="100"/>
      <c r="Y467" s="100"/>
      <c r="Z467" s="100"/>
    </row>
    <row r="468" spans="1:26" ht="14.25" hidden="1" customHeight="1" outlineLevel="1" x14ac:dyDescent="0.2">
      <c r="A468" s="100"/>
      <c r="B468" s="100"/>
      <c r="C468" s="100"/>
      <c r="D468" s="100" t="s">
        <v>1097</v>
      </c>
      <c r="E468" s="101">
        <v>32</v>
      </c>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4.25" hidden="1" customHeight="1" outlineLevel="1" x14ac:dyDescent="0.2">
      <c r="A469" s="100"/>
      <c r="B469" s="100"/>
      <c r="C469" s="100">
        <v>6</v>
      </c>
      <c r="D469" s="100" t="s">
        <v>1110</v>
      </c>
      <c r="E469" s="101">
        <v>4</v>
      </c>
      <c r="F469" s="100" t="s">
        <v>1111</v>
      </c>
      <c r="G469" s="100">
        <v>32</v>
      </c>
      <c r="H469" s="100"/>
      <c r="I469" s="100"/>
      <c r="J469" s="100"/>
      <c r="K469" s="100"/>
      <c r="L469" s="100"/>
      <c r="M469" s="100"/>
      <c r="N469" s="100"/>
      <c r="O469" s="100"/>
      <c r="P469" s="100"/>
      <c r="Q469" s="100"/>
      <c r="R469" s="100"/>
      <c r="S469" s="100"/>
      <c r="T469" s="100"/>
      <c r="U469" s="100"/>
      <c r="V469" s="100"/>
      <c r="W469" s="100"/>
      <c r="X469" s="100"/>
      <c r="Y469" s="100"/>
      <c r="Z469" s="100"/>
    </row>
    <row r="470" spans="1:26" ht="14.25" hidden="1" customHeight="1" outlineLevel="1" x14ac:dyDescent="0.2">
      <c r="A470" s="100"/>
      <c r="B470" s="100"/>
      <c r="C470" s="100">
        <v>7</v>
      </c>
      <c r="D470" s="100" t="s">
        <v>1096</v>
      </c>
      <c r="E470" s="101">
        <v>1</v>
      </c>
      <c r="F470" s="100"/>
      <c r="G470" s="100">
        <v>34</v>
      </c>
      <c r="H470" s="100"/>
      <c r="I470" s="100"/>
      <c r="J470" s="100"/>
      <c r="K470" s="100"/>
      <c r="L470" s="100"/>
      <c r="M470" s="100"/>
      <c r="N470" s="100"/>
      <c r="O470" s="100"/>
      <c r="P470" s="100"/>
      <c r="Q470" s="100"/>
      <c r="R470" s="100"/>
      <c r="S470" s="100"/>
      <c r="T470" s="100"/>
      <c r="U470" s="100"/>
      <c r="V470" s="100"/>
      <c r="W470" s="100"/>
      <c r="X470" s="100"/>
      <c r="Y470" s="100"/>
      <c r="Z470" s="100"/>
    </row>
    <row r="471" spans="1:26" ht="14.25" hidden="1" customHeight="1" outlineLevel="1" x14ac:dyDescent="0.2">
      <c r="A471" s="100"/>
      <c r="B471" s="100"/>
      <c r="C471" s="100"/>
      <c r="D471" s="100" t="s">
        <v>1097</v>
      </c>
      <c r="E471" s="101">
        <v>33</v>
      </c>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4.25" hidden="1" customHeight="1" outlineLevel="1" x14ac:dyDescent="0.2">
      <c r="A472" s="100"/>
      <c r="B472" s="100"/>
      <c r="C472" s="100">
        <v>8</v>
      </c>
      <c r="D472" s="100" t="s">
        <v>1110</v>
      </c>
      <c r="E472" s="101">
        <v>5</v>
      </c>
      <c r="F472" s="100" t="s">
        <v>1111</v>
      </c>
      <c r="G472" s="100">
        <v>36</v>
      </c>
      <c r="H472" s="100"/>
      <c r="I472" s="100"/>
      <c r="J472" s="100"/>
      <c r="K472" s="100"/>
      <c r="L472" s="100"/>
      <c r="M472" s="100"/>
      <c r="N472" s="100"/>
      <c r="O472" s="100"/>
      <c r="P472" s="100"/>
      <c r="Q472" s="100"/>
      <c r="R472" s="100"/>
      <c r="S472" s="100"/>
      <c r="T472" s="100"/>
      <c r="U472" s="100"/>
      <c r="V472" s="100"/>
      <c r="W472" s="100"/>
      <c r="X472" s="100"/>
      <c r="Y472" s="100"/>
      <c r="Z472" s="100"/>
    </row>
    <row r="473" spans="1:26" ht="14.25" hidden="1" customHeight="1" outlineLevel="1" x14ac:dyDescent="0.2">
      <c r="A473" s="100"/>
      <c r="B473" s="100"/>
      <c r="C473" s="100">
        <v>9</v>
      </c>
      <c r="D473" s="100" t="s">
        <v>1096</v>
      </c>
      <c r="E473" s="101">
        <v>1</v>
      </c>
      <c r="F473" s="100"/>
      <c r="G473" s="100">
        <v>38</v>
      </c>
      <c r="H473" s="100"/>
      <c r="I473" s="100"/>
      <c r="J473" s="100"/>
      <c r="K473" s="100"/>
      <c r="L473" s="100"/>
      <c r="M473" s="100"/>
      <c r="N473" s="100"/>
      <c r="O473" s="100"/>
      <c r="P473" s="100"/>
      <c r="Q473" s="100"/>
      <c r="R473" s="100"/>
      <c r="S473" s="100"/>
      <c r="T473" s="100"/>
      <c r="U473" s="100"/>
      <c r="V473" s="100"/>
      <c r="W473" s="100"/>
      <c r="X473" s="100"/>
      <c r="Y473" s="100"/>
      <c r="Z473" s="100"/>
    </row>
    <row r="474" spans="1:26" ht="14.25" hidden="1" customHeight="1" outlineLevel="1" x14ac:dyDescent="0.2">
      <c r="A474" s="100"/>
      <c r="B474" s="100"/>
      <c r="C474" s="100"/>
      <c r="D474" s="100" t="s">
        <v>1097</v>
      </c>
      <c r="E474" s="101">
        <v>33</v>
      </c>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4.25" hidden="1" customHeight="1" outlineLevel="1" x14ac:dyDescent="0.2">
      <c r="A475" s="100"/>
      <c r="B475" s="100"/>
      <c r="C475" s="100">
        <v>10</v>
      </c>
      <c r="D475" s="100" t="s">
        <v>1110</v>
      </c>
      <c r="E475" s="101">
        <v>6</v>
      </c>
      <c r="F475" s="100" t="s">
        <v>1111</v>
      </c>
      <c r="G475" s="100">
        <v>40</v>
      </c>
      <c r="H475" s="100"/>
      <c r="I475" s="100"/>
      <c r="J475" s="100"/>
      <c r="K475" s="100"/>
      <c r="L475" s="100"/>
      <c r="M475" s="100"/>
      <c r="N475" s="100"/>
      <c r="O475" s="100"/>
      <c r="P475" s="100"/>
      <c r="Q475" s="100"/>
      <c r="R475" s="100"/>
      <c r="S475" s="100"/>
      <c r="T475" s="100"/>
      <c r="U475" s="100"/>
      <c r="V475" s="100"/>
      <c r="W475" s="100"/>
      <c r="X475" s="100"/>
      <c r="Y475" s="100"/>
      <c r="Z475" s="100"/>
    </row>
    <row r="476" spans="1:26" ht="14.25" hidden="1" customHeight="1" outlineLevel="1" x14ac:dyDescent="0.2">
      <c r="A476" s="100"/>
      <c r="B476" s="100"/>
      <c r="C476" s="100">
        <v>11</v>
      </c>
      <c r="D476" s="100" t="s">
        <v>1096</v>
      </c>
      <c r="E476" s="101">
        <v>1</v>
      </c>
      <c r="F476" s="100"/>
      <c r="G476" s="100">
        <v>42</v>
      </c>
      <c r="H476" s="100"/>
      <c r="I476" s="100"/>
      <c r="J476" s="100"/>
      <c r="K476" s="100"/>
      <c r="L476" s="100"/>
      <c r="M476" s="100"/>
      <c r="N476" s="100"/>
      <c r="O476" s="100"/>
      <c r="P476" s="100"/>
      <c r="Q476" s="100"/>
      <c r="R476" s="100"/>
      <c r="S476" s="100"/>
      <c r="T476" s="100"/>
      <c r="U476" s="100"/>
      <c r="V476" s="100"/>
      <c r="W476" s="100"/>
      <c r="X476" s="100"/>
      <c r="Y476" s="100"/>
      <c r="Z476" s="100"/>
    </row>
    <row r="477" spans="1:26" ht="14.25" hidden="1" customHeight="1" outlineLevel="1" x14ac:dyDescent="0.2">
      <c r="A477" s="100"/>
      <c r="B477" s="100"/>
      <c r="C477" s="100"/>
      <c r="D477" s="100" t="s">
        <v>1097</v>
      </c>
      <c r="E477" s="101">
        <v>34</v>
      </c>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4.25" hidden="1" customHeight="1" outlineLevel="1" x14ac:dyDescent="0.2">
      <c r="A478" s="100"/>
      <c r="B478" s="100"/>
      <c r="C478" s="100">
        <v>12</v>
      </c>
      <c r="D478" s="100" t="s">
        <v>1110</v>
      </c>
      <c r="E478" s="101">
        <v>7</v>
      </c>
      <c r="F478" s="100" t="s">
        <v>1111</v>
      </c>
      <c r="G478" s="100">
        <v>44</v>
      </c>
      <c r="H478" s="100"/>
      <c r="I478" s="100"/>
      <c r="J478" s="100"/>
      <c r="K478" s="100"/>
      <c r="L478" s="100"/>
      <c r="M478" s="100"/>
      <c r="N478" s="100"/>
      <c r="O478" s="100"/>
      <c r="P478" s="100"/>
      <c r="Q478" s="100"/>
      <c r="R478" s="100"/>
      <c r="S478" s="100"/>
      <c r="T478" s="100"/>
      <c r="U478" s="100"/>
      <c r="V478" s="100"/>
      <c r="W478" s="100"/>
      <c r="X478" s="100"/>
      <c r="Y478" s="100"/>
      <c r="Z478" s="100"/>
    </row>
    <row r="479" spans="1:26" ht="14.25" hidden="1" customHeight="1" outlineLevel="1" x14ac:dyDescent="0.2">
      <c r="A479" s="100"/>
      <c r="B479" s="100"/>
      <c r="C479" s="100">
        <v>13</v>
      </c>
      <c r="D479" s="100" t="s">
        <v>1096</v>
      </c>
      <c r="E479" s="101">
        <v>1</v>
      </c>
      <c r="F479" s="100"/>
      <c r="G479" s="100">
        <v>46</v>
      </c>
      <c r="H479" s="100"/>
      <c r="I479" s="100"/>
      <c r="J479" s="100"/>
      <c r="K479" s="100"/>
      <c r="L479" s="100"/>
      <c r="M479" s="100"/>
      <c r="N479" s="100"/>
      <c r="O479" s="100"/>
      <c r="P479" s="100"/>
      <c r="Q479" s="100"/>
      <c r="R479" s="100"/>
      <c r="S479" s="100"/>
      <c r="T479" s="100"/>
      <c r="U479" s="100"/>
      <c r="V479" s="100"/>
      <c r="W479" s="100"/>
      <c r="X479" s="100"/>
      <c r="Y479" s="100"/>
      <c r="Z479" s="100"/>
    </row>
    <row r="480" spans="1:26" ht="14.25" hidden="1" customHeight="1" outlineLevel="1" x14ac:dyDescent="0.2">
      <c r="A480" s="100"/>
      <c r="B480" s="100"/>
      <c r="C480" s="100"/>
      <c r="D480" s="100" t="s">
        <v>1097</v>
      </c>
      <c r="E480" s="101">
        <v>34</v>
      </c>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4.25" hidden="1" customHeight="1" outlineLevel="1" x14ac:dyDescent="0.2">
      <c r="A481" s="100"/>
      <c r="B481" s="100"/>
      <c r="C481" s="100">
        <v>14</v>
      </c>
      <c r="D481" s="100" t="s">
        <v>1110</v>
      </c>
      <c r="E481" s="101">
        <v>8</v>
      </c>
      <c r="F481" s="100" t="s">
        <v>1111</v>
      </c>
      <c r="G481" s="100">
        <v>48</v>
      </c>
      <c r="H481" s="100"/>
      <c r="I481" s="100"/>
      <c r="J481" s="100"/>
      <c r="K481" s="100"/>
      <c r="L481" s="100"/>
      <c r="M481" s="100"/>
      <c r="N481" s="100"/>
      <c r="O481" s="100"/>
      <c r="P481" s="100"/>
      <c r="Q481" s="100"/>
      <c r="R481" s="100"/>
      <c r="S481" s="100"/>
      <c r="T481" s="100"/>
      <c r="U481" s="100"/>
      <c r="V481" s="100"/>
      <c r="W481" s="100"/>
      <c r="X481" s="100"/>
      <c r="Y481" s="100"/>
      <c r="Z481" s="100"/>
    </row>
    <row r="482" spans="1:26" ht="14.25" hidden="1" customHeight="1" outlineLevel="1" x14ac:dyDescent="0.2">
      <c r="A482" s="100"/>
      <c r="B482" s="100"/>
      <c r="C482" s="100">
        <v>15</v>
      </c>
      <c r="D482" s="100" t="s">
        <v>1096</v>
      </c>
      <c r="E482" s="101">
        <v>1</v>
      </c>
      <c r="F482" s="100"/>
      <c r="G482" s="100">
        <v>50</v>
      </c>
      <c r="H482" s="100"/>
      <c r="I482" s="100"/>
      <c r="J482" s="100"/>
      <c r="K482" s="100"/>
      <c r="L482" s="100"/>
      <c r="M482" s="100"/>
      <c r="N482" s="100"/>
      <c r="O482" s="100"/>
      <c r="P482" s="100"/>
      <c r="Q482" s="100"/>
      <c r="R482" s="100"/>
      <c r="S482" s="100"/>
      <c r="T482" s="100"/>
      <c r="U482" s="100"/>
      <c r="V482" s="100"/>
      <c r="W482" s="100"/>
      <c r="X482" s="100"/>
      <c r="Y482" s="100"/>
      <c r="Z482" s="100"/>
    </row>
    <row r="483" spans="1:26" ht="14.25" hidden="1" customHeight="1" outlineLevel="1" x14ac:dyDescent="0.2">
      <c r="A483" s="100"/>
      <c r="B483" s="100"/>
      <c r="C483" s="100"/>
      <c r="D483" s="100" t="s">
        <v>1097</v>
      </c>
      <c r="E483" s="101">
        <v>35</v>
      </c>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4.25" hidden="1" customHeight="1" outlineLevel="1" x14ac:dyDescent="0.2">
      <c r="A484" s="100"/>
      <c r="B484" s="100"/>
      <c r="C484" s="100">
        <v>16</v>
      </c>
      <c r="D484" s="100" t="s">
        <v>1110</v>
      </c>
      <c r="E484" s="101">
        <v>9</v>
      </c>
      <c r="F484" s="100" t="s">
        <v>1111</v>
      </c>
      <c r="G484" s="100">
        <v>52</v>
      </c>
      <c r="H484" s="100"/>
      <c r="I484" s="100"/>
      <c r="J484" s="100"/>
      <c r="K484" s="100"/>
      <c r="L484" s="100"/>
      <c r="M484" s="100"/>
      <c r="N484" s="100"/>
      <c r="O484" s="100"/>
      <c r="P484" s="100"/>
      <c r="Q484" s="100"/>
      <c r="R484" s="100"/>
      <c r="S484" s="100"/>
      <c r="T484" s="100"/>
      <c r="U484" s="100"/>
      <c r="V484" s="100"/>
      <c r="W484" s="100"/>
      <c r="X484" s="100"/>
      <c r="Y484" s="100"/>
      <c r="Z484" s="100"/>
    </row>
    <row r="485" spans="1:26" ht="14.25" hidden="1" customHeight="1" outlineLevel="1" x14ac:dyDescent="0.2">
      <c r="A485" s="100"/>
      <c r="B485" s="100"/>
      <c r="C485" s="100">
        <v>17</v>
      </c>
      <c r="D485" s="100" t="s">
        <v>1096</v>
      </c>
      <c r="E485" s="101">
        <v>1</v>
      </c>
      <c r="F485" s="100"/>
      <c r="G485" s="100">
        <v>54</v>
      </c>
      <c r="H485" s="100"/>
      <c r="I485" s="100"/>
      <c r="J485" s="100"/>
      <c r="K485" s="100"/>
      <c r="L485" s="100"/>
      <c r="M485" s="100"/>
      <c r="N485" s="100"/>
      <c r="O485" s="100"/>
      <c r="P485" s="100"/>
      <c r="Q485" s="100"/>
      <c r="R485" s="100"/>
      <c r="S485" s="100"/>
      <c r="T485" s="100"/>
      <c r="U485" s="100"/>
      <c r="V485" s="100"/>
      <c r="W485" s="100"/>
      <c r="X485" s="100"/>
      <c r="Y485" s="100"/>
      <c r="Z485" s="100"/>
    </row>
    <row r="486" spans="1:26" ht="14.25" hidden="1" customHeight="1" outlineLevel="1" x14ac:dyDescent="0.2">
      <c r="A486" s="100"/>
      <c r="B486" s="100"/>
      <c r="C486" s="100"/>
      <c r="D486" s="100" t="s">
        <v>1097</v>
      </c>
      <c r="E486" s="101">
        <v>35</v>
      </c>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4.25" hidden="1" customHeight="1" outlineLevel="1" x14ac:dyDescent="0.2">
      <c r="A487" s="100"/>
      <c r="B487" s="100"/>
      <c r="C487" s="100">
        <v>18</v>
      </c>
      <c r="D487" s="100" t="s">
        <v>1110</v>
      </c>
      <c r="E487" s="101">
        <v>10</v>
      </c>
      <c r="F487" s="100" t="s">
        <v>1111</v>
      </c>
      <c r="G487" s="100">
        <v>56</v>
      </c>
      <c r="H487" s="100"/>
      <c r="I487" s="100"/>
      <c r="J487" s="100"/>
      <c r="K487" s="100"/>
      <c r="L487" s="100"/>
      <c r="M487" s="100"/>
      <c r="N487" s="100"/>
      <c r="O487" s="100"/>
      <c r="P487" s="100"/>
      <c r="Q487" s="100"/>
      <c r="R487" s="100"/>
      <c r="S487" s="100"/>
      <c r="T487" s="100"/>
      <c r="U487" s="100"/>
      <c r="V487" s="100"/>
      <c r="W487" s="100"/>
      <c r="X487" s="100"/>
      <c r="Y487" s="100"/>
      <c r="Z487" s="100"/>
    </row>
    <row r="488" spans="1:26" ht="14.25" hidden="1" customHeight="1" outlineLevel="1" x14ac:dyDescent="0.2">
      <c r="A488" s="100"/>
      <c r="B488" s="100"/>
      <c r="C488" s="100">
        <v>19</v>
      </c>
      <c r="D488" s="100" t="s">
        <v>1096</v>
      </c>
      <c r="E488" s="101">
        <v>1</v>
      </c>
      <c r="F488" s="100"/>
      <c r="G488" s="100">
        <v>58</v>
      </c>
      <c r="H488" s="100"/>
      <c r="I488" s="100"/>
      <c r="J488" s="100"/>
      <c r="K488" s="100"/>
      <c r="L488" s="100"/>
      <c r="M488" s="100"/>
      <c r="N488" s="100"/>
      <c r="O488" s="100"/>
      <c r="P488" s="100"/>
      <c r="Q488" s="100"/>
      <c r="R488" s="100"/>
      <c r="S488" s="100"/>
      <c r="T488" s="100"/>
      <c r="U488" s="100"/>
      <c r="V488" s="100"/>
      <c r="W488" s="100"/>
      <c r="X488" s="100"/>
      <c r="Y488" s="100"/>
      <c r="Z488" s="100"/>
    </row>
    <row r="489" spans="1:26" ht="14.25" hidden="1" customHeight="1" outlineLevel="1" x14ac:dyDescent="0.2">
      <c r="A489" s="100"/>
      <c r="B489" s="100"/>
      <c r="C489" s="100"/>
      <c r="D489" s="100" t="s">
        <v>1097</v>
      </c>
      <c r="E489" s="101">
        <v>36</v>
      </c>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4.25" hidden="1" customHeight="1" outlineLevel="1" x14ac:dyDescent="0.2">
      <c r="A490" s="100"/>
      <c r="B490" s="100"/>
      <c r="C490" s="100">
        <v>20</v>
      </c>
      <c r="D490" s="100" t="s">
        <v>1110</v>
      </c>
      <c r="E490" s="101">
        <v>11</v>
      </c>
      <c r="F490" s="100" t="s">
        <v>1111</v>
      </c>
      <c r="G490" s="100">
        <v>60</v>
      </c>
      <c r="H490" s="100"/>
      <c r="I490" s="100"/>
      <c r="J490" s="100"/>
      <c r="K490" s="100"/>
      <c r="L490" s="100"/>
      <c r="M490" s="100"/>
      <c r="N490" s="100"/>
      <c r="O490" s="100"/>
      <c r="P490" s="100"/>
      <c r="Q490" s="100"/>
      <c r="R490" s="100"/>
      <c r="S490" s="100"/>
      <c r="T490" s="100"/>
      <c r="U490" s="100"/>
      <c r="V490" s="100"/>
      <c r="W490" s="100"/>
      <c r="X490" s="100"/>
      <c r="Y490" s="100"/>
      <c r="Z490" s="100"/>
    </row>
    <row r="491" spans="1:26" ht="14.25" hidden="1" customHeight="1" outlineLevel="1" x14ac:dyDescent="0.2">
      <c r="A491" s="100"/>
      <c r="B491" s="100"/>
      <c r="C491" s="100">
        <v>21</v>
      </c>
      <c r="D491" s="100" t="s">
        <v>1096</v>
      </c>
      <c r="E491" s="101">
        <v>1</v>
      </c>
      <c r="F491" s="100"/>
      <c r="G491" s="100">
        <v>62</v>
      </c>
      <c r="H491" s="100"/>
      <c r="I491" s="100"/>
      <c r="J491" s="100"/>
      <c r="K491" s="100"/>
      <c r="L491" s="100"/>
      <c r="M491" s="100"/>
      <c r="N491" s="100"/>
      <c r="O491" s="100"/>
      <c r="P491" s="100"/>
      <c r="Q491" s="100"/>
      <c r="R491" s="100"/>
      <c r="S491" s="100"/>
      <c r="T491" s="100"/>
      <c r="U491" s="100"/>
      <c r="V491" s="100"/>
      <c r="W491" s="100"/>
      <c r="X491" s="100"/>
      <c r="Y491" s="100"/>
      <c r="Z491" s="100"/>
    </row>
    <row r="492" spans="1:26" ht="14.25" hidden="1" customHeight="1" outlineLevel="1" x14ac:dyDescent="0.2">
      <c r="A492" s="100"/>
      <c r="B492" s="100"/>
      <c r="C492" s="100"/>
      <c r="D492" s="100" t="s">
        <v>1097</v>
      </c>
      <c r="E492" s="101">
        <v>36</v>
      </c>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4.25" hidden="1" customHeight="1" outlineLevel="1" x14ac:dyDescent="0.2">
      <c r="A493" s="100"/>
      <c r="B493" s="100"/>
      <c r="C493" s="100">
        <v>22</v>
      </c>
      <c r="D493" s="100" t="s">
        <v>1110</v>
      </c>
      <c r="E493" s="101">
        <v>12</v>
      </c>
      <c r="F493" s="100" t="s">
        <v>1111</v>
      </c>
      <c r="G493" s="100">
        <v>64</v>
      </c>
      <c r="H493" s="100"/>
      <c r="I493" s="100"/>
      <c r="J493" s="100"/>
      <c r="K493" s="100"/>
      <c r="L493" s="100"/>
      <c r="M493" s="100"/>
      <c r="N493" s="100"/>
      <c r="O493" s="100"/>
      <c r="P493" s="100"/>
      <c r="Q493" s="100"/>
      <c r="R493" s="100"/>
      <c r="S493" s="100"/>
      <c r="T493" s="100"/>
      <c r="U493" s="100"/>
      <c r="V493" s="100"/>
      <c r="W493" s="100"/>
      <c r="X493" s="100"/>
      <c r="Y493" s="100"/>
      <c r="Z493" s="100"/>
    </row>
    <row r="494" spans="1:26" ht="14.25" hidden="1" customHeight="1" outlineLevel="1" x14ac:dyDescent="0.2">
      <c r="A494" s="100"/>
      <c r="B494" s="100"/>
      <c r="C494" s="100">
        <v>23</v>
      </c>
      <c r="D494" s="100" t="s">
        <v>1096</v>
      </c>
      <c r="E494" s="101">
        <v>1</v>
      </c>
      <c r="F494" s="100"/>
      <c r="G494" s="100">
        <v>66</v>
      </c>
      <c r="H494" s="100"/>
      <c r="I494" s="100"/>
      <c r="J494" s="100"/>
      <c r="K494" s="100"/>
      <c r="L494" s="100"/>
      <c r="M494" s="100"/>
      <c r="N494" s="100"/>
      <c r="O494" s="100"/>
      <c r="P494" s="100"/>
      <c r="Q494" s="100"/>
      <c r="R494" s="100"/>
      <c r="S494" s="100"/>
      <c r="T494" s="100"/>
      <c r="U494" s="100"/>
      <c r="V494" s="100"/>
      <c r="W494" s="100"/>
      <c r="X494" s="100"/>
      <c r="Y494" s="100"/>
      <c r="Z494" s="100"/>
    </row>
    <row r="495" spans="1:26" ht="14.25" hidden="1" customHeight="1" outlineLevel="1" x14ac:dyDescent="0.2">
      <c r="A495" s="100"/>
      <c r="B495" s="100"/>
      <c r="C495" s="100"/>
      <c r="D495" s="100" t="s">
        <v>1097</v>
      </c>
      <c r="E495" s="101">
        <v>37</v>
      </c>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4.25" hidden="1" customHeight="1" outlineLevel="1" x14ac:dyDescent="0.2">
      <c r="A496" s="100"/>
      <c r="B496" s="100"/>
      <c r="C496" s="100">
        <v>24</v>
      </c>
      <c r="D496" s="100" t="s">
        <v>1110</v>
      </c>
      <c r="E496" s="101">
        <v>13</v>
      </c>
      <c r="F496" s="100" t="s">
        <v>1111</v>
      </c>
      <c r="G496" s="100">
        <v>68</v>
      </c>
      <c r="H496" s="100"/>
      <c r="I496" s="100"/>
      <c r="J496" s="100"/>
      <c r="K496" s="100"/>
      <c r="L496" s="100"/>
      <c r="M496" s="100"/>
      <c r="N496" s="100"/>
      <c r="O496" s="100"/>
      <c r="P496" s="100"/>
      <c r="Q496" s="100"/>
      <c r="R496" s="100"/>
      <c r="S496" s="100"/>
      <c r="T496" s="100"/>
      <c r="U496" s="100"/>
      <c r="V496" s="100"/>
      <c r="W496" s="100"/>
      <c r="X496" s="100"/>
      <c r="Y496" s="100"/>
      <c r="Z496" s="100"/>
    </row>
    <row r="497" spans="1:26" ht="14.25" hidden="1" customHeight="1" outlineLevel="1" x14ac:dyDescent="0.2">
      <c r="A497" s="100"/>
      <c r="B497" s="100"/>
      <c r="C497" s="100">
        <v>25</v>
      </c>
      <c r="D497" s="100" t="s">
        <v>1096</v>
      </c>
      <c r="E497" s="101">
        <v>1</v>
      </c>
      <c r="F497" s="100"/>
      <c r="G497" s="100">
        <v>70</v>
      </c>
      <c r="H497" s="100"/>
      <c r="I497" s="100"/>
      <c r="J497" s="100"/>
      <c r="K497" s="100"/>
      <c r="L497" s="100"/>
      <c r="M497" s="100"/>
      <c r="N497" s="100"/>
      <c r="O497" s="100"/>
      <c r="P497" s="100"/>
      <c r="Q497" s="100"/>
      <c r="R497" s="100"/>
      <c r="S497" s="100"/>
      <c r="T497" s="100"/>
      <c r="U497" s="100"/>
      <c r="V497" s="100"/>
      <c r="W497" s="100"/>
      <c r="X497" s="100"/>
      <c r="Y497" s="100"/>
      <c r="Z497" s="100"/>
    </row>
    <row r="498" spans="1:26" ht="14.25" hidden="1" customHeight="1" outlineLevel="1" x14ac:dyDescent="0.2">
      <c r="A498" s="100"/>
      <c r="B498" s="100"/>
      <c r="C498" s="100"/>
      <c r="D498" s="100" t="s">
        <v>1097</v>
      </c>
      <c r="E498" s="101">
        <v>37</v>
      </c>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4.25" hidden="1" customHeight="1" outlineLevel="1" x14ac:dyDescent="0.2">
      <c r="A499" s="100"/>
      <c r="B499" s="100"/>
      <c r="C499" s="100">
        <v>26</v>
      </c>
      <c r="D499" s="100" t="s">
        <v>1110</v>
      </c>
      <c r="E499" s="101">
        <v>14</v>
      </c>
      <c r="F499" s="100" t="s">
        <v>1111</v>
      </c>
      <c r="G499" s="100">
        <v>72</v>
      </c>
      <c r="H499" s="100"/>
      <c r="I499" s="100"/>
      <c r="J499" s="100"/>
      <c r="K499" s="100"/>
      <c r="L499" s="100"/>
      <c r="M499" s="100"/>
      <c r="N499" s="100"/>
      <c r="O499" s="100"/>
      <c r="P499" s="100"/>
      <c r="Q499" s="100"/>
      <c r="R499" s="100"/>
      <c r="S499" s="100"/>
      <c r="T499" s="100"/>
      <c r="U499" s="100"/>
      <c r="V499" s="100"/>
      <c r="W499" s="100"/>
      <c r="X499" s="100"/>
      <c r="Y499" s="100"/>
      <c r="Z499" s="100"/>
    </row>
    <row r="500" spans="1:26" ht="14.25" hidden="1" customHeight="1" outlineLevel="1" x14ac:dyDescent="0.2">
      <c r="A500" s="100"/>
      <c r="B500" s="100"/>
      <c r="C500" s="100">
        <v>27</v>
      </c>
      <c r="D500" s="100" t="s">
        <v>1096</v>
      </c>
      <c r="E500" s="101">
        <v>1</v>
      </c>
      <c r="F500" s="100"/>
      <c r="G500" s="100">
        <v>74</v>
      </c>
      <c r="H500" s="100"/>
      <c r="I500" s="100"/>
      <c r="J500" s="100"/>
      <c r="K500" s="100"/>
      <c r="L500" s="100"/>
      <c r="M500" s="100"/>
      <c r="N500" s="100"/>
      <c r="O500" s="100"/>
      <c r="P500" s="100"/>
      <c r="Q500" s="100"/>
      <c r="R500" s="100"/>
      <c r="S500" s="100"/>
      <c r="T500" s="100"/>
      <c r="U500" s="100"/>
      <c r="V500" s="100"/>
      <c r="W500" s="100"/>
      <c r="X500" s="100"/>
      <c r="Y500" s="100"/>
      <c r="Z500" s="100"/>
    </row>
    <row r="501" spans="1:26" ht="14.25" hidden="1" customHeight="1" outlineLevel="1" x14ac:dyDescent="0.2">
      <c r="A501" s="100"/>
      <c r="B501" s="100"/>
      <c r="C501" s="100"/>
      <c r="D501" s="100" t="s">
        <v>1097</v>
      </c>
      <c r="E501" s="101">
        <v>38</v>
      </c>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4.25" hidden="1" customHeight="1" outlineLevel="1" x14ac:dyDescent="0.2">
      <c r="A502" s="100"/>
      <c r="B502" s="100"/>
      <c r="C502" s="100">
        <v>28</v>
      </c>
      <c r="D502" s="100" t="s">
        <v>1110</v>
      </c>
      <c r="E502" s="101">
        <v>15</v>
      </c>
      <c r="F502" s="100" t="s">
        <v>1111</v>
      </c>
      <c r="G502" s="100">
        <v>76</v>
      </c>
      <c r="H502" s="100"/>
      <c r="I502" s="100"/>
      <c r="J502" s="100"/>
      <c r="K502" s="100"/>
      <c r="L502" s="100"/>
      <c r="M502" s="100"/>
      <c r="N502" s="100"/>
      <c r="O502" s="100"/>
      <c r="P502" s="100"/>
      <c r="Q502" s="100"/>
      <c r="R502" s="100"/>
      <c r="S502" s="100"/>
      <c r="T502" s="100"/>
      <c r="U502" s="100"/>
      <c r="V502" s="100"/>
      <c r="W502" s="100"/>
      <c r="X502" s="100"/>
      <c r="Y502" s="100"/>
      <c r="Z502" s="100"/>
    </row>
    <row r="503" spans="1:26" ht="14.25" hidden="1" customHeight="1" outlineLevel="1" x14ac:dyDescent="0.2">
      <c r="A503" s="100"/>
      <c r="B503" s="100"/>
      <c r="C503" s="100">
        <v>29</v>
      </c>
      <c r="D503" s="100" t="s">
        <v>1096</v>
      </c>
      <c r="E503" s="101">
        <v>1</v>
      </c>
      <c r="F503" s="100"/>
      <c r="G503" s="100">
        <v>78</v>
      </c>
      <c r="H503" s="100"/>
      <c r="I503" s="100"/>
      <c r="J503" s="100"/>
      <c r="K503" s="100"/>
      <c r="L503" s="100"/>
      <c r="M503" s="100"/>
      <c r="N503" s="100"/>
      <c r="O503" s="100"/>
      <c r="P503" s="100"/>
      <c r="Q503" s="100"/>
      <c r="R503" s="100"/>
      <c r="S503" s="100"/>
      <c r="T503" s="100"/>
      <c r="U503" s="100"/>
      <c r="V503" s="100"/>
      <c r="W503" s="100"/>
      <c r="X503" s="100"/>
      <c r="Y503" s="100"/>
      <c r="Z503" s="100"/>
    </row>
    <row r="504" spans="1:26" ht="14.25" hidden="1" customHeight="1" outlineLevel="1" x14ac:dyDescent="0.2">
      <c r="A504" s="100"/>
      <c r="B504" s="100"/>
      <c r="C504" s="100"/>
      <c r="D504" s="100" t="s">
        <v>1097</v>
      </c>
      <c r="E504" s="101">
        <v>38</v>
      </c>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4.25" hidden="1" customHeight="1" outlineLevel="1" x14ac:dyDescent="0.2">
      <c r="A505" s="100"/>
      <c r="B505" s="100"/>
      <c r="C505" s="100">
        <v>30</v>
      </c>
      <c r="D505" s="100" t="s">
        <v>1110</v>
      </c>
      <c r="E505" s="101">
        <v>16</v>
      </c>
      <c r="F505" s="100" t="s">
        <v>1111</v>
      </c>
      <c r="G505" s="100">
        <v>80</v>
      </c>
      <c r="H505" s="100"/>
      <c r="I505" s="100"/>
      <c r="J505" s="100"/>
      <c r="K505" s="100"/>
      <c r="L505" s="100"/>
      <c r="M505" s="100"/>
      <c r="N505" s="100"/>
      <c r="O505" s="100"/>
      <c r="P505" s="100"/>
      <c r="Q505" s="100"/>
      <c r="R505" s="100"/>
      <c r="S505" s="100"/>
      <c r="T505" s="100"/>
      <c r="U505" s="100"/>
      <c r="V505" s="100"/>
      <c r="W505" s="100"/>
      <c r="X505" s="100"/>
      <c r="Y505" s="100"/>
      <c r="Z505" s="100"/>
    </row>
    <row r="506" spans="1:26" ht="14.25" hidden="1" customHeight="1" outlineLevel="1" x14ac:dyDescent="0.2">
      <c r="A506" s="100"/>
      <c r="B506" s="100"/>
      <c r="C506" s="100">
        <v>31</v>
      </c>
      <c r="D506" s="100" t="s">
        <v>1096</v>
      </c>
      <c r="E506" s="101">
        <v>1</v>
      </c>
      <c r="F506" s="100"/>
      <c r="G506" s="100">
        <v>82</v>
      </c>
      <c r="H506" s="100"/>
      <c r="I506" s="100"/>
      <c r="J506" s="100"/>
      <c r="K506" s="100"/>
      <c r="L506" s="100"/>
      <c r="M506" s="100"/>
      <c r="N506" s="100"/>
      <c r="O506" s="100"/>
      <c r="P506" s="100"/>
      <c r="Q506" s="100"/>
      <c r="R506" s="100"/>
      <c r="S506" s="100"/>
      <c r="T506" s="100"/>
      <c r="U506" s="100"/>
      <c r="V506" s="100"/>
      <c r="W506" s="100"/>
      <c r="X506" s="100"/>
      <c r="Y506" s="100"/>
      <c r="Z506" s="100"/>
    </row>
    <row r="507" spans="1:26" ht="14.25" hidden="1" customHeight="1" outlineLevel="1" x14ac:dyDescent="0.2">
      <c r="A507" s="100"/>
      <c r="B507" s="100"/>
      <c r="C507" s="100"/>
      <c r="D507" s="100" t="s">
        <v>1097</v>
      </c>
      <c r="E507" s="101">
        <v>39</v>
      </c>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4.25" hidden="1" customHeight="1" outlineLevel="1" x14ac:dyDescent="0.2">
      <c r="A508" s="100"/>
      <c r="B508" s="100"/>
      <c r="C508" s="100">
        <v>32</v>
      </c>
      <c r="D508" s="100" t="s">
        <v>1110</v>
      </c>
      <c r="E508" s="101">
        <v>17</v>
      </c>
      <c r="F508" s="100" t="s">
        <v>1111</v>
      </c>
      <c r="G508" s="100">
        <v>84</v>
      </c>
      <c r="H508" s="100"/>
      <c r="I508" s="100"/>
      <c r="J508" s="100"/>
      <c r="K508" s="100"/>
      <c r="L508" s="100"/>
      <c r="M508" s="100"/>
      <c r="N508" s="100"/>
      <c r="O508" s="100"/>
      <c r="P508" s="100"/>
      <c r="Q508" s="100"/>
      <c r="R508" s="100"/>
      <c r="S508" s="100"/>
      <c r="T508" s="100"/>
      <c r="U508" s="100"/>
      <c r="V508" s="100"/>
      <c r="W508" s="100"/>
      <c r="X508" s="100"/>
      <c r="Y508" s="100"/>
      <c r="Z508" s="100"/>
    </row>
    <row r="509" spans="1:26" ht="14.25" hidden="1" customHeight="1" outlineLevel="1" x14ac:dyDescent="0.2">
      <c r="A509" s="100"/>
      <c r="B509" s="100"/>
      <c r="C509" s="100">
        <v>33</v>
      </c>
      <c r="D509" s="100" t="s">
        <v>1096</v>
      </c>
      <c r="E509" s="101">
        <v>1</v>
      </c>
      <c r="F509" s="100"/>
      <c r="G509" s="100">
        <v>86</v>
      </c>
      <c r="H509" s="100"/>
      <c r="I509" s="100"/>
      <c r="J509" s="100"/>
      <c r="K509" s="100"/>
      <c r="L509" s="100"/>
      <c r="M509" s="100"/>
      <c r="N509" s="100"/>
      <c r="O509" s="100"/>
      <c r="P509" s="100"/>
      <c r="Q509" s="100"/>
      <c r="R509" s="100"/>
      <c r="S509" s="100"/>
      <c r="T509" s="100"/>
      <c r="U509" s="100"/>
      <c r="V509" s="100"/>
      <c r="W509" s="100"/>
      <c r="X509" s="100"/>
      <c r="Y509" s="100"/>
      <c r="Z509" s="100"/>
    </row>
    <row r="510" spans="1:26" ht="14.25" hidden="1" customHeight="1" outlineLevel="1" x14ac:dyDescent="0.2">
      <c r="A510" s="100"/>
      <c r="B510" s="100"/>
      <c r="C510" s="100"/>
      <c r="D510" s="100" t="s">
        <v>1097</v>
      </c>
      <c r="E510" s="101">
        <v>39</v>
      </c>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4.25" hidden="1" customHeight="1" outlineLevel="1" x14ac:dyDescent="0.2">
      <c r="A511" s="100"/>
      <c r="B511" s="100"/>
      <c r="C511" s="100">
        <v>34</v>
      </c>
      <c r="D511" s="100" t="s">
        <v>1110</v>
      </c>
      <c r="E511" s="101">
        <v>18</v>
      </c>
      <c r="F511" s="100" t="s">
        <v>1111</v>
      </c>
      <c r="G511" s="100">
        <v>88</v>
      </c>
      <c r="H511" s="100"/>
      <c r="I511" s="100"/>
      <c r="J511" s="100"/>
      <c r="K511" s="100"/>
      <c r="L511" s="100"/>
      <c r="M511" s="100"/>
      <c r="N511" s="100"/>
      <c r="O511" s="100"/>
      <c r="P511" s="100"/>
      <c r="Q511" s="100"/>
      <c r="R511" s="100"/>
      <c r="S511" s="100"/>
      <c r="T511" s="100"/>
      <c r="U511" s="100"/>
      <c r="V511" s="100"/>
      <c r="W511" s="100"/>
      <c r="X511" s="100"/>
      <c r="Y511" s="100"/>
      <c r="Z511" s="100"/>
    </row>
    <row r="512" spans="1:26" ht="14.25" hidden="1" customHeight="1" outlineLevel="1" x14ac:dyDescent="0.2">
      <c r="A512" s="100"/>
      <c r="B512" s="100"/>
      <c r="C512" s="100">
        <v>35</v>
      </c>
      <c r="D512" s="100" t="s">
        <v>1096</v>
      </c>
      <c r="E512" s="101">
        <v>1</v>
      </c>
      <c r="F512" s="100"/>
      <c r="G512" s="100">
        <v>90</v>
      </c>
      <c r="H512" s="100"/>
      <c r="I512" s="100"/>
      <c r="J512" s="100"/>
      <c r="K512" s="100"/>
      <c r="L512" s="100"/>
      <c r="M512" s="100"/>
      <c r="N512" s="100"/>
      <c r="O512" s="100"/>
      <c r="P512" s="100"/>
      <c r="Q512" s="100"/>
      <c r="R512" s="100"/>
      <c r="S512" s="100"/>
      <c r="T512" s="100"/>
      <c r="U512" s="100"/>
      <c r="V512" s="100"/>
      <c r="W512" s="100"/>
      <c r="X512" s="100"/>
      <c r="Y512" s="100"/>
      <c r="Z512" s="100"/>
    </row>
    <row r="513" spans="1:26" ht="14.25" hidden="1" customHeight="1" outlineLevel="1" x14ac:dyDescent="0.2">
      <c r="A513" s="100"/>
      <c r="B513" s="100"/>
      <c r="C513" s="100"/>
      <c r="D513" s="100" t="s">
        <v>1097</v>
      </c>
      <c r="E513" s="101">
        <v>40</v>
      </c>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4.25" hidden="1" customHeight="1" outlineLevel="1" x14ac:dyDescent="0.2">
      <c r="A514" s="100"/>
      <c r="B514" s="100"/>
      <c r="C514" s="100">
        <v>36</v>
      </c>
      <c r="D514" s="100" t="s">
        <v>1110</v>
      </c>
      <c r="E514" s="101">
        <v>19</v>
      </c>
      <c r="F514" s="100" t="s">
        <v>1111</v>
      </c>
      <c r="G514" s="100">
        <v>92</v>
      </c>
      <c r="H514" s="100"/>
      <c r="I514" s="100"/>
      <c r="J514" s="100"/>
      <c r="K514" s="100"/>
      <c r="L514" s="100"/>
      <c r="M514" s="100"/>
      <c r="N514" s="100"/>
      <c r="O514" s="100"/>
      <c r="P514" s="100"/>
      <c r="Q514" s="100"/>
      <c r="R514" s="100"/>
      <c r="S514" s="100"/>
      <c r="T514" s="100"/>
      <c r="U514" s="100"/>
      <c r="V514" s="100"/>
      <c r="W514" s="100"/>
      <c r="X514" s="100"/>
      <c r="Y514" s="100"/>
      <c r="Z514" s="100"/>
    </row>
    <row r="515" spans="1:26" ht="14.25" hidden="1" customHeight="1" outlineLevel="1" x14ac:dyDescent="0.2">
      <c r="A515" s="100"/>
      <c r="B515" s="100"/>
      <c r="C515" s="100">
        <v>37</v>
      </c>
      <c r="D515" s="100" t="s">
        <v>1096</v>
      </c>
      <c r="E515" s="101">
        <v>1</v>
      </c>
      <c r="F515" s="100"/>
      <c r="G515" s="100">
        <v>94</v>
      </c>
      <c r="H515" s="100"/>
      <c r="I515" s="100"/>
      <c r="J515" s="100"/>
      <c r="K515" s="100"/>
      <c r="L515" s="100"/>
      <c r="M515" s="100"/>
      <c r="N515" s="100"/>
      <c r="O515" s="100"/>
      <c r="P515" s="100"/>
      <c r="Q515" s="100"/>
      <c r="R515" s="100"/>
      <c r="S515" s="100"/>
      <c r="T515" s="100"/>
      <c r="U515" s="100"/>
      <c r="V515" s="100"/>
      <c r="W515" s="100"/>
      <c r="X515" s="100"/>
      <c r="Y515" s="100"/>
      <c r="Z515" s="100"/>
    </row>
    <row r="516" spans="1:26" ht="14.25" hidden="1" customHeight="1" outlineLevel="1" x14ac:dyDescent="0.2">
      <c r="A516" s="100"/>
      <c r="B516" s="100"/>
      <c r="C516" s="100"/>
      <c r="D516" s="100" t="s">
        <v>1097</v>
      </c>
      <c r="E516" s="101">
        <v>40</v>
      </c>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4.25" hidden="1" customHeight="1" outlineLevel="1" x14ac:dyDescent="0.2">
      <c r="A517" s="100"/>
      <c r="B517" s="100"/>
      <c r="C517" s="100">
        <v>38</v>
      </c>
      <c r="D517" s="100" t="s">
        <v>1110</v>
      </c>
      <c r="E517" s="101">
        <v>20</v>
      </c>
      <c r="F517" s="100" t="s">
        <v>1111</v>
      </c>
      <c r="G517" s="100">
        <v>96</v>
      </c>
      <c r="H517" s="100"/>
      <c r="I517" s="100"/>
      <c r="J517" s="100"/>
      <c r="K517" s="100"/>
      <c r="L517" s="100"/>
      <c r="M517" s="100"/>
      <c r="N517" s="100"/>
      <c r="O517" s="100"/>
      <c r="P517" s="100"/>
      <c r="Q517" s="100"/>
      <c r="R517" s="100"/>
      <c r="S517" s="100"/>
      <c r="T517" s="100"/>
      <c r="U517" s="100"/>
      <c r="V517" s="100"/>
      <c r="W517" s="100"/>
      <c r="X517" s="100"/>
      <c r="Y517" s="100"/>
      <c r="Z517" s="100"/>
    </row>
    <row r="518" spans="1:26" ht="14.25" hidden="1" customHeight="1" outlineLevel="1" x14ac:dyDescent="0.2">
      <c r="A518" s="100"/>
      <c r="B518" s="100"/>
      <c r="C518" s="100">
        <v>39</v>
      </c>
      <c r="D518" s="100" t="s">
        <v>1096</v>
      </c>
      <c r="E518" s="101">
        <v>1</v>
      </c>
      <c r="F518" s="100"/>
      <c r="G518" s="100">
        <v>98</v>
      </c>
      <c r="H518" s="100"/>
      <c r="I518" s="100"/>
      <c r="J518" s="100"/>
      <c r="K518" s="100"/>
      <c r="L518" s="100"/>
      <c r="M518" s="100"/>
      <c r="N518" s="100"/>
      <c r="O518" s="100"/>
      <c r="P518" s="100"/>
      <c r="Q518" s="100"/>
      <c r="R518" s="100"/>
      <c r="S518" s="100"/>
      <c r="T518" s="100"/>
      <c r="U518" s="100"/>
      <c r="V518" s="100"/>
      <c r="W518" s="100"/>
      <c r="X518" s="100"/>
      <c r="Y518" s="100"/>
      <c r="Z518" s="100"/>
    </row>
    <row r="519" spans="1:26" ht="14.25" hidden="1" customHeight="1" outlineLevel="1" x14ac:dyDescent="0.2">
      <c r="A519" s="100"/>
      <c r="B519" s="100"/>
      <c r="C519" s="100"/>
      <c r="D519" s="100" t="s">
        <v>1097</v>
      </c>
      <c r="E519" s="101">
        <v>41</v>
      </c>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4.25" hidden="1" customHeight="1" outlineLevel="1" x14ac:dyDescent="0.2">
      <c r="A520" s="100"/>
      <c r="B520" s="100"/>
      <c r="C520" s="100">
        <v>40</v>
      </c>
      <c r="D520" s="100" t="s">
        <v>1110</v>
      </c>
      <c r="E520" s="101">
        <v>21</v>
      </c>
      <c r="F520" s="100" t="s">
        <v>1111</v>
      </c>
      <c r="G520" s="100">
        <v>100</v>
      </c>
      <c r="H520" s="100"/>
      <c r="I520" s="100"/>
      <c r="J520" s="100"/>
      <c r="K520" s="100"/>
      <c r="L520" s="100"/>
      <c r="M520" s="100"/>
      <c r="N520" s="100"/>
      <c r="O520" s="100"/>
      <c r="P520" s="100"/>
      <c r="Q520" s="100"/>
      <c r="R520" s="100"/>
      <c r="S520" s="100"/>
      <c r="T520" s="100"/>
      <c r="U520" s="100"/>
      <c r="V520" s="100"/>
      <c r="W520" s="100"/>
      <c r="X520" s="100"/>
      <c r="Y520" s="100"/>
      <c r="Z520" s="100"/>
    </row>
    <row r="521" spans="1:26" ht="14.25" hidden="1" customHeight="1" outlineLevel="1" x14ac:dyDescent="0.2">
      <c r="A521" s="100"/>
      <c r="B521" s="100"/>
      <c r="C521" s="100">
        <v>41</v>
      </c>
      <c r="D521" s="100" t="s">
        <v>1096</v>
      </c>
      <c r="E521" s="101">
        <v>1</v>
      </c>
      <c r="F521" s="100"/>
      <c r="G521" s="100">
        <v>102</v>
      </c>
      <c r="H521" s="100"/>
      <c r="I521" s="100"/>
      <c r="J521" s="100"/>
      <c r="K521" s="100"/>
      <c r="L521" s="100"/>
      <c r="M521" s="100"/>
      <c r="N521" s="100"/>
      <c r="O521" s="100"/>
      <c r="P521" s="100"/>
      <c r="Q521" s="100"/>
      <c r="R521" s="100"/>
      <c r="S521" s="100"/>
      <c r="T521" s="100"/>
      <c r="U521" s="100"/>
      <c r="V521" s="100"/>
      <c r="W521" s="100"/>
      <c r="X521" s="100"/>
      <c r="Y521" s="100"/>
      <c r="Z521" s="100"/>
    </row>
    <row r="522" spans="1:26" ht="14.25" hidden="1" customHeight="1" outlineLevel="1" x14ac:dyDescent="0.2">
      <c r="A522" s="100"/>
      <c r="B522" s="100"/>
      <c r="C522" s="100"/>
      <c r="D522" s="100" t="s">
        <v>1097</v>
      </c>
      <c r="E522" s="101">
        <v>41</v>
      </c>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4.25" hidden="1" customHeight="1" outlineLevel="1" x14ac:dyDescent="0.2">
      <c r="A523" s="100"/>
      <c r="B523" s="100"/>
      <c r="C523" s="100">
        <v>42</v>
      </c>
      <c r="D523" s="100" t="s">
        <v>1110</v>
      </c>
      <c r="E523" s="101">
        <v>22</v>
      </c>
      <c r="F523" s="100" t="s">
        <v>1111</v>
      </c>
      <c r="G523" s="100">
        <v>104</v>
      </c>
      <c r="H523" s="100"/>
      <c r="I523" s="100"/>
      <c r="J523" s="100"/>
      <c r="K523" s="100"/>
      <c r="L523" s="100"/>
      <c r="M523" s="100"/>
      <c r="N523" s="100"/>
      <c r="O523" s="100"/>
      <c r="P523" s="100"/>
      <c r="Q523" s="100"/>
      <c r="R523" s="100"/>
      <c r="S523" s="100"/>
      <c r="T523" s="100"/>
      <c r="U523" s="100"/>
      <c r="V523" s="100"/>
      <c r="W523" s="100"/>
      <c r="X523" s="100"/>
      <c r="Y523" s="100"/>
      <c r="Z523" s="100"/>
    </row>
    <row r="524" spans="1:26" ht="14.25" hidden="1" customHeight="1" outlineLevel="1" x14ac:dyDescent="0.2">
      <c r="A524" s="100"/>
      <c r="B524" s="100"/>
      <c r="C524" s="100">
        <v>43</v>
      </c>
      <c r="D524" s="100" t="s">
        <v>1096</v>
      </c>
      <c r="E524" s="101">
        <v>1</v>
      </c>
      <c r="F524" s="100"/>
      <c r="G524" s="100">
        <v>106</v>
      </c>
      <c r="H524" s="100"/>
      <c r="I524" s="100"/>
      <c r="J524" s="100"/>
      <c r="K524" s="100"/>
      <c r="L524" s="100"/>
      <c r="M524" s="100"/>
      <c r="N524" s="100"/>
      <c r="O524" s="100"/>
      <c r="P524" s="100"/>
      <c r="Q524" s="100"/>
      <c r="R524" s="100"/>
      <c r="S524" s="100"/>
      <c r="T524" s="100"/>
      <c r="U524" s="100"/>
      <c r="V524" s="100"/>
      <c r="W524" s="100"/>
      <c r="X524" s="100"/>
      <c r="Y524" s="100"/>
      <c r="Z524" s="100"/>
    </row>
    <row r="525" spans="1:26" ht="14.25" hidden="1" customHeight="1" outlineLevel="1" x14ac:dyDescent="0.2">
      <c r="A525" s="100"/>
      <c r="B525" s="100"/>
      <c r="C525" s="100"/>
      <c r="D525" s="100" t="s">
        <v>1097</v>
      </c>
      <c r="E525" s="101">
        <v>42</v>
      </c>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4.25" hidden="1" customHeight="1" outlineLevel="1" x14ac:dyDescent="0.2">
      <c r="A526" s="100"/>
      <c r="B526" s="100"/>
      <c r="C526" s="100">
        <v>44</v>
      </c>
      <c r="D526" s="100" t="s">
        <v>1110</v>
      </c>
      <c r="E526" s="101">
        <v>23</v>
      </c>
      <c r="F526" s="100" t="s">
        <v>1111</v>
      </c>
      <c r="G526" s="100">
        <v>108</v>
      </c>
      <c r="H526" s="100"/>
      <c r="I526" s="100"/>
      <c r="J526" s="100"/>
      <c r="K526" s="100"/>
      <c r="L526" s="100"/>
      <c r="M526" s="100"/>
      <c r="N526" s="100"/>
      <c r="O526" s="100"/>
      <c r="P526" s="100"/>
      <c r="Q526" s="100"/>
      <c r="R526" s="100"/>
      <c r="S526" s="100"/>
      <c r="T526" s="100"/>
      <c r="U526" s="100"/>
      <c r="V526" s="100"/>
      <c r="W526" s="100"/>
      <c r="X526" s="100"/>
      <c r="Y526" s="100"/>
      <c r="Z526" s="100"/>
    </row>
    <row r="527" spans="1:26" ht="14.25" hidden="1" customHeight="1" outlineLevel="1" x14ac:dyDescent="0.2">
      <c r="A527" s="100"/>
      <c r="B527" s="100"/>
      <c r="C527" s="100">
        <v>45</v>
      </c>
      <c r="D527" s="100" t="s">
        <v>1096</v>
      </c>
      <c r="E527" s="101">
        <v>1</v>
      </c>
      <c r="F527" s="100"/>
      <c r="G527" s="100">
        <v>110</v>
      </c>
      <c r="H527" s="100"/>
      <c r="I527" s="100"/>
      <c r="J527" s="100"/>
      <c r="K527" s="100"/>
      <c r="L527" s="100"/>
      <c r="M527" s="100"/>
      <c r="N527" s="100"/>
      <c r="O527" s="100"/>
      <c r="P527" s="100"/>
      <c r="Q527" s="100"/>
      <c r="R527" s="100"/>
      <c r="S527" s="100"/>
      <c r="T527" s="100"/>
      <c r="U527" s="100"/>
      <c r="V527" s="100"/>
      <c r="W527" s="100"/>
      <c r="X527" s="100"/>
      <c r="Y527" s="100"/>
      <c r="Z527" s="100"/>
    </row>
    <row r="528" spans="1:26" ht="14.25" hidden="1" customHeight="1" outlineLevel="1" x14ac:dyDescent="0.2">
      <c r="A528" s="100"/>
      <c r="B528" s="100"/>
      <c r="C528" s="100"/>
      <c r="D528" s="100" t="s">
        <v>1097</v>
      </c>
      <c r="E528" s="101">
        <v>42</v>
      </c>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4.25" hidden="1" customHeight="1" outlineLevel="1" x14ac:dyDescent="0.2">
      <c r="A529" s="100"/>
      <c r="B529" s="100"/>
      <c r="C529" s="100">
        <v>46</v>
      </c>
      <c r="D529" s="100" t="s">
        <v>1110</v>
      </c>
      <c r="E529" s="101">
        <v>24</v>
      </c>
      <c r="F529" s="100" t="s">
        <v>1111</v>
      </c>
      <c r="G529" s="100">
        <v>112</v>
      </c>
      <c r="H529" s="100"/>
      <c r="I529" s="100"/>
      <c r="J529" s="100"/>
      <c r="K529" s="100"/>
      <c r="L529" s="100"/>
      <c r="M529" s="100"/>
      <c r="N529" s="100"/>
      <c r="O529" s="100"/>
      <c r="P529" s="100"/>
      <c r="Q529" s="100"/>
      <c r="R529" s="100"/>
      <c r="S529" s="100"/>
      <c r="T529" s="100"/>
      <c r="U529" s="100"/>
      <c r="V529" s="100"/>
      <c r="W529" s="100"/>
      <c r="X529" s="100"/>
      <c r="Y529" s="100"/>
      <c r="Z529" s="100"/>
    </row>
    <row r="530" spans="1:26" ht="14.25" hidden="1" customHeight="1" outlineLevel="1" x14ac:dyDescent="0.2">
      <c r="A530" s="100"/>
      <c r="B530" s="100"/>
      <c r="C530" s="100">
        <v>47</v>
      </c>
      <c r="D530" s="100" t="s">
        <v>1096</v>
      </c>
      <c r="E530" s="101">
        <v>1</v>
      </c>
      <c r="F530" s="100"/>
      <c r="G530" s="100">
        <v>114</v>
      </c>
      <c r="H530" s="100"/>
      <c r="I530" s="100"/>
      <c r="J530" s="100"/>
      <c r="K530" s="100"/>
      <c r="L530" s="100"/>
      <c r="M530" s="100"/>
      <c r="N530" s="100"/>
      <c r="O530" s="100"/>
      <c r="P530" s="100"/>
      <c r="Q530" s="100"/>
      <c r="R530" s="100"/>
      <c r="S530" s="100"/>
      <c r="T530" s="100"/>
      <c r="U530" s="100"/>
      <c r="V530" s="100"/>
      <c r="W530" s="100"/>
      <c r="X530" s="100"/>
      <c r="Y530" s="100"/>
      <c r="Z530" s="100"/>
    </row>
    <row r="531" spans="1:26" ht="14.25" hidden="1" customHeight="1" outlineLevel="1" x14ac:dyDescent="0.2">
      <c r="A531" s="100"/>
      <c r="B531" s="100"/>
      <c r="C531" s="100"/>
      <c r="D531" s="100" t="s">
        <v>1097</v>
      </c>
      <c r="E531" s="101">
        <v>43</v>
      </c>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4.25" hidden="1" customHeight="1" outlineLevel="1" x14ac:dyDescent="0.2">
      <c r="A532" s="100"/>
      <c r="B532" s="100"/>
      <c r="C532" s="100">
        <v>48</v>
      </c>
      <c r="D532" s="100" t="s">
        <v>1110</v>
      </c>
      <c r="E532" s="101">
        <v>25</v>
      </c>
      <c r="F532" s="100" t="s">
        <v>1111</v>
      </c>
      <c r="G532" s="100">
        <v>116</v>
      </c>
      <c r="H532" s="100"/>
      <c r="I532" s="100"/>
      <c r="J532" s="100"/>
      <c r="K532" s="100"/>
      <c r="L532" s="100"/>
      <c r="M532" s="100"/>
      <c r="N532" s="100"/>
      <c r="O532" s="100"/>
      <c r="P532" s="100"/>
      <c r="Q532" s="100"/>
      <c r="R532" s="100"/>
      <c r="S532" s="100"/>
      <c r="T532" s="100"/>
      <c r="U532" s="100"/>
      <c r="V532" s="100"/>
      <c r="W532" s="100"/>
      <c r="X532" s="100"/>
      <c r="Y532" s="100"/>
      <c r="Z532" s="100"/>
    </row>
    <row r="533" spans="1:26" ht="14.25" hidden="1" customHeight="1" outlineLevel="1" x14ac:dyDescent="0.2">
      <c r="A533" s="100"/>
      <c r="B533" s="100"/>
      <c r="C533" s="100">
        <v>49</v>
      </c>
      <c r="D533" s="100" t="s">
        <v>1096</v>
      </c>
      <c r="E533" s="101">
        <v>1</v>
      </c>
      <c r="F533" s="100"/>
      <c r="G533" s="100">
        <v>118</v>
      </c>
      <c r="H533" s="100"/>
      <c r="I533" s="100"/>
      <c r="J533" s="100"/>
      <c r="K533" s="100"/>
      <c r="L533" s="100"/>
      <c r="M533" s="100"/>
      <c r="N533" s="100"/>
      <c r="O533" s="100"/>
      <c r="P533" s="100"/>
      <c r="Q533" s="100"/>
      <c r="R533" s="100"/>
      <c r="S533" s="100"/>
      <c r="T533" s="100"/>
      <c r="U533" s="100"/>
      <c r="V533" s="100"/>
      <c r="W533" s="100"/>
      <c r="X533" s="100"/>
      <c r="Y533" s="100"/>
      <c r="Z533" s="100"/>
    </row>
    <row r="534" spans="1:26" ht="14.25" hidden="1" customHeight="1" outlineLevel="1" x14ac:dyDescent="0.2">
      <c r="A534" s="100"/>
      <c r="B534" s="100"/>
      <c r="C534" s="100"/>
      <c r="D534" s="100" t="s">
        <v>1097</v>
      </c>
      <c r="E534" s="101">
        <v>43</v>
      </c>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4.25" hidden="1" customHeight="1" outlineLevel="1" x14ac:dyDescent="0.2">
      <c r="A535" s="100"/>
      <c r="B535" s="100"/>
      <c r="C535" s="100">
        <v>50</v>
      </c>
      <c r="D535" s="100" t="s">
        <v>1110</v>
      </c>
      <c r="E535" s="101">
        <v>26</v>
      </c>
      <c r="F535" s="100" t="s">
        <v>1111</v>
      </c>
      <c r="G535" s="100">
        <v>120</v>
      </c>
      <c r="H535" s="100"/>
      <c r="I535" s="100"/>
      <c r="J535" s="100"/>
      <c r="K535" s="100"/>
      <c r="L535" s="100"/>
      <c r="M535" s="100"/>
      <c r="N535" s="100"/>
      <c r="O535" s="100"/>
      <c r="P535" s="100"/>
      <c r="Q535" s="100"/>
      <c r="R535" s="100"/>
      <c r="S535" s="100"/>
      <c r="T535" s="100"/>
      <c r="U535" s="100"/>
      <c r="V535" s="100"/>
      <c r="W535" s="100"/>
      <c r="X535" s="100"/>
      <c r="Y535" s="100"/>
      <c r="Z535" s="100"/>
    </row>
    <row r="536" spans="1:26" ht="14.25" customHeight="1" x14ac:dyDescent="0.2">
      <c r="A536" s="28" t="s">
        <v>1112</v>
      </c>
      <c r="B536" s="28" t="s">
        <v>1089</v>
      </c>
      <c r="C536" s="28">
        <v>1</v>
      </c>
      <c r="D536" s="28" t="s">
        <v>1090</v>
      </c>
      <c r="E536" s="29">
        <v>398310</v>
      </c>
      <c r="F536" s="28"/>
      <c r="G536" s="28">
        <v>20</v>
      </c>
      <c r="H536" s="100">
        <v>64</v>
      </c>
      <c r="I536" s="100"/>
      <c r="J536" s="100"/>
      <c r="K536" s="100"/>
      <c r="L536" s="100"/>
      <c r="M536" s="100"/>
      <c r="N536" s="100"/>
      <c r="O536" s="100"/>
      <c r="P536" s="100"/>
      <c r="Q536" s="100"/>
      <c r="R536" s="100"/>
      <c r="S536" s="100"/>
      <c r="T536" s="100"/>
      <c r="U536" s="100"/>
      <c r="V536" s="100"/>
      <c r="W536" s="100"/>
      <c r="X536" s="100"/>
      <c r="Y536" s="100"/>
      <c r="Z536" s="100"/>
    </row>
    <row r="537" spans="1:26" ht="14.25" customHeight="1" collapsed="1" x14ac:dyDescent="0.2">
      <c r="A537" s="100"/>
      <c r="B537" s="100"/>
      <c r="C537" s="100"/>
      <c r="D537" s="100" t="s">
        <v>1091</v>
      </c>
      <c r="E537" s="101">
        <v>30</v>
      </c>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4.25" hidden="1" customHeight="1" outlineLevel="1" x14ac:dyDescent="0.2">
      <c r="A538" s="100"/>
      <c r="B538" s="100"/>
      <c r="C538" s="100">
        <v>2</v>
      </c>
      <c r="D538" s="100" t="s">
        <v>1091</v>
      </c>
      <c r="E538" s="101">
        <v>20</v>
      </c>
      <c r="F538" s="100"/>
      <c r="G538" s="100">
        <v>24</v>
      </c>
      <c r="H538" s="100"/>
      <c r="I538" s="100"/>
      <c r="J538" s="100"/>
      <c r="K538" s="100"/>
      <c r="L538" s="100"/>
      <c r="M538" s="100"/>
      <c r="N538" s="100"/>
      <c r="O538" s="100"/>
      <c r="P538" s="100"/>
      <c r="Q538" s="100"/>
      <c r="R538" s="100"/>
      <c r="S538" s="100"/>
      <c r="T538" s="100"/>
      <c r="U538" s="100"/>
      <c r="V538" s="100"/>
      <c r="W538" s="100"/>
      <c r="X538" s="100"/>
      <c r="Y538" s="100"/>
      <c r="Z538" s="100"/>
    </row>
    <row r="539" spans="1:26" ht="14.25" hidden="1" customHeight="1" outlineLevel="1" x14ac:dyDescent="0.2">
      <c r="A539" s="100"/>
      <c r="B539" s="100"/>
      <c r="C539" s="100">
        <v>3</v>
      </c>
      <c r="D539" s="100" t="s">
        <v>1090</v>
      </c>
      <c r="E539" s="101">
        <v>406725</v>
      </c>
      <c r="F539" s="100"/>
      <c r="G539" s="100">
        <v>26</v>
      </c>
      <c r="H539" s="100"/>
      <c r="I539" s="100"/>
      <c r="J539" s="100"/>
      <c r="K539" s="100"/>
      <c r="L539" s="100"/>
      <c r="M539" s="100"/>
      <c r="N539" s="100"/>
      <c r="O539" s="100"/>
      <c r="P539" s="100"/>
      <c r="Q539" s="100"/>
      <c r="R539" s="100"/>
      <c r="S539" s="100"/>
      <c r="T539" s="100"/>
      <c r="U539" s="100"/>
      <c r="V539" s="100"/>
      <c r="W539" s="100"/>
      <c r="X539" s="100"/>
      <c r="Y539" s="100"/>
      <c r="Z539" s="100"/>
    </row>
    <row r="540" spans="1:26" ht="14.25" hidden="1" customHeight="1" outlineLevel="1" x14ac:dyDescent="0.2">
      <c r="A540" s="100"/>
      <c r="B540" s="100"/>
      <c r="C540" s="100">
        <v>4</v>
      </c>
      <c r="D540" s="100" t="s">
        <v>1091</v>
      </c>
      <c r="E540" s="101">
        <v>21</v>
      </c>
      <c r="F540" s="100"/>
      <c r="G540" s="100">
        <v>28</v>
      </c>
      <c r="H540" s="100"/>
      <c r="I540" s="100"/>
      <c r="J540" s="100"/>
      <c r="K540" s="100"/>
      <c r="L540" s="100"/>
      <c r="M540" s="100"/>
      <c r="N540" s="100"/>
      <c r="O540" s="100"/>
      <c r="P540" s="100"/>
      <c r="Q540" s="100"/>
      <c r="R540" s="100"/>
      <c r="S540" s="100"/>
      <c r="T540" s="100"/>
      <c r="U540" s="100"/>
      <c r="V540" s="100"/>
      <c r="W540" s="100"/>
      <c r="X540" s="100"/>
      <c r="Y540" s="100"/>
      <c r="Z540" s="100"/>
    </row>
    <row r="541" spans="1:26" ht="14.25" hidden="1" customHeight="1" outlineLevel="1" x14ac:dyDescent="0.2">
      <c r="A541" s="100"/>
      <c r="B541" s="100"/>
      <c r="C541" s="100">
        <v>5</v>
      </c>
      <c r="D541" s="100" t="s">
        <v>1090</v>
      </c>
      <c r="E541" s="101">
        <v>415140</v>
      </c>
      <c r="F541" s="100"/>
      <c r="G541" s="100">
        <v>30</v>
      </c>
      <c r="H541" s="100"/>
      <c r="I541" s="100"/>
      <c r="J541" s="100"/>
      <c r="K541" s="100"/>
      <c r="L541" s="100"/>
      <c r="M541" s="100"/>
      <c r="N541" s="100"/>
      <c r="O541" s="100"/>
      <c r="P541" s="100"/>
      <c r="Q541" s="100"/>
      <c r="R541" s="100"/>
      <c r="S541" s="100"/>
      <c r="T541" s="100"/>
      <c r="U541" s="100"/>
      <c r="V541" s="100"/>
      <c r="W541" s="100"/>
      <c r="X541" s="100"/>
      <c r="Y541" s="100"/>
      <c r="Z541" s="100"/>
    </row>
    <row r="542" spans="1:26" ht="14.25" hidden="1" customHeight="1" outlineLevel="1" x14ac:dyDescent="0.2">
      <c r="A542" s="100"/>
      <c r="B542" s="100"/>
      <c r="C542" s="100">
        <v>6</v>
      </c>
      <c r="D542" s="100" t="s">
        <v>1091</v>
      </c>
      <c r="E542" s="101">
        <v>23</v>
      </c>
      <c r="F542" s="100"/>
      <c r="G542" s="100">
        <v>32</v>
      </c>
      <c r="H542" s="100"/>
      <c r="I542" s="100"/>
      <c r="J542" s="100"/>
      <c r="K542" s="100"/>
      <c r="L542" s="100"/>
      <c r="M542" s="100"/>
      <c r="N542" s="100"/>
      <c r="O542" s="100"/>
      <c r="P542" s="100"/>
      <c r="Q542" s="100"/>
      <c r="R542" s="100"/>
      <c r="S542" s="100"/>
      <c r="T542" s="100"/>
      <c r="U542" s="100"/>
      <c r="V542" s="100"/>
      <c r="W542" s="100"/>
      <c r="X542" s="100"/>
      <c r="Y542" s="100"/>
      <c r="Z542" s="100"/>
    </row>
    <row r="543" spans="1:26" ht="14.25" hidden="1" customHeight="1" outlineLevel="1" x14ac:dyDescent="0.2">
      <c r="A543" s="100"/>
      <c r="B543" s="100"/>
      <c r="C543" s="100">
        <v>7</v>
      </c>
      <c r="D543" s="100" t="s">
        <v>1090</v>
      </c>
      <c r="E543" s="101">
        <v>423555</v>
      </c>
      <c r="F543" s="100"/>
      <c r="G543" s="100">
        <v>34</v>
      </c>
      <c r="H543" s="100"/>
      <c r="I543" s="100"/>
      <c r="J543" s="100"/>
      <c r="K543" s="100"/>
      <c r="L543" s="100"/>
      <c r="M543" s="100"/>
      <c r="N543" s="100"/>
      <c r="O543" s="100"/>
      <c r="P543" s="100"/>
      <c r="Q543" s="100"/>
      <c r="R543" s="100"/>
      <c r="S543" s="100"/>
      <c r="T543" s="100"/>
      <c r="U543" s="100"/>
      <c r="V543" s="100"/>
      <c r="W543" s="100"/>
      <c r="X543" s="100"/>
      <c r="Y543" s="100"/>
      <c r="Z543" s="100"/>
    </row>
    <row r="544" spans="1:26" ht="14.25" hidden="1" customHeight="1" outlineLevel="1" x14ac:dyDescent="0.2">
      <c r="A544" s="100"/>
      <c r="B544" s="100"/>
      <c r="C544" s="100">
        <v>8</v>
      </c>
      <c r="D544" s="100" t="s">
        <v>1091</v>
      </c>
      <c r="E544" s="101">
        <v>24</v>
      </c>
      <c r="F544" s="100"/>
      <c r="G544" s="100">
        <v>36</v>
      </c>
      <c r="H544" s="100"/>
      <c r="I544" s="100"/>
      <c r="J544" s="100"/>
      <c r="K544" s="100"/>
      <c r="L544" s="100"/>
      <c r="M544" s="100"/>
      <c r="N544" s="100"/>
      <c r="O544" s="100"/>
      <c r="P544" s="100"/>
      <c r="Q544" s="100"/>
      <c r="R544" s="100"/>
      <c r="S544" s="100"/>
      <c r="T544" s="100"/>
      <c r="U544" s="100"/>
      <c r="V544" s="100"/>
      <c r="W544" s="100"/>
      <c r="X544" s="100"/>
      <c r="Y544" s="100"/>
      <c r="Z544" s="100"/>
    </row>
    <row r="545" spans="1:26" ht="14.25" hidden="1" customHeight="1" outlineLevel="1" x14ac:dyDescent="0.2">
      <c r="A545" s="100"/>
      <c r="B545" s="100"/>
      <c r="C545" s="100">
        <v>9</v>
      </c>
      <c r="D545" s="100" t="s">
        <v>1090</v>
      </c>
      <c r="E545" s="101">
        <v>431970</v>
      </c>
      <c r="F545" s="100"/>
      <c r="G545" s="100">
        <v>38</v>
      </c>
      <c r="H545" s="100"/>
      <c r="I545" s="100"/>
      <c r="J545" s="100"/>
      <c r="K545" s="100"/>
      <c r="L545" s="100"/>
      <c r="M545" s="100"/>
      <c r="N545" s="100"/>
      <c r="O545" s="100"/>
      <c r="P545" s="100"/>
      <c r="Q545" s="100"/>
      <c r="R545" s="100"/>
      <c r="S545" s="100"/>
      <c r="T545" s="100"/>
      <c r="U545" s="100"/>
      <c r="V545" s="100"/>
      <c r="W545" s="100"/>
      <c r="X545" s="100"/>
      <c r="Y545" s="100"/>
      <c r="Z545" s="100"/>
    </row>
    <row r="546" spans="1:26" ht="14.25" hidden="1" customHeight="1" outlineLevel="1" x14ac:dyDescent="0.2">
      <c r="A546" s="100"/>
      <c r="B546" s="100"/>
      <c r="C546" s="100">
        <v>10</v>
      </c>
      <c r="D546" s="100" t="s">
        <v>1091</v>
      </c>
      <c r="E546" s="101">
        <v>26</v>
      </c>
      <c r="F546" s="100"/>
      <c r="G546" s="100">
        <v>40</v>
      </c>
      <c r="H546" s="100"/>
      <c r="I546" s="100"/>
      <c r="J546" s="100"/>
      <c r="K546" s="100"/>
      <c r="L546" s="100"/>
      <c r="M546" s="100"/>
      <c r="N546" s="100"/>
      <c r="O546" s="100"/>
      <c r="P546" s="100"/>
      <c r="Q546" s="100"/>
      <c r="R546" s="100"/>
      <c r="S546" s="100"/>
      <c r="T546" s="100"/>
      <c r="U546" s="100"/>
      <c r="V546" s="100"/>
      <c r="W546" s="100"/>
      <c r="X546" s="100"/>
      <c r="Y546" s="100"/>
      <c r="Z546" s="100"/>
    </row>
    <row r="547" spans="1:26" ht="14.25" hidden="1" customHeight="1" outlineLevel="1" x14ac:dyDescent="0.2">
      <c r="A547" s="100"/>
      <c r="B547" s="100"/>
      <c r="C547" s="100">
        <v>11</v>
      </c>
      <c r="D547" s="100" t="s">
        <v>1090</v>
      </c>
      <c r="E547" s="101">
        <v>440385</v>
      </c>
      <c r="F547" s="100"/>
      <c r="G547" s="100">
        <v>42</v>
      </c>
      <c r="H547" s="100"/>
      <c r="I547" s="100"/>
      <c r="J547" s="100"/>
      <c r="K547" s="100"/>
      <c r="L547" s="100"/>
      <c r="M547" s="100"/>
      <c r="N547" s="100"/>
      <c r="O547" s="100"/>
      <c r="P547" s="100"/>
      <c r="Q547" s="100"/>
      <c r="R547" s="100"/>
      <c r="S547" s="100"/>
      <c r="T547" s="100"/>
      <c r="U547" s="100"/>
      <c r="V547" s="100"/>
      <c r="W547" s="100"/>
      <c r="X547" s="100"/>
      <c r="Y547" s="100"/>
      <c r="Z547" s="100"/>
    </row>
    <row r="548" spans="1:26" ht="14.25" hidden="1" customHeight="1" outlineLevel="1" x14ac:dyDescent="0.2">
      <c r="A548" s="100"/>
      <c r="B548" s="100"/>
      <c r="C548" s="100">
        <v>12</v>
      </c>
      <c r="D548" s="100" t="s">
        <v>1091</v>
      </c>
      <c r="E548" s="101">
        <v>27</v>
      </c>
      <c r="F548" s="100"/>
      <c r="G548" s="100">
        <v>44</v>
      </c>
      <c r="H548" s="100"/>
      <c r="I548" s="100"/>
      <c r="J548" s="100"/>
      <c r="K548" s="100"/>
      <c r="L548" s="100"/>
      <c r="M548" s="100"/>
      <c r="N548" s="100"/>
      <c r="O548" s="100"/>
      <c r="P548" s="100"/>
      <c r="Q548" s="100"/>
      <c r="R548" s="100"/>
      <c r="S548" s="100"/>
      <c r="T548" s="100"/>
      <c r="U548" s="100"/>
      <c r="V548" s="100"/>
      <c r="W548" s="100"/>
      <c r="X548" s="100"/>
      <c r="Y548" s="100"/>
      <c r="Z548" s="100"/>
    </row>
    <row r="549" spans="1:26" ht="14.25" hidden="1" customHeight="1" outlineLevel="1" x14ac:dyDescent="0.2">
      <c r="A549" s="100"/>
      <c r="B549" s="100"/>
      <c r="C549" s="100">
        <v>13</v>
      </c>
      <c r="D549" s="100" t="s">
        <v>1090</v>
      </c>
      <c r="E549" s="101">
        <v>448800</v>
      </c>
      <c r="F549" s="100"/>
      <c r="G549" s="100">
        <v>46</v>
      </c>
      <c r="H549" s="100"/>
      <c r="I549" s="100"/>
      <c r="J549" s="100"/>
      <c r="K549" s="100"/>
      <c r="L549" s="100"/>
      <c r="M549" s="100"/>
      <c r="N549" s="100"/>
      <c r="O549" s="100"/>
      <c r="P549" s="100"/>
      <c r="Q549" s="100"/>
      <c r="R549" s="100"/>
      <c r="S549" s="100"/>
      <c r="T549" s="100"/>
      <c r="U549" s="100"/>
      <c r="V549" s="100"/>
      <c r="W549" s="100"/>
      <c r="X549" s="100"/>
      <c r="Y549" s="100"/>
      <c r="Z549" s="100"/>
    </row>
    <row r="550" spans="1:26" ht="14.25" hidden="1" customHeight="1" outlineLevel="1" x14ac:dyDescent="0.2">
      <c r="A550" s="100"/>
      <c r="B550" s="100"/>
      <c r="C550" s="100">
        <v>14</v>
      </c>
      <c r="D550" s="100" t="s">
        <v>1091</v>
      </c>
      <c r="E550" s="101">
        <v>29</v>
      </c>
      <c r="F550" s="100"/>
      <c r="G550" s="100">
        <v>48</v>
      </c>
      <c r="H550" s="100"/>
      <c r="I550" s="100"/>
      <c r="J550" s="100"/>
      <c r="K550" s="100"/>
      <c r="L550" s="100"/>
      <c r="M550" s="100"/>
      <c r="N550" s="100"/>
      <c r="O550" s="100"/>
      <c r="P550" s="100"/>
      <c r="Q550" s="100"/>
      <c r="R550" s="100"/>
      <c r="S550" s="100"/>
      <c r="T550" s="100"/>
      <c r="U550" s="100"/>
      <c r="V550" s="100"/>
      <c r="W550" s="100"/>
      <c r="X550" s="100"/>
      <c r="Y550" s="100"/>
      <c r="Z550" s="100"/>
    </row>
    <row r="551" spans="1:26" ht="14.25" hidden="1" customHeight="1" outlineLevel="1" x14ac:dyDescent="0.2">
      <c r="A551" s="100"/>
      <c r="B551" s="100"/>
      <c r="C551" s="100">
        <v>15</v>
      </c>
      <c r="D551" s="100" t="s">
        <v>1090</v>
      </c>
      <c r="E551" s="101">
        <v>457215</v>
      </c>
      <c r="F551" s="100"/>
      <c r="G551" s="100">
        <v>50</v>
      </c>
      <c r="H551" s="100"/>
      <c r="I551" s="100"/>
      <c r="J551" s="100"/>
      <c r="K551" s="100"/>
      <c r="L551" s="100"/>
      <c r="M551" s="100"/>
      <c r="N551" s="100"/>
      <c r="O551" s="100"/>
      <c r="P551" s="100"/>
      <c r="Q551" s="100"/>
      <c r="R551" s="100"/>
      <c r="S551" s="100"/>
      <c r="T551" s="100"/>
      <c r="U551" s="100"/>
      <c r="V551" s="100"/>
      <c r="W551" s="100"/>
      <c r="X551" s="100"/>
      <c r="Y551" s="100"/>
      <c r="Z551" s="100"/>
    </row>
    <row r="552" spans="1:26" ht="14.25" hidden="1" customHeight="1" outlineLevel="1" x14ac:dyDescent="0.2">
      <c r="A552" s="100"/>
      <c r="B552" s="100"/>
      <c r="C552" s="100">
        <v>16</v>
      </c>
      <c r="D552" s="100" t="s">
        <v>1091</v>
      </c>
      <c r="E552" s="101">
        <v>31</v>
      </c>
      <c r="F552" s="100"/>
      <c r="G552" s="100">
        <v>52</v>
      </c>
      <c r="H552" s="100"/>
      <c r="I552" s="100"/>
      <c r="J552" s="100"/>
      <c r="K552" s="100"/>
      <c r="L552" s="100"/>
      <c r="M552" s="100"/>
      <c r="N552" s="100"/>
      <c r="O552" s="100"/>
      <c r="P552" s="100"/>
      <c r="Q552" s="100"/>
      <c r="R552" s="100"/>
      <c r="S552" s="100"/>
      <c r="T552" s="100"/>
      <c r="U552" s="100"/>
      <c r="V552" s="100"/>
      <c r="W552" s="100"/>
      <c r="X552" s="100"/>
      <c r="Y552" s="100"/>
      <c r="Z552" s="100"/>
    </row>
    <row r="553" spans="1:26" ht="14.25" hidden="1" customHeight="1" outlineLevel="1" x14ac:dyDescent="0.2">
      <c r="A553" s="100"/>
      <c r="B553" s="100"/>
      <c r="C553" s="100">
        <v>17</v>
      </c>
      <c r="D553" s="100" t="s">
        <v>1090</v>
      </c>
      <c r="E553" s="101">
        <v>465630</v>
      </c>
      <c r="F553" s="100"/>
      <c r="G553" s="100">
        <v>54</v>
      </c>
      <c r="H553" s="100"/>
      <c r="I553" s="100"/>
      <c r="J553" s="100"/>
      <c r="K553" s="100"/>
      <c r="L553" s="100"/>
      <c r="M553" s="100"/>
      <c r="N553" s="100"/>
      <c r="O553" s="100"/>
      <c r="P553" s="100"/>
      <c r="Q553" s="100"/>
      <c r="R553" s="100"/>
      <c r="S553" s="100"/>
      <c r="T553" s="100"/>
      <c r="U553" s="100"/>
      <c r="V553" s="100"/>
      <c r="W553" s="100"/>
      <c r="X553" s="100"/>
      <c r="Y553" s="100"/>
      <c r="Z553" s="100"/>
    </row>
    <row r="554" spans="1:26" ht="14.25" hidden="1" customHeight="1" outlineLevel="1" x14ac:dyDescent="0.2">
      <c r="A554" s="100"/>
      <c r="B554" s="100"/>
      <c r="C554" s="100">
        <v>18</v>
      </c>
      <c r="D554" s="100" t="s">
        <v>1091</v>
      </c>
      <c r="E554" s="101">
        <v>33</v>
      </c>
      <c r="F554" s="100"/>
      <c r="G554" s="100">
        <v>56</v>
      </c>
      <c r="H554" s="100"/>
      <c r="I554" s="100"/>
      <c r="J554" s="100"/>
      <c r="K554" s="100"/>
      <c r="L554" s="100"/>
      <c r="M554" s="100"/>
      <c r="N554" s="100"/>
      <c r="O554" s="100"/>
      <c r="P554" s="100"/>
      <c r="Q554" s="100"/>
      <c r="R554" s="100"/>
      <c r="S554" s="100"/>
      <c r="T554" s="100"/>
      <c r="U554" s="100"/>
      <c r="V554" s="100"/>
      <c r="W554" s="100"/>
      <c r="X554" s="100"/>
      <c r="Y554" s="100"/>
      <c r="Z554" s="100"/>
    </row>
    <row r="555" spans="1:26" ht="14.25" hidden="1" customHeight="1" outlineLevel="1" x14ac:dyDescent="0.2">
      <c r="A555" s="100"/>
      <c r="B555" s="100"/>
      <c r="C555" s="100">
        <v>19</v>
      </c>
      <c r="D555" s="100" t="s">
        <v>1090</v>
      </c>
      <c r="E555" s="101">
        <v>474045</v>
      </c>
      <c r="F555" s="100"/>
      <c r="G555" s="100">
        <v>58</v>
      </c>
      <c r="H555" s="100"/>
      <c r="I555" s="100"/>
      <c r="J555" s="100"/>
      <c r="K555" s="100"/>
      <c r="L555" s="100"/>
      <c r="M555" s="100"/>
      <c r="N555" s="100"/>
      <c r="O555" s="100"/>
      <c r="P555" s="100"/>
      <c r="Q555" s="100"/>
      <c r="R555" s="100"/>
      <c r="S555" s="100"/>
      <c r="T555" s="100"/>
      <c r="U555" s="100"/>
      <c r="V555" s="100"/>
      <c r="W555" s="100"/>
      <c r="X555" s="100"/>
      <c r="Y555" s="100"/>
      <c r="Z555" s="100"/>
    </row>
    <row r="556" spans="1:26" ht="14.25" hidden="1" customHeight="1" outlineLevel="1" x14ac:dyDescent="0.2">
      <c r="A556" s="100"/>
      <c r="B556" s="100"/>
      <c r="C556" s="100">
        <v>20</v>
      </c>
      <c r="D556" s="100" t="s">
        <v>1091</v>
      </c>
      <c r="E556" s="101">
        <v>36</v>
      </c>
      <c r="F556" s="100"/>
      <c r="G556" s="100">
        <v>60</v>
      </c>
      <c r="H556" s="100"/>
      <c r="I556" s="100"/>
      <c r="J556" s="100"/>
      <c r="K556" s="100"/>
      <c r="L556" s="100"/>
      <c r="M556" s="100"/>
      <c r="N556" s="100"/>
      <c r="O556" s="100"/>
      <c r="P556" s="100"/>
      <c r="Q556" s="100"/>
      <c r="R556" s="100"/>
      <c r="S556" s="100"/>
      <c r="T556" s="100"/>
      <c r="U556" s="100"/>
      <c r="V556" s="100"/>
      <c r="W556" s="100"/>
      <c r="X556" s="100"/>
      <c r="Y556" s="100"/>
      <c r="Z556" s="100"/>
    </row>
    <row r="557" spans="1:26" ht="14.25" hidden="1" customHeight="1" outlineLevel="1" x14ac:dyDescent="0.2">
      <c r="A557" s="100"/>
      <c r="B557" s="100"/>
      <c r="C557" s="100">
        <v>21</v>
      </c>
      <c r="D557" s="100" t="s">
        <v>1090</v>
      </c>
      <c r="E557" s="101">
        <v>482460</v>
      </c>
      <c r="F557" s="100"/>
      <c r="G557" s="100">
        <v>62</v>
      </c>
      <c r="H557" s="100"/>
      <c r="I557" s="100"/>
      <c r="J557" s="100"/>
      <c r="K557" s="100"/>
      <c r="L557" s="100"/>
      <c r="M557" s="100"/>
      <c r="N557" s="100"/>
      <c r="O557" s="100"/>
      <c r="P557" s="100"/>
      <c r="Q557" s="100"/>
      <c r="R557" s="100"/>
      <c r="S557" s="100"/>
      <c r="T557" s="100"/>
      <c r="U557" s="100"/>
      <c r="V557" s="100"/>
      <c r="W557" s="100"/>
      <c r="X557" s="100"/>
      <c r="Y557" s="100"/>
      <c r="Z557" s="100"/>
    </row>
    <row r="558" spans="1:26" ht="14.25" hidden="1" customHeight="1" outlineLevel="1" x14ac:dyDescent="0.2">
      <c r="A558" s="100"/>
      <c r="B558" s="100"/>
      <c r="C558" s="100">
        <v>22</v>
      </c>
      <c r="D558" s="100" t="s">
        <v>1091</v>
      </c>
      <c r="E558" s="101">
        <v>39</v>
      </c>
      <c r="F558" s="100"/>
      <c r="G558" s="100">
        <v>64</v>
      </c>
      <c r="H558" s="100"/>
      <c r="I558" s="100"/>
      <c r="J558" s="100"/>
      <c r="K558" s="100"/>
      <c r="L558" s="100"/>
      <c r="M558" s="100"/>
      <c r="N558" s="100"/>
      <c r="O558" s="100"/>
      <c r="P558" s="100"/>
      <c r="Q558" s="100"/>
      <c r="R558" s="100"/>
      <c r="S558" s="100"/>
      <c r="T558" s="100"/>
      <c r="U558" s="100"/>
      <c r="V558" s="100"/>
      <c r="W558" s="100"/>
      <c r="X558" s="100"/>
      <c r="Y558" s="100"/>
      <c r="Z558" s="100"/>
    </row>
    <row r="559" spans="1:26" ht="14.25" hidden="1" customHeight="1" outlineLevel="1" x14ac:dyDescent="0.2">
      <c r="A559" s="100"/>
      <c r="B559" s="100"/>
      <c r="C559" s="100">
        <v>23</v>
      </c>
      <c r="D559" s="100" t="s">
        <v>1090</v>
      </c>
      <c r="E559" s="101">
        <v>490875</v>
      </c>
      <c r="F559" s="100"/>
      <c r="G559" s="100">
        <v>66</v>
      </c>
      <c r="H559" s="100"/>
      <c r="I559" s="100"/>
      <c r="J559" s="100"/>
      <c r="K559" s="100"/>
      <c r="L559" s="100"/>
      <c r="M559" s="100"/>
      <c r="N559" s="100"/>
      <c r="O559" s="100"/>
      <c r="P559" s="100"/>
      <c r="Q559" s="100"/>
      <c r="R559" s="100"/>
      <c r="S559" s="100"/>
      <c r="T559" s="100"/>
      <c r="U559" s="100"/>
      <c r="V559" s="100"/>
      <c r="W559" s="100"/>
      <c r="X559" s="100"/>
      <c r="Y559" s="100"/>
      <c r="Z559" s="100"/>
    </row>
    <row r="560" spans="1:26" ht="14.25" hidden="1" customHeight="1" outlineLevel="1" x14ac:dyDescent="0.2">
      <c r="A560" s="100"/>
      <c r="B560" s="100"/>
      <c r="C560" s="100">
        <v>24</v>
      </c>
      <c r="D560" s="100" t="s">
        <v>1091</v>
      </c>
      <c r="E560" s="101">
        <v>42</v>
      </c>
      <c r="F560" s="100"/>
      <c r="G560" s="100">
        <v>68</v>
      </c>
      <c r="H560" s="100"/>
      <c r="I560" s="100"/>
      <c r="J560" s="100"/>
      <c r="K560" s="100"/>
      <c r="L560" s="100"/>
      <c r="M560" s="100"/>
      <c r="N560" s="100"/>
      <c r="O560" s="100"/>
      <c r="P560" s="100"/>
      <c r="Q560" s="100"/>
      <c r="R560" s="100"/>
      <c r="S560" s="100"/>
      <c r="T560" s="100"/>
      <c r="U560" s="100"/>
      <c r="V560" s="100"/>
      <c r="W560" s="100"/>
      <c r="X560" s="100"/>
      <c r="Y560" s="100"/>
      <c r="Z560" s="100"/>
    </row>
    <row r="561" spans="1:26" ht="14.25" hidden="1" customHeight="1" outlineLevel="1" x14ac:dyDescent="0.2">
      <c r="A561" s="100"/>
      <c r="B561" s="100"/>
      <c r="C561" s="100">
        <v>25</v>
      </c>
      <c r="D561" s="100" t="s">
        <v>1090</v>
      </c>
      <c r="E561" s="101">
        <v>499290</v>
      </c>
      <c r="F561" s="100"/>
      <c r="G561" s="100">
        <v>70</v>
      </c>
      <c r="H561" s="100"/>
      <c r="I561" s="100"/>
      <c r="J561" s="100"/>
      <c r="K561" s="100"/>
      <c r="L561" s="100"/>
      <c r="M561" s="100"/>
      <c r="N561" s="100"/>
      <c r="O561" s="100"/>
      <c r="P561" s="100"/>
      <c r="Q561" s="100"/>
      <c r="R561" s="100"/>
      <c r="S561" s="100"/>
      <c r="T561" s="100"/>
      <c r="U561" s="100"/>
      <c r="V561" s="100"/>
      <c r="W561" s="100"/>
      <c r="X561" s="100"/>
      <c r="Y561" s="100"/>
      <c r="Z561" s="100"/>
    </row>
    <row r="562" spans="1:26" ht="14.25" hidden="1" customHeight="1" outlineLevel="1" x14ac:dyDescent="0.2">
      <c r="A562" s="100"/>
      <c r="B562" s="100"/>
      <c r="C562" s="100">
        <v>26</v>
      </c>
      <c r="D562" s="100" t="s">
        <v>1091</v>
      </c>
      <c r="E562" s="101">
        <v>45</v>
      </c>
      <c r="F562" s="100"/>
      <c r="G562" s="100">
        <v>72</v>
      </c>
      <c r="H562" s="100"/>
      <c r="I562" s="100"/>
      <c r="J562" s="100"/>
      <c r="K562" s="100"/>
      <c r="L562" s="100"/>
      <c r="M562" s="100"/>
      <c r="N562" s="100"/>
      <c r="O562" s="100"/>
      <c r="P562" s="100"/>
      <c r="Q562" s="100"/>
      <c r="R562" s="100"/>
      <c r="S562" s="100"/>
      <c r="T562" s="100"/>
      <c r="U562" s="100"/>
      <c r="V562" s="100"/>
      <c r="W562" s="100"/>
      <c r="X562" s="100"/>
      <c r="Y562" s="100"/>
      <c r="Z562" s="100"/>
    </row>
    <row r="563" spans="1:26" ht="14.25" hidden="1" customHeight="1" outlineLevel="1" x14ac:dyDescent="0.2">
      <c r="A563" s="100"/>
      <c r="B563" s="100"/>
      <c r="C563" s="100">
        <v>27</v>
      </c>
      <c r="D563" s="100" t="s">
        <v>1090</v>
      </c>
      <c r="E563" s="101">
        <v>507705</v>
      </c>
      <c r="F563" s="100"/>
      <c r="G563" s="100">
        <v>74</v>
      </c>
      <c r="H563" s="100"/>
      <c r="I563" s="100"/>
      <c r="J563" s="100"/>
      <c r="K563" s="100"/>
      <c r="L563" s="100"/>
      <c r="M563" s="100"/>
      <c r="N563" s="100"/>
      <c r="O563" s="100"/>
      <c r="P563" s="100"/>
      <c r="Q563" s="100"/>
      <c r="R563" s="100"/>
      <c r="S563" s="100"/>
      <c r="T563" s="100"/>
      <c r="U563" s="100"/>
      <c r="V563" s="100"/>
      <c r="W563" s="100"/>
      <c r="X563" s="100"/>
      <c r="Y563" s="100"/>
      <c r="Z563" s="100"/>
    </row>
    <row r="564" spans="1:26" ht="14.25" hidden="1" customHeight="1" outlineLevel="1" x14ac:dyDescent="0.2">
      <c r="A564" s="100"/>
      <c r="B564" s="100"/>
      <c r="C564" s="100">
        <v>28</v>
      </c>
      <c r="D564" s="100" t="s">
        <v>1091</v>
      </c>
      <c r="E564" s="101">
        <v>48</v>
      </c>
      <c r="F564" s="100"/>
      <c r="G564" s="100">
        <v>76</v>
      </c>
      <c r="H564" s="100"/>
      <c r="I564" s="100"/>
      <c r="J564" s="100"/>
      <c r="K564" s="100"/>
      <c r="L564" s="100"/>
      <c r="M564" s="100"/>
      <c r="N564" s="100"/>
      <c r="O564" s="100"/>
      <c r="P564" s="100"/>
      <c r="Q564" s="100"/>
      <c r="R564" s="100"/>
      <c r="S564" s="100"/>
      <c r="T564" s="100"/>
      <c r="U564" s="100"/>
      <c r="V564" s="100"/>
      <c r="W564" s="100"/>
      <c r="X564" s="100"/>
      <c r="Y564" s="100"/>
      <c r="Z564" s="100"/>
    </row>
    <row r="565" spans="1:26" ht="14.25" hidden="1" customHeight="1" outlineLevel="1" x14ac:dyDescent="0.2">
      <c r="A565" s="100"/>
      <c r="B565" s="100"/>
      <c r="C565" s="100">
        <v>29</v>
      </c>
      <c r="D565" s="100" t="s">
        <v>1090</v>
      </c>
      <c r="E565" s="101">
        <v>516120</v>
      </c>
      <c r="F565" s="100"/>
      <c r="G565" s="100">
        <v>78</v>
      </c>
      <c r="H565" s="100"/>
      <c r="I565" s="100"/>
      <c r="J565" s="100"/>
      <c r="K565" s="100"/>
      <c r="L565" s="100"/>
      <c r="M565" s="100"/>
      <c r="N565" s="100"/>
      <c r="O565" s="100"/>
      <c r="P565" s="100"/>
      <c r="Q565" s="100"/>
      <c r="R565" s="100"/>
      <c r="S565" s="100"/>
      <c r="T565" s="100"/>
      <c r="U565" s="100"/>
      <c r="V565" s="100"/>
      <c r="W565" s="100"/>
      <c r="X565" s="100"/>
      <c r="Y565" s="100"/>
      <c r="Z565" s="100"/>
    </row>
    <row r="566" spans="1:26" ht="14.25" hidden="1" customHeight="1" outlineLevel="1" x14ac:dyDescent="0.2">
      <c r="A566" s="100"/>
      <c r="B566" s="100"/>
      <c r="C566" s="100">
        <v>30</v>
      </c>
      <c r="D566" s="100" t="s">
        <v>1091</v>
      </c>
      <c r="E566" s="101">
        <v>51</v>
      </c>
      <c r="F566" s="100"/>
      <c r="G566" s="100">
        <v>80</v>
      </c>
      <c r="H566" s="100"/>
      <c r="I566" s="100"/>
      <c r="J566" s="100"/>
      <c r="K566" s="100"/>
      <c r="L566" s="100"/>
      <c r="M566" s="100"/>
      <c r="N566" s="100"/>
      <c r="O566" s="100"/>
      <c r="P566" s="100"/>
      <c r="Q566" s="100"/>
      <c r="R566" s="100"/>
      <c r="S566" s="100"/>
      <c r="T566" s="100"/>
      <c r="U566" s="100"/>
      <c r="V566" s="100"/>
      <c r="W566" s="100"/>
      <c r="X566" s="100"/>
      <c r="Y566" s="100"/>
      <c r="Z566" s="100"/>
    </row>
    <row r="567" spans="1:26" ht="14.25" hidden="1" customHeight="1" outlineLevel="1" x14ac:dyDescent="0.2">
      <c r="A567" s="100"/>
      <c r="B567" s="100"/>
      <c r="C567" s="100">
        <v>31</v>
      </c>
      <c r="D567" s="100" t="s">
        <v>1090</v>
      </c>
      <c r="E567" s="101">
        <v>524535</v>
      </c>
      <c r="F567" s="100"/>
      <c r="G567" s="100">
        <v>82</v>
      </c>
      <c r="H567" s="100"/>
      <c r="I567" s="100"/>
      <c r="J567" s="100"/>
      <c r="K567" s="100"/>
      <c r="L567" s="100"/>
      <c r="M567" s="100"/>
      <c r="N567" s="100"/>
      <c r="O567" s="100"/>
      <c r="P567" s="100"/>
      <c r="Q567" s="100"/>
      <c r="R567" s="100"/>
      <c r="S567" s="100"/>
      <c r="T567" s="100"/>
      <c r="U567" s="100"/>
      <c r="V567" s="100"/>
      <c r="W567" s="100"/>
      <c r="X567" s="100"/>
      <c r="Y567" s="100"/>
      <c r="Z567" s="100"/>
    </row>
    <row r="568" spans="1:26" ht="14.25" hidden="1" customHeight="1" outlineLevel="1" x14ac:dyDescent="0.2">
      <c r="A568" s="100"/>
      <c r="B568" s="100"/>
      <c r="C568" s="100">
        <v>32</v>
      </c>
      <c r="D568" s="100" t="s">
        <v>1091</v>
      </c>
      <c r="E568" s="101">
        <v>55</v>
      </c>
      <c r="F568" s="100"/>
      <c r="G568" s="100">
        <v>84</v>
      </c>
      <c r="H568" s="100"/>
      <c r="I568" s="100"/>
      <c r="J568" s="100"/>
      <c r="K568" s="100"/>
      <c r="L568" s="100"/>
      <c r="M568" s="100"/>
      <c r="N568" s="100"/>
      <c r="O568" s="100"/>
      <c r="P568" s="100"/>
      <c r="Q568" s="100"/>
      <c r="R568" s="100"/>
      <c r="S568" s="100"/>
      <c r="T568" s="100"/>
      <c r="U568" s="100"/>
      <c r="V568" s="100"/>
      <c r="W568" s="100"/>
      <c r="X568" s="100"/>
      <c r="Y568" s="100"/>
      <c r="Z568" s="100"/>
    </row>
    <row r="569" spans="1:26" ht="14.25" hidden="1" customHeight="1" outlineLevel="1" x14ac:dyDescent="0.2">
      <c r="A569" s="100"/>
      <c r="B569" s="100"/>
      <c r="C569" s="100">
        <v>33</v>
      </c>
      <c r="D569" s="100" t="s">
        <v>1090</v>
      </c>
      <c r="E569" s="101">
        <v>532950</v>
      </c>
      <c r="F569" s="100"/>
      <c r="G569" s="100">
        <v>86</v>
      </c>
      <c r="H569" s="100"/>
      <c r="I569" s="100"/>
      <c r="J569" s="100"/>
      <c r="K569" s="100"/>
      <c r="L569" s="100"/>
      <c r="M569" s="100"/>
      <c r="N569" s="100"/>
      <c r="O569" s="100"/>
      <c r="P569" s="100"/>
      <c r="Q569" s="100"/>
      <c r="R569" s="100"/>
      <c r="S569" s="100"/>
      <c r="T569" s="100"/>
      <c r="U569" s="100"/>
      <c r="V569" s="100"/>
      <c r="W569" s="100"/>
      <c r="X569" s="100"/>
      <c r="Y569" s="100"/>
      <c r="Z569" s="100"/>
    </row>
    <row r="570" spans="1:26" ht="14.25" hidden="1" customHeight="1" outlineLevel="1" x14ac:dyDescent="0.2">
      <c r="A570" s="100"/>
      <c r="B570" s="100"/>
      <c r="C570" s="100">
        <v>34</v>
      </c>
      <c r="D570" s="100" t="s">
        <v>1091</v>
      </c>
      <c r="E570" s="101">
        <v>59</v>
      </c>
      <c r="F570" s="100"/>
      <c r="G570" s="100">
        <v>88</v>
      </c>
      <c r="H570" s="100"/>
      <c r="I570" s="100"/>
      <c r="J570" s="100"/>
      <c r="K570" s="100"/>
      <c r="L570" s="100"/>
      <c r="M570" s="100"/>
      <c r="N570" s="100"/>
      <c r="O570" s="100"/>
      <c r="P570" s="100"/>
      <c r="Q570" s="100"/>
      <c r="R570" s="100"/>
      <c r="S570" s="100"/>
      <c r="T570" s="100"/>
      <c r="U570" s="100"/>
      <c r="V570" s="100"/>
      <c r="W570" s="100"/>
      <c r="X570" s="100"/>
      <c r="Y570" s="100"/>
      <c r="Z570" s="100"/>
    </row>
    <row r="571" spans="1:26" ht="14.25" hidden="1" customHeight="1" outlineLevel="1" x14ac:dyDescent="0.2">
      <c r="A571" s="100"/>
      <c r="B571" s="100"/>
      <c r="C571" s="100">
        <v>35</v>
      </c>
      <c r="D571" s="100" t="s">
        <v>1090</v>
      </c>
      <c r="E571" s="101">
        <v>541365</v>
      </c>
      <c r="F571" s="100"/>
      <c r="G571" s="100">
        <v>90</v>
      </c>
      <c r="H571" s="100"/>
      <c r="I571" s="100"/>
      <c r="J571" s="100"/>
      <c r="K571" s="100"/>
      <c r="L571" s="100"/>
      <c r="M571" s="100"/>
      <c r="N571" s="100"/>
      <c r="O571" s="100"/>
      <c r="P571" s="100"/>
      <c r="Q571" s="100"/>
      <c r="R571" s="100"/>
      <c r="S571" s="100"/>
      <c r="T571" s="100"/>
      <c r="U571" s="100"/>
      <c r="V571" s="100"/>
      <c r="W571" s="100"/>
      <c r="X571" s="100"/>
      <c r="Y571" s="100"/>
      <c r="Z571" s="100"/>
    </row>
    <row r="572" spans="1:26" ht="14.25" hidden="1" customHeight="1" outlineLevel="1" x14ac:dyDescent="0.2">
      <c r="A572" s="100"/>
      <c r="B572" s="100"/>
      <c r="C572" s="100">
        <v>36</v>
      </c>
      <c r="D572" s="100" t="s">
        <v>1091</v>
      </c>
      <c r="E572" s="101">
        <v>63</v>
      </c>
      <c r="F572" s="100"/>
      <c r="G572" s="100">
        <v>92</v>
      </c>
      <c r="H572" s="100"/>
      <c r="I572" s="100"/>
      <c r="J572" s="100"/>
      <c r="K572" s="100"/>
      <c r="L572" s="100"/>
      <c r="M572" s="100"/>
      <c r="N572" s="100"/>
      <c r="O572" s="100"/>
      <c r="P572" s="100"/>
      <c r="Q572" s="100"/>
      <c r="R572" s="100"/>
      <c r="S572" s="100"/>
      <c r="T572" s="100"/>
      <c r="U572" s="100"/>
      <c r="V572" s="100"/>
      <c r="W572" s="100"/>
      <c r="X572" s="100"/>
      <c r="Y572" s="100"/>
      <c r="Z572" s="100"/>
    </row>
    <row r="573" spans="1:26" ht="14.25" hidden="1" customHeight="1" outlineLevel="1" x14ac:dyDescent="0.2">
      <c r="A573" s="100"/>
      <c r="B573" s="100"/>
      <c r="C573" s="100">
        <v>37</v>
      </c>
      <c r="D573" s="100" t="s">
        <v>1090</v>
      </c>
      <c r="E573" s="101">
        <v>549780</v>
      </c>
      <c r="F573" s="100"/>
      <c r="G573" s="100">
        <v>94</v>
      </c>
      <c r="H573" s="100"/>
      <c r="I573" s="100"/>
      <c r="J573" s="100"/>
      <c r="K573" s="100"/>
      <c r="L573" s="100"/>
      <c r="M573" s="100"/>
      <c r="N573" s="100"/>
      <c r="O573" s="100"/>
      <c r="P573" s="100"/>
      <c r="Q573" s="100"/>
      <c r="R573" s="100"/>
      <c r="S573" s="100"/>
      <c r="T573" s="100"/>
      <c r="U573" s="100"/>
      <c r="V573" s="100"/>
      <c r="W573" s="100"/>
      <c r="X573" s="100"/>
      <c r="Y573" s="100"/>
      <c r="Z573" s="100"/>
    </row>
    <row r="574" spans="1:26" ht="14.25" hidden="1" customHeight="1" outlineLevel="1" x14ac:dyDescent="0.2">
      <c r="A574" s="100"/>
      <c r="B574" s="100"/>
      <c r="C574" s="100">
        <v>38</v>
      </c>
      <c r="D574" s="100" t="s">
        <v>1091</v>
      </c>
      <c r="E574" s="101">
        <v>68</v>
      </c>
      <c r="F574" s="100"/>
      <c r="G574" s="100">
        <v>96</v>
      </c>
      <c r="H574" s="100"/>
      <c r="I574" s="100"/>
      <c r="J574" s="100"/>
      <c r="K574" s="100"/>
      <c r="L574" s="100"/>
      <c r="M574" s="100"/>
      <c r="N574" s="100"/>
      <c r="O574" s="100"/>
      <c r="P574" s="100"/>
      <c r="Q574" s="100"/>
      <c r="R574" s="100"/>
      <c r="S574" s="100"/>
      <c r="T574" s="100"/>
      <c r="U574" s="100"/>
      <c r="V574" s="100"/>
      <c r="W574" s="100"/>
      <c r="X574" s="100"/>
      <c r="Y574" s="100"/>
      <c r="Z574" s="100"/>
    </row>
    <row r="575" spans="1:26" ht="14.25" hidden="1" customHeight="1" outlineLevel="1" x14ac:dyDescent="0.2">
      <c r="A575" s="100"/>
      <c r="B575" s="100"/>
      <c r="C575" s="100">
        <v>39</v>
      </c>
      <c r="D575" s="100" t="s">
        <v>1090</v>
      </c>
      <c r="E575" s="101">
        <v>558195</v>
      </c>
      <c r="F575" s="100"/>
      <c r="G575" s="100">
        <v>98</v>
      </c>
      <c r="H575" s="100"/>
      <c r="I575" s="100"/>
      <c r="J575" s="100"/>
      <c r="K575" s="100"/>
      <c r="L575" s="100"/>
      <c r="M575" s="100"/>
      <c r="N575" s="100"/>
      <c r="O575" s="100"/>
      <c r="P575" s="100"/>
      <c r="Q575" s="100"/>
      <c r="R575" s="100"/>
      <c r="S575" s="100"/>
      <c r="T575" s="100"/>
      <c r="U575" s="100"/>
      <c r="V575" s="100"/>
      <c r="W575" s="100"/>
      <c r="X575" s="100"/>
      <c r="Y575" s="100"/>
      <c r="Z575" s="100"/>
    </row>
    <row r="576" spans="1:26" ht="14.25" hidden="1" customHeight="1" outlineLevel="1" x14ac:dyDescent="0.2">
      <c r="A576" s="100"/>
      <c r="B576" s="100"/>
      <c r="C576" s="100">
        <v>40</v>
      </c>
      <c r="D576" s="100" t="s">
        <v>1091</v>
      </c>
      <c r="E576" s="101">
        <v>73</v>
      </c>
      <c r="F576" s="100"/>
      <c r="G576" s="100">
        <v>100</v>
      </c>
      <c r="H576" s="100"/>
      <c r="I576" s="100"/>
      <c r="J576" s="100"/>
      <c r="K576" s="100"/>
      <c r="L576" s="100"/>
      <c r="M576" s="100"/>
      <c r="N576" s="100"/>
      <c r="O576" s="100"/>
      <c r="P576" s="100"/>
      <c r="Q576" s="100"/>
      <c r="R576" s="100"/>
      <c r="S576" s="100"/>
      <c r="T576" s="100"/>
      <c r="U576" s="100"/>
      <c r="V576" s="100"/>
      <c r="W576" s="100"/>
      <c r="X576" s="100"/>
      <c r="Y576" s="100"/>
      <c r="Z576" s="100"/>
    </row>
    <row r="577" spans="1:26" ht="14.25" hidden="1" customHeight="1" outlineLevel="1" x14ac:dyDescent="0.2">
      <c r="A577" s="100"/>
      <c r="B577" s="100"/>
      <c r="C577" s="100">
        <v>41</v>
      </c>
      <c r="D577" s="100" t="s">
        <v>1090</v>
      </c>
      <c r="E577" s="101">
        <v>566610</v>
      </c>
      <c r="F577" s="100"/>
      <c r="G577" s="100">
        <v>102</v>
      </c>
      <c r="H577" s="100"/>
      <c r="I577" s="100"/>
      <c r="J577" s="100"/>
      <c r="K577" s="100"/>
      <c r="L577" s="100"/>
      <c r="M577" s="100"/>
      <c r="N577" s="100"/>
      <c r="O577" s="100"/>
      <c r="P577" s="100"/>
      <c r="Q577" s="100"/>
      <c r="R577" s="100"/>
      <c r="S577" s="100"/>
      <c r="T577" s="100"/>
      <c r="U577" s="100"/>
      <c r="V577" s="100"/>
      <c r="W577" s="100"/>
      <c r="X577" s="100"/>
      <c r="Y577" s="100"/>
      <c r="Z577" s="100"/>
    </row>
    <row r="578" spans="1:26" ht="14.25" hidden="1" customHeight="1" outlineLevel="1" x14ac:dyDescent="0.2">
      <c r="A578" s="100"/>
      <c r="B578" s="100"/>
      <c r="C578" s="100">
        <v>42</v>
      </c>
      <c r="D578" s="100" t="s">
        <v>1091</v>
      </c>
      <c r="E578" s="101">
        <v>78</v>
      </c>
      <c r="F578" s="100"/>
      <c r="G578" s="100">
        <v>104</v>
      </c>
      <c r="H578" s="100"/>
      <c r="I578" s="100"/>
      <c r="J578" s="100"/>
      <c r="K578" s="100"/>
      <c r="L578" s="100"/>
      <c r="M578" s="100"/>
      <c r="N578" s="100"/>
      <c r="O578" s="100"/>
      <c r="P578" s="100"/>
      <c r="Q578" s="100"/>
      <c r="R578" s="100"/>
      <c r="S578" s="100"/>
      <c r="T578" s="100"/>
      <c r="U578" s="100"/>
      <c r="V578" s="100"/>
      <c r="W578" s="100"/>
      <c r="X578" s="100"/>
      <c r="Y578" s="100"/>
      <c r="Z578" s="100"/>
    </row>
    <row r="579" spans="1:26" ht="14.25" hidden="1" customHeight="1" outlineLevel="1" x14ac:dyDescent="0.2">
      <c r="A579" s="100"/>
      <c r="B579" s="100"/>
      <c r="C579" s="100">
        <v>43</v>
      </c>
      <c r="D579" s="100" t="s">
        <v>1090</v>
      </c>
      <c r="E579" s="101">
        <v>575025</v>
      </c>
      <c r="F579" s="100"/>
      <c r="G579" s="100">
        <v>106</v>
      </c>
      <c r="H579" s="100"/>
      <c r="I579" s="100"/>
      <c r="J579" s="100"/>
      <c r="K579" s="100"/>
      <c r="L579" s="100"/>
      <c r="M579" s="100"/>
      <c r="N579" s="100"/>
      <c r="O579" s="100"/>
      <c r="P579" s="100"/>
      <c r="Q579" s="100"/>
      <c r="R579" s="100"/>
      <c r="S579" s="100"/>
      <c r="T579" s="100"/>
      <c r="U579" s="100"/>
      <c r="V579" s="100"/>
      <c r="W579" s="100"/>
      <c r="X579" s="100"/>
      <c r="Y579" s="100"/>
      <c r="Z579" s="100"/>
    </row>
    <row r="580" spans="1:26" ht="14.25" hidden="1" customHeight="1" outlineLevel="1" x14ac:dyDescent="0.2">
      <c r="A580" s="100"/>
      <c r="B580" s="100"/>
      <c r="C580" s="100">
        <v>44</v>
      </c>
      <c r="D580" s="100" t="s">
        <v>1091</v>
      </c>
      <c r="E580" s="101">
        <v>83</v>
      </c>
      <c r="F580" s="100"/>
      <c r="G580" s="100">
        <v>108</v>
      </c>
      <c r="H580" s="100"/>
      <c r="I580" s="100"/>
      <c r="J580" s="100"/>
      <c r="K580" s="100"/>
      <c r="L580" s="100"/>
      <c r="M580" s="100"/>
      <c r="N580" s="100"/>
      <c r="O580" s="100"/>
      <c r="P580" s="100"/>
      <c r="Q580" s="100"/>
      <c r="R580" s="100"/>
      <c r="S580" s="100"/>
      <c r="T580" s="100"/>
      <c r="U580" s="100"/>
      <c r="V580" s="100"/>
      <c r="W580" s="100"/>
      <c r="X580" s="100"/>
      <c r="Y580" s="100"/>
      <c r="Z580" s="100"/>
    </row>
    <row r="581" spans="1:26" ht="14.25" hidden="1" customHeight="1" outlineLevel="1" x14ac:dyDescent="0.2">
      <c r="A581" s="100"/>
      <c r="B581" s="100"/>
      <c r="C581" s="100">
        <v>45</v>
      </c>
      <c r="D581" s="100" t="s">
        <v>1090</v>
      </c>
      <c r="E581" s="101">
        <v>583440</v>
      </c>
      <c r="F581" s="100"/>
      <c r="G581" s="100">
        <v>110</v>
      </c>
      <c r="H581" s="100"/>
      <c r="I581" s="100"/>
      <c r="J581" s="100"/>
      <c r="K581" s="100"/>
      <c r="L581" s="100"/>
      <c r="M581" s="100"/>
      <c r="N581" s="100"/>
      <c r="O581" s="100"/>
      <c r="P581" s="100"/>
      <c r="Q581" s="100"/>
      <c r="R581" s="100"/>
      <c r="S581" s="100"/>
      <c r="T581" s="100"/>
      <c r="U581" s="100"/>
      <c r="V581" s="100"/>
      <c r="W581" s="100"/>
      <c r="X581" s="100"/>
      <c r="Y581" s="100"/>
      <c r="Z581" s="100"/>
    </row>
    <row r="582" spans="1:26" ht="14.25" hidden="1" customHeight="1" outlineLevel="1" x14ac:dyDescent="0.2">
      <c r="A582" s="100"/>
      <c r="B582" s="100"/>
      <c r="C582" s="100">
        <v>46</v>
      </c>
      <c r="D582" s="100" t="s">
        <v>1091</v>
      </c>
      <c r="E582" s="101">
        <v>88</v>
      </c>
      <c r="F582" s="100"/>
      <c r="G582" s="100">
        <v>112</v>
      </c>
      <c r="H582" s="100"/>
      <c r="I582" s="100"/>
      <c r="J582" s="100"/>
      <c r="K582" s="100"/>
      <c r="L582" s="100"/>
      <c r="M582" s="100"/>
      <c r="N582" s="100"/>
      <c r="O582" s="100"/>
      <c r="P582" s="100"/>
      <c r="Q582" s="100"/>
      <c r="R582" s="100"/>
      <c r="S582" s="100"/>
      <c r="T582" s="100"/>
      <c r="U582" s="100"/>
      <c r="V582" s="100"/>
      <c r="W582" s="100"/>
      <c r="X582" s="100"/>
      <c r="Y582" s="100"/>
      <c r="Z582" s="100"/>
    </row>
    <row r="583" spans="1:26" ht="14.25" hidden="1" customHeight="1" outlineLevel="1" x14ac:dyDescent="0.2">
      <c r="A583" s="100"/>
      <c r="B583" s="100"/>
      <c r="C583" s="100">
        <v>47</v>
      </c>
      <c r="D583" s="100" t="s">
        <v>1090</v>
      </c>
      <c r="E583" s="101">
        <v>591855</v>
      </c>
      <c r="F583" s="100"/>
      <c r="G583" s="100">
        <v>114</v>
      </c>
      <c r="H583" s="100"/>
      <c r="I583" s="100"/>
      <c r="J583" s="100"/>
      <c r="K583" s="100"/>
      <c r="L583" s="100"/>
      <c r="M583" s="100"/>
      <c r="N583" s="100"/>
      <c r="O583" s="100"/>
      <c r="P583" s="100"/>
      <c r="Q583" s="100"/>
      <c r="R583" s="100"/>
      <c r="S583" s="100"/>
      <c r="T583" s="100"/>
      <c r="U583" s="100"/>
      <c r="V583" s="100"/>
      <c r="W583" s="100"/>
      <c r="X583" s="100"/>
      <c r="Y583" s="100"/>
      <c r="Z583" s="100"/>
    </row>
    <row r="584" spans="1:26" ht="14.25" hidden="1" customHeight="1" outlineLevel="1" x14ac:dyDescent="0.2">
      <c r="A584" s="100"/>
      <c r="B584" s="100"/>
      <c r="C584" s="100">
        <v>48</v>
      </c>
      <c r="D584" s="100" t="s">
        <v>1091</v>
      </c>
      <c r="E584" s="101">
        <v>94</v>
      </c>
      <c r="F584" s="100"/>
      <c r="G584" s="100">
        <v>116</v>
      </c>
      <c r="H584" s="100"/>
      <c r="I584" s="100"/>
      <c r="J584" s="100"/>
      <c r="K584" s="100"/>
      <c r="L584" s="100"/>
      <c r="M584" s="100"/>
      <c r="N584" s="100"/>
      <c r="O584" s="100"/>
      <c r="P584" s="100"/>
      <c r="Q584" s="100"/>
      <c r="R584" s="100"/>
      <c r="S584" s="100"/>
      <c r="T584" s="100"/>
      <c r="U584" s="100"/>
      <c r="V584" s="100"/>
      <c r="W584" s="100"/>
      <c r="X584" s="100"/>
      <c r="Y584" s="100"/>
      <c r="Z584" s="100"/>
    </row>
    <row r="585" spans="1:26" ht="14.25" hidden="1" customHeight="1" outlineLevel="1" x14ac:dyDescent="0.2">
      <c r="A585" s="100"/>
      <c r="B585" s="100"/>
      <c r="C585" s="100">
        <v>49</v>
      </c>
      <c r="D585" s="100" t="s">
        <v>1090</v>
      </c>
      <c r="E585" s="101">
        <v>600270</v>
      </c>
      <c r="F585" s="100"/>
      <c r="G585" s="100">
        <v>118</v>
      </c>
      <c r="H585" s="100"/>
      <c r="I585" s="100"/>
      <c r="J585" s="100"/>
      <c r="K585" s="100"/>
      <c r="L585" s="100"/>
      <c r="M585" s="100"/>
      <c r="N585" s="100"/>
      <c r="O585" s="100"/>
      <c r="P585" s="100"/>
      <c r="Q585" s="100"/>
      <c r="R585" s="100"/>
      <c r="S585" s="100"/>
      <c r="T585" s="100"/>
      <c r="U585" s="100"/>
      <c r="V585" s="100"/>
      <c r="W585" s="100"/>
      <c r="X585" s="100"/>
      <c r="Y585" s="100"/>
      <c r="Z585" s="100"/>
    </row>
    <row r="586" spans="1:26" ht="14.25" hidden="1" customHeight="1" outlineLevel="1" x14ac:dyDescent="0.2">
      <c r="A586" s="100"/>
      <c r="B586" s="100"/>
      <c r="C586" s="100">
        <v>50</v>
      </c>
      <c r="D586" s="100" t="s">
        <v>1091</v>
      </c>
      <c r="E586" s="101">
        <v>100</v>
      </c>
      <c r="F586" s="100"/>
      <c r="G586" s="100">
        <v>0</v>
      </c>
      <c r="H586" s="100"/>
      <c r="I586" s="100"/>
      <c r="J586" s="100"/>
      <c r="K586" s="100"/>
      <c r="L586" s="100"/>
      <c r="M586" s="100"/>
      <c r="N586" s="100"/>
      <c r="O586" s="100"/>
      <c r="P586" s="100"/>
      <c r="Q586" s="100"/>
      <c r="R586" s="100"/>
      <c r="S586" s="100"/>
      <c r="T586" s="100"/>
      <c r="U586" s="100"/>
      <c r="V586" s="100"/>
      <c r="W586" s="100"/>
      <c r="X586" s="100"/>
      <c r="Y586" s="100"/>
      <c r="Z586" s="100"/>
    </row>
    <row r="587" spans="1:26" ht="14.25" customHeight="1" x14ac:dyDescent="0.2">
      <c r="A587" s="22"/>
      <c r="B587" s="22" t="s">
        <v>211</v>
      </c>
      <c r="C587" s="22">
        <v>1</v>
      </c>
      <c r="D587" s="22" t="s">
        <v>1113</v>
      </c>
      <c r="E587" s="23">
        <v>1</v>
      </c>
      <c r="F587" s="22" t="s">
        <v>1114</v>
      </c>
      <c r="G587" s="22">
        <v>20</v>
      </c>
      <c r="H587" s="100"/>
      <c r="I587" s="100"/>
      <c r="J587" s="100"/>
      <c r="K587" s="100"/>
      <c r="L587" s="100"/>
      <c r="M587" s="100"/>
      <c r="N587" s="100"/>
      <c r="O587" s="100"/>
      <c r="P587" s="100"/>
      <c r="Q587" s="100"/>
      <c r="R587" s="100"/>
      <c r="S587" s="100"/>
      <c r="T587" s="100"/>
      <c r="U587" s="100"/>
      <c r="V587" s="100"/>
      <c r="W587" s="100"/>
      <c r="X587" s="100"/>
      <c r="Y587" s="100"/>
      <c r="Z587" s="100"/>
    </row>
    <row r="588" spans="1:26" ht="14.25" customHeight="1" collapsed="1" x14ac:dyDescent="0.2">
      <c r="A588" s="100"/>
      <c r="B588" s="100"/>
      <c r="C588" s="100"/>
      <c r="D588" s="100" t="s">
        <v>1115</v>
      </c>
      <c r="E588" s="101">
        <v>1</v>
      </c>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4.25" hidden="1" customHeight="1" outlineLevel="1" x14ac:dyDescent="0.2">
      <c r="A589" s="100"/>
      <c r="B589" s="100"/>
      <c r="C589" s="100">
        <v>2</v>
      </c>
      <c r="D589" s="100" t="s">
        <v>1113</v>
      </c>
      <c r="E589" s="101">
        <v>2</v>
      </c>
      <c r="F589" s="100" t="s">
        <v>1114</v>
      </c>
      <c r="G589" s="100">
        <v>24</v>
      </c>
      <c r="H589" s="100"/>
      <c r="I589" s="100"/>
      <c r="J589" s="100"/>
      <c r="K589" s="100"/>
      <c r="L589" s="100"/>
      <c r="M589" s="100"/>
      <c r="N589" s="100"/>
      <c r="O589" s="100"/>
      <c r="P589" s="100"/>
      <c r="Q589" s="100"/>
      <c r="R589" s="100"/>
      <c r="S589" s="100"/>
      <c r="T589" s="100"/>
      <c r="U589" s="100"/>
      <c r="V589" s="100"/>
      <c r="W589" s="100"/>
      <c r="X589" s="100"/>
      <c r="Y589" s="100"/>
      <c r="Z589" s="100"/>
    </row>
    <row r="590" spans="1:26" ht="14.25" hidden="1" customHeight="1" outlineLevel="1" x14ac:dyDescent="0.2">
      <c r="A590" s="100"/>
      <c r="B590" s="100"/>
      <c r="C590" s="100">
        <v>3</v>
      </c>
      <c r="D590" s="100" t="s">
        <v>1115</v>
      </c>
      <c r="E590" s="101">
        <v>2</v>
      </c>
      <c r="F590" s="100"/>
      <c r="G590" s="100">
        <v>26</v>
      </c>
      <c r="H590" s="100"/>
      <c r="I590" s="100"/>
      <c r="J590" s="100"/>
      <c r="K590" s="100"/>
      <c r="L590" s="100"/>
      <c r="M590" s="100"/>
      <c r="N590" s="100"/>
      <c r="O590" s="100"/>
      <c r="P590" s="100"/>
      <c r="Q590" s="100"/>
      <c r="R590" s="100"/>
      <c r="S590" s="100"/>
      <c r="T590" s="100"/>
      <c r="U590" s="100"/>
      <c r="V590" s="100"/>
      <c r="W590" s="100"/>
      <c r="X590" s="100"/>
      <c r="Y590" s="100"/>
      <c r="Z590" s="100"/>
    </row>
    <row r="591" spans="1:26" ht="14.25" hidden="1" customHeight="1" outlineLevel="1" x14ac:dyDescent="0.2">
      <c r="A591" s="100"/>
      <c r="B591" s="100"/>
      <c r="C591" s="100">
        <v>4</v>
      </c>
      <c r="D591" s="100" t="s">
        <v>1113</v>
      </c>
      <c r="E591" s="101">
        <v>3</v>
      </c>
      <c r="F591" s="100" t="s">
        <v>1114</v>
      </c>
      <c r="G591" s="100">
        <v>28</v>
      </c>
      <c r="H591" s="100"/>
      <c r="I591" s="100"/>
      <c r="J591" s="100"/>
      <c r="K591" s="100"/>
      <c r="L591" s="100"/>
      <c r="M591" s="100"/>
      <c r="N591" s="100"/>
      <c r="O591" s="100"/>
      <c r="P591" s="100"/>
      <c r="Q591" s="100"/>
      <c r="R591" s="100"/>
      <c r="S591" s="100"/>
      <c r="T591" s="100"/>
      <c r="U591" s="100"/>
      <c r="V591" s="100"/>
      <c r="W591" s="100"/>
      <c r="X591" s="100"/>
      <c r="Y591" s="100"/>
      <c r="Z591" s="100"/>
    </row>
    <row r="592" spans="1:26" ht="14.25" hidden="1" customHeight="1" outlineLevel="1" x14ac:dyDescent="0.2">
      <c r="A592" s="100"/>
      <c r="B592" s="100"/>
      <c r="C592" s="100">
        <v>5</v>
      </c>
      <c r="D592" s="100" t="s">
        <v>1115</v>
      </c>
      <c r="E592" s="101">
        <v>3</v>
      </c>
      <c r="F592" s="100"/>
      <c r="G592" s="100">
        <v>30</v>
      </c>
      <c r="H592" s="100"/>
      <c r="I592" s="100"/>
      <c r="J592" s="100"/>
      <c r="K592" s="100"/>
      <c r="L592" s="100"/>
      <c r="M592" s="100"/>
      <c r="N592" s="100"/>
      <c r="O592" s="100"/>
      <c r="P592" s="100"/>
      <c r="Q592" s="100"/>
      <c r="R592" s="100"/>
      <c r="S592" s="100"/>
      <c r="T592" s="100"/>
      <c r="U592" s="100"/>
      <c r="V592" s="100"/>
      <c r="W592" s="100"/>
      <c r="X592" s="100"/>
      <c r="Y592" s="100"/>
      <c r="Z592" s="100"/>
    </row>
    <row r="593" spans="1:26" ht="14.25" hidden="1" customHeight="1" outlineLevel="1" x14ac:dyDescent="0.2">
      <c r="A593" s="100"/>
      <c r="B593" s="100"/>
      <c r="C593" s="100">
        <v>6</v>
      </c>
      <c r="D593" s="100" t="s">
        <v>1113</v>
      </c>
      <c r="E593" s="101">
        <v>4</v>
      </c>
      <c r="F593" s="100" t="s">
        <v>1114</v>
      </c>
      <c r="G593" s="100">
        <v>32</v>
      </c>
      <c r="H593" s="100"/>
      <c r="I593" s="100"/>
      <c r="J593" s="100"/>
      <c r="K593" s="100"/>
      <c r="L593" s="100"/>
      <c r="M593" s="100"/>
      <c r="N593" s="100"/>
      <c r="O593" s="100"/>
      <c r="P593" s="100"/>
      <c r="Q593" s="100"/>
      <c r="R593" s="100"/>
      <c r="S593" s="100"/>
      <c r="T593" s="100"/>
      <c r="U593" s="100"/>
      <c r="V593" s="100"/>
      <c r="W593" s="100"/>
      <c r="X593" s="100"/>
      <c r="Y593" s="100"/>
      <c r="Z593" s="100"/>
    </row>
    <row r="594" spans="1:26" ht="14.25" hidden="1" customHeight="1" outlineLevel="1" x14ac:dyDescent="0.2">
      <c r="A594" s="100"/>
      <c r="B594" s="100"/>
      <c r="C594" s="100">
        <v>7</v>
      </c>
      <c r="D594" s="100" t="s">
        <v>1115</v>
      </c>
      <c r="E594" s="101">
        <v>4</v>
      </c>
      <c r="F594" s="100"/>
      <c r="G594" s="100">
        <v>34</v>
      </c>
      <c r="H594" s="100"/>
      <c r="I594" s="100"/>
      <c r="J594" s="100"/>
      <c r="K594" s="100"/>
      <c r="L594" s="100"/>
      <c r="M594" s="100"/>
      <c r="N594" s="100"/>
      <c r="O594" s="100"/>
      <c r="P594" s="100"/>
      <c r="Q594" s="100"/>
      <c r="R594" s="100"/>
      <c r="S594" s="100"/>
      <c r="T594" s="100"/>
      <c r="U594" s="100"/>
      <c r="V594" s="100"/>
      <c r="W594" s="100"/>
      <c r="X594" s="100"/>
      <c r="Y594" s="100"/>
      <c r="Z594" s="100"/>
    </row>
    <row r="595" spans="1:26" ht="14.25" hidden="1" customHeight="1" outlineLevel="1" x14ac:dyDescent="0.2">
      <c r="A595" s="100"/>
      <c r="B595" s="100"/>
      <c r="C595" s="100">
        <v>8</v>
      </c>
      <c r="D595" s="100" t="s">
        <v>1113</v>
      </c>
      <c r="E595" s="101">
        <v>5</v>
      </c>
      <c r="F595" s="100" t="s">
        <v>1114</v>
      </c>
      <c r="G595" s="100">
        <v>36</v>
      </c>
      <c r="H595" s="100"/>
      <c r="I595" s="100"/>
      <c r="J595" s="100"/>
      <c r="K595" s="100"/>
      <c r="L595" s="100"/>
      <c r="M595" s="100"/>
      <c r="N595" s="100"/>
      <c r="O595" s="100"/>
      <c r="P595" s="100"/>
      <c r="Q595" s="100"/>
      <c r="R595" s="100"/>
      <c r="S595" s="100"/>
      <c r="T595" s="100"/>
      <c r="U595" s="100"/>
      <c r="V595" s="100"/>
      <c r="W595" s="100"/>
      <c r="X595" s="100"/>
      <c r="Y595" s="100"/>
      <c r="Z595" s="100"/>
    </row>
    <row r="596" spans="1:26" ht="14.25" hidden="1" customHeight="1" outlineLevel="1" x14ac:dyDescent="0.2">
      <c r="A596" s="100"/>
      <c r="B596" s="100"/>
      <c r="C596" s="100">
        <v>9</v>
      </c>
      <c r="D596" s="100" t="s">
        <v>1115</v>
      </c>
      <c r="E596" s="101">
        <v>5</v>
      </c>
      <c r="F596" s="100"/>
      <c r="G596" s="100">
        <v>38</v>
      </c>
      <c r="H596" s="100"/>
      <c r="I596" s="100"/>
      <c r="J596" s="100"/>
      <c r="K596" s="100"/>
      <c r="L596" s="100"/>
      <c r="M596" s="100"/>
      <c r="N596" s="100"/>
      <c r="O596" s="100"/>
      <c r="P596" s="100"/>
      <c r="Q596" s="100"/>
      <c r="R596" s="100"/>
      <c r="S596" s="100"/>
      <c r="T596" s="100"/>
      <c r="U596" s="100"/>
      <c r="V596" s="100"/>
      <c r="W596" s="100"/>
      <c r="X596" s="100"/>
      <c r="Y596" s="100"/>
      <c r="Z596" s="100"/>
    </row>
    <row r="597" spans="1:26" ht="14.25" hidden="1" customHeight="1" outlineLevel="1" x14ac:dyDescent="0.2">
      <c r="A597" s="100"/>
      <c r="B597" s="100"/>
      <c r="C597" s="100">
        <v>10</v>
      </c>
      <c r="D597" s="100" t="s">
        <v>1113</v>
      </c>
      <c r="E597" s="101">
        <v>6</v>
      </c>
      <c r="F597" s="100" t="s">
        <v>1114</v>
      </c>
      <c r="G597" s="100">
        <v>40</v>
      </c>
      <c r="H597" s="100"/>
      <c r="I597" s="100"/>
      <c r="J597" s="100"/>
      <c r="K597" s="100"/>
      <c r="L597" s="100"/>
      <c r="M597" s="100"/>
      <c r="N597" s="100"/>
      <c r="O597" s="100"/>
      <c r="P597" s="100"/>
      <c r="Q597" s="100"/>
      <c r="R597" s="100"/>
      <c r="S597" s="100"/>
      <c r="T597" s="100"/>
      <c r="U597" s="100"/>
      <c r="V597" s="100"/>
      <c r="W597" s="100"/>
      <c r="X597" s="100"/>
      <c r="Y597" s="100"/>
      <c r="Z597" s="100"/>
    </row>
    <row r="598" spans="1:26" ht="14.25" hidden="1" customHeight="1" outlineLevel="1" x14ac:dyDescent="0.2">
      <c r="A598" s="100"/>
      <c r="B598" s="100"/>
      <c r="C598" s="100">
        <v>11</v>
      </c>
      <c r="D598" s="100" t="s">
        <v>1115</v>
      </c>
      <c r="E598" s="101">
        <v>6</v>
      </c>
      <c r="F598" s="100"/>
      <c r="G598" s="100">
        <v>42</v>
      </c>
      <c r="H598" s="100"/>
      <c r="I598" s="100"/>
      <c r="J598" s="100"/>
      <c r="K598" s="100"/>
      <c r="L598" s="100"/>
      <c r="M598" s="100"/>
      <c r="N598" s="100"/>
      <c r="O598" s="100"/>
      <c r="P598" s="100"/>
      <c r="Q598" s="100"/>
      <c r="R598" s="100"/>
      <c r="S598" s="100"/>
      <c r="T598" s="100"/>
      <c r="U598" s="100"/>
      <c r="V598" s="100"/>
      <c r="W598" s="100"/>
      <c r="X598" s="100"/>
      <c r="Y598" s="100"/>
      <c r="Z598" s="100"/>
    </row>
    <row r="599" spans="1:26" ht="14.25" hidden="1" customHeight="1" outlineLevel="1" x14ac:dyDescent="0.2">
      <c r="A599" s="100"/>
      <c r="B599" s="100"/>
      <c r="C599" s="100">
        <v>12</v>
      </c>
      <c r="D599" s="100" t="s">
        <v>1113</v>
      </c>
      <c r="E599" s="101">
        <v>7</v>
      </c>
      <c r="F599" s="100" t="s">
        <v>1114</v>
      </c>
      <c r="G599" s="100">
        <v>44</v>
      </c>
      <c r="H599" s="100"/>
      <c r="I599" s="100"/>
      <c r="J599" s="100"/>
      <c r="K599" s="100"/>
      <c r="L599" s="100"/>
      <c r="M599" s="100"/>
      <c r="N599" s="100"/>
      <c r="O599" s="100"/>
      <c r="P599" s="100"/>
      <c r="Q599" s="100"/>
      <c r="R599" s="100"/>
      <c r="S599" s="100"/>
      <c r="T599" s="100"/>
      <c r="U599" s="100"/>
      <c r="V599" s="100"/>
      <c r="W599" s="100"/>
      <c r="X599" s="100"/>
      <c r="Y599" s="100"/>
      <c r="Z599" s="100"/>
    </row>
    <row r="600" spans="1:26" ht="14.25" hidden="1" customHeight="1" outlineLevel="1" x14ac:dyDescent="0.2">
      <c r="A600" s="100"/>
      <c r="B600" s="100"/>
      <c r="C600" s="100">
        <v>13</v>
      </c>
      <c r="D600" s="100" t="s">
        <v>1115</v>
      </c>
      <c r="E600" s="101">
        <v>7</v>
      </c>
      <c r="F600" s="100"/>
      <c r="G600" s="100">
        <v>46</v>
      </c>
      <c r="H600" s="100"/>
      <c r="I600" s="100"/>
      <c r="J600" s="100"/>
      <c r="K600" s="100"/>
      <c r="L600" s="100"/>
      <c r="M600" s="100"/>
      <c r="N600" s="100"/>
      <c r="O600" s="100"/>
      <c r="P600" s="100"/>
      <c r="Q600" s="100"/>
      <c r="R600" s="100"/>
      <c r="S600" s="100"/>
      <c r="T600" s="100"/>
      <c r="U600" s="100"/>
      <c r="V600" s="100"/>
      <c r="W600" s="100"/>
      <c r="X600" s="100"/>
      <c r="Y600" s="100"/>
      <c r="Z600" s="100"/>
    </row>
    <row r="601" spans="1:26" ht="14.25" hidden="1" customHeight="1" outlineLevel="1" x14ac:dyDescent="0.2">
      <c r="A601" s="100"/>
      <c r="B601" s="100"/>
      <c r="C601" s="100">
        <v>14</v>
      </c>
      <c r="D601" s="100" t="s">
        <v>1113</v>
      </c>
      <c r="E601" s="101">
        <v>8</v>
      </c>
      <c r="F601" s="100" t="s">
        <v>1114</v>
      </c>
      <c r="G601" s="100">
        <v>48</v>
      </c>
      <c r="H601" s="100"/>
      <c r="I601" s="100"/>
      <c r="J601" s="100"/>
      <c r="K601" s="100"/>
      <c r="L601" s="100"/>
      <c r="M601" s="100"/>
      <c r="N601" s="100"/>
      <c r="O601" s="100"/>
      <c r="P601" s="100"/>
      <c r="Q601" s="100"/>
      <c r="R601" s="100"/>
      <c r="S601" s="100"/>
      <c r="T601" s="100"/>
      <c r="U601" s="100"/>
      <c r="V601" s="100"/>
      <c r="W601" s="100"/>
      <c r="X601" s="100"/>
      <c r="Y601" s="100"/>
      <c r="Z601" s="100"/>
    </row>
    <row r="602" spans="1:26" ht="14.25" hidden="1" customHeight="1" outlineLevel="1" x14ac:dyDescent="0.2">
      <c r="A602" s="100"/>
      <c r="B602" s="100"/>
      <c r="C602" s="100">
        <v>15</v>
      </c>
      <c r="D602" s="100" t="s">
        <v>1115</v>
      </c>
      <c r="E602" s="101">
        <v>8</v>
      </c>
      <c r="F602" s="100"/>
      <c r="G602" s="100">
        <v>50</v>
      </c>
      <c r="H602" s="100"/>
      <c r="I602" s="100"/>
      <c r="J602" s="100"/>
      <c r="K602" s="100"/>
      <c r="L602" s="100"/>
      <c r="M602" s="100"/>
      <c r="N602" s="100"/>
      <c r="O602" s="100"/>
      <c r="P602" s="100"/>
      <c r="Q602" s="100"/>
      <c r="R602" s="100"/>
      <c r="S602" s="100"/>
      <c r="T602" s="100"/>
      <c r="U602" s="100"/>
      <c r="V602" s="100"/>
      <c r="W602" s="100"/>
      <c r="X602" s="100"/>
      <c r="Y602" s="100"/>
      <c r="Z602" s="100"/>
    </row>
    <row r="603" spans="1:26" ht="14.25" hidden="1" customHeight="1" outlineLevel="1" x14ac:dyDescent="0.2">
      <c r="A603" s="100"/>
      <c r="B603" s="100"/>
      <c r="C603" s="100">
        <v>16</v>
      </c>
      <c r="D603" s="100" t="s">
        <v>1113</v>
      </c>
      <c r="E603" s="101">
        <v>9</v>
      </c>
      <c r="F603" s="100" t="s">
        <v>1114</v>
      </c>
      <c r="G603" s="100">
        <v>52</v>
      </c>
      <c r="H603" s="100"/>
      <c r="I603" s="100"/>
      <c r="J603" s="100"/>
      <c r="K603" s="100"/>
      <c r="L603" s="100"/>
      <c r="M603" s="100"/>
      <c r="N603" s="100"/>
      <c r="O603" s="100"/>
      <c r="P603" s="100"/>
      <c r="Q603" s="100"/>
      <c r="R603" s="100"/>
      <c r="S603" s="100"/>
      <c r="T603" s="100"/>
      <c r="U603" s="100"/>
      <c r="V603" s="100"/>
      <c r="W603" s="100"/>
      <c r="X603" s="100"/>
      <c r="Y603" s="100"/>
      <c r="Z603" s="100"/>
    </row>
    <row r="604" spans="1:26" ht="14.25" hidden="1" customHeight="1" outlineLevel="1" x14ac:dyDescent="0.2">
      <c r="A604" s="100"/>
      <c r="B604" s="100"/>
      <c r="C604" s="100">
        <v>17</v>
      </c>
      <c r="D604" s="100" t="s">
        <v>1115</v>
      </c>
      <c r="E604" s="101">
        <v>9</v>
      </c>
      <c r="F604" s="100"/>
      <c r="G604" s="100">
        <v>54</v>
      </c>
      <c r="H604" s="100"/>
      <c r="I604" s="100"/>
      <c r="J604" s="100"/>
      <c r="K604" s="100"/>
      <c r="L604" s="100"/>
      <c r="M604" s="100"/>
      <c r="N604" s="100"/>
      <c r="O604" s="100"/>
      <c r="P604" s="100"/>
      <c r="Q604" s="100"/>
      <c r="R604" s="100"/>
      <c r="S604" s="100"/>
      <c r="T604" s="100"/>
      <c r="U604" s="100"/>
      <c r="V604" s="100"/>
      <c r="W604" s="100"/>
      <c r="X604" s="100"/>
      <c r="Y604" s="100"/>
      <c r="Z604" s="100"/>
    </row>
    <row r="605" spans="1:26" ht="14.25" hidden="1" customHeight="1" outlineLevel="1" x14ac:dyDescent="0.2">
      <c r="A605" s="100"/>
      <c r="B605" s="100"/>
      <c r="C605" s="100">
        <v>18</v>
      </c>
      <c r="D605" s="100" t="s">
        <v>1113</v>
      </c>
      <c r="E605" s="101">
        <v>10</v>
      </c>
      <c r="F605" s="100" t="s">
        <v>1114</v>
      </c>
      <c r="G605" s="100">
        <v>56</v>
      </c>
      <c r="H605" s="100"/>
      <c r="I605" s="100"/>
      <c r="J605" s="100"/>
      <c r="K605" s="100"/>
      <c r="L605" s="100"/>
      <c r="M605" s="100"/>
      <c r="N605" s="100"/>
      <c r="O605" s="100"/>
      <c r="P605" s="100"/>
      <c r="Q605" s="100"/>
      <c r="R605" s="100"/>
      <c r="S605" s="100"/>
      <c r="T605" s="100"/>
      <c r="U605" s="100"/>
      <c r="V605" s="100"/>
      <c r="W605" s="100"/>
      <c r="X605" s="100"/>
      <c r="Y605" s="100"/>
      <c r="Z605" s="100"/>
    </row>
    <row r="606" spans="1:26" ht="14.25" hidden="1" customHeight="1" outlineLevel="1" x14ac:dyDescent="0.2">
      <c r="A606" s="100"/>
      <c r="B606" s="100"/>
      <c r="C606" s="100">
        <v>19</v>
      </c>
      <c r="D606" s="100" t="s">
        <v>1115</v>
      </c>
      <c r="E606" s="101">
        <v>10</v>
      </c>
      <c r="F606" s="100"/>
      <c r="G606" s="100">
        <v>58</v>
      </c>
      <c r="H606" s="100"/>
      <c r="I606" s="100"/>
      <c r="J606" s="100"/>
      <c r="K606" s="100"/>
      <c r="L606" s="100"/>
      <c r="M606" s="100"/>
      <c r="N606" s="100"/>
      <c r="O606" s="100"/>
      <c r="P606" s="100"/>
      <c r="Q606" s="100"/>
      <c r="R606" s="100"/>
      <c r="S606" s="100"/>
      <c r="T606" s="100"/>
      <c r="U606" s="100"/>
      <c r="V606" s="100"/>
      <c r="W606" s="100"/>
      <c r="X606" s="100"/>
      <c r="Y606" s="100"/>
      <c r="Z606" s="100"/>
    </row>
    <row r="607" spans="1:26" ht="14.25" hidden="1" customHeight="1" outlineLevel="1" x14ac:dyDescent="0.2">
      <c r="A607" s="100"/>
      <c r="B607" s="100"/>
      <c r="C607" s="100">
        <v>20</v>
      </c>
      <c r="D607" s="100" t="s">
        <v>1113</v>
      </c>
      <c r="E607" s="101">
        <v>11</v>
      </c>
      <c r="F607" s="100" t="s">
        <v>1114</v>
      </c>
      <c r="G607" s="100">
        <v>60</v>
      </c>
      <c r="H607" s="100"/>
      <c r="I607" s="100"/>
      <c r="J607" s="100"/>
      <c r="K607" s="100"/>
      <c r="L607" s="100"/>
      <c r="M607" s="100"/>
      <c r="N607" s="100"/>
      <c r="O607" s="100"/>
      <c r="P607" s="100"/>
      <c r="Q607" s="100"/>
      <c r="R607" s="100"/>
      <c r="S607" s="100"/>
      <c r="T607" s="100"/>
      <c r="U607" s="100"/>
      <c r="V607" s="100"/>
      <c r="W607" s="100"/>
      <c r="X607" s="100"/>
      <c r="Y607" s="100"/>
      <c r="Z607" s="100"/>
    </row>
    <row r="608" spans="1:26" ht="14.25" hidden="1" customHeight="1" outlineLevel="1" x14ac:dyDescent="0.2">
      <c r="A608" s="100"/>
      <c r="B608" s="100"/>
      <c r="C608" s="100">
        <v>21</v>
      </c>
      <c r="D608" s="100" t="s">
        <v>1115</v>
      </c>
      <c r="E608" s="101">
        <v>11</v>
      </c>
      <c r="F608" s="100"/>
      <c r="G608" s="100">
        <v>62</v>
      </c>
      <c r="H608" s="100"/>
      <c r="I608" s="100"/>
      <c r="J608" s="100"/>
      <c r="K608" s="100"/>
      <c r="L608" s="100"/>
      <c r="M608" s="100"/>
      <c r="N608" s="100"/>
      <c r="O608" s="100"/>
      <c r="P608" s="100"/>
      <c r="Q608" s="100"/>
      <c r="R608" s="100"/>
      <c r="S608" s="100"/>
      <c r="T608" s="100"/>
      <c r="U608" s="100"/>
      <c r="V608" s="100"/>
      <c r="W608" s="100"/>
      <c r="X608" s="100"/>
      <c r="Y608" s="100"/>
      <c r="Z608" s="100"/>
    </row>
    <row r="609" spans="1:26" ht="14.25" hidden="1" customHeight="1" outlineLevel="1" x14ac:dyDescent="0.2">
      <c r="A609" s="100"/>
      <c r="B609" s="100"/>
      <c r="C609" s="100">
        <v>22</v>
      </c>
      <c r="D609" s="100" t="s">
        <v>1113</v>
      </c>
      <c r="E609" s="101">
        <v>12</v>
      </c>
      <c r="F609" s="100" t="s">
        <v>1114</v>
      </c>
      <c r="G609" s="100">
        <v>64</v>
      </c>
      <c r="H609" s="100"/>
      <c r="I609" s="100"/>
      <c r="J609" s="100"/>
      <c r="K609" s="100"/>
      <c r="L609" s="100"/>
      <c r="M609" s="100"/>
      <c r="N609" s="100"/>
      <c r="O609" s="100"/>
      <c r="P609" s="100"/>
      <c r="Q609" s="100"/>
      <c r="R609" s="100"/>
      <c r="S609" s="100"/>
      <c r="T609" s="100"/>
      <c r="U609" s="100"/>
      <c r="V609" s="100"/>
      <c r="W609" s="100"/>
      <c r="X609" s="100"/>
      <c r="Y609" s="100"/>
      <c r="Z609" s="100"/>
    </row>
    <row r="610" spans="1:26" ht="14.25" hidden="1" customHeight="1" outlineLevel="1" x14ac:dyDescent="0.2">
      <c r="A610" s="100"/>
      <c r="B610" s="100"/>
      <c r="C610" s="100">
        <v>23</v>
      </c>
      <c r="D610" s="100" t="s">
        <v>1115</v>
      </c>
      <c r="E610" s="101">
        <v>12</v>
      </c>
      <c r="F610" s="100"/>
      <c r="G610" s="100">
        <v>66</v>
      </c>
      <c r="H610" s="100"/>
      <c r="I610" s="100"/>
      <c r="J610" s="100"/>
      <c r="K610" s="100"/>
      <c r="L610" s="100"/>
      <c r="M610" s="100"/>
      <c r="N610" s="100"/>
      <c r="O610" s="100"/>
      <c r="P610" s="100"/>
      <c r="Q610" s="100"/>
      <c r="R610" s="100"/>
      <c r="S610" s="100"/>
      <c r="T610" s="100"/>
      <c r="U610" s="100"/>
      <c r="V610" s="100"/>
      <c r="W610" s="100"/>
      <c r="X610" s="100"/>
      <c r="Y610" s="100"/>
      <c r="Z610" s="100"/>
    </row>
    <row r="611" spans="1:26" ht="14.25" hidden="1" customHeight="1" outlineLevel="1" x14ac:dyDescent="0.2">
      <c r="A611" s="100"/>
      <c r="B611" s="100"/>
      <c r="C611" s="100">
        <v>24</v>
      </c>
      <c r="D611" s="100" t="s">
        <v>1113</v>
      </c>
      <c r="E611" s="101">
        <v>13</v>
      </c>
      <c r="F611" s="100" t="s">
        <v>1114</v>
      </c>
      <c r="G611" s="100">
        <v>68</v>
      </c>
      <c r="H611" s="100"/>
      <c r="I611" s="100"/>
      <c r="J611" s="100"/>
      <c r="K611" s="100"/>
      <c r="L611" s="100"/>
      <c r="M611" s="100"/>
      <c r="N611" s="100"/>
      <c r="O611" s="100"/>
      <c r="P611" s="100"/>
      <c r="Q611" s="100"/>
      <c r="R611" s="100"/>
      <c r="S611" s="100"/>
      <c r="T611" s="100"/>
      <c r="U611" s="100"/>
      <c r="V611" s="100"/>
      <c r="W611" s="100"/>
      <c r="X611" s="100"/>
      <c r="Y611" s="100"/>
      <c r="Z611" s="100"/>
    </row>
    <row r="612" spans="1:26" ht="14.25" hidden="1" customHeight="1" outlineLevel="1" x14ac:dyDescent="0.2">
      <c r="A612" s="100"/>
      <c r="B612" s="100"/>
      <c r="C612" s="100">
        <v>25</v>
      </c>
      <c r="D612" s="100" t="s">
        <v>1115</v>
      </c>
      <c r="E612" s="101">
        <v>13</v>
      </c>
      <c r="F612" s="100"/>
      <c r="G612" s="100">
        <v>70</v>
      </c>
      <c r="H612" s="100"/>
      <c r="I612" s="100"/>
      <c r="J612" s="100"/>
      <c r="K612" s="100"/>
      <c r="L612" s="100"/>
      <c r="M612" s="100"/>
      <c r="N612" s="100"/>
      <c r="O612" s="100"/>
      <c r="P612" s="100"/>
      <c r="Q612" s="100"/>
      <c r="R612" s="100"/>
      <c r="S612" s="100"/>
      <c r="T612" s="100"/>
      <c r="U612" s="100"/>
      <c r="V612" s="100"/>
      <c r="W612" s="100"/>
      <c r="X612" s="100"/>
      <c r="Y612" s="100"/>
      <c r="Z612" s="100"/>
    </row>
    <row r="613" spans="1:26" ht="14.25" hidden="1" customHeight="1" outlineLevel="1" x14ac:dyDescent="0.2">
      <c r="A613" s="100"/>
      <c r="B613" s="100"/>
      <c r="C613" s="100">
        <v>26</v>
      </c>
      <c r="D613" s="100" t="s">
        <v>1113</v>
      </c>
      <c r="E613" s="101">
        <v>14</v>
      </c>
      <c r="F613" s="100" t="s">
        <v>1114</v>
      </c>
      <c r="G613" s="100">
        <v>72</v>
      </c>
      <c r="H613" s="100"/>
      <c r="I613" s="100"/>
      <c r="J613" s="100"/>
      <c r="K613" s="100"/>
      <c r="L613" s="100"/>
      <c r="M613" s="100"/>
      <c r="N613" s="100"/>
      <c r="O613" s="100"/>
      <c r="P613" s="100"/>
      <c r="Q613" s="100"/>
      <c r="R613" s="100"/>
      <c r="S613" s="100"/>
      <c r="T613" s="100"/>
      <c r="U613" s="100"/>
      <c r="V613" s="100"/>
      <c r="W613" s="100"/>
      <c r="X613" s="100"/>
      <c r="Y613" s="100"/>
      <c r="Z613" s="100"/>
    </row>
    <row r="614" spans="1:26" ht="14.25" hidden="1" customHeight="1" outlineLevel="1" x14ac:dyDescent="0.2">
      <c r="A614" s="100"/>
      <c r="B614" s="100"/>
      <c r="C614" s="100">
        <v>27</v>
      </c>
      <c r="D614" s="100" t="s">
        <v>1115</v>
      </c>
      <c r="E614" s="101">
        <v>14</v>
      </c>
      <c r="F614" s="100"/>
      <c r="G614" s="100">
        <v>74</v>
      </c>
      <c r="H614" s="100"/>
      <c r="I614" s="100"/>
      <c r="J614" s="100"/>
      <c r="K614" s="100"/>
      <c r="L614" s="100"/>
      <c r="M614" s="100"/>
      <c r="N614" s="100"/>
      <c r="O614" s="100"/>
      <c r="P614" s="100"/>
      <c r="Q614" s="100"/>
      <c r="R614" s="100"/>
      <c r="S614" s="100"/>
      <c r="T614" s="100"/>
      <c r="U614" s="100"/>
      <c r="V614" s="100"/>
      <c r="W614" s="100"/>
      <c r="X614" s="100"/>
      <c r="Y614" s="100"/>
      <c r="Z614" s="100"/>
    </row>
    <row r="615" spans="1:26" ht="14.25" hidden="1" customHeight="1" outlineLevel="1" x14ac:dyDescent="0.2">
      <c r="A615" s="100"/>
      <c r="B615" s="100"/>
      <c r="C615" s="100">
        <v>28</v>
      </c>
      <c r="D615" s="100" t="s">
        <v>1113</v>
      </c>
      <c r="E615" s="101">
        <v>15</v>
      </c>
      <c r="F615" s="100" t="s">
        <v>1114</v>
      </c>
      <c r="G615" s="100">
        <v>76</v>
      </c>
      <c r="H615" s="100"/>
      <c r="I615" s="100"/>
      <c r="J615" s="100"/>
      <c r="K615" s="100"/>
      <c r="L615" s="100"/>
      <c r="M615" s="100"/>
      <c r="N615" s="100"/>
      <c r="O615" s="100"/>
      <c r="P615" s="100"/>
      <c r="Q615" s="100"/>
      <c r="R615" s="100"/>
      <c r="S615" s="100"/>
      <c r="T615" s="100"/>
      <c r="U615" s="100"/>
      <c r="V615" s="100"/>
      <c r="W615" s="100"/>
      <c r="X615" s="100"/>
      <c r="Y615" s="100"/>
      <c r="Z615" s="100"/>
    </row>
    <row r="616" spans="1:26" ht="14.25" hidden="1" customHeight="1" outlineLevel="1" x14ac:dyDescent="0.2">
      <c r="A616" s="100"/>
      <c r="B616" s="100"/>
      <c r="C616" s="100">
        <v>29</v>
      </c>
      <c r="D616" s="100" t="s">
        <v>1115</v>
      </c>
      <c r="E616" s="101">
        <v>15</v>
      </c>
      <c r="F616" s="100"/>
      <c r="G616" s="100">
        <v>78</v>
      </c>
      <c r="H616" s="100"/>
      <c r="I616" s="100"/>
      <c r="J616" s="100"/>
      <c r="K616" s="100"/>
      <c r="L616" s="100"/>
      <c r="M616" s="100"/>
      <c r="N616" s="100"/>
      <c r="O616" s="100"/>
      <c r="P616" s="100"/>
      <c r="Q616" s="100"/>
      <c r="R616" s="100"/>
      <c r="S616" s="100"/>
      <c r="T616" s="100"/>
      <c r="U616" s="100"/>
      <c r="V616" s="100"/>
      <c r="W616" s="100"/>
      <c r="X616" s="100"/>
      <c r="Y616" s="100"/>
      <c r="Z616" s="100"/>
    </row>
    <row r="617" spans="1:26" ht="14.25" hidden="1" customHeight="1" outlineLevel="1" x14ac:dyDescent="0.2">
      <c r="A617" s="100"/>
      <c r="B617" s="100"/>
      <c r="C617" s="100">
        <v>30</v>
      </c>
      <c r="D617" s="100" t="s">
        <v>1113</v>
      </c>
      <c r="E617" s="101">
        <v>16</v>
      </c>
      <c r="F617" s="100" t="s">
        <v>1114</v>
      </c>
      <c r="G617" s="100">
        <v>80</v>
      </c>
      <c r="H617" s="100"/>
      <c r="I617" s="100"/>
      <c r="J617" s="100"/>
      <c r="K617" s="100"/>
      <c r="L617" s="100"/>
      <c r="M617" s="100"/>
      <c r="N617" s="100"/>
      <c r="O617" s="100"/>
      <c r="P617" s="100"/>
      <c r="Q617" s="100"/>
      <c r="R617" s="100"/>
      <c r="S617" s="100"/>
      <c r="T617" s="100"/>
      <c r="U617" s="100"/>
      <c r="V617" s="100"/>
      <c r="W617" s="100"/>
      <c r="X617" s="100"/>
      <c r="Y617" s="100"/>
      <c r="Z617" s="100"/>
    </row>
    <row r="618" spans="1:26" ht="14.25" hidden="1" customHeight="1" outlineLevel="1" x14ac:dyDescent="0.2">
      <c r="A618" s="100"/>
      <c r="B618" s="100"/>
      <c r="C618" s="100">
        <v>31</v>
      </c>
      <c r="D618" s="100" t="s">
        <v>1115</v>
      </c>
      <c r="E618" s="101">
        <v>16</v>
      </c>
      <c r="F618" s="100"/>
      <c r="G618" s="100">
        <v>82</v>
      </c>
      <c r="H618" s="100"/>
      <c r="I618" s="100"/>
      <c r="J618" s="100"/>
      <c r="K618" s="100"/>
      <c r="L618" s="100"/>
      <c r="M618" s="100"/>
      <c r="N618" s="100"/>
      <c r="O618" s="100"/>
      <c r="P618" s="100"/>
      <c r="Q618" s="100"/>
      <c r="R618" s="100"/>
      <c r="S618" s="100"/>
      <c r="T618" s="100"/>
      <c r="U618" s="100"/>
      <c r="V618" s="100"/>
      <c r="W618" s="100"/>
      <c r="X618" s="100"/>
      <c r="Y618" s="100"/>
      <c r="Z618" s="100"/>
    </row>
    <row r="619" spans="1:26" ht="14.25" hidden="1" customHeight="1" outlineLevel="1" x14ac:dyDescent="0.2">
      <c r="A619" s="100"/>
      <c r="B619" s="100"/>
      <c r="C619" s="100">
        <v>32</v>
      </c>
      <c r="D619" s="100" t="s">
        <v>1113</v>
      </c>
      <c r="E619" s="101">
        <v>17</v>
      </c>
      <c r="F619" s="100" t="s">
        <v>1114</v>
      </c>
      <c r="G619" s="100">
        <v>84</v>
      </c>
      <c r="H619" s="100"/>
      <c r="I619" s="100"/>
      <c r="J619" s="100"/>
      <c r="K619" s="100"/>
      <c r="L619" s="100"/>
      <c r="M619" s="100"/>
      <c r="N619" s="100"/>
      <c r="O619" s="100"/>
      <c r="P619" s="100"/>
      <c r="Q619" s="100"/>
      <c r="R619" s="100"/>
      <c r="S619" s="100"/>
      <c r="T619" s="100"/>
      <c r="U619" s="100"/>
      <c r="V619" s="100"/>
      <c r="W619" s="100"/>
      <c r="X619" s="100"/>
      <c r="Y619" s="100"/>
      <c r="Z619" s="100"/>
    </row>
    <row r="620" spans="1:26" ht="14.25" hidden="1" customHeight="1" outlineLevel="1" x14ac:dyDescent="0.2">
      <c r="A620" s="100"/>
      <c r="B620" s="100"/>
      <c r="C620" s="100">
        <v>33</v>
      </c>
      <c r="D620" s="100" t="s">
        <v>1115</v>
      </c>
      <c r="E620" s="101">
        <v>17</v>
      </c>
      <c r="F620" s="100"/>
      <c r="G620" s="100">
        <v>86</v>
      </c>
      <c r="H620" s="100"/>
      <c r="I620" s="100"/>
      <c r="J620" s="100"/>
      <c r="K620" s="100"/>
      <c r="L620" s="100"/>
      <c r="M620" s="100"/>
      <c r="N620" s="100"/>
      <c r="O620" s="100"/>
      <c r="P620" s="100"/>
      <c r="Q620" s="100"/>
      <c r="R620" s="100"/>
      <c r="S620" s="100"/>
      <c r="T620" s="100"/>
      <c r="U620" s="100"/>
      <c r="V620" s="100"/>
      <c r="W620" s="100"/>
      <c r="X620" s="100"/>
      <c r="Y620" s="100"/>
      <c r="Z620" s="100"/>
    </row>
    <row r="621" spans="1:26" ht="14.25" hidden="1" customHeight="1" outlineLevel="1" x14ac:dyDescent="0.2">
      <c r="A621" s="100"/>
      <c r="B621" s="100"/>
      <c r="C621" s="100">
        <v>34</v>
      </c>
      <c r="D621" s="100" t="s">
        <v>1113</v>
      </c>
      <c r="E621" s="101">
        <v>18</v>
      </c>
      <c r="F621" s="100" t="s">
        <v>1114</v>
      </c>
      <c r="G621" s="100">
        <v>88</v>
      </c>
      <c r="H621" s="100"/>
      <c r="I621" s="100"/>
      <c r="J621" s="100"/>
      <c r="K621" s="100"/>
      <c r="L621" s="100"/>
      <c r="M621" s="100"/>
      <c r="N621" s="100"/>
      <c r="O621" s="100"/>
      <c r="P621" s="100"/>
      <c r="Q621" s="100"/>
      <c r="R621" s="100"/>
      <c r="S621" s="100"/>
      <c r="T621" s="100"/>
      <c r="U621" s="100"/>
      <c r="V621" s="100"/>
      <c r="W621" s="100"/>
      <c r="X621" s="100"/>
      <c r="Y621" s="100"/>
      <c r="Z621" s="100"/>
    </row>
    <row r="622" spans="1:26" ht="14.25" hidden="1" customHeight="1" outlineLevel="1" x14ac:dyDescent="0.2">
      <c r="A622" s="100"/>
      <c r="B622" s="100"/>
      <c r="C622" s="100">
        <v>35</v>
      </c>
      <c r="D622" s="100" t="s">
        <v>1115</v>
      </c>
      <c r="E622" s="101">
        <v>18</v>
      </c>
      <c r="F622" s="100"/>
      <c r="G622" s="100">
        <v>90</v>
      </c>
      <c r="H622" s="100"/>
      <c r="I622" s="100"/>
      <c r="J622" s="100"/>
      <c r="K622" s="100"/>
      <c r="L622" s="100"/>
      <c r="M622" s="100"/>
      <c r="N622" s="100"/>
      <c r="O622" s="100"/>
      <c r="P622" s="100"/>
      <c r="Q622" s="100"/>
      <c r="R622" s="100"/>
      <c r="S622" s="100"/>
      <c r="T622" s="100"/>
      <c r="U622" s="100"/>
      <c r="V622" s="100"/>
      <c r="W622" s="100"/>
      <c r="X622" s="100"/>
      <c r="Y622" s="100"/>
      <c r="Z622" s="100"/>
    </row>
    <row r="623" spans="1:26" ht="14.25" hidden="1" customHeight="1" outlineLevel="1" x14ac:dyDescent="0.2">
      <c r="A623" s="100"/>
      <c r="B623" s="100"/>
      <c r="C623" s="100">
        <v>36</v>
      </c>
      <c r="D623" s="100" t="s">
        <v>1113</v>
      </c>
      <c r="E623" s="101">
        <v>19</v>
      </c>
      <c r="F623" s="100" t="s">
        <v>1114</v>
      </c>
      <c r="G623" s="100">
        <v>92</v>
      </c>
      <c r="H623" s="100"/>
      <c r="I623" s="100"/>
      <c r="J623" s="100"/>
      <c r="K623" s="100"/>
      <c r="L623" s="100"/>
      <c r="M623" s="100"/>
      <c r="N623" s="100"/>
      <c r="O623" s="100"/>
      <c r="P623" s="100"/>
      <c r="Q623" s="100"/>
      <c r="R623" s="100"/>
      <c r="S623" s="100"/>
      <c r="T623" s="100"/>
      <c r="U623" s="100"/>
      <c r="V623" s="100"/>
      <c r="W623" s="100"/>
      <c r="X623" s="100"/>
      <c r="Y623" s="100"/>
      <c r="Z623" s="100"/>
    </row>
    <row r="624" spans="1:26" ht="14.25" hidden="1" customHeight="1" outlineLevel="1" x14ac:dyDescent="0.2">
      <c r="A624" s="100"/>
      <c r="B624" s="100"/>
      <c r="C624" s="100">
        <v>37</v>
      </c>
      <c r="D624" s="100" t="s">
        <v>1115</v>
      </c>
      <c r="E624" s="101">
        <v>19</v>
      </c>
      <c r="F624" s="100"/>
      <c r="G624" s="100">
        <v>94</v>
      </c>
      <c r="H624" s="100"/>
      <c r="I624" s="100"/>
      <c r="J624" s="100"/>
      <c r="K624" s="100"/>
      <c r="L624" s="100"/>
      <c r="M624" s="100"/>
      <c r="N624" s="100"/>
      <c r="O624" s="100"/>
      <c r="P624" s="100"/>
      <c r="Q624" s="100"/>
      <c r="R624" s="100"/>
      <c r="S624" s="100"/>
      <c r="T624" s="100"/>
      <c r="U624" s="100"/>
      <c r="V624" s="100"/>
      <c r="W624" s="100"/>
      <c r="X624" s="100"/>
      <c r="Y624" s="100"/>
      <c r="Z624" s="100"/>
    </row>
    <row r="625" spans="1:26" ht="14.25" hidden="1" customHeight="1" outlineLevel="1" x14ac:dyDescent="0.2">
      <c r="A625" s="100"/>
      <c r="B625" s="100"/>
      <c r="C625" s="100">
        <v>38</v>
      </c>
      <c r="D625" s="100" t="s">
        <v>1113</v>
      </c>
      <c r="E625" s="101">
        <v>20</v>
      </c>
      <c r="F625" s="100" t="s">
        <v>1114</v>
      </c>
      <c r="G625" s="100">
        <v>96</v>
      </c>
      <c r="H625" s="100"/>
      <c r="I625" s="100"/>
      <c r="J625" s="100"/>
      <c r="K625" s="100"/>
      <c r="L625" s="100"/>
      <c r="M625" s="100"/>
      <c r="N625" s="100"/>
      <c r="O625" s="100"/>
      <c r="P625" s="100"/>
      <c r="Q625" s="100"/>
      <c r="R625" s="100"/>
      <c r="S625" s="100"/>
      <c r="T625" s="100"/>
      <c r="U625" s="100"/>
      <c r="V625" s="100"/>
      <c r="W625" s="100"/>
      <c r="X625" s="100"/>
      <c r="Y625" s="100"/>
      <c r="Z625" s="100"/>
    </row>
    <row r="626" spans="1:26" ht="14.25" hidden="1" customHeight="1" outlineLevel="1" x14ac:dyDescent="0.2">
      <c r="A626" s="100"/>
      <c r="B626" s="100"/>
      <c r="C626" s="100">
        <v>39</v>
      </c>
      <c r="D626" s="100" t="s">
        <v>1115</v>
      </c>
      <c r="E626" s="101">
        <v>20</v>
      </c>
      <c r="F626" s="100"/>
      <c r="G626" s="100">
        <v>98</v>
      </c>
      <c r="H626" s="100"/>
      <c r="I626" s="100"/>
      <c r="J626" s="100"/>
      <c r="K626" s="100"/>
      <c r="L626" s="100"/>
      <c r="M626" s="100"/>
      <c r="N626" s="100"/>
      <c r="O626" s="100"/>
      <c r="P626" s="100"/>
      <c r="Q626" s="100"/>
      <c r="R626" s="100"/>
      <c r="S626" s="100"/>
      <c r="T626" s="100"/>
      <c r="U626" s="100"/>
      <c r="V626" s="100"/>
      <c r="W626" s="100"/>
      <c r="X626" s="100"/>
      <c r="Y626" s="100"/>
      <c r="Z626" s="100"/>
    </row>
    <row r="627" spans="1:26" ht="14.25" hidden="1" customHeight="1" outlineLevel="1" x14ac:dyDescent="0.2">
      <c r="A627" s="100"/>
      <c r="B627" s="100"/>
      <c r="C627" s="100">
        <v>40</v>
      </c>
      <c r="D627" s="100" t="s">
        <v>1113</v>
      </c>
      <c r="E627" s="101">
        <v>21</v>
      </c>
      <c r="F627" s="100" t="s">
        <v>1114</v>
      </c>
      <c r="G627" s="100">
        <v>100</v>
      </c>
      <c r="H627" s="100"/>
      <c r="I627" s="100"/>
      <c r="J627" s="100"/>
      <c r="K627" s="100"/>
      <c r="L627" s="100"/>
      <c r="M627" s="100"/>
      <c r="N627" s="100"/>
      <c r="O627" s="100"/>
      <c r="P627" s="100"/>
      <c r="Q627" s="100"/>
      <c r="R627" s="100"/>
      <c r="S627" s="100"/>
      <c r="T627" s="100"/>
      <c r="U627" s="100"/>
      <c r="V627" s="100"/>
      <c r="W627" s="100"/>
      <c r="X627" s="100"/>
      <c r="Y627" s="100"/>
      <c r="Z627" s="100"/>
    </row>
    <row r="628" spans="1:26" ht="14.25" hidden="1" customHeight="1" outlineLevel="1" x14ac:dyDescent="0.2">
      <c r="A628" s="100"/>
      <c r="B628" s="100"/>
      <c r="C628" s="100">
        <v>41</v>
      </c>
      <c r="D628" s="100" t="s">
        <v>1115</v>
      </c>
      <c r="E628" s="101">
        <v>21</v>
      </c>
      <c r="F628" s="100"/>
      <c r="G628" s="100">
        <v>102</v>
      </c>
      <c r="H628" s="100"/>
      <c r="I628" s="100"/>
      <c r="J628" s="100"/>
      <c r="K628" s="100"/>
      <c r="L628" s="100"/>
      <c r="M628" s="100"/>
      <c r="N628" s="100"/>
      <c r="O628" s="100"/>
      <c r="P628" s="100"/>
      <c r="Q628" s="100"/>
      <c r="R628" s="100"/>
      <c r="S628" s="100"/>
      <c r="T628" s="100"/>
      <c r="U628" s="100"/>
      <c r="V628" s="100"/>
      <c r="W628" s="100"/>
      <c r="X628" s="100"/>
      <c r="Y628" s="100"/>
      <c r="Z628" s="100"/>
    </row>
    <row r="629" spans="1:26" ht="14.25" hidden="1" customHeight="1" outlineLevel="1" x14ac:dyDescent="0.2">
      <c r="A629" s="100"/>
      <c r="B629" s="100"/>
      <c r="C629" s="100">
        <v>42</v>
      </c>
      <c r="D629" s="100" t="s">
        <v>1113</v>
      </c>
      <c r="E629" s="101">
        <v>22</v>
      </c>
      <c r="F629" s="100" t="s">
        <v>1114</v>
      </c>
      <c r="G629" s="100">
        <v>104</v>
      </c>
      <c r="H629" s="100"/>
      <c r="I629" s="100"/>
      <c r="J629" s="100"/>
      <c r="K629" s="100"/>
      <c r="L629" s="100"/>
      <c r="M629" s="100"/>
      <c r="N629" s="100"/>
      <c r="O629" s="100"/>
      <c r="P629" s="100"/>
      <c r="Q629" s="100"/>
      <c r="R629" s="100"/>
      <c r="S629" s="100"/>
      <c r="T629" s="100"/>
      <c r="U629" s="100"/>
      <c r="V629" s="100"/>
      <c r="W629" s="100"/>
      <c r="X629" s="100"/>
      <c r="Y629" s="100"/>
      <c r="Z629" s="100"/>
    </row>
    <row r="630" spans="1:26" ht="14.25" hidden="1" customHeight="1" outlineLevel="1" x14ac:dyDescent="0.2">
      <c r="A630" s="100"/>
      <c r="B630" s="100"/>
      <c r="C630" s="100">
        <v>43</v>
      </c>
      <c r="D630" s="100" t="s">
        <v>1115</v>
      </c>
      <c r="E630" s="101">
        <v>22</v>
      </c>
      <c r="F630" s="100"/>
      <c r="G630" s="100">
        <v>106</v>
      </c>
      <c r="H630" s="100"/>
      <c r="I630" s="100"/>
      <c r="J630" s="100"/>
      <c r="K630" s="100"/>
      <c r="L630" s="100"/>
      <c r="M630" s="100"/>
      <c r="N630" s="100"/>
      <c r="O630" s="100"/>
      <c r="P630" s="100"/>
      <c r="Q630" s="100"/>
      <c r="R630" s="100"/>
      <c r="S630" s="100"/>
      <c r="T630" s="100"/>
      <c r="U630" s="100"/>
      <c r="V630" s="100"/>
      <c r="W630" s="100"/>
      <c r="X630" s="100"/>
      <c r="Y630" s="100"/>
      <c r="Z630" s="100"/>
    </row>
    <row r="631" spans="1:26" ht="14.25" hidden="1" customHeight="1" outlineLevel="1" x14ac:dyDescent="0.2">
      <c r="A631" s="100"/>
      <c r="B631" s="100"/>
      <c r="C631" s="100">
        <v>44</v>
      </c>
      <c r="D631" s="100" t="s">
        <v>1113</v>
      </c>
      <c r="E631" s="101">
        <v>23</v>
      </c>
      <c r="F631" s="100" t="s">
        <v>1114</v>
      </c>
      <c r="G631" s="100">
        <v>108</v>
      </c>
      <c r="H631" s="100"/>
      <c r="I631" s="100"/>
      <c r="J631" s="100"/>
      <c r="K631" s="100"/>
      <c r="L631" s="100"/>
      <c r="M631" s="100"/>
      <c r="N631" s="100"/>
      <c r="O631" s="100"/>
      <c r="P631" s="100"/>
      <c r="Q631" s="100"/>
      <c r="R631" s="100"/>
      <c r="S631" s="100"/>
      <c r="T631" s="100"/>
      <c r="U631" s="100"/>
      <c r="V631" s="100"/>
      <c r="W631" s="100"/>
      <c r="X631" s="100"/>
      <c r="Y631" s="100"/>
      <c r="Z631" s="100"/>
    </row>
    <row r="632" spans="1:26" ht="14.25" hidden="1" customHeight="1" outlineLevel="1" x14ac:dyDescent="0.2">
      <c r="A632" s="100"/>
      <c r="B632" s="100"/>
      <c r="C632" s="100">
        <v>45</v>
      </c>
      <c r="D632" s="100" t="s">
        <v>1115</v>
      </c>
      <c r="E632" s="101">
        <v>23</v>
      </c>
      <c r="F632" s="100"/>
      <c r="G632" s="100">
        <v>110</v>
      </c>
      <c r="H632" s="100"/>
      <c r="I632" s="100"/>
      <c r="J632" s="100"/>
      <c r="K632" s="100"/>
      <c r="L632" s="100"/>
      <c r="M632" s="100"/>
      <c r="N632" s="100"/>
      <c r="O632" s="100"/>
      <c r="P632" s="100"/>
      <c r="Q632" s="100"/>
      <c r="R632" s="100"/>
      <c r="S632" s="100"/>
      <c r="T632" s="100"/>
      <c r="U632" s="100"/>
      <c r="V632" s="100"/>
      <c r="W632" s="100"/>
      <c r="X632" s="100"/>
      <c r="Y632" s="100"/>
      <c r="Z632" s="100"/>
    </row>
    <row r="633" spans="1:26" ht="14.25" hidden="1" customHeight="1" outlineLevel="1" x14ac:dyDescent="0.2">
      <c r="A633" s="100"/>
      <c r="B633" s="100"/>
      <c r="C633" s="100">
        <v>46</v>
      </c>
      <c r="D633" s="100" t="s">
        <v>1113</v>
      </c>
      <c r="E633" s="101">
        <v>24</v>
      </c>
      <c r="F633" s="100" t="s">
        <v>1114</v>
      </c>
      <c r="G633" s="100">
        <v>112</v>
      </c>
      <c r="H633" s="100"/>
      <c r="I633" s="100"/>
      <c r="J633" s="100"/>
      <c r="K633" s="100"/>
      <c r="L633" s="100"/>
      <c r="M633" s="100"/>
      <c r="N633" s="100"/>
      <c r="O633" s="100"/>
      <c r="P633" s="100"/>
      <c r="Q633" s="100"/>
      <c r="R633" s="100"/>
      <c r="S633" s="100"/>
      <c r="T633" s="100"/>
      <c r="U633" s="100"/>
      <c r="V633" s="100"/>
      <c r="W633" s="100"/>
      <c r="X633" s="100"/>
      <c r="Y633" s="100"/>
      <c r="Z633" s="100"/>
    </row>
    <row r="634" spans="1:26" ht="14.25" hidden="1" customHeight="1" outlineLevel="1" x14ac:dyDescent="0.2">
      <c r="A634" s="100"/>
      <c r="B634" s="100"/>
      <c r="C634" s="100">
        <v>47</v>
      </c>
      <c r="D634" s="100" t="s">
        <v>1115</v>
      </c>
      <c r="E634" s="101">
        <v>24</v>
      </c>
      <c r="F634" s="100"/>
      <c r="G634" s="100">
        <v>114</v>
      </c>
      <c r="H634" s="100"/>
      <c r="I634" s="100"/>
      <c r="J634" s="100"/>
      <c r="K634" s="100"/>
      <c r="L634" s="100"/>
      <c r="M634" s="100"/>
      <c r="N634" s="100"/>
      <c r="O634" s="100"/>
      <c r="P634" s="100"/>
      <c r="Q634" s="100"/>
      <c r="R634" s="100"/>
      <c r="S634" s="100"/>
      <c r="T634" s="100"/>
      <c r="U634" s="100"/>
      <c r="V634" s="100"/>
      <c r="W634" s="100"/>
      <c r="X634" s="100"/>
      <c r="Y634" s="100"/>
      <c r="Z634" s="100"/>
    </row>
    <row r="635" spans="1:26" ht="14.25" hidden="1" customHeight="1" outlineLevel="1" x14ac:dyDescent="0.2">
      <c r="A635" s="100"/>
      <c r="B635" s="100"/>
      <c r="C635" s="100">
        <v>48</v>
      </c>
      <c r="D635" s="100" t="s">
        <v>1113</v>
      </c>
      <c r="E635" s="101">
        <v>25</v>
      </c>
      <c r="F635" s="100" t="s">
        <v>1114</v>
      </c>
      <c r="G635" s="100">
        <v>116</v>
      </c>
      <c r="H635" s="100"/>
      <c r="I635" s="100"/>
      <c r="J635" s="100"/>
      <c r="K635" s="100"/>
      <c r="L635" s="100"/>
      <c r="M635" s="100"/>
      <c r="N635" s="100"/>
      <c r="O635" s="100"/>
      <c r="P635" s="100"/>
      <c r="Q635" s="100"/>
      <c r="R635" s="100"/>
      <c r="S635" s="100"/>
      <c r="T635" s="100"/>
      <c r="U635" s="100"/>
      <c r="V635" s="100"/>
      <c r="W635" s="100"/>
      <c r="X635" s="100"/>
      <c r="Y635" s="100"/>
      <c r="Z635" s="100"/>
    </row>
    <row r="636" spans="1:26" ht="14.25" hidden="1" customHeight="1" outlineLevel="1" x14ac:dyDescent="0.2">
      <c r="A636" s="100"/>
      <c r="B636" s="100"/>
      <c r="C636" s="100">
        <v>49</v>
      </c>
      <c r="D636" s="100" t="s">
        <v>1115</v>
      </c>
      <c r="E636" s="101">
        <v>25</v>
      </c>
      <c r="F636" s="100"/>
      <c r="G636" s="100">
        <v>118</v>
      </c>
      <c r="H636" s="100"/>
      <c r="I636" s="100"/>
      <c r="J636" s="100"/>
      <c r="K636" s="100"/>
      <c r="L636" s="100"/>
      <c r="M636" s="100"/>
      <c r="N636" s="100"/>
      <c r="O636" s="100"/>
      <c r="P636" s="100"/>
      <c r="Q636" s="100"/>
      <c r="R636" s="100"/>
      <c r="S636" s="100"/>
      <c r="T636" s="100"/>
      <c r="U636" s="100"/>
      <c r="V636" s="100"/>
      <c r="W636" s="100"/>
      <c r="X636" s="100"/>
      <c r="Y636" s="100"/>
      <c r="Z636" s="100"/>
    </row>
    <row r="637" spans="1:26" ht="14.25" hidden="1" customHeight="1" outlineLevel="1" x14ac:dyDescent="0.2">
      <c r="A637" s="100"/>
      <c r="B637" s="100"/>
      <c r="C637" s="100">
        <v>50</v>
      </c>
      <c r="D637" s="100" t="s">
        <v>1113</v>
      </c>
      <c r="E637" s="101">
        <v>26</v>
      </c>
      <c r="F637" s="100" t="s">
        <v>1114</v>
      </c>
      <c r="G637" s="100">
        <v>0</v>
      </c>
      <c r="H637" s="100"/>
      <c r="I637" s="100"/>
      <c r="J637" s="100"/>
      <c r="K637" s="100"/>
      <c r="L637" s="100"/>
      <c r="M637" s="100"/>
      <c r="N637" s="100"/>
      <c r="O637" s="100"/>
      <c r="P637" s="100"/>
      <c r="Q637" s="100"/>
      <c r="R637" s="100"/>
      <c r="S637" s="100"/>
      <c r="T637" s="100"/>
      <c r="U637" s="100"/>
      <c r="V637" s="100"/>
      <c r="W637" s="100"/>
      <c r="X637" s="100"/>
      <c r="Y637" s="100"/>
      <c r="Z637" s="100"/>
    </row>
    <row r="638" spans="1:26" ht="14.25" customHeight="1" x14ac:dyDescent="0.2">
      <c r="A638" s="30"/>
      <c r="B638" s="30" t="s">
        <v>1095</v>
      </c>
      <c r="C638" s="30">
        <v>1</v>
      </c>
      <c r="D638" s="30" t="s">
        <v>1096</v>
      </c>
      <c r="E638" s="31">
        <v>1</v>
      </c>
      <c r="F638" s="30"/>
      <c r="G638" s="30">
        <v>20</v>
      </c>
      <c r="H638" s="100"/>
      <c r="I638" s="100"/>
      <c r="J638" s="100"/>
      <c r="K638" s="100"/>
      <c r="L638" s="100"/>
      <c r="M638" s="100"/>
      <c r="N638" s="100"/>
      <c r="O638" s="100"/>
      <c r="P638" s="100"/>
      <c r="Q638" s="100"/>
      <c r="R638" s="100"/>
      <c r="S638" s="100"/>
      <c r="T638" s="100"/>
      <c r="U638" s="100"/>
      <c r="V638" s="100"/>
      <c r="W638" s="100"/>
      <c r="X638" s="100"/>
      <c r="Y638" s="100"/>
      <c r="Z638" s="100"/>
    </row>
    <row r="639" spans="1:26" ht="14.25" customHeight="1" x14ac:dyDescent="0.2">
      <c r="A639" s="100"/>
      <c r="B639" s="100"/>
      <c r="C639" s="100"/>
      <c r="D639" s="100" t="s">
        <v>1097</v>
      </c>
      <c r="E639" s="101">
        <v>31</v>
      </c>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4.25" customHeight="1" collapsed="1" x14ac:dyDescent="0.2">
      <c r="A640" s="100"/>
      <c r="B640" s="100"/>
      <c r="C640" s="100"/>
      <c r="D640" s="100" t="s">
        <v>1116</v>
      </c>
      <c r="E640" s="101">
        <v>1</v>
      </c>
      <c r="F640" s="100" t="s">
        <v>1117</v>
      </c>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4.25" hidden="1" customHeight="1" outlineLevel="1" x14ac:dyDescent="0.2">
      <c r="A641" s="100"/>
      <c r="B641" s="100"/>
      <c r="C641" s="100">
        <v>2</v>
      </c>
      <c r="D641" s="100" t="s">
        <v>1116</v>
      </c>
      <c r="E641" s="101">
        <v>2</v>
      </c>
      <c r="F641" s="100" t="s">
        <v>1117</v>
      </c>
      <c r="G641" s="100">
        <v>24</v>
      </c>
      <c r="H641" s="100"/>
      <c r="I641" s="100"/>
      <c r="J641" s="100"/>
      <c r="K641" s="100"/>
      <c r="L641" s="100"/>
      <c r="M641" s="100"/>
      <c r="N641" s="100"/>
      <c r="O641" s="100"/>
      <c r="P641" s="100"/>
      <c r="Q641" s="100"/>
      <c r="R641" s="100"/>
      <c r="S641" s="100"/>
      <c r="T641" s="100"/>
      <c r="U641" s="100"/>
      <c r="V641" s="100"/>
      <c r="W641" s="100"/>
      <c r="X641" s="100"/>
      <c r="Y641" s="100"/>
      <c r="Z641" s="100"/>
    </row>
    <row r="642" spans="1:26" ht="14.25" hidden="1" customHeight="1" outlineLevel="1" x14ac:dyDescent="0.2">
      <c r="A642" s="100"/>
      <c r="B642" s="100"/>
      <c r="C642" s="100">
        <v>3</v>
      </c>
      <c r="D642" s="100" t="s">
        <v>1096</v>
      </c>
      <c r="E642" s="101">
        <v>1</v>
      </c>
      <c r="F642" s="100"/>
      <c r="G642" s="100">
        <v>26</v>
      </c>
      <c r="H642" s="100"/>
      <c r="I642" s="100"/>
      <c r="J642" s="100"/>
      <c r="K642" s="100"/>
      <c r="L642" s="100"/>
      <c r="M642" s="100"/>
      <c r="N642" s="100"/>
      <c r="O642" s="100"/>
      <c r="P642" s="100"/>
      <c r="Q642" s="100"/>
      <c r="R642" s="100"/>
      <c r="S642" s="100"/>
      <c r="T642" s="100"/>
      <c r="U642" s="100"/>
      <c r="V642" s="100"/>
      <c r="W642" s="100"/>
      <c r="X642" s="100"/>
      <c r="Y642" s="100"/>
      <c r="Z642" s="100"/>
    </row>
    <row r="643" spans="1:26" ht="14.25" hidden="1" customHeight="1" outlineLevel="1" x14ac:dyDescent="0.2">
      <c r="A643" s="100"/>
      <c r="B643" s="100"/>
      <c r="C643" s="100"/>
      <c r="D643" s="100" t="s">
        <v>1097</v>
      </c>
      <c r="E643" s="101">
        <v>32</v>
      </c>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4.25" hidden="1" customHeight="1" outlineLevel="1" x14ac:dyDescent="0.2">
      <c r="A644" s="100"/>
      <c r="B644" s="100"/>
      <c r="C644" s="100">
        <v>4</v>
      </c>
      <c r="D644" s="100" t="s">
        <v>1116</v>
      </c>
      <c r="E644" s="101">
        <v>3</v>
      </c>
      <c r="F644" s="100" t="s">
        <v>1117</v>
      </c>
      <c r="G644" s="100">
        <v>28</v>
      </c>
      <c r="H644" s="100"/>
      <c r="I644" s="100"/>
      <c r="J644" s="100"/>
      <c r="K644" s="100"/>
      <c r="L644" s="100"/>
      <c r="M644" s="100"/>
      <c r="N644" s="100"/>
      <c r="O644" s="100"/>
      <c r="P644" s="100"/>
      <c r="Q644" s="100"/>
      <c r="R644" s="100"/>
      <c r="S644" s="100"/>
      <c r="T644" s="100"/>
      <c r="U644" s="100"/>
      <c r="V644" s="100"/>
      <c r="W644" s="100"/>
      <c r="X644" s="100"/>
      <c r="Y644" s="100"/>
      <c r="Z644" s="100"/>
    </row>
    <row r="645" spans="1:26" ht="14.25" hidden="1" customHeight="1" outlineLevel="1" x14ac:dyDescent="0.2">
      <c r="A645" s="100"/>
      <c r="B645" s="100"/>
      <c r="C645" s="100">
        <v>5</v>
      </c>
      <c r="D645" s="100" t="s">
        <v>1096</v>
      </c>
      <c r="E645" s="101">
        <v>1</v>
      </c>
      <c r="F645" s="100"/>
      <c r="G645" s="100">
        <v>30</v>
      </c>
      <c r="H645" s="100"/>
      <c r="I645" s="100"/>
      <c r="J645" s="100"/>
      <c r="K645" s="100"/>
      <c r="L645" s="100"/>
      <c r="M645" s="100"/>
      <c r="N645" s="100"/>
      <c r="O645" s="100"/>
      <c r="P645" s="100"/>
      <c r="Q645" s="100"/>
      <c r="R645" s="100"/>
      <c r="S645" s="100"/>
      <c r="T645" s="100"/>
      <c r="U645" s="100"/>
      <c r="V645" s="100"/>
      <c r="W645" s="100"/>
      <c r="X645" s="100"/>
      <c r="Y645" s="100"/>
      <c r="Z645" s="100"/>
    </row>
    <row r="646" spans="1:26" ht="14.25" hidden="1" customHeight="1" outlineLevel="1" x14ac:dyDescent="0.2">
      <c r="A646" s="100"/>
      <c r="B646" s="100"/>
      <c r="C646" s="100"/>
      <c r="D646" s="100" t="s">
        <v>1097</v>
      </c>
      <c r="E646" s="101">
        <v>32</v>
      </c>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4.25" hidden="1" customHeight="1" outlineLevel="1" x14ac:dyDescent="0.2">
      <c r="A647" s="100"/>
      <c r="B647" s="100"/>
      <c r="C647" s="100">
        <v>6</v>
      </c>
      <c r="D647" s="100" t="s">
        <v>1116</v>
      </c>
      <c r="E647" s="101">
        <v>4</v>
      </c>
      <c r="F647" s="100" t="s">
        <v>1117</v>
      </c>
      <c r="G647" s="100">
        <v>32</v>
      </c>
      <c r="H647" s="100"/>
      <c r="I647" s="100"/>
      <c r="J647" s="100"/>
      <c r="K647" s="100"/>
      <c r="L647" s="100"/>
      <c r="M647" s="100"/>
      <c r="N647" s="100"/>
      <c r="O647" s="100"/>
      <c r="P647" s="100"/>
      <c r="Q647" s="100"/>
      <c r="R647" s="100"/>
      <c r="S647" s="100"/>
      <c r="T647" s="100"/>
      <c r="U647" s="100"/>
      <c r="V647" s="100"/>
      <c r="W647" s="100"/>
      <c r="X647" s="100"/>
      <c r="Y647" s="100"/>
      <c r="Z647" s="100"/>
    </row>
    <row r="648" spans="1:26" ht="14.25" hidden="1" customHeight="1" outlineLevel="1" x14ac:dyDescent="0.2">
      <c r="A648" s="100"/>
      <c r="B648" s="100"/>
      <c r="C648" s="100">
        <v>7</v>
      </c>
      <c r="D648" s="100" t="s">
        <v>1096</v>
      </c>
      <c r="E648" s="101">
        <v>1</v>
      </c>
      <c r="F648" s="100"/>
      <c r="G648" s="100">
        <v>34</v>
      </c>
      <c r="H648" s="100"/>
      <c r="I648" s="100"/>
      <c r="J648" s="100"/>
      <c r="K648" s="100"/>
      <c r="L648" s="100"/>
      <c r="M648" s="100"/>
      <c r="N648" s="100"/>
      <c r="O648" s="100"/>
      <c r="P648" s="100"/>
      <c r="Q648" s="100"/>
      <c r="R648" s="100"/>
      <c r="S648" s="100"/>
      <c r="T648" s="100"/>
      <c r="U648" s="100"/>
      <c r="V648" s="100"/>
      <c r="W648" s="100"/>
      <c r="X648" s="100"/>
      <c r="Y648" s="100"/>
      <c r="Z648" s="100"/>
    </row>
    <row r="649" spans="1:26" ht="14.25" hidden="1" customHeight="1" outlineLevel="1" x14ac:dyDescent="0.2">
      <c r="A649" s="100"/>
      <c r="B649" s="100"/>
      <c r="C649" s="100"/>
      <c r="D649" s="100" t="s">
        <v>1097</v>
      </c>
      <c r="E649" s="101">
        <v>33</v>
      </c>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4.25" hidden="1" customHeight="1" outlineLevel="1" x14ac:dyDescent="0.2">
      <c r="A650" s="100"/>
      <c r="B650" s="100"/>
      <c r="C650" s="100">
        <v>8</v>
      </c>
      <c r="D650" s="100" t="s">
        <v>1116</v>
      </c>
      <c r="E650" s="101">
        <v>5</v>
      </c>
      <c r="F650" s="100" t="s">
        <v>1117</v>
      </c>
      <c r="G650" s="100">
        <v>36</v>
      </c>
      <c r="H650" s="100"/>
      <c r="I650" s="100"/>
      <c r="J650" s="100"/>
      <c r="K650" s="100"/>
      <c r="L650" s="100"/>
      <c r="M650" s="100"/>
      <c r="N650" s="100"/>
      <c r="O650" s="100"/>
      <c r="P650" s="100"/>
      <c r="Q650" s="100"/>
      <c r="R650" s="100"/>
      <c r="S650" s="100"/>
      <c r="T650" s="100"/>
      <c r="U650" s="100"/>
      <c r="V650" s="100"/>
      <c r="W650" s="100"/>
      <c r="X650" s="100"/>
      <c r="Y650" s="100"/>
      <c r="Z650" s="100"/>
    </row>
    <row r="651" spans="1:26" ht="14.25" hidden="1" customHeight="1" outlineLevel="1" x14ac:dyDescent="0.2">
      <c r="A651" s="100"/>
      <c r="B651" s="100"/>
      <c r="C651" s="100">
        <v>9</v>
      </c>
      <c r="D651" s="100" t="s">
        <v>1096</v>
      </c>
      <c r="E651" s="101">
        <v>1</v>
      </c>
      <c r="F651" s="100"/>
      <c r="G651" s="100">
        <v>38</v>
      </c>
      <c r="H651" s="100"/>
      <c r="I651" s="100"/>
      <c r="J651" s="100"/>
      <c r="K651" s="100"/>
      <c r="L651" s="100"/>
      <c r="M651" s="100"/>
      <c r="N651" s="100"/>
      <c r="O651" s="100"/>
      <c r="P651" s="100"/>
      <c r="Q651" s="100"/>
      <c r="R651" s="100"/>
      <c r="S651" s="100"/>
      <c r="T651" s="100"/>
      <c r="U651" s="100"/>
      <c r="V651" s="100"/>
      <c r="W651" s="100"/>
      <c r="X651" s="100"/>
      <c r="Y651" s="100"/>
      <c r="Z651" s="100"/>
    </row>
    <row r="652" spans="1:26" ht="14.25" hidden="1" customHeight="1" outlineLevel="1" x14ac:dyDescent="0.2">
      <c r="A652" s="100"/>
      <c r="B652" s="100"/>
      <c r="C652" s="100"/>
      <c r="D652" s="100" t="s">
        <v>1097</v>
      </c>
      <c r="E652" s="101">
        <v>33</v>
      </c>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4.25" hidden="1" customHeight="1" outlineLevel="1" x14ac:dyDescent="0.2">
      <c r="A653" s="100"/>
      <c r="B653" s="100"/>
      <c r="C653" s="100">
        <v>10</v>
      </c>
      <c r="D653" s="100" t="s">
        <v>1116</v>
      </c>
      <c r="E653" s="101">
        <v>6</v>
      </c>
      <c r="F653" s="100" t="s">
        <v>1117</v>
      </c>
      <c r="G653" s="100">
        <v>40</v>
      </c>
      <c r="H653" s="100"/>
      <c r="I653" s="100"/>
      <c r="J653" s="100"/>
      <c r="K653" s="100"/>
      <c r="L653" s="100"/>
      <c r="M653" s="100"/>
      <c r="N653" s="100"/>
      <c r="O653" s="100"/>
      <c r="P653" s="100"/>
      <c r="Q653" s="100"/>
      <c r="R653" s="100"/>
      <c r="S653" s="100"/>
      <c r="T653" s="100"/>
      <c r="U653" s="100"/>
      <c r="V653" s="100"/>
      <c r="W653" s="100"/>
      <c r="X653" s="100"/>
      <c r="Y653" s="100"/>
      <c r="Z653" s="100"/>
    </row>
    <row r="654" spans="1:26" ht="14.25" hidden="1" customHeight="1" outlineLevel="1" x14ac:dyDescent="0.2">
      <c r="A654" s="100"/>
      <c r="B654" s="100"/>
      <c r="C654" s="100">
        <v>11</v>
      </c>
      <c r="D654" s="100" t="s">
        <v>1096</v>
      </c>
      <c r="E654" s="101">
        <v>1</v>
      </c>
      <c r="F654" s="100"/>
      <c r="G654" s="100">
        <v>42</v>
      </c>
      <c r="H654" s="100"/>
      <c r="I654" s="100"/>
      <c r="J654" s="100"/>
      <c r="K654" s="100"/>
      <c r="L654" s="100"/>
      <c r="M654" s="100"/>
      <c r="N654" s="100"/>
      <c r="O654" s="100"/>
      <c r="P654" s="100"/>
      <c r="Q654" s="100"/>
      <c r="R654" s="100"/>
      <c r="S654" s="100"/>
      <c r="T654" s="100"/>
      <c r="U654" s="100"/>
      <c r="V654" s="100"/>
      <c r="W654" s="100"/>
      <c r="X654" s="100"/>
      <c r="Y654" s="100"/>
      <c r="Z654" s="100"/>
    </row>
    <row r="655" spans="1:26" ht="14.25" hidden="1" customHeight="1" outlineLevel="1" x14ac:dyDescent="0.2">
      <c r="A655" s="100"/>
      <c r="B655" s="100"/>
      <c r="C655" s="100"/>
      <c r="D655" s="100" t="s">
        <v>1097</v>
      </c>
      <c r="E655" s="101">
        <v>34</v>
      </c>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4.25" hidden="1" customHeight="1" outlineLevel="1" x14ac:dyDescent="0.2">
      <c r="A656" s="100"/>
      <c r="B656" s="100"/>
      <c r="C656" s="100">
        <v>12</v>
      </c>
      <c r="D656" s="100" t="s">
        <v>1116</v>
      </c>
      <c r="E656" s="101">
        <v>7</v>
      </c>
      <c r="F656" s="100" t="s">
        <v>1117</v>
      </c>
      <c r="G656" s="100">
        <v>44</v>
      </c>
      <c r="H656" s="100"/>
      <c r="I656" s="100"/>
      <c r="J656" s="100"/>
      <c r="K656" s="100"/>
      <c r="L656" s="100"/>
      <c r="M656" s="100"/>
      <c r="N656" s="100"/>
      <c r="O656" s="100"/>
      <c r="P656" s="100"/>
      <c r="Q656" s="100"/>
      <c r="R656" s="100"/>
      <c r="S656" s="100"/>
      <c r="T656" s="100"/>
      <c r="U656" s="100"/>
      <c r="V656" s="100"/>
      <c r="W656" s="100"/>
      <c r="X656" s="100"/>
      <c r="Y656" s="100"/>
      <c r="Z656" s="100"/>
    </row>
    <row r="657" spans="1:26" ht="14.25" hidden="1" customHeight="1" outlineLevel="1" x14ac:dyDescent="0.2">
      <c r="A657" s="100"/>
      <c r="B657" s="100"/>
      <c r="C657" s="100">
        <v>13</v>
      </c>
      <c r="D657" s="100" t="s">
        <v>1096</v>
      </c>
      <c r="E657" s="101">
        <v>1</v>
      </c>
      <c r="F657" s="100"/>
      <c r="G657" s="100">
        <v>46</v>
      </c>
      <c r="H657" s="100"/>
      <c r="I657" s="100"/>
      <c r="J657" s="100"/>
      <c r="K657" s="100"/>
      <c r="L657" s="100"/>
      <c r="M657" s="100"/>
      <c r="N657" s="100"/>
      <c r="O657" s="100"/>
      <c r="P657" s="100"/>
      <c r="Q657" s="100"/>
      <c r="R657" s="100"/>
      <c r="S657" s="100"/>
      <c r="T657" s="100"/>
      <c r="U657" s="100"/>
      <c r="V657" s="100"/>
      <c r="W657" s="100"/>
      <c r="X657" s="100"/>
      <c r="Y657" s="100"/>
      <c r="Z657" s="100"/>
    </row>
    <row r="658" spans="1:26" ht="14.25" hidden="1" customHeight="1" outlineLevel="1" x14ac:dyDescent="0.2">
      <c r="A658" s="100"/>
      <c r="B658" s="100"/>
      <c r="C658" s="100"/>
      <c r="D658" s="100" t="s">
        <v>1097</v>
      </c>
      <c r="E658" s="101">
        <v>34</v>
      </c>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4.25" hidden="1" customHeight="1" outlineLevel="1" x14ac:dyDescent="0.2">
      <c r="A659" s="100"/>
      <c r="B659" s="100"/>
      <c r="C659" s="100">
        <v>14</v>
      </c>
      <c r="D659" s="100" t="s">
        <v>1116</v>
      </c>
      <c r="E659" s="101">
        <v>8</v>
      </c>
      <c r="F659" s="100" t="s">
        <v>1117</v>
      </c>
      <c r="G659" s="100">
        <v>48</v>
      </c>
      <c r="H659" s="100"/>
      <c r="I659" s="100"/>
      <c r="J659" s="100"/>
      <c r="K659" s="100"/>
      <c r="L659" s="100"/>
      <c r="M659" s="100"/>
      <c r="N659" s="100"/>
      <c r="O659" s="100"/>
      <c r="P659" s="100"/>
      <c r="Q659" s="100"/>
      <c r="R659" s="100"/>
      <c r="S659" s="100"/>
      <c r="T659" s="100"/>
      <c r="U659" s="100"/>
      <c r="V659" s="100"/>
      <c r="W659" s="100"/>
      <c r="X659" s="100"/>
      <c r="Y659" s="100"/>
      <c r="Z659" s="100"/>
    </row>
    <row r="660" spans="1:26" ht="14.25" hidden="1" customHeight="1" outlineLevel="1" x14ac:dyDescent="0.2">
      <c r="A660" s="100"/>
      <c r="B660" s="100"/>
      <c r="C660" s="100">
        <v>15</v>
      </c>
      <c r="D660" s="100" t="s">
        <v>1096</v>
      </c>
      <c r="E660" s="101">
        <v>1</v>
      </c>
      <c r="F660" s="100"/>
      <c r="G660" s="100">
        <v>50</v>
      </c>
      <c r="H660" s="100"/>
      <c r="I660" s="100"/>
      <c r="J660" s="100"/>
      <c r="K660" s="100"/>
      <c r="L660" s="100"/>
      <c r="M660" s="100"/>
      <c r="N660" s="100"/>
      <c r="O660" s="100"/>
      <c r="P660" s="100"/>
      <c r="Q660" s="100"/>
      <c r="R660" s="100"/>
      <c r="S660" s="100"/>
      <c r="T660" s="100"/>
      <c r="U660" s="100"/>
      <c r="V660" s="100"/>
      <c r="W660" s="100"/>
      <c r="X660" s="100"/>
      <c r="Y660" s="100"/>
      <c r="Z660" s="100"/>
    </row>
    <row r="661" spans="1:26" ht="14.25" hidden="1" customHeight="1" outlineLevel="1" x14ac:dyDescent="0.2">
      <c r="A661" s="100"/>
      <c r="B661" s="100"/>
      <c r="C661" s="100"/>
      <c r="D661" s="100" t="s">
        <v>1097</v>
      </c>
      <c r="E661" s="101">
        <v>35</v>
      </c>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4.25" hidden="1" customHeight="1" outlineLevel="1" x14ac:dyDescent="0.2">
      <c r="A662" s="100"/>
      <c r="B662" s="100"/>
      <c r="C662" s="100">
        <v>16</v>
      </c>
      <c r="D662" s="100" t="s">
        <v>1116</v>
      </c>
      <c r="E662" s="101">
        <v>9</v>
      </c>
      <c r="F662" s="100" t="s">
        <v>1117</v>
      </c>
      <c r="G662" s="100">
        <v>52</v>
      </c>
      <c r="H662" s="100"/>
      <c r="I662" s="100"/>
      <c r="J662" s="100"/>
      <c r="K662" s="100"/>
      <c r="L662" s="100"/>
      <c r="M662" s="100"/>
      <c r="N662" s="100"/>
      <c r="O662" s="100"/>
      <c r="P662" s="100"/>
      <c r="Q662" s="100"/>
      <c r="R662" s="100"/>
      <c r="S662" s="100"/>
      <c r="T662" s="100"/>
      <c r="U662" s="100"/>
      <c r="V662" s="100"/>
      <c r="W662" s="100"/>
      <c r="X662" s="100"/>
      <c r="Y662" s="100"/>
      <c r="Z662" s="100"/>
    </row>
    <row r="663" spans="1:26" ht="14.25" hidden="1" customHeight="1" outlineLevel="1" x14ac:dyDescent="0.2">
      <c r="A663" s="100"/>
      <c r="B663" s="100"/>
      <c r="C663" s="100">
        <v>17</v>
      </c>
      <c r="D663" s="100" t="s">
        <v>1096</v>
      </c>
      <c r="E663" s="101">
        <v>1</v>
      </c>
      <c r="F663" s="100"/>
      <c r="G663" s="100">
        <v>54</v>
      </c>
      <c r="H663" s="100"/>
      <c r="I663" s="100"/>
      <c r="J663" s="100"/>
      <c r="K663" s="100"/>
      <c r="L663" s="100"/>
      <c r="M663" s="100"/>
      <c r="N663" s="100"/>
      <c r="O663" s="100"/>
      <c r="P663" s="100"/>
      <c r="Q663" s="100"/>
      <c r="R663" s="100"/>
      <c r="S663" s="100"/>
      <c r="T663" s="100"/>
      <c r="U663" s="100"/>
      <c r="V663" s="100"/>
      <c r="W663" s="100"/>
      <c r="X663" s="100"/>
      <c r="Y663" s="100"/>
      <c r="Z663" s="100"/>
    </row>
    <row r="664" spans="1:26" ht="14.25" hidden="1" customHeight="1" outlineLevel="1" x14ac:dyDescent="0.2">
      <c r="A664" s="100"/>
      <c r="B664" s="100"/>
      <c r="C664" s="100"/>
      <c r="D664" s="100" t="s">
        <v>1097</v>
      </c>
      <c r="E664" s="101">
        <v>35</v>
      </c>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4.25" hidden="1" customHeight="1" outlineLevel="1" x14ac:dyDescent="0.2">
      <c r="A665" s="100"/>
      <c r="B665" s="100"/>
      <c r="C665" s="100">
        <v>18</v>
      </c>
      <c r="D665" s="100" t="s">
        <v>1116</v>
      </c>
      <c r="E665" s="101">
        <v>10</v>
      </c>
      <c r="F665" s="100" t="s">
        <v>1117</v>
      </c>
      <c r="G665" s="100">
        <v>56</v>
      </c>
      <c r="H665" s="100"/>
      <c r="I665" s="100"/>
      <c r="J665" s="100"/>
      <c r="K665" s="100"/>
      <c r="L665" s="100"/>
      <c r="M665" s="100"/>
      <c r="N665" s="100"/>
      <c r="O665" s="100"/>
      <c r="P665" s="100"/>
      <c r="Q665" s="100"/>
      <c r="R665" s="100"/>
      <c r="S665" s="100"/>
      <c r="T665" s="100"/>
      <c r="U665" s="100"/>
      <c r="V665" s="100"/>
      <c r="W665" s="100"/>
      <c r="X665" s="100"/>
      <c r="Y665" s="100"/>
      <c r="Z665" s="100"/>
    </row>
    <row r="666" spans="1:26" ht="14.25" hidden="1" customHeight="1" outlineLevel="1" x14ac:dyDescent="0.2">
      <c r="A666" s="100"/>
      <c r="B666" s="100"/>
      <c r="C666" s="100">
        <v>19</v>
      </c>
      <c r="D666" s="100" t="s">
        <v>1096</v>
      </c>
      <c r="E666" s="101">
        <v>1</v>
      </c>
      <c r="F666" s="100"/>
      <c r="G666" s="100">
        <v>58</v>
      </c>
      <c r="H666" s="100"/>
      <c r="I666" s="100"/>
      <c r="J666" s="100"/>
      <c r="K666" s="100"/>
      <c r="L666" s="100"/>
      <c r="M666" s="100"/>
      <c r="N666" s="100"/>
      <c r="O666" s="100"/>
      <c r="P666" s="100"/>
      <c r="Q666" s="100"/>
      <c r="R666" s="100"/>
      <c r="S666" s="100"/>
      <c r="T666" s="100"/>
      <c r="U666" s="100"/>
      <c r="V666" s="100"/>
      <c r="W666" s="100"/>
      <c r="X666" s="100"/>
      <c r="Y666" s="100"/>
      <c r="Z666" s="100"/>
    </row>
    <row r="667" spans="1:26" ht="14.25" hidden="1" customHeight="1" outlineLevel="1" x14ac:dyDescent="0.2">
      <c r="A667" s="100"/>
      <c r="B667" s="100"/>
      <c r="C667" s="100"/>
      <c r="D667" s="100" t="s">
        <v>1097</v>
      </c>
      <c r="E667" s="101">
        <v>36</v>
      </c>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4.25" hidden="1" customHeight="1" outlineLevel="1" x14ac:dyDescent="0.2">
      <c r="A668" s="100"/>
      <c r="B668" s="100"/>
      <c r="C668" s="100">
        <v>20</v>
      </c>
      <c r="D668" s="100" t="s">
        <v>1116</v>
      </c>
      <c r="E668" s="101">
        <v>11</v>
      </c>
      <c r="F668" s="100" t="s">
        <v>1117</v>
      </c>
      <c r="G668" s="100">
        <v>60</v>
      </c>
      <c r="H668" s="100"/>
      <c r="I668" s="100"/>
      <c r="J668" s="100"/>
      <c r="K668" s="100"/>
      <c r="L668" s="100"/>
      <c r="M668" s="100"/>
      <c r="N668" s="100"/>
      <c r="O668" s="100"/>
      <c r="P668" s="100"/>
      <c r="Q668" s="100"/>
      <c r="R668" s="100"/>
      <c r="S668" s="100"/>
      <c r="T668" s="100"/>
      <c r="U668" s="100"/>
      <c r="V668" s="100"/>
      <c r="W668" s="100"/>
      <c r="X668" s="100"/>
      <c r="Y668" s="100"/>
      <c r="Z668" s="100"/>
    </row>
    <row r="669" spans="1:26" ht="14.25" hidden="1" customHeight="1" outlineLevel="1" x14ac:dyDescent="0.2">
      <c r="A669" s="100"/>
      <c r="B669" s="100"/>
      <c r="C669" s="100">
        <v>21</v>
      </c>
      <c r="D669" s="100" t="s">
        <v>1096</v>
      </c>
      <c r="E669" s="101">
        <v>1</v>
      </c>
      <c r="F669" s="100"/>
      <c r="G669" s="100">
        <v>62</v>
      </c>
      <c r="H669" s="100"/>
      <c r="I669" s="100"/>
      <c r="J669" s="100"/>
      <c r="K669" s="100"/>
      <c r="L669" s="100"/>
      <c r="M669" s="100"/>
      <c r="N669" s="100"/>
      <c r="O669" s="100"/>
      <c r="P669" s="100"/>
      <c r="Q669" s="100"/>
      <c r="R669" s="100"/>
      <c r="S669" s="100"/>
      <c r="T669" s="100"/>
      <c r="U669" s="100"/>
      <c r="V669" s="100"/>
      <c r="W669" s="100"/>
      <c r="X669" s="100"/>
      <c r="Y669" s="100"/>
      <c r="Z669" s="100"/>
    </row>
    <row r="670" spans="1:26" ht="14.25" hidden="1" customHeight="1" outlineLevel="1" x14ac:dyDescent="0.2">
      <c r="A670" s="100"/>
      <c r="B670" s="100"/>
      <c r="C670" s="100"/>
      <c r="D670" s="100" t="s">
        <v>1097</v>
      </c>
      <c r="E670" s="101">
        <v>36</v>
      </c>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4.25" hidden="1" customHeight="1" outlineLevel="1" x14ac:dyDescent="0.2">
      <c r="A671" s="100"/>
      <c r="B671" s="100"/>
      <c r="C671" s="100">
        <v>22</v>
      </c>
      <c r="D671" s="100" t="s">
        <v>1116</v>
      </c>
      <c r="E671" s="101">
        <v>12</v>
      </c>
      <c r="F671" s="100" t="s">
        <v>1117</v>
      </c>
      <c r="G671" s="100">
        <v>64</v>
      </c>
      <c r="H671" s="100"/>
      <c r="I671" s="100"/>
      <c r="J671" s="100"/>
      <c r="K671" s="100"/>
      <c r="L671" s="100"/>
      <c r="M671" s="100"/>
      <c r="N671" s="100"/>
      <c r="O671" s="100"/>
      <c r="P671" s="100"/>
      <c r="Q671" s="100"/>
      <c r="R671" s="100"/>
      <c r="S671" s="100"/>
      <c r="T671" s="100"/>
      <c r="U671" s="100"/>
      <c r="V671" s="100"/>
      <c r="W671" s="100"/>
      <c r="X671" s="100"/>
      <c r="Y671" s="100"/>
      <c r="Z671" s="100"/>
    </row>
    <row r="672" spans="1:26" ht="14.25" hidden="1" customHeight="1" outlineLevel="1" x14ac:dyDescent="0.2">
      <c r="A672" s="100"/>
      <c r="B672" s="100"/>
      <c r="C672" s="100">
        <v>23</v>
      </c>
      <c r="D672" s="100" t="s">
        <v>1096</v>
      </c>
      <c r="E672" s="101">
        <v>1</v>
      </c>
      <c r="F672" s="100"/>
      <c r="G672" s="100">
        <v>66</v>
      </c>
      <c r="H672" s="100"/>
      <c r="I672" s="100"/>
      <c r="J672" s="100"/>
      <c r="K672" s="100"/>
      <c r="L672" s="100"/>
      <c r="M672" s="100"/>
      <c r="N672" s="100"/>
      <c r="O672" s="100"/>
      <c r="P672" s="100"/>
      <c r="Q672" s="100"/>
      <c r="R672" s="100"/>
      <c r="S672" s="100"/>
      <c r="T672" s="100"/>
      <c r="U672" s="100"/>
      <c r="V672" s="100"/>
      <c r="W672" s="100"/>
      <c r="X672" s="100"/>
      <c r="Y672" s="100"/>
      <c r="Z672" s="100"/>
    </row>
    <row r="673" spans="1:26" ht="14.25" hidden="1" customHeight="1" outlineLevel="1" x14ac:dyDescent="0.2">
      <c r="A673" s="100"/>
      <c r="B673" s="100"/>
      <c r="C673" s="100"/>
      <c r="D673" s="100" t="s">
        <v>1097</v>
      </c>
      <c r="E673" s="101">
        <v>37</v>
      </c>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4.25" hidden="1" customHeight="1" outlineLevel="1" x14ac:dyDescent="0.2">
      <c r="A674" s="100"/>
      <c r="B674" s="100"/>
      <c r="C674" s="100">
        <v>24</v>
      </c>
      <c r="D674" s="100" t="s">
        <v>1116</v>
      </c>
      <c r="E674" s="101">
        <v>13</v>
      </c>
      <c r="F674" s="100" t="s">
        <v>1117</v>
      </c>
      <c r="G674" s="100">
        <v>68</v>
      </c>
      <c r="H674" s="100"/>
      <c r="I674" s="100"/>
      <c r="J674" s="100"/>
      <c r="K674" s="100"/>
      <c r="L674" s="100"/>
      <c r="M674" s="100"/>
      <c r="N674" s="100"/>
      <c r="O674" s="100"/>
      <c r="P674" s="100"/>
      <c r="Q674" s="100"/>
      <c r="R674" s="100"/>
      <c r="S674" s="100"/>
      <c r="T674" s="100"/>
      <c r="U674" s="100"/>
      <c r="V674" s="100"/>
      <c r="W674" s="100"/>
      <c r="X674" s="100"/>
      <c r="Y674" s="100"/>
      <c r="Z674" s="100"/>
    </row>
    <row r="675" spans="1:26" ht="14.25" hidden="1" customHeight="1" outlineLevel="1" x14ac:dyDescent="0.2">
      <c r="A675" s="100"/>
      <c r="B675" s="100"/>
      <c r="C675" s="100">
        <v>25</v>
      </c>
      <c r="D675" s="100" t="s">
        <v>1096</v>
      </c>
      <c r="E675" s="101">
        <v>1</v>
      </c>
      <c r="F675" s="100"/>
      <c r="G675" s="100">
        <v>70</v>
      </c>
      <c r="H675" s="100"/>
      <c r="I675" s="100"/>
      <c r="J675" s="100"/>
      <c r="K675" s="100"/>
      <c r="L675" s="100"/>
      <c r="M675" s="100"/>
      <c r="N675" s="100"/>
      <c r="O675" s="100"/>
      <c r="P675" s="100"/>
      <c r="Q675" s="100"/>
      <c r="R675" s="100"/>
      <c r="S675" s="100"/>
      <c r="T675" s="100"/>
      <c r="U675" s="100"/>
      <c r="V675" s="100"/>
      <c r="W675" s="100"/>
      <c r="X675" s="100"/>
      <c r="Y675" s="100"/>
      <c r="Z675" s="100"/>
    </row>
    <row r="676" spans="1:26" ht="14.25" hidden="1" customHeight="1" outlineLevel="1" x14ac:dyDescent="0.2">
      <c r="A676" s="100"/>
      <c r="B676" s="100"/>
      <c r="C676" s="100"/>
      <c r="D676" s="100" t="s">
        <v>1097</v>
      </c>
      <c r="E676" s="101">
        <v>37</v>
      </c>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4.25" hidden="1" customHeight="1" outlineLevel="1" x14ac:dyDescent="0.2">
      <c r="A677" s="100"/>
      <c r="B677" s="100"/>
      <c r="C677" s="100">
        <v>26</v>
      </c>
      <c r="D677" s="100" t="s">
        <v>1116</v>
      </c>
      <c r="E677" s="101">
        <v>14</v>
      </c>
      <c r="F677" s="100" t="s">
        <v>1117</v>
      </c>
      <c r="G677" s="100">
        <v>72</v>
      </c>
      <c r="H677" s="100"/>
      <c r="I677" s="100"/>
      <c r="J677" s="100"/>
      <c r="K677" s="100"/>
      <c r="L677" s="100"/>
      <c r="M677" s="100"/>
      <c r="N677" s="100"/>
      <c r="O677" s="100"/>
      <c r="P677" s="100"/>
      <c r="Q677" s="100"/>
      <c r="R677" s="100"/>
      <c r="S677" s="100"/>
      <c r="T677" s="100"/>
      <c r="U677" s="100"/>
      <c r="V677" s="100"/>
      <c r="W677" s="100"/>
      <c r="X677" s="100"/>
      <c r="Y677" s="100"/>
      <c r="Z677" s="100"/>
    </row>
    <row r="678" spans="1:26" ht="14.25" hidden="1" customHeight="1" outlineLevel="1" x14ac:dyDescent="0.2">
      <c r="A678" s="100"/>
      <c r="B678" s="100"/>
      <c r="C678" s="100">
        <v>27</v>
      </c>
      <c r="D678" s="100" t="s">
        <v>1096</v>
      </c>
      <c r="E678" s="101">
        <v>1</v>
      </c>
      <c r="F678" s="100"/>
      <c r="G678" s="100">
        <v>74</v>
      </c>
      <c r="H678" s="100"/>
      <c r="I678" s="100"/>
      <c r="J678" s="100"/>
      <c r="K678" s="100"/>
      <c r="L678" s="100"/>
      <c r="M678" s="100"/>
      <c r="N678" s="100"/>
      <c r="O678" s="100"/>
      <c r="P678" s="100"/>
      <c r="Q678" s="100"/>
      <c r="R678" s="100"/>
      <c r="S678" s="100"/>
      <c r="T678" s="100"/>
      <c r="U678" s="100"/>
      <c r="V678" s="100"/>
      <c r="W678" s="100"/>
      <c r="X678" s="100"/>
      <c r="Y678" s="100"/>
      <c r="Z678" s="100"/>
    </row>
    <row r="679" spans="1:26" ht="14.25" hidden="1" customHeight="1" outlineLevel="1" x14ac:dyDescent="0.2">
      <c r="A679" s="100"/>
      <c r="B679" s="100"/>
      <c r="C679" s="100"/>
      <c r="D679" s="100" t="s">
        <v>1097</v>
      </c>
      <c r="E679" s="101">
        <v>38</v>
      </c>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4.25" hidden="1" customHeight="1" outlineLevel="1" x14ac:dyDescent="0.2">
      <c r="A680" s="100"/>
      <c r="B680" s="100"/>
      <c r="C680" s="100">
        <v>28</v>
      </c>
      <c r="D680" s="100" t="s">
        <v>1116</v>
      </c>
      <c r="E680" s="101">
        <v>15</v>
      </c>
      <c r="F680" s="100" t="s">
        <v>1117</v>
      </c>
      <c r="G680" s="100">
        <v>76</v>
      </c>
      <c r="H680" s="100"/>
      <c r="I680" s="100"/>
      <c r="J680" s="100"/>
      <c r="K680" s="100"/>
      <c r="L680" s="100"/>
      <c r="M680" s="100"/>
      <c r="N680" s="100"/>
      <c r="O680" s="100"/>
      <c r="P680" s="100"/>
      <c r="Q680" s="100"/>
      <c r="R680" s="100"/>
      <c r="S680" s="100"/>
      <c r="T680" s="100"/>
      <c r="U680" s="100"/>
      <c r="V680" s="100"/>
      <c r="W680" s="100"/>
      <c r="X680" s="100"/>
      <c r="Y680" s="100"/>
      <c r="Z680" s="100"/>
    </row>
    <row r="681" spans="1:26" ht="14.25" hidden="1" customHeight="1" outlineLevel="1" x14ac:dyDescent="0.2">
      <c r="A681" s="100"/>
      <c r="B681" s="100"/>
      <c r="C681" s="100">
        <v>29</v>
      </c>
      <c r="D681" s="100" t="s">
        <v>1096</v>
      </c>
      <c r="E681" s="101">
        <v>1</v>
      </c>
      <c r="F681" s="100"/>
      <c r="G681" s="100">
        <v>78</v>
      </c>
      <c r="H681" s="100"/>
      <c r="I681" s="100"/>
      <c r="J681" s="100"/>
      <c r="K681" s="100"/>
      <c r="L681" s="100"/>
      <c r="M681" s="100"/>
      <c r="N681" s="100"/>
      <c r="O681" s="100"/>
      <c r="P681" s="100"/>
      <c r="Q681" s="100"/>
      <c r="R681" s="100"/>
      <c r="S681" s="100"/>
      <c r="T681" s="100"/>
      <c r="U681" s="100"/>
      <c r="V681" s="100"/>
      <c r="W681" s="100"/>
      <c r="X681" s="100"/>
      <c r="Y681" s="100"/>
      <c r="Z681" s="100"/>
    </row>
    <row r="682" spans="1:26" ht="14.25" hidden="1" customHeight="1" outlineLevel="1" x14ac:dyDescent="0.2">
      <c r="A682" s="100"/>
      <c r="B682" s="100"/>
      <c r="C682" s="100"/>
      <c r="D682" s="100" t="s">
        <v>1097</v>
      </c>
      <c r="E682" s="101">
        <v>38</v>
      </c>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4.25" hidden="1" customHeight="1" outlineLevel="1" x14ac:dyDescent="0.2">
      <c r="A683" s="100"/>
      <c r="B683" s="100"/>
      <c r="C683" s="100">
        <v>30</v>
      </c>
      <c r="D683" s="100" t="s">
        <v>1116</v>
      </c>
      <c r="E683" s="101">
        <v>16</v>
      </c>
      <c r="F683" s="100" t="s">
        <v>1117</v>
      </c>
      <c r="G683" s="100">
        <v>80</v>
      </c>
      <c r="H683" s="100"/>
      <c r="I683" s="100"/>
      <c r="J683" s="100"/>
      <c r="K683" s="100"/>
      <c r="L683" s="100"/>
      <c r="M683" s="100"/>
      <c r="N683" s="100"/>
      <c r="O683" s="100"/>
      <c r="P683" s="100"/>
      <c r="Q683" s="100"/>
      <c r="R683" s="100"/>
      <c r="S683" s="100"/>
      <c r="T683" s="100"/>
      <c r="U683" s="100"/>
      <c r="V683" s="100"/>
      <c r="W683" s="100"/>
      <c r="X683" s="100"/>
      <c r="Y683" s="100"/>
      <c r="Z683" s="100"/>
    </row>
    <row r="684" spans="1:26" ht="14.25" hidden="1" customHeight="1" outlineLevel="1" x14ac:dyDescent="0.2">
      <c r="A684" s="100"/>
      <c r="B684" s="100"/>
      <c r="C684" s="100">
        <v>31</v>
      </c>
      <c r="D684" s="100" t="s">
        <v>1096</v>
      </c>
      <c r="E684" s="101">
        <v>1</v>
      </c>
      <c r="F684" s="100"/>
      <c r="G684" s="100">
        <v>82</v>
      </c>
      <c r="H684" s="100"/>
      <c r="I684" s="100"/>
      <c r="J684" s="100"/>
      <c r="K684" s="100"/>
      <c r="L684" s="100"/>
      <c r="M684" s="100"/>
      <c r="N684" s="100"/>
      <c r="O684" s="100"/>
      <c r="P684" s="100"/>
      <c r="Q684" s="100"/>
      <c r="R684" s="100"/>
      <c r="S684" s="100"/>
      <c r="T684" s="100"/>
      <c r="U684" s="100"/>
      <c r="V684" s="100"/>
      <c r="W684" s="100"/>
      <c r="X684" s="100"/>
      <c r="Y684" s="100"/>
      <c r="Z684" s="100"/>
    </row>
    <row r="685" spans="1:26" ht="14.25" hidden="1" customHeight="1" outlineLevel="1" x14ac:dyDescent="0.2">
      <c r="A685" s="100"/>
      <c r="B685" s="100"/>
      <c r="C685" s="100"/>
      <c r="D685" s="100" t="s">
        <v>1097</v>
      </c>
      <c r="E685" s="101">
        <v>39</v>
      </c>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4.25" hidden="1" customHeight="1" outlineLevel="1" x14ac:dyDescent="0.2">
      <c r="A686" s="100"/>
      <c r="B686" s="100"/>
      <c r="C686" s="100">
        <v>32</v>
      </c>
      <c r="D686" s="100" t="s">
        <v>1116</v>
      </c>
      <c r="E686" s="101">
        <v>17</v>
      </c>
      <c r="F686" s="100" t="s">
        <v>1117</v>
      </c>
      <c r="G686" s="100">
        <v>84</v>
      </c>
      <c r="H686" s="100"/>
      <c r="I686" s="100"/>
      <c r="J686" s="100"/>
      <c r="K686" s="100"/>
      <c r="L686" s="100"/>
      <c r="M686" s="100"/>
      <c r="N686" s="100"/>
      <c r="O686" s="100"/>
      <c r="P686" s="100"/>
      <c r="Q686" s="100"/>
      <c r="R686" s="100"/>
      <c r="S686" s="100"/>
      <c r="T686" s="100"/>
      <c r="U686" s="100"/>
      <c r="V686" s="100"/>
      <c r="W686" s="100"/>
      <c r="X686" s="100"/>
      <c r="Y686" s="100"/>
      <c r="Z686" s="100"/>
    </row>
    <row r="687" spans="1:26" ht="14.25" hidden="1" customHeight="1" outlineLevel="1" x14ac:dyDescent="0.2">
      <c r="A687" s="100"/>
      <c r="B687" s="100"/>
      <c r="C687" s="100">
        <v>33</v>
      </c>
      <c r="D687" s="100" t="s">
        <v>1096</v>
      </c>
      <c r="E687" s="101">
        <v>1</v>
      </c>
      <c r="F687" s="100"/>
      <c r="G687" s="100">
        <v>86</v>
      </c>
      <c r="H687" s="100"/>
      <c r="I687" s="100"/>
      <c r="J687" s="100"/>
      <c r="K687" s="100"/>
      <c r="L687" s="100"/>
      <c r="M687" s="100"/>
      <c r="N687" s="100"/>
      <c r="O687" s="100"/>
      <c r="P687" s="100"/>
      <c r="Q687" s="100"/>
      <c r="R687" s="100"/>
      <c r="S687" s="100"/>
      <c r="T687" s="100"/>
      <c r="U687" s="100"/>
      <c r="V687" s="100"/>
      <c r="W687" s="100"/>
      <c r="X687" s="100"/>
      <c r="Y687" s="100"/>
      <c r="Z687" s="100"/>
    </row>
    <row r="688" spans="1:26" ht="14.25" hidden="1" customHeight="1" outlineLevel="1" x14ac:dyDescent="0.2">
      <c r="A688" s="100"/>
      <c r="B688" s="100"/>
      <c r="C688" s="100"/>
      <c r="D688" s="100" t="s">
        <v>1097</v>
      </c>
      <c r="E688" s="101">
        <v>39</v>
      </c>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4.25" hidden="1" customHeight="1" outlineLevel="1" x14ac:dyDescent="0.2">
      <c r="A689" s="100"/>
      <c r="B689" s="100"/>
      <c r="C689" s="100">
        <v>34</v>
      </c>
      <c r="D689" s="100" t="s">
        <v>1116</v>
      </c>
      <c r="E689" s="101">
        <v>18</v>
      </c>
      <c r="F689" s="100" t="s">
        <v>1117</v>
      </c>
      <c r="G689" s="100">
        <v>88</v>
      </c>
      <c r="H689" s="100"/>
      <c r="I689" s="100"/>
      <c r="J689" s="100"/>
      <c r="K689" s="100"/>
      <c r="L689" s="100"/>
      <c r="M689" s="100"/>
      <c r="N689" s="100"/>
      <c r="O689" s="100"/>
      <c r="P689" s="100"/>
      <c r="Q689" s="100"/>
      <c r="R689" s="100"/>
      <c r="S689" s="100"/>
      <c r="T689" s="100"/>
      <c r="U689" s="100"/>
      <c r="V689" s="100"/>
      <c r="W689" s="100"/>
      <c r="X689" s="100"/>
      <c r="Y689" s="100"/>
      <c r="Z689" s="100"/>
    </row>
    <row r="690" spans="1:26" ht="14.25" hidden="1" customHeight="1" outlineLevel="1" x14ac:dyDescent="0.2">
      <c r="A690" s="100"/>
      <c r="B690" s="100"/>
      <c r="C690" s="100">
        <v>35</v>
      </c>
      <c r="D690" s="100" t="s">
        <v>1096</v>
      </c>
      <c r="E690" s="101">
        <v>1</v>
      </c>
      <c r="F690" s="100"/>
      <c r="G690" s="100">
        <v>90</v>
      </c>
      <c r="H690" s="100"/>
      <c r="I690" s="100"/>
      <c r="J690" s="100"/>
      <c r="K690" s="100"/>
      <c r="L690" s="100"/>
      <c r="M690" s="100"/>
      <c r="N690" s="100"/>
      <c r="O690" s="100"/>
      <c r="P690" s="100"/>
      <c r="Q690" s="100"/>
      <c r="R690" s="100"/>
      <c r="S690" s="100"/>
      <c r="T690" s="100"/>
      <c r="U690" s="100"/>
      <c r="V690" s="100"/>
      <c r="W690" s="100"/>
      <c r="X690" s="100"/>
      <c r="Y690" s="100"/>
      <c r="Z690" s="100"/>
    </row>
    <row r="691" spans="1:26" ht="14.25" hidden="1" customHeight="1" outlineLevel="1" x14ac:dyDescent="0.2">
      <c r="A691" s="100"/>
      <c r="B691" s="100"/>
      <c r="C691" s="100"/>
      <c r="D691" s="100" t="s">
        <v>1097</v>
      </c>
      <c r="E691" s="101">
        <v>40</v>
      </c>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4.25" hidden="1" customHeight="1" outlineLevel="1" x14ac:dyDescent="0.2">
      <c r="A692" s="100"/>
      <c r="B692" s="100"/>
      <c r="C692" s="100">
        <v>36</v>
      </c>
      <c r="D692" s="100" t="s">
        <v>1116</v>
      </c>
      <c r="E692" s="101">
        <v>19</v>
      </c>
      <c r="F692" s="100" t="s">
        <v>1117</v>
      </c>
      <c r="G692" s="100">
        <v>92</v>
      </c>
      <c r="H692" s="100"/>
      <c r="I692" s="100"/>
      <c r="J692" s="100"/>
      <c r="K692" s="100"/>
      <c r="L692" s="100"/>
      <c r="M692" s="100"/>
      <c r="N692" s="100"/>
      <c r="O692" s="100"/>
      <c r="P692" s="100"/>
      <c r="Q692" s="100"/>
      <c r="R692" s="100"/>
      <c r="S692" s="100"/>
      <c r="T692" s="100"/>
      <c r="U692" s="100"/>
      <c r="V692" s="100"/>
      <c r="W692" s="100"/>
      <c r="X692" s="100"/>
      <c r="Y692" s="100"/>
      <c r="Z692" s="100"/>
    </row>
    <row r="693" spans="1:26" ht="14.25" hidden="1" customHeight="1" outlineLevel="1" x14ac:dyDescent="0.2">
      <c r="A693" s="100"/>
      <c r="B693" s="100"/>
      <c r="C693" s="100">
        <v>37</v>
      </c>
      <c r="D693" s="100" t="s">
        <v>1096</v>
      </c>
      <c r="E693" s="101">
        <v>1</v>
      </c>
      <c r="F693" s="100"/>
      <c r="G693" s="100">
        <v>94</v>
      </c>
      <c r="H693" s="100"/>
      <c r="I693" s="100"/>
      <c r="J693" s="100"/>
      <c r="K693" s="100"/>
      <c r="L693" s="100"/>
      <c r="M693" s="100"/>
      <c r="N693" s="100"/>
      <c r="O693" s="100"/>
      <c r="P693" s="100"/>
      <c r="Q693" s="100"/>
      <c r="R693" s="100"/>
      <c r="S693" s="100"/>
      <c r="T693" s="100"/>
      <c r="U693" s="100"/>
      <c r="V693" s="100"/>
      <c r="W693" s="100"/>
      <c r="X693" s="100"/>
      <c r="Y693" s="100"/>
      <c r="Z693" s="100"/>
    </row>
    <row r="694" spans="1:26" ht="14.25" hidden="1" customHeight="1" outlineLevel="1" x14ac:dyDescent="0.2">
      <c r="A694" s="100"/>
      <c r="B694" s="100"/>
      <c r="C694" s="100"/>
      <c r="D694" s="100" t="s">
        <v>1097</v>
      </c>
      <c r="E694" s="101">
        <v>40</v>
      </c>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4.25" hidden="1" customHeight="1" outlineLevel="1" x14ac:dyDescent="0.2">
      <c r="A695" s="100"/>
      <c r="B695" s="100"/>
      <c r="C695" s="100">
        <v>38</v>
      </c>
      <c r="D695" s="100" t="s">
        <v>1116</v>
      </c>
      <c r="E695" s="101">
        <v>20</v>
      </c>
      <c r="F695" s="100" t="s">
        <v>1117</v>
      </c>
      <c r="G695" s="100">
        <v>96</v>
      </c>
      <c r="H695" s="100"/>
      <c r="I695" s="100"/>
      <c r="J695" s="100"/>
      <c r="K695" s="100"/>
      <c r="L695" s="100"/>
      <c r="M695" s="100"/>
      <c r="N695" s="100"/>
      <c r="O695" s="100"/>
      <c r="P695" s="100"/>
      <c r="Q695" s="100"/>
      <c r="R695" s="100"/>
      <c r="S695" s="100"/>
      <c r="T695" s="100"/>
      <c r="U695" s="100"/>
      <c r="V695" s="100"/>
      <c r="W695" s="100"/>
      <c r="X695" s="100"/>
      <c r="Y695" s="100"/>
      <c r="Z695" s="100"/>
    </row>
    <row r="696" spans="1:26" ht="14.25" hidden="1" customHeight="1" outlineLevel="1" x14ac:dyDescent="0.2">
      <c r="A696" s="100"/>
      <c r="B696" s="100"/>
      <c r="C696" s="100">
        <v>39</v>
      </c>
      <c r="D696" s="100" t="s">
        <v>1096</v>
      </c>
      <c r="E696" s="101">
        <v>1</v>
      </c>
      <c r="F696" s="100"/>
      <c r="G696" s="100">
        <v>98</v>
      </c>
      <c r="H696" s="100"/>
      <c r="I696" s="100"/>
      <c r="J696" s="100"/>
      <c r="K696" s="100"/>
      <c r="L696" s="100"/>
      <c r="M696" s="100"/>
      <c r="N696" s="100"/>
      <c r="O696" s="100"/>
      <c r="P696" s="100"/>
      <c r="Q696" s="100"/>
      <c r="R696" s="100"/>
      <c r="S696" s="100"/>
      <c r="T696" s="100"/>
      <c r="U696" s="100"/>
      <c r="V696" s="100"/>
      <c r="W696" s="100"/>
      <c r="X696" s="100"/>
      <c r="Y696" s="100"/>
      <c r="Z696" s="100"/>
    </row>
    <row r="697" spans="1:26" ht="14.25" hidden="1" customHeight="1" outlineLevel="1" x14ac:dyDescent="0.2">
      <c r="A697" s="100"/>
      <c r="B697" s="100"/>
      <c r="C697" s="100"/>
      <c r="D697" s="100" t="s">
        <v>1097</v>
      </c>
      <c r="E697" s="101">
        <v>41</v>
      </c>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4.25" hidden="1" customHeight="1" outlineLevel="1" x14ac:dyDescent="0.2">
      <c r="A698" s="100"/>
      <c r="B698" s="100"/>
      <c r="C698" s="100">
        <v>40</v>
      </c>
      <c r="D698" s="100" t="s">
        <v>1116</v>
      </c>
      <c r="E698" s="101">
        <v>21</v>
      </c>
      <c r="F698" s="100" t="s">
        <v>1117</v>
      </c>
      <c r="G698" s="100">
        <v>100</v>
      </c>
      <c r="H698" s="100"/>
      <c r="I698" s="100"/>
      <c r="J698" s="100"/>
      <c r="K698" s="100"/>
      <c r="L698" s="100"/>
      <c r="M698" s="100"/>
      <c r="N698" s="100"/>
      <c r="O698" s="100"/>
      <c r="P698" s="100"/>
      <c r="Q698" s="100"/>
      <c r="R698" s="100"/>
      <c r="S698" s="100"/>
      <c r="T698" s="100"/>
      <c r="U698" s="100"/>
      <c r="V698" s="100"/>
      <c r="W698" s="100"/>
      <c r="X698" s="100"/>
      <c r="Y698" s="100"/>
      <c r="Z698" s="100"/>
    </row>
    <row r="699" spans="1:26" ht="14.25" hidden="1" customHeight="1" outlineLevel="1" x14ac:dyDescent="0.2">
      <c r="A699" s="100"/>
      <c r="B699" s="100"/>
      <c r="C699" s="100">
        <v>41</v>
      </c>
      <c r="D699" s="100" t="s">
        <v>1096</v>
      </c>
      <c r="E699" s="101">
        <v>1</v>
      </c>
      <c r="F699" s="100"/>
      <c r="G699" s="100">
        <v>102</v>
      </c>
      <c r="H699" s="100"/>
      <c r="I699" s="100"/>
      <c r="J699" s="100"/>
      <c r="K699" s="100"/>
      <c r="L699" s="100"/>
      <c r="M699" s="100"/>
      <c r="N699" s="100"/>
      <c r="O699" s="100"/>
      <c r="P699" s="100"/>
      <c r="Q699" s="100"/>
      <c r="R699" s="100"/>
      <c r="S699" s="100"/>
      <c r="T699" s="100"/>
      <c r="U699" s="100"/>
      <c r="V699" s="100"/>
      <c r="W699" s="100"/>
      <c r="X699" s="100"/>
      <c r="Y699" s="100"/>
      <c r="Z699" s="100"/>
    </row>
    <row r="700" spans="1:26" ht="14.25" hidden="1" customHeight="1" outlineLevel="1" x14ac:dyDescent="0.2">
      <c r="A700" s="100"/>
      <c r="B700" s="100"/>
      <c r="C700" s="100"/>
      <c r="D700" s="100" t="s">
        <v>1097</v>
      </c>
      <c r="E700" s="101">
        <v>41</v>
      </c>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4.25" hidden="1" customHeight="1" outlineLevel="1" x14ac:dyDescent="0.2">
      <c r="A701" s="100"/>
      <c r="B701" s="100"/>
      <c r="C701" s="100">
        <v>42</v>
      </c>
      <c r="D701" s="100" t="s">
        <v>1116</v>
      </c>
      <c r="E701" s="101">
        <v>22</v>
      </c>
      <c r="F701" s="100" t="s">
        <v>1117</v>
      </c>
      <c r="G701" s="100">
        <v>104</v>
      </c>
      <c r="H701" s="100"/>
      <c r="I701" s="100"/>
      <c r="J701" s="100"/>
      <c r="K701" s="100"/>
      <c r="L701" s="100"/>
      <c r="M701" s="100"/>
      <c r="N701" s="100"/>
      <c r="O701" s="100"/>
      <c r="P701" s="100"/>
      <c r="Q701" s="100"/>
      <c r="R701" s="100"/>
      <c r="S701" s="100"/>
      <c r="T701" s="100"/>
      <c r="U701" s="100"/>
      <c r="V701" s="100"/>
      <c r="W701" s="100"/>
      <c r="X701" s="100"/>
      <c r="Y701" s="100"/>
      <c r="Z701" s="100"/>
    </row>
    <row r="702" spans="1:26" ht="14.25" hidden="1" customHeight="1" outlineLevel="1" x14ac:dyDescent="0.2">
      <c r="A702" s="100"/>
      <c r="B702" s="100"/>
      <c r="C702" s="100">
        <v>43</v>
      </c>
      <c r="D702" s="100" t="s">
        <v>1096</v>
      </c>
      <c r="E702" s="101">
        <v>1</v>
      </c>
      <c r="F702" s="100"/>
      <c r="G702" s="100">
        <v>106</v>
      </c>
      <c r="H702" s="100"/>
      <c r="I702" s="100"/>
      <c r="J702" s="100"/>
      <c r="K702" s="100"/>
      <c r="L702" s="100"/>
      <c r="M702" s="100"/>
      <c r="N702" s="100"/>
      <c r="O702" s="100"/>
      <c r="P702" s="100"/>
      <c r="Q702" s="100"/>
      <c r="R702" s="100"/>
      <c r="S702" s="100"/>
      <c r="T702" s="100"/>
      <c r="U702" s="100"/>
      <c r="V702" s="100"/>
      <c r="W702" s="100"/>
      <c r="X702" s="100"/>
      <c r="Y702" s="100"/>
      <c r="Z702" s="100"/>
    </row>
    <row r="703" spans="1:26" ht="14.25" hidden="1" customHeight="1" outlineLevel="1" x14ac:dyDescent="0.2">
      <c r="A703" s="100"/>
      <c r="B703" s="100"/>
      <c r="C703" s="100"/>
      <c r="D703" s="100" t="s">
        <v>1097</v>
      </c>
      <c r="E703" s="101">
        <v>42</v>
      </c>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4.25" hidden="1" customHeight="1" outlineLevel="1" x14ac:dyDescent="0.2">
      <c r="A704" s="100"/>
      <c r="B704" s="100"/>
      <c r="C704" s="100">
        <v>44</v>
      </c>
      <c r="D704" s="100" t="s">
        <v>1116</v>
      </c>
      <c r="E704" s="101">
        <v>23</v>
      </c>
      <c r="F704" s="100" t="s">
        <v>1117</v>
      </c>
      <c r="G704" s="100">
        <v>108</v>
      </c>
      <c r="H704" s="100"/>
      <c r="I704" s="100"/>
      <c r="J704" s="100"/>
      <c r="K704" s="100"/>
      <c r="L704" s="100"/>
      <c r="M704" s="100"/>
      <c r="N704" s="100"/>
      <c r="O704" s="100"/>
      <c r="P704" s="100"/>
      <c r="Q704" s="100"/>
      <c r="R704" s="100"/>
      <c r="S704" s="100"/>
      <c r="T704" s="100"/>
      <c r="U704" s="100"/>
      <c r="V704" s="100"/>
      <c r="W704" s="100"/>
      <c r="X704" s="100"/>
      <c r="Y704" s="100"/>
      <c r="Z704" s="100"/>
    </row>
    <row r="705" spans="1:26" ht="14.25" hidden="1" customHeight="1" outlineLevel="1" x14ac:dyDescent="0.2">
      <c r="A705" s="100"/>
      <c r="B705" s="100"/>
      <c r="C705" s="100">
        <v>45</v>
      </c>
      <c r="D705" s="100" t="s">
        <v>1096</v>
      </c>
      <c r="E705" s="101">
        <v>1</v>
      </c>
      <c r="F705" s="100"/>
      <c r="G705" s="100">
        <v>110</v>
      </c>
      <c r="H705" s="100"/>
      <c r="I705" s="100"/>
      <c r="J705" s="100"/>
      <c r="K705" s="100"/>
      <c r="L705" s="100"/>
      <c r="M705" s="100"/>
      <c r="N705" s="100"/>
      <c r="O705" s="100"/>
      <c r="P705" s="100"/>
      <c r="Q705" s="100"/>
      <c r="R705" s="100"/>
      <c r="S705" s="100"/>
      <c r="T705" s="100"/>
      <c r="U705" s="100"/>
      <c r="V705" s="100"/>
      <c r="W705" s="100"/>
      <c r="X705" s="100"/>
      <c r="Y705" s="100"/>
      <c r="Z705" s="100"/>
    </row>
    <row r="706" spans="1:26" ht="14.25" hidden="1" customHeight="1" outlineLevel="1" x14ac:dyDescent="0.2">
      <c r="A706" s="100"/>
      <c r="B706" s="100"/>
      <c r="C706" s="100"/>
      <c r="D706" s="100" t="s">
        <v>1097</v>
      </c>
      <c r="E706" s="101">
        <v>42</v>
      </c>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4.25" hidden="1" customHeight="1" outlineLevel="1" x14ac:dyDescent="0.2">
      <c r="A707" s="100"/>
      <c r="B707" s="100"/>
      <c r="C707" s="100">
        <v>46</v>
      </c>
      <c r="D707" s="100" t="s">
        <v>1116</v>
      </c>
      <c r="E707" s="101">
        <v>24</v>
      </c>
      <c r="F707" s="100" t="s">
        <v>1117</v>
      </c>
      <c r="G707" s="100">
        <v>112</v>
      </c>
      <c r="H707" s="100"/>
      <c r="I707" s="100"/>
      <c r="J707" s="100"/>
      <c r="K707" s="100"/>
      <c r="L707" s="100"/>
      <c r="M707" s="100"/>
      <c r="N707" s="100"/>
      <c r="O707" s="100"/>
      <c r="P707" s="100"/>
      <c r="Q707" s="100"/>
      <c r="R707" s="100"/>
      <c r="S707" s="100"/>
      <c r="T707" s="100"/>
      <c r="U707" s="100"/>
      <c r="V707" s="100"/>
      <c r="W707" s="100"/>
      <c r="X707" s="100"/>
      <c r="Y707" s="100"/>
      <c r="Z707" s="100"/>
    </row>
    <row r="708" spans="1:26" ht="14.25" hidden="1" customHeight="1" outlineLevel="1" x14ac:dyDescent="0.2">
      <c r="A708" s="100"/>
      <c r="B708" s="100"/>
      <c r="C708" s="100">
        <v>47</v>
      </c>
      <c r="D708" s="100" t="s">
        <v>1096</v>
      </c>
      <c r="E708" s="101">
        <v>1</v>
      </c>
      <c r="F708" s="100"/>
      <c r="G708" s="100">
        <v>114</v>
      </c>
      <c r="H708" s="100"/>
      <c r="I708" s="100"/>
      <c r="J708" s="100"/>
      <c r="K708" s="100"/>
      <c r="L708" s="100"/>
      <c r="M708" s="100"/>
      <c r="N708" s="100"/>
      <c r="O708" s="100"/>
      <c r="P708" s="100"/>
      <c r="Q708" s="100"/>
      <c r="R708" s="100"/>
      <c r="S708" s="100"/>
      <c r="T708" s="100"/>
      <c r="U708" s="100"/>
      <c r="V708" s="100"/>
      <c r="W708" s="100"/>
      <c r="X708" s="100"/>
      <c r="Y708" s="100"/>
      <c r="Z708" s="100"/>
    </row>
    <row r="709" spans="1:26" ht="14.25" hidden="1" customHeight="1" outlineLevel="1" x14ac:dyDescent="0.2">
      <c r="A709" s="100"/>
      <c r="B709" s="100"/>
      <c r="C709" s="100"/>
      <c r="D709" s="100" t="s">
        <v>1097</v>
      </c>
      <c r="E709" s="101">
        <v>43</v>
      </c>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4.25" hidden="1" customHeight="1" outlineLevel="1" x14ac:dyDescent="0.2">
      <c r="A710" s="100"/>
      <c r="B710" s="100"/>
      <c r="C710" s="100">
        <v>48</v>
      </c>
      <c r="D710" s="100" t="s">
        <v>1116</v>
      </c>
      <c r="E710" s="101">
        <v>25</v>
      </c>
      <c r="F710" s="100" t="s">
        <v>1117</v>
      </c>
      <c r="G710" s="100">
        <v>116</v>
      </c>
      <c r="H710" s="100"/>
      <c r="I710" s="100"/>
      <c r="J710" s="100"/>
      <c r="K710" s="100"/>
      <c r="L710" s="100"/>
      <c r="M710" s="100"/>
      <c r="N710" s="100"/>
      <c r="O710" s="100"/>
      <c r="P710" s="100"/>
      <c r="Q710" s="100"/>
      <c r="R710" s="100"/>
      <c r="S710" s="100"/>
      <c r="T710" s="100"/>
      <c r="U710" s="100"/>
      <c r="V710" s="100"/>
      <c r="W710" s="100"/>
      <c r="X710" s="100"/>
      <c r="Y710" s="100"/>
      <c r="Z710" s="100"/>
    </row>
    <row r="711" spans="1:26" ht="14.25" hidden="1" customHeight="1" outlineLevel="1" x14ac:dyDescent="0.2">
      <c r="A711" s="100"/>
      <c r="B711" s="100"/>
      <c r="C711" s="100">
        <v>49</v>
      </c>
      <c r="D711" s="100" t="s">
        <v>1096</v>
      </c>
      <c r="E711" s="101">
        <v>1</v>
      </c>
      <c r="F711" s="100"/>
      <c r="G711" s="100">
        <v>118</v>
      </c>
      <c r="H711" s="100"/>
      <c r="I711" s="100"/>
      <c r="J711" s="100"/>
      <c r="K711" s="100"/>
      <c r="L711" s="100"/>
      <c r="M711" s="100"/>
      <c r="N711" s="100"/>
      <c r="O711" s="100"/>
      <c r="P711" s="100"/>
      <c r="Q711" s="100"/>
      <c r="R711" s="100"/>
      <c r="S711" s="100"/>
      <c r="T711" s="100"/>
      <c r="U711" s="100"/>
      <c r="V711" s="100"/>
      <c r="W711" s="100"/>
      <c r="X711" s="100"/>
      <c r="Y711" s="100"/>
      <c r="Z711" s="100"/>
    </row>
    <row r="712" spans="1:26" ht="14.25" hidden="1" customHeight="1" outlineLevel="1" x14ac:dyDescent="0.2">
      <c r="A712" s="100"/>
      <c r="B712" s="100"/>
      <c r="C712" s="100"/>
      <c r="D712" s="100" t="s">
        <v>1097</v>
      </c>
      <c r="E712" s="101">
        <v>43</v>
      </c>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4.25" hidden="1" customHeight="1" outlineLevel="1" x14ac:dyDescent="0.2">
      <c r="A713" s="100"/>
      <c r="B713" s="100"/>
      <c r="C713" s="100">
        <v>50</v>
      </c>
      <c r="D713" s="100" t="s">
        <v>1116</v>
      </c>
      <c r="E713" s="101">
        <v>26</v>
      </c>
      <c r="F713" s="100" t="s">
        <v>1117</v>
      </c>
      <c r="G713" s="100">
        <v>120</v>
      </c>
      <c r="H713" s="100"/>
      <c r="I713" s="100"/>
      <c r="J713" s="100"/>
      <c r="K713" s="100"/>
      <c r="L713" s="100"/>
      <c r="M713" s="100"/>
      <c r="N713" s="100"/>
      <c r="O713" s="100"/>
      <c r="P713" s="100"/>
      <c r="Q713" s="100"/>
      <c r="R713" s="100"/>
      <c r="S713" s="100"/>
      <c r="T713" s="100"/>
      <c r="U713" s="100"/>
      <c r="V713" s="100"/>
      <c r="W713" s="100"/>
      <c r="X713" s="100"/>
      <c r="Y713" s="100"/>
      <c r="Z713" s="100"/>
    </row>
    <row r="714" spans="1:26" ht="14.25" customHeight="1" x14ac:dyDescent="0.2">
      <c r="A714" s="28" t="s">
        <v>1118</v>
      </c>
      <c r="B714" s="28" t="s">
        <v>1089</v>
      </c>
      <c r="C714" s="28">
        <v>1</v>
      </c>
      <c r="D714" s="28" t="s">
        <v>1090</v>
      </c>
      <c r="E714" s="29">
        <v>390000</v>
      </c>
      <c r="F714" s="28"/>
      <c r="G714" s="28">
        <v>20</v>
      </c>
      <c r="H714" s="100">
        <v>68</v>
      </c>
      <c r="I714" s="100"/>
      <c r="J714" s="100"/>
      <c r="K714" s="100"/>
      <c r="L714" s="100"/>
      <c r="M714" s="100"/>
      <c r="N714" s="100"/>
      <c r="O714" s="100"/>
      <c r="P714" s="100"/>
      <c r="Q714" s="100"/>
      <c r="R714" s="100"/>
      <c r="S714" s="100"/>
      <c r="T714" s="100"/>
      <c r="U714" s="100"/>
      <c r="V714" s="100"/>
      <c r="W714" s="100"/>
      <c r="X714" s="100"/>
      <c r="Y714" s="100"/>
      <c r="Z714" s="100"/>
    </row>
    <row r="715" spans="1:26" ht="14.25" customHeight="1" collapsed="1" x14ac:dyDescent="0.2">
      <c r="A715" s="100"/>
      <c r="B715" s="100"/>
      <c r="C715" s="100"/>
      <c r="D715" s="100" t="s">
        <v>1091</v>
      </c>
      <c r="E715" s="101">
        <v>70</v>
      </c>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4.25" hidden="1" customHeight="1" outlineLevel="1" x14ac:dyDescent="0.2">
      <c r="A716" s="100"/>
      <c r="B716" s="100"/>
      <c r="C716" s="100">
        <v>2</v>
      </c>
      <c r="D716" s="100" t="s">
        <v>1091</v>
      </c>
      <c r="E716" s="101">
        <v>71</v>
      </c>
      <c r="F716" s="100"/>
      <c r="G716" s="100">
        <v>24</v>
      </c>
      <c r="H716" s="100"/>
      <c r="I716" s="100"/>
      <c r="J716" s="100"/>
      <c r="K716" s="100"/>
      <c r="L716" s="100"/>
      <c r="M716" s="100"/>
      <c r="N716" s="100"/>
      <c r="O716" s="100"/>
      <c r="P716" s="100"/>
      <c r="Q716" s="100"/>
      <c r="R716" s="100"/>
      <c r="S716" s="100"/>
      <c r="T716" s="100"/>
      <c r="U716" s="100"/>
      <c r="V716" s="100"/>
      <c r="W716" s="100"/>
      <c r="X716" s="100"/>
      <c r="Y716" s="100"/>
      <c r="Z716" s="100"/>
    </row>
    <row r="717" spans="1:26" ht="14.25" hidden="1" customHeight="1" outlineLevel="1" x14ac:dyDescent="0.2">
      <c r="A717" s="100"/>
      <c r="B717" s="100"/>
      <c r="C717" s="100">
        <v>3</v>
      </c>
      <c r="D717" s="100" t="s">
        <v>1090</v>
      </c>
      <c r="E717" s="101">
        <v>398100</v>
      </c>
      <c r="F717" s="100"/>
      <c r="G717" s="100">
        <v>26</v>
      </c>
      <c r="H717" s="100"/>
      <c r="I717" s="100"/>
      <c r="J717" s="100"/>
      <c r="K717" s="100"/>
      <c r="L717" s="100"/>
      <c r="M717" s="100"/>
      <c r="N717" s="100"/>
      <c r="O717" s="100"/>
      <c r="P717" s="100"/>
      <c r="Q717" s="100"/>
      <c r="R717" s="100"/>
      <c r="S717" s="100"/>
      <c r="T717" s="100"/>
      <c r="U717" s="100"/>
      <c r="V717" s="100"/>
      <c r="W717" s="100"/>
      <c r="X717" s="100"/>
      <c r="Y717" s="100"/>
      <c r="Z717" s="100"/>
    </row>
    <row r="718" spans="1:26" ht="14.25" hidden="1" customHeight="1" outlineLevel="1" x14ac:dyDescent="0.2">
      <c r="A718" s="100"/>
      <c r="B718" s="100"/>
      <c r="C718" s="100">
        <v>4</v>
      </c>
      <c r="D718" s="100" t="s">
        <v>1091</v>
      </c>
      <c r="E718" s="101">
        <v>72</v>
      </c>
      <c r="F718" s="100"/>
      <c r="G718" s="100">
        <v>28</v>
      </c>
      <c r="H718" s="100"/>
      <c r="I718" s="100"/>
      <c r="J718" s="100"/>
      <c r="K718" s="100"/>
      <c r="L718" s="100"/>
      <c r="M718" s="100"/>
      <c r="N718" s="100"/>
      <c r="O718" s="100"/>
      <c r="P718" s="100"/>
      <c r="Q718" s="100"/>
      <c r="R718" s="100"/>
      <c r="S718" s="100"/>
      <c r="T718" s="100"/>
      <c r="U718" s="100"/>
      <c r="V718" s="100"/>
      <c r="W718" s="100"/>
      <c r="X718" s="100"/>
      <c r="Y718" s="100"/>
      <c r="Z718" s="100"/>
    </row>
    <row r="719" spans="1:26" ht="14.25" hidden="1" customHeight="1" outlineLevel="1" x14ac:dyDescent="0.2">
      <c r="A719" s="100"/>
      <c r="B719" s="100"/>
      <c r="C719" s="100">
        <v>5</v>
      </c>
      <c r="D719" s="100" t="s">
        <v>1090</v>
      </c>
      <c r="E719" s="101">
        <v>406200</v>
      </c>
      <c r="F719" s="100"/>
      <c r="G719" s="100">
        <v>30</v>
      </c>
      <c r="H719" s="100"/>
      <c r="I719" s="100"/>
      <c r="J719" s="100"/>
      <c r="K719" s="100"/>
      <c r="L719" s="100"/>
      <c r="M719" s="100"/>
      <c r="N719" s="100"/>
      <c r="O719" s="100"/>
      <c r="P719" s="100"/>
      <c r="Q719" s="100"/>
      <c r="R719" s="100"/>
      <c r="S719" s="100"/>
      <c r="T719" s="100"/>
      <c r="U719" s="100"/>
      <c r="V719" s="100"/>
      <c r="W719" s="100"/>
      <c r="X719" s="100"/>
      <c r="Y719" s="100"/>
      <c r="Z719" s="100"/>
    </row>
    <row r="720" spans="1:26" ht="14.25" hidden="1" customHeight="1" outlineLevel="1" x14ac:dyDescent="0.2">
      <c r="A720" s="100"/>
      <c r="B720" s="100"/>
      <c r="C720" s="100">
        <v>6</v>
      </c>
      <c r="D720" s="100" t="s">
        <v>1091</v>
      </c>
      <c r="E720" s="101">
        <v>73</v>
      </c>
      <c r="F720" s="100"/>
      <c r="G720" s="100">
        <v>32</v>
      </c>
      <c r="H720" s="100"/>
      <c r="I720" s="100"/>
      <c r="J720" s="100"/>
      <c r="K720" s="100"/>
      <c r="L720" s="100"/>
      <c r="M720" s="100"/>
      <c r="N720" s="100"/>
      <c r="O720" s="100"/>
      <c r="P720" s="100"/>
      <c r="Q720" s="100"/>
      <c r="R720" s="100"/>
      <c r="S720" s="100"/>
      <c r="T720" s="100"/>
      <c r="U720" s="100"/>
      <c r="V720" s="100"/>
      <c r="W720" s="100"/>
      <c r="X720" s="100"/>
      <c r="Y720" s="100"/>
      <c r="Z720" s="100"/>
    </row>
    <row r="721" spans="1:26" ht="14.25" hidden="1" customHeight="1" outlineLevel="1" x14ac:dyDescent="0.2">
      <c r="A721" s="100"/>
      <c r="B721" s="100"/>
      <c r="C721" s="100">
        <v>7</v>
      </c>
      <c r="D721" s="100" t="s">
        <v>1090</v>
      </c>
      <c r="E721" s="101">
        <v>414300</v>
      </c>
      <c r="F721" s="100"/>
      <c r="G721" s="100">
        <v>34</v>
      </c>
      <c r="H721" s="100"/>
      <c r="I721" s="100"/>
      <c r="J721" s="100"/>
      <c r="K721" s="100"/>
      <c r="L721" s="100"/>
      <c r="M721" s="100"/>
      <c r="N721" s="100"/>
      <c r="O721" s="100"/>
      <c r="P721" s="100"/>
      <c r="Q721" s="100"/>
      <c r="R721" s="100"/>
      <c r="S721" s="100"/>
      <c r="T721" s="100"/>
      <c r="U721" s="100"/>
      <c r="V721" s="100"/>
      <c r="W721" s="100"/>
      <c r="X721" s="100"/>
      <c r="Y721" s="100"/>
      <c r="Z721" s="100"/>
    </row>
    <row r="722" spans="1:26" ht="14.25" hidden="1" customHeight="1" outlineLevel="1" x14ac:dyDescent="0.2">
      <c r="A722" s="100"/>
      <c r="B722" s="100"/>
      <c r="C722" s="100">
        <v>8</v>
      </c>
      <c r="D722" s="100" t="s">
        <v>1091</v>
      </c>
      <c r="E722" s="101">
        <v>74</v>
      </c>
      <c r="F722" s="100"/>
      <c r="G722" s="100">
        <v>36</v>
      </c>
      <c r="H722" s="100"/>
      <c r="I722" s="100"/>
      <c r="J722" s="100"/>
      <c r="K722" s="100"/>
      <c r="L722" s="100"/>
      <c r="M722" s="100"/>
      <c r="N722" s="100"/>
      <c r="O722" s="100"/>
      <c r="P722" s="100"/>
      <c r="Q722" s="100"/>
      <c r="R722" s="100"/>
      <c r="S722" s="100"/>
      <c r="T722" s="100"/>
      <c r="U722" s="100"/>
      <c r="V722" s="100"/>
      <c r="W722" s="100"/>
      <c r="X722" s="100"/>
      <c r="Y722" s="100"/>
      <c r="Z722" s="100"/>
    </row>
    <row r="723" spans="1:26" ht="14.25" hidden="1" customHeight="1" outlineLevel="1" x14ac:dyDescent="0.2">
      <c r="A723" s="100"/>
      <c r="B723" s="100"/>
      <c r="C723" s="100">
        <v>9</v>
      </c>
      <c r="D723" s="100" t="s">
        <v>1090</v>
      </c>
      <c r="E723" s="101">
        <v>422400</v>
      </c>
      <c r="F723" s="100"/>
      <c r="G723" s="100">
        <v>38</v>
      </c>
      <c r="H723" s="100"/>
      <c r="I723" s="100"/>
      <c r="J723" s="100"/>
      <c r="K723" s="100"/>
      <c r="L723" s="100"/>
      <c r="M723" s="100"/>
      <c r="N723" s="100"/>
      <c r="O723" s="100"/>
      <c r="P723" s="100"/>
      <c r="Q723" s="100"/>
      <c r="R723" s="100"/>
      <c r="S723" s="100"/>
      <c r="T723" s="100"/>
      <c r="U723" s="100"/>
      <c r="V723" s="100"/>
      <c r="W723" s="100"/>
      <c r="X723" s="100"/>
      <c r="Y723" s="100"/>
      <c r="Z723" s="100"/>
    </row>
    <row r="724" spans="1:26" ht="14.25" hidden="1" customHeight="1" outlineLevel="1" x14ac:dyDescent="0.2">
      <c r="A724" s="100"/>
      <c r="B724" s="100"/>
      <c r="C724" s="100">
        <v>10</v>
      </c>
      <c r="D724" s="100" t="s">
        <v>1091</v>
      </c>
      <c r="E724" s="101">
        <v>75</v>
      </c>
      <c r="F724" s="100"/>
      <c r="G724" s="100">
        <v>40</v>
      </c>
      <c r="H724" s="100"/>
      <c r="I724" s="100"/>
      <c r="J724" s="100"/>
      <c r="K724" s="100"/>
      <c r="L724" s="100"/>
      <c r="M724" s="100"/>
      <c r="N724" s="100"/>
      <c r="O724" s="100"/>
      <c r="P724" s="100"/>
      <c r="Q724" s="100"/>
      <c r="R724" s="100"/>
      <c r="S724" s="100"/>
      <c r="T724" s="100"/>
      <c r="U724" s="100"/>
      <c r="V724" s="100"/>
      <c r="W724" s="100"/>
      <c r="X724" s="100"/>
      <c r="Y724" s="100"/>
      <c r="Z724" s="100"/>
    </row>
    <row r="725" spans="1:26" ht="14.25" hidden="1" customHeight="1" outlineLevel="1" x14ac:dyDescent="0.2">
      <c r="A725" s="100"/>
      <c r="B725" s="100"/>
      <c r="C725" s="100">
        <v>11</v>
      </c>
      <c r="D725" s="100" t="s">
        <v>1090</v>
      </c>
      <c r="E725" s="101">
        <v>430500</v>
      </c>
      <c r="F725" s="100"/>
      <c r="G725" s="100">
        <v>42</v>
      </c>
      <c r="H725" s="100"/>
      <c r="I725" s="100"/>
      <c r="J725" s="100"/>
      <c r="K725" s="100"/>
      <c r="L725" s="100"/>
      <c r="M725" s="100"/>
      <c r="N725" s="100"/>
      <c r="O725" s="100"/>
      <c r="P725" s="100"/>
      <c r="Q725" s="100"/>
      <c r="R725" s="100"/>
      <c r="S725" s="100"/>
      <c r="T725" s="100"/>
      <c r="U725" s="100"/>
      <c r="V725" s="100"/>
      <c r="W725" s="100"/>
      <c r="X725" s="100"/>
      <c r="Y725" s="100"/>
      <c r="Z725" s="100"/>
    </row>
    <row r="726" spans="1:26" ht="14.25" hidden="1" customHeight="1" outlineLevel="1" x14ac:dyDescent="0.2">
      <c r="A726" s="100"/>
      <c r="B726" s="100"/>
      <c r="C726" s="100">
        <v>12</v>
      </c>
      <c r="D726" s="100" t="s">
        <v>1091</v>
      </c>
      <c r="E726" s="101">
        <v>77</v>
      </c>
      <c r="F726" s="100"/>
      <c r="G726" s="100">
        <v>44</v>
      </c>
      <c r="H726" s="100"/>
      <c r="I726" s="100"/>
      <c r="J726" s="100"/>
      <c r="K726" s="100"/>
      <c r="L726" s="100"/>
      <c r="M726" s="100"/>
      <c r="N726" s="100"/>
      <c r="O726" s="100"/>
      <c r="P726" s="100"/>
      <c r="Q726" s="100"/>
      <c r="R726" s="100"/>
      <c r="S726" s="100"/>
      <c r="T726" s="100"/>
      <c r="U726" s="100"/>
      <c r="V726" s="100"/>
      <c r="W726" s="100"/>
      <c r="X726" s="100"/>
      <c r="Y726" s="100"/>
      <c r="Z726" s="100"/>
    </row>
    <row r="727" spans="1:26" ht="14.25" hidden="1" customHeight="1" outlineLevel="1" x14ac:dyDescent="0.2">
      <c r="A727" s="100"/>
      <c r="B727" s="100"/>
      <c r="C727" s="100">
        <v>13</v>
      </c>
      <c r="D727" s="100" t="s">
        <v>1090</v>
      </c>
      <c r="E727" s="101">
        <v>438600</v>
      </c>
      <c r="F727" s="100"/>
      <c r="G727" s="100">
        <v>46</v>
      </c>
      <c r="H727" s="100"/>
      <c r="I727" s="100"/>
      <c r="J727" s="100"/>
      <c r="K727" s="100"/>
      <c r="L727" s="100"/>
      <c r="M727" s="100"/>
      <c r="N727" s="100"/>
      <c r="O727" s="100"/>
      <c r="P727" s="100"/>
      <c r="Q727" s="100"/>
      <c r="R727" s="100"/>
      <c r="S727" s="100"/>
      <c r="T727" s="100"/>
      <c r="U727" s="100"/>
      <c r="V727" s="100"/>
      <c r="W727" s="100"/>
      <c r="X727" s="100"/>
      <c r="Y727" s="100"/>
      <c r="Z727" s="100"/>
    </row>
    <row r="728" spans="1:26" ht="14.25" hidden="1" customHeight="1" outlineLevel="1" x14ac:dyDescent="0.2">
      <c r="A728" s="100"/>
      <c r="B728" s="100"/>
      <c r="C728" s="100">
        <v>14</v>
      </c>
      <c r="D728" s="100" t="s">
        <v>1091</v>
      </c>
      <c r="E728" s="101">
        <v>79</v>
      </c>
      <c r="F728" s="100"/>
      <c r="G728" s="100">
        <v>48</v>
      </c>
      <c r="H728" s="100"/>
      <c r="I728" s="100"/>
      <c r="J728" s="100"/>
      <c r="K728" s="100"/>
      <c r="L728" s="100"/>
      <c r="M728" s="100"/>
      <c r="N728" s="100"/>
      <c r="O728" s="100"/>
      <c r="P728" s="100"/>
      <c r="Q728" s="100"/>
      <c r="R728" s="100"/>
      <c r="S728" s="100"/>
      <c r="T728" s="100"/>
      <c r="U728" s="100"/>
      <c r="V728" s="100"/>
      <c r="W728" s="100"/>
      <c r="X728" s="100"/>
      <c r="Y728" s="100"/>
      <c r="Z728" s="100"/>
    </row>
    <row r="729" spans="1:26" ht="14.25" hidden="1" customHeight="1" outlineLevel="1" x14ac:dyDescent="0.2">
      <c r="A729" s="100"/>
      <c r="B729" s="100"/>
      <c r="C729" s="100">
        <v>15</v>
      </c>
      <c r="D729" s="100" t="s">
        <v>1090</v>
      </c>
      <c r="E729" s="101">
        <v>446700</v>
      </c>
      <c r="F729" s="100"/>
      <c r="G729" s="100">
        <v>50</v>
      </c>
      <c r="H729" s="100"/>
      <c r="I729" s="100"/>
      <c r="J729" s="100"/>
      <c r="K729" s="100"/>
      <c r="L729" s="100"/>
      <c r="M729" s="100"/>
      <c r="N729" s="100"/>
      <c r="O729" s="100"/>
      <c r="P729" s="100"/>
      <c r="Q729" s="100"/>
      <c r="R729" s="100"/>
      <c r="S729" s="100"/>
      <c r="T729" s="100"/>
      <c r="U729" s="100"/>
      <c r="V729" s="100"/>
      <c r="W729" s="100"/>
      <c r="X729" s="100"/>
      <c r="Y729" s="100"/>
      <c r="Z729" s="100"/>
    </row>
    <row r="730" spans="1:26" ht="14.25" hidden="1" customHeight="1" outlineLevel="1" x14ac:dyDescent="0.2">
      <c r="A730" s="100"/>
      <c r="B730" s="100"/>
      <c r="C730" s="100">
        <v>16</v>
      </c>
      <c r="D730" s="100" t="s">
        <v>1091</v>
      </c>
      <c r="E730" s="101">
        <v>81</v>
      </c>
      <c r="F730" s="100"/>
      <c r="G730" s="100">
        <v>52</v>
      </c>
      <c r="H730" s="100"/>
      <c r="I730" s="100"/>
      <c r="J730" s="100"/>
      <c r="K730" s="100"/>
      <c r="L730" s="100"/>
      <c r="M730" s="100"/>
      <c r="N730" s="100"/>
      <c r="O730" s="100"/>
      <c r="P730" s="100"/>
      <c r="Q730" s="100"/>
      <c r="R730" s="100"/>
      <c r="S730" s="100"/>
      <c r="T730" s="100"/>
      <c r="U730" s="100"/>
      <c r="V730" s="100"/>
      <c r="W730" s="100"/>
      <c r="X730" s="100"/>
      <c r="Y730" s="100"/>
      <c r="Z730" s="100"/>
    </row>
    <row r="731" spans="1:26" ht="14.25" hidden="1" customHeight="1" outlineLevel="1" x14ac:dyDescent="0.2">
      <c r="A731" s="100"/>
      <c r="B731" s="100"/>
      <c r="C731" s="100">
        <v>17</v>
      </c>
      <c r="D731" s="100" t="s">
        <v>1090</v>
      </c>
      <c r="E731" s="101">
        <v>454800</v>
      </c>
      <c r="F731" s="100"/>
      <c r="G731" s="100">
        <v>54</v>
      </c>
      <c r="H731" s="100"/>
      <c r="I731" s="100"/>
      <c r="J731" s="100"/>
      <c r="K731" s="100"/>
      <c r="L731" s="100"/>
      <c r="M731" s="100"/>
      <c r="N731" s="100"/>
      <c r="O731" s="100"/>
      <c r="P731" s="100"/>
      <c r="Q731" s="100"/>
      <c r="R731" s="100"/>
      <c r="S731" s="100"/>
      <c r="T731" s="100"/>
      <c r="U731" s="100"/>
      <c r="V731" s="100"/>
      <c r="W731" s="100"/>
      <c r="X731" s="100"/>
      <c r="Y731" s="100"/>
      <c r="Z731" s="100"/>
    </row>
    <row r="732" spans="1:26" ht="14.25" hidden="1" customHeight="1" outlineLevel="1" x14ac:dyDescent="0.2">
      <c r="A732" s="100"/>
      <c r="B732" s="100"/>
      <c r="C732" s="100">
        <v>18</v>
      </c>
      <c r="D732" s="100" t="s">
        <v>1091</v>
      </c>
      <c r="E732" s="101">
        <v>83</v>
      </c>
      <c r="F732" s="100"/>
      <c r="G732" s="100">
        <v>56</v>
      </c>
      <c r="H732" s="100"/>
      <c r="I732" s="100"/>
      <c r="J732" s="100"/>
      <c r="K732" s="100"/>
      <c r="L732" s="100"/>
      <c r="M732" s="100"/>
      <c r="N732" s="100"/>
      <c r="O732" s="100"/>
      <c r="P732" s="100"/>
      <c r="Q732" s="100"/>
      <c r="R732" s="100"/>
      <c r="S732" s="100"/>
      <c r="T732" s="100"/>
      <c r="U732" s="100"/>
      <c r="V732" s="100"/>
      <c r="W732" s="100"/>
      <c r="X732" s="100"/>
      <c r="Y732" s="100"/>
      <c r="Z732" s="100"/>
    </row>
    <row r="733" spans="1:26" ht="14.25" hidden="1" customHeight="1" outlineLevel="1" x14ac:dyDescent="0.2">
      <c r="A733" s="100"/>
      <c r="B733" s="100"/>
      <c r="C733" s="100">
        <v>19</v>
      </c>
      <c r="D733" s="100" t="s">
        <v>1090</v>
      </c>
      <c r="E733" s="101">
        <v>462900</v>
      </c>
      <c r="F733" s="100"/>
      <c r="G733" s="100">
        <v>58</v>
      </c>
      <c r="H733" s="100"/>
      <c r="I733" s="100"/>
      <c r="J733" s="100"/>
      <c r="K733" s="100"/>
      <c r="L733" s="100"/>
      <c r="M733" s="100"/>
      <c r="N733" s="100"/>
      <c r="O733" s="100"/>
      <c r="P733" s="100"/>
      <c r="Q733" s="100"/>
      <c r="R733" s="100"/>
      <c r="S733" s="100"/>
      <c r="T733" s="100"/>
      <c r="U733" s="100"/>
      <c r="V733" s="100"/>
      <c r="W733" s="100"/>
      <c r="X733" s="100"/>
      <c r="Y733" s="100"/>
      <c r="Z733" s="100"/>
    </row>
    <row r="734" spans="1:26" ht="14.25" hidden="1" customHeight="1" outlineLevel="1" x14ac:dyDescent="0.2">
      <c r="A734" s="100"/>
      <c r="B734" s="100"/>
      <c r="C734" s="100">
        <v>20</v>
      </c>
      <c r="D734" s="100" t="s">
        <v>1091</v>
      </c>
      <c r="E734" s="101">
        <v>85</v>
      </c>
      <c r="F734" s="100"/>
      <c r="G734" s="100">
        <v>60</v>
      </c>
      <c r="H734" s="100"/>
      <c r="I734" s="100"/>
      <c r="J734" s="100"/>
      <c r="K734" s="100"/>
      <c r="L734" s="100"/>
      <c r="M734" s="100"/>
      <c r="N734" s="100"/>
      <c r="O734" s="100"/>
      <c r="P734" s="100"/>
      <c r="Q734" s="100"/>
      <c r="R734" s="100"/>
      <c r="S734" s="100"/>
      <c r="T734" s="100"/>
      <c r="U734" s="100"/>
      <c r="V734" s="100"/>
      <c r="W734" s="100"/>
      <c r="X734" s="100"/>
      <c r="Y734" s="100"/>
      <c r="Z734" s="100"/>
    </row>
    <row r="735" spans="1:26" ht="14.25" hidden="1" customHeight="1" outlineLevel="1" x14ac:dyDescent="0.2">
      <c r="A735" s="100"/>
      <c r="B735" s="100"/>
      <c r="C735" s="100">
        <v>21</v>
      </c>
      <c r="D735" s="100" t="s">
        <v>1090</v>
      </c>
      <c r="E735" s="101">
        <v>471000</v>
      </c>
      <c r="F735" s="100"/>
      <c r="G735" s="100">
        <v>62</v>
      </c>
      <c r="H735" s="100"/>
      <c r="I735" s="100"/>
      <c r="J735" s="100"/>
      <c r="K735" s="100"/>
      <c r="L735" s="100"/>
      <c r="M735" s="100"/>
      <c r="N735" s="100"/>
      <c r="O735" s="100"/>
      <c r="P735" s="100"/>
      <c r="Q735" s="100"/>
      <c r="R735" s="100"/>
      <c r="S735" s="100"/>
      <c r="T735" s="100"/>
      <c r="U735" s="100"/>
      <c r="V735" s="100"/>
      <c r="W735" s="100"/>
      <c r="X735" s="100"/>
      <c r="Y735" s="100"/>
      <c r="Z735" s="100"/>
    </row>
    <row r="736" spans="1:26" ht="14.25" hidden="1" customHeight="1" outlineLevel="1" x14ac:dyDescent="0.2">
      <c r="A736" s="100"/>
      <c r="B736" s="100"/>
      <c r="C736" s="100">
        <v>22</v>
      </c>
      <c r="D736" s="100" t="s">
        <v>1091</v>
      </c>
      <c r="E736" s="101">
        <v>87</v>
      </c>
      <c r="F736" s="100"/>
      <c r="G736" s="100">
        <v>64</v>
      </c>
      <c r="H736" s="100"/>
      <c r="I736" s="100"/>
      <c r="J736" s="100"/>
      <c r="K736" s="100"/>
      <c r="L736" s="100"/>
      <c r="M736" s="100"/>
      <c r="N736" s="100"/>
      <c r="O736" s="100"/>
      <c r="P736" s="100"/>
      <c r="Q736" s="100"/>
      <c r="R736" s="100"/>
      <c r="S736" s="100"/>
      <c r="T736" s="100"/>
      <c r="U736" s="100"/>
      <c r="V736" s="100"/>
      <c r="W736" s="100"/>
      <c r="X736" s="100"/>
      <c r="Y736" s="100"/>
      <c r="Z736" s="100"/>
    </row>
    <row r="737" spans="1:26" ht="14.25" hidden="1" customHeight="1" outlineLevel="1" x14ac:dyDescent="0.2">
      <c r="A737" s="100"/>
      <c r="B737" s="100"/>
      <c r="C737" s="100">
        <v>23</v>
      </c>
      <c r="D737" s="100" t="s">
        <v>1090</v>
      </c>
      <c r="E737" s="101">
        <v>479100</v>
      </c>
      <c r="F737" s="100"/>
      <c r="G737" s="100">
        <v>66</v>
      </c>
      <c r="H737" s="100"/>
      <c r="I737" s="100"/>
      <c r="J737" s="100"/>
      <c r="K737" s="100"/>
      <c r="L737" s="100"/>
      <c r="M737" s="100"/>
      <c r="N737" s="100"/>
      <c r="O737" s="100"/>
      <c r="P737" s="100"/>
      <c r="Q737" s="100"/>
      <c r="R737" s="100"/>
      <c r="S737" s="100"/>
      <c r="T737" s="100"/>
      <c r="U737" s="100"/>
      <c r="V737" s="100"/>
      <c r="W737" s="100"/>
      <c r="X737" s="100"/>
      <c r="Y737" s="100"/>
      <c r="Z737" s="100"/>
    </row>
    <row r="738" spans="1:26" ht="14.25" hidden="1" customHeight="1" outlineLevel="1" x14ac:dyDescent="0.2">
      <c r="A738" s="100"/>
      <c r="B738" s="100"/>
      <c r="C738" s="100">
        <v>24</v>
      </c>
      <c r="D738" s="100" t="s">
        <v>1091</v>
      </c>
      <c r="E738" s="101">
        <v>90</v>
      </c>
      <c r="F738" s="100"/>
      <c r="G738" s="100">
        <v>68</v>
      </c>
      <c r="H738" s="100"/>
      <c r="I738" s="100"/>
      <c r="J738" s="100"/>
      <c r="K738" s="100"/>
      <c r="L738" s="100"/>
      <c r="M738" s="100"/>
      <c r="N738" s="100"/>
      <c r="O738" s="100"/>
      <c r="P738" s="100"/>
      <c r="Q738" s="100"/>
      <c r="R738" s="100"/>
      <c r="S738" s="100"/>
      <c r="T738" s="100"/>
      <c r="U738" s="100"/>
      <c r="V738" s="100"/>
      <c r="W738" s="100"/>
      <c r="X738" s="100"/>
      <c r="Y738" s="100"/>
      <c r="Z738" s="100"/>
    </row>
    <row r="739" spans="1:26" ht="14.25" hidden="1" customHeight="1" outlineLevel="1" x14ac:dyDescent="0.2">
      <c r="A739" s="100"/>
      <c r="B739" s="100"/>
      <c r="C739" s="100">
        <v>25</v>
      </c>
      <c r="D739" s="100" t="s">
        <v>1090</v>
      </c>
      <c r="E739" s="101">
        <v>487200</v>
      </c>
      <c r="F739" s="100"/>
      <c r="G739" s="100">
        <v>70</v>
      </c>
      <c r="H739" s="100"/>
      <c r="I739" s="100"/>
      <c r="J739" s="100"/>
      <c r="K739" s="100"/>
      <c r="L739" s="100"/>
      <c r="M739" s="100"/>
      <c r="N739" s="100"/>
      <c r="O739" s="100"/>
      <c r="P739" s="100"/>
      <c r="Q739" s="100"/>
      <c r="R739" s="100"/>
      <c r="S739" s="100"/>
      <c r="T739" s="100"/>
      <c r="U739" s="100"/>
      <c r="V739" s="100"/>
      <c r="W739" s="100"/>
      <c r="X739" s="100"/>
      <c r="Y739" s="100"/>
      <c r="Z739" s="100"/>
    </row>
    <row r="740" spans="1:26" ht="14.25" hidden="1" customHeight="1" outlineLevel="1" x14ac:dyDescent="0.2">
      <c r="A740" s="100"/>
      <c r="B740" s="100"/>
      <c r="C740" s="100">
        <v>26</v>
      </c>
      <c r="D740" s="100" t="s">
        <v>1091</v>
      </c>
      <c r="E740" s="101">
        <v>93</v>
      </c>
      <c r="F740" s="100"/>
      <c r="G740" s="100">
        <v>72</v>
      </c>
      <c r="H740" s="100"/>
      <c r="I740" s="100"/>
      <c r="J740" s="100"/>
      <c r="K740" s="100"/>
      <c r="L740" s="100"/>
      <c r="M740" s="100"/>
      <c r="N740" s="100"/>
      <c r="O740" s="100"/>
      <c r="P740" s="100"/>
      <c r="Q740" s="100"/>
      <c r="R740" s="100"/>
      <c r="S740" s="100"/>
      <c r="T740" s="100"/>
      <c r="U740" s="100"/>
      <c r="V740" s="100"/>
      <c r="W740" s="100"/>
      <c r="X740" s="100"/>
      <c r="Y740" s="100"/>
      <c r="Z740" s="100"/>
    </row>
    <row r="741" spans="1:26" ht="14.25" hidden="1" customHeight="1" outlineLevel="1" x14ac:dyDescent="0.2">
      <c r="A741" s="100"/>
      <c r="B741" s="100"/>
      <c r="C741" s="100">
        <v>27</v>
      </c>
      <c r="D741" s="100" t="s">
        <v>1090</v>
      </c>
      <c r="E741" s="101">
        <v>495300</v>
      </c>
      <c r="F741" s="100"/>
      <c r="G741" s="100">
        <v>74</v>
      </c>
      <c r="H741" s="100"/>
      <c r="I741" s="100"/>
      <c r="J741" s="100"/>
      <c r="K741" s="100"/>
      <c r="L741" s="100"/>
      <c r="M741" s="100"/>
      <c r="N741" s="100"/>
      <c r="O741" s="100"/>
      <c r="P741" s="100"/>
      <c r="Q741" s="100"/>
      <c r="R741" s="100"/>
      <c r="S741" s="100"/>
      <c r="T741" s="100"/>
      <c r="U741" s="100"/>
      <c r="V741" s="100"/>
      <c r="W741" s="100"/>
      <c r="X741" s="100"/>
      <c r="Y741" s="100"/>
      <c r="Z741" s="100"/>
    </row>
    <row r="742" spans="1:26" ht="14.25" hidden="1" customHeight="1" outlineLevel="1" x14ac:dyDescent="0.2">
      <c r="A742" s="100"/>
      <c r="B742" s="100"/>
      <c r="C742" s="100">
        <v>28</v>
      </c>
      <c r="D742" s="100" t="s">
        <v>1091</v>
      </c>
      <c r="E742" s="101">
        <v>96</v>
      </c>
      <c r="F742" s="100"/>
      <c r="G742" s="100">
        <v>76</v>
      </c>
      <c r="H742" s="100"/>
      <c r="I742" s="100"/>
      <c r="J742" s="100"/>
      <c r="K742" s="100"/>
      <c r="L742" s="100"/>
      <c r="M742" s="100"/>
      <c r="N742" s="100"/>
      <c r="O742" s="100"/>
      <c r="P742" s="100"/>
      <c r="Q742" s="100"/>
      <c r="R742" s="100"/>
      <c r="S742" s="100"/>
      <c r="T742" s="100"/>
      <c r="U742" s="100"/>
      <c r="V742" s="100"/>
      <c r="W742" s="100"/>
      <c r="X742" s="100"/>
      <c r="Y742" s="100"/>
      <c r="Z742" s="100"/>
    </row>
    <row r="743" spans="1:26" ht="14.25" hidden="1" customHeight="1" outlineLevel="1" x14ac:dyDescent="0.2">
      <c r="A743" s="100"/>
      <c r="B743" s="100"/>
      <c r="C743" s="100">
        <v>29</v>
      </c>
      <c r="D743" s="100" t="s">
        <v>1090</v>
      </c>
      <c r="E743" s="101">
        <v>503400</v>
      </c>
      <c r="F743" s="100"/>
      <c r="G743" s="100">
        <v>78</v>
      </c>
      <c r="H743" s="100"/>
      <c r="I743" s="100"/>
      <c r="J743" s="100"/>
      <c r="K743" s="100"/>
      <c r="L743" s="100"/>
      <c r="M743" s="100"/>
      <c r="N743" s="100"/>
      <c r="O743" s="100"/>
      <c r="P743" s="100"/>
      <c r="Q743" s="100"/>
      <c r="R743" s="100"/>
      <c r="S743" s="100"/>
      <c r="T743" s="100"/>
      <c r="U743" s="100"/>
      <c r="V743" s="100"/>
      <c r="W743" s="100"/>
      <c r="X743" s="100"/>
      <c r="Y743" s="100"/>
      <c r="Z743" s="100"/>
    </row>
    <row r="744" spans="1:26" ht="14.25" hidden="1" customHeight="1" outlineLevel="1" x14ac:dyDescent="0.2">
      <c r="A744" s="100"/>
      <c r="B744" s="100"/>
      <c r="C744" s="100">
        <v>30</v>
      </c>
      <c r="D744" s="100" t="s">
        <v>1091</v>
      </c>
      <c r="E744" s="101">
        <v>100</v>
      </c>
      <c r="F744" s="100"/>
      <c r="G744" s="100">
        <v>80</v>
      </c>
      <c r="H744" s="100"/>
      <c r="I744" s="100"/>
      <c r="J744" s="100"/>
      <c r="K744" s="100"/>
      <c r="L744" s="100"/>
      <c r="M744" s="100"/>
      <c r="N744" s="100"/>
      <c r="O744" s="100"/>
      <c r="P744" s="100"/>
      <c r="Q744" s="100"/>
      <c r="R744" s="100"/>
      <c r="S744" s="100"/>
      <c r="T744" s="100"/>
      <c r="U744" s="100"/>
      <c r="V744" s="100"/>
      <c r="W744" s="100"/>
      <c r="X744" s="100"/>
      <c r="Y744" s="100"/>
      <c r="Z744" s="100"/>
    </row>
    <row r="745" spans="1:26" ht="14.25" hidden="1" customHeight="1" outlineLevel="1" x14ac:dyDescent="0.2">
      <c r="A745" s="100"/>
      <c r="B745" s="100"/>
      <c r="C745" s="100">
        <v>31</v>
      </c>
      <c r="D745" s="100" t="s">
        <v>1090</v>
      </c>
      <c r="E745" s="101">
        <v>511500</v>
      </c>
      <c r="F745" s="100"/>
      <c r="G745" s="100">
        <v>82</v>
      </c>
      <c r="H745" s="100"/>
      <c r="I745" s="100"/>
      <c r="J745" s="100"/>
      <c r="K745" s="100"/>
      <c r="L745" s="100"/>
      <c r="M745" s="100"/>
      <c r="N745" s="100"/>
      <c r="O745" s="100"/>
      <c r="P745" s="100"/>
      <c r="Q745" s="100"/>
      <c r="R745" s="100"/>
      <c r="S745" s="100"/>
      <c r="T745" s="100"/>
      <c r="U745" s="100"/>
      <c r="V745" s="100"/>
      <c r="W745" s="100"/>
      <c r="X745" s="100"/>
      <c r="Y745" s="100"/>
      <c r="Z745" s="100"/>
    </row>
    <row r="746" spans="1:26" ht="14.25" hidden="1" customHeight="1" outlineLevel="1" x14ac:dyDescent="0.2">
      <c r="A746" s="100"/>
      <c r="B746" s="100"/>
      <c r="C746" s="100">
        <v>32</v>
      </c>
      <c r="D746" s="100" t="s">
        <v>1091</v>
      </c>
      <c r="E746" s="101">
        <v>104</v>
      </c>
      <c r="F746" s="100"/>
      <c r="G746" s="100">
        <v>84</v>
      </c>
      <c r="H746" s="100"/>
      <c r="I746" s="100"/>
      <c r="J746" s="100"/>
      <c r="K746" s="100"/>
      <c r="L746" s="100"/>
      <c r="M746" s="100"/>
      <c r="N746" s="100"/>
      <c r="O746" s="100"/>
      <c r="P746" s="100"/>
      <c r="Q746" s="100"/>
      <c r="R746" s="100"/>
      <c r="S746" s="100"/>
      <c r="T746" s="100"/>
      <c r="U746" s="100"/>
      <c r="V746" s="100"/>
      <c r="W746" s="100"/>
      <c r="X746" s="100"/>
      <c r="Y746" s="100"/>
      <c r="Z746" s="100"/>
    </row>
    <row r="747" spans="1:26" ht="14.25" hidden="1" customHeight="1" outlineLevel="1" x14ac:dyDescent="0.2">
      <c r="A747" s="100"/>
      <c r="B747" s="100"/>
      <c r="C747" s="100">
        <v>33</v>
      </c>
      <c r="D747" s="100" t="s">
        <v>1090</v>
      </c>
      <c r="E747" s="101">
        <v>519600</v>
      </c>
      <c r="F747" s="100"/>
      <c r="G747" s="100">
        <v>86</v>
      </c>
      <c r="H747" s="100"/>
      <c r="I747" s="100"/>
      <c r="J747" s="100"/>
      <c r="K747" s="100"/>
      <c r="L747" s="100"/>
      <c r="M747" s="100"/>
      <c r="N747" s="100"/>
      <c r="O747" s="100"/>
      <c r="P747" s="100"/>
      <c r="Q747" s="100"/>
      <c r="R747" s="100"/>
      <c r="S747" s="100"/>
      <c r="T747" s="100"/>
      <c r="U747" s="100"/>
      <c r="V747" s="100"/>
      <c r="W747" s="100"/>
      <c r="X747" s="100"/>
      <c r="Y747" s="100"/>
      <c r="Z747" s="100"/>
    </row>
    <row r="748" spans="1:26" ht="14.25" hidden="1" customHeight="1" outlineLevel="1" x14ac:dyDescent="0.2">
      <c r="A748" s="100"/>
      <c r="B748" s="100"/>
      <c r="C748" s="100">
        <v>34</v>
      </c>
      <c r="D748" s="100" t="s">
        <v>1091</v>
      </c>
      <c r="E748" s="101">
        <v>108</v>
      </c>
      <c r="F748" s="100"/>
      <c r="G748" s="100">
        <v>88</v>
      </c>
      <c r="H748" s="100"/>
      <c r="I748" s="100"/>
      <c r="J748" s="100"/>
      <c r="K748" s="100"/>
      <c r="L748" s="100"/>
      <c r="M748" s="100"/>
      <c r="N748" s="100"/>
      <c r="O748" s="100"/>
      <c r="P748" s="100"/>
      <c r="Q748" s="100"/>
      <c r="R748" s="100"/>
      <c r="S748" s="100"/>
      <c r="T748" s="100"/>
      <c r="U748" s="100"/>
      <c r="V748" s="100"/>
      <c r="W748" s="100"/>
      <c r="X748" s="100"/>
      <c r="Y748" s="100"/>
      <c r="Z748" s="100"/>
    </row>
    <row r="749" spans="1:26" ht="14.25" hidden="1" customHeight="1" outlineLevel="1" x14ac:dyDescent="0.2">
      <c r="A749" s="100"/>
      <c r="B749" s="100"/>
      <c r="C749" s="100">
        <v>35</v>
      </c>
      <c r="D749" s="100" t="s">
        <v>1090</v>
      </c>
      <c r="E749" s="101">
        <v>527700</v>
      </c>
      <c r="F749" s="100"/>
      <c r="G749" s="100">
        <v>90</v>
      </c>
      <c r="H749" s="100"/>
      <c r="I749" s="100"/>
      <c r="J749" s="100"/>
      <c r="K749" s="100"/>
      <c r="L749" s="100"/>
      <c r="M749" s="100"/>
      <c r="N749" s="100"/>
      <c r="O749" s="100"/>
      <c r="P749" s="100"/>
      <c r="Q749" s="100"/>
      <c r="R749" s="100"/>
      <c r="S749" s="100"/>
      <c r="T749" s="100"/>
      <c r="U749" s="100"/>
      <c r="V749" s="100"/>
      <c r="W749" s="100"/>
      <c r="X749" s="100"/>
      <c r="Y749" s="100"/>
      <c r="Z749" s="100"/>
    </row>
    <row r="750" spans="1:26" ht="14.25" hidden="1" customHeight="1" outlineLevel="1" x14ac:dyDescent="0.2">
      <c r="A750" s="100"/>
      <c r="B750" s="100"/>
      <c r="C750" s="100">
        <v>36</v>
      </c>
      <c r="D750" s="100" t="s">
        <v>1091</v>
      </c>
      <c r="E750" s="101">
        <v>113</v>
      </c>
      <c r="F750" s="100"/>
      <c r="G750" s="100">
        <v>92</v>
      </c>
      <c r="H750" s="100"/>
      <c r="I750" s="100"/>
      <c r="J750" s="100"/>
      <c r="K750" s="100"/>
      <c r="L750" s="100"/>
      <c r="M750" s="100"/>
      <c r="N750" s="100"/>
      <c r="O750" s="100"/>
      <c r="P750" s="100"/>
      <c r="Q750" s="100"/>
      <c r="R750" s="100"/>
      <c r="S750" s="100"/>
      <c r="T750" s="100"/>
      <c r="U750" s="100"/>
      <c r="V750" s="100"/>
      <c r="W750" s="100"/>
      <c r="X750" s="100"/>
      <c r="Y750" s="100"/>
      <c r="Z750" s="100"/>
    </row>
    <row r="751" spans="1:26" ht="14.25" hidden="1" customHeight="1" outlineLevel="1" x14ac:dyDescent="0.2">
      <c r="A751" s="100"/>
      <c r="B751" s="100"/>
      <c r="C751" s="100">
        <v>37</v>
      </c>
      <c r="D751" s="100" t="s">
        <v>1090</v>
      </c>
      <c r="E751" s="101">
        <v>535800</v>
      </c>
      <c r="F751" s="100"/>
      <c r="G751" s="100">
        <v>94</v>
      </c>
      <c r="H751" s="100"/>
      <c r="I751" s="100"/>
      <c r="J751" s="100"/>
      <c r="K751" s="100"/>
      <c r="L751" s="100"/>
      <c r="M751" s="100"/>
      <c r="N751" s="100"/>
      <c r="O751" s="100"/>
      <c r="P751" s="100"/>
      <c r="Q751" s="100"/>
      <c r="R751" s="100"/>
      <c r="S751" s="100"/>
      <c r="T751" s="100"/>
      <c r="U751" s="100"/>
      <c r="V751" s="100"/>
      <c r="W751" s="100"/>
      <c r="X751" s="100"/>
      <c r="Y751" s="100"/>
      <c r="Z751" s="100"/>
    </row>
    <row r="752" spans="1:26" ht="14.25" hidden="1" customHeight="1" outlineLevel="1" x14ac:dyDescent="0.2">
      <c r="A752" s="100"/>
      <c r="B752" s="100"/>
      <c r="C752" s="100">
        <v>38</v>
      </c>
      <c r="D752" s="100" t="s">
        <v>1091</v>
      </c>
      <c r="E752" s="101">
        <v>118</v>
      </c>
      <c r="F752" s="100"/>
      <c r="G752" s="100">
        <v>96</v>
      </c>
      <c r="H752" s="100"/>
      <c r="I752" s="100"/>
      <c r="J752" s="100"/>
      <c r="K752" s="100"/>
      <c r="L752" s="100"/>
      <c r="M752" s="100"/>
      <c r="N752" s="100"/>
      <c r="O752" s="100"/>
      <c r="P752" s="100"/>
      <c r="Q752" s="100"/>
      <c r="R752" s="100"/>
      <c r="S752" s="100"/>
      <c r="T752" s="100"/>
      <c r="U752" s="100"/>
      <c r="V752" s="100"/>
      <c r="W752" s="100"/>
      <c r="X752" s="100"/>
      <c r="Y752" s="100"/>
      <c r="Z752" s="100"/>
    </row>
    <row r="753" spans="1:26" ht="14.25" hidden="1" customHeight="1" outlineLevel="1" x14ac:dyDescent="0.2">
      <c r="A753" s="100"/>
      <c r="B753" s="100"/>
      <c r="C753" s="100">
        <v>39</v>
      </c>
      <c r="D753" s="100" t="s">
        <v>1090</v>
      </c>
      <c r="E753" s="101">
        <v>543900</v>
      </c>
      <c r="F753" s="100"/>
      <c r="G753" s="100">
        <v>98</v>
      </c>
      <c r="H753" s="100"/>
      <c r="I753" s="100"/>
      <c r="J753" s="100"/>
      <c r="K753" s="100"/>
      <c r="L753" s="100"/>
      <c r="M753" s="100"/>
      <c r="N753" s="100"/>
      <c r="O753" s="100"/>
      <c r="P753" s="100"/>
      <c r="Q753" s="100"/>
      <c r="R753" s="100"/>
      <c r="S753" s="100"/>
      <c r="T753" s="100"/>
      <c r="U753" s="100"/>
      <c r="V753" s="100"/>
      <c r="W753" s="100"/>
      <c r="X753" s="100"/>
      <c r="Y753" s="100"/>
      <c r="Z753" s="100"/>
    </row>
    <row r="754" spans="1:26" ht="14.25" hidden="1" customHeight="1" outlineLevel="1" x14ac:dyDescent="0.2">
      <c r="A754" s="100"/>
      <c r="B754" s="100"/>
      <c r="C754" s="100">
        <v>40</v>
      </c>
      <c r="D754" s="100" t="s">
        <v>1091</v>
      </c>
      <c r="E754" s="101">
        <v>124</v>
      </c>
      <c r="F754" s="100"/>
      <c r="G754" s="100">
        <v>100</v>
      </c>
      <c r="H754" s="100"/>
      <c r="I754" s="100"/>
      <c r="J754" s="100"/>
      <c r="K754" s="100"/>
      <c r="L754" s="100"/>
      <c r="M754" s="100"/>
      <c r="N754" s="100"/>
      <c r="O754" s="100"/>
      <c r="P754" s="100"/>
      <c r="Q754" s="100"/>
      <c r="R754" s="100"/>
      <c r="S754" s="100"/>
      <c r="T754" s="100"/>
      <c r="U754" s="100"/>
      <c r="V754" s="100"/>
      <c r="W754" s="100"/>
      <c r="X754" s="100"/>
      <c r="Y754" s="100"/>
      <c r="Z754" s="100"/>
    </row>
    <row r="755" spans="1:26" ht="14.25" hidden="1" customHeight="1" outlineLevel="1" x14ac:dyDescent="0.2">
      <c r="A755" s="100"/>
      <c r="B755" s="100"/>
      <c r="C755" s="100">
        <v>41</v>
      </c>
      <c r="D755" s="100" t="s">
        <v>1090</v>
      </c>
      <c r="E755" s="101">
        <v>552000</v>
      </c>
      <c r="F755" s="100"/>
      <c r="G755" s="100">
        <v>102</v>
      </c>
      <c r="H755" s="100"/>
      <c r="I755" s="100"/>
      <c r="J755" s="100"/>
      <c r="K755" s="100"/>
      <c r="L755" s="100"/>
      <c r="M755" s="100"/>
      <c r="N755" s="100"/>
      <c r="O755" s="100"/>
      <c r="P755" s="100"/>
      <c r="Q755" s="100"/>
      <c r="R755" s="100"/>
      <c r="S755" s="100"/>
      <c r="T755" s="100"/>
      <c r="U755" s="100"/>
      <c r="V755" s="100"/>
      <c r="W755" s="100"/>
      <c r="X755" s="100"/>
      <c r="Y755" s="100"/>
      <c r="Z755" s="100"/>
    </row>
    <row r="756" spans="1:26" ht="14.25" hidden="1" customHeight="1" outlineLevel="1" x14ac:dyDescent="0.2">
      <c r="A756" s="100"/>
      <c r="B756" s="100"/>
      <c r="C756" s="100">
        <v>42</v>
      </c>
      <c r="D756" s="100" t="s">
        <v>1091</v>
      </c>
      <c r="E756" s="101">
        <v>130</v>
      </c>
      <c r="F756" s="100"/>
      <c r="G756" s="100">
        <v>104</v>
      </c>
      <c r="H756" s="100"/>
      <c r="I756" s="100"/>
      <c r="J756" s="100"/>
      <c r="K756" s="100"/>
      <c r="L756" s="100"/>
      <c r="M756" s="100"/>
      <c r="N756" s="100"/>
      <c r="O756" s="100"/>
      <c r="P756" s="100"/>
      <c r="Q756" s="100"/>
      <c r="R756" s="100"/>
      <c r="S756" s="100"/>
      <c r="T756" s="100"/>
      <c r="U756" s="100"/>
      <c r="V756" s="100"/>
      <c r="W756" s="100"/>
      <c r="X756" s="100"/>
      <c r="Y756" s="100"/>
      <c r="Z756" s="100"/>
    </row>
    <row r="757" spans="1:26" ht="14.25" hidden="1" customHeight="1" outlineLevel="1" x14ac:dyDescent="0.2">
      <c r="A757" s="100"/>
      <c r="B757" s="100"/>
      <c r="C757" s="100">
        <v>43</v>
      </c>
      <c r="D757" s="100" t="s">
        <v>1090</v>
      </c>
      <c r="E757" s="101">
        <v>560100</v>
      </c>
      <c r="F757" s="100"/>
      <c r="G757" s="100">
        <v>106</v>
      </c>
      <c r="H757" s="100"/>
      <c r="I757" s="100"/>
      <c r="J757" s="100"/>
      <c r="K757" s="100"/>
      <c r="L757" s="100"/>
      <c r="M757" s="100"/>
      <c r="N757" s="100"/>
      <c r="O757" s="100"/>
      <c r="P757" s="100"/>
      <c r="Q757" s="100"/>
      <c r="R757" s="100"/>
      <c r="S757" s="100"/>
      <c r="T757" s="100"/>
      <c r="U757" s="100"/>
      <c r="V757" s="100"/>
      <c r="W757" s="100"/>
      <c r="X757" s="100"/>
      <c r="Y757" s="100"/>
      <c r="Z757" s="100"/>
    </row>
    <row r="758" spans="1:26" ht="14.25" hidden="1" customHeight="1" outlineLevel="1" x14ac:dyDescent="0.2">
      <c r="A758" s="100"/>
      <c r="B758" s="100"/>
      <c r="C758" s="100">
        <v>44</v>
      </c>
      <c r="D758" s="100" t="s">
        <v>1091</v>
      </c>
      <c r="E758" s="101">
        <v>137</v>
      </c>
      <c r="F758" s="100"/>
      <c r="G758" s="100">
        <v>108</v>
      </c>
      <c r="H758" s="100"/>
      <c r="I758" s="100"/>
      <c r="J758" s="100"/>
      <c r="K758" s="100"/>
      <c r="L758" s="100"/>
      <c r="M758" s="100"/>
      <c r="N758" s="100"/>
      <c r="O758" s="100"/>
      <c r="P758" s="100"/>
      <c r="Q758" s="100"/>
      <c r="R758" s="100"/>
      <c r="S758" s="100"/>
      <c r="T758" s="100"/>
      <c r="U758" s="100"/>
      <c r="V758" s="100"/>
      <c r="W758" s="100"/>
      <c r="X758" s="100"/>
      <c r="Y758" s="100"/>
      <c r="Z758" s="100"/>
    </row>
    <row r="759" spans="1:26" ht="14.25" hidden="1" customHeight="1" outlineLevel="1" x14ac:dyDescent="0.2">
      <c r="A759" s="100"/>
      <c r="B759" s="100"/>
      <c r="C759" s="100">
        <v>45</v>
      </c>
      <c r="D759" s="100" t="s">
        <v>1090</v>
      </c>
      <c r="E759" s="101">
        <v>568200</v>
      </c>
      <c r="F759" s="100"/>
      <c r="G759" s="100">
        <v>110</v>
      </c>
      <c r="H759" s="100"/>
      <c r="I759" s="100"/>
      <c r="J759" s="100"/>
      <c r="K759" s="100"/>
      <c r="L759" s="100"/>
      <c r="M759" s="100"/>
      <c r="N759" s="100"/>
      <c r="O759" s="100"/>
      <c r="P759" s="100"/>
      <c r="Q759" s="100"/>
      <c r="R759" s="100"/>
      <c r="S759" s="100"/>
      <c r="T759" s="100"/>
      <c r="U759" s="100"/>
      <c r="V759" s="100"/>
      <c r="W759" s="100"/>
      <c r="X759" s="100"/>
      <c r="Y759" s="100"/>
      <c r="Z759" s="100"/>
    </row>
    <row r="760" spans="1:26" ht="14.25" hidden="1" customHeight="1" outlineLevel="1" x14ac:dyDescent="0.2">
      <c r="A760" s="100"/>
      <c r="B760" s="100"/>
      <c r="C760" s="100">
        <v>46</v>
      </c>
      <c r="D760" s="100" t="s">
        <v>1091</v>
      </c>
      <c r="E760" s="101">
        <v>144</v>
      </c>
      <c r="F760" s="100"/>
      <c r="G760" s="100">
        <v>112</v>
      </c>
      <c r="H760" s="100"/>
      <c r="I760" s="100"/>
      <c r="J760" s="100"/>
      <c r="K760" s="100"/>
      <c r="L760" s="100"/>
      <c r="M760" s="100"/>
      <c r="N760" s="100"/>
      <c r="O760" s="100"/>
      <c r="P760" s="100"/>
      <c r="Q760" s="100"/>
      <c r="R760" s="100"/>
      <c r="S760" s="100"/>
      <c r="T760" s="100"/>
      <c r="U760" s="100"/>
      <c r="V760" s="100"/>
      <c r="W760" s="100"/>
      <c r="X760" s="100"/>
      <c r="Y760" s="100"/>
      <c r="Z760" s="100"/>
    </row>
    <row r="761" spans="1:26" ht="14.25" hidden="1" customHeight="1" outlineLevel="1" x14ac:dyDescent="0.2">
      <c r="A761" s="100"/>
      <c r="B761" s="100"/>
      <c r="C761" s="100">
        <v>47</v>
      </c>
      <c r="D761" s="100" t="s">
        <v>1090</v>
      </c>
      <c r="E761" s="101">
        <v>576300</v>
      </c>
      <c r="F761" s="100"/>
      <c r="G761" s="100">
        <v>114</v>
      </c>
      <c r="H761" s="100"/>
      <c r="I761" s="100"/>
      <c r="J761" s="100"/>
      <c r="K761" s="100"/>
      <c r="L761" s="100"/>
      <c r="M761" s="100"/>
      <c r="N761" s="100"/>
      <c r="O761" s="100"/>
      <c r="P761" s="100"/>
      <c r="Q761" s="100"/>
      <c r="R761" s="100"/>
      <c r="S761" s="100"/>
      <c r="T761" s="100"/>
      <c r="U761" s="100"/>
      <c r="V761" s="100"/>
      <c r="W761" s="100"/>
      <c r="X761" s="100"/>
      <c r="Y761" s="100"/>
      <c r="Z761" s="100"/>
    </row>
    <row r="762" spans="1:26" ht="14.25" hidden="1" customHeight="1" outlineLevel="1" x14ac:dyDescent="0.2">
      <c r="A762" s="100"/>
      <c r="B762" s="100"/>
      <c r="C762" s="100">
        <v>48</v>
      </c>
      <c r="D762" s="100" t="s">
        <v>1091</v>
      </c>
      <c r="E762" s="101">
        <v>152</v>
      </c>
      <c r="F762" s="100"/>
      <c r="G762" s="100">
        <v>116</v>
      </c>
      <c r="H762" s="100"/>
      <c r="I762" s="100"/>
      <c r="J762" s="100"/>
      <c r="K762" s="100"/>
      <c r="L762" s="100"/>
      <c r="M762" s="100"/>
      <c r="N762" s="100"/>
      <c r="O762" s="100"/>
      <c r="P762" s="100"/>
      <c r="Q762" s="100"/>
      <c r="R762" s="100"/>
      <c r="S762" s="100"/>
      <c r="T762" s="100"/>
      <c r="U762" s="100"/>
      <c r="V762" s="100"/>
      <c r="W762" s="100"/>
      <c r="X762" s="100"/>
      <c r="Y762" s="100"/>
      <c r="Z762" s="100"/>
    </row>
    <row r="763" spans="1:26" ht="14.25" hidden="1" customHeight="1" outlineLevel="1" x14ac:dyDescent="0.2">
      <c r="A763" s="100"/>
      <c r="B763" s="100"/>
      <c r="C763" s="100">
        <v>49</v>
      </c>
      <c r="D763" s="100" t="s">
        <v>1090</v>
      </c>
      <c r="E763" s="101">
        <v>584000</v>
      </c>
      <c r="F763" s="100"/>
      <c r="G763" s="100">
        <v>118</v>
      </c>
      <c r="H763" s="100"/>
      <c r="I763" s="100"/>
      <c r="J763" s="100"/>
      <c r="K763" s="100"/>
      <c r="L763" s="100"/>
      <c r="M763" s="100"/>
      <c r="N763" s="100"/>
      <c r="O763" s="100"/>
      <c r="P763" s="100"/>
      <c r="Q763" s="100"/>
      <c r="R763" s="100"/>
      <c r="S763" s="100"/>
      <c r="T763" s="100"/>
      <c r="U763" s="100"/>
      <c r="V763" s="100"/>
      <c r="W763" s="100"/>
      <c r="X763" s="100"/>
      <c r="Y763" s="100"/>
      <c r="Z763" s="100"/>
    </row>
    <row r="764" spans="1:26" ht="14.25" hidden="1" customHeight="1" outlineLevel="1" x14ac:dyDescent="0.2">
      <c r="A764" s="100"/>
      <c r="B764" s="100"/>
      <c r="C764" s="100">
        <v>50</v>
      </c>
      <c r="D764" s="100" t="s">
        <v>1091</v>
      </c>
      <c r="E764" s="101">
        <v>160</v>
      </c>
      <c r="F764" s="100"/>
      <c r="G764" s="100">
        <v>0</v>
      </c>
      <c r="H764" s="100"/>
      <c r="I764" s="100"/>
      <c r="J764" s="100"/>
      <c r="K764" s="100"/>
      <c r="L764" s="100"/>
      <c r="M764" s="100"/>
      <c r="N764" s="100"/>
      <c r="O764" s="100"/>
      <c r="P764" s="100"/>
      <c r="Q764" s="100"/>
      <c r="R764" s="100"/>
      <c r="S764" s="100"/>
      <c r="T764" s="100"/>
      <c r="U764" s="100"/>
      <c r="V764" s="100"/>
      <c r="W764" s="100"/>
      <c r="X764" s="100"/>
      <c r="Y764" s="100"/>
      <c r="Z764" s="100"/>
    </row>
    <row r="765" spans="1:26" ht="14.25" customHeight="1" collapsed="1" x14ac:dyDescent="0.2">
      <c r="A765" s="22"/>
      <c r="B765" s="22" t="s">
        <v>211</v>
      </c>
      <c r="C765" s="22">
        <v>1</v>
      </c>
      <c r="D765" s="22" t="s">
        <v>1119</v>
      </c>
      <c r="E765" s="23">
        <v>1</v>
      </c>
      <c r="F765" s="22" t="s">
        <v>1120</v>
      </c>
      <c r="G765" s="22">
        <v>20</v>
      </c>
      <c r="H765" s="100"/>
      <c r="I765" s="100"/>
      <c r="J765" s="100"/>
      <c r="K765" s="100"/>
      <c r="L765" s="100"/>
      <c r="M765" s="100"/>
      <c r="N765" s="100"/>
      <c r="O765" s="100"/>
      <c r="P765" s="100"/>
      <c r="Q765" s="100"/>
      <c r="R765" s="100"/>
      <c r="S765" s="100"/>
      <c r="T765" s="100"/>
      <c r="U765" s="100"/>
      <c r="V765" s="100"/>
      <c r="W765" s="100"/>
      <c r="X765" s="100"/>
      <c r="Y765" s="100"/>
      <c r="Z765" s="100"/>
    </row>
    <row r="766" spans="1:26" ht="14.25" hidden="1" customHeight="1" outlineLevel="1" x14ac:dyDescent="0.2">
      <c r="A766" s="100"/>
      <c r="B766" s="100"/>
      <c r="C766" s="100">
        <v>2</v>
      </c>
      <c r="D766" s="100" t="s">
        <v>1119</v>
      </c>
      <c r="E766" s="101">
        <v>2</v>
      </c>
      <c r="F766" s="100" t="s">
        <v>1120</v>
      </c>
      <c r="G766" s="100">
        <v>24</v>
      </c>
      <c r="H766" s="100"/>
      <c r="I766" s="100"/>
      <c r="J766" s="100"/>
      <c r="K766" s="100"/>
      <c r="L766" s="100"/>
      <c r="M766" s="100"/>
      <c r="N766" s="100"/>
      <c r="O766" s="100"/>
      <c r="P766" s="100"/>
      <c r="Q766" s="100"/>
      <c r="R766" s="100"/>
      <c r="S766" s="100"/>
      <c r="T766" s="100"/>
      <c r="U766" s="100"/>
      <c r="V766" s="100"/>
      <c r="W766" s="100"/>
      <c r="X766" s="100"/>
      <c r="Y766" s="100"/>
      <c r="Z766" s="100"/>
    </row>
    <row r="767" spans="1:26" ht="14.25" hidden="1" customHeight="1" outlineLevel="1" x14ac:dyDescent="0.2">
      <c r="A767" s="100"/>
      <c r="B767" s="100"/>
      <c r="C767" s="100">
        <v>3</v>
      </c>
      <c r="D767" s="100" t="s">
        <v>1119</v>
      </c>
      <c r="E767" s="101">
        <v>3</v>
      </c>
      <c r="F767" s="100" t="s">
        <v>1120</v>
      </c>
      <c r="G767" s="100">
        <v>26</v>
      </c>
      <c r="H767" s="100"/>
      <c r="I767" s="100"/>
      <c r="J767" s="100"/>
      <c r="K767" s="100"/>
      <c r="L767" s="100"/>
      <c r="M767" s="100"/>
      <c r="N767" s="100"/>
      <c r="O767" s="100"/>
      <c r="P767" s="100"/>
      <c r="Q767" s="100"/>
      <c r="R767" s="100"/>
      <c r="S767" s="100"/>
      <c r="T767" s="100"/>
      <c r="U767" s="100"/>
      <c r="V767" s="100"/>
      <c r="W767" s="100"/>
      <c r="X767" s="100"/>
      <c r="Y767" s="100"/>
      <c r="Z767" s="100"/>
    </row>
    <row r="768" spans="1:26" ht="14.25" hidden="1" customHeight="1" outlineLevel="1" x14ac:dyDescent="0.2">
      <c r="A768" s="100"/>
      <c r="B768" s="100"/>
      <c r="C768" s="100">
        <v>4</v>
      </c>
      <c r="D768" s="100" t="s">
        <v>1119</v>
      </c>
      <c r="E768" s="101">
        <v>4</v>
      </c>
      <c r="F768" s="100" t="s">
        <v>1120</v>
      </c>
      <c r="G768" s="100">
        <v>28</v>
      </c>
      <c r="H768" s="100"/>
      <c r="I768" s="100"/>
      <c r="J768" s="100"/>
      <c r="K768" s="100"/>
      <c r="L768" s="100"/>
      <c r="M768" s="100"/>
      <c r="N768" s="100"/>
      <c r="O768" s="100"/>
      <c r="P768" s="100"/>
      <c r="Q768" s="100"/>
      <c r="R768" s="100"/>
      <c r="S768" s="100"/>
      <c r="T768" s="100"/>
      <c r="U768" s="100"/>
      <c r="V768" s="100"/>
      <c r="W768" s="100"/>
      <c r="X768" s="100"/>
      <c r="Y768" s="100"/>
      <c r="Z768" s="100"/>
    </row>
    <row r="769" spans="1:26" ht="14.25" hidden="1" customHeight="1" outlineLevel="1" x14ac:dyDescent="0.2">
      <c r="A769" s="100"/>
      <c r="B769" s="100"/>
      <c r="C769" s="100">
        <v>5</v>
      </c>
      <c r="D769" s="100" t="s">
        <v>1119</v>
      </c>
      <c r="E769" s="101">
        <v>5</v>
      </c>
      <c r="F769" s="100" t="s">
        <v>1120</v>
      </c>
      <c r="G769" s="100">
        <v>30</v>
      </c>
      <c r="H769" s="100"/>
      <c r="I769" s="100"/>
      <c r="J769" s="100"/>
      <c r="K769" s="100"/>
      <c r="L769" s="100"/>
      <c r="M769" s="100"/>
      <c r="N769" s="100"/>
      <c r="O769" s="100"/>
      <c r="P769" s="100"/>
      <c r="Q769" s="100"/>
      <c r="R769" s="100"/>
      <c r="S769" s="100"/>
      <c r="T769" s="100"/>
      <c r="U769" s="100"/>
      <c r="V769" s="100"/>
      <c r="W769" s="100"/>
      <c r="X769" s="100"/>
      <c r="Y769" s="100"/>
      <c r="Z769" s="100"/>
    </row>
    <row r="770" spans="1:26" ht="14.25" hidden="1" customHeight="1" outlineLevel="1" x14ac:dyDescent="0.2">
      <c r="A770" s="100"/>
      <c r="B770" s="100"/>
      <c r="C770" s="100">
        <v>6</v>
      </c>
      <c r="D770" s="100" t="s">
        <v>1119</v>
      </c>
      <c r="E770" s="101">
        <v>6</v>
      </c>
      <c r="F770" s="100" t="s">
        <v>1120</v>
      </c>
      <c r="G770" s="100">
        <v>32</v>
      </c>
      <c r="H770" s="100"/>
      <c r="I770" s="100"/>
      <c r="J770" s="100"/>
      <c r="K770" s="100"/>
      <c r="L770" s="100"/>
      <c r="M770" s="100"/>
      <c r="N770" s="100"/>
      <c r="O770" s="100"/>
      <c r="P770" s="100"/>
      <c r="Q770" s="100"/>
      <c r="R770" s="100"/>
      <c r="S770" s="100"/>
      <c r="T770" s="100"/>
      <c r="U770" s="100"/>
      <c r="V770" s="100"/>
      <c r="W770" s="100"/>
      <c r="X770" s="100"/>
      <c r="Y770" s="100"/>
      <c r="Z770" s="100"/>
    </row>
    <row r="771" spans="1:26" ht="14.25" hidden="1" customHeight="1" outlineLevel="1" x14ac:dyDescent="0.2">
      <c r="A771" s="100"/>
      <c r="B771" s="100"/>
      <c r="C771" s="100">
        <v>7</v>
      </c>
      <c r="D771" s="100" t="s">
        <v>1119</v>
      </c>
      <c r="E771" s="101">
        <v>7</v>
      </c>
      <c r="F771" s="100" t="s">
        <v>1120</v>
      </c>
      <c r="G771" s="100">
        <v>34</v>
      </c>
      <c r="H771" s="100"/>
      <c r="I771" s="100"/>
      <c r="J771" s="100"/>
      <c r="K771" s="100"/>
      <c r="L771" s="100"/>
      <c r="M771" s="100"/>
      <c r="N771" s="100"/>
      <c r="O771" s="100"/>
      <c r="P771" s="100"/>
      <c r="Q771" s="100"/>
      <c r="R771" s="100"/>
      <c r="S771" s="100"/>
      <c r="T771" s="100"/>
      <c r="U771" s="100"/>
      <c r="V771" s="100"/>
      <c r="W771" s="100"/>
      <c r="X771" s="100"/>
      <c r="Y771" s="100"/>
      <c r="Z771" s="100"/>
    </row>
    <row r="772" spans="1:26" ht="14.25" hidden="1" customHeight="1" outlineLevel="1" x14ac:dyDescent="0.2">
      <c r="A772" s="100"/>
      <c r="B772" s="100"/>
      <c r="C772" s="100">
        <v>8</v>
      </c>
      <c r="D772" s="100" t="s">
        <v>1119</v>
      </c>
      <c r="E772" s="101">
        <v>8</v>
      </c>
      <c r="F772" s="100" t="s">
        <v>1120</v>
      </c>
      <c r="G772" s="100">
        <v>36</v>
      </c>
      <c r="H772" s="100"/>
      <c r="I772" s="100"/>
      <c r="J772" s="100"/>
      <c r="K772" s="100"/>
      <c r="L772" s="100"/>
      <c r="M772" s="100"/>
      <c r="N772" s="100"/>
      <c r="O772" s="100"/>
      <c r="P772" s="100"/>
      <c r="Q772" s="100"/>
      <c r="R772" s="100"/>
      <c r="S772" s="100"/>
      <c r="T772" s="100"/>
      <c r="U772" s="100"/>
      <c r="V772" s="100"/>
      <c r="W772" s="100"/>
      <c r="X772" s="100"/>
      <c r="Y772" s="100"/>
      <c r="Z772" s="100"/>
    </row>
    <row r="773" spans="1:26" ht="14.25" hidden="1" customHeight="1" outlineLevel="1" x14ac:dyDescent="0.2">
      <c r="A773" s="100"/>
      <c r="B773" s="100"/>
      <c r="C773" s="100">
        <v>9</v>
      </c>
      <c r="D773" s="100" t="s">
        <v>1119</v>
      </c>
      <c r="E773" s="101">
        <v>9</v>
      </c>
      <c r="F773" s="100" t="s">
        <v>1120</v>
      </c>
      <c r="G773" s="100">
        <v>38</v>
      </c>
      <c r="H773" s="100"/>
      <c r="I773" s="100"/>
      <c r="J773" s="100"/>
      <c r="K773" s="100"/>
      <c r="L773" s="100"/>
      <c r="M773" s="100"/>
      <c r="N773" s="100"/>
      <c r="O773" s="100"/>
      <c r="P773" s="100"/>
      <c r="Q773" s="100"/>
      <c r="R773" s="100"/>
      <c r="S773" s="100"/>
      <c r="T773" s="100"/>
      <c r="U773" s="100"/>
      <c r="V773" s="100"/>
      <c r="W773" s="100"/>
      <c r="X773" s="100"/>
      <c r="Y773" s="100"/>
      <c r="Z773" s="100"/>
    </row>
    <row r="774" spans="1:26" ht="14.25" hidden="1" customHeight="1" outlineLevel="1" x14ac:dyDescent="0.2">
      <c r="A774" s="100"/>
      <c r="B774" s="100"/>
      <c r="C774" s="100">
        <v>10</v>
      </c>
      <c r="D774" s="100" t="s">
        <v>1119</v>
      </c>
      <c r="E774" s="101">
        <v>10</v>
      </c>
      <c r="F774" s="100" t="s">
        <v>1120</v>
      </c>
      <c r="G774" s="100">
        <v>40</v>
      </c>
      <c r="H774" s="100"/>
      <c r="I774" s="100"/>
      <c r="J774" s="100"/>
      <c r="K774" s="100"/>
      <c r="L774" s="100"/>
      <c r="M774" s="100"/>
      <c r="N774" s="100"/>
      <c r="O774" s="100"/>
      <c r="P774" s="100"/>
      <c r="Q774" s="100"/>
      <c r="R774" s="100"/>
      <c r="S774" s="100"/>
      <c r="T774" s="100"/>
      <c r="U774" s="100"/>
      <c r="V774" s="100"/>
      <c r="W774" s="100"/>
      <c r="X774" s="100"/>
      <c r="Y774" s="100"/>
      <c r="Z774" s="100"/>
    </row>
    <row r="775" spans="1:26" ht="14.25" hidden="1" customHeight="1" outlineLevel="1" x14ac:dyDescent="0.2">
      <c r="A775" s="100"/>
      <c r="B775" s="100"/>
      <c r="C775" s="100">
        <v>11</v>
      </c>
      <c r="D775" s="100" t="s">
        <v>1119</v>
      </c>
      <c r="E775" s="101">
        <v>11</v>
      </c>
      <c r="F775" s="100" t="s">
        <v>1120</v>
      </c>
      <c r="G775" s="100">
        <v>42</v>
      </c>
      <c r="H775" s="100"/>
      <c r="I775" s="100"/>
      <c r="J775" s="100"/>
      <c r="K775" s="100"/>
      <c r="L775" s="100"/>
      <c r="M775" s="100"/>
      <c r="N775" s="100"/>
      <c r="O775" s="100"/>
      <c r="P775" s="100"/>
      <c r="Q775" s="100"/>
      <c r="R775" s="100"/>
      <c r="S775" s="100"/>
      <c r="T775" s="100"/>
      <c r="U775" s="100"/>
      <c r="V775" s="100"/>
      <c r="W775" s="100"/>
      <c r="X775" s="100"/>
      <c r="Y775" s="100"/>
      <c r="Z775" s="100"/>
    </row>
    <row r="776" spans="1:26" ht="14.25" hidden="1" customHeight="1" outlineLevel="1" x14ac:dyDescent="0.2">
      <c r="A776" s="100"/>
      <c r="B776" s="100"/>
      <c r="C776" s="100">
        <v>12</v>
      </c>
      <c r="D776" s="100" t="s">
        <v>1119</v>
      </c>
      <c r="E776" s="101">
        <v>12</v>
      </c>
      <c r="F776" s="100" t="s">
        <v>1120</v>
      </c>
      <c r="G776" s="100">
        <v>44</v>
      </c>
      <c r="H776" s="100"/>
      <c r="I776" s="100"/>
      <c r="J776" s="100"/>
      <c r="K776" s="100"/>
      <c r="L776" s="100"/>
      <c r="M776" s="100"/>
      <c r="N776" s="100"/>
      <c r="O776" s="100"/>
      <c r="P776" s="100"/>
      <c r="Q776" s="100"/>
      <c r="R776" s="100"/>
      <c r="S776" s="100"/>
      <c r="T776" s="100"/>
      <c r="U776" s="100"/>
      <c r="V776" s="100"/>
      <c r="W776" s="100"/>
      <c r="X776" s="100"/>
      <c r="Y776" s="100"/>
      <c r="Z776" s="100"/>
    </row>
    <row r="777" spans="1:26" ht="14.25" hidden="1" customHeight="1" outlineLevel="1" x14ac:dyDescent="0.2">
      <c r="A777" s="100"/>
      <c r="B777" s="100"/>
      <c r="C777" s="100">
        <v>13</v>
      </c>
      <c r="D777" s="100" t="s">
        <v>1119</v>
      </c>
      <c r="E777" s="101">
        <v>13</v>
      </c>
      <c r="F777" s="100" t="s">
        <v>1120</v>
      </c>
      <c r="G777" s="100">
        <v>46</v>
      </c>
      <c r="H777" s="100"/>
      <c r="I777" s="100"/>
      <c r="J777" s="100"/>
      <c r="K777" s="100"/>
      <c r="L777" s="100"/>
      <c r="M777" s="100"/>
      <c r="N777" s="100"/>
      <c r="O777" s="100"/>
      <c r="P777" s="100"/>
      <c r="Q777" s="100"/>
      <c r="R777" s="100"/>
      <c r="S777" s="100"/>
      <c r="T777" s="100"/>
      <c r="U777" s="100"/>
      <c r="V777" s="100"/>
      <c r="W777" s="100"/>
      <c r="X777" s="100"/>
      <c r="Y777" s="100"/>
      <c r="Z777" s="100"/>
    </row>
    <row r="778" spans="1:26" ht="14.25" hidden="1" customHeight="1" outlineLevel="1" x14ac:dyDescent="0.2">
      <c r="A778" s="100"/>
      <c r="B778" s="100"/>
      <c r="C778" s="100">
        <v>14</v>
      </c>
      <c r="D778" s="100" t="s">
        <v>1119</v>
      </c>
      <c r="E778" s="101">
        <v>14</v>
      </c>
      <c r="F778" s="100" t="s">
        <v>1120</v>
      </c>
      <c r="G778" s="100">
        <v>48</v>
      </c>
      <c r="H778" s="100"/>
      <c r="I778" s="100"/>
      <c r="J778" s="100"/>
      <c r="K778" s="100"/>
      <c r="L778" s="100"/>
      <c r="M778" s="100"/>
      <c r="N778" s="100"/>
      <c r="O778" s="100"/>
      <c r="P778" s="100"/>
      <c r="Q778" s="100"/>
      <c r="R778" s="100"/>
      <c r="S778" s="100"/>
      <c r="T778" s="100"/>
      <c r="U778" s="100"/>
      <c r="V778" s="100"/>
      <c r="W778" s="100"/>
      <c r="X778" s="100"/>
      <c r="Y778" s="100"/>
      <c r="Z778" s="100"/>
    </row>
    <row r="779" spans="1:26" ht="14.25" hidden="1" customHeight="1" outlineLevel="1" x14ac:dyDescent="0.2">
      <c r="A779" s="100"/>
      <c r="B779" s="100"/>
      <c r="C779" s="100">
        <v>15</v>
      </c>
      <c r="D779" s="100" t="s">
        <v>1119</v>
      </c>
      <c r="E779" s="101">
        <v>15</v>
      </c>
      <c r="F779" s="100" t="s">
        <v>1120</v>
      </c>
      <c r="G779" s="100">
        <v>50</v>
      </c>
      <c r="H779" s="100"/>
      <c r="I779" s="100"/>
      <c r="J779" s="100"/>
      <c r="K779" s="100"/>
      <c r="L779" s="100"/>
      <c r="M779" s="100"/>
      <c r="N779" s="100"/>
      <c r="O779" s="100"/>
      <c r="P779" s="100"/>
      <c r="Q779" s="100"/>
      <c r="R779" s="100"/>
      <c r="S779" s="100"/>
      <c r="T779" s="100"/>
      <c r="U779" s="100"/>
      <c r="V779" s="100"/>
      <c r="W779" s="100"/>
      <c r="X779" s="100"/>
      <c r="Y779" s="100"/>
      <c r="Z779" s="100"/>
    </row>
    <row r="780" spans="1:26" ht="14.25" hidden="1" customHeight="1" outlineLevel="1" x14ac:dyDescent="0.2">
      <c r="A780" s="100"/>
      <c r="B780" s="100"/>
      <c r="C780" s="100">
        <v>16</v>
      </c>
      <c r="D780" s="100" t="s">
        <v>1119</v>
      </c>
      <c r="E780" s="101">
        <v>16</v>
      </c>
      <c r="F780" s="100" t="s">
        <v>1120</v>
      </c>
      <c r="G780" s="100">
        <v>52</v>
      </c>
      <c r="H780" s="100"/>
      <c r="I780" s="100"/>
      <c r="J780" s="100"/>
      <c r="K780" s="100"/>
      <c r="L780" s="100"/>
      <c r="M780" s="100"/>
      <c r="N780" s="100"/>
      <c r="O780" s="100"/>
      <c r="P780" s="100"/>
      <c r="Q780" s="100"/>
      <c r="R780" s="100"/>
      <c r="S780" s="100"/>
      <c r="T780" s="100"/>
      <c r="U780" s="100"/>
      <c r="V780" s="100"/>
      <c r="W780" s="100"/>
      <c r="X780" s="100"/>
      <c r="Y780" s="100"/>
      <c r="Z780" s="100"/>
    </row>
    <row r="781" spans="1:26" ht="14.25" hidden="1" customHeight="1" outlineLevel="1" x14ac:dyDescent="0.2">
      <c r="A781" s="100"/>
      <c r="B781" s="100"/>
      <c r="C781" s="100">
        <v>17</v>
      </c>
      <c r="D781" s="100" t="s">
        <v>1119</v>
      </c>
      <c r="E781" s="101">
        <v>17</v>
      </c>
      <c r="F781" s="100" t="s">
        <v>1120</v>
      </c>
      <c r="G781" s="100">
        <v>54</v>
      </c>
      <c r="H781" s="100"/>
      <c r="I781" s="100"/>
      <c r="J781" s="100"/>
      <c r="K781" s="100"/>
      <c r="L781" s="100"/>
      <c r="M781" s="100"/>
      <c r="N781" s="100"/>
      <c r="O781" s="100"/>
      <c r="P781" s="100"/>
      <c r="Q781" s="100"/>
      <c r="R781" s="100"/>
      <c r="S781" s="100"/>
      <c r="T781" s="100"/>
      <c r="U781" s="100"/>
      <c r="V781" s="100"/>
      <c r="W781" s="100"/>
      <c r="X781" s="100"/>
      <c r="Y781" s="100"/>
      <c r="Z781" s="100"/>
    </row>
    <row r="782" spans="1:26" ht="14.25" hidden="1" customHeight="1" outlineLevel="1" x14ac:dyDescent="0.2">
      <c r="A782" s="100"/>
      <c r="B782" s="100"/>
      <c r="C782" s="100">
        <v>18</v>
      </c>
      <c r="D782" s="100" t="s">
        <v>1119</v>
      </c>
      <c r="E782" s="101">
        <v>18</v>
      </c>
      <c r="F782" s="100" t="s">
        <v>1120</v>
      </c>
      <c r="G782" s="100">
        <v>56</v>
      </c>
      <c r="H782" s="100"/>
      <c r="I782" s="100"/>
      <c r="J782" s="100"/>
      <c r="K782" s="100"/>
      <c r="L782" s="100"/>
      <c r="M782" s="100"/>
      <c r="N782" s="100"/>
      <c r="O782" s="100"/>
      <c r="P782" s="100"/>
      <c r="Q782" s="100"/>
      <c r="R782" s="100"/>
      <c r="S782" s="100"/>
      <c r="T782" s="100"/>
      <c r="U782" s="100"/>
      <c r="V782" s="100"/>
      <c r="W782" s="100"/>
      <c r="X782" s="100"/>
      <c r="Y782" s="100"/>
      <c r="Z782" s="100"/>
    </row>
    <row r="783" spans="1:26" ht="14.25" hidden="1" customHeight="1" outlineLevel="1" x14ac:dyDescent="0.2">
      <c r="A783" s="100"/>
      <c r="B783" s="100"/>
      <c r="C783" s="100">
        <v>19</v>
      </c>
      <c r="D783" s="100" t="s">
        <v>1119</v>
      </c>
      <c r="E783" s="101">
        <v>19</v>
      </c>
      <c r="F783" s="100" t="s">
        <v>1120</v>
      </c>
      <c r="G783" s="100">
        <v>58</v>
      </c>
      <c r="H783" s="100"/>
      <c r="I783" s="100"/>
      <c r="J783" s="100"/>
      <c r="K783" s="100"/>
      <c r="L783" s="100"/>
      <c r="M783" s="100"/>
      <c r="N783" s="100"/>
      <c r="O783" s="100"/>
      <c r="P783" s="100"/>
      <c r="Q783" s="100"/>
      <c r="R783" s="100"/>
      <c r="S783" s="100"/>
      <c r="T783" s="100"/>
      <c r="U783" s="100"/>
      <c r="V783" s="100"/>
      <c r="W783" s="100"/>
      <c r="X783" s="100"/>
      <c r="Y783" s="100"/>
      <c r="Z783" s="100"/>
    </row>
    <row r="784" spans="1:26" ht="14.25" hidden="1" customHeight="1" outlineLevel="1" x14ac:dyDescent="0.2">
      <c r="A784" s="100"/>
      <c r="B784" s="100"/>
      <c r="C784" s="100">
        <v>20</v>
      </c>
      <c r="D784" s="100" t="s">
        <v>1119</v>
      </c>
      <c r="E784" s="101">
        <v>20</v>
      </c>
      <c r="F784" s="100" t="s">
        <v>1120</v>
      </c>
      <c r="G784" s="100">
        <v>60</v>
      </c>
      <c r="H784" s="100"/>
      <c r="I784" s="100"/>
      <c r="J784" s="100"/>
      <c r="K784" s="100"/>
      <c r="L784" s="100"/>
      <c r="M784" s="100"/>
      <c r="N784" s="100"/>
      <c r="O784" s="100"/>
      <c r="P784" s="100"/>
      <c r="Q784" s="100"/>
      <c r="R784" s="100"/>
      <c r="S784" s="100"/>
      <c r="T784" s="100"/>
      <c r="U784" s="100"/>
      <c r="V784" s="100"/>
      <c r="W784" s="100"/>
      <c r="X784" s="100"/>
      <c r="Y784" s="100"/>
      <c r="Z784" s="100"/>
    </row>
    <row r="785" spans="1:26" ht="14.25" hidden="1" customHeight="1" outlineLevel="1" x14ac:dyDescent="0.2">
      <c r="A785" s="100"/>
      <c r="B785" s="100"/>
      <c r="C785" s="100">
        <v>21</v>
      </c>
      <c r="D785" s="100" t="s">
        <v>1119</v>
      </c>
      <c r="E785" s="101">
        <v>21</v>
      </c>
      <c r="F785" s="100" t="s">
        <v>1120</v>
      </c>
      <c r="G785" s="100">
        <v>62</v>
      </c>
      <c r="H785" s="100"/>
      <c r="I785" s="100"/>
      <c r="J785" s="100"/>
      <c r="K785" s="100"/>
      <c r="L785" s="100"/>
      <c r="M785" s="100"/>
      <c r="N785" s="100"/>
      <c r="O785" s="100"/>
      <c r="P785" s="100"/>
      <c r="Q785" s="100"/>
      <c r="R785" s="100"/>
      <c r="S785" s="100"/>
      <c r="T785" s="100"/>
      <c r="U785" s="100"/>
      <c r="V785" s="100"/>
      <c r="W785" s="100"/>
      <c r="X785" s="100"/>
      <c r="Y785" s="100"/>
      <c r="Z785" s="100"/>
    </row>
    <row r="786" spans="1:26" ht="14.25" hidden="1" customHeight="1" outlineLevel="1" x14ac:dyDescent="0.2">
      <c r="A786" s="100"/>
      <c r="B786" s="100"/>
      <c r="C786" s="100">
        <v>22</v>
      </c>
      <c r="D786" s="100" t="s">
        <v>1119</v>
      </c>
      <c r="E786" s="101">
        <v>22</v>
      </c>
      <c r="F786" s="100" t="s">
        <v>1120</v>
      </c>
      <c r="G786" s="100">
        <v>64</v>
      </c>
      <c r="H786" s="100"/>
      <c r="I786" s="100"/>
      <c r="J786" s="100"/>
      <c r="K786" s="100"/>
      <c r="L786" s="100"/>
      <c r="M786" s="100"/>
      <c r="N786" s="100"/>
      <c r="O786" s="100"/>
      <c r="P786" s="100"/>
      <c r="Q786" s="100"/>
      <c r="R786" s="100"/>
      <c r="S786" s="100"/>
      <c r="T786" s="100"/>
      <c r="U786" s="100"/>
      <c r="V786" s="100"/>
      <c r="W786" s="100"/>
      <c r="X786" s="100"/>
      <c r="Y786" s="100"/>
      <c r="Z786" s="100"/>
    </row>
    <row r="787" spans="1:26" ht="14.25" hidden="1" customHeight="1" outlineLevel="1" x14ac:dyDescent="0.2">
      <c r="A787" s="100"/>
      <c r="B787" s="100"/>
      <c r="C787" s="100">
        <v>23</v>
      </c>
      <c r="D787" s="100" t="s">
        <v>1119</v>
      </c>
      <c r="E787" s="101">
        <v>23</v>
      </c>
      <c r="F787" s="100" t="s">
        <v>1120</v>
      </c>
      <c r="G787" s="100">
        <v>66</v>
      </c>
      <c r="H787" s="100"/>
      <c r="I787" s="100"/>
      <c r="J787" s="100"/>
      <c r="K787" s="100"/>
      <c r="L787" s="100"/>
      <c r="M787" s="100"/>
      <c r="N787" s="100"/>
      <c r="O787" s="100"/>
      <c r="P787" s="100"/>
      <c r="Q787" s="100"/>
      <c r="R787" s="100"/>
      <c r="S787" s="100"/>
      <c r="T787" s="100"/>
      <c r="U787" s="100"/>
      <c r="V787" s="100"/>
      <c r="W787" s="100"/>
      <c r="X787" s="100"/>
      <c r="Y787" s="100"/>
      <c r="Z787" s="100"/>
    </row>
    <row r="788" spans="1:26" ht="14.25" hidden="1" customHeight="1" outlineLevel="1" x14ac:dyDescent="0.2">
      <c r="A788" s="100"/>
      <c r="B788" s="100"/>
      <c r="C788" s="100">
        <v>24</v>
      </c>
      <c r="D788" s="100" t="s">
        <v>1119</v>
      </c>
      <c r="E788" s="101">
        <v>24</v>
      </c>
      <c r="F788" s="100" t="s">
        <v>1120</v>
      </c>
      <c r="G788" s="100">
        <v>68</v>
      </c>
      <c r="H788" s="100"/>
      <c r="I788" s="100"/>
      <c r="J788" s="100"/>
      <c r="K788" s="100"/>
      <c r="L788" s="100"/>
      <c r="M788" s="100"/>
      <c r="N788" s="100"/>
      <c r="O788" s="100"/>
      <c r="P788" s="100"/>
      <c r="Q788" s="100"/>
      <c r="R788" s="100"/>
      <c r="S788" s="100"/>
      <c r="T788" s="100"/>
      <c r="U788" s="100"/>
      <c r="V788" s="100"/>
      <c r="W788" s="100"/>
      <c r="X788" s="100"/>
      <c r="Y788" s="100"/>
      <c r="Z788" s="100"/>
    </row>
    <row r="789" spans="1:26" ht="14.25" hidden="1" customHeight="1" outlineLevel="1" x14ac:dyDescent="0.2">
      <c r="A789" s="100"/>
      <c r="B789" s="100"/>
      <c r="C789" s="100">
        <v>25</v>
      </c>
      <c r="D789" s="100" t="s">
        <v>1119</v>
      </c>
      <c r="E789" s="101">
        <v>25</v>
      </c>
      <c r="F789" s="100" t="s">
        <v>1120</v>
      </c>
      <c r="G789" s="100">
        <v>70</v>
      </c>
      <c r="H789" s="100"/>
      <c r="I789" s="100"/>
      <c r="J789" s="100"/>
      <c r="K789" s="100"/>
      <c r="L789" s="100"/>
      <c r="M789" s="100"/>
      <c r="N789" s="100"/>
      <c r="O789" s="100"/>
      <c r="P789" s="100"/>
      <c r="Q789" s="100"/>
      <c r="R789" s="100"/>
      <c r="S789" s="100"/>
      <c r="T789" s="100"/>
      <c r="U789" s="100"/>
      <c r="V789" s="100"/>
      <c r="W789" s="100"/>
      <c r="X789" s="100"/>
      <c r="Y789" s="100"/>
      <c r="Z789" s="100"/>
    </row>
    <row r="790" spans="1:26" ht="14.25" hidden="1" customHeight="1" outlineLevel="1" x14ac:dyDescent="0.2">
      <c r="A790" s="100"/>
      <c r="B790" s="100"/>
      <c r="C790" s="100">
        <v>26</v>
      </c>
      <c r="D790" s="100" t="s">
        <v>1119</v>
      </c>
      <c r="E790" s="101">
        <v>26</v>
      </c>
      <c r="F790" s="100" t="s">
        <v>1120</v>
      </c>
      <c r="G790" s="100">
        <v>72</v>
      </c>
      <c r="H790" s="100"/>
      <c r="I790" s="100"/>
      <c r="J790" s="100"/>
      <c r="K790" s="100"/>
      <c r="L790" s="100"/>
      <c r="M790" s="100"/>
      <c r="N790" s="100"/>
      <c r="O790" s="100"/>
      <c r="P790" s="100"/>
      <c r="Q790" s="100"/>
      <c r="R790" s="100"/>
      <c r="S790" s="100"/>
      <c r="T790" s="100"/>
      <c r="U790" s="100"/>
      <c r="V790" s="100"/>
      <c r="W790" s="100"/>
      <c r="X790" s="100"/>
      <c r="Y790" s="100"/>
      <c r="Z790" s="100"/>
    </row>
    <row r="791" spans="1:26" ht="14.25" hidden="1" customHeight="1" outlineLevel="1" x14ac:dyDescent="0.2">
      <c r="A791" s="100"/>
      <c r="B791" s="100"/>
      <c r="C791" s="100">
        <v>27</v>
      </c>
      <c r="D791" s="100" t="s">
        <v>1119</v>
      </c>
      <c r="E791" s="101">
        <v>27</v>
      </c>
      <c r="F791" s="100" t="s">
        <v>1120</v>
      </c>
      <c r="G791" s="100">
        <v>74</v>
      </c>
      <c r="H791" s="100"/>
      <c r="I791" s="100"/>
      <c r="J791" s="100"/>
      <c r="K791" s="100"/>
      <c r="L791" s="100"/>
      <c r="M791" s="100"/>
      <c r="N791" s="100"/>
      <c r="O791" s="100"/>
      <c r="P791" s="100"/>
      <c r="Q791" s="100"/>
      <c r="R791" s="100"/>
      <c r="S791" s="100"/>
      <c r="T791" s="100"/>
      <c r="U791" s="100"/>
      <c r="V791" s="100"/>
      <c r="W791" s="100"/>
      <c r="X791" s="100"/>
      <c r="Y791" s="100"/>
      <c r="Z791" s="100"/>
    </row>
    <row r="792" spans="1:26" ht="14.25" hidden="1" customHeight="1" outlineLevel="1" x14ac:dyDescent="0.2">
      <c r="A792" s="100"/>
      <c r="B792" s="100"/>
      <c r="C792" s="100">
        <v>28</v>
      </c>
      <c r="D792" s="100" t="s">
        <v>1119</v>
      </c>
      <c r="E792" s="101">
        <v>28</v>
      </c>
      <c r="F792" s="100" t="s">
        <v>1120</v>
      </c>
      <c r="G792" s="100">
        <v>76</v>
      </c>
      <c r="H792" s="100"/>
      <c r="I792" s="100"/>
      <c r="J792" s="100"/>
      <c r="K792" s="100"/>
      <c r="L792" s="100"/>
      <c r="M792" s="100"/>
      <c r="N792" s="100"/>
      <c r="O792" s="100"/>
      <c r="P792" s="100"/>
      <c r="Q792" s="100"/>
      <c r="R792" s="100"/>
      <c r="S792" s="100"/>
      <c r="T792" s="100"/>
      <c r="U792" s="100"/>
      <c r="V792" s="100"/>
      <c r="W792" s="100"/>
      <c r="X792" s="100"/>
      <c r="Y792" s="100"/>
      <c r="Z792" s="100"/>
    </row>
    <row r="793" spans="1:26" ht="14.25" hidden="1" customHeight="1" outlineLevel="1" x14ac:dyDescent="0.2">
      <c r="A793" s="100"/>
      <c r="B793" s="100"/>
      <c r="C793" s="100">
        <v>29</v>
      </c>
      <c r="D793" s="100" t="s">
        <v>1119</v>
      </c>
      <c r="E793" s="101">
        <v>29</v>
      </c>
      <c r="F793" s="100" t="s">
        <v>1120</v>
      </c>
      <c r="G793" s="100">
        <v>78</v>
      </c>
      <c r="H793" s="100"/>
      <c r="I793" s="100"/>
      <c r="J793" s="100"/>
      <c r="K793" s="100"/>
      <c r="L793" s="100"/>
      <c r="M793" s="100"/>
      <c r="N793" s="100"/>
      <c r="O793" s="100"/>
      <c r="P793" s="100"/>
      <c r="Q793" s="100"/>
      <c r="R793" s="100"/>
      <c r="S793" s="100"/>
      <c r="T793" s="100"/>
      <c r="U793" s="100"/>
      <c r="V793" s="100"/>
      <c r="W793" s="100"/>
      <c r="X793" s="100"/>
      <c r="Y793" s="100"/>
      <c r="Z793" s="100"/>
    </row>
    <row r="794" spans="1:26" ht="14.25" hidden="1" customHeight="1" outlineLevel="1" x14ac:dyDescent="0.2">
      <c r="A794" s="100"/>
      <c r="B794" s="100"/>
      <c r="C794" s="100">
        <v>30</v>
      </c>
      <c r="D794" s="100" t="s">
        <v>1119</v>
      </c>
      <c r="E794" s="101">
        <v>30</v>
      </c>
      <c r="F794" s="100" t="s">
        <v>1120</v>
      </c>
      <c r="G794" s="100">
        <v>80</v>
      </c>
      <c r="H794" s="100"/>
      <c r="I794" s="100"/>
      <c r="J794" s="100"/>
      <c r="K794" s="100"/>
      <c r="L794" s="100"/>
      <c r="M794" s="100"/>
      <c r="N794" s="100"/>
      <c r="O794" s="100"/>
      <c r="P794" s="100"/>
      <c r="Q794" s="100"/>
      <c r="R794" s="100"/>
      <c r="S794" s="100"/>
      <c r="T794" s="100"/>
      <c r="U794" s="100"/>
      <c r="V794" s="100"/>
      <c r="W794" s="100"/>
      <c r="X794" s="100"/>
      <c r="Y794" s="100"/>
      <c r="Z794" s="100"/>
    </row>
    <row r="795" spans="1:26" ht="14.25" hidden="1" customHeight="1" outlineLevel="1" x14ac:dyDescent="0.2">
      <c r="A795" s="100"/>
      <c r="B795" s="100"/>
      <c r="C795" s="100">
        <v>31</v>
      </c>
      <c r="D795" s="100" t="s">
        <v>1119</v>
      </c>
      <c r="E795" s="101">
        <v>31</v>
      </c>
      <c r="F795" s="100" t="s">
        <v>1120</v>
      </c>
      <c r="G795" s="100">
        <v>82</v>
      </c>
      <c r="H795" s="100"/>
      <c r="I795" s="100"/>
      <c r="J795" s="100"/>
      <c r="K795" s="100"/>
      <c r="L795" s="100"/>
      <c r="M795" s="100"/>
      <c r="N795" s="100"/>
      <c r="O795" s="100"/>
      <c r="P795" s="100"/>
      <c r="Q795" s="100"/>
      <c r="R795" s="100"/>
      <c r="S795" s="100"/>
      <c r="T795" s="100"/>
      <c r="U795" s="100"/>
      <c r="V795" s="100"/>
      <c r="W795" s="100"/>
      <c r="X795" s="100"/>
      <c r="Y795" s="100"/>
      <c r="Z795" s="100"/>
    </row>
    <row r="796" spans="1:26" ht="14.25" hidden="1" customHeight="1" outlineLevel="1" x14ac:dyDescent="0.2">
      <c r="A796" s="100"/>
      <c r="B796" s="100"/>
      <c r="C796" s="100">
        <v>32</v>
      </c>
      <c r="D796" s="100" t="s">
        <v>1119</v>
      </c>
      <c r="E796" s="101">
        <v>32</v>
      </c>
      <c r="F796" s="100" t="s">
        <v>1120</v>
      </c>
      <c r="G796" s="100">
        <v>84</v>
      </c>
      <c r="H796" s="100"/>
      <c r="I796" s="100"/>
      <c r="J796" s="100"/>
      <c r="K796" s="100"/>
      <c r="L796" s="100"/>
      <c r="M796" s="100"/>
      <c r="N796" s="100"/>
      <c r="O796" s="100"/>
      <c r="P796" s="100"/>
      <c r="Q796" s="100"/>
      <c r="R796" s="100"/>
      <c r="S796" s="100"/>
      <c r="T796" s="100"/>
      <c r="U796" s="100"/>
      <c r="V796" s="100"/>
      <c r="W796" s="100"/>
      <c r="X796" s="100"/>
      <c r="Y796" s="100"/>
      <c r="Z796" s="100"/>
    </row>
    <row r="797" spans="1:26" ht="14.25" hidden="1" customHeight="1" outlineLevel="1" x14ac:dyDescent="0.2">
      <c r="A797" s="100"/>
      <c r="B797" s="100"/>
      <c r="C797" s="100">
        <v>33</v>
      </c>
      <c r="D797" s="100" t="s">
        <v>1119</v>
      </c>
      <c r="E797" s="101">
        <v>33</v>
      </c>
      <c r="F797" s="100" t="s">
        <v>1120</v>
      </c>
      <c r="G797" s="100">
        <v>86</v>
      </c>
      <c r="H797" s="100"/>
      <c r="I797" s="100"/>
      <c r="J797" s="100"/>
      <c r="K797" s="100"/>
      <c r="L797" s="100"/>
      <c r="M797" s="100"/>
      <c r="N797" s="100"/>
      <c r="O797" s="100"/>
      <c r="P797" s="100"/>
      <c r="Q797" s="100"/>
      <c r="R797" s="100"/>
      <c r="S797" s="100"/>
      <c r="T797" s="100"/>
      <c r="U797" s="100"/>
      <c r="V797" s="100"/>
      <c r="W797" s="100"/>
      <c r="X797" s="100"/>
      <c r="Y797" s="100"/>
      <c r="Z797" s="100"/>
    </row>
    <row r="798" spans="1:26" ht="14.25" hidden="1" customHeight="1" outlineLevel="1" x14ac:dyDescent="0.2">
      <c r="A798" s="100"/>
      <c r="B798" s="100"/>
      <c r="C798" s="100">
        <v>34</v>
      </c>
      <c r="D798" s="100" t="s">
        <v>1119</v>
      </c>
      <c r="E798" s="101">
        <v>34</v>
      </c>
      <c r="F798" s="100" t="s">
        <v>1120</v>
      </c>
      <c r="G798" s="100">
        <v>88</v>
      </c>
      <c r="H798" s="100"/>
      <c r="I798" s="100"/>
      <c r="J798" s="100"/>
      <c r="K798" s="100"/>
      <c r="L798" s="100"/>
      <c r="M798" s="100"/>
      <c r="N798" s="100"/>
      <c r="O798" s="100"/>
      <c r="P798" s="100"/>
      <c r="Q798" s="100"/>
      <c r="R798" s="100"/>
      <c r="S798" s="100"/>
      <c r="T798" s="100"/>
      <c r="U798" s="100"/>
      <c r="V798" s="100"/>
      <c r="W798" s="100"/>
      <c r="X798" s="100"/>
      <c r="Y798" s="100"/>
      <c r="Z798" s="100"/>
    </row>
    <row r="799" spans="1:26" ht="14.25" hidden="1" customHeight="1" outlineLevel="1" x14ac:dyDescent="0.2">
      <c r="A799" s="100"/>
      <c r="B799" s="100"/>
      <c r="C799" s="100">
        <v>35</v>
      </c>
      <c r="D799" s="100" t="s">
        <v>1119</v>
      </c>
      <c r="E799" s="101">
        <v>35</v>
      </c>
      <c r="F799" s="100" t="s">
        <v>1120</v>
      </c>
      <c r="G799" s="100">
        <v>90</v>
      </c>
      <c r="H799" s="100"/>
      <c r="I799" s="100"/>
      <c r="J799" s="100"/>
      <c r="K799" s="100"/>
      <c r="L799" s="100"/>
      <c r="M799" s="100"/>
      <c r="N799" s="100"/>
      <c r="O799" s="100"/>
      <c r="P799" s="100"/>
      <c r="Q799" s="100"/>
      <c r="R799" s="100"/>
      <c r="S799" s="100"/>
      <c r="T799" s="100"/>
      <c r="U799" s="100"/>
      <c r="V799" s="100"/>
      <c r="W799" s="100"/>
      <c r="X799" s="100"/>
      <c r="Y799" s="100"/>
      <c r="Z799" s="100"/>
    </row>
    <row r="800" spans="1:26" ht="14.25" hidden="1" customHeight="1" outlineLevel="1" x14ac:dyDescent="0.2">
      <c r="A800" s="100"/>
      <c r="B800" s="100"/>
      <c r="C800" s="100">
        <v>36</v>
      </c>
      <c r="D800" s="100" t="s">
        <v>1119</v>
      </c>
      <c r="E800" s="101">
        <v>36</v>
      </c>
      <c r="F800" s="100" t="s">
        <v>1120</v>
      </c>
      <c r="G800" s="100">
        <v>92</v>
      </c>
      <c r="H800" s="100"/>
      <c r="I800" s="100"/>
      <c r="J800" s="100"/>
      <c r="K800" s="100"/>
      <c r="L800" s="100"/>
      <c r="M800" s="100"/>
      <c r="N800" s="100"/>
      <c r="O800" s="100"/>
      <c r="P800" s="100"/>
      <c r="Q800" s="100"/>
      <c r="R800" s="100"/>
      <c r="S800" s="100"/>
      <c r="T800" s="100"/>
      <c r="U800" s="100"/>
      <c r="V800" s="100"/>
      <c r="W800" s="100"/>
      <c r="X800" s="100"/>
      <c r="Y800" s="100"/>
      <c r="Z800" s="100"/>
    </row>
    <row r="801" spans="1:26" ht="14.25" hidden="1" customHeight="1" outlineLevel="1" x14ac:dyDescent="0.2">
      <c r="A801" s="100"/>
      <c r="B801" s="100"/>
      <c r="C801" s="100">
        <v>37</v>
      </c>
      <c r="D801" s="100" t="s">
        <v>1119</v>
      </c>
      <c r="E801" s="101">
        <v>37</v>
      </c>
      <c r="F801" s="100" t="s">
        <v>1120</v>
      </c>
      <c r="G801" s="100">
        <v>94</v>
      </c>
      <c r="H801" s="100"/>
      <c r="I801" s="100"/>
      <c r="J801" s="100"/>
      <c r="K801" s="100"/>
      <c r="L801" s="100"/>
      <c r="M801" s="100"/>
      <c r="N801" s="100"/>
      <c r="O801" s="100"/>
      <c r="P801" s="100"/>
      <c r="Q801" s="100"/>
      <c r="R801" s="100"/>
      <c r="S801" s="100"/>
      <c r="T801" s="100"/>
      <c r="U801" s="100"/>
      <c r="V801" s="100"/>
      <c r="W801" s="100"/>
      <c r="X801" s="100"/>
      <c r="Y801" s="100"/>
      <c r="Z801" s="100"/>
    </row>
    <row r="802" spans="1:26" ht="14.25" hidden="1" customHeight="1" outlineLevel="1" x14ac:dyDescent="0.2">
      <c r="A802" s="100"/>
      <c r="B802" s="100"/>
      <c r="C802" s="100">
        <v>38</v>
      </c>
      <c r="D802" s="100" t="s">
        <v>1119</v>
      </c>
      <c r="E802" s="101">
        <v>38</v>
      </c>
      <c r="F802" s="100" t="s">
        <v>1120</v>
      </c>
      <c r="G802" s="100">
        <v>96</v>
      </c>
      <c r="H802" s="100"/>
      <c r="I802" s="100"/>
      <c r="J802" s="100"/>
      <c r="K802" s="100"/>
      <c r="L802" s="100"/>
      <c r="M802" s="100"/>
      <c r="N802" s="100"/>
      <c r="O802" s="100"/>
      <c r="P802" s="100"/>
      <c r="Q802" s="100"/>
      <c r="R802" s="100"/>
      <c r="S802" s="100"/>
      <c r="T802" s="100"/>
      <c r="U802" s="100"/>
      <c r="V802" s="100"/>
      <c r="W802" s="100"/>
      <c r="X802" s="100"/>
      <c r="Y802" s="100"/>
      <c r="Z802" s="100"/>
    </row>
    <row r="803" spans="1:26" ht="14.25" hidden="1" customHeight="1" outlineLevel="1" x14ac:dyDescent="0.2">
      <c r="A803" s="100"/>
      <c r="B803" s="100"/>
      <c r="C803" s="100">
        <v>39</v>
      </c>
      <c r="D803" s="100" t="s">
        <v>1119</v>
      </c>
      <c r="E803" s="101">
        <v>39</v>
      </c>
      <c r="F803" s="100" t="s">
        <v>1120</v>
      </c>
      <c r="G803" s="100">
        <v>98</v>
      </c>
      <c r="H803" s="100"/>
      <c r="I803" s="100"/>
      <c r="J803" s="100"/>
      <c r="K803" s="100"/>
      <c r="L803" s="100"/>
      <c r="M803" s="100"/>
      <c r="N803" s="100"/>
      <c r="O803" s="100"/>
      <c r="P803" s="100"/>
      <c r="Q803" s="100"/>
      <c r="R803" s="100"/>
      <c r="S803" s="100"/>
      <c r="T803" s="100"/>
      <c r="U803" s="100"/>
      <c r="V803" s="100"/>
      <c r="W803" s="100"/>
      <c r="X803" s="100"/>
      <c r="Y803" s="100"/>
      <c r="Z803" s="100"/>
    </row>
    <row r="804" spans="1:26" ht="14.25" hidden="1" customHeight="1" outlineLevel="1" x14ac:dyDescent="0.2">
      <c r="A804" s="100"/>
      <c r="B804" s="100"/>
      <c r="C804" s="100">
        <v>40</v>
      </c>
      <c r="D804" s="100" t="s">
        <v>1119</v>
      </c>
      <c r="E804" s="101">
        <v>40</v>
      </c>
      <c r="F804" s="100" t="s">
        <v>1120</v>
      </c>
      <c r="G804" s="100">
        <v>100</v>
      </c>
      <c r="H804" s="100"/>
      <c r="I804" s="100"/>
      <c r="J804" s="100"/>
      <c r="K804" s="100"/>
      <c r="L804" s="100"/>
      <c r="M804" s="100"/>
      <c r="N804" s="100"/>
      <c r="O804" s="100"/>
      <c r="P804" s="100"/>
      <c r="Q804" s="100"/>
      <c r="R804" s="100"/>
      <c r="S804" s="100"/>
      <c r="T804" s="100"/>
      <c r="U804" s="100"/>
      <c r="V804" s="100"/>
      <c r="W804" s="100"/>
      <c r="X804" s="100"/>
      <c r="Y804" s="100"/>
      <c r="Z804" s="100"/>
    </row>
    <row r="805" spans="1:26" ht="14.25" hidden="1" customHeight="1" outlineLevel="1" x14ac:dyDescent="0.2">
      <c r="A805" s="100"/>
      <c r="B805" s="100"/>
      <c r="C805" s="100">
        <v>41</v>
      </c>
      <c r="D805" s="100" t="s">
        <v>1119</v>
      </c>
      <c r="E805" s="101">
        <v>41</v>
      </c>
      <c r="F805" s="100" t="s">
        <v>1120</v>
      </c>
      <c r="G805" s="100">
        <v>102</v>
      </c>
      <c r="H805" s="100"/>
      <c r="I805" s="100"/>
      <c r="J805" s="100"/>
      <c r="K805" s="100"/>
      <c r="L805" s="100"/>
      <c r="M805" s="100"/>
      <c r="N805" s="100"/>
      <c r="O805" s="100"/>
      <c r="P805" s="100"/>
      <c r="Q805" s="100"/>
      <c r="R805" s="100"/>
      <c r="S805" s="100"/>
      <c r="T805" s="100"/>
      <c r="U805" s="100"/>
      <c r="V805" s="100"/>
      <c r="W805" s="100"/>
      <c r="X805" s="100"/>
      <c r="Y805" s="100"/>
      <c r="Z805" s="100"/>
    </row>
    <row r="806" spans="1:26" ht="14.25" hidden="1" customHeight="1" outlineLevel="1" x14ac:dyDescent="0.2">
      <c r="A806" s="100"/>
      <c r="B806" s="100"/>
      <c r="C806" s="100">
        <v>42</v>
      </c>
      <c r="D806" s="100" t="s">
        <v>1119</v>
      </c>
      <c r="E806" s="101">
        <v>42</v>
      </c>
      <c r="F806" s="100" t="s">
        <v>1120</v>
      </c>
      <c r="G806" s="100">
        <v>104</v>
      </c>
      <c r="H806" s="100"/>
      <c r="I806" s="100"/>
      <c r="J806" s="100"/>
      <c r="K806" s="100"/>
      <c r="L806" s="100"/>
      <c r="M806" s="100"/>
      <c r="N806" s="100"/>
      <c r="O806" s="100"/>
      <c r="P806" s="100"/>
      <c r="Q806" s="100"/>
      <c r="R806" s="100"/>
      <c r="S806" s="100"/>
      <c r="T806" s="100"/>
      <c r="U806" s="100"/>
      <c r="V806" s="100"/>
      <c r="W806" s="100"/>
      <c r="X806" s="100"/>
      <c r="Y806" s="100"/>
      <c r="Z806" s="100"/>
    </row>
    <row r="807" spans="1:26" ht="14.25" hidden="1" customHeight="1" outlineLevel="1" x14ac:dyDescent="0.2">
      <c r="A807" s="100"/>
      <c r="B807" s="100"/>
      <c r="C807" s="100">
        <v>43</v>
      </c>
      <c r="D807" s="100" t="s">
        <v>1119</v>
      </c>
      <c r="E807" s="101">
        <v>43</v>
      </c>
      <c r="F807" s="100" t="s">
        <v>1120</v>
      </c>
      <c r="G807" s="100">
        <v>106</v>
      </c>
      <c r="H807" s="100"/>
      <c r="I807" s="100"/>
      <c r="J807" s="100"/>
      <c r="K807" s="100"/>
      <c r="L807" s="100"/>
      <c r="M807" s="100"/>
      <c r="N807" s="100"/>
      <c r="O807" s="100"/>
      <c r="P807" s="100"/>
      <c r="Q807" s="100"/>
      <c r="R807" s="100"/>
      <c r="S807" s="100"/>
      <c r="T807" s="100"/>
      <c r="U807" s="100"/>
      <c r="V807" s="100"/>
      <c r="W807" s="100"/>
      <c r="X807" s="100"/>
      <c r="Y807" s="100"/>
      <c r="Z807" s="100"/>
    </row>
    <row r="808" spans="1:26" ht="14.25" hidden="1" customHeight="1" outlineLevel="1" x14ac:dyDescent="0.2">
      <c r="A808" s="100"/>
      <c r="B808" s="100"/>
      <c r="C808" s="100">
        <v>44</v>
      </c>
      <c r="D808" s="100" t="s">
        <v>1119</v>
      </c>
      <c r="E808" s="101">
        <v>44</v>
      </c>
      <c r="F808" s="100" t="s">
        <v>1120</v>
      </c>
      <c r="G808" s="100">
        <v>108</v>
      </c>
      <c r="H808" s="100"/>
      <c r="I808" s="100"/>
      <c r="J808" s="100"/>
      <c r="K808" s="100"/>
      <c r="L808" s="100"/>
      <c r="M808" s="100"/>
      <c r="N808" s="100"/>
      <c r="O808" s="100"/>
      <c r="P808" s="100"/>
      <c r="Q808" s="100"/>
      <c r="R808" s="100"/>
      <c r="S808" s="100"/>
      <c r="T808" s="100"/>
      <c r="U808" s="100"/>
      <c r="V808" s="100"/>
      <c r="W808" s="100"/>
      <c r="X808" s="100"/>
      <c r="Y808" s="100"/>
      <c r="Z808" s="100"/>
    </row>
    <row r="809" spans="1:26" ht="14.25" hidden="1" customHeight="1" outlineLevel="1" x14ac:dyDescent="0.2">
      <c r="A809" s="100"/>
      <c r="B809" s="100"/>
      <c r="C809" s="100">
        <v>45</v>
      </c>
      <c r="D809" s="100" t="s">
        <v>1119</v>
      </c>
      <c r="E809" s="101">
        <v>45</v>
      </c>
      <c r="F809" s="100" t="s">
        <v>1120</v>
      </c>
      <c r="G809" s="100">
        <v>110</v>
      </c>
      <c r="H809" s="100"/>
      <c r="I809" s="100"/>
      <c r="J809" s="100"/>
      <c r="K809" s="100"/>
      <c r="L809" s="100"/>
      <c r="M809" s="100"/>
      <c r="N809" s="100"/>
      <c r="O809" s="100"/>
      <c r="P809" s="100"/>
      <c r="Q809" s="100"/>
      <c r="R809" s="100"/>
      <c r="S809" s="100"/>
      <c r="T809" s="100"/>
      <c r="U809" s="100"/>
      <c r="V809" s="100"/>
      <c r="W809" s="100"/>
      <c r="X809" s="100"/>
      <c r="Y809" s="100"/>
      <c r="Z809" s="100"/>
    </row>
    <row r="810" spans="1:26" ht="14.25" hidden="1" customHeight="1" outlineLevel="1" x14ac:dyDescent="0.2">
      <c r="A810" s="100"/>
      <c r="B810" s="100"/>
      <c r="C810" s="100">
        <v>46</v>
      </c>
      <c r="D810" s="100" t="s">
        <v>1119</v>
      </c>
      <c r="E810" s="101">
        <v>46</v>
      </c>
      <c r="F810" s="100" t="s">
        <v>1120</v>
      </c>
      <c r="G810" s="100">
        <v>112</v>
      </c>
      <c r="H810" s="100"/>
      <c r="I810" s="100"/>
      <c r="J810" s="100"/>
      <c r="K810" s="100"/>
      <c r="L810" s="100"/>
      <c r="M810" s="100"/>
      <c r="N810" s="100"/>
      <c r="O810" s="100"/>
      <c r="P810" s="100"/>
      <c r="Q810" s="100"/>
      <c r="R810" s="100"/>
      <c r="S810" s="100"/>
      <c r="T810" s="100"/>
      <c r="U810" s="100"/>
      <c r="V810" s="100"/>
      <c r="W810" s="100"/>
      <c r="X810" s="100"/>
      <c r="Y810" s="100"/>
      <c r="Z810" s="100"/>
    </row>
    <row r="811" spans="1:26" ht="14.25" hidden="1" customHeight="1" outlineLevel="1" x14ac:dyDescent="0.2">
      <c r="A811" s="100"/>
      <c r="B811" s="100"/>
      <c r="C811" s="100">
        <v>47</v>
      </c>
      <c r="D811" s="100" t="s">
        <v>1119</v>
      </c>
      <c r="E811" s="101">
        <v>47</v>
      </c>
      <c r="F811" s="100" t="s">
        <v>1120</v>
      </c>
      <c r="G811" s="100">
        <v>114</v>
      </c>
      <c r="H811" s="100"/>
      <c r="I811" s="100"/>
      <c r="J811" s="100"/>
      <c r="K811" s="100"/>
      <c r="L811" s="100"/>
      <c r="M811" s="100"/>
      <c r="N811" s="100"/>
      <c r="O811" s="100"/>
      <c r="P811" s="100"/>
      <c r="Q811" s="100"/>
      <c r="R811" s="100"/>
      <c r="S811" s="100"/>
      <c r="T811" s="100"/>
      <c r="U811" s="100"/>
      <c r="V811" s="100"/>
      <c r="W811" s="100"/>
      <c r="X811" s="100"/>
      <c r="Y811" s="100"/>
      <c r="Z811" s="100"/>
    </row>
    <row r="812" spans="1:26" ht="14.25" hidden="1" customHeight="1" outlineLevel="1" x14ac:dyDescent="0.2">
      <c r="A812" s="100"/>
      <c r="B812" s="100"/>
      <c r="C812" s="100">
        <v>48</v>
      </c>
      <c r="D812" s="100" t="s">
        <v>1119</v>
      </c>
      <c r="E812" s="101">
        <v>48</v>
      </c>
      <c r="F812" s="100" t="s">
        <v>1120</v>
      </c>
      <c r="G812" s="100">
        <v>116</v>
      </c>
      <c r="H812" s="100"/>
      <c r="I812" s="100"/>
      <c r="J812" s="100"/>
      <c r="K812" s="100"/>
      <c r="L812" s="100"/>
      <c r="M812" s="100"/>
      <c r="N812" s="100"/>
      <c r="O812" s="100"/>
      <c r="P812" s="100"/>
      <c r="Q812" s="100"/>
      <c r="R812" s="100"/>
      <c r="S812" s="100"/>
      <c r="T812" s="100"/>
      <c r="U812" s="100"/>
      <c r="V812" s="100"/>
      <c r="W812" s="100"/>
      <c r="X812" s="100"/>
      <c r="Y812" s="100"/>
      <c r="Z812" s="100"/>
    </row>
    <row r="813" spans="1:26" ht="14.25" hidden="1" customHeight="1" outlineLevel="1" x14ac:dyDescent="0.2">
      <c r="A813" s="100"/>
      <c r="B813" s="100"/>
      <c r="C813" s="100">
        <v>49</v>
      </c>
      <c r="D813" s="100" t="s">
        <v>1119</v>
      </c>
      <c r="E813" s="101">
        <v>49</v>
      </c>
      <c r="F813" s="100" t="s">
        <v>1120</v>
      </c>
      <c r="G813" s="100">
        <v>118</v>
      </c>
      <c r="H813" s="100"/>
      <c r="I813" s="100"/>
      <c r="J813" s="100"/>
      <c r="K813" s="100"/>
      <c r="L813" s="100"/>
      <c r="M813" s="100"/>
      <c r="N813" s="100"/>
      <c r="O813" s="100"/>
      <c r="P813" s="100"/>
      <c r="Q813" s="100"/>
      <c r="R813" s="100"/>
      <c r="S813" s="100"/>
      <c r="T813" s="100"/>
      <c r="U813" s="100"/>
      <c r="V813" s="100"/>
      <c r="W813" s="100"/>
      <c r="X813" s="100"/>
      <c r="Y813" s="100"/>
      <c r="Z813" s="100"/>
    </row>
    <row r="814" spans="1:26" ht="14.25" hidden="1" customHeight="1" outlineLevel="1" x14ac:dyDescent="0.2">
      <c r="A814" s="100"/>
      <c r="B814" s="100"/>
      <c r="C814" s="100">
        <v>50</v>
      </c>
      <c r="D814" s="100" t="s">
        <v>1119</v>
      </c>
      <c r="E814" s="101">
        <v>50</v>
      </c>
      <c r="F814" s="100" t="s">
        <v>1120</v>
      </c>
      <c r="G814" s="100">
        <v>0</v>
      </c>
      <c r="H814" s="100"/>
      <c r="I814" s="100"/>
      <c r="J814" s="100"/>
      <c r="K814" s="100"/>
      <c r="L814" s="100"/>
      <c r="M814" s="100"/>
      <c r="N814" s="100"/>
      <c r="O814" s="100"/>
      <c r="P814" s="100"/>
      <c r="Q814" s="100"/>
      <c r="R814" s="100"/>
      <c r="S814" s="100"/>
      <c r="T814" s="100"/>
      <c r="U814" s="100"/>
      <c r="V814" s="100"/>
      <c r="W814" s="100"/>
      <c r="X814" s="100"/>
      <c r="Y814" s="100"/>
      <c r="Z814" s="100"/>
    </row>
    <row r="815" spans="1:26" ht="14.25" customHeight="1" x14ac:dyDescent="0.2">
      <c r="A815" s="30"/>
      <c r="B815" s="30" t="s">
        <v>1095</v>
      </c>
      <c r="C815" s="30">
        <v>1</v>
      </c>
      <c r="D815" s="30" t="s">
        <v>1096</v>
      </c>
      <c r="E815" s="31">
        <v>1</v>
      </c>
      <c r="F815" s="30"/>
      <c r="G815" s="30">
        <v>20</v>
      </c>
      <c r="H815" s="100"/>
      <c r="I815" s="100"/>
      <c r="J815" s="100"/>
      <c r="K815" s="100"/>
      <c r="L815" s="100"/>
      <c r="M815" s="100"/>
      <c r="N815" s="100"/>
      <c r="O815" s="100"/>
      <c r="P815" s="100"/>
      <c r="Q815" s="100"/>
      <c r="R815" s="100"/>
      <c r="S815" s="100"/>
      <c r="T815" s="100"/>
      <c r="U815" s="100"/>
      <c r="V815" s="100"/>
      <c r="W815" s="100"/>
      <c r="X815" s="100"/>
      <c r="Y815" s="100"/>
      <c r="Z815" s="100"/>
    </row>
    <row r="816" spans="1:26" ht="14.25" customHeight="1" x14ac:dyDescent="0.2">
      <c r="A816" s="100"/>
      <c r="B816" s="100"/>
      <c r="C816" s="100"/>
      <c r="D816" s="100" t="s">
        <v>1097</v>
      </c>
      <c r="E816" s="101">
        <v>43</v>
      </c>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4.25" customHeight="1" collapsed="1" x14ac:dyDescent="0.2">
      <c r="A817" s="100"/>
      <c r="B817" s="100"/>
      <c r="C817" s="100"/>
      <c r="D817" s="100" t="s">
        <v>1121</v>
      </c>
      <c r="E817" s="101">
        <v>1</v>
      </c>
      <c r="F817" s="100" t="s">
        <v>1122</v>
      </c>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4.25" hidden="1" customHeight="1" outlineLevel="1" x14ac:dyDescent="0.2">
      <c r="A818" s="100"/>
      <c r="B818" s="100"/>
      <c r="C818" s="100">
        <v>2</v>
      </c>
      <c r="D818" s="100" t="s">
        <v>1121</v>
      </c>
      <c r="E818" s="101">
        <v>2</v>
      </c>
      <c r="F818" s="100" t="s">
        <v>1122</v>
      </c>
      <c r="G818" s="100">
        <v>24</v>
      </c>
      <c r="H818" s="100"/>
      <c r="I818" s="100"/>
      <c r="J818" s="100"/>
      <c r="K818" s="100"/>
      <c r="L818" s="100"/>
      <c r="M818" s="100"/>
      <c r="N818" s="100"/>
      <c r="O818" s="100"/>
      <c r="P818" s="100"/>
      <c r="Q818" s="100"/>
      <c r="R818" s="100"/>
      <c r="S818" s="100"/>
      <c r="T818" s="100"/>
      <c r="U818" s="100"/>
      <c r="V818" s="100"/>
      <c r="W818" s="100"/>
      <c r="X818" s="100"/>
      <c r="Y818" s="100"/>
      <c r="Z818" s="100"/>
    </row>
    <row r="819" spans="1:26" ht="14.25" hidden="1" customHeight="1" outlineLevel="1" x14ac:dyDescent="0.2">
      <c r="A819" s="100"/>
      <c r="B819" s="100"/>
      <c r="C819" s="100">
        <v>3</v>
      </c>
      <c r="D819" s="100" t="s">
        <v>1096</v>
      </c>
      <c r="E819" s="101">
        <v>1</v>
      </c>
      <c r="F819" s="100"/>
      <c r="G819" s="100">
        <v>26</v>
      </c>
      <c r="H819" s="100"/>
      <c r="I819" s="100"/>
      <c r="J819" s="100"/>
      <c r="K819" s="100"/>
      <c r="L819" s="100"/>
      <c r="M819" s="100"/>
      <c r="N819" s="100"/>
      <c r="O819" s="100"/>
      <c r="P819" s="100"/>
      <c r="Q819" s="100"/>
      <c r="R819" s="100"/>
      <c r="S819" s="100"/>
      <c r="T819" s="100"/>
      <c r="U819" s="100"/>
      <c r="V819" s="100"/>
      <c r="W819" s="100"/>
      <c r="X819" s="100"/>
      <c r="Y819" s="100"/>
      <c r="Z819" s="100"/>
    </row>
    <row r="820" spans="1:26" ht="14.25" hidden="1" customHeight="1" outlineLevel="1" x14ac:dyDescent="0.2">
      <c r="A820" s="100"/>
      <c r="B820" s="100"/>
      <c r="C820" s="100"/>
      <c r="D820" s="100" t="s">
        <v>1097</v>
      </c>
      <c r="E820" s="101">
        <v>44</v>
      </c>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4.25" hidden="1" customHeight="1" outlineLevel="1" x14ac:dyDescent="0.2">
      <c r="A821" s="100"/>
      <c r="B821" s="100"/>
      <c r="C821" s="100">
        <v>4</v>
      </c>
      <c r="D821" s="100" t="s">
        <v>1121</v>
      </c>
      <c r="E821" s="101">
        <v>3</v>
      </c>
      <c r="F821" s="100" t="s">
        <v>1122</v>
      </c>
      <c r="G821" s="100">
        <v>28</v>
      </c>
      <c r="H821" s="100"/>
      <c r="I821" s="100"/>
      <c r="J821" s="100"/>
      <c r="K821" s="100"/>
      <c r="L821" s="100"/>
      <c r="M821" s="100"/>
      <c r="N821" s="100"/>
      <c r="O821" s="100"/>
      <c r="P821" s="100"/>
      <c r="Q821" s="100"/>
      <c r="R821" s="100"/>
      <c r="S821" s="100"/>
      <c r="T821" s="100"/>
      <c r="U821" s="100"/>
      <c r="V821" s="100"/>
      <c r="W821" s="100"/>
      <c r="X821" s="100"/>
      <c r="Y821" s="100"/>
      <c r="Z821" s="100"/>
    </row>
    <row r="822" spans="1:26" ht="14.25" hidden="1" customHeight="1" outlineLevel="1" x14ac:dyDescent="0.2">
      <c r="A822" s="100"/>
      <c r="B822" s="100"/>
      <c r="C822" s="100">
        <v>5</v>
      </c>
      <c r="D822" s="100" t="s">
        <v>1096</v>
      </c>
      <c r="E822" s="101">
        <v>1</v>
      </c>
      <c r="F822" s="100"/>
      <c r="G822" s="100">
        <v>30</v>
      </c>
      <c r="H822" s="100"/>
      <c r="I822" s="100"/>
      <c r="J822" s="100"/>
      <c r="K822" s="100"/>
      <c r="L822" s="100"/>
      <c r="M822" s="100"/>
      <c r="N822" s="100"/>
      <c r="O822" s="100"/>
      <c r="P822" s="100"/>
      <c r="Q822" s="100"/>
      <c r="R822" s="100"/>
      <c r="S822" s="100"/>
      <c r="T822" s="100"/>
      <c r="U822" s="100"/>
      <c r="V822" s="100"/>
      <c r="W822" s="100"/>
      <c r="X822" s="100"/>
      <c r="Y822" s="100"/>
      <c r="Z822" s="100"/>
    </row>
    <row r="823" spans="1:26" ht="14.25" hidden="1" customHeight="1" outlineLevel="1" x14ac:dyDescent="0.2">
      <c r="A823" s="100"/>
      <c r="B823" s="100"/>
      <c r="C823" s="100"/>
      <c r="D823" s="100" t="s">
        <v>1097</v>
      </c>
      <c r="E823" s="101">
        <v>44</v>
      </c>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4.25" hidden="1" customHeight="1" outlineLevel="1" x14ac:dyDescent="0.2">
      <c r="A824" s="100"/>
      <c r="B824" s="100"/>
      <c r="C824" s="100">
        <v>6</v>
      </c>
      <c r="D824" s="100" t="s">
        <v>1121</v>
      </c>
      <c r="E824" s="101">
        <v>4</v>
      </c>
      <c r="F824" s="100" t="s">
        <v>1122</v>
      </c>
      <c r="G824" s="100">
        <v>32</v>
      </c>
      <c r="H824" s="100"/>
      <c r="I824" s="100"/>
      <c r="J824" s="100"/>
      <c r="K824" s="100"/>
      <c r="L824" s="100"/>
      <c r="M824" s="100"/>
      <c r="N824" s="100"/>
      <c r="O824" s="100"/>
      <c r="P824" s="100"/>
      <c r="Q824" s="100"/>
      <c r="R824" s="100"/>
      <c r="S824" s="100"/>
      <c r="T824" s="100"/>
      <c r="U824" s="100"/>
      <c r="V824" s="100"/>
      <c r="W824" s="100"/>
      <c r="X824" s="100"/>
      <c r="Y824" s="100"/>
      <c r="Z824" s="100"/>
    </row>
    <row r="825" spans="1:26" ht="14.25" hidden="1" customHeight="1" outlineLevel="1" x14ac:dyDescent="0.2">
      <c r="A825" s="100"/>
      <c r="B825" s="100"/>
      <c r="C825" s="100">
        <v>7</v>
      </c>
      <c r="D825" s="100" t="s">
        <v>1096</v>
      </c>
      <c r="E825" s="101">
        <v>1</v>
      </c>
      <c r="F825" s="100"/>
      <c r="G825" s="100">
        <v>34</v>
      </c>
      <c r="H825" s="100"/>
      <c r="I825" s="100"/>
      <c r="J825" s="100"/>
      <c r="K825" s="100"/>
      <c r="L825" s="100"/>
      <c r="M825" s="100"/>
      <c r="N825" s="100"/>
      <c r="O825" s="100"/>
      <c r="P825" s="100"/>
      <c r="Q825" s="100"/>
      <c r="R825" s="100"/>
      <c r="S825" s="100"/>
      <c r="T825" s="100"/>
      <c r="U825" s="100"/>
      <c r="V825" s="100"/>
      <c r="W825" s="100"/>
      <c r="X825" s="100"/>
      <c r="Y825" s="100"/>
      <c r="Z825" s="100"/>
    </row>
    <row r="826" spans="1:26" ht="14.25" hidden="1" customHeight="1" outlineLevel="1" x14ac:dyDescent="0.2">
      <c r="A826" s="100"/>
      <c r="B826" s="100"/>
      <c r="C826" s="100"/>
      <c r="D826" s="100" t="s">
        <v>1097</v>
      </c>
      <c r="E826" s="101">
        <v>45</v>
      </c>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4.25" hidden="1" customHeight="1" outlineLevel="1" x14ac:dyDescent="0.2">
      <c r="A827" s="100"/>
      <c r="B827" s="100"/>
      <c r="C827" s="100">
        <v>8</v>
      </c>
      <c r="D827" s="100" t="s">
        <v>1121</v>
      </c>
      <c r="E827" s="101">
        <v>5</v>
      </c>
      <c r="F827" s="100" t="s">
        <v>1122</v>
      </c>
      <c r="G827" s="100">
        <v>36</v>
      </c>
      <c r="H827" s="100"/>
      <c r="I827" s="100"/>
      <c r="J827" s="100"/>
      <c r="K827" s="100"/>
      <c r="L827" s="100"/>
      <c r="M827" s="100"/>
      <c r="N827" s="100"/>
      <c r="O827" s="100"/>
      <c r="P827" s="100"/>
      <c r="Q827" s="100"/>
      <c r="R827" s="100"/>
      <c r="S827" s="100"/>
      <c r="T827" s="100"/>
      <c r="U827" s="100"/>
      <c r="V827" s="100"/>
      <c r="W827" s="100"/>
      <c r="X827" s="100"/>
      <c r="Y827" s="100"/>
      <c r="Z827" s="100"/>
    </row>
    <row r="828" spans="1:26" ht="14.25" hidden="1" customHeight="1" outlineLevel="1" x14ac:dyDescent="0.2">
      <c r="A828" s="100"/>
      <c r="B828" s="100"/>
      <c r="C828" s="100">
        <v>9</v>
      </c>
      <c r="D828" s="100" t="s">
        <v>1096</v>
      </c>
      <c r="E828" s="101">
        <v>1</v>
      </c>
      <c r="F828" s="100"/>
      <c r="G828" s="100">
        <v>38</v>
      </c>
      <c r="H828" s="100"/>
      <c r="I828" s="100"/>
      <c r="J828" s="100"/>
      <c r="K828" s="100"/>
      <c r="L828" s="100"/>
      <c r="M828" s="100"/>
      <c r="N828" s="100"/>
      <c r="O828" s="100"/>
      <c r="P828" s="100"/>
      <c r="Q828" s="100"/>
      <c r="R828" s="100"/>
      <c r="S828" s="100"/>
      <c r="T828" s="100"/>
      <c r="U828" s="100"/>
      <c r="V828" s="100"/>
      <c r="W828" s="100"/>
      <c r="X828" s="100"/>
      <c r="Y828" s="100"/>
      <c r="Z828" s="100"/>
    </row>
    <row r="829" spans="1:26" ht="14.25" hidden="1" customHeight="1" outlineLevel="1" x14ac:dyDescent="0.2">
      <c r="A829" s="100"/>
      <c r="B829" s="100"/>
      <c r="C829" s="100"/>
      <c r="D829" s="100" t="s">
        <v>1097</v>
      </c>
      <c r="E829" s="101">
        <v>45</v>
      </c>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4.25" hidden="1" customHeight="1" outlineLevel="1" x14ac:dyDescent="0.2">
      <c r="A830" s="100"/>
      <c r="B830" s="100"/>
      <c r="C830" s="100">
        <v>10</v>
      </c>
      <c r="D830" s="100" t="s">
        <v>1121</v>
      </c>
      <c r="E830" s="101">
        <v>6</v>
      </c>
      <c r="F830" s="100" t="s">
        <v>1122</v>
      </c>
      <c r="G830" s="100">
        <v>40</v>
      </c>
      <c r="H830" s="100"/>
      <c r="I830" s="100"/>
      <c r="J830" s="100"/>
      <c r="K830" s="100"/>
      <c r="L830" s="100"/>
      <c r="M830" s="100"/>
      <c r="N830" s="100"/>
      <c r="O830" s="100"/>
      <c r="P830" s="100"/>
      <c r="Q830" s="100"/>
      <c r="R830" s="100"/>
      <c r="S830" s="100"/>
      <c r="T830" s="100"/>
      <c r="U830" s="100"/>
      <c r="V830" s="100"/>
      <c r="W830" s="100"/>
      <c r="X830" s="100"/>
      <c r="Y830" s="100"/>
      <c r="Z830" s="100"/>
    </row>
    <row r="831" spans="1:26" ht="14.25" hidden="1" customHeight="1" outlineLevel="1" x14ac:dyDescent="0.2">
      <c r="A831" s="100"/>
      <c r="B831" s="100"/>
      <c r="C831" s="100">
        <v>11</v>
      </c>
      <c r="D831" s="100" t="s">
        <v>1096</v>
      </c>
      <c r="E831" s="101">
        <v>1</v>
      </c>
      <c r="F831" s="100"/>
      <c r="G831" s="100">
        <v>42</v>
      </c>
      <c r="H831" s="100"/>
      <c r="I831" s="100"/>
      <c r="J831" s="100"/>
      <c r="K831" s="100"/>
      <c r="L831" s="100"/>
      <c r="M831" s="100"/>
      <c r="N831" s="100"/>
      <c r="O831" s="100"/>
      <c r="P831" s="100"/>
      <c r="Q831" s="100"/>
      <c r="R831" s="100"/>
      <c r="S831" s="100"/>
      <c r="T831" s="100"/>
      <c r="U831" s="100"/>
      <c r="V831" s="100"/>
      <c r="W831" s="100"/>
      <c r="X831" s="100"/>
      <c r="Y831" s="100"/>
      <c r="Z831" s="100"/>
    </row>
    <row r="832" spans="1:26" ht="14.25" hidden="1" customHeight="1" outlineLevel="1" x14ac:dyDescent="0.2">
      <c r="A832" s="100"/>
      <c r="B832" s="100"/>
      <c r="C832" s="100"/>
      <c r="D832" s="100" t="s">
        <v>1097</v>
      </c>
      <c r="E832" s="101">
        <v>46</v>
      </c>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4.25" hidden="1" customHeight="1" outlineLevel="1" x14ac:dyDescent="0.2">
      <c r="A833" s="100"/>
      <c r="B833" s="100"/>
      <c r="C833" s="100">
        <v>12</v>
      </c>
      <c r="D833" s="100" t="s">
        <v>1121</v>
      </c>
      <c r="E833" s="101">
        <v>7</v>
      </c>
      <c r="F833" s="100" t="s">
        <v>1122</v>
      </c>
      <c r="G833" s="100">
        <v>44</v>
      </c>
      <c r="H833" s="100"/>
      <c r="I833" s="100"/>
      <c r="J833" s="100"/>
      <c r="K833" s="100"/>
      <c r="L833" s="100"/>
      <c r="M833" s="100"/>
      <c r="N833" s="100"/>
      <c r="O833" s="100"/>
      <c r="P833" s="100"/>
      <c r="Q833" s="100"/>
      <c r="R833" s="100"/>
      <c r="S833" s="100"/>
      <c r="T833" s="100"/>
      <c r="U833" s="100"/>
      <c r="V833" s="100"/>
      <c r="W833" s="100"/>
      <c r="X833" s="100"/>
      <c r="Y833" s="100"/>
      <c r="Z833" s="100"/>
    </row>
    <row r="834" spans="1:26" ht="14.25" hidden="1" customHeight="1" outlineLevel="1" x14ac:dyDescent="0.2">
      <c r="A834" s="100"/>
      <c r="B834" s="100"/>
      <c r="C834" s="100">
        <v>13</v>
      </c>
      <c r="D834" s="100" t="s">
        <v>1096</v>
      </c>
      <c r="E834" s="101">
        <v>1</v>
      </c>
      <c r="F834" s="100"/>
      <c r="G834" s="100">
        <v>46</v>
      </c>
      <c r="H834" s="100"/>
      <c r="I834" s="100"/>
      <c r="J834" s="100"/>
      <c r="K834" s="100"/>
      <c r="L834" s="100"/>
      <c r="M834" s="100"/>
      <c r="N834" s="100"/>
      <c r="O834" s="100"/>
      <c r="P834" s="100"/>
      <c r="Q834" s="100"/>
      <c r="R834" s="100"/>
      <c r="S834" s="100"/>
      <c r="T834" s="100"/>
      <c r="U834" s="100"/>
      <c r="V834" s="100"/>
      <c r="W834" s="100"/>
      <c r="X834" s="100"/>
      <c r="Y834" s="100"/>
      <c r="Z834" s="100"/>
    </row>
    <row r="835" spans="1:26" ht="14.25" hidden="1" customHeight="1" outlineLevel="1" x14ac:dyDescent="0.2">
      <c r="A835" s="100"/>
      <c r="B835" s="100"/>
      <c r="C835" s="100"/>
      <c r="D835" s="100" t="s">
        <v>1097</v>
      </c>
      <c r="E835" s="101">
        <v>46</v>
      </c>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4.25" hidden="1" customHeight="1" outlineLevel="1" x14ac:dyDescent="0.2">
      <c r="A836" s="100"/>
      <c r="B836" s="100"/>
      <c r="C836" s="100">
        <v>14</v>
      </c>
      <c r="D836" s="100" t="s">
        <v>1121</v>
      </c>
      <c r="E836" s="101">
        <v>8</v>
      </c>
      <c r="F836" s="100" t="s">
        <v>1122</v>
      </c>
      <c r="G836" s="100">
        <v>48</v>
      </c>
      <c r="H836" s="100"/>
      <c r="I836" s="100"/>
      <c r="J836" s="100"/>
      <c r="K836" s="100"/>
      <c r="L836" s="100"/>
      <c r="M836" s="100"/>
      <c r="N836" s="100"/>
      <c r="O836" s="100"/>
      <c r="P836" s="100"/>
      <c r="Q836" s="100"/>
      <c r="R836" s="100"/>
      <c r="S836" s="100"/>
      <c r="T836" s="100"/>
      <c r="U836" s="100"/>
      <c r="V836" s="100"/>
      <c r="W836" s="100"/>
      <c r="X836" s="100"/>
      <c r="Y836" s="100"/>
      <c r="Z836" s="100"/>
    </row>
    <row r="837" spans="1:26" ht="14.25" hidden="1" customHeight="1" outlineLevel="1" x14ac:dyDescent="0.2">
      <c r="A837" s="100"/>
      <c r="B837" s="100"/>
      <c r="C837" s="100">
        <v>15</v>
      </c>
      <c r="D837" s="100" t="s">
        <v>1096</v>
      </c>
      <c r="E837" s="101">
        <v>1</v>
      </c>
      <c r="F837" s="100"/>
      <c r="G837" s="100">
        <v>50</v>
      </c>
      <c r="H837" s="100"/>
      <c r="I837" s="100"/>
      <c r="J837" s="100"/>
      <c r="K837" s="100"/>
      <c r="L837" s="100"/>
      <c r="M837" s="100"/>
      <c r="N837" s="100"/>
      <c r="O837" s="100"/>
      <c r="P837" s="100"/>
      <c r="Q837" s="100"/>
      <c r="R837" s="100"/>
      <c r="S837" s="100"/>
      <c r="T837" s="100"/>
      <c r="U837" s="100"/>
      <c r="V837" s="100"/>
      <c r="W837" s="100"/>
      <c r="X837" s="100"/>
      <c r="Y837" s="100"/>
      <c r="Z837" s="100"/>
    </row>
    <row r="838" spans="1:26" ht="14.25" hidden="1" customHeight="1" outlineLevel="1" x14ac:dyDescent="0.2">
      <c r="A838" s="100"/>
      <c r="B838" s="100"/>
      <c r="C838" s="100"/>
      <c r="D838" s="100" t="s">
        <v>1097</v>
      </c>
      <c r="E838" s="101">
        <v>47</v>
      </c>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4.25" hidden="1" customHeight="1" outlineLevel="1" x14ac:dyDescent="0.2">
      <c r="A839" s="100"/>
      <c r="B839" s="100"/>
      <c r="C839" s="100">
        <v>16</v>
      </c>
      <c r="D839" s="100" t="s">
        <v>1121</v>
      </c>
      <c r="E839" s="101">
        <v>9</v>
      </c>
      <c r="F839" s="100" t="s">
        <v>1122</v>
      </c>
      <c r="G839" s="100">
        <v>52</v>
      </c>
      <c r="H839" s="100"/>
      <c r="I839" s="100"/>
      <c r="J839" s="100"/>
      <c r="K839" s="100"/>
      <c r="L839" s="100"/>
      <c r="M839" s="100"/>
      <c r="N839" s="100"/>
      <c r="O839" s="100"/>
      <c r="P839" s="100"/>
      <c r="Q839" s="100"/>
      <c r="R839" s="100"/>
      <c r="S839" s="100"/>
      <c r="T839" s="100"/>
      <c r="U839" s="100"/>
      <c r="V839" s="100"/>
      <c r="W839" s="100"/>
      <c r="X839" s="100"/>
      <c r="Y839" s="100"/>
      <c r="Z839" s="100"/>
    </row>
    <row r="840" spans="1:26" ht="14.25" hidden="1" customHeight="1" outlineLevel="1" x14ac:dyDescent="0.2">
      <c r="A840" s="100"/>
      <c r="B840" s="100"/>
      <c r="C840" s="100">
        <v>17</v>
      </c>
      <c r="D840" s="100" t="s">
        <v>1096</v>
      </c>
      <c r="E840" s="101">
        <v>1</v>
      </c>
      <c r="F840" s="100"/>
      <c r="G840" s="100">
        <v>54</v>
      </c>
      <c r="H840" s="100"/>
      <c r="I840" s="100"/>
      <c r="J840" s="100"/>
      <c r="K840" s="100"/>
      <c r="L840" s="100"/>
      <c r="M840" s="100"/>
      <c r="N840" s="100"/>
      <c r="O840" s="100"/>
      <c r="P840" s="100"/>
      <c r="Q840" s="100"/>
      <c r="R840" s="100"/>
      <c r="S840" s="100"/>
      <c r="T840" s="100"/>
      <c r="U840" s="100"/>
      <c r="V840" s="100"/>
      <c r="W840" s="100"/>
      <c r="X840" s="100"/>
      <c r="Y840" s="100"/>
      <c r="Z840" s="100"/>
    </row>
    <row r="841" spans="1:26" ht="14.25" hidden="1" customHeight="1" outlineLevel="1" x14ac:dyDescent="0.2">
      <c r="A841" s="100"/>
      <c r="B841" s="100"/>
      <c r="C841" s="100"/>
      <c r="D841" s="100" t="s">
        <v>1097</v>
      </c>
      <c r="E841" s="101">
        <v>47</v>
      </c>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4.25" hidden="1" customHeight="1" outlineLevel="1" x14ac:dyDescent="0.2">
      <c r="A842" s="100"/>
      <c r="B842" s="100"/>
      <c r="C842" s="100">
        <v>18</v>
      </c>
      <c r="D842" s="100" t="s">
        <v>1121</v>
      </c>
      <c r="E842" s="101">
        <v>10</v>
      </c>
      <c r="F842" s="100" t="s">
        <v>1122</v>
      </c>
      <c r="G842" s="100">
        <v>56</v>
      </c>
      <c r="H842" s="100"/>
      <c r="I842" s="100"/>
      <c r="J842" s="100"/>
      <c r="K842" s="100"/>
      <c r="L842" s="100"/>
      <c r="M842" s="100"/>
      <c r="N842" s="100"/>
      <c r="O842" s="100"/>
      <c r="P842" s="100"/>
      <c r="Q842" s="100"/>
      <c r="R842" s="100"/>
      <c r="S842" s="100"/>
      <c r="T842" s="100"/>
      <c r="U842" s="100"/>
      <c r="V842" s="100"/>
      <c r="W842" s="100"/>
      <c r="X842" s="100"/>
      <c r="Y842" s="100"/>
      <c r="Z842" s="100"/>
    </row>
    <row r="843" spans="1:26" ht="14.25" hidden="1" customHeight="1" outlineLevel="1" x14ac:dyDescent="0.2">
      <c r="A843" s="100"/>
      <c r="B843" s="100"/>
      <c r="C843" s="100">
        <v>19</v>
      </c>
      <c r="D843" s="100" t="s">
        <v>1096</v>
      </c>
      <c r="E843" s="101">
        <v>1</v>
      </c>
      <c r="F843" s="100"/>
      <c r="G843" s="100">
        <v>58</v>
      </c>
      <c r="H843" s="100"/>
      <c r="I843" s="100"/>
      <c r="J843" s="100"/>
      <c r="K843" s="100"/>
      <c r="L843" s="100"/>
      <c r="M843" s="100"/>
      <c r="N843" s="100"/>
      <c r="O843" s="100"/>
      <c r="P843" s="100"/>
      <c r="Q843" s="100"/>
      <c r="R843" s="100"/>
      <c r="S843" s="100"/>
      <c r="T843" s="100"/>
      <c r="U843" s="100"/>
      <c r="V843" s="100"/>
      <c r="W843" s="100"/>
      <c r="X843" s="100"/>
      <c r="Y843" s="100"/>
      <c r="Z843" s="100"/>
    </row>
    <row r="844" spans="1:26" ht="14.25" hidden="1" customHeight="1" outlineLevel="1" x14ac:dyDescent="0.2">
      <c r="A844" s="100"/>
      <c r="B844" s="100"/>
      <c r="C844" s="100"/>
      <c r="D844" s="100" t="s">
        <v>1097</v>
      </c>
      <c r="E844" s="101">
        <v>48</v>
      </c>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4.25" hidden="1" customHeight="1" outlineLevel="1" x14ac:dyDescent="0.2">
      <c r="A845" s="100"/>
      <c r="B845" s="100"/>
      <c r="C845" s="100">
        <v>20</v>
      </c>
      <c r="D845" s="100" t="s">
        <v>1121</v>
      </c>
      <c r="E845" s="101">
        <v>11</v>
      </c>
      <c r="F845" s="100" t="s">
        <v>1122</v>
      </c>
      <c r="G845" s="100">
        <v>60</v>
      </c>
      <c r="H845" s="100"/>
      <c r="I845" s="100"/>
      <c r="J845" s="100"/>
      <c r="K845" s="100"/>
      <c r="L845" s="100"/>
      <c r="M845" s="100"/>
      <c r="N845" s="100"/>
      <c r="O845" s="100"/>
      <c r="P845" s="100"/>
      <c r="Q845" s="100"/>
      <c r="R845" s="100"/>
      <c r="S845" s="100"/>
      <c r="T845" s="100"/>
      <c r="U845" s="100"/>
      <c r="V845" s="100"/>
      <c r="W845" s="100"/>
      <c r="X845" s="100"/>
      <c r="Y845" s="100"/>
      <c r="Z845" s="100"/>
    </row>
    <row r="846" spans="1:26" ht="14.25" hidden="1" customHeight="1" outlineLevel="1" x14ac:dyDescent="0.2">
      <c r="A846" s="100"/>
      <c r="B846" s="100"/>
      <c r="C846" s="100">
        <v>21</v>
      </c>
      <c r="D846" s="100" t="s">
        <v>1096</v>
      </c>
      <c r="E846" s="101">
        <v>1</v>
      </c>
      <c r="F846" s="100"/>
      <c r="G846" s="100">
        <v>62</v>
      </c>
      <c r="H846" s="100"/>
      <c r="I846" s="100"/>
      <c r="J846" s="100"/>
      <c r="K846" s="100"/>
      <c r="L846" s="100"/>
      <c r="M846" s="100"/>
      <c r="N846" s="100"/>
      <c r="O846" s="100"/>
      <c r="P846" s="100"/>
      <c r="Q846" s="100"/>
      <c r="R846" s="100"/>
      <c r="S846" s="100"/>
      <c r="T846" s="100"/>
      <c r="U846" s="100"/>
      <c r="V846" s="100"/>
      <c r="W846" s="100"/>
      <c r="X846" s="100"/>
      <c r="Y846" s="100"/>
      <c r="Z846" s="100"/>
    </row>
    <row r="847" spans="1:26" ht="14.25" hidden="1" customHeight="1" outlineLevel="1" x14ac:dyDescent="0.2">
      <c r="A847" s="100"/>
      <c r="B847" s="100"/>
      <c r="C847" s="100"/>
      <c r="D847" s="100" t="s">
        <v>1097</v>
      </c>
      <c r="E847" s="101">
        <v>48</v>
      </c>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4.25" hidden="1" customHeight="1" outlineLevel="1" x14ac:dyDescent="0.2">
      <c r="A848" s="100"/>
      <c r="B848" s="100"/>
      <c r="C848" s="100">
        <v>22</v>
      </c>
      <c r="D848" s="100" t="s">
        <v>1121</v>
      </c>
      <c r="E848" s="101">
        <v>12</v>
      </c>
      <c r="F848" s="100" t="s">
        <v>1122</v>
      </c>
      <c r="G848" s="100">
        <v>64</v>
      </c>
      <c r="H848" s="100"/>
      <c r="I848" s="100"/>
      <c r="J848" s="100"/>
      <c r="K848" s="100"/>
      <c r="L848" s="100"/>
      <c r="M848" s="100"/>
      <c r="N848" s="100"/>
      <c r="O848" s="100"/>
      <c r="P848" s="100"/>
      <c r="Q848" s="100"/>
      <c r="R848" s="100"/>
      <c r="S848" s="100"/>
      <c r="T848" s="100"/>
      <c r="U848" s="100"/>
      <c r="V848" s="100"/>
      <c r="W848" s="100"/>
      <c r="X848" s="100"/>
      <c r="Y848" s="100"/>
      <c r="Z848" s="100"/>
    </row>
    <row r="849" spans="1:26" ht="14.25" hidden="1" customHeight="1" outlineLevel="1" x14ac:dyDescent="0.2">
      <c r="A849" s="100"/>
      <c r="B849" s="100"/>
      <c r="C849" s="100">
        <v>23</v>
      </c>
      <c r="D849" s="100" t="s">
        <v>1096</v>
      </c>
      <c r="E849" s="101">
        <v>1</v>
      </c>
      <c r="F849" s="100"/>
      <c r="G849" s="100">
        <v>66</v>
      </c>
      <c r="H849" s="100"/>
      <c r="I849" s="100"/>
      <c r="J849" s="100"/>
      <c r="K849" s="100"/>
      <c r="L849" s="100"/>
      <c r="M849" s="100"/>
      <c r="N849" s="100"/>
      <c r="O849" s="100"/>
      <c r="P849" s="100"/>
      <c r="Q849" s="100"/>
      <c r="R849" s="100"/>
      <c r="S849" s="100"/>
      <c r="T849" s="100"/>
      <c r="U849" s="100"/>
      <c r="V849" s="100"/>
      <c r="W849" s="100"/>
      <c r="X849" s="100"/>
      <c r="Y849" s="100"/>
      <c r="Z849" s="100"/>
    </row>
    <row r="850" spans="1:26" ht="14.25" hidden="1" customHeight="1" outlineLevel="1" x14ac:dyDescent="0.2">
      <c r="A850" s="100"/>
      <c r="B850" s="100"/>
      <c r="C850" s="100"/>
      <c r="D850" s="100" t="s">
        <v>1097</v>
      </c>
      <c r="E850" s="101">
        <v>49</v>
      </c>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4.25" hidden="1" customHeight="1" outlineLevel="1" x14ac:dyDescent="0.2">
      <c r="A851" s="100"/>
      <c r="B851" s="100"/>
      <c r="C851" s="100">
        <v>24</v>
      </c>
      <c r="D851" s="100" t="s">
        <v>1121</v>
      </c>
      <c r="E851" s="101">
        <v>13</v>
      </c>
      <c r="F851" s="100" t="s">
        <v>1122</v>
      </c>
      <c r="G851" s="100">
        <v>68</v>
      </c>
      <c r="H851" s="100"/>
      <c r="I851" s="100"/>
      <c r="J851" s="100"/>
      <c r="K851" s="100"/>
      <c r="L851" s="100"/>
      <c r="M851" s="100"/>
      <c r="N851" s="100"/>
      <c r="O851" s="100"/>
      <c r="P851" s="100"/>
      <c r="Q851" s="100"/>
      <c r="R851" s="100"/>
      <c r="S851" s="100"/>
      <c r="T851" s="100"/>
      <c r="U851" s="100"/>
      <c r="V851" s="100"/>
      <c r="W851" s="100"/>
      <c r="X851" s="100"/>
      <c r="Y851" s="100"/>
      <c r="Z851" s="100"/>
    </row>
    <row r="852" spans="1:26" ht="14.25" hidden="1" customHeight="1" outlineLevel="1" x14ac:dyDescent="0.2">
      <c r="A852" s="100"/>
      <c r="B852" s="100"/>
      <c r="C852" s="100">
        <v>25</v>
      </c>
      <c r="D852" s="100" t="s">
        <v>1096</v>
      </c>
      <c r="E852" s="101">
        <v>1</v>
      </c>
      <c r="F852" s="100"/>
      <c r="G852" s="100">
        <v>70</v>
      </c>
      <c r="H852" s="100"/>
      <c r="I852" s="100"/>
      <c r="J852" s="100"/>
      <c r="K852" s="100"/>
      <c r="L852" s="100"/>
      <c r="M852" s="100"/>
      <c r="N852" s="100"/>
      <c r="O852" s="100"/>
      <c r="P852" s="100"/>
      <c r="Q852" s="100"/>
      <c r="R852" s="100"/>
      <c r="S852" s="100"/>
      <c r="T852" s="100"/>
      <c r="U852" s="100"/>
      <c r="V852" s="100"/>
      <c r="W852" s="100"/>
      <c r="X852" s="100"/>
      <c r="Y852" s="100"/>
      <c r="Z852" s="100"/>
    </row>
    <row r="853" spans="1:26" ht="14.25" hidden="1" customHeight="1" outlineLevel="1" x14ac:dyDescent="0.2">
      <c r="A853" s="100"/>
      <c r="B853" s="100"/>
      <c r="C853" s="100"/>
      <c r="D853" s="100" t="s">
        <v>1097</v>
      </c>
      <c r="E853" s="101">
        <v>49</v>
      </c>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4.25" hidden="1" customHeight="1" outlineLevel="1" x14ac:dyDescent="0.2">
      <c r="A854" s="100"/>
      <c r="B854" s="100"/>
      <c r="C854" s="100">
        <v>26</v>
      </c>
      <c r="D854" s="100" t="s">
        <v>1121</v>
      </c>
      <c r="E854" s="101">
        <v>14</v>
      </c>
      <c r="F854" s="100" t="s">
        <v>1122</v>
      </c>
      <c r="G854" s="100">
        <v>72</v>
      </c>
      <c r="H854" s="100"/>
      <c r="I854" s="100"/>
      <c r="J854" s="100"/>
      <c r="K854" s="100"/>
      <c r="L854" s="100"/>
      <c r="M854" s="100"/>
      <c r="N854" s="100"/>
      <c r="O854" s="100"/>
      <c r="P854" s="100"/>
      <c r="Q854" s="100"/>
      <c r="R854" s="100"/>
      <c r="S854" s="100"/>
      <c r="T854" s="100"/>
      <c r="U854" s="100"/>
      <c r="V854" s="100"/>
      <c r="W854" s="100"/>
      <c r="X854" s="100"/>
      <c r="Y854" s="100"/>
      <c r="Z854" s="100"/>
    </row>
    <row r="855" spans="1:26" ht="14.25" hidden="1" customHeight="1" outlineLevel="1" x14ac:dyDescent="0.2">
      <c r="A855" s="100"/>
      <c r="B855" s="100"/>
      <c r="C855" s="100">
        <v>27</v>
      </c>
      <c r="D855" s="100" t="s">
        <v>1096</v>
      </c>
      <c r="E855" s="101">
        <v>1</v>
      </c>
      <c r="F855" s="100"/>
      <c r="G855" s="100">
        <v>74</v>
      </c>
      <c r="H855" s="100"/>
      <c r="I855" s="100"/>
      <c r="J855" s="100"/>
      <c r="K855" s="100"/>
      <c r="L855" s="100"/>
      <c r="M855" s="100"/>
      <c r="N855" s="100"/>
      <c r="O855" s="100"/>
      <c r="P855" s="100"/>
      <c r="Q855" s="100"/>
      <c r="R855" s="100"/>
      <c r="S855" s="100"/>
      <c r="T855" s="100"/>
      <c r="U855" s="100"/>
      <c r="V855" s="100"/>
      <c r="W855" s="100"/>
      <c r="X855" s="100"/>
      <c r="Y855" s="100"/>
      <c r="Z855" s="100"/>
    </row>
    <row r="856" spans="1:26" ht="14.25" hidden="1" customHeight="1" outlineLevel="1" x14ac:dyDescent="0.2">
      <c r="A856" s="100"/>
      <c r="B856" s="100"/>
      <c r="C856" s="100"/>
      <c r="D856" s="100" t="s">
        <v>1097</v>
      </c>
      <c r="E856" s="101">
        <v>50</v>
      </c>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4.25" hidden="1" customHeight="1" outlineLevel="1" x14ac:dyDescent="0.2">
      <c r="A857" s="100"/>
      <c r="B857" s="100"/>
      <c r="C857" s="100">
        <v>28</v>
      </c>
      <c r="D857" s="100" t="s">
        <v>1121</v>
      </c>
      <c r="E857" s="101">
        <v>15</v>
      </c>
      <c r="F857" s="100" t="s">
        <v>1122</v>
      </c>
      <c r="G857" s="100">
        <v>76</v>
      </c>
      <c r="H857" s="100"/>
      <c r="I857" s="100"/>
      <c r="J857" s="100"/>
      <c r="K857" s="100"/>
      <c r="L857" s="100"/>
      <c r="M857" s="100"/>
      <c r="N857" s="100"/>
      <c r="O857" s="100"/>
      <c r="P857" s="100"/>
      <c r="Q857" s="100"/>
      <c r="R857" s="100"/>
      <c r="S857" s="100"/>
      <c r="T857" s="100"/>
      <c r="U857" s="100"/>
      <c r="V857" s="100"/>
      <c r="W857" s="100"/>
      <c r="X857" s="100"/>
      <c r="Y857" s="100"/>
      <c r="Z857" s="100"/>
    </row>
    <row r="858" spans="1:26" ht="14.25" hidden="1" customHeight="1" outlineLevel="1" x14ac:dyDescent="0.2">
      <c r="A858" s="100"/>
      <c r="B858" s="100"/>
      <c r="C858" s="100">
        <v>29</v>
      </c>
      <c r="D858" s="100" t="s">
        <v>1096</v>
      </c>
      <c r="E858" s="101">
        <v>1</v>
      </c>
      <c r="F858" s="100"/>
      <c r="G858" s="100">
        <v>78</v>
      </c>
      <c r="H858" s="100"/>
      <c r="I858" s="100"/>
      <c r="J858" s="100"/>
      <c r="K858" s="100"/>
      <c r="L858" s="100"/>
      <c r="M858" s="100"/>
      <c r="N858" s="100"/>
      <c r="O858" s="100"/>
      <c r="P858" s="100"/>
      <c r="Q858" s="100"/>
      <c r="R858" s="100"/>
      <c r="S858" s="100"/>
      <c r="T858" s="100"/>
      <c r="U858" s="100"/>
      <c r="V858" s="100"/>
      <c r="W858" s="100"/>
      <c r="X858" s="100"/>
      <c r="Y858" s="100"/>
      <c r="Z858" s="100"/>
    </row>
    <row r="859" spans="1:26" ht="14.25" hidden="1" customHeight="1" outlineLevel="1" x14ac:dyDescent="0.2">
      <c r="A859" s="100"/>
      <c r="B859" s="100"/>
      <c r="C859" s="100"/>
      <c r="D859" s="100" t="s">
        <v>1097</v>
      </c>
      <c r="E859" s="101">
        <v>50</v>
      </c>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4.25" hidden="1" customHeight="1" outlineLevel="1" x14ac:dyDescent="0.2">
      <c r="A860" s="100"/>
      <c r="B860" s="100"/>
      <c r="C860" s="100">
        <v>30</v>
      </c>
      <c r="D860" s="100" t="s">
        <v>1121</v>
      </c>
      <c r="E860" s="101">
        <v>16</v>
      </c>
      <c r="F860" s="100" t="s">
        <v>1122</v>
      </c>
      <c r="G860" s="100">
        <v>80</v>
      </c>
      <c r="H860" s="100"/>
      <c r="I860" s="100"/>
      <c r="J860" s="100"/>
      <c r="K860" s="100"/>
      <c r="L860" s="100"/>
      <c r="M860" s="100"/>
      <c r="N860" s="100"/>
      <c r="O860" s="100"/>
      <c r="P860" s="100"/>
      <c r="Q860" s="100"/>
      <c r="R860" s="100"/>
      <c r="S860" s="100"/>
      <c r="T860" s="100"/>
      <c r="U860" s="100"/>
      <c r="V860" s="100"/>
      <c r="W860" s="100"/>
      <c r="X860" s="100"/>
      <c r="Y860" s="100"/>
      <c r="Z860" s="100"/>
    </row>
    <row r="861" spans="1:26" ht="14.25" hidden="1" customHeight="1" outlineLevel="1" x14ac:dyDescent="0.2">
      <c r="A861" s="100"/>
      <c r="B861" s="100"/>
      <c r="C861" s="100">
        <v>31</v>
      </c>
      <c r="D861" s="100" t="s">
        <v>1096</v>
      </c>
      <c r="E861" s="101">
        <v>1</v>
      </c>
      <c r="F861" s="100"/>
      <c r="G861" s="100">
        <v>82</v>
      </c>
      <c r="H861" s="100"/>
      <c r="I861" s="100"/>
      <c r="J861" s="100"/>
      <c r="K861" s="100"/>
      <c r="L861" s="100"/>
      <c r="M861" s="100"/>
      <c r="N861" s="100"/>
      <c r="O861" s="100"/>
      <c r="P861" s="100"/>
      <c r="Q861" s="100"/>
      <c r="R861" s="100"/>
      <c r="S861" s="100"/>
      <c r="T861" s="100"/>
      <c r="U861" s="100"/>
      <c r="V861" s="100"/>
      <c r="W861" s="100"/>
      <c r="X861" s="100"/>
      <c r="Y861" s="100"/>
      <c r="Z861" s="100"/>
    </row>
    <row r="862" spans="1:26" ht="14.25" hidden="1" customHeight="1" outlineLevel="1" x14ac:dyDescent="0.2">
      <c r="A862" s="100"/>
      <c r="B862" s="100"/>
      <c r="C862" s="100"/>
      <c r="D862" s="100" t="s">
        <v>1097</v>
      </c>
      <c r="E862" s="101">
        <v>51</v>
      </c>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4.25" hidden="1" customHeight="1" outlineLevel="1" x14ac:dyDescent="0.2">
      <c r="A863" s="100"/>
      <c r="B863" s="100"/>
      <c r="C863" s="100">
        <v>32</v>
      </c>
      <c r="D863" s="100" t="s">
        <v>1121</v>
      </c>
      <c r="E863" s="101">
        <v>17</v>
      </c>
      <c r="F863" s="100" t="s">
        <v>1122</v>
      </c>
      <c r="G863" s="100">
        <v>84</v>
      </c>
      <c r="H863" s="100"/>
      <c r="I863" s="100"/>
      <c r="J863" s="100"/>
      <c r="K863" s="100"/>
      <c r="L863" s="100"/>
      <c r="M863" s="100"/>
      <c r="N863" s="100"/>
      <c r="O863" s="100"/>
      <c r="P863" s="100"/>
      <c r="Q863" s="100"/>
      <c r="R863" s="100"/>
      <c r="S863" s="100"/>
      <c r="T863" s="100"/>
      <c r="U863" s="100"/>
      <c r="V863" s="100"/>
      <c r="W863" s="100"/>
      <c r="X863" s="100"/>
      <c r="Y863" s="100"/>
      <c r="Z863" s="100"/>
    </row>
    <row r="864" spans="1:26" ht="14.25" hidden="1" customHeight="1" outlineLevel="1" x14ac:dyDescent="0.2">
      <c r="A864" s="100"/>
      <c r="B864" s="100"/>
      <c r="C864" s="100">
        <v>33</v>
      </c>
      <c r="D864" s="100" t="s">
        <v>1096</v>
      </c>
      <c r="E864" s="101">
        <v>1</v>
      </c>
      <c r="F864" s="100"/>
      <c r="G864" s="100">
        <v>86</v>
      </c>
      <c r="H864" s="100"/>
      <c r="I864" s="100"/>
      <c r="J864" s="100"/>
      <c r="K864" s="100"/>
      <c r="L864" s="100"/>
      <c r="M864" s="100"/>
      <c r="N864" s="100"/>
      <c r="O864" s="100"/>
      <c r="P864" s="100"/>
      <c r="Q864" s="100"/>
      <c r="R864" s="100"/>
      <c r="S864" s="100"/>
      <c r="T864" s="100"/>
      <c r="U864" s="100"/>
      <c r="V864" s="100"/>
      <c r="W864" s="100"/>
      <c r="X864" s="100"/>
      <c r="Y864" s="100"/>
      <c r="Z864" s="100"/>
    </row>
    <row r="865" spans="1:26" ht="14.25" hidden="1" customHeight="1" outlineLevel="1" x14ac:dyDescent="0.2">
      <c r="A865" s="100"/>
      <c r="B865" s="100"/>
      <c r="C865" s="100"/>
      <c r="D865" s="100" t="s">
        <v>1097</v>
      </c>
      <c r="E865" s="101">
        <v>51</v>
      </c>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4.25" hidden="1" customHeight="1" outlineLevel="1" x14ac:dyDescent="0.2">
      <c r="A866" s="100"/>
      <c r="B866" s="100"/>
      <c r="C866" s="100">
        <v>34</v>
      </c>
      <c r="D866" s="100" t="s">
        <v>1121</v>
      </c>
      <c r="E866" s="101">
        <v>18</v>
      </c>
      <c r="F866" s="100" t="s">
        <v>1122</v>
      </c>
      <c r="G866" s="100">
        <v>88</v>
      </c>
      <c r="H866" s="100"/>
      <c r="I866" s="100"/>
      <c r="J866" s="100"/>
      <c r="K866" s="100"/>
      <c r="L866" s="100"/>
      <c r="M866" s="100"/>
      <c r="N866" s="100"/>
      <c r="O866" s="100"/>
      <c r="P866" s="100"/>
      <c r="Q866" s="100"/>
      <c r="R866" s="100"/>
      <c r="S866" s="100"/>
      <c r="T866" s="100"/>
      <c r="U866" s="100"/>
      <c r="V866" s="100"/>
      <c r="W866" s="100"/>
      <c r="X866" s="100"/>
      <c r="Y866" s="100"/>
      <c r="Z866" s="100"/>
    </row>
    <row r="867" spans="1:26" ht="14.25" hidden="1" customHeight="1" outlineLevel="1" x14ac:dyDescent="0.2">
      <c r="A867" s="100"/>
      <c r="B867" s="100"/>
      <c r="C867" s="100">
        <v>35</v>
      </c>
      <c r="D867" s="100" t="s">
        <v>1096</v>
      </c>
      <c r="E867" s="101">
        <v>1</v>
      </c>
      <c r="F867" s="100"/>
      <c r="G867" s="100">
        <v>90</v>
      </c>
      <c r="H867" s="100"/>
      <c r="I867" s="100"/>
      <c r="J867" s="100"/>
      <c r="K867" s="100"/>
      <c r="L867" s="100"/>
      <c r="M867" s="100"/>
      <c r="N867" s="100"/>
      <c r="O867" s="100"/>
      <c r="P867" s="100"/>
      <c r="Q867" s="100"/>
      <c r="R867" s="100"/>
      <c r="S867" s="100"/>
      <c r="T867" s="100"/>
      <c r="U867" s="100"/>
      <c r="V867" s="100"/>
      <c r="W867" s="100"/>
      <c r="X867" s="100"/>
      <c r="Y867" s="100"/>
      <c r="Z867" s="100"/>
    </row>
    <row r="868" spans="1:26" ht="14.25" hidden="1" customHeight="1" outlineLevel="1" x14ac:dyDescent="0.2">
      <c r="A868" s="100"/>
      <c r="B868" s="100"/>
      <c r="C868" s="100"/>
      <c r="D868" s="100" t="s">
        <v>1097</v>
      </c>
      <c r="E868" s="101">
        <v>52</v>
      </c>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4.25" hidden="1" customHeight="1" outlineLevel="1" x14ac:dyDescent="0.2">
      <c r="A869" s="100"/>
      <c r="B869" s="100"/>
      <c r="C869" s="100">
        <v>36</v>
      </c>
      <c r="D869" s="100" t="s">
        <v>1121</v>
      </c>
      <c r="E869" s="101">
        <v>19</v>
      </c>
      <c r="F869" s="100" t="s">
        <v>1122</v>
      </c>
      <c r="G869" s="100">
        <v>92</v>
      </c>
      <c r="H869" s="100"/>
      <c r="I869" s="100"/>
      <c r="J869" s="100"/>
      <c r="K869" s="100"/>
      <c r="L869" s="100"/>
      <c r="M869" s="100"/>
      <c r="N869" s="100"/>
      <c r="O869" s="100"/>
      <c r="P869" s="100"/>
      <c r="Q869" s="100"/>
      <c r="R869" s="100"/>
      <c r="S869" s="100"/>
      <c r="T869" s="100"/>
      <c r="U869" s="100"/>
      <c r="V869" s="100"/>
      <c r="W869" s="100"/>
      <c r="X869" s="100"/>
      <c r="Y869" s="100"/>
      <c r="Z869" s="100"/>
    </row>
    <row r="870" spans="1:26" ht="14.25" hidden="1" customHeight="1" outlineLevel="1" x14ac:dyDescent="0.2">
      <c r="A870" s="100"/>
      <c r="B870" s="100"/>
      <c r="C870" s="100">
        <v>37</v>
      </c>
      <c r="D870" s="100" t="s">
        <v>1096</v>
      </c>
      <c r="E870" s="101">
        <v>1</v>
      </c>
      <c r="F870" s="100"/>
      <c r="G870" s="100">
        <v>94</v>
      </c>
      <c r="H870" s="100"/>
      <c r="I870" s="100"/>
      <c r="J870" s="100"/>
      <c r="K870" s="100"/>
      <c r="L870" s="100"/>
      <c r="M870" s="100"/>
      <c r="N870" s="100"/>
      <c r="O870" s="100"/>
      <c r="P870" s="100"/>
      <c r="Q870" s="100"/>
      <c r="R870" s="100"/>
      <c r="S870" s="100"/>
      <c r="T870" s="100"/>
      <c r="U870" s="100"/>
      <c r="V870" s="100"/>
      <c r="W870" s="100"/>
      <c r="X870" s="100"/>
      <c r="Y870" s="100"/>
      <c r="Z870" s="100"/>
    </row>
    <row r="871" spans="1:26" ht="14.25" hidden="1" customHeight="1" outlineLevel="1" x14ac:dyDescent="0.2">
      <c r="A871" s="100"/>
      <c r="B871" s="100"/>
      <c r="C871" s="100"/>
      <c r="D871" s="100" t="s">
        <v>1097</v>
      </c>
      <c r="E871" s="101">
        <v>52</v>
      </c>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4.25" hidden="1" customHeight="1" outlineLevel="1" x14ac:dyDescent="0.2">
      <c r="A872" s="100"/>
      <c r="B872" s="100"/>
      <c r="C872" s="100">
        <v>38</v>
      </c>
      <c r="D872" s="100" t="s">
        <v>1121</v>
      </c>
      <c r="E872" s="101">
        <v>20</v>
      </c>
      <c r="F872" s="100" t="s">
        <v>1122</v>
      </c>
      <c r="G872" s="100">
        <v>96</v>
      </c>
      <c r="H872" s="100"/>
      <c r="I872" s="100"/>
      <c r="J872" s="100"/>
      <c r="K872" s="100"/>
      <c r="L872" s="100"/>
      <c r="M872" s="100"/>
      <c r="N872" s="100"/>
      <c r="O872" s="100"/>
      <c r="P872" s="100"/>
      <c r="Q872" s="100"/>
      <c r="R872" s="100"/>
      <c r="S872" s="100"/>
      <c r="T872" s="100"/>
      <c r="U872" s="100"/>
      <c r="V872" s="100"/>
      <c r="W872" s="100"/>
      <c r="X872" s="100"/>
      <c r="Y872" s="100"/>
      <c r="Z872" s="100"/>
    </row>
    <row r="873" spans="1:26" ht="14.25" hidden="1" customHeight="1" outlineLevel="1" x14ac:dyDescent="0.2">
      <c r="A873" s="100"/>
      <c r="B873" s="100"/>
      <c r="C873" s="100">
        <v>39</v>
      </c>
      <c r="D873" s="100" t="s">
        <v>1096</v>
      </c>
      <c r="E873" s="101">
        <v>1</v>
      </c>
      <c r="F873" s="100"/>
      <c r="G873" s="100">
        <v>98</v>
      </c>
      <c r="H873" s="100"/>
      <c r="I873" s="100"/>
      <c r="J873" s="100"/>
      <c r="K873" s="100"/>
      <c r="L873" s="100"/>
      <c r="M873" s="100"/>
      <c r="N873" s="100"/>
      <c r="O873" s="100"/>
      <c r="P873" s="100"/>
      <c r="Q873" s="100"/>
      <c r="R873" s="100"/>
      <c r="S873" s="100"/>
      <c r="T873" s="100"/>
      <c r="U873" s="100"/>
      <c r="V873" s="100"/>
      <c r="W873" s="100"/>
      <c r="X873" s="100"/>
      <c r="Y873" s="100"/>
      <c r="Z873" s="100"/>
    </row>
    <row r="874" spans="1:26" ht="14.25" hidden="1" customHeight="1" outlineLevel="1" x14ac:dyDescent="0.2">
      <c r="A874" s="100"/>
      <c r="B874" s="100"/>
      <c r="C874" s="100"/>
      <c r="D874" s="100" t="s">
        <v>1097</v>
      </c>
      <c r="E874" s="101">
        <v>53</v>
      </c>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4.25" hidden="1" customHeight="1" outlineLevel="1" x14ac:dyDescent="0.2">
      <c r="A875" s="100"/>
      <c r="B875" s="100"/>
      <c r="C875" s="100">
        <v>40</v>
      </c>
      <c r="D875" s="100" t="s">
        <v>1121</v>
      </c>
      <c r="E875" s="101">
        <v>21</v>
      </c>
      <c r="F875" s="100" t="s">
        <v>1122</v>
      </c>
      <c r="G875" s="100">
        <v>100</v>
      </c>
      <c r="H875" s="100"/>
      <c r="I875" s="100"/>
      <c r="J875" s="100"/>
      <c r="K875" s="100"/>
      <c r="L875" s="100"/>
      <c r="M875" s="100"/>
      <c r="N875" s="100"/>
      <c r="O875" s="100"/>
      <c r="P875" s="100"/>
      <c r="Q875" s="100"/>
      <c r="R875" s="100"/>
      <c r="S875" s="100"/>
      <c r="T875" s="100"/>
      <c r="U875" s="100"/>
      <c r="V875" s="100"/>
      <c r="W875" s="100"/>
      <c r="X875" s="100"/>
      <c r="Y875" s="100"/>
      <c r="Z875" s="100"/>
    </row>
    <row r="876" spans="1:26" ht="14.25" hidden="1" customHeight="1" outlineLevel="1" x14ac:dyDescent="0.2">
      <c r="A876" s="100"/>
      <c r="B876" s="100"/>
      <c r="C876" s="100">
        <v>41</v>
      </c>
      <c r="D876" s="100" t="s">
        <v>1096</v>
      </c>
      <c r="E876" s="101">
        <v>1</v>
      </c>
      <c r="F876" s="100"/>
      <c r="G876" s="100">
        <v>102</v>
      </c>
      <c r="H876" s="100"/>
      <c r="I876" s="100"/>
      <c r="J876" s="100"/>
      <c r="K876" s="100"/>
      <c r="L876" s="100"/>
      <c r="M876" s="100"/>
      <c r="N876" s="100"/>
      <c r="O876" s="100"/>
      <c r="P876" s="100"/>
      <c r="Q876" s="100"/>
      <c r="R876" s="100"/>
      <c r="S876" s="100"/>
      <c r="T876" s="100"/>
      <c r="U876" s="100"/>
      <c r="V876" s="100"/>
      <c r="W876" s="100"/>
      <c r="X876" s="100"/>
      <c r="Y876" s="100"/>
      <c r="Z876" s="100"/>
    </row>
    <row r="877" spans="1:26" ht="14.25" hidden="1" customHeight="1" outlineLevel="1" x14ac:dyDescent="0.2">
      <c r="A877" s="100"/>
      <c r="B877" s="100"/>
      <c r="C877" s="100"/>
      <c r="D877" s="100" t="s">
        <v>1097</v>
      </c>
      <c r="E877" s="101">
        <v>53</v>
      </c>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4.25" hidden="1" customHeight="1" outlineLevel="1" x14ac:dyDescent="0.2">
      <c r="A878" s="100"/>
      <c r="B878" s="100"/>
      <c r="C878" s="100">
        <v>42</v>
      </c>
      <c r="D878" s="100" t="s">
        <v>1121</v>
      </c>
      <c r="E878" s="101">
        <v>22</v>
      </c>
      <c r="F878" s="100" t="s">
        <v>1122</v>
      </c>
      <c r="G878" s="100">
        <v>104</v>
      </c>
      <c r="H878" s="100"/>
      <c r="I878" s="100"/>
      <c r="J878" s="100"/>
      <c r="K878" s="100"/>
      <c r="L878" s="100"/>
      <c r="M878" s="100"/>
      <c r="N878" s="100"/>
      <c r="O878" s="100"/>
      <c r="P878" s="100"/>
      <c r="Q878" s="100"/>
      <c r="R878" s="100"/>
      <c r="S878" s="100"/>
      <c r="T878" s="100"/>
      <c r="U878" s="100"/>
      <c r="V878" s="100"/>
      <c r="W878" s="100"/>
      <c r="X878" s="100"/>
      <c r="Y878" s="100"/>
      <c r="Z878" s="100"/>
    </row>
    <row r="879" spans="1:26" ht="14.25" hidden="1" customHeight="1" outlineLevel="1" x14ac:dyDescent="0.2">
      <c r="A879" s="100"/>
      <c r="B879" s="100"/>
      <c r="C879" s="100">
        <v>43</v>
      </c>
      <c r="D879" s="100" t="s">
        <v>1096</v>
      </c>
      <c r="E879" s="101">
        <v>1</v>
      </c>
      <c r="F879" s="100"/>
      <c r="G879" s="100">
        <v>106</v>
      </c>
      <c r="H879" s="100"/>
      <c r="I879" s="100"/>
      <c r="J879" s="100"/>
      <c r="K879" s="100"/>
      <c r="L879" s="100"/>
      <c r="M879" s="100"/>
      <c r="N879" s="100"/>
      <c r="O879" s="100"/>
      <c r="P879" s="100"/>
      <c r="Q879" s="100"/>
      <c r="R879" s="100"/>
      <c r="S879" s="100"/>
      <c r="T879" s="100"/>
      <c r="U879" s="100"/>
      <c r="V879" s="100"/>
      <c r="W879" s="100"/>
      <c r="X879" s="100"/>
      <c r="Y879" s="100"/>
      <c r="Z879" s="100"/>
    </row>
    <row r="880" spans="1:26" ht="14.25" hidden="1" customHeight="1" outlineLevel="1" x14ac:dyDescent="0.2">
      <c r="A880" s="100"/>
      <c r="B880" s="100"/>
      <c r="C880" s="100"/>
      <c r="D880" s="100" t="s">
        <v>1097</v>
      </c>
      <c r="E880" s="101">
        <v>54</v>
      </c>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4.25" hidden="1" customHeight="1" outlineLevel="1" x14ac:dyDescent="0.2">
      <c r="A881" s="100"/>
      <c r="B881" s="100"/>
      <c r="C881" s="100">
        <v>44</v>
      </c>
      <c r="D881" s="100" t="s">
        <v>1121</v>
      </c>
      <c r="E881" s="101">
        <v>23</v>
      </c>
      <c r="F881" s="100" t="s">
        <v>1122</v>
      </c>
      <c r="G881" s="100">
        <v>108</v>
      </c>
      <c r="H881" s="100"/>
      <c r="I881" s="100"/>
      <c r="J881" s="100"/>
      <c r="K881" s="100"/>
      <c r="L881" s="100"/>
      <c r="M881" s="100"/>
      <c r="N881" s="100"/>
      <c r="O881" s="100"/>
      <c r="P881" s="100"/>
      <c r="Q881" s="100"/>
      <c r="R881" s="100"/>
      <c r="S881" s="100"/>
      <c r="T881" s="100"/>
      <c r="U881" s="100"/>
      <c r="V881" s="100"/>
      <c r="W881" s="100"/>
      <c r="X881" s="100"/>
      <c r="Y881" s="100"/>
      <c r="Z881" s="100"/>
    </row>
    <row r="882" spans="1:26" ht="14.25" hidden="1" customHeight="1" outlineLevel="1" x14ac:dyDescent="0.2">
      <c r="A882" s="100"/>
      <c r="B882" s="100"/>
      <c r="C882" s="100">
        <v>45</v>
      </c>
      <c r="D882" s="100" t="s">
        <v>1096</v>
      </c>
      <c r="E882" s="101">
        <v>1</v>
      </c>
      <c r="F882" s="100"/>
      <c r="G882" s="100">
        <v>110</v>
      </c>
      <c r="H882" s="100"/>
      <c r="I882" s="100"/>
      <c r="J882" s="100"/>
      <c r="K882" s="100"/>
      <c r="L882" s="100"/>
      <c r="M882" s="100"/>
      <c r="N882" s="100"/>
      <c r="O882" s="100"/>
      <c r="P882" s="100"/>
      <c r="Q882" s="100"/>
      <c r="R882" s="100"/>
      <c r="S882" s="100"/>
      <c r="T882" s="100"/>
      <c r="U882" s="100"/>
      <c r="V882" s="100"/>
      <c r="W882" s="100"/>
      <c r="X882" s="100"/>
      <c r="Y882" s="100"/>
      <c r="Z882" s="100"/>
    </row>
    <row r="883" spans="1:26" ht="14.25" hidden="1" customHeight="1" outlineLevel="1" x14ac:dyDescent="0.2">
      <c r="A883" s="100"/>
      <c r="B883" s="100"/>
      <c r="C883" s="100"/>
      <c r="D883" s="100" t="s">
        <v>1097</v>
      </c>
      <c r="E883" s="101">
        <v>54</v>
      </c>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4.25" hidden="1" customHeight="1" outlineLevel="1" x14ac:dyDescent="0.2">
      <c r="A884" s="100"/>
      <c r="B884" s="100"/>
      <c r="C884" s="100">
        <v>46</v>
      </c>
      <c r="D884" s="100" t="s">
        <v>1121</v>
      </c>
      <c r="E884" s="101">
        <v>24</v>
      </c>
      <c r="F884" s="100" t="s">
        <v>1122</v>
      </c>
      <c r="G884" s="100">
        <v>112</v>
      </c>
      <c r="H884" s="100"/>
      <c r="I884" s="100"/>
      <c r="J884" s="100"/>
      <c r="K884" s="100"/>
      <c r="L884" s="100"/>
      <c r="M884" s="100"/>
      <c r="N884" s="100"/>
      <c r="O884" s="100"/>
      <c r="P884" s="100"/>
      <c r="Q884" s="100"/>
      <c r="R884" s="100"/>
      <c r="S884" s="100"/>
      <c r="T884" s="100"/>
      <c r="U884" s="100"/>
      <c r="V884" s="100"/>
      <c r="W884" s="100"/>
      <c r="X884" s="100"/>
      <c r="Y884" s="100"/>
      <c r="Z884" s="100"/>
    </row>
    <row r="885" spans="1:26" ht="14.25" hidden="1" customHeight="1" outlineLevel="1" x14ac:dyDescent="0.2">
      <c r="A885" s="100"/>
      <c r="B885" s="100"/>
      <c r="C885" s="100">
        <v>47</v>
      </c>
      <c r="D885" s="100" t="s">
        <v>1096</v>
      </c>
      <c r="E885" s="101">
        <v>1</v>
      </c>
      <c r="F885" s="100"/>
      <c r="G885" s="100">
        <v>114</v>
      </c>
      <c r="H885" s="100"/>
      <c r="I885" s="100"/>
      <c r="J885" s="100"/>
      <c r="K885" s="100"/>
      <c r="L885" s="100"/>
      <c r="M885" s="100"/>
      <c r="N885" s="100"/>
      <c r="O885" s="100"/>
      <c r="P885" s="100"/>
      <c r="Q885" s="100"/>
      <c r="R885" s="100"/>
      <c r="S885" s="100"/>
      <c r="T885" s="100"/>
      <c r="U885" s="100"/>
      <c r="V885" s="100"/>
      <c r="W885" s="100"/>
      <c r="X885" s="100"/>
      <c r="Y885" s="100"/>
      <c r="Z885" s="100"/>
    </row>
    <row r="886" spans="1:26" ht="14.25" hidden="1" customHeight="1" outlineLevel="1" x14ac:dyDescent="0.2">
      <c r="A886" s="100"/>
      <c r="B886" s="100"/>
      <c r="C886" s="100"/>
      <c r="D886" s="100" t="s">
        <v>1097</v>
      </c>
      <c r="E886" s="101">
        <v>55</v>
      </c>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4.25" hidden="1" customHeight="1" outlineLevel="1" x14ac:dyDescent="0.2">
      <c r="A887" s="100"/>
      <c r="B887" s="100"/>
      <c r="C887" s="100">
        <v>48</v>
      </c>
      <c r="D887" s="100" t="s">
        <v>1121</v>
      </c>
      <c r="E887" s="101">
        <v>25</v>
      </c>
      <c r="F887" s="100" t="s">
        <v>1122</v>
      </c>
      <c r="G887" s="100">
        <v>116</v>
      </c>
      <c r="H887" s="100"/>
      <c r="I887" s="100"/>
      <c r="J887" s="100"/>
      <c r="K887" s="100"/>
      <c r="L887" s="100"/>
      <c r="M887" s="100"/>
      <c r="N887" s="100"/>
      <c r="O887" s="100"/>
      <c r="P887" s="100"/>
      <c r="Q887" s="100"/>
      <c r="R887" s="100"/>
      <c r="S887" s="100"/>
      <c r="T887" s="100"/>
      <c r="U887" s="100"/>
      <c r="V887" s="100"/>
      <c r="W887" s="100"/>
      <c r="X887" s="100"/>
      <c r="Y887" s="100"/>
      <c r="Z887" s="100"/>
    </row>
    <row r="888" spans="1:26" ht="14.25" hidden="1" customHeight="1" outlineLevel="1" x14ac:dyDescent="0.2">
      <c r="A888" s="100"/>
      <c r="B888" s="100"/>
      <c r="C888" s="100">
        <v>49</v>
      </c>
      <c r="D888" s="100" t="s">
        <v>1096</v>
      </c>
      <c r="E888" s="101">
        <v>1</v>
      </c>
      <c r="F888" s="100"/>
      <c r="G888" s="100">
        <v>118</v>
      </c>
      <c r="H888" s="100"/>
      <c r="I888" s="100"/>
      <c r="J888" s="100"/>
      <c r="K888" s="100"/>
      <c r="L888" s="100"/>
      <c r="M888" s="100"/>
      <c r="N888" s="100"/>
      <c r="O888" s="100"/>
      <c r="P888" s="100"/>
      <c r="Q888" s="100"/>
      <c r="R888" s="100"/>
      <c r="S888" s="100"/>
      <c r="T888" s="100"/>
      <c r="U888" s="100"/>
      <c r="V888" s="100"/>
      <c r="W888" s="100"/>
      <c r="X888" s="100"/>
      <c r="Y888" s="100"/>
      <c r="Z888" s="100"/>
    </row>
    <row r="889" spans="1:26" ht="14.25" hidden="1" customHeight="1" outlineLevel="1" x14ac:dyDescent="0.2">
      <c r="A889" s="100"/>
      <c r="B889" s="100"/>
      <c r="C889" s="100"/>
      <c r="D889" s="100" t="s">
        <v>1097</v>
      </c>
      <c r="E889" s="101">
        <v>55</v>
      </c>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4.25" hidden="1" customHeight="1" outlineLevel="1" x14ac:dyDescent="0.2">
      <c r="A890" s="100"/>
      <c r="B890" s="100"/>
      <c r="C890" s="100">
        <v>50</v>
      </c>
      <c r="D890" s="100" t="s">
        <v>1121</v>
      </c>
      <c r="E890" s="101">
        <v>26</v>
      </c>
      <c r="F890" s="100" t="s">
        <v>1122</v>
      </c>
      <c r="G890" s="100">
        <v>120</v>
      </c>
      <c r="H890" s="100"/>
      <c r="I890" s="100"/>
      <c r="J890" s="100"/>
      <c r="K890" s="100"/>
      <c r="L890" s="100"/>
      <c r="M890" s="100"/>
      <c r="N890" s="100"/>
      <c r="O890" s="100"/>
      <c r="P890" s="100"/>
      <c r="Q890" s="100"/>
      <c r="R890" s="100"/>
      <c r="S890" s="100"/>
      <c r="T890" s="100"/>
      <c r="U890" s="100"/>
      <c r="V890" s="100"/>
      <c r="W890" s="100"/>
      <c r="X890" s="100"/>
      <c r="Y890" s="100"/>
      <c r="Z890" s="100"/>
    </row>
    <row r="891" spans="1:26" ht="14.25" customHeight="1" x14ac:dyDescent="0.2">
      <c r="A891" s="28" t="s">
        <v>1123</v>
      </c>
      <c r="B891" s="28" t="s">
        <v>1089</v>
      </c>
      <c r="C891" s="28">
        <v>1</v>
      </c>
      <c r="D891" s="28" t="s">
        <v>1090</v>
      </c>
      <c r="E891" s="29">
        <v>429000</v>
      </c>
      <c r="F891" s="28"/>
      <c r="G891" s="28">
        <v>20</v>
      </c>
      <c r="H891" s="100" t="s">
        <v>123</v>
      </c>
      <c r="I891" s="100"/>
      <c r="J891" s="100"/>
      <c r="K891" s="100"/>
      <c r="L891" s="100"/>
      <c r="M891" s="100"/>
      <c r="N891" s="100"/>
      <c r="O891" s="100"/>
      <c r="P891" s="100"/>
      <c r="Q891" s="100"/>
      <c r="R891" s="100"/>
      <c r="S891" s="100"/>
      <c r="T891" s="100"/>
      <c r="U891" s="100"/>
      <c r="V891" s="100"/>
      <c r="W891" s="100"/>
      <c r="X891" s="100"/>
      <c r="Y891" s="100"/>
      <c r="Z891" s="100"/>
    </row>
    <row r="892" spans="1:26" ht="14.25" customHeight="1" collapsed="1" x14ac:dyDescent="0.2">
      <c r="A892" s="100"/>
      <c r="B892" s="100"/>
      <c r="C892" s="100"/>
      <c r="D892" s="100" t="s">
        <v>1091</v>
      </c>
      <c r="E892" s="101">
        <v>70</v>
      </c>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4.25" hidden="1" customHeight="1" outlineLevel="1" x14ac:dyDescent="0.2">
      <c r="A893" s="100"/>
      <c r="B893" s="100"/>
      <c r="C893" s="100">
        <v>2</v>
      </c>
      <c r="D893" s="100" t="s">
        <v>1091</v>
      </c>
      <c r="E893" s="101">
        <v>71</v>
      </c>
      <c r="F893" s="100"/>
      <c r="G893" s="100">
        <v>24</v>
      </c>
      <c r="H893" s="100"/>
      <c r="I893" s="100"/>
      <c r="J893" s="100"/>
      <c r="K893" s="100"/>
      <c r="L893" s="100"/>
      <c r="M893" s="100"/>
      <c r="N893" s="100"/>
      <c r="O893" s="100"/>
      <c r="P893" s="100"/>
      <c r="Q893" s="100"/>
      <c r="R893" s="100"/>
      <c r="S893" s="100"/>
      <c r="T893" s="100"/>
      <c r="U893" s="100"/>
      <c r="V893" s="100"/>
      <c r="W893" s="100"/>
      <c r="X893" s="100"/>
      <c r="Y893" s="100"/>
      <c r="Z893" s="100"/>
    </row>
    <row r="894" spans="1:26" ht="14.25" hidden="1" customHeight="1" outlineLevel="1" x14ac:dyDescent="0.2">
      <c r="A894" s="100"/>
      <c r="B894" s="100"/>
      <c r="C894" s="100">
        <v>3</v>
      </c>
      <c r="D894" s="100" t="s">
        <v>1090</v>
      </c>
      <c r="E894" s="101">
        <v>437910</v>
      </c>
      <c r="F894" s="100"/>
      <c r="G894" s="100">
        <v>26</v>
      </c>
      <c r="H894" s="100"/>
      <c r="I894" s="100"/>
      <c r="J894" s="100"/>
      <c r="K894" s="100"/>
      <c r="L894" s="100"/>
      <c r="M894" s="100"/>
      <c r="N894" s="100"/>
      <c r="O894" s="100"/>
      <c r="P894" s="100"/>
      <c r="Q894" s="100"/>
      <c r="R894" s="100"/>
      <c r="S894" s="100"/>
      <c r="T894" s="100"/>
      <c r="U894" s="100"/>
      <c r="V894" s="100"/>
      <c r="W894" s="100"/>
      <c r="X894" s="100"/>
      <c r="Y894" s="100"/>
      <c r="Z894" s="100"/>
    </row>
    <row r="895" spans="1:26" ht="14.25" hidden="1" customHeight="1" outlineLevel="1" x14ac:dyDescent="0.2">
      <c r="A895" s="100"/>
      <c r="B895" s="100"/>
      <c r="C895" s="100">
        <v>4</v>
      </c>
      <c r="D895" s="100" t="s">
        <v>1091</v>
      </c>
      <c r="E895" s="101">
        <v>72</v>
      </c>
      <c r="F895" s="100"/>
      <c r="G895" s="100">
        <v>28</v>
      </c>
      <c r="H895" s="100"/>
      <c r="I895" s="100"/>
      <c r="J895" s="100"/>
      <c r="K895" s="100"/>
      <c r="L895" s="100"/>
      <c r="M895" s="100"/>
      <c r="N895" s="100"/>
      <c r="O895" s="100"/>
      <c r="P895" s="100"/>
      <c r="Q895" s="100"/>
      <c r="R895" s="100"/>
      <c r="S895" s="100"/>
      <c r="T895" s="100"/>
      <c r="U895" s="100"/>
      <c r="V895" s="100"/>
      <c r="W895" s="100"/>
      <c r="X895" s="100"/>
      <c r="Y895" s="100"/>
      <c r="Z895" s="100"/>
    </row>
    <row r="896" spans="1:26" ht="14.25" hidden="1" customHeight="1" outlineLevel="1" x14ac:dyDescent="0.2">
      <c r="A896" s="100"/>
      <c r="B896" s="100"/>
      <c r="C896" s="100">
        <v>5</v>
      </c>
      <c r="D896" s="100" t="s">
        <v>1090</v>
      </c>
      <c r="E896" s="101">
        <v>446820</v>
      </c>
      <c r="F896" s="100"/>
      <c r="G896" s="100">
        <v>30</v>
      </c>
      <c r="H896" s="100"/>
      <c r="I896" s="100"/>
      <c r="J896" s="100"/>
      <c r="K896" s="100"/>
      <c r="L896" s="100"/>
      <c r="M896" s="100"/>
      <c r="N896" s="100"/>
      <c r="O896" s="100"/>
      <c r="P896" s="100"/>
      <c r="Q896" s="100"/>
      <c r="R896" s="100"/>
      <c r="S896" s="100"/>
      <c r="T896" s="100"/>
      <c r="U896" s="100"/>
      <c r="V896" s="100"/>
      <c r="W896" s="100"/>
      <c r="X896" s="100"/>
      <c r="Y896" s="100"/>
      <c r="Z896" s="100"/>
    </row>
    <row r="897" spans="1:26" ht="14.25" hidden="1" customHeight="1" outlineLevel="1" x14ac:dyDescent="0.2">
      <c r="A897" s="100"/>
      <c r="B897" s="100"/>
      <c r="C897" s="100">
        <v>6</v>
      </c>
      <c r="D897" s="100" t="s">
        <v>1091</v>
      </c>
      <c r="E897" s="101">
        <v>73</v>
      </c>
      <c r="F897" s="100"/>
      <c r="G897" s="100">
        <v>32</v>
      </c>
      <c r="H897" s="100"/>
      <c r="I897" s="100"/>
      <c r="J897" s="100"/>
      <c r="K897" s="100"/>
      <c r="L897" s="100"/>
      <c r="M897" s="100"/>
      <c r="N897" s="100"/>
      <c r="O897" s="100"/>
      <c r="P897" s="100"/>
      <c r="Q897" s="100"/>
      <c r="R897" s="100"/>
      <c r="S897" s="100"/>
      <c r="T897" s="100"/>
      <c r="U897" s="100"/>
      <c r="V897" s="100"/>
      <c r="W897" s="100"/>
      <c r="X897" s="100"/>
      <c r="Y897" s="100"/>
      <c r="Z897" s="100"/>
    </row>
    <row r="898" spans="1:26" ht="14.25" hidden="1" customHeight="1" outlineLevel="1" x14ac:dyDescent="0.2">
      <c r="A898" s="100"/>
      <c r="B898" s="100"/>
      <c r="C898" s="100">
        <v>7</v>
      </c>
      <c r="D898" s="100" t="s">
        <v>1090</v>
      </c>
      <c r="E898" s="101">
        <v>455730</v>
      </c>
      <c r="F898" s="100"/>
      <c r="G898" s="100">
        <v>34</v>
      </c>
      <c r="H898" s="100"/>
      <c r="I898" s="100"/>
      <c r="J898" s="100"/>
      <c r="K898" s="100"/>
      <c r="L898" s="100"/>
      <c r="M898" s="100"/>
      <c r="N898" s="100"/>
      <c r="O898" s="100"/>
      <c r="P898" s="100"/>
      <c r="Q898" s="100"/>
      <c r="R898" s="100"/>
      <c r="S898" s="100"/>
      <c r="T898" s="100"/>
      <c r="U898" s="100"/>
      <c r="V898" s="100"/>
      <c r="W898" s="100"/>
      <c r="X898" s="100"/>
      <c r="Y898" s="100"/>
      <c r="Z898" s="100"/>
    </row>
    <row r="899" spans="1:26" ht="14.25" hidden="1" customHeight="1" outlineLevel="1" x14ac:dyDescent="0.2">
      <c r="A899" s="100"/>
      <c r="B899" s="100"/>
      <c r="C899" s="100">
        <v>8</v>
      </c>
      <c r="D899" s="100" t="s">
        <v>1091</v>
      </c>
      <c r="E899" s="101">
        <v>74</v>
      </c>
      <c r="F899" s="100"/>
      <c r="G899" s="100">
        <v>36</v>
      </c>
      <c r="H899" s="100"/>
      <c r="I899" s="100"/>
      <c r="J899" s="100"/>
      <c r="K899" s="100"/>
      <c r="L899" s="100"/>
      <c r="M899" s="100"/>
      <c r="N899" s="100"/>
      <c r="O899" s="100"/>
      <c r="P899" s="100"/>
      <c r="Q899" s="100"/>
      <c r="R899" s="100"/>
      <c r="S899" s="100"/>
      <c r="T899" s="100"/>
      <c r="U899" s="100"/>
      <c r="V899" s="100"/>
      <c r="W899" s="100"/>
      <c r="X899" s="100"/>
      <c r="Y899" s="100"/>
      <c r="Z899" s="100"/>
    </row>
    <row r="900" spans="1:26" ht="14.25" hidden="1" customHeight="1" outlineLevel="1" x14ac:dyDescent="0.2">
      <c r="A900" s="100"/>
      <c r="B900" s="100"/>
      <c r="C900" s="100">
        <v>9</v>
      </c>
      <c r="D900" s="100" t="s">
        <v>1090</v>
      </c>
      <c r="E900" s="101">
        <v>464640</v>
      </c>
      <c r="F900" s="100"/>
      <c r="G900" s="100">
        <v>38</v>
      </c>
      <c r="H900" s="100"/>
      <c r="I900" s="100"/>
      <c r="J900" s="100"/>
      <c r="K900" s="100"/>
      <c r="L900" s="100"/>
      <c r="M900" s="100"/>
      <c r="N900" s="100"/>
      <c r="O900" s="100"/>
      <c r="P900" s="100"/>
      <c r="Q900" s="100"/>
      <c r="R900" s="100"/>
      <c r="S900" s="100"/>
      <c r="T900" s="100"/>
      <c r="U900" s="100"/>
      <c r="V900" s="100"/>
      <c r="W900" s="100"/>
      <c r="X900" s="100"/>
      <c r="Y900" s="100"/>
      <c r="Z900" s="100"/>
    </row>
    <row r="901" spans="1:26" ht="14.25" hidden="1" customHeight="1" outlineLevel="1" x14ac:dyDescent="0.2">
      <c r="A901" s="100"/>
      <c r="B901" s="100"/>
      <c r="C901" s="100">
        <v>10</v>
      </c>
      <c r="D901" s="100" t="s">
        <v>1091</v>
      </c>
      <c r="E901" s="101">
        <v>75</v>
      </c>
      <c r="F901" s="100"/>
      <c r="G901" s="100">
        <v>40</v>
      </c>
      <c r="H901" s="100"/>
      <c r="I901" s="100"/>
      <c r="J901" s="100"/>
      <c r="K901" s="100"/>
      <c r="L901" s="100"/>
      <c r="M901" s="100"/>
      <c r="N901" s="100"/>
      <c r="O901" s="100"/>
      <c r="P901" s="100"/>
      <c r="Q901" s="100"/>
      <c r="R901" s="100"/>
      <c r="S901" s="100"/>
      <c r="T901" s="100"/>
      <c r="U901" s="100"/>
      <c r="V901" s="100"/>
      <c r="W901" s="100"/>
      <c r="X901" s="100"/>
      <c r="Y901" s="100"/>
      <c r="Z901" s="100"/>
    </row>
    <row r="902" spans="1:26" ht="14.25" hidden="1" customHeight="1" outlineLevel="1" x14ac:dyDescent="0.2">
      <c r="A902" s="100"/>
      <c r="B902" s="100"/>
      <c r="C902" s="100">
        <v>11</v>
      </c>
      <c r="D902" s="100" t="s">
        <v>1090</v>
      </c>
      <c r="E902" s="101">
        <v>473550</v>
      </c>
      <c r="F902" s="100"/>
      <c r="G902" s="100">
        <v>42</v>
      </c>
      <c r="H902" s="100"/>
      <c r="I902" s="100"/>
      <c r="J902" s="100"/>
      <c r="K902" s="100"/>
      <c r="L902" s="100"/>
      <c r="M902" s="100"/>
      <c r="N902" s="100"/>
      <c r="O902" s="100"/>
      <c r="P902" s="100"/>
      <c r="Q902" s="100"/>
      <c r="R902" s="100"/>
      <c r="S902" s="100"/>
      <c r="T902" s="100"/>
      <c r="U902" s="100"/>
      <c r="V902" s="100"/>
      <c r="W902" s="100"/>
      <c r="X902" s="100"/>
      <c r="Y902" s="100"/>
      <c r="Z902" s="100"/>
    </row>
    <row r="903" spans="1:26" ht="14.25" hidden="1" customHeight="1" outlineLevel="1" x14ac:dyDescent="0.2">
      <c r="A903" s="100"/>
      <c r="B903" s="100"/>
      <c r="C903" s="100">
        <v>12</v>
      </c>
      <c r="D903" s="100" t="s">
        <v>1091</v>
      </c>
      <c r="E903" s="101">
        <v>77</v>
      </c>
      <c r="F903" s="100"/>
      <c r="G903" s="100">
        <v>44</v>
      </c>
      <c r="H903" s="100"/>
      <c r="I903" s="100"/>
      <c r="J903" s="100"/>
      <c r="K903" s="100"/>
      <c r="L903" s="100"/>
      <c r="M903" s="100"/>
      <c r="N903" s="100"/>
      <c r="O903" s="100"/>
      <c r="P903" s="100"/>
      <c r="Q903" s="100"/>
      <c r="R903" s="100"/>
      <c r="S903" s="100"/>
      <c r="T903" s="100"/>
      <c r="U903" s="100"/>
      <c r="V903" s="100"/>
      <c r="W903" s="100"/>
      <c r="X903" s="100"/>
      <c r="Y903" s="100"/>
      <c r="Z903" s="100"/>
    </row>
    <row r="904" spans="1:26" ht="14.25" hidden="1" customHeight="1" outlineLevel="1" x14ac:dyDescent="0.2">
      <c r="A904" s="100"/>
      <c r="B904" s="100"/>
      <c r="C904" s="100">
        <v>13</v>
      </c>
      <c r="D904" s="100" t="s">
        <v>1090</v>
      </c>
      <c r="E904" s="101">
        <v>482460</v>
      </c>
      <c r="F904" s="100"/>
      <c r="G904" s="100">
        <v>46</v>
      </c>
      <c r="H904" s="100"/>
      <c r="I904" s="100"/>
      <c r="J904" s="100"/>
      <c r="K904" s="100"/>
      <c r="L904" s="100"/>
      <c r="M904" s="100"/>
      <c r="N904" s="100"/>
      <c r="O904" s="100"/>
      <c r="P904" s="100"/>
      <c r="Q904" s="100"/>
      <c r="R904" s="100"/>
      <c r="S904" s="100"/>
      <c r="T904" s="100"/>
      <c r="U904" s="100"/>
      <c r="V904" s="100"/>
      <c r="W904" s="100"/>
      <c r="X904" s="100"/>
      <c r="Y904" s="100"/>
      <c r="Z904" s="100"/>
    </row>
    <row r="905" spans="1:26" ht="14.25" hidden="1" customHeight="1" outlineLevel="1" x14ac:dyDescent="0.2">
      <c r="A905" s="100"/>
      <c r="B905" s="100"/>
      <c r="C905" s="100">
        <v>14</v>
      </c>
      <c r="D905" s="100" t="s">
        <v>1091</v>
      </c>
      <c r="E905" s="101">
        <v>79</v>
      </c>
      <c r="F905" s="100"/>
      <c r="G905" s="100">
        <v>48</v>
      </c>
      <c r="H905" s="100"/>
      <c r="I905" s="100"/>
      <c r="J905" s="100"/>
      <c r="K905" s="100"/>
      <c r="L905" s="100"/>
      <c r="M905" s="100"/>
      <c r="N905" s="100"/>
      <c r="O905" s="100"/>
      <c r="P905" s="100"/>
      <c r="Q905" s="100"/>
      <c r="R905" s="100"/>
      <c r="S905" s="100"/>
      <c r="T905" s="100"/>
      <c r="U905" s="100"/>
      <c r="V905" s="100"/>
      <c r="W905" s="100"/>
      <c r="X905" s="100"/>
      <c r="Y905" s="100"/>
      <c r="Z905" s="100"/>
    </row>
    <row r="906" spans="1:26" ht="14.25" hidden="1" customHeight="1" outlineLevel="1" x14ac:dyDescent="0.2">
      <c r="A906" s="100"/>
      <c r="B906" s="100"/>
      <c r="C906" s="100">
        <v>15</v>
      </c>
      <c r="D906" s="100" t="s">
        <v>1090</v>
      </c>
      <c r="E906" s="101">
        <v>491370</v>
      </c>
      <c r="F906" s="100"/>
      <c r="G906" s="100">
        <v>50</v>
      </c>
      <c r="H906" s="100"/>
      <c r="I906" s="100"/>
      <c r="J906" s="100"/>
      <c r="K906" s="100"/>
      <c r="L906" s="100"/>
      <c r="M906" s="100"/>
      <c r="N906" s="100"/>
      <c r="O906" s="100"/>
      <c r="P906" s="100"/>
      <c r="Q906" s="100"/>
      <c r="R906" s="100"/>
      <c r="S906" s="100"/>
      <c r="T906" s="100"/>
      <c r="U906" s="100"/>
      <c r="V906" s="100"/>
      <c r="W906" s="100"/>
      <c r="X906" s="100"/>
      <c r="Y906" s="100"/>
      <c r="Z906" s="100"/>
    </row>
    <row r="907" spans="1:26" ht="14.25" hidden="1" customHeight="1" outlineLevel="1" x14ac:dyDescent="0.2">
      <c r="A907" s="100"/>
      <c r="B907" s="100"/>
      <c r="C907" s="100">
        <v>16</v>
      </c>
      <c r="D907" s="100" t="s">
        <v>1091</v>
      </c>
      <c r="E907" s="101">
        <v>81</v>
      </c>
      <c r="F907" s="100"/>
      <c r="G907" s="100">
        <v>52</v>
      </c>
      <c r="H907" s="100"/>
      <c r="I907" s="100"/>
      <c r="J907" s="100"/>
      <c r="K907" s="100"/>
      <c r="L907" s="100"/>
      <c r="M907" s="100"/>
      <c r="N907" s="100"/>
      <c r="O907" s="100"/>
      <c r="P907" s="100"/>
      <c r="Q907" s="100"/>
      <c r="R907" s="100"/>
      <c r="S907" s="100"/>
      <c r="T907" s="100"/>
      <c r="U907" s="100"/>
      <c r="V907" s="100"/>
      <c r="W907" s="100"/>
      <c r="X907" s="100"/>
      <c r="Y907" s="100"/>
      <c r="Z907" s="100"/>
    </row>
    <row r="908" spans="1:26" ht="14.25" hidden="1" customHeight="1" outlineLevel="1" x14ac:dyDescent="0.2">
      <c r="A908" s="100"/>
      <c r="B908" s="100"/>
      <c r="C908" s="100">
        <v>17</v>
      </c>
      <c r="D908" s="100" t="s">
        <v>1090</v>
      </c>
      <c r="E908" s="101">
        <v>500280</v>
      </c>
      <c r="F908" s="100"/>
      <c r="G908" s="100">
        <v>54</v>
      </c>
      <c r="H908" s="100"/>
      <c r="I908" s="100"/>
      <c r="J908" s="100"/>
      <c r="K908" s="100"/>
      <c r="L908" s="100"/>
      <c r="M908" s="100"/>
      <c r="N908" s="100"/>
      <c r="O908" s="100"/>
      <c r="P908" s="100"/>
      <c r="Q908" s="100"/>
      <c r="R908" s="100"/>
      <c r="S908" s="100"/>
      <c r="T908" s="100"/>
      <c r="U908" s="100"/>
      <c r="V908" s="100"/>
      <c r="W908" s="100"/>
      <c r="X908" s="100"/>
      <c r="Y908" s="100"/>
      <c r="Z908" s="100"/>
    </row>
    <row r="909" spans="1:26" ht="14.25" hidden="1" customHeight="1" outlineLevel="1" x14ac:dyDescent="0.2">
      <c r="A909" s="100"/>
      <c r="B909" s="100"/>
      <c r="C909" s="100">
        <v>18</v>
      </c>
      <c r="D909" s="100" t="s">
        <v>1091</v>
      </c>
      <c r="E909" s="101">
        <v>83</v>
      </c>
      <c r="F909" s="100"/>
      <c r="G909" s="100">
        <v>56</v>
      </c>
      <c r="H909" s="100"/>
      <c r="I909" s="100"/>
      <c r="J909" s="100"/>
      <c r="K909" s="100"/>
      <c r="L909" s="100"/>
      <c r="M909" s="100"/>
      <c r="N909" s="100"/>
      <c r="O909" s="100"/>
      <c r="P909" s="100"/>
      <c r="Q909" s="100"/>
      <c r="R909" s="100"/>
      <c r="S909" s="100"/>
      <c r="T909" s="100"/>
      <c r="U909" s="100"/>
      <c r="V909" s="100"/>
      <c r="W909" s="100"/>
      <c r="X909" s="100"/>
      <c r="Y909" s="100"/>
      <c r="Z909" s="100"/>
    </row>
    <row r="910" spans="1:26" ht="14.25" hidden="1" customHeight="1" outlineLevel="1" x14ac:dyDescent="0.2">
      <c r="A910" s="100"/>
      <c r="B910" s="100"/>
      <c r="C910" s="100">
        <v>19</v>
      </c>
      <c r="D910" s="100" t="s">
        <v>1090</v>
      </c>
      <c r="E910" s="101">
        <v>509190</v>
      </c>
      <c r="F910" s="100"/>
      <c r="G910" s="100">
        <v>58</v>
      </c>
      <c r="H910" s="100"/>
      <c r="I910" s="100"/>
      <c r="J910" s="100"/>
      <c r="K910" s="100"/>
      <c r="L910" s="100"/>
      <c r="M910" s="100"/>
      <c r="N910" s="100"/>
      <c r="O910" s="100"/>
      <c r="P910" s="100"/>
      <c r="Q910" s="100"/>
      <c r="R910" s="100"/>
      <c r="S910" s="100"/>
      <c r="T910" s="100"/>
      <c r="U910" s="100"/>
      <c r="V910" s="100"/>
      <c r="W910" s="100"/>
      <c r="X910" s="100"/>
      <c r="Y910" s="100"/>
      <c r="Z910" s="100"/>
    </row>
    <row r="911" spans="1:26" ht="14.25" hidden="1" customHeight="1" outlineLevel="1" x14ac:dyDescent="0.2">
      <c r="A911" s="100"/>
      <c r="B911" s="100"/>
      <c r="C911" s="100">
        <v>20</v>
      </c>
      <c r="D911" s="100" t="s">
        <v>1091</v>
      </c>
      <c r="E911" s="101">
        <v>85</v>
      </c>
      <c r="F911" s="100"/>
      <c r="G911" s="100">
        <v>60</v>
      </c>
      <c r="H911" s="100"/>
      <c r="I911" s="100"/>
      <c r="J911" s="100"/>
      <c r="K911" s="100"/>
      <c r="L911" s="100"/>
      <c r="M911" s="100"/>
      <c r="N911" s="100"/>
      <c r="O911" s="100"/>
      <c r="P911" s="100"/>
      <c r="Q911" s="100"/>
      <c r="R911" s="100"/>
      <c r="S911" s="100"/>
      <c r="T911" s="100"/>
      <c r="U911" s="100"/>
      <c r="V911" s="100"/>
      <c r="W911" s="100"/>
      <c r="X911" s="100"/>
      <c r="Y911" s="100"/>
      <c r="Z911" s="100"/>
    </row>
    <row r="912" spans="1:26" ht="14.25" hidden="1" customHeight="1" outlineLevel="1" x14ac:dyDescent="0.2">
      <c r="A912" s="100"/>
      <c r="B912" s="100"/>
      <c r="C912" s="100">
        <v>21</v>
      </c>
      <c r="D912" s="100" t="s">
        <v>1090</v>
      </c>
      <c r="E912" s="101">
        <v>518100</v>
      </c>
      <c r="F912" s="100"/>
      <c r="G912" s="100">
        <v>62</v>
      </c>
      <c r="H912" s="100"/>
      <c r="I912" s="100"/>
      <c r="J912" s="100"/>
      <c r="K912" s="100"/>
      <c r="L912" s="100"/>
      <c r="M912" s="100"/>
      <c r="N912" s="100"/>
      <c r="O912" s="100"/>
      <c r="P912" s="100"/>
      <c r="Q912" s="100"/>
      <c r="R912" s="100"/>
      <c r="S912" s="100"/>
      <c r="T912" s="100"/>
      <c r="U912" s="100"/>
      <c r="V912" s="100"/>
      <c r="W912" s="100"/>
      <c r="X912" s="100"/>
      <c r="Y912" s="100"/>
      <c r="Z912" s="100"/>
    </row>
    <row r="913" spans="1:26" ht="14.25" hidden="1" customHeight="1" outlineLevel="1" x14ac:dyDescent="0.2">
      <c r="A913" s="100"/>
      <c r="B913" s="100"/>
      <c r="C913" s="100">
        <v>22</v>
      </c>
      <c r="D913" s="100" t="s">
        <v>1091</v>
      </c>
      <c r="E913" s="101">
        <v>87</v>
      </c>
      <c r="F913" s="100"/>
      <c r="G913" s="100">
        <v>64</v>
      </c>
      <c r="H913" s="100"/>
      <c r="I913" s="100"/>
      <c r="J913" s="100"/>
      <c r="K913" s="100"/>
      <c r="L913" s="100"/>
      <c r="M913" s="100"/>
      <c r="N913" s="100"/>
      <c r="O913" s="100"/>
      <c r="P913" s="100"/>
      <c r="Q913" s="100"/>
      <c r="R913" s="100"/>
      <c r="S913" s="100"/>
      <c r="T913" s="100"/>
      <c r="U913" s="100"/>
      <c r="V913" s="100"/>
      <c r="W913" s="100"/>
      <c r="X913" s="100"/>
      <c r="Y913" s="100"/>
      <c r="Z913" s="100"/>
    </row>
    <row r="914" spans="1:26" ht="14.25" hidden="1" customHeight="1" outlineLevel="1" x14ac:dyDescent="0.2">
      <c r="A914" s="100"/>
      <c r="B914" s="100"/>
      <c r="C914" s="100">
        <v>23</v>
      </c>
      <c r="D914" s="100" t="s">
        <v>1090</v>
      </c>
      <c r="E914" s="101">
        <v>527010</v>
      </c>
      <c r="F914" s="100"/>
      <c r="G914" s="100">
        <v>66</v>
      </c>
      <c r="H914" s="100"/>
      <c r="I914" s="100"/>
      <c r="J914" s="100"/>
      <c r="K914" s="100"/>
      <c r="L914" s="100"/>
      <c r="M914" s="100"/>
      <c r="N914" s="100"/>
      <c r="O914" s="100"/>
      <c r="P914" s="100"/>
      <c r="Q914" s="100"/>
      <c r="R914" s="100"/>
      <c r="S914" s="100"/>
      <c r="T914" s="100"/>
      <c r="U914" s="100"/>
      <c r="V914" s="100"/>
      <c r="W914" s="100"/>
      <c r="X914" s="100"/>
      <c r="Y914" s="100"/>
      <c r="Z914" s="100"/>
    </row>
    <row r="915" spans="1:26" ht="14.25" hidden="1" customHeight="1" outlineLevel="1" x14ac:dyDescent="0.2">
      <c r="A915" s="100"/>
      <c r="B915" s="100"/>
      <c r="C915" s="100">
        <v>24</v>
      </c>
      <c r="D915" s="100" t="s">
        <v>1091</v>
      </c>
      <c r="E915" s="101">
        <v>90</v>
      </c>
      <c r="F915" s="100"/>
      <c r="G915" s="100">
        <v>68</v>
      </c>
      <c r="H915" s="100"/>
      <c r="I915" s="100"/>
      <c r="J915" s="100"/>
      <c r="K915" s="100"/>
      <c r="L915" s="100"/>
      <c r="M915" s="100"/>
      <c r="N915" s="100"/>
      <c r="O915" s="100"/>
      <c r="P915" s="100"/>
      <c r="Q915" s="100"/>
      <c r="R915" s="100"/>
      <c r="S915" s="100"/>
      <c r="T915" s="100"/>
      <c r="U915" s="100"/>
      <c r="V915" s="100"/>
      <c r="W915" s="100"/>
      <c r="X915" s="100"/>
      <c r="Y915" s="100"/>
      <c r="Z915" s="100"/>
    </row>
    <row r="916" spans="1:26" ht="14.25" hidden="1" customHeight="1" outlineLevel="1" x14ac:dyDescent="0.2">
      <c r="A916" s="100"/>
      <c r="B916" s="100"/>
      <c r="C916" s="100">
        <v>25</v>
      </c>
      <c r="D916" s="100" t="s">
        <v>1090</v>
      </c>
      <c r="E916" s="101">
        <v>535920</v>
      </c>
      <c r="F916" s="100"/>
      <c r="G916" s="100">
        <v>70</v>
      </c>
      <c r="H916" s="100"/>
      <c r="I916" s="100"/>
      <c r="J916" s="100"/>
      <c r="K916" s="100"/>
      <c r="L916" s="100"/>
      <c r="M916" s="100"/>
      <c r="N916" s="100"/>
      <c r="O916" s="100"/>
      <c r="P916" s="100"/>
      <c r="Q916" s="100"/>
      <c r="R916" s="100"/>
      <c r="S916" s="100"/>
      <c r="T916" s="100"/>
      <c r="U916" s="100"/>
      <c r="V916" s="100"/>
      <c r="W916" s="100"/>
      <c r="X916" s="100"/>
      <c r="Y916" s="100"/>
      <c r="Z916" s="100"/>
    </row>
    <row r="917" spans="1:26" ht="14.25" hidden="1" customHeight="1" outlineLevel="1" x14ac:dyDescent="0.2">
      <c r="A917" s="100"/>
      <c r="B917" s="100"/>
      <c r="C917" s="100">
        <v>26</v>
      </c>
      <c r="D917" s="100" t="s">
        <v>1091</v>
      </c>
      <c r="E917" s="101">
        <v>93</v>
      </c>
      <c r="F917" s="100"/>
      <c r="G917" s="100">
        <v>72</v>
      </c>
      <c r="H917" s="100"/>
      <c r="I917" s="100"/>
      <c r="J917" s="100"/>
      <c r="K917" s="100"/>
      <c r="L917" s="100"/>
      <c r="M917" s="100"/>
      <c r="N917" s="100"/>
      <c r="O917" s="100"/>
      <c r="P917" s="100"/>
      <c r="Q917" s="100"/>
      <c r="R917" s="100"/>
      <c r="S917" s="100"/>
      <c r="T917" s="100"/>
      <c r="U917" s="100"/>
      <c r="V917" s="100"/>
      <c r="W917" s="100"/>
      <c r="X917" s="100"/>
      <c r="Y917" s="100"/>
      <c r="Z917" s="100"/>
    </row>
    <row r="918" spans="1:26" ht="14.25" hidden="1" customHeight="1" outlineLevel="1" x14ac:dyDescent="0.2">
      <c r="A918" s="100"/>
      <c r="B918" s="100"/>
      <c r="C918" s="100">
        <v>27</v>
      </c>
      <c r="D918" s="100" t="s">
        <v>1090</v>
      </c>
      <c r="E918" s="101">
        <v>544830</v>
      </c>
      <c r="F918" s="100"/>
      <c r="G918" s="100">
        <v>74</v>
      </c>
      <c r="H918" s="100"/>
      <c r="I918" s="100"/>
      <c r="J918" s="100"/>
      <c r="K918" s="100"/>
      <c r="L918" s="100"/>
      <c r="M918" s="100"/>
      <c r="N918" s="100"/>
      <c r="O918" s="100"/>
      <c r="P918" s="100"/>
      <c r="Q918" s="100"/>
      <c r="R918" s="100"/>
      <c r="S918" s="100"/>
      <c r="T918" s="100"/>
      <c r="U918" s="100"/>
      <c r="V918" s="100"/>
      <c r="W918" s="100"/>
      <c r="X918" s="100"/>
      <c r="Y918" s="100"/>
      <c r="Z918" s="100"/>
    </row>
    <row r="919" spans="1:26" ht="14.25" hidden="1" customHeight="1" outlineLevel="1" x14ac:dyDescent="0.2">
      <c r="A919" s="100"/>
      <c r="B919" s="100"/>
      <c r="C919" s="100">
        <v>28</v>
      </c>
      <c r="D919" s="100" t="s">
        <v>1091</v>
      </c>
      <c r="E919" s="101">
        <v>96</v>
      </c>
      <c r="F919" s="100"/>
      <c r="G919" s="100">
        <v>76</v>
      </c>
      <c r="H919" s="100"/>
      <c r="I919" s="100"/>
      <c r="J919" s="100"/>
      <c r="K919" s="100"/>
      <c r="L919" s="100"/>
      <c r="M919" s="100"/>
      <c r="N919" s="100"/>
      <c r="O919" s="100"/>
      <c r="P919" s="100"/>
      <c r="Q919" s="100"/>
      <c r="R919" s="100"/>
      <c r="S919" s="100"/>
      <c r="T919" s="100"/>
      <c r="U919" s="100"/>
      <c r="V919" s="100"/>
      <c r="W919" s="100"/>
      <c r="X919" s="100"/>
      <c r="Y919" s="100"/>
      <c r="Z919" s="100"/>
    </row>
    <row r="920" spans="1:26" ht="14.25" hidden="1" customHeight="1" outlineLevel="1" x14ac:dyDescent="0.2">
      <c r="A920" s="100"/>
      <c r="B920" s="100"/>
      <c r="C920" s="100">
        <v>29</v>
      </c>
      <c r="D920" s="100" t="s">
        <v>1090</v>
      </c>
      <c r="E920" s="101">
        <v>553740</v>
      </c>
      <c r="F920" s="100"/>
      <c r="G920" s="100">
        <v>78</v>
      </c>
      <c r="H920" s="100"/>
      <c r="I920" s="100"/>
      <c r="J920" s="100"/>
      <c r="K920" s="100"/>
      <c r="L920" s="100"/>
      <c r="M920" s="100"/>
      <c r="N920" s="100"/>
      <c r="O920" s="100"/>
      <c r="P920" s="100"/>
      <c r="Q920" s="100"/>
      <c r="R920" s="100"/>
      <c r="S920" s="100"/>
      <c r="T920" s="100"/>
      <c r="U920" s="100"/>
      <c r="V920" s="100"/>
      <c r="W920" s="100"/>
      <c r="X920" s="100"/>
      <c r="Y920" s="100"/>
      <c r="Z920" s="100"/>
    </row>
    <row r="921" spans="1:26" ht="14.25" hidden="1" customHeight="1" outlineLevel="1" x14ac:dyDescent="0.2">
      <c r="A921" s="100"/>
      <c r="B921" s="100"/>
      <c r="C921" s="100">
        <v>30</v>
      </c>
      <c r="D921" s="100" t="s">
        <v>1091</v>
      </c>
      <c r="E921" s="101">
        <v>100</v>
      </c>
      <c r="F921" s="100"/>
      <c r="G921" s="100">
        <v>80</v>
      </c>
      <c r="H921" s="100"/>
      <c r="I921" s="100"/>
      <c r="J921" s="100"/>
      <c r="K921" s="100"/>
      <c r="L921" s="100"/>
      <c r="M921" s="100"/>
      <c r="N921" s="100"/>
      <c r="O921" s="100"/>
      <c r="P921" s="100"/>
      <c r="Q921" s="100"/>
      <c r="R921" s="100"/>
      <c r="S921" s="100"/>
      <c r="T921" s="100"/>
      <c r="U921" s="100"/>
      <c r="V921" s="100"/>
      <c r="W921" s="100"/>
      <c r="X921" s="100"/>
      <c r="Y921" s="100"/>
      <c r="Z921" s="100"/>
    </row>
    <row r="922" spans="1:26" ht="14.25" hidden="1" customHeight="1" outlineLevel="1" x14ac:dyDescent="0.2">
      <c r="A922" s="100"/>
      <c r="B922" s="100"/>
      <c r="C922" s="100">
        <v>31</v>
      </c>
      <c r="D922" s="100" t="s">
        <v>1090</v>
      </c>
      <c r="E922" s="101">
        <v>562650</v>
      </c>
      <c r="F922" s="100"/>
      <c r="G922" s="100">
        <v>82</v>
      </c>
      <c r="H922" s="100"/>
      <c r="I922" s="100"/>
      <c r="J922" s="100"/>
      <c r="K922" s="100"/>
      <c r="L922" s="100"/>
      <c r="M922" s="100"/>
      <c r="N922" s="100"/>
      <c r="O922" s="100"/>
      <c r="P922" s="100"/>
      <c r="Q922" s="100"/>
      <c r="R922" s="100"/>
      <c r="S922" s="100"/>
      <c r="T922" s="100"/>
      <c r="U922" s="100"/>
      <c r="V922" s="100"/>
      <c r="W922" s="100"/>
      <c r="X922" s="100"/>
      <c r="Y922" s="100"/>
      <c r="Z922" s="100"/>
    </row>
    <row r="923" spans="1:26" ht="14.25" hidden="1" customHeight="1" outlineLevel="1" x14ac:dyDescent="0.2">
      <c r="A923" s="100"/>
      <c r="B923" s="100"/>
      <c r="C923" s="100">
        <v>32</v>
      </c>
      <c r="D923" s="100" t="s">
        <v>1091</v>
      </c>
      <c r="E923" s="101">
        <v>104</v>
      </c>
      <c r="F923" s="100"/>
      <c r="G923" s="100">
        <v>84</v>
      </c>
      <c r="H923" s="100"/>
      <c r="I923" s="100"/>
      <c r="J923" s="100"/>
      <c r="K923" s="100"/>
      <c r="L923" s="100"/>
      <c r="M923" s="100"/>
      <c r="N923" s="100"/>
      <c r="O923" s="100"/>
      <c r="P923" s="100"/>
      <c r="Q923" s="100"/>
      <c r="R923" s="100"/>
      <c r="S923" s="100"/>
      <c r="T923" s="100"/>
      <c r="U923" s="100"/>
      <c r="V923" s="100"/>
      <c r="W923" s="100"/>
      <c r="X923" s="100"/>
      <c r="Y923" s="100"/>
      <c r="Z923" s="100"/>
    </row>
    <row r="924" spans="1:26" ht="14.25" hidden="1" customHeight="1" outlineLevel="1" x14ac:dyDescent="0.2">
      <c r="A924" s="100"/>
      <c r="B924" s="100"/>
      <c r="C924" s="100">
        <v>33</v>
      </c>
      <c r="D924" s="100" t="s">
        <v>1090</v>
      </c>
      <c r="E924" s="101">
        <v>571560</v>
      </c>
      <c r="F924" s="100"/>
      <c r="G924" s="100">
        <v>86</v>
      </c>
      <c r="H924" s="100"/>
      <c r="I924" s="100"/>
      <c r="J924" s="100"/>
      <c r="K924" s="100"/>
      <c r="L924" s="100"/>
      <c r="M924" s="100"/>
      <c r="N924" s="100"/>
      <c r="O924" s="100"/>
      <c r="P924" s="100"/>
      <c r="Q924" s="100"/>
      <c r="R924" s="100"/>
      <c r="S924" s="100"/>
      <c r="T924" s="100"/>
      <c r="U924" s="100"/>
      <c r="V924" s="100"/>
      <c r="W924" s="100"/>
      <c r="X924" s="100"/>
      <c r="Y924" s="100"/>
      <c r="Z924" s="100"/>
    </row>
    <row r="925" spans="1:26" ht="14.25" hidden="1" customHeight="1" outlineLevel="1" x14ac:dyDescent="0.2">
      <c r="A925" s="100"/>
      <c r="B925" s="100"/>
      <c r="C925" s="100">
        <v>34</v>
      </c>
      <c r="D925" s="100" t="s">
        <v>1091</v>
      </c>
      <c r="E925" s="101">
        <v>108</v>
      </c>
      <c r="F925" s="100"/>
      <c r="G925" s="100">
        <v>88</v>
      </c>
      <c r="H925" s="100"/>
      <c r="I925" s="100"/>
      <c r="J925" s="100"/>
      <c r="K925" s="100"/>
      <c r="L925" s="100"/>
      <c r="M925" s="100"/>
      <c r="N925" s="100"/>
      <c r="O925" s="100"/>
      <c r="P925" s="100"/>
      <c r="Q925" s="100"/>
      <c r="R925" s="100"/>
      <c r="S925" s="100"/>
      <c r="T925" s="100"/>
      <c r="U925" s="100"/>
      <c r="V925" s="100"/>
      <c r="W925" s="100"/>
      <c r="X925" s="100"/>
      <c r="Y925" s="100"/>
      <c r="Z925" s="100"/>
    </row>
    <row r="926" spans="1:26" ht="14.25" hidden="1" customHeight="1" outlineLevel="1" x14ac:dyDescent="0.2">
      <c r="A926" s="100"/>
      <c r="B926" s="100"/>
      <c r="C926" s="100">
        <v>35</v>
      </c>
      <c r="D926" s="100" t="s">
        <v>1090</v>
      </c>
      <c r="E926" s="101">
        <v>580470</v>
      </c>
      <c r="F926" s="100"/>
      <c r="G926" s="100">
        <v>90</v>
      </c>
      <c r="H926" s="100"/>
      <c r="I926" s="100"/>
      <c r="J926" s="100"/>
      <c r="K926" s="100"/>
      <c r="L926" s="100"/>
      <c r="M926" s="100"/>
      <c r="N926" s="100"/>
      <c r="O926" s="100"/>
      <c r="P926" s="100"/>
      <c r="Q926" s="100"/>
      <c r="R926" s="100"/>
      <c r="S926" s="100"/>
      <c r="T926" s="100"/>
      <c r="U926" s="100"/>
      <c r="V926" s="100"/>
      <c r="W926" s="100"/>
      <c r="X926" s="100"/>
      <c r="Y926" s="100"/>
      <c r="Z926" s="100"/>
    </row>
    <row r="927" spans="1:26" ht="14.25" hidden="1" customHeight="1" outlineLevel="1" x14ac:dyDescent="0.2">
      <c r="A927" s="100"/>
      <c r="B927" s="100"/>
      <c r="C927" s="100">
        <v>36</v>
      </c>
      <c r="D927" s="100" t="s">
        <v>1091</v>
      </c>
      <c r="E927" s="101">
        <v>113</v>
      </c>
      <c r="F927" s="100"/>
      <c r="G927" s="100">
        <v>92</v>
      </c>
      <c r="H927" s="100"/>
      <c r="I927" s="100"/>
      <c r="J927" s="100"/>
      <c r="K927" s="100"/>
      <c r="L927" s="100"/>
      <c r="M927" s="100"/>
      <c r="N927" s="100"/>
      <c r="O927" s="100"/>
      <c r="P927" s="100"/>
      <c r="Q927" s="100"/>
      <c r="R927" s="100"/>
      <c r="S927" s="100"/>
      <c r="T927" s="100"/>
      <c r="U927" s="100"/>
      <c r="V927" s="100"/>
      <c r="W927" s="100"/>
      <c r="X927" s="100"/>
      <c r="Y927" s="100"/>
      <c r="Z927" s="100"/>
    </row>
    <row r="928" spans="1:26" ht="14.25" hidden="1" customHeight="1" outlineLevel="1" x14ac:dyDescent="0.2">
      <c r="A928" s="100"/>
      <c r="B928" s="100"/>
      <c r="C928" s="100">
        <v>37</v>
      </c>
      <c r="D928" s="100" t="s">
        <v>1090</v>
      </c>
      <c r="E928" s="101">
        <v>589380</v>
      </c>
      <c r="F928" s="100"/>
      <c r="G928" s="100">
        <v>94</v>
      </c>
      <c r="H928" s="100"/>
      <c r="I928" s="100"/>
      <c r="J928" s="100"/>
      <c r="K928" s="100"/>
      <c r="L928" s="100"/>
      <c r="M928" s="100"/>
      <c r="N928" s="100"/>
      <c r="O928" s="100"/>
      <c r="P928" s="100"/>
      <c r="Q928" s="100"/>
      <c r="R928" s="100"/>
      <c r="S928" s="100"/>
      <c r="T928" s="100"/>
      <c r="U928" s="100"/>
      <c r="V928" s="100"/>
      <c r="W928" s="100"/>
      <c r="X928" s="100"/>
      <c r="Y928" s="100"/>
      <c r="Z928" s="100"/>
    </row>
    <row r="929" spans="1:26" ht="14.25" hidden="1" customHeight="1" outlineLevel="1" x14ac:dyDescent="0.2">
      <c r="A929" s="100"/>
      <c r="B929" s="100"/>
      <c r="C929" s="100">
        <v>38</v>
      </c>
      <c r="D929" s="100" t="s">
        <v>1091</v>
      </c>
      <c r="E929" s="101">
        <v>118</v>
      </c>
      <c r="F929" s="100"/>
      <c r="G929" s="100">
        <v>96</v>
      </c>
      <c r="H929" s="100"/>
      <c r="I929" s="100"/>
      <c r="J929" s="100"/>
      <c r="K929" s="100"/>
      <c r="L929" s="100"/>
      <c r="M929" s="100"/>
      <c r="N929" s="100"/>
      <c r="O929" s="100"/>
      <c r="P929" s="100"/>
      <c r="Q929" s="100"/>
      <c r="R929" s="100"/>
      <c r="S929" s="100"/>
      <c r="T929" s="100"/>
      <c r="U929" s="100"/>
      <c r="V929" s="100"/>
      <c r="W929" s="100"/>
      <c r="X929" s="100"/>
      <c r="Y929" s="100"/>
      <c r="Z929" s="100"/>
    </row>
    <row r="930" spans="1:26" ht="14.25" hidden="1" customHeight="1" outlineLevel="1" x14ac:dyDescent="0.2">
      <c r="A930" s="100"/>
      <c r="B930" s="100"/>
      <c r="C930" s="100">
        <v>39</v>
      </c>
      <c r="D930" s="100" t="s">
        <v>1090</v>
      </c>
      <c r="E930" s="101">
        <v>598290</v>
      </c>
      <c r="F930" s="100"/>
      <c r="G930" s="100">
        <v>98</v>
      </c>
      <c r="H930" s="100"/>
      <c r="I930" s="100"/>
      <c r="J930" s="100"/>
      <c r="K930" s="100"/>
      <c r="L930" s="100"/>
      <c r="M930" s="100"/>
      <c r="N930" s="100"/>
      <c r="O930" s="100"/>
      <c r="P930" s="100"/>
      <c r="Q930" s="100"/>
      <c r="R930" s="100"/>
      <c r="S930" s="100"/>
      <c r="T930" s="100"/>
      <c r="U930" s="100"/>
      <c r="V930" s="100"/>
      <c r="W930" s="100"/>
      <c r="X930" s="100"/>
      <c r="Y930" s="100"/>
      <c r="Z930" s="100"/>
    </row>
    <row r="931" spans="1:26" ht="14.25" hidden="1" customHeight="1" outlineLevel="1" x14ac:dyDescent="0.2">
      <c r="A931" s="100"/>
      <c r="B931" s="100"/>
      <c r="C931" s="100">
        <v>40</v>
      </c>
      <c r="D931" s="100" t="s">
        <v>1091</v>
      </c>
      <c r="E931" s="101">
        <v>124</v>
      </c>
      <c r="F931" s="100"/>
      <c r="G931" s="100">
        <v>100</v>
      </c>
      <c r="H931" s="100"/>
      <c r="I931" s="100"/>
      <c r="J931" s="100"/>
      <c r="K931" s="100"/>
      <c r="L931" s="100"/>
      <c r="M931" s="100"/>
      <c r="N931" s="100"/>
      <c r="O931" s="100"/>
      <c r="P931" s="100"/>
      <c r="Q931" s="100"/>
      <c r="R931" s="100"/>
      <c r="S931" s="100"/>
      <c r="T931" s="100"/>
      <c r="U931" s="100"/>
      <c r="V931" s="100"/>
      <c r="W931" s="100"/>
      <c r="X931" s="100"/>
      <c r="Y931" s="100"/>
      <c r="Z931" s="100"/>
    </row>
    <row r="932" spans="1:26" ht="14.25" hidden="1" customHeight="1" outlineLevel="1" x14ac:dyDescent="0.2">
      <c r="A932" s="100"/>
      <c r="B932" s="100"/>
      <c r="C932" s="100">
        <v>41</v>
      </c>
      <c r="D932" s="100" t="s">
        <v>1090</v>
      </c>
      <c r="E932" s="101">
        <v>607200</v>
      </c>
      <c r="F932" s="100"/>
      <c r="G932" s="100">
        <v>102</v>
      </c>
      <c r="H932" s="100"/>
      <c r="I932" s="100"/>
      <c r="J932" s="100"/>
      <c r="K932" s="100"/>
      <c r="L932" s="100"/>
      <c r="M932" s="100"/>
      <c r="N932" s="100"/>
      <c r="O932" s="100"/>
      <c r="P932" s="100"/>
      <c r="Q932" s="100"/>
      <c r="R932" s="100"/>
      <c r="S932" s="100"/>
      <c r="T932" s="100"/>
      <c r="U932" s="100"/>
      <c r="V932" s="100"/>
      <c r="W932" s="100"/>
      <c r="X932" s="100"/>
      <c r="Y932" s="100"/>
      <c r="Z932" s="100"/>
    </row>
    <row r="933" spans="1:26" ht="14.25" hidden="1" customHeight="1" outlineLevel="1" x14ac:dyDescent="0.2">
      <c r="A933" s="100"/>
      <c r="B933" s="100"/>
      <c r="C933" s="100">
        <v>42</v>
      </c>
      <c r="D933" s="100" t="s">
        <v>1091</v>
      </c>
      <c r="E933" s="101">
        <v>130</v>
      </c>
      <c r="F933" s="100"/>
      <c r="G933" s="100">
        <v>104</v>
      </c>
      <c r="H933" s="100"/>
      <c r="I933" s="100"/>
      <c r="J933" s="100"/>
      <c r="K933" s="100"/>
      <c r="L933" s="100"/>
      <c r="M933" s="100"/>
      <c r="N933" s="100"/>
      <c r="O933" s="100"/>
      <c r="P933" s="100"/>
      <c r="Q933" s="100"/>
      <c r="R933" s="100"/>
      <c r="S933" s="100"/>
      <c r="T933" s="100"/>
      <c r="U933" s="100"/>
      <c r="V933" s="100"/>
      <c r="W933" s="100"/>
      <c r="X933" s="100"/>
      <c r="Y933" s="100"/>
      <c r="Z933" s="100"/>
    </row>
    <row r="934" spans="1:26" ht="14.25" hidden="1" customHeight="1" outlineLevel="1" x14ac:dyDescent="0.2">
      <c r="A934" s="100"/>
      <c r="B934" s="100"/>
      <c r="C934" s="100">
        <v>43</v>
      </c>
      <c r="D934" s="100" t="s">
        <v>1090</v>
      </c>
      <c r="E934" s="101">
        <v>616110</v>
      </c>
      <c r="F934" s="100"/>
      <c r="G934" s="100">
        <v>106</v>
      </c>
      <c r="H934" s="100"/>
      <c r="I934" s="100"/>
      <c r="J934" s="100"/>
      <c r="K934" s="100"/>
      <c r="L934" s="100"/>
      <c r="M934" s="100"/>
      <c r="N934" s="100"/>
      <c r="O934" s="100"/>
      <c r="P934" s="100"/>
      <c r="Q934" s="100"/>
      <c r="R934" s="100"/>
      <c r="S934" s="100"/>
      <c r="T934" s="100"/>
      <c r="U934" s="100"/>
      <c r="V934" s="100"/>
      <c r="W934" s="100"/>
      <c r="X934" s="100"/>
      <c r="Y934" s="100"/>
      <c r="Z934" s="100"/>
    </row>
    <row r="935" spans="1:26" ht="14.25" hidden="1" customHeight="1" outlineLevel="1" x14ac:dyDescent="0.2">
      <c r="A935" s="100"/>
      <c r="B935" s="100"/>
      <c r="C935" s="100">
        <v>44</v>
      </c>
      <c r="D935" s="100" t="s">
        <v>1091</v>
      </c>
      <c r="E935" s="101">
        <v>137</v>
      </c>
      <c r="F935" s="100"/>
      <c r="G935" s="100">
        <v>108</v>
      </c>
      <c r="H935" s="100"/>
      <c r="I935" s="100"/>
      <c r="J935" s="100"/>
      <c r="K935" s="100"/>
      <c r="L935" s="100"/>
      <c r="M935" s="100"/>
      <c r="N935" s="100"/>
      <c r="O935" s="100"/>
      <c r="P935" s="100"/>
      <c r="Q935" s="100"/>
      <c r="R935" s="100"/>
      <c r="S935" s="100"/>
      <c r="T935" s="100"/>
      <c r="U935" s="100"/>
      <c r="V935" s="100"/>
      <c r="W935" s="100"/>
      <c r="X935" s="100"/>
      <c r="Y935" s="100"/>
      <c r="Z935" s="100"/>
    </row>
    <row r="936" spans="1:26" ht="14.25" hidden="1" customHeight="1" outlineLevel="1" x14ac:dyDescent="0.2">
      <c r="A936" s="100"/>
      <c r="B936" s="100"/>
      <c r="C936" s="100">
        <v>45</v>
      </c>
      <c r="D936" s="100" t="s">
        <v>1090</v>
      </c>
      <c r="E936" s="101">
        <v>625020</v>
      </c>
      <c r="F936" s="100"/>
      <c r="G936" s="100">
        <v>110</v>
      </c>
      <c r="H936" s="100"/>
      <c r="I936" s="100"/>
      <c r="J936" s="100"/>
      <c r="K936" s="100"/>
      <c r="L936" s="100"/>
      <c r="M936" s="100"/>
      <c r="N936" s="100"/>
      <c r="O936" s="100"/>
      <c r="P936" s="100"/>
      <c r="Q936" s="100"/>
      <c r="R936" s="100"/>
      <c r="S936" s="100"/>
      <c r="T936" s="100"/>
      <c r="U936" s="100"/>
      <c r="V936" s="100"/>
      <c r="W936" s="100"/>
      <c r="X936" s="100"/>
      <c r="Y936" s="100"/>
      <c r="Z936" s="100"/>
    </row>
    <row r="937" spans="1:26" ht="14.25" hidden="1" customHeight="1" outlineLevel="1" x14ac:dyDescent="0.2">
      <c r="A937" s="100"/>
      <c r="B937" s="100"/>
      <c r="C937" s="100">
        <v>46</v>
      </c>
      <c r="D937" s="100" t="s">
        <v>1091</v>
      </c>
      <c r="E937" s="101">
        <v>144</v>
      </c>
      <c r="F937" s="100"/>
      <c r="G937" s="100">
        <v>112</v>
      </c>
      <c r="H937" s="100"/>
      <c r="I937" s="100"/>
      <c r="J937" s="100"/>
      <c r="K937" s="100"/>
      <c r="L937" s="100"/>
      <c r="M937" s="100"/>
      <c r="N937" s="100"/>
      <c r="O937" s="100"/>
      <c r="P937" s="100"/>
      <c r="Q937" s="100"/>
      <c r="R937" s="100"/>
      <c r="S937" s="100"/>
      <c r="T937" s="100"/>
      <c r="U937" s="100"/>
      <c r="V937" s="100"/>
      <c r="W937" s="100"/>
      <c r="X937" s="100"/>
      <c r="Y937" s="100"/>
      <c r="Z937" s="100"/>
    </row>
    <row r="938" spans="1:26" ht="14.25" hidden="1" customHeight="1" outlineLevel="1" x14ac:dyDescent="0.2">
      <c r="A938" s="100"/>
      <c r="B938" s="100"/>
      <c r="C938" s="100">
        <v>47</v>
      </c>
      <c r="D938" s="100" t="s">
        <v>1090</v>
      </c>
      <c r="E938" s="101">
        <v>633930</v>
      </c>
      <c r="F938" s="100"/>
      <c r="G938" s="100">
        <v>114</v>
      </c>
      <c r="H938" s="100"/>
      <c r="I938" s="100"/>
      <c r="J938" s="100"/>
      <c r="K938" s="100"/>
      <c r="L938" s="100"/>
      <c r="M938" s="100"/>
      <c r="N938" s="100"/>
      <c r="O938" s="100"/>
      <c r="P938" s="100"/>
      <c r="Q938" s="100"/>
      <c r="R938" s="100"/>
      <c r="S938" s="100"/>
      <c r="T938" s="100"/>
      <c r="U938" s="100"/>
      <c r="V938" s="100"/>
      <c r="W938" s="100"/>
      <c r="X938" s="100"/>
      <c r="Y938" s="100"/>
      <c r="Z938" s="100"/>
    </row>
    <row r="939" spans="1:26" ht="14.25" hidden="1" customHeight="1" outlineLevel="1" x14ac:dyDescent="0.2">
      <c r="A939" s="100"/>
      <c r="B939" s="100"/>
      <c r="C939" s="100">
        <v>48</v>
      </c>
      <c r="D939" s="100" t="s">
        <v>1091</v>
      </c>
      <c r="E939" s="101">
        <v>152</v>
      </c>
      <c r="F939" s="100"/>
      <c r="G939" s="100">
        <v>116</v>
      </c>
      <c r="H939" s="100"/>
      <c r="I939" s="100"/>
      <c r="J939" s="100"/>
      <c r="K939" s="100"/>
      <c r="L939" s="100"/>
      <c r="M939" s="100"/>
      <c r="N939" s="100"/>
      <c r="O939" s="100"/>
      <c r="P939" s="100"/>
      <c r="Q939" s="100"/>
      <c r="R939" s="100"/>
      <c r="S939" s="100"/>
      <c r="T939" s="100"/>
      <c r="U939" s="100"/>
      <c r="V939" s="100"/>
      <c r="W939" s="100"/>
      <c r="X939" s="100"/>
      <c r="Y939" s="100"/>
      <c r="Z939" s="100"/>
    </row>
    <row r="940" spans="1:26" ht="14.25" hidden="1" customHeight="1" outlineLevel="1" x14ac:dyDescent="0.2">
      <c r="A940" s="100"/>
      <c r="B940" s="100"/>
      <c r="C940" s="100">
        <v>49</v>
      </c>
      <c r="D940" s="100" t="s">
        <v>1090</v>
      </c>
      <c r="E940" s="101">
        <v>642400</v>
      </c>
      <c r="F940" s="100"/>
      <c r="G940" s="100">
        <v>118</v>
      </c>
      <c r="H940" s="100"/>
      <c r="I940" s="100"/>
      <c r="J940" s="100"/>
      <c r="K940" s="100"/>
      <c r="L940" s="100"/>
      <c r="M940" s="100"/>
      <c r="N940" s="100"/>
      <c r="O940" s="100"/>
      <c r="P940" s="100"/>
      <c r="Q940" s="100"/>
      <c r="R940" s="100"/>
      <c r="S940" s="100"/>
      <c r="T940" s="100"/>
      <c r="U940" s="100"/>
      <c r="V940" s="100"/>
      <c r="W940" s="100"/>
      <c r="X940" s="100"/>
      <c r="Y940" s="100"/>
      <c r="Z940" s="100"/>
    </row>
    <row r="941" spans="1:26" ht="14.25" hidden="1" customHeight="1" outlineLevel="1" x14ac:dyDescent="0.2">
      <c r="A941" s="100"/>
      <c r="B941" s="100"/>
      <c r="C941" s="100">
        <v>50</v>
      </c>
      <c r="D941" s="100" t="s">
        <v>1091</v>
      </c>
      <c r="E941" s="101">
        <v>160</v>
      </c>
      <c r="F941" s="100"/>
      <c r="G941" s="100">
        <v>0</v>
      </c>
      <c r="H941" s="100"/>
      <c r="I941" s="100"/>
      <c r="J941" s="100"/>
      <c r="K941" s="100"/>
      <c r="L941" s="100"/>
      <c r="M941" s="100"/>
      <c r="N941" s="100"/>
      <c r="O941" s="100"/>
      <c r="P941" s="100"/>
      <c r="Q941" s="100"/>
      <c r="R941" s="100"/>
      <c r="S941" s="100"/>
      <c r="T941" s="100"/>
      <c r="U941" s="100"/>
      <c r="V941" s="100"/>
      <c r="W941" s="100"/>
      <c r="X941" s="100"/>
      <c r="Y941" s="100"/>
      <c r="Z941" s="100"/>
    </row>
    <row r="942" spans="1:26" ht="14.25" customHeight="1" collapsed="1" x14ac:dyDescent="0.2">
      <c r="A942" s="22"/>
      <c r="B942" s="22" t="s">
        <v>211</v>
      </c>
      <c r="C942" s="22">
        <v>1</v>
      </c>
      <c r="D942" s="22" t="s">
        <v>1119</v>
      </c>
      <c r="E942" s="23">
        <v>1</v>
      </c>
      <c r="F942" s="22" t="s">
        <v>1120</v>
      </c>
      <c r="G942" s="22">
        <v>20</v>
      </c>
      <c r="H942" s="100"/>
      <c r="I942" s="100"/>
      <c r="J942" s="100"/>
      <c r="K942" s="100"/>
      <c r="L942" s="100"/>
      <c r="M942" s="100"/>
      <c r="N942" s="100"/>
      <c r="O942" s="100"/>
      <c r="P942" s="100"/>
      <c r="Q942" s="100"/>
      <c r="R942" s="100"/>
      <c r="S942" s="100"/>
      <c r="T942" s="100"/>
      <c r="U942" s="100"/>
      <c r="V942" s="100"/>
      <c r="W942" s="100"/>
      <c r="X942" s="100"/>
      <c r="Y942" s="100"/>
      <c r="Z942" s="100"/>
    </row>
    <row r="943" spans="1:26" ht="14.25" hidden="1" customHeight="1" outlineLevel="1" x14ac:dyDescent="0.2">
      <c r="A943" s="100"/>
      <c r="B943" s="100"/>
      <c r="C943" s="100">
        <v>2</v>
      </c>
      <c r="D943" s="100" t="s">
        <v>1119</v>
      </c>
      <c r="E943" s="101">
        <v>2</v>
      </c>
      <c r="F943" s="100" t="s">
        <v>1120</v>
      </c>
      <c r="G943" s="100">
        <v>24</v>
      </c>
      <c r="H943" s="100"/>
      <c r="I943" s="100"/>
      <c r="J943" s="100"/>
      <c r="K943" s="100"/>
      <c r="L943" s="100"/>
      <c r="M943" s="100"/>
      <c r="N943" s="100"/>
      <c r="O943" s="100"/>
      <c r="P943" s="100"/>
      <c r="Q943" s="100"/>
      <c r="R943" s="100"/>
      <c r="S943" s="100"/>
      <c r="T943" s="100"/>
      <c r="U943" s="100"/>
      <c r="V943" s="100"/>
      <c r="W943" s="100"/>
      <c r="X943" s="100"/>
      <c r="Y943" s="100"/>
      <c r="Z943" s="100"/>
    </row>
    <row r="944" spans="1:26" ht="14.25" hidden="1" customHeight="1" outlineLevel="1" x14ac:dyDescent="0.2">
      <c r="A944" s="100"/>
      <c r="B944" s="100"/>
      <c r="C944" s="100">
        <v>3</v>
      </c>
      <c r="D944" s="100" t="s">
        <v>1119</v>
      </c>
      <c r="E944" s="101">
        <v>3</v>
      </c>
      <c r="F944" s="100" t="s">
        <v>1120</v>
      </c>
      <c r="G944" s="100">
        <v>26</v>
      </c>
      <c r="H944" s="100"/>
      <c r="I944" s="100"/>
      <c r="J944" s="100"/>
      <c r="K944" s="100"/>
      <c r="L944" s="100"/>
      <c r="M944" s="100"/>
      <c r="N944" s="100"/>
      <c r="O944" s="100"/>
      <c r="P944" s="100"/>
      <c r="Q944" s="100"/>
      <c r="R944" s="100"/>
      <c r="S944" s="100"/>
      <c r="T944" s="100"/>
      <c r="U944" s="100"/>
      <c r="V944" s="100"/>
      <c r="W944" s="100"/>
      <c r="X944" s="100"/>
      <c r="Y944" s="100"/>
      <c r="Z944" s="100"/>
    </row>
    <row r="945" spans="1:26" ht="14.25" hidden="1" customHeight="1" outlineLevel="1" x14ac:dyDescent="0.2">
      <c r="A945" s="100"/>
      <c r="B945" s="100"/>
      <c r="C945" s="100">
        <v>4</v>
      </c>
      <c r="D945" s="100" t="s">
        <v>1119</v>
      </c>
      <c r="E945" s="101">
        <v>4</v>
      </c>
      <c r="F945" s="100" t="s">
        <v>1120</v>
      </c>
      <c r="G945" s="100">
        <v>28</v>
      </c>
      <c r="H945" s="100"/>
      <c r="I945" s="100"/>
      <c r="J945" s="100"/>
      <c r="K945" s="100"/>
      <c r="L945" s="100"/>
      <c r="M945" s="100"/>
      <c r="N945" s="100"/>
      <c r="O945" s="100"/>
      <c r="P945" s="100"/>
      <c r="Q945" s="100"/>
      <c r="R945" s="100"/>
      <c r="S945" s="100"/>
      <c r="T945" s="100"/>
      <c r="U945" s="100"/>
      <c r="V945" s="100"/>
      <c r="W945" s="100"/>
      <c r="X945" s="100"/>
      <c r="Y945" s="100"/>
      <c r="Z945" s="100"/>
    </row>
    <row r="946" spans="1:26" ht="14.25" hidden="1" customHeight="1" outlineLevel="1" x14ac:dyDescent="0.2">
      <c r="A946" s="100"/>
      <c r="B946" s="100"/>
      <c r="C946" s="100">
        <v>5</v>
      </c>
      <c r="D946" s="100" t="s">
        <v>1119</v>
      </c>
      <c r="E946" s="101">
        <v>5</v>
      </c>
      <c r="F946" s="100" t="s">
        <v>1120</v>
      </c>
      <c r="G946" s="100">
        <v>30</v>
      </c>
      <c r="H946" s="100"/>
      <c r="I946" s="100"/>
      <c r="J946" s="100"/>
      <c r="K946" s="100"/>
      <c r="L946" s="100"/>
      <c r="M946" s="100"/>
      <c r="N946" s="100"/>
      <c r="O946" s="100"/>
      <c r="P946" s="100"/>
      <c r="Q946" s="100"/>
      <c r="R946" s="100"/>
      <c r="S946" s="100"/>
      <c r="T946" s="100"/>
      <c r="U946" s="100"/>
      <c r="V946" s="100"/>
      <c r="W946" s="100"/>
      <c r="X946" s="100"/>
      <c r="Y946" s="100"/>
      <c r="Z946" s="100"/>
    </row>
    <row r="947" spans="1:26" ht="14.25" hidden="1" customHeight="1" outlineLevel="1" x14ac:dyDescent="0.2">
      <c r="A947" s="100"/>
      <c r="B947" s="100"/>
      <c r="C947" s="100">
        <v>6</v>
      </c>
      <c r="D947" s="100" t="s">
        <v>1119</v>
      </c>
      <c r="E947" s="101">
        <v>6</v>
      </c>
      <c r="F947" s="100" t="s">
        <v>1120</v>
      </c>
      <c r="G947" s="100">
        <v>32</v>
      </c>
      <c r="H947" s="100"/>
      <c r="I947" s="100"/>
      <c r="J947" s="100"/>
      <c r="K947" s="100"/>
      <c r="L947" s="100"/>
      <c r="M947" s="100"/>
      <c r="N947" s="100"/>
      <c r="O947" s="100"/>
      <c r="P947" s="100"/>
      <c r="Q947" s="100"/>
      <c r="R947" s="100"/>
      <c r="S947" s="100"/>
      <c r="T947" s="100"/>
      <c r="U947" s="100"/>
      <c r="V947" s="100"/>
      <c r="W947" s="100"/>
      <c r="X947" s="100"/>
      <c r="Y947" s="100"/>
      <c r="Z947" s="100"/>
    </row>
    <row r="948" spans="1:26" ht="14.25" hidden="1" customHeight="1" outlineLevel="1" x14ac:dyDescent="0.2">
      <c r="A948" s="100"/>
      <c r="B948" s="100"/>
      <c r="C948" s="100">
        <v>7</v>
      </c>
      <c r="D948" s="100" t="s">
        <v>1119</v>
      </c>
      <c r="E948" s="101">
        <v>7</v>
      </c>
      <c r="F948" s="100" t="s">
        <v>1120</v>
      </c>
      <c r="G948" s="100">
        <v>34</v>
      </c>
      <c r="H948" s="100"/>
      <c r="I948" s="100"/>
      <c r="J948" s="100"/>
      <c r="K948" s="100"/>
      <c r="L948" s="100"/>
      <c r="M948" s="100"/>
      <c r="N948" s="100"/>
      <c r="O948" s="100"/>
      <c r="P948" s="100"/>
      <c r="Q948" s="100"/>
      <c r="R948" s="100"/>
      <c r="S948" s="100"/>
      <c r="T948" s="100"/>
      <c r="U948" s="100"/>
      <c r="V948" s="100"/>
      <c r="W948" s="100"/>
      <c r="X948" s="100"/>
      <c r="Y948" s="100"/>
      <c r="Z948" s="100"/>
    </row>
    <row r="949" spans="1:26" ht="14.25" hidden="1" customHeight="1" outlineLevel="1" x14ac:dyDescent="0.2">
      <c r="A949" s="100"/>
      <c r="B949" s="100"/>
      <c r="C949" s="100">
        <v>8</v>
      </c>
      <c r="D949" s="100" t="s">
        <v>1119</v>
      </c>
      <c r="E949" s="101">
        <v>8</v>
      </c>
      <c r="F949" s="100" t="s">
        <v>1120</v>
      </c>
      <c r="G949" s="100">
        <v>36</v>
      </c>
      <c r="H949" s="100"/>
      <c r="I949" s="100"/>
      <c r="J949" s="100"/>
      <c r="K949" s="100"/>
      <c r="L949" s="100"/>
      <c r="M949" s="100"/>
      <c r="N949" s="100"/>
      <c r="O949" s="100"/>
      <c r="P949" s="100"/>
      <c r="Q949" s="100"/>
      <c r="R949" s="100"/>
      <c r="S949" s="100"/>
      <c r="T949" s="100"/>
      <c r="U949" s="100"/>
      <c r="V949" s="100"/>
      <c r="W949" s="100"/>
      <c r="X949" s="100"/>
      <c r="Y949" s="100"/>
      <c r="Z949" s="100"/>
    </row>
    <row r="950" spans="1:26" ht="14.25" hidden="1" customHeight="1" outlineLevel="1" x14ac:dyDescent="0.2">
      <c r="A950" s="100"/>
      <c r="B950" s="100"/>
      <c r="C950" s="100">
        <v>9</v>
      </c>
      <c r="D950" s="100" t="s">
        <v>1119</v>
      </c>
      <c r="E950" s="101">
        <v>9</v>
      </c>
      <c r="F950" s="100" t="s">
        <v>1120</v>
      </c>
      <c r="G950" s="100">
        <v>38</v>
      </c>
      <c r="H950" s="100"/>
      <c r="I950" s="100"/>
      <c r="J950" s="100"/>
      <c r="K950" s="100"/>
      <c r="L950" s="100"/>
      <c r="M950" s="100"/>
      <c r="N950" s="100"/>
      <c r="O950" s="100"/>
      <c r="P950" s="100"/>
      <c r="Q950" s="100"/>
      <c r="R950" s="100"/>
      <c r="S950" s="100"/>
      <c r="T950" s="100"/>
      <c r="U950" s="100"/>
      <c r="V950" s="100"/>
      <c r="W950" s="100"/>
      <c r="X950" s="100"/>
      <c r="Y950" s="100"/>
      <c r="Z950" s="100"/>
    </row>
    <row r="951" spans="1:26" ht="14.25" hidden="1" customHeight="1" outlineLevel="1" x14ac:dyDescent="0.2">
      <c r="A951" s="100"/>
      <c r="B951" s="100"/>
      <c r="C951" s="100">
        <v>10</v>
      </c>
      <c r="D951" s="100" t="s">
        <v>1119</v>
      </c>
      <c r="E951" s="101">
        <v>10</v>
      </c>
      <c r="F951" s="100" t="s">
        <v>1120</v>
      </c>
      <c r="G951" s="100">
        <v>40</v>
      </c>
      <c r="H951" s="100"/>
      <c r="I951" s="100"/>
      <c r="J951" s="100"/>
      <c r="K951" s="100"/>
      <c r="L951" s="100"/>
      <c r="M951" s="100"/>
      <c r="N951" s="100"/>
      <c r="O951" s="100"/>
      <c r="P951" s="100"/>
      <c r="Q951" s="100"/>
      <c r="R951" s="100"/>
      <c r="S951" s="100"/>
      <c r="T951" s="100"/>
      <c r="U951" s="100"/>
      <c r="V951" s="100"/>
      <c r="W951" s="100"/>
      <c r="X951" s="100"/>
      <c r="Y951" s="100"/>
      <c r="Z951" s="100"/>
    </row>
    <row r="952" spans="1:26" ht="14.25" hidden="1" customHeight="1" outlineLevel="1" x14ac:dyDescent="0.2">
      <c r="A952" s="100"/>
      <c r="B952" s="100"/>
      <c r="C952" s="100">
        <v>11</v>
      </c>
      <c r="D952" s="100" t="s">
        <v>1119</v>
      </c>
      <c r="E952" s="101">
        <v>11</v>
      </c>
      <c r="F952" s="100" t="s">
        <v>1120</v>
      </c>
      <c r="G952" s="100">
        <v>42</v>
      </c>
      <c r="H952" s="100"/>
      <c r="I952" s="100"/>
      <c r="J952" s="100"/>
      <c r="K952" s="100"/>
      <c r="L952" s="100"/>
      <c r="M952" s="100"/>
      <c r="N952" s="100"/>
      <c r="O952" s="100"/>
      <c r="P952" s="100"/>
      <c r="Q952" s="100"/>
      <c r="R952" s="100"/>
      <c r="S952" s="100"/>
      <c r="T952" s="100"/>
      <c r="U952" s="100"/>
      <c r="V952" s="100"/>
      <c r="W952" s="100"/>
      <c r="X952" s="100"/>
      <c r="Y952" s="100"/>
      <c r="Z952" s="100"/>
    </row>
    <row r="953" spans="1:26" ht="14.25" hidden="1" customHeight="1" outlineLevel="1" x14ac:dyDescent="0.2">
      <c r="A953" s="100"/>
      <c r="B953" s="100"/>
      <c r="C953" s="100">
        <v>12</v>
      </c>
      <c r="D953" s="100" t="s">
        <v>1119</v>
      </c>
      <c r="E953" s="101">
        <v>12</v>
      </c>
      <c r="F953" s="100" t="s">
        <v>1120</v>
      </c>
      <c r="G953" s="100">
        <v>44</v>
      </c>
      <c r="H953" s="100"/>
      <c r="I953" s="100"/>
      <c r="J953" s="100"/>
      <c r="K953" s="100"/>
      <c r="L953" s="100"/>
      <c r="M953" s="100"/>
      <c r="N953" s="100"/>
      <c r="O953" s="100"/>
      <c r="P953" s="100"/>
      <c r="Q953" s="100"/>
      <c r="R953" s="100"/>
      <c r="S953" s="100"/>
      <c r="T953" s="100"/>
      <c r="U953" s="100"/>
      <c r="V953" s="100"/>
      <c r="W953" s="100"/>
      <c r="X953" s="100"/>
      <c r="Y953" s="100"/>
      <c r="Z953" s="100"/>
    </row>
    <row r="954" spans="1:26" ht="14.25" hidden="1" customHeight="1" outlineLevel="1" x14ac:dyDescent="0.2">
      <c r="A954" s="100"/>
      <c r="B954" s="100"/>
      <c r="C954" s="100">
        <v>13</v>
      </c>
      <c r="D954" s="100" t="s">
        <v>1119</v>
      </c>
      <c r="E954" s="101">
        <v>13</v>
      </c>
      <c r="F954" s="100" t="s">
        <v>1120</v>
      </c>
      <c r="G954" s="100">
        <v>46</v>
      </c>
      <c r="H954" s="100"/>
      <c r="I954" s="100"/>
      <c r="J954" s="100"/>
      <c r="K954" s="100"/>
      <c r="L954" s="100"/>
      <c r="M954" s="100"/>
      <c r="N954" s="100"/>
      <c r="O954" s="100"/>
      <c r="P954" s="100"/>
      <c r="Q954" s="100"/>
      <c r="R954" s="100"/>
      <c r="S954" s="100"/>
      <c r="T954" s="100"/>
      <c r="U954" s="100"/>
      <c r="V954" s="100"/>
      <c r="W954" s="100"/>
      <c r="X954" s="100"/>
      <c r="Y954" s="100"/>
      <c r="Z954" s="100"/>
    </row>
    <row r="955" spans="1:26" ht="14.25" hidden="1" customHeight="1" outlineLevel="1" x14ac:dyDescent="0.2">
      <c r="A955" s="100"/>
      <c r="B955" s="100"/>
      <c r="C955" s="100">
        <v>14</v>
      </c>
      <c r="D955" s="100" t="s">
        <v>1119</v>
      </c>
      <c r="E955" s="101">
        <v>14</v>
      </c>
      <c r="F955" s="100" t="s">
        <v>1120</v>
      </c>
      <c r="G955" s="100">
        <v>48</v>
      </c>
      <c r="H955" s="100"/>
      <c r="I955" s="100"/>
      <c r="J955" s="100"/>
      <c r="K955" s="100"/>
      <c r="L955" s="100"/>
      <c r="M955" s="100"/>
      <c r="N955" s="100"/>
      <c r="O955" s="100"/>
      <c r="P955" s="100"/>
      <c r="Q955" s="100"/>
      <c r="R955" s="100"/>
      <c r="S955" s="100"/>
      <c r="T955" s="100"/>
      <c r="U955" s="100"/>
      <c r="V955" s="100"/>
      <c r="W955" s="100"/>
      <c r="X955" s="100"/>
      <c r="Y955" s="100"/>
      <c r="Z955" s="100"/>
    </row>
    <row r="956" spans="1:26" ht="14.25" hidden="1" customHeight="1" outlineLevel="1" x14ac:dyDescent="0.2">
      <c r="A956" s="100"/>
      <c r="B956" s="100"/>
      <c r="C956" s="100">
        <v>15</v>
      </c>
      <c r="D956" s="100" t="s">
        <v>1119</v>
      </c>
      <c r="E956" s="101">
        <v>15</v>
      </c>
      <c r="F956" s="100" t="s">
        <v>1120</v>
      </c>
      <c r="G956" s="100">
        <v>50</v>
      </c>
      <c r="H956" s="100"/>
      <c r="I956" s="100"/>
      <c r="J956" s="100"/>
      <c r="K956" s="100"/>
      <c r="L956" s="100"/>
      <c r="M956" s="100"/>
      <c r="N956" s="100"/>
      <c r="O956" s="100"/>
      <c r="P956" s="100"/>
      <c r="Q956" s="100"/>
      <c r="R956" s="100"/>
      <c r="S956" s="100"/>
      <c r="T956" s="100"/>
      <c r="U956" s="100"/>
      <c r="V956" s="100"/>
      <c r="W956" s="100"/>
      <c r="X956" s="100"/>
      <c r="Y956" s="100"/>
      <c r="Z956" s="100"/>
    </row>
    <row r="957" spans="1:26" ht="14.25" hidden="1" customHeight="1" outlineLevel="1" x14ac:dyDescent="0.2">
      <c r="A957" s="100"/>
      <c r="B957" s="100"/>
      <c r="C957" s="100">
        <v>16</v>
      </c>
      <c r="D957" s="100" t="s">
        <v>1119</v>
      </c>
      <c r="E957" s="101">
        <v>16</v>
      </c>
      <c r="F957" s="100" t="s">
        <v>1120</v>
      </c>
      <c r="G957" s="100">
        <v>52</v>
      </c>
      <c r="H957" s="100"/>
      <c r="I957" s="100"/>
      <c r="J957" s="100"/>
      <c r="K957" s="100"/>
      <c r="L957" s="100"/>
      <c r="M957" s="100"/>
      <c r="N957" s="100"/>
      <c r="O957" s="100"/>
      <c r="P957" s="100"/>
      <c r="Q957" s="100"/>
      <c r="R957" s="100"/>
      <c r="S957" s="100"/>
      <c r="T957" s="100"/>
      <c r="U957" s="100"/>
      <c r="V957" s="100"/>
      <c r="W957" s="100"/>
      <c r="X957" s="100"/>
      <c r="Y957" s="100"/>
      <c r="Z957" s="100"/>
    </row>
    <row r="958" spans="1:26" ht="14.25" hidden="1" customHeight="1" outlineLevel="1" x14ac:dyDescent="0.2">
      <c r="A958" s="100"/>
      <c r="B958" s="100"/>
      <c r="C958" s="100">
        <v>17</v>
      </c>
      <c r="D958" s="100" t="s">
        <v>1119</v>
      </c>
      <c r="E958" s="101">
        <v>17</v>
      </c>
      <c r="F958" s="100" t="s">
        <v>1120</v>
      </c>
      <c r="G958" s="100">
        <v>54</v>
      </c>
      <c r="H958" s="100"/>
      <c r="I958" s="100"/>
      <c r="J958" s="100"/>
      <c r="K958" s="100"/>
      <c r="L958" s="100"/>
      <c r="M958" s="100"/>
      <c r="N958" s="100"/>
      <c r="O958" s="100"/>
      <c r="P958" s="100"/>
      <c r="Q958" s="100"/>
      <c r="R958" s="100"/>
      <c r="S958" s="100"/>
      <c r="T958" s="100"/>
      <c r="U958" s="100"/>
      <c r="V958" s="100"/>
      <c r="W958" s="100"/>
      <c r="X958" s="100"/>
      <c r="Y958" s="100"/>
      <c r="Z958" s="100"/>
    </row>
    <row r="959" spans="1:26" ht="14.25" hidden="1" customHeight="1" outlineLevel="1" x14ac:dyDescent="0.2">
      <c r="A959" s="100"/>
      <c r="B959" s="100"/>
      <c r="C959" s="100">
        <v>18</v>
      </c>
      <c r="D959" s="100" t="s">
        <v>1119</v>
      </c>
      <c r="E959" s="101">
        <v>18</v>
      </c>
      <c r="F959" s="100" t="s">
        <v>1120</v>
      </c>
      <c r="G959" s="100">
        <v>56</v>
      </c>
      <c r="H959" s="100"/>
      <c r="I959" s="100"/>
      <c r="J959" s="100"/>
      <c r="K959" s="100"/>
      <c r="L959" s="100"/>
      <c r="M959" s="100"/>
      <c r="N959" s="100"/>
      <c r="O959" s="100"/>
      <c r="P959" s="100"/>
      <c r="Q959" s="100"/>
      <c r="R959" s="100"/>
      <c r="S959" s="100"/>
      <c r="T959" s="100"/>
      <c r="U959" s="100"/>
      <c r="V959" s="100"/>
      <c r="W959" s="100"/>
      <c r="X959" s="100"/>
      <c r="Y959" s="100"/>
      <c r="Z959" s="100"/>
    </row>
    <row r="960" spans="1:26" ht="14.25" hidden="1" customHeight="1" outlineLevel="1" x14ac:dyDescent="0.2">
      <c r="A960" s="100"/>
      <c r="B960" s="100"/>
      <c r="C960" s="100">
        <v>19</v>
      </c>
      <c r="D960" s="100" t="s">
        <v>1119</v>
      </c>
      <c r="E960" s="101">
        <v>19</v>
      </c>
      <c r="F960" s="100" t="s">
        <v>1120</v>
      </c>
      <c r="G960" s="100">
        <v>58</v>
      </c>
      <c r="H960" s="100"/>
      <c r="I960" s="100"/>
      <c r="J960" s="100"/>
      <c r="K960" s="100"/>
      <c r="L960" s="100"/>
      <c r="M960" s="100"/>
      <c r="N960" s="100"/>
      <c r="O960" s="100"/>
      <c r="P960" s="100"/>
      <c r="Q960" s="100"/>
      <c r="R960" s="100"/>
      <c r="S960" s="100"/>
      <c r="T960" s="100"/>
      <c r="U960" s="100"/>
      <c r="V960" s="100"/>
      <c r="W960" s="100"/>
      <c r="X960" s="100"/>
      <c r="Y960" s="100"/>
      <c r="Z960" s="100"/>
    </row>
    <row r="961" spans="1:26" ht="14.25" hidden="1" customHeight="1" outlineLevel="1" x14ac:dyDescent="0.2">
      <c r="A961" s="100"/>
      <c r="B961" s="100"/>
      <c r="C961" s="100">
        <v>20</v>
      </c>
      <c r="D961" s="100" t="s">
        <v>1119</v>
      </c>
      <c r="E961" s="101">
        <v>20</v>
      </c>
      <c r="F961" s="100" t="s">
        <v>1120</v>
      </c>
      <c r="G961" s="100">
        <v>60</v>
      </c>
      <c r="H961" s="100"/>
      <c r="I961" s="100"/>
      <c r="J961" s="100"/>
      <c r="K961" s="100"/>
      <c r="L961" s="100"/>
      <c r="M961" s="100"/>
      <c r="N961" s="100"/>
      <c r="O961" s="100"/>
      <c r="P961" s="100"/>
      <c r="Q961" s="100"/>
      <c r="R961" s="100"/>
      <c r="S961" s="100"/>
      <c r="T961" s="100"/>
      <c r="U961" s="100"/>
      <c r="V961" s="100"/>
      <c r="W961" s="100"/>
      <c r="X961" s="100"/>
      <c r="Y961" s="100"/>
      <c r="Z961" s="100"/>
    </row>
    <row r="962" spans="1:26" ht="14.25" hidden="1" customHeight="1" outlineLevel="1" x14ac:dyDescent="0.2">
      <c r="A962" s="100"/>
      <c r="B962" s="100"/>
      <c r="C962" s="100">
        <v>21</v>
      </c>
      <c r="D962" s="100" t="s">
        <v>1119</v>
      </c>
      <c r="E962" s="101">
        <v>21</v>
      </c>
      <c r="F962" s="100" t="s">
        <v>1120</v>
      </c>
      <c r="G962" s="100">
        <v>62</v>
      </c>
      <c r="H962" s="100"/>
      <c r="I962" s="100"/>
      <c r="J962" s="100"/>
      <c r="K962" s="100"/>
      <c r="L962" s="100"/>
      <c r="M962" s="100"/>
      <c r="N962" s="100"/>
      <c r="O962" s="100"/>
      <c r="P962" s="100"/>
      <c r="Q962" s="100"/>
      <c r="R962" s="100"/>
      <c r="S962" s="100"/>
      <c r="T962" s="100"/>
      <c r="U962" s="100"/>
      <c r="V962" s="100"/>
      <c r="W962" s="100"/>
      <c r="X962" s="100"/>
      <c r="Y962" s="100"/>
      <c r="Z962" s="100"/>
    </row>
    <row r="963" spans="1:26" ht="14.25" hidden="1" customHeight="1" outlineLevel="1" x14ac:dyDescent="0.2">
      <c r="A963" s="100"/>
      <c r="B963" s="100"/>
      <c r="C963" s="100">
        <v>22</v>
      </c>
      <c r="D963" s="100" t="s">
        <v>1119</v>
      </c>
      <c r="E963" s="101">
        <v>22</v>
      </c>
      <c r="F963" s="100" t="s">
        <v>1120</v>
      </c>
      <c r="G963" s="100">
        <v>64</v>
      </c>
      <c r="H963" s="100"/>
      <c r="I963" s="100"/>
      <c r="J963" s="100"/>
      <c r="K963" s="100"/>
      <c r="L963" s="100"/>
      <c r="M963" s="100"/>
      <c r="N963" s="100"/>
      <c r="O963" s="100"/>
      <c r="P963" s="100"/>
      <c r="Q963" s="100"/>
      <c r="R963" s="100"/>
      <c r="S963" s="100"/>
      <c r="T963" s="100"/>
      <c r="U963" s="100"/>
      <c r="V963" s="100"/>
      <c r="W963" s="100"/>
      <c r="X963" s="100"/>
      <c r="Y963" s="100"/>
      <c r="Z963" s="100"/>
    </row>
    <row r="964" spans="1:26" ht="14.25" hidden="1" customHeight="1" outlineLevel="1" x14ac:dyDescent="0.2">
      <c r="A964" s="100"/>
      <c r="B964" s="100"/>
      <c r="C964" s="100">
        <v>23</v>
      </c>
      <c r="D964" s="100" t="s">
        <v>1119</v>
      </c>
      <c r="E964" s="101">
        <v>23</v>
      </c>
      <c r="F964" s="100" t="s">
        <v>1120</v>
      </c>
      <c r="G964" s="100">
        <v>66</v>
      </c>
      <c r="H964" s="100"/>
      <c r="I964" s="100"/>
      <c r="J964" s="100"/>
      <c r="K964" s="100"/>
      <c r="L964" s="100"/>
      <c r="M964" s="100"/>
      <c r="N964" s="100"/>
      <c r="O964" s="100"/>
      <c r="P964" s="100"/>
      <c r="Q964" s="100"/>
      <c r="R964" s="100"/>
      <c r="S964" s="100"/>
      <c r="T964" s="100"/>
      <c r="U964" s="100"/>
      <c r="V964" s="100"/>
      <c r="W964" s="100"/>
      <c r="X964" s="100"/>
      <c r="Y964" s="100"/>
      <c r="Z964" s="100"/>
    </row>
    <row r="965" spans="1:26" ht="14.25" hidden="1" customHeight="1" outlineLevel="1" x14ac:dyDescent="0.2">
      <c r="A965" s="100"/>
      <c r="B965" s="100"/>
      <c r="C965" s="100">
        <v>24</v>
      </c>
      <c r="D965" s="100" t="s">
        <v>1119</v>
      </c>
      <c r="E965" s="101">
        <v>24</v>
      </c>
      <c r="F965" s="100" t="s">
        <v>1120</v>
      </c>
      <c r="G965" s="100">
        <v>68</v>
      </c>
      <c r="H965" s="100"/>
      <c r="I965" s="100"/>
      <c r="J965" s="100"/>
      <c r="K965" s="100"/>
      <c r="L965" s="100"/>
      <c r="M965" s="100"/>
      <c r="N965" s="100"/>
      <c r="O965" s="100"/>
      <c r="P965" s="100"/>
      <c r="Q965" s="100"/>
      <c r="R965" s="100"/>
      <c r="S965" s="100"/>
      <c r="T965" s="100"/>
      <c r="U965" s="100"/>
      <c r="V965" s="100"/>
      <c r="W965" s="100"/>
      <c r="X965" s="100"/>
      <c r="Y965" s="100"/>
      <c r="Z965" s="100"/>
    </row>
    <row r="966" spans="1:26" ht="14.25" hidden="1" customHeight="1" outlineLevel="1" x14ac:dyDescent="0.2">
      <c r="A966" s="100"/>
      <c r="B966" s="100"/>
      <c r="C966" s="100">
        <v>25</v>
      </c>
      <c r="D966" s="100" t="s">
        <v>1119</v>
      </c>
      <c r="E966" s="101">
        <v>25</v>
      </c>
      <c r="F966" s="100" t="s">
        <v>1120</v>
      </c>
      <c r="G966" s="100">
        <v>70</v>
      </c>
      <c r="H966" s="100"/>
      <c r="I966" s="100"/>
      <c r="J966" s="100"/>
      <c r="K966" s="100"/>
      <c r="L966" s="100"/>
      <c r="M966" s="100"/>
      <c r="N966" s="100"/>
      <c r="O966" s="100"/>
      <c r="P966" s="100"/>
      <c r="Q966" s="100"/>
      <c r="R966" s="100"/>
      <c r="S966" s="100"/>
      <c r="T966" s="100"/>
      <c r="U966" s="100"/>
      <c r="V966" s="100"/>
      <c r="W966" s="100"/>
      <c r="X966" s="100"/>
      <c r="Y966" s="100"/>
      <c r="Z966" s="100"/>
    </row>
    <row r="967" spans="1:26" ht="14.25" hidden="1" customHeight="1" outlineLevel="1" x14ac:dyDescent="0.2">
      <c r="A967" s="100"/>
      <c r="B967" s="100"/>
      <c r="C967" s="100">
        <v>26</v>
      </c>
      <c r="D967" s="100" t="s">
        <v>1119</v>
      </c>
      <c r="E967" s="101">
        <v>26</v>
      </c>
      <c r="F967" s="100" t="s">
        <v>1120</v>
      </c>
      <c r="G967" s="100">
        <v>72</v>
      </c>
      <c r="H967" s="100"/>
      <c r="I967" s="100"/>
      <c r="J967" s="100"/>
      <c r="K967" s="100"/>
      <c r="L967" s="100"/>
      <c r="M967" s="100"/>
      <c r="N967" s="100"/>
      <c r="O967" s="100"/>
      <c r="P967" s="100"/>
      <c r="Q967" s="100"/>
      <c r="R967" s="100"/>
      <c r="S967" s="100"/>
      <c r="T967" s="100"/>
      <c r="U967" s="100"/>
      <c r="V967" s="100"/>
      <c r="W967" s="100"/>
      <c r="X967" s="100"/>
      <c r="Y967" s="100"/>
      <c r="Z967" s="100"/>
    </row>
    <row r="968" spans="1:26" ht="14.25" hidden="1" customHeight="1" outlineLevel="1" x14ac:dyDescent="0.2">
      <c r="A968" s="100"/>
      <c r="B968" s="100"/>
      <c r="C968" s="100">
        <v>27</v>
      </c>
      <c r="D968" s="100" t="s">
        <v>1119</v>
      </c>
      <c r="E968" s="101">
        <v>27</v>
      </c>
      <c r="F968" s="100" t="s">
        <v>1120</v>
      </c>
      <c r="G968" s="100">
        <v>74</v>
      </c>
      <c r="H968" s="100"/>
      <c r="I968" s="100"/>
      <c r="J968" s="100"/>
      <c r="K968" s="100"/>
      <c r="L968" s="100"/>
      <c r="M968" s="100"/>
      <c r="N968" s="100"/>
      <c r="O968" s="100"/>
      <c r="P968" s="100"/>
      <c r="Q968" s="100"/>
      <c r="R968" s="100"/>
      <c r="S968" s="100"/>
      <c r="T968" s="100"/>
      <c r="U968" s="100"/>
      <c r="V968" s="100"/>
      <c r="W968" s="100"/>
      <c r="X968" s="100"/>
      <c r="Y968" s="100"/>
      <c r="Z968" s="100"/>
    </row>
    <row r="969" spans="1:26" ht="14.25" hidden="1" customHeight="1" outlineLevel="1" x14ac:dyDescent="0.2">
      <c r="A969" s="100"/>
      <c r="B969" s="100"/>
      <c r="C969" s="100">
        <v>28</v>
      </c>
      <c r="D969" s="100" t="s">
        <v>1119</v>
      </c>
      <c r="E969" s="101">
        <v>28</v>
      </c>
      <c r="F969" s="100" t="s">
        <v>1120</v>
      </c>
      <c r="G969" s="100">
        <v>76</v>
      </c>
      <c r="H969" s="100"/>
      <c r="I969" s="100"/>
      <c r="J969" s="100"/>
      <c r="K969" s="100"/>
      <c r="L969" s="100"/>
      <c r="M969" s="100"/>
      <c r="N969" s="100"/>
      <c r="O969" s="100"/>
      <c r="P969" s="100"/>
      <c r="Q969" s="100"/>
      <c r="R969" s="100"/>
      <c r="S969" s="100"/>
      <c r="T969" s="100"/>
      <c r="U969" s="100"/>
      <c r="V969" s="100"/>
      <c r="W969" s="100"/>
      <c r="X969" s="100"/>
      <c r="Y969" s="100"/>
      <c r="Z969" s="100"/>
    </row>
    <row r="970" spans="1:26" ht="14.25" hidden="1" customHeight="1" outlineLevel="1" x14ac:dyDescent="0.2">
      <c r="A970" s="100"/>
      <c r="B970" s="100"/>
      <c r="C970" s="100">
        <v>29</v>
      </c>
      <c r="D970" s="100" t="s">
        <v>1119</v>
      </c>
      <c r="E970" s="101">
        <v>29</v>
      </c>
      <c r="F970" s="100" t="s">
        <v>1120</v>
      </c>
      <c r="G970" s="100">
        <v>78</v>
      </c>
      <c r="H970" s="100"/>
      <c r="I970" s="100"/>
      <c r="J970" s="100"/>
      <c r="K970" s="100"/>
      <c r="L970" s="100"/>
      <c r="M970" s="100"/>
      <c r="N970" s="100"/>
      <c r="O970" s="100"/>
      <c r="P970" s="100"/>
      <c r="Q970" s="100"/>
      <c r="R970" s="100"/>
      <c r="S970" s="100"/>
      <c r="T970" s="100"/>
      <c r="U970" s="100"/>
      <c r="V970" s="100"/>
      <c r="W970" s="100"/>
      <c r="X970" s="100"/>
      <c r="Y970" s="100"/>
      <c r="Z970" s="100"/>
    </row>
    <row r="971" spans="1:26" ht="14.25" hidden="1" customHeight="1" outlineLevel="1" x14ac:dyDescent="0.2">
      <c r="A971" s="100"/>
      <c r="B971" s="100"/>
      <c r="C971" s="100">
        <v>30</v>
      </c>
      <c r="D971" s="100" t="s">
        <v>1119</v>
      </c>
      <c r="E971" s="101">
        <v>30</v>
      </c>
      <c r="F971" s="100" t="s">
        <v>1120</v>
      </c>
      <c r="G971" s="100">
        <v>80</v>
      </c>
      <c r="H971" s="100"/>
      <c r="I971" s="100"/>
      <c r="J971" s="100"/>
      <c r="K971" s="100"/>
      <c r="L971" s="100"/>
      <c r="M971" s="100"/>
      <c r="N971" s="100"/>
      <c r="O971" s="100"/>
      <c r="P971" s="100"/>
      <c r="Q971" s="100"/>
      <c r="R971" s="100"/>
      <c r="S971" s="100"/>
      <c r="T971" s="100"/>
      <c r="U971" s="100"/>
      <c r="V971" s="100"/>
      <c r="W971" s="100"/>
      <c r="X971" s="100"/>
      <c r="Y971" s="100"/>
      <c r="Z971" s="100"/>
    </row>
    <row r="972" spans="1:26" ht="14.25" hidden="1" customHeight="1" outlineLevel="1" x14ac:dyDescent="0.2">
      <c r="A972" s="100"/>
      <c r="B972" s="100"/>
      <c r="C972" s="100">
        <v>31</v>
      </c>
      <c r="D972" s="100" t="s">
        <v>1119</v>
      </c>
      <c r="E972" s="101">
        <v>31</v>
      </c>
      <c r="F972" s="100" t="s">
        <v>1120</v>
      </c>
      <c r="G972" s="100">
        <v>82</v>
      </c>
      <c r="H972" s="100"/>
      <c r="I972" s="100"/>
      <c r="J972" s="100"/>
      <c r="K972" s="100"/>
      <c r="L972" s="100"/>
      <c r="M972" s="100"/>
      <c r="N972" s="100"/>
      <c r="O972" s="100"/>
      <c r="P972" s="100"/>
      <c r="Q972" s="100"/>
      <c r="R972" s="100"/>
      <c r="S972" s="100"/>
      <c r="T972" s="100"/>
      <c r="U972" s="100"/>
      <c r="V972" s="100"/>
      <c r="W972" s="100"/>
      <c r="X972" s="100"/>
      <c r="Y972" s="100"/>
      <c r="Z972" s="100"/>
    </row>
    <row r="973" spans="1:26" ht="14.25" hidden="1" customHeight="1" outlineLevel="1" x14ac:dyDescent="0.2">
      <c r="A973" s="100"/>
      <c r="B973" s="100"/>
      <c r="C973" s="100">
        <v>32</v>
      </c>
      <c r="D973" s="100" t="s">
        <v>1119</v>
      </c>
      <c r="E973" s="101">
        <v>32</v>
      </c>
      <c r="F973" s="100" t="s">
        <v>1120</v>
      </c>
      <c r="G973" s="100">
        <v>84</v>
      </c>
      <c r="H973" s="100"/>
      <c r="I973" s="100"/>
      <c r="J973" s="100"/>
      <c r="K973" s="100"/>
      <c r="L973" s="100"/>
      <c r="M973" s="100"/>
      <c r="N973" s="100"/>
      <c r="O973" s="100"/>
      <c r="P973" s="100"/>
      <c r="Q973" s="100"/>
      <c r="R973" s="100"/>
      <c r="S973" s="100"/>
      <c r="T973" s="100"/>
      <c r="U973" s="100"/>
      <c r="V973" s="100"/>
      <c r="W973" s="100"/>
      <c r="X973" s="100"/>
      <c r="Y973" s="100"/>
      <c r="Z973" s="100"/>
    </row>
    <row r="974" spans="1:26" ht="14.25" hidden="1" customHeight="1" outlineLevel="1" x14ac:dyDescent="0.2">
      <c r="A974" s="100"/>
      <c r="B974" s="100"/>
      <c r="C974" s="100">
        <v>33</v>
      </c>
      <c r="D974" s="100" t="s">
        <v>1119</v>
      </c>
      <c r="E974" s="101">
        <v>33</v>
      </c>
      <c r="F974" s="100" t="s">
        <v>1120</v>
      </c>
      <c r="G974" s="100">
        <v>86</v>
      </c>
      <c r="H974" s="100"/>
      <c r="I974" s="100"/>
      <c r="J974" s="100"/>
      <c r="K974" s="100"/>
      <c r="L974" s="100"/>
      <c r="M974" s="100"/>
      <c r="N974" s="100"/>
      <c r="O974" s="100"/>
      <c r="P974" s="100"/>
      <c r="Q974" s="100"/>
      <c r="R974" s="100"/>
      <c r="S974" s="100"/>
      <c r="T974" s="100"/>
      <c r="U974" s="100"/>
      <c r="V974" s="100"/>
      <c r="W974" s="100"/>
      <c r="X974" s="100"/>
      <c r="Y974" s="100"/>
      <c r="Z974" s="100"/>
    </row>
    <row r="975" spans="1:26" ht="14.25" hidden="1" customHeight="1" outlineLevel="1" x14ac:dyDescent="0.2">
      <c r="A975" s="100"/>
      <c r="B975" s="100"/>
      <c r="C975" s="100">
        <v>34</v>
      </c>
      <c r="D975" s="100" t="s">
        <v>1119</v>
      </c>
      <c r="E975" s="101">
        <v>34</v>
      </c>
      <c r="F975" s="100" t="s">
        <v>1120</v>
      </c>
      <c r="G975" s="100">
        <v>88</v>
      </c>
      <c r="H975" s="100"/>
      <c r="I975" s="100"/>
      <c r="J975" s="100"/>
      <c r="K975" s="100"/>
      <c r="L975" s="100"/>
      <c r="M975" s="100"/>
      <c r="N975" s="100"/>
      <c r="O975" s="100"/>
      <c r="P975" s="100"/>
      <c r="Q975" s="100"/>
      <c r="R975" s="100"/>
      <c r="S975" s="100"/>
      <c r="T975" s="100"/>
      <c r="U975" s="100"/>
      <c r="V975" s="100"/>
      <c r="W975" s="100"/>
      <c r="X975" s="100"/>
      <c r="Y975" s="100"/>
      <c r="Z975" s="100"/>
    </row>
    <row r="976" spans="1:26" ht="14.25" hidden="1" customHeight="1" outlineLevel="1" x14ac:dyDescent="0.2">
      <c r="A976" s="100"/>
      <c r="B976" s="100"/>
      <c r="C976" s="100">
        <v>35</v>
      </c>
      <c r="D976" s="100" t="s">
        <v>1119</v>
      </c>
      <c r="E976" s="101">
        <v>35</v>
      </c>
      <c r="F976" s="100" t="s">
        <v>1120</v>
      </c>
      <c r="G976" s="100">
        <v>90</v>
      </c>
      <c r="H976" s="100"/>
      <c r="I976" s="100"/>
      <c r="J976" s="100"/>
      <c r="K976" s="100"/>
      <c r="L976" s="100"/>
      <c r="M976" s="100"/>
      <c r="N976" s="100"/>
      <c r="O976" s="100"/>
      <c r="P976" s="100"/>
      <c r="Q976" s="100"/>
      <c r="R976" s="100"/>
      <c r="S976" s="100"/>
      <c r="T976" s="100"/>
      <c r="U976" s="100"/>
      <c r="V976" s="100"/>
      <c r="W976" s="100"/>
      <c r="X976" s="100"/>
      <c r="Y976" s="100"/>
      <c r="Z976" s="100"/>
    </row>
    <row r="977" spans="1:26" ht="14.25" hidden="1" customHeight="1" outlineLevel="1" x14ac:dyDescent="0.2">
      <c r="A977" s="100"/>
      <c r="B977" s="100"/>
      <c r="C977" s="100">
        <v>36</v>
      </c>
      <c r="D977" s="100" t="s">
        <v>1119</v>
      </c>
      <c r="E977" s="101">
        <v>36</v>
      </c>
      <c r="F977" s="100" t="s">
        <v>1120</v>
      </c>
      <c r="G977" s="100">
        <v>92</v>
      </c>
      <c r="H977" s="100"/>
      <c r="I977" s="100"/>
      <c r="J977" s="100"/>
      <c r="K977" s="100"/>
      <c r="L977" s="100"/>
      <c r="M977" s="100"/>
      <c r="N977" s="100"/>
      <c r="O977" s="100"/>
      <c r="P977" s="100"/>
      <c r="Q977" s="100"/>
      <c r="R977" s="100"/>
      <c r="S977" s="100"/>
      <c r="T977" s="100"/>
      <c r="U977" s="100"/>
      <c r="V977" s="100"/>
      <c r="W977" s="100"/>
      <c r="X977" s="100"/>
      <c r="Y977" s="100"/>
      <c r="Z977" s="100"/>
    </row>
    <row r="978" spans="1:26" ht="14.25" hidden="1" customHeight="1" outlineLevel="1" x14ac:dyDescent="0.2">
      <c r="A978" s="100"/>
      <c r="B978" s="100"/>
      <c r="C978" s="100">
        <v>37</v>
      </c>
      <c r="D978" s="100" t="s">
        <v>1119</v>
      </c>
      <c r="E978" s="101">
        <v>37</v>
      </c>
      <c r="F978" s="100" t="s">
        <v>1120</v>
      </c>
      <c r="G978" s="100">
        <v>94</v>
      </c>
      <c r="H978" s="100"/>
      <c r="I978" s="100"/>
      <c r="J978" s="100"/>
      <c r="K978" s="100"/>
      <c r="L978" s="100"/>
      <c r="M978" s="100"/>
      <c r="N978" s="100"/>
      <c r="O978" s="100"/>
      <c r="P978" s="100"/>
      <c r="Q978" s="100"/>
      <c r="R978" s="100"/>
      <c r="S978" s="100"/>
      <c r="T978" s="100"/>
      <c r="U978" s="100"/>
      <c r="V978" s="100"/>
      <c r="W978" s="100"/>
      <c r="X978" s="100"/>
      <c r="Y978" s="100"/>
      <c r="Z978" s="100"/>
    </row>
    <row r="979" spans="1:26" ht="14.25" hidden="1" customHeight="1" outlineLevel="1" x14ac:dyDescent="0.2">
      <c r="A979" s="100"/>
      <c r="B979" s="100"/>
      <c r="C979" s="100">
        <v>38</v>
      </c>
      <c r="D979" s="100" t="s">
        <v>1119</v>
      </c>
      <c r="E979" s="101">
        <v>38</v>
      </c>
      <c r="F979" s="100" t="s">
        <v>1120</v>
      </c>
      <c r="G979" s="100">
        <v>96</v>
      </c>
      <c r="H979" s="100"/>
      <c r="I979" s="100"/>
      <c r="J979" s="100"/>
      <c r="K979" s="100"/>
      <c r="L979" s="100"/>
      <c r="M979" s="100"/>
      <c r="N979" s="100"/>
      <c r="O979" s="100"/>
      <c r="P979" s="100"/>
      <c r="Q979" s="100"/>
      <c r="R979" s="100"/>
      <c r="S979" s="100"/>
      <c r="T979" s="100"/>
      <c r="U979" s="100"/>
      <c r="V979" s="100"/>
      <c r="W979" s="100"/>
      <c r="X979" s="100"/>
      <c r="Y979" s="100"/>
      <c r="Z979" s="100"/>
    </row>
    <row r="980" spans="1:26" ht="14.25" hidden="1" customHeight="1" outlineLevel="1" x14ac:dyDescent="0.2">
      <c r="A980" s="100"/>
      <c r="B980" s="100"/>
      <c r="C980" s="100">
        <v>39</v>
      </c>
      <c r="D980" s="100" t="s">
        <v>1119</v>
      </c>
      <c r="E980" s="101">
        <v>39</v>
      </c>
      <c r="F980" s="100" t="s">
        <v>1120</v>
      </c>
      <c r="G980" s="100">
        <v>98</v>
      </c>
      <c r="H980" s="100"/>
      <c r="I980" s="100"/>
      <c r="J980" s="100"/>
      <c r="K980" s="100"/>
      <c r="L980" s="100"/>
      <c r="M980" s="100"/>
      <c r="N980" s="100"/>
      <c r="O980" s="100"/>
      <c r="P980" s="100"/>
      <c r="Q980" s="100"/>
      <c r="R980" s="100"/>
      <c r="S980" s="100"/>
      <c r="T980" s="100"/>
      <c r="U980" s="100"/>
      <c r="V980" s="100"/>
      <c r="W980" s="100"/>
      <c r="X980" s="100"/>
      <c r="Y980" s="100"/>
      <c r="Z980" s="100"/>
    </row>
    <row r="981" spans="1:26" ht="14.25" hidden="1" customHeight="1" outlineLevel="1" x14ac:dyDescent="0.2">
      <c r="A981" s="100"/>
      <c r="B981" s="100"/>
      <c r="C981" s="100">
        <v>40</v>
      </c>
      <c r="D981" s="100" t="s">
        <v>1119</v>
      </c>
      <c r="E981" s="101">
        <v>40</v>
      </c>
      <c r="F981" s="100" t="s">
        <v>1120</v>
      </c>
      <c r="G981" s="100">
        <v>100</v>
      </c>
      <c r="H981" s="100"/>
      <c r="I981" s="100"/>
      <c r="J981" s="100"/>
      <c r="K981" s="100"/>
      <c r="L981" s="100"/>
      <c r="M981" s="100"/>
      <c r="N981" s="100"/>
      <c r="O981" s="100"/>
      <c r="P981" s="100"/>
      <c r="Q981" s="100"/>
      <c r="R981" s="100"/>
      <c r="S981" s="100"/>
      <c r="T981" s="100"/>
      <c r="U981" s="100"/>
      <c r="V981" s="100"/>
      <c r="W981" s="100"/>
      <c r="X981" s="100"/>
      <c r="Y981" s="100"/>
      <c r="Z981" s="100"/>
    </row>
    <row r="982" spans="1:26" ht="14.25" hidden="1" customHeight="1" outlineLevel="1" x14ac:dyDescent="0.2">
      <c r="A982" s="100"/>
      <c r="B982" s="100"/>
      <c r="C982" s="100">
        <v>41</v>
      </c>
      <c r="D982" s="100" t="s">
        <v>1119</v>
      </c>
      <c r="E982" s="101">
        <v>41</v>
      </c>
      <c r="F982" s="100" t="s">
        <v>1120</v>
      </c>
      <c r="G982" s="100">
        <v>102</v>
      </c>
      <c r="H982" s="100"/>
      <c r="I982" s="100"/>
      <c r="J982" s="100"/>
      <c r="K982" s="100"/>
      <c r="L982" s="100"/>
      <c r="M982" s="100"/>
      <c r="N982" s="100"/>
      <c r="O982" s="100"/>
      <c r="P982" s="100"/>
      <c r="Q982" s="100"/>
      <c r="R982" s="100"/>
      <c r="S982" s="100"/>
      <c r="T982" s="100"/>
      <c r="U982" s="100"/>
      <c r="V982" s="100"/>
      <c r="W982" s="100"/>
      <c r="X982" s="100"/>
      <c r="Y982" s="100"/>
      <c r="Z982" s="100"/>
    </row>
    <row r="983" spans="1:26" ht="14.25" hidden="1" customHeight="1" outlineLevel="1" x14ac:dyDescent="0.2">
      <c r="A983" s="100"/>
      <c r="B983" s="100"/>
      <c r="C983" s="100">
        <v>42</v>
      </c>
      <c r="D983" s="100" t="s">
        <v>1119</v>
      </c>
      <c r="E983" s="101">
        <v>42</v>
      </c>
      <c r="F983" s="100" t="s">
        <v>1120</v>
      </c>
      <c r="G983" s="100">
        <v>104</v>
      </c>
      <c r="H983" s="100"/>
      <c r="I983" s="100"/>
      <c r="J983" s="100"/>
      <c r="K983" s="100"/>
      <c r="L983" s="100"/>
      <c r="M983" s="100"/>
      <c r="N983" s="100"/>
      <c r="O983" s="100"/>
      <c r="P983" s="100"/>
      <c r="Q983" s="100"/>
      <c r="R983" s="100"/>
      <c r="S983" s="100"/>
      <c r="T983" s="100"/>
      <c r="U983" s="100"/>
      <c r="V983" s="100"/>
      <c r="W983" s="100"/>
      <c r="X983" s="100"/>
      <c r="Y983" s="100"/>
      <c r="Z983" s="100"/>
    </row>
    <row r="984" spans="1:26" ht="14.25" hidden="1" customHeight="1" outlineLevel="1" x14ac:dyDescent="0.2">
      <c r="A984" s="100"/>
      <c r="B984" s="100"/>
      <c r="C984" s="100">
        <v>43</v>
      </c>
      <c r="D984" s="100" t="s">
        <v>1119</v>
      </c>
      <c r="E984" s="101">
        <v>43</v>
      </c>
      <c r="F984" s="100" t="s">
        <v>1120</v>
      </c>
      <c r="G984" s="100">
        <v>106</v>
      </c>
      <c r="H984" s="100"/>
      <c r="I984" s="100"/>
      <c r="J984" s="100"/>
      <c r="K984" s="100"/>
      <c r="L984" s="100"/>
      <c r="M984" s="100"/>
      <c r="N984" s="100"/>
      <c r="O984" s="100"/>
      <c r="P984" s="100"/>
      <c r="Q984" s="100"/>
      <c r="R984" s="100"/>
      <c r="S984" s="100"/>
      <c r="T984" s="100"/>
      <c r="U984" s="100"/>
      <c r="V984" s="100"/>
      <c r="W984" s="100"/>
      <c r="X984" s="100"/>
      <c r="Y984" s="100"/>
      <c r="Z984" s="100"/>
    </row>
    <row r="985" spans="1:26" ht="14.25" hidden="1" customHeight="1" outlineLevel="1" x14ac:dyDescent="0.2">
      <c r="A985" s="100"/>
      <c r="B985" s="100"/>
      <c r="C985" s="100">
        <v>44</v>
      </c>
      <c r="D985" s="100" t="s">
        <v>1119</v>
      </c>
      <c r="E985" s="101">
        <v>44</v>
      </c>
      <c r="F985" s="100" t="s">
        <v>1120</v>
      </c>
      <c r="G985" s="100">
        <v>108</v>
      </c>
      <c r="H985" s="100"/>
      <c r="I985" s="100"/>
      <c r="J985" s="100"/>
      <c r="K985" s="100"/>
      <c r="L985" s="100"/>
      <c r="M985" s="100"/>
      <c r="N985" s="100"/>
      <c r="O985" s="100"/>
      <c r="P985" s="100"/>
      <c r="Q985" s="100"/>
      <c r="R985" s="100"/>
      <c r="S985" s="100"/>
      <c r="T985" s="100"/>
      <c r="U985" s="100"/>
      <c r="V985" s="100"/>
      <c r="W985" s="100"/>
      <c r="X985" s="100"/>
      <c r="Y985" s="100"/>
      <c r="Z985" s="100"/>
    </row>
    <row r="986" spans="1:26" ht="14.25" hidden="1" customHeight="1" outlineLevel="1" x14ac:dyDescent="0.2">
      <c r="A986" s="100"/>
      <c r="B986" s="100"/>
      <c r="C986" s="100">
        <v>45</v>
      </c>
      <c r="D986" s="100" t="s">
        <v>1119</v>
      </c>
      <c r="E986" s="101">
        <v>45</v>
      </c>
      <c r="F986" s="100" t="s">
        <v>1120</v>
      </c>
      <c r="G986" s="100">
        <v>110</v>
      </c>
      <c r="H986" s="100"/>
      <c r="I986" s="100"/>
      <c r="J986" s="100"/>
      <c r="K986" s="100"/>
      <c r="L986" s="100"/>
      <c r="M986" s="100"/>
      <c r="N986" s="100"/>
      <c r="O986" s="100"/>
      <c r="P986" s="100"/>
      <c r="Q986" s="100"/>
      <c r="R986" s="100"/>
      <c r="S986" s="100"/>
      <c r="T986" s="100"/>
      <c r="U986" s="100"/>
      <c r="V986" s="100"/>
      <c r="W986" s="100"/>
      <c r="X986" s="100"/>
      <c r="Y986" s="100"/>
      <c r="Z986" s="100"/>
    </row>
    <row r="987" spans="1:26" ht="14.25" hidden="1" customHeight="1" outlineLevel="1" x14ac:dyDescent="0.2">
      <c r="A987" s="100"/>
      <c r="B987" s="100"/>
      <c r="C987" s="100">
        <v>46</v>
      </c>
      <c r="D987" s="100" t="s">
        <v>1119</v>
      </c>
      <c r="E987" s="101">
        <v>46</v>
      </c>
      <c r="F987" s="100" t="s">
        <v>1120</v>
      </c>
      <c r="G987" s="100">
        <v>112</v>
      </c>
      <c r="H987" s="100"/>
      <c r="I987" s="100"/>
      <c r="J987" s="100"/>
      <c r="K987" s="100"/>
      <c r="L987" s="100"/>
      <c r="M987" s="100"/>
      <c r="N987" s="100"/>
      <c r="O987" s="100"/>
      <c r="P987" s="100"/>
      <c r="Q987" s="100"/>
      <c r="R987" s="100"/>
      <c r="S987" s="100"/>
      <c r="T987" s="100"/>
      <c r="U987" s="100"/>
      <c r="V987" s="100"/>
      <c r="W987" s="100"/>
      <c r="X987" s="100"/>
      <c r="Y987" s="100"/>
      <c r="Z987" s="100"/>
    </row>
    <row r="988" spans="1:26" ht="14.25" hidden="1" customHeight="1" outlineLevel="1" x14ac:dyDescent="0.2">
      <c r="A988" s="100"/>
      <c r="B988" s="100"/>
      <c r="C988" s="100">
        <v>47</v>
      </c>
      <c r="D988" s="100" t="s">
        <v>1119</v>
      </c>
      <c r="E988" s="101">
        <v>47</v>
      </c>
      <c r="F988" s="100" t="s">
        <v>1120</v>
      </c>
      <c r="G988" s="100">
        <v>114</v>
      </c>
      <c r="H988" s="100"/>
      <c r="I988" s="100"/>
      <c r="J988" s="100"/>
      <c r="K988" s="100"/>
      <c r="L988" s="100"/>
      <c r="M988" s="100"/>
      <c r="N988" s="100"/>
      <c r="O988" s="100"/>
      <c r="P988" s="100"/>
      <c r="Q988" s="100"/>
      <c r="R988" s="100"/>
      <c r="S988" s="100"/>
      <c r="T988" s="100"/>
      <c r="U988" s="100"/>
      <c r="V988" s="100"/>
      <c r="W988" s="100"/>
      <c r="X988" s="100"/>
      <c r="Y988" s="100"/>
      <c r="Z988" s="100"/>
    </row>
    <row r="989" spans="1:26" ht="14.25" hidden="1" customHeight="1" outlineLevel="1" x14ac:dyDescent="0.2">
      <c r="A989" s="100"/>
      <c r="B989" s="100"/>
      <c r="C989" s="100">
        <v>48</v>
      </c>
      <c r="D989" s="100" t="s">
        <v>1119</v>
      </c>
      <c r="E989" s="101">
        <v>48</v>
      </c>
      <c r="F989" s="100" t="s">
        <v>1120</v>
      </c>
      <c r="G989" s="100">
        <v>116</v>
      </c>
      <c r="H989" s="100"/>
      <c r="I989" s="100"/>
      <c r="J989" s="100"/>
      <c r="K989" s="100"/>
      <c r="L989" s="100"/>
      <c r="M989" s="100"/>
      <c r="N989" s="100"/>
      <c r="O989" s="100"/>
      <c r="P989" s="100"/>
      <c r="Q989" s="100"/>
      <c r="R989" s="100"/>
      <c r="S989" s="100"/>
      <c r="T989" s="100"/>
      <c r="U989" s="100"/>
      <c r="V989" s="100"/>
      <c r="W989" s="100"/>
      <c r="X989" s="100"/>
      <c r="Y989" s="100"/>
      <c r="Z989" s="100"/>
    </row>
    <row r="990" spans="1:26" ht="14.25" hidden="1" customHeight="1" outlineLevel="1" x14ac:dyDescent="0.2">
      <c r="A990" s="100"/>
      <c r="B990" s="100"/>
      <c r="C990" s="100">
        <v>49</v>
      </c>
      <c r="D990" s="100" t="s">
        <v>1119</v>
      </c>
      <c r="E990" s="101">
        <v>49</v>
      </c>
      <c r="F990" s="100" t="s">
        <v>1120</v>
      </c>
      <c r="G990" s="100">
        <v>118</v>
      </c>
      <c r="H990" s="100"/>
      <c r="I990" s="100"/>
      <c r="J990" s="100"/>
      <c r="K990" s="100"/>
      <c r="L990" s="100"/>
      <c r="M990" s="100"/>
      <c r="N990" s="100"/>
      <c r="O990" s="100"/>
      <c r="P990" s="100"/>
      <c r="Q990" s="100"/>
      <c r="R990" s="100"/>
      <c r="S990" s="100"/>
      <c r="T990" s="100"/>
      <c r="U990" s="100"/>
      <c r="V990" s="100"/>
      <c r="W990" s="100"/>
      <c r="X990" s="100"/>
      <c r="Y990" s="100"/>
      <c r="Z990" s="100"/>
    </row>
    <row r="991" spans="1:26" ht="14.25" hidden="1" customHeight="1" outlineLevel="1" x14ac:dyDescent="0.2">
      <c r="A991" s="100"/>
      <c r="B991" s="100"/>
      <c r="C991" s="100">
        <v>50</v>
      </c>
      <c r="D991" s="100" t="s">
        <v>1119</v>
      </c>
      <c r="E991" s="101">
        <v>50</v>
      </c>
      <c r="F991" s="100" t="s">
        <v>1120</v>
      </c>
      <c r="G991" s="100">
        <v>0</v>
      </c>
      <c r="H991" s="100"/>
      <c r="I991" s="100"/>
      <c r="J991" s="100"/>
      <c r="K991" s="100"/>
      <c r="L991" s="100"/>
      <c r="M991" s="100"/>
      <c r="N991" s="100"/>
      <c r="O991" s="100"/>
      <c r="P991" s="100"/>
      <c r="Q991" s="100"/>
      <c r="R991" s="100"/>
      <c r="S991" s="100"/>
      <c r="T991" s="100"/>
      <c r="U991" s="100"/>
      <c r="V991" s="100"/>
      <c r="W991" s="100"/>
      <c r="X991" s="100"/>
      <c r="Y991" s="100"/>
      <c r="Z991" s="100"/>
    </row>
    <row r="992" spans="1:26" ht="14.25" customHeight="1" x14ac:dyDescent="0.2">
      <c r="A992" s="30"/>
      <c r="B992" s="30" t="s">
        <v>1095</v>
      </c>
      <c r="C992" s="30">
        <v>1</v>
      </c>
      <c r="D992" s="30" t="s">
        <v>1096</v>
      </c>
      <c r="E992" s="31">
        <v>1</v>
      </c>
      <c r="F992" s="30"/>
      <c r="G992" s="30">
        <v>20</v>
      </c>
      <c r="H992" s="100"/>
      <c r="I992" s="100"/>
      <c r="J992" s="100"/>
      <c r="K992" s="100"/>
      <c r="L992" s="100"/>
      <c r="M992" s="100"/>
      <c r="N992" s="100"/>
      <c r="O992" s="100"/>
      <c r="P992" s="100"/>
      <c r="Q992" s="100"/>
      <c r="R992" s="100"/>
      <c r="S992" s="100"/>
      <c r="T992" s="100"/>
      <c r="U992" s="100"/>
      <c r="V992" s="100"/>
      <c r="W992" s="100"/>
      <c r="X992" s="100"/>
      <c r="Y992" s="100"/>
      <c r="Z992" s="100"/>
    </row>
    <row r="993" spans="1:26" ht="14.25" customHeight="1" x14ac:dyDescent="0.2">
      <c r="A993" s="100"/>
      <c r="B993" s="100"/>
      <c r="C993" s="100"/>
      <c r="D993" s="100" t="s">
        <v>1097</v>
      </c>
      <c r="E993" s="101">
        <v>43</v>
      </c>
      <c r="F993" s="100"/>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4.25" customHeight="1" collapsed="1" x14ac:dyDescent="0.2">
      <c r="A994" s="100"/>
      <c r="B994" s="100"/>
      <c r="C994" s="100"/>
      <c r="D994" s="100" t="s">
        <v>1121</v>
      </c>
      <c r="E994" s="101">
        <v>1</v>
      </c>
      <c r="F994" s="100" t="s">
        <v>1122</v>
      </c>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4.25" hidden="1" customHeight="1" outlineLevel="1" x14ac:dyDescent="0.2">
      <c r="A995" s="100"/>
      <c r="B995" s="100"/>
      <c r="C995" s="100">
        <v>2</v>
      </c>
      <c r="D995" s="100" t="s">
        <v>1121</v>
      </c>
      <c r="E995" s="101">
        <v>2</v>
      </c>
      <c r="F995" s="100" t="s">
        <v>1122</v>
      </c>
      <c r="G995" s="100">
        <v>24</v>
      </c>
      <c r="H995" s="100"/>
      <c r="I995" s="100"/>
      <c r="J995" s="100"/>
      <c r="K995" s="100"/>
      <c r="L995" s="100"/>
      <c r="M995" s="100"/>
      <c r="N995" s="100"/>
      <c r="O995" s="100"/>
      <c r="P995" s="100"/>
      <c r="Q995" s="100"/>
      <c r="R995" s="100"/>
      <c r="S995" s="100"/>
      <c r="T995" s="100"/>
      <c r="U995" s="100"/>
      <c r="V995" s="100"/>
      <c r="W995" s="100"/>
      <c r="X995" s="100"/>
      <c r="Y995" s="100"/>
      <c r="Z995" s="100"/>
    </row>
    <row r="996" spans="1:26" ht="14.25" hidden="1" customHeight="1" outlineLevel="1" x14ac:dyDescent="0.2">
      <c r="A996" s="100"/>
      <c r="B996" s="100"/>
      <c r="C996" s="100">
        <v>3</v>
      </c>
      <c r="D996" s="100" t="s">
        <v>1096</v>
      </c>
      <c r="E996" s="101">
        <v>1</v>
      </c>
      <c r="F996" s="100"/>
      <c r="G996" s="100">
        <v>26</v>
      </c>
      <c r="H996" s="100"/>
      <c r="I996" s="100"/>
      <c r="J996" s="100"/>
      <c r="K996" s="100"/>
      <c r="L996" s="100"/>
      <c r="M996" s="100"/>
      <c r="N996" s="100"/>
      <c r="O996" s="100"/>
      <c r="P996" s="100"/>
      <c r="Q996" s="100"/>
      <c r="R996" s="100"/>
      <c r="S996" s="100"/>
      <c r="T996" s="100"/>
      <c r="U996" s="100"/>
      <c r="V996" s="100"/>
      <c r="W996" s="100"/>
      <c r="X996" s="100"/>
      <c r="Y996" s="100"/>
      <c r="Z996" s="100"/>
    </row>
    <row r="997" spans="1:26" ht="14.25" hidden="1" customHeight="1" outlineLevel="1" x14ac:dyDescent="0.2">
      <c r="A997" s="100"/>
      <c r="B997" s="100"/>
      <c r="C997" s="100"/>
      <c r="D997" s="100" t="s">
        <v>1097</v>
      </c>
      <c r="E997" s="101">
        <v>44</v>
      </c>
      <c r="F997" s="100"/>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4.25" hidden="1" customHeight="1" outlineLevel="1" x14ac:dyDescent="0.2">
      <c r="A998" s="100"/>
      <c r="B998" s="100"/>
      <c r="C998" s="100">
        <v>4</v>
      </c>
      <c r="D998" s="100" t="s">
        <v>1121</v>
      </c>
      <c r="E998" s="101">
        <v>3</v>
      </c>
      <c r="F998" s="100" t="s">
        <v>1122</v>
      </c>
      <c r="G998" s="100">
        <v>28</v>
      </c>
      <c r="H998" s="100"/>
      <c r="I998" s="100"/>
      <c r="J998" s="100"/>
      <c r="K998" s="100"/>
      <c r="L998" s="100"/>
      <c r="M998" s="100"/>
      <c r="N998" s="100"/>
      <c r="O998" s="100"/>
      <c r="P998" s="100"/>
      <c r="Q998" s="100"/>
      <c r="R998" s="100"/>
      <c r="S998" s="100"/>
      <c r="T998" s="100"/>
      <c r="U998" s="100"/>
      <c r="V998" s="100"/>
      <c r="W998" s="100"/>
      <c r="X998" s="100"/>
      <c r="Y998" s="100"/>
      <c r="Z998" s="100"/>
    </row>
    <row r="999" spans="1:26" ht="14.25" hidden="1" customHeight="1" outlineLevel="1" x14ac:dyDescent="0.2">
      <c r="A999" s="100"/>
      <c r="B999" s="100"/>
      <c r="C999" s="100">
        <v>5</v>
      </c>
      <c r="D999" s="100" t="s">
        <v>1096</v>
      </c>
      <c r="E999" s="101">
        <v>1</v>
      </c>
      <c r="F999" s="100"/>
      <c r="G999" s="100">
        <v>30</v>
      </c>
      <c r="H999" s="100"/>
      <c r="I999" s="100"/>
      <c r="J999" s="100"/>
      <c r="K999" s="100"/>
      <c r="L999" s="100"/>
      <c r="M999" s="100"/>
      <c r="N999" s="100"/>
      <c r="O999" s="100"/>
      <c r="P999" s="100"/>
      <c r="Q999" s="100"/>
      <c r="R999" s="100"/>
      <c r="S999" s="100"/>
      <c r="T999" s="100"/>
      <c r="U999" s="100"/>
      <c r="V999" s="100"/>
      <c r="W999" s="100"/>
      <c r="X999" s="100"/>
      <c r="Y999" s="100"/>
      <c r="Z999" s="100"/>
    </row>
    <row r="1000" spans="1:26" ht="14.25" hidden="1" customHeight="1" outlineLevel="1" x14ac:dyDescent="0.2">
      <c r="A1000" s="100"/>
      <c r="B1000" s="100"/>
      <c r="C1000" s="100"/>
      <c r="D1000" s="100" t="s">
        <v>1097</v>
      </c>
      <c r="E1000" s="101">
        <v>44</v>
      </c>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row>
    <row r="1001" spans="1:26" ht="14.25" hidden="1" customHeight="1" outlineLevel="1" x14ac:dyDescent="0.2">
      <c r="A1001" s="100"/>
      <c r="B1001" s="100"/>
      <c r="C1001" s="100">
        <v>6</v>
      </c>
      <c r="D1001" s="100" t="s">
        <v>1121</v>
      </c>
      <c r="E1001" s="101">
        <v>4</v>
      </c>
      <c r="F1001" s="100" t="s">
        <v>1122</v>
      </c>
      <c r="G1001" s="100">
        <v>32</v>
      </c>
      <c r="H1001" s="100"/>
      <c r="I1001" s="100"/>
      <c r="J1001" s="100"/>
      <c r="K1001" s="100"/>
      <c r="L1001" s="100"/>
      <c r="M1001" s="100"/>
      <c r="N1001" s="100"/>
      <c r="O1001" s="100"/>
      <c r="P1001" s="100"/>
      <c r="Q1001" s="100"/>
      <c r="R1001" s="100"/>
      <c r="S1001" s="100"/>
      <c r="T1001" s="100"/>
      <c r="U1001" s="100"/>
      <c r="V1001" s="100"/>
      <c r="W1001" s="100"/>
      <c r="X1001" s="100"/>
      <c r="Y1001" s="100"/>
      <c r="Z1001" s="100"/>
    </row>
    <row r="1002" spans="1:26" ht="14.25" hidden="1" customHeight="1" outlineLevel="1" x14ac:dyDescent="0.2">
      <c r="A1002" s="100"/>
      <c r="B1002" s="100"/>
      <c r="C1002" s="100">
        <v>7</v>
      </c>
      <c r="D1002" s="100" t="s">
        <v>1096</v>
      </c>
      <c r="E1002" s="101">
        <v>1</v>
      </c>
      <c r="F1002" s="100"/>
      <c r="G1002" s="100">
        <v>34</v>
      </c>
      <c r="H1002" s="100"/>
      <c r="I1002" s="100"/>
      <c r="J1002" s="100"/>
      <c r="K1002" s="100"/>
      <c r="L1002" s="100"/>
      <c r="M1002" s="100"/>
      <c r="N1002" s="100"/>
      <c r="O1002" s="100"/>
      <c r="P1002" s="100"/>
      <c r="Q1002" s="100"/>
      <c r="R1002" s="100"/>
      <c r="S1002" s="100"/>
      <c r="T1002" s="100"/>
      <c r="U1002" s="100"/>
      <c r="V1002" s="100"/>
      <c r="W1002" s="100"/>
      <c r="X1002" s="100"/>
      <c r="Y1002" s="100"/>
      <c r="Z1002" s="100"/>
    </row>
    <row r="1003" spans="1:26" ht="14.25" hidden="1" customHeight="1" outlineLevel="1" x14ac:dyDescent="0.2">
      <c r="A1003" s="100"/>
      <c r="B1003" s="100"/>
      <c r="C1003" s="100"/>
      <c r="D1003" s="100" t="s">
        <v>1097</v>
      </c>
      <c r="E1003" s="101">
        <v>45</v>
      </c>
      <c r="F1003" s="100"/>
      <c r="G1003" s="100"/>
      <c r="H1003" s="100"/>
      <c r="I1003" s="100"/>
      <c r="J1003" s="100"/>
      <c r="K1003" s="100"/>
      <c r="L1003" s="100"/>
      <c r="M1003" s="100"/>
      <c r="N1003" s="100"/>
      <c r="O1003" s="100"/>
      <c r="P1003" s="100"/>
      <c r="Q1003" s="100"/>
      <c r="R1003" s="100"/>
      <c r="S1003" s="100"/>
      <c r="T1003" s="100"/>
      <c r="U1003" s="100"/>
      <c r="V1003" s="100"/>
      <c r="W1003" s="100"/>
      <c r="X1003" s="100"/>
      <c r="Y1003" s="100"/>
      <c r="Z1003" s="100"/>
    </row>
    <row r="1004" spans="1:26" ht="14.25" hidden="1" customHeight="1" outlineLevel="1" x14ac:dyDescent="0.2">
      <c r="A1004" s="100"/>
      <c r="B1004" s="100"/>
      <c r="C1004" s="100">
        <v>8</v>
      </c>
      <c r="D1004" s="100" t="s">
        <v>1121</v>
      </c>
      <c r="E1004" s="101">
        <v>5</v>
      </c>
      <c r="F1004" s="100" t="s">
        <v>1122</v>
      </c>
      <c r="G1004" s="100">
        <v>36</v>
      </c>
      <c r="H1004" s="100"/>
      <c r="I1004" s="100"/>
      <c r="J1004" s="100"/>
      <c r="K1004" s="100"/>
      <c r="L1004" s="100"/>
      <c r="M1004" s="100"/>
      <c r="N1004" s="100"/>
      <c r="O1004" s="100"/>
      <c r="P1004" s="100"/>
      <c r="Q1004" s="100"/>
      <c r="R1004" s="100"/>
      <c r="S1004" s="100"/>
      <c r="T1004" s="100"/>
      <c r="U1004" s="100"/>
      <c r="V1004" s="100"/>
      <c r="W1004" s="100"/>
      <c r="X1004" s="100"/>
      <c r="Y1004" s="100"/>
      <c r="Z1004" s="100"/>
    </row>
    <row r="1005" spans="1:26" ht="14.25" hidden="1" customHeight="1" outlineLevel="1" x14ac:dyDescent="0.2">
      <c r="A1005" s="100"/>
      <c r="B1005" s="100"/>
      <c r="C1005" s="100">
        <v>9</v>
      </c>
      <c r="D1005" s="100" t="s">
        <v>1096</v>
      </c>
      <c r="E1005" s="101">
        <v>1</v>
      </c>
      <c r="F1005" s="100"/>
      <c r="G1005" s="100">
        <v>38</v>
      </c>
      <c r="H1005" s="100"/>
      <c r="I1005" s="100"/>
      <c r="J1005" s="100"/>
      <c r="K1005" s="100"/>
      <c r="L1005" s="100"/>
      <c r="M1005" s="100"/>
      <c r="N1005" s="100"/>
      <c r="O1005" s="100"/>
      <c r="P1005" s="100"/>
      <c r="Q1005" s="100"/>
      <c r="R1005" s="100"/>
      <c r="S1005" s="100"/>
      <c r="T1005" s="100"/>
      <c r="U1005" s="100"/>
      <c r="V1005" s="100"/>
      <c r="W1005" s="100"/>
      <c r="X1005" s="100"/>
      <c r="Y1005" s="100"/>
      <c r="Z1005" s="100"/>
    </row>
    <row r="1006" spans="1:26" ht="14.25" hidden="1" customHeight="1" outlineLevel="1" x14ac:dyDescent="0.2">
      <c r="A1006" s="100"/>
      <c r="B1006" s="100"/>
      <c r="C1006" s="100"/>
      <c r="D1006" s="100" t="s">
        <v>1097</v>
      </c>
      <c r="E1006" s="101">
        <v>45</v>
      </c>
      <c r="F1006" s="100"/>
      <c r="G1006" s="100"/>
      <c r="H1006" s="100"/>
      <c r="I1006" s="100"/>
      <c r="J1006" s="100"/>
      <c r="K1006" s="100"/>
      <c r="L1006" s="100"/>
      <c r="M1006" s="100"/>
      <c r="N1006" s="100"/>
      <c r="O1006" s="100"/>
      <c r="P1006" s="100"/>
      <c r="Q1006" s="100"/>
      <c r="R1006" s="100"/>
      <c r="S1006" s="100"/>
      <c r="T1006" s="100"/>
      <c r="U1006" s="100"/>
      <c r="V1006" s="100"/>
      <c r="W1006" s="100"/>
      <c r="X1006" s="100"/>
      <c r="Y1006" s="100"/>
      <c r="Z1006" s="100"/>
    </row>
    <row r="1007" spans="1:26" ht="14.25" hidden="1" customHeight="1" outlineLevel="1" x14ac:dyDescent="0.2">
      <c r="A1007" s="100"/>
      <c r="B1007" s="100"/>
      <c r="C1007" s="100">
        <v>10</v>
      </c>
      <c r="D1007" s="100" t="s">
        <v>1121</v>
      </c>
      <c r="E1007" s="101">
        <v>6</v>
      </c>
      <c r="F1007" s="100" t="s">
        <v>1122</v>
      </c>
      <c r="G1007" s="100">
        <v>40</v>
      </c>
      <c r="H1007" s="100"/>
      <c r="I1007" s="100"/>
      <c r="J1007" s="100"/>
      <c r="K1007" s="100"/>
      <c r="L1007" s="100"/>
      <c r="M1007" s="100"/>
      <c r="N1007" s="100"/>
      <c r="O1007" s="100"/>
      <c r="P1007" s="100"/>
      <c r="Q1007" s="100"/>
      <c r="R1007" s="100"/>
      <c r="S1007" s="100"/>
      <c r="T1007" s="100"/>
      <c r="U1007" s="100"/>
      <c r="V1007" s="100"/>
      <c r="W1007" s="100"/>
      <c r="X1007" s="100"/>
      <c r="Y1007" s="100"/>
      <c r="Z1007" s="100"/>
    </row>
    <row r="1008" spans="1:26" ht="14.25" hidden="1" customHeight="1" outlineLevel="1" x14ac:dyDescent="0.2">
      <c r="A1008" s="100"/>
      <c r="B1008" s="100"/>
      <c r="C1008" s="100">
        <v>11</v>
      </c>
      <c r="D1008" s="100" t="s">
        <v>1096</v>
      </c>
      <c r="E1008" s="101">
        <v>1</v>
      </c>
      <c r="F1008" s="100"/>
      <c r="G1008" s="100">
        <v>42</v>
      </c>
      <c r="H1008" s="100"/>
      <c r="I1008" s="100"/>
      <c r="J1008" s="100"/>
      <c r="K1008" s="100"/>
      <c r="L1008" s="100"/>
      <c r="M1008" s="100"/>
      <c r="N1008" s="100"/>
      <c r="O1008" s="100"/>
      <c r="P1008" s="100"/>
      <c r="Q1008" s="100"/>
      <c r="R1008" s="100"/>
      <c r="S1008" s="100"/>
      <c r="T1008" s="100"/>
      <c r="U1008" s="100"/>
      <c r="V1008" s="100"/>
      <c r="W1008" s="100"/>
      <c r="X1008" s="100"/>
      <c r="Y1008" s="100"/>
      <c r="Z1008" s="100"/>
    </row>
    <row r="1009" spans="1:26" ht="14.25" hidden="1" customHeight="1" outlineLevel="1" x14ac:dyDescent="0.2">
      <c r="A1009" s="100"/>
      <c r="B1009" s="100"/>
      <c r="C1009" s="100"/>
      <c r="D1009" s="100" t="s">
        <v>1097</v>
      </c>
      <c r="E1009" s="101">
        <v>46</v>
      </c>
      <c r="F1009" s="100"/>
      <c r="G1009" s="100"/>
      <c r="H1009" s="100"/>
      <c r="I1009" s="100"/>
      <c r="J1009" s="100"/>
      <c r="K1009" s="100"/>
      <c r="L1009" s="100"/>
      <c r="M1009" s="100"/>
      <c r="N1009" s="100"/>
      <c r="O1009" s="100"/>
      <c r="P1009" s="100"/>
      <c r="Q1009" s="100"/>
      <c r="R1009" s="100"/>
      <c r="S1009" s="100"/>
      <c r="T1009" s="100"/>
      <c r="U1009" s="100"/>
      <c r="V1009" s="100"/>
      <c r="W1009" s="100"/>
      <c r="X1009" s="100"/>
      <c r="Y1009" s="100"/>
      <c r="Z1009" s="100"/>
    </row>
    <row r="1010" spans="1:26" ht="14.25" hidden="1" customHeight="1" outlineLevel="1" x14ac:dyDescent="0.2">
      <c r="A1010" s="100"/>
      <c r="B1010" s="100"/>
      <c r="C1010" s="100">
        <v>12</v>
      </c>
      <c r="D1010" s="100" t="s">
        <v>1121</v>
      </c>
      <c r="E1010" s="101">
        <v>7</v>
      </c>
      <c r="F1010" s="100" t="s">
        <v>1122</v>
      </c>
      <c r="G1010" s="100">
        <v>44</v>
      </c>
      <c r="H1010" s="100"/>
      <c r="I1010" s="100"/>
      <c r="J1010" s="100"/>
      <c r="K1010" s="100"/>
      <c r="L1010" s="100"/>
      <c r="M1010" s="100"/>
      <c r="N1010" s="100"/>
      <c r="O1010" s="100"/>
      <c r="P1010" s="100"/>
      <c r="Q1010" s="100"/>
      <c r="R1010" s="100"/>
      <c r="S1010" s="100"/>
      <c r="T1010" s="100"/>
      <c r="U1010" s="100"/>
      <c r="V1010" s="100"/>
      <c r="W1010" s="100"/>
      <c r="X1010" s="100"/>
      <c r="Y1010" s="100"/>
      <c r="Z1010" s="100"/>
    </row>
    <row r="1011" spans="1:26" ht="14.25" hidden="1" customHeight="1" outlineLevel="1" x14ac:dyDescent="0.2">
      <c r="A1011" s="100"/>
      <c r="B1011" s="100"/>
      <c r="C1011" s="100">
        <v>13</v>
      </c>
      <c r="D1011" s="100" t="s">
        <v>1096</v>
      </c>
      <c r="E1011" s="101">
        <v>1</v>
      </c>
      <c r="F1011" s="100"/>
      <c r="G1011" s="100">
        <v>46</v>
      </c>
      <c r="H1011" s="100"/>
      <c r="I1011" s="100"/>
      <c r="J1011" s="100"/>
      <c r="K1011" s="100"/>
      <c r="L1011" s="100"/>
      <c r="M1011" s="100"/>
      <c r="N1011" s="100"/>
      <c r="O1011" s="100"/>
      <c r="P1011" s="100"/>
      <c r="Q1011" s="100"/>
      <c r="R1011" s="100"/>
      <c r="S1011" s="100"/>
      <c r="T1011" s="100"/>
      <c r="U1011" s="100"/>
      <c r="V1011" s="100"/>
      <c r="W1011" s="100"/>
      <c r="X1011" s="100"/>
      <c r="Y1011" s="100"/>
      <c r="Z1011" s="100"/>
    </row>
    <row r="1012" spans="1:26" ht="14.25" hidden="1" customHeight="1" outlineLevel="1" x14ac:dyDescent="0.2">
      <c r="A1012" s="100"/>
      <c r="B1012" s="100"/>
      <c r="C1012" s="100"/>
      <c r="D1012" s="100" t="s">
        <v>1097</v>
      </c>
      <c r="E1012" s="101">
        <v>46</v>
      </c>
      <c r="F1012" s="100"/>
      <c r="G1012" s="100"/>
      <c r="H1012" s="100"/>
      <c r="I1012" s="100"/>
      <c r="J1012" s="100"/>
      <c r="K1012" s="100"/>
      <c r="L1012" s="100"/>
      <c r="M1012" s="100"/>
      <c r="N1012" s="100"/>
      <c r="O1012" s="100"/>
      <c r="P1012" s="100"/>
      <c r="Q1012" s="100"/>
      <c r="R1012" s="100"/>
      <c r="S1012" s="100"/>
      <c r="T1012" s="100"/>
      <c r="U1012" s="100"/>
      <c r="V1012" s="100"/>
      <c r="W1012" s="100"/>
      <c r="X1012" s="100"/>
      <c r="Y1012" s="100"/>
      <c r="Z1012" s="100"/>
    </row>
    <row r="1013" spans="1:26" ht="14.25" hidden="1" customHeight="1" outlineLevel="1" x14ac:dyDescent="0.2">
      <c r="A1013" s="100"/>
      <c r="B1013" s="100"/>
      <c r="C1013" s="100">
        <v>14</v>
      </c>
      <c r="D1013" s="100" t="s">
        <v>1121</v>
      </c>
      <c r="E1013" s="101">
        <v>8</v>
      </c>
      <c r="F1013" s="100" t="s">
        <v>1122</v>
      </c>
      <c r="G1013" s="100">
        <v>48</v>
      </c>
      <c r="H1013" s="100"/>
      <c r="I1013" s="100"/>
      <c r="J1013" s="100"/>
      <c r="K1013" s="100"/>
      <c r="L1013" s="100"/>
      <c r="M1013" s="100"/>
      <c r="N1013" s="100"/>
      <c r="O1013" s="100"/>
      <c r="P1013" s="100"/>
      <c r="Q1013" s="100"/>
      <c r="R1013" s="100"/>
      <c r="S1013" s="100"/>
      <c r="T1013" s="100"/>
      <c r="U1013" s="100"/>
      <c r="V1013" s="100"/>
      <c r="W1013" s="100"/>
      <c r="X1013" s="100"/>
      <c r="Y1013" s="100"/>
      <c r="Z1013" s="100"/>
    </row>
    <row r="1014" spans="1:26" ht="14.25" hidden="1" customHeight="1" outlineLevel="1" x14ac:dyDescent="0.2">
      <c r="A1014" s="100"/>
      <c r="B1014" s="100"/>
      <c r="C1014" s="100">
        <v>15</v>
      </c>
      <c r="D1014" s="100" t="s">
        <v>1096</v>
      </c>
      <c r="E1014" s="101">
        <v>1</v>
      </c>
      <c r="F1014" s="100"/>
      <c r="G1014" s="100">
        <v>50</v>
      </c>
      <c r="H1014" s="100"/>
      <c r="I1014" s="100"/>
      <c r="J1014" s="100"/>
      <c r="K1014" s="100"/>
      <c r="L1014" s="100"/>
      <c r="M1014" s="100"/>
      <c r="N1014" s="100"/>
      <c r="O1014" s="100"/>
      <c r="P1014" s="100"/>
      <c r="Q1014" s="100"/>
      <c r="R1014" s="100"/>
      <c r="S1014" s="100"/>
      <c r="T1014" s="100"/>
      <c r="U1014" s="100"/>
      <c r="V1014" s="100"/>
      <c r="W1014" s="100"/>
      <c r="X1014" s="100"/>
      <c r="Y1014" s="100"/>
      <c r="Z1014" s="100"/>
    </row>
    <row r="1015" spans="1:26" ht="14.25" hidden="1" customHeight="1" outlineLevel="1" x14ac:dyDescent="0.2">
      <c r="A1015" s="100"/>
      <c r="B1015" s="100"/>
      <c r="C1015" s="100"/>
      <c r="D1015" s="100" t="s">
        <v>1097</v>
      </c>
      <c r="E1015" s="101">
        <v>47</v>
      </c>
      <c r="F1015" s="100"/>
      <c r="G1015" s="100"/>
      <c r="H1015" s="100"/>
      <c r="I1015" s="100"/>
      <c r="J1015" s="100"/>
      <c r="K1015" s="100"/>
      <c r="L1015" s="100"/>
      <c r="M1015" s="100"/>
      <c r="N1015" s="100"/>
      <c r="O1015" s="100"/>
      <c r="P1015" s="100"/>
      <c r="Q1015" s="100"/>
      <c r="R1015" s="100"/>
      <c r="S1015" s="100"/>
      <c r="T1015" s="100"/>
      <c r="U1015" s="100"/>
      <c r="V1015" s="100"/>
      <c r="W1015" s="100"/>
      <c r="X1015" s="100"/>
      <c r="Y1015" s="100"/>
      <c r="Z1015" s="100"/>
    </row>
    <row r="1016" spans="1:26" ht="14.25" hidden="1" customHeight="1" outlineLevel="1" x14ac:dyDescent="0.2">
      <c r="A1016" s="100"/>
      <c r="B1016" s="100"/>
      <c r="C1016" s="100">
        <v>16</v>
      </c>
      <c r="D1016" s="100" t="s">
        <v>1121</v>
      </c>
      <c r="E1016" s="101">
        <v>9</v>
      </c>
      <c r="F1016" s="100" t="s">
        <v>1122</v>
      </c>
      <c r="G1016" s="100">
        <v>52</v>
      </c>
      <c r="H1016" s="100"/>
      <c r="I1016" s="100"/>
      <c r="J1016" s="100"/>
      <c r="K1016" s="100"/>
      <c r="L1016" s="100"/>
      <c r="M1016" s="100"/>
      <c r="N1016" s="100"/>
      <c r="O1016" s="100"/>
      <c r="P1016" s="100"/>
      <c r="Q1016" s="100"/>
      <c r="R1016" s="100"/>
      <c r="S1016" s="100"/>
      <c r="T1016" s="100"/>
      <c r="U1016" s="100"/>
      <c r="V1016" s="100"/>
      <c r="W1016" s="100"/>
      <c r="X1016" s="100"/>
      <c r="Y1016" s="100"/>
      <c r="Z1016" s="100"/>
    </row>
    <row r="1017" spans="1:26" ht="14.25" hidden="1" customHeight="1" outlineLevel="1" x14ac:dyDescent="0.2">
      <c r="A1017" s="100"/>
      <c r="B1017" s="100"/>
      <c r="C1017" s="100">
        <v>17</v>
      </c>
      <c r="D1017" s="100" t="s">
        <v>1096</v>
      </c>
      <c r="E1017" s="101">
        <v>1</v>
      </c>
      <c r="F1017" s="100"/>
      <c r="G1017" s="100">
        <v>54</v>
      </c>
      <c r="H1017" s="100"/>
      <c r="I1017" s="100"/>
      <c r="J1017" s="100"/>
      <c r="K1017" s="100"/>
      <c r="L1017" s="100"/>
      <c r="M1017" s="100"/>
      <c r="N1017" s="100"/>
      <c r="O1017" s="100"/>
      <c r="P1017" s="100"/>
      <c r="Q1017" s="100"/>
      <c r="R1017" s="100"/>
      <c r="S1017" s="100"/>
      <c r="T1017" s="100"/>
      <c r="U1017" s="100"/>
      <c r="V1017" s="100"/>
      <c r="W1017" s="100"/>
      <c r="X1017" s="100"/>
      <c r="Y1017" s="100"/>
      <c r="Z1017" s="100"/>
    </row>
    <row r="1018" spans="1:26" ht="14.25" hidden="1" customHeight="1" outlineLevel="1" x14ac:dyDescent="0.2">
      <c r="A1018" s="100"/>
      <c r="B1018" s="100"/>
      <c r="C1018" s="100"/>
      <c r="D1018" s="100" t="s">
        <v>1097</v>
      </c>
      <c r="E1018" s="101">
        <v>47</v>
      </c>
      <c r="F1018" s="100"/>
      <c r="G1018" s="100"/>
      <c r="H1018" s="100"/>
      <c r="I1018" s="100"/>
      <c r="J1018" s="100"/>
      <c r="K1018" s="100"/>
      <c r="L1018" s="100"/>
      <c r="M1018" s="100"/>
      <c r="N1018" s="100"/>
      <c r="O1018" s="100"/>
      <c r="P1018" s="100"/>
      <c r="Q1018" s="100"/>
      <c r="R1018" s="100"/>
      <c r="S1018" s="100"/>
      <c r="T1018" s="100"/>
      <c r="U1018" s="100"/>
      <c r="V1018" s="100"/>
      <c r="W1018" s="100"/>
      <c r="X1018" s="100"/>
      <c r="Y1018" s="100"/>
      <c r="Z1018" s="100"/>
    </row>
    <row r="1019" spans="1:26" ht="14.25" hidden="1" customHeight="1" outlineLevel="1" x14ac:dyDescent="0.2">
      <c r="A1019" s="100"/>
      <c r="B1019" s="100"/>
      <c r="C1019" s="100">
        <v>18</v>
      </c>
      <c r="D1019" s="100" t="s">
        <v>1121</v>
      </c>
      <c r="E1019" s="101">
        <v>10</v>
      </c>
      <c r="F1019" s="100" t="s">
        <v>1122</v>
      </c>
      <c r="G1019" s="100">
        <v>56</v>
      </c>
      <c r="H1019" s="100"/>
      <c r="I1019" s="100"/>
      <c r="J1019" s="100"/>
      <c r="K1019" s="100"/>
      <c r="L1019" s="100"/>
      <c r="M1019" s="100"/>
      <c r="N1019" s="100"/>
      <c r="O1019" s="100"/>
      <c r="P1019" s="100"/>
      <c r="Q1019" s="100"/>
      <c r="R1019" s="100"/>
      <c r="S1019" s="100"/>
      <c r="T1019" s="100"/>
      <c r="U1019" s="100"/>
      <c r="V1019" s="100"/>
      <c r="W1019" s="100"/>
      <c r="X1019" s="100"/>
      <c r="Y1019" s="100"/>
      <c r="Z1019" s="100"/>
    </row>
    <row r="1020" spans="1:26" ht="14.25" hidden="1" customHeight="1" outlineLevel="1" x14ac:dyDescent="0.2">
      <c r="A1020" s="100"/>
      <c r="B1020" s="100"/>
      <c r="C1020" s="100">
        <v>19</v>
      </c>
      <c r="D1020" s="100" t="s">
        <v>1096</v>
      </c>
      <c r="E1020" s="101">
        <v>1</v>
      </c>
      <c r="F1020" s="100"/>
      <c r="G1020" s="100">
        <v>58</v>
      </c>
      <c r="H1020" s="100"/>
      <c r="I1020" s="100"/>
      <c r="J1020" s="100"/>
      <c r="K1020" s="100"/>
      <c r="L1020" s="100"/>
      <c r="M1020" s="100"/>
      <c r="N1020" s="100"/>
      <c r="O1020" s="100"/>
      <c r="P1020" s="100"/>
      <c r="Q1020" s="100"/>
      <c r="R1020" s="100"/>
      <c r="S1020" s="100"/>
      <c r="T1020" s="100"/>
      <c r="U1020" s="100"/>
      <c r="V1020" s="100"/>
      <c r="W1020" s="100"/>
      <c r="X1020" s="100"/>
      <c r="Y1020" s="100"/>
      <c r="Z1020" s="100"/>
    </row>
    <row r="1021" spans="1:26" ht="14.25" hidden="1" customHeight="1" outlineLevel="1" x14ac:dyDescent="0.2">
      <c r="A1021" s="100"/>
      <c r="B1021" s="100"/>
      <c r="C1021" s="100"/>
      <c r="D1021" s="100" t="s">
        <v>1097</v>
      </c>
      <c r="E1021" s="101">
        <v>48</v>
      </c>
      <c r="F1021" s="100"/>
      <c r="G1021" s="100"/>
      <c r="H1021" s="100"/>
      <c r="I1021" s="100"/>
      <c r="J1021" s="100"/>
      <c r="K1021" s="100"/>
      <c r="L1021" s="100"/>
      <c r="M1021" s="100"/>
      <c r="N1021" s="100"/>
      <c r="O1021" s="100"/>
      <c r="P1021" s="100"/>
      <c r="Q1021" s="100"/>
      <c r="R1021" s="100"/>
      <c r="S1021" s="100"/>
      <c r="T1021" s="100"/>
      <c r="U1021" s="100"/>
      <c r="V1021" s="100"/>
      <c r="W1021" s="100"/>
      <c r="X1021" s="100"/>
      <c r="Y1021" s="100"/>
      <c r="Z1021" s="100"/>
    </row>
    <row r="1022" spans="1:26" ht="14.25" hidden="1" customHeight="1" outlineLevel="1" x14ac:dyDescent="0.2">
      <c r="A1022" s="100"/>
      <c r="B1022" s="100"/>
      <c r="C1022" s="100">
        <v>20</v>
      </c>
      <c r="D1022" s="100" t="s">
        <v>1121</v>
      </c>
      <c r="E1022" s="101">
        <v>11</v>
      </c>
      <c r="F1022" s="100" t="s">
        <v>1122</v>
      </c>
      <c r="G1022" s="100">
        <v>60</v>
      </c>
      <c r="H1022" s="100"/>
      <c r="I1022" s="100"/>
      <c r="J1022" s="100"/>
      <c r="K1022" s="100"/>
      <c r="L1022" s="100"/>
      <c r="M1022" s="100"/>
      <c r="N1022" s="100"/>
      <c r="O1022" s="100"/>
      <c r="P1022" s="100"/>
      <c r="Q1022" s="100"/>
      <c r="R1022" s="100"/>
      <c r="S1022" s="100"/>
      <c r="T1022" s="100"/>
      <c r="U1022" s="100"/>
      <c r="V1022" s="100"/>
      <c r="W1022" s="100"/>
      <c r="X1022" s="100"/>
      <c r="Y1022" s="100"/>
      <c r="Z1022" s="100"/>
    </row>
    <row r="1023" spans="1:26" ht="14.25" hidden="1" customHeight="1" outlineLevel="1" x14ac:dyDescent="0.2">
      <c r="A1023" s="100"/>
      <c r="B1023" s="100"/>
      <c r="C1023" s="100">
        <v>21</v>
      </c>
      <c r="D1023" s="100" t="s">
        <v>1096</v>
      </c>
      <c r="E1023" s="101">
        <v>1</v>
      </c>
      <c r="F1023" s="100"/>
      <c r="G1023" s="100">
        <v>62</v>
      </c>
      <c r="H1023" s="100"/>
      <c r="I1023" s="100"/>
      <c r="J1023" s="100"/>
      <c r="K1023" s="100"/>
      <c r="L1023" s="100"/>
      <c r="M1023" s="100"/>
      <c r="N1023" s="100"/>
      <c r="O1023" s="100"/>
      <c r="P1023" s="100"/>
      <c r="Q1023" s="100"/>
      <c r="R1023" s="100"/>
      <c r="S1023" s="100"/>
      <c r="T1023" s="100"/>
      <c r="U1023" s="100"/>
      <c r="V1023" s="100"/>
      <c r="W1023" s="100"/>
      <c r="X1023" s="100"/>
      <c r="Y1023" s="100"/>
      <c r="Z1023" s="100"/>
    </row>
    <row r="1024" spans="1:26" ht="14.25" hidden="1" customHeight="1" outlineLevel="1" x14ac:dyDescent="0.2">
      <c r="A1024" s="100"/>
      <c r="B1024" s="100"/>
      <c r="C1024" s="100"/>
      <c r="D1024" s="100" t="s">
        <v>1097</v>
      </c>
      <c r="E1024" s="101">
        <v>48</v>
      </c>
      <c r="F1024" s="100"/>
      <c r="G1024" s="100"/>
      <c r="H1024" s="100"/>
      <c r="I1024" s="100"/>
      <c r="J1024" s="100"/>
      <c r="K1024" s="100"/>
      <c r="L1024" s="100"/>
      <c r="M1024" s="100"/>
      <c r="N1024" s="100"/>
      <c r="O1024" s="100"/>
      <c r="P1024" s="100"/>
      <c r="Q1024" s="100"/>
      <c r="R1024" s="100"/>
      <c r="S1024" s="100"/>
      <c r="T1024" s="100"/>
      <c r="U1024" s="100"/>
      <c r="V1024" s="100"/>
      <c r="W1024" s="100"/>
      <c r="X1024" s="100"/>
      <c r="Y1024" s="100"/>
      <c r="Z1024" s="100"/>
    </row>
    <row r="1025" spans="1:26" ht="14.25" hidden="1" customHeight="1" outlineLevel="1" x14ac:dyDescent="0.2">
      <c r="A1025" s="100"/>
      <c r="B1025" s="100"/>
      <c r="C1025" s="100">
        <v>22</v>
      </c>
      <c r="D1025" s="100" t="s">
        <v>1121</v>
      </c>
      <c r="E1025" s="101">
        <v>12</v>
      </c>
      <c r="F1025" s="100" t="s">
        <v>1122</v>
      </c>
      <c r="G1025" s="100">
        <v>64</v>
      </c>
      <c r="H1025" s="100"/>
      <c r="I1025" s="100"/>
      <c r="J1025" s="100"/>
      <c r="K1025" s="100"/>
      <c r="L1025" s="100"/>
      <c r="M1025" s="100"/>
      <c r="N1025" s="100"/>
      <c r="O1025" s="100"/>
      <c r="P1025" s="100"/>
      <c r="Q1025" s="100"/>
      <c r="R1025" s="100"/>
      <c r="S1025" s="100"/>
      <c r="T1025" s="100"/>
      <c r="U1025" s="100"/>
      <c r="V1025" s="100"/>
      <c r="W1025" s="100"/>
      <c r="X1025" s="100"/>
      <c r="Y1025" s="100"/>
      <c r="Z1025" s="100"/>
    </row>
    <row r="1026" spans="1:26" ht="14.25" hidden="1" customHeight="1" outlineLevel="1" x14ac:dyDescent="0.2">
      <c r="A1026" s="100"/>
      <c r="B1026" s="100"/>
      <c r="C1026" s="100">
        <v>23</v>
      </c>
      <c r="D1026" s="100" t="s">
        <v>1096</v>
      </c>
      <c r="E1026" s="101">
        <v>1</v>
      </c>
      <c r="F1026" s="100"/>
      <c r="G1026" s="100">
        <v>66</v>
      </c>
      <c r="H1026" s="100"/>
      <c r="I1026" s="100"/>
      <c r="J1026" s="100"/>
      <c r="K1026" s="100"/>
      <c r="L1026" s="100"/>
      <c r="M1026" s="100"/>
      <c r="N1026" s="100"/>
      <c r="O1026" s="100"/>
      <c r="P1026" s="100"/>
      <c r="Q1026" s="100"/>
      <c r="R1026" s="100"/>
      <c r="S1026" s="100"/>
      <c r="T1026" s="100"/>
      <c r="U1026" s="100"/>
      <c r="V1026" s="100"/>
      <c r="W1026" s="100"/>
      <c r="X1026" s="100"/>
      <c r="Y1026" s="100"/>
      <c r="Z1026" s="100"/>
    </row>
    <row r="1027" spans="1:26" ht="14.25" hidden="1" customHeight="1" outlineLevel="1" x14ac:dyDescent="0.2">
      <c r="A1027" s="100"/>
      <c r="B1027" s="100"/>
      <c r="C1027" s="100"/>
      <c r="D1027" s="100" t="s">
        <v>1097</v>
      </c>
      <c r="E1027" s="101">
        <v>49</v>
      </c>
      <c r="F1027" s="100"/>
      <c r="G1027" s="100"/>
      <c r="H1027" s="100"/>
      <c r="I1027" s="100"/>
      <c r="J1027" s="100"/>
      <c r="K1027" s="100"/>
      <c r="L1027" s="100"/>
      <c r="M1027" s="100"/>
      <c r="N1027" s="100"/>
      <c r="O1027" s="100"/>
      <c r="P1027" s="100"/>
      <c r="Q1027" s="100"/>
      <c r="R1027" s="100"/>
      <c r="S1027" s="100"/>
      <c r="T1027" s="100"/>
      <c r="U1027" s="100"/>
      <c r="V1027" s="100"/>
      <c r="W1027" s="100"/>
      <c r="X1027" s="100"/>
      <c r="Y1027" s="100"/>
      <c r="Z1027" s="100"/>
    </row>
    <row r="1028" spans="1:26" ht="14.25" hidden="1" customHeight="1" outlineLevel="1" x14ac:dyDescent="0.2">
      <c r="A1028" s="100"/>
      <c r="B1028" s="100"/>
      <c r="C1028" s="100">
        <v>24</v>
      </c>
      <c r="D1028" s="100" t="s">
        <v>1121</v>
      </c>
      <c r="E1028" s="101">
        <v>13</v>
      </c>
      <c r="F1028" s="100" t="s">
        <v>1122</v>
      </c>
      <c r="G1028" s="100">
        <v>68</v>
      </c>
      <c r="H1028" s="100"/>
      <c r="I1028" s="100"/>
      <c r="J1028" s="100"/>
      <c r="K1028" s="100"/>
      <c r="L1028" s="100"/>
      <c r="M1028" s="100"/>
      <c r="N1028" s="100"/>
      <c r="O1028" s="100"/>
      <c r="P1028" s="100"/>
      <c r="Q1028" s="100"/>
      <c r="R1028" s="100"/>
      <c r="S1028" s="100"/>
      <c r="T1028" s="100"/>
      <c r="U1028" s="100"/>
      <c r="V1028" s="100"/>
      <c r="W1028" s="100"/>
      <c r="X1028" s="100"/>
      <c r="Y1028" s="100"/>
      <c r="Z1028" s="100"/>
    </row>
    <row r="1029" spans="1:26" ht="14.25" hidden="1" customHeight="1" outlineLevel="1" x14ac:dyDescent="0.2">
      <c r="A1029" s="100"/>
      <c r="B1029" s="100"/>
      <c r="C1029" s="100">
        <v>25</v>
      </c>
      <c r="D1029" s="100" t="s">
        <v>1096</v>
      </c>
      <c r="E1029" s="101">
        <v>1</v>
      </c>
      <c r="F1029" s="100"/>
      <c r="G1029" s="100">
        <v>70</v>
      </c>
      <c r="H1029" s="100"/>
      <c r="I1029" s="100"/>
      <c r="J1029" s="100"/>
      <c r="K1029" s="100"/>
      <c r="L1029" s="100"/>
      <c r="M1029" s="100"/>
      <c r="N1029" s="100"/>
      <c r="O1029" s="100"/>
      <c r="P1029" s="100"/>
      <c r="Q1029" s="100"/>
      <c r="R1029" s="100"/>
      <c r="S1029" s="100"/>
      <c r="T1029" s="100"/>
      <c r="U1029" s="100"/>
      <c r="V1029" s="100"/>
      <c r="W1029" s="100"/>
      <c r="X1029" s="100"/>
      <c r="Y1029" s="100"/>
      <c r="Z1029" s="100"/>
    </row>
    <row r="1030" spans="1:26" ht="14.25" hidden="1" customHeight="1" outlineLevel="1" x14ac:dyDescent="0.2">
      <c r="A1030" s="100"/>
      <c r="B1030" s="100"/>
      <c r="C1030" s="100"/>
      <c r="D1030" s="100" t="s">
        <v>1097</v>
      </c>
      <c r="E1030" s="101">
        <v>49</v>
      </c>
      <c r="F1030" s="100"/>
      <c r="G1030" s="100"/>
      <c r="H1030" s="100"/>
      <c r="I1030" s="100"/>
      <c r="J1030" s="100"/>
      <c r="K1030" s="100"/>
      <c r="L1030" s="100"/>
      <c r="M1030" s="100"/>
      <c r="N1030" s="100"/>
      <c r="O1030" s="100"/>
      <c r="P1030" s="100"/>
      <c r="Q1030" s="100"/>
      <c r="R1030" s="100"/>
      <c r="S1030" s="100"/>
      <c r="T1030" s="100"/>
      <c r="U1030" s="100"/>
      <c r="V1030" s="100"/>
      <c r="W1030" s="100"/>
      <c r="X1030" s="100"/>
      <c r="Y1030" s="100"/>
      <c r="Z1030" s="100"/>
    </row>
    <row r="1031" spans="1:26" ht="14.25" hidden="1" customHeight="1" outlineLevel="1" x14ac:dyDescent="0.2">
      <c r="A1031" s="100"/>
      <c r="B1031" s="100"/>
      <c r="C1031" s="100">
        <v>26</v>
      </c>
      <c r="D1031" s="100" t="s">
        <v>1121</v>
      </c>
      <c r="E1031" s="101">
        <v>14</v>
      </c>
      <c r="F1031" s="100" t="s">
        <v>1122</v>
      </c>
      <c r="G1031" s="100">
        <v>72</v>
      </c>
      <c r="H1031" s="100"/>
      <c r="I1031" s="100"/>
      <c r="J1031" s="100"/>
      <c r="K1031" s="100"/>
      <c r="L1031" s="100"/>
      <c r="M1031" s="100"/>
      <c r="N1031" s="100"/>
      <c r="O1031" s="100"/>
      <c r="P1031" s="100"/>
      <c r="Q1031" s="100"/>
      <c r="R1031" s="100"/>
      <c r="S1031" s="100"/>
      <c r="T1031" s="100"/>
      <c r="U1031" s="100"/>
      <c r="V1031" s="100"/>
      <c r="W1031" s="100"/>
      <c r="X1031" s="100"/>
      <c r="Y1031" s="100"/>
      <c r="Z1031" s="100"/>
    </row>
    <row r="1032" spans="1:26" ht="14.25" hidden="1" customHeight="1" outlineLevel="1" x14ac:dyDescent="0.2">
      <c r="A1032" s="100"/>
      <c r="B1032" s="100"/>
      <c r="C1032" s="100">
        <v>27</v>
      </c>
      <c r="D1032" s="100" t="s">
        <v>1096</v>
      </c>
      <c r="E1032" s="101">
        <v>1</v>
      </c>
      <c r="F1032" s="100"/>
      <c r="G1032" s="100">
        <v>74</v>
      </c>
      <c r="H1032" s="100"/>
      <c r="I1032" s="100"/>
      <c r="J1032" s="100"/>
      <c r="K1032" s="100"/>
      <c r="L1032" s="100"/>
      <c r="M1032" s="100"/>
      <c r="N1032" s="100"/>
      <c r="O1032" s="100"/>
      <c r="P1032" s="100"/>
      <c r="Q1032" s="100"/>
      <c r="R1032" s="100"/>
      <c r="S1032" s="100"/>
      <c r="T1032" s="100"/>
      <c r="U1032" s="100"/>
      <c r="V1032" s="100"/>
      <c r="W1032" s="100"/>
      <c r="X1032" s="100"/>
      <c r="Y1032" s="100"/>
      <c r="Z1032" s="100"/>
    </row>
    <row r="1033" spans="1:26" ht="14.25" hidden="1" customHeight="1" outlineLevel="1" x14ac:dyDescent="0.2">
      <c r="A1033" s="100"/>
      <c r="B1033" s="100"/>
      <c r="C1033" s="100"/>
      <c r="D1033" s="100" t="s">
        <v>1097</v>
      </c>
      <c r="E1033" s="101">
        <v>50</v>
      </c>
      <c r="F1033" s="100"/>
      <c r="G1033" s="100"/>
      <c r="H1033" s="100"/>
      <c r="I1033" s="100"/>
      <c r="J1033" s="100"/>
      <c r="K1033" s="100"/>
      <c r="L1033" s="100"/>
      <c r="M1033" s="100"/>
      <c r="N1033" s="100"/>
      <c r="O1033" s="100"/>
      <c r="P1033" s="100"/>
      <c r="Q1033" s="100"/>
      <c r="R1033" s="100"/>
      <c r="S1033" s="100"/>
      <c r="T1033" s="100"/>
      <c r="U1033" s="100"/>
      <c r="V1033" s="100"/>
      <c r="W1033" s="100"/>
      <c r="X1033" s="100"/>
      <c r="Y1033" s="100"/>
      <c r="Z1033" s="100"/>
    </row>
    <row r="1034" spans="1:26" ht="14.25" hidden="1" customHeight="1" outlineLevel="1" x14ac:dyDescent="0.2">
      <c r="A1034" s="100"/>
      <c r="B1034" s="100"/>
      <c r="C1034" s="100">
        <v>28</v>
      </c>
      <c r="D1034" s="100" t="s">
        <v>1121</v>
      </c>
      <c r="E1034" s="101">
        <v>15</v>
      </c>
      <c r="F1034" s="100" t="s">
        <v>1122</v>
      </c>
      <c r="G1034" s="100">
        <v>76</v>
      </c>
      <c r="H1034" s="100"/>
      <c r="I1034" s="100"/>
      <c r="J1034" s="100"/>
      <c r="K1034" s="100"/>
      <c r="L1034" s="100"/>
      <c r="M1034" s="100"/>
      <c r="N1034" s="100"/>
      <c r="O1034" s="100"/>
      <c r="P1034" s="100"/>
      <c r="Q1034" s="100"/>
      <c r="R1034" s="100"/>
      <c r="S1034" s="100"/>
      <c r="T1034" s="100"/>
      <c r="U1034" s="100"/>
      <c r="V1034" s="100"/>
      <c r="W1034" s="100"/>
      <c r="X1034" s="100"/>
      <c r="Y1034" s="100"/>
      <c r="Z1034" s="100"/>
    </row>
    <row r="1035" spans="1:26" ht="14.25" hidden="1" customHeight="1" outlineLevel="1" x14ac:dyDescent="0.2">
      <c r="A1035" s="100"/>
      <c r="B1035" s="100"/>
      <c r="C1035" s="100">
        <v>29</v>
      </c>
      <c r="D1035" s="100" t="s">
        <v>1096</v>
      </c>
      <c r="E1035" s="101">
        <v>1</v>
      </c>
      <c r="F1035" s="100"/>
      <c r="G1035" s="100">
        <v>78</v>
      </c>
      <c r="H1035" s="100"/>
      <c r="I1035" s="100"/>
      <c r="J1035" s="100"/>
      <c r="K1035" s="100"/>
      <c r="L1035" s="100"/>
      <c r="M1035" s="100"/>
      <c r="N1035" s="100"/>
      <c r="O1035" s="100"/>
      <c r="P1035" s="100"/>
      <c r="Q1035" s="100"/>
      <c r="R1035" s="100"/>
      <c r="S1035" s="100"/>
      <c r="T1035" s="100"/>
      <c r="U1035" s="100"/>
      <c r="V1035" s="100"/>
      <c r="W1035" s="100"/>
      <c r="X1035" s="100"/>
      <c r="Y1035" s="100"/>
      <c r="Z1035" s="100"/>
    </row>
    <row r="1036" spans="1:26" ht="14.25" hidden="1" customHeight="1" outlineLevel="1" x14ac:dyDescent="0.2">
      <c r="A1036" s="100"/>
      <c r="B1036" s="100"/>
      <c r="C1036" s="100"/>
      <c r="D1036" s="100" t="s">
        <v>1097</v>
      </c>
      <c r="E1036" s="101">
        <v>50</v>
      </c>
      <c r="F1036" s="100"/>
      <c r="G1036" s="100"/>
      <c r="H1036" s="100"/>
      <c r="I1036" s="100"/>
      <c r="J1036" s="100"/>
      <c r="K1036" s="100"/>
      <c r="L1036" s="100"/>
      <c r="M1036" s="100"/>
      <c r="N1036" s="100"/>
      <c r="O1036" s="100"/>
      <c r="P1036" s="100"/>
      <c r="Q1036" s="100"/>
      <c r="R1036" s="100"/>
      <c r="S1036" s="100"/>
      <c r="T1036" s="100"/>
      <c r="U1036" s="100"/>
      <c r="V1036" s="100"/>
      <c r="W1036" s="100"/>
      <c r="X1036" s="100"/>
      <c r="Y1036" s="100"/>
      <c r="Z1036" s="100"/>
    </row>
    <row r="1037" spans="1:26" ht="14.25" hidden="1" customHeight="1" outlineLevel="1" x14ac:dyDescent="0.2">
      <c r="A1037" s="100"/>
      <c r="B1037" s="100"/>
      <c r="C1037" s="100">
        <v>30</v>
      </c>
      <c r="D1037" s="100" t="s">
        <v>1121</v>
      </c>
      <c r="E1037" s="101">
        <v>16</v>
      </c>
      <c r="F1037" s="100" t="s">
        <v>1122</v>
      </c>
      <c r="G1037" s="100">
        <v>80</v>
      </c>
      <c r="H1037" s="100"/>
      <c r="I1037" s="100"/>
      <c r="J1037" s="100"/>
      <c r="K1037" s="100"/>
      <c r="L1037" s="100"/>
      <c r="M1037" s="100"/>
      <c r="N1037" s="100"/>
      <c r="O1037" s="100"/>
      <c r="P1037" s="100"/>
      <c r="Q1037" s="100"/>
      <c r="R1037" s="100"/>
      <c r="S1037" s="100"/>
      <c r="T1037" s="100"/>
      <c r="U1037" s="100"/>
      <c r="V1037" s="100"/>
      <c r="W1037" s="100"/>
      <c r="X1037" s="100"/>
      <c r="Y1037" s="100"/>
      <c r="Z1037" s="100"/>
    </row>
    <row r="1038" spans="1:26" ht="14.25" hidden="1" customHeight="1" outlineLevel="1" x14ac:dyDescent="0.2">
      <c r="A1038" s="100"/>
      <c r="B1038" s="100"/>
      <c r="C1038" s="100">
        <v>31</v>
      </c>
      <c r="D1038" s="100" t="s">
        <v>1096</v>
      </c>
      <c r="E1038" s="101">
        <v>1</v>
      </c>
      <c r="F1038" s="100"/>
      <c r="G1038" s="100">
        <v>82</v>
      </c>
      <c r="H1038" s="100"/>
      <c r="I1038" s="100"/>
      <c r="J1038" s="100"/>
      <c r="K1038" s="100"/>
      <c r="L1038" s="100"/>
      <c r="M1038" s="100"/>
      <c r="N1038" s="100"/>
      <c r="O1038" s="100"/>
      <c r="P1038" s="100"/>
      <c r="Q1038" s="100"/>
      <c r="R1038" s="100"/>
      <c r="S1038" s="100"/>
      <c r="T1038" s="100"/>
      <c r="U1038" s="100"/>
      <c r="V1038" s="100"/>
      <c r="W1038" s="100"/>
      <c r="X1038" s="100"/>
      <c r="Y1038" s="100"/>
      <c r="Z1038" s="100"/>
    </row>
    <row r="1039" spans="1:26" ht="14.25" hidden="1" customHeight="1" outlineLevel="1" x14ac:dyDescent="0.2">
      <c r="A1039" s="100"/>
      <c r="B1039" s="100"/>
      <c r="C1039" s="100"/>
      <c r="D1039" s="100" t="s">
        <v>1097</v>
      </c>
      <c r="E1039" s="101">
        <v>51</v>
      </c>
      <c r="F1039" s="100"/>
      <c r="G1039" s="100"/>
      <c r="H1039" s="100"/>
      <c r="I1039" s="100"/>
      <c r="J1039" s="100"/>
      <c r="K1039" s="100"/>
      <c r="L1039" s="100"/>
      <c r="M1039" s="100"/>
      <c r="N1039" s="100"/>
      <c r="O1039" s="100"/>
      <c r="P1039" s="100"/>
      <c r="Q1039" s="100"/>
      <c r="R1039" s="100"/>
      <c r="S1039" s="100"/>
      <c r="T1039" s="100"/>
      <c r="U1039" s="100"/>
      <c r="V1039" s="100"/>
      <c r="W1039" s="100"/>
      <c r="X1039" s="100"/>
      <c r="Y1039" s="100"/>
      <c r="Z1039" s="100"/>
    </row>
    <row r="1040" spans="1:26" ht="14.25" hidden="1" customHeight="1" outlineLevel="1" x14ac:dyDescent="0.2">
      <c r="A1040" s="100"/>
      <c r="B1040" s="100"/>
      <c r="C1040" s="100">
        <v>32</v>
      </c>
      <c r="D1040" s="100" t="s">
        <v>1121</v>
      </c>
      <c r="E1040" s="101">
        <v>17</v>
      </c>
      <c r="F1040" s="100" t="s">
        <v>1122</v>
      </c>
      <c r="G1040" s="100">
        <v>84</v>
      </c>
      <c r="H1040" s="100"/>
      <c r="I1040" s="100"/>
      <c r="J1040" s="100"/>
      <c r="K1040" s="100"/>
      <c r="L1040" s="100"/>
      <c r="M1040" s="100"/>
      <c r="N1040" s="100"/>
      <c r="O1040" s="100"/>
      <c r="P1040" s="100"/>
      <c r="Q1040" s="100"/>
      <c r="R1040" s="100"/>
      <c r="S1040" s="100"/>
      <c r="T1040" s="100"/>
      <c r="U1040" s="100"/>
      <c r="V1040" s="100"/>
      <c r="W1040" s="100"/>
      <c r="X1040" s="100"/>
      <c r="Y1040" s="100"/>
      <c r="Z1040" s="100"/>
    </row>
    <row r="1041" spans="1:26" ht="14.25" hidden="1" customHeight="1" outlineLevel="1" x14ac:dyDescent="0.2">
      <c r="A1041" s="100"/>
      <c r="B1041" s="100"/>
      <c r="C1041" s="100">
        <v>33</v>
      </c>
      <c r="D1041" s="100" t="s">
        <v>1096</v>
      </c>
      <c r="E1041" s="101">
        <v>1</v>
      </c>
      <c r="F1041" s="100"/>
      <c r="G1041" s="100">
        <v>86</v>
      </c>
      <c r="H1041" s="100"/>
      <c r="I1041" s="100"/>
      <c r="J1041" s="100"/>
      <c r="K1041" s="100"/>
      <c r="L1041" s="100"/>
      <c r="M1041" s="100"/>
      <c r="N1041" s="100"/>
      <c r="O1041" s="100"/>
      <c r="P1041" s="100"/>
      <c r="Q1041" s="100"/>
      <c r="R1041" s="100"/>
      <c r="S1041" s="100"/>
      <c r="T1041" s="100"/>
      <c r="U1041" s="100"/>
      <c r="V1041" s="100"/>
      <c r="W1041" s="100"/>
      <c r="X1041" s="100"/>
      <c r="Y1041" s="100"/>
      <c r="Z1041" s="100"/>
    </row>
    <row r="1042" spans="1:26" ht="14.25" hidden="1" customHeight="1" outlineLevel="1" x14ac:dyDescent="0.2">
      <c r="A1042" s="100"/>
      <c r="B1042" s="100"/>
      <c r="C1042" s="100"/>
      <c r="D1042" s="100" t="s">
        <v>1097</v>
      </c>
      <c r="E1042" s="101">
        <v>51</v>
      </c>
      <c r="F1042" s="100"/>
      <c r="G1042" s="100"/>
      <c r="H1042" s="100"/>
      <c r="I1042" s="100"/>
      <c r="J1042" s="100"/>
      <c r="K1042" s="100"/>
      <c r="L1042" s="100"/>
      <c r="M1042" s="100"/>
      <c r="N1042" s="100"/>
      <c r="O1042" s="100"/>
      <c r="P1042" s="100"/>
      <c r="Q1042" s="100"/>
      <c r="R1042" s="100"/>
      <c r="S1042" s="100"/>
      <c r="T1042" s="100"/>
      <c r="U1042" s="100"/>
      <c r="V1042" s="100"/>
      <c r="W1042" s="100"/>
      <c r="X1042" s="100"/>
      <c r="Y1042" s="100"/>
      <c r="Z1042" s="100"/>
    </row>
    <row r="1043" spans="1:26" ht="14.25" hidden="1" customHeight="1" outlineLevel="1" x14ac:dyDescent="0.2">
      <c r="A1043" s="100"/>
      <c r="B1043" s="100"/>
      <c r="C1043" s="100">
        <v>34</v>
      </c>
      <c r="D1043" s="100" t="s">
        <v>1121</v>
      </c>
      <c r="E1043" s="101">
        <v>18</v>
      </c>
      <c r="F1043" s="100" t="s">
        <v>1122</v>
      </c>
      <c r="G1043" s="100">
        <v>88</v>
      </c>
      <c r="H1043" s="100"/>
      <c r="I1043" s="100"/>
      <c r="J1043" s="100"/>
      <c r="K1043" s="100"/>
      <c r="L1043" s="100"/>
      <c r="M1043" s="100"/>
      <c r="N1043" s="100"/>
      <c r="O1043" s="100"/>
      <c r="P1043" s="100"/>
      <c r="Q1043" s="100"/>
      <c r="R1043" s="100"/>
      <c r="S1043" s="100"/>
      <c r="T1043" s="100"/>
      <c r="U1043" s="100"/>
      <c r="V1043" s="100"/>
      <c r="W1043" s="100"/>
      <c r="X1043" s="100"/>
      <c r="Y1043" s="100"/>
      <c r="Z1043" s="100"/>
    </row>
    <row r="1044" spans="1:26" ht="14.25" hidden="1" customHeight="1" outlineLevel="1" x14ac:dyDescent="0.2">
      <c r="A1044" s="100"/>
      <c r="B1044" s="100"/>
      <c r="C1044" s="100">
        <v>35</v>
      </c>
      <c r="D1044" s="100" t="s">
        <v>1096</v>
      </c>
      <c r="E1044" s="101">
        <v>1</v>
      </c>
      <c r="F1044" s="100"/>
      <c r="G1044" s="100">
        <v>90</v>
      </c>
      <c r="H1044" s="100"/>
      <c r="I1044" s="100"/>
      <c r="J1044" s="100"/>
      <c r="K1044" s="100"/>
      <c r="L1044" s="100"/>
      <c r="M1044" s="100"/>
      <c r="N1044" s="100"/>
      <c r="O1044" s="100"/>
      <c r="P1044" s="100"/>
      <c r="Q1044" s="100"/>
      <c r="R1044" s="100"/>
      <c r="S1044" s="100"/>
      <c r="T1044" s="100"/>
      <c r="U1044" s="100"/>
      <c r="V1044" s="100"/>
      <c r="W1044" s="100"/>
      <c r="X1044" s="100"/>
      <c r="Y1044" s="100"/>
      <c r="Z1044" s="100"/>
    </row>
    <row r="1045" spans="1:26" ht="14.25" hidden="1" customHeight="1" outlineLevel="1" x14ac:dyDescent="0.2">
      <c r="A1045" s="100"/>
      <c r="B1045" s="100"/>
      <c r="C1045" s="100"/>
      <c r="D1045" s="100" t="s">
        <v>1097</v>
      </c>
      <c r="E1045" s="101">
        <v>52</v>
      </c>
      <c r="F1045" s="100"/>
      <c r="G1045" s="100"/>
      <c r="H1045" s="100"/>
      <c r="I1045" s="100"/>
      <c r="J1045" s="100"/>
      <c r="K1045" s="100"/>
      <c r="L1045" s="100"/>
      <c r="M1045" s="100"/>
      <c r="N1045" s="100"/>
      <c r="O1045" s="100"/>
      <c r="P1045" s="100"/>
      <c r="Q1045" s="100"/>
      <c r="R1045" s="100"/>
      <c r="S1045" s="100"/>
      <c r="T1045" s="100"/>
      <c r="U1045" s="100"/>
      <c r="V1045" s="100"/>
      <c r="W1045" s="100"/>
      <c r="X1045" s="100"/>
      <c r="Y1045" s="100"/>
      <c r="Z1045" s="100"/>
    </row>
    <row r="1046" spans="1:26" ht="14.25" hidden="1" customHeight="1" outlineLevel="1" x14ac:dyDescent="0.2">
      <c r="A1046" s="100"/>
      <c r="B1046" s="100"/>
      <c r="C1046" s="100">
        <v>36</v>
      </c>
      <c r="D1046" s="100" t="s">
        <v>1121</v>
      </c>
      <c r="E1046" s="101">
        <v>19</v>
      </c>
      <c r="F1046" s="100" t="s">
        <v>1122</v>
      </c>
      <c r="G1046" s="100">
        <v>92</v>
      </c>
      <c r="H1046" s="100"/>
      <c r="I1046" s="100"/>
      <c r="J1046" s="100"/>
      <c r="K1046" s="100"/>
      <c r="L1046" s="100"/>
      <c r="M1046" s="100"/>
      <c r="N1046" s="100"/>
      <c r="O1046" s="100"/>
      <c r="P1046" s="100"/>
      <c r="Q1046" s="100"/>
      <c r="R1046" s="100"/>
      <c r="S1046" s="100"/>
      <c r="T1046" s="100"/>
      <c r="U1046" s="100"/>
      <c r="V1046" s="100"/>
      <c r="W1046" s="100"/>
      <c r="X1046" s="100"/>
      <c r="Y1046" s="100"/>
      <c r="Z1046" s="100"/>
    </row>
    <row r="1047" spans="1:26" ht="14.25" hidden="1" customHeight="1" outlineLevel="1" x14ac:dyDescent="0.2">
      <c r="A1047" s="100"/>
      <c r="B1047" s="100"/>
      <c r="C1047" s="100">
        <v>37</v>
      </c>
      <c r="D1047" s="100" t="s">
        <v>1096</v>
      </c>
      <c r="E1047" s="101">
        <v>1</v>
      </c>
      <c r="F1047" s="100"/>
      <c r="G1047" s="100">
        <v>94</v>
      </c>
      <c r="H1047" s="100"/>
      <c r="I1047" s="100"/>
      <c r="J1047" s="100"/>
      <c r="K1047" s="100"/>
      <c r="L1047" s="100"/>
      <c r="M1047" s="100"/>
      <c r="N1047" s="100"/>
      <c r="O1047" s="100"/>
      <c r="P1047" s="100"/>
      <c r="Q1047" s="100"/>
      <c r="R1047" s="100"/>
      <c r="S1047" s="100"/>
      <c r="T1047" s="100"/>
      <c r="U1047" s="100"/>
      <c r="V1047" s="100"/>
      <c r="W1047" s="100"/>
      <c r="X1047" s="100"/>
      <c r="Y1047" s="100"/>
      <c r="Z1047" s="100"/>
    </row>
    <row r="1048" spans="1:26" ht="14.25" hidden="1" customHeight="1" outlineLevel="1" x14ac:dyDescent="0.2">
      <c r="A1048" s="100"/>
      <c r="B1048" s="100"/>
      <c r="C1048" s="100"/>
      <c r="D1048" s="100" t="s">
        <v>1097</v>
      </c>
      <c r="E1048" s="101">
        <v>52</v>
      </c>
      <c r="F1048" s="100"/>
      <c r="G1048" s="100"/>
      <c r="H1048" s="100"/>
      <c r="I1048" s="100"/>
      <c r="J1048" s="100"/>
      <c r="K1048" s="100"/>
      <c r="L1048" s="100"/>
      <c r="M1048" s="100"/>
      <c r="N1048" s="100"/>
      <c r="O1048" s="100"/>
      <c r="P1048" s="100"/>
      <c r="Q1048" s="100"/>
      <c r="R1048" s="100"/>
      <c r="S1048" s="100"/>
      <c r="T1048" s="100"/>
      <c r="U1048" s="100"/>
      <c r="V1048" s="100"/>
      <c r="W1048" s="100"/>
      <c r="X1048" s="100"/>
      <c r="Y1048" s="100"/>
      <c r="Z1048" s="100"/>
    </row>
    <row r="1049" spans="1:26" ht="14.25" hidden="1" customHeight="1" outlineLevel="1" x14ac:dyDescent="0.2">
      <c r="A1049" s="100"/>
      <c r="B1049" s="100"/>
      <c r="C1049" s="100">
        <v>38</v>
      </c>
      <c r="D1049" s="100" t="s">
        <v>1121</v>
      </c>
      <c r="E1049" s="101">
        <v>20</v>
      </c>
      <c r="F1049" s="100" t="s">
        <v>1122</v>
      </c>
      <c r="G1049" s="100">
        <v>96</v>
      </c>
      <c r="H1049" s="100"/>
      <c r="I1049" s="100"/>
      <c r="J1049" s="100"/>
      <c r="K1049" s="100"/>
      <c r="L1049" s="100"/>
      <c r="M1049" s="100"/>
      <c r="N1049" s="100"/>
      <c r="O1049" s="100"/>
      <c r="P1049" s="100"/>
      <c r="Q1049" s="100"/>
      <c r="R1049" s="100"/>
      <c r="S1049" s="100"/>
      <c r="T1049" s="100"/>
      <c r="U1049" s="100"/>
      <c r="V1049" s="100"/>
      <c r="W1049" s="100"/>
      <c r="X1049" s="100"/>
      <c r="Y1049" s="100"/>
      <c r="Z1049" s="100"/>
    </row>
    <row r="1050" spans="1:26" ht="14.25" hidden="1" customHeight="1" outlineLevel="1" x14ac:dyDescent="0.2">
      <c r="A1050" s="100"/>
      <c r="B1050" s="100"/>
      <c r="C1050" s="100">
        <v>39</v>
      </c>
      <c r="D1050" s="100" t="s">
        <v>1096</v>
      </c>
      <c r="E1050" s="101">
        <v>1</v>
      </c>
      <c r="F1050" s="100"/>
      <c r="G1050" s="100">
        <v>98</v>
      </c>
      <c r="H1050" s="100"/>
      <c r="I1050" s="100"/>
      <c r="J1050" s="100"/>
      <c r="K1050" s="100"/>
      <c r="L1050" s="100"/>
      <c r="M1050" s="100"/>
      <c r="N1050" s="100"/>
      <c r="O1050" s="100"/>
      <c r="P1050" s="100"/>
      <c r="Q1050" s="100"/>
      <c r="R1050" s="100"/>
      <c r="S1050" s="100"/>
      <c r="T1050" s="100"/>
      <c r="U1050" s="100"/>
      <c r="V1050" s="100"/>
      <c r="W1050" s="100"/>
      <c r="X1050" s="100"/>
      <c r="Y1050" s="100"/>
      <c r="Z1050" s="100"/>
    </row>
    <row r="1051" spans="1:26" ht="14.25" hidden="1" customHeight="1" outlineLevel="1" x14ac:dyDescent="0.2">
      <c r="A1051" s="100"/>
      <c r="B1051" s="100"/>
      <c r="C1051" s="100"/>
      <c r="D1051" s="100" t="s">
        <v>1097</v>
      </c>
      <c r="E1051" s="101">
        <v>53</v>
      </c>
      <c r="F1051" s="100"/>
      <c r="G1051" s="100"/>
      <c r="H1051" s="100"/>
      <c r="I1051" s="100"/>
      <c r="J1051" s="100"/>
      <c r="K1051" s="100"/>
      <c r="L1051" s="100"/>
      <c r="M1051" s="100"/>
      <c r="N1051" s="100"/>
      <c r="O1051" s="100"/>
      <c r="P1051" s="100"/>
      <c r="Q1051" s="100"/>
      <c r="R1051" s="100"/>
      <c r="S1051" s="100"/>
      <c r="T1051" s="100"/>
      <c r="U1051" s="100"/>
      <c r="V1051" s="100"/>
      <c r="W1051" s="100"/>
      <c r="X1051" s="100"/>
      <c r="Y1051" s="100"/>
      <c r="Z1051" s="100"/>
    </row>
    <row r="1052" spans="1:26" ht="14.25" hidden="1" customHeight="1" outlineLevel="1" x14ac:dyDescent="0.2">
      <c r="A1052" s="100"/>
      <c r="B1052" s="100"/>
      <c r="C1052" s="100">
        <v>40</v>
      </c>
      <c r="D1052" s="100" t="s">
        <v>1121</v>
      </c>
      <c r="E1052" s="101">
        <v>21</v>
      </c>
      <c r="F1052" s="100" t="s">
        <v>1122</v>
      </c>
      <c r="G1052" s="100">
        <v>100</v>
      </c>
      <c r="H1052" s="100"/>
      <c r="I1052" s="100"/>
      <c r="J1052" s="100"/>
      <c r="K1052" s="100"/>
      <c r="L1052" s="100"/>
      <c r="M1052" s="100"/>
      <c r="N1052" s="100"/>
      <c r="O1052" s="100"/>
      <c r="P1052" s="100"/>
      <c r="Q1052" s="100"/>
      <c r="R1052" s="100"/>
      <c r="S1052" s="100"/>
      <c r="T1052" s="100"/>
      <c r="U1052" s="100"/>
      <c r="V1052" s="100"/>
      <c r="W1052" s="100"/>
      <c r="X1052" s="100"/>
      <c r="Y1052" s="100"/>
      <c r="Z1052" s="100"/>
    </row>
    <row r="1053" spans="1:26" ht="14.25" hidden="1" customHeight="1" outlineLevel="1" x14ac:dyDescent="0.2">
      <c r="A1053" s="100"/>
      <c r="B1053" s="100"/>
      <c r="C1053" s="100">
        <v>41</v>
      </c>
      <c r="D1053" s="100" t="s">
        <v>1096</v>
      </c>
      <c r="E1053" s="101">
        <v>1</v>
      </c>
      <c r="F1053" s="100"/>
      <c r="G1053" s="100">
        <v>102</v>
      </c>
      <c r="H1053" s="100"/>
      <c r="I1053" s="100"/>
      <c r="J1053" s="100"/>
      <c r="K1053" s="100"/>
      <c r="L1053" s="100"/>
      <c r="M1053" s="100"/>
      <c r="N1053" s="100"/>
      <c r="O1053" s="100"/>
      <c r="P1053" s="100"/>
      <c r="Q1053" s="100"/>
      <c r="R1053" s="100"/>
      <c r="S1053" s="100"/>
      <c r="T1053" s="100"/>
      <c r="U1053" s="100"/>
      <c r="V1053" s="100"/>
      <c r="W1053" s="100"/>
      <c r="X1053" s="100"/>
      <c r="Y1053" s="100"/>
      <c r="Z1053" s="100"/>
    </row>
    <row r="1054" spans="1:26" ht="14.25" hidden="1" customHeight="1" outlineLevel="1" x14ac:dyDescent="0.2">
      <c r="A1054" s="100"/>
      <c r="B1054" s="100"/>
      <c r="C1054" s="100"/>
      <c r="D1054" s="100" t="s">
        <v>1097</v>
      </c>
      <c r="E1054" s="101">
        <v>53</v>
      </c>
      <c r="F1054" s="100"/>
      <c r="G1054" s="100"/>
      <c r="H1054" s="100"/>
      <c r="I1054" s="100"/>
      <c r="J1054" s="100"/>
      <c r="K1054" s="100"/>
      <c r="L1054" s="100"/>
      <c r="M1054" s="100"/>
      <c r="N1054" s="100"/>
      <c r="O1054" s="100"/>
      <c r="P1054" s="100"/>
      <c r="Q1054" s="100"/>
      <c r="R1054" s="100"/>
      <c r="S1054" s="100"/>
      <c r="T1054" s="100"/>
      <c r="U1054" s="100"/>
      <c r="V1054" s="100"/>
      <c r="W1054" s="100"/>
      <c r="X1054" s="100"/>
      <c r="Y1054" s="100"/>
      <c r="Z1054" s="100"/>
    </row>
    <row r="1055" spans="1:26" ht="14.25" hidden="1" customHeight="1" outlineLevel="1" x14ac:dyDescent="0.2">
      <c r="A1055" s="100"/>
      <c r="B1055" s="100"/>
      <c r="C1055" s="100">
        <v>42</v>
      </c>
      <c r="D1055" s="100" t="s">
        <v>1121</v>
      </c>
      <c r="E1055" s="101">
        <v>22</v>
      </c>
      <c r="F1055" s="100" t="s">
        <v>1122</v>
      </c>
      <c r="G1055" s="100">
        <v>104</v>
      </c>
      <c r="H1055" s="100"/>
      <c r="I1055" s="100"/>
      <c r="J1055" s="100"/>
      <c r="K1055" s="100"/>
      <c r="L1055" s="100"/>
      <c r="M1055" s="100"/>
      <c r="N1055" s="100"/>
      <c r="O1055" s="100"/>
      <c r="P1055" s="100"/>
      <c r="Q1055" s="100"/>
      <c r="R1055" s="100"/>
      <c r="S1055" s="100"/>
      <c r="T1055" s="100"/>
      <c r="U1055" s="100"/>
      <c r="V1055" s="100"/>
      <c r="W1055" s="100"/>
      <c r="X1055" s="100"/>
      <c r="Y1055" s="100"/>
      <c r="Z1055" s="100"/>
    </row>
    <row r="1056" spans="1:26" ht="14.25" hidden="1" customHeight="1" outlineLevel="1" x14ac:dyDescent="0.2">
      <c r="A1056" s="100"/>
      <c r="B1056" s="100"/>
      <c r="C1056" s="100">
        <v>43</v>
      </c>
      <c r="D1056" s="100" t="s">
        <v>1096</v>
      </c>
      <c r="E1056" s="101">
        <v>1</v>
      </c>
      <c r="F1056" s="100"/>
      <c r="G1056" s="100">
        <v>106</v>
      </c>
      <c r="H1056" s="100"/>
      <c r="I1056" s="100"/>
      <c r="J1056" s="100"/>
      <c r="K1056" s="100"/>
      <c r="L1056" s="100"/>
      <c r="M1056" s="100"/>
      <c r="N1056" s="100"/>
      <c r="O1056" s="100"/>
      <c r="P1056" s="100"/>
      <c r="Q1056" s="100"/>
      <c r="R1056" s="100"/>
      <c r="S1056" s="100"/>
      <c r="T1056" s="100"/>
      <c r="U1056" s="100"/>
      <c r="V1056" s="100"/>
      <c r="W1056" s="100"/>
      <c r="X1056" s="100"/>
      <c r="Y1056" s="100"/>
      <c r="Z1056" s="100"/>
    </row>
    <row r="1057" spans="1:26" ht="14.25" hidden="1" customHeight="1" outlineLevel="1" x14ac:dyDescent="0.2">
      <c r="A1057" s="100"/>
      <c r="B1057" s="100"/>
      <c r="C1057" s="100"/>
      <c r="D1057" s="100" t="s">
        <v>1097</v>
      </c>
      <c r="E1057" s="101">
        <v>54</v>
      </c>
      <c r="F1057" s="100"/>
      <c r="G1057" s="100"/>
      <c r="H1057" s="100"/>
      <c r="I1057" s="100"/>
      <c r="J1057" s="100"/>
      <c r="K1057" s="100"/>
      <c r="L1057" s="100"/>
      <c r="M1057" s="100"/>
      <c r="N1057" s="100"/>
      <c r="O1057" s="100"/>
      <c r="P1057" s="100"/>
      <c r="Q1057" s="100"/>
      <c r="R1057" s="100"/>
      <c r="S1057" s="100"/>
      <c r="T1057" s="100"/>
      <c r="U1057" s="100"/>
      <c r="V1057" s="100"/>
      <c r="W1057" s="100"/>
      <c r="X1057" s="100"/>
      <c r="Y1057" s="100"/>
      <c r="Z1057" s="100"/>
    </row>
    <row r="1058" spans="1:26" ht="14.25" hidden="1" customHeight="1" outlineLevel="1" x14ac:dyDescent="0.2">
      <c r="A1058" s="100"/>
      <c r="B1058" s="100"/>
      <c r="C1058" s="100">
        <v>44</v>
      </c>
      <c r="D1058" s="100" t="s">
        <v>1121</v>
      </c>
      <c r="E1058" s="101">
        <v>23</v>
      </c>
      <c r="F1058" s="100" t="s">
        <v>1122</v>
      </c>
      <c r="G1058" s="100">
        <v>108</v>
      </c>
      <c r="H1058" s="100"/>
      <c r="I1058" s="100"/>
      <c r="J1058" s="100"/>
      <c r="K1058" s="100"/>
      <c r="L1058" s="100"/>
      <c r="M1058" s="100"/>
      <c r="N1058" s="100"/>
      <c r="O1058" s="100"/>
      <c r="P1058" s="100"/>
      <c r="Q1058" s="100"/>
      <c r="R1058" s="100"/>
      <c r="S1058" s="100"/>
      <c r="T1058" s="100"/>
      <c r="U1058" s="100"/>
      <c r="V1058" s="100"/>
      <c r="W1058" s="100"/>
      <c r="X1058" s="100"/>
      <c r="Y1058" s="100"/>
      <c r="Z1058" s="100"/>
    </row>
    <row r="1059" spans="1:26" ht="14.25" hidden="1" customHeight="1" outlineLevel="1" x14ac:dyDescent="0.2">
      <c r="A1059" s="100"/>
      <c r="B1059" s="100"/>
      <c r="C1059" s="100">
        <v>45</v>
      </c>
      <c r="D1059" s="100" t="s">
        <v>1096</v>
      </c>
      <c r="E1059" s="101">
        <v>1</v>
      </c>
      <c r="F1059" s="100"/>
      <c r="G1059" s="100">
        <v>110</v>
      </c>
      <c r="H1059" s="100"/>
      <c r="I1059" s="100"/>
      <c r="J1059" s="100"/>
      <c r="K1059" s="100"/>
      <c r="L1059" s="100"/>
      <c r="M1059" s="100"/>
      <c r="N1059" s="100"/>
      <c r="O1059" s="100"/>
      <c r="P1059" s="100"/>
      <c r="Q1059" s="100"/>
      <c r="R1059" s="100"/>
      <c r="S1059" s="100"/>
      <c r="T1059" s="100"/>
      <c r="U1059" s="100"/>
      <c r="V1059" s="100"/>
      <c r="W1059" s="100"/>
      <c r="X1059" s="100"/>
      <c r="Y1059" s="100"/>
      <c r="Z1059" s="100"/>
    </row>
    <row r="1060" spans="1:26" ht="14.25" hidden="1" customHeight="1" outlineLevel="1" x14ac:dyDescent="0.2">
      <c r="A1060" s="100"/>
      <c r="B1060" s="100"/>
      <c r="C1060" s="100"/>
      <c r="D1060" s="100" t="s">
        <v>1097</v>
      </c>
      <c r="E1060" s="101">
        <v>54</v>
      </c>
      <c r="F1060" s="100"/>
      <c r="G1060" s="100"/>
      <c r="H1060" s="100"/>
      <c r="I1060" s="100"/>
      <c r="J1060" s="100"/>
      <c r="K1060" s="100"/>
      <c r="L1060" s="100"/>
      <c r="M1060" s="100"/>
      <c r="N1060" s="100"/>
      <c r="O1060" s="100"/>
      <c r="P1060" s="100"/>
      <c r="Q1060" s="100"/>
      <c r="R1060" s="100"/>
      <c r="S1060" s="100"/>
      <c r="T1060" s="100"/>
      <c r="U1060" s="100"/>
      <c r="V1060" s="100"/>
      <c r="W1060" s="100"/>
      <c r="X1060" s="100"/>
      <c r="Y1060" s="100"/>
      <c r="Z1060" s="100"/>
    </row>
    <row r="1061" spans="1:26" ht="14.25" hidden="1" customHeight="1" outlineLevel="1" x14ac:dyDescent="0.2">
      <c r="A1061" s="100"/>
      <c r="B1061" s="100"/>
      <c r="C1061" s="100">
        <v>46</v>
      </c>
      <c r="D1061" s="100" t="s">
        <v>1121</v>
      </c>
      <c r="E1061" s="101">
        <v>24</v>
      </c>
      <c r="F1061" s="100" t="s">
        <v>1122</v>
      </c>
      <c r="G1061" s="100">
        <v>112</v>
      </c>
      <c r="H1061" s="100"/>
      <c r="I1061" s="100"/>
      <c r="J1061" s="100"/>
      <c r="K1061" s="100"/>
      <c r="L1061" s="100"/>
      <c r="M1061" s="100"/>
      <c r="N1061" s="100"/>
      <c r="O1061" s="100"/>
      <c r="P1061" s="100"/>
      <c r="Q1061" s="100"/>
      <c r="R1061" s="100"/>
      <c r="S1061" s="100"/>
      <c r="T1061" s="100"/>
      <c r="U1061" s="100"/>
      <c r="V1061" s="100"/>
      <c r="W1061" s="100"/>
      <c r="X1061" s="100"/>
      <c r="Y1061" s="100"/>
      <c r="Z1061" s="100"/>
    </row>
    <row r="1062" spans="1:26" ht="14.25" hidden="1" customHeight="1" outlineLevel="1" x14ac:dyDescent="0.2">
      <c r="A1062" s="100"/>
      <c r="B1062" s="100"/>
      <c r="C1062" s="100">
        <v>47</v>
      </c>
      <c r="D1062" s="100" t="s">
        <v>1096</v>
      </c>
      <c r="E1062" s="101">
        <v>1</v>
      </c>
      <c r="F1062" s="100"/>
      <c r="G1062" s="100">
        <v>114</v>
      </c>
      <c r="H1062" s="100"/>
      <c r="I1062" s="100"/>
      <c r="J1062" s="100"/>
      <c r="K1062" s="100"/>
      <c r="L1062" s="100"/>
      <c r="M1062" s="100"/>
      <c r="N1062" s="100"/>
      <c r="O1062" s="100"/>
      <c r="P1062" s="100"/>
      <c r="Q1062" s="100"/>
      <c r="R1062" s="100"/>
      <c r="S1062" s="100"/>
      <c r="T1062" s="100"/>
      <c r="U1062" s="100"/>
      <c r="V1062" s="100"/>
      <c r="W1062" s="100"/>
      <c r="X1062" s="100"/>
      <c r="Y1062" s="100"/>
      <c r="Z1062" s="100"/>
    </row>
    <row r="1063" spans="1:26" ht="14.25" hidden="1" customHeight="1" outlineLevel="1" x14ac:dyDescent="0.2">
      <c r="A1063" s="100"/>
      <c r="B1063" s="100"/>
      <c r="C1063" s="100"/>
      <c r="D1063" s="100" t="s">
        <v>1097</v>
      </c>
      <c r="E1063" s="101">
        <v>55</v>
      </c>
      <c r="F1063" s="100"/>
      <c r="G1063" s="100"/>
      <c r="H1063" s="100"/>
      <c r="I1063" s="100"/>
      <c r="J1063" s="100"/>
      <c r="K1063" s="100"/>
      <c r="L1063" s="100"/>
      <c r="M1063" s="100"/>
      <c r="N1063" s="100"/>
      <c r="O1063" s="100"/>
      <c r="P1063" s="100"/>
      <c r="Q1063" s="100"/>
      <c r="R1063" s="100"/>
      <c r="S1063" s="100"/>
      <c r="T1063" s="100"/>
      <c r="U1063" s="100"/>
      <c r="V1063" s="100"/>
      <c r="W1063" s="100"/>
      <c r="X1063" s="100"/>
      <c r="Y1063" s="100"/>
      <c r="Z1063" s="100"/>
    </row>
    <row r="1064" spans="1:26" ht="14.25" hidden="1" customHeight="1" outlineLevel="1" x14ac:dyDescent="0.2">
      <c r="A1064" s="100"/>
      <c r="B1064" s="100"/>
      <c r="C1064" s="100">
        <v>48</v>
      </c>
      <c r="D1064" s="100" t="s">
        <v>1121</v>
      </c>
      <c r="E1064" s="101">
        <v>25</v>
      </c>
      <c r="F1064" s="100" t="s">
        <v>1122</v>
      </c>
      <c r="G1064" s="100">
        <v>116</v>
      </c>
      <c r="H1064" s="100"/>
      <c r="I1064" s="100"/>
      <c r="J1064" s="100"/>
      <c r="K1064" s="100"/>
      <c r="L1064" s="100"/>
      <c r="M1064" s="100"/>
      <c r="N1064" s="100"/>
      <c r="O1064" s="100"/>
      <c r="P1064" s="100"/>
      <c r="Q1064" s="100"/>
      <c r="R1064" s="100"/>
      <c r="S1064" s="100"/>
      <c r="T1064" s="100"/>
      <c r="U1064" s="100"/>
      <c r="V1064" s="100"/>
      <c r="W1064" s="100"/>
      <c r="X1064" s="100"/>
      <c r="Y1064" s="100"/>
      <c r="Z1064" s="100"/>
    </row>
    <row r="1065" spans="1:26" ht="14.25" hidden="1" customHeight="1" outlineLevel="1" x14ac:dyDescent="0.2">
      <c r="A1065" s="100"/>
      <c r="B1065" s="100"/>
      <c r="C1065" s="100">
        <v>49</v>
      </c>
      <c r="D1065" s="100" t="s">
        <v>1096</v>
      </c>
      <c r="E1065" s="101">
        <v>1</v>
      </c>
      <c r="F1065" s="100"/>
      <c r="G1065" s="100">
        <v>118</v>
      </c>
      <c r="H1065" s="100"/>
      <c r="I1065" s="100"/>
      <c r="J1065" s="100"/>
      <c r="K1065" s="100"/>
      <c r="L1065" s="100"/>
      <c r="M1065" s="100"/>
      <c r="N1065" s="100"/>
      <c r="O1065" s="100"/>
      <c r="P1065" s="100"/>
      <c r="Q1065" s="100"/>
      <c r="R1065" s="100"/>
      <c r="S1065" s="100"/>
      <c r="T1065" s="100"/>
      <c r="U1065" s="100"/>
      <c r="V1065" s="100"/>
      <c r="W1065" s="100"/>
      <c r="X1065" s="100"/>
      <c r="Y1065" s="100"/>
      <c r="Z1065" s="100"/>
    </row>
    <row r="1066" spans="1:26" ht="14.25" hidden="1" customHeight="1" outlineLevel="1" x14ac:dyDescent="0.2">
      <c r="A1066" s="100"/>
      <c r="B1066" s="100"/>
      <c r="C1066" s="100"/>
      <c r="D1066" s="100" t="s">
        <v>1097</v>
      </c>
      <c r="E1066" s="101">
        <v>55</v>
      </c>
      <c r="F1066" s="100"/>
      <c r="G1066" s="100"/>
      <c r="H1066" s="100"/>
      <c r="I1066" s="100"/>
      <c r="J1066" s="100"/>
      <c r="K1066" s="100"/>
      <c r="L1066" s="100"/>
      <c r="M1066" s="100"/>
      <c r="N1066" s="100"/>
      <c r="O1066" s="100"/>
      <c r="P1066" s="100"/>
      <c r="Q1066" s="100"/>
      <c r="R1066" s="100"/>
      <c r="S1066" s="100"/>
      <c r="T1066" s="100"/>
      <c r="U1066" s="100"/>
      <c r="V1066" s="100"/>
      <c r="W1066" s="100"/>
      <c r="X1066" s="100"/>
      <c r="Y1066" s="100"/>
      <c r="Z1066" s="100"/>
    </row>
    <row r="1067" spans="1:26" ht="14.25" hidden="1" customHeight="1" outlineLevel="1" x14ac:dyDescent="0.2">
      <c r="A1067" s="100"/>
      <c r="B1067" s="100"/>
      <c r="C1067" s="100">
        <v>50</v>
      </c>
      <c r="D1067" s="100" t="s">
        <v>1121</v>
      </c>
      <c r="E1067" s="101">
        <v>26</v>
      </c>
      <c r="F1067" s="100" t="s">
        <v>1122</v>
      </c>
      <c r="G1067" s="100">
        <v>120</v>
      </c>
      <c r="H1067" s="100"/>
      <c r="I1067" s="100"/>
      <c r="J1067" s="100"/>
      <c r="K1067" s="100"/>
      <c r="L1067" s="100"/>
      <c r="M1067" s="100"/>
      <c r="N1067" s="100"/>
      <c r="O1067" s="100"/>
      <c r="P1067" s="100"/>
      <c r="Q1067" s="100"/>
      <c r="R1067" s="100"/>
      <c r="S1067" s="100"/>
      <c r="T1067" s="100"/>
      <c r="U1067" s="100"/>
      <c r="V1067" s="100"/>
      <c r="W1067" s="100"/>
      <c r="X1067" s="100"/>
      <c r="Y1067" s="100"/>
      <c r="Z1067" s="100"/>
    </row>
    <row r="1068" spans="1:26" ht="14.25" customHeight="1" x14ac:dyDescent="0.2">
      <c r="A1068" s="28" t="s">
        <v>1124</v>
      </c>
      <c r="B1068" s="28" t="s">
        <v>1089</v>
      </c>
      <c r="C1068" s="28">
        <v>1</v>
      </c>
      <c r="D1068" s="28" t="s">
        <v>1090</v>
      </c>
      <c r="E1068" s="29">
        <v>445770</v>
      </c>
      <c r="F1068" s="28"/>
      <c r="G1068" s="28">
        <v>20</v>
      </c>
      <c r="H1068" s="100">
        <v>73</v>
      </c>
      <c r="I1068" s="100"/>
      <c r="J1068" s="100"/>
      <c r="K1068" s="100"/>
      <c r="L1068" s="100"/>
      <c r="M1068" s="100"/>
      <c r="N1068" s="100"/>
      <c r="O1068" s="100"/>
      <c r="P1068" s="100"/>
      <c r="Q1068" s="100"/>
      <c r="R1068" s="100"/>
      <c r="S1068" s="100"/>
      <c r="T1068" s="100"/>
      <c r="U1068" s="100"/>
      <c r="V1068" s="100"/>
      <c r="W1068" s="100"/>
      <c r="X1068" s="100"/>
      <c r="Y1068" s="100"/>
      <c r="Z1068" s="100"/>
    </row>
    <row r="1069" spans="1:26" ht="14.25" customHeight="1" collapsed="1" x14ac:dyDescent="0.2">
      <c r="A1069" s="100"/>
      <c r="B1069" s="100"/>
      <c r="C1069" s="100"/>
      <c r="D1069" s="100" t="s">
        <v>1091</v>
      </c>
      <c r="E1069" s="101">
        <v>66</v>
      </c>
      <c r="F1069" s="100"/>
      <c r="G1069" s="100"/>
      <c r="H1069" s="100"/>
      <c r="I1069" s="100"/>
      <c r="J1069" s="100"/>
      <c r="K1069" s="100"/>
      <c r="L1069" s="100"/>
      <c r="M1069" s="100"/>
      <c r="N1069" s="100"/>
      <c r="O1069" s="100"/>
      <c r="P1069" s="100"/>
      <c r="Q1069" s="100"/>
      <c r="R1069" s="100"/>
      <c r="S1069" s="100"/>
      <c r="T1069" s="100"/>
      <c r="U1069" s="100"/>
      <c r="V1069" s="100"/>
      <c r="W1069" s="100"/>
      <c r="X1069" s="100"/>
      <c r="Y1069" s="100"/>
      <c r="Z1069" s="100"/>
    </row>
    <row r="1070" spans="1:26" ht="14.25" hidden="1" customHeight="1" outlineLevel="1" x14ac:dyDescent="0.2">
      <c r="A1070" s="100"/>
      <c r="B1070" s="100"/>
      <c r="C1070" s="100">
        <v>2</v>
      </c>
      <c r="D1070" s="100" t="s">
        <v>1091</v>
      </c>
      <c r="E1070" s="101">
        <v>67</v>
      </c>
      <c r="F1070" s="100"/>
      <c r="G1070" s="100">
        <v>24</v>
      </c>
      <c r="H1070" s="100"/>
      <c r="I1070" s="100"/>
      <c r="J1070" s="100"/>
      <c r="K1070" s="100"/>
      <c r="L1070" s="100"/>
      <c r="M1070" s="100"/>
      <c r="N1070" s="100"/>
      <c r="O1070" s="100"/>
      <c r="P1070" s="100"/>
      <c r="Q1070" s="100"/>
      <c r="R1070" s="100"/>
      <c r="S1070" s="100"/>
      <c r="T1070" s="100"/>
      <c r="U1070" s="100"/>
      <c r="V1070" s="100"/>
      <c r="W1070" s="100"/>
      <c r="X1070" s="100"/>
      <c r="Y1070" s="100"/>
      <c r="Z1070" s="100"/>
    </row>
    <row r="1071" spans="1:26" ht="14.25" hidden="1" customHeight="1" outlineLevel="1" x14ac:dyDescent="0.2">
      <c r="A1071" s="100"/>
      <c r="B1071" s="100"/>
      <c r="C1071" s="100">
        <v>3</v>
      </c>
      <c r="D1071" s="100" t="s">
        <v>1090</v>
      </c>
      <c r="E1071" s="101">
        <v>455220</v>
      </c>
      <c r="F1071" s="100"/>
      <c r="G1071" s="100">
        <v>26</v>
      </c>
      <c r="H1071" s="100"/>
      <c r="I1071" s="100"/>
      <c r="J1071" s="100"/>
      <c r="K1071" s="100"/>
      <c r="L1071" s="100"/>
      <c r="M1071" s="100"/>
      <c r="N1071" s="100"/>
      <c r="O1071" s="100"/>
      <c r="P1071" s="100"/>
      <c r="Q1071" s="100"/>
      <c r="R1071" s="100"/>
      <c r="S1071" s="100"/>
      <c r="T1071" s="100"/>
      <c r="U1071" s="100"/>
      <c r="V1071" s="100"/>
      <c r="W1071" s="100"/>
      <c r="X1071" s="100"/>
      <c r="Y1071" s="100"/>
      <c r="Z1071" s="100"/>
    </row>
    <row r="1072" spans="1:26" ht="14.25" hidden="1" customHeight="1" outlineLevel="1" x14ac:dyDescent="0.2">
      <c r="A1072" s="100"/>
      <c r="B1072" s="100"/>
      <c r="C1072" s="100">
        <v>4</v>
      </c>
      <c r="D1072" s="100" t="s">
        <v>1091</v>
      </c>
      <c r="E1072" s="101">
        <v>68</v>
      </c>
      <c r="F1072" s="100"/>
      <c r="G1072" s="100">
        <v>28</v>
      </c>
      <c r="H1072" s="100"/>
      <c r="I1072" s="100"/>
      <c r="J1072" s="100"/>
      <c r="K1072" s="100"/>
      <c r="L1072" s="100"/>
      <c r="M1072" s="100"/>
      <c r="N1072" s="100"/>
      <c r="O1072" s="100"/>
      <c r="P1072" s="100"/>
      <c r="Q1072" s="100"/>
      <c r="R1072" s="100"/>
      <c r="S1072" s="100"/>
      <c r="T1072" s="100"/>
      <c r="U1072" s="100"/>
      <c r="V1072" s="100"/>
      <c r="W1072" s="100"/>
      <c r="X1072" s="100"/>
      <c r="Y1072" s="100"/>
      <c r="Z1072" s="100"/>
    </row>
    <row r="1073" spans="1:26" ht="14.25" hidden="1" customHeight="1" outlineLevel="1" x14ac:dyDescent="0.2">
      <c r="A1073" s="100"/>
      <c r="B1073" s="100"/>
      <c r="C1073" s="100">
        <v>5</v>
      </c>
      <c r="D1073" s="100" t="s">
        <v>1090</v>
      </c>
      <c r="E1073" s="101">
        <v>464670</v>
      </c>
      <c r="F1073" s="100"/>
      <c r="G1073" s="100">
        <v>30</v>
      </c>
      <c r="H1073" s="100"/>
      <c r="I1073" s="100"/>
      <c r="J1073" s="100"/>
      <c r="K1073" s="100"/>
      <c r="L1073" s="100"/>
      <c r="M1073" s="100"/>
      <c r="N1073" s="100"/>
      <c r="O1073" s="100"/>
      <c r="P1073" s="100"/>
      <c r="Q1073" s="100"/>
      <c r="R1073" s="100"/>
      <c r="S1073" s="100"/>
      <c r="T1073" s="100"/>
      <c r="U1073" s="100"/>
      <c r="V1073" s="100"/>
      <c r="W1073" s="100"/>
      <c r="X1073" s="100"/>
      <c r="Y1073" s="100"/>
      <c r="Z1073" s="100"/>
    </row>
    <row r="1074" spans="1:26" ht="14.25" hidden="1" customHeight="1" outlineLevel="1" x14ac:dyDescent="0.2">
      <c r="A1074" s="100"/>
      <c r="B1074" s="100"/>
      <c r="C1074" s="100">
        <v>6</v>
      </c>
      <c r="D1074" s="100" t="s">
        <v>1091</v>
      </c>
      <c r="E1074" s="101">
        <v>69</v>
      </c>
      <c r="F1074" s="100"/>
      <c r="G1074" s="100">
        <v>32</v>
      </c>
      <c r="H1074" s="100"/>
      <c r="I1074" s="100"/>
      <c r="J1074" s="100"/>
      <c r="K1074" s="100"/>
      <c r="L1074" s="100"/>
      <c r="M1074" s="100"/>
      <c r="N1074" s="100"/>
      <c r="O1074" s="100"/>
      <c r="P1074" s="100"/>
      <c r="Q1074" s="100"/>
      <c r="R1074" s="100"/>
      <c r="S1074" s="100"/>
      <c r="T1074" s="100"/>
      <c r="U1074" s="100"/>
      <c r="V1074" s="100"/>
      <c r="W1074" s="100"/>
      <c r="X1074" s="100"/>
      <c r="Y1074" s="100"/>
      <c r="Z1074" s="100"/>
    </row>
    <row r="1075" spans="1:26" ht="14.25" hidden="1" customHeight="1" outlineLevel="1" x14ac:dyDescent="0.2">
      <c r="A1075" s="100"/>
      <c r="B1075" s="100"/>
      <c r="C1075" s="100">
        <v>7</v>
      </c>
      <c r="D1075" s="100" t="s">
        <v>1090</v>
      </c>
      <c r="E1075" s="101">
        <v>474120</v>
      </c>
      <c r="F1075" s="100"/>
      <c r="G1075" s="100">
        <v>34</v>
      </c>
      <c r="H1075" s="100"/>
      <c r="I1075" s="100"/>
      <c r="J1075" s="100"/>
      <c r="K1075" s="100"/>
      <c r="L1075" s="100"/>
      <c r="M1075" s="100"/>
      <c r="N1075" s="100"/>
      <c r="O1075" s="100"/>
      <c r="P1075" s="100"/>
      <c r="Q1075" s="100"/>
      <c r="R1075" s="100"/>
      <c r="S1075" s="100"/>
      <c r="T1075" s="100"/>
      <c r="U1075" s="100"/>
      <c r="V1075" s="100"/>
      <c r="W1075" s="100"/>
      <c r="X1075" s="100"/>
      <c r="Y1075" s="100"/>
      <c r="Z1075" s="100"/>
    </row>
    <row r="1076" spans="1:26" ht="14.25" hidden="1" customHeight="1" outlineLevel="1" x14ac:dyDescent="0.2">
      <c r="A1076" s="100"/>
      <c r="B1076" s="100"/>
      <c r="C1076" s="100">
        <v>8</v>
      </c>
      <c r="D1076" s="100" t="s">
        <v>1091</v>
      </c>
      <c r="E1076" s="101">
        <v>70</v>
      </c>
      <c r="F1076" s="100"/>
      <c r="G1076" s="100">
        <v>36</v>
      </c>
      <c r="H1076" s="100"/>
      <c r="I1076" s="100"/>
      <c r="J1076" s="100"/>
      <c r="K1076" s="100"/>
      <c r="L1076" s="100"/>
      <c r="M1076" s="100"/>
      <c r="N1076" s="100"/>
      <c r="O1076" s="100"/>
      <c r="P1076" s="100"/>
      <c r="Q1076" s="100"/>
      <c r="R1076" s="100"/>
      <c r="S1076" s="100"/>
      <c r="T1076" s="100"/>
      <c r="U1076" s="100"/>
      <c r="V1076" s="100"/>
      <c r="W1076" s="100"/>
      <c r="X1076" s="100"/>
      <c r="Y1076" s="100"/>
      <c r="Z1076" s="100"/>
    </row>
    <row r="1077" spans="1:26" ht="14.25" hidden="1" customHeight="1" outlineLevel="1" x14ac:dyDescent="0.2">
      <c r="A1077" s="100"/>
      <c r="B1077" s="100"/>
      <c r="C1077" s="100">
        <v>9</v>
      </c>
      <c r="D1077" s="100" t="s">
        <v>1090</v>
      </c>
      <c r="E1077" s="101">
        <v>483570</v>
      </c>
      <c r="F1077" s="100"/>
      <c r="G1077" s="100">
        <v>38</v>
      </c>
      <c r="H1077" s="100"/>
      <c r="I1077" s="100"/>
      <c r="J1077" s="100"/>
      <c r="K1077" s="100"/>
      <c r="L1077" s="100"/>
      <c r="M1077" s="100"/>
      <c r="N1077" s="100"/>
      <c r="O1077" s="100"/>
      <c r="P1077" s="100"/>
      <c r="Q1077" s="100"/>
      <c r="R1077" s="100"/>
      <c r="S1077" s="100"/>
      <c r="T1077" s="100"/>
      <c r="U1077" s="100"/>
      <c r="V1077" s="100"/>
      <c r="W1077" s="100"/>
      <c r="X1077" s="100"/>
      <c r="Y1077" s="100"/>
      <c r="Z1077" s="100"/>
    </row>
    <row r="1078" spans="1:26" ht="14.25" hidden="1" customHeight="1" outlineLevel="1" x14ac:dyDescent="0.2">
      <c r="A1078" s="100"/>
      <c r="B1078" s="100"/>
      <c r="C1078" s="100">
        <v>10</v>
      </c>
      <c r="D1078" s="100" t="s">
        <v>1091</v>
      </c>
      <c r="E1078" s="101">
        <v>72</v>
      </c>
      <c r="F1078" s="100"/>
      <c r="G1078" s="100">
        <v>40</v>
      </c>
      <c r="H1078" s="100"/>
      <c r="I1078" s="100"/>
      <c r="J1078" s="100"/>
      <c r="K1078" s="100"/>
      <c r="L1078" s="100"/>
      <c r="M1078" s="100"/>
      <c r="N1078" s="100"/>
      <c r="O1078" s="100"/>
      <c r="P1078" s="100"/>
      <c r="Q1078" s="100"/>
      <c r="R1078" s="100"/>
      <c r="S1078" s="100"/>
      <c r="T1078" s="100"/>
      <c r="U1078" s="100"/>
      <c r="V1078" s="100"/>
      <c r="W1078" s="100"/>
      <c r="X1078" s="100"/>
      <c r="Y1078" s="100"/>
      <c r="Z1078" s="100"/>
    </row>
    <row r="1079" spans="1:26" ht="14.25" hidden="1" customHeight="1" outlineLevel="1" x14ac:dyDescent="0.2">
      <c r="A1079" s="100"/>
      <c r="B1079" s="100"/>
      <c r="C1079" s="100">
        <v>11</v>
      </c>
      <c r="D1079" s="100" t="s">
        <v>1090</v>
      </c>
      <c r="E1079" s="101">
        <v>493020</v>
      </c>
      <c r="F1079" s="100"/>
      <c r="G1079" s="100">
        <v>42</v>
      </c>
      <c r="H1079" s="100"/>
      <c r="I1079" s="100"/>
      <c r="J1079" s="100"/>
      <c r="K1079" s="100"/>
      <c r="L1079" s="100"/>
      <c r="M1079" s="100"/>
      <c r="N1079" s="100"/>
      <c r="O1079" s="100"/>
      <c r="P1079" s="100"/>
      <c r="Q1079" s="100"/>
      <c r="R1079" s="100"/>
      <c r="S1079" s="100"/>
      <c r="T1079" s="100"/>
      <c r="U1079" s="100"/>
      <c r="V1079" s="100"/>
      <c r="W1079" s="100"/>
      <c r="X1079" s="100"/>
      <c r="Y1079" s="100"/>
      <c r="Z1079" s="100"/>
    </row>
    <row r="1080" spans="1:26" ht="14.25" hidden="1" customHeight="1" outlineLevel="1" x14ac:dyDescent="0.2">
      <c r="A1080" s="100"/>
      <c r="B1080" s="100"/>
      <c r="C1080" s="100">
        <v>12</v>
      </c>
      <c r="D1080" s="100" t="s">
        <v>1091</v>
      </c>
      <c r="E1080" s="101">
        <v>73</v>
      </c>
      <c r="F1080" s="100"/>
      <c r="G1080" s="100">
        <v>44</v>
      </c>
      <c r="H1080" s="100"/>
      <c r="I1080" s="100"/>
      <c r="J1080" s="100"/>
      <c r="K1080" s="100"/>
      <c r="L1080" s="100"/>
      <c r="M1080" s="100"/>
      <c r="N1080" s="100"/>
      <c r="O1080" s="100"/>
      <c r="P1080" s="100"/>
      <c r="Q1080" s="100"/>
      <c r="R1080" s="100"/>
      <c r="S1080" s="100"/>
      <c r="T1080" s="100"/>
      <c r="U1080" s="100"/>
      <c r="V1080" s="100"/>
      <c r="W1080" s="100"/>
      <c r="X1080" s="100"/>
      <c r="Y1080" s="100"/>
      <c r="Z1080" s="100"/>
    </row>
    <row r="1081" spans="1:26" ht="14.25" hidden="1" customHeight="1" outlineLevel="1" x14ac:dyDescent="0.2">
      <c r="A1081" s="100"/>
      <c r="B1081" s="100"/>
      <c r="C1081" s="100">
        <v>13</v>
      </c>
      <c r="D1081" s="100" t="s">
        <v>1090</v>
      </c>
      <c r="E1081" s="101">
        <v>502470</v>
      </c>
      <c r="F1081" s="100"/>
      <c r="G1081" s="100">
        <v>46</v>
      </c>
      <c r="H1081" s="100"/>
      <c r="I1081" s="100"/>
      <c r="J1081" s="100"/>
      <c r="K1081" s="100"/>
      <c r="L1081" s="100"/>
      <c r="M1081" s="100"/>
      <c r="N1081" s="100"/>
      <c r="O1081" s="100"/>
      <c r="P1081" s="100"/>
      <c r="Q1081" s="100"/>
      <c r="R1081" s="100"/>
      <c r="S1081" s="100"/>
      <c r="T1081" s="100"/>
      <c r="U1081" s="100"/>
      <c r="V1081" s="100"/>
      <c r="W1081" s="100"/>
      <c r="X1081" s="100"/>
      <c r="Y1081" s="100"/>
      <c r="Z1081" s="100"/>
    </row>
    <row r="1082" spans="1:26" ht="14.25" hidden="1" customHeight="1" outlineLevel="1" x14ac:dyDescent="0.2">
      <c r="A1082" s="100"/>
      <c r="B1082" s="100"/>
      <c r="C1082" s="100">
        <v>14</v>
      </c>
      <c r="D1082" s="100" t="s">
        <v>1091</v>
      </c>
      <c r="E1082" s="101">
        <v>75</v>
      </c>
      <c r="F1082" s="100"/>
      <c r="G1082" s="100">
        <v>48</v>
      </c>
      <c r="H1082" s="100"/>
      <c r="I1082" s="100"/>
      <c r="J1082" s="100"/>
      <c r="K1082" s="100"/>
      <c r="L1082" s="100"/>
      <c r="M1082" s="100"/>
      <c r="N1082" s="100"/>
      <c r="O1082" s="100"/>
      <c r="P1082" s="100"/>
      <c r="Q1082" s="100"/>
      <c r="R1082" s="100"/>
      <c r="S1082" s="100"/>
      <c r="T1082" s="100"/>
      <c r="U1082" s="100"/>
      <c r="V1082" s="100"/>
      <c r="W1082" s="100"/>
      <c r="X1082" s="100"/>
      <c r="Y1082" s="100"/>
      <c r="Z1082" s="100"/>
    </row>
    <row r="1083" spans="1:26" ht="14.25" hidden="1" customHeight="1" outlineLevel="1" x14ac:dyDescent="0.2">
      <c r="A1083" s="100"/>
      <c r="B1083" s="100"/>
      <c r="C1083" s="100">
        <v>15</v>
      </c>
      <c r="D1083" s="100" t="s">
        <v>1090</v>
      </c>
      <c r="E1083" s="101">
        <v>511920</v>
      </c>
      <c r="F1083" s="100"/>
      <c r="G1083" s="100">
        <v>50</v>
      </c>
      <c r="H1083" s="100"/>
      <c r="I1083" s="100"/>
      <c r="J1083" s="100"/>
      <c r="K1083" s="100"/>
      <c r="L1083" s="100"/>
      <c r="M1083" s="100"/>
      <c r="N1083" s="100"/>
      <c r="O1083" s="100"/>
      <c r="P1083" s="100"/>
      <c r="Q1083" s="100"/>
      <c r="R1083" s="100"/>
      <c r="S1083" s="100"/>
      <c r="T1083" s="100"/>
      <c r="U1083" s="100"/>
      <c r="V1083" s="100"/>
      <c r="W1083" s="100"/>
      <c r="X1083" s="100"/>
      <c r="Y1083" s="100"/>
      <c r="Z1083" s="100"/>
    </row>
    <row r="1084" spans="1:26" ht="14.25" hidden="1" customHeight="1" outlineLevel="1" x14ac:dyDescent="0.2">
      <c r="A1084" s="100"/>
      <c r="B1084" s="100"/>
      <c r="C1084" s="100">
        <v>16</v>
      </c>
      <c r="D1084" s="100" t="s">
        <v>1091</v>
      </c>
      <c r="E1084" s="101">
        <v>77</v>
      </c>
      <c r="F1084" s="100"/>
      <c r="G1084" s="100">
        <v>52</v>
      </c>
      <c r="H1084" s="100"/>
      <c r="I1084" s="100"/>
      <c r="J1084" s="100"/>
      <c r="K1084" s="100"/>
      <c r="L1084" s="100"/>
      <c r="M1084" s="100"/>
      <c r="N1084" s="100"/>
      <c r="O1084" s="100"/>
      <c r="P1084" s="100"/>
      <c r="Q1084" s="100"/>
      <c r="R1084" s="100"/>
      <c r="S1084" s="100"/>
      <c r="T1084" s="100"/>
      <c r="U1084" s="100"/>
      <c r="V1084" s="100"/>
      <c r="W1084" s="100"/>
      <c r="X1084" s="100"/>
      <c r="Y1084" s="100"/>
      <c r="Z1084" s="100"/>
    </row>
    <row r="1085" spans="1:26" ht="14.25" hidden="1" customHeight="1" outlineLevel="1" x14ac:dyDescent="0.2">
      <c r="A1085" s="100"/>
      <c r="B1085" s="100"/>
      <c r="C1085" s="100">
        <v>17</v>
      </c>
      <c r="D1085" s="100" t="s">
        <v>1090</v>
      </c>
      <c r="E1085" s="101">
        <v>521370</v>
      </c>
      <c r="F1085" s="100"/>
      <c r="G1085" s="100">
        <v>54</v>
      </c>
      <c r="H1085" s="100"/>
      <c r="I1085" s="100"/>
      <c r="J1085" s="100"/>
      <c r="K1085" s="100"/>
      <c r="L1085" s="100"/>
      <c r="M1085" s="100"/>
      <c r="N1085" s="100"/>
      <c r="O1085" s="100"/>
      <c r="P1085" s="100"/>
      <c r="Q1085" s="100"/>
      <c r="R1085" s="100"/>
      <c r="S1085" s="100"/>
      <c r="T1085" s="100"/>
      <c r="U1085" s="100"/>
      <c r="V1085" s="100"/>
      <c r="W1085" s="100"/>
      <c r="X1085" s="100"/>
      <c r="Y1085" s="100"/>
      <c r="Z1085" s="100"/>
    </row>
    <row r="1086" spans="1:26" ht="14.25" hidden="1" customHeight="1" outlineLevel="1" x14ac:dyDescent="0.2">
      <c r="A1086" s="100"/>
      <c r="B1086" s="100"/>
      <c r="C1086" s="100">
        <v>18</v>
      </c>
      <c r="D1086" s="100" t="s">
        <v>1091</v>
      </c>
      <c r="E1086" s="101">
        <v>80</v>
      </c>
      <c r="F1086" s="100"/>
      <c r="G1086" s="100">
        <v>56</v>
      </c>
      <c r="H1086" s="100"/>
      <c r="I1086" s="100"/>
      <c r="J1086" s="100"/>
      <c r="K1086" s="100"/>
      <c r="L1086" s="100"/>
      <c r="M1086" s="100"/>
      <c r="N1086" s="100"/>
      <c r="O1086" s="100"/>
      <c r="P1086" s="100"/>
      <c r="Q1086" s="100"/>
      <c r="R1086" s="100"/>
      <c r="S1086" s="100"/>
      <c r="T1086" s="100"/>
      <c r="U1086" s="100"/>
      <c r="V1086" s="100"/>
      <c r="W1086" s="100"/>
      <c r="X1086" s="100"/>
      <c r="Y1086" s="100"/>
      <c r="Z1086" s="100"/>
    </row>
    <row r="1087" spans="1:26" ht="14.25" hidden="1" customHeight="1" outlineLevel="1" x14ac:dyDescent="0.2">
      <c r="A1087" s="100"/>
      <c r="B1087" s="100"/>
      <c r="C1087" s="100">
        <v>19</v>
      </c>
      <c r="D1087" s="100" t="s">
        <v>1090</v>
      </c>
      <c r="E1087" s="101">
        <v>530820</v>
      </c>
      <c r="F1087" s="100"/>
      <c r="G1087" s="100">
        <v>58</v>
      </c>
      <c r="H1087" s="100"/>
      <c r="I1087" s="100"/>
      <c r="J1087" s="100"/>
      <c r="K1087" s="100"/>
      <c r="L1087" s="100"/>
      <c r="M1087" s="100"/>
      <c r="N1087" s="100"/>
      <c r="O1087" s="100"/>
      <c r="P1087" s="100"/>
      <c r="Q1087" s="100"/>
      <c r="R1087" s="100"/>
      <c r="S1087" s="100"/>
      <c r="T1087" s="100"/>
      <c r="U1087" s="100"/>
      <c r="V1087" s="100"/>
      <c r="W1087" s="100"/>
      <c r="X1087" s="100"/>
      <c r="Y1087" s="100"/>
      <c r="Z1087" s="100"/>
    </row>
    <row r="1088" spans="1:26" ht="14.25" hidden="1" customHeight="1" outlineLevel="1" x14ac:dyDescent="0.2">
      <c r="A1088" s="100"/>
      <c r="B1088" s="100"/>
      <c r="C1088" s="100">
        <v>20</v>
      </c>
      <c r="D1088" s="100" t="s">
        <v>1091</v>
      </c>
      <c r="E1088" s="101">
        <v>83</v>
      </c>
      <c r="F1088" s="100"/>
      <c r="G1088" s="100">
        <v>60</v>
      </c>
      <c r="H1088" s="100"/>
      <c r="I1088" s="100"/>
      <c r="J1088" s="100"/>
      <c r="K1088" s="100"/>
      <c r="L1088" s="100"/>
      <c r="M1088" s="100"/>
      <c r="N1088" s="100"/>
      <c r="O1088" s="100"/>
      <c r="P1088" s="100"/>
      <c r="Q1088" s="100"/>
      <c r="R1088" s="100"/>
      <c r="S1088" s="100"/>
      <c r="T1088" s="100"/>
      <c r="U1088" s="100"/>
      <c r="V1088" s="100"/>
      <c r="W1088" s="100"/>
      <c r="X1088" s="100"/>
      <c r="Y1088" s="100"/>
      <c r="Z1088" s="100"/>
    </row>
    <row r="1089" spans="1:26" ht="14.25" hidden="1" customHeight="1" outlineLevel="1" x14ac:dyDescent="0.2">
      <c r="A1089" s="100"/>
      <c r="B1089" s="100"/>
      <c r="C1089" s="100">
        <v>21</v>
      </c>
      <c r="D1089" s="100" t="s">
        <v>1090</v>
      </c>
      <c r="E1089" s="101">
        <v>540270</v>
      </c>
      <c r="F1089" s="100"/>
      <c r="G1089" s="100">
        <v>62</v>
      </c>
      <c r="H1089" s="100"/>
      <c r="I1089" s="100"/>
      <c r="J1089" s="100"/>
      <c r="K1089" s="100"/>
      <c r="L1089" s="100"/>
      <c r="M1089" s="100"/>
      <c r="N1089" s="100"/>
      <c r="O1089" s="100"/>
      <c r="P1089" s="100"/>
      <c r="Q1089" s="100"/>
      <c r="R1089" s="100"/>
      <c r="S1089" s="100"/>
      <c r="T1089" s="100"/>
      <c r="U1089" s="100"/>
      <c r="V1089" s="100"/>
      <c r="W1089" s="100"/>
      <c r="X1089" s="100"/>
      <c r="Y1089" s="100"/>
      <c r="Z1089" s="100"/>
    </row>
    <row r="1090" spans="1:26" ht="14.25" hidden="1" customHeight="1" outlineLevel="1" x14ac:dyDescent="0.2">
      <c r="A1090" s="100"/>
      <c r="B1090" s="100"/>
      <c r="C1090" s="100">
        <v>22</v>
      </c>
      <c r="D1090" s="100" t="s">
        <v>1091</v>
      </c>
      <c r="E1090" s="101">
        <v>86</v>
      </c>
      <c r="F1090" s="100"/>
      <c r="G1090" s="100">
        <v>64</v>
      </c>
      <c r="H1090" s="100"/>
      <c r="I1090" s="100"/>
      <c r="J1090" s="100"/>
      <c r="K1090" s="100"/>
      <c r="L1090" s="100"/>
      <c r="M1090" s="100"/>
      <c r="N1090" s="100"/>
      <c r="O1090" s="100"/>
      <c r="P1090" s="100"/>
      <c r="Q1090" s="100"/>
      <c r="R1090" s="100"/>
      <c r="S1090" s="100"/>
      <c r="T1090" s="100"/>
      <c r="U1090" s="100"/>
      <c r="V1090" s="100"/>
      <c r="W1090" s="100"/>
      <c r="X1090" s="100"/>
      <c r="Y1090" s="100"/>
      <c r="Z1090" s="100"/>
    </row>
    <row r="1091" spans="1:26" ht="14.25" hidden="1" customHeight="1" outlineLevel="1" x14ac:dyDescent="0.2">
      <c r="A1091" s="100"/>
      <c r="B1091" s="100"/>
      <c r="C1091" s="100">
        <v>23</v>
      </c>
      <c r="D1091" s="100" t="s">
        <v>1090</v>
      </c>
      <c r="E1091" s="101">
        <v>549720</v>
      </c>
      <c r="F1091" s="100"/>
      <c r="G1091" s="100">
        <v>66</v>
      </c>
      <c r="H1091" s="100"/>
      <c r="I1091" s="100"/>
      <c r="J1091" s="100"/>
      <c r="K1091" s="100"/>
      <c r="L1091" s="100"/>
      <c r="M1091" s="100"/>
      <c r="N1091" s="100"/>
      <c r="O1091" s="100"/>
      <c r="P1091" s="100"/>
      <c r="Q1091" s="100"/>
      <c r="R1091" s="100"/>
      <c r="S1091" s="100"/>
      <c r="T1091" s="100"/>
      <c r="U1091" s="100"/>
      <c r="V1091" s="100"/>
      <c r="W1091" s="100"/>
      <c r="X1091" s="100"/>
      <c r="Y1091" s="100"/>
      <c r="Z1091" s="100"/>
    </row>
    <row r="1092" spans="1:26" ht="14.25" hidden="1" customHeight="1" outlineLevel="1" x14ac:dyDescent="0.2">
      <c r="A1092" s="100"/>
      <c r="B1092" s="100"/>
      <c r="C1092" s="100">
        <v>24</v>
      </c>
      <c r="D1092" s="100" t="s">
        <v>1091</v>
      </c>
      <c r="E1092" s="101">
        <v>89</v>
      </c>
      <c r="F1092" s="100"/>
      <c r="G1092" s="100">
        <v>68</v>
      </c>
      <c r="H1092" s="100"/>
      <c r="I1092" s="100"/>
      <c r="J1092" s="100"/>
      <c r="K1092" s="100"/>
      <c r="L1092" s="100"/>
      <c r="M1092" s="100"/>
      <c r="N1092" s="100"/>
      <c r="O1092" s="100"/>
      <c r="P1092" s="100"/>
      <c r="Q1092" s="100"/>
      <c r="R1092" s="100"/>
      <c r="S1092" s="100"/>
      <c r="T1092" s="100"/>
      <c r="U1092" s="100"/>
      <c r="V1092" s="100"/>
      <c r="W1092" s="100"/>
      <c r="X1092" s="100"/>
      <c r="Y1092" s="100"/>
      <c r="Z1092" s="100"/>
    </row>
    <row r="1093" spans="1:26" ht="14.25" hidden="1" customHeight="1" outlineLevel="1" x14ac:dyDescent="0.2">
      <c r="A1093" s="100"/>
      <c r="B1093" s="100"/>
      <c r="C1093" s="100">
        <v>25</v>
      </c>
      <c r="D1093" s="100" t="s">
        <v>1090</v>
      </c>
      <c r="E1093" s="101">
        <v>559170</v>
      </c>
      <c r="F1093" s="100"/>
      <c r="G1093" s="100">
        <v>70</v>
      </c>
      <c r="H1093" s="100"/>
      <c r="I1093" s="100"/>
      <c r="J1093" s="100"/>
      <c r="K1093" s="100"/>
      <c r="L1093" s="100"/>
      <c r="M1093" s="100"/>
      <c r="N1093" s="100"/>
      <c r="O1093" s="100"/>
      <c r="P1093" s="100"/>
      <c r="Q1093" s="100"/>
      <c r="R1093" s="100"/>
      <c r="S1093" s="100"/>
      <c r="T1093" s="100"/>
      <c r="U1093" s="100"/>
      <c r="V1093" s="100"/>
      <c r="W1093" s="100"/>
      <c r="X1093" s="100"/>
      <c r="Y1093" s="100"/>
      <c r="Z1093" s="100"/>
    </row>
    <row r="1094" spans="1:26" ht="14.25" hidden="1" customHeight="1" outlineLevel="1" x14ac:dyDescent="0.2">
      <c r="A1094" s="100"/>
      <c r="B1094" s="100"/>
      <c r="C1094" s="100">
        <v>26</v>
      </c>
      <c r="D1094" s="100" t="s">
        <v>1091</v>
      </c>
      <c r="E1094" s="101">
        <v>93</v>
      </c>
      <c r="F1094" s="100"/>
      <c r="G1094" s="100">
        <v>72</v>
      </c>
      <c r="H1094" s="100"/>
      <c r="I1094" s="100"/>
      <c r="J1094" s="100"/>
      <c r="K1094" s="100"/>
      <c r="L1094" s="100"/>
      <c r="M1094" s="100"/>
      <c r="N1094" s="100"/>
      <c r="O1094" s="100"/>
      <c r="P1094" s="100"/>
      <c r="Q1094" s="100"/>
      <c r="R1094" s="100"/>
      <c r="S1094" s="100"/>
      <c r="T1094" s="100"/>
      <c r="U1094" s="100"/>
      <c r="V1094" s="100"/>
      <c r="W1094" s="100"/>
      <c r="X1094" s="100"/>
      <c r="Y1094" s="100"/>
      <c r="Z1094" s="100"/>
    </row>
    <row r="1095" spans="1:26" ht="14.25" hidden="1" customHeight="1" outlineLevel="1" x14ac:dyDescent="0.2">
      <c r="A1095" s="100"/>
      <c r="B1095" s="100"/>
      <c r="C1095" s="100">
        <v>27</v>
      </c>
      <c r="D1095" s="100" t="s">
        <v>1090</v>
      </c>
      <c r="E1095" s="101">
        <v>568620</v>
      </c>
      <c r="F1095" s="100"/>
      <c r="G1095" s="100">
        <v>74</v>
      </c>
      <c r="H1095" s="100"/>
      <c r="I1095" s="100"/>
      <c r="J1095" s="100"/>
      <c r="K1095" s="100"/>
      <c r="L1095" s="100"/>
      <c r="M1095" s="100"/>
      <c r="N1095" s="100"/>
      <c r="O1095" s="100"/>
      <c r="P1095" s="100"/>
      <c r="Q1095" s="100"/>
      <c r="R1095" s="100"/>
      <c r="S1095" s="100"/>
      <c r="T1095" s="100"/>
      <c r="U1095" s="100"/>
      <c r="V1095" s="100"/>
      <c r="W1095" s="100"/>
      <c r="X1095" s="100"/>
      <c r="Y1095" s="100"/>
      <c r="Z1095" s="100"/>
    </row>
    <row r="1096" spans="1:26" ht="14.25" hidden="1" customHeight="1" outlineLevel="1" x14ac:dyDescent="0.2">
      <c r="A1096" s="100"/>
      <c r="B1096" s="100"/>
      <c r="C1096" s="100">
        <v>28</v>
      </c>
      <c r="D1096" s="100" t="s">
        <v>1091</v>
      </c>
      <c r="E1096" s="101">
        <v>97</v>
      </c>
      <c r="F1096" s="100"/>
      <c r="G1096" s="100">
        <v>76</v>
      </c>
      <c r="H1096" s="100"/>
      <c r="I1096" s="100"/>
      <c r="J1096" s="100"/>
      <c r="K1096" s="100"/>
      <c r="L1096" s="100"/>
      <c r="M1096" s="100"/>
      <c r="N1096" s="100"/>
      <c r="O1096" s="100"/>
      <c r="P1096" s="100"/>
      <c r="Q1096" s="100"/>
      <c r="R1096" s="100"/>
      <c r="S1096" s="100"/>
      <c r="T1096" s="100"/>
      <c r="U1096" s="100"/>
      <c r="V1096" s="100"/>
      <c r="W1096" s="100"/>
      <c r="X1096" s="100"/>
      <c r="Y1096" s="100"/>
      <c r="Z1096" s="100"/>
    </row>
    <row r="1097" spans="1:26" ht="14.25" hidden="1" customHeight="1" outlineLevel="1" x14ac:dyDescent="0.2">
      <c r="A1097" s="100"/>
      <c r="B1097" s="100"/>
      <c r="C1097" s="100">
        <v>29</v>
      </c>
      <c r="D1097" s="100" t="s">
        <v>1090</v>
      </c>
      <c r="E1097" s="101">
        <v>578070</v>
      </c>
      <c r="F1097" s="100"/>
      <c r="G1097" s="100">
        <v>78</v>
      </c>
      <c r="H1097" s="100"/>
      <c r="I1097" s="100"/>
      <c r="J1097" s="100"/>
      <c r="K1097" s="100"/>
      <c r="L1097" s="100"/>
      <c r="M1097" s="100"/>
      <c r="N1097" s="100"/>
      <c r="O1097" s="100"/>
      <c r="P1097" s="100"/>
      <c r="Q1097" s="100"/>
      <c r="R1097" s="100"/>
      <c r="S1097" s="100"/>
      <c r="T1097" s="100"/>
      <c r="U1097" s="100"/>
      <c r="V1097" s="100"/>
      <c r="W1097" s="100"/>
      <c r="X1097" s="100"/>
      <c r="Y1097" s="100"/>
      <c r="Z1097" s="100"/>
    </row>
    <row r="1098" spans="1:26" ht="14.25" hidden="1" customHeight="1" outlineLevel="1" x14ac:dyDescent="0.2">
      <c r="A1098" s="100"/>
      <c r="B1098" s="100"/>
      <c r="C1098" s="100">
        <v>30</v>
      </c>
      <c r="D1098" s="100" t="s">
        <v>1091</v>
      </c>
      <c r="E1098" s="101">
        <v>101</v>
      </c>
      <c r="F1098" s="100"/>
      <c r="G1098" s="100">
        <v>80</v>
      </c>
      <c r="H1098" s="100"/>
      <c r="I1098" s="100"/>
      <c r="J1098" s="100"/>
      <c r="K1098" s="100"/>
      <c r="L1098" s="100"/>
      <c r="M1098" s="100"/>
      <c r="N1098" s="100"/>
      <c r="O1098" s="100"/>
      <c r="P1098" s="100"/>
      <c r="Q1098" s="100"/>
      <c r="R1098" s="100"/>
      <c r="S1098" s="100"/>
      <c r="T1098" s="100"/>
      <c r="U1098" s="100"/>
      <c r="V1098" s="100"/>
      <c r="W1098" s="100"/>
      <c r="X1098" s="100"/>
      <c r="Y1098" s="100"/>
      <c r="Z1098" s="100"/>
    </row>
    <row r="1099" spans="1:26" ht="14.25" hidden="1" customHeight="1" outlineLevel="1" x14ac:dyDescent="0.2">
      <c r="A1099" s="100"/>
      <c r="B1099" s="100"/>
      <c r="C1099" s="100">
        <v>31</v>
      </c>
      <c r="D1099" s="100" t="s">
        <v>1090</v>
      </c>
      <c r="E1099" s="101">
        <v>587520</v>
      </c>
      <c r="F1099" s="100"/>
      <c r="G1099" s="100">
        <v>82</v>
      </c>
      <c r="H1099" s="100"/>
      <c r="I1099" s="100"/>
      <c r="J1099" s="100"/>
      <c r="K1099" s="100"/>
      <c r="L1099" s="100"/>
      <c r="M1099" s="100"/>
      <c r="N1099" s="100"/>
      <c r="O1099" s="100"/>
      <c r="P1099" s="100"/>
      <c r="Q1099" s="100"/>
      <c r="R1099" s="100"/>
      <c r="S1099" s="100"/>
      <c r="T1099" s="100"/>
      <c r="U1099" s="100"/>
      <c r="V1099" s="100"/>
      <c r="W1099" s="100"/>
      <c r="X1099" s="100"/>
      <c r="Y1099" s="100"/>
      <c r="Z1099" s="100"/>
    </row>
    <row r="1100" spans="1:26" ht="14.25" hidden="1" customHeight="1" outlineLevel="1" x14ac:dyDescent="0.2">
      <c r="A1100" s="100"/>
      <c r="B1100" s="100"/>
      <c r="C1100" s="100">
        <v>32</v>
      </c>
      <c r="D1100" s="100" t="s">
        <v>1091</v>
      </c>
      <c r="E1100" s="101">
        <v>105</v>
      </c>
      <c r="F1100" s="100"/>
      <c r="G1100" s="100">
        <v>84</v>
      </c>
      <c r="H1100" s="100"/>
      <c r="I1100" s="100"/>
      <c r="J1100" s="100"/>
      <c r="K1100" s="100"/>
      <c r="L1100" s="100"/>
      <c r="M1100" s="100"/>
      <c r="N1100" s="100"/>
      <c r="O1100" s="100"/>
      <c r="P1100" s="100"/>
      <c r="Q1100" s="100"/>
      <c r="R1100" s="100"/>
      <c r="S1100" s="100"/>
      <c r="T1100" s="100"/>
      <c r="U1100" s="100"/>
      <c r="V1100" s="100"/>
      <c r="W1100" s="100"/>
      <c r="X1100" s="100"/>
      <c r="Y1100" s="100"/>
      <c r="Z1100" s="100"/>
    </row>
    <row r="1101" spans="1:26" ht="14.25" hidden="1" customHeight="1" outlineLevel="1" x14ac:dyDescent="0.2">
      <c r="A1101" s="100"/>
      <c r="B1101" s="100"/>
      <c r="C1101" s="100">
        <v>33</v>
      </c>
      <c r="D1101" s="100" t="s">
        <v>1090</v>
      </c>
      <c r="E1101" s="101">
        <v>596970</v>
      </c>
      <c r="F1101" s="100"/>
      <c r="G1101" s="100">
        <v>86</v>
      </c>
      <c r="H1101" s="100"/>
      <c r="I1101" s="100"/>
      <c r="J1101" s="100"/>
      <c r="K1101" s="100"/>
      <c r="L1101" s="100"/>
      <c r="M1101" s="100"/>
      <c r="N1101" s="100"/>
      <c r="O1101" s="100"/>
      <c r="P1101" s="100"/>
      <c r="Q1101" s="100"/>
      <c r="R1101" s="100"/>
      <c r="S1101" s="100"/>
      <c r="T1101" s="100"/>
      <c r="U1101" s="100"/>
      <c r="V1101" s="100"/>
      <c r="W1101" s="100"/>
      <c r="X1101" s="100"/>
      <c r="Y1101" s="100"/>
      <c r="Z1101" s="100"/>
    </row>
    <row r="1102" spans="1:26" ht="14.25" hidden="1" customHeight="1" outlineLevel="1" x14ac:dyDescent="0.2">
      <c r="A1102" s="100"/>
      <c r="B1102" s="100"/>
      <c r="C1102" s="100">
        <v>34</v>
      </c>
      <c r="D1102" s="100" t="s">
        <v>1091</v>
      </c>
      <c r="E1102" s="101">
        <v>110</v>
      </c>
      <c r="F1102" s="100"/>
      <c r="G1102" s="100">
        <v>88</v>
      </c>
      <c r="H1102" s="100"/>
      <c r="I1102" s="100"/>
      <c r="J1102" s="100"/>
      <c r="K1102" s="100"/>
      <c r="L1102" s="100"/>
      <c r="M1102" s="100"/>
      <c r="N1102" s="100"/>
      <c r="O1102" s="100"/>
      <c r="P1102" s="100"/>
      <c r="Q1102" s="100"/>
      <c r="R1102" s="100"/>
      <c r="S1102" s="100"/>
      <c r="T1102" s="100"/>
      <c r="U1102" s="100"/>
      <c r="V1102" s="100"/>
      <c r="W1102" s="100"/>
      <c r="X1102" s="100"/>
      <c r="Y1102" s="100"/>
      <c r="Z1102" s="100"/>
    </row>
    <row r="1103" spans="1:26" ht="14.25" hidden="1" customHeight="1" outlineLevel="1" x14ac:dyDescent="0.2">
      <c r="A1103" s="100"/>
      <c r="B1103" s="100"/>
      <c r="C1103" s="100">
        <v>35</v>
      </c>
      <c r="D1103" s="100" t="s">
        <v>1090</v>
      </c>
      <c r="E1103" s="101">
        <v>606420</v>
      </c>
      <c r="F1103" s="100"/>
      <c r="G1103" s="100">
        <v>90</v>
      </c>
      <c r="H1103" s="100"/>
      <c r="I1103" s="100"/>
      <c r="J1103" s="100"/>
      <c r="K1103" s="100"/>
      <c r="L1103" s="100"/>
      <c r="M1103" s="100"/>
      <c r="N1103" s="100"/>
      <c r="O1103" s="100"/>
      <c r="P1103" s="100"/>
      <c r="Q1103" s="100"/>
      <c r="R1103" s="100"/>
      <c r="S1103" s="100"/>
      <c r="T1103" s="100"/>
      <c r="U1103" s="100"/>
      <c r="V1103" s="100"/>
      <c r="W1103" s="100"/>
      <c r="X1103" s="100"/>
      <c r="Y1103" s="100"/>
      <c r="Z1103" s="100"/>
    </row>
    <row r="1104" spans="1:26" ht="14.25" hidden="1" customHeight="1" outlineLevel="1" x14ac:dyDescent="0.2">
      <c r="A1104" s="100"/>
      <c r="B1104" s="100"/>
      <c r="C1104" s="100">
        <v>36</v>
      </c>
      <c r="D1104" s="100" t="s">
        <v>1091</v>
      </c>
      <c r="E1104" s="101">
        <v>115</v>
      </c>
      <c r="F1104" s="100"/>
      <c r="G1104" s="100">
        <v>92</v>
      </c>
      <c r="H1104" s="100"/>
      <c r="I1104" s="100"/>
      <c r="J1104" s="100"/>
      <c r="K1104" s="100"/>
      <c r="L1104" s="100"/>
      <c r="M1104" s="100"/>
      <c r="N1104" s="100"/>
      <c r="O1104" s="100"/>
      <c r="P1104" s="100"/>
      <c r="Q1104" s="100"/>
      <c r="R1104" s="100"/>
      <c r="S1104" s="100"/>
      <c r="T1104" s="100"/>
      <c r="U1104" s="100"/>
      <c r="V1104" s="100"/>
      <c r="W1104" s="100"/>
      <c r="X1104" s="100"/>
      <c r="Y1104" s="100"/>
      <c r="Z1104" s="100"/>
    </row>
    <row r="1105" spans="1:26" ht="14.25" hidden="1" customHeight="1" outlineLevel="1" x14ac:dyDescent="0.2">
      <c r="A1105" s="100"/>
      <c r="B1105" s="100"/>
      <c r="C1105" s="100">
        <v>37</v>
      </c>
      <c r="D1105" s="100" t="s">
        <v>1090</v>
      </c>
      <c r="E1105" s="101">
        <v>615870</v>
      </c>
      <c r="F1105" s="100"/>
      <c r="G1105" s="100">
        <v>94</v>
      </c>
      <c r="H1105" s="100"/>
      <c r="I1105" s="100"/>
      <c r="J1105" s="100"/>
      <c r="K1105" s="100"/>
      <c r="L1105" s="100"/>
      <c r="M1105" s="100"/>
      <c r="N1105" s="100"/>
      <c r="O1105" s="100"/>
      <c r="P1105" s="100"/>
      <c r="Q1105" s="100"/>
      <c r="R1105" s="100"/>
      <c r="S1105" s="100"/>
      <c r="T1105" s="100"/>
      <c r="U1105" s="100"/>
      <c r="V1105" s="100"/>
      <c r="W1105" s="100"/>
      <c r="X1105" s="100"/>
      <c r="Y1105" s="100"/>
      <c r="Z1105" s="100"/>
    </row>
    <row r="1106" spans="1:26" ht="14.25" hidden="1" customHeight="1" outlineLevel="1" x14ac:dyDescent="0.2">
      <c r="A1106" s="100"/>
      <c r="B1106" s="100"/>
      <c r="C1106" s="100">
        <v>38</v>
      </c>
      <c r="D1106" s="100" t="s">
        <v>1091</v>
      </c>
      <c r="E1106" s="101">
        <v>120</v>
      </c>
      <c r="F1106" s="100"/>
      <c r="G1106" s="100">
        <v>96</v>
      </c>
      <c r="H1106" s="100"/>
      <c r="I1106" s="100"/>
      <c r="J1106" s="100"/>
      <c r="K1106" s="100"/>
      <c r="L1106" s="100"/>
      <c r="M1106" s="100"/>
      <c r="N1106" s="100"/>
      <c r="O1106" s="100"/>
      <c r="P1106" s="100"/>
      <c r="Q1106" s="100"/>
      <c r="R1106" s="100"/>
      <c r="S1106" s="100"/>
      <c r="T1106" s="100"/>
      <c r="U1106" s="100"/>
      <c r="V1106" s="100"/>
      <c r="W1106" s="100"/>
      <c r="X1106" s="100"/>
      <c r="Y1106" s="100"/>
      <c r="Z1106" s="100"/>
    </row>
    <row r="1107" spans="1:26" ht="14.25" hidden="1" customHeight="1" outlineLevel="1" x14ac:dyDescent="0.2">
      <c r="A1107" s="100"/>
      <c r="B1107" s="100"/>
      <c r="C1107" s="100">
        <v>39</v>
      </c>
      <c r="D1107" s="100" t="s">
        <v>1090</v>
      </c>
      <c r="E1107" s="101">
        <v>625320</v>
      </c>
      <c r="F1107" s="100"/>
      <c r="G1107" s="100">
        <v>98</v>
      </c>
      <c r="H1107" s="100"/>
      <c r="I1107" s="100"/>
      <c r="J1107" s="100"/>
      <c r="K1107" s="100"/>
      <c r="L1107" s="100"/>
      <c r="M1107" s="100"/>
      <c r="N1107" s="100"/>
      <c r="O1107" s="100"/>
      <c r="P1107" s="100"/>
      <c r="Q1107" s="100"/>
      <c r="R1107" s="100"/>
      <c r="S1107" s="100"/>
      <c r="T1107" s="100"/>
      <c r="U1107" s="100"/>
      <c r="V1107" s="100"/>
      <c r="W1107" s="100"/>
      <c r="X1107" s="100"/>
      <c r="Y1107" s="100"/>
      <c r="Z1107" s="100"/>
    </row>
    <row r="1108" spans="1:26" ht="14.25" hidden="1" customHeight="1" outlineLevel="1" x14ac:dyDescent="0.2">
      <c r="A1108" s="100"/>
      <c r="B1108" s="100"/>
      <c r="C1108" s="100">
        <v>40</v>
      </c>
      <c r="D1108" s="100" t="s">
        <v>1091</v>
      </c>
      <c r="E1108" s="101">
        <v>126</v>
      </c>
      <c r="F1108" s="100"/>
      <c r="G1108" s="100">
        <v>100</v>
      </c>
      <c r="H1108" s="100"/>
      <c r="I1108" s="100"/>
      <c r="J1108" s="100"/>
      <c r="K1108" s="100"/>
      <c r="L1108" s="100"/>
      <c r="M1108" s="100"/>
      <c r="N1108" s="100"/>
      <c r="O1108" s="100"/>
      <c r="P1108" s="100"/>
      <c r="Q1108" s="100"/>
      <c r="R1108" s="100"/>
      <c r="S1108" s="100"/>
      <c r="T1108" s="100"/>
      <c r="U1108" s="100"/>
      <c r="V1108" s="100"/>
      <c r="W1108" s="100"/>
      <c r="X1108" s="100"/>
      <c r="Y1108" s="100"/>
      <c r="Z1108" s="100"/>
    </row>
    <row r="1109" spans="1:26" ht="14.25" hidden="1" customHeight="1" outlineLevel="1" x14ac:dyDescent="0.2">
      <c r="A1109" s="100"/>
      <c r="B1109" s="100"/>
      <c r="C1109" s="100">
        <v>41</v>
      </c>
      <c r="D1109" s="100" t="s">
        <v>1090</v>
      </c>
      <c r="E1109" s="101">
        <v>634770</v>
      </c>
      <c r="F1109" s="100"/>
      <c r="G1109" s="100">
        <v>102</v>
      </c>
      <c r="H1109" s="100"/>
      <c r="I1109" s="100"/>
      <c r="J1109" s="100"/>
      <c r="K1109" s="100"/>
      <c r="L1109" s="100"/>
      <c r="M1109" s="100"/>
      <c r="N1109" s="100"/>
      <c r="O1109" s="100"/>
      <c r="P1109" s="100"/>
      <c r="Q1109" s="100"/>
      <c r="R1109" s="100"/>
      <c r="S1109" s="100"/>
      <c r="T1109" s="100"/>
      <c r="U1109" s="100"/>
      <c r="V1109" s="100"/>
      <c r="W1109" s="100"/>
      <c r="X1109" s="100"/>
      <c r="Y1109" s="100"/>
      <c r="Z1109" s="100"/>
    </row>
    <row r="1110" spans="1:26" ht="14.25" hidden="1" customHeight="1" outlineLevel="1" x14ac:dyDescent="0.2">
      <c r="A1110" s="100"/>
      <c r="B1110" s="100"/>
      <c r="C1110" s="100">
        <v>42</v>
      </c>
      <c r="D1110" s="100" t="s">
        <v>1091</v>
      </c>
      <c r="E1110" s="101">
        <v>132</v>
      </c>
      <c r="F1110" s="100"/>
      <c r="G1110" s="100">
        <v>104</v>
      </c>
      <c r="H1110" s="100"/>
      <c r="I1110" s="100"/>
      <c r="J1110" s="100"/>
      <c r="K1110" s="100"/>
      <c r="L1110" s="100"/>
      <c r="M1110" s="100"/>
      <c r="N1110" s="100"/>
      <c r="O1110" s="100"/>
      <c r="P1110" s="100"/>
      <c r="Q1110" s="100"/>
      <c r="R1110" s="100"/>
      <c r="S1110" s="100"/>
      <c r="T1110" s="100"/>
      <c r="U1110" s="100"/>
      <c r="V1110" s="100"/>
      <c r="W1110" s="100"/>
      <c r="X1110" s="100"/>
      <c r="Y1110" s="100"/>
      <c r="Z1110" s="100"/>
    </row>
    <row r="1111" spans="1:26" ht="14.25" hidden="1" customHeight="1" outlineLevel="1" x14ac:dyDescent="0.2">
      <c r="A1111" s="100"/>
      <c r="B1111" s="100"/>
      <c r="C1111" s="100">
        <v>43</v>
      </c>
      <c r="D1111" s="100" t="s">
        <v>1090</v>
      </c>
      <c r="E1111" s="101">
        <v>644220</v>
      </c>
      <c r="F1111" s="100"/>
      <c r="G1111" s="100">
        <v>106</v>
      </c>
      <c r="H1111" s="100"/>
      <c r="I1111" s="100"/>
      <c r="J1111" s="100"/>
      <c r="K1111" s="100"/>
      <c r="L1111" s="100"/>
      <c r="M1111" s="100"/>
      <c r="N1111" s="100"/>
      <c r="O1111" s="100"/>
      <c r="P1111" s="100"/>
      <c r="Q1111" s="100"/>
      <c r="R1111" s="100"/>
      <c r="S1111" s="100"/>
      <c r="T1111" s="100"/>
      <c r="U1111" s="100"/>
      <c r="V1111" s="100"/>
      <c r="W1111" s="100"/>
      <c r="X1111" s="100"/>
      <c r="Y1111" s="100"/>
      <c r="Z1111" s="100"/>
    </row>
    <row r="1112" spans="1:26" ht="14.25" hidden="1" customHeight="1" outlineLevel="1" x14ac:dyDescent="0.2">
      <c r="A1112" s="100"/>
      <c r="B1112" s="100"/>
      <c r="C1112" s="100">
        <v>44</v>
      </c>
      <c r="D1112" s="100" t="s">
        <v>1091</v>
      </c>
      <c r="E1112" s="101">
        <v>138</v>
      </c>
      <c r="F1112" s="100"/>
      <c r="G1112" s="100">
        <v>108</v>
      </c>
      <c r="H1112" s="100"/>
      <c r="I1112" s="100"/>
      <c r="J1112" s="100"/>
      <c r="K1112" s="100"/>
      <c r="L1112" s="100"/>
      <c r="M1112" s="100"/>
      <c r="N1112" s="100"/>
      <c r="O1112" s="100"/>
      <c r="P1112" s="100"/>
      <c r="Q1112" s="100"/>
      <c r="R1112" s="100"/>
      <c r="S1112" s="100"/>
      <c r="T1112" s="100"/>
      <c r="U1112" s="100"/>
      <c r="V1112" s="100"/>
      <c r="W1112" s="100"/>
      <c r="X1112" s="100"/>
      <c r="Y1112" s="100"/>
      <c r="Z1112" s="100"/>
    </row>
    <row r="1113" spans="1:26" ht="14.25" hidden="1" customHeight="1" outlineLevel="1" x14ac:dyDescent="0.2">
      <c r="A1113" s="100"/>
      <c r="B1113" s="100"/>
      <c r="C1113" s="100">
        <v>45</v>
      </c>
      <c r="D1113" s="100" t="s">
        <v>1090</v>
      </c>
      <c r="E1113" s="101">
        <v>653670</v>
      </c>
      <c r="F1113" s="100"/>
      <c r="G1113" s="100">
        <v>110</v>
      </c>
      <c r="H1113" s="100"/>
      <c r="I1113" s="100"/>
      <c r="J1113" s="100"/>
      <c r="K1113" s="100"/>
      <c r="L1113" s="100"/>
      <c r="M1113" s="100"/>
      <c r="N1113" s="100"/>
      <c r="O1113" s="100"/>
      <c r="P1113" s="100"/>
      <c r="Q1113" s="100"/>
      <c r="R1113" s="100"/>
      <c r="S1113" s="100"/>
      <c r="T1113" s="100"/>
      <c r="U1113" s="100"/>
      <c r="V1113" s="100"/>
      <c r="W1113" s="100"/>
      <c r="X1113" s="100"/>
      <c r="Y1113" s="100"/>
      <c r="Z1113" s="100"/>
    </row>
    <row r="1114" spans="1:26" ht="14.25" hidden="1" customHeight="1" outlineLevel="1" x14ac:dyDescent="0.2">
      <c r="A1114" s="100"/>
      <c r="B1114" s="100"/>
      <c r="C1114" s="100">
        <v>46</v>
      </c>
      <c r="D1114" s="100" t="s">
        <v>1091</v>
      </c>
      <c r="E1114" s="101">
        <v>145</v>
      </c>
      <c r="F1114" s="100"/>
      <c r="G1114" s="100">
        <v>112</v>
      </c>
      <c r="H1114" s="100"/>
      <c r="I1114" s="100"/>
      <c r="J1114" s="100"/>
      <c r="K1114" s="100"/>
      <c r="L1114" s="100"/>
      <c r="M1114" s="100"/>
      <c r="N1114" s="100"/>
      <c r="O1114" s="100"/>
      <c r="P1114" s="100"/>
      <c r="Q1114" s="100"/>
      <c r="R1114" s="100"/>
      <c r="S1114" s="100"/>
      <c r="T1114" s="100"/>
      <c r="U1114" s="100"/>
      <c r="V1114" s="100"/>
      <c r="W1114" s="100"/>
      <c r="X1114" s="100"/>
      <c r="Y1114" s="100"/>
      <c r="Z1114" s="100"/>
    </row>
    <row r="1115" spans="1:26" ht="14.25" hidden="1" customHeight="1" outlineLevel="1" x14ac:dyDescent="0.2">
      <c r="A1115" s="100"/>
      <c r="B1115" s="100"/>
      <c r="C1115" s="100">
        <v>47</v>
      </c>
      <c r="D1115" s="100" t="s">
        <v>1090</v>
      </c>
      <c r="E1115" s="101">
        <v>663120</v>
      </c>
      <c r="F1115" s="100"/>
      <c r="G1115" s="100">
        <v>114</v>
      </c>
      <c r="H1115" s="100"/>
      <c r="I1115" s="100"/>
      <c r="J1115" s="100"/>
      <c r="K1115" s="100"/>
      <c r="L1115" s="100"/>
      <c r="M1115" s="100"/>
      <c r="N1115" s="100"/>
      <c r="O1115" s="100"/>
      <c r="P1115" s="100"/>
      <c r="Q1115" s="100"/>
      <c r="R1115" s="100"/>
      <c r="S1115" s="100"/>
      <c r="T1115" s="100"/>
      <c r="U1115" s="100"/>
      <c r="V1115" s="100"/>
      <c r="W1115" s="100"/>
      <c r="X1115" s="100"/>
      <c r="Y1115" s="100"/>
      <c r="Z1115" s="100"/>
    </row>
    <row r="1116" spans="1:26" ht="14.25" hidden="1" customHeight="1" outlineLevel="1" x14ac:dyDescent="0.2">
      <c r="A1116" s="100"/>
      <c r="B1116" s="100"/>
      <c r="C1116" s="100">
        <v>48</v>
      </c>
      <c r="D1116" s="100" t="s">
        <v>1091</v>
      </c>
      <c r="E1116" s="101">
        <v>152</v>
      </c>
      <c r="F1116" s="100"/>
      <c r="G1116" s="100">
        <v>116</v>
      </c>
      <c r="H1116" s="100"/>
      <c r="I1116" s="100"/>
      <c r="J1116" s="100"/>
      <c r="K1116" s="100"/>
      <c r="L1116" s="100"/>
      <c r="M1116" s="100"/>
      <c r="N1116" s="100"/>
      <c r="O1116" s="100"/>
      <c r="P1116" s="100"/>
      <c r="Q1116" s="100"/>
      <c r="R1116" s="100"/>
      <c r="S1116" s="100"/>
      <c r="T1116" s="100"/>
      <c r="U1116" s="100"/>
      <c r="V1116" s="100"/>
      <c r="W1116" s="100"/>
      <c r="X1116" s="100"/>
      <c r="Y1116" s="100"/>
      <c r="Z1116" s="100"/>
    </row>
    <row r="1117" spans="1:26" ht="14.25" hidden="1" customHeight="1" outlineLevel="1" x14ac:dyDescent="0.2">
      <c r="A1117" s="100"/>
      <c r="B1117" s="100"/>
      <c r="C1117" s="100">
        <v>49</v>
      </c>
      <c r="D1117" s="100" t="s">
        <v>1090</v>
      </c>
      <c r="E1117" s="101">
        <v>672570</v>
      </c>
      <c r="F1117" s="100"/>
      <c r="G1117" s="100">
        <v>118</v>
      </c>
      <c r="H1117" s="100"/>
      <c r="I1117" s="100"/>
      <c r="J1117" s="100"/>
      <c r="K1117" s="100"/>
      <c r="L1117" s="100"/>
      <c r="M1117" s="100"/>
      <c r="N1117" s="100"/>
      <c r="O1117" s="100"/>
      <c r="P1117" s="100"/>
      <c r="Q1117" s="100"/>
      <c r="R1117" s="100"/>
      <c r="S1117" s="100"/>
      <c r="T1117" s="100"/>
      <c r="U1117" s="100"/>
      <c r="V1117" s="100"/>
      <c r="W1117" s="100"/>
      <c r="X1117" s="100"/>
      <c r="Y1117" s="100"/>
      <c r="Z1117" s="100"/>
    </row>
    <row r="1118" spans="1:26" ht="14.25" hidden="1" customHeight="1" outlineLevel="1" x14ac:dyDescent="0.2">
      <c r="A1118" s="100"/>
      <c r="B1118" s="100"/>
      <c r="C1118" s="100">
        <v>50</v>
      </c>
      <c r="D1118" s="100" t="s">
        <v>1091</v>
      </c>
      <c r="E1118" s="101">
        <v>160</v>
      </c>
      <c r="F1118" s="100"/>
      <c r="G1118" s="100">
        <v>0</v>
      </c>
      <c r="H1118" s="100"/>
      <c r="I1118" s="100"/>
      <c r="J1118" s="100"/>
      <c r="K1118" s="100"/>
      <c r="L1118" s="100"/>
      <c r="M1118" s="100"/>
      <c r="N1118" s="100"/>
      <c r="O1118" s="100"/>
      <c r="P1118" s="100"/>
      <c r="Q1118" s="100"/>
      <c r="R1118" s="100"/>
      <c r="S1118" s="100"/>
      <c r="T1118" s="100"/>
      <c r="U1118" s="100"/>
      <c r="V1118" s="100"/>
      <c r="W1118" s="100"/>
      <c r="X1118" s="100"/>
      <c r="Y1118" s="100"/>
      <c r="Z1118" s="100"/>
    </row>
    <row r="1119" spans="1:26" ht="14.25" customHeight="1" x14ac:dyDescent="0.2">
      <c r="A1119" s="22"/>
      <c r="B1119" s="22" t="s">
        <v>211</v>
      </c>
      <c r="C1119" s="22">
        <v>1</v>
      </c>
      <c r="D1119" s="22" t="s">
        <v>1125</v>
      </c>
      <c r="E1119" s="23">
        <v>1</v>
      </c>
      <c r="F1119" s="22" t="s">
        <v>1126</v>
      </c>
      <c r="G1119" s="22">
        <v>20</v>
      </c>
      <c r="H1119" s="100"/>
      <c r="I1119" s="100"/>
      <c r="J1119" s="100"/>
      <c r="K1119" s="100"/>
      <c r="L1119" s="100"/>
      <c r="M1119" s="100"/>
      <c r="N1119" s="100"/>
      <c r="O1119" s="100"/>
      <c r="P1119" s="100"/>
      <c r="Q1119" s="100"/>
      <c r="R1119" s="100"/>
      <c r="S1119" s="100"/>
      <c r="T1119" s="100"/>
      <c r="U1119" s="100"/>
      <c r="V1119" s="100"/>
      <c r="W1119" s="100"/>
      <c r="X1119" s="100"/>
      <c r="Y1119" s="100"/>
      <c r="Z1119" s="100"/>
    </row>
    <row r="1120" spans="1:26" ht="14.25" customHeight="1" collapsed="1" x14ac:dyDescent="0.2">
      <c r="A1120" s="100"/>
      <c r="B1120" s="100"/>
      <c r="C1120" s="100"/>
      <c r="D1120" s="100" t="s">
        <v>1127</v>
      </c>
      <c r="E1120" s="101">
        <v>1</v>
      </c>
      <c r="F1120" s="100"/>
      <c r="G1120" s="100"/>
      <c r="H1120" s="100"/>
      <c r="I1120" s="100"/>
      <c r="J1120" s="100"/>
      <c r="K1120" s="100"/>
      <c r="L1120" s="100"/>
      <c r="M1120" s="100"/>
      <c r="N1120" s="100"/>
      <c r="O1120" s="100"/>
      <c r="P1120" s="100"/>
      <c r="Q1120" s="100"/>
      <c r="R1120" s="100"/>
      <c r="S1120" s="100"/>
      <c r="T1120" s="100"/>
      <c r="U1120" s="100"/>
      <c r="V1120" s="100"/>
      <c r="W1120" s="100"/>
      <c r="X1120" s="100"/>
      <c r="Y1120" s="100"/>
      <c r="Z1120" s="100"/>
    </row>
    <row r="1121" spans="1:26" ht="14.25" hidden="1" customHeight="1" outlineLevel="1" x14ac:dyDescent="0.2">
      <c r="A1121" s="100"/>
      <c r="B1121" s="100"/>
      <c r="C1121" s="100">
        <v>2</v>
      </c>
      <c r="D1121" s="100" t="s">
        <v>1125</v>
      </c>
      <c r="E1121" s="101">
        <v>2</v>
      </c>
      <c r="F1121" s="100" t="s">
        <v>1126</v>
      </c>
      <c r="G1121" s="100">
        <v>24</v>
      </c>
      <c r="H1121" s="100"/>
      <c r="I1121" s="100"/>
      <c r="J1121" s="100"/>
      <c r="K1121" s="100"/>
      <c r="L1121" s="100"/>
      <c r="M1121" s="100"/>
      <c r="N1121" s="100"/>
      <c r="O1121" s="100"/>
      <c r="P1121" s="100"/>
      <c r="Q1121" s="100"/>
      <c r="R1121" s="100"/>
      <c r="S1121" s="100"/>
      <c r="T1121" s="100"/>
      <c r="U1121" s="100"/>
      <c r="V1121" s="100"/>
      <c r="W1121" s="100"/>
      <c r="X1121" s="100"/>
      <c r="Y1121" s="100"/>
      <c r="Z1121" s="100"/>
    </row>
    <row r="1122" spans="1:26" ht="14.25" hidden="1" customHeight="1" outlineLevel="1" x14ac:dyDescent="0.2">
      <c r="A1122" s="100"/>
      <c r="B1122" s="100"/>
      <c r="C1122" s="100">
        <v>3</v>
      </c>
      <c r="D1122" s="100" t="s">
        <v>1127</v>
      </c>
      <c r="E1122" s="101">
        <v>2</v>
      </c>
      <c r="F1122" s="100"/>
      <c r="G1122" s="100">
        <v>26</v>
      </c>
      <c r="H1122" s="100"/>
      <c r="I1122" s="100"/>
      <c r="J1122" s="100"/>
      <c r="K1122" s="100"/>
      <c r="L1122" s="100"/>
      <c r="M1122" s="100"/>
      <c r="N1122" s="100"/>
      <c r="O1122" s="100"/>
      <c r="P1122" s="100"/>
      <c r="Q1122" s="100"/>
      <c r="R1122" s="100"/>
      <c r="S1122" s="100"/>
      <c r="T1122" s="100"/>
      <c r="U1122" s="100"/>
      <c r="V1122" s="100"/>
      <c r="W1122" s="100"/>
      <c r="X1122" s="100"/>
      <c r="Y1122" s="100"/>
      <c r="Z1122" s="100"/>
    </row>
    <row r="1123" spans="1:26" ht="14.25" hidden="1" customHeight="1" outlineLevel="1" x14ac:dyDescent="0.2">
      <c r="A1123" s="100"/>
      <c r="B1123" s="100"/>
      <c r="C1123" s="100">
        <v>4</v>
      </c>
      <c r="D1123" s="100" t="s">
        <v>1125</v>
      </c>
      <c r="E1123" s="101">
        <v>3</v>
      </c>
      <c r="F1123" s="100" t="s">
        <v>1126</v>
      </c>
      <c r="G1123" s="100">
        <v>28</v>
      </c>
      <c r="H1123" s="100"/>
      <c r="I1123" s="100"/>
      <c r="J1123" s="100"/>
      <c r="K1123" s="100"/>
      <c r="L1123" s="100"/>
      <c r="M1123" s="100"/>
      <c r="N1123" s="100"/>
      <c r="O1123" s="100"/>
      <c r="P1123" s="100"/>
      <c r="Q1123" s="100"/>
      <c r="R1123" s="100"/>
      <c r="S1123" s="100"/>
      <c r="T1123" s="100"/>
      <c r="U1123" s="100"/>
      <c r="V1123" s="100"/>
      <c r="W1123" s="100"/>
      <c r="X1123" s="100"/>
      <c r="Y1123" s="100"/>
      <c r="Z1123" s="100"/>
    </row>
    <row r="1124" spans="1:26" ht="14.25" hidden="1" customHeight="1" outlineLevel="1" x14ac:dyDescent="0.2">
      <c r="A1124" s="100"/>
      <c r="B1124" s="100"/>
      <c r="C1124" s="100">
        <v>5</v>
      </c>
      <c r="D1124" s="100" t="s">
        <v>1127</v>
      </c>
      <c r="E1124" s="101">
        <v>3</v>
      </c>
      <c r="F1124" s="100"/>
      <c r="G1124" s="100">
        <v>30</v>
      </c>
      <c r="H1124" s="100"/>
      <c r="I1124" s="100"/>
      <c r="J1124" s="100"/>
      <c r="K1124" s="100"/>
      <c r="L1124" s="100"/>
      <c r="M1124" s="100"/>
      <c r="N1124" s="100"/>
      <c r="O1124" s="100"/>
      <c r="P1124" s="100"/>
      <c r="Q1124" s="100"/>
      <c r="R1124" s="100"/>
      <c r="S1124" s="100"/>
      <c r="T1124" s="100"/>
      <c r="U1124" s="100"/>
      <c r="V1124" s="100"/>
      <c r="W1124" s="100"/>
      <c r="X1124" s="100"/>
      <c r="Y1124" s="100"/>
      <c r="Z1124" s="100"/>
    </row>
    <row r="1125" spans="1:26" ht="14.25" hidden="1" customHeight="1" outlineLevel="1" x14ac:dyDescent="0.2">
      <c r="A1125" s="100"/>
      <c r="B1125" s="100"/>
      <c r="C1125" s="100">
        <v>6</v>
      </c>
      <c r="D1125" s="100" t="s">
        <v>1125</v>
      </c>
      <c r="E1125" s="101">
        <v>4</v>
      </c>
      <c r="F1125" s="100" t="s">
        <v>1126</v>
      </c>
      <c r="G1125" s="100">
        <v>32</v>
      </c>
      <c r="H1125" s="100"/>
      <c r="I1125" s="100"/>
      <c r="J1125" s="100"/>
      <c r="K1125" s="100"/>
      <c r="L1125" s="100"/>
      <c r="M1125" s="100"/>
      <c r="N1125" s="100"/>
      <c r="O1125" s="100"/>
      <c r="P1125" s="100"/>
      <c r="Q1125" s="100"/>
      <c r="R1125" s="100"/>
      <c r="S1125" s="100"/>
      <c r="T1125" s="100"/>
      <c r="U1125" s="100"/>
      <c r="V1125" s="100"/>
      <c r="W1125" s="100"/>
      <c r="X1125" s="100"/>
      <c r="Y1125" s="100"/>
      <c r="Z1125" s="100"/>
    </row>
    <row r="1126" spans="1:26" ht="14.25" hidden="1" customHeight="1" outlineLevel="1" x14ac:dyDescent="0.2">
      <c r="A1126" s="100"/>
      <c r="B1126" s="100"/>
      <c r="C1126" s="100">
        <v>7</v>
      </c>
      <c r="D1126" s="100" t="s">
        <v>1127</v>
      </c>
      <c r="E1126" s="101">
        <v>4</v>
      </c>
      <c r="F1126" s="100"/>
      <c r="G1126" s="100">
        <v>34</v>
      </c>
      <c r="H1126" s="100"/>
      <c r="I1126" s="100"/>
      <c r="J1126" s="100"/>
      <c r="K1126" s="100"/>
      <c r="L1126" s="100"/>
      <c r="M1126" s="100"/>
      <c r="N1126" s="100"/>
      <c r="O1126" s="100"/>
      <c r="P1126" s="100"/>
      <c r="Q1126" s="100"/>
      <c r="R1126" s="100"/>
      <c r="S1126" s="100"/>
      <c r="T1126" s="100"/>
      <c r="U1126" s="100"/>
      <c r="V1126" s="100"/>
      <c r="W1126" s="100"/>
      <c r="X1126" s="100"/>
      <c r="Y1126" s="100"/>
      <c r="Z1126" s="100"/>
    </row>
    <row r="1127" spans="1:26" ht="14.25" hidden="1" customHeight="1" outlineLevel="1" x14ac:dyDescent="0.2">
      <c r="A1127" s="100"/>
      <c r="B1127" s="100"/>
      <c r="C1127" s="100">
        <v>8</v>
      </c>
      <c r="D1127" s="100" t="s">
        <v>1125</v>
      </c>
      <c r="E1127" s="101">
        <v>5</v>
      </c>
      <c r="F1127" s="100" t="s">
        <v>1126</v>
      </c>
      <c r="G1127" s="100">
        <v>36</v>
      </c>
      <c r="H1127" s="100"/>
      <c r="I1127" s="100"/>
      <c r="J1127" s="100"/>
      <c r="K1127" s="100"/>
      <c r="L1127" s="100"/>
      <c r="M1127" s="100"/>
      <c r="N1127" s="100"/>
      <c r="O1127" s="100"/>
      <c r="P1127" s="100"/>
      <c r="Q1127" s="100"/>
      <c r="R1127" s="100"/>
      <c r="S1127" s="100"/>
      <c r="T1127" s="100"/>
      <c r="U1127" s="100"/>
      <c r="V1127" s="100"/>
      <c r="W1127" s="100"/>
      <c r="X1127" s="100"/>
      <c r="Y1127" s="100"/>
      <c r="Z1127" s="100"/>
    </row>
    <row r="1128" spans="1:26" ht="14.25" hidden="1" customHeight="1" outlineLevel="1" x14ac:dyDescent="0.2">
      <c r="A1128" s="100"/>
      <c r="B1128" s="100"/>
      <c r="C1128" s="100">
        <v>9</v>
      </c>
      <c r="D1128" s="100" t="s">
        <v>1127</v>
      </c>
      <c r="E1128" s="101">
        <v>5</v>
      </c>
      <c r="F1128" s="100"/>
      <c r="G1128" s="100">
        <v>38</v>
      </c>
      <c r="H1128" s="100"/>
      <c r="I1128" s="100"/>
      <c r="J1128" s="100"/>
      <c r="K1128" s="100"/>
      <c r="L1128" s="100"/>
      <c r="M1128" s="100"/>
      <c r="N1128" s="100"/>
      <c r="O1128" s="100"/>
      <c r="P1128" s="100"/>
      <c r="Q1128" s="100"/>
      <c r="R1128" s="100"/>
      <c r="S1128" s="100"/>
      <c r="T1128" s="100"/>
      <c r="U1128" s="100"/>
      <c r="V1128" s="100"/>
      <c r="W1128" s="100"/>
      <c r="X1128" s="100"/>
      <c r="Y1128" s="100"/>
      <c r="Z1128" s="100"/>
    </row>
    <row r="1129" spans="1:26" ht="14.25" hidden="1" customHeight="1" outlineLevel="1" x14ac:dyDescent="0.2">
      <c r="A1129" s="100"/>
      <c r="B1129" s="100"/>
      <c r="C1129" s="100">
        <v>10</v>
      </c>
      <c r="D1129" s="100" t="s">
        <v>1125</v>
      </c>
      <c r="E1129" s="101">
        <v>6</v>
      </c>
      <c r="F1129" s="100" t="s">
        <v>1126</v>
      </c>
      <c r="G1129" s="100">
        <v>40</v>
      </c>
      <c r="H1129" s="100"/>
      <c r="I1129" s="100"/>
      <c r="J1129" s="100"/>
      <c r="K1129" s="100"/>
      <c r="L1129" s="100"/>
      <c r="M1129" s="100"/>
      <c r="N1129" s="100"/>
      <c r="O1129" s="100"/>
      <c r="P1129" s="100"/>
      <c r="Q1129" s="100"/>
      <c r="R1129" s="100"/>
      <c r="S1129" s="100"/>
      <c r="T1129" s="100"/>
      <c r="U1129" s="100"/>
      <c r="V1129" s="100"/>
      <c r="W1129" s="100"/>
      <c r="X1129" s="100"/>
      <c r="Y1129" s="100"/>
      <c r="Z1129" s="100"/>
    </row>
    <row r="1130" spans="1:26" ht="14.25" hidden="1" customHeight="1" outlineLevel="1" x14ac:dyDescent="0.2">
      <c r="A1130" s="100"/>
      <c r="B1130" s="100"/>
      <c r="C1130" s="100">
        <v>11</v>
      </c>
      <c r="D1130" s="100" t="s">
        <v>1127</v>
      </c>
      <c r="E1130" s="101">
        <v>6</v>
      </c>
      <c r="F1130" s="100"/>
      <c r="G1130" s="100">
        <v>42</v>
      </c>
      <c r="H1130" s="100"/>
      <c r="I1130" s="100"/>
      <c r="J1130" s="100"/>
      <c r="K1130" s="100"/>
      <c r="L1130" s="100"/>
      <c r="M1130" s="100"/>
      <c r="N1130" s="100"/>
      <c r="O1130" s="100"/>
      <c r="P1130" s="100"/>
      <c r="Q1130" s="100"/>
      <c r="R1130" s="100"/>
      <c r="S1130" s="100"/>
      <c r="T1130" s="100"/>
      <c r="U1130" s="100"/>
      <c r="V1130" s="100"/>
      <c r="W1130" s="100"/>
      <c r="X1130" s="100"/>
      <c r="Y1130" s="100"/>
      <c r="Z1130" s="100"/>
    </row>
    <row r="1131" spans="1:26" ht="14.25" hidden="1" customHeight="1" outlineLevel="1" x14ac:dyDescent="0.2">
      <c r="A1131" s="100"/>
      <c r="B1131" s="100"/>
      <c r="C1131" s="100">
        <v>12</v>
      </c>
      <c r="D1131" s="100" t="s">
        <v>1125</v>
      </c>
      <c r="E1131" s="101">
        <v>7</v>
      </c>
      <c r="F1131" s="100" t="s">
        <v>1126</v>
      </c>
      <c r="G1131" s="100">
        <v>44</v>
      </c>
      <c r="H1131" s="100"/>
      <c r="I1131" s="100"/>
      <c r="J1131" s="100"/>
      <c r="K1131" s="100"/>
      <c r="L1131" s="100"/>
      <c r="M1131" s="100"/>
      <c r="N1131" s="100"/>
      <c r="O1131" s="100"/>
      <c r="P1131" s="100"/>
      <c r="Q1131" s="100"/>
      <c r="R1131" s="100"/>
      <c r="S1131" s="100"/>
      <c r="T1131" s="100"/>
      <c r="U1131" s="100"/>
      <c r="V1131" s="100"/>
      <c r="W1131" s="100"/>
      <c r="X1131" s="100"/>
      <c r="Y1131" s="100"/>
      <c r="Z1131" s="100"/>
    </row>
    <row r="1132" spans="1:26" ht="14.25" hidden="1" customHeight="1" outlineLevel="1" x14ac:dyDescent="0.2">
      <c r="A1132" s="100"/>
      <c r="B1132" s="100"/>
      <c r="C1132" s="100">
        <v>13</v>
      </c>
      <c r="D1132" s="100" t="s">
        <v>1127</v>
      </c>
      <c r="E1132" s="101">
        <v>7</v>
      </c>
      <c r="F1132" s="100"/>
      <c r="G1132" s="100">
        <v>46</v>
      </c>
      <c r="H1132" s="100"/>
      <c r="I1132" s="100"/>
      <c r="J1132" s="100"/>
      <c r="K1132" s="100"/>
      <c r="L1132" s="100"/>
      <c r="M1132" s="100"/>
      <c r="N1132" s="100"/>
      <c r="O1132" s="100"/>
      <c r="P1132" s="100"/>
      <c r="Q1132" s="100"/>
      <c r="R1132" s="100"/>
      <c r="S1132" s="100"/>
      <c r="T1132" s="100"/>
      <c r="U1132" s="100"/>
      <c r="V1132" s="100"/>
      <c r="W1132" s="100"/>
      <c r="X1132" s="100"/>
      <c r="Y1132" s="100"/>
      <c r="Z1132" s="100"/>
    </row>
    <row r="1133" spans="1:26" ht="14.25" hidden="1" customHeight="1" outlineLevel="1" x14ac:dyDescent="0.2">
      <c r="A1133" s="100"/>
      <c r="B1133" s="100"/>
      <c r="C1133" s="100">
        <v>14</v>
      </c>
      <c r="D1133" s="100" t="s">
        <v>1125</v>
      </c>
      <c r="E1133" s="101">
        <v>8</v>
      </c>
      <c r="F1133" s="100" t="s">
        <v>1126</v>
      </c>
      <c r="G1133" s="100">
        <v>48</v>
      </c>
      <c r="H1133" s="100"/>
      <c r="I1133" s="100"/>
      <c r="J1133" s="100"/>
      <c r="K1133" s="100"/>
      <c r="L1133" s="100"/>
      <c r="M1133" s="100"/>
      <c r="N1133" s="100"/>
      <c r="O1133" s="100"/>
      <c r="P1133" s="100"/>
      <c r="Q1133" s="100"/>
      <c r="R1133" s="100"/>
      <c r="S1133" s="100"/>
      <c r="T1133" s="100"/>
      <c r="U1133" s="100"/>
      <c r="V1133" s="100"/>
      <c r="W1133" s="100"/>
      <c r="X1133" s="100"/>
      <c r="Y1133" s="100"/>
      <c r="Z1133" s="100"/>
    </row>
    <row r="1134" spans="1:26" ht="14.25" hidden="1" customHeight="1" outlineLevel="1" x14ac:dyDescent="0.2">
      <c r="A1134" s="100"/>
      <c r="B1134" s="100"/>
      <c r="C1134" s="100">
        <v>15</v>
      </c>
      <c r="D1134" s="100" t="s">
        <v>1127</v>
      </c>
      <c r="E1134" s="101">
        <v>8</v>
      </c>
      <c r="F1134" s="100"/>
      <c r="G1134" s="100">
        <v>50</v>
      </c>
      <c r="H1134" s="100"/>
      <c r="I1134" s="100"/>
      <c r="J1134" s="100"/>
      <c r="K1134" s="100"/>
      <c r="L1134" s="100"/>
      <c r="M1134" s="100"/>
      <c r="N1134" s="100"/>
      <c r="O1134" s="100"/>
      <c r="P1134" s="100"/>
      <c r="Q1134" s="100"/>
      <c r="R1134" s="100"/>
      <c r="S1134" s="100"/>
      <c r="T1134" s="100"/>
      <c r="U1134" s="100"/>
      <c r="V1134" s="100"/>
      <c r="W1134" s="100"/>
      <c r="X1134" s="100"/>
      <c r="Y1134" s="100"/>
      <c r="Z1134" s="100"/>
    </row>
    <row r="1135" spans="1:26" ht="14.25" hidden="1" customHeight="1" outlineLevel="1" x14ac:dyDescent="0.2">
      <c r="A1135" s="100"/>
      <c r="B1135" s="100"/>
      <c r="C1135" s="100">
        <v>16</v>
      </c>
      <c r="D1135" s="100" t="s">
        <v>1125</v>
      </c>
      <c r="E1135" s="101">
        <v>9</v>
      </c>
      <c r="F1135" s="100" t="s">
        <v>1126</v>
      </c>
      <c r="G1135" s="100">
        <v>52</v>
      </c>
      <c r="H1135" s="100"/>
      <c r="I1135" s="100"/>
      <c r="J1135" s="100"/>
      <c r="K1135" s="100"/>
      <c r="L1135" s="100"/>
      <c r="M1135" s="100"/>
      <c r="N1135" s="100"/>
      <c r="O1135" s="100"/>
      <c r="P1135" s="100"/>
      <c r="Q1135" s="100"/>
      <c r="R1135" s="100"/>
      <c r="S1135" s="100"/>
      <c r="T1135" s="100"/>
      <c r="U1135" s="100"/>
      <c r="V1135" s="100"/>
      <c r="W1135" s="100"/>
      <c r="X1135" s="100"/>
      <c r="Y1135" s="100"/>
      <c r="Z1135" s="100"/>
    </row>
    <row r="1136" spans="1:26" ht="14.25" hidden="1" customHeight="1" outlineLevel="1" x14ac:dyDescent="0.2">
      <c r="A1136" s="100"/>
      <c r="B1136" s="100"/>
      <c r="C1136" s="100">
        <v>17</v>
      </c>
      <c r="D1136" s="100" t="s">
        <v>1127</v>
      </c>
      <c r="E1136" s="101">
        <v>9</v>
      </c>
      <c r="F1136" s="100"/>
      <c r="G1136" s="100">
        <v>54</v>
      </c>
      <c r="H1136" s="100"/>
      <c r="I1136" s="100"/>
      <c r="J1136" s="100"/>
      <c r="K1136" s="100"/>
      <c r="L1136" s="100"/>
      <c r="M1136" s="100"/>
      <c r="N1136" s="100"/>
      <c r="O1136" s="100"/>
      <c r="P1136" s="100"/>
      <c r="Q1136" s="100"/>
      <c r="R1136" s="100"/>
      <c r="S1136" s="100"/>
      <c r="T1136" s="100"/>
      <c r="U1136" s="100"/>
      <c r="V1136" s="100"/>
      <c r="W1136" s="100"/>
      <c r="X1136" s="100"/>
      <c r="Y1136" s="100"/>
      <c r="Z1136" s="100"/>
    </row>
    <row r="1137" spans="1:26" ht="14.25" hidden="1" customHeight="1" outlineLevel="1" x14ac:dyDescent="0.2">
      <c r="A1137" s="100"/>
      <c r="B1137" s="100"/>
      <c r="C1137" s="100">
        <v>18</v>
      </c>
      <c r="D1137" s="100" t="s">
        <v>1125</v>
      </c>
      <c r="E1137" s="101">
        <v>10</v>
      </c>
      <c r="F1137" s="100" t="s">
        <v>1126</v>
      </c>
      <c r="G1137" s="100">
        <v>56</v>
      </c>
      <c r="H1137" s="100"/>
      <c r="I1137" s="100"/>
      <c r="J1137" s="100"/>
      <c r="K1137" s="100"/>
      <c r="L1137" s="100"/>
      <c r="M1137" s="100"/>
      <c r="N1137" s="100"/>
      <c r="O1137" s="100"/>
      <c r="P1137" s="100"/>
      <c r="Q1137" s="100"/>
      <c r="R1137" s="100"/>
      <c r="S1137" s="100"/>
      <c r="T1137" s="100"/>
      <c r="U1137" s="100"/>
      <c r="V1137" s="100"/>
      <c r="W1137" s="100"/>
      <c r="X1137" s="100"/>
      <c r="Y1137" s="100"/>
      <c r="Z1137" s="100"/>
    </row>
    <row r="1138" spans="1:26" ht="14.25" hidden="1" customHeight="1" outlineLevel="1" x14ac:dyDescent="0.2">
      <c r="A1138" s="100"/>
      <c r="B1138" s="100"/>
      <c r="C1138" s="100">
        <v>19</v>
      </c>
      <c r="D1138" s="100" t="s">
        <v>1127</v>
      </c>
      <c r="E1138" s="101">
        <v>10</v>
      </c>
      <c r="F1138" s="100"/>
      <c r="G1138" s="100">
        <v>58</v>
      </c>
      <c r="H1138" s="100"/>
      <c r="I1138" s="100"/>
      <c r="J1138" s="100"/>
      <c r="K1138" s="100"/>
      <c r="L1138" s="100"/>
      <c r="M1138" s="100"/>
      <c r="N1138" s="100"/>
      <c r="O1138" s="100"/>
      <c r="P1138" s="100"/>
      <c r="Q1138" s="100"/>
      <c r="R1138" s="100"/>
      <c r="S1138" s="100"/>
      <c r="T1138" s="100"/>
      <c r="U1138" s="100"/>
      <c r="V1138" s="100"/>
      <c r="W1138" s="100"/>
      <c r="X1138" s="100"/>
      <c r="Y1138" s="100"/>
      <c r="Z1138" s="100"/>
    </row>
    <row r="1139" spans="1:26" ht="14.25" hidden="1" customHeight="1" outlineLevel="1" x14ac:dyDescent="0.2">
      <c r="A1139" s="100"/>
      <c r="B1139" s="100"/>
      <c r="C1139" s="100">
        <v>20</v>
      </c>
      <c r="D1139" s="100" t="s">
        <v>1125</v>
      </c>
      <c r="E1139" s="101">
        <v>11</v>
      </c>
      <c r="F1139" s="100" t="s">
        <v>1126</v>
      </c>
      <c r="G1139" s="100">
        <v>60</v>
      </c>
      <c r="H1139" s="100"/>
      <c r="I1139" s="100"/>
      <c r="J1139" s="100"/>
      <c r="K1139" s="100"/>
      <c r="L1139" s="100"/>
      <c r="M1139" s="100"/>
      <c r="N1139" s="100"/>
      <c r="O1139" s="100"/>
      <c r="P1139" s="100"/>
      <c r="Q1139" s="100"/>
      <c r="R1139" s="100"/>
      <c r="S1139" s="100"/>
      <c r="T1139" s="100"/>
      <c r="U1139" s="100"/>
      <c r="V1139" s="100"/>
      <c r="W1139" s="100"/>
      <c r="X1139" s="100"/>
      <c r="Y1139" s="100"/>
      <c r="Z1139" s="100"/>
    </row>
    <row r="1140" spans="1:26" ht="14.25" hidden="1" customHeight="1" outlineLevel="1" x14ac:dyDescent="0.2">
      <c r="A1140" s="100"/>
      <c r="B1140" s="100"/>
      <c r="C1140" s="100">
        <v>21</v>
      </c>
      <c r="D1140" s="100" t="s">
        <v>1127</v>
      </c>
      <c r="E1140" s="101">
        <v>11</v>
      </c>
      <c r="F1140" s="100"/>
      <c r="G1140" s="100">
        <v>62</v>
      </c>
      <c r="H1140" s="100"/>
      <c r="I1140" s="100"/>
      <c r="J1140" s="100"/>
      <c r="K1140" s="100"/>
      <c r="L1140" s="100"/>
      <c r="M1140" s="100"/>
      <c r="N1140" s="100"/>
      <c r="O1140" s="100"/>
      <c r="P1140" s="100"/>
      <c r="Q1140" s="100"/>
      <c r="R1140" s="100"/>
      <c r="S1140" s="100"/>
      <c r="T1140" s="100"/>
      <c r="U1140" s="100"/>
      <c r="V1140" s="100"/>
      <c r="W1140" s="100"/>
      <c r="X1140" s="100"/>
      <c r="Y1140" s="100"/>
      <c r="Z1140" s="100"/>
    </row>
    <row r="1141" spans="1:26" ht="14.25" hidden="1" customHeight="1" outlineLevel="1" x14ac:dyDescent="0.2">
      <c r="A1141" s="100"/>
      <c r="B1141" s="100"/>
      <c r="C1141" s="100">
        <v>22</v>
      </c>
      <c r="D1141" s="100" t="s">
        <v>1125</v>
      </c>
      <c r="E1141" s="101">
        <v>12</v>
      </c>
      <c r="F1141" s="100" t="s">
        <v>1126</v>
      </c>
      <c r="G1141" s="100">
        <v>64</v>
      </c>
      <c r="H1141" s="100"/>
      <c r="I1141" s="100"/>
      <c r="J1141" s="100"/>
      <c r="K1141" s="100"/>
      <c r="L1141" s="100"/>
      <c r="M1141" s="100"/>
      <c r="N1141" s="100"/>
      <c r="O1141" s="100"/>
      <c r="P1141" s="100"/>
      <c r="Q1141" s="100"/>
      <c r="R1141" s="100"/>
      <c r="S1141" s="100"/>
      <c r="T1141" s="100"/>
      <c r="U1141" s="100"/>
      <c r="V1141" s="100"/>
      <c r="W1141" s="100"/>
      <c r="X1141" s="100"/>
      <c r="Y1141" s="100"/>
      <c r="Z1141" s="100"/>
    </row>
    <row r="1142" spans="1:26" ht="14.25" hidden="1" customHeight="1" outlineLevel="1" x14ac:dyDescent="0.2">
      <c r="A1142" s="100"/>
      <c r="B1142" s="100"/>
      <c r="C1142" s="100">
        <v>23</v>
      </c>
      <c r="D1142" s="100" t="s">
        <v>1127</v>
      </c>
      <c r="E1142" s="101">
        <v>12</v>
      </c>
      <c r="F1142" s="100"/>
      <c r="G1142" s="100">
        <v>66</v>
      </c>
      <c r="H1142" s="100"/>
      <c r="I1142" s="100"/>
      <c r="J1142" s="100"/>
      <c r="K1142" s="100"/>
      <c r="L1142" s="100"/>
      <c r="M1142" s="100"/>
      <c r="N1142" s="100"/>
      <c r="O1142" s="100"/>
      <c r="P1142" s="100"/>
      <c r="Q1142" s="100"/>
      <c r="R1142" s="100"/>
      <c r="S1142" s="100"/>
      <c r="T1142" s="100"/>
      <c r="U1142" s="100"/>
      <c r="V1142" s="100"/>
      <c r="W1142" s="100"/>
      <c r="X1142" s="100"/>
      <c r="Y1142" s="100"/>
      <c r="Z1142" s="100"/>
    </row>
    <row r="1143" spans="1:26" ht="14.25" hidden="1" customHeight="1" outlineLevel="1" x14ac:dyDescent="0.2">
      <c r="A1143" s="100"/>
      <c r="B1143" s="100"/>
      <c r="C1143" s="100">
        <v>24</v>
      </c>
      <c r="D1143" s="100" t="s">
        <v>1125</v>
      </c>
      <c r="E1143" s="101">
        <v>13</v>
      </c>
      <c r="F1143" s="100" t="s">
        <v>1126</v>
      </c>
      <c r="G1143" s="100">
        <v>68</v>
      </c>
      <c r="H1143" s="100"/>
      <c r="I1143" s="100"/>
      <c r="J1143" s="100"/>
      <c r="K1143" s="100"/>
      <c r="L1143" s="100"/>
      <c r="M1143" s="100"/>
      <c r="N1143" s="100"/>
      <c r="O1143" s="100"/>
      <c r="P1143" s="100"/>
      <c r="Q1143" s="100"/>
      <c r="R1143" s="100"/>
      <c r="S1143" s="100"/>
      <c r="T1143" s="100"/>
      <c r="U1143" s="100"/>
      <c r="V1143" s="100"/>
      <c r="W1143" s="100"/>
      <c r="X1143" s="100"/>
      <c r="Y1143" s="100"/>
      <c r="Z1143" s="100"/>
    </row>
    <row r="1144" spans="1:26" ht="14.25" hidden="1" customHeight="1" outlineLevel="1" x14ac:dyDescent="0.2">
      <c r="A1144" s="100"/>
      <c r="B1144" s="100"/>
      <c r="C1144" s="100">
        <v>25</v>
      </c>
      <c r="D1144" s="100" t="s">
        <v>1127</v>
      </c>
      <c r="E1144" s="101">
        <v>13</v>
      </c>
      <c r="F1144" s="100"/>
      <c r="G1144" s="100">
        <v>70</v>
      </c>
      <c r="H1144" s="100"/>
      <c r="I1144" s="100"/>
      <c r="J1144" s="100"/>
      <c r="K1144" s="100"/>
      <c r="L1144" s="100"/>
      <c r="M1144" s="100"/>
      <c r="N1144" s="100"/>
      <c r="O1144" s="100"/>
      <c r="P1144" s="100"/>
      <c r="Q1144" s="100"/>
      <c r="R1144" s="100"/>
      <c r="S1144" s="100"/>
      <c r="T1144" s="100"/>
      <c r="U1144" s="100"/>
      <c r="V1144" s="100"/>
      <c r="W1144" s="100"/>
      <c r="X1144" s="100"/>
      <c r="Y1144" s="100"/>
      <c r="Z1144" s="100"/>
    </row>
    <row r="1145" spans="1:26" ht="14.25" hidden="1" customHeight="1" outlineLevel="1" x14ac:dyDescent="0.2">
      <c r="A1145" s="100"/>
      <c r="B1145" s="100"/>
      <c r="C1145" s="100">
        <v>26</v>
      </c>
      <c r="D1145" s="100" t="s">
        <v>1125</v>
      </c>
      <c r="E1145" s="101">
        <v>14</v>
      </c>
      <c r="F1145" s="100" t="s">
        <v>1126</v>
      </c>
      <c r="G1145" s="100">
        <v>72</v>
      </c>
      <c r="H1145" s="100"/>
      <c r="I1145" s="100"/>
      <c r="J1145" s="100"/>
      <c r="K1145" s="100"/>
      <c r="L1145" s="100"/>
      <c r="M1145" s="100"/>
      <c r="N1145" s="100"/>
      <c r="O1145" s="100"/>
      <c r="P1145" s="100"/>
      <c r="Q1145" s="100"/>
      <c r="R1145" s="100"/>
      <c r="S1145" s="100"/>
      <c r="T1145" s="100"/>
      <c r="U1145" s="100"/>
      <c r="V1145" s="100"/>
      <c r="W1145" s="100"/>
      <c r="X1145" s="100"/>
      <c r="Y1145" s="100"/>
      <c r="Z1145" s="100"/>
    </row>
    <row r="1146" spans="1:26" ht="14.25" hidden="1" customHeight="1" outlineLevel="1" x14ac:dyDescent="0.2">
      <c r="A1146" s="100"/>
      <c r="B1146" s="100"/>
      <c r="C1146" s="100">
        <v>27</v>
      </c>
      <c r="D1146" s="100" t="s">
        <v>1127</v>
      </c>
      <c r="E1146" s="101">
        <v>14</v>
      </c>
      <c r="F1146" s="100"/>
      <c r="G1146" s="100">
        <v>74</v>
      </c>
      <c r="H1146" s="100"/>
      <c r="I1146" s="100"/>
      <c r="J1146" s="100"/>
      <c r="K1146" s="100"/>
      <c r="L1146" s="100"/>
      <c r="M1146" s="100"/>
      <c r="N1146" s="100"/>
      <c r="O1146" s="100"/>
      <c r="P1146" s="100"/>
      <c r="Q1146" s="100"/>
      <c r="R1146" s="100"/>
      <c r="S1146" s="100"/>
      <c r="T1146" s="100"/>
      <c r="U1146" s="100"/>
      <c r="V1146" s="100"/>
      <c r="W1146" s="100"/>
      <c r="X1146" s="100"/>
      <c r="Y1146" s="100"/>
      <c r="Z1146" s="100"/>
    </row>
    <row r="1147" spans="1:26" ht="14.25" hidden="1" customHeight="1" outlineLevel="1" x14ac:dyDescent="0.2">
      <c r="A1147" s="100"/>
      <c r="B1147" s="100"/>
      <c r="C1147" s="100">
        <v>28</v>
      </c>
      <c r="D1147" s="100" t="s">
        <v>1125</v>
      </c>
      <c r="E1147" s="101">
        <v>15</v>
      </c>
      <c r="F1147" s="100" t="s">
        <v>1126</v>
      </c>
      <c r="G1147" s="100">
        <v>76</v>
      </c>
      <c r="H1147" s="100"/>
      <c r="I1147" s="100"/>
      <c r="J1147" s="100"/>
      <c r="K1147" s="100"/>
      <c r="L1147" s="100"/>
      <c r="M1147" s="100"/>
      <c r="N1147" s="100"/>
      <c r="O1147" s="100"/>
      <c r="P1147" s="100"/>
      <c r="Q1147" s="100"/>
      <c r="R1147" s="100"/>
      <c r="S1147" s="100"/>
      <c r="T1147" s="100"/>
      <c r="U1147" s="100"/>
      <c r="V1147" s="100"/>
      <c r="W1147" s="100"/>
      <c r="X1147" s="100"/>
      <c r="Y1147" s="100"/>
      <c r="Z1147" s="100"/>
    </row>
    <row r="1148" spans="1:26" ht="14.25" hidden="1" customHeight="1" outlineLevel="1" x14ac:dyDescent="0.2">
      <c r="A1148" s="100"/>
      <c r="B1148" s="100"/>
      <c r="C1148" s="100">
        <v>29</v>
      </c>
      <c r="D1148" s="100" t="s">
        <v>1127</v>
      </c>
      <c r="E1148" s="101">
        <v>15</v>
      </c>
      <c r="F1148" s="100"/>
      <c r="G1148" s="100">
        <v>78</v>
      </c>
      <c r="H1148" s="100"/>
      <c r="I1148" s="100"/>
      <c r="J1148" s="100"/>
      <c r="K1148" s="100"/>
      <c r="L1148" s="100"/>
      <c r="M1148" s="100"/>
      <c r="N1148" s="100"/>
      <c r="O1148" s="100"/>
      <c r="P1148" s="100"/>
      <c r="Q1148" s="100"/>
      <c r="R1148" s="100"/>
      <c r="S1148" s="100"/>
      <c r="T1148" s="100"/>
      <c r="U1148" s="100"/>
      <c r="V1148" s="100"/>
      <c r="W1148" s="100"/>
      <c r="X1148" s="100"/>
      <c r="Y1148" s="100"/>
      <c r="Z1148" s="100"/>
    </row>
    <row r="1149" spans="1:26" ht="14.25" hidden="1" customHeight="1" outlineLevel="1" x14ac:dyDescent="0.2">
      <c r="A1149" s="100"/>
      <c r="B1149" s="100"/>
      <c r="C1149" s="100">
        <v>30</v>
      </c>
      <c r="D1149" s="100" t="s">
        <v>1125</v>
      </c>
      <c r="E1149" s="101">
        <v>16</v>
      </c>
      <c r="F1149" s="100" t="s">
        <v>1126</v>
      </c>
      <c r="G1149" s="100">
        <v>80</v>
      </c>
      <c r="H1149" s="100"/>
      <c r="I1149" s="100"/>
      <c r="J1149" s="100"/>
      <c r="K1149" s="100"/>
      <c r="L1149" s="100"/>
      <c r="M1149" s="100"/>
      <c r="N1149" s="100"/>
      <c r="O1149" s="100"/>
      <c r="P1149" s="100"/>
      <c r="Q1149" s="100"/>
      <c r="R1149" s="100"/>
      <c r="S1149" s="100"/>
      <c r="T1149" s="100"/>
      <c r="U1149" s="100"/>
      <c r="V1149" s="100"/>
      <c r="W1149" s="100"/>
      <c r="X1149" s="100"/>
      <c r="Y1149" s="100"/>
      <c r="Z1149" s="100"/>
    </row>
    <row r="1150" spans="1:26" ht="14.25" hidden="1" customHeight="1" outlineLevel="1" x14ac:dyDescent="0.2">
      <c r="A1150" s="100"/>
      <c r="B1150" s="100"/>
      <c r="C1150" s="100">
        <v>31</v>
      </c>
      <c r="D1150" s="100" t="s">
        <v>1127</v>
      </c>
      <c r="E1150" s="101">
        <v>16</v>
      </c>
      <c r="F1150" s="100"/>
      <c r="G1150" s="100">
        <v>82</v>
      </c>
      <c r="H1150" s="100"/>
      <c r="I1150" s="100"/>
      <c r="J1150" s="100"/>
      <c r="K1150" s="100"/>
      <c r="L1150" s="100"/>
      <c r="M1150" s="100"/>
      <c r="N1150" s="100"/>
      <c r="O1150" s="100"/>
      <c r="P1150" s="100"/>
      <c r="Q1150" s="100"/>
      <c r="R1150" s="100"/>
      <c r="S1150" s="100"/>
      <c r="T1150" s="100"/>
      <c r="U1150" s="100"/>
      <c r="V1150" s="100"/>
      <c r="W1150" s="100"/>
      <c r="X1150" s="100"/>
      <c r="Y1150" s="100"/>
      <c r="Z1150" s="100"/>
    </row>
    <row r="1151" spans="1:26" ht="14.25" hidden="1" customHeight="1" outlineLevel="1" x14ac:dyDescent="0.2">
      <c r="A1151" s="100"/>
      <c r="B1151" s="100"/>
      <c r="C1151" s="100">
        <v>32</v>
      </c>
      <c r="D1151" s="100" t="s">
        <v>1125</v>
      </c>
      <c r="E1151" s="101">
        <v>17</v>
      </c>
      <c r="F1151" s="100" t="s">
        <v>1126</v>
      </c>
      <c r="G1151" s="100">
        <v>84</v>
      </c>
      <c r="H1151" s="100"/>
      <c r="I1151" s="100"/>
      <c r="J1151" s="100"/>
      <c r="K1151" s="100"/>
      <c r="L1151" s="100"/>
      <c r="M1151" s="100"/>
      <c r="N1151" s="100"/>
      <c r="O1151" s="100"/>
      <c r="P1151" s="100"/>
      <c r="Q1151" s="100"/>
      <c r="R1151" s="100"/>
      <c r="S1151" s="100"/>
      <c r="T1151" s="100"/>
      <c r="U1151" s="100"/>
      <c r="V1151" s="100"/>
      <c r="W1151" s="100"/>
      <c r="X1151" s="100"/>
      <c r="Y1151" s="100"/>
      <c r="Z1151" s="100"/>
    </row>
    <row r="1152" spans="1:26" ht="14.25" hidden="1" customHeight="1" outlineLevel="1" x14ac:dyDescent="0.2">
      <c r="A1152" s="100"/>
      <c r="B1152" s="100"/>
      <c r="C1152" s="100">
        <v>33</v>
      </c>
      <c r="D1152" s="100" t="s">
        <v>1127</v>
      </c>
      <c r="E1152" s="101">
        <v>17</v>
      </c>
      <c r="F1152" s="100"/>
      <c r="G1152" s="100">
        <v>86</v>
      </c>
      <c r="H1152" s="100"/>
      <c r="I1152" s="100"/>
      <c r="J1152" s="100"/>
      <c r="K1152" s="100"/>
      <c r="L1152" s="100"/>
      <c r="M1152" s="100"/>
      <c r="N1152" s="100"/>
      <c r="O1152" s="100"/>
      <c r="P1152" s="100"/>
      <c r="Q1152" s="100"/>
      <c r="R1152" s="100"/>
      <c r="S1152" s="100"/>
      <c r="T1152" s="100"/>
      <c r="U1152" s="100"/>
      <c r="V1152" s="100"/>
      <c r="W1152" s="100"/>
      <c r="X1152" s="100"/>
      <c r="Y1152" s="100"/>
      <c r="Z1152" s="100"/>
    </row>
    <row r="1153" spans="1:26" ht="14.25" hidden="1" customHeight="1" outlineLevel="1" x14ac:dyDescent="0.2">
      <c r="A1153" s="100"/>
      <c r="B1153" s="100"/>
      <c r="C1153" s="100">
        <v>34</v>
      </c>
      <c r="D1153" s="100" t="s">
        <v>1125</v>
      </c>
      <c r="E1153" s="101">
        <v>18</v>
      </c>
      <c r="F1153" s="100" t="s">
        <v>1126</v>
      </c>
      <c r="G1153" s="100">
        <v>88</v>
      </c>
      <c r="H1153" s="100"/>
      <c r="I1153" s="100"/>
      <c r="J1153" s="100"/>
      <c r="K1153" s="100"/>
      <c r="L1153" s="100"/>
      <c r="M1153" s="100"/>
      <c r="N1153" s="100"/>
      <c r="O1153" s="100"/>
      <c r="P1153" s="100"/>
      <c r="Q1153" s="100"/>
      <c r="R1153" s="100"/>
      <c r="S1153" s="100"/>
      <c r="T1153" s="100"/>
      <c r="U1153" s="100"/>
      <c r="V1153" s="100"/>
      <c r="W1153" s="100"/>
      <c r="X1153" s="100"/>
      <c r="Y1153" s="100"/>
      <c r="Z1153" s="100"/>
    </row>
    <row r="1154" spans="1:26" ht="14.25" hidden="1" customHeight="1" outlineLevel="1" x14ac:dyDescent="0.2">
      <c r="A1154" s="100"/>
      <c r="B1154" s="100"/>
      <c r="C1154" s="100">
        <v>35</v>
      </c>
      <c r="D1154" s="100" t="s">
        <v>1127</v>
      </c>
      <c r="E1154" s="101">
        <v>18</v>
      </c>
      <c r="F1154" s="100"/>
      <c r="G1154" s="100">
        <v>90</v>
      </c>
      <c r="H1154" s="100"/>
      <c r="I1154" s="100"/>
      <c r="J1154" s="100"/>
      <c r="K1154" s="100"/>
      <c r="L1154" s="100"/>
      <c r="M1154" s="100"/>
      <c r="N1154" s="100"/>
      <c r="O1154" s="100"/>
      <c r="P1154" s="100"/>
      <c r="Q1154" s="100"/>
      <c r="R1154" s="100"/>
      <c r="S1154" s="100"/>
      <c r="T1154" s="100"/>
      <c r="U1154" s="100"/>
      <c r="V1154" s="100"/>
      <c r="W1154" s="100"/>
      <c r="X1154" s="100"/>
      <c r="Y1154" s="100"/>
      <c r="Z1154" s="100"/>
    </row>
    <row r="1155" spans="1:26" ht="14.25" hidden="1" customHeight="1" outlineLevel="1" x14ac:dyDescent="0.2">
      <c r="A1155" s="100"/>
      <c r="B1155" s="100"/>
      <c r="C1155" s="100">
        <v>36</v>
      </c>
      <c r="D1155" s="100" t="s">
        <v>1125</v>
      </c>
      <c r="E1155" s="101">
        <v>19</v>
      </c>
      <c r="F1155" s="100" t="s">
        <v>1126</v>
      </c>
      <c r="G1155" s="100">
        <v>92</v>
      </c>
      <c r="H1155" s="100"/>
      <c r="I1155" s="100"/>
      <c r="J1155" s="100"/>
      <c r="K1155" s="100"/>
      <c r="L1155" s="100"/>
      <c r="M1155" s="100"/>
      <c r="N1155" s="100"/>
      <c r="O1155" s="100"/>
      <c r="P1155" s="100"/>
      <c r="Q1155" s="100"/>
      <c r="R1155" s="100"/>
      <c r="S1155" s="100"/>
      <c r="T1155" s="100"/>
      <c r="U1155" s="100"/>
      <c r="V1155" s="100"/>
      <c r="W1155" s="100"/>
      <c r="X1155" s="100"/>
      <c r="Y1155" s="100"/>
      <c r="Z1155" s="100"/>
    </row>
    <row r="1156" spans="1:26" ht="14.25" hidden="1" customHeight="1" outlineLevel="1" x14ac:dyDescent="0.2">
      <c r="A1156" s="100"/>
      <c r="B1156" s="100"/>
      <c r="C1156" s="100">
        <v>37</v>
      </c>
      <c r="D1156" s="100" t="s">
        <v>1127</v>
      </c>
      <c r="E1156" s="101">
        <v>19</v>
      </c>
      <c r="F1156" s="100"/>
      <c r="G1156" s="100">
        <v>94</v>
      </c>
      <c r="H1156" s="100"/>
      <c r="I1156" s="100"/>
      <c r="J1156" s="100"/>
      <c r="K1156" s="100"/>
      <c r="L1156" s="100"/>
      <c r="M1156" s="100"/>
      <c r="N1156" s="100"/>
      <c r="O1156" s="100"/>
      <c r="P1156" s="100"/>
      <c r="Q1156" s="100"/>
      <c r="R1156" s="100"/>
      <c r="S1156" s="100"/>
      <c r="T1156" s="100"/>
      <c r="U1156" s="100"/>
      <c r="V1156" s="100"/>
      <c r="W1156" s="100"/>
      <c r="X1156" s="100"/>
      <c r="Y1156" s="100"/>
      <c r="Z1156" s="100"/>
    </row>
    <row r="1157" spans="1:26" ht="14.25" hidden="1" customHeight="1" outlineLevel="1" x14ac:dyDescent="0.2">
      <c r="A1157" s="100"/>
      <c r="B1157" s="100"/>
      <c r="C1157" s="100">
        <v>38</v>
      </c>
      <c r="D1157" s="100" t="s">
        <v>1125</v>
      </c>
      <c r="E1157" s="101">
        <v>20</v>
      </c>
      <c r="F1157" s="100" t="s">
        <v>1126</v>
      </c>
      <c r="G1157" s="100">
        <v>96</v>
      </c>
      <c r="H1157" s="100"/>
      <c r="I1157" s="100"/>
      <c r="J1157" s="100"/>
      <c r="K1157" s="100"/>
      <c r="L1157" s="100"/>
      <c r="M1157" s="100"/>
      <c r="N1157" s="100"/>
      <c r="O1157" s="100"/>
      <c r="P1157" s="100"/>
      <c r="Q1157" s="100"/>
      <c r="R1157" s="100"/>
      <c r="S1157" s="100"/>
      <c r="T1157" s="100"/>
      <c r="U1157" s="100"/>
      <c r="V1157" s="100"/>
      <c r="W1157" s="100"/>
      <c r="X1157" s="100"/>
      <c r="Y1157" s="100"/>
      <c r="Z1157" s="100"/>
    </row>
    <row r="1158" spans="1:26" ht="14.25" hidden="1" customHeight="1" outlineLevel="1" x14ac:dyDescent="0.2">
      <c r="A1158" s="100"/>
      <c r="B1158" s="100"/>
      <c r="C1158" s="100">
        <v>39</v>
      </c>
      <c r="D1158" s="100" t="s">
        <v>1127</v>
      </c>
      <c r="E1158" s="101">
        <v>20</v>
      </c>
      <c r="F1158" s="100"/>
      <c r="G1158" s="100">
        <v>98</v>
      </c>
      <c r="H1158" s="100"/>
      <c r="I1158" s="100"/>
      <c r="J1158" s="100"/>
      <c r="K1158" s="100"/>
      <c r="L1158" s="100"/>
      <c r="M1158" s="100"/>
      <c r="N1158" s="100"/>
      <c r="O1158" s="100"/>
      <c r="P1158" s="100"/>
      <c r="Q1158" s="100"/>
      <c r="R1158" s="100"/>
      <c r="S1158" s="100"/>
      <c r="T1158" s="100"/>
      <c r="U1158" s="100"/>
      <c r="V1158" s="100"/>
      <c r="W1158" s="100"/>
      <c r="X1158" s="100"/>
      <c r="Y1158" s="100"/>
      <c r="Z1158" s="100"/>
    </row>
    <row r="1159" spans="1:26" ht="14.25" hidden="1" customHeight="1" outlineLevel="1" x14ac:dyDescent="0.2">
      <c r="A1159" s="100"/>
      <c r="B1159" s="100"/>
      <c r="C1159" s="100">
        <v>40</v>
      </c>
      <c r="D1159" s="100" t="s">
        <v>1125</v>
      </c>
      <c r="E1159" s="101">
        <v>21</v>
      </c>
      <c r="F1159" s="100" t="s">
        <v>1126</v>
      </c>
      <c r="G1159" s="100">
        <v>100</v>
      </c>
      <c r="H1159" s="100"/>
      <c r="I1159" s="100"/>
      <c r="J1159" s="100"/>
      <c r="K1159" s="100"/>
      <c r="L1159" s="100"/>
      <c r="M1159" s="100"/>
      <c r="N1159" s="100"/>
      <c r="O1159" s="100"/>
      <c r="P1159" s="100"/>
      <c r="Q1159" s="100"/>
      <c r="R1159" s="100"/>
      <c r="S1159" s="100"/>
      <c r="T1159" s="100"/>
      <c r="U1159" s="100"/>
      <c r="V1159" s="100"/>
      <c r="W1159" s="100"/>
      <c r="X1159" s="100"/>
      <c r="Y1159" s="100"/>
      <c r="Z1159" s="100"/>
    </row>
    <row r="1160" spans="1:26" ht="14.25" hidden="1" customHeight="1" outlineLevel="1" x14ac:dyDescent="0.2">
      <c r="A1160" s="100"/>
      <c r="B1160" s="100"/>
      <c r="C1160" s="100">
        <v>41</v>
      </c>
      <c r="D1160" s="100" t="s">
        <v>1127</v>
      </c>
      <c r="E1160" s="101">
        <v>21</v>
      </c>
      <c r="F1160" s="100"/>
      <c r="G1160" s="100">
        <v>102</v>
      </c>
      <c r="H1160" s="100"/>
      <c r="I1160" s="100"/>
      <c r="J1160" s="100"/>
      <c r="K1160" s="100"/>
      <c r="L1160" s="100"/>
      <c r="M1160" s="100"/>
      <c r="N1160" s="100"/>
      <c r="O1160" s="100"/>
      <c r="P1160" s="100"/>
      <c r="Q1160" s="100"/>
      <c r="R1160" s="100"/>
      <c r="S1160" s="100"/>
      <c r="T1160" s="100"/>
      <c r="U1160" s="100"/>
      <c r="V1160" s="100"/>
      <c r="W1160" s="100"/>
      <c r="X1160" s="100"/>
      <c r="Y1160" s="100"/>
      <c r="Z1160" s="100"/>
    </row>
    <row r="1161" spans="1:26" ht="14.25" hidden="1" customHeight="1" outlineLevel="1" x14ac:dyDescent="0.2">
      <c r="A1161" s="100"/>
      <c r="B1161" s="100"/>
      <c r="C1161" s="100">
        <v>42</v>
      </c>
      <c r="D1161" s="100" t="s">
        <v>1125</v>
      </c>
      <c r="E1161" s="101">
        <v>22</v>
      </c>
      <c r="F1161" s="100" t="s">
        <v>1126</v>
      </c>
      <c r="G1161" s="100">
        <v>104</v>
      </c>
      <c r="H1161" s="100"/>
      <c r="I1161" s="100"/>
      <c r="J1161" s="100"/>
      <c r="K1161" s="100"/>
      <c r="L1161" s="100"/>
      <c r="M1161" s="100"/>
      <c r="N1161" s="100"/>
      <c r="O1161" s="100"/>
      <c r="P1161" s="100"/>
      <c r="Q1161" s="100"/>
      <c r="R1161" s="100"/>
      <c r="S1161" s="100"/>
      <c r="T1161" s="100"/>
      <c r="U1161" s="100"/>
      <c r="V1161" s="100"/>
      <c r="W1161" s="100"/>
      <c r="X1161" s="100"/>
      <c r="Y1161" s="100"/>
      <c r="Z1161" s="100"/>
    </row>
    <row r="1162" spans="1:26" ht="14.25" hidden="1" customHeight="1" outlineLevel="1" x14ac:dyDescent="0.2">
      <c r="A1162" s="100"/>
      <c r="B1162" s="100"/>
      <c r="C1162" s="100">
        <v>43</v>
      </c>
      <c r="D1162" s="100" t="s">
        <v>1127</v>
      </c>
      <c r="E1162" s="101">
        <v>22</v>
      </c>
      <c r="F1162" s="100"/>
      <c r="G1162" s="100">
        <v>106</v>
      </c>
      <c r="H1162" s="100"/>
      <c r="I1162" s="100"/>
      <c r="J1162" s="100"/>
      <c r="K1162" s="100"/>
      <c r="L1162" s="100"/>
      <c r="M1162" s="100"/>
      <c r="N1162" s="100"/>
      <c r="O1162" s="100"/>
      <c r="P1162" s="100"/>
      <c r="Q1162" s="100"/>
      <c r="R1162" s="100"/>
      <c r="S1162" s="100"/>
      <c r="T1162" s="100"/>
      <c r="U1162" s="100"/>
      <c r="V1162" s="100"/>
      <c r="W1162" s="100"/>
      <c r="X1162" s="100"/>
      <c r="Y1162" s="100"/>
      <c r="Z1162" s="100"/>
    </row>
    <row r="1163" spans="1:26" ht="14.25" hidden="1" customHeight="1" outlineLevel="1" x14ac:dyDescent="0.2">
      <c r="A1163" s="100"/>
      <c r="B1163" s="100"/>
      <c r="C1163" s="100">
        <v>44</v>
      </c>
      <c r="D1163" s="100" t="s">
        <v>1125</v>
      </c>
      <c r="E1163" s="101">
        <v>23</v>
      </c>
      <c r="F1163" s="100" t="s">
        <v>1126</v>
      </c>
      <c r="G1163" s="100">
        <v>108</v>
      </c>
      <c r="H1163" s="100"/>
      <c r="I1163" s="100"/>
      <c r="J1163" s="100"/>
      <c r="K1163" s="100"/>
      <c r="L1163" s="100"/>
      <c r="M1163" s="100"/>
      <c r="N1163" s="100"/>
      <c r="O1163" s="100"/>
      <c r="P1163" s="100"/>
      <c r="Q1163" s="100"/>
      <c r="R1163" s="100"/>
      <c r="S1163" s="100"/>
      <c r="T1163" s="100"/>
      <c r="U1163" s="100"/>
      <c r="V1163" s="100"/>
      <c r="W1163" s="100"/>
      <c r="X1163" s="100"/>
      <c r="Y1163" s="100"/>
      <c r="Z1163" s="100"/>
    </row>
    <row r="1164" spans="1:26" ht="14.25" hidden="1" customHeight="1" outlineLevel="1" x14ac:dyDescent="0.2">
      <c r="A1164" s="100"/>
      <c r="B1164" s="100"/>
      <c r="C1164" s="100">
        <v>45</v>
      </c>
      <c r="D1164" s="100" t="s">
        <v>1127</v>
      </c>
      <c r="E1164" s="101">
        <v>23</v>
      </c>
      <c r="F1164" s="100"/>
      <c r="G1164" s="100">
        <v>110</v>
      </c>
      <c r="H1164" s="100"/>
      <c r="I1164" s="100"/>
      <c r="J1164" s="100"/>
      <c r="K1164" s="100"/>
      <c r="L1164" s="100"/>
      <c r="M1164" s="100"/>
      <c r="N1164" s="100"/>
      <c r="O1164" s="100"/>
      <c r="P1164" s="100"/>
      <c r="Q1164" s="100"/>
      <c r="R1164" s="100"/>
      <c r="S1164" s="100"/>
      <c r="T1164" s="100"/>
      <c r="U1164" s="100"/>
      <c r="V1164" s="100"/>
      <c r="W1164" s="100"/>
      <c r="X1164" s="100"/>
      <c r="Y1164" s="100"/>
      <c r="Z1164" s="100"/>
    </row>
    <row r="1165" spans="1:26" ht="14.25" hidden="1" customHeight="1" outlineLevel="1" x14ac:dyDescent="0.2">
      <c r="A1165" s="100"/>
      <c r="B1165" s="100"/>
      <c r="C1165" s="100">
        <v>46</v>
      </c>
      <c r="D1165" s="100" t="s">
        <v>1125</v>
      </c>
      <c r="E1165" s="101">
        <v>24</v>
      </c>
      <c r="F1165" s="100" t="s">
        <v>1126</v>
      </c>
      <c r="G1165" s="100">
        <v>112</v>
      </c>
      <c r="H1165" s="100"/>
      <c r="I1165" s="100"/>
      <c r="J1165" s="100"/>
      <c r="K1165" s="100"/>
      <c r="L1165" s="100"/>
      <c r="M1165" s="100"/>
      <c r="N1165" s="100"/>
      <c r="O1165" s="100"/>
      <c r="P1165" s="100"/>
      <c r="Q1165" s="100"/>
      <c r="R1165" s="100"/>
      <c r="S1165" s="100"/>
      <c r="T1165" s="100"/>
      <c r="U1165" s="100"/>
      <c r="V1165" s="100"/>
      <c r="W1165" s="100"/>
      <c r="X1165" s="100"/>
      <c r="Y1165" s="100"/>
      <c r="Z1165" s="100"/>
    </row>
    <row r="1166" spans="1:26" ht="14.25" hidden="1" customHeight="1" outlineLevel="1" x14ac:dyDescent="0.2">
      <c r="A1166" s="100"/>
      <c r="B1166" s="100"/>
      <c r="C1166" s="100">
        <v>47</v>
      </c>
      <c r="D1166" s="100" t="s">
        <v>1127</v>
      </c>
      <c r="E1166" s="101">
        <v>24</v>
      </c>
      <c r="F1166" s="100"/>
      <c r="G1166" s="100">
        <v>114</v>
      </c>
      <c r="H1166" s="100"/>
      <c r="I1166" s="100"/>
      <c r="J1166" s="100"/>
      <c r="K1166" s="100"/>
      <c r="L1166" s="100"/>
      <c r="M1166" s="100"/>
      <c r="N1166" s="100"/>
      <c r="O1166" s="100"/>
      <c r="P1166" s="100"/>
      <c r="Q1166" s="100"/>
      <c r="R1166" s="100"/>
      <c r="S1166" s="100"/>
      <c r="T1166" s="100"/>
      <c r="U1166" s="100"/>
      <c r="V1166" s="100"/>
      <c r="W1166" s="100"/>
      <c r="X1166" s="100"/>
      <c r="Y1166" s="100"/>
      <c r="Z1166" s="100"/>
    </row>
    <row r="1167" spans="1:26" ht="14.25" hidden="1" customHeight="1" outlineLevel="1" x14ac:dyDescent="0.2">
      <c r="A1167" s="100"/>
      <c r="B1167" s="100"/>
      <c r="C1167" s="100">
        <v>48</v>
      </c>
      <c r="D1167" s="100" t="s">
        <v>1125</v>
      </c>
      <c r="E1167" s="101">
        <v>25</v>
      </c>
      <c r="F1167" s="100" t="s">
        <v>1126</v>
      </c>
      <c r="G1167" s="100">
        <v>116</v>
      </c>
      <c r="H1167" s="100"/>
      <c r="I1167" s="100"/>
      <c r="J1167" s="100"/>
      <c r="K1167" s="100"/>
      <c r="L1167" s="100"/>
      <c r="M1167" s="100"/>
      <c r="N1167" s="100"/>
      <c r="O1167" s="100"/>
      <c r="P1167" s="100"/>
      <c r="Q1167" s="100"/>
      <c r="R1167" s="100"/>
      <c r="S1167" s="100"/>
      <c r="T1167" s="100"/>
      <c r="U1167" s="100"/>
      <c r="V1167" s="100"/>
      <c r="W1167" s="100"/>
      <c r="X1167" s="100"/>
      <c r="Y1167" s="100"/>
      <c r="Z1167" s="100"/>
    </row>
    <row r="1168" spans="1:26" ht="14.25" hidden="1" customHeight="1" outlineLevel="1" x14ac:dyDescent="0.2">
      <c r="A1168" s="100"/>
      <c r="B1168" s="100"/>
      <c r="C1168" s="100">
        <v>49</v>
      </c>
      <c r="D1168" s="100" t="s">
        <v>1127</v>
      </c>
      <c r="E1168" s="101">
        <v>25</v>
      </c>
      <c r="F1168" s="100"/>
      <c r="G1168" s="100">
        <v>118</v>
      </c>
      <c r="H1168" s="100"/>
      <c r="I1168" s="100"/>
      <c r="J1168" s="100"/>
      <c r="K1168" s="100"/>
      <c r="L1168" s="100"/>
      <c r="M1168" s="100"/>
      <c r="N1168" s="100"/>
      <c r="O1168" s="100"/>
      <c r="P1168" s="100"/>
      <c r="Q1168" s="100"/>
      <c r="R1168" s="100"/>
      <c r="S1168" s="100"/>
      <c r="T1168" s="100"/>
      <c r="U1168" s="100"/>
      <c r="V1168" s="100"/>
      <c r="W1168" s="100"/>
      <c r="X1168" s="100"/>
      <c r="Y1168" s="100"/>
      <c r="Z1168" s="100"/>
    </row>
    <row r="1169" spans="1:26" ht="14.25" hidden="1" customHeight="1" outlineLevel="1" x14ac:dyDescent="0.2">
      <c r="A1169" s="100"/>
      <c r="B1169" s="100"/>
      <c r="C1169" s="100">
        <v>50</v>
      </c>
      <c r="D1169" s="100" t="s">
        <v>1125</v>
      </c>
      <c r="E1169" s="101">
        <v>26</v>
      </c>
      <c r="F1169" s="100" t="s">
        <v>1126</v>
      </c>
      <c r="G1169" s="100">
        <v>0</v>
      </c>
      <c r="H1169" s="100"/>
      <c r="I1169" s="100"/>
      <c r="J1169" s="100"/>
      <c r="K1169" s="100"/>
      <c r="L1169" s="100"/>
      <c r="M1169" s="100"/>
      <c r="N1169" s="100"/>
      <c r="O1169" s="100"/>
      <c r="P1169" s="100"/>
      <c r="Q1169" s="100"/>
      <c r="R1169" s="100"/>
      <c r="S1169" s="100"/>
      <c r="T1169" s="100"/>
      <c r="U1169" s="100"/>
      <c r="V1169" s="100"/>
      <c r="W1169" s="100"/>
      <c r="X1169" s="100"/>
      <c r="Y1169" s="100"/>
      <c r="Z1169" s="100"/>
    </row>
    <row r="1170" spans="1:26" ht="14.25" customHeight="1" x14ac:dyDescent="0.2">
      <c r="A1170" s="30"/>
      <c r="B1170" s="30" t="s">
        <v>1095</v>
      </c>
      <c r="C1170" s="30">
        <v>1</v>
      </c>
      <c r="D1170" s="30" t="s">
        <v>1096</v>
      </c>
      <c r="E1170" s="31">
        <v>1</v>
      </c>
      <c r="F1170" s="30"/>
      <c r="G1170" s="30">
        <v>20</v>
      </c>
      <c r="H1170" s="100"/>
      <c r="I1170" s="100"/>
      <c r="J1170" s="100"/>
      <c r="K1170" s="100"/>
      <c r="L1170" s="100"/>
      <c r="M1170" s="100"/>
      <c r="N1170" s="100"/>
      <c r="O1170" s="100"/>
      <c r="P1170" s="100"/>
      <c r="Q1170" s="100"/>
      <c r="R1170" s="100"/>
      <c r="S1170" s="100"/>
      <c r="T1170" s="100"/>
      <c r="U1170" s="100"/>
      <c r="V1170" s="100"/>
      <c r="W1170" s="100"/>
      <c r="X1170" s="100"/>
      <c r="Y1170" s="100"/>
      <c r="Z1170" s="100"/>
    </row>
    <row r="1171" spans="1:26" ht="14.25" customHeight="1" x14ac:dyDescent="0.2">
      <c r="A1171" s="100"/>
      <c r="B1171" s="100"/>
      <c r="C1171" s="100"/>
      <c r="D1171" s="100" t="s">
        <v>1097</v>
      </c>
      <c r="E1171" s="101">
        <v>30</v>
      </c>
      <c r="F1171" s="100"/>
      <c r="G1171" s="100"/>
      <c r="H1171" s="100"/>
      <c r="I1171" s="100"/>
      <c r="J1171" s="100"/>
      <c r="K1171" s="100"/>
      <c r="L1171" s="100"/>
      <c r="M1171" s="100"/>
      <c r="N1171" s="100"/>
      <c r="O1171" s="100"/>
      <c r="P1171" s="100"/>
      <c r="Q1171" s="100"/>
      <c r="R1171" s="100"/>
      <c r="S1171" s="100"/>
      <c r="T1171" s="100"/>
      <c r="U1171" s="100"/>
      <c r="V1171" s="100"/>
      <c r="W1171" s="100"/>
      <c r="X1171" s="100"/>
      <c r="Y1171" s="100"/>
      <c r="Z1171" s="100"/>
    </row>
    <row r="1172" spans="1:26" ht="14.25" customHeight="1" collapsed="1" x14ac:dyDescent="0.2">
      <c r="A1172" s="100"/>
      <c r="B1172" s="100"/>
      <c r="C1172" s="100"/>
      <c r="D1172" s="100" t="s">
        <v>1128</v>
      </c>
      <c r="E1172" s="101">
        <v>1</v>
      </c>
      <c r="F1172" s="100" t="s">
        <v>1129</v>
      </c>
      <c r="G1172" s="100"/>
      <c r="H1172" s="100"/>
      <c r="I1172" s="100"/>
      <c r="J1172" s="100"/>
      <c r="K1172" s="100"/>
      <c r="L1172" s="100"/>
      <c r="M1172" s="100"/>
      <c r="N1172" s="100"/>
      <c r="O1172" s="100"/>
      <c r="P1172" s="100"/>
      <c r="Q1172" s="100"/>
      <c r="R1172" s="100"/>
      <c r="S1172" s="100"/>
      <c r="T1172" s="100"/>
      <c r="U1172" s="100"/>
      <c r="V1172" s="100"/>
      <c r="W1172" s="100"/>
      <c r="X1172" s="100"/>
      <c r="Y1172" s="100"/>
      <c r="Z1172" s="100"/>
    </row>
    <row r="1173" spans="1:26" ht="14.25" hidden="1" customHeight="1" outlineLevel="1" x14ac:dyDescent="0.2">
      <c r="A1173" s="100"/>
      <c r="B1173" s="100"/>
      <c r="C1173" s="100">
        <v>2</v>
      </c>
      <c r="D1173" s="100" t="s">
        <v>1128</v>
      </c>
      <c r="E1173" s="101">
        <v>2</v>
      </c>
      <c r="F1173" s="100" t="s">
        <v>1129</v>
      </c>
      <c r="G1173" s="100">
        <v>24</v>
      </c>
      <c r="H1173" s="100"/>
      <c r="I1173" s="100"/>
      <c r="J1173" s="100"/>
      <c r="K1173" s="100"/>
      <c r="L1173" s="100"/>
      <c r="M1173" s="100"/>
      <c r="N1173" s="100"/>
      <c r="O1173" s="100"/>
      <c r="P1173" s="100"/>
      <c r="Q1173" s="100"/>
      <c r="R1173" s="100"/>
      <c r="S1173" s="100"/>
      <c r="T1173" s="100"/>
      <c r="U1173" s="100"/>
      <c r="V1173" s="100"/>
      <c r="W1173" s="100"/>
      <c r="X1173" s="100"/>
      <c r="Y1173" s="100"/>
      <c r="Z1173" s="100"/>
    </row>
    <row r="1174" spans="1:26" ht="14.25" hidden="1" customHeight="1" outlineLevel="1" x14ac:dyDescent="0.2">
      <c r="A1174" s="100"/>
      <c r="B1174" s="100"/>
      <c r="C1174" s="100">
        <v>3</v>
      </c>
      <c r="D1174" s="100" t="s">
        <v>1096</v>
      </c>
      <c r="E1174" s="101">
        <v>1</v>
      </c>
      <c r="F1174" s="100"/>
      <c r="G1174" s="100">
        <v>26</v>
      </c>
      <c r="H1174" s="100"/>
      <c r="I1174" s="100"/>
      <c r="J1174" s="100"/>
      <c r="K1174" s="100"/>
      <c r="L1174" s="100"/>
      <c r="M1174" s="100"/>
      <c r="N1174" s="100"/>
      <c r="O1174" s="100"/>
      <c r="P1174" s="100"/>
      <c r="Q1174" s="100"/>
      <c r="R1174" s="100"/>
      <c r="S1174" s="100"/>
      <c r="T1174" s="100"/>
      <c r="U1174" s="100"/>
      <c r="V1174" s="100"/>
      <c r="W1174" s="100"/>
      <c r="X1174" s="100"/>
      <c r="Y1174" s="100"/>
      <c r="Z1174" s="100"/>
    </row>
    <row r="1175" spans="1:26" ht="14.25" hidden="1" customHeight="1" outlineLevel="1" x14ac:dyDescent="0.2">
      <c r="A1175" s="100"/>
      <c r="B1175" s="100"/>
      <c r="C1175" s="100"/>
      <c r="D1175" s="100" t="s">
        <v>1097</v>
      </c>
      <c r="E1175" s="101">
        <v>31</v>
      </c>
      <c r="F1175" s="100"/>
      <c r="G1175" s="100"/>
      <c r="H1175" s="100"/>
      <c r="I1175" s="100"/>
      <c r="J1175" s="100"/>
      <c r="K1175" s="100"/>
      <c r="L1175" s="100"/>
      <c r="M1175" s="100"/>
      <c r="N1175" s="100"/>
      <c r="O1175" s="100"/>
      <c r="P1175" s="100"/>
      <c r="Q1175" s="100"/>
      <c r="R1175" s="100"/>
      <c r="S1175" s="100"/>
      <c r="T1175" s="100"/>
      <c r="U1175" s="100"/>
      <c r="V1175" s="100"/>
      <c r="W1175" s="100"/>
      <c r="X1175" s="100"/>
      <c r="Y1175" s="100"/>
      <c r="Z1175" s="100"/>
    </row>
    <row r="1176" spans="1:26" ht="14.25" hidden="1" customHeight="1" outlineLevel="1" x14ac:dyDescent="0.2">
      <c r="A1176" s="100"/>
      <c r="B1176" s="100"/>
      <c r="C1176" s="100">
        <v>4</v>
      </c>
      <c r="D1176" s="100" t="s">
        <v>1128</v>
      </c>
      <c r="E1176" s="101">
        <v>3</v>
      </c>
      <c r="F1176" s="100" t="s">
        <v>1129</v>
      </c>
      <c r="G1176" s="100">
        <v>28</v>
      </c>
      <c r="H1176" s="100"/>
      <c r="I1176" s="100"/>
      <c r="J1176" s="100"/>
      <c r="K1176" s="100"/>
      <c r="L1176" s="100"/>
      <c r="M1176" s="100"/>
      <c r="N1176" s="100"/>
      <c r="O1176" s="100"/>
      <c r="P1176" s="100"/>
      <c r="Q1176" s="100"/>
      <c r="R1176" s="100"/>
      <c r="S1176" s="100"/>
      <c r="T1176" s="100"/>
      <c r="U1176" s="100"/>
      <c r="V1176" s="100"/>
      <c r="W1176" s="100"/>
      <c r="X1176" s="100"/>
      <c r="Y1176" s="100"/>
      <c r="Z1176" s="100"/>
    </row>
    <row r="1177" spans="1:26" ht="14.25" hidden="1" customHeight="1" outlineLevel="1" x14ac:dyDescent="0.2">
      <c r="A1177" s="100"/>
      <c r="B1177" s="100"/>
      <c r="C1177" s="100">
        <v>5</v>
      </c>
      <c r="D1177" s="100" t="s">
        <v>1096</v>
      </c>
      <c r="E1177" s="101">
        <v>1</v>
      </c>
      <c r="F1177" s="100"/>
      <c r="G1177" s="100">
        <v>30</v>
      </c>
      <c r="H1177" s="100"/>
      <c r="I1177" s="100"/>
      <c r="J1177" s="100"/>
      <c r="K1177" s="100"/>
      <c r="L1177" s="100"/>
      <c r="M1177" s="100"/>
      <c r="N1177" s="100"/>
      <c r="O1177" s="100"/>
      <c r="P1177" s="100"/>
      <c r="Q1177" s="100"/>
      <c r="R1177" s="100"/>
      <c r="S1177" s="100"/>
      <c r="T1177" s="100"/>
      <c r="U1177" s="100"/>
      <c r="V1177" s="100"/>
      <c r="W1177" s="100"/>
      <c r="X1177" s="100"/>
      <c r="Y1177" s="100"/>
      <c r="Z1177" s="100"/>
    </row>
    <row r="1178" spans="1:26" ht="14.25" hidden="1" customHeight="1" outlineLevel="1" x14ac:dyDescent="0.2">
      <c r="A1178" s="100"/>
      <c r="B1178" s="100"/>
      <c r="C1178" s="100"/>
      <c r="D1178" s="100" t="s">
        <v>1097</v>
      </c>
      <c r="E1178" s="101">
        <v>31</v>
      </c>
      <c r="F1178" s="100"/>
      <c r="G1178" s="100"/>
      <c r="H1178" s="100"/>
      <c r="I1178" s="100"/>
      <c r="J1178" s="100"/>
      <c r="K1178" s="100"/>
      <c r="L1178" s="100"/>
      <c r="M1178" s="100"/>
      <c r="N1178" s="100"/>
      <c r="O1178" s="100"/>
      <c r="P1178" s="100"/>
      <c r="Q1178" s="100"/>
      <c r="R1178" s="100"/>
      <c r="S1178" s="100"/>
      <c r="T1178" s="100"/>
      <c r="U1178" s="100"/>
      <c r="V1178" s="100"/>
      <c r="W1178" s="100"/>
      <c r="X1178" s="100"/>
      <c r="Y1178" s="100"/>
      <c r="Z1178" s="100"/>
    </row>
    <row r="1179" spans="1:26" ht="14.25" hidden="1" customHeight="1" outlineLevel="1" x14ac:dyDescent="0.2">
      <c r="A1179" s="100"/>
      <c r="B1179" s="100"/>
      <c r="C1179" s="100">
        <v>6</v>
      </c>
      <c r="D1179" s="100" t="s">
        <v>1128</v>
      </c>
      <c r="E1179" s="101">
        <v>4</v>
      </c>
      <c r="F1179" s="100" t="s">
        <v>1129</v>
      </c>
      <c r="G1179" s="100">
        <v>32</v>
      </c>
      <c r="H1179" s="100"/>
      <c r="I1179" s="100"/>
      <c r="J1179" s="100"/>
      <c r="K1179" s="100"/>
      <c r="L1179" s="100"/>
      <c r="M1179" s="100"/>
      <c r="N1179" s="100"/>
      <c r="O1179" s="100"/>
      <c r="P1179" s="100"/>
      <c r="Q1179" s="100"/>
      <c r="R1179" s="100"/>
      <c r="S1179" s="100"/>
      <c r="T1179" s="100"/>
      <c r="U1179" s="100"/>
      <c r="V1179" s="100"/>
      <c r="W1179" s="100"/>
      <c r="X1179" s="100"/>
      <c r="Y1179" s="100"/>
      <c r="Z1179" s="100"/>
    </row>
    <row r="1180" spans="1:26" ht="14.25" hidden="1" customHeight="1" outlineLevel="1" x14ac:dyDescent="0.2">
      <c r="A1180" s="100"/>
      <c r="B1180" s="100"/>
      <c r="C1180" s="100">
        <v>7</v>
      </c>
      <c r="D1180" s="100" t="s">
        <v>1096</v>
      </c>
      <c r="E1180" s="101">
        <v>1</v>
      </c>
      <c r="F1180" s="100"/>
      <c r="G1180" s="100">
        <v>34</v>
      </c>
      <c r="H1180" s="100"/>
      <c r="I1180" s="100"/>
      <c r="J1180" s="100"/>
      <c r="K1180" s="100"/>
      <c r="L1180" s="100"/>
      <c r="M1180" s="100"/>
      <c r="N1180" s="100"/>
      <c r="O1180" s="100"/>
      <c r="P1180" s="100"/>
      <c r="Q1180" s="100"/>
      <c r="R1180" s="100"/>
      <c r="S1180" s="100"/>
      <c r="T1180" s="100"/>
      <c r="U1180" s="100"/>
      <c r="V1180" s="100"/>
      <c r="W1180" s="100"/>
      <c r="X1180" s="100"/>
      <c r="Y1180" s="100"/>
      <c r="Z1180" s="100"/>
    </row>
    <row r="1181" spans="1:26" ht="14.25" hidden="1" customHeight="1" outlineLevel="1" x14ac:dyDescent="0.2">
      <c r="A1181" s="100"/>
      <c r="B1181" s="100"/>
      <c r="C1181" s="100"/>
      <c r="D1181" s="100" t="s">
        <v>1097</v>
      </c>
      <c r="E1181" s="101">
        <v>32</v>
      </c>
      <c r="F1181" s="100"/>
      <c r="G1181" s="100"/>
      <c r="H1181" s="100"/>
      <c r="I1181" s="100"/>
      <c r="J1181" s="100"/>
      <c r="K1181" s="100"/>
      <c r="L1181" s="100"/>
      <c r="M1181" s="100"/>
      <c r="N1181" s="100"/>
      <c r="O1181" s="100"/>
      <c r="P1181" s="100"/>
      <c r="Q1181" s="100"/>
      <c r="R1181" s="100"/>
      <c r="S1181" s="100"/>
      <c r="T1181" s="100"/>
      <c r="U1181" s="100"/>
      <c r="V1181" s="100"/>
      <c r="W1181" s="100"/>
      <c r="X1181" s="100"/>
      <c r="Y1181" s="100"/>
      <c r="Z1181" s="100"/>
    </row>
    <row r="1182" spans="1:26" ht="14.25" hidden="1" customHeight="1" outlineLevel="1" x14ac:dyDescent="0.2">
      <c r="A1182" s="100"/>
      <c r="B1182" s="100"/>
      <c r="C1182" s="100">
        <v>8</v>
      </c>
      <c r="D1182" s="100" t="s">
        <v>1128</v>
      </c>
      <c r="E1182" s="101">
        <v>5</v>
      </c>
      <c r="F1182" s="100" t="s">
        <v>1129</v>
      </c>
      <c r="G1182" s="100">
        <v>36</v>
      </c>
      <c r="H1182" s="100"/>
      <c r="I1182" s="100"/>
      <c r="J1182" s="100"/>
      <c r="K1182" s="100"/>
      <c r="L1182" s="100"/>
      <c r="M1182" s="100"/>
      <c r="N1182" s="100"/>
      <c r="O1182" s="100"/>
      <c r="P1182" s="100"/>
      <c r="Q1182" s="100"/>
      <c r="R1182" s="100"/>
      <c r="S1182" s="100"/>
      <c r="T1182" s="100"/>
      <c r="U1182" s="100"/>
      <c r="V1182" s="100"/>
      <c r="W1182" s="100"/>
      <c r="X1182" s="100"/>
      <c r="Y1182" s="100"/>
      <c r="Z1182" s="100"/>
    </row>
    <row r="1183" spans="1:26" ht="14.25" hidden="1" customHeight="1" outlineLevel="1" x14ac:dyDescent="0.2">
      <c r="A1183" s="100"/>
      <c r="B1183" s="100"/>
      <c r="C1183" s="100">
        <v>9</v>
      </c>
      <c r="D1183" s="100" t="s">
        <v>1096</v>
      </c>
      <c r="E1183" s="101">
        <v>1</v>
      </c>
      <c r="F1183" s="100"/>
      <c r="G1183" s="100">
        <v>38</v>
      </c>
      <c r="H1183" s="100"/>
      <c r="I1183" s="100"/>
      <c r="J1183" s="100"/>
      <c r="K1183" s="100"/>
      <c r="L1183" s="100"/>
      <c r="M1183" s="100"/>
      <c r="N1183" s="100"/>
      <c r="O1183" s="100"/>
      <c r="P1183" s="100"/>
      <c r="Q1183" s="100"/>
      <c r="R1183" s="100"/>
      <c r="S1183" s="100"/>
      <c r="T1183" s="100"/>
      <c r="U1183" s="100"/>
      <c r="V1183" s="100"/>
      <c r="W1183" s="100"/>
      <c r="X1183" s="100"/>
      <c r="Y1183" s="100"/>
      <c r="Z1183" s="100"/>
    </row>
    <row r="1184" spans="1:26" ht="14.25" hidden="1" customHeight="1" outlineLevel="1" x14ac:dyDescent="0.2">
      <c r="A1184" s="100"/>
      <c r="B1184" s="100"/>
      <c r="C1184" s="100"/>
      <c r="D1184" s="100" t="s">
        <v>1097</v>
      </c>
      <c r="E1184" s="101">
        <v>32</v>
      </c>
      <c r="F1184" s="100"/>
      <c r="G1184" s="100"/>
      <c r="H1184" s="100"/>
      <c r="I1184" s="100"/>
      <c r="J1184" s="100"/>
      <c r="K1184" s="100"/>
      <c r="L1184" s="100"/>
      <c r="M1184" s="100"/>
      <c r="N1184" s="100"/>
      <c r="O1184" s="100"/>
      <c r="P1184" s="100"/>
      <c r="Q1184" s="100"/>
      <c r="R1184" s="100"/>
      <c r="S1184" s="100"/>
      <c r="T1184" s="100"/>
      <c r="U1184" s="100"/>
      <c r="V1184" s="100"/>
      <c r="W1184" s="100"/>
      <c r="X1184" s="100"/>
      <c r="Y1184" s="100"/>
      <c r="Z1184" s="100"/>
    </row>
    <row r="1185" spans="1:26" ht="14.25" hidden="1" customHeight="1" outlineLevel="1" x14ac:dyDescent="0.2">
      <c r="A1185" s="100"/>
      <c r="B1185" s="100"/>
      <c r="C1185" s="100">
        <v>10</v>
      </c>
      <c r="D1185" s="100" t="s">
        <v>1128</v>
      </c>
      <c r="E1185" s="101">
        <v>6</v>
      </c>
      <c r="F1185" s="100" t="s">
        <v>1129</v>
      </c>
      <c r="G1185" s="100">
        <v>40</v>
      </c>
      <c r="H1185" s="100"/>
      <c r="I1185" s="100"/>
      <c r="J1185" s="100"/>
      <c r="K1185" s="100"/>
      <c r="L1185" s="100"/>
      <c r="M1185" s="100"/>
      <c r="N1185" s="100"/>
      <c r="O1185" s="100"/>
      <c r="P1185" s="100"/>
      <c r="Q1185" s="100"/>
      <c r="R1185" s="100"/>
      <c r="S1185" s="100"/>
      <c r="T1185" s="100"/>
      <c r="U1185" s="100"/>
      <c r="V1185" s="100"/>
      <c r="W1185" s="100"/>
      <c r="X1185" s="100"/>
      <c r="Y1185" s="100"/>
      <c r="Z1185" s="100"/>
    </row>
    <row r="1186" spans="1:26" ht="14.25" hidden="1" customHeight="1" outlineLevel="1" x14ac:dyDescent="0.2">
      <c r="A1186" s="100"/>
      <c r="B1186" s="100"/>
      <c r="C1186" s="100">
        <v>11</v>
      </c>
      <c r="D1186" s="100" t="s">
        <v>1096</v>
      </c>
      <c r="E1186" s="101">
        <v>1</v>
      </c>
      <c r="F1186" s="100"/>
      <c r="G1186" s="100">
        <v>42</v>
      </c>
      <c r="H1186" s="100"/>
      <c r="I1186" s="100"/>
      <c r="J1186" s="100"/>
      <c r="K1186" s="100"/>
      <c r="L1186" s="100"/>
      <c r="M1186" s="100"/>
      <c r="N1186" s="100"/>
      <c r="O1186" s="100"/>
      <c r="P1186" s="100"/>
      <c r="Q1186" s="100"/>
      <c r="R1186" s="100"/>
      <c r="S1186" s="100"/>
      <c r="T1186" s="100"/>
      <c r="U1186" s="100"/>
      <c r="V1186" s="100"/>
      <c r="W1186" s="100"/>
      <c r="X1186" s="100"/>
      <c r="Y1186" s="100"/>
      <c r="Z1186" s="100"/>
    </row>
    <row r="1187" spans="1:26" ht="14.25" hidden="1" customHeight="1" outlineLevel="1" x14ac:dyDescent="0.2">
      <c r="A1187" s="100"/>
      <c r="B1187" s="100"/>
      <c r="C1187" s="100"/>
      <c r="D1187" s="100" t="s">
        <v>1097</v>
      </c>
      <c r="E1187" s="101">
        <v>33</v>
      </c>
      <c r="F1187" s="100"/>
      <c r="G1187" s="100"/>
      <c r="H1187" s="100"/>
      <c r="I1187" s="100"/>
      <c r="J1187" s="100"/>
      <c r="K1187" s="100"/>
      <c r="L1187" s="100"/>
      <c r="M1187" s="100"/>
      <c r="N1187" s="100"/>
      <c r="O1187" s="100"/>
      <c r="P1187" s="100"/>
      <c r="Q1187" s="100"/>
      <c r="R1187" s="100"/>
      <c r="S1187" s="100"/>
      <c r="T1187" s="100"/>
      <c r="U1187" s="100"/>
      <c r="V1187" s="100"/>
      <c r="W1187" s="100"/>
      <c r="X1187" s="100"/>
      <c r="Y1187" s="100"/>
      <c r="Z1187" s="100"/>
    </row>
    <row r="1188" spans="1:26" ht="14.25" hidden="1" customHeight="1" outlineLevel="1" x14ac:dyDescent="0.2">
      <c r="A1188" s="100"/>
      <c r="B1188" s="100"/>
      <c r="C1188" s="100">
        <v>12</v>
      </c>
      <c r="D1188" s="100" t="s">
        <v>1128</v>
      </c>
      <c r="E1188" s="101">
        <v>7</v>
      </c>
      <c r="F1188" s="100" t="s">
        <v>1129</v>
      </c>
      <c r="G1188" s="100">
        <v>44</v>
      </c>
      <c r="H1188" s="100"/>
      <c r="I1188" s="100"/>
      <c r="J1188" s="100"/>
      <c r="K1188" s="100"/>
      <c r="L1188" s="100"/>
      <c r="M1188" s="100"/>
      <c r="N1188" s="100"/>
      <c r="O1188" s="100"/>
      <c r="P1188" s="100"/>
      <c r="Q1188" s="100"/>
      <c r="R1188" s="100"/>
      <c r="S1188" s="100"/>
      <c r="T1188" s="100"/>
      <c r="U1188" s="100"/>
      <c r="V1188" s="100"/>
      <c r="W1188" s="100"/>
      <c r="X1188" s="100"/>
      <c r="Y1188" s="100"/>
      <c r="Z1188" s="100"/>
    </row>
    <row r="1189" spans="1:26" ht="14.25" hidden="1" customHeight="1" outlineLevel="1" x14ac:dyDescent="0.2">
      <c r="A1189" s="100"/>
      <c r="B1189" s="100"/>
      <c r="C1189" s="100">
        <v>13</v>
      </c>
      <c r="D1189" s="100" t="s">
        <v>1096</v>
      </c>
      <c r="E1189" s="101">
        <v>1</v>
      </c>
      <c r="F1189" s="100"/>
      <c r="G1189" s="100">
        <v>46</v>
      </c>
      <c r="H1189" s="100"/>
      <c r="I1189" s="100"/>
      <c r="J1189" s="100"/>
      <c r="K1189" s="100"/>
      <c r="L1189" s="100"/>
      <c r="M1189" s="100"/>
      <c r="N1189" s="100"/>
      <c r="O1189" s="100"/>
      <c r="P1189" s="100"/>
      <c r="Q1189" s="100"/>
      <c r="R1189" s="100"/>
      <c r="S1189" s="100"/>
      <c r="T1189" s="100"/>
      <c r="U1189" s="100"/>
      <c r="V1189" s="100"/>
      <c r="W1189" s="100"/>
      <c r="X1189" s="100"/>
      <c r="Y1189" s="100"/>
      <c r="Z1189" s="100"/>
    </row>
    <row r="1190" spans="1:26" ht="14.25" hidden="1" customHeight="1" outlineLevel="1" x14ac:dyDescent="0.2">
      <c r="A1190" s="100"/>
      <c r="B1190" s="100"/>
      <c r="C1190" s="100"/>
      <c r="D1190" s="100" t="s">
        <v>1097</v>
      </c>
      <c r="E1190" s="101">
        <v>33</v>
      </c>
      <c r="F1190" s="100"/>
      <c r="G1190" s="100"/>
      <c r="H1190" s="100"/>
      <c r="I1190" s="100"/>
      <c r="J1190" s="100"/>
      <c r="K1190" s="100"/>
      <c r="L1190" s="100"/>
      <c r="M1190" s="100"/>
      <c r="N1190" s="100"/>
      <c r="O1190" s="100"/>
      <c r="P1190" s="100"/>
      <c r="Q1190" s="100"/>
      <c r="R1190" s="100"/>
      <c r="S1190" s="100"/>
      <c r="T1190" s="100"/>
      <c r="U1190" s="100"/>
      <c r="V1190" s="100"/>
      <c r="W1190" s="100"/>
      <c r="X1190" s="100"/>
      <c r="Y1190" s="100"/>
      <c r="Z1190" s="100"/>
    </row>
    <row r="1191" spans="1:26" ht="14.25" hidden="1" customHeight="1" outlineLevel="1" x14ac:dyDescent="0.2">
      <c r="A1191" s="100"/>
      <c r="B1191" s="100"/>
      <c r="C1191" s="100">
        <v>14</v>
      </c>
      <c r="D1191" s="100" t="s">
        <v>1128</v>
      </c>
      <c r="E1191" s="101">
        <v>8</v>
      </c>
      <c r="F1191" s="100" t="s">
        <v>1129</v>
      </c>
      <c r="G1191" s="100">
        <v>48</v>
      </c>
      <c r="H1191" s="100"/>
      <c r="I1191" s="100"/>
      <c r="J1191" s="100"/>
      <c r="K1191" s="100"/>
      <c r="L1191" s="100"/>
      <c r="M1191" s="100"/>
      <c r="N1191" s="100"/>
      <c r="O1191" s="100"/>
      <c r="P1191" s="100"/>
      <c r="Q1191" s="100"/>
      <c r="R1191" s="100"/>
      <c r="S1191" s="100"/>
      <c r="T1191" s="100"/>
      <c r="U1191" s="100"/>
      <c r="V1191" s="100"/>
      <c r="W1191" s="100"/>
      <c r="X1191" s="100"/>
      <c r="Y1191" s="100"/>
      <c r="Z1191" s="100"/>
    </row>
    <row r="1192" spans="1:26" ht="14.25" hidden="1" customHeight="1" outlineLevel="1" x14ac:dyDescent="0.2">
      <c r="A1192" s="100"/>
      <c r="B1192" s="100"/>
      <c r="C1192" s="100">
        <v>15</v>
      </c>
      <c r="D1192" s="100" t="s">
        <v>1096</v>
      </c>
      <c r="E1192" s="101">
        <v>1</v>
      </c>
      <c r="F1192" s="100"/>
      <c r="G1192" s="100">
        <v>50</v>
      </c>
      <c r="H1192" s="100"/>
      <c r="I1192" s="100"/>
      <c r="J1192" s="100"/>
      <c r="K1192" s="100"/>
      <c r="L1192" s="100"/>
      <c r="M1192" s="100"/>
      <c r="N1192" s="100"/>
      <c r="O1192" s="100"/>
      <c r="P1192" s="100"/>
      <c r="Q1192" s="100"/>
      <c r="R1192" s="100"/>
      <c r="S1192" s="100"/>
      <c r="T1192" s="100"/>
      <c r="U1192" s="100"/>
      <c r="V1192" s="100"/>
      <c r="W1192" s="100"/>
      <c r="X1192" s="100"/>
      <c r="Y1192" s="100"/>
      <c r="Z1192" s="100"/>
    </row>
    <row r="1193" spans="1:26" ht="14.25" hidden="1" customHeight="1" outlineLevel="1" x14ac:dyDescent="0.2">
      <c r="A1193" s="100"/>
      <c r="B1193" s="100"/>
      <c r="C1193" s="100"/>
      <c r="D1193" s="100" t="s">
        <v>1097</v>
      </c>
      <c r="E1193" s="101">
        <v>34</v>
      </c>
      <c r="F1193" s="100"/>
      <c r="G1193" s="100"/>
      <c r="H1193" s="100"/>
      <c r="I1193" s="100"/>
      <c r="J1193" s="100"/>
      <c r="K1193" s="100"/>
      <c r="L1193" s="100"/>
      <c r="M1193" s="100"/>
      <c r="N1193" s="100"/>
      <c r="O1193" s="100"/>
      <c r="P1193" s="100"/>
      <c r="Q1193" s="100"/>
      <c r="R1193" s="100"/>
      <c r="S1193" s="100"/>
      <c r="T1193" s="100"/>
      <c r="U1193" s="100"/>
      <c r="V1193" s="100"/>
      <c r="W1193" s="100"/>
      <c r="X1193" s="100"/>
      <c r="Y1193" s="100"/>
      <c r="Z1193" s="100"/>
    </row>
    <row r="1194" spans="1:26" ht="14.25" hidden="1" customHeight="1" outlineLevel="1" x14ac:dyDescent="0.2">
      <c r="A1194" s="100"/>
      <c r="B1194" s="100"/>
      <c r="C1194" s="100">
        <v>16</v>
      </c>
      <c r="D1194" s="100" t="s">
        <v>1128</v>
      </c>
      <c r="E1194" s="101">
        <v>9</v>
      </c>
      <c r="F1194" s="100" t="s">
        <v>1129</v>
      </c>
      <c r="G1194" s="100">
        <v>52</v>
      </c>
      <c r="H1194" s="100"/>
      <c r="I1194" s="100"/>
      <c r="J1194" s="100"/>
      <c r="K1194" s="100"/>
      <c r="L1194" s="100"/>
      <c r="M1194" s="100"/>
      <c r="N1194" s="100"/>
      <c r="O1194" s="100"/>
      <c r="P1194" s="100"/>
      <c r="Q1194" s="100"/>
      <c r="R1194" s="100"/>
      <c r="S1194" s="100"/>
      <c r="T1194" s="100"/>
      <c r="U1194" s="100"/>
      <c r="V1194" s="100"/>
      <c r="W1194" s="100"/>
      <c r="X1194" s="100"/>
      <c r="Y1194" s="100"/>
      <c r="Z1194" s="100"/>
    </row>
    <row r="1195" spans="1:26" ht="14.25" hidden="1" customHeight="1" outlineLevel="1" x14ac:dyDescent="0.2">
      <c r="A1195" s="100"/>
      <c r="B1195" s="100"/>
      <c r="C1195" s="100">
        <v>17</v>
      </c>
      <c r="D1195" s="100" t="s">
        <v>1096</v>
      </c>
      <c r="E1195" s="101">
        <v>1</v>
      </c>
      <c r="F1195" s="100"/>
      <c r="G1195" s="100">
        <v>54</v>
      </c>
      <c r="H1195" s="100"/>
      <c r="I1195" s="100"/>
      <c r="J1195" s="100"/>
      <c r="K1195" s="100"/>
      <c r="L1195" s="100"/>
      <c r="M1195" s="100"/>
      <c r="N1195" s="100"/>
      <c r="O1195" s="100"/>
      <c r="P1195" s="100"/>
      <c r="Q1195" s="100"/>
      <c r="R1195" s="100"/>
      <c r="S1195" s="100"/>
      <c r="T1195" s="100"/>
      <c r="U1195" s="100"/>
      <c r="V1195" s="100"/>
      <c r="W1195" s="100"/>
      <c r="X1195" s="100"/>
      <c r="Y1195" s="100"/>
      <c r="Z1195" s="100"/>
    </row>
    <row r="1196" spans="1:26" ht="14.25" hidden="1" customHeight="1" outlineLevel="1" x14ac:dyDescent="0.2">
      <c r="A1196" s="100"/>
      <c r="B1196" s="100"/>
      <c r="C1196" s="100"/>
      <c r="D1196" s="100" t="s">
        <v>1097</v>
      </c>
      <c r="E1196" s="101">
        <v>34</v>
      </c>
      <c r="F1196" s="100"/>
      <c r="G1196" s="100"/>
      <c r="H1196" s="100"/>
      <c r="I1196" s="100"/>
      <c r="J1196" s="100"/>
      <c r="K1196" s="100"/>
      <c r="L1196" s="100"/>
      <c r="M1196" s="100"/>
      <c r="N1196" s="100"/>
      <c r="O1196" s="100"/>
      <c r="P1196" s="100"/>
      <c r="Q1196" s="100"/>
      <c r="R1196" s="100"/>
      <c r="S1196" s="100"/>
      <c r="T1196" s="100"/>
      <c r="U1196" s="100"/>
      <c r="V1196" s="100"/>
      <c r="W1196" s="100"/>
      <c r="X1196" s="100"/>
      <c r="Y1196" s="100"/>
      <c r="Z1196" s="100"/>
    </row>
    <row r="1197" spans="1:26" ht="14.25" hidden="1" customHeight="1" outlineLevel="1" x14ac:dyDescent="0.2">
      <c r="A1197" s="100"/>
      <c r="B1197" s="100"/>
      <c r="C1197" s="100">
        <v>18</v>
      </c>
      <c r="D1197" s="100" t="s">
        <v>1128</v>
      </c>
      <c r="E1197" s="101">
        <v>10</v>
      </c>
      <c r="F1197" s="100" t="s">
        <v>1129</v>
      </c>
      <c r="G1197" s="100">
        <v>56</v>
      </c>
      <c r="H1197" s="100"/>
      <c r="I1197" s="100"/>
      <c r="J1197" s="100"/>
      <c r="K1197" s="100"/>
      <c r="L1197" s="100"/>
      <c r="M1197" s="100"/>
      <c r="N1197" s="100"/>
      <c r="O1197" s="100"/>
      <c r="P1197" s="100"/>
      <c r="Q1197" s="100"/>
      <c r="R1197" s="100"/>
      <c r="S1197" s="100"/>
      <c r="T1197" s="100"/>
      <c r="U1197" s="100"/>
      <c r="V1197" s="100"/>
      <c r="W1197" s="100"/>
      <c r="X1197" s="100"/>
      <c r="Y1197" s="100"/>
      <c r="Z1197" s="100"/>
    </row>
    <row r="1198" spans="1:26" ht="14.25" hidden="1" customHeight="1" outlineLevel="1" x14ac:dyDescent="0.2">
      <c r="A1198" s="100"/>
      <c r="B1198" s="100"/>
      <c r="C1198" s="100">
        <v>19</v>
      </c>
      <c r="D1198" s="100" t="s">
        <v>1096</v>
      </c>
      <c r="E1198" s="101">
        <v>1</v>
      </c>
      <c r="F1198" s="100"/>
      <c r="G1198" s="100">
        <v>58</v>
      </c>
      <c r="H1198" s="100"/>
      <c r="I1198" s="100"/>
      <c r="J1198" s="100"/>
      <c r="K1198" s="100"/>
      <c r="L1198" s="100"/>
      <c r="M1198" s="100"/>
      <c r="N1198" s="100"/>
      <c r="O1198" s="100"/>
      <c r="P1198" s="100"/>
      <c r="Q1198" s="100"/>
      <c r="R1198" s="100"/>
      <c r="S1198" s="100"/>
      <c r="T1198" s="100"/>
      <c r="U1198" s="100"/>
      <c r="V1198" s="100"/>
      <c r="W1198" s="100"/>
      <c r="X1198" s="100"/>
      <c r="Y1198" s="100"/>
      <c r="Z1198" s="100"/>
    </row>
    <row r="1199" spans="1:26" ht="14.25" hidden="1" customHeight="1" outlineLevel="1" x14ac:dyDescent="0.2">
      <c r="A1199" s="100"/>
      <c r="B1199" s="100"/>
      <c r="C1199" s="100"/>
      <c r="D1199" s="100" t="s">
        <v>1097</v>
      </c>
      <c r="E1199" s="101">
        <v>35</v>
      </c>
      <c r="F1199" s="100"/>
      <c r="G1199" s="100"/>
      <c r="H1199" s="100"/>
      <c r="I1199" s="100"/>
      <c r="J1199" s="100"/>
      <c r="K1199" s="100"/>
      <c r="L1199" s="100"/>
      <c r="M1199" s="100"/>
      <c r="N1199" s="100"/>
      <c r="O1199" s="100"/>
      <c r="P1199" s="100"/>
      <c r="Q1199" s="100"/>
      <c r="R1199" s="100"/>
      <c r="S1199" s="100"/>
      <c r="T1199" s="100"/>
      <c r="U1199" s="100"/>
      <c r="V1199" s="100"/>
      <c r="W1199" s="100"/>
      <c r="X1199" s="100"/>
      <c r="Y1199" s="100"/>
      <c r="Z1199" s="100"/>
    </row>
    <row r="1200" spans="1:26" ht="14.25" hidden="1" customHeight="1" outlineLevel="1" x14ac:dyDescent="0.2">
      <c r="A1200" s="100"/>
      <c r="B1200" s="100"/>
      <c r="C1200" s="100">
        <v>20</v>
      </c>
      <c r="D1200" s="100" t="s">
        <v>1128</v>
      </c>
      <c r="E1200" s="101">
        <v>11</v>
      </c>
      <c r="F1200" s="100" t="s">
        <v>1129</v>
      </c>
      <c r="G1200" s="100">
        <v>60</v>
      </c>
      <c r="H1200" s="100"/>
      <c r="I1200" s="100"/>
      <c r="J1200" s="100"/>
      <c r="K1200" s="100"/>
      <c r="L1200" s="100"/>
      <c r="M1200" s="100"/>
      <c r="N1200" s="100"/>
      <c r="O1200" s="100"/>
      <c r="P1200" s="100"/>
      <c r="Q1200" s="100"/>
      <c r="R1200" s="100"/>
      <c r="S1200" s="100"/>
      <c r="T1200" s="100"/>
      <c r="U1200" s="100"/>
      <c r="V1200" s="100"/>
      <c r="W1200" s="100"/>
      <c r="X1200" s="100"/>
      <c r="Y1200" s="100"/>
      <c r="Z1200" s="100"/>
    </row>
    <row r="1201" spans="1:26" ht="14.25" hidden="1" customHeight="1" outlineLevel="1" x14ac:dyDescent="0.2">
      <c r="A1201" s="100"/>
      <c r="B1201" s="100"/>
      <c r="C1201" s="100">
        <v>21</v>
      </c>
      <c r="D1201" s="100" t="s">
        <v>1096</v>
      </c>
      <c r="E1201" s="101">
        <v>1</v>
      </c>
      <c r="F1201" s="100"/>
      <c r="G1201" s="100">
        <v>62</v>
      </c>
      <c r="H1201" s="100"/>
      <c r="I1201" s="100"/>
      <c r="J1201" s="100"/>
      <c r="K1201" s="100"/>
      <c r="L1201" s="100"/>
      <c r="M1201" s="100"/>
      <c r="N1201" s="100"/>
      <c r="O1201" s="100"/>
      <c r="P1201" s="100"/>
      <c r="Q1201" s="100"/>
      <c r="R1201" s="100"/>
      <c r="S1201" s="100"/>
      <c r="T1201" s="100"/>
      <c r="U1201" s="100"/>
      <c r="V1201" s="100"/>
      <c r="W1201" s="100"/>
      <c r="X1201" s="100"/>
      <c r="Y1201" s="100"/>
      <c r="Z1201" s="100"/>
    </row>
    <row r="1202" spans="1:26" ht="14.25" hidden="1" customHeight="1" outlineLevel="1" x14ac:dyDescent="0.2">
      <c r="A1202" s="100"/>
      <c r="B1202" s="100"/>
      <c r="C1202" s="100"/>
      <c r="D1202" s="100" t="s">
        <v>1097</v>
      </c>
      <c r="E1202" s="101">
        <v>35</v>
      </c>
      <c r="F1202" s="100"/>
      <c r="G1202" s="100"/>
      <c r="H1202" s="100"/>
      <c r="I1202" s="100"/>
      <c r="J1202" s="100"/>
      <c r="K1202" s="100"/>
      <c r="L1202" s="100"/>
      <c r="M1202" s="100"/>
      <c r="N1202" s="100"/>
      <c r="O1202" s="100"/>
      <c r="P1202" s="100"/>
      <c r="Q1202" s="100"/>
      <c r="R1202" s="100"/>
      <c r="S1202" s="100"/>
      <c r="T1202" s="100"/>
      <c r="U1202" s="100"/>
      <c r="V1202" s="100"/>
      <c r="W1202" s="100"/>
      <c r="X1202" s="100"/>
      <c r="Y1202" s="100"/>
      <c r="Z1202" s="100"/>
    </row>
    <row r="1203" spans="1:26" ht="14.25" hidden="1" customHeight="1" outlineLevel="1" x14ac:dyDescent="0.2">
      <c r="A1203" s="100"/>
      <c r="B1203" s="100"/>
      <c r="C1203" s="100">
        <v>22</v>
      </c>
      <c r="D1203" s="100" t="s">
        <v>1128</v>
      </c>
      <c r="E1203" s="101">
        <v>12</v>
      </c>
      <c r="F1203" s="100" t="s">
        <v>1129</v>
      </c>
      <c r="G1203" s="100">
        <v>64</v>
      </c>
      <c r="H1203" s="100"/>
      <c r="I1203" s="100"/>
      <c r="J1203" s="100"/>
      <c r="K1203" s="100"/>
      <c r="L1203" s="100"/>
      <c r="M1203" s="100"/>
      <c r="N1203" s="100"/>
      <c r="O1203" s="100"/>
      <c r="P1203" s="100"/>
      <c r="Q1203" s="100"/>
      <c r="R1203" s="100"/>
      <c r="S1203" s="100"/>
      <c r="T1203" s="100"/>
      <c r="U1203" s="100"/>
      <c r="V1203" s="100"/>
      <c r="W1203" s="100"/>
      <c r="X1203" s="100"/>
      <c r="Y1203" s="100"/>
      <c r="Z1203" s="100"/>
    </row>
    <row r="1204" spans="1:26" ht="14.25" hidden="1" customHeight="1" outlineLevel="1" x14ac:dyDescent="0.2">
      <c r="A1204" s="100"/>
      <c r="B1204" s="100"/>
      <c r="C1204" s="100">
        <v>23</v>
      </c>
      <c r="D1204" s="100" t="s">
        <v>1096</v>
      </c>
      <c r="E1204" s="101">
        <v>1</v>
      </c>
      <c r="F1204" s="100"/>
      <c r="G1204" s="100">
        <v>66</v>
      </c>
      <c r="H1204" s="100"/>
      <c r="I1204" s="100"/>
      <c r="J1204" s="100"/>
      <c r="K1204" s="100"/>
      <c r="L1204" s="100"/>
      <c r="M1204" s="100"/>
      <c r="N1204" s="100"/>
      <c r="O1204" s="100"/>
      <c r="P1204" s="100"/>
      <c r="Q1204" s="100"/>
      <c r="R1204" s="100"/>
      <c r="S1204" s="100"/>
      <c r="T1204" s="100"/>
      <c r="U1204" s="100"/>
      <c r="V1204" s="100"/>
      <c r="W1204" s="100"/>
      <c r="X1204" s="100"/>
      <c r="Y1204" s="100"/>
      <c r="Z1204" s="100"/>
    </row>
    <row r="1205" spans="1:26" ht="14.25" hidden="1" customHeight="1" outlineLevel="1" x14ac:dyDescent="0.2">
      <c r="A1205" s="100"/>
      <c r="B1205" s="100"/>
      <c r="C1205" s="100"/>
      <c r="D1205" s="100" t="s">
        <v>1097</v>
      </c>
      <c r="E1205" s="101">
        <v>36</v>
      </c>
      <c r="F1205" s="100"/>
      <c r="G1205" s="100"/>
      <c r="H1205" s="100"/>
      <c r="I1205" s="100"/>
      <c r="J1205" s="100"/>
      <c r="K1205" s="100"/>
      <c r="L1205" s="100"/>
      <c r="M1205" s="100"/>
      <c r="N1205" s="100"/>
      <c r="O1205" s="100"/>
      <c r="P1205" s="100"/>
      <c r="Q1205" s="100"/>
      <c r="R1205" s="100"/>
      <c r="S1205" s="100"/>
      <c r="T1205" s="100"/>
      <c r="U1205" s="100"/>
      <c r="V1205" s="100"/>
      <c r="W1205" s="100"/>
      <c r="X1205" s="100"/>
      <c r="Y1205" s="100"/>
      <c r="Z1205" s="100"/>
    </row>
    <row r="1206" spans="1:26" ht="14.25" hidden="1" customHeight="1" outlineLevel="1" x14ac:dyDescent="0.2">
      <c r="A1206" s="100"/>
      <c r="B1206" s="100"/>
      <c r="C1206" s="100">
        <v>24</v>
      </c>
      <c r="D1206" s="100" t="s">
        <v>1128</v>
      </c>
      <c r="E1206" s="101">
        <v>13</v>
      </c>
      <c r="F1206" s="100" t="s">
        <v>1129</v>
      </c>
      <c r="G1206" s="100">
        <v>68</v>
      </c>
      <c r="H1206" s="100"/>
      <c r="I1206" s="100"/>
      <c r="J1206" s="100"/>
      <c r="K1206" s="100"/>
      <c r="L1206" s="100"/>
      <c r="M1206" s="100"/>
      <c r="N1206" s="100"/>
      <c r="O1206" s="100"/>
      <c r="P1206" s="100"/>
      <c r="Q1206" s="100"/>
      <c r="R1206" s="100"/>
      <c r="S1206" s="100"/>
      <c r="T1206" s="100"/>
      <c r="U1206" s="100"/>
      <c r="V1206" s="100"/>
      <c r="W1206" s="100"/>
      <c r="X1206" s="100"/>
      <c r="Y1206" s="100"/>
      <c r="Z1206" s="100"/>
    </row>
    <row r="1207" spans="1:26" ht="14.25" hidden="1" customHeight="1" outlineLevel="1" x14ac:dyDescent="0.2">
      <c r="A1207" s="100"/>
      <c r="B1207" s="100"/>
      <c r="C1207" s="100">
        <v>25</v>
      </c>
      <c r="D1207" s="100" t="s">
        <v>1096</v>
      </c>
      <c r="E1207" s="101">
        <v>1</v>
      </c>
      <c r="F1207" s="100"/>
      <c r="G1207" s="100">
        <v>70</v>
      </c>
      <c r="H1207" s="100"/>
      <c r="I1207" s="100"/>
      <c r="J1207" s="100"/>
      <c r="K1207" s="100"/>
      <c r="L1207" s="100"/>
      <c r="M1207" s="100"/>
      <c r="N1207" s="100"/>
      <c r="O1207" s="100"/>
      <c r="P1207" s="100"/>
      <c r="Q1207" s="100"/>
      <c r="R1207" s="100"/>
      <c r="S1207" s="100"/>
      <c r="T1207" s="100"/>
      <c r="U1207" s="100"/>
      <c r="V1207" s="100"/>
      <c r="W1207" s="100"/>
      <c r="X1207" s="100"/>
      <c r="Y1207" s="100"/>
      <c r="Z1207" s="100"/>
    </row>
    <row r="1208" spans="1:26" ht="14.25" hidden="1" customHeight="1" outlineLevel="1" x14ac:dyDescent="0.2">
      <c r="A1208" s="100"/>
      <c r="B1208" s="100"/>
      <c r="C1208" s="100"/>
      <c r="D1208" s="100" t="s">
        <v>1097</v>
      </c>
      <c r="E1208" s="101">
        <v>36</v>
      </c>
      <c r="F1208" s="100"/>
      <c r="G1208" s="100"/>
      <c r="H1208" s="100"/>
      <c r="I1208" s="100"/>
      <c r="J1208" s="100"/>
      <c r="K1208" s="100"/>
      <c r="L1208" s="100"/>
      <c r="M1208" s="100"/>
      <c r="N1208" s="100"/>
      <c r="O1208" s="100"/>
      <c r="P1208" s="100"/>
      <c r="Q1208" s="100"/>
      <c r="R1208" s="100"/>
      <c r="S1208" s="100"/>
      <c r="T1208" s="100"/>
      <c r="U1208" s="100"/>
      <c r="V1208" s="100"/>
      <c r="W1208" s="100"/>
      <c r="X1208" s="100"/>
      <c r="Y1208" s="100"/>
      <c r="Z1208" s="100"/>
    </row>
    <row r="1209" spans="1:26" ht="14.25" hidden="1" customHeight="1" outlineLevel="1" x14ac:dyDescent="0.2">
      <c r="A1209" s="100"/>
      <c r="B1209" s="100"/>
      <c r="C1209" s="100">
        <v>26</v>
      </c>
      <c r="D1209" s="100" t="s">
        <v>1128</v>
      </c>
      <c r="E1209" s="101">
        <v>14</v>
      </c>
      <c r="F1209" s="100" t="s">
        <v>1129</v>
      </c>
      <c r="G1209" s="100">
        <v>72</v>
      </c>
      <c r="H1209" s="100"/>
      <c r="I1209" s="100"/>
      <c r="J1209" s="100"/>
      <c r="K1209" s="100"/>
      <c r="L1209" s="100"/>
      <c r="M1209" s="100"/>
      <c r="N1209" s="100"/>
      <c r="O1209" s="100"/>
      <c r="P1209" s="100"/>
      <c r="Q1209" s="100"/>
      <c r="R1209" s="100"/>
      <c r="S1209" s="100"/>
      <c r="T1209" s="100"/>
      <c r="U1209" s="100"/>
      <c r="V1209" s="100"/>
      <c r="W1209" s="100"/>
      <c r="X1209" s="100"/>
      <c r="Y1209" s="100"/>
      <c r="Z1209" s="100"/>
    </row>
    <row r="1210" spans="1:26" ht="14.25" hidden="1" customHeight="1" outlineLevel="1" x14ac:dyDescent="0.2">
      <c r="A1210" s="100"/>
      <c r="B1210" s="100"/>
      <c r="C1210" s="100">
        <v>27</v>
      </c>
      <c r="D1210" s="100" t="s">
        <v>1096</v>
      </c>
      <c r="E1210" s="101">
        <v>1</v>
      </c>
      <c r="F1210" s="100"/>
      <c r="G1210" s="100">
        <v>74</v>
      </c>
      <c r="H1210" s="100"/>
      <c r="I1210" s="100"/>
      <c r="J1210" s="100"/>
      <c r="K1210" s="100"/>
      <c r="L1210" s="100"/>
      <c r="M1210" s="100"/>
      <c r="N1210" s="100"/>
      <c r="O1210" s="100"/>
      <c r="P1210" s="100"/>
      <c r="Q1210" s="100"/>
      <c r="R1210" s="100"/>
      <c r="S1210" s="100"/>
      <c r="T1210" s="100"/>
      <c r="U1210" s="100"/>
      <c r="V1210" s="100"/>
      <c r="W1210" s="100"/>
      <c r="X1210" s="100"/>
      <c r="Y1210" s="100"/>
      <c r="Z1210" s="100"/>
    </row>
    <row r="1211" spans="1:26" ht="14.25" hidden="1" customHeight="1" outlineLevel="1" x14ac:dyDescent="0.2">
      <c r="A1211" s="100"/>
      <c r="B1211" s="100"/>
      <c r="C1211" s="100"/>
      <c r="D1211" s="100" t="s">
        <v>1097</v>
      </c>
      <c r="E1211" s="101">
        <v>37</v>
      </c>
      <c r="F1211" s="100"/>
      <c r="G1211" s="100"/>
      <c r="H1211" s="100"/>
      <c r="I1211" s="100"/>
      <c r="J1211" s="100"/>
      <c r="K1211" s="100"/>
      <c r="L1211" s="100"/>
      <c r="M1211" s="100"/>
      <c r="N1211" s="100"/>
      <c r="O1211" s="100"/>
      <c r="P1211" s="100"/>
      <c r="Q1211" s="100"/>
      <c r="R1211" s="100"/>
      <c r="S1211" s="100"/>
      <c r="T1211" s="100"/>
      <c r="U1211" s="100"/>
      <c r="V1211" s="100"/>
      <c r="W1211" s="100"/>
      <c r="X1211" s="100"/>
      <c r="Y1211" s="100"/>
      <c r="Z1211" s="100"/>
    </row>
    <row r="1212" spans="1:26" ht="14.25" hidden="1" customHeight="1" outlineLevel="1" x14ac:dyDescent="0.2">
      <c r="A1212" s="100"/>
      <c r="B1212" s="100"/>
      <c r="C1212" s="100">
        <v>28</v>
      </c>
      <c r="D1212" s="100" t="s">
        <v>1128</v>
      </c>
      <c r="E1212" s="101">
        <v>15</v>
      </c>
      <c r="F1212" s="100" t="s">
        <v>1129</v>
      </c>
      <c r="G1212" s="100">
        <v>76</v>
      </c>
      <c r="H1212" s="100"/>
      <c r="I1212" s="100"/>
      <c r="J1212" s="100"/>
      <c r="K1212" s="100"/>
      <c r="L1212" s="100"/>
      <c r="M1212" s="100"/>
      <c r="N1212" s="100"/>
      <c r="O1212" s="100"/>
      <c r="P1212" s="100"/>
      <c r="Q1212" s="100"/>
      <c r="R1212" s="100"/>
      <c r="S1212" s="100"/>
      <c r="T1212" s="100"/>
      <c r="U1212" s="100"/>
      <c r="V1212" s="100"/>
      <c r="W1212" s="100"/>
      <c r="X1212" s="100"/>
      <c r="Y1212" s="100"/>
      <c r="Z1212" s="100"/>
    </row>
    <row r="1213" spans="1:26" ht="14.25" hidden="1" customHeight="1" outlineLevel="1" x14ac:dyDescent="0.2">
      <c r="A1213" s="100"/>
      <c r="B1213" s="100"/>
      <c r="C1213" s="100">
        <v>29</v>
      </c>
      <c r="D1213" s="100" t="s">
        <v>1096</v>
      </c>
      <c r="E1213" s="101">
        <v>1</v>
      </c>
      <c r="F1213" s="100"/>
      <c r="G1213" s="100">
        <v>78</v>
      </c>
      <c r="H1213" s="100"/>
      <c r="I1213" s="100"/>
      <c r="J1213" s="100"/>
      <c r="K1213" s="100"/>
      <c r="L1213" s="100"/>
      <c r="M1213" s="100"/>
      <c r="N1213" s="100"/>
      <c r="O1213" s="100"/>
      <c r="P1213" s="100"/>
      <c r="Q1213" s="100"/>
      <c r="R1213" s="100"/>
      <c r="S1213" s="100"/>
      <c r="T1213" s="100"/>
      <c r="U1213" s="100"/>
      <c r="V1213" s="100"/>
      <c r="W1213" s="100"/>
      <c r="X1213" s="100"/>
      <c r="Y1213" s="100"/>
      <c r="Z1213" s="100"/>
    </row>
    <row r="1214" spans="1:26" ht="14.25" hidden="1" customHeight="1" outlineLevel="1" x14ac:dyDescent="0.2">
      <c r="A1214" s="100"/>
      <c r="B1214" s="100"/>
      <c r="C1214" s="100"/>
      <c r="D1214" s="100" t="s">
        <v>1097</v>
      </c>
      <c r="E1214" s="101">
        <v>37</v>
      </c>
      <c r="F1214" s="100"/>
      <c r="G1214" s="100"/>
      <c r="H1214" s="100"/>
      <c r="I1214" s="100"/>
      <c r="J1214" s="100"/>
      <c r="K1214" s="100"/>
      <c r="L1214" s="100"/>
      <c r="M1214" s="100"/>
      <c r="N1214" s="100"/>
      <c r="O1214" s="100"/>
      <c r="P1214" s="100"/>
      <c r="Q1214" s="100"/>
      <c r="R1214" s="100"/>
      <c r="S1214" s="100"/>
      <c r="T1214" s="100"/>
      <c r="U1214" s="100"/>
      <c r="V1214" s="100"/>
      <c r="W1214" s="100"/>
      <c r="X1214" s="100"/>
      <c r="Y1214" s="100"/>
      <c r="Z1214" s="100"/>
    </row>
    <row r="1215" spans="1:26" ht="14.25" hidden="1" customHeight="1" outlineLevel="1" x14ac:dyDescent="0.2">
      <c r="A1215" s="100"/>
      <c r="B1215" s="100"/>
      <c r="C1215" s="100">
        <v>30</v>
      </c>
      <c r="D1215" s="100" t="s">
        <v>1128</v>
      </c>
      <c r="E1215" s="101">
        <v>16</v>
      </c>
      <c r="F1215" s="100" t="s">
        <v>1129</v>
      </c>
      <c r="G1215" s="100">
        <v>80</v>
      </c>
      <c r="H1215" s="100"/>
      <c r="I1215" s="100"/>
      <c r="J1215" s="100"/>
      <c r="K1215" s="100"/>
      <c r="L1215" s="100"/>
      <c r="M1215" s="100"/>
      <c r="N1215" s="100"/>
      <c r="O1215" s="100"/>
      <c r="P1215" s="100"/>
      <c r="Q1215" s="100"/>
      <c r="R1215" s="100"/>
      <c r="S1215" s="100"/>
      <c r="T1215" s="100"/>
      <c r="U1215" s="100"/>
      <c r="V1215" s="100"/>
      <c r="W1215" s="100"/>
      <c r="X1215" s="100"/>
      <c r="Y1215" s="100"/>
      <c r="Z1215" s="100"/>
    </row>
    <row r="1216" spans="1:26" ht="14.25" hidden="1" customHeight="1" outlineLevel="1" x14ac:dyDescent="0.2">
      <c r="A1216" s="100"/>
      <c r="B1216" s="100"/>
      <c r="C1216" s="100">
        <v>31</v>
      </c>
      <c r="D1216" s="100" t="s">
        <v>1096</v>
      </c>
      <c r="E1216" s="101">
        <v>1</v>
      </c>
      <c r="F1216" s="100"/>
      <c r="G1216" s="100">
        <v>82</v>
      </c>
      <c r="H1216" s="100"/>
      <c r="I1216" s="100"/>
      <c r="J1216" s="100"/>
      <c r="K1216" s="100"/>
      <c r="L1216" s="100"/>
      <c r="M1216" s="100"/>
      <c r="N1216" s="100"/>
      <c r="O1216" s="100"/>
      <c r="P1216" s="100"/>
      <c r="Q1216" s="100"/>
      <c r="R1216" s="100"/>
      <c r="S1216" s="100"/>
      <c r="T1216" s="100"/>
      <c r="U1216" s="100"/>
      <c r="V1216" s="100"/>
      <c r="W1216" s="100"/>
      <c r="X1216" s="100"/>
      <c r="Y1216" s="100"/>
      <c r="Z1216" s="100"/>
    </row>
    <row r="1217" spans="1:26" ht="14.25" hidden="1" customHeight="1" outlineLevel="1" x14ac:dyDescent="0.2">
      <c r="A1217" s="100"/>
      <c r="B1217" s="100"/>
      <c r="C1217" s="100"/>
      <c r="D1217" s="100" t="s">
        <v>1097</v>
      </c>
      <c r="E1217" s="101">
        <v>38</v>
      </c>
      <c r="F1217" s="100"/>
      <c r="G1217" s="100"/>
      <c r="H1217" s="100"/>
      <c r="I1217" s="100"/>
      <c r="J1217" s="100"/>
      <c r="K1217" s="100"/>
      <c r="L1217" s="100"/>
      <c r="M1217" s="100"/>
      <c r="N1217" s="100"/>
      <c r="O1217" s="100"/>
      <c r="P1217" s="100"/>
      <c r="Q1217" s="100"/>
      <c r="R1217" s="100"/>
      <c r="S1217" s="100"/>
      <c r="T1217" s="100"/>
      <c r="U1217" s="100"/>
      <c r="V1217" s="100"/>
      <c r="W1217" s="100"/>
      <c r="X1217" s="100"/>
      <c r="Y1217" s="100"/>
      <c r="Z1217" s="100"/>
    </row>
    <row r="1218" spans="1:26" ht="14.25" hidden="1" customHeight="1" outlineLevel="1" x14ac:dyDescent="0.2">
      <c r="A1218" s="100"/>
      <c r="B1218" s="100"/>
      <c r="C1218" s="100">
        <v>32</v>
      </c>
      <c r="D1218" s="100" t="s">
        <v>1128</v>
      </c>
      <c r="E1218" s="101">
        <v>17</v>
      </c>
      <c r="F1218" s="100" t="s">
        <v>1129</v>
      </c>
      <c r="G1218" s="100">
        <v>84</v>
      </c>
      <c r="H1218" s="100"/>
      <c r="I1218" s="100"/>
      <c r="J1218" s="100"/>
      <c r="K1218" s="100"/>
      <c r="L1218" s="100"/>
      <c r="M1218" s="100"/>
      <c r="N1218" s="100"/>
      <c r="O1218" s="100"/>
      <c r="P1218" s="100"/>
      <c r="Q1218" s="100"/>
      <c r="R1218" s="100"/>
      <c r="S1218" s="100"/>
      <c r="T1218" s="100"/>
      <c r="U1218" s="100"/>
      <c r="V1218" s="100"/>
      <c r="W1218" s="100"/>
      <c r="X1218" s="100"/>
      <c r="Y1218" s="100"/>
      <c r="Z1218" s="100"/>
    </row>
    <row r="1219" spans="1:26" ht="14.25" hidden="1" customHeight="1" outlineLevel="1" x14ac:dyDescent="0.2">
      <c r="A1219" s="100"/>
      <c r="B1219" s="100"/>
      <c r="C1219" s="100">
        <v>33</v>
      </c>
      <c r="D1219" s="100" t="s">
        <v>1096</v>
      </c>
      <c r="E1219" s="101">
        <v>1</v>
      </c>
      <c r="F1219" s="100"/>
      <c r="G1219" s="100">
        <v>86</v>
      </c>
      <c r="H1219" s="100"/>
      <c r="I1219" s="100"/>
      <c r="J1219" s="100"/>
      <c r="K1219" s="100"/>
      <c r="L1219" s="100"/>
      <c r="M1219" s="100"/>
      <c r="N1219" s="100"/>
      <c r="O1219" s="100"/>
      <c r="P1219" s="100"/>
      <c r="Q1219" s="100"/>
      <c r="R1219" s="100"/>
      <c r="S1219" s="100"/>
      <c r="T1219" s="100"/>
      <c r="U1219" s="100"/>
      <c r="V1219" s="100"/>
      <c r="W1219" s="100"/>
      <c r="X1219" s="100"/>
      <c r="Y1219" s="100"/>
      <c r="Z1219" s="100"/>
    </row>
    <row r="1220" spans="1:26" ht="14.25" hidden="1" customHeight="1" outlineLevel="1" x14ac:dyDescent="0.2">
      <c r="A1220" s="100"/>
      <c r="B1220" s="100"/>
      <c r="C1220" s="100"/>
      <c r="D1220" s="100" t="s">
        <v>1097</v>
      </c>
      <c r="E1220" s="101">
        <v>38</v>
      </c>
      <c r="F1220" s="100"/>
      <c r="G1220" s="100"/>
      <c r="H1220" s="100"/>
      <c r="I1220" s="100"/>
      <c r="J1220" s="100"/>
      <c r="K1220" s="100"/>
      <c r="L1220" s="100"/>
      <c r="M1220" s="100"/>
      <c r="N1220" s="100"/>
      <c r="O1220" s="100"/>
      <c r="P1220" s="100"/>
      <c r="Q1220" s="100"/>
      <c r="R1220" s="100"/>
      <c r="S1220" s="100"/>
      <c r="T1220" s="100"/>
      <c r="U1220" s="100"/>
      <c r="V1220" s="100"/>
      <c r="W1220" s="100"/>
      <c r="X1220" s="100"/>
      <c r="Y1220" s="100"/>
      <c r="Z1220" s="100"/>
    </row>
    <row r="1221" spans="1:26" ht="14.25" hidden="1" customHeight="1" outlineLevel="1" x14ac:dyDescent="0.2">
      <c r="A1221" s="100"/>
      <c r="B1221" s="100"/>
      <c r="C1221" s="100">
        <v>34</v>
      </c>
      <c r="D1221" s="100" t="s">
        <v>1128</v>
      </c>
      <c r="E1221" s="101">
        <v>18</v>
      </c>
      <c r="F1221" s="100" t="s">
        <v>1129</v>
      </c>
      <c r="G1221" s="100">
        <v>88</v>
      </c>
      <c r="H1221" s="100"/>
      <c r="I1221" s="100"/>
      <c r="J1221" s="100"/>
      <c r="K1221" s="100"/>
      <c r="L1221" s="100"/>
      <c r="M1221" s="100"/>
      <c r="N1221" s="100"/>
      <c r="O1221" s="100"/>
      <c r="P1221" s="100"/>
      <c r="Q1221" s="100"/>
      <c r="R1221" s="100"/>
      <c r="S1221" s="100"/>
      <c r="T1221" s="100"/>
      <c r="U1221" s="100"/>
      <c r="V1221" s="100"/>
      <c r="W1221" s="100"/>
      <c r="X1221" s="100"/>
      <c r="Y1221" s="100"/>
      <c r="Z1221" s="100"/>
    </row>
    <row r="1222" spans="1:26" ht="14.25" hidden="1" customHeight="1" outlineLevel="1" x14ac:dyDescent="0.2">
      <c r="A1222" s="100"/>
      <c r="B1222" s="100"/>
      <c r="C1222" s="100">
        <v>35</v>
      </c>
      <c r="D1222" s="100" t="s">
        <v>1096</v>
      </c>
      <c r="E1222" s="101">
        <v>1</v>
      </c>
      <c r="F1222" s="100"/>
      <c r="G1222" s="100">
        <v>90</v>
      </c>
      <c r="H1222" s="100"/>
      <c r="I1222" s="100"/>
      <c r="J1222" s="100"/>
      <c r="K1222" s="100"/>
      <c r="L1222" s="100"/>
      <c r="M1222" s="100"/>
      <c r="N1222" s="100"/>
      <c r="O1222" s="100"/>
      <c r="P1222" s="100"/>
      <c r="Q1222" s="100"/>
      <c r="R1222" s="100"/>
      <c r="S1222" s="100"/>
      <c r="T1222" s="100"/>
      <c r="U1222" s="100"/>
      <c r="V1222" s="100"/>
      <c r="W1222" s="100"/>
      <c r="X1222" s="100"/>
      <c r="Y1222" s="100"/>
      <c r="Z1222" s="100"/>
    </row>
    <row r="1223" spans="1:26" ht="14.25" hidden="1" customHeight="1" outlineLevel="1" x14ac:dyDescent="0.2">
      <c r="A1223" s="100"/>
      <c r="B1223" s="100"/>
      <c r="C1223" s="100"/>
      <c r="D1223" s="100" t="s">
        <v>1097</v>
      </c>
      <c r="E1223" s="101">
        <v>39</v>
      </c>
      <c r="F1223" s="100"/>
      <c r="G1223" s="100"/>
      <c r="H1223" s="100"/>
      <c r="I1223" s="100"/>
      <c r="J1223" s="100"/>
      <c r="K1223" s="100"/>
      <c r="L1223" s="100"/>
      <c r="M1223" s="100"/>
      <c r="N1223" s="100"/>
      <c r="O1223" s="100"/>
      <c r="P1223" s="100"/>
      <c r="Q1223" s="100"/>
      <c r="R1223" s="100"/>
      <c r="S1223" s="100"/>
      <c r="T1223" s="100"/>
      <c r="U1223" s="100"/>
      <c r="V1223" s="100"/>
      <c r="W1223" s="100"/>
      <c r="X1223" s="100"/>
      <c r="Y1223" s="100"/>
      <c r="Z1223" s="100"/>
    </row>
    <row r="1224" spans="1:26" ht="14.25" hidden="1" customHeight="1" outlineLevel="1" x14ac:dyDescent="0.2">
      <c r="A1224" s="100"/>
      <c r="B1224" s="100"/>
      <c r="C1224" s="100">
        <v>36</v>
      </c>
      <c r="D1224" s="100" t="s">
        <v>1128</v>
      </c>
      <c r="E1224" s="101">
        <v>19</v>
      </c>
      <c r="F1224" s="100" t="s">
        <v>1129</v>
      </c>
      <c r="G1224" s="100">
        <v>92</v>
      </c>
      <c r="H1224" s="100"/>
      <c r="I1224" s="100"/>
      <c r="J1224" s="100"/>
      <c r="K1224" s="100"/>
      <c r="L1224" s="100"/>
      <c r="M1224" s="100"/>
      <c r="N1224" s="100"/>
      <c r="O1224" s="100"/>
      <c r="P1224" s="100"/>
      <c r="Q1224" s="100"/>
      <c r="R1224" s="100"/>
      <c r="S1224" s="100"/>
      <c r="T1224" s="100"/>
      <c r="U1224" s="100"/>
      <c r="V1224" s="100"/>
      <c r="W1224" s="100"/>
      <c r="X1224" s="100"/>
      <c r="Y1224" s="100"/>
      <c r="Z1224" s="100"/>
    </row>
    <row r="1225" spans="1:26" ht="14.25" hidden="1" customHeight="1" outlineLevel="1" x14ac:dyDescent="0.2">
      <c r="A1225" s="100"/>
      <c r="B1225" s="100"/>
      <c r="C1225" s="100">
        <v>37</v>
      </c>
      <c r="D1225" s="100" t="s">
        <v>1096</v>
      </c>
      <c r="E1225" s="101">
        <v>1</v>
      </c>
      <c r="F1225" s="100"/>
      <c r="G1225" s="100">
        <v>94</v>
      </c>
      <c r="H1225" s="100"/>
      <c r="I1225" s="100"/>
      <c r="J1225" s="100"/>
      <c r="K1225" s="100"/>
      <c r="L1225" s="100"/>
      <c r="M1225" s="100"/>
      <c r="N1225" s="100"/>
      <c r="O1225" s="100"/>
      <c r="P1225" s="100"/>
      <c r="Q1225" s="100"/>
      <c r="R1225" s="100"/>
      <c r="S1225" s="100"/>
      <c r="T1225" s="100"/>
      <c r="U1225" s="100"/>
      <c r="V1225" s="100"/>
      <c r="W1225" s="100"/>
      <c r="X1225" s="100"/>
      <c r="Y1225" s="100"/>
      <c r="Z1225" s="100"/>
    </row>
    <row r="1226" spans="1:26" ht="14.25" hidden="1" customHeight="1" outlineLevel="1" x14ac:dyDescent="0.2">
      <c r="A1226" s="100"/>
      <c r="B1226" s="100"/>
      <c r="C1226" s="100"/>
      <c r="D1226" s="100" t="s">
        <v>1097</v>
      </c>
      <c r="E1226" s="101">
        <v>39</v>
      </c>
      <c r="F1226" s="100"/>
      <c r="G1226" s="100"/>
      <c r="H1226" s="100"/>
      <c r="I1226" s="100"/>
      <c r="J1226" s="100"/>
      <c r="K1226" s="100"/>
      <c r="L1226" s="100"/>
      <c r="M1226" s="100"/>
      <c r="N1226" s="100"/>
      <c r="O1226" s="100"/>
      <c r="P1226" s="100"/>
      <c r="Q1226" s="100"/>
      <c r="R1226" s="100"/>
      <c r="S1226" s="100"/>
      <c r="T1226" s="100"/>
      <c r="U1226" s="100"/>
      <c r="V1226" s="100"/>
      <c r="W1226" s="100"/>
      <c r="X1226" s="100"/>
      <c r="Y1226" s="100"/>
      <c r="Z1226" s="100"/>
    </row>
    <row r="1227" spans="1:26" ht="14.25" hidden="1" customHeight="1" outlineLevel="1" x14ac:dyDescent="0.2">
      <c r="A1227" s="100"/>
      <c r="B1227" s="100"/>
      <c r="C1227" s="100">
        <v>38</v>
      </c>
      <c r="D1227" s="100" t="s">
        <v>1128</v>
      </c>
      <c r="E1227" s="101">
        <v>20</v>
      </c>
      <c r="F1227" s="100" t="s">
        <v>1129</v>
      </c>
      <c r="G1227" s="100">
        <v>96</v>
      </c>
      <c r="H1227" s="100"/>
      <c r="I1227" s="100"/>
      <c r="J1227" s="100"/>
      <c r="K1227" s="100"/>
      <c r="L1227" s="100"/>
      <c r="M1227" s="100"/>
      <c r="N1227" s="100"/>
      <c r="O1227" s="100"/>
      <c r="P1227" s="100"/>
      <c r="Q1227" s="100"/>
      <c r="R1227" s="100"/>
      <c r="S1227" s="100"/>
      <c r="T1227" s="100"/>
      <c r="U1227" s="100"/>
      <c r="V1227" s="100"/>
      <c r="W1227" s="100"/>
      <c r="X1227" s="100"/>
      <c r="Y1227" s="100"/>
      <c r="Z1227" s="100"/>
    </row>
    <row r="1228" spans="1:26" ht="14.25" hidden="1" customHeight="1" outlineLevel="1" x14ac:dyDescent="0.2">
      <c r="A1228" s="100"/>
      <c r="B1228" s="100"/>
      <c r="C1228" s="100">
        <v>39</v>
      </c>
      <c r="D1228" s="100" t="s">
        <v>1096</v>
      </c>
      <c r="E1228" s="101">
        <v>1</v>
      </c>
      <c r="F1228" s="100"/>
      <c r="G1228" s="100">
        <v>98</v>
      </c>
      <c r="H1228" s="100"/>
      <c r="I1228" s="100"/>
      <c r="J1228" s="100"/>
      <c r="K1228" s="100"/>
      <c r="L1228" s="100"/>
      <c r="M1228" s="100"/>
      <c r="N1228" s="100"/>
      <c r="O1228" s="100"/>
      <c r="P1228" s="100"/>
      <c r="Q1228" s="100"/>
      <c r="R1228" s="100"/>
      <c r="S1228" s="100"/>
      <c r="T1228" s="100"/>
      <c r="U1228" s="100"/>
      <c r="V1228" s="100"/>
      <c r="W1228" s="100"/>
      <c r="X1228" s="100"/>
      <c r="Y1228" s="100"/>
      <c r="Z1228" s="100"/>
    </row>
    <row r="1229" spans="1:26" ht="14.25" hidden="1" customHeight="1" outlineLevel="1" x14ac:dyDescent="0.2">
      <c r="A1229" s="100"/>
      <c r="B1229" s="100"/>
      <c r="C1229" s="100"/>
      <c r="D1229" s="100" t="s">
        <v>1097</v>
      </c>
      <c r="E1229" s="101">
        <v>40</v>
      </c>
      <c r="F1229" s="100"/>
      <c r="G1229" s="100"/>
      <c r="H1229" s="100"/>
      <c r="I1229" s="100"/>
      <c r="J1229" s="100"/>
      <c r="K1229" s="100"/>
      <c r="L1229" s="100"/>
      <c r="M1229" s="100"/>
      <c r="N1229" s="100"/>
      <c r="O1229" s="100"/>
      <c r="P1229" s="100"/>
      <c r="Q1229" s="100"/>
      <c r="R1229" s="100"/>
      <c r="S1229" s="100"/>
      <c r="T1229" s="100"/>
      <c r="U1229" s="100"/>
      <c r="V1229" s="100"/>
      <c r="W1229" s="100"/>
      <c r="X1229" s="100"/>
      <c r="Y1229" s="100"/>
      <c r="Z1229" s="100"/>
    </row>
    <row r="1230" spans="1:26" ht="14.25" hidden="1" customHeight="1" outlineLevel="1" x14ac:dyDescent="0.2">
      <c r="A1230" s="100"/>
      <c r="B1230" s="100"/>
      <c r="C1230" s="100">
        <v>40</v>
      </c>
      <c r="D1230" s="100" t="s">
        <v>1128</v>
      </c>
      <c r="E1230" s="101">
        <v>21</v>
      </c>
      <c r="F1230" s="100" t="s">
        <v>1129</v>
      </c>
      <c r="G1230" s="100">
        <v>100</v>
      </c>
      <c r="H1230" s="100"/>
      <c r="I1230" s="100"/>
      <c r="J1230" s="100"/>
      <c r="K1230" s="100"/>
      <c r="L1230" s="100"/>
      <c r="M1230" s="100"/>
      <c r="N1230" s="100"/>
      <c r="O1230" s="100"/>
      <c r="P1230" s="100"/>
      <c r="Q1230" s="100"/>
      <c r="R1230" s="100"/>
      <c r="S1230" s="100"/>
      <c r="T1230" s="100"/>
      <c r="U1230" s="100"/>
      <c r="V1230" s="100"/>
      <c r="W1230" s="100"/>
      <c r="X1230" s="100"/>
      <c r="Y1230" s="100"/>
      <c r="Z1230" s="100"/>
    </row>
    <row r="1231" spans="1:26" ht="14.25" hidden="1" customHeight="1" outlineLevel="1" x14ac:dyDescent="0.2">
      <c r="A1231" s="100"/>
      <c r="B1231" s="100"/>
      <c r="C1231" s="100">
        <v>41</v>
      </c>
      <c r="D1231" s="100" t="s">
        <v>1096</v>
      </c>
      <c r="E1231" s="101">
        <v>1</v>
      </c>
      <c r="F1231" s="100"/>
      <c r="G1231" s="100">
        <v>102</v>
      </c>
      <c r="H1231" s="100"/>
      <c r="I1231" s="100"/>
      <c r="J1231" s="100"/>
      <c r="K1231" s="100"/>
      <c r="L1231" s="100"/>
      <c r="M1231" s="100"/>
      <c r="N1231" s="100"/>
      <c r="O1231" s="100"/>
      <c r="P1231" s="100"/>
      <c r="Q1231" s="100"/>
      <c r="R1231" s="100"/>
      <c r="S1231" s="100"/>
      <c r="T1231" s="100"/>
      <c r="U1231" s="100"/>
      <c r="V1231" s="100"/>
      <c r="W1231" s="100"/>
      <c r="X1231" s="100"/>
      <c r="Y1231" s="100"/>
      <c r="Z1231" s="100"/>
    </row>
    <row r="1232" spans="1:26" ht="14.25" hidden="1" customHeight="1" outlineLevel="1" x14ac:dyDescent="0.2">
      <c r="A1232" s="100"/>
      <c r="B1232" s="100"/>
      <c r="C1232" s="100"/>
      <c r="D1232" s="100" t="s">
        <v>1097</v>
      </c>
      <c r="E1232" s="101">
        <v>40</v>
      </c>
      <c r="F1232" s="100"/>
      <c r="G1232" s="100"/>
      <c r="H1232" s="100"/>
      <c r="I1232" s="100"/>
      <c r="J1232" s="100"/>
      <c r="K1232" s="100"/>
      <c r="L1232" s="100"/>
      <c r="M1232" s="100"/>
      <c r="N1232" s="100"/>
      <c r="O1232" s="100"/>
      <c r="P1232" s="100"/>
      <c r="Q1232" s="100"/>
      <c r="R1232" s="100"/>
      <c r="S1232" s="100"/>
      <c r="T1232" s="100"/>
      <c r="U1232" s="100"/>
      <c r="V1232" s="100"/>
      <c r="W1232" s="100"/>
      <c r="X1232" s="100"/>
      <c r="Y1232" s="100"/>
      <c r="Z1232" s="100"/>
    </row>
    <row r="1233" spans="1:26" ht="14.25" hidden="1" customHeight="1" outlineLevel="1" x14ac:dyDescent="0.2">
      <c r="A1233" s="100"/>
      <c r="B1233" s="100"/>
      <c r="C1233" s="100">
        <v>42</v>
      </c>
      <c r="D1233" s="100" t="s">
        <v>1128</v>
      </c>
      <c r="E1233" s="101">
        <v>22</v>
      </c>
      <c r="F1233" s="100" t="s">
        <v>1129</v>
      </c>
      <c r="G1233" s="100">
        <v>104</v>
      </c>
      <c r="H1233" s="100"/>
      <c r="I1233" s="100"/>
      <c r="J1233" s="100"/>
      <c r="K1233" s="100"/>
      <c r="L1233" s="100"/>
      <c r="M1233" s="100"/>
      <c r="N1233" s="100"/>
      <c r="O1233" s="100"/>
      <c r="P1233" s="100"/>
      <c r="Q1233" s="100"/>
      <c r="R1233" s="100"/>
      <c r="S1233" s="100"/>
      <c r="T1233" s="100"/>
      <c r="U1233" s="100"/>
      <c r="V1233" s="100"/>
      <c r="W1233" s="100"/>
      <c r="X1233" s="100"/>
      <c r="Y1233" s="100"/>
      <c r="Z1233" s="100"/>
    </row>
    <row r="1234" spans="1:26" ht="14.25" hidden="1" customHeight="1" outlineLevel="1" x14ac:dyDescent="0.2">
      <c r="A1234" s="100"/>
      <c r="B1234" s="100"/>
      <c r="C1234" s="100">
        <v>43</v>
      </c>
      <c r="D1234" s="100" t="s">
        <v>1096</v>
      </c>
      <c r="E1234" s="101">
        <v>1</v>
      </c>
      <c r="F1234" s="100"/>
      <c r="G1234" s="100">
        <v>106</v>
      </c>
      <c r="H1234" s="100"/>
      <c r="I1234" s="100"/>
      <c r="J1234" s="100"/>
      <c r="K1234" s="100"/>
      <c r="L1234" s="100"/>
      <c r="M1234" s="100"/>
      <c r="N1234" s="100"/>
      <c r="O1234" s="100"/>
      <c r="P1234" s="100"/>
      <c r="Q1234" s="100"/>
      <c r="R1234" s="100"/>
      <c r="S1234" s="100"/>
      <c r="T1234" s="100"/>
      <c r="U1234" s="100"/>
      <c r="V1234" s="100"/>
      <c r="W1234" s="100"/>
      <c r="X1234" s="100"/>
      <c r="Y1234" s="100"/>
      <c r="Z1234" s="100"/>
    </row>
    <row r="1235" spans="1:26" ht="14.25" hidden="1" customHeight="1" outlineLevel="1" x14ac:dyDescent="0.2">
      <c r="A1235" s="100"/>
      <c r="B1235" s="100"/>
      <c r="C1235" s="100"/>
      <c r="D1235" s="100" t="s">
        <v>1097</v>
      </c>
      <c r="E1235" s="101">
        <v>41</v>
      </c>
      <c r="F1235" s="100"/>
      <c r="G1235" s="100"/>
      <c r="H1235" s="100"/>
      <c r="I1235" s="100"/>
      <c r="J1235" s="100"/>
      <c r="K1235" s="100"/>
      <c r="L1235" s="100"/>
      <c r="M1235" s="100"/>
      <c r="N1235" s="100"/>
      <c r="O1235" s="100"/>
      <c r="P1235" s="100"/>
      <c r="Q1235" s="100"/>
      <c r="R1235" s="100"/>
      <c r="S1235" s="100"/>
      <c r="T1235" s="100"/>
      <c r="U1235" s="100"/>
      <c r="V1235" s="100"/>
      <c r="W1235" s="100"/>
      <c r="X1235" s="100"/>
      <c r="Y1235" s="100"/>
      <c r="Z1235" s="100"/>
    </row>
    <row r="1236" spans="1:26" ht="14.25" hidden="1" customHeight="1" outlineLevel="1" x14ac:dyDescent="0.2">
      <c r="A1236" s="100"/>
      <c r="B1236" s="100"/>
      <c r="C1236" s="100">
        <v>44</v>
      </c>
      <c r="D1236" s="100" t="s">
        <v>1128</v>
      </c>
      <c r="E1236" s="101">
        <v>23</v>
      </c>
      <c r="F1236" s="100" t="s">
        <v>1129</v>
      </c>
      <c r="G1236" s="100">
        <v>108</v>
      </c>
      <c r="H1236" s="100"/>
      <c r="I1236" s="100"/>
      <c r="J1236" s="100"/>
      <c r="K1236" s="100"/>
      <c r="L1236" s="100"/>
      <c r="M1236" s="100"/>
      <c r="N1236" s="100"/>
      <c r="O1236" s="100"/>
      <c r="P1236" s="100"/>
      <c r="Q1236" s="100"/>
      <c r="R1236" s="100"/>
      <c r="S1236" s="100"/>
      <c r="T1236" s="100"/>
      <c r="U1236" s="100"/>
      <c r="V1236" s="100"/>
      <c r="W1236" s="100"/>
      <c r="X1236" s="100"/>
      <c r="Y1236" s="100"/>
      <c r="Z1236" s="100"/>
    </row>
    <row r="1237" spans="1:26" ht="14.25" hidden="1" customHeight="1" outlineLevel="1" x14ac:dyDescent="0.2">
      <c r="A1237" s="100"/>
      <c r="B1237" s="100"/>
      <c r="C1237" s="100">
        <v>45</v>
      </c>
      <c r="D1237" s="100" t="s">
        <v>1096</v>
      </c>
      <c r="E1237" s="101">
        <v>1</v>
      </c>
      <c r="F1237" s="100"/>
      <c r="G1237" s="100">
        <v>110</v>
      </c>
      <c r="H1237" s="100"/>
      <c r="I1237" s="100"/>
      <c r="J1237" s="100"/>
      <c r="K1237" s="100"/>
      <c r="L1237" s="100"/>
      <c r="M1237" s="100"/>
      <c r="N1237" s="100"/>
      <c r="O1237" s="100"/>
      <c r="P1237" s="100"/>
      <c r="Q1237" s="100"/>
      <c r="R1237" s="100"/>
      <c r="S1237" s="100"/>
      <c r="T1237" s="100"/>
      <c r="U1237" s="100"/>
      <c r="V1237" s="100"/>
      <c r="W1237" s="100"/>
      <c r="X1237" s="100"/>
      <c r="Y1237" s="100"/>
      <c r="Z1237" s="100"/>
    </row>
    <row r="1238" spans="1:26" ht="14.25" hidden="1" customHeight="1" outlineLevel="1" x14ac:dyDescent="0.2">
      <c r="A1238" s="100"/>
      <c r="B1238" s="100"/>
      <c r="C1238" s="100"/>
      <c r="D1238" s="100" t="s">
        <v>1097</v>
      </c>
      <c r="E1238" s="101">
        <v>41</v>
      </c>
      <c r="F1238" s="100"/>
      <c r="G1238" s="100"/>
      <c r="H1238" s="100"/>
      <c r="I1238" s="100"/>
      <c r="J1238" s="100"/>
      <c r="K1238" s="100"/>
      <c r="L1238" s="100"/>
      <c r="M1238" s="100"/>
      <c r="N1238" s="100"/>
      <c r="O1238" s="100"/>
      <c r="P1238" s="100"/>
      <c r="Q1238" s="100"/>
      <c r="R1238" s="100"/>
      <c r="S1238" s="100"/>
      <c r="T1238" s="100"/>
      <c r="U1238" s="100"/>
      <c r="V1238" s="100"/>
      <c r="W1238" s="100"/>
      <c r="X1238" s="100"/>
      <c r="Y1238" s="100"/>
      <c r="Z1238" s="100"/>
    </row>
    <row r="1239" spans="1:26" ht="14.25" hidden="1" customHeight="1" outlineLevel="1" x14ac:dyDescent="0.2">
      <c r="A1239" s="100"/>
      <c r="B1239" s="100"/>
      <c r="C1239" s="100">
        <v>46</v>
      </c>
      <c r="D1239" s="100" t="s">
        <v>1128</v>
      </c>
      <c r="E1239" s="101">
        <v>24</v>
      </c>
      <c r="F1239" s="100" t="s">
        <v>1129</v>
      </c>
      <c r="G1239" s="100">
        <v>112</v>
      </c>
      <c r="H1239" s="100"/>
      <c r="I1239" s="100"/>
      <c r="J1239" s="100"/>
      <c r="K1239" s="100"/>
      <c r="L1239" s="100"/>
      <c r="M1239" s="100"/>
      <c r="N1239" s="100"/>
      <c r="O1239" s="100"/>
      <c r="P1239" s="100"/>
      <c r="Q1239" s="100"/>
      <c r="R1239" s="100"/>
      <c r="S1239" s="100"/>
      <c r="T1239" s="100"/>
      <c r="U1239" s="100"/>
      <c r="V1239" s="100"/>
      <c r="W1239" s="100"/>
      <c r="X1239" s="100"/>
      <c r="Y1239" s="100"/>
      <c r="Z1239" s="100"/>
    </row>
    <row r="1240" spans="1:26" ht="14.25" hidden="1" customHeight="1" outlineLevel="1" x14ac:dyDescent="0.2">
      <c r="A1240" s="100"/>
      <c r="B1240" s="100"/>
      <c r="C1240" s="100">
        <v>47</v>
      </c>
      <c r="D1240" s="100" t="s">
        <v>1096</v>
      </c>
      <c r="E1240" s="101">
        <v>1</v>
      </c>
      <c r="F1240" s="100"/>
      <c r="G1240" s="100">
        <v>114</v>
      </c>
      <c r="H1240" s="100"/>
      <c r="I1240" s="100"/>
      <c r="J1240" s="100"/>
      <c r="K1240" s="100"/>
      <c r="L1240" s="100"/>
      <c r="M1240" s="100"/>
      <c r="N1240" s="100"/>
      <c r="O1240" s="100"/>
      <c r="P1240" s="100"/>
      <c r="Q1240" s="100"/>
      <c r="R1240" s="100"/>
      <c r="S1240" s="100"/>
      <c r="T1240" s="100"/>
      <c r="U1240" s="100"/>
      <c r="V1240" s="100"/>
      <c r="W1240" s="100"/>
      <c r="X1240" s="100"/>
      <c r="Y1240" s="100"/>
      <c r="Z1240" s="100"/>
    </row>
    <row r="1241" spans="1:26" ht="14.25" hidden="1" customHeight="1" outlineLevel="1" x14ac:dyDescent="0.2">
      <c r="A1241" s="100"/>
      <c r="B1241" s="100"/>
      <c r="C1241" s="100"/>
      <c r="D1241" s="100" t="s">
        <v>1097</v>
      </c>
      <c r="E1241" s="101">
        <v>42</v>
      </c>
      <c r="F1241" s="100"/>
      <c r="G1241" s="100"/>
      <c r="H1241" s="100"/>
      <c r="I1241" s="100"/>
      <c r="J1241" s="100"/>
      <c r="K1241" s="100"/>
      <c r="L1241" s="100"/>
      <c r="M1241" s="100"/>
      <c r="N1241" s="100"/>
      <c r="O1241" s="100"/>
      <c r="P1241" s="100"/>
      <c r="Q1241" s="100"/>
      <c r="R1241" s="100"/>
      <c r="S1241" s="100"/>
      <c r="T1241" s="100"/>
      <c r="U1241" s="100"/>
      <c r="V1241" s="100"/>
      <c r="W1241" s="100"/>
      <c r="X1241" s="100"/>
      <c r="Y1241" s="100"/>
      <c r="Z1241" s="100"/>
    </row>
    <row r="1242" spans="1:26" ht="14.25" hidden="1" customHeight="1" outlineLevel="1" x14ac:dyDescent="0.2">
      <c r="A1242" s="100"/>
      <c r="B1242" s="100"/>
      <c r="C1242" s="100">
        <v>48</v>
      </c>
      <c r="D1242" s="100" t="s">
        <v>1128</v>
      </c>
      <c r="E1242" s="101">
        <v>25</v>
      </c>
      <c r="F1242" s="100" t="s">
        <v>1129</v>
      </c>
      <c r="G1242" s="100">
        <v>116</v>
      </c>
      <c r="H1242" s="100"/>
      <c r="I1242" s="100"/>
      <c r="J1242" s="100"/>
      <c r="K1242" s="100"/>
      <c r="L1242" s="100"/>
      <c r="M1242" s="100"/>
      <c r="N1242" s="100"/>
      <c r="O1242" s="100"/>
      <c r="P1242" s="100"/>
      <c r="Q1242" s="100"/>
      <c r="R1242" s="100"/>
      <c r="S1242" s="100"/>
      <c r="T1242" s="100"/>
      <c r="U1242" s="100"/>
      <c r="V1242" s="100"/>
      <c r="W1242" s="100"/>
      <c r="X1242" s="100"/>
      <c r="Y1242" s="100"/>
      <c r="Z1242" s="100"/>
    </row>
    <row r="1243" spans="1:26" ht="14.25" hidden="1" customHeight="1" outlineLevel="1" x14ac:dyDescent="0.2">
      <c r="A1243" s="100"/>
      <c r="B1243" s="100"/>
      <c r="C1243" s="100">
        <v>49</v>
      </c>
      <c r="D1243" s="100" t="s">
        <v>1096</v>
      </c>
      <c r="E1243" s="101">
        <v>1</v>
      </c>
      <c r="F1243" s="100"/>
      <c r="G1243" s="100">
        <v>118</v>
      </c>
      <c r="H1243" s="100"/>
      <c r="I1243" s="100"/>
      <c r="J1243" s="100"/>
      <c r="K1243" s="100"/>
      <c r="L1243" s="100"/>
      <c r="M1243" s="100"/>
      <c r="N1243" s="100"/>
      <c r="O1243" s="100"/>
      <c r="P1243" s="100"/>
      <c r="Q1243" s="100"/>
      <c r="R1243" s="100"/>
      <c r="S1243" s="100"/>
      <c r="T1243" s="100"/>
      <c r="U1243" s="100"/>
      <c r="V1243" s="100"/>
      <c r="W1243" s="100"/>
      <c r="X1243" s="100"/>
      <c r="Y1243" s="100"/>
      <c r="Z1243" s="100"/>
    </row>
    <row r="1244" spans="1:26" ht="14.25" hidden="1" customHeight="1" outlineLevel="1" x14ac:dyDescent="0.2">
      <c r="A1244" s="100"/>
      <c r="B1244" s="100"/>
      <c r="C1244" s="100"/>
      <c r="D1244" s="100" t="s">
        <v>1097</v>
      </c>
      <c r="E1244" s="101">
        <v>42</v>
      </c>
      <c r="F1244" s="100"/>
      <c r="G1244" s="100"/>
      <c r="H1244" s="100"/>
      <c r="I1244" s="100"/>
      <c r="J1244" s="100"/>
      <c r="K1244" s="100"/>
      <c r="L1244" s="100"/>
      <c r="M1244" s="100"/>
      <c r="N1244" s="100"/>
      <c r="O1244" s="100"/>
      <c r="P1244" s="100"/>
      <c r="Q1244" s="100"/>
      <c r="R1244" s="100"/>
      <c r="S1244" s="100"/>
      <c r="T1244" s="100"/>
      <c r="U1244" s="100"/>
      <c r="V1244" s="100"/>
      <c r="W1244" s="100"/>
      <c r="X1244" s="100"/>
      <c r="Y1244" s="100"/>
      <c r="Z1244" s="100"/>
    </row>
    <row r="1245" spans="1:26" ht="14.25" hidden="1" customHeight="1" outlineLevel="1" x14ac:dyDescent="0.2">
      <c r="A1245" s="100"/>
      <c r="B1245" s="100"/>
      <c r="C1245" s="100">
        <v>50</v>
      </c>
      <c r="D1245" s="100" t="s">
        <v>1128</v>
      </c>
      <c r="E1245" s="101">
        <v>26</v>
      </c>
      <c r="F1245" s="100" t="s">
        <v>1129</v>
      </c>
      <c r="G1245" s="100">
        <v>120</v>
      </c>
      <c r="H1245" s="100"/>
      <c r="I1245" s="100"/>
      <c r="J1245" s="100"/>
      <c r="K1245" s="100"/>
      <c r="L1245" s="100"/>
      <c r="M1245" s="100"/>
      <c r="N1245" s="100"/>
      <c r="O1245" s="100"/>
      <c r="P1245" s="100"/>
      <c r="Q1245" s="100"/>
      <c r="R1245" s="100"/>
      <c r="S1245" s="100"/>
      <c r="T1245" s="100"/>
      <c r="U1245" s="100"/>
      <c r="V1245" s="100"/>
      <c r="W1245" s="100"/>
      <c r="X1245" s="100"/>
      <c r="Y1245" s="100"/>
      <c r="Z1245" s="100"/>
    </row>
    <row r="1246" spans="1:26" ht="14.25" customHeight="1" x14ac:dyDescent="0.2">
      <c r="A1246" s="28" t="s">
        <v>1130</v>
      </c>
      <c r="B1246" s="28" t="s">
        <v>1089</v>
      </c>
      <c r="C1246" s="28">
        <v>1</v>
      </c>
      <c r="D1246" s="28" t="s">
        <v>1090</v>
      </c>
      <c r="E1246" s="29">
        <v>326000</v>
      </c>
      <c r="F1246" s="28"/>
      <c r="G1246" s="28">
        <v>20</v>
      </c>
      <c r="H1246" s="100">
        <v>75</v>
      </c>
      <c r="I1246" s="100"/>
      <c r="J1246" s="100"/>
      <c r="K1246" s="100"/>
      <c r="L1246" s="100"/>
      <c r="M1246" s="100"/>
      <c r="N1246" s="100"/>
      <c r="O1246" s="100"/>
      <c r="P1246" s="100"/>
      <c r="Q1246" s="100"/>
      <c r="R1246" s="100"/>
      <c r="S1246" s="100"/>
      <c r="T1246" s="100"/>
      <c r="U1246" s="100"/>
      <c r="V1246" s="100"/>
      <c r="W1246" s="100"/>
      <c r="X1246" s="100"/>
      <c r="Y1246" s="100"/>
      <c r="Z1246" s="100"/>
    </row>
    <row r="1247" spans="1:26" ht="14.25" customHeight="1" collapsed="1" x14ac:dyDescent="0.2">
      <c r="A1247" s="100"/>
      <c r="B1247" s="100"/>
      <c r="C1247" s="100"/>
      <c r="D1247" s="100" t="s">
        <v>1091</v>
      </c>
      <c r="E1247" s="101">
        <v>30</v>
      </c>
      <c r="F1247" s="100"/>
      <c r="G1247" s="100"/>
      <c r="H1247" s="100"/>
      <c r="I1247" s="100"/>
      <c r="J1247" s="100"/>
      <c r="K1247" s="100"/>
      <c r="L1247" s="100"/>
      <c r="M1247" s="100"/>
      <c r="N1247" s="100"/>
      <c r="O1247" s="100"/>
      <c r="P1247" s="100"/>
      <c r="Q1247" s="100"/>
      <c r="R1247" s="100"/>
      <c r="S1247" s="100"/>
      <c r="T1247" s="100"/>
      <c r="U1247" s="100"/>
      <c r="V1247" s="100"/>
      <c r="W1247" s="100"/>
      <c r="X1247" s="100"/>
      <c r="Y1247" s="100"/>
      <c r="Z1247" s="100"/>
    </row>
    <row r="1248" spans="1:26" ht="14.25" hidden="1" customHeight="1" outlineLevel="1" x14ac:dyDescent="0.2">
      <c r="A1248" s="100"/>
      <c r="B1248" s="100"/>
      <c r="C1248" s="100">
        <v>2</v>
      </c>
      <c r="D1248" s="100" t="s">
        <v>1091</v>
      </c>
      <c r="E1248" s="101">
        <v>32</v>
      </c>
      <c r="F1248" s="100"/>
      <c r="G1248" s="100">
        <v>24</v>
      </c>
      <c r="H1248" s="100"/>
      <c r="I1248" s="100"/>
      <c r="J1248" s="100"/>
      <c r="K1248" s="100"/>
      <c r="L1248" s="100"/>
      <c r="M1248" s="100"/>
      <c r="N1248" s="100"/>
      <c r="O1248" s="100"/>
      <c r="P1248" s="100"/>
      <c r="Q1248" s="100"/>
      <c r="R1248" s="100"/>
      <c r="S1248" s="100"/>
      <c r="T1248" s="100"/>
      <c r="U1248" s="100"/>
      <c r="V1248" s="100"/>
      <c r="W1248" s="100"/>
      <c r="X1248" s="100"/>
      <c r="Y1248" s="100"/>
      <c r="Z1248" s="100"/>
    </row>
    <row r="1249" spans="1:26" ht="14.25" hidden="1" customHeight="1" outlineLevel="1" x14ac:dyDescent="0.2">
      <c r="A1249" s="100"/>
      <c r="B1249" s="100"/>
      <c r="C1249" s="100">
        <v>3</v>
      </c>
      <c r="D1249" s="100" t="s">
        <v>1090</v>
      </c>
      <c r="E1249" s="101">
        <v>333000</v>
      </c>
      <c r="F1249" s="100"/>
      <c r="G1249" s="100">
        <v>26</v>
      </c>
      <c r="H1249" s="100"/>
      <c r="I1249" s="100"/>
      <c r="J1249" s="100"/>
      <c r="K1249" s="100"/>
      <c r="L1249" s="100"/>
      <c r="M1249" s="100"/>
      <c r="N1249" s="100"/>
      <c r="O1249" s="100"/>
      <c r="P1249" s="100"/>
      <c r="Q1249" s="100"/>
      <c r="R1249" s="100"/>
      <c r="S1249" s="100"/>
      <c r="T1249" s="100"/>
      <c r="U1249" s="100"/>
      <c r="V1249" s="100"/>
      <c r="W1249" s="100"/>
      <c r="X1249" s="100"/>
      <c r="Y1249" s="100"/>
      <c r="Z1249" s="100"/>
    </row>
    <row r="1250" spans="1:26" ht="14.25" hidden="1" customHeight="1" outlineLevel="1" x14ac:dyDescent="0.2">
      <c r="A1250" s="100"/>
      <c r="B1250" s="100"/>
      <c r="C1250" s="100">
        <v>4</v>
      </c>
      <c r="D1250" s="100" t="s">
        <v>1091</v>
      </c>
      <c r="E1250" s="101">
        <v>34</v>
      </c>
      <c r="F1250" s="100"/>
      <c r="G1250" s="100">
        <v>28</v>
      </c>
      <c r="H1250" s="100"/>
      <c r="I1250" s="100"/>
      <c r="J1250" s="100"/>
      <c r="K1250" s="100"/>
      <c r="L1250" s="100"/>
      <c r="M1250" s="100"/>
      <c r="N1250" s="100"/>
      <c r="O1250" s="100"/>
      <c r="P1250" s="100"/>
      <c r="Q1250" s="100"/>
      <c r="R1250" s="100"/>
      <c r="S1250" s="100"/>
      <c r="T1250" s="100"/>
      <c r="U1250" s="100"/>
      <c r="V1250" s="100"/>
      <c r="W1250" s="100"/>
      <c r="X1250" s="100"/>
      <c r="Y1250" s="100"/>
      <c r="Z1250" s="100"/>
    </row>
    <row r="1251" spans="1:26" ht="14.25" hidden="1" customHeight="1" outlineLevel="1" x14ac:dyDescent="0.2">
      <c r="A1251" s="100"/>
      <c r="B1251" s="100"/>
      <c r="C1251" s="100">
        <v>5</v>
      </c>
      <c r="D1251" s="100" t="s">
        <v>1090</v>
      </c>
      <c r="E1251" s="101">
        <v>340000</v>
      </c>
      <c r="F1251" s="100"/>
      <c r="G1251" s="100">
        <v>30</v>
      </c>
      <c r="H1251" s="100"/>
      <c r="I1251" s="100"/>
      <c r="J1251" s="100"/>
      <c r="K1251" s="100"/>
      <c r="L1251" s="100"/>
      <c r="M1251" s="100"/>
      <c r="N1251" s="100"/>
      <c r="O1251" s="100"/>
      <c r="P1251" s="100"/>
      <c r="Q1251" s="100"/>
      <c r="R1251" s="100"/>
      <c r="S1251" s="100"/>
      <c r="T1251" s="100"/>
      <c r="U1251" s="100"/>
      <c r="V1251" s="100"/>
      <c r="W1251" s="100"/>
      <c r="X1251" s="100"/>
      <c r="Y1251" s="100"/>
      <c r="Z1251" s="100"/>
    </row>
    <row r="1252" spans="1:26" ht="14.25" hidden="1" customHeight="1" outlineLevel="1" x14ac:dyDescent="0.2">
      <c r="A1252" s="100"/>
      <c r="B1252" s="100"/>
      <c r="C1252" s="100">
        <v>6</v>
      </c>
      <c r="D1252" s="100" t="s">
        <v>1091</v>
      </c>
      <c r="E1252" s="101">
        <v>36</v>
      </c>
      <c r="F1252" s="100"/>
      <c r="G1252" s="100">
        <v>32</v>
      </c>
      <c r="H1252" s="100"/>
      <c r="I1252" s="100"/>
      <c r="J1252" s="100"/>
      <c r="K1252" s="100"/>
      <c r="L1252" s="100"/>
      <c r="M1252" s="100"/>
      <c r="N1252" s="100"/>
      <c r="O1252" s="100"/>
      <c r="P1252" s="100"/>
      <c r="Q1252" s="100"/>
      <c r="R1252" s="100"/>
      <c r="S1252" s="100"/>
      <c r="T1252" s="100"/>
      <c r="U1252" s="100"/>
      <c r="V1252" s="100"/>
      <c r="W1252" s="100"/>
      <c r="X1252" s="100"/>
      <c r="Y1252" s="100"/>
      <c r="Z1252" s="100"/>
    </row>
    <row r="1253" spans="1:26" ht="14.25" hidden="1" customHeight="1" outlineLevel="1" x14ac:dyDescent="0.2">
      <c r="A1253" s="100"/>
      <c r="B1253" s="100"/>
      <c r="C1253" s="100">
        <v>7</v>
      </c>
      <c r="D1253" s="100" t="s">
        <v>1090</v>
      </c>
      <c r="E1253" s="101">
        <v>347000</v>
      </c>
      <c r="F1253" s="100"/>
      <c r="G1253" s="100">
        <v>34</v>
      </c>
      <c r="H1253" s="100"/>
      <c r="I1253" s="100"/>
      <c r="J1253" s="100"/>
      <c r="K1253" s="100"/>
      <c r="L1253" s="100"/>
      <c r="M1253" s="100"/>
      <c r="N1253" s="100"/>
      <c r="O1253" s="100"/>
      <c r="P1253" s="100"/>
      <c r="Q1253" s="100"/>
      <c r="R1253" s="100"/>
      <c r="S1253" s="100"/>
      <c r="T1253" s="100"/>
      <c r="U1253" s="100"/>
      <c r="V1253" s="100"/>
      <c r="W1253" s="100"/>
      <c r="X1253" s="100"/>
      <c r="Y1253" s="100"/>
      <c r="Z1253" s="100"/>
    </row>
    <row r="1254" spans="1:26" ht="14.25" hidden="1" customHeight="1" outlineLevel="1" x14ac:dyDescent="0.2">
      <c r="A1254" s="100"/>
      <c r="B1254" s="100"/>
      <c r="C1254" s="100">
        <v>8</v>
      </c>
      <c r="D1254" s="100" t="s">
        <v>1091</v>
      </c>
      <c r="E1254" s="101">
        <v>38</v>
      </c>
      <c r="F1254" s="100"/>
      <c r="G1254" s="100">
        <v>36</v>
      </c>
      <c r="H1254" s="100"/>
      <c r="I1254" s="100"/>
      <c r="J1254" s="100"/>
      <c r="K1254" s="100"/>
      <c r="L1254" s="100"/>
      <c r="M1254" s="100"/>
      <c r="N1254" s="100"/>
      <c r="O1254" s="100"/>
      <c r="P1254" s="100"/>
      <c r="Q1254" s="100"/>
      <c r="R1254" s="100"/>
      <c r="S1254" s="100"/>
      <c r="T1254" s="100"/>
      <c r="U1254" s="100"/>
      <c r="V1254" s="100"/>
      <c r="W1254" s="100"/>
      <c r="X1254" s="100"/>
      <c r="Y1254" s="100"/>
      <c r="Z1254" s="100"/>
    </row>
    <row r="1255" spans="1:26" ht="14.25" hidden="1" customHeight="1" outlineLevel="1" x14ac:dyDescent="0.2">
      <c r="A1255" s="100"/>
      <c r="B1255" s="100"/>
      <c r="C1255" s="100">
        <v>9</v>
      </c>
      <c r="D1255" s="100" t="s">
        <v>1090</v>
      </c>
      <c r="E1255" s="101">
        <v>354000</v>
      </c>
      <c r="F1255" s="100"/>
      <c r="G1255" s="100">
        <v>38</v>
      </c>
      <c r="H1255" s="100"/>
      <c r="I1255" s="100"/>
      <c r="J1255" s="100"/>
      <c r="K1255" s="100"/>
      <c r="L1255" s="100"/>
      <c r="M1255" s="100"/>
      <c r="N1255" s="100"/>
      <c r="O1255" s="100"/>
      <c r="P1255" s="100"/>
      <c r="Q1255" s="100"/>
      <c r="R1255" s="100"/>
      <c r="S1255" s="100"/>
      <c r="T1255" s="100"/>
      <c r="U1255" s="100"/>
      <c r="V1255" s="100"/>
      <c r="W1255" s="100"/>
      <c r="X1255" s="100"/>
      <c r="Y1255" s="100"/>
      <c r="Z1255" s="100"/>
    </row>
    <row r="1256" spans="1:26" ht="14.25" hidden="1" customHeight="1" outlineLevel="1" x14ac:dyDescent="0.2">
      <c r="A1256" s="100"/>
      <c r="B1256" s="100"/>
      <c r="C1256" s="100">
        <v>10</v>
      </c>
      <c r="D1256" s="100" t="s">
        <v>1091</v>
      </c>
      <c r="E1256" s="101">
        <v>41</v>
      </c>
      <c r="F1256" s="100"/>
      <c r="G1256" s="100">
        <v>40</v>
      </c>
      <c r="H1256" s="100"/>
      <c r="I1256" s="100"/>
      <c r="J1256" s="100"/>
      <c r="K1256" s="100"/>
      <c r="L1256" s="100"/>
      <c r="M1256" s="100"/>
      <c r="N1256" s="100"/>
      <c r="O1256" s="100"/>
      <c r="P1256" s="100"/>
      <c r="Q1256" s="100"/>
      <c r="R1256" s="100"/>
      <c r="S1256" s="100"/>
      <c r="T1256" s="100"/>
      <c r="U1256" s="100"/>
      <c r="V1256" s="100"/>
      <c r="W1256" s="100"/>
      <c r="X1256" s="100"/>
      <c r="Y1256" s="100"/>
      <c r="Z1256" s="100"/>
    </row>
    <row r="1257" spans="1:26" ht="14.25" hidden="1" customHeight="1" outlineLevel="1" x14ac:dyDescent="0.2">
      <c r="A1257" s="100"/>
      <c r="B1257" s="100"/>
      <c r="C1257" s="100">
        <v>11</v>
      </c>
      <c r="D1257" s="100" t="s">
        <v>1090</v>
      </c>
      <c r="E1257" s="101">
        <v>361000</v>
      </c>
      <c r="F1257" s="100"/>
      <c r="G1257" s="100">
        <v>42</v>
      </c>
      <c r="H1257" s="100"/>
      <c r="I1257" s="100"/>
      <c r="J1257" s="100"/>
      <c r="K1257" s="100"/>
      <c r="L1257" s="100"/>
      <c r="M1257" s="100"/>
      <c r="N1257" s="100"/>
      <c r="O1257" s="100"/>
      <c r="P1257" s="100"/>
      <c r="Q1257" s="100"/>
      <c r="R1257" s="100"/>
      <c r="S1257" s="100"/>
      <c r="T1257" s="100"/>
      <c r="U1257" s="100"/>
      <c r="V1257" s="100"/>
      <c r="W1257" s="100"/>
      <c r="X1257" s="100"/>
      <c r="Y1257" s="100"/>
      <c r="Z1257" s="100"/>
    </row>
    <row r="1258" spans="1:26" ht="14.25" hidden="1" customHeight="1" outlineLevel="1" x14ac:dyDescent="0.2">
      <c r="A1258" s="100"/>
      <c r="B1258" s="100"/>
      <c r="C1258" s="100">
        <v>12</v>
      </c>
      <c r="D1258" s="100" t="s">
        <v>1091</v>
      </c>
      <c r="E1258" s="101">
        <v>44</v>
      </c>
      <c r="F1258" s="100"/>
      <c r="G1258" s="100">
        <v>44</v>
      </c>
      <c r="H1258" s="100"/>
      <c r="I1258" s="100"/>
      <c r="J1258" s="100"/>
      <c r="K1258" s="100"/>
      <c r="L1258" s="100"/>
      <c r="M1258" s="100"/>
      <c r="N1258" s="100"/>
      <c r="O1258" s="100"/>
      <c r="P1258" s="100"/>
      <c r="Q1258" s="100"/>
      <c r="R1258" s="100"/>
      <c r="S1258" s="100"/>
      <c r="T1258" s="100"/>
      <c r="U1258" s="100"/>
      <c r="V1258" s="100"/>
      <c r="W1258" s="100"/>
      <c r="X1258" s="100"/>
      <c r="Y1258" s="100"/>
      <c r="Z1258" s="100"/>
    </row>
    <row r="1259" spans="1:26" ht="14.25" hidden="1" customHeight="1" outlineLevel="1" x14ac:dyDescent="0.2">
      <c r="A1259" s="100"/>
      <c r="B1259" s="100"/>
      <c r="C1259" s="100">
        <v>13</v>
      </c>
      <c r="D1259" s="100" t="s">
        <v>1090</v>
      </c>
      <c r="E1259" s="101">
        <v>368000</v>
      </c>
      <c r="F1259" s="100"/>
      <c r="G1259" s="100">
        <v>46</v>
      </c>
      <c r="H1259" s="100"/>
      <c r="I1259" s="100"/>
      <c r="J1259" s="100"/>
      <c r="K1259" s="100"/>
      <c r="L1259" s="100"/>
      <c r="M1259" s="100"/>
      <c r="N1259" s="100"/>
      <c r="O1259" s="100"/>
      <c r="P1259" s="100"/>
      <c r="Q1259" s="100"/>
      <c r="R1259" s="100"/>
      <c r="S1259" s="100"/>
      <c r="T1259" s="100"/>
      <c r="U1259" s="100"/>
      <c r="V1259" s="100"/>
      <c r="W1259" s="100"/>
      <c r="X1259" s="100"/>
      <c r="Y1259" s="100"/>
      <c r="Z1259" s="100"/>
    </row>
    <row r="1260" spans="1:26" ht="14.25" hidden="1" customHeight="1" outlineLevel="1" x14ac:dyDescent="0.2">
      <c r="A1260" s="100"/>
      <c r="B1260" s="100"/>
      <c r="C1260" s="100">
        <v>14</v>
      </c>
      <c r="D1260" s="100" t="s">
        <v>1091</v>
      </c>
      <c r="E1260" s="101">
        <v>47</v>
      </c>
      <c r="F1260" s="100"/>
      <c r="G1260" s="100">
        <v>48</v>
      </c>
      <c r="H1260" s="100"/>
      <c r="I1260" s="100"/>
      <c r="J1260" s="100"/>
      <c r="K1260" s="100"/>
      <c r="L1260" s="100"/>
      <c r="M1260" s="100"/>
      <c r="N1260" s="100"/>
      <c r="O1260" s="100"/>
      <c r="P1260" s="100"/>
      <c r="Q1260" s="100"/>
      <c r="R1260" s="100"/>
      <c r="S1260" s="100"/>
      <c r="T1260" s="100"/>
      <c r="U1260" s="100"/>
      <c r="V1260" s="100"/>
      <c r="W1260" s="100"/>
      <c r="X1260" s="100"/>
      <c r="Y1260" s="100"/>
      <c r="Z1260" s="100"/>
    </row>
    <row r="1261" spans="1:26" ht="14.25" hidden="1" customHeight="1" outlineLevel="1" x14ac:dyDescent="0.2">
      <c r="A1261" s="100"/>
      <c r="B1261" s="100"/>
      <c r="C1261" s="100">
        <v>15</v>
      </c>
      <c r="D1261" s="100" t="s">
        <v>1090</v>
      </c>
      <c r="E1261" s="101">
        <v>375000</v>
      </c>
      <c r="F1261" s="100"/>
      <c r="G1261" s="100">
        <v>50</v>
      </c>
      <c r="H1261" s="100"/>
      <c r="I1261" s="100"/>
      <c r="J1261" s="100"/>
      <c r="K1261" s="100"/>
      <c r="L1261" s="100"/>
      <c r="M1261" s="100"/>
      <c r="N1261" s="100"/>
      <c r="O1261" s="100"/>
      <c r="P1261" s="100"/>
      <c r="Q1261" s="100"/>
      <c r="R1261" s="100"/>
      <c r="S1261" s="100"/>
      <c r="T1261" s="100"/>
      <c r="U1261" s="100"/>
      <c r="V1261" s="100"/>
      <c r="W1261" s="100"/>
      <c r="X1261" s="100"/>
      <c r="Y1261" s="100"/>
      <c r="Z1261" s="100"/>
    </row>
    <row r="1262" spans="1:26" ht="14.25" hidden="1" customHeight="1" outlineLevel="1" x14ac:dyDescent="0.2">
      <c r="A1262" s="100"/>
      <c r="B1262" s="100"/>
      <c r="C1262" s="100">
        <v>16</v>
      </c>
      <c r="D1262" s="100" t="s">
        <v>1091</v>
      </c>
      <c r="E1262" s="101">
        <v>50</v>
      </c>
      <c r="F1262" s="100"/>
      <c r="G1262" s="100">
        <v>52</v>
      </c>
      <c r="H1262" s="100"/>
      <c r="I1262" s="100"/>
      <c r="J1262" s="100"/>
      <c r="K1262" s="100"/>
      <c r="L1262" s="100"/>
      <c r="M1262" s="100"/>
      <c r="N1262" s="100"/>
      <c r="O1262" s="100"/>
      <c r="P1262" s="100"/>
      <c r="Q1262" s="100"/>
      <c r="R1262" s="100"/>
      <c r="S1262" s="100"/>
      <c r="T1262" s="100"/>
      <c r="U1262" s="100"/>
      <c r="V1262" s="100"/>
      <c r="W1262" s="100"/>
      <c r="X1262" s="100"/>
      <c r="Y1262" s="100"/>
      <c r="Z1262" s="100"/>
    </row>
    <row r="1263" spans="1:26" ht="14.25" hidden="1" customHeight="1" outlineLevel="1" x14ac:dyDescent="0.2">
      <c r="A1263" s="100"/>
      <c r="B1263" s="100"/>
      <c r="C1263" s="100">
        <v>17</v>
      </c>
      <c r="D1263" s="100" t="s">
        <v>1090</v>
      </c>
      <c r="E1263" s="101">
        <v>382000</v>
      </c>
      <c r="F1263" s="100"/>
      <c r="G1263" s="100">
        <v>54</v>
      </c>
      <c r="H1263" s="100"/>
      <c r="I1263" s="100"/>
      <c r="J1263" s="100"/>
      <c r="K1263" s="100"/>
      <c r="L1263" s="100"/>
      <c r="M1263" s="100"/>
      <c r="N1263" s="100"/>
      <c r="O1263" s="100"/>
      <c r="P1263" s="100"/>
      <c r="Q1263" s="100"/>
      <c r="R1263" s="100"/>
      <c r="S1263" s="100"/>
      <c r="T1263" s="100"/>
      <c r="U1263" s="100"/>
      <c r="V1263" s="100"/>
      <c r="W1263" s="100"/>
      <c r="X1263" s="100"/>
      <c r="Y1263" s="100"/>
      <c r="Z1263" s="100"/>
    </row>
    <row r="1264" spans="1:26" ht="14.25" hidden="1" customHeight="1" outlineLevel="1" x14ac:dyDescent="0.2">
      <c r="A1264" s="100"/>
      <c r="B1264" s="100"/>
      <c r="C1264" s="100">
        <v>18</v>
      </c>
      <c r="D1264" s="100" t="s">
        <v>1091</v>
      </c>
      <c r="E1264" s="101">
        <v>54</v>
      </c>
      <c r="F1264" s="100"/>
      <c r="G1264" s="100">
        <v>56</v>
      </c>
      <c r="H1264" s="100"/>
      <c r="I1264" s="100"/>
      <c r="J1264" s="100"/>
      <c r="K1264" s="100"/>
      <c r="L1264" s="100"/>
      <c r="M1264" s="100"/>
      <c r="N1264" s="100"/>
      <c r="O1264" s="100"/>
      <c r="P1264" s="100"/>
      <c r="Q1264" s="100"/>
      <c r="R1264" s="100"/>
      <c r="S1264" s="100"/>
      <c r="T1264" s="100"/>
      <c r="U1264" s="100"/>
      <c r="V1264" s="100"/>
      <c r="W1264" s="100"/>
      <c r="X1264" s="100"/>
      <c r="Y1264" s="100"/>
      <c r="Z1264" s="100"/>
    </row>
    <row r="1265" spans="1:26" ht="14.25" hidden="1" customHeight="1" outlineLevel="1" x14ac:dyDescent="0.2">
      <c r="A1265" s="100"/>
      <c r="B1265" s="100"/>
      <c r="C1265" s="100">
        <v>19</v>
      </c>
      <c r="D1265" s="100" t="s">
        <v>1090</v>
      </c>
      <c r="E1265" s="101">
        <v>389000</v>
      </c>
      <c r="F1265" s="100"/>
      <c r="G1265" s="100">
        <v>58</v>
      </c>
      <c r="H1265" s="100"/>
      <c r="I1265" s="100"/>
      <c r="J1265" s="100"/>
      <c r="K1265" s="100"/>
      <c r="L1265" s="100"/>
      <c r="M1265" s="100"/>
      <c r="N1265" s="100"/>
      <c r="O1265" s="100"/>
      <c r="P1265" s="100"/>
      <c r="Q1265" s="100"/>
      <c r="R1265" s="100"/>
      <c r="S1265" s="100"/>
      <c r="T1265" s="100"/>
      <c r="U1265" s="100"/>
      <c r="V1265" s="100"/>
      <c r="W1265" s="100"/>
      <c r="X1265" s="100"/>
      <c r="Y1265" s="100"/>
      <c r="Z1265" s="100"/>
    </row>
    <row r="1266" spans="1:26" ht="14.25" hidden="1" customHeight="1" outlineLevel="1" x14ac:dyDescent="0.2">
      <c r="A1266" s="100"/>
      <c r="B1266" s="100"/>
      <c r="C1266" s="100">
        <v>20</v>
      </c>
      <c r="D1266" s="100" t="s">
        <v>1091</v>
      </c>
      <c r="E1266" s="101">
        <v>58</v>
      </c>
      <c r="F1266" s="100"/>
      <c r="G1266" s="100">
        <v>60</v>
      </c>
      <c r="H1266" s="100"/>
      <c r="I1266" s="100"/>
      <c r="J1266" s="100"/>
      <c r="K1266" s="100"/>
      <c r="L1266" s="100"/>
      <c r="M1266" s="100"/>
      <c r="N1266" s="100"/>
      <c r="O1266" s="100"/>
      <c r="P1266" s="100"/>
      <c r="Q1266" s="100"/>
      <c r="R1266" s="100"/>
      <c r="S1266" s="100"/>
      <c r="T1266" s="100"/>
      <c r="U1266" s="100"/>
      <c r="V1266" s="100"/>
      <c r="W1266" s="100"/>
      <c r="X1266" s="100"/>
      <c r="Y1266" s="100"/>
      <c r="Z1266" s="100"/>
    </row>
    <row r="1267" spans="1:26" ht="14.25" hidden="1" customHeight="1" outlineLevel="1" x14ac:dyDescent="0.2">
      <c r="A1267" s="100"/>
      <c r="B1267" s="100"/>
      <c r="C1267" s="100">
        <v>21</v>
      </c>
      <c r="D1267" s="100" t="s">
        <v>1090</v>
      </c>
      <c r="E1267" s="101">
        <v>396000</v>
      </c>
      <c r="F1267" s="100"/>
      <c r="G1267" s="100">
        <v>62</v>
      </c>
      <c r="H1267" s="100"/>
      <c r="I1267" s="100"/>
      <c r="J1267" s="100"/>
      <c r="K1267" s="100"/>
      <c r="L1267" s="100"/>
      <c r="M1267" s="100"/>
      <c r="N1267" s="100"/>
      <c r="O1267" s="100"/>
      <c r="P1267" s="100"/>
      <c r="Q1267" s="100"/>
      <c r="R1267" s="100"/>
      <c r="S1267" s="100"/>
      <c r="T1267" s="100"/>
      <c r="U1267" s="100"/>
      <c r="V1267" s="100"/>
      <c r="W1267" s="100"/>
      <c r="X1267" s="100"/>
      <c r="Y1267" s="100"/>
      <c r="Z1267" s="100"/>
    </row>
    <row r="1268" spans="1:26" ht="14.25" hidden="1" customHeight="1" outlineLevel="1" x14ac:dyDescent="0.2">
      <c r="A1268" s="100"/>
      <c r="B1268" s="100"/>
      <c r="C1268" s="100">
        <v>22</v>
      </c>
      <c r="D1268" s="100" t="s">
        <v>1091</v>
      </c>
      <c r="E1268" s="101">
        <v>62</v>
      </c>
      <c r="F1268" s="100"/>
      <c r="G1268" s="100">
        <v>64</v>
      </c>
      <c r="H1268" s="100"/>
      <c r="I1268" s="100"/>
      <c r="J1268" s="100"/>
      <c r="K1268" s="100"/>
      <c r="L1268" s="100"/>
      <c r="M1268" s="100"/>
      <c r="N1268" s="100"/>
      <c r="O1268" s="100"/>
      <c r="P1268" s="100"/>
      <c r="Q1268" s="100"/>
      <c r="R1268" s="100"/>
      <c r="S1268" s="100"/>
      <c r="T1268" s="100"/>
      <c r="U1268" s="100"/>
      <c r="V1268" s="100"/>
      <c r="W1268" s="100"/>
      <c r="X1268" s="100"/>
      <c r="Y1268" s="100"/>
      <c r="Z1268" s="100"/>
    </row>
    <row r="1269" spans="1:26" ht="14.25" hidden="1" customHeight="1" outlineLevel="1" x14ac:dyDescent="0.2">
      <c r="A1269" s="100"/>
      <c r="B1269" s="100"/>
      <c r="C1269" s="100">
        <v>23</v>
      </c>
      <c r="D1269" s="100" t="s">
        <v>1090</v>
      </c>
      <c r="E1269" s="101">
        <v>403000</v>
      </c>
      <c r="F1269" s="100"/>
      <c r="G1269" s="100">
        <v>66</v>
      </c>
      <c r="H1269" s="100"/>
      <c r="I1269" s="100"/>
      <c r="J1269" s="100"/>
      <c r="K1269" s="100"/>
      <c r="L1269" s="100"/>
      <c r="M1269" s="100"/>
      <c r="N1269" s="100"/>
      <c r="O1269" s="100"/>
      <c r="P1269" s="100"/>
      <c r="Q1269" s="100"/>
      <c r="R1269" s="100"/>
      <c r="S1269" s="100"/>
      <c r="T1269" s="100"/>
      <c r="U1269" s="100"/>
      <c r="V1269" s="100"/>
      <c r="W1269" s="100"/>
      <c r="X1269" s="100"/>
      <c r="Y1269" s="100"/>
      <c r="Z1269" s="100"/>
    </row>
    <row r="1270" spans="1:26" ht="14.25" hidden="1" customHeight="1" outlineLevel="1" x14ac:dyDescent="0.2">
      <c r="A1270" s="100"/>
      <c r="B1270" s="100"/>
      <c r="C1270" s="100">
        <v>24</v>
      </c>
      <c r="D1270" s="100" t="s">
        <v>1091</v>
      </c>
      <c r="E1270" s="101">
        <v>67</v>
      </c>
      <c r="F1270" s="100"/>
      <c r="G1270" s="100">
        <v>68</v>
      </c>
      <c r="H1270" s="100"/>
      <c r="I1270" s="100"/>
      <c r="J1270" s="100"/>
      <c r="K1270" s="100"/>
      <c r="L1270" s="100"/>
      <c r="M1270" s="100"/>
      <c r="N1270" s="100"/>
      <c r="O1270" s="100"/>
      <c r="P1270" s="100"/>
      <c r="Q1270" s="100"/>
      <c r="R1270" s="100"/>
      <c r="S1270" s="100"/>
      <c r="T1270" s="100"/>
      <c r="U1270" s="100"/>
      <c r="V1270" s="100"/>
      <c r="W1270" s="100"/>
      <c r="X1270" s="100"/>
      <c r="Y1270" s="100"/>
      <c r="Z1270" s="100"/>
    </row>
    <row r="1271" spans="1:26" ht="14.25" hidden="1" customHeight="1" outlineLevel="1" x14ac:dyDescent="0.2">
      <c r="A1271" s="100"/>
      <c r="B1271" s="100"/>
      <c r="C1271" s="100">
        <v>25</v>
      </c>
      <c r="D1271" s="100" t="s">
        <v>1090</v>
      </c>
      <c r="E1271" s="101">
        <v>410000</v>
      </c>
      <c r="F1271" s="100"/>
      <c r="G1271" s="100">
        <v>70</v>
      </c>
      <c r="H1271" s="100"/>
      <c r="I1271" s="100"/>
      <c r="J1271" s="100"/>
      <c r="K1271" s="100"/>
      <c r="L1271" s="100"/>
      <c r="M1271" s="100"/>
      <c r="N1271" s="100"/>
      <c r="O1271" s="100"/>
      <c r="P1271" s="100"/>
      <c r="Q1271" s="100"/>
      <c r="R1271" s="100"/>
      <c r="S1271" s="100"/>
      <c r="T1271" s="100"/>
      <c r="U1271" s="100"/>
      <c r="V1271" s="100"/>
      <c r="W1271" s="100"/>
      <c r="X1271" s="100"/>
      <c r="Y1271" s="100"/>
      <c r="Z1271" s="100"/>
    </row>
    <row r="1272" spans="1:26" ht="14.25" hidden="1" customHeight="1" outlineLevel="1" x14ac:dyDescent="0.2">
      <c r="A1272" s="100"/>
      <c r="B1272" s="100"/>
      <c r="C1272" s="100">
        <v>26</v>
      </c>
      <c r="D1272" s="100" t="s">
        <v>1091</v>
      </c>
      <c r="E1272" s="101">
        <v>72</v>
      </c>
      <c r="F1272" s="100"/>
      <c r="G1272" s="100">
        <v>72</v>
      </c>
      <c r="H1272" s="100"/>
      <c r="I1272" s="100"/>
      <c r="J1272" s="100"/>
      <c r="K1272" s="100"/>
      <c r="L1272" s="100"/>
      <c r="M1272" s="100"/>
      <c r="N1272" s="100"/>
      <c r="O1272" s="100"/>
      <c r="P1272" s="100"/>
      <c r="Q1272" s="100"/>
      <c r="R1272" s="100"/>
      <c r="S1272" s="100"/>
      <c r="T1272" s="100"/>
      <c r="U1272" s="100"/>
      <c r="V1272" s="100"/>
      <c r="W1272" s="100"/>
      <c r="X1272" s="100"/>
      <c r="Y1272" s="100"/>
      <c r="Z1272" s="100"/>
    </row>
    <row r="1273" spans="1:26" ht="14.25" hidden="1" customHeight="1" outlineLevel="1" x14ac:dyDescent="0.2">
      <c r="A1273" s="100"/>
      <c r="B1273" s="100"/>
      <c r="C1273" s="100">
        <v>27</v>
      </c>
      <c r="D1273" s="100" t="s">
        <v>1090</v>
      </c>
      <c r="E1273" s="101">
        <v>417000</v>
      </c>
      <c r="F1273" s="100"/>
      <c r="G1273" s="100">
        <v>74</v>
      </c>
      <c r="H1273" s="100"/>
      <c r="I1273" s="100"/>
      <c r="J1273" s="100"/>
      <c r="K1273" s="100"/>
      <c r="L1273" s="100"/>
      <c r="M1273" s="100"/>
      <c r="N1273" s="100"/>
      <c r="O1273" s="100"/>
      <c r="P1273" s="100"/>
      <c r="Q1273" s="100"/>
      <c r="R1273" s="100"/>
      <c r="S1273" s="100"/>
      <c r="T1273" s="100"/>
      <c r="U1273" s="100"/>
      <c r="V1273" s="100"/>
      <c r="W1273" s="100"/>
      <c r="X1273" s="100"/>
      <c r="Y1273" s="100"/>
      <c r="Z1273" s="100"/>
    </row>
    <row r="1274" spans="1:26" ht="14.25" hidden="1" customHeight="1" outlineLevel="1" x14ac:dyDescent="0.2">
      <c r="A1274" s="100"/>
      <c r="B1274" s="100"/>
      <c r="C1274" s="100">
        <v>28</v>
      </c>
      <c r="D1274" s="100" t="s">
        <v>1091</v>
      </c>
      <c r="E1274" s="101">
        <v>77</v>
      </c>
      <c r="F1274" s="100"/>
      <c r="G1274" s="100">
        <v>76</v>
      </c>
      <c r="H1274" s="100"/>
      <c r="I1274" s="100"/>
      <c r="J1274" s="100"/>
      <c r="K1274" s="100"/>
      <c r="L1274" s="100"/>
      <c r="M1274" s="100"/>
      <c r="N1274" s="100"/>
      <c r="O1274" s="100"/>
      <c r="P1274" s="100"/>
      <c r="Q1274" s="100"/>
      <c r="R1274" s="100"/>
      <c r="S1274" s="100"/>
      <c r="T1274" s="100"/>
      <c r="U1274" s="100"/>
      <c r="V1274" s="100"/>
      <c r="W1274" s="100"/>
      <c r="X1274" s="100"/>
      <c r="Y1274" s="100"/>
      <c r="Z1274" s="100"/>
    </row>
    <row r="1275" spans="1:26" ht="14.25" hidden="1" customHeight="1" outlineLevel="1" x14ac:dyDescent="0.2">
      <c r="A1275" s="100"/>
      <c r="B1275" s="100"/>
      <c r="C1275" s="100">
        <v>29</v>
      </c>
      <c r="D1275" s="100" t="s">
        <v>1090</v>
      </c>
      <c r="E1275" s="101">
        <v>424000</v>
      </c>
      <c r="F1275" s="100"/>
      <c r="G1275" s="100">
        <v>78</v>
      </c>
      <c r="H1275" s="100"/>
      <c r="I1275" s="100"/>
      <c r="J1275" s="100"/>
      <c r="K1275" s="100"/>
      <c r="L1275" s="100"/>
      <c r="M1275" s="100"/>
      <c r="N1275" s="100"/>
      <c r="O1275" s="100"/>
      <c r="P1275" s="100"/>
      <c r="Q1275" s="100"/>
      <c r="R1275" s="100"/>
      <c r="S1275" s="100"/>
      <c r="T1275" s="100"/>
      <c r="U1275" s="100"/>
      <c r="V1275" s="100"/>
      <c r="W1275" s="100"/>
      <c r="X1275" s="100"/>
      <c r="Y1275" s="100"/>
      <c r="Z1275" s="100"/>
    </row>
    <row r="1276" spans="1:26" ht="14.25" hidden="1" customHeight="1" outlineLevel="1" x14ac:dyDescent="0.2">
      <c r="A1276" s="100"/>
      <c r="B1276" s="100"/>
      <c r="C1276" s="100">
        <v>30</v>
      </c>
      <c r="D1276" s="100" t="s">
        <v>1091</v>
      </c>
      <c r="E1276" s="101">
        <v>83</v>
      </c>
      <c r="F1276" s="100"/>
      <c r="G1276" s="100">
        <v>80</v>
      </c>
      <c r="H1276" s="100"/>
      <c r="I1276" s="100"/>
      <c r="J1276" s="100"/>
      <c r="K1276" s="100"/>
      <c r="L1276" s="100"/>
      <c r="M1276" s="100"/>
      <c r="N1276" s="100"/>
      <c r="O1276" s="100"/>
      <c r="P1276" s="100"/>
      <c r="Q1276" s="100"/>
      <c r="R1276" s="100"/>
      <c r="S1276" s="100"/>
      <c r="T1276" s="100"/>
      <c r="U1276" s="100"/>
      <c r="V1276" s="100"/>
      <c r="W1276" s="100"/>
      <c r="X1276" s="100"/>
      <c r="Y1276" s="100"/>
      <c r="Z1276" s="100"/>
    </row>
    <row r="1277" spans="1:26" ht="14.25" hidden="1" customHeight="1" outlineLevel="1" x14ac:dyDescent="0.2">
      <c r="A1277" s="100"/>
      <c r="B1277" s="100"/>
      <c r="C1277" s="100">
        <v>31</v>
      </c>
      <c r="D1277" s="100" t="s">
        <v>1090</v>
      </c>
      <c r="E1277" s="101">
        <v>431000</v>
      </c>
      <c r="F1277" s="100"/>
      <c r="G1277" s="100">
        <v>82</v>
      </c>
      <c r="H1277" s="100"/>
      <c r="I1277" s="100"/>
      <c r="J1277" s="100"/>
      <c r="K1277" s="100"/>
      <c r="L1277" s="100"/>
      <c r="M1277" s="100"/>
      <c r="N1277" s="100"/>
      <c r="O1277" s="100"/>
      <c r="P1277" s="100"/>
      <c r="Q1277" s="100"/>
      <c r="R1277" s="100"/>
      <c r="S1277" s="100"/>
      <c r="T1277" s="100"/>
      <c r="U1277" s="100"/>
      <c r="V1277" s="100"/>
      <c r="W1277" s="100"/>
      <c r="X1277" s="100"/>
      <c r="Y1277" s="100"/>
      <c r="Z1277" s="100"/>
    </row>
    <row r="1278" spans="1:26" ht="14.25" hidden="1" customHeight="1" outlineLevel="1" x14ac:dyDescent="0.2">
      <c r="A1278" s="100"/>
      <c r="B1278" s="100"/>
      <c r="C1278" s="100">
        <v>32</v>
      </c>
      <c r="D1278" s="100" t="s">
        <v>1091</v>
      </c>
      <c r="E1278" s="101">
        <v>89</v>
      </c>
      <c r="F1278" s="100"/>
      <c r="G1278" s="100">
        <v>84</v>
      </c>
      <c r="H1278" s="100"/>
      <c r="I1278" s="100"/>
      <c r="J1278" s="100"/>
      <c r="K1278" s="100"/>
      <c r="L1278" s="100"/>
      <c r="M1278" s="100"/>
      <c r="N1278" s="100"/>
      <c r="O1278" s="100"/>
      <c r="P1278" s="100"/>
      <c r="Q1278" s="100"/>
      <c r="R1278" s="100"/>
      <c r="S1278" s="100"/>
      <c r="T1278" s="100"/>
      <c r="U1278" s="100"/>
      <c r="V1278" s="100"/>
      <c r="W1278" s="100"/>
      <c r="X1278" s="100"/>
      <c r="Y1278" s="100"/>
      <c r="Z1278" s="100"/>
    </row>
    <row r="1279" spans="1:26" ht="14.25" hidden="1" customHeight="1" outlineLevel="1" x14ac:dyDescent="0.2">
      <c r="A1279" s="100"/>
      <c r="B1279" s="100"/>
      <c r="C1279" s="100">
        <v>33</v>
      </c>
      <c r="D1279" s="100" t="s">
        <v>1090</v>
      </c>
      <c r="E1279" s="101">
        <v>438000</v>
      </c>
      <c r="F1279" s="100"/>
      <c r="G1279" s="100">
        <v>86</v>
      </c>
      <c r="H1279" s="100"/>
      <c r="I1279" s="100"/>
      <c r="J1279" s="100"/>
      <c r="K1279" s="100"/>
      <c r="L1279" s="100"/>
      <c r="M1279" s="100"/>
      <c r="N1279" s="100"/>
      <c r="O1279" s="100"/>
      <c r="P1279" s="100"/>
      <c r="Q1279" s="100"/>
      <c r="R1279" s="100"/>
      <c r="S1279" s="100"/>
      <c r="T1279" s="100"/>
      <c r="U1279" s="100"/>
      <c r="V1279" s="100"/>
      <c r="W1279" s="100"/>
      <c r="X1279" s="100"/>
      <c r="Y1279" s="100"/>
      <c r="Z1279" s="100"/>
    </row>
    <row r="1280" spans="1:26" ht="14.25" hidden="1" customHeight="1" outlineLevel="1" x14ac:dyDescent="0.2">
      <c r="A1280" s="100"/>
      <c r="B1280" s="100"/>
      <c r="C1280" s="100">
        <v>34</v>
      </c>
      <c r="D1280" s="100" t="s">
        <v>1091</v>
      </c>
      <c r="E1280" s="101">
        <v>95</v>
      </c>
      <c r="F1280" s="100"/>
      <c r="G1280" s="100">
        <v>88</v>
      </c>
      <c r="H1280" s="100"/>
      <c r="I1280" s="100"/>
      <c r="J1280" s="100"/>
      <c r="K1280" s="100"/>
      <c r="L1280" s="100"/>
      <c r="M1280" s="100"/>
      <c r="N1280" s="100"/>
      <c r="O1280" s="100"/>
      <c r="P1280" s="100"/>
      <c r="Q1280" s="100"/>
      <c r="R1280" s="100"/>
      <c r="S1280" s="100"/>
      <c r="T1280" s="100"/>
      <c r="U1280" s="100"/>
      <c r="V1280" s="100"/>
      <c r="W1280" s="100"/>
      <c r="X1280" s="100"/>
      <c r="Y1280" s="100"/>
      <c r="Z1280" s="100"/>
    </row>
    <row r="1281" spans="1:26" ht="14.25" hidden="1" customHeight="1" outlineLevel="1" x14ac:dyDescent="0.2">
      <c r="A1281" s="100"/>
      <c r="B1281" s="100"/>
      <c r="C1281" s="100">
        <v>35</v>
      </c>
      <c r="D1281" s="100" t="s">
        <v>1090</v>
      </c>
      <c r="E1281" s="101">
        <v>445000</v>
      </c>
      <c r="F1281" s="100"/>
      <c r="G1281" s="100">
        <v>90</v>
      </c>
      <c r="H1281" s="100"/>
      <c r="I1281" s="100"/>
      <c r="J1281" s="100"/>
      <c r="K1281" s="100"/>
      <c r="L1281" s="100"/>
      <c r="M1281" s="100"/>
      <c r="N1281" s="100"/>
      <c r="O1281" s="100"/>
      <c r="P1281" s="100"/>
      <c r="Q1281" s="100"/>
      <c r="R1281" s="100"/>
      <c r="S1281" s="100"/>
      <c r="T1281" s="100"/>
      <c r="U1281" s="100"/>
      <c r="V1281" s="100"/>
      <c r="W1281" s="100"/>
      <c r="X1281" s="100"/>
      <c r="Y1281" s="100"/>
      <c r="Z1281" s="100"/>
    </row>
    <row r="1282" spans="1:26" ht="14.25" hidden="1" customHeight="1" outlineLevel="1" x14ac:dyDescent="0.2">
      <c r="A1282" s="100"/>
      <c r="B1282" s="100"/>
      <c r="C1282" s="100">
        <v>36</v>
      </c>
      <c r="D1282" s="100" t="s">
        <v>1091</v>
      </c>
      <c r="E1282" s="101">
        <v>102</v>
      </c>
      <c r="F1282" s="100"/>
      <c r="G1282" s="100">
        <v>92</v>
      </c>
      <c r="H1282" s="100"/>
      <c r="I1282" s="100"/>
      <c r="J1282" s="100"/>
      <c r="K1282" s="100"/>
      <c r="L1282" s="100"/>
      <c r="M1282" s="100"/>
      <c r="N1282" s="100"/>
      <c r="O1282" s="100"/>
      <c r="P1282" s="100"/>
      <c r="Q1282" s="100"/>
      <c r="R1282" s="100"/>
      <c r="S1282" s="100"/>
      <c r="T1282" s="100"/>
      <c r="U1282" s="100"/>
      <c r="V1282" s="100"/>
      <c r="W1282" s="100"/>
      <c r="X1282" s="100"/>
      <c r="Y1282" s="100"/>
      <c r="Z1282" s="100"/>
    </row>
    <row r="1283" spans="1:26" ht="14.25" hidden="1" customHeight="1" outlineLevel="1" x14ac:dyDescent="0.2">
      <c r="A1283" s="100"/>
      <c r="B1283" s="100"/>
      <c r="C1283" s="100">
        <v>37</v>
      </c>
      <c r="D1283" s="100" t="s">
        <v>1090</v>
      </c>
      <c r="E1283" s="101">
        <v>452000</v>
      </c>
      <c r="F1283" s="100"/>
      <c r="G1283" s="100">
        <v>94</v>
      </c>
      <c r="H1283" s="100"/>
      <c r="I1283" s="100"/>
      <c r="J1283" s="100"/>
      <c r="K1283" s="100"/>
      <c r="L1283" s="100"/>
      <c r="M1283" s="100"/>
      <c r="N1283" s="100"/>
      <c r="O1283" s="100"/>
      <c r="P1283" s="100"/>
      <c r="Q1283" s="100"/>
      <c r="R1283" s="100"/>
      <c r="S1283" s="100"/>
      <c r="T1283" s="100"/>
      <c r="U1283" s="100"/>
      <c r="V1283" s="100"/>
      <c r="W1283" s="100"/>
      <c r="X1283" s="100"/>
      <c r="Y1283" s="100"/>
      <c r="Z1283" s="100"/>
    </row>
    <row r="1284" spans="1:26" ht="14.25" hidden="1" customHeight="1" outlineLevel="1" x14ac:dyDescent="0.2">
      <c r="A1284" s="100"/>
      <c r="B1284" s="100"/>
      <c r="C1284" s="100">
        <v>38</v>
      </c>
      <c r="D1284" s="100" t="s">
        <v>1091</v>
      </c>
      <c r="E1284" s="101">
        <v>109</v>
      </c>
      <c r="F1284" s="100"/>
      <c r="G1284" s="100">
        <v>96</v>
      </c>
      <c r="H1284" s="100"/>
      <c r="I1284" s="100"/>
      <c r="J1284" s="100"/>
      <c r="K1284" s="100"/>
      <c r="L1284" s="100"/>
      <c r="M1284" s="100"/>
      <c r="N1284" s="100"/>
      <c r="O1284" s="100"/>
      <c r="P1284" s="100"/>
      <c r="Q1284" s="100"/>
      <c r="R1284" s="100"/>
      <c r="S1284" s="100"/>
      <c r="T1284" s="100"/>
      <c r="U1284" s="100"/>
      <c r="V1284" s="100"/>
      <c r="W1284" s="100"/>
      <c r="X1284" s="100"/>
      <c r="Y1284" s="100"/>
      <c r="Z1284" s="100"/>
    </row>
    <row r="1285" spans="1:26" ht="14.25" hidden="1" customHeight="1" outlineLevel="1" x14ac:dyDescent="0.2">
      <c r="A1285" s="100"/>
      <c r="B1285" s="100"/>
      <c r="C1285" s="100">
        <v>39</v>
      </c>
      <c r="D1285" s="100" t="s">
        <v>1090</v>
      </c>
      <c r="E1285" s="101">
        <v>459000</v>
      </c>
      <c r="F1285" s="100"/>
      <c r="G1285" s="100">
        <v>98</v>
      </c>
      <c r="H1285" s="100"/>
      <c r="I1285" s="100"/>
      <c r="J1285" s="100"/>
      <c r="K1285" s="100"/>
      <c r="L1285" s="100"/>
      <c r="M1285" s="100"/>
      <c r="N1285" s="100"/>
      <c r="O1285" s="100"/>
      <c r="P1285" s="100"/>
      <c r="Q1285" s="100"/>
      <c r="R1285" s="100"/>
      <c r="S1285" s="100"/>
      <c r="T1285" s="100"/>
      <c r="U1285" s="100"/>
      <c r="V1285" s="100"/>
      <c r="W1285" s="100"/>
      <c r="X1285" s="100"/>
      <c r="Y1285" s="100"/>
      <c r="Z1285" s="100"/>
    </row>
    <row r="1286" spans="1:26" ht="14.25" hidden="1" customHeight="1" outlineLevel="1" x14ac:dyDescent="0.2">
      <c r="A1286" s="100"/>
      <c r="B1286" s="100"/>
      <c r="C1286" s="100">
        <v>40</v>
      </c>
      <c r="D1286" s="100" t="s">
        <v>1091</v>
      </c>
      <c r="E1286" s="101">
        <v>117</v>
      </c>
      <c r="F1286" s="100"/>
      <c r="G1286" s="100">
        <v>100</v>
      </c>
      <c r="H1286" s="100"/>
      <c r="I1286" s="100"/>
      <c r="J1286" s="100"/>
      <c r="K1286" s="100"/>
      <c r="L1286" s="100"/>
      <c r="M1286" s="100"/>
      <c r="N1286" s="100"/>
      <c r="O1286" s="100"/>
      <c r="P1286" s="100"/>
      <c r="Q1286" s="100"/>
      <c r="R1286" s="100"/>
      <c r="S1286" s="100"/>
      <c r="T1286" s="100"/>
      <c r="U1286" s="100"/>
      <c r="V1286" s="100"/>
      <c r="W1286" s="100"/>
      <c r="X1286" s="100"/>
      <c r="Y1286" s="100"/>
      <c r="Z1286" s="100"/>
    </row>
    <row r="1287" spans="1:26" ht="14.25" hidden="1" customHeight="1" outlineLevel="1" x14ac:dyDescent="0.2">
      <c r="A1287" s="100"/>
      <c r="B1287" s="100"/>
      <c r="C1287" s="100">
        <v>41</v>
      </c>
      <c r="D1287" s="100" t="s">
        <v>1090</v>
      </c>
      <c r="E1287" s="101">
        <v>466000</v>
      </c>
      <c r="F1287" s="100"/>
      <c r="G1287" s="100">
        <v>102</v>
      </c>
      <c r="H1287" s="100"/>
      <c r="I1287" s="100"/>
      <c r="J1287" s="100"/>
      <c r="K1287" s="100"/>
      <c r="L1287" s="100"/>
      <c r="M1287" s="100"/>
      <c r="N1287" s="100"/>
      <c r="O1287" s="100"/>
      <c r="P1287" s="100"/>
      <c r="Q1287" s="100"/>
      <c r="R1287" s="100"/>
      <c r="S1287" s="100"/>
      <c r="T1287" s="100"/>
      <c r="U1287" s="100"/>
      <c r="V1287" s="100"/>
      <c r="W1287" s="100"/>
      <c r="X1287" s="100"/>
      <c r="Y1287" s="100"/>
      <c r="Z1287" s="100"/>
    </row>
    <row r="1288" spans="1:26" ht="14.25" hidden="1" customHeight="1" outlineLevel="1" x14ac:dyDescent="0.2">
      <c r="A1288" s="100"/>
      <c r="B1288" s="100"/>
      <c r="C1288" s="100">
        <v>42</v>
      </c>
      <c r="D1288" s="100" t="s">
        <v>1091</v>
      </c>
      <c r="E1288" s="101">
        <v>125</v>
      </c>
      <c r="F1288" s="100"/>
      <c r="G1288" s="100">
        <v>104</v>
      </c>
      <c r="H1288" s="100"/>
      <c r="I1288" s="100"/>
      <c r="J1288" s="100"/>
      <c r="K1288" s="100"/>
      <c r="L1288" s="100"/>
      <c r="M1288" s="100"/>
      <c r="N1288" s="100"/>
      <c r="O1288" s="100"/>
      <c r="P1288" s="100"/>
      <c r="Q1288" s="100"/>
      <c r="R1288" s="100"/>
      <c r="S1288" s="100"/>
      <c r="T1288" s="100"/>
      <c r="U1288" s="100"/>
      <c r="V1288" s="100"/>
      <c r="W1288" s="100"/>
      <c r="X1288" s="100"/>
      <c r="Y1288" s="100"/>
      <c r="Z1288" s="100"/>
    </row>
    <row r="1289" spans="1:26" ht="14.25" hidden="1" customHeight="1" outlineLevel="1" x14ac:dyDescent="0.2">
      <c r="A1289" s="100"/>
      <c r="B1289" s="100"/>
      <c r="C1289" s="100">
        <v>43</v>
      </c>
      <c r="D1289" s="100" t="s">
        <v>1090</v>
      </c>
      <c r="E1289" s="101">
        <v>473000</v>
      </c>
      <c r="F1289" s="100"/>
      <c r="G1289" s="100">
        <v>106</v>
      </c>
      <c r="H1289" s="100"/>
      <c r="I1289" s="100"/>
      <c r="J1289" s="100"/>
      <c r="K1289" s="100"/>
      <c r="L1289" s="100"/>
      <c r="M1289" s="100"/>
      <c r="N1289" s="100"/>
      <c r="O1289" s="100"/>
      <c r="P1289" s="100"/>
      <c r="Q1289" s="100"/>
      <c r="R1289" s="100"/>
      <c r="S1289" s="100"/>
      <c r="T1289" s="100"/>
      <c r="U1289" s="100"/>
      <c r="V1289" s="100"/>
      <c r="W1289" s="100"/>
      <c r="X1289" s="100"/>
      <c r="Y1289" s="100"/>
      <c r="Z1289" s="100"/>
    </row>
    <row r="1290" spans="1:26" ht="14.25" hidden="1" customHeight="1" outlineLevel="1" x14ac:dyDescent="0.2">
      <c r="A1290" s="100"/>
      <c r="B1290" s="100"/>
      <c r="C1290" s="100">
        <v>44</v>
      </c>
      <c r="D1290" s="100" t="s">
        <v>1091</v>
      </c>
      <c r="E1290" s="101">
        <v>133</v>
      </c>
      <c r="F1290" s="100"/>
      <c r="G1290" s="100">
        <v>108</v>
      </c>
      <c r="H1290" s="100"/>
      <c r="I1290" s="100"/>
      <c r="J1290" s="100"/>
      <c r="K1290" s="100"/>
      <c r="L1290" s="100"/>
      <c r="M1290" s="100"/>
      <c r="N1290" s="100"/>
      <c r="O1290" s="100"/>
      <c r="P1290" s="100"/>
      <c r="Q1290" s="100"/>
      <c r="R1290" s="100"/>
      <c r="S1290" s="100"/>
      <c r="T1290" s="100"/>
      <c r="U1290" s="100"/>
      <c r="V1290" s="100"/>
      <c r="W1290" s="100"/>
      <c r="X1290" s="100"/>
      <c r="Y1290" s="100"/>
      <c r="Z1290" s="100"/>
    </row>
    <row r="1291" spans="1:26" ht="14.25" hidden="1" customHeight="1" outlineLevel="1" x14ac:dyDescent="0.2">
      <c r="A1291" s="100"/>
      <c r="B1291" s="100"/>
      <c r="C1291" s="100">
        <v>45</v>
      </c>
      <c r="D1291" s="100" t="s">
        <v>1090</v>
      </c>
      <c r="E1291" s="101">
        <v>480000</v>
      </c>
      <c r="F1291" s="100"/>
      <c r="G1291" s="100">
        <v>110</v>
      </c>
      <c r="H1291" s="100"/>
      <c r="I1291" s="100"/>
      <c r="J1291" s="100"/>
      <c r="K1291" s="100"/>
      <c r="L1291" s="100"/>
      <c r="M1291" s="100"/>
      <c r="N1291" s="100"/>
      <c r="O1291" s="100"/>
      <c r="P1291" s="100"/>
      <c r="Q1291" s="100"/>
      <c r="R1291" s="100"/>
      <c r="S1291" s="100"/>
      <c r="T1291" s="100"/>
      <c r="U1291" s="100"/>
      <c r="V1291" s="100"/>
      <c r="W1291" s="100"/>
      <c r="X1291" s="100"/>
      <c r="Y1291" s="100"/>
      <c r="Z1291" s="100"/>
    </row>
    <row r="1292" spans="1:26" ht="14.25" hidden="1" customHeight="1" outlineLevel="1" x14ac:dyDescent="0.2">
      <c r="A1292" s="100"/>
      <c r="B1292" s="100"/>
      <c r="C1292" s="100">
        <v>46</v>
      </c>
      <c r="D1292" s="100" t="s">
        <v>1091</v>
      </c>
      <c r="E1292" s="101">
        <v>142</v>
      </c>
      <c r="F1292" s="100"/>
      <c r="G1292" s="100">
        <v>112</v>
      </c>
      <c r="H1292" s="100"/>
      <c r="I1292" s="100"/>
      <c r="J1292" s="100"/>
      <c r="K1292" s="100"/>
      <c r="L1292" s="100"/>
      <c r="M1292" s="100"/>
      <c r="N1292" s="100"/>
      <c r="O1292" s="100"/>
      <c r="P1292" s="100"/>
      <c r="Q1292" s="100"/>
      <c r="R1292" s="100"/>
      <c r="S1292" s="100"/>
      <c r="T1292" s="100"/>
      <c r="U1292" s="100"/>
      <c r="V1292" s="100"/>
      <c r="W1292" s="100"/>
      <c r="X1292" s="100"/>
      <c r="Y1292" s="100"/>
      <c r="Z1292" s="100"/>
    </row>
    <row r="1293" spans="1:26" ht="14.25" hidden="1" customHeight="1" outlineLevel="1" x14ac:dyDescent="0.2">
      <c r="A1293" s="100"/>
      <c r="B1293" s="100"/>
      <c r="C1293" s="100">
        <v>47</v>
      </c>
      <c r="D1293" s="100" t="s">
        <v>1090</v>
      </c>
      <c r="E1293" s="101">
        <v>487000</v>
      </c>
      <c r="F1293" s="100"/>
      <c r="G1293" s="100">
        <v>114</v>
      </c>
      <c r="H1293" s="100"/>
      <c r="I1293" s="100"/>
      <c r="J1293" s="100"/>
      <c r="K1293" s="100"/>
      <c r="L1293" s="100"/>
      <c r="M1293" s="100"/>
      <c r="N1293" s="100"/>
      <c r="O1293" s="100"/>
      <c r="P1293" s="100"/>
      <c r="Q1293" s="100"/>
      <c r="R1293" s="100"/>
      <c r="S1293" s="100"/>
      <c r="T1293" s="100"/>
      <c r="U1293" s="100"/>
      <c r="V1293" s="100"/>
      <c r="W1293" s="100"/>
      <c r="X1293" s="100"/>
      <c r="Y1293" s="100"/>
      <c r="Z1293" s="100"/>
    </row>
    <row r="1294" spans="1:26" ht="14.25" hidden="1" customHeight="1" outlineLevel="1" x14ac:dyDescent="0.2">
      <c r="A1294" s="100"/>
      <c r="B1294" s="100"/>
      <c r="C1294" s="100">
        <v>48</v>
      </c>
      <c r="D1294" s="100" t="s">
        <v>1091</v>
      </c>
      <c r="E1294" s="101">
        <v>151</v>
      </c>
      <c r="F1294" s="100"/>
      <c r="G1294" s="100">
        <v>116</v>
      </c>
      <c r="H1294" s="100"/>
      <c r="I1294" s="100"/>
      <c r="J1294" s="100"/>
      <c r="K1294" s="100"/>
      <c r="L1294" s="100"/>
      <c r="M1294" s="100"/>
      <c r="N1294" s="100"/>
      <c r="O1294" s="100"/>
      <c r="P1294" s="100"/>
      <c r="Q1294" s="100"/>
      <c r="R1294" s="100"/>
      <c r="S1294" s="100"/>
      <c r="T1294" s="100"/>
      <c r="U1294" s="100"/>
      <c r="V1294" s="100"/>
      <c r="W1294" s="100"/>
      <c r="X1294" s="100"/>
      <c r="Y1294" s="100"/>
      <c r="Z1294" s="100"/>
    </row>
    <row r="1295" spans="1:26" ht="14.25" hidden="1" customHeight="1" outlineLevel="1" x14ac:dyDescent="0.2">
      <c r="A1295" s="100"/>
      <c r="B1295" s="100"/>
      <c r="C1295" s="100">
        <v>49</v>
      </c>
      <c r="D1295" s="100" t="s">
        <v>1090</v>
      </c>
      <c r="E1295" s="101">
        <v>494000</v>
      </c>
      <c r="F1295" s="100"/>
      <c r="G1295" s="100">
        <v>118</v>
      </c>
      <c r="H1295" s="100"/>
      <c r="I1295" s="100"/>
      <c r="J1295" s="100"/>
      <c r="K1295" s="100"/>
      <c r="L1295" s="100"/>
      <c r="M1295" s="100"/>
      <c r="N1295" s="100"/>
      <c r="O1295" s="100"/>
      <c r="P1295" s="100"/>
      <c r="Q1295" s="100"/>
      <c r="R1295" s="100"/>
      <c r="S1295" s="100"/>
      <c r="T1295" s="100"/>
      <c r="U1295" s="100"/>
      <c r="V1295" s="100"/>
      <c r="W1295" s="100"/>
      <c r="X1295" s="100"/>
      <c r="Y1295" s="100"/>
      <c r="Z1295" s="100"/>
    </row>
    <row r="1296" spans="1:26" ht="14.25" hidden="1" customHeight="1" outlineLevel="1" x14ac:dyDescent="0.2">
      <c r="A1296" s="100"/>
      <c r="B1296" s="100"/>
      <c r="C1296" s="100">
        <v>50</v>
      </c>
      <c r="D1296" s="100" t="s">
        <v>1091</v>
      </c>
      <c r="E1296" s="101">
        <v>160</v>
      </c>
      <c r="F1296" s="100"/>
      <c r="G1296" s="100">
        <v>0</v>
      </c>
      <c r="H1296" s="100"/>
      <c r="I1296" s="100"/>
      <c r="J1296" s="100"/>
      <c r="K1296" s="100"/>
      <c r="L1296" s="100"/>
      <c r="M1296" s="100"/>
      <c r="N1296" s="100"/>
      <c r="O1296" s="100"/>
      <c r="P1296" s="100"/>
      <c r="Q1296" s="100"/>
      <c r="R1296" s="100"/>
      <c r="S1296" s="100"/>
      <c r="T1296" s="100"/>
      <c r="U1296" s="100"/>
      <c r="V1296" s="100"/>
      <c r="W1296" s="100"/>
      <c r="X1296" s="100"/>
      <c r="Y1296" s="100"/>
      <c r="Z1296" s="100"/>
    </row>
    <row r="1297" spans="1:26" ht="14.25" customHeight="1" x14ac:dyDescent="0.2">
      <c r="A1297" s="22"/>
      <c r="B1297" s="22" t="s">
        <v>211</v>
      </c>
      <c r="C1297" s="22">
        <v>1</v>
      </c>
      <c r="D1297" s="22" t="s">
        <v>1131</v>
      </c>
      <c r="E1297" s="23">
        <v>1</v>
      </c>
      <c r="F1297" s="22" t="s">
        <v>1132</v>
      </c>
      <c r="G1297" s="22">
        <v>20</v>
      </c>
      <c r="H1297" s="100"/>
      <c r="I1297" s="100"/>
      <c r="J1297" s="100"/>
      <c r="K1297" s="100"/>
      <c r="L1297" s="100"/>
      <c r="M1297" s="100"/>
      <c r="N1297" s="100"/>
      <c r="O1297" s="100"/>
      <c r="P1297" s="100"/>
      <c r="Q1297" s="100"/>
      <c r="R1297" s="100"/>
      <c r="S1297" s="100"/>
      <c r="T1297" s="100"/>
      <c r="U1297" s="100"/>
      <c r="V1297" s="100"/>
      <c r="W1297" s="100"/>
      <c r="X1297" s="100"/>
      <c r="Y1297" s="100"/>
      <c r="Z1297" s="100"/>
    </row>
    <row r="1298" spans="1:26" ht="14.25" customHeight="1" collapsed="1" x14ac:dyDescent="0.2">
      <c r="A1298" s="100"/>
      <c r="B1298" s="100"/>
      <c r="C1298" s="100"/>
      <c r="D1298" s="100" t="s">
        <v>1133</v>
      </c>
      <c r="E1298" s="101">
        <v>1</v>
      </c>
      <c r="F1298" s="100"/>
      <c r="G1298" s="100"/>
      <c r="H1298" s="100"/>
      <c r="I1298" s="100"/>
      <c r="J1298" s="100"/>
      <c r="K1298" s="100"/>
      <c r="L1298" s="100"/>
      <c r="M1298" s="100"/>
      <c r="N1298" s="100"/>
      <c r="O1298" s="100"/>
      <c r="P1298" s="100"/>
      <c r="Q1298" s="100"/>
      <c r="R1298" s="100"/>
      <c r="S1298" s="100"/>
      <c r="T1298" s="100"/>
      <c r="U1298" s="100"/>
      <c r="V1298" s="100"/>
      <c r="W1298" s="100"/>
      <c r="X1298" s="100"/>
      <c r="Y1298" s="100"/>
      <c r="Z1298" s="100"/>
    </row>
    <row r="1299" spans="1:26" ht="14.25" hidden="1" customHeight="1" outlineLevel="1" x14ac:dyDescent="0.2">
      <c r="A1299" s="100"/>
      <c r="B1299" s="100"/>
      <c r="C1299" s="100">
        <v>2</v>
      </c>
      <c r="D1299" s="100" t="s">
        <v>1131</v>
      </c>
      <c r="E1299" s="101">
        <v>2</v>
      </c>
      <c r="F1299" s="100" t="s">
        <v>1132</v>
      </c>
      <c r="G1299" s="100">
        <v>24</v>
      </c>
      <c r="H1299" s="100"/>
      <c r="I1299" s="100"/>
      <c r="J1299" s="100"/>
      <c r="K1299" s="100"/>
      <c r="L1299" s="100"/>
      <c r="M1299" s="100"/>
      <c r="N1299" s="100"/>
      <c r="O1299" s="100"/>
      <c r="P1299" s="100"/>
      <c r="Q1299" s="100"/>
      <c r="R1299" s="100"/>
      <c r="S1299" s="100"/>
      <c r="T1299" s="100"/>
      <c r="U1299" s="100"/>
      <c r="V1299" s="100"/>
      <c r="W1299" s="100"/>
      <c r="X1299" s="100"/>
      <c r="Y1299" s="100"/>
      <c r="Z1299" s="100"/>
    </row>
    <row r="1300" spans="1:26" ht="14.25" hidden="1" customHeight="1" outlineLevel="1" x14ac:dyDescent="0.2">
      <c r="A1300" s="100"/>
      <c r="B1300" s="100"/>
      <c r="C1300" s="100">
        <v>3</v>
      </c>
      <c r="D1300" s="100" t="s">
        <v>1133</v>
      </c>
      <c r="E1300" s="101">
        <v>2</v>
      </c>
      <c r="F1300" s="100"/>
      <c r="G1300" s="100">
        <v>26</v>
      </c>
      <c r="H1300" s="100"/>
      <c r="I1300" s="100"/>
      <c r="J1300" s="100"/>
      <c r="K1300" s="100"/>
      <c r="L1300" s="100"/>
      <c r="M1300" s="100"/>
      <c r="N1300" s="100"/>
      <c r="O1300" s="100"/>
      <c r="P1300" s="100"/>
      <c r="Q1300" s="100"/>
      <c r="R1300" s="100"/>
      <c r="S1300" s="100"/>
      <c r="T1300" s="100"/>
      <c r="U1300" s="100"/>
      <c r="V1300" s="100"/>
      <c r="W1300" s="100"/>
      <c r="X1300" s="100"/>
      <c r="Y1300" s="100"/>
      <c r="Z1300" s="100"/>
    </row>
    <row r="1301" spans="1:26" ht="14.25" hidden="1" customHeight="1" outlineLevel="1" x14ac:dyDescent="0.2">
      <c r="A1301" s="100"/>
      <c r="B1301" s="100"/>
      <c r="C1301" s="100">
        <v>4</v>
      </c>
      <c r="D1301" s="100" t="s">
        <v>1131</v>
      </c>
      <c r="E1301" s="101">
        <v>3</v>
      </c>
      <c r="F1301" s="100" t="s">
        <v>1132</v>
      </c>
      <c r="G1301" s="100">
        <v>28</v>
      </c>
      <c r="H1301" s="100"/>
      <c r="I1301" s="100"/>
      <c r="J1301" s="100"/>
      <c r="K1301" s="100"/>
      <c r="L1301" s="100"/>
      <c r="M1301" s="100"/>
      <c r="N1301" s="100"/>
      <c r="O1301" s="100"/>
      <c r="P1301" s="100"/>
      <c r="Q1301" s="100"/>
      <c r="R1301" s="100"/>
      <c r="S1301" s="100"/>
      <c r="T1301" s="100"/>
      <c r="U1301" s="100"/>
      <c r="V1301" s="100"/>
      <c r="W1301" s="100"/>
      <c r="X1301" s="100"/>
      <c r="Y1301" s="100"/>
      <c r="Z1301" s="100"/>
    </row>
    <row r="1302" spans="1:26" ht="14.25" hidden="1" customHeight="1" outlineLevel="1" x14ac:dyDescent="0.2">
      <c r="A1302" s="100"/>
      <c r="B1302" s="100"/>
      <c r="C1302" s="100">
        <v>5</v>
      </c>
      <c r="D1302" s="100" t="s">
        <v>1133</v>
      </c>
      <c r="E1302" s="101">
        <v>3</v>
      </c>
      <c r="F1302" s="100"/>
      <c r="G1302" s="100">
        <v>30</v>
      </c>
      <c r="H1302" s="100"/>
      <c r="I1302" s="100"/>
      <c r="J1302" s="100"/>
      <c r="K1302" s="100"/>
      <c r="L1302" s="100"/>
      <c r="M1302" s="100"/>
      <c r="N1302" s="100"/>
      <c r="O1302" s="100"/>
      <c r="P1302" s="100"/>
      <c r="Q1302" s="100"/>
      <c r="R1302" s="100"/>
      <c r="S1302" s="100"/>
      <c r="T1302" s="100"/>
      <c r="U1302" s="100"/>
      <c r="V1302" s="100"/>
      <c r="W1302" s="100"/>
      <c r="X1302" s="100"/>
      <c r="Y1302" s="100"/>
      <c r="Z1302" s="100"/>
    </row>
    <row r="1303" spans="1:26" ht="14.25" hidden="1" customHeight="1" outlineLevel="1" x14ac:dyDescent="0.2">
      <c r="A1303" s="100"/>
      <c r="B1303" s="100"/>
      <c r="C1303" s="100">
        <v>6</v>
      </c>
      <c r="D1303" s="100" t="s">
        <v>1131</v>
      </c>
      <c r="E1303" s="101">
        <v>4</v>
      </c>
      <c r="F1303" s="100" t="s">
        <v>1132</v>
      </c>
      <c r="G1303" s="100">
        <v>32</v>
      </c>
      <c r="H1303" s="100"/>
      <c r="I1303" s="100"/>
      <c r="J1303" s="100"/>
      <c r="K1303" s="100"/>
      <c r="L1303" s="100"/>
      <c r="M1303" s="100"/>
      <c r="N1303" s="100"/>
      <c r="O1303" s="100"/>
      <c r="P1303" s="100"/>
      <c r="Q1303" s="100"/>
      <c r="R1303" s="100"/>
      <c r="S1303" s="100"/>
      <c r="T1303" s="100"/>
      <c r="U1303" s="100"/>
      <c r="V1303" s="100"/>
      <c r="W1303" s="100"/>
      <c r="X1303" s="100"/>
      <c r="Y1303" s="100"/>
      <c r="Z1303" s="100"/>
    </row>
    <row r="1304" spans="1:26" ht="14.25" hidden="1" customHeight="1" outlineLevel="1" x14ac:dyDescent="0.2">
      <c r="A1304" s="100"/>
      <c r="B1304" s="100"/>
      <c r="C1304" s="100">
        <v>7</v>
      </c>
      <c r="D1304" s="100" t="s">
        <v>1133</v>
      </c>
      <c r="E1304" s="101">
        <v>4</v>
      </c>
      <c r="F1304" s="100"/>
      <c r="G1304" s="100">
        <v>34</v>
      </c>
      <c r="H1304" s="100"/>
      <c r="I1304" s="100"/>
      <c r="J1304" s="100"/>
      <c r="K1304" s="100"/>
      <c r="L1304" s="100"/>
      <c r="M1304" s="100"/>
      <c r="N1304" s="100"/>
      <c r="O1304" s="100"/>
      <c r="P1304" s="100"/>
      <c r="Q1304" s="100"/>
      <c r="R1304" s="100"/>
      <c r="S1304" s="100"/>
      <c r="T1304" s="100"/>
      <c r="U1304" s="100"/>
      <c r="V1304" s="100"/>
      <c r="W1304" s="100"/>
      <c r="X1304" s="100"/>
      <c r="Y1304" s="100"/>
      <c r="Z1304" s="100"/>
    </row>
    <row r="1305" spans="1:26" ht="14.25" hidden="1" customHeight="1" outlineLevel="1" x14ac:dyDescent="0.2">
      <c r="A1305" s="100"/>
      <c r="B1305" s="100"/>
      <c r="C1305" s="100">
        <v>8</v>
      </c>
      <c r="D1305" s="100" t="s">
        <v>1131</v>
      </c>
      <c r="E1305" s="101">
        <v>5</v>
      </c>
      <c r="F1305" s="100" t="s">
        <v>1132</v>
      </c>
      <c r="G1305" s="100">
        <v>36</v>
      </c>
      <c r="H1305" s="100"/>
      <c r="I1305" s="100"/>
      <c r="J1305" s="100"/>
      <c r="K1305" s="100"/>
      <c r="L1305" s="100"/>
      <c r="M1305" s="100"/>
      <c r="N1305" s="100"/>
      <c r="O1305" s="100"/>
      <c r="P1305" s="100"/>
      <c r="Q1305" s="100"/>
      <c r="R1305" s="100"/>
      <c r="S1305" s="100"/>
      <c r="T1305" s="100"/>
      <c r="U1305" s="100"/>
      <c r="V1305" s="100"/>
      <c r="W1305" s="100"/>
      <c r="X1305" s="100"/>
      <c r="Y1305" s="100"/>
      <c r="Z1305" s="100"/>
    </row>
    <row r="1306" spans="1:26" ht="14.25" hidden="1" customHeight="1" outlineLevel="1" x14ac:dyDescent="0.2">
      <c r="A1306" s="100"/>
      <c r="B1306" s="100"/>
      <c r="C1306" s="100">
        <v>9</v>
      </c>
      <c r="D1306" s="100" t="s">
        <v>1133</v>
      </c>
      <c r="E1306" s="101">
        <v>5</v>
      </c>
      <c r="F1306" s="100"/>
      <c r="G1306" s="100">
        <v>38</v>
      </c>
      <c r="H1306" s="100"/>
      <c r="I1306" s="100"/>
      <c r="J1306" s="100"/>
      <c r="K1306" s="100"/>
      <c r="L1306" s="100"/>
      <c r="M1306" s="100"/>
      <c r="N1306" s="100"/>
      <c r="O1306" s="100"/>
      <c r="P1306" s="100"/>
      <c r="Q1306" s="100"/>
      <c r="R1306" s="100"/>
      <c r="S1306" s="100"/>
      <c r="T1306" s="100"/>
      <c r="U1306" s="100"/>
      <c r="V1306" s="100"/>
      <c r="W1306" s="100"/>
      <c r="X1306" s="100"/>
      <c r="Y1306" s="100"/>
      <c r="Z1306" s="100"/>
    </row>
    <row r="1307" spans="1:26" ht="14.25" hidden="1" customHeight="1" outlineLevel="1" x14ac:dyDescent="0.2">
      <c r="A1307" s="100"/>
      <c r="B1307" s="100"/>
      <c r="C1307" s="100">
        <v>10</v>
      </c>
      <c r="D1307" s="100" t="s">
        <v>1131</v>
      </c>
      <c r="E1307" s="101">
        <v>6</v>
      </c>
      <c r="F1307" s="100" t="s">
        <v>1132</v>
      </c>
      <c r="G1307" s="100">
        <v>40</v>
      </c>
      <c r="H1307" s="100"/>
      <c r="I1307" s="100"/>
      <c r="J1307" s="100"/>
      <c r="K1307" s="100"/>
      <c r="L1307" s="100"/>
      <c r="M1307" s="100"/>
      <c r="N1307" s="100"/>
      <c r="O1307" s="100"/>
      <c r="P1307" s="100"/>
      <c r="Q1307" s="100"/>
      <c r="R1307" s="100"/>
      <c r="S1307" s="100"/>
      <c r="T1307" s="100"/>
      <c r="U1307" s="100"/>
      <c r="V1307" s="100"/>
      <c r="W1307" s="100"/>
      <c r="X1307" s="100"/>
      <c r="Y1307" s="100"/>
      <c r="Z1307" s="100"/>
    </row>
    <row r="1308" spans="1:26" ht="14.25" hidden="1" customHeight="1" outlineLevel="1" x14ac:dyDescent="0.2">
      <c r="A1308" s="100"/>
      <c r="B1308" s="100"/>
      <c r="C1308" s="100">
        <v>11</v>
      </c>
      <c r="D1308" s="100" t="s">
        <v>1133</v>
      </c>
      <c r="E1308" s="101">
        <v>6</v>
      </c>
      <c r="F1308" s="100"/>
      <c r="G1308" s="100">
        <v>42</v>
      </c>
      <c r="H1308" s="100"/>
      <c r="I1308" s="100"/>
      <c r="J1308" s="100"/>
      <c r="K1308" s="100"/>
      <c r="L1308" s="100"/>
      <c r="M1308" s="100"/>
      <c r="N1308" s="100"/>
      <c r="O1308" s="100"/>
      <c r="P1308" s="100"/>
      <c r="Q1308" s="100"/>
      <c r="R1308" s="100"/>
      <c r="S1308" s="100"/>
      <c r="T1308" s="100"/>
      <c r="U1308" s="100"/>
      <c r="V1308" s="100"/>
      <c r="W1308" s="100"/>
      <c r="X1308" s="100"/>
      <c r="Y1308" s="100"/>
      <c r="Z1308" s="100"/>
    </row>
    <row r="1309" spans="1:26" ht="14.25" hidden="1" customHeight="1" outlineLevel="1" x14ac:dyDescent="0.2">
      <c r="A1309" s="100"/>
      <c r="B1309" s="100"/>
      <c r="C1309" s="100">
        <v>12</v>
      </c>
      <c r="D1309" s="100" t="s">
        <v>1131</v>
      </c>
      <c r="E1309" s="101">
        <v>7</v>
      </c>
      <c r="F1309" s="100" t="s">
        <v>1132</v>
      </c>
      <c r="G1309" s="100">
        <v>44</v>
      </c>
      <c r="H1309" s="100"/>
      <c r="I1309" s="100"/>
      <c r="J1309" s="100"/>
      <c r="K1309" s="100"/>
      <c r="L1309" s="100"/>
      <c r="M1309" s="100"/>
      <c r="N1309" s="100"/>
      <c r="O1309" s="100"/>
      <c r="P1309" s="100"/>
      <c r="Q1309" s="100"/>
      <c r="R1309" s="100"/>
      <c r="S1309" s="100"/>
      <c r="T1309" s="100"/>
      <c r="U1309" s="100"/>
      <c r="V1309" s="100"/>
      <c r="W1309" s="100"/>
      <c r="X1309" s="100"/>
      <c r="Y1309" s="100"/>
      <c r="Z1309" s="100"/>
    </row>
    <row r="1310" spans="1:26" ht="14.25" hidden="1" customHeight="1" outlineLevel="1" x14ac:dyDescent="0.2">
      <c r="A1310" s="100"/>
      <c r="B1310" s="100"/>
      <c r="C1310" s="100">
        <v>13</v>
      </c>
      <c r="D1310" s="100" t="s">
        <v>1133</v>
      </c>
      <c r="E1310" s="101">
        <v>7</v>
      </c>
      <c r="F1310" s="100"/>
      <c r="G1310" s="100">
        <v>46</v>
      </c>
      <c r="H1310" s="100"/>
      <c r="I1310" s="100"/>
      <c r="J1310" s="100"/>
      <c r="K1310" s="100"/>
      <c r="L1310" s="100"/>
      <c r="M1310" s="100"/>
      <c r="N1310" s="100"/>
      <c r="O1310" s="100"/>
      <c r="P1310" s="100"/>
      <c r="Q1310" s="100"/>
      <c r="R1310" s="100"/>
      <c r="S1310" s="100"/>
      <c r="T1310" s="100"/>
      <c r="U1310" s="100"/>
      <c r="V1310" s="100"/>
      <c r="W1310" s="100"/>
      <c r="X1310" s="100"/>
      <c r="Y1310" s="100"/>
      <c r="Z1310" s="100"/>
    </row>
    <row r="1311" spans="1:26" ht="14.25" hidden="1" customHeight="1" outlineLevel="1" x14ac:dyDescent="0.2">
      <c r="A1311" s="100"/>
      <c r="B1311" s="100"/>
      <c r="C1311" s="100">
        <v>14</v>
      </c>
      <c r="D1311" s="100" t="s">
        <v>1131</v>
      </c>
      <c r="E1311" s="101">
        <v>8</v>
      </c>
      <c r="F1311" s="100" t="s">
        <v>1132</v>
      </c>
      <c r="G1311" s="100">
        <v>48</v>
      </c>
      <c r="H1311" s="100"/>
      <c r="I1311" s="100"/>
      <c r="J1311" s="100"/>
      <c r="K1311" s="100"/>
      <c r="L1311" s="100"/>
      <c r="M1311" s="100"/>
      <c r="N1311" s="100"/>
      <c r="O1311" s="100"/>
      <c r="P1311" s="100"/>
      <c r="Q1311" s="100"/>
      <c r="R1311" s="100"/>
      <c r="S1311" s="100"/>
      <c r="T1311" s="100"/>
      <c r="U1311" s="100"/>
      <c r="V1311" s="100"/>
      <c r="W1311" s="100"/>
      <c r="X1311" s="100"/>
      <c r="Y1311" s="100"/>
      <c r="Z1311" s="100"/>
    </row>
    <row r="1312" spans="1:26" ht="14.25" hidden="1" customHeight="1" outlineLevel="1" x14ac:dyDescent="0.2">
      <c r="A1312" s="100"/>
      <c r="B1312" s="100"/>
      <c r="C1312" s="100">
        <v>15</v>
      </c>
      <c r="D1312" s="100" t="s">
        <v>1133</v>
      </c>
      <c r="E1312" s="101">
        <v>8</v>
      </c>
      <c r="F1312" s="100"/>
      <c r="G1312" s="100">
        <v>50</v>
      </c>
      <c r="H1312" s="100"/>
      <c r="I1312" s="100"/>
      <c r="J1312" s="100"/>
      <c r="K1312" s="100"/>
      <c r="L1312" s="100"/>
      <c r="M1312" s="100"/>
      <c r="N1312" s="100"/>
      <c r="O1312" s="100"/>
      <c r="P1312" s="100"/>
      <c r="Q1312" s="100"/>
      <c r="R1312" s="100"/>
      <c r="S1312" s="100"/>
      <c r="T1312" s="100"/>
      <c r="U1312" s="100"/>
      <c r="V1312" s="100"/>
      <c r="W1312" s="100"/>
      <c r="X1312" s="100"/>
      <c r="Y1312" s="100"/>
      <c r="Z1312" s="100"/>
    </row>
    <row r="1313" spans="1:26" ht="14.25" hidden="1" customHeight="1" outlineLevel="1" x14ac:dyDescent="0.2">
      <c r="A1313" s="100"/>
      <c r="B1313" s="100"/>
      <c r="C1313" s="100">
        <v>16</v>
      </c>
      <c r="D1313" s="100" t="s">
        <v>1131</v>
      </c>
      <c r="E1313" s="101">
        <v>9</v>
      </c>
      <c r="F1313" s="100" t="s">
        <v>1132</v>
      </c>
      <c r="G1313" s="100">
        <v>52</v>
      </c>
      <c r="H1313" s="100"/>
      <c r="I1313" s="100"/>
      <c r="J1313" s="100"/>
      <c r="K1313" s="100"/>
      <c r="L1313" s="100"/>
      <c r="M1313" s="100"/>
      <c r="N1313" s="100"/>
      <c r="O1313" s="100"/>
      <c r="P1313" s="100"/>
      <c r="Q1313" s="100"/>
      <c r="R1313" s="100"/>
      <c r="S1313" s="100"/>
      <c r="T1313" s="100"/>
      <c r="U1313" s="100"/>
      <c r="V1313" s="100"/>
      <c r="W1313" s="100"/>
      <c r="X1313" s="100"/>
      <c r="Y1313" s="100"/>
      <c r="Z1313" s="100"/>
    </row>
    <row r="1314" spans="1:26" ht="14.25" hidden="1" customHeight="1" outlineLevel="1" x14ac:dyDescent="0.2">
      <c r="A1314" s="100"/>
      <c r="B1314" s="100"/>
      <c r="C1314" s="100">
        <v>17</v>
      </c>
      <c r="D1314" s="100" t="s">
        <v>1133</v>
      </c>
      <c r="E1314" s="101">
        <v>9</v>
      </c>
      <c r="F1314" s="100"/>
      <c r="G1314" s="100">
        <v>54</v>
      </c>
      <c r="H1314" s="100"/>
      <c r="I1314" s="100"/>
      <c r="J1314" s="100"/>
      <c r="K1314" s="100"/>
      <c r="L1314" s="100"/>
      <c r="M1314" s="100"/>
      <c r="N1314" s="100"/>
      <c r="O1314" s="100"/>
      <c r="P1314" s="100"/>
      <c r="Q1314" s="100"/>
      <c r="R1314" s="100"/>
      <c r="S1314" s="100"/>
      <c r="T1314" s="100"/>
      <c r="U1314" s="100"/>
      <c r="V1314" s="100"/>
      <c r="W1314" s="100"/>
      <c r="X1314" s="100"/>
      <c r="Y1314" s="100"/>
      <c r="Z1314" s="100"/>
    </row>
    <row r="1315" spans="1:26" ht="14.25" hidden="1" customHeight="1" outlineLevel="1" x14ac:dyDescent="0.2">
      <c r="A1315" s="100"/>
      <c r="B1315" s="100"/>
      <c r="C1315" s="100">
        <v>18</v>
      </c>
      <c r="D1315" s="100" t="s">
        <v>1131</v>
      </c>
      <c r="E1315" s="101">
        <v>10</v>
      </c>
      <c r="F1315" s="100" t="s">
        <v>1132</v>
      </c>
      <c r="G1315" s="100">
        <v>56</v>
      </c>
      <c r="H1315" s="100"/>
      <c r="I1315" s="100"/>
      <c r="J1315" s="100"/>
      <c r="K1315" s="100"/>
      <c r="L1315" s="100"/>
      <c r="M1315" s="100"/>
      <c r="N1315" s="100"/>
      <c r="O1315" s="100"/>
      <c r="P1315" s="100"/>
      <c r="Q1315" s="100"/>
      <c r="R1315" s="100"/>
      <c r="S1315" s="100"/>
      <c r="T1315" s="100"/>
      <c r="U1315" s="100"/>
      <c r="V1315" s="100"/>
      <c r="W1315" s="100"/>
      <c r="X1315" s="100"/>
      <c r="Y1315" s="100"/>
      <c r="Z1315" s="100"/>
    </row>
    <row r="1316" spans="1:26" ht="14.25" hidden="1" customHeight="1" outlineLevel="1" x14ac:dyDescent="0.2">
      <c r="A1316" s="100"/>
      <c r="B1316" s="100"/>
      <c r="C1316" s="100">
        <v>19</v>
      </c>
      <c r="D1316" s="100" t="s">
        <v>1133</v>
      </c>
      <c r="E1316" s="101">
        <v>10</v>
      </c>
      <c r="F1316" s="100"/>
      <c r="G1316" s="100">
        <v>58</v>
      </c>
      <c r="H1316" s="100"/>
      <c r="I1316" s="100"/>
      <c r="J1316" s="100"/>
      <c r="K1316" s="100"/>
      <c r="L1316" s="100"/>
      <c r="M1316" s="100"/>
      <c r="N1316" s="100"/>
      <c r="O1316" s="100"/>
      <c r="P1316" s="100"/>
      <c r="Q1316" s="100"/>
      <c r="R1316" s="100"/>
      <c r="S1316" s="100"/>
      <c r="T1316" s="100"/>
      <c r="U1316" s="100"/>
      <c r="V1316" s="100"/>
      <c r="W1316" s="100"/>
      <c r="X1316" s="100"/>
      <c r="Y1316" s="100"/>
      <c r="Z1316" s="100"/>
    </row>
    <row r="1317" spans="1:26" ht="14.25" hidden="1" customHeight="1" outlineLevel="1" x14ac:dyDescent="0.2">
      <c r="A1317" s="100"/>
      <c r="B1317" s="100"/>
      <c r="C1317" s="100">
        <v>20</v>
      </c>
      <c r="D1317" s="100" t="s">
        <v>1131</v>
      </c>
      <c r="E1317" s="101">
        <v>11</v>
      </c>
      <c r="F1317" s="100" t="s">
        <v>1132</v>
      </c>
      <c r="G1317" s="100">
        <v>60</v>
      </c>
      <c r="H1317" s="100"/>
      <c r="I1317" s="100"/>
      <c r="J1317" s="100"/>
      <c r="K1317" s="100"/>
      <c r="L1317" s="100"/>
      <c r="M1317" s="100"/>
      <c r="N1317" s="100"/>
      <c r="O1317" s="100"/>
      <c r="P1317" s="100"/>
      <c r="Q1317" s="100"/>
      <c r="R1317" s="100"/>
      <c r="S1317" s="100"/>
      <c r="T1317" s="100"/>
      <c r="U1317" s="100"/>
      <c r="V1317" s="100"/>
      <c r="W1317" s="100"/>
      <c r="X1317" s="100"/>
      <c r="Y1317" s="100"/>
      <c r="Z1317" s="100"/>
    </row>
    <row r="1318" spans="1:26" ht="14.25" hidden="1" customHeight="1" outlineLevel="1" x14ac:dyDescent="0.2">
      <c r="A1318" s="100"/>
      <c r="B1318" s="100"/>
      <c r="C1318" s="100">
        <v>21</v>
      </c>
      <c r="D1318" s="100" t="s">
        <v>1133</v>
      </c>
      <c r="E1318" s="101">
        <v>11</v>
      </c>
      <c r="F1318" s="100"/>
      <c r="G1318" s="100">
        <v>62</v>
      </c>
      <c r="H1318" s="100"/>
      <c r="I1318" s="100"/>
      <c r="J1318" s="100"/>
      <c r="K1318" s="100"/>
      <c r="L1318" s="100"/>
      <c r="M1318" s="100"/>
      <c r="N1318" s="100"/>
      <c r="O1318" s="100"/>
      <c r="P1318" s="100"/>
      <c r="Q1318" s="100"/>
      <c r="R1318" s="100"/>
      <c r="S1318" s="100"/>
      <c r="T1318" s="100"/>
      <c r="U1318" s="100"/>
      <c r="V1318" s="100"/>
      <c r="W1318" s="100"/>
      <c r="X1318" s="100"/>
      <c r="Y1318" s="100"/>
      <c r="Z1318" s="100"/>
    </row>
    <row r="1319" spans="1:26" ht="14.25" hidden="1" customHeight="1" outlineLevel="1" x14ac:dyDescent="0.2">
      <c r="A1319" s="100"/>
      <c r="B1319" s="100"/>
      <c r="C1319" s="100">
        <v>22</v>
      </c>
      <c r="D1319" s="100" t="s">
        <v>1131</v>
      </c>
      <c r="E1319" s="101">
        <v>12</v>
      </c>
      <c r="F1319" s="100" t="s">
        <v>1132</v>
      </c>
      <c r="G1319" s="100">
        <v>64</v>
      </c>
      <c r="H1319" s="100"/>
      <c r="I1319" s="100"/>
      <c r="J1319" s="100"/>
      <c r="K1319" s="100"/>
      <c r="L1319" s="100"/>
      <c r="M1319" s="100"/>
      <c r="N1319" s="100"/>
      <c r="O1319" s="100"/>
      <c r="P1319" s="100"/>
      <c r="Q1319" s="100"/>
      <c r="R1319" s="100"/>
      <c r="S1319" s="100"/>
      <c r="T1319" s="100"/>
      <c r="U1319" s="100"/>
      <c r="V1319" s="100"/>
      <c r="W1319" s="100"/>
      <c r="X1319" s="100"/>
      <c r="Y1319" s="100"/>
      <c r="Z1319" s="100"/>
    </row>
    <row r="1320" spans="1:26" ht="14.25" hidden="1" customHeight="1" outlineLevel="1" x14ac:dyDescent="0.2">
      <c r="A1320" s="100"/>
      <c r="B1320" s="100"/>
      <c r="C1320" s="100">
        <v>23</v>
      </c>
      <c r="D1320" s="100" t="s">
        <v>1133</v>
      </c>
      <c r="E1320" s="101">
        <v>12</v>
      </c>
      <c r="F1320" s="100"/>
      <c r="G1320" s="100">
        <v>66</v>
      </c>
      <c r="H1320" s="100"/>
      <c r="I1320" s="100"/>
      <c r="J1320" s="100"/>
      <c r="K1320" s="100"/>
      <c r="L1320" s="100"/>
      <c r="M1320" s="100"/>
      <c r="N1320" s="100"/>
      <c r="O1320" s="100"/>
      <c r="P1320" s="100"/>
      <c r="Q1320" s="100"/>
      <c r="R1320" s="100"/>
      <c r="S1320" s="100"/>
      <c r="T1320" s="100"/>
      <c r="U1320" s="100"/>
      <c r="V1320" s="100"/>
      <c r="W1320" s="100"/>
      <c r="X1320" s="100"/>
      <c r="Y1320" s="100"/>
      <c r="Z1320" s="100"/>
    </row>
    <row r="1321" spans="1:26" ht="14.25" hidden="1" customHeight="1" outlineLevel="1" x14ac:dyDescent="0.2">
      <c r="A1321" s="100"/>
      <c r="B1321" s="100"/>
      <c r="C1321" s="100">
        <v>24</v>
      </c>
      <c r="D1321" s="100" t="s">
        <v>1131</v>
      </c>
      <c r="E1321" s="101">
        <v>13</v>
      </c>
      <c r="F1321" s="100" t="s">
        <v>1132</v>
      </c>
      <c r="G1321" s="100">
        <v>68</v>
      </c>
      <c r="H1321" s="100"/>
      <c r="I1321" s="100"/>
      <c r="J1321" s="100"/>
      <c r="K1321" s="100"/>
      <c r="L1321" s="100"/>
      <c r="M1321" s="100"/>
      <c r="N1321" s="100"/>
      <c r="O1321" s="100"/>
      <c r="P1321" s="100"/>
      <c r="Q1321" s="100"/>
      <c r="R1321" s="100"/>
      <c r="S1321" s="100"/>
      <c r="T1321" s="100"/>
      <c r="U1321" s="100"/>
      <c r="V1321" s="100"/>
      <c r="W1321" s="100"/>
      <c r="X1321" s="100"/>
      <c r="Y1321" s="100"/>
      <c r="Z1321" s="100"/>
    </row>
    <row r="1322" spans="1:26" ht="14.25" hidden="1" customHeight="1" outlineLevel="1" x14ac:dyDescent="0.2">
      <c r="A1322" s="100"/>
      <c r="B1322" s="100"/>
      <c r="C1322" s="100">
        <v>25</v>
      </c>
      <c r="D1322" s="100" t="s">
        <v>1133</v>
      </c>
      <c r="E1322" s="101">
        <v>13</v>
      </c>
      <c r="F1322" s="100"/>
      <c r="G1322" s="100">
        <v>70</v>
      </c>
      <c r="H1322" s="100"/>
      <c r="I1322" s="100"/>
      <c r="J1322" s="100"/>
      <c r="K1322" s="100"/>
      <c r="L1322" s="100"/>
      <c r="M1322" s="100"/>
      <c r="N1322" s="100"/>
      <c r="O1322" s="100"/>
      <c r="P1322" s="100"/>
      <c r="Q1322" s="100"/>
      <c r="R1322" s="100"/>
      <c r="S1322" s="100"/>
      <c r="T1322" s="100"/>
      <c r="U1322" s="100"/>
      <c r="V1322" s="100"/>
      <c r="W1322" s="100"/>
      <c r="X1322" s="100"/>
      <c r="Y1322" s="100"/>
      <c r="Z1322" s="100"/>
    </row>
    <row r="1323" spans="1:26" ht="14.25" hidden="1" customHeight="1" outlineLevel="1" x14ac:dyDescent="0.2">
      <c r="A1323" s="100"/>
      <c r="B1323" s="100"/>
      <c r="C1323" s="100">
        <v>26</v>
      </c>
      <c r="D1323" s="100" t="s">
        <v>1131</v>
      </c>
      <c r="E1323" s="101">
        <v>14</v>
      </c>
      <c r="F1323" s="100" t="s">
        <v>1132</v>
      </c>
      <c r="G1323" s="100">
        <v>72</v>
      </c>
      <c r="H1323" s="100"/>
      <c r="I1323" s="100"/>
      <c r="J1323" s="100"/>
      <c r="K1323" s="100"/>
      <c r="L1323" s="100"/>
      <c r="M1323" s="100"/>
      <c r="N1323" s="100"/>
      <c r="O1323" s="100"/>
      <c r="P1323" s="100"/>
      <c r="Q1323" s="100"/>
      <c r="R1323" s="100"/>
      <c r="S1323" s="100"/>
      <c r="T1323" s="100"/>
      <c r="U1323" s="100"/>
      <c r="V1323" s="100"/>
      <c r="W1323" s="100"/>
      <c r="X1323" s="100"/>
      <c r="Y1323" s="100"/>
      <c r="Z1323" s="100"/>
    </row>
    <row r="1324" spans="1:26" ht="14.25" hidden="1" customHeight="1" outlineLevel="1" x14ac:dyDescent="0.2">
      <c r="A1324" s="100"/>
      <c r="B1324" s="100"/>
      <c r="C1324" s="100">
        <v>27</v>
      </c>
      <c r="D1324" s="100" t="s">
        <v>1133</v>
      </c>
      <c r="E1324" s="101">
        <v>14</v>
      </c>
      <c r="F1324" s="100"/>
      <c r="G1324" s="100">
        <v>74</v>
      </c>
      <c r="H1324" s="100"/>
      <c r="I1324" s="100"/>
      <c r="J1324" s="100"/>
      <c r="K1324" s="100"/>
      <c r="L1324" s="100"/>
      <c r="M1324" s="100"/>
      <c r="N1324" s="100"/>
      <c r="O1324" s="100"/>
      <c r="P1324" s="100"/>
      <c r="Q1324" s="100"/>
      <c r="R1324" s="100"/>
      <c r="S1324" s="100"/>
      <c r="T1324" s="100"/>
      <c r="U1324" s="100"/>
      <c r="V1324" s="100"/>
      <c r="W1324" s="100"/>
      <c r="X1324" s="100"/>
      <c r="Y1324" s="100"/>
      <c r="Z1324" s="100"/>
    </row>
    <row r="1325" spans="1:26" ht="14.25" hidden="1" customHeight="1" outlineLevel="1" x14ac:dyDescent="0.2">
      <c r="A1325" s="100"/>
      <c r="B1325" s="100"/>
      <c r="C1325" s="100">
        <v>28</v>
      </c>
      <c r="D1325" s="100" t="s">
        <v>1131</v>
      </c>
      <c r="E1325" s="101">
        <v>15</v>
      </c>
      <c r="F1325" s="100" t="s">
        <v>1132</v>
      </c>
      <c r="G1325" s="100">
        <v>76</v>
      </c>
      <c r="H1325" s="100"/>
      <c r="I1325" s="100"/>
      <c r="J1325" s="100"/>
      <c r="K1325" s="100"/>
      <c r="L1325" s="100"/>
      <c r="M1325" s="100"/>
      <c r="N1325" s="100"/>
      <c r="O1325" s="100"/>
      <c r="P1325" s="100"/>
      <c r="Q1325" s="100"/>
      <c r="R1325" s="100"/>
      <c r="S1325" s="100"/>
      <c r="T1325" s="100"/>
      <c r="U1325" s="100"/>
      <c r="V1325" s="100"/>
      <c r="W1325" s="100"/>
      <c r="X1325" s="100"/>
      <c r="Y1325" s="100"/>
      <c r="Z1325" s="100"/>
    </row>
    <row r="1326" spans="1:26" ht="14.25" hidden="1" customHeight="1" outlineLevel="1" x14ac:dyDescent="0.2">
      <c r="A1326" s="100"/>
      <c r="B1326" s="100"/>
      <c r="C1326" s="100">
        <v>29</v>
      </c>
      <c r="D1326" s="100" t="s">
        <v>1133</v>
      </c>
      <c r="E1326" s="101">
        <v>15</v>
      </c>
      <c r="F1326" s="100"/>
      <c r="G1326" s="100">
        <v>78</v>
      </c>
      <c r="H1326" s="100"/>
      <c r="I1326" s="100"/>
      <c r="J1326" s="100"/>
      <c r="K1326" s="100"/>
      <c r="L1326" s="100"/>
      <c r="M1326" s="100"/>
      <c r="N1326" s="100"/>
      <c r="O1326" s="100"/>
      <c r="P1326" s="100"/>
      <c r="Q1326" s="100"/>
      <c r="R1326" s="100"/>
      <c r="S1326" s="100"/>
      <c r="T1326" s="100"/>
      <c r="U1326" s="100"/>
      <c r="V1326" s="100"/>
      <c r="W1326" s="100"/>
      <c r="X1326" s="100"/>
      <c r="Y1326" s="100"/>
      <c r="Z1326" s="100"/>
    </row>
    <row r="1327" spans="1:26" ht="14.25" hidden="1" customHeight="1" outlineLevel="1" x14ac:dyDescent="0.2">
      <c r="A1327" s="100"/>
      <c r="B1327" s="100"/>
      <c r="C1327" s="100">
        <v>30</v>
      </c>
      <c r="D1327" s="100" t="s">
        <v>1131</v>
      </c>
      <c r="E1327" s="101">
        <v>16</v>
      </c>
      <c r="F1327" s="100" t="s">
        <v>1132</v>
      </c>
      <c r="G1327" s="100">
        <v>80</v>
      </c>
      <c r="H1327" s="100"/>
      <c r="I1327" s="100"/>
      <c r="J1327" s="100"/>
      <c r="K1327" s="100"/>
      <c r="L1327" s="100"/>
      <c r="M1327" s="100"/>
      <c r="N1327" s="100"/>
      <c r="O1327" s="100"/>
      <c r="P1327" s="100"/>
      <c r="Q1327" s="100"/>
      <c r="R1327" s="100"/>
      <c r="S1327" s="100"/>
      <c r="T1327" s="100"/>
      <c r="U1327" s="100"/>
      <c r="V1327" s="100"/>
      <c r="W1327" s="100"/>
      <c r="X1327" s="100"/>
      <c r="Y1327" s="100"/>
      <c r="Z1327" s="100"/>
    </row>
    <row r="1328" spans="1:26" ht="14.25" hidden="1" customHeight="1" outlineLevel="1" x14ac:dyDescent="0.2">
      <c r="A1328" s="100"/>
      <c r="B1328" s="100"/>
      <c r="C1328" s="100">
        <v>31</v>
      </c>
      <c r="D1328" s="100" t="s">
        <v>1133</v>
      </c>
      <c r="E1328" s="101">
        <v>16</v>
      </c>
      <c r="F1328" s="100"/>
      <c r="G1328" s="100">
        <v>82</v>
      </c>
      <c r="H1328" s="100"/>
      <c r="I1328" s="100"/>
      <c r="J1328" s="100"/>
      <c r="K1328" s="100"/>
      <c r="L1328" s="100"/>
      <c r="M1328" s="100"/>
      <c r="N1328" s="100"/>
      <c r="O1328" s="100"/>
      <c r="P1328" s="100"/>
      <c r="Q1328" s="100"/>
      <c r="R1328" s="100"/>
      <c r="S1328" s="100"/>
      <c r="T1328" s="100"/>
      <c r="U1328" s="100"/>
      <c r="V1328" s="100"/>
      <c r="W1328" s="100"/>
      <c r="X1328" s="100"/>
      <c r="Y1328" s="100"/>
      <c r="Z1328" s="100"/>
    </row>
    <row r="1329" spans="1:26" ht="14.25" hidden="1" customHeight="1" outlineLevel="1" x14ac:dyDescent="0.2">
      <c r="A1329" s="100"/>
      <c r="B1329" s="100"/>
      <c r="C1329" s="100">
        <v>32</v>
      </c>
      <c r="D1329" s="100" t="s">
        <v>1131</v>
      </c>
      <c r="E1329" s="101">
        <v>17</v>
      </c>
      <c r="F1329" s="100" t="s">
        <v>1132</v>
      </c>
      <c r="G1329" s="100">
        <v>84</v>
      </c>
      <c r="H1329" s="100"/>
      <c r="I1329" s="100"/>
      <c r="J1329" s="100"/>
      <c r="K1329" s="100"/>
      <c r="L1329" s="100"/>
      <c r="M1329" s="100"/>
      <c r="N1329" s="100"/>
      <c r="O1329" s="100"/>
      <c r="P1329" s="100"/>
      <c r="Q1329" s="100"/>
      <c r="R1329" s="100"/>
      <c r="S1329" s="100"/>
      <c r="T1329" s="100"/>
      <c r="U1329" s="100"/>
      <c r="V1329" s="100"/>
      <c r="W1329" s="100"/>
      <c r="X1329" s="100"/>
      <c r="Y1329" s="100"/>
      <c r="Z1329" s="100"/>
    </row>
    <row r="1330" spans="1:26" ht="14.25" hidden="1" customHeight="1" outlineLevel="1" x14ac:dyDescent="0.2">
      <c r="A1330" s="100"/>
      <c r="B1330" s="100"/>
      <c r="C1330" s="100">
        <v>33</v>
      </c>
      <c r="D1330" s="100" t="s">
        <v>1133</v>
      </c>
      <c r="E1330" s="101">
        <v>17</v>
      </c>
      <c r="F1330" s="100"/>
      <c r="G1330" s="100">
        <v>86</v>
      </c>
      <c r="H1330" s="100"/>
      <c r="I1330" s="100"/>
      <c r="J1330" s="100"/>
      <c r="K1330" s="100"/>
      <c r="L1330" s="100"/>
      <c r="M1330" s="100"/>
      <c r="N1330" s="100"/>
      <c r="O1330" s="100"/>
      <c r="P1330" s="100"/>
      <c r="Q1330" s="100"/>
      <c r="R1330" s="100"/>
      <c r="S1330" s="100"/>
      <c r="T1330" s="100"/>
      <c r="U1330" s="100"/>
      <c r="V1330" s="100"/>
      <c r="W1330" s="100"/>
      <c r="X1330" s="100"/>
      <c r="Y1330" s="100"/>
      <c r="Z1330" s="100"/>
    </row>
    <row r="1331" spans="1:26" ht="14.25" hidden="1" customHeight="1" outlineLevel="1" x14ac:dyDescent="0.2">
      <c r="A1331" s="100"/>
      <c r="B1331" s="100"/>
      <c r="C1331" s="100">
        <v>34</v>
      </c>
      <c r="D1331" s="100" t="s">
        <v>1131</v>
      </c>
      <c r="E1331" s="101">
        <v>18</v>
      </c>
      <c r="F1331" s="100" t="s">
        <v>1132</v>
      </c>
      <c r="G1331" s="100">
        <v>88</v>
      </c>
      <c r="H1331" s="100"/>
      <c r="I1331" s="100"/>
      <c r="J1331" s="100"/>
      <c r="K1331" s="100"/>
      <c r="L1331" s="100"/>
      <c r="M1331" s="100"/>
      <c r="N1331" s="100"/>
      <c r="O1331" s="100"/>
      <c r="P1331" s="100"/>
      <c r="Q1331" s="100"/>
      <c r="R1331" s="100"/>
      <c r="S1331" s="100"/>
      <c r="T1331" s="100"/>
      <c r="U1331" s="100"/>
      <c r="V1331" s="100"/>
      <c r="W1331" s="100"/>
      <c r="X1331" s="100"/>
      <c r="Y1331" s="100"/>
      <c r="Z1331" s="100"/>
    </row>
    <row r="1332" spans="1:26" ht="14.25" hidden="1" customHeight="1" outlineLevel="1" x14ac:dyDescent="0.2">
      <c r="A1332" s="100"/>
      <c r="B1332" s="100"/>
      <c r="C1332" s="100">
        <v>35</v>
      </c>
      <c r="D1332" s="100" t="s">
        <v>1133</v>
      </c>
      <c r="E1332" s="101">
        <v>18</v>
      </c>
      <c r="F1332" s="100"/>
      <c r="G1332" s="100">
        <v>90</v>
      </c>
      <c r="H1332" s="100"/>
      <c r="I1332" s="100"/>
      <c r="J1332" s="100"/>
      <c r="K1332" s="100"/>
      <c r="L1332" s="100"/>
      <c r="M1332" s="100"/>
      <c r="N1332" s="100"/>
      <c r="O1332" s="100"/>
      <c r="P1332" s="100"/>
      <c r="Q1332" s="100"/>
      <c r="R1332" s="100"/>
      <c r="S1332" s="100"/>
      <c r="T1332" s="100"/>
      <c r="U1332" s="100"/>
      <c r="V1332" s="100"/>
      <c r="W1332" s="100"/>
      <c r="X1332" s="100"/>
      <c r="Y1332" s="100"/>
      <c r="Z1332" s="100"/>
    </row>
    <row r="1333" spans="1:26" ht="14.25" hidden="1" customHeight="1" outlineLevel="1" x14ac:dyDescent="0.2">
      <c r="A1333" s="100"/>
      <c r="B1333" s="100"/>
      <c r="C1333" s="100">
        <v>36</v>
      </c>
      <c r="D1333" s="100" t="s">
        <v>1131</v>
      </c>
      <c r="E1333" s="101">
        <v>19</v>
      </c>
      <c r="F1333" s="100" t="s">
        <v>1132</v>
      </c>
      <c r="G1333" s="100">
        <v>92</v>
      </c>
      <c r="H1333" s="100"/>
      <c r="I1333" s="100"/>
      <c r="J1333" s="100"/>
      <c r="K1333" s="100"/>
      <c r="L1333" s="100"/>
      <c r="M1333" s="100"/>
      <c r="N1333" s="100"/>
      <c r="O1333" s="100"/>
      <c r="P1333" s="100"/>
      <c r="Q1333" s="100"/>
      <c r="R1333" s="100"/>
      <c r="S1333" s="100"/>
      <c r="T1333" s="100"/>
      <c r="U1333" s="100"/>
      <c r="V1333" s="100"/>
      <c r="W1333" s="100"/>
      <c r="X1333" s="100"/>
      <c r="Y1333" s="100"/>
      <c r="Z1333" s="100"/>
    </row>
    <row r="1334" spans="1:26" ht="14.25" hidden="1" customHeight="1" outlineLevel="1" x14ac:dyDescent="0.2">
      <c r="A1334" s="100"/>
      <c r="B1334" s="100"/>
      <c r="C1334" s="100">
        <v>37</v>
      </c>
      <c r="D1334" s="100" t="s">
        <v>1133</v>
      </c>
      <c r="E1334" s="101">
        <v>19</v>
      </c>
      <c r="F1334" s="100"/>
      <c r="G1334" s="100">
        <v>94</v>
      </c>
      <c r="H1334" s="100"/>
      <c r="I1334" s="100"/>
      <c r="J1334" s="100"/>
      <c r="K1334" s="100"/>
      <c r="L1334" s="100"/>
      <c r="M1334" s="100"/>
      <c r="N1334" s="100"/>
      <c r="O1334" s="100"/>
      <c r="P1334" s="100"/>
      <c r="Q1334" s="100"/>
      <c r="R1334" s="100"/>
      <c r="S1334" s="100"/>
      <c r="T1334" s="100"/>
      <c r="U1334" s="100"/>
      <c r="V1334" s="100"/>
      <c r="W1334" s="100"/>
      <c r="X1334" s="100"/>
      <c r="Y1334" s="100"/>
      <c r="Z1334" s="100"/>
    </row>
    <row r="1335" spans="1:26" ht="14.25" hidden="1" customHeight="1" outlineLevel="1" x14ac:dyDescent="0.2">
      <c r="A1335" s="100"/>
      <c r="B1335" s="100"/>
      <c r="C1335" s="100">
        <v>38</v>
      </c>
      <c r="D1335" s="100" t="s">
        <v>1131</v>
      </c>
      <c r="E1335" s="101">
        <v>20</v>
      </c>
      <c r="F1335" s="100" t="s">
        <v>1132</v>
      </c>
      <c r="G1335" s="100">
        <v>96</v>
      </c>
      <c r="H1335" s="100"/>
      <c r="I1335" s="100"/>
      <c r="J1335" s="100"/>
      <c r="K1335" s="100"/>
      <c r="L1335" s="100"/>
      <c r="M1335" s="100"/>
      <c r="N1335" s="100"/>
      <c r="O1335" s="100"/>
      <c r="P1335" s="100"/>
      <c r="Q1335" s="100"/>
      <c r="R1335" s="100"/>
      <c r="S1335" s="100"/>
      <c r="T1335" s="100"/>
      <c r="U1335" s="100"/>
      <c r="V1335" s="100"/>
      <c r="W1335" s="100"/>
      <c r="X1335" s="100"/>
      <c r="Y1335" s="100"/>
      <c r="Z1335" s="100"/>
    </row>
    <row r="1336" spans="1:26" ht="14.25" hidden="1" customHeight="1" outlineLevel="1" x14ac:dyDescent="0.2">
      <c r="A1336" s="100"/>
      <c r="B1336" s="100"/>
      <c r="C1336" s="100">
        <v>39</v>
      </c>
      <c r="D1336" s="100" t="s">
        <v>1133</v>
      </c>
      <c r="E1336" s="101">
        <v>20</v>
      </c>
      <c r="F1336" s="100"/>
      <c r="G1336" s="100">
        <v>98</v>
      </c>
      <c r="H1336" s="100"/>
      <c r="I1336" s="100"/>
      <c r="J1336" s="100"/>
      <c r="K1336" s="100"/>
      <c r="L1336" s="100"/>
      <c r="M1336" s="100"/>
      <c r="N1336" s="100"/>
      <c r="O1336" s="100"/>
      <c r="P1336" s="100"/>
      <c r="Q1336" s="100"/>
      <c r="R1336" s="100"/>
      <c r="S1336" s="100"/>
      <c r="T1336" s="100"/>
      <c r="U1336" s="100"/>
      <c r="V1336" s="100"/>
      <c r="W1336" s="100"/>
      <c r="X1336" s="100"/>
      <c r="Y1336" s="100"/>
      <c r="Z1336" s="100"/>
    </row>
    <row r="1337" spans="1:26" ht="14.25" hidden="1" customHeight="1" outlineLevel="1" x14ac:dyDescent="0.2">
      <c r="A1337" s="100"/>
      <c r="B1337" s="100"/>
      <c r="C1337" s="100">
        <v>40</v>
      </c>
      <c r="D1337" s="100" t="s">
        <v>1131</v>
      </c>
      <c r="E1337" s="101">
        <v>21</v>
      </c>
      <c r="F1337" s="100" t="s">
        <v>1132</v>
      </c>
      <c r="G1337" s="100">
        <v>100</v>
      </c>
      <c r="H1337" s="100"/>
      <c r="I1337" s="100"/>
      <c r="J1337" s="100"/>
      <c r="K1337" s="100"/>
      <c r="L1337" s="100"/>
      <c r="M1337" s="100"/>
      <c r="N1337" s="100"/>
      <c r="O1337" s="100"/>
      <c r="P1337" s="100"/>
      <c r="Q1337" s="100"/>
      <c r="R1337" s="100"/>
      <c r="S1337" s="100"/>
      <c r="T1337" s="100"/>
      <c r="U1337" s="100"/>
      <c r="V1337" s="100"/>
      <c r="W1337" s="100"/>
      <c r="X1337" s="100"/>
      <c r="Y1337" s="100"/>
      <c r="Z1337" s="100"/>
    </row>
    <row r="1338" spans="1:26" ht="14.25" hidden="1" customHeight="1" outlineLevel="1" x14ac:dyDescent="0.2">
      <c r="A1338" s="100"/>
      <c r="B1338" s="100"/>
      <c r="C1338" s="100">
        <v>41</v>
      </c>
      <c r="D1338" s="100" t="s">
        <v>1133</v>
      </c>
      <c r="E1338" s="101">
        <v>21</v>
      </c>
      <c r="F1338" s="100"/>
      <c r="G1338" s="100">
        <v>102</v>
      </c>
      <c r="H1338" s="100"/>
      <c r="I1338" s="100"/>
      <c r="J1338" s="100"/>
      <c r="K1338" s="100"/>
      <c r="L1338" s="100"/>
      <c r="M1338" s="100"/>
      <c r="N1338" s="100"/>
      <c r="O1338" s="100"/>
      <c r="P1338" s="100"/>
      <c r="Q1338" s="100"/>
      <c r="R1338" s="100"/>
      <c r="S1338" s="100"/>
      <c r="T1338" s="100"/>
      <c r="U1338" s="100"/>
      <c r="V1338" s="100"/>
      <c r="W1338" s="100"/>
      <c r="X1338" s="100"/>
      <c r="Y1338" s="100"/>
      <c r="Z1338" s="100"/>
    </row>
    <row r="1339" spans="1:26" ht="14.25" hidden="1" customHeight="1" outlineLevel="1" x14ac:dyDescent="0.2">
      <c r="A1339" s="100"/>
      <c r="B1339" s="100"/>
      <c r="C1339" s="100">
        <v>42</v>
      </c>
      <c r="D1339" s="100" t="s">
        <v>1131</v>
      </c>
      <c r="E1339" s="101">
        <v>22</v>
      </c>
      <c r="F1339" s="100" t="s">
        <v>1132</v>
      </c>
      <c r="G1339" s="100">
        <v>104</v>
      </c>
      <c r="H1339" s="100"/>
      <c r="I1339" s="100"/>
      <c r="J1339" s="100"/>
      <c r="K1339" s="100"/>
      <c r="L1339" s="100"/>
      <c r="M1339" s="100"/>
      <c r="N1339" s="100"/>
      <c r="O1339" s="100"/>
      <c r="P1339" s="100"/>
      <c r="Q1339" s="100"/>
      <c r="R1339" s="100"/>
      <c r="S1339" s="100"/>
      <c r="T1339" s="100"/>
      <c r="U1339" s="100"/>
      <c r="V1339" s="100"/>
      <c r="W1339" s="100"/>
      <c r="X1339" s="100"/>
      <c r="Y1339" s="100"/>
      <c r="Z1339" s="100"/>
    </row>
    <row r="1340" spans="1:26" ht="14.25" hidden="1" customHeight="1" outlineLevel="1" x14ac:dyDescent="0.2">
      <c r="A1340" s="100"/>
      <c r="B1340" s="100"/>
      <c r="C1340" s="100">
        <v>43</v>
      </c>
      <c r="D1340" s="100" t="s">
        <v>1133</v>
      </c>
      <c r="E1340" s="101">
        <v>22</v>
      </c>
      <c r="F1340" s="100"/>
      <c r="G1340" s="100">
        <v>106</v>
      </c>
      <c r="H1340" s="100"/>
      <c r="I1340" s="100"/>
      <c r="J1340" s="100"/>
      <c r="K1340" s="100"/>
      <c r="L1340" s="100"/>
      <c r="M1340" s="100"/>
      <c r="N1340" s="100"/>
      <c r="O1340" s="100"/>
      <c r="P1340" s="100"/>
      <c r="Q1340" s="100"/>
      <c r="R1340" s="100"/>
      <c r="S1340" s="100"/>
      <c r="T1340" s="100"/>
      <c r="U1340" s="100"/>
      <c r="V1340" s="100"/>
      <c r="W1340" s="100"/>
      <c r="X1340" s="100"/>
      <c r="Y1340" s="100"/>
      <c r="Z1340" s="100"/>
    </row>
    <row r="1341" spans="1:26" ht="14.25" hidden="1" customHeight="1" outlineLevel="1" x14ac:dyDescent="0.2">
      <c r="A1341" s="100"/>
      <c r="B1341" s="100"/>
      <c r="C1341" s="100">
        <v>44</v>
      </c>
      <c r="D1341" s="100" t="s">
        <v>1131</v>
      </c>
      <c r="E1341" s="101">
        <v>23</v>
      </c>
      <c r="F1341" s="100" t="s">
        <v>1132</v>
      </c>
      <c r="G1341" s="100">
        <v>108</v>
      </c>
      <c r="H1341" s="100"/>
      <c r="I1341" s="100"/>
      <c r="J1341" s="100"/>
      <c r="K1341" s="100"/>
      <c r="L1341" s="100"/>
      <c r="M1341" s="100"/>
      <c r="N1341" s="100"/>
      <c r="O1341" s="100"/>
      <c r="P1341" s="100"/>
      <c r="Q1341" s="100"/>
      <c r="R1341" s="100"/>
      <c r="S1341" s="100"/>
      <c r="T1341" s="100"/>
      <c r="U1341" s="100"/>
      <c r="V1341" s="100"/>
      <c r="W1341" s="100"/>
      <c r="X1341" s="100"/>
      <c r="Y1341" s="100"/>
      <c r="Z1341" s="100"/>
    </row>
    <row r="1342" spans="1:26" ht="14.25" hidden="1" customHeight="1" outlineLevel="1" x14ac:dyDescent="0.2">
      <c r="A1342" s="100"/>
      <c r="B1342" s="100"/>
      <c r="C1342" s="100">
        <v>45</v>
      </c>
      <c r="D1342" s="100" t="s">
        <v>1133</v>
      </c>
      <c r="E1342" s="101">
        <v>23</v>
      </c>
      <c r="F1342" s="100"/>
      <c r="G1342" s="100">
        <v>110</v>
      </c>
      <c r="H1342" s="100"/>
      <c r="I1342" s="100"/>
      <c r="J1342" s="100"/>
      <c r="K1342" s="100"/>
      <c r="L1342" s="100"/>
      <c r="M1342" s="100"/>
      <c r="N1342" s="100"/>
      <c r="O1342" s="100"/>
      <c r="P1342" s="100"/>
      <c r="Q1342" s="100"/>
      <c r="R1342" s="100"/>
      <c r="S1342" s="100"/>
      <c r="T1342" s="100"/>
      <c r="U1342" s="100"/>
      <c r="V1342" s="100"/>
      <c r="W1342" s="100"/>
      <c r="X1342" s="100"/>
      <c r="Y1342" s="100"/>
      <c r="Z1342" s="100"/>
    </row>
    <row r="1343" spans="1:26" ht="14.25" hidden="1" customHeight="1" outlineLevel="1" x14ac:dyDescent="0.2">
      <c r="A1343" s="100"/>
      <c r="B1343" s="100"/>
      <c r="C1343" s="100">
        <v>46</v>
      </c>
      <c r="D1343" s="100" t="s">
        <v>1131</v>
      </c>
      <c r="E1343" s="101">
        <v>24</v>
      </c>
      <c r="F1343" s="100" t="s">
        <v>1132</v>
      </c>
      <c r="G1343" s="100">
        <v>112</v>
      </c>
      <c r="H1343" s="100"/>
      <c r="I1343" s="100"/>
      <c r="J1343" s="100"/>
      <c r="K1343" s="100"/>
      <c r="L1343" s="100"/>
      <c r="M1343" s="100"/>
      <c r="N1343" s="100"/>
      <c r="O1343" s="100"/>
      <c r="P1343" s="100"/>
      <c r="Q1343" s="100"/>
      <c r="R1343" s="100"/>
      <c r="S1343" s="100"/>
      <c r="T1343" s="100"/>
      <c r="U1343" s="100"/>
      <c r="V1343" s="100"/>
      <c r="W1343" s="100"/>
      <c r="X1343" s="100"/>
      <c r="Y1343" s="100"/>
      <c r="Z1343" s="100"/>
    </row>
    <row r="1344" spans="1:26" ht="14.25" hidden="1" customHeight="1" outlineLevel="1" x14ac:dyDescent="0.2">
      <c r="A1344" s="100"/>
      <c r="B1344" s="100"/>
      <c r="C1344" s="100">
        <v>47</v>
      </c>
      <c r="D1344" s="100" t="s">
        <v>1133</v>
      </c>
      <c r="E1344" s="101">
        <v>24</v>
      </c>
      <c r="F1344" s="100"/>
      <c r="G1344" s="100">
        <v>114</v>
      </c>
      <c r="H1344" s="100"/>
      <c r="I1344" s="100"/>
      <c r="J1344" s="100"/>
      <c r="K1344" s="100"/>
      <c r="L1344" s="100"/>
      <c r="M1344" s="100"/>
      <c r="N1344" s="100"/>
      <c r="O1344" s="100"/>
      <c r="P1344" s="100"/>
      <c r="Q1344" s="100"/>
      <c r="R1344" s="100"/>
      <c r="S1344" s="100"/>
      <c r="T1344" s="100"/>
      <c r="U1344" s="100"/>
      <c r="V1344" s="100"/>
      <c r="W1344" s="100"/>
      <c r="X1344" s="100"/>
      <c r="Y1344" s="100"/>
      <c r="Z1344" s="100"/>
    </row>
    <row r="1345" spans="1:26" ht="14.25" hidden="1" customHeight="1" outlineLevel="1" x14ac:dyDescent="0.2">
      <c r="A1345" s="100"/>
      <c r="B1345" s="100"/>
      <c r="C1345" s="100">
        <v>48</v>
      </c>
      <c r="D1345" s="100" t="s">
        <v>1131</v>
      </c>
      <c r="E1345" s="101">
        <v>25</v>
      </c>
      <c r="F1345" s="100" t="s">
        <v>1132</v>
      </c>
      <c r="G1345" s="100">
        <v>116</v>
      </c>
      <c r="H1345" s="100"/>
      <c r="I1345" s="100"/>
      <c r="J1345" s="100"/>
      <c r="K1345" s="100"/>
      <c r="L1345" s="100"/>
      <c r="M1345" s="100"/>
      <c r="N1345" s="100"/>
      <c r="O1345" s="100"/>
      <c r="P1345" s="100"/>
      <c r="Q1345" s="100"/>
      <c r="R1345" s="100"/>
      <c r="S1345" s="100"/>
      <c r="T1345" s="100"/>
      <c r="U1345" s="100"/>
      <c r="V1345" s="100"/>
      <c r="W1345" s="100"/>
      <c r="X1345" s="100"/>
      <c r="Y1345" s="100"/>
      <c r="Z1345" s="100"/>
    </row>
    <row r="1346" spans="1:26" ht="14.25" hidden="1" customHeight="1" outlineLevel="1" x14ac:dyDescent="0.2">
      <c r="A1346" s="100"/>
      <c r="B1346" s="100"/>
      <c r="C1346" s="100">
        <v>49</v>
      </c>
      <c r="D1346" s="100" t="s">
        <v>1133</v>
      </c>
      <c r="E1346" s="101">
        <v>25</v>
      </c>
      <c r="F1346" s="100"/>
      <c r="G1346" s="100">
        <v>118</v>
      </c>
      <c r="H1346" s="100"/>
      <c r="I1346" s="100"/>
      <c r="J1346" s="100"/>
      <c r="K1346" s="100"/>
      <c r="L1346" s="100"/>
      <c r="M1346" s="100"/>
      <c r="N1346" s="100"/>
      <c r="O1346" s="100"/>
      <c r="P1346" s="100"/>
      <c r="Q1346" s="100"/>
      <c r="R1346" s="100"/>
      <c r="S1346" s="100"/>
      <c r="T1346" s="100"/>
      <c r="U1346" s="100"/>
      <c r="V1346" s="100"/>
      <c r="W1346" s="100"/>
      <c r="X1346" s="100"/>
      <c r="Y1346" s="100"/>
      <c r="Z1346" s="100"/>
    </row>
    <row r="1347" spans="1:26" ht="14.25" hidden="1" customHeight="1" outlineLevel="1" x14ac:dyDescent="0.2">
      <c r="A1347" s="100"/>
      <c r="B1347" s="100"/>
      <c r="C1347" s="100">
        <v>50</v>
      </c>
      <c r="D1347" s="100" t="s">
        <v>1131</v>
      </c>
      <c r="E1347" s="101">
        <v>26</v>
      </c>
      <c r="F1347" s="100" t="s">
        <v>1132</v>
      </c>
      <c r="G1347" s="100">
        <v>0</v>
      </c>
      <c r="H1347" s="100"/>
      <c r="I1347" s="100"/>
      <c r="J1347" s="100"/>
      <c r="K1347" s="100"/>
      <c r="L1347" s="100"/>
      <c r="M1347" s="100"/>
      <c r="N1347" s="100"/>
      <c r="O1347" s="100"/>
      <c r="P1347" s="100"/>
      <c r="Q1347" s="100"/>
      <c r="R1347" s="100"/>
      <c r="S1347" s="100"/>
      <c r="T1347" s="100"/>
      <c r="U1347" s="100"/>
      <c r="V1347" s="100"/>
      <c r="W1347" s="100"/>
      <c r="X1347" s="100"/>
      <c r="Y1347" s="100"/>
      <c r="Z1347" s="100"/>
    </row>
    <row r="1348" spans="1:26" ht="14.25" customHeight="1" x14ac:dyDescent="0.2">
      <c r="A1348" s="30"/>
      <c r="B1348" s="30" t="s">
        <v>1095</v>
      </c>
      <c r="C1348" s="30">
        <v>1</v>
      </c>
      <c r="D1348" s="30" t="s">
        <v>1096</v>
      </c>
      <c r="E1348" s="31">
        <v>1</v>
      </c>
      <c r="F1348" s="30"/>
      <c r="G1348" s="30">
        <v>20</v>
      </c>
      <c r="H1348" s="100"/>
      <c r="I1348" s="100"/>
      <c r="J1348" s="100"/>
      <c r="K1348" s="100"/>
      <c r="L1348" s="100"/>
      <c r="M1348" s="100"/>
      <c r="N1348" s="100"/>
      <c r="O1348" s="100"/>
      <c r="P1348" s="100"/>
      <c r="Q1348" s="100"/>
      <c r="R1348" s="100"/>
      <c r="S1348" s="100"/>
      <c r="T1348" s="100"/>
      <c r="U1348" s="100"/>
      <c r="V1348" s="100"/>
      <c r="W1348" s="100"/>
      <c r="X1348" s="100"/>
      <c r="Y1348" s="100"/>
      <c r="Z1348" s="100"/>
    </row>
    <row r="1349" spans="1:26" ht="14.25" customHeight="1" x14ac:dyDescent="0.2">
      <c r="A1349" s="100"/>
      <c r="B1349" s="100"/>
      <c r="C1349" s="100"/>
      <c r="D1349" s="100" t="s">
        <v>1097</v>
      </c>
      <c r="E1349" s="101">
        <v>38</v>
      </c>
      <c r="F1349" s="100"/>
      <c r="G1349" s="100"/>
      <c r="H1349" s="100"/>
      <c r="I1349" s="100"/>
      <c r="J1349" s="100"/>
      <c r="K1349" s="100"/>
      <c r="L1349" s="100"/>
      <c r="M1349" s="100"/>
      <c r="N1349" s="100"/>
      <c r="O1349" s="100"/>
      <c r="P1349" s="100"/>
      <c r="Q1349" s="100"/>
      <c r="R1349" s="100"/>
      <c r="S1349" s="100"/>
      <c r="T1349" s="100"/>
      <c r="U1349" s="100"/>
      <c r="V1349" s="100"/>
      <c r="W1349" s="100"/>
      <c r="X1349" s="100"/>
      <c r="Y1349" s="100"/>
      <c r="Z1349" s="100"/>
    </row>
    <row r="1350" spans="1:26" ht="14.25" customHeight="1" collapsed="1" x14ac:dyDescent="0.2">
      <c r="A1350" s="100"/>
      <c r="B1350" s="100"/>
      <c r="C1350" s="100"/>
      <c r="D1350" s="100" t="s">
        <v>1134</v>
      </c>
      <c r="E1350" s="101">
        <v>1</v>
      </c>
      <c r="F1350" s="100" t="s">
        <v>1135</v>
      </c>
      <c r="G1350" s="100"/>
      <c r="H1350" s="100"/>
      <c r="I1350" s="100"/>
      <c r="J1350" s="100"/>
      <c r="K1350" s="100"/>
      <c r="L1350" s="100"/>
      <c r="M1350" s="100"/>
      <c r="N1350" s="100"/>
      <c r="O1350" s="100"/>
      <c r="P1350" s="100"/>
      <c r="Q1350" s="100"/>
      <c r="R1350" s="100"/>
      <c r="S1350" s="100"/>
      <c r="T1350" s="100"/>
      <c r="U1350" s="100"/>
      <c r="V1350" s="100"/>
      <c r="W1350" s="100"/>
      <c r="X1350" s="100"/>
      <c r="Y1350" s="100"/>
      <c r="Z1350" s="100"/>
    </row>
    <row r="1351" spans="1:26" ht="14.25" hidden="1" customHeight="1" outlineLevel="1" x14ac:dyDescent="0.2">
      <c r="A1351" s="100"/>
      <c r="B1351" s="100"/>
      <c r="C1351" s="100">
        <v>2</v>
      </c>
      <c r="D1351" s="100" t="s">
        <v>1134</v>
      </c>
      <c r="E1351" s="101">
        <v>2</v>
      </c>
      <c r="F1351" s="100" t="s">
        <v>1135</v>
      </c>
      <c r="G1351" s="100">
        <v>24</v>
      </c>
      <c r="H1351" s="100"/>
      <c r="I1351" s="100"/>
      <c r="J1351" s="100"/>
      <c r="K1351" s="100"/>
      <c r="L1351" s="100"/>
      <c r="M1351" s="100"/>
      <c r="N1351" s="100"/>
      <c r="O1351" s="100"/>
      <c r="P1351" s="100"/>
      <c r="Q1351" s="100"/>
      <c r="R1351" s="100"/>
      <c r="S1351" s="100"/>
      <c r="T1351" s="100"/>
      <c r="U1351" s="100"/>
      <c r="V1351" s="100"/>
      <c r="W1351" s="100"/>
      <c r="X1351" s="100"/>
      <c r="Y1351" s="100"/>
      <c r="Z1351" s="100"/>
    </row>
    <row r="1352" spans="1:26" ht="14.25" hidden="1" customHeight="1" outlineLevel="1" x14ac:dyDescent="0.2">
      <c r="A1352" s="100"/>
      <c r="B1352" s="100"/>
      <c r="C1352" s="100">
        <v>3</v>
      </c>
      <c r="D1352" s="100" t="s">
        <v>1096</v>
      </c>
      <c r="E1352" s="101">
        <v>1</v>
      </c>
      <c r="F1352" s="100"/>
      <c r="G1352" s="100">
        <v>26</v>
      </c>
      <c r="H1352" s="100"/>
      <c r="I1352" s="100"/>
      <c r="J1352" s="100"/>
      <c r="K1352" s="100"/>
      <c r="L1352" s="100"/>
      <c r="M1352" s="100"/>
      <c r="N1352" s="100"/>
      <c r="O1352" s="100"/>
      <c r="P1352" s="100"/>
      <c r="Q1352" s="100"/>
      <c r="R1352" s="100"/>
      <c r="S1352" s="100"/>
      <c r="T1352" s="100"/>
      <c r="U1352" s="100"/>
      <c r="V1352" s="100"/>
      <c r="W1352" s="100"/>
      <c r="X1352" s="100"/>
      <c r="Y1352" s="100"/>
      <c r="Z1352" s="100"/>
    </row>
    <row r="1353" spans="1:26" ht="14.25" hidden="1" customHeight="1" outlineLevel="1" x14ac:dyDescent="0.2">
      <c r="A1353" s="100"/>
      <c r="B1353" s="100"/>
      <c r="C1353" s="100"/>
      <c r="D1353" s="100" t="s">
        <v>1097</v>
      </c>
      <c r="E1353" s="101">
        <v>39</v>
      </c>
      <c r="F1353" s="100"/>
      <c r="G1353" s="100"/>
      <c r="H1353" s="100"/>
      <c r="I1353" s="100"/>
      <c r="J1353" s="100"/>
      <c r="K1353" s="100"/>
      <c r="L1353" s="100"/>
      <c r="M1353" s="100"/>
      <c r="N1353" s="100"/>
      <c r="O1353" s="100"/>
      <c r="P1353" s="100"/>
      <c r="Q1353" s="100"/>
      <c r="R1353" s="100"/>
      <c r="S1353" s="100"/>
      <c r="T1353" s="100"/>
      <c r="U1353" s="100"/>
      <c r="V1353" s="100"/>
      <c r="W1353" s="100"/>
      <c r="X1353" s="100"/>
      <c r="Y1353" s="100"/>
      <c r="Z1353" s="100"/>
    </row>
    <row r="1354" spans="1:26" ht="14.25" hidden="1" customHeight="1" outlineLevel="1" x14ac:dyDescent="0.2">
      <c r="A1354" s="100"/>
      <c r="B1354" s="100"/>
      <c r="C1354" s="100">
        <v>4</v>
      </c>
      <c r="D1354" s="100" t="s">
        <v>1134</v>
      </c>
      <c r="E1354" s="101">
        <v>3</v>
      </c>
      <c r="F1354" s="100" t="s">
        <v>1135</v>
      </c>
      <c r="G1354" s="100">
        <v>28</v>
      </c>
      <c r="H1354" s="100"/>
      <c r="I1354" s="100"/>
      <c r="J1354" s="100"/>
      <c r="K1354" s="100"/>
      <c r="L1354" s="100"/>
      <c r="M1354" s="100"/>
      <c r="N1354" s="100"/>
      <c r="O1354" s="100"/>
      <c r="P1354" s="100"/>
      <c r="Q1354" s="100"/>
      <c r="R1354" s="100"/>
      <c r="S1354" s="100"/>
      <c r="T1354" s="100"/>
      <c r="U1354" s="100"/>
      <c r="V1354" s="100"/>
      <c r="W1354" s="100"/>
      <c r="X1354" s="100"/>
      <c r="Y1354" s="100"/>
      <c r="Z1354" s="100"/>
    </row>
    <row r="1355" spans="1:26" ht="14.25" hidden="1" customHeight="1" outlineLevel="1" x14ac:dyDescent="0.2">
      <c r="A1355" s="100"/>
      <c r="B1355" s="100"/>
      <c r="C1355" s="100">
        <v>5</v>
      </c>
      <c r="D1355" s="100" t="s">
        <v>1096</v>
      </c>
      <c r="E1355" s="101">
        <v>1</v>
      </c>
      <c r="F1355" s="100"/>
      <c r="G1355" s="100">
        <v>30</v>
      </c>
      <c r="H1355" s="100"/>
      <c r="I1355" s="100"/>
      <c r="J1355" s="100"/>
      <c r="K1355" s="100"/>
      <c r="L1355" s="100"/>
      <c r="M1355" s="100"/>
      <c r="N1355" s="100"/>
      <c r="O1355" s="100"/>
      <c r="P1355" s="100"/>
      <c r="Q1355" s="100"/>
      <c r="R1355" s="100"/>
      <c r="S1355" s="100"/>
      <c r="T1355" s="100"/>
      <c r="U1355" s="100"/>
      <c r="V1355" s="100"/>
      <c r="W1355" s="100"/>
      <c r="X1355" s="100"/>
      <c r="Y1355" s="100"/>
      <c r="Z1355" s="100"/>
    </row>
    <row r="1356" spans="1:26" ht="14.25" hidden="1" customHeight="1" outlineLevel="1" x14ac:dyDescent="0.2">
      <c r="A1356" s="100"/>
      <c r="B1356" s="100"/>
      <c r="C1356" s="100"/>
      <c r="D1356" s="100" t="s">
        <v>1097</v>
      </c>
      <c r="E1356" s="101">
        <v>39</v>
      </c>
      <c r="F1356" s="100"/>
      <c r="G1356" s="100"/>
      <c r="H1356" s="100"/>
      <c r="I1356" s="100"/>
      <c r="J1356" s="100"/>
      <c r="K1356" s="100"/>
      <c r="L1356" s="100"/>
      <c r="M1356" s="100"/>
      <c r="N1356" s="100"/>
      <c r="O1356" s="100"/>
      <c r="P1356" s="100"/>
      <c r="Q1356" s="100"/>
      <c r="R1356" s="100"/>
      <c r="S1356" s="100"/>
      <c r="T1356" s="100"/>
      <c r="U1356" s="100"/>
      <c r="V1356" s="100"/>
      <c r="W1356" s="100"/>
      <c r="X1356" s="100"/>
      <c r="Y1356" s="100"/>
      <c r="Z1356" s="100"/>
    </row>
    <row r="1357" spans="1:26" ht="14.25" hidden="1" customHeight="1" outlineLevel="1" x14ac:dyDescent="0.2">
      <c r="A1357" s="100"/>
      <c r="B1357" s="100"/>
      <c r="C1357" s="100">
        <v>6</v>
      </c>
      <c r="D1357" s="100" t="s">
        <v>1134</v>
      </c>
      <c r="E1357" s="101">
        <v>4</v>
      </c>
      <c r="F1357" s="100" t="s">
        <v>1135</v>
      </c>
      <c r="G1357" s="100">
        <v>32</v>
      </c>
      <c r="H1357" s="100"/>
      <c r="I1357" s="100"/>
      <c r="J1357" s="100"/>
      <c r="K1357" s="100"/>
      <c r="L1357" s="100"/>
      <c r="M1357" s="100"/>
      <c r="N1357" s="100"/>
      <c r="O1357" s="100"/>
      <c r="P1357" s="100"/>
      <c r="Q1357" s="100"/>
      <c r="R1357" s="100"/>
      <c r="S1357" s="100"/>
      <c r="T1357" s="100"/>
      <c r="U1357" s="100"/>
      <c r="V1357" s="100"/>
      <c r="W1357" s="100"/>
      <c r="X1357" s="100"/>
      <c r="Y1357" s="100"/>
      <c r="Z1357" s="100"/>
    </row>
    <row r="1358" spans="1:26" ht="14.25" hidden="1" customHeight="1" outlineLevel="1" x14ac:dyDescent="0.2">
      <c r="A1358" s="100"/>
      <c r="B1358" s="100"/>
      <c r="C1358" s="100">
        <v>7</v>
      </c>
      <c r="D1358" s="100" t="s">
        <v>1096</v>
      </c>
      <c r="E1358" s="101">
        <v>1</v>
      </c>
      <c r="F1358" s="100"/>
      <c r="G1358" s="100">
        <v>34</v>
      </c>
      <c r="H1358" s="100"/>
      <c r="I1358" s="100"/>
      <c r="J1358" s="100"/>
      <c r="K1358" s="100"/>
      <c r="L1358" s="100"/>
      <c r="M1358" s="100"/>
      <c r="N1358" s="100"/>
      <c r="O1358" s="100"/>
      <c r="P1358" s="100"/>
      <c r="Q1358" s="100"/>
      <c r="R1358" s="100"/>
      <c r="S1358" s="100"/>
      <c r="T1358" s="100"/>
      <c r="U1358" s="100"/>
      <c r="V1358" s="100"/>
      <c r="W1358" s="100"/>
      <c r="X1358" s="100"/>
      <c r="Y1358" s="100"/>
      <c r="Z1358" s="100"/>
    </row>
    <row r="1359" spans="1:26" ht="14.25" hidden="1" customHeight="1" outlineLevel="1" x14ac:dyDescent="0.2">
      <c r="A1359" s="100"/>
      <c r="B1359" s="100"/>
      <c r="C1359" s="100"/>
      <c r="D1359" s="100" t="s">
        <v>1097</v>
      </c>
      <c r="E1359" s="101">
        <v>40</v>
      </c>
      <c r="F1359" s="100"/>
      <c r="G1359" s="100"/>
      <c r="H1359" s="100"/>
      <c r="I1359" s="100"/>
      <c r="J1359" s="100"/>
      <c r="K1359" s="100"/>
      <c r="L1359" s="100"/>
      <c r="M1359" s="100"/>
      <c r="N1359" s="100"/>
      <c r="O1359" s="100"/>
      <c r="P1359" s="100"/>
      <c r="Q1359" s="100"/>
      <c r="R1359" s="100"/>
      <c r="S1359" s="100"/>
      <c r="T1359" s="100"/>
      <c r="U1359" s="100"/>
      <c r="V1359" s="100"/>
      <c r="W1359" s="100"/>
      <c r="X1359" s="100"/>
      <c r="Y1359" s="100"/>
      <c r="Z1359" s="100"/>
    </row>
    <row r="1360" spans="1:26" ht="14.25" hidden="1" customHeight="1" outlineLevel="1" x14ac:dyDescent="0.2">
      <c r="A1360" s="100"/>
      <c r="B1360" s="100"/>
      <c r="C1360" s="100">
        <v>8</v>
      </c>
      <c r="D1360" s="100" t="s">
        <v>1134</v>
      </c>
      <c r="E1360" s="101">
        <v>5</v>
      </c>
      <c r="F1360" s="100" t="s">
        <v>1135</v>
      </c>
      <c r="G1360" s="100">
        <v>36</v>
      </c>
      <c r="H1360" s="100"/>
      <c r="I1360" s="100"/>
      <c r="J1360" s="100"/>
      <c r="K1360" s="100"/>
      <c r="L1360" s="100"/>
      <c r="M1360" s="100"/>
      <c r="N1360" s="100"/>
      <c r="O1360" s="100"/>
      <c r="P1360" s="100"/>
      <c r="Q1360" s="100"/>
      <c r="R1360" s="100"/>
      <c r="S1360" s="100"/>
      <c r="T1360" s="100"/>
      <c r="U1360" s="100"/>
      <c r="V1360" s="100"/>
      <c r="W1360" s="100"/>
      <c r="X1360" s="100"/>
      <c r="Y1360" s="100"/>
      <c r="Z1360" s="100"/>
    </row>
    <row r="1361" spans="1:26" ht="14.25" hidden="1" customHeight="1" outlineLevel="1" x14ac:dyDescent="0.2">
      <c r="A1361" s="100"/>
      <c r="B1361" s="100"/>
      <c r="C1361" s="100">
        <v>9</v>
      </c>
      <c r="D1361" s="100" t="s">
        <v>1096</v>
      </c>
      <c r="E1361" s="101">
        <v>1</v>
      </c>
      <c r="F1361" s="100"/>
      <c r="G1361" s="100">
        <v>38</v>
      </c>
      <c r="H1361" s="100"/>
      <c r="I1361" s="100"/>
      <c r="J1361" s="100"/>
      <c r="K1361" s="100"/>
      <c r="L1361" s="100"/>
      <c r="M1361" s="100"/>
      <c r="N1361" s="100"/>
      <c r="O1361" s="100"/>
      <c r="P1361" s="100"/>
      <c r="Q1361" s="100"/>
      <c r="R1361" s="100"/>
      <c r="S1361" s="100"/>
      <c r="T1361" s="100"/>
      <c r="U1361" s="100"/>
      <c r="V1361" s="100"/>
      <c r="W1361" s="100"/>
      <c r="X1361" s="100"/>
      <c r="Y1361" s="100"/>
      <c r="Z1361" s="100"/>
    </row>
    <row r="1362" spans="1:26" ht="14.25" hidden="1" customHeight="1" outlineLevel="1" x14ac:dyDescent="0.2">
      <c r="A1362" s="100"/>
      <c r="B1362" s="100"/>
      <c r="C1362" s="100"/>
      <c r="D1362" s="100" t="s">
        <v>1097</v>
      </c>
      <c r="E1362" s="101">
        <v>40</v>
      </c>
      <c r="F1362" s="100"/>
      <c r="G1362" s="100"/>
      <c r="H1362" s="100"/>
      <c r="I1362" s="100"/>
      <c r="J1362" s="100"/>
      <c r="K1362" s="100"/>
      <c r="L1362" s="100"/>
      <c r="M1362" s="100"/>
      <c r="N1362" s="100"/>
      <c r="O1362" s="100"/>
      <c r="P1362" s="100"/>
      <c r="Q1362" s="100"/>
      <c r="R1362" s="100"/>
      <c r="S1362" s="100"/>
      <c r="T1362" s="100"/>
      <c r="U1362" s="100"/>
      <c r="V1362" s="100"/>
      <c r="W1362" s="100"/>
      <c r="X1362" s="100"/>
      <c r="Y1362" s="100"/>
      <c r="Z1362" s="100"/>
    </row>
    <row r="1363" spans="1:26" ht="14.25" hidden="1" customHeight="1" outlineLevel="1" x14ac:dyDescent="0.2">
      <c r="A1363" s="100"/>
      <c r="B1363" s="100"/>
      <c r="C1363" s="100">
        <v>10</v>
      </c>
      <c r="D1363" s="100" t="s">
        <v>1134</v>
      </c>
      <c r="E1363" s="101">
        <v>6</v>
      </c>
      <c r="F1363" s="100" t="s">
        <v>1135</v>
      </c>
      <c r="G1363" s="100">
        <v>40</v>
      </c>
      <c r="H1363" s="100"/>
      <c r="I1363" s="100"/>
      <c r="J1363" s="100"/>
      <c r="K1363" s="100"/>
      <c r="L1363" s="100"/>
      <c r="M1363" s="100"/>
      <c r="N1363" s="100"/>
      <c r="O1363" s="100"/>
      <c r="P1363" s="100"/>
      <c r="Q1363" s="100"/>
      <c r="R1363" s="100"/>
      <c r="S1363" s="100"/>
      <c r="T1363" s="100"/>
      <c r="U1363" s="100"/>
      <c r="V1363" s="100"/>
      <c r="W1363" s="100"/>
      <c r="X1363" s="100"/>
      <c r="Y1363" s="100"/>
      <c r="Z1363" s="100"/>
    </row>
    <row r="1364" spans="1:26" ht="14.25" hidden="1" customHeight="1" outlineLevel="1" x14ac:dyDescent="0.2">
      <c r="A1364" s="100"/>
      <c r="B1364" s="100"/>
      <c r="C1364" s="100">
        <v>11</v>
      </c>
      <c r="D1364" s="100" t="s">
        <v>1096</v>
      </c>
      <c r="E1364" s="101">
        <v>1</v>
      </c>
      <c r="F1364" s="100"/>
      <c r="G1364" s="100">
        <v>42</v>
      </c>
      <c r="H1364" s="100"/>
      <c r="I1364" s="100"/>
      <c r="J1364" s="100"/>
      <c r="K1364" s="100"/>
      <c r="L1364" s="100"/>
      <c r="M1364" s="100"/>
      <c r="N1364" s="100"/>
      <c r="O1364" s="100"/>
      <c r="P1364" s="100"/>
      <c r="Q1364" s="100"/>
      <c r="R1364" s="100"/>
      <c r="S1364" s="100"/>
      <c r="T1364" s="100"/>
      <c r="U1364" s="100"/>
      <c r="V1364" s="100"/>
      <c r="W1364" s="100"/>
      <c r="X1364" s="100"/>
      <c r="Y1364" s="100"/>
      <c r="Z1364" s="100"/>
    </row>
    <row r="1365" spans="1:26" ht="14.25" hidden="1" customHeight="1" outlineLevel="1" x14ac:dyDescent="0.2">
      <c r="A1365" s="100"/>
      <c r="B1365" s="100"/>
      <c r="C1365" s="100"/>
      <c r="D1365" s="100" t="s">
        <v>1097</v>
      </c>
      <c r="E1365" s="101">
        <v>41</v>
      </c>
      <c r="F1365" s="100"/>
      <c r="G1365" s="100"/>
      <c r="H1365" s="100"/>
      <c r="I1365" s="100"/>
      <c r="J1365" s="100"/>
      <c r="K1365" s="100"/>
      <c r="L1365" s="100"/>
      <c r="M1365" s="100"/>
      <c r="N1365" s="100"/>
      <c r="O1365" s="100"/>
      <c r="P1365" s="100"/>
      <c r="Q1365" s="100"/>
      <c r="R1365" s="100"/>
      <c r="S1365" s="100"/>
      <c r="T1365" s="100"/>
      <c r="U1365" s="100"/>
      <c r="V1365" s="100"/>
      <c r="W1365" s="100"/>
      <c r="X1365" s="100"/>
      <c r="Y1365" s="100"/>
      <c r="Z1365" s="100"/>
    </row>
    <row r="1366" spans="1:26" ht="14.25" hidden="1" customHeight="1" outlineLevel="1" x14ac:dyDescent="0.2">
      <c r="A1366" s="100"/>
      <c r="B1366" s="100"/>
      <c r="C1366" s="100">
        <v>12</v>
      </c>
      <c r="D1366" s="100" t="s">
        <v>1134</v>
      </c>
      <c r="E1366" s="101">
        <v>7</v>
      </c>
      <c r="F1366" s="100" t="s">
        <v>1135</v>
      </c>
      <c r="G1366" s="100">
        <v>44</v>
      </c>
      <c r="H1366" s="100"/>
      <c r="I1366" s="100"/>
      <c r="J1366" s="100"/>
      <c r="K1366" s="100"/>
      <c r="L1366" s="100"/>
      <c r="M1366" s="100"/>
      <c r="N1366" s="100"/>
      <c r="O1366" s="100"/>
      <c r="P1366" s="100"/>
      <c r="Q1366" s="100"/>
      <c r="R1366" s="100"/>
      <c r="S1366" s="100"/>
      <c r="T1366" s="100"/>
      <c r="U1366" s="100"/>
      <c r="V1366" s="100"/>
      <c r="W1366" s="100"/>
      <c r="X1366" s="100"/>
      <c r="Y1366" s="100"/>
      <c r="Z1366" s="100"/>
    </row>
    <row r="1367" spans="1:26" ht="14.25" hidden="1" customHeight="1" outlineLevel="1" x14ac:dyDescent="0.2">
      <c r="A1367" s="100"/>
      <c r="B1367" s="100"/>
      <c r="C1367" s="100">
        <v>13</v>
      </c>
      <c r="D1367" s="100" t="s">
        <v>1096</v>
      </c>
      <c r="E1367" s="101">
        <v>1</v>
      </c>
      <c r="F1367" s="100"/>
      <c r="G1367" s="100">
        <v>46</v>
      </c>
      <c r="H1367" s="100"/>
      <c r="I1367" s="100"/>
      <c r="J1367" s="100"/>
      <c r="K1367" s="100"/>
      <c r="L1367" s="100"/>
      <c r="M1367" s="100"/>
      <c r="N1367" s="100"/>
      <c r="O1367" s="100"/>
      <c r="P1367" s="100"/>
      <c r="Q1367" s="100"/>
      <c r="R1367" s="100"/>
      <c r="S1367" s="100"/>
      <c r="T1367" s="100"/>
      <c r="U1367" s="100"/>
      <c r="V1367" s="100"/>
      <c r="W1367" s="100"/>
      <c r="X1367" s="100"/>
      <c r="Y1367" s="100"/>
      <c r="Z1367" s="100"/>
    </row>
    <row r="1368" spans="1:26" ht="14.25" hidden="1" customHeight="1" outlineLevel="1" x14ac:dyDescent="0.2">
      <c r="A1368" s="100"/>
      <c r="B1368" s="100"/>
      <c r="C1368" s="100"/>
      <c r="D1368" s="100" t="s">
        <v>1097</v>
      </c>
      <c r="E1368" s="101">
        <v>41</v>
      </c>
      <c r="F1368" s="100"/>
      <c r="G1368" s="100"/>
      <c r="H1368" s="100"/>
      <c r="I1368" s="100"/>
      <c r="J1368" s="100"/>
      <c r="K1368" s="100"/>
      <c r="L1368" s="100"/>
      <c r="M1368" s="100"/>
      <c r="N1368" s="100"/>
      <c r="O1368" s="100"/>
      <c r="P1368" s="100"/>
      <c r="Q1368" s="100"/>
      <c r="R1368" s="100"/>
      <c r="S1368" s="100"/>
      <c r="T1368" s="100"/>
      <c r="U1368" s="100"/>
      <c r="V1368" s="100"/>
      <c r="W1368" s="100"/>
      <c r="X1368" s="100"/>
      <c r="Y1368" s="100"/>
      <c r="Z1368" s="100"/>
    </row>
    <row r="1369" spans="1:26" ht="14.25" hidden="1" customHeight="1" outlineLevel="1" x14ac:dyDescent="0.2">
      <c r="A1369" s="100"/>
      <c r="B1369" s="100"/>
      <c r="C1369" s="100">
        <v>14</v>
      </c>
      <c r="D1369" s="100" t="s">
        <v>1134</v>
      </c>
      <c r="E1369" s="101">
        <v>8</v>
      </c>
      <c r="F1369" s="100" t="s">
        <v>1135</v>
      </c>
      <c r="G1369" s="100">
        <v>48</v>
      </c>
      <c r="H1369" s="100"/>
      <c r="I1369" s="100"/>
      <c r="J1369" s="100"/>
      <c r="K1369" s="100"/>
      <c r="L1369" s="100"/>
      <c r="M1369" s="100"/>
      <c r="N1369" s="100"/>
      <c r="O1369" s="100"/>
      <c r="P1369" s="100"/>
      <c r="Q1369" s="100"/>
      <c r="R1369" s="100"/>
      <c r="S1369" s="100"/>
      <c r="T1369" s="100"/>
      <c r="U1369" s="100"/>
      <c r="V1369" s="100"/>
      <c r="W1369" s="100"/>
      <c r="X1369" s="100"/>
      <c r="Y1369" s="100"/>
      <c r="Z1369" s="100"/>
    </row>
    <row r="1370" spans="1:26" ht="14.25" hidden="1" customHeight="1" outlineLevel="1" x14ac:dyDescent="0.2">
      <c r="A1370" s="100"/>
      <c r="B1370" s="100"/>
      <c r="C1370" s="100">
        <v>15</v>
      </c>
      <c r="D1370" s="100" t="s">
        <v>1096</v>
      </c>
      <c r="E1370" s="101">
        <v>1</v>
      </c>
      <c r="F1370" s="100"/>
      <c r="G1370" s="100">
        <v>50</v>
      </c>
      <c r="H1370" s="100"/>
      <c r="I1370" s="100"/>
      <c r="J1370" s="100"/>
      <c r="K1370" s="100"/>
      <c r="L1370" s="100"/>
      <c r="M1370" s="100"/>
      <c r="N1370" s="100"/>
      <c r="O1370" s="100"/>
      <c r="P1370" s="100"/>
      <c r="Q1370" s="100"/>
      <c r="R1370" s="100"/>
      <c r="S1370" s="100"/>
      <c r="T1370" s="100"/>
      <c r="U1370" s="100"/>
      <c r="V1370" s="100"/>
      <c r="W1370" s="100"/>
      <c r="X1370" s="100"/>
      <c r="Y1370" s="100"/>
      <c r="Z1370" s="100"/>
    </row>
    <row r="1371" spans="1:26" ht="14.25" hidden="1" customHeight="1" outlineLevel="1" x14ac:dyDescent="0.2">
      <c r="A1371" s="100"/>
      <c r="B1371" s="100"/>
      <c r="C1371" s="100"/>
      <c r="D1371" s="100" t="s">
        <v>1097</v>
      </c>
      <c r="E1371" s="101">
        <v>42</v>
      </c>
      <c r="F1371" s="100"/>
      <c r="G1371" s="100"/>
      <c r="H1371" s="100"/>
      <c r="I1371" s="100"/>
      <c r="J1371" s="100"/>
      <c r="K1371" s="100"/>
      <c r="L1371" s="100"/>
      <c r="M1371" s="100"/>
      <c r="N1371" s="100"/>
      <c r="O1371" s="100"/>
      <c r="P1371" s="100"/>
      <c r="Q1371" s="100"/>
      <c r="R1371" s="100"/>
      <c r="S1371" s="100"/>
      <c r="T1371" s="100"/>
      <c r="U1371" s="100"/>
      <c r="V1371" s="100"/>
      <c r="W1371" s="100"/>
      <c r="X1371" s="100"/>
      <c r="Y1371" s="100"/>
      <c r="Z1371" s="100"/>
    </row>
    <row r="1372" spans="1:26" ht="14.25" hidden="1" customHeight="1" outlineLevel="1" x14ac:dyDescent="0.2">
      <c r="A1372" s="100"/>
      <c r="B1372" s="100"/>
      <c r="C1372" s="100">
        <v>16</v>
      </c>
      <c r="D1372" s="100" t="s">
        <v>1134</v>
      </c>
      <c r="E1372" s="101">
        <v>9</v>
      </c>
      <c r="F1372" s="100" t="s">
        <v>1135</v>
      </c>
      <c r="G1372" s="100">
        <v>52</v>
      </c>
      <c r="H1372" s="100"/>
      <c r="I1372" s="100"/>
      <c r="J1372" s="100"/>
      <c r="K1372" s="100"/>
      <c r="L1372" s="100"/>
      <c r="M1372" s="100"/>
      <c r="N1372" s="100"/>
      <c r="O1372" s="100"/>
      <c r="P1372" s="100"/>
      <c r="Q1372" s="100"/>
      <c r="R1372" s="100"/>
      <c r="S1372" s="100"/>
      <c r="T1372" s="100"/>
      <c r="U1372" s="100"/>
      <c r="V1372" s="100"/>
      <c r="W1372" s="100"/>
      <c r="X1372" s="100"/>
      <c r="Y1372" s="100"/>
      <c r="Z1372" s="100"/>
    </row>
    <row r="1373" spans="1:26" ht="14.25" hidden="1" customHeight="1" outlineLevel="1" x14ac:dyDescent="0.2">
      <c r="A1373" s="100"/>
      <c r="B1373" s="100"/>
      <c r="C1373" s="100">
        <v>17</v>
      </c>
      <c r="D1373" s="100" t="s">
        <v>1096</v>
      </c>
      <c r="E1373" s="101">
        <v>1</v>
      </c>
      <c r="F1373" s="100"/>
      <c r="G1373" s="100">
        <v>54</v>
      </c>
      <c r="H1373" s="100"/>
      <c r="I1373" s="100"/>
      <c r="J1373" s="100"/>
      <c r="K1373" s="100"/>
      <c r="L1373" s="100"/>
      <c r="M1373" s="100"/>
      <c r="N1373" s="100"/>
      <c r="O1373" s="100"/>
      <c r="P1373" s="100"/>
      <c r="Q1373" s="100"/>
      <c r="R1373" s="100"/>
      <c r="S1373" s="100"/>
      <c r="T1373" s="100"/>
      <c r="U1373" s="100"/>
      <c r="V1373" s="100"/>
      <c r="W1373" s="100"/>
      <c r="X1373" s="100"/>
      <c r="Y1373" s="100"/>
      <c r="Z1373" s="100"/>
    </row>
    <row r="1374" spans="1:26" ht="14.25" hidden="1" customHeight="1" outlineLevel="1" x14ac:dyDescent="0.2">
      <c r="A1374" s="100"/>
      <c r="B1374" s="100"/>
      <c r="C1374" s="100"/>
      <c r="D1374" s="100" t="s">
        <v>1097</v>
      </c>
      <c r="E1374" s="101">
        <v>42</v>
      </c>
      <c r="F1374" s="100"/>
      <c r="G1374" s="100"/>
      <c r="H1374" s="100"/>
      <c r="I1374" s="100"/>
      <c r="J1374" s="100"/>
      <c r="K1374" s="100"/>
      <c r="L1374" s="100"/>
      <c r="M1374" s="100"/>
      <c r="N1374" s="100"/>
      <c r="O1374" s="100"/>
      <c r="P1374" s="100"/>
      <c r="Q1374" s="100"/>
      <c r="R1374" s="100"/>
      <c r="S1374" s="100"/>
      <c r="T1374" s="100"/>
      <c r="U1374" s="100"/>
      <c r="V1374" s="100"/>
      <c r="W1374" s="100"/>
      <c r="X1374" s="100"/>
      <c r="Y1374" s="100"/>
      <c r="Z1374" s="100"/>
    </row>
    <row r="1375" spans="1:26" ht="14.25" hidden="1" customHeight="1" outlineLevel="1" x14ac:dyDescent="0.2">
      <c r="A1375" s="100"/>
      <c r="B1375" s="100"/>
      <c r="C1375" s="100">
        <v>18</v>
      </c>
      <c r="D1375" s="100" t="s">
        <v>1134</v>
      </c>
      <c r="E1375" s="101">
        <v>10</v>
      </c>
      <c r="F1375" s="100" t="s">
        <v>1135</v>
      </c>
      <c r="G1375" s="100">
        <v>56</v>
      </c>
      <c r="H1375" s="100"/>
      <c r="I1375" s="100"/>
      <c r="J1375" s="100"/>
      <c r="K1375" s="100"/>
      <c r="L1375" s="100"/>
      <c r="M1375" s="100"/>
      <c r="N1375" s="100"/>
      <c r="O1375" s="100"/>
      <c r="P1375" s="100"/>
      <c r="Q1375" s="100"/>
      <c r="R1375" s="100"/>
      <c r="S1375" s="100"/>
      <c r="T1375" s="100"/>
      <c r="U1375" s="100"/>
      <c r="V1375" s="100"/>
      <c r="W1375" s="100"/>
      <c r="X1375" s="100"/>
      <c r="Y1375" s="100"/>
      <c r="Z1375" s="100"/>
    </row>
    <row r="1376" spans="1:26" ht="14.25" hidden="1" customHeight="1" outlineLevel="1" x14ac:dyDescent="0.2">
      <c r="A1376" s="100"/>
      <c r="B1376" s="100"/>
      <c r="C1376" s="100">
        <v>19</v>
      </c>
      <c r="D1376" s="100" t="s">
        <v>1096</v>
      </c>
      <c r="E1376" s="101">
        <v>1</v>
      </c>
      <c r="F1376" s="100"/>
      <c r="G1376" s="100">
        <v>58</v>
      </c>
      <c r="H1376" s="100"/>
      <c r="I1376" s="100"/>
      <c r="J1376" s="100"/>
      <c r="K1376" s="100"/>
      <c r="L1376" s="100"/>
      <c r="M1376" s="100"/>
      <c r="N1376" s="100"/>
      <c r="O1376" s="100"/>
      <c r="P1376" s="100"/>
      <c r="Q1376" s="100"/>
      <c r="R1376" s="100"/>
      <c r="S1376" s="100"/>
      <c r="T1376" s="100"/>
      <c r="U1376" s="100"/>
      <c r="V1376" s="100"/>
      <c r="W1376" s="100"/>
      <c r="X1376" s="100"/>
      <c r="Y1376" s="100"/>
      <c r="Z1376" s="100"/>
    </row>
    <row r="1377" spans="1:26" ht="14.25" hidden="1" customHeight="1" outlineLevel="1" x14ac:dyDescent="0.2">
      <c r="A1377" s="100"/>
      <c r="B1377" s="100"/>
      <c r="C1377" s="100"/>
      <c r="D1377" s="100" t="s">
        <v>1097</v>
      </c>
      <c r="E1377" s="101">
        <v>43</v>
      </c>
      <c r="F1377" s="100"/>
      <c r="G1377" s="100"/>
      <c r="H1377" s="100"/>
      <c r="I1377" s="100"/>
      <c r="J1377" s="100"/>
      <c r="K1377" s="100"/>
      <c r="L1377" s="100"/>
      <c r="M1377" s="100"/>
      <c r="N1377" s="100"/>
      <c r="O1377" s="100"/>
      <c r="P1377" s="100"/>
      <c r="Q1377" s="100"/>
      <c r="R1377" s="100"/>
      <c r="S1377" s="100"/>
      <c r="T1377" s="100"/>
      <c r="U1377" s="100"/>
      <c r="V1377" s="100"/>
      <c r="W1377" s="100"/>
      <c r="X1377" s="100"/>
      <c r="Y1377" s="100"/>
      <c r="Z1377" s="100"/>
    </row>
    <row r="1378" spans="1:26" ht="14.25" hidden="1" customHeight="1" outlineLevel="1" x14ac:dyDescent="0.2">
      <c r="A1378" s="100"/>
      <c r="B1378" s="100"/>
      <c r="C1378" s="100">
        <v>20</v>
      </c>
      <c r="D1378" s="100" t="s">
        <v>1134</v>
      </c>
      <c r="E1378" s="101">
        <v>11</v>
      </c>
      <c r="F1378" s="100" t="s">
        <v>1135</v>
      </c>
      <c r="G1378" s="100">
        <v>60</v>
      </c>
      <c r="H1378" s="100"/>
      <c r="I1378" s="100"/>
      <c r="J1378" s="100"/>
      <c r="K1378" s="100"/>
      <c r="L1378" s="100"/>
      <c r="M1378" s="100"/>
      <c r="N1378" s="100"/>
      <c r="O1378" s="100"/>
      <c r="P1378" s="100"/>
      <c r="Q1378" s="100"/>
      <c r="R1378" s="100"/>
      <c r="S1378" s="100"/>
      <c r="T1378" s="100"/>
      <c r="U1378" s="100"/>
      <c r="V1378" s="100"/>
      <c r="W1378" s="100"/>
      <c r="X1378" s="100"/>
      <c r="Y1378" s="100"/>
      <c r="Z1378" s="100"/>
    </row>
    <row r="1379" spans="1:26" ht="14.25" hidden="1" customHeight="1" outlineLevel="1" x14ac:dyDescent="0.2">
      <c r="A1379" s="100"/>
      <c r="B1379" s="100"/>
      <c r="C1379" s="100">
        <v>21</v>
      </c>
      <c r="D1379" s="100" t="s">
        <v>1096</v>
      </c>
      <c r="E1379" s="101">
        <v>1</v>
      </c>
      <c r="F1379" s="100"/>
      <c r="G1379" s="100">
        <v>62</v>
      </c>
      <c r="H1379" s="100"/>
      <c r="I1379" s="100"/>
      <c r="J1379" s="100"/>
      <c r="K1379" s="100"/>
      <c r="L1379" s="100"/>
      <c r="M1379" s="100"/>
      <c r="N1379" s="100"/>
      <c r="O1379" s="100"/>
      <c r="P1379" s="100"/>
      <c r="Q1379" s="100"/>
      <c r="R1379" s="100"/>
      <c r="S1379" s="100"/>
      <c r="T1379" s="100"/>
      <c r="U1379" s="100"/>
      <c r="V1379" s="100"/>
      <c r="W1379" s="100"/>
      <c r="X1379" s="100"/>
      <c r="Y1379" s="100"/>
      <c r="Z1379" s="100"/>
    </row>
    <row r="1380" spans="1:26" ht="14.25" hidden="1" customHeight="1" outlineLevel="1" x14ac:dyDescent="0.2">
      <c r="A1380" s="100"/>
      <c r="B1380" s="100"/>
      <c r="C1380" s="100"/>
      <c r="D1380" s="100" t="s">
        <v>1097</v>
      </c>
      <c r="E1380" s="101">
        <v>43</v>
      </c>
      <c r="F1380" s="100"/>
      <c r="G1380" s="100"/>
      <c r="H1380" s="100"/>
      <c r="I1380" s="100"/>
      <c r="J1380" s="100"/>
      <c r="K1380" s="100"/>
      <c r="L1380" s="100"/>
      <c r="M1380" s="100"/>
      <c r="N1380" s="100"/>
      <c r="O1380" s="100"/>
      <c r="P1380" s="100"/>
      <c r="Q1380" s="100"/>
      <c r="R1380" s="100"/>
      <c r="S1380" s="100"/>
      <c r="T1380" s="100"/>
      <c r="U1380" s="100"/>
      <c r="V1380" s="100"/>
      <c r="W1380" s="100"/>
      <c r="X1380" s="100"/>
      <c r="Y1380" s="100"/>
      <c r="Z1380" s="100"/>
    </row>
    <row r="1381" spans="1:26" ht="14.25" hidden="1" customHeight="1" outlineLevel="1" x14ac:dyDescent="0.2">
      <c r="A1381" s="100"/>
      <c r="B1381" s="100"/>
      <c r="C1381" s="100">
        <v>22</v>
      </c>
      <c r="D1381" s="100" t="s">
        <v>1134</v>
      </c>
      <c r="E1381" s="101">
        <v>12</v>
      </c>
      <c r="F1381" s="100" t="s">
        <v>1135</v>
      </c>
      <c r="G1381" s="100">
        <v>64</v>
      </c>
      <c r="H1381" s="100"/>
      <c r="I1381" s="100"/>
      <c r="J1381" s="100"/>
      <c r="K1381" s="100"/>
      <c r="L1381" s="100"/>
      <c r="M1381" s="100"/>
      <c r="N1381" s="100"/>
      <c r="O1381" s="100"/>
      <c r="P1381" s="100"/>
      <c r="Q1381" s="100"/>
      <c r="R1381" s="100"/>
      <c r="S1381" s="100"/>
      <c r="T1381" s="100"/>
      <c r="U1381" s="100"/>
      <c r="V1381" s="100"/>
      <c r="W1381" s="100"/>
      <c r="X1381" s="100"/>
      <c r="Y1381" s="100"/>
      <c r="Z1381" s="100"/>
    </row>
    <row r="1382" spans="1:26" ht="14.25" hidden="1" customHeight="1" outlineLevel="1" x14ac:dyDescent="0.2">
      <c r="A1382" s="100"/>
      <c r="B1382" s="100"/>
      <c r="C1382" s="100">
        <v>23</v>
      </c>
      <c r="D1382" s="100" t="s">
        <v>1096</v>
      </c>
      <c r="E1382" s="101">
        <v>1</v>
      </c>
      <c r="F1382" s="100"/>
      <c r="G1382" s="100">
        <v>66</v>
      </c>
      <c r="H1382" s="100"/>
      <c r="I1382" s="100"/>
      <c r="J1382" s="100"/>
      <c r="K1382" s="100"/>
      <c r="L1382" s="100"/>
      <c r="M1382" s="100"/>
      <c r="N1382" s="100"/>
      <c r="O1382" s="100"/>
      <c r="P1382" s="100"/>
      <c r="Q1382" s="100"/>
      <c r="R1382" s="100"/>
      <c r="S1382" s="100"/>
      <c r="T1382" s="100"/>
      <c r="U1382" s="100"/>
      <c r="V1382" s="100"/>
      <c r="W1382" s="100"/>
      <c r="X1382" s="100"/>
      <c r="Y1382" s="100"/>
      <c r="Z1382" s="100"/>
    </row>
    <row r="1383" spans="1:26" ht="14.25" hidden="1" customHeight="1" outlineLevel="1" x14ac:dyDescent="0.2">
      <c r="A1383" s="100"/>
      <c r="B1383" s="100"/>
      <c r="C1383" s="100"/>
      <c r="D1383" s="100" t="s">
        <v>1097</v>
      </c>
      <c r="E1383" s="101">
        <v>44</v>
      </c>
      <c r="F1383" s="100"/>
      <c r="G1383" s="100"/>
      <c r="H1383" s="100"/>
      <c r="I1383" s="100"/>
      <c r="J1383" s="100"/>
      <c r="K1383" s="100"/>
      <c r="L1383" s="100"/>
      <c r="M1383" s="100"/>
      <c r="N1383" s="100"/>
      <c r="O1383" s="100"/>
      <c r="P1383" s="100"/>
      <c r="Q1383" s="100"/>
      <c r="R1383" s="100"/>
      <c r="S1383" s="100"/>
      <c r="T1383" s="100"/>
      <c r="U1383" s="100"/>
      <c r="V1383" s="100"/>
      <c r="W1383" s="100"/>
      <c r="X1383" s="100"/>
      <c r="Y1383" s="100"/>
      <c r="Z1383" s="100"/>
    </row>
    <row r="1384" spans="1:26" ht="14.25" hidden="1" customHeight="1" outlineLevel="1" x14ac:dyDescent="0.2">
      <c r="A1384" s="100"/>
      <c r="B1384" s="100"/>
      <c r="C1384" s="100">
        <v>24</v>
      </c>
      <c r="D1384" s="100" t="s">
        <v>1134</v>
      </c>
      <c r="E1384" s="101">
        <v>13</v>
      </c>
      <c r="F1384" s="100" t="s">
        <v>1135</v>
      </c>
      <c r="G1384" s="100">
        <v>68</v>
      </c>
      <c r="H1384" s="100"/>
      <c r="I1384" s="100"/>
      <c r="J1384" s="100"/>
      <c r="K1384" s="100"/>
      <c r="L1384" s="100"/>
      <c r="M1384" s="100"/>
      <c r="N1384" s="100"/>
      <c r="O1384" s="100"/>
      <c r="P1384" s="100"/>
      <c r="Q1384" s="100"/>
      <c r="R1384" s="100"/>
      <c r="S1384" s="100"/>
      <c r="T1384" s="100"/>
      <c r="U1384" s="100"/>
      <c r="V1384" s="100"/>
      <c r="W1384" s="100"/>
      <c r="X1384" s="100"/>
      <c r="Y1384" s="100"/>
      <c r="Z1384" s="100"/>
    </row>
    <row r="1385" spans="1:26" ht="14.25" hidden="1" customHeight="1" outlineLevel="1" x14ac:dyDescent="0.2">
      <c r="A1385" s="100"/>
      <c r="B1385" s="100"/>
      <c r="C1385" s="100">
        <v>25</v>
      </c>
      <c r="D1385" s="100" t="s">
        <v>1096</v>
      </c>
      <c r="E1385" s="101">
        <v>1</v>
      </c>
      <c r="F1385" s="100"/>
      <c r="G1385" s="100">
        <v>70</v>
      </c>
      <c r="H1385" s="100"/>
      <c r="I1385" s="100"/>
      <c r="J1385" s="100"/>
      <c r="K1385" s="100"/>
      <c r="L1385" s="100"/>
      <c r="M1385" s="100"/>
      <c r="N1385" s="100"/>
      <c r="O1385" s="100"/>
      <c r="P1385" s="100"/>
      <c r="Q1385" s="100"/>
      <c r="R1385" s="100"/>
      <c r="S1385" s="100"/>
      <c r="T1385" s="100"/>
      <c r="U1385" s="100"/>
      <c r="V1385" s="100"/>
      <c r="W1385" s="100"/>
      <c r="X1385" s="100"/>
      <c r="Y1385" s="100"/>
      <c r="Z1385" s="100"/>
    </row>
    <row r="1386" spans="1:26" ht="14.25" hidden="1" customHeight="1" outlineLevel="1" x14ac:dyDescent="0.2">
      <c r="A1386" s="100"/>
      <c r="B1386" s="100"/>
      <c r="C1386" s="100"/>
      <c r="D1386" s="100" t="s">
        <v>1097</v>
      </c>
      <c r="E1386" s="101">
        <v>44</v>
      </c>
      <c r="F1386" s="100"/>
      <c r="G1386" s="100"/>
      <c r="H1386" s="100"/>
      <c r="I1386" s="100"/>
      <c r="J1386" s="100"/>
      <c r="K1386" s="100"/>
      <c r="L1386" s="100"/>
      <c r="M1386" s="100"/>
      <c r="N1386" s="100"/>
      <c r="O1386" s="100"/>
      <c r="P1386" s="100"/>
      <c r="Q1386" s="100"/>
      <c r="R1386" s="100"/>
      <c r="S1386" s="100"/>
      <c r="T1386" s="100"/>
      <c r="U1386" s="100"/>
      <c r="V1386" s="100"/>
      <c r="W1386" s="100"/>
      <c r="X1386" s="100"/>
      <c r="Y1386" s="100"/>
      <c r="Z1386" s="100"/>
    </row>
    <row r="1387" spans="1:26" ht="14.25" hidden="1" customHeight="1" outlineLevel="1" x14ac:dyDescent="0.2">
      <c r="A1387" s="100"/>
      <c r="B1387" s="100"/>
      <c r="C1387" s="100">
        <v>26</v>
      </c>
      <c r="D1387" s="100" t="s">
        <v>1134</v>
      </c>
      <c r="E1387" s="101">
        <v>14</v>
      </c>
      <c r="F1387" s="100" t="s">
        <v>1135</v>
      </c>
      <c r="G1387" s="100">
        <v>72</v>
      </c>
      <c r="H1387" s="100"/>
      <c r="I1387" s="100"/>
      <c r="J1387" s="100"/>
      <c r="K1387" s="100"/>
      <c r="L1387" s="100"/>
      <c r="M1387" s="100"/>
      <c r="N1387" s="100"/>
      <c r="O1387" s="100"/>
      <c r="P1387" s="100"/>
      <c r="Q1387" s="100"/>
      <c r="R1387" s="100"/>
      <c r="S1387" s="100"/>
      <c r="T1387" s="100"/>
      <c r="U1387" s="100"/>
      <c r="V1387" s="100"/>
      <c r="W1387" s="100"/>
      <c r="X1387" s="100"/>
      <c r="Y1387" s="100"/>
      <c r="Z1387" s="100"/>
    </row>
    <row r="1388" spans="1:26" ht="14.25" hidden="1" customHeight="1" outlineLevel="1" x14ac:dyDescent="0.2">
      <c r="A1388" s="100"/>
      <c r="B1388" s="100"/>
      <c r="C1388" s="100">
        <v>27</v>
      </c>
      <c r="D1388" s="100" t="s">
        <v>1096</v>
      </c>
      <c r="E1388" s="101">
        <v>1</v>
      </c>
      <c r="F1388" s="100"/>
      <c r="G1388" s="100">
        <v>74</v>
      </c>
      <c r="H1388" s="100"/>
      <c r="I1388" s="100"/>
      <c r="J1388" s="100"/>
      <c r="K1388" s="100"/>
      <c r="L1388" s="100"/>
      <c r="M1388" s="100"/>
      <c r="N1388" s="100"/>
      <c r="O1388" s="100"/>
      <c r="P1388" s="100"/>
      <c r="Q1388" s="100"/>
      <c r="R1388" s="100"/>
      <c r="S1388" s="100"/>
      <c r="T1388" s="100"/>
      <c r="U1388" s="100"/>
      <c r="V1388" s="100"/>
      <c r="W1388" s="100"/>
      <c r="X1388" s="100"/>
      <c r="Y1388" s="100"/>
      <c r="Z1388" s="100"/>
    </row>
    <row r="1389" spans="1:26" ht="14.25" hidden="1" customHeight="1" outlineLevel="1" x14ac:dyDescent="0.2">
      <c r="A1389" s="100"/>
      <c r="B1389" s="100"/>
      <c r="C1389" s="100"/>
      <c r="D1389" s="100" t="s">
        <v>1097</v>
      </c>
      <c r="E1389" s="101">
        <v>45</v>
      </c>
      <c r="F1389" s="100"/>
      <c r="G1389" s="100"/>
      <c r="H1389" s="100"/>
      <c r="I1389" s="100"/>
      <c r="J1389" s="100"/>
      <c r="K1389" s="100"/>
      <c r="L1389" s="100"/>
      <c r="M1389" s="100"/>
      <c r="N1389" s="100"/>
      <c r="O1389" s="100"/>
      <c r="P1389" s="100"/>
      <c r="Q1389" s="100"/>
      <c r="R1389" s="100"/>
      <c r="S1389" s="100"/>
      <c r="T1389" s="100"/>
      <c r="U1389" s="100"/>
      <c r="V1389" s="100"/>
      <c r="W1389" s="100"/>
      <c r="X1389" s="100"/>
      <c r="Y1389" s="100"/>
      <c r="Z1389" s="100"/>
    </row>
    <row r="1390" spans="1:26" ht="14.25" hidden="1" customHeight="1" outlineLevel="1" x14ac:dyDescent="0.2">
      <c r="A1390" s="100"/>
      <c r="B1390" s="100"/>
      <c r="C1390" s="100">
        <v>28</v>
      </c>
      <c r="D1390" s="100" t="s">
        <v>1134</v>
      </c>
      <c r="E1390" s="101">
        <v>15</v>
      </c>
      <c r="F1390" s="100" t="s">
        <v>1135</v>
      </c>
      <c r="G1390" s="100">
        <v>76</v>
      </c>
      <c r="H1390" s="100"/>
      <c r="I1390" s="100"/>
      <c r="J1390" s="100"/>
      <c r="K1390" s="100"/>
      <c r="L1390" s="100"/>
      <c r="M1390" s="100"/>
      <c r="N1390" s="100"/>
      <c r="O1390" s="100"/>
      <c r="P1390" s="100"/>
      <c r="Q1390" s="100"/>
      <c r="R1390" s="100"/>
      <c r="S1390" s="100"/>
      <c r="T1390" s="100"/>
      <c r="U1390" s="100"/>
      <c r="V1390" s="100"/>
      <c r="W1390" s="100"/>
      <c r="X1390" s="100"/>
      <c r="Y1390" s="100"/>
      <c r="Z1390" s="100"/>
    </row>
    <row r="1391" spans="1:26" ht="14.25" hidden="1" customHeight="1" outlineLevel="1" x14ac:dyDescent="0.2">
      <c r="A1391" s="100"/>
      <c r="B1391" s="100"/>
      <c r="C1391" s="100">
        <v>29</v>
      </c>
      <c r="D1391" s="100" t="s">
        <v>1096</v>
      </c>
      <c r="E1391" s="101">
        <v>1</v>
      </c>
      <c r="F1391" s="100"/>
      <c r="G1391" s="100">
        <v>78</v>
      </c>
      <c r="H1391" s="100"/>
      <c r="I1391" s="100"/>
      <c r="J1391" s="100"/>
      <c r="K1391" s="100"/>
      <c r="L1391" s="100"/>
      <c r="M1391" s="100"/>
      <c r="N1391" s="100"/>
      <c r="O1391" s="100"/>
      <c r="P1391" s="100"/>
      <c r="Q1391" s="100"/>
      <c r="R1391" s="100"/>
      <c r="S1391" s="100"/>
      <c r="T1391" s="100"/>
      <c r="U1391" s="100"/>
      <c r="V1391" s="100"/>
      <c r="W1391" s="100"/>
      <c r="X1391" s="100"/>
      <c r="Y1391" s="100"/>
      <c r="Z1391" s="100"/>
    </row>
    <row r="1392" spans="1:26" ht="14.25" hidden="1" customHeight="1" outlineLevel="1" x14ac:dyDescent="0.2">
      <c r="A1392" s="100"/>
      <c r="B1392" s="100"/>
      <c r="C1392" s="100"/>
      <c r="D1392" s="100" t="s">
        <v>1097</v>
      </c>
      <c r="E1392" s="101">
        <v>45</v>
      </c>
      <c r="F1392" s="100"/>
      <c r="G1392" s="100"/>
      <c r="H1392" s="100"/>
      <c r="I1392" s="100"/>
      <c r="J1392" s="100"/>
      <c r="K1392" s="100"/>
      <c r="L1392" s="100"/>
      <c r="M1392" s="100"/>
      <c r="N1392" s="100"/>
      <c r="O1392" s="100"/>
      <c r="P1392" s="100"/>
      <c r="Q1392" s="100"/>
      <c r="R1392" s="100"/>
      <c r="S1392" s="100"/>
      <c r="T1392" s="100"/>
      <c r="U1392" s="100"/>
      <c r="V1392" s="100"/>
      <c r="W1392" s="100"/>
      <c r="X1392" s="100"/>
      <c r="Y1392" s="100"/>
      <c r="Z1392" s="100"/>
    </row>
    <row r="1393" spans="1:26" ht="14.25" hidden="1" customHeight="1" outlineLevel="1" x14ac:dyDescent="0.2">
      <c r="A1393" s="100"/>
      <c r="B1393" s="100"/>
      <c r="C1393" s="100">
        <v>30</v>
      </c>
      <c r="D1393" s="100" t="s">
        <v>1134</v>
      </c>
      <c r="E1393" s="101">
        <v>16</v>
      </c>
      <c r="F1393" s="100" t="s">
        <v>1135</v>
      </c>
      <c r="G1393" s="100">
        <v>80</v>
      </c>
      <c r="H1393" s="100"/>
      <c r="I1393" s="100"/>
      <c r="J1393" s="100"/>
      <c r="K1393" s="100"/>
      <c r="L1393" s="100"/>
      <c r="M1393" s="100"/>
      <c r="N1393" s="100"/>
      <c r="O1393" s="100"/>
      <c r="P1393" s="100"/>
      <c r="Q1393" s="100"/>
      <c r="R1393" s="100"/>
      <c r="S1393" s="100"/>
      <c r="T1393" s="100"/>
      <c r="U1393" s="100"/>
      <c r="V1393" s="100"/>
      <c r="W1393" s="100"/>
      <c r="X1393" s="100"/>
      <c r="Y1393" s="100"/>
      <c r="Z1393" s="100"/>
    </row>
    <row r="1394" spans="1:26" ht="14.25" hidden="1" customHeight="1" outlineLevel="1" x14ac:dyDescent="0.2">
      <c r="A1394" s="100"/>
      <c r="B1394" s="100"/>
      <c r="C1394" s="100">
        <v>31</v>
      </c>
      <c r="D1394" s="100" t="s">
        <v>1096</v>
      </c>
      <c r="E1394" s="101">
        <v>1</v>
      </c>
      <c r="F1394" s="100"/>
      <c r="G1394" s="100">
        <v>82</v>
      </c>
      <c r="H1394" s="100"/>
      <c r="I1394" s="100"/>
      <c r="J1394" s="100"/>
      <c r="K1394" s="100"/>
      <c r="L1394" s="100"/>
      <c r="M1394" s="100"/>
      <c r="N1394" s="100"/>
      <c r="O1394" s="100"/>
      <c r="P1394" s="100"/>
      <c r="Q1394" s="100"/>
      <c r="R1394" s="100"/>
      <c r="S1394" s="100"/>
      <c r="T1394" s="100"/>
      <c r="U1394" s="100"/>
      <c r="V1394" s="100"/>
      <c r="W1394" s="100"/>
      <c r="X1394" s="100"/>
      <c r="Y1394" s="100"/>
      <c r="Z1394" s="100"/>
    </row>
    <row r="1395" spans="1:26" ht="14.25" hidden="1" customHeight="1" outlineLevel="1" x14ac:dyDescent="0.2">
      <c r="A1395" s="100"/>
      <c r="B1395" s="100"/>
      <c r="C1395" s="100"/>
      <c r="D1395" s="100" t="s">
        <v>1097</v>
      </c>
      <c r="E1395" s="101">
        <v>46</v>
      </c>
      <c r="F1395" s="100"/>
      <c r="G1395" s="100"/>
      <c r="H1395" s="100"/>
      <c r="I1395" s="100"/>
      <c r="J1395" s="100"/>
      <c r="K1395" s="100"/>
      <c r="L1395" s="100"/>
      <c r="M1395" s="100"/>
      <c r="N1395" s="100"/>
      <c r="O1395" s="100"/>
      <c r="P1395" s="100"/>
      <c r="Q1395" s="100"/>
      <c r="R1395" s="100"/>
      <c r="S1395" s="100"/>
      <c r="T1395" s="100"/>
      <c r="U1395" s="100"/>
      <c r="V1395" s="100"/>
      <c r="W1395" s="100"/>
      <c r="X1395" s="100"/>
      <c r="Y1395" s="100"/>
      <c r="Z1395" s="100"/>
    </row>
    <row r="1396" spans="1:26" ht="14.25" hidden="1" customHeight="1" outlineLevel="1" x14ac:dyDescent="0.2">
      <c r="A1396" s="100"/>
      <c r="B1396" s="100"/>
      <c r="C1396" s="100">
        <v>32</v>
      </c>
      <c r="D1396" s="100" t="s">
        <v>1134</v>
      </c>
      <c r="E1396" s="101">
        <v>17</v>
      </c>
      <c r="F1396" s="100" t="s">
        <v>1135</v>
      </c>
      <c r="G1396" s="100">
        <v>84</v>
      </c>
      <c r="H1396" s="100"/>
      <c r="I1396" s="100"/>
      <c r="J1396" s="100"/>
      <c r="K1396" s="100"/>
      <c r="L1396" s="100"/>
      <c r="M1396" s="100"/>
      <c r="N1396" s="100"/>
      <c r="O1396" s="100"/>
      <c r="P1396" s="100"/>
      <c r="Q1396" s="100"/>
      <c r="R1396" s="100"/>
      <c r="S1396" s="100"/>
      <c r="T1396" s="100"/>
      <c r="U1396" s="100"/>
      <c r="V1396" s="100"/>
      <c r="W1396" s="100"/>
      <c r="X1396" s="100"/>
      <c r="Y1396" s="100"/>
      <c r="Z1396" s="100"/>
    </row>
    <row r="1397" spans="1:26" ht="14.25" hidden="1" customHeight="1" outlineLevel="1" x14ac:dyDescent="0.2">
      <c r="A1397" s="100"/>
      <c r="B1397" s="100"/>
      <c r="C1397" s="100">
        <v>33</v>
      </c>
      <c r="D1397" s="100" t="s">
        <v>1096</v>
      </c>
      <c r="E1397" s="101">
        <v>1</v>
      </c>
      <c r="F1397" s="100"/>
      <c r="G1397" s="100">
        <v>86</v>
      </c>
      <c r="H1397" s="100"/>
      <c r="I1397" s="100"/>
      <c r="J1397" s="100"/>
      <c r="K1397" s="100"/>
      <c r="L1397" s="100"/>
      <c r="M1397" s="100"/>
      <c r="N1397" s="100"/>
      <c r="O1397" s="100"/>
      <c r="P1397" s="100"/>
      <c r="Q1397" s="100"/>
      <c r="R1397" s="100"/>
      <c r="S1397" s="100"/>
      <c r="T1397" s="100"/>
      <c r="U1397" s="100"/>
      <c r="V1397" s="100"/>
      <c r="W1397" s="100"/>
      <c r="X1397" s="100"/>
      <c r="Y1397" s="100"/>
      <c r="Z1397" s="100"/>
    </row>
    <row r="1398" spans="1:26" ht="14.25" hidden="1" customHeight="1" outlineLevel="1" x14ac:dyDescent="0.2">
      <c r="A1398" s="100"/>
      <c r="B1398" s="100"/>
      <c r="C1398" s="100"/>
      <c r="D1398" s="100" t="s">
        <v>1097</v>
      </c>
      <c r="E1398" s="101">
        <v>46</v>
      </c>
      <c r="F1398" s="100"/>
      <c r="G1398" s="100"/>
      <c r="H1398" s="100"/>
      <c r="I1398" s="100"/>
      <c r="J1398" s="100"/>
      <c r="K1398" s="100"/>
      <c r="L1398" s="100"/>
      <c r="M1398" s="100"/>
      <c r="N1398" s="100"/>
      <c r="O1398" s="100"/>
      <c r="P1398" s="100"/>
      <c r="Q1398" s="100"/>
      <c r="R1398" s="100"/>
      <c r="S1398" s="100"/>
      <c r="T1398" s="100"/>
      <c r="U1398" s="100"/>
      <c r="V1398" s="100"/>
      <c r="W1398" s="100"/>
      <c r="X1398" s="100"/>
      <c r="Y1398" s="100"/>
      <c r="Z1398" s="100"/>
    </row>
    <row r="1399" spans="1:26" ht="14.25" hidden="1" customHeight="1" outlineLevel="1" x14ac:dyDescent="0.2">
      <c r="A1399" s="100"/>
      <c r="B1399" s="100"/>
      <c r="C1399" s="100">
        <v>34</v>
      </c>
      <c r="D1399" s="100" t="s">
        <v>1134</v>
      </c>
      <c r="E1399" s="101">
        <v>18</v>
      </c>
      <c r="F1399" s="100" t="s">
        <v>1135</v>
      </c>
      <c r="G1399" s="100">
        <v>88</v>
      </c>
      <c r="H1399" s="100"/>
      <c r="I1399" s="100"/>
      <c r="J1399" s="100"/>
      <c r="K1399" s="100"/>
      <c r="L1399" s="100"/>
      <c r="M1399" s="100"/>
      <c r="N1399" s="100"/>
      <c r="O1399" s="100"/>
      <c r="P1399" s="100"/>
      <c r="Q1399" s="100"/>
      <c r="R1399" s="100"/>
      <c r="S1399" s="100"/>
      <c r="T1399" s="100"/>
      <c r="U1399" s="100"/>
      <c r="V1399" s="100"/>
      <c r="W1399" s="100"/>
      <c r="X1399" s="100"/>
      <c r="Y1399" s="100"/>
      <c r="Z1399" s="100"/>
    </row>
    <row r="1400" spans="1:26" ht="14.25" hidden="1" customHeight="1" outlineLevel="1" x14ac:dyDescent="0.2">
      <c r="A1400" s="100"/>
      <c r="B1400" s="100"/>
      <c r="C1400" s="100">
        <v>35</v>
      </c>
      <c r="D1400" s="100" t="s">
        <v>1096</v>
      </c>
      <c r="E1400" s="101">
        <v>1</v>
      </c>
      <c r="F1400" s="100"/>
      <c r="G1400" s="100">
        <v>90</v>
      </c>
      <c r="H1400" s="100"/>
      <c r="I1400" s="100"/>
      <c r="J1400" s="100"/>
      <c r="K1400" s="100"/>
      <c r="L1400" s="100"/>
      <c r="M1400" s="100"/>
      <c r="N1400" s="100"/>
      <c r="O1400" s="100"/>
      <c r="P1400" s="100"/>
      <c r="Q1400" s="100"/>
      <c r="R1400" s="100"/>
      <c r="S1400" s="100"/>
      <c r="T1400" s="100"/>
      <c r="U1400" s="100"/>
      <c r="V1400" s="100"/>
      <c r="W1400" s="100"/>
      <c r="X1400" s="100"/>
      <c r="Y1400" s="100"/>
      <c r="Z1400" s="100"/>
    </row>
    <row r="1401" spans="1:26" ht="14.25" hidden="1" customHeight="1" outlineLevel="1" x14ac:dyDescent="0.2">
      <c r="A1401" s="100"/>
      <c r="B1401" s="100"/>
      <c r="C1401" s="100"/>
      <c r="D1401" s="100" t="s">
        <v>1097</v>
      </c>
      <c r="E1401" s="101">
        <v>47</v>
      </c>
      <c r="F1401" s="100"/>
      <c r="G1401" s="100"/>
      <c r="H1401" s="100"/>
      <c r="I1401" s="100"/>
      <c r="J1401" s="100"/>
      <c r="K1401" s="100"/>
      <c r="L1401" s="100"/>
      <c r="M1401" s="100"/>
      <c r="N1401" s="100"/>
      <c r="O1401" s="100"/>
      <c r="P1401" s="100"/>
      <c r="Q1401" s="100"/>
      <c r="R1401" s="100"/>
      <c r="S1401" s="100"/>
      <c r="T1401" s="100"/>
      <c r="U1401" s="100"/>
      <c r="V1401" s="100"/>
      <c r="W1401" s="100"/>
      <c r="X1401" s="100"/>
      <c r="Y1401" s="100"/>
      <c r="Z1401" s="100"/>
    </row>
    <row r="1402" spans="1:26" ht="14.25" hidden="1" customHeight="1" outlineLevel="1" x14ac:dyDescent="0.2">
      <c r="A1402" s="100"/>
      <c r="B1402" s="100"/>
      <c r="C1402" s="100">
        <v>36</v>
      </c>
      <c r="D1402" s="100" t="s">
        <v>1134</v>
      </c>
      <c r="E1402" s="101">
        <v>19</v>
      </c>
      <c r="F1402" s="100" t="s">
        <v>1135</v>
      </c>
      <c r="G1402" s="100">
        <v>92</v>
      </c>
      <c r="H1402" s="100"/>
      <c r="I1402" s="100"/>
      <c r="J1402" s="100"/>
      <c r="K1402" s="100"/>
      <c r="L1402" s="100"/>
      <c r="M1402" s="100"/>
      <c r="N1402" s="100"/>
      <c r="O1402" s="100"/>
      <c r="P1402" s="100"/>
      <c r="Q1402" s="100"/>
      <c r="R1402" s="100"/>
      <c r="S1402" s="100"/>
      <c r="T1402" s="100"/>
      <c r="U1402" s="100"/>
      <c r="V1402" s="100"/>
      <c r="W1402" s="100"/>
      <c r="X1402" s="100"/>
      <c r="Y1402" s="100"/>
      <c r="Z1402" s="100"/>
    </row>
    <row r="1403" spans="1:26" ht="14.25" hidden="1" customHeight="1" outlineLevel="1" x14ac:dyDescent="0.2">
      <c r="A1403" s="100"/>
      <c r="B1403" s="100"/>
      <c r="C1403" s="100">
        <v>37</v>
      </c>
      <c r="D1403" s="100" t="s">
        <v>1096</v>
      </c>
      <c r="E1403" s="101">
        <v>1</v>
      </c>
      <c r="F1403" s="100"/>
      <c r="G1403" s="100">
        <v>94</v>
      </c>
      <c r="H1403" s="100"/>
      <c r="I1403" s="100"/>
      <c r="J1403" s="100"/>
      <c r="K1403" s="100"/>
      <c r="L1403" s="100"/>
      <c r="M1403" s="100"/>
      <c r="N1403" s="100"/>
      <c r="O1403" s="100"/>
      <c r="P1403" s="100"/>
      <c r="Q1403" s="100"/>
      <c r="R1403" s="100"/>
      <c r="S1403" s="100"/>
      <c r="T1403" s="100"/>
      <c r="U1403" s="100"/>
      <c r="V1403" s="100"/>
      <c r="W1403" s="100"/>
      <c r="X1403" s="100"/>
      <c r="Y1403" s="100"/>
      <c r="Z1403" s="100"/>
    </row>
    <row r="1404" spans="1:26" ht="14.25" hidden="1" customHeight="1" outlineLevel="1" x14ac:dyDescent="0.2">
      <c r="A1404" s="100"/>
      <c r="B1404" s="100"/>
      <c r="C1404" s="100"/>
      <c r="D1404" s="100" t="s">
        <v>1097</v>
      </c>
      <c r="E1404" s="101">
        <v>47</v>
      </c>
      <c r="F1404" s="100"/>
      <c r="G1404" s="100"/>
      <c r="H1404" s="100"/>
      <c r="I1404" s="100"/>
      <c r="J1404" s="100"/>
      <c r="K1404" s="100"/>
      <c r="L1404" s="100"/>
      <c r="M1404" s="100"/>
      <c r="N1404" s="100"/>
      <c r="O1404" s="100"/>
      <c r="P1404" s="100"/>
      <c r="Q1404" s="100"/>
      <c r="R1404" s="100"/>
      <c r="S1404" s="100"/>
      <c r="T1404" s="100"/>
      <c r="U1404" s="100"/>
      <c r="V1404" s="100"/>
      <c r="W1404" s="100"/>
      <c r="X1404" s="100"/>
      <c r="Y1404" s="100"/>
      <c r="Z1404" s="100"/>
    </row>
    <row r="1405" spans="1:26" ht="14.25" hidden="1" customHeight="1" outlineLevel="1" x14ac:dyDescent="0.2">
      <c r="A1405" s="100"/>
      <c r="B1405" s="100"/>
      <c r="C1405" s="100">
        <v>38</v>
      </c>
      <c r="D1405" s="100" t="s">
        <v>1134</v>
      </c>
      <c r="E1405" s="101">
        <v>20</v>
      </c>
      <c r="F1405" s="100" t="s">
        <v>1135</v>
      </c>
      <c r="G1405" s="100">
        <v>96</v>
      </c>
      <c r="H1405" s="100"/>
      <c r="I1405" s="100"/>
      <c r="J1405" s="100"/>
      <c r="K1405" s="100"/>
      <c r="L1405" s="100"/>
      <c r="M1405" s="100"/>
      <c r="N1405" s="100"/>
      <c r="O1405" s="100"/>
      <c r="P1405" s="100"/>
      <c r="Q1405" s="100"/>
      <c r="R1405" s="100"/>
      <c r="S1405" s="100"/>
      <c r="T1405" s="100"/>
      <c r="U1405" s="100"/>
      <c r="V1405" s="100"/>
      <c r="W1405" s="100"/>
      <c r="X1405" s="100"/>
      <c r="Y1405" s="100"/>
      <c r="Z1405" s="100"/>
    </row>
    <row r="1406" spans="1:26" ht="14.25" hidden="1" customHeight="1" outlineLevel="1" x14ac:dyDescent="0.2">
      <c r="A1406" s="100"/>
      <c r="B1406" s="100"/>
      <c r="C1406" s="100">
        <v>39</v>
      </c>
      <c r="D1406" s="100" t="s">
        <v>1096</v>
      </c>
      <c r="E1406" s="101">
        <v>1</v>
      </c>
      <c r="F1406" s="100"/>
      <c r="G1406" s="100">
        <v>98</v>
      </c>
      <c r="H1406" s="100"/>
      <c r="I1406" s="100"/>
      <c r="J1406" s="100"/>
      <c r="K1406" s="100"/>
      <c r="L1406" s="100"/>
      <c r="M1406" s="100"/>
      <c r="N1406" s="100"/>
      <c r="O1406" s="100"/>
      <c r="P1406" s="100"/>
      <c r="Q1406" s="100"/>
      <c r="R1406" s="100"/>
      <c r="S1406" s="100"/>
      <c r="T1406" s="100"/>
      <c r="U1406" s="100"/>
      <c r="V1406" s="100"/>
      <c r="W1406" s="100"/>
      <c r="X1406" s="100"/>
      <c r="Y1406" s="100"/>
      <c r="Z1406" s="100"/>
    </row>
    <row r="1407" spans="1:26" ht="14.25" hidden="1" customHeight="1" outlineLevel="1" x14ac:dyDescent="0.2">
      <c r="A1407" s="100"/>
      <c r="B1407" s="100"/>
      <c r="C1407" s="100"/>
      <c r="D1407" s="100" t="s">
        <v>1097</v>
      </c>
      <c r="E1407" s="101">
        <v>48</v>
      </c>
      <c r="F1407" s="100"/>
      <c r="G1407" s="100"/>
      <c r="H1407" s="100"/>
      <c r="I1407" s="100"/>
      <c r="J1407" s="100"/>
      <c r="K1407" s="100"/>
      <c r="L1407" s="100"/>
      <c r="M1407" s="100"/>
      <c r="N1407" s="100"/>
      <c r="O1407" s="100"/>
      <c r="P1407" s="100"/>
      <c r="Q1407" s="100"/>
      <c r="R1407" s="100"/>
      <c r="S1407" s="100"/>
      <c r="T1407" s="100"/>
      <c r="U1407" s="100"/>
      <c r="V1407" s="100"/>
      <c r="W1407" s="100"/>
      <c r="X1407" s="100"/>
      <c r="Y1407" s="100"/>
      <c r="Z1407" s="100"/>
    </row>
    <row r="1408" spans="1:26" ht="14.25" hidden="1" customHeight="1" outlineLevel="1" x14ac:dyDescent="0.2">
      <c r="A1408" s="100"/>
      <c r="B1408" s="100"/>
      <c r="C1408" s="100">
        <v>40</v>
      </c>
      <c r="D1408" s="100" t="s">
        <v>1134</v>
      </c>
      <c r="E1408" s="101">
        <v>21</v>
      </c>
      <c r="F1408" s="100" t="s">
        <v>1135</v>
      </c>
      <c r="G1408" s="100">
        <v>100</v>
      </c>
      <c r="H1408" s="100"/>
      <c r="I1408" s="100"/>
      <c r="J1408" s="100"/>
      <c r="K1408" s="100"/>
      <c r="L1408" s="100"/>
      <c r="M1408" s="100"/>
      <c r="N1408" s="100"/>
      <c r="O1408" s="100"/>
      <c r="P1408" s="100"/>
      <c r="Q1408" s="100"/>
      <c r="R1408" s="100"/>
      <c r="S1408" s="100"/>
      <c r="T1408" s="100"/>
      <c r="U1408" s="100"/>
      <c r="V1408" s="100"/>
      <c r="W1408" s="100"/>
      <c r="X1408" s="100"/>
      <c r="Y1408" s="100"/>
      <c r="Z1408" s="100"/>
    </row>
    <row r="1409" spans="1:26" ht="14.25" hidden="1" customHeight="1" outlineLevel="1" x14ac:dyDescent="0.2">
      <c r="A1409" s="100"/>
      <c r="B1409" s="100"/>
      <c r="C1409" s="100">
        <v>41</v>
      </c>
      <c r="D1409" s="100" t="s">
        <v>1096</v>
      </c>
      <c r="E1409" s="101">
        <v>1</v>
      </c>
      <c r="F1409" s="100"/>
      <c r="G1409" s="100">
        <v>102</v>
      </c>
      <c r="H1409" s="100"/>
      <c r="I1409" s="100"/>
      <c r="J1409" s="100"/>
      <c r="K1409" s="100"/>
      <c r="L1409" s="100"/>
      <c r="M1409" s="100"/>
      <c r="N1409" s="100"/>
      <c r="O1409" s="100"/>
      <c r="P1409" s="100"/>
      <c r="Q1409" s="100"/>
      <c r="R1409" s="100"/>
      <c r="S1409" s="100"/>
      <c r="T1409" s="100"/>
      <c r="U1409" s="100"/>
      <c r="V1409" s="100"/>
      <c r="W1409" s="100"/>
      <c r="X1409" s="100"/>
      <c r="Y1409" s="100"/>
      <c r="Z1409" s="100"/>
    </row>
    <row r="1410" spans="1:26" ht="14.25" hidden="1" customHeight="1" outlineLevel="1" x14ac:dyDescent="0.2">
      <c r="A1410" s="100"/>
      <c r="B1410" s="100"/>
      <c r="C1410" s="100"/>
      <c r="D1410" s="100" t="s">
        <v>1097</v>
      </c>
      <c r="E1410" s="101">
        <v>48</v>
      </c>
      <c r="F1410" s="100"/>
      <c r="G1410" s="100"/>
      <c r="H1410" s="100"/>
      <c r="I1410" s="100"/>
      <c r="J1410" s="100"/>
      <c r="K1410" s="100"/>
      <c r="L1410" s="100"/>
      <c r="M1410" s="100"/>
      <c r="N1410" s="100"/>
      <c r="O1410" s="100"/>
      <c r="P1410" s="100"/>
      <c r="Q1410" s="100"/>
      <c r="R1410" s="100"/>
      <c r="S1410" s="100"/>
      <c r="T1410" s="100"/>
      <c r="U1410" s="100"/>
      <c r="V1410" s="100"/>
      <c r="W1410" s="100"/>
      <c r="X1410" s="100"/>
      <c r="Y1410" s="100"/>
      <c r="Z1410" s="100"/>
    </row>
    <row r="1411" spans="1:26" ht="14.25" hidden="1" customHeight="1" outlineLevel="1" x14ac:dyDescent="0.2">
      <c r="A1411" s="100"/>
      <c r="B1411" s="100"/>
      <c r="C1411" s="100">
        <v>42</v>
      </c>
      <c r="D1411" s="100" t="s">
        <v>1134</v>
      </c>
      <c r="E1411" s="101">
        <v>22</v>
      </c>
      <c r="F1411" s="100" t="s">
        <v>1135</v>
      </c>
      <c r="G1411" s="100">
        <v>104</v>
      </c>
      <c r="H1411" s="100"/>
      <c r="I1411" s="100"/>
      <c r="J1411" s="100"/>
      <c r="K1411" s="100"/>
      <c r="L1411" s="100"/>
      <c r="M1411" s="100"/>
      <c r="N1411" s="100"/>
      <c r="O1411" s="100"/>
      <c r="P1411" s="100"/>
      <c r="Q1411" s="100"/>
      <c r="R1411" s="100"/>
      <c r="S1411" s="100"/>
      <c r="T1411" s="100"/>
      <c r="U1411" s="100"/>
      <c r="V1411" s="100"/>
      <c r="W1411" s="100"/>
      <c r="X1411" s="100"/>
      <c r="Y1411" s="100"/>
      <c r="Z1411" s="100"/>
    </row>
    <row r="1412" spans="1:26" ht="14.25" hidden="1" customHeight="1" outlineLevel="1" x14ac:dyDescent="0.2">
      <c r="A1412" s="100"/>
      <c r="B1412" s="100"/>
      <c r="C1412" s="100">
        <v>43</v>
      </c>
      <c r="D1412" s="100" t="s">
        <v>1096</v>
      </c>
      <c r="E1412" s="101">
        <v>1</v>
      </c>
      <c r="F1412" s="100"/>
      <c r="G1412" s="100">
        <v>106</v>
      </c>
      <c r="H1412" s="100"/>
      <c r="I1412" s="100"/>
      <c r="J1412" s="100"/>
      <c r="K1412" s="100"/>
      <c r="L1412" s="100"/>
      <c r="M1412" s="100"/>
      <c r="N1412" s="100"/>
      <c r="O1412" s="100"/>
      <c r="P1412" s="100"/>
      <c r="Q1412" s="100"/>
      <c r="R1412" s="100"/>
      <c r="S1412" s="100"/>
      <c r="T1412" s="100"/>
      <c r="U1412" s="100"/>
      <c r="V1412" s="100"/>
      <c r="W1412" s="100"/>
      <c r="X1412" s="100"/>
      <c r="Y1412" s="100"/>
      <c r="Z1412" s="100"/>
    </row>
    <row r="1413" spans="1:26" ht="14.25" hidden="1" customHeight="1" outlineLevel="1" x14ac:dyDescent="0.2">
      <c r="A1413" s="100"/>
      <c r="B1413" s="100"/>
      <c r="C1413" s="100"/>
      <c r="D1413" s="100" t="s">
        <v>1097</v>
      </c>
      <c r="E1413" s="101">
        <v>49</v>
      </c>
      <c r="F1413" s="100"/>
      <c r="G1413" s="100"/>
      <c r="H1413" s="100"/>
      <c r="I1413" s="100"/>
      <c r="J1413" s="100"/>
      <c r="K1413" s="100"/>
      <c r="L1413" s="100"/>
      <c r="M1413" s="100"/>
      <c r="N1413" s="100"/>
      <c r="O1413" s="100"/>
      <c r="P1413" s="100"/>
      <c r="Q1413" s="100"/>
      <c r="R1413" s="100"/>
      <c r="S1413" s="100"/>
      <c r="T1413" s="100"/>
      <c r="U1413" s="100"/>
      <c r="V1413" s="100"/>
      <c r="W1413" s="100"/>
      <c r="X1413" s="100"/>
      <c r="Y1413" s="100"/>
      <c r="Z1413" s="100"/>
    </row>
    <row r="1414" spans="1:26" ht="14.25" hidden="1" customHeight="1" outlineLevel="1" x14ac:dyDescent="0.2">
      <c r="A1414" s="100"/>
      <c r="B1414" s="100"/>
      <c r="C1414" s="100">
        <v>44</v>
      </c>
      <c r="D1414" s="100" t="s">
        <v>1134</v>
      </c>
      <c r="E1414" s="101">
        <v>23</v>
      </c>
      <c r="F1414" s="100" t="s">
        <v>1135</v>
      </c>
      <c r="G1414" s="100">
        <v>108</v>
      </c>
      <c r="H1414" s="100"/>
      <c r="I1414" s="100"/>
      <c r="J1414" s="100"/>
      <c r="K1414" s="100"/>
      <c r="L1414" s="100"/>
      <c r="M1414" s="100"/>
      <c r="N1414" s="100"/>
      <c r="O1414" s="100"/>
      <c r="P1414" s="100"/>
      <c r="Q1414" s="100"/>
      <c r="R1414" s="100"/>
      <c r="S1414" s="100"/>
      <c r="T1414" s="100"/>
      <c r="U1414" s="100"/>
      <c r="V1414" s="100"/>
      <c r="W1414" s="100"/>
      <c r="X1414" s="100"/>
      <c r="Y1414" s="100"/>
      <c r="Z1414" s="100"/>
    </row>
    <row r="1415" spans="1:26" ht="14.25" hidden="1" customHeight="1" outlineLevel="1" x14ac:dyDescent="0.2">
      <c r="A1415" s="100"/>
      <c r="B1415" s="100"/>
      <c r="C1415" s="100">
        <v>45</v>
      </c>
      <c r="D1415" s="100" t="s">
        <v>1096</v>
      </c>
      <c r="E1415" s="101">
        <v>1</v>
      </c>
      <c r="F1415" s="100"/>
      <c r="G1415" s="100">
        <v>110</v>
      </c>
      <c r="H1415" s="100"/>
      <c r="I1415" s="100"/>
      <c r="J1415" s="100"/>
      <c r="K1415" s="100"/>
      <c r="L1415" s="100"/>
      <c r="M1415" s="100"/>
      <c r="N1415" s="100"/>
      <c r="O1415" s="100"/>
      <c r="P1415" s="100"/>
      <c r="Q1415" s="100"/>
      <c r="R1415" s="100"/>
      <c r="S1415" s="100"/>
      <c r="T1415" s="100"/>
      <c r="U1415" s="100"/>
      <c r="V1415" s="100"/>
      <c r="W1415" s="100"/>
      <c r="X1415" s="100"/>
      <c r="Y1415" s="100"/>
      <c r="Z1415" s="100"/>
    </row>
    <row r="1416" spans="1:26" ht="14.25" hidden="1" customHeight="1" outlineLevel="1" x14ac:dyDescent="0.2">
      <c r="A1416" s="100"/>
      <c r="B1416" s="100"/>
      <c r="C1416" s="100"/>
      <c r="D1416" s="100" t="s">
        <v>1097</v>
      </c>
      <c r="E1416" s="101">
        <v>49</v>
      </c>
      <c r="F1416" s="100"/>
      <c r="G1416" s="100"/>
      <c r="H1416" s="100"/>
      <c r="I1416" s="100"/>
      <c r="J1416" s="100"/>
      <c r="K1416" s="100"/>
      <c r="L1416" s="100"/>
      <c r="M1416" s="100"/>
      <c r="N1416" s="100"/>
      <c r="O1416" s="100"/>
      <c r="P1416" s="100"/>
      <c r="Q1416" s="100"/>
      <c r="R1416" s="100"/>
      <c r="S1416" s="100"/>
      <c r="T1416" s="100"/>
      <c r="U1416" s="100"/>
      <c r="V1416" s="100"/>
      <c r="W1416" s="100"/>
      <c r="X1416" s="100"/>
      <c r="Y1416" s="100"/>
      <c r="Z1416" s="100"/>
    </row>
    <row r="1417" spans="1:26" ht="14.25" hidden="1" customHeight="1" outlineLevel="1" x14ac:dyDescent="0.2">
      <c r="A1417" s="100"/>
      <c r="B1417" s="100"/>
      <c r="C1417" s="100">
        <v>46</v>
      </c>
      <c r="D1417" s="100" t="s">
        <v>1134</v>
      </c>
      <c r="E1417" s="101">
        <v>24</v>
      </c>
      <c r="F1417" s="100" t="s">
        <v>1135</v>
      </c>
      <c r="G1417" s="100">
        <v>112</v>
      </c>
      <c r="H1417" s="100"/>
      <c r="I1417" s="100"/>
      <c r="J1417" s="100"/>
      <c r="K1417" s="100"/>
      <c r="L1417" s="100"/>
      <c r="M1417" s="100"/>
      <c r="N1417" s="100"/>
      <c r="O1417" s="100"/>
      <c r="P1417" s="100"/>
      <c r="Q1417" s="100"/>
      <c r="R1417" s="100"/>
      <c r="S1417" s="100"/>
      <c r="T1417" s="100"/>
      <c r="U1417" s="100"/>
      <c r="V1417" s="100"/>
      <c r="W1417" s="100"/>
      <c r="X1417" s="100"/>
      <c r="Y1417" s="100"/>
      <c r="Z1417" s="100"/>
    </row>
    <row r="1418" spans="1:26" ht="14.25" hidden="1" customHeight="1" outlineLevel="1" x14ac:dyDescent="0.2">
      <c r="A1418" s="100"/>
      <c r="B1418" s="100"/>
      <c r="C1418" s="100">
        <v>47</v>
      </c>
      <c r="D1418" s="100" t="s">
        <v>1096</v>
      </c>
      <c r="E1418" s="101">
        <v>1</v>
      </c>
      <c r="F1418" s="100"/>
      <c r="G1418" s="100">
        <v>114</v>
      </c>
      <c r="H1418" s="100"/>
      <c r="I1418" s="100"/>
      <c r="J1418" s="100"/>
      <c r="K1418" s="100"/>
      <c r="L1418" s="100"/>
      <c r="M1418" s="100"/>
      <c r="N1418" s="100"/>
      <c r="O1418" s="100"/>
      <c r="P1418" s="100"/>
      <c r="Q1418" s="100"/>
      <c r="R1418" s="100"/>
      <c r="S1418" s="100"/>
      <c r="T1418" s="100"/>
      <c r="U1418" s="100"/>
      <c r="V1418" s="100"/>
      <c r="W1418" s="100"/>
      <c r="X1418" s="100"/>
      <c r="Y1418" s="100"/>
      <c r="Z1418" s="100"/>
    </row>
    <row r="1419" spans="1:26" ht="14.25" hidden="1" customHeight="1" outlineLevel="1" x14ac:dyDescent="0.2">
      <c r="A1419" s="100"/>
      <c r="B1419" s="100"/>
      <c r="C1419" s="100"/>
      <c r="D1419" s="100" t="s">
        <v>1097</v>
      </c>
      <c r="E1419" s="101">
        <v>50</v>
      </c>
      <c r="F1419" s="100"/>
      <c r="G1419" s="100"/>
      <c r="H1419" s="100"/>
      <c r="I1419" s="100"/>
      <c r="J1419" s="100"/>
      <c r="K1419" s="100"/>
      <c r="L1419" s="100"/>
      <c r="M1419" s="100"/>
      <c r="N1419" s="100"/>
      <c r="O1419" s="100"/>
      <c r="P1419" s="100"/>
      <c r="Q1419" s="100"/>
      <c r="R1419" s="100"/>
      <c r="S1419" s="100"/>
      <c r="T1419" s="100"/>
      <c r="U1419" s="100"/>
      <c r="V1419" s="100"/>
      <c r="W1419" s="100"/>
      <c r="X1419" s="100"/>
      <c r="Y1419" s="100"/>
      <c r="Z1419" s="100"/>
    </row>
    <row r="1420" spans="1:26" ht="14.25" hidden="1" customHeight="1" outlineLevel="1" x14ac:dyDescent="0.2">
      <c r="A1420" s="100"/>
      <c r="B1420" s="100"/>
      <c r="C1420" s="100">
        <v>48</v>
      </c>
      <c r="D1420" s="100" t="s">
        <v>1134</v>
      </c>
      <c r="E1420" s="101">
        <v>25</v>
      </c>
      <c r="F1420" s="100" t="s">
        <v>1135</v>
      </c>
      <c r="G1420" s="100">
        <v>116</v>
      </c>
      <c r="H1420" s="100"/>
      <c r="I1420" s="100"/>
      <c r="J1420" s="100"/>
      <c r="K1420" s="100"/>
      <c r="L1420" s="100"/>
      <c r="M1420" s="100"/>
      <c r="N1420" s="100"/>
      <c r="O1420" s="100"/>
      <c r="P1420" s="100"/>
      <c r="Q1420" s="100"/>
      <c r="R1420" s="100"/>
      <c r="S1420" s="100"/>
      <c r="T1420" s="100"/>
      <c r="U1420" s="100"/>
      <c r="V1420" s="100"/>
      <c r="W1420" s="100"/>
      <c r="X1420" s="100"/>
      <c r="Y1420" s="100"/>
      <c r="Z1420" s="100"/>
    </row>
    <row r="1421" spans="1:26" ht="14.25" hidden="1" customHeight="1" outlineLevel="1" x14ac:dyDescent="0.2">
      <c r="A1421" s="100"/>
      <c r="B1421" s="100"/>
      <c r="C1421" s="100">
        <v>49</v>
      </c>
      <c r="D1421" s="100" t="s">
        <v>1096</v>
      </c>
      <c r="E1421" s="101">
        <v>1</v>
      </c>
      <c r="F1421" s="100"/>
      <c r="G1421" s="100">
        <v>118</v>
      </c>
      <c r="H1421" s="100"/>
      <c r="I1421" s="100"/>
      <c r="J1421" s="100"/>
      <c r="K1421" s="100"/>
      <c r="L1421" s="100"/>
      <c r="M1421" s="100"/>
      <c r="N1421" s="100"/>
      <c r="O1421" s="100"/>
      <c r="P1421" s="100"/>
      <c r="Q1421" s="100"/>
      <c r="R1421" s="100"/>
      <c r="S1421" s="100"/>
      <c r="T1421" s="100"/>
      <c r="U1421" s="100"/>
      <c r="V1421" s="100"/>
      <c r="W1421" s="100"/>
      <c r="X1421" s="100"/>
      <c r="Y1421" s="100"/>
      <c r="Z1421" s="100"/>
    </row>
    <row r="1422" spans="1:26" ht="14.25" hidden="1" customHeight="1" outlineLevel="1" x14ac:dyDescent="0.2">
      <c r="A1422" s="100"/>
      <c r="B1422" s="100"/>
      <c r="C1422" s="100"/>
      <c r="D1422" s="100" t="s">
        <v>1097</v>
      </c>
      <c r="E1422" s="101">
        <v>50</v>
      </c>
      <c r="F1422" s="100"/>
      <c r="G1422" s="100"/>
      <c r="H1422" s="100"/>
      <c r="I1422" s="100"/>
      <c r="J1422" s="100"/>
      <c r="K1422" s="100"/>
      <c r="L1422" s="100"/>
      <c r="M1422" s="100"/>
      <c r="N1422" s="100"/>
      <c r="O1422" s="100"/>
      <c r="P1422" s="100"/>
      <c r="Q1422" s="100"/>
      <c r="R1422" s="100"/>
      <c r="S1422" s="100"/>
      <c r="T1422" s="100"/>
      <c r="U1422" s="100"/>
      <c r="V1422" s="100"/>
      <c r="W1422" s="100"/>
      <c r="X1422" s="100"/>
      <c r="Y1422" s="100"/>
      <c r="Z1422" s="100"/>
    </row>
    <row r="1423" spans="1:26" ht="14.25" hidden="1" customHeight="1" outlineLevel="1" x14ac:dyDescent="0.2">
      <c r="A1423" s="100"/>
      <c r="B1423" s="100"/>
      <c r="C1423" s="100">
        <v>50</v>
      </c>
      <c r="D1423" s="100" t="s">
        <v>1134</v>
      </c>
      <c r="E1423" s="101">
        <v>26</v>
      </c>
      <c r="F1423" s="100" t="s">
        <v>1135</v>
      </c>
      <c r="G1423" s="100">
        <v>120</v>
      </c>
      <c r="H1423" s="100"/>
      <c r="I1423" s="100"/>
      <c r="J1423" s="100"/>
      <c r="K1423" s="100"/>
      <c r="L1423" s="100"/>
      <c r="M1423" s="100"/>
      <c r="N1423" s="100"/>
      <c r="O1423" s="100"/>
      <c r="P1423" s="100"/>
      <c r="Q1423" s="100"/>
      <c r="R1423" s="100"/>
      <c r="S1423" s="100"/>
      <c r="T1423" s="100"/>
      <c r="U1423" s="100"/>
      <c r="V1423" s="100"/>
      <c r="W1423" s="100"/>
      <c r="X1423" s="100"/>
      <c r="Y1423" s="100"/>
      <c r="Z1423" s="100"/>
    </row>
    <row r="1424" spans="1:26" ht="14.25" customHeight="1" x14ac:dyDescent="0.2">
      <c r="A1424" s="28" t="s">
        <v>1136</v>
      </c>
      <c r="B1424" s="28" t="s">
        <v>1089</v>
      </c>
      <c r="C1424" s="28">
        <v>1</v>
      </c>
      <c r="D1424" s="28" t="s">
        <v>1090</v>
      </c>
      <c r="E1424" s="29">
        <v>476974</v>
      </c>
      <c r="F1424" s="32"/>
      <c r="G1424" s="28">
        <v>20</v>
      </c>
      <c r="H1424" s="100">
        <v>78</v>
      </c>
      <c r="I1424" s="100"/>
      <c r="J1424" s="100"/>
      <c r="K1424" s="100"/>
      <c r="L1424" s="100"/>
      <c r="M1424" s="100"/>
      <c r="N1424" s="100"/>
      <c r="O1424" s="100"/>
      <c r="P1424" s="100"/>
      <c r="Q1424" s="100"/>
      <c r="R1424" s="100"/>
      <c r="S1424" s="100"/>
      <c r="T1424" s="100"/>
      <c r="U1424" s="100"/>
      <c r="V1424" s="100"/>
      <c r="W1424" s="100"/>
      <c r="X1424" s="100"/>
      <c r="Y1424" s="100"/>
      <c r="Z1424" s="100"/>
    </row>
    <row r="1425" spans="1:26" ht="14.25" customHeight="1" collapsed="1" x14ac:dyDescent="0.2">
      <c r="A1425" s="100"/>
      <c r="B1425" s="100"/>
      <c r="C1425" s="100"/>
      <c r="D1425" s="100" t="s">
        <v>1091</v>
      </c>
      <c r="E1425" s="101">
        <v>70</v>
      </c>
      <c r="F1425" s="33"/>
      <c r="G1425" s="100"/>
      <c r="H1425" s="100"/>
      <c r="I1425" s="100"/>
      <c r="J1425" s="100"/>
      <c r="K1425" s="100"/>
      <c r="L1425" s="100"/>
      <c r="M1425" s="100"/>
      <c r="N1425" s="100"/>
      <c r="O1425" s="100"/>
      <c r="P1425" s="100"/>
      <c r="Q1425" s="100"/>
      <c r="R1425" s="100"/>
      <c r="S1425" s="100"/>
      <c r="T1425" s="100"/>
      <c r="U1425" s="100"/>
      <c r="V1425" s="100"/>
      <c r="W1425" s="100"/>
      <c r="X1425" s="100"/>
      <c r="Y1425" s="100"/>
      <c r="Z1425" s="100"/>
    </row>
    <row r="1426" spans="1:26" ht="14.25" hidden="1" customHeight="1" outlineLevel="1" x14ac:dyDescent="0.2">
      <c r="A1426" s="100"/>
      <c r="B1426" s="100"/>
      <c r="C1426" s="100">
        <v>2</v>
      </c>
      <c r="D1426" s="100" t="s">
        <v>1091</v>
      </c>
      <c r="E1426" s="101">
        <v>71</v>
      </c>
      <c r="F1426" s="33"/>
      <c r="G1426" s="100">
        <v>24</v>
      </c>
      <c r="H1426" s="100"/>
      <c r="I1426" s="100"/>
      <c r="J1426" s="100"/>
      <c r="K1426" s="100"/>
      <c r="L1426" s="100"/>
      <c r="M1426" s="100"/>
      <c r="N1426" s="100"/>
      <c r="O1426" s="100"/>
      <c r="P1426" s="100"/>
      <c r="Q1426" s="100"/>
      <c r="R1426" s="100"/>
      <c r="S1426" s="100"/>
      <c r="T1426" s="100"/>
      <c r="U1426" s="100"/>
      <c r="V1426" s="100"/>
      <c r="W1426" s="100"/>
      <c r="X1426" s="100"/>
      <c r="Y1426" s="100"/>
      <c r="Z1426" s="100"/>
    </row>
    <row r="1427" spans="1:26" ht="14.25" hidden="1" customHeight="1" outlineLevel="1" x14ac:dyDescent="0.2">
      <c r="A1427" s="100"/>
      <c r="B1427" s="100"/>
      <c r="C1427" s="100">
        <v>3</v>
      </c>
      <c r="D1427" s="100" t="s">
        <v>1090</v>
      </c>
      <c r="E1427" s="101">
        <v>487085</v>
      </c>
      <c r="F1427" s="33"/>
      <c r="G1427" s="100">
        <v>26</v>
      </c>
      <c r="H1427" s="100"/>
      <c r="I1427" s="100"/>
      <c r="J1427" s="100"/>
      <c r="K1427" s="100"/>
      <c r="L1427" s="100"/>
      <c r="M1427" s="100"/>
      <c r="N1427" s="100"/>
      <c r="O1427" s="100"/>
      <c r="P1427" s="100"/>
      <c r="Q1427" s="100"/>
      <c r="R1427" s="100"/>
      <c r="S1427" s="100"/>
      <c r="T1427" s="100"/>
      <c r="U1427" s="100"/>
      <c r="V1427" s="100"/>
      <c r="W1427" s="100"/>
      <c r="X1427" s="100"/>
      <c r="Y1427" s="100"/>
      <c r="Z1427" s="100"/>
    </row>
    <row r="1428" spans="1:26" ht="14.25" hidden="1" customHeight="1" outlineLevel="1" x14ac:dyDescent="0.2">
      <c r="A1428" s="100"/>
      <c r="B1428" s="100"/>
      <c r="C1428" s="100">
        <v>4</v>
      </c>
      <c r="D1428" s="100" t="s">
        <v>1091</v>
      </c>
      <c r="E1428" s="101">
        <v>72</v>
      </c>
      <c r="F1428" s="33"/>
      <c r="G1428" s="100">
        <v>28</v>
      </c>
      <c r="H1428" s="100"/>
      <c r="I1428" s="100"/>
      <c r="J1428" s="100"/>
      <c r="K1428" s="100"/>
      <c r="L1428" s="100"/>
      <c r="M1428" s="100"/>
      <c r="N1428" s="100"/>
      <c r="O1428" s="100"/>
      <c r="P1428" s="100"/>
      <c r="Q1428" s="100"/>
      <c r="R1428" s="100"/>
      <c r="S1428" s="100"/>
      <c r="T1428" s="100"/>
      <c r="U1428" s="100"/>
      <c r="V1428" s="100"/>
      <c r="W1428" s="100"/>
      <c r="X1428" s="100"/>
      <c r="Y1428" s="100"/>
      <c r="Z1428" s="100"/>
    </row>
    <row r="1429" spans="1:26" ht="14.25" hidden="1" customHeight="1" outlineLevel="1" x14ac:dyDescent="0.2">
      <c r="A1429" s="100"/>
      <c r="B1429" s="100"/>
      <c r="C1429" s="100">
        <v>5</v>
      </c>
      <c r="D1429" s="100" t="s">
        <v>1090</v>
      </c>
      <c r="E1429" s="101">
        <v>497197</v>
      </c>
      <c r="F1429" s="33"/>
      <c r="G1429" s="100">
        <v>30</v>
      </c>
      <c r="H1429" s="100"/>
      <c r="I1429" s="100"/>
      <c r="J1429" s="100"/>
      <c r="K1429" s="100"/>
      <c r="L1429" s="100"/>
      <c r="M1429" s="100"/>
      <c r="N1429" s="100"/>
      <c r="O1429" s="100"/>
      <c r="P1429" s="100"/>
      <c r="Q1429" s="100"/>
      <c r="R1429" s="100"/>
      <c r="S1429" s="100"/>
      <c r="T1429" s="100"/>
      <c r="U1429" s="100"/>
      <c r="V1429" s="100"/>
      <c r="W1429" s="100"/>
      <c r="X1429" s="100"/>
      <c r="Y1429" s="100"/>
      <c r="Z1429" s="100"/>
    </row>
    <row r="1430" spans="1:26" ht="14.25" hidden="1" customHeight="1" outlineLevel="1" x14ac:dyDescent="0.2">
      <c r="A1430" s="100"/>
      <c r="B1430" s="100"/>
      <c r="C1430" s="100">
        <v>6</v>
      </c>
      <c r="D1430" s="100" t="s">
        <v>1091</v>
      </c>
      <c r="E1430" s="101">
        <v>73</v>
      </c>
      <c r="F1430" s="33"/>
      <c r="G1430" s="100">
        <v>32</v>
      </c>
      <c r="H1430" s="100"/>
      <c r="I1430" s="100"/>
      <c r="J1430" s="100"/>
      <c r="K1430" s="100"/>
      <c r="L1430" s="100"/>
      <c r="M1430" s="100"/>
      <c r="N1430" s="100"/>
      <c r="O1430" s="100"/>
      <c r="P1430" s="100"/>
      <c r="Q1430" s="100"/>
      <c r="R1430" s="100"/>
      <c r="S1430" s="100"/>
      <c r="T1430" s="100"/>
      <c r="U1430" s="100"/>
      <c r="V1430" s="100"/>
      <c r="W1430" s="100"/>
      <c r="X1430" s="100"/>
      <c r="Y1430" s="100"/>
      <c r="Z1430" s="100"/>
    </row>
    <row r="1431" spans="1:26" ht="14.25" hidden="1" customHeight="1" outlineLevel="1" x14ac:dyDescent="0.2">
      <c r="A1431" s="100"/>
      <c r="B1431" s="100"/>
      <c r="C1431" s="100">
        <v>7</v>
      </c>
      <c r="D1431" s="100" t="s">
        <v>1090</v>
      </c>
      <c r="E1431" s="101">
        <v>507308</v>
      </c>
      <c r="F1431" s="33"/>
      <c r="G1431" s="100">
        <v>34</v>
      </c>
      <c r="H1431" s="100"/>
      <c r="I1431" s="100"/>
      <c r="J1431" s="100"/>
      <c r="K1431" s="100"/>
      <c r="L1431" s="100"/>
      <c r="M1431" s="100"/>
      <c r="N1431" s="100"/>
      <c r="O1431" s="100"/>
      <c r="P1431" s="100"/>
      <c r="Q1431" s="100"/>
      <c r="R1431" s="100"/>
      <c r="S1431" s="100"/>
      <c r="T1431" s="100"/>
      <c r="U1431" s="100"/>
      <c r="V1431" s="100"/>
      <c r="W1431" s="100"/>
      <c r="X1431" s="100"/>
      <c r="Y1431" s="100"/>
      <c r="Z1431" s="100"/>
    </row>
    <row r="1432" spans="1:26" ht="14.25" hidden="1" customHeight="1" outlineLevel="1" x14ac:dyDescent="0.2">
      <c r="A1432" s="100"/>
      <c r="B1432" s="100"/>
      <c r="C1432" s="100">
        <v>8</v>
      </c>
      <c r="D1432" s="100" t="s">
        <v>1091</v>
      </c>
      <c r="E1432" s="101">
        <v>74</v>
      </c>
      <c r="F1432" s="33"/>
      <c r="G1432" s="100">
        <v>36</v>
      </c>
      <c r="H1432" s="100"/>
      <c r="I1432" s="100"/>
      <c r="J1432" s="100"/>
      <c r="K1432" s="100"/>
      <c r="L1432" s="100"/>
      <c r="M1432" s="100"/>
      <c r="N1432" s="100"/>
      <c r="O1432" s="100"/>
      <c r="P1432" s="100"/>
      <c r="Q1432" s="100"/>
      <c r="R1432" s="100"/>
      <c r="S1432" s="100"/>
      <c r="T1432" s="100"/>
      <c r="U1432" s="100"/>
      <c r="V1432" s="100"/>
      <c r="W1432" s="100"/>
      <c r="X1432" s="100"/>
      <c r="Y1432" s="100"/>
      <c r="Z1432" s="100"/>
    </row>
    <row r="1433" spans="1:26" ht="14.25" hidden="1" customHeight="1" outlineLevel="1" x14ac:dyDescent="0.2">
      <c r="A1433" s="100"/>
      <c r="B1433" s="100"/>
      <c r="C1433" s="100">
        <v>9</v>
      </c>
      <c r="D1433" s="100" t="s">
        <v>1090</v>
      </c>
      <c r="E1433" s="101">
        <v>517420</v>
      </c>
      <c r="F1433" s="33"/>
      <c r="G1433" s="100">
        <v>38</v>
      </c>
      <c r="H1433" s="100"/>
      <c r="I1433" s="100"/>
      <c r="J1433" s="100"/>
      <c r="K1433" s="100"/>
      <c r="L1433" s="100"/>
      <c r="M1433" s="100"/>
      <c r="N1433" s="100"/>
      <c r="O1433" s="100"/>
      <c r="P1433" s="100"/>
      <c r="Q1433" s="100"/>
      <c r="R1433" s="100"/>
      <c r="S1433" s="100"/>
      <c r="T1433" s="100"/>
      <c r="U1433" s="100"/>
      <c r="V1433" s="100"/>
      <c r="W1433" s="100"/>
      <c r="X1433" s="100"/>
      <c r="Y1433" s="100"/>
      <c r="Z1433" s="100"/>
    </row>
    <row r="1434" spans="1:26" ht="14.25" hidden="1" customHeight="1" outlineLevel="1" x14ac:dyDescent="0.2">
      <c r="A1434" s="100"/>
      <c r="B1434" s="100"/>
      <c r="C1434" s="100">
        <v>10</v>
      </c>
      <c r="D1434" s="100" t="s">
        <v>1091</v>
      </c>
      <c r="E1434" s="101">
        <v>76</v>
      </c>
      <c r="F1434" s="33"/>
      <c r="G1434" s="100">
        <v>40</v>
      </c>
      <c r="H1434" s="100"/>
      <c r="I1434" s="100"/>
      <c r="J1434" s="100"/>
      <c r="K1434" s="100"/>
      <c r="L1434" s="100"/>
      <c r="M1434" s="100"/>
      <c r="N1434" s="100"/>
      <c r="O1434" s="100"/>
      <c r="P1434" s="100"/>
      <c r="Q1434" s="100"/>
      <c r="R1434" s="100"/>
      <c r="S1434" s="100"/>
      <c r="T1434" s="100"/>
      <c r="U1434" s="100"/>
      <c r="V1434" s="100"/>
      <c r="W1434" s="100"/>
      <c r="X1434" s="100"/>
      <c r="Y1434" s="100"/>
      <c r="Z1434" s="100"/>
    </row>
    <row r="1435" spans="1:26" ht="14.25" hidden="1" customHeight="1" outlineLevel="1" x14ac:dyDescent="0.2">
      <c r="A1435" s="100"/>
      <c r="B1435" s="100"/>
      <c r="C1435" s="100">
        <v>11</v>
      </c>
      <c r="D1435" s="100" t="s">
        <v>1090</v>
      </c>
      <c r="E1435" s="101">
        <v>527531</v>
      </c>
      <c r="F1435" s="33"/>
      <c r="G1435" s="100">
        <v>42</v>
      </c>
      <c r="H1435" s="100"/>
      <c r="I1435" s="100"/>
      <c r="J1435" s="100"/>
      <c r="K1435" s="100"/>
      <c r="L1435" s="100"/>
      <c r="M1435" s="100"/>
      <c r="N1435" s="100"/>
      <c r="O1435" s="100"/>
      <c r="P1435" s="100"/>
      <c r="Q1435" s="100"/>
      <c r="R1435" s="100"/>
      <c r="S1435" s="100"/>
      <c r="T1435" s="100"/>
      <c r="U1435" s="100"/>
      <c r="V1435" s="100"/>
      <c r="W1435" s="100"/>
      <c r="X1435" s="100"/>
      <c r="Y1435" s="100"/>
      <c r="Z1435" s="100"/>
    </row>
    <row r="1436" spans="1:26" ht="14.25" hidden="1" customHeight="1" outlineLevel="1" x14ac:dyDescent="0.2">
      <c r="A1436" s="100"/>
      <c r="B1436" s="100"/>
      <c r="C1436" s="100">
        <v>12</v>
      </c>
      <c r="D1436" s="100" t="s">
        <v>1091</v>
      </c>
      <c r="E1436" s="101">
        <v>78</v>
      </c>
      <c r="F1436" s="33"/>
      <c r="G1436" s="100">
        <v>44</v>
      </c>
      <c r="H1436" s="100"/>
      <c r="I1436" s="100"/>
      <c r="J1436" s="100"/>
      <c r="K1436" s="100"/>
      <c r="L1436" s="100"/>
      <c r="M1436" s="100"/>
      <c r="N1436" s="100"/>
      <c r="O1436" s="100"/>
      <c r="P1436" s="100"/>
      <c r="Q1436" s="100"/>
      <c r="R1436" s="100"/>
      <c r="S1436" s="100"/>
      <c r="T1436" s="100"/>
      <c r="U1436" s="100"/>
      <c r="V1436" s="100"/>
      <c r="W1436" s="100"/>
      <c r="X1436" s="100"/>
      <c r="Y1436" s="100"/>
      <c r="Z1436" s="100"/>
    </row>
    <row r="1437" spans="1:26" ht="14.25" hidden="1" customHeight="1" outlineLevel="1" x14ac:dyDescent="0.2">
      <c r="A1437" s="100"/>
      <c r="B1437" s="100"/>
      <c r="C1437" s="100">
        <v>13</v>
      </c>
      <c r="D1437" s="100" t="s">
        <v>1090</v>
      </c>
      <c r="E1437" s="101">
        <v>537643</v>
      </c>
      <c r="F1437" s="33"/>
      <c r="G1437" s="100">
        <v>46</v>
      </c>
      <c r="H1437" s="100"/>
      <c r="I1437" s="100"/>
      <c r="J1437" s="100"/>
      <c r="K1437" s="100"/>
      <c r="L1437" s="100"/>
      <c r="M1437" s="100"/>
      <c r="N1437" s="100"/>
      <c r="O1437" s="100"/>
      <c r="P1437" s="100"/>
      <c r="Q1437" s="100"/>
      <c r="R1437" s="100"/>
      <c r="S1437" s="100"/>
      <c r="T1437" s="100"/>
      <c r="U1437" s="100"/>
      <c r="V1437" s="100"/>
      <c r="W1437" s="100"/>
      <c r="X1437" s="100"/>
      <c r="Y1437" s="100"/>
      <c r="Z1437" s="100"/>
    </row>
    <row r="1438" spans="1:26" ht="14.25" hidden="1" customHeight="1" outlineLevel="1" x14ac:dyDescent="0.2">
      <c r="A1438" s="100"/>
      <c r="B1438" s="100"/>
      <c r="C1438" s="100">
        <v>14</v>
      </c>
      <c r="D1438" s="100" t="s">
        <v>1091</v>
      </c>
      <c r="E1438" s="101">
        <v>80</v>
      </c>
      <c r="F1438" s="33"/>
      <c r="G1438" s="100">
        <v>48</v>
      </c>
      <c r="H1438" s="100"/>
      <c r="I1438" s="100"/>
      <c r="J1438" s="100"/>
      <c r="K1438" s="100"/>
      <c r="L1438" s="100"/>
      <c r="M1438" s="100"/>
      <c r="N1438" s="100"/>
      <c r="O1438" s="100"/>
      <c r="P1438" s="100"/>
      <c r="Q1438" s="100"/>
      <c r="R1438" s="100"/>
      <c r="S1438" s="100"/>
      <c r="T1438" s="100"/>
      <c r="U1438" s="100"/>
      <c r="V1438" s="100"/>
      <c r="W1438" s="100"/>
      <c r="X1438" s="100"/>
      <c r="Y1438" s="100"/>
      <c r="Z1438" s="100"/>
    </row>
    <row r="1439" spans="1:26" ht="14.25" hidden="1" customHeight="1" outlineLevel="1" x14ac:dyDescent="0.2">
      <c r="A1439" s="100"/>
      <c r="B1439" s="100"/>
      <c r="C1439" s="100">
        <v>15</v>
      </c>
      <c r="D1439" s="100" t="s">
        <v>1090</v>
      </c>
      <c r="E1439" s="101">
        <v>547754</v>
      </c>
      <c r="F1439" s="33"/>
      <c r="G1439" s="100">
        <v>50</v>
      </c>
      <c r="H1439" s="100"/>
      <c r="I1439" s="100"/>
      <c r="J1439" s="100"/>
      <c r="K1439" s="100"/>
      <c r="L1439" s="100"/>
      <c r="M1439" s="100"/>
      <c r="N1439" s="100"/>
      <c r="O1439" s="100"/>
      <c r="P1439" s="100"/>
      <c r="Q1439" s="100"/>
      <c r="R1439" s="100"/>
      <c r="S1439" s="100"/>
      <c r="T1439" s="100"/>
      <c r="U1439" s="100"/>
      <c r="V1439" s="100"/>
      <c r="W1439" s="100"/>
      <c r="X1439" s="100"/>
      <c r="Y1439" s="100"/>
      <c r="Z1439" s="100"/>
    </row>
    <row r="1440" spans="1:26" ht="14.25" hidden="1" customHeight="1" outlineLevel="1" x14ac:dyDescent="0.2">
      <c r="A1440" s="100"/>
      <c r="B1440" s="100"/>
      <c r="C1440" s="100">
        <v>16</v>
      </c>
      <c r="D1440" s="100" t="s">
        <v>1091</v>
      </c>
      <c r="E1440" s="101">
        <v>82</v>
      </c>
      <c r="F1440" s="33"/>
      <c r="G1440" s="100">
        <v>52</v>
      </c>
      <c r="H1440" s="100"/>
      <c r="I1440" s="100"/>
      <c r="J1440" s="100"/>
      <c r="K1440" s="100"/>
      <c r="L1440" s="100"/>
      <c r="M1440" s="100"/>
      <c r="N1440" s="100"/>
      <c r="O1440" s="100"/>
      <c r="P1440" s="100"/>
      <c r="Q1440" s="100"/>
      <c r="R1440" s="100"/>
      <c r="S1440" s="100"/>
      <c r="T1440" s="100"/>
      <c r="U1440" s="100"/>
      <c r="V1440" s="100"/>
      <c r="W1440" s="100"/>
      <c r="X1440" s="100"/>
      <c r="Y1440" s="100"/>
      <c r="Z1440" s="100"/>
    </row>
    <row r="1441" spans="1:26" ht="14.25" hidden="1" customHeight="1" outlineLevel="1" x14ac:dyDescent="0.2">
      <c r="A1441" s="100"/>
      <c r="B1441" s="100"/>
      <c r="C1441" s="100">
        <v>17</v>
      </c>
      <c r="D1441" s="100" t="s">
        <v>1090</v>
      </c>
      <c r="E1441" s="101">
        <v>557866</v>
      </c>
      <c r="F1441" s="33"/>
      <c r="G1441" s="100">
        <v>54</v>
      </c>
      <c r="H1441" s="100"/>
      <c r="I1441" s="100"/>
      <c r="J1441" s="100"/>
      <c r="K1441" s="100"/>
      <c r="L1441" s="100"/>
      <c r="M1441" s="100"/>
      <c r="N1441" s="100"/>
      <c r="O1441" s="100"/>
      <c r="P1441" s="100"/>
      <c r="Q1441" s="100"/>
      <c r="R1441" s="100"/>
      <c r="S1441" s="100"/>
      <c r="T1441" s="100"/>
      <c r="U1441" s="100"/>
      <c r="V1441" s="100"/>
      <c r="W1441" s="100"/>
      <c r="X1441" s="100"/>
      <c r="Y1441" s="100"/>
      <c r="Z1441" s="100"/>
    </row>
    <row r="1442" spans="1:26" ht="14.25" hidden="1" customHeight="1" outlineLevel="1" x14ac:dyDescent="0.2">
      <c r="A1442" s="100"/>
      <c r="B1442" s="100"/>
      <c r="C1442" s="100">
        <v>18</v>
      </c>
      <c r="D1442" s="100" t="s">
        <v>1091</v>
      </c>
      <c r="E1442" s="101">
        <v>85</v>
      </c>
      <c r="F1442" s="33"/>
      <c r="G1442" s="100">
        <v>56</v>
      </c>
      <c r="H1442" s="100"/>
      <c r="I1442" s="100"/>
      <c r="J1442" s="100"/>
      <c r="K1442" s="100"/>
      <c r="L1442" s="100"/>
      <c r="M1442" s="100"/>
      <c r="N1442" s="100"/>
      <c r="O1442" s="100"/>
      <c r="P1442" s="100"/>
      <c r="Q1442" s="100"/>
      <c r="R1442" s="100"/>
      <c r="S1442" s="100"/>
      <c r="T1442" s="100"/>
      <c r="U1442" s="100"/>
      <c r="V1442" s="100"/>
      <c r="W1442" s="100"/>
      <c r="X1442" s="100"/>
      <c r="Y1442" s="100"/>
      <c r="Z1442" s="100"/>
    </row>
    <row r="1443" spans="1:26" ht="14.25" hidden="1" customHeight="1" outlineLevel="1" x14ac:dyDescent="0.2">
      <c r="A1443" s="100"/>
      <c r="B1443" s="100"/>
      <c r="C1443" s="100">
        <v>19</v>
      </c>
      <c r="D1443" s="100" t="s">
        <v>1090</v>
      </c>
      <c r="E1443" s="101">
        <v>567977</v>
      </c>
      <c r="F1443" s="33"/>
      <c r="G1443" s="100">
        <v>58</v>
      </c>
      <c r="H1443" s="100"/>
      <c r="I1443" s="100"/>
      <c r="J1443" s="100"/>
      <c r="K1443" s="100"/>
      <c r="L1443" s="100"/>
      <c r="M1443" s="100"/>
      <c r="N1443" s="100"/>
      <c r="O1443" s="100"/>
      <c r="P1443" s="100"/>
      <c r="Q1443" s="100"/>
      <c r="R1443" s="100"/>
      <c r="S1443" s="100"/>
      <c r="T1443" s="100"/>
      <c r="U1443" s="100"/>
      <c r="V1443" s="100"/>
      <c r="W1443" s="100"/>
      <c r="X1443" s="100"/>
      <c r="Y1443" s="100"/>
      <c r="Z1443" s="100"/>
    </row>
    <row r="1444" spans="1:26" ht="14.25" hidden="1" customHeight="1" outlineLevel="1" x14ac:dyDescent="0.2">
      <c r="A1444" s="100"/>
      <c r="B1444" s="100"/>
      <c r="C1444" s="100">
        <v>20</v>
      </c>
      <c r="D1444" s="100" t="s">
        <v>1091</v>
      </c>
      <c r="E1444" s="101">
        <v>88</v>
      </c>
      <c r="F1444" s="33"/>
      <c r="G1444" s="100">
        <v>60</v>
      </c>
      <c r="H1444" s="100"/>
      <c r="I1444" s="100"/>
      <c r="J1444" s="100"/>
      <c r="K1444" s="100"/>
      <c r="L1444" s="100"/>
      <c r="M1444" s="100"/>
      <c r="N1444" s="100"/>
      <c r="O1444" s="100"/>
      <c r="P1444" s="100"/>
      <c r="Q1444" s="100"/>
      <c r="R1444" s="100"/>
      <c r="S1444" s="100"/>
      <c r="T1444" s="100"/>
      <c r="U1444" s="100"/>
      <c r="V1444" s="100"/>
      <c r="W1444" s="100"/>
      <c r="X1444" s="100"/>
      <c r="Y1444" s="100"/>
      <c r="Z1444" s="100"/>
    </row>
    <row r="1445" spans="1:26" ht="14.25" hidden="1" customHeight="1" outlineLevel="1" x14ac:dyDescent="0.2">
      <c r="A1445" s="100"/>
      <c r="B1445" s="100"/>
      <c r="C1445" s="100">
        <v>21</v>
      </c>
      <c r="D1445" s="100" t="s">
        <v>1090</v>
      </c>
      <c r="E1445" s="101">
        <v>578089</v>
      </c>
      <c r="F1445" s="33"/>
      <c r="G1445" s="100">
        <v>62</v>
      </c>
      <c r="H1445" s="100"/>
      <c r="I1445" s="100"/>
      <c r="J1445" s="100"/>
      <c r="K1445" s="100"/>
      <c r="L1445" s="100"/>
      <c r="M1445" s="100"/>
      <c r="N1445" s="100"/>
      <c r="O1445" s="100"/>
      <c r="P1445" s="100"/>
      <c r="Q1445" s="100"/>
      <c r="R1445" s="100"/>
      <c r="S1445" s="100"/>
      <c r="T1445" s="100"/>
      <c r="U1445" s="100"/>
      <c r="V1445" s="100"/>
      <c r="W1445" s="100"/>
      <c r="X1445" s="100"/>
      <c r="Y1445" s="100"/>
      <c r="Z1445" s="100"/>
    </row>
    <row r="1446" spans="1:26" ht="14.25" hidden="1" customHeight="1" outlineLevel="1" x14ac:dyDescent="0.2">
      <c r="A1446" s="100"/>
      <c r="B1446" s="100"/>
      <c r="C1446" s="100">
        <v>22</v>
      </c>
      <c r="D1446" s="100" t="s">
        <v>1091</v>
      </c>
      <c r="E1446" s="101">
        <v>91</v>
      </c>
      <c r="F1446" s="33"/>
      <c r="G1446" s="100">
        <v>64</v>
      </c>
      <c r="H1446" s="100"/>
      <c r="I1446" s="100"/>
      <c r="J1446" s="100"/>
      <c r="K1446" s="100"/>
      <c r="L1446" s="100"/>
      <c r="M1446" s="100"/>
      <c r="N1446" s="100"/>
      <c r="O1446" s="100"/>
      <c r="P1446" s="100"/>
      <c r="Q1446" s="100"/>
      <c r="R1446" s="100"/>
      <c r="S1446" s="100"/>
      <c r="T1446" s="100"/>
      <c r="U1446" s="100"/>
      <c r="V1446" s="100"/>
      <c r="W1446" s="100"/>
      <c r="X1446" s="100"/>
      <c r="Y1446" s="100"/>
      <c r="Z1446" s="100"/>
    </row>
    <row r="1447" spans="1:26" ht="14.25" hidden="1" customHeight="1" outlineLevel="1" x14ac:dyDescent="0.2">
      <c r="A1447" s="100"/>
      <c r="B1447" s="100"/>
      <c r="C1447" s="100">
        <v>23</v>
      </c>
      <c r="D1447" s="100" t="s">
        <v>1090</v>
      </c>
      <c r="E1447" s="101">
        <v>588200</v>
      </c>
      <c r="F1447" s="33"/>
      <c r="G1447" s="100">
        <v>66</v>
      </c>
      <c r="H1447" s="100"/>
      <c r="I1447" s="100"/>
      <c r="J1447" s="100"/>
      <c r="K1447" s="100"/>
      <c r="L1447" s="100"/>
      <c r="M1447" s="100"/>
      <c r="N1447" s="100"/>
      <c r="O1447" s="100"/>
      <c r="P1447" s="100"/>
      <c r="Q1447" s="100"/>
      <c r="R1447" s="100"/>
      <c r="S1447" s="100"/>
      <c r="T1447" s="100"/>
      <c r="U1447" s="100"/>
      <c r="V1447" s="100"/>
      <c r="W1447" s="100"/>
      <c r="X1447" s="100"/>
      <c r="Y1447" s="100"/>
      <c r="Z1447" s="100"/>
    </row>
    <row r="1448" spans="1:26" ht="14.25" hidden="1" customHeight="1" outlineLevel="1" x14ac:dyDescent="0.2">
      <c r="A1448" s="100"/>
      <c r="B1448" s="100"/>
      <c r="C1448" s="100">
        <v>24</v>
      </c>
      <c r="D1448" s="100" t="s">
        <v>1091</v>
      </c>
      <c r="E1448" s="101">
        <v>95</v>
      </c>
      <c r="F1448" s="33"/>
      <c r="G1448" s="100">
        <v>68</v>
      </c>
      <c r="H1448" s="100"/>
      <c r="I1448" s="100"/>
      <c r="J1448" s="100"/>
      <c r="K1448" s="100"/>
      <c r="L1448" s="100"/>
      <c r="M1448" s="100"/>
      <c r="N1448" s="100"/>
      <c r="O1448" s="100"/>
      <c r="P1448" s="100"/>
      <c r="Q1448" s="100"/>
      <c r="R1448" s="100"/>
      <c r="S1448" s="100"/>
      <c r="T1448" s="100"/>
      <c r="U1448" s="100"/>
      <c r="V1448" s="100"/>
      <c r="W1448" s="100"/>
      <c r="X1448" s="100"/>
      <c r="Y1448" s="100"/>
      <c r="Z1448" s="100"/>
    </row>
    <row r="1449" spans="1:26" ht="14.25" hidden="1" customHeight="1" outlineLevel="1" x14ac:dyDescent="0.2">
      <c r="A1449" s="100"/>
      <c r="B1449" s="100"/>
      <c r="C1449" s="100">
        <v>25</v>
      </c>
      <c r="D1449" s="100" t="s">
        <v>1090</v>
      </c>
      <c r="E1449" s="101">
        <v>598312</v>
      </c>
      <c r="F1449" s="33"/>
      <c r="G1449" s="100">
        <v>70</v>
      </c>
      <c r="H1449" s="100"/>
      <c r="I1449" s="100"/>
      <c r="J1449" s="100"/>
      <c r="K1449" s="100"/>
      <c r="L1449" s="100"/>
      <c r="M1449" s="100"/>
      <c r="N1449" s="100"/>
      <c r="O1449" s="100"/>
      <c r="P1449" s="100"/>
      <c r="Q1449" s="100"/>
      <c r="R1449" s="100"/>
      <c r="S1449" s="100"/>
      <c r="T1449" s="100"/>
      <c r="U1449" s="100"/>
      <c r="V1449" s="100"/>
      <c r="W1449" s="100"/>
      <c r="X1449" s="100"/>
      <c r="Y1449" s="100"/>
      <c r="Z1449" s="100"/>
    </row>
    <row r="1450" spans="1:26" ht="14.25" hidden="1" customHeight="1" outlineLevel="1" x14ac:dyDescent="0.2">
      <c r="A1450" s="100"/>
      <c r="B1450" s="100"/>
      <c r="C1450" s="100">
        <v>26</v>
      </c>
      <c r="D1450" s="100" t="s">
        <v>1091</v>
      </c>
      <c r="E1450" s="101">
        <v>99</v>
      </c>
      <c r="F1450" s="33"/>
      <c r="G1450" s="100">
        <v>72</v>
      </c>
      <c r="H1450" s="100"/>
      <c r="I1450" s="100"/>
      <c r="J1450" s="100"/>
      <c r="K1450" s="100"/>
      <c r="L1450" s="100"/>
      <c r="M1450" s="100"/>
      <c r="N1450" s="100"/>
      <c r="O1450" s="100"/>
      <c r="P1450" s="100"/>
      <c r="Q1450" s="100"/>
      <c r="R1450" s="100"/>
      <c r="S1450" s="100"/>
      <c r="T1450" s="100"/>
      <c r="U1450" s="100"/>
      <c r="V1450" s="100"/>
      <c r="W1450" s="100"/>
      <c r="X1450" s="100"/>
      <c r="Y1450" s="100"/>
      <c r="Z1450" s="100"/>
    </row>
    <row r="1451" spans="1:26" ht="14.25" hidden="1" customHeight="1" outlineLevel="1" x14ac:dyDescent="0.2">
      <c r="A1451" s="100"/>
      <c r="B1451" s="100"/>
      <c r="C1451" s="100">
        <v>27</v>
      </c>
      <c r="D1451" s="100" t="s">
        <v>1090</v>
      </c>
      <c r="E1451" s="101">
        <v>608423</v>
      </c>
      <c r="F1451" s="33"/>
      <c r="G1451" s="100">
        <v>74</v>
      </c>
      <c r="H1451" s="100"/>
      <c r="I1451" s="100"/>
      <c r="J1451" s="100"/>
      <c r="K1451" s="100"/>
      <c r="L1451" s="100"/>
      <c r="M1451" s="100"/>
      <c r="N1451" s="100"/>
      <c r="O1451" s="100"/>
      <c r="P1451" s="100"/>
      <c r="Q1451" s="100"/>
      <c r="R1451" s="100"/>
      <c r="S1451" s="100"/>
      <c r="T1451" s="100"/>
      <c r="U1451" s="100"/>
      <c r="V1451" s="100"/>
      <c r="W1451" s="100"/>
      <c r="X1451" s="100"/>
      <c r="Y1451" s="100"/>
      <c r="Z1451" s="100"/>
    </row>
    <row r="1452" spans="1:26" ht="14.25" hidden="1" customHeight="1" outlineLevel="1" x14ac:dyDescent="0.2">
      <c r="A1452" s="100"/>
      <c r="B1452" s="100"/>
      <c r="C1452" s="100">
        <v>28</v>
      </c>
      <c r="D1452" s="100" t="s">
        <v>1091</v>
      </c>
      <c r="E1452" s="101">
        <v>103</v>
      </c>
      <c r="F1452" s="33"/>
      <c r="G1452" s="100">
        <v>76</v>
      </c>
      <c r="H1452" s="100"/>
      <c r="I1452" s="100"/>
      <c r="J1452" s="100"/>
      <c r="K1452" s="100"/>
      <c r="L1452" s="100"/>
      <c r="M1452" s="100"/>
      <c r="N1452" s="100"/>
      <c r="O1452" s="100"/>
      <c r="P1452" s="100"/>
      <c r="Q1452" s="100"/>
      <c r="R1452" s="100"/>
      <c r="S1452" s="100"/>
      <c r="T1452" s="100"/>
      <c r="U1452" s="100"/>
      <c r="V1452" s="100"/>
      <c r="W1452" s="100"/>
      <c r="X1452" s="100"/>
      <c r="Y1452" s="100"/>
      <c r="Z1452" s="100"/>
    </row>
    <row r="1453" spans="1:26" ht="14.25" hidden="1" customHeight="1" outlineLevel="1" x14ac:dyDescent="0.2">
      <c r="A1453" s="100"/>
      <c r="B1453" s="100"/>
      <c r="C1453" s="100">
        <v>29</v>
      </c>
      <c r="D1453" s="100" t="s">
        <v>1090</v>
      </c>
      <c r="E1453" s="101">
        <v>618535</v>
      </c>
      <c r="F1453" s="33"/>
      <c r="G1453" s="100">
        <v>78</v>
      </c>
      <c r="H1453" s="100"/>
      <c r="I1453" s="100"/>
      <c r="J1453" s="100"/>
      <c r="K1453" s="100"/>
      <c r="L1453" s="100"/>
      <c r="M1453" s="100"/>
      <c r="N1453" s="100"/>
      <c r="O1453" s="100"/>
      <c r="P1453" s="100"/>
      <c r="Q1453" s="100"/>
      <c r="R1453" s="100"/>
      <c r="S1453" s="100"/>
      <c r="T1453" s="100"/>
      <c r="U1453" s="100"/>
      <c r="V1453" s="100"/>
      <c r="W1453" s="100"/>
      <c r="X1453" s="100"/>
      <c r="Y1453" s="100"/>
      <c r="Z1453" s="100"/>
    </row>
    <row r="1454" spans="1:26" ht="14.25" hidden="1" customHeight="1" outlineLevel="1" x14ac:dyDescent="0.2">
      <c r="A1454" s="100"/>
      <c r="B1454" s="100"/>
      <c r="C1454" s="100">
        <v>30</v>
      </c>
      <c r="D1454" s="100" t="s">
        <v>1091</v>
      </c>
      <c r="E1454" s="101">
        <v>107</v>
      </c>
      <c r="F1454" s="33"/>
      <c r="G1454" s="100">
        <v>80</v>
      </c>
      <c r="H1454" s="100"/>
      <c r="I1454" s="100"/>
      <c r="J1454" s="100"/>
      <c r="K1454" s="100"/>
      <c r="L1454" s="100"/>
      <c r="M1454" s="100"/>
      <c r="N1454" s="100"/>
      <c r="O1454" s="100"/>
      <c r="P1454" s="100"/>
      <c r="Q1454" s="100"/>
      <c r="R1454" s="100"/>
      <c r="S1454" s="100"/>
      <c r="T1454" s="100"/>
      <c r="U1454" s="100"/>
      <c r="V1454" s="100"/>
      <c r="W1454" s="100"/>
      <c r="X1454" s="100"/>
      <c r="Y1454" s="100"/>
      <c r="Z1454" s="100"/>
    </row>
    <row r="1455" spans="1:26" ht="14.25" hidden="1" customHeight="1" outlineLevel="1" x14ac:dyDescent="0.2">
      <c r="A1455" s="100"/>
      <c r="B1455" s="100"/>
      <c r="C1455" s="100">
        <v>31</v>
      </c>
      <c r="D1455" s="100" t="s">
        <v>1090</v>
      </c>
      <c r="E1455" s="101">
        <v>628646</v>
      </c>
      <c r="F1455" s="33"/>
      <c r="G1455" s="100">
        <v>82</v>
      </c>
      <c r="H1455" s="100"/>
      <c r="I1455" s="100"/>
      <c r="J1455" s="100"/>
      <c r="K1455" s="100"/>
      <c r="L1455" s="100"/>
      <c r="M1455" s="100"/>
      <c r="N1455" s="100"/>
      <c r="O1455" s="100"/>
      <c r="P1455" s="100"/>
      <c r="Q1455" s="100"/>
      <c r="R1455" s="100"/>
      <c r="S1455" s="100"/>
      <c r="T1455" s="100"/>
      <c r="U1455" s="100"/>
      <c r="V1455" s="100"/>
      <c r="W1455" s="100"/>
      <c r="X1455" s="100"/>
      <c r="Y1455" s="100"/>
      <c r="Z1455" s="100"/>
    </row>
    <row r="1456" spans="1:26" ht="14.25" hidden="1" customHeight="1" outlineLevel="1" x14ac:dyDescent="0.2">
      <c r="A1456" s="100"/>
      <c r="B1456" s="100"/>
      <c r="C1456" s="100">
        <v>32</v>
      </c>
      <c r="D1456" s="100" t="s">
        <v>1091</v>
      </c>
      <c r="E1456" s="101">
        <v>112</v>
      </c>
      <c r="F1456" s="33"/>
      <c r="G1456" s="100">
        <v>84</v>
      </c>
      <c r="H1456" s="100"/>
      <c r="I1456" s="100"/>
      <c r="J1456" s="100"/>
      <c r="K1456" s="100"/>
      <c r="L1456" s="100"/>
      <c r="M1456" s="100"/>
      <c r="N1456" s="100"/>
      <c r="O1456" s="100"/>
      <c r="P1456" s="100"/>
      <c r="Q1456" s="100"/>
      <c r="R1456" s="100"/>
      <c r="S1456" s="100"/>
      <c r="T1456" s="100"/>
      <c r="U1456" s="100"/>
      <c r="V1456" s="100"/>
      <c r="W1456" s="100"/>
      <c r="X1456" s="100"/>
      <c r="Y1456" s="100"/>
      <c r="Z1456" s="100"/>
    </row>
    <row r="1457" spans="1:26" ht="14.25" hidden="1" customHeight="1" outlineLevel="1" x14ac:dyDescent="0.2">
      <c r="A1457" s="100"/>
      <c r="B1457" s="100"/>
      <c r="C1457" s="100">
        <v>33</v>
      </c>
      <c r="D1457" s="100" t="s">
        <v>1090</v>
      </c>
      <c r="E1457" s="101">
        <v>638758</v>
      </c>
      <c r="F1457" s="33"/>
      <c r="G1457" s="100">
        <v>86</v>
      </c>
      <c r="H1457" s="100"/>
      <c r="I1457" s="100"/>
      <c r="J1457" s="100"/>
      <c r="K1457" s="100"/>
      <c r="L1457" s="100"/>
      <c r="M1457" s="100"/>
      <c r="N1457" s="100"/>
      <c r="O1457" s="100"/>
      <c r="P1457" s="100"/>
      <c r="Q1457" s="100"/>
      <c r="R1457" s="100"/>
      <c r="S1457" s="100"/>
      <c r="T1457" s="100"/>
      <c r="U1457" s="100"/>
      <c r="V1457" s="100"/>
      <c r="W1457" s="100"/>
      <c r="X1457" s="100"/>
      <c r="Y1457" s="100"/>
      <c r="Z1457" s="100"/>
    </row>
    <row r="1458" spans="1:26" ht="14.25" hidden="1" customHeight="1" outlineLevel="1" x14ac:dyDescent="0.2">
      <c r="A1458" s="100"/>
      <c r="B1458" s="100"/>
      <c r="C1458" s="100">
        <v>34</v>
      </c>
      <c r="D1458" s="100" t="s">
        <v>1091</v>
      </c>
      <c r="E1458" s="101">
        <v>117</v>
      </c>
      <c r="F1458" s="33"/>
      <c r="G1458" s="100">
        <v>88</v>
      </c>
      <c r="H1458" s="100"/>
      <c r="I1458" s="100"/>
      <c r="J1458" s="100"/>
      <c r="K1458" s="100"/>
      <c r="L1458" s="100"/>
      <c r="M1458" s="100"/>
      <c r="N1458" s="100"/>
      <c r="O1458" s="100"/>
      <c r="P1458" s="100"/>
      <c r="Q1458" s="100"/>
      <c r="R1458" s="100"/>
      <c r="S1458" s="100"/>
      <c r="T1458" s="100"/>
      <c r="U1458" s="100"/>
      <c r="V1458" s="100"/>
      <c r="W1458" s="100"/>
      <c r="X1458" s="100"/>
      <c r="Y1458" s="100"/>
      <c r="Z1458" s="100"/>
    </row>
    <row r="1459" spans="1:26" ht="14.25" hidden="1" customHeight="1" outlineLevel="1" x14ac:dyDescent="0.2">
      <c r="A1459" s="100"/>
      <c r="B1459" s="100"/>
      <c r="C1459" s="100">
        <v>35</v>
      </c>
      <c r="D1459" s="100" t="s">
        <v>1090</v>
      </c>
      <c r="E1459" s="101">
        <v>648869</v>
      </c>
      <c r="F1459" s="33"/>
      <c r="G1459" s="100">
        <v>90</v>
      </c>
      <c r="H1459" s="100"/>
      <c r="I1459" s="100"/>
      <c r="J1459" s="100"/>
      <c r="K1459" s="100"/>
      <c r="L1459" s="100"/>
      <c r="M1459" s="100"/>
      <c r="N1459" s="100"/>
      <c r="O1459" s="100"/>
      <c r="P1459" s="100"/>
      <c r="Q1459" s="100"/>
      <c r="R1459" s="100"/>
      <c r="S1459" s="100"/>
      <c r="T1459" s="100"/>
      <c r="U1459" s="100"/>
      <c r="V1459" s="100"/>
      <c r="W1459" s="100"/>
      <c r="X1459" s="100"/>
      <c r="Y1459" s="100"/>
      <c r="Z1459" s="100"/>
    </row>
    <row r="1460" spans="1:26" ht="14.25" hidden="1" customHeight="1" outlineLevel="1" x14ac:dyDescent="0.2">
      <c r="A1460" s="100"/>
      <c r="B1460" s="100"/>
      <c r="C1460" s="100">
        <v>36</v>
      </c>
      <c r="D1460" s="100" t="s">
        <v>1091</v>
      </c>
      <c r="E1460" s="101">
        <v>122</v>
      </c>
      <c r="F1460" s="33"/>
      <c r="G1460" s="100">
        <v>92</v>
      </c>
      <c r="H1460" s="100"/>
      <c r="I1460" s="100"/>
      <c r="J1460" s="100"/>
      <c r="K1460" s="100"/>
      <c r="L1460" s="100"/>
      <c r="M1460" s="100"/>
      <c r="N1460" s="100"/>
      <c r="O1460" s="100"/>
      <c r="P1460" s="100"/>
      <c r="Q1460" s="100"/>
      <c r="R1460" s="100"/>
      <c r="S1460" s="100"/>
      <c r="T1460" s="100"/>
      <c r="U1460" s="100"/>
      <c r="V1460" s="100"/>
      <c r="W1460" s="100"/>
      <c r="X1460" s="100"/>
      <c r="Y1460" s="100"/>
      <c r="Z1460" s="100"/>
    </row>
    <row r="1461" spans="1:26" ht="14.25" hidden="1" customHeight="1" outlineLevel="1" x14ac:dyDescent="0.2">
      <c r="A1461" s="100"/>
      <c r="B1461" s="100"/>
      <c r="C1461" s="100">
        <v>37</v>
      </c>
      <c r="D1461" s="100" t="s">
        <v>1090</v>
      </c>
      <c r="E1461" s="101">
        <v>658981</v>
      </c>
      <c r="F1461" s="33"/>
      <c r="G1461" s="100">
        <v>94</v>
      </c>
      <c r="H1461" s="100"/>
      <c r="I1461" s="100"/>
      <c r="J1461" s="100"/>
      <c r="K1461" s="100"/>
      <c r="L1461" s="100"/>
      <c r="M1461" s="100"/>
      <c r="N1461" s="100"/>
      <c r="O1461" s="100"/>
      <c r="P1461" s="100"/>
      <c r="Q1461" s="100"/>
      <c r="R1461" s="100"/>
      <c r="S1461" s="100"/>
      <c r="T1461" s="100"/>
      <c r="U1461" s="100"/>
      <c r="V1461" s="100"/>
      <c r="W1461" s="100"/>
      <c r="X1461" s="100"/>
      <c r="Y1461" s="100"/>
      <c r="Z1461" s="100"/>
    </row>
    <row r="1462" spans="1:26" ht="14.25" hidden="1" customHeight="1" outlineLevel="1" x14ac:dyDescent="0.2">
      <c r="A1462" s="100"/>
      <c r="B1462" s="100"/>
      <c r="C1462" s="100">
        <v>38</v>
      </c>
      <c r="D1462" s="100" t="s">
        <v>1091</v>
      </c>
      <c r="E1462" s="101">
        <v>128</v>
      </c>
      <c r="F1462" s="33"/>
      <c r="G1462" s="100">
        <v>96</v>
      </c>
      <c r="H1462" s="100"/>
      <c r="I1462" s="100"/>
      <c r="J1462" s="100"/>
      <c r="K1462" s="100"/>
      <c r="L1462" s="100"/>
      <c r="M1462" s="100"/>
      <c r="N1462" s="100"/>
      <c r="O1462" s="100"/>
      <c r="P1462" s="100"/>
      <c r="Q1462" s="100"/>
      <c r="R1462" s="100"/>
      <c r="S1462" s="100"/>
      <c r="T1462" s="100"/>
      <c r="U1462" s="100"/>
      <c r="V1462" s="100"/>
      <c r="W1462" s="100"/>
      <c r="X1462" s="100"/>
      <c r="Y1462" s="100"/>
      <c r="Z1462" s="100"/>
    </row>
    <row r="1463" spans="1:26" ht="14.25" hidden="1" customHeight="1" outlineLevel="1" x14ac:dyDescent="0.2">
      <c r="A1463" s="100"/>
      <c r="B1463" s="100"/>
      <c r="C1463" s="100">
        <v>39</v>
      </c>
      <c r="D1463" s="100" t="s">
        <v>1090</v>
      </c>
      <c r="E1463" s="101">
        <v>669092</v>
      </c>
      <c r="F1463" s="33"/>
      <c r="G1463" s="100">
        <v>98</v>
      </c>
      <c r="H1463" s="100"/>
      <c r="I1463" s="100"/>
      <c r="J1463" s="100"/>
      <c r="K1463" s="100"/>
      <c r="L1463" s="100"/>
      <c r="M1463" s="100"/>
      <c r="N1463" s="100"/>
      <c r="O1463" s="100"/>
      <c r="P1463" s="100"/>
      <c r="Q1463" s="100"/>
      <c r="R1463" s="100"/>
      <c r="S1463" s="100"/>
      <c r="T1463" s="100"/>
      <c r="U1463" s="100"/>
      <c r="V1463" s="100"/>
      <c r="W1463" s="100"/>
      <c r="X1463" s="100"/>
      <c r="Y1463" s="100"/>
      <c r="Z1463" s="100"/>
    </row>
    <row r="1464" spans="1:26" ht="14.25" hidden="1" customHeight="1" outlineLevel="1" x14ac:dyDescent="0.2">
      <c r="A1464" s="100"/>
      <c r="B1464" s="100"/>
      <c r="C1464" s="100">
        <v>40</v>
      </c>
      <c r="D1464" s="100" t="s">
        <v>1091</v>
      </c>
      <c r="E1464" s="101">
        <v>134</v>
      </c>
      <c r="F1464" s="33"/>
      <c r="G1464" s="100">
        <v>100</v>
      </c>
      <c r="H1464" s="100"/>
      <c r="I1464" s="100"/>
      <c r="J1464" s="100"/>
      <c r="K1464" s="100"/>
      <c r="L1464" s="100"/>
      <c r="M1464" s="100"/>
      <c r="N1464" s="100"/>
      <c r="O1464" s="100"/>
      <c r="P1464" s="100"/>
      <c r="Q1464" s="100"/>
      <c r="R1464" s="100"/>
      <c r="S1464" s="100"/>
      <c r="T1464" s="100"/>
      <c r="U1464" s="100"/>
      <c r="V1464" s="100"/>
      <c r="W1464" s="100"/>
      <c r="X1464" s="100"/>
      <c r="Y1464" s="100"/>
      <c r="Z1464" s="100"/>
    </row>
    <row r="1465" spans="1:26" ht="14.25" hidden="1" customHeight="1" outlineLevel="1" x14ac:dyDescent="0.2">
      <c r="A1465" s="100"/>
      <c r="B1465" s="100"/>
      <c r="C1465" s="100">
        <v>41</v>
      </c>
      <c r="D1465" s="100" t="s">
        <v>1090</v>
      </c>
      <c r="E1465" s="101">
        <v>679204</v>
      </c>
      <c r="F1465" s="33"/>
      <c r="G1465" s="100">
        <v>102</v>
      </c>
      <c r="H1465" s="100"/>
      <c r="I1465" s="100"/>
      <c r="J1465" s="100"/>
      <c r="K1465" s="100"/>
      <c r="L1465" s="100"/>
      <c r="M1465" s="100"/>
      <c r="N1465" s="100"/>
      <c r="O1465" s="100"/>
      <c r="P1465" s="100"/>
      <c r="Q1465" s="100"/>
      <c r="R1465" s="100"/>
      <c r="S1465" s="100"/>
      <c r="T1465" s="100"/>
      <c r="U1465" s="100"/>
      <c r="V1465" s="100"/>
      <c r="W1465" s="100"/>
      <c r="X1465" s="100"/>
      <c r="Y1465" s="100"/>
      <c r="Z1465" s="100"/>
    </row>
    <row r="1466" spans="1:26" ht="14.25" hidden="1" customHeight="1" outlineLevel="1" x14ac:dyDescent="0.2">
      <c r="A1466" s="100"/>
      <c r="B1466" s="100"/>
      <c r="C1466" s="100">
        <v>42</v>
      </c>
      <c r="D1466" s="100" t="s">
        <v>1091</v>
      </c>
      <c r="E1466" s="101">
        <v>140</v>
      </c>
      <c r="F1466" s="33"/>
      <c r="G1466" s="100">
        <v>104</v>
      </c>
      <c r="H1466" s="100"/>
      <c r="I1466" s="100"/>
      <c r="J1466" s="100"/>
      <c r="K1466" s="100"/>
      <c r="L1466" s="100"/>
      <c r="M1466" s="100"/>
      <c r="N1466" s="100"/>
      <c r="O1466" s="100"/>
      <c r="P1466" s="100"/>
      <c r="Q1466" s="100"/>
      <c r="R1466" s="100"/>
      <c r="S1466" s="100"/>
      <c r="T1466" s="100"/>
      <c r="U1466" s="100"/>
      <c r="V1466" s="100"/>
      <c r="W1466" s="100"/>
      <c r="X1466" s="100"/>
      <c r="Y1466" s="100"/>
      <c r="Z1466" s="100"/>
    </row>
    <row r="1467" spans="1:26" ht="14.25" hidden="1" customHeight="1" outlineLevel="1" x14ac:dyDescent="0.2">
      <c r="A1467" s="100"/>
      <c r="B1467" s="100"/>
      <c r="C1467" s="100">
        <v>43</v>
      </c>
      <c r="D1467" s="100" t="s">
        <v>1090</v>
      </c>
      <c r="E1467" s="101">
        <v>689315</v>
      </c>
      <c r="F1467" s="33"/>
      <c r="G1467" s="100">
        <v>106</v>
      </c>
      <c r="H1467" s="100"/>
      <c r="I1467" s="100"/>
      <c r="J1467" s="100"/>
      <c r="K1467" s="100"/>
      <c r="L1467" s="100"/>
      <c r="M1467" s="100"/>
      <c r="N1467" s="100"/>
      <c r="O1467" s="100"/>
      <c r="P1467" s="100"/>
      <c r="Q1467" s="100"/>
      <c r="R1467" s="100"/>
      <c r="S1467" s="100"/>
      <c r="T1467" s="100"/>
      <c r="U1467" s="100"/>
      <c r="V1467" s="100"/>
      <c r="W1467" s="100"/>
      <c r="X1467" s="100"/>
      <c r="Y1467" s="100"/>
      <c r="Z1467" s="100"/>
    </row>
    <row r="1468" spans="1:26" ht="14.25" hidden="1" customHeight="1" outlineLevel="1" x14ac:dyDescent="0.2">
      <c r="A1468" s="100"/>
      <c r="B1468" s="100"/>
      <c r="C1468" s="100">
        <v>44</v>
      </c>
      <c r="D1468" s="100" t="s">
        <v>1091</v>
      </c>
      <c r="E1468" s="101">
        <v>147</v>
      </c>
      <c r="F1468" s="33"/>
      <c r="G1468" s="100">
        <v>108</v>
      </c>
      <c r="H1468" s="100"/>
      <c r="I1468" s="100"/>
      <c r="J1468" s="100"/>
      <c r="K1468" s="100"/>
      <c r="L1468" s="100"/>
      <c r="M1468" s="100"/>
      <c r="N1468" s="100"/>
      <c r="O1468" s="100"/>
      <c r="P1468" s="100"/>
      <c r="Q1468" s="100"/>
      <c r="R1468" s="100"/>
      <c r="S1468" s="100"/>
      <c r="T1468" s="100"/>
      <c r="U1468" s="100"/>
      <c r="V1468" s="100"/>
      <c r="W1468" s="100"/>
      <c r="X1468" s="100"/>
      <c r="Y1468" s="100"/>
      <c r="Z1468" s="100"/>
    </row>
    <row r="1469" spans="1:26" ht="14.25" hidden="1" customHeight="1" outlineLevel="1" x14ac:dyDescent="0.2">
      <c r="A1469" s="100"/>
      <c r="B1469" s="100"/>
      <c r="C1469" s="100">
        <v>45</v>
      </c>
      <c r="D1469" s="100" t="s">
        <v>1090</v>
      </c>
      <c r="E1469" s="101">
        <v>699427</v>
      </c>
      <c r="F1469" s="33"/>
      <c r="G1469" s="100">
        <v>110</v>
      </c>
      <c r="H1469" s="100"/>
      <c r="I1469" s="100"/>
      <c r="J1469" s="100"/>
      <c r="K1469" s="100"/>
      <c r="L1469" s="100"/>
      <c r="M1469" s="100"/>
      <c r="N1469" s="100"/>
      <c r="O1469" s="100"/>
      <c r="P1469" s="100"/>
      <c r="Q1469" s="100"/>
      <c r="R1469" s="100"/>
      <c r="S1469" s="100"/>
      <c r="T1469" s="100"/>
      <c r="U1469" s="100"/>
      <c r="V1469" s="100"/>
      <c r="W1469" s="100"/>
      <c r="X1469" s="100"/>
      <c r="Y1469" s="100"/>
      <c r="Z1469" s="100"/>
    </row>
    <row r="1470" spans="1:26" ht="14.25" hidden="1" customHeight="1" outlineLevel="1" x14ac:dyDescent="0.2">
      <c r="A1470" s="100"/>
      <c r="B1470" s="100"/>
      <c r="C1470" s="100">
        <v>46</v>
      </c>
      <c r="D1470" s="100" t="s">
        <v>1091</v>
      </c>
      <c r="E1470" s="101">
        <v>154</v>
      </c>
      <c r="F1470" s="33"/>
      <c r="G1470" s="100">
        <v>112</v>
      </c>
      <c r="H1470" s="100"/>
      <c r="I1470" s="100"/>
      <c r="J1470" s="100"/>
      <c r="K1470" s="100"/>
      <c r="L1470" s="100"/>
      <c r="M1470" s="100"/>
      <c r="N1470" s="100"/>
      <c r="O1470" s="100"/>
      <c r="P1470" s="100"/>
      <c r="Q1470" s="100"/>
      <c r="R1470" s="100"/>
      <c r="S1470" s="100"/>
      <c r="T1470" s="100"/>
      <c r="U1470" s="100"/>
      <c r="V1470" s="100"/>
      <c r="W1470" s="100"/>
      <c r="X1470" s="100"/>
      <c r="Y1470" s="100"/>
      <c r="Z1470" s="100"/>
    </row>
    <row r="1471" spans="1:26" ht="14.25" hidden="1" customHeight="1" outlineLevel="1" x14ac:dyDescent="0.2">
      <c r="A1471" s="100"/>
      <c r="B1471" s="100"/>
      <c r="C1471" s="100">
        <v>47</v>
      </c>
      <c r="D1471" s="100" t="s">
        <v>1090</v>
      </c>
      <c r="E1471" s="101">
        <v>709538</v>
      </c>
      <c r="F1471" s="33"/>
      <c r="G1471" s="100">
        <v>114</v>
      </c>
      <c r="H1471" s="100"/>
      <c r="I1471" s="100"/>
      <c r="J1471" s="100"/>
      <c r="K1471" s="100"/>
      <c r="L1471" s="100"/>
      <c r="M1471" s="100"/>
      <c r="N1471" s="100"/>
      <c r="O1471" s="100"/>
      <c r="P1471" s="100"/>
      <c r="Q1471" s="100"/>
      <c r="R1471" s="100"/>
      <c r="S1471" s="100"/>
      <c r="T1471" s="100"/>
      <c r="U1471" s="100"/>
      <c r="V1471" s="100"/>
      <c r="W1471" s="100"/>
      <c r="X1471" s="100"/>
      <c r="Y1471" s="100"/>
      <c r="Z1471" s="100"/>
    </row>
    <row r="1472" spans="1:26" ht="14.25" hidden="1" customHeight="1" outlineLevel="1" x14ac:dyDescent="0.2">
      <c r="A1472" s="100"/>
      <c r="B1472" s="100"/>
      <c r="C1472" s="100">
        <v>48</v>
      </c>
      <c r="D1472" s="100" t="s">
        <v>1091</v>
      </c>
      <c r="E1472" s="101">
        <v>162</v>
      </c>
      <c r="F1472" s="33"/>
      <c r="G1472" s="100">
        <v>116</v>
      </c>
      <c r="H1472" s="100"/>
      <c r="I1472" s="100"/>
      <c r="J1472" s="100"/>
      <c r="K1472" s="100"/>
      <c r="L1472" s="100"/>
      <c r="M1472" s="100"/>
      <c r="N1472" s="100"/>
      <c r="O1472" s="100"/>
      <c r="P1472" s="100"/>
      <c r="Q1472" s="100"/>
      <c r="R1472" s="100"/>
      <c r="S1472" s="100"/>
      <c r="T1472" s="100"/>
      <c r="U1472" s="100"/>
      <c r="V1472" s="100"/>
      <c r="W1472" s="100"/>
      <c r="X1472" s="100"/>
      <c r="Y1472" s="100"/>
      <c r="Z1472" s="100"/>
    </row>
    <row r="1473" spans="1:26" ht="14.25" hidden="1" customHeight="1" outlineLevel="1" x14ac:dyDescent="0.2">
      <c r="A1473" s="100"/>
      <c r="B1473" s="100"/>
      <c r="C1473" s="100">
        <v>49</v>
      </c>
      <c r="D1473" s="100" t="s">
        <v>1090</v>
      </c>
      <c r="E1473" s="101">
        <v>719650</v>
      </c>
      <c r="F1473" s="33"/>
      <c r="G1473" s="100">
        <v>118</v>
      </c>
      <c r="H1473" s="100"/>
      <c r="I1473" s="100"/>
      <c r="J1473" s="100"/>
      <c r="K1473" s="100"/>
      <c r="L1473" s="100"/>
      <c r="M1473" s="100"/>
      <c r="N1473" s="100"/>
      <c r="O1473" s="100"/>
      <c r="P1473" s="100"/>
      <c r="Q1473" s="100"/>
      <c r="R1473" s="100"/>
      <c r="S1473" s="100"/>
      <c r="T1473" s="100"/>
      <c r="U1473" s="100"/>
      <c r="V1473" s="100"/>
      <c r="W1473" s="100"/>
      <c r="X1473" s="100"/>
      <c r="Y1473" s="100"/>
      <c r="Z1473" s="100"/>
    </row>
    <row r="1474" spans="1:26" ht="14.25" hidden="1" customHeight="1" outlineLevel="1" x14ac:dyDescent="0.2">
      <c r="A1474" s="100"/>
      <c r="B1474" s="100"/>
      <c r="C1474" s="100">
        <v>50</v>
      </c>
      <c r="D1474" s="100" t="s">
        <v>1091</v>
      </c>
      <c r="E1474" s="101">
        <v>170</v>
      </c>
      <c r="F1474" s="33"/>
      <c r="G1474" s="100">
        <v>0</v>
      </c>
      <c r="H1474" s="100"/>
      <c r="I1474" s="100"/>
      <c r="J1474" s="100"/>
      <c r="K1474" s="100"/>
      <c r="L1474" s="100"/>
      <c r="M1474" s="100"/>
      <c r="N1474" s="100"/>
      <c r="O1474" s="100"/>
      <c r="P1474" s="100"/>
      <c r="Q1474" s="100"/>
      <c r="R1474" s="100"/>
      <c r="S1474" s="100"/>
      <c r="T1474" s="100"/>
      <c r="U1474" s="100"/>
      <c r="V1474" s="100"/>
      <c r="W1474" s="100"/>
      <c r="X1474" s="100"/>
      <c r="Y1474" s="100"/>
      <c r="Z1474" s="100"/>
    </row>
    <row r="1475" spans="1:26" ht="14.25" customHeight="1" x14ac:dyDescent="0.2">
      <c r="A1475" s="22"/>
      <c r="B1475" s="22" t="s">
        <v>211</v>
      </c>
      <c r="C1475" s="22">
        <v>1</v>
      </c>
      <c r="D1475" s="22" t="s">
        <v>1137</v>
      </c>
      <c r="E1475" s="23">
        <v>1</v>
      </c>
      <c r="F1475" s="34" t="s">
        <v>1138</v>
      </c>
      <c r="G1475" s="22">
        <v>20</v>
      </c>
      <c r="H1475" s="100"/>
      <c r="I1475" s="100"/>
      <c r="J1475" s="100"/>
      <c r="K1475" s="100"/>
      <c r="L1475" s="100"/>
      <c r="M1475" s="100"/>
      <c r="N1475" s="100"/>
      <c r="O1475" s="100"/>
      <c r="P1475" s="100"/>
      <c r="Q1475" s="100"/>
      <c r="R1475" s="100"/>
      <c r="S1475" s="100"/>
      <c r="T1475" s="100"/>
      <c r="U1475" s="100"/>
      <c r="V1475" s="100"/>
      <c r="W1475" s="100"/>
      <c r="X1475" s="100"/>
      <c r="Y1475" s="100"/>
      <c r="Z1475" s="100"/>
    </row>
    <row r="1476" spans="1:26" ht="14.25" customHeight="1" collapsed="1" x14ac:dyDescent="0.2">
      <c r="A1476" s="100"/>
      <c r="B1476" s="100"/>
      <c r="C1476" s="100"/>
      <c r="D1476" s="100" t="s">
        <v>1139</v>
      </c>
      <c r="E1476" s="101">
        <v>1</v>
      </c>
      <c r="F1476" s="33"/>
      <c r="G1476" s="100"/>
      <c r="H1476" s="100"/>
      <c r="I1476" s="100"/>
      <c r="J1476" s="100"/>
      <c r="K1476" s="100"/>
      <c r="L1476" s="100"/>
      <c r="M1476" s="100"/>
      <c r="N1476" s="100"/>
      <c r="O1476" s="100"/>
      <c r="P1476" s="100"/>
      <c r="Q1476" s="100"/>
      <c r="R1476" s="100"/>
      <c r="S1476" s="100"/>
      <c r="T1476" s="100"/>
      <c r="U1476" s="100"/>
      <c r="V1476" s="100"/>
      <c r="W1476" s="100"/>
      <c r="X1476" s="100"/>
      <c r="Y1476" s="100"/>
      <c r="Z1476" s="100"/>
    </row>
    <row r="1477" spans="1:26" ht="14.25" hidden="1" customHeight="1" outlineLevel="1" x14ac:dyDescent="0.2">
      <c r="A1477" s="100"/>
      <c r="B1477" s="100"/>
      <c r="C1477" s="100">
        <v>2</v>
      </c>
      <c r="D1477" s="100" t="s">
        <v>1137</v>
      </c>
      <c r="E1477" s="101">
        <v>2</v>
      </c>
      <c r="F1477" s="33" t="s">
        <v>1138</v>
      </c>
      <c r="G1477" s="100">
        <v>24</v>
      </c>
      <c r="H1477" s="100"/>
      <c r="I1477" s="100"/>
      <c r="J1477" s="100"/>
      <c r="K1477" s="100"/>
      <c r="L1477" s="100"/>
      <c r="M1477" s="100"/>
      <c r="N1477" s="100"/>
      <c r="O1477" s="100"/>
      <c r="P1477" s="100"/>
      <c r="Q1477" s="100"/>
      <c r="R1477" s="100"/>
      <c r="S1477" s="100"/>
      <c r="T1477" s="100"/>
      <c r="U1477" s="100"/>
      <c r="V1477" s="100"/>
      <c r="W1477" s="100"/>
      <c r="X1477" s="100"/>
      <c r="Y1477" s="100"/>
      <c r="Z1477" s="100"/>
    </row>
    <row r="1478" spans="1:26" ht="14.25" hidden="1" customHeight="1" outlineLevel="1" x14ac:dyDescent="0.2">
      <c r="A1478" s="100"/>
      <c r="B1478" s="100"/>
      <c r="C1478" s="100">
        <v>3</v>
      </c>
      <c r="D1478" s="100" t="s">
        <v>1139</v>
      </c>
      <c r="E1478" s="101">
        <v>2</v>
      </c>
      <c r="F1478" s="33"/>
      <c r="G1478" s="100">
        <v>26</v>
      </c>
      <c r="H1478" s="100"/>
      <c r="I1478" s="100"/>
      <c r="J1478" s="100"/>
      <c r="K1478" s="100"/>
      <c r="L1478" s="100"/>
      <c r="M1478" s="100"/>
      <c r="N1478" s="100"/>
      <c r="O1478" s="100"/>
      <c r="P1478" s="100"/>
      <c r="Q1478" s="100"/>
      <c r="R1478" s="100"/>
      <c r="S1478" s="100"/>
      <c r="T1478" s="100"/>
      <c r="U1478" s="100"/>
      <c r="V1478" s="100"/>
      <c r="W1478" s="100"/>
      <c r="X1478" s="100"/>
      <c r="Y1478" s="100"/>
      <c r="Z1478" s="100"/>
    </row>
    <row r="1479" spans="1:26" ht="14.25" hidden="1" customHeight="1" outlineLevel="1" x14ac:dyDescent="0.2">
      <c r="A1479" s="100"/>
      <c r="B1479" s="100"/>
      <c r="C1479" s="100">
        <v>4</v>
      </c>
      <c r="D1479" s="100" t="s">
        <v>1137</v>
      </c>
      <c r="E1479" s="101">
        <v>3</v>
      </c>
      <c r="F1479" s="33" t="s">
        <v>1138</v>
      </c>
      <c r="G1479" s="100">
        <v>28</v>
      </c>
      <c r="H1479" s="100"/>
      <c r="I1479" s="100"/>
      <c r="J1479" s="100"/>
      <c r="K1479" s="100"/>
      <c r="L1479" s="100"/>
      <c r="M1479" s="100"/>
      <c r="N1479" s="100"/>
      <c r="O1479" s="100"/>
      <c r="P1479" s="100"/>
      <c r="Q1479" s="100"/>
      <c r="R1479" s="100"/>
      <c r="S1479" s="100"/>
      <c r="T1479" s="100"/>
      <c r="U1479" s="100"/>
      <c r="V1479" s="100"/>
      <c r="W1479" s="100"/>
      <c r="X1479" s="100"/>
      <c r="Y1479" s="100"/>
      <c r="Z1479" s="100"/>
    </row>
    <row r="1480" spans="1:26" ht="14.25" hidden="1" customHeight="1" outlineLevel="1" x14ac:dyDescent="0.2">
      <c r="A1480" s="100"/>
      <c r="B1480" s="100"/>
      <c r="C1480" s="100">
        <v>5</v>
      </c>
      <c r="D1480" s="100" t="s">
        <v>1139</v>
      </c>
      <c r="E1480" s="101">
        <v>3</v>
      </c>
      <c r="F1480" s="33"/>
      <c r="G1480" s="100">
        <v>30</v>
      </c>
      <c r="H1480" s="100"/>
      <c r="I1480" s="100"/>
      <c r="J1480" s="100"/>
      <c r="K1480" s="100"/>
      <c r="L1480" s="100"/>
      <c r="M1480" s="100"/>
      <c r="N1480" s="100"/>
      <c r="O1480" s="100"/>
      <c r="P1480" s="100"/>
      <c r="Q1480" s="100"/>
      <c r="R1480" s="100"/>
      <c r="S1480" s="100"/>
      <c r="T1480" s="100"/>
      <c r="U1480" s="100"/>
      <c r="V1480" s="100"/>
      <c r="W1480" s="100"/>
      <c r="X1480" s="100"/>
      <c r="Y1480" s="100"/>
      <c r="Z1480" s="100"/>
    </row>
    <row r="1481" spans="1:26" ht="14.25" hidden="1" customHeight="1" outlineLevel="1" x14ac:dyDescent="0.2">
      <c r="A1481" s="100"/>
      <c r="B1481" s="100"/>
      <c r="C1481" s="100">
        <v>6</v>
      </c>
      <c r="D1481" s="100" t="s">
        <v>1137</v>
      </c>
      <c r="E1481" s="101">
        <v>4</v>
      </c>
      <c r="F1481" s="33" t="s">
        <v>1138</v>
      </c>
      <c r="G1481" s="100">
        <v>32</v>
      </c>
      <c r="H1481" s="100"/>
      <c r="I1481" s="100"/>
      <c r="J1481" s="100"/>
      <c r="K1481" s="100"/>
      <c r="L1481" s="100"/>
      <c r="M1481" s="100"/>
      <c r="N1481" s="100"/>
      <c r="O1481" s="100"/>
      <c r="P1481" s="100"/>
      <c r="Q1481" s="100"/>
      <c r="R1481" s="100"/>
      <c r="S1481" s="100"/>
      <c r="T1481" s="100"/>
      <c r="U1481" s="100"/>
      <c r="V1481" s="100"/>
      <c r="W1481" s="100"/>
      <c r="X1481" s="100"/>
      <c r="Y1481" s="100"/>
      <c r="Z1481" s="100"/>
    </row>
    <row r="1482" spans="1:26" ht="14.25" hidden="1" customHeight="1" outlineLevel="1" x14ac:dyDescent="0.2">
      <c r="A1482" s="100"/>
      <c r="B1482" s="100"/>
      <c r="C1482" s="100">
        <v>7</v>
      </c>
      <c r="D1482" s="100" t="s">
        <v>1139</v>
      </c>
      <c r="E1482" s="101">
        <v>4</v>
      </c>
      <c r="F1482" s="33"/>
      <c r="G1482" s="100">
        <v>34</v>
      </c>
      <c r="H1482" s="100"/>
      <c r="I1482" s="100"/>
      <c r="J1482" s="100"/>
      <c r="K1482" s="100"/>
      <c r="L1482" s="100"/>
      <c r="M1482" s="100"/>
      <c r="N1482" s="100"/>
      <c r="O1482" s="100"/>
      <c r="P1482" s="100"/>
      <c r="Q1482" s="100"/>
      <c r="R1482" s="100"/>
      <c r="S1482" s="100"/>
      <c r="T1482" s="100"/>
      <c r="U1482" s="100"/>
      <c r="V1482" s="100"/>
      <c r="W1482" s="100"/>
      <c r="X1482" s="100"/>
      <c r="Y1482" s="100"/>
      <c r="Z1482" s="100"/>
    </row>
    <row r="1483" spans="1:26" ht="14.25" hidden="1" customHeight="1" outlineLevel="1" x14ac:dyDescent="0.2">
      <c r="A1483" s="100"/>
      <c r="B1483" s="100"/>
      <c r="C1483" s="100">
        <v>8</v>
      </c>
      <c r="D1483" s="100" t="s">
        <v>1137</v>
      </c>
      <c r="E1483" s="101">
        <v>5</v>
      </c>
      <c r="F1483" s="33" t="s">
        <v>1138</v>
      </c>
      <c r="G1483" s="100">
        <v>36</v>
      </c>
      <c r="H1483" s="100"/>
      <c r="I1483" s="100"/>
      <c r="J1483" s="100"/>
      <c r="K1483" s="100"/>
      <c r="L1483" s="100"/>
      <c r="M1483" s="100"/>
      <c r="N1483" s="100"/>
      <c r="O1483" s="100"/>
      <c r="P1483" s="100"/>
      <c r="Q1483" s="100"/>
      <c r="R1483" s="100"/>
      <c r="S1483" s="100"/>
      <c r="T1483" s="100"/>
      <c r="U1483" s="100"/>
      <c r="V1483" s="100"/>
      <c r="W1483" s="100"/>
      <c r="X1483" s="100"/>
      <c r="Y1483" s="100"/>
      <c r="Z1483" s="100"/>
    </row>
    <row r="1484" spans="1:26" ht="14.25" hidden="1" customHeight="1" outlineLevel="1" x14ac:dyDescent="0.2">
      <c r="A1484" s="100"/>
      <c r="B1484" s="100"/>
      <c r="C1484" s="100">
        <v>9</v>
      </c>
      <c r="D1484" s="100" t="s">
        <v>1139</v>
      </c>
      <c r="E1484" s="101">
        <v>5</v>
      </c>
      <c r="F1484" s="33"/>
      <c r="G1484" s="100">
        <v>38</v>
      </c>
      <c r="H1484" s="100"/>
      <c r="I1484" s="100"/>
      <c r="J1484" s="100"/>
      <c r="K1484" s="100"/>
      <c r="L1484" s="100"/>
      <c r="M1484" s="100"/>
      <c r="N1484" s="100"/>
      <c r="O1484" s="100"/>
      <c r="P1484" s="100"/>
      <c r="Q1484" s="100"/>
      <c r="R1484" s="100"/>
      <c r="S1484" s="100"/>
      <c r="T1484" s="100"/>
      <c r="U1484" s="100"/>
      <c r="V1484" s="100"/>
      <c r="W1484" s="100"/>
      <c r="X1484" s="100"/>
      <c r="Y1484" s="100"/>
      <c r="Z1484" s="100"/>
    </row>
    <row r="1485" spans="1:26" ht="14.25" hidden="1" customHeight="1" outlineLevel="1" x14ac:dyDescent="0.2">
      <c r="A1485" s="100"/>
      <c r="B1485" s="100"/>
      <c r="C1485" s="100">
        <v>10</v>
      </c>
      <c r="D1485" s="100" t="s">
        <v>1137</v>
      </c>
      <c r="E1485" s="101">
        <v>6</v>
      </c>
      <c r="F1485" s="33" t="s">
        <v>1138</v>
      </c>
      <c r="G1485" s="100">
        <v>40</v>
      </c>
      <c r="H1485" s="100"/>
      <c r="I1485" s="100"/>
      <c r="J1485" s="100"/>
      <c r="K1485" s="100"/>
      <c r="L1485" s="100"/>
      <c r="M1485" s="100"/>
      <c r="N1485" s="100"/>
      <c r="O1485" s="100"/>
      <c r="P1485" s="100"/>
      <c r="Q1485" s="100"/>
      <c r="R1485" s="100"/>
      <c r="S1485" s="100"/>
      <c r="T1485" s="100"/>
      <c r="U1485" s="100"/>
      <c r="V1485" s="100"/>
      <c r="W1485" s="100"/>
      <c r="X1485" s="100"/>
      <c r="Y1485" s="100"/>
      <c r="Z1485" s="100"/>
    </row>
    <row r="1486" spans="1:26" ht="14.25" hidden="1" customHeight="1" outlineLevel="1" x14ac:dyDescent="0.2">
      <c r="A1486" s="100"/>
      <c r="B1486" s="100"/>
      <c r="C1486" s="100">
        <v>11</v>
      </c>
      <c r="D1486" s="100" t="s">
        <v>1139</v>
      </c>
      <c r="E1486" s="101">
        <v>6</v>
      </c>
      <c r="F1486" s="33"/>
      <c r="G1486" s="100">
        <v>42</v>
      </c>
      <c r="H1486" s="100"/>
      <c r="I1486" s="100"/>
      <c r="J1486" s="100"/>
      <c r="K1486" s="100"/>
      <c r="L1486" s="100"/>
      <c r="M1486" s="100"/>
      <c r="N1486" s="100"/>
      <c r="O1486" s="100"/>
      <c r="P1486" s="100"/>
      <c r="Q1486" s="100"/>
      <c r="R1486" s="100"/>
      <c r="S1486" s="100"/>
      <c r="T1486" s="100"/>
      <c r="U1486" s="100"/>
      <c r="V1486" s="100"/>
      <c r="W1486" s="100"/>
      <c r="X1486" s="100"/>
      <c r="Y1486" s="100"/>
      <c r="Z1486" s="100"/>
    </row>
    <row r="1487" spans="1:26" ht="14.25" hidden="1" customHeight="1" outlineLevel="1" x14ac:dyDescent="0.2">
      <c r="A1487" s="100"/>
      <c r="B1487" s="100"/>
      <c r="C1487" s="100">
        <v>12</v>
      </c>
      <c r="D1487" s="100" t="s">
        <v>1137</v>
      </c>
      <c r="E1487" s="101">
        <v>7</v>
      </c>
      <c r="F1487" s="33" t="s">
        <v>1138</v>
      </c>
      <c r="G1487" s="100">
        <v>44</v>
      </c>
      <c r="H1487" s="100"/>
      <c r="I1487" s="100"/>
      <c r="J1487" s="100"/>
      <c r="K1487" s="100"/>
      <c r="L1487" s="100"/>
      <c r="M1487" s="100"/>
      <c r="N1487" s="100"/>
      <c r="O1487" s="100"/>
      <c r="P1487" s="100"/>
      <c r="Q1487" s="100"/>
      <c r="R1487" s="100"/>
      <c r="S1487" s="100"/>
      <c r="T1487" s="100"/>
      <c r="U1487" s="100"/>
      <c r="V1487" s="100"/>
      <c r="W1487" s="100"/>
      <c r="X1487" s="100"/>
      <c r="Y1487" s="100"/>
      <c r="Z1487" s="100"/>
    </row>
    <row r="1488" spans="1:26" ht="14.25" hidden="1" customHeight="1" outlineLevel="1" x14ac:dyDescent="0.2">
      <c r="A1488" s="100"/>
      <c r="B1488" s="100"/>
      <c r="C1488" s="100">
        <v>13</v>
      </c>
      <c r="D1488" s="100" t="s">
        <v>1139</v>
      </c>
      <c r="E1488" s="101">
        <v>7</v>
      </c>
      <c r="F1488" s="33"/>
      <c r="G1488" s="100">
        <v>46</v>
      </c>
      <c r="H1488" s="100"/>
      <c r="I1488" s="100"/>
      <c r="J1488" s="100"/>
      <c r="K1488" s="100"/>
      <c r="L1488" s="100"/>
      <c r="M1488" s="100"/>
      <c r="N1488" s="100"/>
      <c r="O1488" s="100"/>
      <c r="P1488" s="100"/>
      <c r="Q1488" s="100"/>
      <c r="R1488" s="100"/>
      <c r="S1488" s="100"/>
      <c r="T1488" s="100"/>
      <c r="U1488" s="100"/>
      <c r="V1488" s="100"/>
      <c r="W1488" s="100"/>
      <c r="X1488" s="100"/>
      <c r="Y1488" s="100"/>
      <c r="Z1488" s="100"/>
    </row>
    <row r="1489" spans="1:26" ht="14.25" hidden="1" customHeight="1" outlineLevel="1" x14ac:dyDescent="0.2">
      <c r="A1489" s="100"/>
      <c r="B1489" s="100"/>
      <c r="C1489" s="100">
        <v>14</v>
      </c>
      <c r="D1489" s="100" t="s">
        <v>1137</v>
      </c>
      <c r="E1489" s="101">
        <v>8</v>
      </c>
      <c r="F1489" s="33" t="s">
        <v>1138</v>
      </c>
      <c r="G1489" s="100">
        <v>48</v>
      </c>
      <c r="H1489" s="100"/>
      <c r="I1489" s="100"/>
      <c r="J1489" s="100"/>
      <c r="K1489" s="100"/>
      <c r="L1489" s="100"/>
      <c r="M1489" s="100"/>
      <c r="N1489" s="100"/>
      <c r="O1489" s="100"/>
      <c r="P1489" s="100"/>
      <c r="Q1489" s="100"/>
      <c r="R1489" s="100"/>
      <c r="S1489" s="100"/>
      <c r="T1489" s="100"/>
      <c r="U1489" s="100"/>
      <c r="V1489" s="100"/>
      <c r="W1489" s="100"/>
      <c r="X1489" s="100"/>
      <c r="Y1489" s="100"/>
      <c r="Z1489" s="100"/>
    </row>
    <row r="1490" spans="1:26" ht="14.25" hidden="1" customHeight="1" outlineLevel="1" x14ac:dyDescent="0.2">
      <c r="A1490" s="100"/>
      <c r="B1490" s="100"/>
      <c r="C1490" s="100">
        <v>15</v>
      </c>
      <c r="D1490" s="100" t="s">
        <v>1139</v>
      </c>
      <c r="E1490" s="101">
        <v>8</v>
      </c>
      <c r="F1490" s="33"/>
      <c r="G1490" s="100">
        <v>50</v>
      </c>
      <c r="H1490" s="100"/>
      <c r="I1490" s="100"/>
      <c r="J1490" s="100"/>
      <c r="K1490" s="100"/>
      <c r="L1490" s="100"/>
      <c r="M1490" s="100"/>
      <c r="N1490" s="100"/>
      <c r="O1490" s="100"/>
      <c r="P1490" s="100"/>
      <c r="Q1490" s="100"/>
      <c r="R1490" s="100"/>
      <c r="S1490" s="100"/>
      <c r="T1490" s="100"/>
      <c r="U1490" s="100"/>
      <c r="V1490" s="100"/>
      <c r="W1490" s="100"/>
      <c r="X1490" s="100"/>
      <c r="Y1490" s="100"/>
      <c r="Z1490" s="100"/>
    </row>
    <row r="1491" spans="1:26" ht="14.25" hidden="1" customHeight="1" outlineLevel="1" x14ac:dyDescent="0.2">
      <c r="A1491" s="100"/>
      <c r="B1491" s="100"/>
      <c r="C1491" s="100">
        <v>16</v>
      </c>
      <c r="D1491" s="100" t="s">
        <v>1137</v>
      </c>
      <c r="E1491" s="101">
        <v>9</v>
      </c>
      <c r="F1491" s="33" t="s">
        <v>1138</v>
      </c>
      <c r="G1491" s="100">
        <v>52</v>
      </c>
      <c r="H1491" s="100"/>
      <c r="I1491" s="100"/>
      <c r="J1491" s="100"/>
      <c r="K1491" s="100"/>
      <c r="L1491" s="100"/>
      <c r="M1491" s="100"/>
      <c r="N1491" s="100"/>
      <c r="O1491" s="100"/>
      <c r="P1491" s="100"/>
      <c r="Q1491" s="100"/>
      <c r="R1491" s="100"/>
      <c r="S1491" s="100"/>
      <c r="T1491" s="100"/>
      <c r="U1491" s="100"/>
      <c r="V1491" s="100"/>
      <c r="W1491" s="100"/>
      <c r="X1491" s="100"/>
      <c r="Y1491" s="100"/>
      <c r="Z1491" s="100"/>
    </row>
    <row r="1492" spans="1:26" ht="14.25" hidden="1" customHeight="1" outlineLevel="1" x14ac:dyDescent="0.2">
      <c r="A1492" s="100"/>
      <c r="B1492" s="100"/>
      <c r="C1492" s="100">
        <v>17</v>
      </c>
      <c r="D1492" s="100" t="s">
        <v>1139</v>
      </c>
      <c r="E1492" s="101">
        <v>9</v>
      </c>
      <c r="F1492" s="33"/>
      <c r="G1492" s="100">
        <v>54</v>
      </c>
      <c r="H1492" s="100"/>
      <c r="I1492" s="100"/>
      <c r="J1492" s="100"/>
      <c r="K1492" s="100"/>
      <c r="L1492" s="100"/>
      <c r="M1492" s="100"/>
      <c r="N1492" s="100"/>
      <c r="O1492" s="100"/>
      <c r="P1492" s="100"/>
      <c r="Q1492" s="100"/>
      <c r="R1492" s="100"/>
      <c r="S1492" s="100"/>
      <c r="T1492" s="100"/>
      <c r="U1492" s="100"/>
      <c r="V1492" s="100"/>
      <c r="W1492" s="100"/>
      <c r="X1492" s="100"/>
      <c r="Y1492" s="100"/>
      <c r="Z1492" s="100"/>
    </row>
    <row r="1493" spans="1:26" ht="14.25" hidden="1" customHeight="1" outlineLevel="1" x14ac:dyDescent="0.2">
      <c r="A1493" s="100"/>
      <c r="B1493" s="100"/>
      <c r="C1493" s="100">
        <v>18</v>
      </c>
      <c r="D1493" s="100" t="s">
        <v>1137</v>
      </c>
      <c r="E1493" s="101">
        <v>10</v>
      </c>
      <c r="F1493" s="33" t="s">
        <v>1138</v>
      </c>
      <c r="G1493" s="100">
        <v>56</v>
      </c>
      <c r="H1493" s="100"/>
      <c r="I1493" s="100"/>
      <c r="J1493" s="100"/>
      <c r="K1493" s="100"/>
      <c r="L1493" s="100"/>
      <c r="M1493" s="100"/>
      <c r="N1493" s="100"/>
      <c r="O1493" s="100"/>
      <c r="P1493" s="100"/>
      <c r="Q1493" s="100"/>
      <c r="R1493" s="100"/>
      <c r="S1493" s="100"/>
      <c r="T1493" s="100"/>
      <c r="U1493" s="100"/>
      <c r="V1493" s="100"/>
      <c r="W1493" s="100"/>
      <c r="X1493" s="100"/>
      <c r="Y1493" s="100"/>
      <c r="Z1493" s="100"/>
    </row>
    <row r="1494" spans="1:26" ht="14.25" hidden="1" customHeight="1" outlineLevel="1" x14ac:dyDescent="0.2">
      <c r="A1494" s="100"/>
      <c r="B1494" s="100"/>
      <c r="C1494" s="100">
        <v>19</v>
      </c>
      <c r="D1494" s="100" t="s">
        <v>1139</v>
      </c>
      <c r="E1494" s="101">
        <v>10</v>
      </c>
      <c r="F1494" s="33"/>
      <c r="G1494" s="100">
        <v>58</v>
      </c>
      <c r="H1494" s="100"/>
      <c r="I1494" s="100"/>
      <c r="J1494" s="100"/>
      <c r="K1494" s="100"/>
      <c r="L1494" s="100"/>
      <c r="M1494" s="100"/>
      <c r="N1494" s="100"/>
      <c r="O1494" s="100"/>
      <c r="P1494" s="100"/>
      <c r="Q1494" s="100"/>
      <c r="R1494" s="100"/>
      <c r="S1494" s="100"/>
      <c r="T1494" s="100"/>
      <c r="U1494" s="100"/>
      <c r="V1494" s="100"/>
      <c r="W1494" s="100"/>
      <c r="X1494" s="100"/>
      <c r="Y1494" s="100"/>
      <c r="Z1494" s="100"/>
    </row>
    <row r="1495" spans="1:26" ht="14.25" hidden="1" customHeight="1" outlineLevel="1" x14ac:dyDescent="0.2">
      <c r="A1495" s="100"/>
      <c r="B1495" s="100"/>
      <c r="C1495" s="100">
        <v>20</v>
      </c>
      <c r="D1495" s="100" t="s">
        <v>1137</v>
      </c>
      <c r="E1495" s="101">
        <v>11</v>
      </c>
      <c r="F1495" s="33" t="s">
        <v>1138</v>
      </c>
      <c r="G1495" s="100">
        <v>60</v>
      </c>
      <c r="H1495" s="100"/>
      <c r="I1495" s="100"/>
      <c r="J1495" s="100"/>
      <c r="K1495" s="100"/>
      <c r="L1495" s="100"/>
      <c r="M1495" s="100"/>
      <c r="N1495" s="100"/>
      <c r="O1495" s="100"/>
      <c r="P1495" s="100"/>
      <c r="Q1495" s="100"/>
      <c r="R1495" s="100"/>
      <c r="S1495" s="100"/>
      <c r="T1495" s="100"/>
      <c r="U1495" s="100"/>
      <c r="V1495" s="100"/>
      <c r="W1495" s="100"/>
      <c r="X1495" s="100"/>
      <c r="Y1495" s="100"/>
      <c r="Z1495" s="100"/>
    </row>
    <row r="1496" spans="1:26" ht="14.25" hidden="1" customHeight="1" outlineLevel="1" x14ac:dyDescent="0.2">
      <c r="A1496" s="100"/>
      <c r="B1496" s="100"/>
      <c r="C1496" s="100">
        <v>21</v>
      </c>
      <c r="D1496" s="100" t="s">
        <v>1139</v>
      </c>
      <c r="E1496" s="101">
        <v>11</v>
      </c>
      <c r="F1496" s="33"/>
      <c r="G1496" s="100">
        <v>62</v>
      </c>
      <c r="H1496" s="100"/>
      <c r="I1496" s="100"/>
      <c r="J1496" s="100"/>
      <c r="K1496" s="100"/>
      <c r="L1496" s="100"/>
      <c r="M1496" s="100"/>
      <c r="N1496" s="100"/>
      <c r="O1496" s="100"/>
      <c r="P1496" s="100"/>
      <c r="Q1496" s="100"/>
      <c r="R1496" s="100"/>
      <c r="S1496" s="100"/>
      <c r="T1496" s="100"/>
      <c r="U1496" s="100"/>
      <c r="V1496" s="100"/>
      <c r="W1496" s="100"/>
      <c r="X1496" s="100"/>
      <c r="Y1496" s="100"/>
      <c r="Z1496" s="100"/>
    </row>
    <row r="1497" spans="1:26" ht="14.25" hidden="1" customHeight="1" outlineLevel="1" x14ac:dyDescent="0.2">
      <c r="A1497" s="100"/>
      <c r="B1497" s="100"/>
      <c r="C1497" s="100">
        <v>22</v>
      </c>
      <c r="D1497" s="100" t="s">
        <v>1137</v>
      </c>
      <c r="E1497" s="101">
        <v>12</v>
      </c>
      <c r="F1497" s="33" t="s">
        <v>1138</v>
      </c>
      <c r="G1497" s="100">
        <v>64</v>
      </c>
      <c r="H1497" s="100"/>
      <c r="I1497" s="100"/>
      <c r="J1497" s="100"/>
      <c r="K1497" s="100"/>
      <c r="L1497" s="100"/>
      <c r="M1497" s="100"/>
      <c r="N1497" s="100"/>
      <c r="O1497" s="100"/>
      <c r="P1497" s="100"/>
      <c r="Q1497" s="100"/>
      <c r="R1497" s="100"/>
      <c r="S1497" s="100"/>
      <c r="T1497" s="100"/>
      <c r="U1497" s="100"/>
      <c r="V1497" s="100"/>
      <c r="W1497" s="100"/>
      <c r="X1497" s="100"/>
      <c r="Y1497" s="100"/>
      <c r="Z1497" s="100"/>
    </row>
    <row r="1498" spans="1:26" ht="14.25" hidden="1" customHeight="1" outlineLevel="1" x14ac:dyDescent="0.2">
      <c r="A1498" s="100"/>
      <c r="B1498" s="100"/>
      <c r="C1498" s="100">
        <v>23</v>
      </c>
      <c r="D1498" s="100" t="s">
        <v>1139</v>
      </c>
      <c r="E1498" s="101">
        <v>12</v>
      </c>
      <c r="F1498" s="33"/>
      <c r="G1498" s="100">
        <v>66</v>
      </c>
      <c r="H1498" s="100"/>
      <c r="I1498" s="100"/>
      <c r="J1498" s="100"/>
      <c r="K1498" s="100"/>
      <c r="L1498" s="100"/>
      <c r="M1498" s="100"/>
      <c r="N1498" s="100"/>
      <c r="O1498" s="100"/>
      <c r="P1498" s="100"/>
      <c r="Q1498" s="100"/>
      <c r="R1498" s="100"/>
      <c r="S1498" s="100"/>
      <c r="T1498" s="100"/>
      <c r="U1498" s="100"/>
      <c r="V1498" s="100"/>
      <c r="W1498" s="100"/>
      <c r="X1498" s="100"/>
      <c r="Y1498" s="100"/>
      <c r="Z1498" s="100"/>
    </row>
    <row r="1499" spans="1:26" ht="14.25" hidden="1" customHeight="1" outlineLevel="1" x14ac:dyDescent="0.2">
      <c r="A1499" s="100"/>
      <c r="B1499" s="100"/>
      <c r="C1499" s="100">
        <v>24</v>
      </c>
      <c r="D1499" s="100" t="s">
        <v>1137</v>
      </c>
      <c r="E1499" s="101">
        <v>13</v>
      </c>
      <c r="F1499" s="33" t="s">
        <v>1138</v>
      </c>
      <c r="G1499" s="100">
        <v>68</v>
      </c>
      <c r="H1499" s="100"/>
      <c r="I1499" s="100"/>
      <c r="J1499" s="100"/>
      <c r="K1499" s="100"/>
      <c r="L1499" s="100"/>
      <c r="M1499" s="100"/>
      <c r="N1499" s="100"/>
      <c r="O1499" s="100"/>
      <c r="P1499" s="100"/>
      <c r="Q1499" s="100"/>
      <c r="R1499" s="100"/>
      <c r="S1499" s="100"/>
      <c r="T1499" s="100"/>
      <c r="U1499" s="100"/>
      <c r="V1499" s="100"/>
      <c r="W1499" s="100"/>
      <c r="X1499" s="100"/>
      <c r="Y1499" s="100"/>
      <c r="Z1499" s="100"/>
    </row>
    <row r="1500" spans="1:26" ht="14.25" hidden="1" customHeight="1" outlineLevel="1" x14ac:dyDescent="0.2">
      <c r="A1500" s="100"/>
      <c r="B1500" s="100"/>
      <c r="C1500" s="100">
        <v>25</v>
      </c>
      <c r="D1500" s="100" t="s">
        <v>1139</v>
      </c>
      <c r="E1500" s="101">
        <v>13</v>
      </c>
      <c r="F1500" s="33"/>
      <c r="G1500" s="100">
        <v>70</v>
      </c>
      <c r="H1500" s="100"/>
      <c r="I1500" s="100"/>
      <c r="J1500" s="100"/>
      <c r="K1500" s="100"/>
      <c r="L1500" s="100"/>
      <c r="M1500" s="100"/>
      <c r="N1500" s="100"/>
      <c r="O1500" s="100"/>
      <c r="P1500" s="100"/>
      <c r="Q1500" s="100"/>
      <c r="R1500" s="100"/>
      <c r="S1500" s="100"/>
      <c r="T1500" s="100"/>
      <c r="U1500" s="100"/>
      <c r="V1500" s="100"/>
      <c r="W1500" s="100"/>
      <c r="X1500" s="100"/>
      <c r="Y1500" s="100"/>
      <c r="Z1500" s="100"/>
    </row>
    <row r="1501" spans="1:26" ht="14.25" hidden="1" customHeight="1" outlineLevel="1" x14ac:dyDescent="0.2">
      <c r="A1501" s="100"/>
      <c r="B1501" s="100"/>
      <c r="C1501" s="100">
        <v>26</v>
      </c>
      <c r="D1501" s="100" t="s">
        <v>1137</v>
      </c>
      <c r="E1501" s="101">
        <v>14</v>
      </c>
      <c r="F1501" s="33" t="s">
        <v>1138</v>
      </c>
      <c r="G1501" s="100">
        <v>72</v>
      </c>
      <c r="H1501" s="100"/>
      <c r="I1501" s="100"/>
      <c r="J1501" s="100"/>
      <c r="K1501" s="100"/>
      <c r="L1501" s="100"/>
      <c r="M1501" s="100"/>
      <c r="N1501" s="100"/>
      <c r="O1501" s="100"/>
      <c r="P1501" s="100"/>
      <c r="Q1501" s="100"/>
      <c r="R1501" s="100"/>
      <c r="S1501" s="100"/>
      <c r="T1501" s="100"/>
      <c r="U1501" s="100"/>
      <c r="V1501" s="100"/>
      <c r="W1501" s="100"/>
      <c r="X1501" s="100"/>
      <c r="Y1501" s="100"/>
      <c r="Z1501" s="100"/>
    </row>
    <row r="1502" spans="1:26" ht="14.25" hidden="1" customHeight="1" outlineLevel="1" x14ac:dyDescent="0.2">
      <c r="A1502" s="100"/>
      <c r="B1502" s="100"/>
      <c r="C1502" s="100">
        <v>27</v>
      </c>
      <c r="D1502" s="100" t="s">
        <v>1139</v>
      </c>
      <c r="E1502" s="101">
        <v>14</v>
      </c>
      <c r="F1502" s="33"/>
      <c r="G1502" s="100">
        <v>74</v>
      </c>
      <c r="H1502" s="100"/>
      <c r="I1502" s="100"/>
      <c r="J1502" s="100"/>
      <c r="K1502" s="100"/>
      <c r="L1502" s="100"/>
      <c r="M1502" s="100"/>
      <c r="N1502" s="100"/>
      <c r="O1502" s="100"/>
      <c r="P1502" s="100"/>
      <c r="Q1502" s="100"/>
      <c r="R1502" s="100"/>
      <c r="S1502" s="100"/>
      <c r="T1502" s="100"/>
      <c r="U1502" s="100"/>
      <c r="V1502" s="100"/>
      <c r="W1502" s="100"/>
      <c r="X1502" s="100"/>
      <c r="Y1502" s="100"/>
      <c r="Z1502" s="100"/>
    </row>
    <row r="1503" spans="1:26" ht="14.25" hidden="1" customHeight="1" outlineLevel="1" x14ac:dyDescent="0.2">
      <c r="A1503" s="100"/>
      <c r="B1503" s="100"/>
      <c r="C1503" s="100">
        <v>28</v>
      </c>
      <c r="D1503" s="100" t="s">
        <v>1137</v>
      </c>
      <c r="E1503" s="101">
        <v>15</v>
      </c>
      <c r="F1503" s="33" t="s">
        <v>1138</v>
      </c>
      <c r="G1503" s="100">
        <v>76</v>
      </c>
      <c r="H1503" s="100"/>
      <c r="I1503" s="100"/>
      <c r="J1503" s="100"/>
      <c r="K1503" s="100"/>
      <c r="L1503" s="100"/>
      <c r="M1503" s="100"/>
      <c r="N1503" s="100"/>
      <c r="O1503" s="100"/>
      <c r="P1503" s="100"/>
      <c r="Q1503" s="100"/>
      <c r="R1503" s="100"/>
      <c r="S1503" s="100"/>
      <c r="T1503" s="100"/>
      <c r="U1503" s="100"/>
      <c r="V1503" s="100"/>
      <c r="W1503" s="100"/>
      <c r="X1503" s="100"/>
      <c r="Y1503" s="100"/>
      <c r="Z1503" s="100"/>
    </row>
    <row r="1504" spans="1:26" ht="14.25" hidden="1" customHeight="1" outlineLevel="1" x14ac:dyDescent="0.2">
      <c r="A1504" s="100"/>
      <c r="B1504" s="100"/>
      <c r="C1504" s="100">
        <v>29</v>
      </c>
      <c r="D1504" s="100" t="s">
        <v>1139</v>
      </c>
      <c r="E1504" s="101">
        <v>15</v>
      </c>
      <c r="F1504" s="33"/>
      <c r="G1504" s="100">
        <v>78</v>
      </c>
      <c r="H1504" s="100"/>
      <c r="I1504" s="100"/>
      <c r="J1504" s="100"/>
      <c r="K1504" s="100"/>
      <c r="L1504" s="100"/>
      <c r="M1504" s="100"/>
      <c r="N1504" s="100"/>
      <c r="O1504" s="100"/>
      <c r="P1504" s="100"/>
      <c r="Q1504" s="100"/>
      <c r="R1504" s="100"/>
      <c r="S1504" s="100"/>
      <c r="T1504" s="100"/>
      <c r="U1504" s="100"/>
      <c r="V1504" s="100"/>
      <c r="W1504" s="100"/>
      <c r="X1504" s="100"/>
      <c r="Y1504" s="100"/>
      <c r="Z1504" s="100"/>
    </row>
    <row r="1505" spans="1:26" ht="14.25" hidden="1" customHeight="1" outlineLevel="1" x14ac:dyDescent="0.2">
      <c r="A1505" s="100"/>
      <c r="B1505" s="100"/>
      <c r="C1505" s="100">
        <v>30</v>
      </c>
      <c r="D1505" s="100" t="s">
        <v>1137</v>
      </c>
      <c r="E1505" s="101">
        <v>16</v>
      </c>
      <c r="F1505" s="33" t="s">
        <v>1138</v>
      </c>
      <c r="G1505" s="100">
        <v>80</v>
      </c>
      <c r="H1505" s="100"/>
      <c r="I1505" s="100"/>
      <c r="J1505" s="100"/>
      <c r="K1505" s="100"/>
      <c r="L1505" s="100"/>
      <c r="M1505" s="100"/>
      <c r="N1505" s="100"/>
      <c r="O1505" s="100"/>
      <c r="P1505" s="100"/>
      <c r="Q1505" s="100"/>
      <c r="R1505" s="100"/>
      <c r="S1505" s="100"/>
      <c r="T1505" s="100"/>
      <c r="U1505" s="100"/>
      <c r="V1505" s="100"/>
      <c r="W1505" s="100"/>
      <c r="X1505" s="100"/>
      <c r="Y1505" s="100"/>
      <c r="Z1505" s="100"/>
    </row>
    <row r="1506" spans="1:26" ht="14.25" hidden="1" customHeight="1" outlineLevel="1" x14ac:dyDescent="0.2">
      <c r="A1506" s="100"/>
      <c r="B1506" s="100"/>
      <c r="C1506" s="100">
        <v>31</v>
      </c>
      <c r="D1506" s="100" t="s">
        <v>1139</v>
      </c>
      <c r="E1506" s="101">
        <v>16</v>
      </c>
      <c r="F1506" s="33"/>
      <c r="G1506" s="100">
        <v>82</v>
      </c>
      <c r="H1506" s="100"/>
      <c r="I1506" s="100"/>
      <c r="J1506" s="100"/>
      <c r="K1506" s="100"/>
      <c r="L1506" s="100"/>
      <c r="M1506" s="100"/>
      <c r="N1506" s="100"/>
      <c r="O1506" s="100"/>
      <c r="P1506" s="100"/>
      <c r="Q1506" s="100"/>
      <c r="R1506" s="100"/>
      <c r="S1506" s="100"/>
      <c r="T1506" s="100"/>
      <c r="U1506" s="100"/>
      <c r="V1506" s="100"/>
      <c r="W1506" s="100"/>
      <c r="X1506" s="100"/>
      <c r="Y1506" s="100"/>
      <c r="Z1506" s="100"/>
    </row>
    <row r="1507" spans="1:26" ht="14.25" hidden="1" customHeight="1" outlineLevel="1" x14ac:dyDescent="0.2">
      <c r="A1507" s="100"/>
      <c r="B1507" s="100"/>
      <c r="C1507" s="100">
        <v>32</v>
      </c>
      <c r="D1507" s="100" t="s">
        <v>1137</v>
      </c>
      <c r="E1507" s="101">
        <v>17</v>
      </c>
      <c r="F1507" s="33" t="s">
        <v>1138</v>
      </c>
      <c r="G1507" s="100">
        <v>84</v>
      </c>
      <c r="H1507" s="100"/>
      <c r="I1507" s="100"/>
      <c r="J1507" s="100"/>
      <c r="K1507" s="100"/>
      <c r="L1507" s="100"/>
      <c r="M1507" s="100"/>
      <c r="N1507" s="100"/>
      <c r="O1507" s="100"/>
      <c r="P1507" s="100"/>
      <c r="Q1507" s="100"/>
      <c r="R1507" s="100"/>
      <c r="S1507" s="100"/>
      <c r="T1507" s="100"/>
      <c r="U1507" s="100"/>
      <c r="V1507" s="100"/>
      <c r="W1507" s="100"/>
      <c r="X1507" s="100"/>
      <c r="Y1507" s="100"/>
      <c r="Z1507" s="100"/>
    </row>
    <row r="1508" spans="1:26" ht="14.25" hidden="1" customHeight="1" outlineLevel="1" x14ac:dyDescent="0.2">
      <c r="A1508" s="100"/>
      <c r="B1508" s="100"/>
      <c r="C1508" s="100">
        <v>33</v>
      </c>
      <c r="D1508" s="100" t="s">
        <v>1139</v>
      </c>
      <c r="E1508" s="101">
        <v>17</v>
      </c>
      <c r="F1508" s="33"/>
      <c r="G1508" s="100">
        <v>86</v>
      </c>
      <c r="H1508" s="100"/>
      <c r="I1508" s="100"/>
      <c r="J1508" s="100"/>
      <c r="K1508" s="100"/>
      <c r="L1508" s="100"/>
      <c r="M1508" s="100"/>
      <c r="N1508" s="100"/>
      <c r="O1508" s="100"/>
      <c r="P1508" s="100"/>
      <c r="Q1508" s="100"/>
      <c r="R1508" s="100"/>
      <c r="S1508" s="100"/>
      <c r="T1508" s="100"/>
      <c r="U1508" s="100"/>
      <c r="V1508" s="100"/>
      <c r="W1508" s="100"/>
      <c r="X1508" s="100"/>
      <c r="Y1508" s="100"/>
      <c r="Z1508" s="100"/>
    </row>
    <row r="1509" spans="1:26" ht="14.25" hidden="1" customHeight="1" outlineLevel="1" x14ac:dyDescent="0.2">
      <c r="A1509" s="100"/>
      <c r="B1509" s="100"/>
      <c r="C1509" s="100">
        <v>34</v>
      </c>
      <c r="D1509" s="100" t="s">
        <v>1137</v>
      </c>
      <c r="E1509" s="101">
        <v>18</v>
      </c>
      <c r="F1509" s="33" t="s">
        <v>1138</v>
      </c>
      <c r="G1509" s="100">
        <v>88</v>
      </c>
      <c r="H1509" s="100"/>
      <c r="I1509" s="100"/>
      <c r="J1509" s="100"/>
      <c r="K1509" s="100"/>
      <c r="L1509" s="100"/>
      <c r="M1509" s="100"/>
      <c r="N1509" s="100"/>
      <c r="O1509" s="100"/>
      <c r="P1509" s="100"/>
      <c r="Q1509" s="100"/>
      <c r="R1509" s="100"/>
      <c r="S1509" s="100"/>
      <c r="T1509" s="100"/>
      <c r="U1509" s="100"/>
      <c r="V1509" s="100"/>
      <c r="W1509" s="100"/>
      <c r="X1509" s="100"/>
      <c r="Y1509" s="100"/>
      <c r="Z1509" s="100"/>
    </row>
    <row r="1510" spans="1:26" ht="14.25" hidden="1" customHeight="1" outlineLevel="1" x14ac:dyDescent="0.2">
      <c r="A1510" s="100"/>
      <c r="B1510" s="100"/>
      <c r="C1510" s="100">
        <v>35</v>
      </c>
      <c r="D1510" s="100" t="s">
        <v>1139</v>
      </c>
      <c r="E1510" s="101">
        <v>18</v>
      </c>
      <c r="F1510" s="33"/>
      <c r="G1510" s="100">
        <v>90</v>
      </c>
      <c r="H1510" s="100"/>
      <c r="I1510" s="100"/>
      <c r="J1510" s="100"/>
      <c r="K1510" s="100"/>
      <c r="L1510" s="100"/>
      <c r="M1510" s="100"/>
      <c r="N1510" s="100"/>
      <c r="O1510" s="100"/>
      <c r="P1510" s="100"/>
      <c r="Q1510" s="100"/>
      <c r="R1510" s="100"/>
      <c r="S1510" s="100"/>
      <c r="T1510" s="100"/>
      <c r="U1510" s="100"/>
      <c r="V1510" s="100"/>
      <c r="W1510" s="100"/>
      <c r="X1510" s="100"/>
      <c r="Y1510" s="100"/>
      <c r="Z1510" s="100"/>
    </row>
    <row r="1511" spans="1:26" ht="14.25" hidden="1" customHeight="1" outlineLevel="1" x14ac:dyDescent="0.2">
      <c r="A1511" s="100"/>
      <c r="B1511" s="100"/>
      <c r="C1511" s="100">
        <v>36</v>
      </c>
      <c r="D1511" s="100" t="s">
        <v>1137</v>
      </c>
      <c r="E1511" s="101">
        <v>19</v>
      </c>
      <c r="F1511" s="33" t="s">
        <v>1138</v>
      </c>
      <c r="G1511" s="100">
        <v>92</v>
      </c>
      <c r="H1511" s="100"/>
      <c r="I1511" s="100"/>
      <c r="J1511" s="100"/>
      <c r="K1511" s="100"/>
      <c r="L1511" s="100"/>
      <c r="M1511" s="100"/>
      <c r="N1511" s="100"/>
      <c r="O1511" s="100"/>
      <c r="P1511" s="100"/>
      <c r="Q1511" s="100"/>
      <c r="R1511" s="100"/>
      <c r="S1511" s="100"/>
      <c r="T1511" s="100"/>
      <c r="U1511" s="100"/>
      <c r="V1511" s="100"/>
      <c r="W1511" s="100"/>
      <c r="X1511" s="100"/>
      <c r="Y1511" s="100"/>
      <c r="Z1511" s="100"/>
    </row>
    <row r="1512" spans="1:26" ht="14.25" hidden="1" customHeight="1" outlineLevel="1" x14ac:dyDescent="0.2">
      <c r="A1512" s="100"/>
      <c r="B1512" s="100"/>
      <c r="C1512" s="100">
        <v>37</v>
      </c>
      <c r="D1512" s="100" t="s">
        <v>1139</v>
      </c>
      <c r="E1512" s="101">
        <v>19</v>
      </c>
      <c r="F1512" s="33"/>
      <c r="G1512" s="100">
        <v>94</v>
      </c>
      <c r="H1512" s="100"/>
      <c r="I1512" s="100"/>
      <c r="J1512" s="100"/>
      <c r="K1512" s="100"/>
      <c r="L1512" s="100"/>
      <c r="M1512" s="100"/>
      <c r="N1512" s="100"/>
      <c r="O1512" s="100"/>
      <c r="P1512" s="100"/>
      <c r="Q1512" s="100"/>
      <c r="R1512" s="100"/>
      <c r="S1512" s="100"/>
      <c r="T1512" s="100"/>
      <c r="U1512" s="100"/>
      <c r="V1512" s="100"/>
      <c r="W1512" s="100"/>
      <c r="X1512" s="100"/>
      <c r="Y1512" s="100"/>
      <c r="Z1512" s="100"/>
    </row>
    <row r="1513" spans="1:26" ht="14.25" hidden="1" customHeight="1" outlineLevel="1" x14ac:dyDescent="0.2">
      <c r="A1513" s="100"/>
      <c r="B1513" s="100"/>
      <c r="C1513" s="100">
        <v>38</v>
      </c>
      <c r="D1513" s="100" t="s">
        <v>1137</v>
      </c>
      <c r="E1513" s="101">
        <v>20</v>
      </c>
      <c r="F1513" s="33" t="s">
        <v>1138</v>
      </c>
      <c r="G1513" s="100">
        <v>96</v>
      </c>
      <c r="H1513" s="100"/>
      <c r="I1513" s="100"/>
      <c r="J1513" s="100"/>
      <c r="K1513" s="100"/>
      <c r="L1513" s="100"/>
      <c r="M1513" s="100"/>
      <c r="N1513" s="100"/>
      <c r="O1513" s="100"/>
      <c r="P1513" s="100"/>
      <c r="Q1513" s="100"/>
      <c r="R1513" s="100"/>
      <c r="S1513" s="100"/>
      <c r="T1513" s="100"/>
      <c r="U1513" s="100"/>
      <c r="V1513" s="100"/>
      <c r="W1513" s="100"/>
      <c r="X1513" s="100"/>
      <c r="Y1513" s="100"/>
      <c r="Z1513" s="100"/>
    </row>
    <row r="1514" spans="1:26" ht="14.25" hidden="1" customHeight="1" outlineLevel="1" x14ac:dyDescent="0.2">
      <c r="A1514" s="100"/>
      <c r="B1514" s="100"/>
      <c r="C1514" s="100">
        <v>39</v>
      </c>
      <c r="D1514" s="100" t="s">
        <v>1139</v>
      </c>
      <c r="E1514" s="101">
        <v>20</v>
      </c>
      <c r="F1514" s="33"/>
      <c r="G1514" s="100">
        <v>98</v>
      </c>
      <c r="H1514" s="100"/>
      <c r="I1514" s="100"/>
      <c r="J1514" s="100"/>
      <c r="K1514" s="100"/>
      <c r="L1514" s="100"/>
      <c r="M1514" s="100"/>
      <c r="N1514" s="100"/>
      <c r="O1514" s="100"/>
      <c r="P1514" s="100"/>
      <c r="Q1514" s="100"/>
      <c r="R1514" s="100"/>
      <c r="S1514" s="100"/>
      <c r="T1514" s="100"/>
      <c r="U1514" s="100"/>
      <c r="V1514" s="100"/>
      <c r="W1514" s="100"/>
      <c r="X1514" s="100"/>
      <c r="Y1514" s="100"/>
      <c r="Z1514" s="100"/>
    </row>
    <row r="1515" spans="1:26" ht="14.25" hidden="1" customHeight="1" outlineLevel="1" x14ac:dyDescent="0.2">
      <c r="A1515" s="100"/>
      <c r="B1515" s="100"/>
      <c r="C1515" s="100">
        <v>40</v>
      </c>
      <c r="D1515" s="100" t="s">
        <v>1137</v>
      </c>
      <c r="E1515" s="101">
        <v>21</v>
      </c>
      <c r="F1515" s="33" t="s">
        <v>1138</v>
      </c>
      <c r="G1515" s="100">
        <v>100</v>
      </c>
      <c r="H1515" s="100"/>
      <c r="I1515" s="100"/>
      <c r="J1515" s="100"/>
      <c r="K1515" s="100"/>
      <c r="L1515" s="100"/>
      <c r="M1515" s="100"/>
      <c r="N1515" s="100"/>
      <c r="O1515" s="100"/>
      <c r="P1515" s="100"/>
      <c r="Q1515" s="100"/>
      <c r="R1515" s="100"/>
      <c r="S1515" s="100"/>
      <c r="T1515" s="100"/>
      <c r="U1515" s="100"/>
      <c r="V1515" s="100"/>
      <c r="W1515" s="100"/>
      <c r="X1515" s="100"/>
      <c r="Y1515" s="100"/>
      <c r="Z1515" s="100"/>
    </row>
    <row r="1516" spans="1:26" ht="14.25" hidden="1" customHeight="1" outlineLevel="1" x14ac:dyDescent="0.2">
      <c r="A1516" s="100"/>
      <c r="B1516" s="100"/>
      <c r="C1516" s="100">
        <v>41</v>
      </c>
      <c r="D1516" s="100" t="s">
        <v>1139</v>
      </c>
      <c r="E1516" s="101">
        <v>21</v>
      </c>
      <c r="F1516" s="33"/>
      <c r="G1516" s="100">
        <v>102</v>
      </c>
      <c r="H1516" s="100"/>
      <c r="I1516" s="100"/>
      <c r="J1516" s="100"/>
      <c r="K1516" s="100"/>
      <c r="L1516" s="100"/>
      <c r="M1516" s="100"/>
      <c r="N1516" s="100"/>
      <c r="O1516" s="100"/>
      <c r="P1516" s="100"/>
      <c r="Q1516" s="100"/>
      <c r="R1516" s="100"/>
      <c r="S1516" s="100"/>
      <c r="T1516" s="100"/>
      <c r="U1516" s="100"/>
      <c r="V1516" s="100"/>
      <c r="W1516" s="100"/>
      <c r="X1516" s="100"/>
      <c r="Y1516" s="100"/>
      <c r="Z1516" s="100"/>
    </row>
    <row r="1517" spans="1:26" ht="14.25" hidden="1" customHeight="1" outlineLevel="1" x14ac:dyDescent="0.2">
      <c r="A1517" s="100"/>
      <c r="B1517" s="100"/>
      <c r="C1517" s="100">
        <v>42</v>
      </c>
      <c r="D1517" s="100" t="s">
        <v>1137</v>
      </c>
      <c r="E1517" s="101">
        <v>22</v>
      </c>
      <c r="F1517" s="33" t="s">
        <v>1138</v>
      </c>
      <c r="G1517" s="100">
        <v>104</v>
      </c>
      <c r="H1517" s="100"/>
      <c r="I1517" s="100"/>
      <c r="J1517" s="100"/>
      <c r="K1517" s="100"/>
      <c r="L1517" s="100"/>
      <c r="M1517" s="100"/>
      <c r="N1517" s="100"/>
      <c r="O1517" s="100"/>
      <c r="P1517" s="100"/>
      <c r="Q1517" s="100"/>
      <c r="R1517" s="100"/>
      <c r="S1517" s="100"/>
      <c r="T1517" s="100"/>
      <c r="U1517" s="100"/>
      <c r="V1517" s="100"/>
      <c r="W1517" s="100"/>
      <c r="X1517" s="100"/>
      <c r="Y1517" s="100"/>
      <c r="Z1517" s="100"/>
    </row>
    <row r="1518" spans="1:26" ht="14.25" hidden="1" customHeight="1" outlineLevel="1" x14ac:dyDescent="0.2">
      <c r="A1518" s="100"/>
      <c r="B1518" s="100"/>
      <c r="C1518" s="100">
        <v>43</v>
      </c>
      <c r="D1518" s="100" t="s">
        <v>1139</v>
      </c>
      <c r="E1518" s="101">
        <v>22</v>
      </c>
      <c r="F1518" s="33"/>
      <c r="G1518" s="100">
        <v>106</v>
      </c>
      <c r="H1518" s="100"/>
      <c r="I1518" s="100"/>
      <c r="J1518" s="100"/>
      <c r="K1518" s="100"/>
      <c r="L1518" s="100"/>
      <c r="M1518" s="100"/>
      <c r="N1518" s="100"/>
      <c r="O1518" s="100"/>
      <c r="P1518" s="100"/>
      <c r="Q1518" s="100"/>
      <c r="R1518" s="100"/>
      <c r="S1518" s="100"/>
      <c r="T1518" s="100"/>
      <c r="U1518" s="100"/>
      <c r="V1518" s="100"/>
      <c r="W1518" s="100"/>
      <c r="X1518" s="100"/>
      <c r="Y1518" s="100"/>
      <c r="Z1518" s="100"/>
    </row>
    <row r="1519" spans="1:26" ht="14.25" hidden="1" customHeight="1" outlineLevel="1" x14ac:dyDescent="0.2">
      <c r="A1519" s="100"/>
      <c r="B1519" s="100"/>
      <c r="C1519" s="100">
        <v>44</v>
      </c>
      <c r="D1519" s="100" t="s">
        <v>1137</v>
      </c>
      <c r="E1519" s="101">
        <v>23</v>
      </c>
      <c r="F1519" s="33" t="s">
        <v>1138</v>
      </c>
      <c r="G1519" s="100">
        <v>108</v>
      </c>
      <c r="H1519" s="100"/>
      <c r="I1519" s="100"/>
      <c r="J1519" s="100"/>
      <c r="K1519" s="100"/>
      <c r="L1519" s="100"/>
      <c r="M1519" s="100"/>
      <c r="N1519" s="100"/>
      <c r="O1519" s="100"/>
      <c r="P1519" s="100"/>
      <c r="Q1519" s="100"/>
      <c r="R1519" s="100"/>
      <c r="S1519" s="100"/>
      <c r="T1519" s="100"/>
      <c r="U1519" s="100"/>
      <c r="V1519" s="100"/>
      <c r="W1519" s="100"/>
      <c r="X1519" s="100"/>
      <c r="Y1519" s="100"/>
      <c r="Z1519" s="100"/>
    </row>
    <row r="1520" spans="1:26" ht="14.25" hidden="1" customHeight="1" outlineLevel="1" x14ac:dyDescent="0.2">
      <c r="A1520" s="100"/>
      <c r="B1520" s="100"/>
      <c r="C1520" s="100">
        <v>45</v>
      </c>
      <c r="D1520" s="100" t="s">
        <v>1139</v>
      </c>
      <c r="E1520" s="101">
        <v>23</v>
      </c>
      <c r="F1520" s="33"/>
      <c r="G1520" s="100">
        <v>110</v>
      </c>
      <c r="H1520" s="100"/>
      <c r="I1520" s="100"/>
      <c r="J1520" s="100"/>
      <c r="K1520" s="100"/>
      <c r="L1520" s="100"/>
      <c r="M1520" s="100"/>
      <c r="N1520" s="100"/>
      <c r="O1520" s="100"/>
      <c r="P1520" s="100"/>
      <c r="Q1520" s="100"/>
      <c r="R1520" s="100"/>
      <c r="S1520" s="100"/>
      <c r="T1520" s="100"/>
      <c r="U1520" s="100"/>
      <c r="V1520" s="100"/>
      <c r="W1520" s="100"/>
      <c r="X1520" s="100"/>
      <c r="Y1520" s="100"/>
      <c r="Z1520" s="100"/>
    </row>
    <row r="1521" spans="1:26" ht="14.25" hidden="1" customHeight="1" outlineLevel="1" x14ac:dyDescent="0.2">
      <c r="A1521" s="100"/>
      <c r="B1521" s="100"/>
      <c r="C1521" s="100">
        <v>46</v>
      </c>
      <c r="D1521" s="100" t="s">
        <v>1137</v>
      </c>
      <c r="E1521" s="101">
        <v>24</v>
      </c>
      <c r="F1521" s="33" t="s">
        <v>1138</v>
      </c>
      <c r="G1521" s="100">
        <v>112</v>
      </c>
      <c r="H1521" s="100"/>
      <c r="I1521" s="100"/>
      <c r="J1521" s="100"/>
      <c r="K1521" s="100"/>
      <c r="L1521" s="100"/>
      <c r="M1521" s="100"/>
      <c r="N1521" s="100"/>
      <c r="O1521" s="100"/>
      <c r="P1521" s="100"/>
      <c r="Q1521" s="100"/>
      <c r="R1521" s="100"/>
      <c r="S1521" s="100"/>
      <c r="T1521" s="100"/>
      <c r="U1521" s="100"/>
      <c r="V1521" s="100"/>
      <c r="W1521" s="100"/>
      <c r="X1521" s="100"/>
      <c r="Y1521" s="100"/>
      <c r="Z1521" s="100"/>
    </row>
    <row r="1522" spans="1:26" ht="14.25" hidden="1" customHeight="1" outlineLevel="1" x14ac:dyDescent="0.2">
      <c r="A1522" s="100"/>
      <c r="B1522" s="100"/>
      <c r="C1522" s="100">
        <v>47</v>
      </c>
      <c r="D1522" s="100" t="s">
        <v>1139</v>
      </c>
      <c r="E1522" s="101">
        <v>24</v>
      </c>
      <c r="F1522" s="33"/>
      <c r="G1522" s="100">
        <v>114</v>
      </c>
      <c r="H1522" s="100"/>
      <c r="I1522" s="100"/>
      <c r="J1522" s="100"/>
      <c r="K1522" s="100"/>
      <c r="L1522" s="100"/>
      <c r="M1522" s="100"/>
      <c r="N1522" s="100"/>
      <c r="O1522" s="100"/>
      <c r="P1522" s="100"/>
      <c r="Q1522" s="100"/>
      <c r="R1522" s="100"/>
      <c r="S1522" s="100"/>
      <c r="T1522" s="100"/>
      <c r="U1522" s="100"/>
      <c r="V1522" s="100"/>
      <c r="W1522" s="100"/>
      <c r="X1522" s="100"/>
      <c r="Y1522" s="100"/>
      <c r="Z1522" s="100"/>
    </row>
    <row r="1523" spans="1:26" ht="14.25" hidden="1" customHeight="1" outlineLevel="1" x14ac:dyDescent="0.2">
      <c r="A1523" s="100"/>
      <c r="B1523" s="100"/>
      <c r="C1523" s="100">
        <v>48</v>
      </c>
      <c r="D1523" s="100" t="s">
        <v>1137</v>
      </c>
      <c r="E1523" s="101">
        <v>25</v>
      </c>
      <c r="F1523" s="33" t="s">
        <v>1138</v>
      </c>
      <c r="G1523" s="100">
        <v>116</v>
      </c>
      <c r="H1523" s="100"/>
      <c r="I1523" s="100"/>
      <c r="J1523" s="100"/>
      <c r="K1523" s="100"/>
      <c r="L1523" s="100"/>
      <c r="M1523" s="100"/>
      <c r="N1523" s="100"/>
      <c r="O1523" s="100"/>
      <c r="P1523" s="100"/>
      <c r="Q1523" s="100"/>
      <c r="R1523" s="100"/>
      <c r="S1523" s="100"/>
      <c r="T1523" s="100"/>
      <c r="U1523" s="100"/>
      <c r="V1523" s="100"/>
      <c r="W1523" s="100"/>
      <c r="X1523" s="100"/>
      <c r="Y1523" s="100"/>
      <c r="Z1523" s="100"/>
    </row>
    <row r="1524" spans="1:26" ht="14.25" hidden="1" customHeight="1" outlineLevel="1" x14ac:dyDescent="0.2">
      <c r="A1524" s="100"/>
      <c r="B1524" s="100"/>
      <c r="C1524" s="100">
        <v>49</v>
      </c>
      <c r="D1524" s="100" t="s">
        <v>1139</v>
      </c>
      <c r="E1524" s="101">
        <v>25</v>
      </c>
      <c r="F1524" s="33"/>
      <c r="G1524" s="100">
        <v>118</v>
      </c>
      <c r="H1524" s="100"/>
      <c r="I1524" s="100"/>
      <c r="J1524" s="100"/>
      <c r="K1524" s="100"/>
      <c r="L1524" s="100"/>
      <c r="M1524" s="100"/>
      <c r="N1524" s="100"/>
      <c r="O1524" s="100"/>
      <c r="P1524" s="100"/>
      <c r="Q1524" s="100"/>
      <c r="R1524" s="100"/>
      <c r="S1524" s="100"/>
      <c r="T1524" s="100"/>
      <c r="U1524" s="100"/>
      <c r="V1524" s="100"/>
      <c r="W1524" s="100"/>
      <c r="X1524" s="100"/>
      <c r="Y1524" s="100"/>
      <c r="Z1524" s="100"/>
    </row>
    <row r="1525" spans="1:26" ht="14.25" hidden="1" customHeight="1" outlineLevel="1" x14ac:dyDescent="0.2">
      <c r="A1525" s="100"/>
      <c r="B1525" s="100"/>
      <c r="C1525" s="100">
        <v>50</v>
      </c>
      <c r="D1525" s="100" t="s">
        <v>1137</v>
      </c>
      <c r="E1525" s="101">
        <v>26</v>
      </c>
      <c r="F1525" s="33" t="s">
        <v>1138</v>
      </c>
      <c r="G1525" s="100">
        <v>0</v>
      </c>
      <c r="H1525" s="100"/>
      <c r="I1525" s="100"/>
      <c r="J1525" s="100"/>
      <c r="K1525" s="100"/>
      <c r="L1525" s="100"/>
      <c r="M1525" s="100"/>
      <c r="N1525" s="100"/>
      <c r="O1525" s="100"/>
      <c r="P1525" s="100"/>
      <c r="Q1525" s="100"/>
      <c r="R1525" s="100"/>
      <c r="S1525" s="100"/>
      <c r="T1525" s="100"/>
      <c r="U1525" s="100"/>
      <c r="V1525" s="100"/>
      <c r="W1525" s="100"/>
      <c r="X1525" s="100"/>
      <c r="Y1525" s="100"/>
      <c r="Z1525" s="100"/>
    </row>
    <row r="1526" spans="1:26" ht="14.25" customHeight="1" x14ac:dyDescent="0.2">
      <c r="A1526" s="30"/>
      <c r="B1526" s="30" t="s">
        <v>1095</v>
      </c>
      <c r="C1526" s="30">
        <v>1</v>
      </c>
      <c r="D1526" s="30" t="s">
        <v>1096</v>
      </c>
      <c r="E1526" s="31">
        <v>0.56000000000000005</v>
      </c>
      <c r="F1526" s="35"/>
      <c r="G1526" s="30">
        <v>20</v>
      </c>
      <c r="H1526" s="100"/>
      <c r="I1526" s="100"/>
      <c r="J1526" s="100"/>
      <c r="K1526" s="100"/>
      <c r="L1526" s="100"/>
      <c r="M1526" s="100"/>
      <c r="N1526" s="100"/>
      <c r="O1526" s="100"/>
      <c r="P1526" s="100"/>
      <c r="Q1526" s="100"/>
      <c r="R1526" s="100"/>
      <c r="S1526" s="100"/>
      <c r="T1526" s="100"/>
      <c r="U1526" s="100"/>
      <c r="V1526" s="100"/>
      <c r="W1526" s="100"/>
      <c r="X1526" s="100"/>
      <c r="Y1526" s="100"/>
      <c r="Z1526" s="100"/>
    </row>
    <row r="1527" spans="1:26" ht="14.25" customHeight="1" x14ac:dyDescent="0.2">
      <c r="A1527" s="100"/>
      <c r="B1527" s="100"/>
      <c r="C1527" s="100"/>
      <c r="D1527" s="100" t="s">
        <v>1097</v>
      </c>
      <c r="E1527" s="101">
        <v>28</v>
      </c>
      <c r="F1527" s="33"/>
      <c r="G1527" s="100"/>
      <c r="H1527" s="100"/>
      <c r="I1527" s="100"/>
      <c r="J1527" s="100"/>
      <c r="K1527" s="100"/>
      <c r="L1527" s="100"/>
      <c r="M1527" s="100"/>
      <c r="N1527" s="100"/>
      <c r="O1527" s="100"/>
      <c r="P1527" s="100"/>
      <c r="Q1527" s="100"/>
      <c r="R1527" s="100"/>
      <c r="S1527" s="100"/>
      <c r="T1527" s="100"/>
      <c r="U1527" s="100"/>
      <c r="V1527" s="100"/>
      <c r="W1527" s="100"/>
      <c r="X1527" s="100"/>
      <c r="Y1527" s="100"/>
      <c r="Z1527" s="100"/>
    </row>
    <row r="1528" spans="1:26" ht="14.25" customHeight="1" collapsed="1" x14ac:dyDescent="0.2">
      <c r="A1528" s="100"/>
      <c r="B1528" s="100"/>
      <c r="C1528" s="100"/>
      <c r="D1528" s="100" t="s">
        <v>1140</v>
      </c>
      <c r="E1528" s="101">
        <v>1</v>
      </c>
      <c r="F1528" s="33" t="s">
        <v>1141</v>
      </c>
      <c r="G1528" s="100"/>
      <c r="H1528" s="100"/>
      <c r="I1528" s="100"/>
      <c r="J1528" s="100"/>
      <c r="K1528" s="100"/>
      <c r="L1528" s="100"/>
      <c r="M1528" s="100"/>
      <c r="N1528" s="100"/>
      <c r="O1528" s="100"/>
      <c r="P1528" s="100"/>
      <c r="Q1528" s="100"/>
      <c r="R1528" s="100"/>
      <c r="S1528" s="100"/>
      <c r="T1528" s="100"/>
      <c r="U1528" s="100"/>
      <c r="V1528" s="100"/>
      <c r="W1528" s="100"/>
      <c r="X1528" s="100"/>
      <c r="Y1528" s="100"/>
      <c r="Z1528" s="100"/>
    </row>
    <row r="1529" spans="1:26" ht="14.25" hidden="1" customHeight="1" outlineLevel="1" x14ac:dyDescent="0.2">
      <c r="A1529" s="100"/>
      <c r="B1529" s="100"/>
      <c r="C1529" s="100">
        <v>2</v>
      </c>
      <c r="D1529" s="100" t="s">
        <v>1140</v>
      </c>
      <c r="E1529" s="101">
        <v>2</v>
      </c>
      <c r="F1529" s="33" t="s">
        <v>1141</v>
      </c>
      <c r="G1529" s="100">
        <v>24</v>
      </c>
      <c r="H1529" s="100"/>
      <c r="I1529" s="100"/>
      <c r="J1529" s="100"/>
      <c r="K1529" s="100"/>
      <c r="L1529" s="100"/>
      <c r="M1529" s="100"/>
      <c r="N1529" s="100"/>
      <c r="O1529" s="100"/>
      <c r="P1529" s="100"/>
      <c r="Q1529" s="100"/>
      <c r="R1529" s="100"/>
      <c r="S1529" s="100"/>
      <c r="T1529" s="100"/>
      <c r="U1529" s="100"/>
      <c r="V1529" s="100"/>
      <c r="W1529" s="100"/>
      <c r="X1529" s="100"/>
      <c r="Y1529" s="100"/>
      <c r="Z1529" s="100"/>
    </row>
    <row r="1530" spans="1:26" ht="14.25" hidden="1" customHeight="1" outlineLevel="1" x14ac:dyDescent="0.2">
      <c r="A1530" s="100"/>
      <c r="B1530" s="100"/>
      <c r="C1530" s="100">
        <v>3</v>
      </c>
      <c r="D1530" s="100" t="s">
        <v>1096</v>
      </c>
      <c r="E1530" s="101">
        <v>0.57000000000000006</v>
      </c>
      <c r="F1530" s="33"/>
      <c r="G1530" s="100">
        <v>26</v>
      </c>
      <c r="H1530" s="100"/>
      <c r="I1530" s="100"/>
      <c r="J1530" s="100"/>
      <c r="K1530" s="100"/>
      <c r="L1530" s="100"/>
      <c r="M1530" s="100"/>
      <c r="N1530" s="100"/>
      <c r="O1530" s="100"/>
      <c r="P1530" s="100"/>
      <c r="Q1530" s="100"/>
      <c r="R1530" s="100"/>
      <c r="S1530" s="100"/>
      <c r="T1530" s="100"/>
      <c r="U1530" s="100"/>
      <c r="V1530" s="100"/>
      <c r="W1530" s="100"/>
      <c r="X1530" s="100"/>
      <c r="Y1530" s="100"/>
      <c r="Z1530" s="100"/>
    </row>
    <row r="1531" spans="1:26" ht="14.25" hidden="1" customHeight="1" outlineLevel="1" x14ac:dyDescent="0.2">
      <c r="A1531" s="100"/>
      <c r="B1531" s="100"/>
      <c r="C1531" s="100"/>
      <c r="D1531" s="100" t="s">
        <v>1097</v>
      </c>
      <c r="E1531" s="101">
        <v>28.5</v>
      </c>
      <c r="F1531" s="33"/>
      <c r="G1531" s="100"/>
      <c r="H1531" s="100"/>
      <c r="I1531" s="100"/>
      <c r="J1531" s="100"/>
      <c r="K1531" s="100"/>
      <c r="L1531" s="100"/>
      <c r="M1531" s="100"/>
      <c r="N1531" s="100"/>
      <c r="O1531" s="100"/>
      <c r="P1531" s="100"/>
      <c r="Q1531" s="100"/>
      <c r="R1531" s="100"/>
      <c r="S1531" s="100"/>
      <c r="T1531" s="100"/>
      <c r="U1531" s="100"/>
      <c r="V1531" s="100"/>
      <c r="W1531" s="100"/>
      <c r="X1531" s="100"/>
      <c r="Y1531" s="100"/>
      <c r="Z1531" s="100"/>
    </row>
    <row r="1532" spans="1:26" ht="14.25" hidden="1" customHeight="1" outlineLevel="1" x14ac:dyDescent="0.2">
      <c r="A1532" s="100"/>
      <c r="B1532" s="100"/>
      <c r="C1532" s="100">
        <v>4</v>
      </c>
      <c r="D1532" s="100" t="s">
        <v>1140</v>
      </c>
      <c r="E1532" s="101">
        <v>3</v>
      </c>
      <c r="F1532" s="33" t="s">
        <v>1141</v>
      </c>
      <c r="G1532" s="100">
        <v>28</v>
      </c>
      <c r="H1532" s="100"/>
      <c r="I1532" s="100"/>
      <c r="J1532" s="100"/>
      <c r="K1532" s="100"/>
      <c r="L1532" s="100"/>
      <c r="M1532" s="100"/>
      <c r="N1532" s="100"/>
      <c r="O1532" s="100"/>
      <c r="P1532" s="100"/>
      <c r="Q1532" s="100"/>
      <c r="R1532" s="100"/>
      <c r="S1532" s="100"/>
      <c r="T1532" s="100"/>
      <c r="U1532" s="100"/>
      <c r="V1532" s="100"/>
      <c r="W1532" s="100"/>
      <c r="X1532" s="100"/>
      <c r="Y1532" s="100"/>
      <c r="Z1532" s="100"/>
    </row>
    <row r="1533" spans="1:26" ht="14.25" hidden="1" customHeight="1" outlineLevel="1" x14ac:dyDescent="0.2">
      <c r="A1533" s="100"/>
      <c r="B1533" s="100"/>
      <c r="C1533" s="100">
        <v>5</v>
      </c>
      <c r="D1533" s="100" t="s">
        <v>1096</v>
      </c>
      <c r="E1533" s="101">
        <v>0.57999999999999996</v>
      </c>
      <c r="F1533" s="33"/>
      <c r="G1533" s="100">
        <v>30</v>
      </c>
      <c r="H1533" s="100"/>
      <c r="I1533" s="100"/>
      <c r="J1533" s="100"/>
      <c r="K1533" s="100"/>
      <c r="L1533" s="100"/>
      <c r="M1533" s="100"/>
      <c r="N1533" s="100"/>
      <c r="O1533" s="100"/>
      <c r="P1533" s="100"/>
      <c r="Q1533" s="100"/>
      <c r="R1533" s="100"/>
      <c r="S1533" s="100"/>
      <c r="T1533" s="100"/>
      <c r="U1533" s="100"/>
      <c r="V1533" s="100"/>
      <c r="W1533" s="100"/>
      <c r="X1533" s="100"/>
      <c r="Y1533" s="100"/>
      <c r="Z1533" s="100"/>
    </row>
    <row r="1534" spans="1:26" ht="14.25" hidden="1" customHeight="1" outlineLevel="1" x14ac:dyDescent="0.2">
      <c r="A1534" s="100"/>
      <c r="B1534" s="100"/>
      <c r="C1534" s="100"/>
      <c r="D1534" s="100" t="s">
        <v>1097</v>
      </c>
      <c r="E1534" s="101">
        <v>29</v>
      </c>
      <c r="F1534" s="33"/>
      <c r="G1534" s="100"/>
      <c r="H1534" s="100"/>
      <c r="I1534" s="100"/>
      <c r="J1534" s="100"/>
      <c r="K1534" s="100"/>
      <c r="L1534" s="100"/>
      <c r="M1534" s="100"/>
      <c r="N1534" s="100"/>
      <c r="O1534" s="100"/>
      <c r="P1534" s="100"/>
      <c r="Q1534" s="100"/>
      <c r="R1534" s="100"/>
      <c r="S1534" s="100"/>
      <c r="T1534" s="100"/>
      <c r="U1534" s="100"/>
      <c r="V1534" s="100"/>
      <c r="W1534" s="100"/>
      <c r="X1534" s="100"/>
      <c r="Y1534" s="100"/>
      <c r="Z1534" s="100"/>
    </row>
    <row r="1535" spans="1:26" ht="14.25" hidden="1" customHeight="1" outlineLevel="1" x14ac:dyDescent="0.2">
      <c r="A1535" s="100"/>
      <c r="B1535" s="100"/>
      <c r="C1535" s="100">
        <v>6</v>
      </c>
      <c r="D1535" s="100" t="s">
        <v>1140</v>
      </c>
      <c r="E1535" s="101">
        <v>4</v>
      </c>
      <c r="F1535" s="33" t="s">
        <v>1141</v>
      </c>
      <c r="G1535" s="100">
        <v>32</v>
      </c>
      <c r="H1535" s="100"/>
      <c r="I1535" s="100"/>
      <c r="J1535" s="100"/>
      <c r="K1535" s="100"/>
      <c r="L1535" s="100"/>
      <c r="M1535" s="100"/>
      <c r="N1535" s="100"/>
      <c r="O1535" s="100"/>
      <c r="P1535" s="100"/>
      <c r="Q1535" s="100"/>
      <c r="R1535" s="100"/>
      <c r="S1535" s="100"/>
      <c r="T1535" s="100"/>
      <c r="U1535" s="100"/>
      <c r="V1535" s="100"/>
      <c r="W1535" s="100"/>
      <c r="X1535" s="100"/>
      <c r="Y1535" s="100"/>
      <c r="Z1535" s="100"/>
    </row>
    <row r="1536" spans="1:26" ht="14.25" hidden="1" customHeight="1" outlineLevel="1" x14ac:dyDescent="0.2">
      <c r="A1536" s="100"/>
      <c r="B1536" s="100"/>
      <c r="C1536" s="100">
        <v>7</v>
      </c>
      <c r="D1536" s="100" t="s">
        <v>1096</v>
      </c>
      <c r="E1536" s="101">
        <v>0.59</v>
      </c>
      <c r="F1536" s="33"/>
      <c r="G1536" s="100">
        <v>34</v>
      </c>
      <c r="H1536" s="100"/>
      <c r="I1536" s="100"/>
      <c r="J1536" s="100"/>
      <c r="K1536" s="100"/>
      <c r="L1536" s="100"/>
      <c r="M1536" s="100"/>
      <c r="N1536" s="100"/>
      <c r="O1536" s="100"/>
      <c r="P1536" s="100"/>
      <c r="Q1536" s="100"/>
      <c r="R1536" s="100"/>
      <c r="S1536" s="100"/>
      <c r="T1536" s="100"/>
      <c r="U1536" s="100"/>
      <c r="V1536" s="100"/>
      <c r="W1536" s="100"/>
      <c r="X1536" s="100"/>
      <c r="Y1536" s="100"/>
      <c r="Z1536" s="100"/>
    </row>
    <row r="1537" spans="1:26" ht="14.25" hidden="1" customHeight="1" outlineLevel="1" x14ac:dyDescent="0.2">
      <c r="A1537" s="100"/>
      <c r="B1537" s="100"/>
      <c r="C1537" s="100"/>
      <c r="D1537" s="100" t="s">
        <v>1097</v>
      </c>
      <c r="E1537" s="101">
        <v>29.5</v>
      </c>
      <c r="F1537" s="33"/>
      <c r="G1537" s="100"/>
      <c r="H1537" s="100"/>
      <c r="I1537" s="100"/>
      <c r="J1537" s="100"/>
      <c r="K1537" s="100"/>
      <c r="L1537" s="100"/>
      <c r="M1537" s="100"/>
      <c r="N1537" s="100"/>
      <c r="O1537" s="100"/>
      <c r="P1537" s="100"/>
      <c r="Q1537" s="100"/>
      <c r="R1537" s="100"/>
      <c r="S1537" s="100"/>
      <c r="T1537" s="100"/>
      <c r="U1537" s="100"/>
      <c r="V1537" s="100"/>
      <c r="W1537" s="100"/>
      <c r="X1537" s="100"/>
      <c r="Y1537" s="100"/>
      <c r="Z1537" s="100"/>
    </row>
    <row r="1538" spans="1:26" ht="14.25" hidden="1" customHeight="1" outlineLevel="1" x14ac:dyDescent="0.2">
      <c r="A1538" s="100"/>
      <c r="B1538" s="100"/>
      <c r="C1538" s="100">
        <v>8</v>
      </c>
      <c r="D1538" s="100" t="s">
        <v>1140</v>
      </c>
      <c r="E1538" s="101">
        <v>5</v>
      </c>
      <c r="F1538" s="33" t="s">
        <v>1141</v>
      </c>
      <c r="G1538" s="100">
        <v>36</v>
      </c>
      <c r="H1538" s="100"/>
      <c r="I1538" s="100"/>
      <c r="J1538" s="100"/>
      <c r="K1538" s="100"/>
      <c r="L1538" s="100"/>
      <c r="M1538" s="100"/>
      <c r="N1538" s="100"/>
      <c r="O1538" s="100"/>
      <c r="P1538" s="100"/>
      <c r="Q1538" s="100"/>
      <c r="R1538" s="100"/>
      <c r="S1538" s="100"/>
      <c r="T1538" s="100"/>
      <c r="U1538" s="100"/>
      <c r="V1538" s="100"/>
      <c r="W1538" s="100"/>
      <c r="X1538" s="100"/>
      <c r="Y1538" s="100"/>
      <c r="Z1538" s="100"/>
    </row>
    <row r="1539" spans="1:26" ht="14.25" hidden="1" customHeight="1" outlineLevel="1" x14ac:dyDescent="0.2">
      <c r="A1539" s="100"/>
      <c r="B1539" s="100"/>
      <c r="C1539" s="100">
        <v>9</v>
      </c>
      <c r="D1539" s="100" t="s">
        <v>1096</v>
      </c>
      <c r="E1539" s="101">
        <v>0.6</v>
      </c>
      <c r="F1539" s="33"/>
      <c r="G1539" s="100">
        <v>38</v>
      </c>
      <c r="H1539" s="100"/>
      <c r="I1539" s="100"/>
      <c r="J1539" s="100"/>
      <c r="K1539" s="100"/>
      <c r="L1539" s="100"/>
      <c r="M1539" s="100"/>
      <c r="N1539" s="100"/>
      <c r="O1539" s="100"/>
      <c r="P1539" s="100"/>
      <c r="Q1539" s="100"/>
      <c r="R1539" s="100"/>
      <c r="S1539" s="100"/>
      <c r="T1539" s="100"/>
      <c r="U1539" s="100"/>
      <c r="V1539" s="100"/>
      <c r="W1539" s="100"/>
      <c r="X1539" s="100"/>
      <c r="Y1539" s="100"/>
      <c r="Z1539" s="100"/>
    </row>
    <row r="1540" spans="1:26" ht="14.25" hidden="1" customHeight="1" outlineLevel="1" x14ac:dyDescent="0.2">
      <c r="A1540" s="100"/>
      <c r="B1540" s="100"/>
      <c r="C1540" s="100"/>
      <c r="D1540" s="100" t="s">
        <v>1097</v>
      </c>
      <c r="E1540" s="101">
        <v>30</v>
      </c>
      <c r="F1540" s="33"/>
      <c r="G1540" s="100"/>
      <c r="H1540" s="100"/>
      <c r="I1540" s="100"/>
      <c r="J1540" s="100"/>
      <c r="K1540" s="100"/>
      <c r="L1540" s="100"/>
      <c r="M1540" s="100"/>
      <c r="N1540" s="100"/>
      <c r="O1540" s="100"/>
      <c r="P1540" s="100"/>
      <c r="Q1540" s="100"/>
      <c r="R1540" s="100"/>
      <c r="S1540" s="100"/>
      <c r="T1540" s="100"/>
      <c r="U1540" s="100"/>
      <c r="V1540" s="100"/>
      <c r="W1540" s="100"/>
      <c r="X1540" s="100"/>
      <c r="Y1540" s="100"/>
      <c r="Z1540" s="100"/>
    </row>
    <row r="1541" spans="1:26" ht="14.25" hidden="1" customHeight="1" outlineLevel="1" x14ac:dyDescent="0.2">
      <c r="A1541" s="100"/>
      <c r="B1541" s="100"/>
      <c r="C1541" s="100">
        <v>10</v>
      </c>
      <c r="D1541" s="100" t="s">
        <v>1140</v>
      </c>
      <c r="E1541" s="101">
        <v>6</v>
      </c>
      <c r="F1541" s="33" t="s">
        <v>1141</v>
      </c>
      <c r="G1541" s="100">
        <v>40</v>
      </c>
      <c r="H1541" s="100"/>
      <c r="I1541" s="100"/>
      <c r="J1541" s="100"/>
      <c r="K1541" s="100"/>
      <c r="L1541" s="100"/>
      <c r="M1541" s="100"/>
      <c r="N1541" s="100"/>
      <c r="O1541" s="100"/>
      <c r="P1541" s="100"/>
      <c r="Q1541" s="100"/>
      <c r="R1541" s="100"/>
      <c r="S1541" s="100"/>
      <c r="T1541" s="100"/>
      <c r="U1541" s="100"/>
      <c r="V1541" s="100"/>
      <c r="W1541" s="100"/>
      <c r="X1541" s="100"/>
      <c r="Y1541" s="100"/>
      <c r="Z1541" s="100"/>
    </row>
    <row r="1542" spans="1:26" ht="14.25" hidden="1" customHeight="1" outlineLevel="1" x14ac:dyDescent="0.2">
      <c r="A1542" s="100"/>
      <c r="B1542" s="100"/>
      <c r="C1542" s="100">
        <v>11</v>
      </c>
      <c r="D1542" s="100" t="s">
        <v>1096</v>
      </c>
      <c r="E1542" s="101">
        <v>0.61</v>
      </c>
      <c r="F1542" s="33"/>
      <c r="G1542" s="100">
        <v>42</v>
      </c>
      <c r="H1542" s="100"/>
      <c r="I1542" s="100"/>
      <c r="J1542" s="100"/>
      <c r="K1542" s="100"/>
      <c r="L1542" s="100"/>
      <c r="M1542" s="100"/>
      <c r="N1542" s="100"/>
      <c r="O1542" s="100"/>
      <c r="P1542" s="100"/>
      <c r="Q1542" s="100"/>
      <c r="R1542" s="100"/>
      <c r="S1542" s="100"/>
      <c r="T1542" s="100"/>
      <c r="U1542" s="100"/>
      <c r="V1542" s="100"/>
      <c r="W1542" s="100"/>
      <c r="X1542" s="100"/>
      <c r="Y1542" s="100"/>
      <c r="Z1542" s="100"/>
    </row>
    <row r="1543" spans="1:26" ht="14.25" hidden="1" customHeight="1" outlineLevel="1" x14ac:dyDescent="0.2">
      <c r="A1543" s="100"/>
      <c r="B1543" s="100"/>
      <c r="C1543" s="100"/>
      <c r="D1543" s="100" t="s">
        <v>1097</v>
      </c>
      <c r="E1543" s="101">
        <v>30.5</v>
      </c>
      <c r="F1543" s="33"/>
      <c r="G1543" s="100"/>
      <c r="H1543" s="100"/>
      <c r="I1543" s="100"/>
      <c r="J1543" s="100"/>
      <c r="K1543" s="100"/>
      <c r="L1543" s="100"/>
      <c r="M1543" s="100"/>
      <c r="N1543" s="100"/>
      <c r="O1543" s="100"/>
      <c r="P1543" s="100"/>
      <c r="Q1543" s="100"/>
      <c r="R1543" s="100"/>
      <c r="S1543" s="100"/>
      <c r="T1543" s="100"/>
      <c r="U1543" s="100"/>
      <c r="V1543" s="100"/>
      <c r="W1543" s="100"/>
      <c r="X1543" s="100"/>
      <c r="Y1543" s="100"/>
      <c r="Z1543" s="100"/>
    </row>
    <row r="1544" spans="1:26" ht="14.25" hidden="1" customHeight="1" outlineLevel="1" x14ac:dyDescent="0.2">
      <c r="A1544" s="100"/>
      <c r="B1544" s="100"/>
      <c r="C1544" s="100">
        <v>12</v>
      </c>
      <c r="D1544" s="100" t="s">
        <v>1140</v>
      </c>
      <c r="E1544" s="101">
        <v>7</v>
      </c>
      <c r="F1544" s="33" t="s">
        <v>1141</v>
      </c>
      <c r="G1544" s="100">
        <v>44</v>
      </c>
      <c r="H1544" s="100"/>
      <c r="I1544" s="100"/>
      <c r="J1544" s="100"/>
      <c r="K1544" s="100"/>
      <c r="L1544" s="100"/>
      <c r="M1544" s="100"/>
      <c r="N1544" s="100"/>
      <c r="O1544" s="100"/>
      <c r="P1544" s="100"/>
      <c r="Q1544" s="100"/>
      <c r="R1544" s="100"/>
      <c r="S1544" s="100"/>
      <c r="T1544" s="100"/>
      <c r="U1544" s="100"/>
      <c r="V1544" s="100"/>
      <c r="W1544" s="100"/>
      <c r="X1544" s="100"/>
      <c r="Y1544" s="100"/>
      <c r="Z1544" s="100"/>
    </row>
    <row r="1545" spans="1:26" ht="14.25" hidden="1" customHeight="1" outlineLevel="1" x14ac:dyDescent="0.2">
      <c r="A1545" s="100"/>
      <c r="B1545" s="100"/>
      <c r="C1545" s="100">
        <v>13</v>
      </c>
      <c r="D1545" s="100" t="s">
        <v>1096</v>
      </c>
      <c r="E1545" s="101">
        <v>0.62</v>
      </c>
      <c r="F1545" s="33"/>
      <c r="G1545" s="100">
        <v>46</v>
      </c>
      <c r="H1545" s="100"/>
      <c r="I1545" s="100"/>
      <c r="J1545" s="100"/>
      <c r="K1545" s="100"/>
      <c r="L1545" s="100"/>
      <c r="M1545" s="100"/>
      <c r="N1545" s="100"/>
      <c r="O1545" s="100"/>
      <c r="P1545" s="100"/>
      <c r="Q1545" s="100"/>
      <c r="R1545" s="100"/>
      <c r="S1545" s="100"/>
      <c r="T1545" s="100"/>
      <c r="U1545" s="100"/>
      <c r="V1545" s="100"/>
      <c r="W1545" s="100"/>
      <c r="X1545" s="100"/>
      <c r="Y1545" s="100"/>
      <c r="Z1545" s="100"/>
    </row>
    <row r="1546" spans="1:26" ht="14.25" hidden="1" customHeight="1" outlineLevel="1" x14ac:dyDescent="0.2">
      <c r="A1546" s="100"/>
      <c r="B1546" s="100"/>
      <c r="C1546" s="100"/>
      <c r="D1546" s="100" t="s">
        <v>1097</v>
      </c>
      <c r="E1546" s="101">
        <v>31</v>
      </c>
      <c r="F1546" s="33"/>
      <c r="G1546" s="100"/>
      <c r="H1546" s="100"/>
      <c r="I1546" s="100"/>
      <c r="J1546" s="100"/>
      <c r="K1546" s="100"/>
      <c r="L1546" s="100"/>
      <c r="M1546" s="100"/>
      <c r="N1546" s="100"/>
      <c r="O1546" s="100"/>
      <c r="P1546" s="100"/>
      <c r="Q1546" s="100"/>
      <c r="R1546" s="100"/>
      <c r="S1546" s="100"/>
      <c r="T1546" s="100"/>
      <c r="U1546" s="100"/>
      <c r="V1546" s="100"/>
      <c r="W1546" s="100"/>
      <c r="X1546" s="100"/>
      <c r="Y1546" s="100"/>
      <c r="Z1546" s="100"/>
    </row>
    <row r="1547" spans="1:26" ht="14.25" hidden="1" customHeight="1" outlineLevel="1" x14ac:dyDescent="0.2">
      <c r="A1547" s="100"/>
      <c r="B1547" s="100"/>
      <c r="C1547" s="100">
        <v>14</v>
      </c>
      <c r="D1547" s="100" t="s">
        <v>1140</v>
      </c>
      <c r="E1547" s="101">
        <v>8</v>
      </c>
      <c r="F1547" s="33" t="s">
        <v>1141</v>
      </c>
      <c r="G1547" s="100">
        <v>48</v>
      </c>
      <c r="H1547" s="100"/>
      <c r="I1547" s="100"/>
      <c r="J1547" s="100"/>
      <c r="K1547" s="100"/>
      <c r="L1547" s="100"/>
      <c r="M1547" s="100"/>
      <c r="N1547" s="100"/>
      <c r="O1547" s="100"/>
      <c r="P1547" s="100"/>
      <c r="Q1547" s="100"/>
      <c r="R1547" s="100"/>
      <c r="S1547" s="100"/>
      <c r="T1547" s="100"/>
      <c r="U1547" s="100"/>
      <c r="V1547" s="100"/>
      <c r="W1547" s="100"/>
      <c r="X1547" s="100"/>
      <c r="Y1547" s="100"/>
      <c r="Z1547" s="100"/>
    </row>
    <row r="1548" spans="1:26" ht="14.25" hidden="1" customHeight="1" outlineLevel="1" x14ac:dyDescent="0.2">
      <c r="A1548" s="100"/>
      <c r="B1548" s="100"/>
      <c r="C1548" s="100">
        <v>15</v>
      </c>
      <c r="D1548" s="100" t="s">
        <v>1096</v>
      </c>
      <c r="E1548" s="101">
        <v>0.63</v>
      </c>
      <c r="F1548" s="33"/>
      <c r="G1548" s="100">
        <v>50</v>
      </c>
      <c r="H1548" s="100"/>
      <c r="I1548" s="100"/>
      <c r="J1548" s="100"/>
      <c r="K1548" s="100"/>
      <c r="L1548" s="100"/>
      <c r="M1548" s="100"/>
      <c r="N1548" s="100"/>
      <c r="O1548" s="100"/>
      <c r="P1548" s="100"/>
      <c r="Q1548" s="100"/>
      <c r="R1548" s="100"/>
      <c r="S1548" s="100"/>
      <c r="T1548" s="100"/>
      <c r="U1548" s="100"/>
      <c r="V1548" s="100"/>
      <c r="W1548" s="100"/>
      <c r="X1548" s="100"/>
      <c r="Y1548" s="100"/>
      <c r="Z1548" s="100"/>
    </row>
    <row r="1549" spans="1:26" ht="14.25" hidden="1" customHeight="1" outlineLevel="1" x14ac:dyDescent="0.2">
      <c r="A1549" s="100"/>
      <c r="B1549" s="100"/>
      <c r="C1549" s="100"/>
      <c r="D1549" s="100" t="s">
        <v>1097</v>
      </c>
      <c r="E1549" s="101">
        <v>31.5</v>
      </c>
      <c r="F1549" s="33"/>
      <c r="G1549" s="100"/>
      <c r="H1549" s="100"/>
      <c r="I1549" s="100"/>
      <c r="J1549" s="100"/>
      <c r="K1549" s="100"/>
      <c r="L1549" s="100"/>
      <c r="M1549" s="100"/>
      <c r="N1549" s="100"/>
      <c r="O1549" s="100"/>
      <c r="P1549" s="100"/>
      <c r="Q1549" s="100"/>
      <c r="R1549" s="100"/>
      <c r="S1549" s="100"/>
      <c r="T1549" s="100"/>
      <c r="U1549" s="100"/>
      <c r="V1549" s="100"/>
      <c r="W1549" s="100"/>
      <c r="X1549" s="100"/>
      <c r="Y1549" s="100"/>
      <c r="Z1549" s="100"/>
    </row>
    <row r="1550" spans="1:26" ht="14.25" hidden="1" customHeight="1" outlineLevel="1" x14ac:dyDescent="0.2">
      <c r="A1550" s="100"/>
      <c r="B1550" s="100"/>
      <c r="C1550" s="100">
        <v>16</v>
      </c>
      <c r="D1550" s="100" t="s">
        <v>1140</v>
      </c>
      <c r="E1550" s="101">
        <v>9</v>
      </c>
      <c r="F1550" s="33" t="s">
        <v>1141</v>
      </c>
      <c r="G1550" s="100">
        <v>52</v>
      </c>
      <c r="H1550" s="100"/>
      <c r="I1550" s="100"/>
      <c r="J1550" s="100"/>
      <c r="K1550" s="100"/>
      <c r="L1550" s="100"/>
      <c r="M1550" s="100"/>
      <c r="N1550" s="100"/>
      <c r="O1550" s="100"/>
      <c r="P1550" s="100"/>
      <c r="Q1550" s="100"/>
      <c r="R1550" s="100"/>
      <c r="S1550" s="100"/>
      <c r="T1550" s="100"/>
      <c r="U1550" s="100"/>
      <c r="V1550" s="100"/>
      <c r="W1550" s="100"/>
      <c r="X1550" s="100"/>
      <c r="Y1550" s="100"/>
      <c r="Z1550" s="100"/>
    </row>
    <row r="1551" spans="1:26" ht="14.25" hidden="1" customHeight="1" outlineLevel="1" x14ac:dyDescent="0.2">
      <c r="A1551" s="100"/>
      <c r="B1551" s="100"/>
      <c r="C1551" s="100">
        <v>17</v>
      </c>
      <c r="D1551" s="100" t="s">
        <v>1096</v>
      </c>
      <c r="E1551" s="101">
        <v>0.64</v>
      </c>
      <c r="F1551" s="33"/>
      <c r="G1551" s="100">
        <v>54</v>
      </c>
      <c r="H1551" s="100"/>
      <c r="I1551" s="100"/>
      <c r="J1551" s="100"/>
      <c r="K1551" s="100"/>
      <c r="L1551" s="100"/>
      <c r="M1551" s="100"/>
      <c r="N1551" s="100"/>
      <c r="O1551" s="100"/>
      <c r="P1551" s="100"/>
      <c r="Q1551" s="100"/>
      <c r="R1551" s="100"/>
      <c r="S1551" s="100"/>
      <c r="T1551" s="100"/>
      <c r="U1551" s="100"/>
      <c r="V1551" s="100"/>
      <c r="W1551" s="100"/>
      <c r="X1551" s="100"/>
      <c r="Y1551" s="100"/>
      <c r="Z1551" s="100"/>
    </row>
    <row r="1552" spans="1:26" ht="14.25" hidden="1" customHeight="1" outlineLevel="1" x14ac:dyDescent="0.2">
      <c r="A1552" s="100"/>
      <c r="B1552" s="100"/>
      <c r="C1552" s="100"/>
      <c r="D1552" s="100" t="s">
        <v>1097</v>
      </c>
      <c r="E1552" s="101">
        <v>32</v>
      </c>
      <c r="F1552" s="33"/>
      <c r="G1552" s="100"/>
      <c r="H1552" s="100"/>
      <c r="I1552" s="100"/>
      <c r="J1552" s="100"/>
      <c r="K1552" s="100"/>
      <c r="L1552" s="100"/>
      <c r="M1552" s="100"/>
      <c r="N1552" s="100"/>
      <c r="O1552" s="100"/>
      <c r="P1552" s="100"/>
      <c r="Q1552" s="100"/>
      <c r="R1552" s="100"/>
      <c r="S1552" s="100"/>
      <c r="T1552" s="100"/>
      <c r="U1552" s="100"/>
      <c r="V1552" s="100"/>
      <c r="W1552" s="100"/>
      <c r="X1552" s="100"/>
      <c r="Y1552" s="100"/>
      <c r="Z1552" s="100"/>
    </row>
    <row r="1553" spans="1:26" ht="14.25" hidden="1" customHeight="1" outlineLevel="1" x14ac:dyDescent="0.2">
      <c r="A1553" s="100"/>
      <c r="B1553" s="100"/>
      <c r="C1553" s="100">
        <v>18</v>
      </c>
      <c r="D1553" s="100" t="s">
        <v>1140</v>
      </c>
      <c r="E1553" s="101">
        <v>10</v>
      </c>
      <c r="F1553" s="33" t="s">
        <v>1141</v>
      </c>
      <c r="G1553" s="100">
        <v>56</v>
      </c>
      <c r="H1553" s="100"/>
      <c r="I1553" s="100"/>
      <c r="J1553" s="100"/>
      <c r="K1553" s="100"/>
      <c r="L1553" s="100"/>
      <c r="M1553" s="100"/>
      <c r="N1553" s="100"/>
      <c r="O1553" s="100"/>
      <c r="P1553" s="100"/>
      <c r="Q1553" s="100"/>
      <c r="R1553" s="100"/>
      <c r="S1553" s="100"/>
      <c r="T1553" s="100"/>
      <c r="U1553" s="100"/>
      <c r="V1553" s="100"/>
      <c r="W1553" s="100"/>
      <c r="X1553" s="100"/>
      <c r="Y1553" s="100"/>
      <c r="Z1553" s="100"/>
    </row>
    <row r="1554" spans="1:26" ht="14.25" hidden="1" customHeight="1" outlineLevel="1" x14ac:dyDescent="0.2">
      <c r="A1554" s="100"/>
      <c r="B1554" s="100"/>
      <c r="C1554" s="100">
        <v>19</v>
      </c>
      <c r="D1554" s="100" t="s">
        <v>1096</v>
      </c>
      <c r="E1554" s="101">
        <v>0.65</v>
      </c>
      <c r="F1554" s="33"/>
      <c r="G1554" s="100">
        <v>58</v>
      </c>
      <c r="H1554" s="100"/>
      <c r="I1554" s="100"/>
      <c r="J1554" s="100"/>
      <c r="K1554" s="100"/>
      <c r="L1554" s="100"/>
      <c r="M1554" s="100"/>
      <c r="N1554" s="100"/>
      <c r="O1554" s="100"/>
      <c r="P1554" s="100"/>
      <c r="Q1554" s="100"/>
      <c r="R1554" s="100"/>
      <c r="S1554" s="100"/>
      <c r="T1554" s="100"/>
      <c r="U1554" s="100"/>
      <c r="V1554" s="100"/>
      <c r="W1554" s="100"/>
      <c r="X1554" s="100"/>
      <c r="Y1554" s="100"/>
      <c r="Z1554" s="100"/>
    </row>
    <row r="1555" spans="1:26" ht="14.25" hidden="1" customHeight="1" outlineLevel="1" x14ac:dyDescent="0.2">
      <c r="A1555" s="100"/>
      <c r="B1555" s="100"/>
      <c r="C1555" s="100"/>
      <c r="D1555" s="100" t="s">
        <v>1097</v>
      </c>
      <c r="E1555" s="101">
        <v>32.5</v>
      </c>
      <c r="F1555" s="33"/>
      <c r="G1555" s="100"/>
      <c r="H1555" s="100"/>
      <c r="I1555" s="100"/>
      <c r="J1555" s="100"/>
      <c r="K1555" s="100"/>
      <c r="L1555" s="100"/>
      <c r="M1555" s="100"/>
      <c r="N1555" s="100"/>
      <c r="O1555" s="100"/>
      <c r="P1555" s="100"/>
      <c r="Q1555" s="100"/>
      <c r="R1555" s="100"/>
      <c r="S1555" s="100"/>
      <c r="T1555" s="100"/>
      <c r="U1555" s="100"/>
      <c r="V1555" s="100"/>
      <c r="W1555" s="100"/>
      <c r="X1555" s="100"/>
      <c r="Y1555" s="100"/>
      <c r="Z1555" s="100"/>
    </row>
    <row r="1556" spans="1:26" ht="14.25" hidden="1" customHeight="1" outlineLevel="1" x14ac:dyDescent="0.2">
      <c r="A1556" s="100"/>
      <c r="B1556" s="100"/>
      <c r="C1556" s="100">
        <v>20</v>
      </c>
      <c r="D1556" s="100" t="s">
        <v>1140</v>
      </c>
      <c r="E1556" s="101">
        <v>11</v>
      </c>
      <c r="F1556" s="33" t="s">
        <v>1141</v>
      </c>
      <c r="G1556" s="100">
        <v>60</v>
      </c>
      <c r="H1556" s="100"/>
      <c r="I1556" s="100"/>
      <c r="J1556" s="100"/>
      <c r="K1556" s="100"/>
      <c r="L1556" s="100"/>
      <c r="M1556" s="100"/>
      <c r="N1556" s="100"/>
      <c r="O1556" s="100"/>
      <c r="P1556" s="100"/>
      <c r="Q1556" s="100"/>
      <c r="R1556" s="100"/>
      <c r="S1556" s="100"/>
      <c r="T1556" s="100"/>
      <c r="U1556" s="100"/>
      <c r="V1556" s="100"/>
      <c r="W1556" s="100"/>
      <c r="X1556" s="100"/>
      <c r="Y1556" s="100"/>
      <c r="Z1556" s="100"/>
    </row>
    <row r="1557" spans="1:26" ht="14.25" hidden="1" customHeight="1" outlineLevel="1" x14ac:dyDescent="0.2">
      <c r="A1557" s="100"/>
      <c r="B1557" s="100"/>
      <c r="C1557" s="100">
        <v>21</v>
      </c>
      <c r="D1557" s="100" t="s">
        <v>1096</v>
      </c>
      <c r="E1557" s="101">
        <v>0.66</v>
      </c>
      <c r="F1557" s="33"/>
      <c r="G1557" s="100">
        <v>62</v>
      </c>
      <c r="H1557" s="100"/>
      <c r="I1557" s="100"/>
      <c r="J1557" s="100"/>
      <c r="K1557" s="100"/>
      <c r="L1557" s="100"/>
      <c r="M1557" s="100"/>
      <c r="N1557" s="100"/>
      <c r="O1557" s="100"/>
      <c r="P1557" s="100"/>
      <c r="Q1557" s="100"/>
      <c r="R1557" s="100"/>
      <c r="S1557" s="100"/>
      <c r="T1557" s="100"/>
      <c r="U1557" s="100"/>
      <c r="V1557" s="100"/>
      <c r="W1557" s="100"/>
      <c r="X1557" s="100"/>
      <c r="Y1557" s="100"/>
      <c r="Z1557" s="100"/>
    </row>
    <row r="1558" spans="1:26" ht="14.25" hidden="1" customHeight="1" outlineLevel="1" x14ac:dyDescent="0.2">
      <c r="A1558" s="100"/>
      <c r="B1558" s="100"/>
      <c r="C1558" s="100"/>
      <c r="D1558" s="100" t="s">
        <v>1097</v>
      </c>
      <c r="E1558" s="101">
        <v>33</v>
      </c>
      <c r="F1558" s="33"/>
      <c r="G1558" s="100"/>
      <c r="H1558" s="100"/>
      <c r="I1558" s="100"/>
      <c r="J1558" s="100"/>
      <c r="K1558" s="100"/>
      <c r="L1558" s="100"/>
      <c r="M1558" s="100"/>
      <c r="N1558" s="100"/>
      <c r="O1558" s="100"/>
      <c r="P1558" s="100"/>
      <c r="Q1558" s="100"/>
      <c r="R1558" s="100"/>
      <c r="S1558" s="100"/>
      <c r="T1558" s="100"/>
      <c r="U1558" s="100"/>
      <c r="V1558" s="100"/>
      <c r="W1558" s="100"/>
      <c r="X1558" s="100"/>
      <c r="Y1558" s="100"/>
      <c r="Z1558" s="100"/>
    </row>
    <row r="1559" spans="1:26" ht="14.25" hidden="1" customHeight="1" outlineLevel="1" x14ac:dyDescent="0.2">
      <c r="A1559" s="100"/>
      <c r="B1559" s="100"/>
      <c r="C1559" s="100">
        <v>22</v>
      </c>
      <c r="D1559" s="100" t="s">
        <v>1140</v>
      </c>
      <c r="E1559" s="101">
        <v>12</v>
      </c>
      <c r="F1559" s="33" t="s">
        <v>1141</v>
      </c>
      <c r="G1559" s="100">
        <v>64</v>
      </c>
      <c r="H1559" s="100"/>
      <c r="I1559" s="100"/>
      <c r="J1559" s="100"/>
      <c r="K1559" s="100"/>
      <c r="L1559" s="100"/>
      <c r="M1559" s="100"/>
      <c r="N1559" s="100"/>
      <c r="O1559" s="100"/>
      <c r="P1559" s="100"/>
      <c r="Q1559" s="100"/>
      <c r="R1559" s="100"/>
      <c r="S1559" s="100"/>
      <c r="T1559" s="100"/>
      <c r="U1559" s="100"/>
      <c r="V1559" s="100"/>
      <c r="W1559" s="100"/>
      <c r="X1559" s="100"/>
      <c r="Y1559" s="100"/>
      <c r="Z1559" s="100"/>
    </row>
    <row r="1560" spans="1:26" ht="14.25" hidden="1" customHeight="1" outlineLevel="1" x14ac:dyDescent="0.2">
      <c r="A1560" s="100"/>
      <c r="B1560" s="100"/>
      <c r="C1560" s="100">
        <v>23</v>
      </c>
      <c r="D1560" s="100" t="s">
        <v>1096</v>
      </c>
      <c r="E1560" s="101">
        <v>0.67</v>
      </c>
      <c r="F1560" s="33"/>
      <c r="G1560" s="100">
        <v>66</v>
      </c>
      <c r="H1560" s="100"/>
      <c r="I1560" s="100"/>
      <c r="J1560" s="100"/>
      <c r="K1560" s="100"/>
      <c r="L1560" s="100"/>
      <c r="M1560" s="100"/>
      <c r="N1560" s="100"/>
      <c r="O1560" s="100"/>
      <c r="P1560" s="100"/>
      <c r="Q1560" s="100"/>
      <c r="R1560" s="100"/>
      <c r="S1560" s="100"/>
      <c r="T1560" s="100"/>
      <c r="U1560" s="100"/>
      <c r="V1560" s="100"/>
      <c r="W1560" s="100"/>
      <c r="X1560" s="100"/>
      <c r="Y1560" s="100"/>
      <c r="Z1560" s="100"/>
    </row>
    <row r="1561" spans="1:26" ht="14.25" hidden="1" customHeight="1" outlineLevel="1" x14ac:dyDescent="0.2">
      <c r="A1561" s="100"/>
      <c r="B1561" s="100"/>
      <c r="C1561" s="100"/>
      <c r="D1561" s="100" t="s">
        <v>1097</v>
      </c>
      <c r="E1561" s="101">
        <v>33.5</v>
      </c>
      <c r="F1561" s="33"/>
      <c r="G1561" s="100"/>
      <c r="H1561" s="100"/>
      <c r="I1561" s="100"/>
      <c r="J1561" s="100"/>
      <c r="K1561" s="100"/>
      <c r="L1561" s="100"/>
      <c r="M1561" s="100"/>
      <c r="N1561" s="100"/>
      <c r="O1561" s="100"/>
      <c r="P1561" s="100"/>
      <c r="Q1561" s="100"/>
      <c r="R1561" s="100"/>
      <c r="S1561" s="100"/>
      <c r="T1561" s="100"/>
      <c r="U1561" s="100"/>
      <c r="V1561" s="100"/>
      <c r="W1561" s="100"/>
      <c r="X1561" s="100"/>
      <c r="Y1561" s="100"/>
      <c r="Z1561" s="100"/>
    </row>
    <row r="1562" spans="1:26" ht="14.25" hidden="1" customHeight="1" outlineLevel="1" x14ac:dyDescent="0.2">
      <c r="A1562" s="100"/>
      <c r="B1562" s="100"/>
      <c r="C1562" s="100">
        <v>24</v>
      </c>
      <c r="D1562" s="100" t="s">
        <v>1140</v>
      </c>
      <c r="E1562" s="101">
        <v>13</v>
      </c>
      <c r="F1562" s="33" t="s">
        <v>1141</v>
      </c>
      <c r="G1562" s="100">
        <v>68</v>
      </c>
      <c r="H1562" s="100"/>
      <c r="I1562" s="100"/>
      <c r="J1562" s="100"/>
      <c r="K1562" s="100"/>
      <c r="L1562" s="100"/>
      <c r="M1562" s="100"/>
      <c r="N1562" s="100"/>
      <c r="O1562" s="100"/>
      <c r="P1562" s="100"/>
      <c r="Q1562" s="100"/>
      <c r="R1562" s="100"/>
      <c r="S1562" s="100"/>
      <c r="T1562" s="100"/>
      <c r="U1562" s="100"/>
      <c r="V1562" s="100"/>
      <c r="W1562" s="100"/>
      <c r="X1562" s="100"/>
      <c r="Y1562" s="100"/>
      <c r="Z1562" s="100"/>
    </row>
    <row r="1563" spans="1:26" ht="14.25" hidden="1" customHeight="1" outlineLevel="1" x14ac:dyDescent="0.2">
      <c r="A1563" s="100"/>
      <c r="B1563" s="100"/>
      <c r="C1563" s="100">
        <v>25</v>
      </c>
      <c r="D1563" s="100" t="s">
        <v>1096</v>
      </c>
      <c r="E1563" s="101">
        <v>0.68</v>
      </c>
      <c r="F1563" s="33"/>
      <c r="G1563" s="100">
        <v>70</v>
      </c>
      <c r="H1563" s="100"/>
      <c r="I1563" s="100"/>
      <c r="J1563" s="100"/>
      <c r="K1563" s="100"/>
      <c r="L1563" s="100"/>
      <c r="M1563" s="100"/>
      <c r="N1563" s="100"/>
      <c r="O1563" s="100"/>
      <c r="P1563" s="100"/>
      <c r="Q1563" s="100"/>
      <c r="R1563" s="100"/>
      <c r="S1563" s="100"/>
      <c r="T1563" s="100"/>
      <c r="U1563" s="100"/>
      <c r="V1563" s="100"/>
      <c r="W1563" s="100"/>
      <c r="X1563" s="100"/>
      <c r="Y1563" s="100"/>
      <c r="Z1563" s="100"/>
    </row>
    <row r="1564" spans="1:26" ht="14.25" hidden="1" customHeight="1" outlineLevel="1" x14ac:dyDescent="0.2">
      <c r="A1564" s="100"/>
      <c r="B1564" s="100"/>
      <c r="C1564" s="100"/>
      <c r="D1564" s="100" t="s">
        <v>1097</v>
      </c>
      <c r="E1564" s="101">
        <v>34</v>
      </c>
      <c r="F1564" s="33"/>
      <c r="G1564" s="100"/>
      <c r="H1564" s="100"/>
      <c r="I1564" s="100"/>
      <c r="J1564" s="100"/>
      <c r="K1564" s="100"/>
      <c r="L1564" s="100"/>
      <c r="M1564" s="100"/>
      <c r="N1564" s="100"/>
      <c r="O1564" s="100"/>
      <c r="P1564" s="100"/>
      <c r="Q1564" s="100"/>
      <c r="R1564" s="100"/>
      <c r="S1564" s="100"/>
      <c r="T1564" s="100"/>
      <c r="U1564" s="100"/>
      <c r="V1564" s="100"/>
      <c r="W1564" s="100"/>
      <c r="X1564" s="100"/>
      <c r="Y1564" s="100"/>
      <c r="Z1564" s="100"/>
    </row>
    <row r="1565" spans="1:26" ht="14.25" hidden="1" customHeight="1" outlineLevel="1" x14ac:dyDescent="0.2">
      <c r="A1565" s="100"/>
      <c r="B1565" s="100"/>
      <c r="C1565" s="100">
        <v>26</v>
      </c>
      <c r="D1565" s="100" t="s">
        <v>1140</v>
      </c>
      <c r="E1565" s="101">
        <v>14</v>
      </c>
      <c r="F1565" s="33" t="s">
        <v>1141</v>
      </c>
      <c r="G1565" s="100">
        <v>72</v>
      </c>
      <c r="H1565" s="100"/>
      <c r="I1565" s="100"/>
      <c r="J1565" s="100"/>
      <c r="K1565" s="100"/>
      <c r="L1565" s="100"/>
      <c r="M1565" s="100"/>
      <c r="N1565" s="100"/>
      <c r="O1565" s="100"/>
      <c r="P1565" s="100"/>
      <c r="Q1565" s="100"/>
      <c r="R1565" s="100"/>
      <c r="S1565" s="100"/>
      <c r="T1565" s="100"/>
      <c r="U1565" s="100"/>
      <c r="V1565" s="100"/>
      <c r="W1565" s="100"/>
      <c r="X1565" s="100"/>
      <c r="Y1565" s="100"/>
      <c r="Z1565" s="100"/>
    </row>
    <row r="1566" spans="1:26" ht="14.25" hidden="1" customHeight="1" outlineLevel="1" x14ac:dyDescent="0.2">
      <c r="A1566" s="100"/>
      <c r="B1566" s="100"/>
      <c r="C1566" s="100">
        <v>27</v>
      </c>
      <c r="D1566" s="100" t="s">
        <v>1096</v>
      </c>
      <c r="E1566" s="101">
        <v>0.69000000000000006</v>
      </c>
      <c r="F1566" s="33"/>
      <c r="G1566" s="100">
        <v>74</v>
      </c>
      <c r="H1566" s="100"/>
      <c r="I1566" s="100"/>
      <c r="J1566" s="100"/>
      <c r="K1566" s="100"/>
      <c r="L1566" s="100"/>
      <c r="M1566" s="100"/>
      <c r="N1566" s="100"/>
      <c r="O1566" s="100"/>
      <c r="P1566" s="100"/>
      <c r="Q1566" s="100"/>
      <c r="R1566" s="100"/>
      <c r="S1566" s="100"/>
      <c r="T1566" s="100"/>
      <c r="U1566" s="100"/>
      <c r="V1566" s="100"/>
      <c r="W1566" s="100"/>
      <c r="X1566" s="100"/>
      <c r="Y1566" s="100"/>
      <c r="Z1566" s="100"/>
    </row>
    <row r="1567" spans="1:26" ht="14.25" hidden="1" customHeight="1" outlineLevel="1" x14ac:dyDescent="0.2">
      <c r="A1567" s="100"/>
      <c r="B1567" s="100"/>
      <c r="C1567" s="100"/>
      <c r="D1567" s="100" t="s">
        <v>1097</v>
      </c>
      <c r="E1567" s="101">
        <v>34.5</v>
      </c>
      <c r="F1567" s="33"/>
      <c r="G1567" s="100"/>
      <c r="H1567" s="100"/>
      <c r="I1567" s="100"/>
      <c r="J1567" s="100"/>
      <c r="K1567" s="100"/>
      <c r="L1567" s="100"/>
      <c r="M1567" s="100"/>
      <c r="N1567" s="100"/>
      <c r="O1567" s="100"/>
      <c r="P1567" s="100"/>
      <c r="Q1567" s="100"/>
      <c r="R1567" s="100"/>
      <c r="S1567" s="100"/>
      <c r="T1567" s="100"/>
      <c r="U1567" s="100"/>
      <c r="V1567" s="100"/>
      <c r="W1567" s="100"/>
      <c r="X1567" s="100"/>
      <c r="Y1567" s="100"/>
      <c r="Z1567" s="100"/>
    </row>
    <row r="1568" spans="1:26" ht="14.25" hidden="1" customHeight="1" outlineLevel="1" x14ac:dyDescent="0.2">
      <c r="A1568" s="100"/>
      <c r="B1568" s="100"/>
      <c r="C1568" s="100">
        <v>28</v>
      </c>
      <c r="D1568" s="100" t="s">
        <v>1140</v>
      </c>
      <c r="E1568" s="101">
        <v>15</v>
      </c>
      <c r="F1568" s="33" t="s">
        <v>1141</v>
      </c>
      <c r="G1568" s="100">
        <v>76</v>
      </c>
      <c r="H1568" s="100"/>
      <c r="I1568" s="100"/>
      <c r="J1568" s="100"/>
      <c r="K1568" s="100"/>
      <c r="L1568" s="100"/>
      <c r="M1568" s="100"/>
      <c r="N1568" s="100"/>
      <c r="O1568" s="100"/>
      <c r="P1568" s="100"/>
      <c r="Q1568" s="100"/>
      <c r="R1568" s="100"/>
      <c r="S1568" s="100"/>
      <c r="T1568" s="100"/>
      <c r="U1568" s="100"/>
      <c r="V1568" s="100"/>
      <c r="W1568" s="100"/>
      <c r="X1568" s="100"/>
      <c r="Y1568" s="100"/>
      <c r="Z1568" s="100"/>
    </row>
    <row r="1569" spans="1:26" ht="14.25" hidden="1" customHeight="1" outlineLevel="1" x14ac:dyDescent="0.2">
      <c r="A1569" s="100"/>
      <c r="B1569" s="100"/>
      <c r="C1569" s="100">
        <v>29</v>
      </c>
      <c r="D1569" s="100" t="s">
        <v>1096</v>
      </c>
      <c r="E1569" s="101">
        <v>0.70000000000000007</v>
      </c>
      <c r="F1569" s="33"/>
      <c r="G1569" s="100">
        <v>78</v>
      </c>
      <c r="H1569" s="100"/>
      <c r="I1569" s="100"/>
      <c r="J1569" s="100"/>
      <c r="K1569" s="100"/>
      <c r="L1569" s="100"/>
      <c r="M1569" s="100"/>
      <c r="N1569" s="100"/>
      <c r="O1569" s="100"/>
      <c r="P1569" s="100"/>
      <c r="Q1569" s="100"/>
      <c r="R1569" s="100"/>
      <c r="S1569" s="100"/>
      <c r="T1569" s="100"/>
      <c r="U1569" s="100"/>
      <c r="V1569" s="100"/>
      <c r="W1569" s="100"/>
      <c r="X1569" s="100"/>
      <c r="Y1569" s="100"/>
      <c r="Z1569" s="100"/>
    </row>
    <row r="1570" spans="1:26" ht="14.25" hidden="1" customHeight="1" outlineLevel="1" x14ac:dyDescent="0.2">
      <c r="A1570" s="100"/>
      <c r="B1570" s="100"/>
      <c r="C1570" s="100"/>
      <c r="D1570" s="100" t="s">
        <v>1097</v>
      </c>
      <c r="E1570" s="101">
        <v>35</v>
      </c>
      <c r="F1570" s="33"/>
      <c r="G1570" s="100"/>
      <c r="H1570" s="100"/>
      <c r="I1570" s="100"/>
      <c r="J1570" s="100"/>
      <c r="K1570" s="100"/>
      <c r="L1570" s="100"/>
      <c r="M1570" s="100"/>
      <c r="N1570" s="100"/>
      <c r="O1570" s="100"/>
      <c r="P1570" s="100"/>
      <c r="Q1570" s="100"/>
      <c r="R1570" s="100"/>
      <c r="S1570" s="100"/>
      <c r="T1570" s="100"/>
      <c r="U1570" s="100"/>
      <c r="V1570" s="100"/>
      <c r="W1570" s="100"/>
      <c r="X1570" s="100"/>
      <c r="Y1570" s="100"/>
      <c r="Z1570" s="100"/>
    </row>
    <row r="1571" spans="1:26" ht="14.25" hidden="1" customHeight="1" outlineLevel="1" x14ac:dyDescent="0.2">
      <c r="A1571" s="100"/>
      <c r="B1571" s="100"/>
      <c r="C1571" s="100">
        <v>30</v>
      </c>
      <c r="D1571" s="100" t="s">
        <v>1140</v>
      </c>
      <c r="E1571" s="101">
        <v>16</v>
      </c>
      <c r="F1571" s="33" t="s">
        <v>1141</v>
      </c>
      <c r="G1571" s="100">
        <v>80</v>
      </c>
      <c r="H1571" s="100"/>
      <c r="I1571" s="100"/>
      <c r="J1571" s="100"/>
      <c r="K1571" s="100"/>
      <c r="L1571" s="100"/>
      <c r="M1571" s="100"/>
      <c r="N1571" s="100"/>
      <c r="O1571" s="100"/>
      <c r="P1571" s="100"/>
      <c r="Q1571" s="100"/>
      <c r="R1571" s="100"/>
      <c r="S1571" s="100"/>
      <c r="T1571" s="100"/>
      <c r="U1571" s="100"/>
      <c r="V1571" s="100"/>
      <c r="W1571" s="100"/>
      <c r="X1571" s="100"/>
      <c r="Y1571" s="100"/>
      <c r="Z1571" s="100"/>
    </row>
    <row r="1572" spans="1:26" ht="14.25" hidden="1" customHeight="1" outlineLevel="1" x14ac:dyDescent="0.2">
      <c r="A1572" s="100"/>
      <c r="B1572" s="100"/>
      <c r="C1572" s="100">
        <v>31</v>
      </c>
      <c r="D1572" s="100" t="s">
        <v>1096</v>
      </c>
      <c r="E1572" s="101">
        <v>0.71</v>
      </c>
      <c r="F1572" s="33"/>
      <c r="G1572" s="100">
        <v>82</v>
      </c>
      <c r="H1572" s="100"/>
      <c r="I1572" s="100"/>
      <c r="J1572" s="100"/>
      <c r="K1572" s="100"/>
      <c r="L1572" s="100"/>
      <c r="M1572" s="100"/>
      <c r="N1572" s="100"/>
      <c r="O1572" s="100"/>
      <c r="P1572" s="100"/>
      <c r="Q1572" s="100"/>
      <c r="R1572" s="100"/>
      <c r="S1572" s="100"/>
      <c r="T1572" s="100"/>
      <c r="U1572" s="100"/>
      <c r="V1572" s="100"/>
      <c r="W1572" s="100"/>
      <c r="X1572" s="100"/>
      <c r="Y1572" s="100"/>
      <c r="Z1572" s="100"/>
    </row>
    <row r="1573" spans="1:26" ht="14.25" hidden="1" customHeight="1" outlineLevel="1" x14ac:dyDescent="0.2">
      <c r="A1573" s="100"/>
      <c r="B1573" s="100"/>
      <c r="C1573" s="100"/>
      <c r="D1573" s="100" t="s">
        <v>1097</v>
      </c>
      <c r="E1573" s="101">
        <v>35.5</v>
      </c>
      <c r="F1573" s="33"/>
      <c r="G1573" s="100"/>
      <c r="H1573" s="100"/>
      <c r="I1573" s="100"/>
      <c r="J1573" s="100"/>
      <c r="K1573" s="100"/>
      <c r="L1573" s="100"/>
      <c r="M1573" s="100"/>
      <c r="N1573" s="100"/>
      <c r="O1573" s="100"/>
      <c r="P1573" s="100"/>
      <c r="Q1573" s="100"/>
      <c r="R1573" s="100"/>
      <c r="S1573" s="100"/>
      <c r="T1573" s="100"/>
      <c r="U1573" s="100"/>
      <c r="V1573" s="100"/>
      <c r="W1573" s="100"/>
      <c r="X1573" s="100"/>
      <c r="Y1573" s="100"/>
      <c r="Z1573" s="100"/>
    </row>
    <row r="1574" spans="1:26" ht="14.25" hidden="1" customHeight="1" outlineLevel="1" x14ac:dyDescent="0.2">
      <c r="A1574" s="100"/>
      <c r="B1574" s="100"/>
      <c r="C1574" s="100">
        <v>32</v>
      </c>
      <c r="D1574" s="100" t="s">
        <v>1140</v>
      </c>
      <c r="E1574" s="101">
        <v>17</v>
      </c>
      <c r="F1574" s="33" t="s">
        <v>1141</v>
      </c>
      <c r="G1574" s="100">
        <v>84</v>
      </c>
      <c r="H1574" s="100"/>
      <c r="I1574" s="100"/>
      <c r="J1574" s="100"/>
      <c r="K1574" s="100"/>
      <c r="L1574" s="100"/>
      <c r="M1574" s="100"/>
      <c r="N1574" s="100"/>
      <c r="O1574" s="100"/>
      <c r="P1574" s="100"/>
      <c r="Q1574" s="100"/>
      <c r="R1574" s="100"/>
      <c r="S1574" s="100"/>
      <c r="T1574" s="100"/>
      <c r="U1574" s="100"/>
      <c r="V1574" s="100"/>
      <c r="W1574" s="100"/>
      <c r="X1574" s="100"/>
      <c r="Y1574" s="100"/>
      <c r="Z1574" s="100"/>
    </row>
    <row r="1575" spans="1:26" ht="14.25" hidden="1" customHeight="1" outlineLevel="1" x14ac:dyDescent="0.2">
      <c r="A1575" s="100"/>
      <c r="B1575" s="100"/>
      <c r="C1575" s="100">
        <v>33</v>
      </c>
      <c r="D1575" s="100" t="s">
        <v>1096</v>
      </c>
      <c r="E1575" s="101">
        <v>0.72</v>
      </c>
      <c r="F1575" s="33"/>
      <c r="G1575" s="100">
        <v>86</v>
      </c>
      <c r="H1575" s="100"/>
      <c r="I1575" s="100"/>
      <c r="J1575" s="100"/>
      <c r="K1575" s="100"/>
      <c r="L1575" s="100"/>
      <c r="M1575" s="100"/>
      <c r="N1575" s="100"/>
      <c r="O1575" s="100"/>
      <c r="P1575" s="100"/>
      <c r="Q1575" s="100"/>
      <c r="R1575" s="100"/>
      <c r="S1575" s="100"/>
      <c r="T1575" s="100"/>
      <c r="U1575" s="100"/>
      <c r="V1575" s="100"/>
      <c r="W1575" s="100"/>
      <c r="X1575" s="100"/>
      <c r="Y1575" s="100"/>
      <c r="Z1575" s="100"/>
    </row>
    <row r="1576" spans="1:26" ht="14.25" hidden="1" customHeight="1" outlineLevel="1" x14ac:dyDescent="0.2">
      <c r="A1576" s="100"/>
      <c r="B1576" s="100"/>
      <c r="C1576" s="100"/>
      <c r="D1576" s="100" t="s">
        <v>1097</v>
      </c>
      <c r="E1576" s="101">
        <v>36</v>
      </c>
      <c r="F1576" s="33"/>
      <c r="G1576" s="100"/>
      <c r="H1576" s="100"/>
      <c r="I1576" s="100"/>
      <c r="J1576" s="100"/>
      <c r="K1576" s="100"/>
      <c r="L1576" s="100"/>
      <c r="M1576" s="100"/>
      <c r="N1576" s="100"/>
      <c r="O1576" s="100"/>
      <c r="P1576" s="100"/>
      <c r="Q1576" s="100"/>
      <c r="R1576" s="100"/>
      <c r="S1576" s="100"/>
      <c r="T1576" s="100"/>
      <c r="U1576" s="100"/>
      <c r="V1576" s="100"/>
      <c r="W1576" s="100"/>
      <c r="X1576" s="100"/>
      <c r="Y1576" s="100"/>
      <c r="Z1576" s="100"/>
    </row>
    <row r="1577" spans="1:26" ht="14.25" hidden="1" customHeight="1" outlineLevel="1" x14ac:dyDescent="0.2">
      <c r="A1577" s="100"/>
      <c r="B1577" s="100"/>
      <c r="C1577" s="100">
        <v>34</v>
      </c>
      <c r="D1577" s="100" t="s">
        <v>1140</v>
      </c>
      <c r="E1577" s="101">
        <v>18</v>
      </c>
      <c r="F1577" s="33" t="s">
        <v>1141</v>
      </c>
      <c r="G1577" s="100">
        <v>88</v>
      </c>
      <c r="H1577" s="100"/>
      <c r="I1577" s="100"/>
      <c r="J1577" s="100"/>
      <c r="K1577" s="100"/>
      <c r="L1577" s="100"/>
      <c r="M1577" s="100"/>
      <c r="N1577" s="100"/>
      <c r="O1577" s="100"/>
      <c r="P1577" s="100"/>
      <c r="Q1577" s="100"/>
      <c r="R1577" s="100"/>
      <c r="S1577" s="100"/>
      <c r="T1577" s="100"/>
      <c r="U1577" s="100"/>
      <c r="V1577" s="100"/>
      <c r="W1577" s="100"/>
      <c r="X1577" s="100"/>
      <c r="Y1577" s="100"/>
      <c r="Z1577" s="100"/>
    </row>
    <row r="1578" spans="1:26" ht="14.25" hidden="1" customHeight="1" outlineLevel="1" x14ac:dyDescent="0.2">
      <c r="A1578" s="100"/>
      <c r="B1578" s="100"/>
      <c r="C1578" s="100">
        <v>35</v>
      </c>
      <c r="D1578" s="100" t="s">
        <v>1096</v>
      </c>
      <c r="E1578" s="101">
        <v>0.73</v>
      </c>
      <c r="F1578" s="33"/>
      <c r="G1578" s="100">
        <v>90</v>
      </c>
      <c r="H1578" s="100"/>
      <c r="I1578" s="100"/>
      <c r="J1578" s="100"/>
      <c r="K1578" s="100"/>
      <c r="L1578" s="100"/>
      <c r="M1578" s="100"/>
      <c r="N1578" s="100"/>
      <c r="O1578" s="100"/>
      <c r="P1578" s="100"/>
      <c r="Q1578" s="100"/>
      <c r="R1578" s="100"/>
      <c r="S1578" s="100"/>
      <c r="T1578" s="100"/>
      <c r="U1578" s="100"/>
      <c r="V1578" s="100"/>
      <c r="W1578" s="100"/>
      <c r="X1578" s="100"/>
      <c r="Y1578" s="100"/>
      <c r="Z1578" s="100"/>
    </row>
    <row r="1579" spans="1:26" ht="14.25" hidden="1" customHeight="1" outlineLevel="1" x14ac:dyDescent="0.2">
      <c r="A1579" s="100"/>
      <c r="B1579" s="100"/>
      <c r="C1579" s="100"/>
      <c r="D1579" s="100" t="s">
        <v>1097</v>
      </c>
      <c r="E1579" s="101">
        <v>36.5</v>
      </c>
      <c r="F1579" s="33"/>
      <c r="G1579" s="100"/>
      <c r="H1579" s="100"/>
      <c r="I1579" s="100"/>
      <c r="J1579" s="100"/>
      <c r="K1579" s="100"/>
      <c r="L1579" s="100"/>
      <c r="M1579" s="100"/>
      <c r="N1579" s="100"/>
      <c r="O1579" s="100"/>
      <c r="P1579" s="100"/>
      <c r="Q1579" s="100"/>
      <c r="R1579" s="100"/>
      <c r="S1579" s="100"/>
      <c r="T1579" s="100"/>
      <c r="U1579" s="100"/>
      <c r="V1579" s="100"/>
      <c r="W1579" s="100"/>
      <c r="X1579" s="100"/>
      <c r="Y1579" s="100"/>
      <c r="Z1579" s="100"/>
    </row>
    <row r="1580" spans="1:26" ht="14.25" hidden="1" customHeight="1" outlineLevel="1" x14ac:dyDescent="0.2">
      <c r="A1580" s="100"/>
      <c r="B1580" s="100"/>
      <c r="C1580" s="100">
        <v>36</v>
      </c>
      <c r="D1580" s="100" t="s">
        <v>1140</v>
      </c>
      <c r="E1580" s="101">
        <v>19</v>
      </c>
      <c r="F1580" s="33" t="s">
        <v>1141</v>
      </c>
      <c r="G1580" s="100">
        <v>92</v>
      </c>
      <c r="H1580" s="100"/>
      <c r="I1580" s="100"/>
      <c r="J1580" s="100"/>
      <c r="K1580" s="100"/>
      <c r="L1580" s="100"/>
      <c r="M1580" s="100"/>
      <c r="N1580" s="100"/>
      <c r="O1580" s="100"/>
      <c r="P1580" s="100"/>
      <c r="Q1580" s="100"/>
      <c r="R1580" s="100"/>
      <c r="S1580" s="100"/>
      <c r="T1580" s="100"/>
      <c r="U1580" s="100"/>
      <c r="V1580" s="100"/>
      <c r="W1580" s="100"/>
      <c r="X1580" s="100"/>
      <c r="Y1580" s="100"/>
      <c r="Z1580" s="100"/>
    </row>
    <row r="1581" spans="1:26" ht="14.25" hidden="1" customHeight="1" outlineLevel="1" x14ac:dyDescent="0.2">
      <c r="A1581" s="100"/>
      <c r="B1581" s="100"/>
      <c r="C1581" s="100">
        <v>37</v>
      </c>
      <c r="D1581" s="100" t="s">
        <v>1096</v>
      </c>
      <c r="E1581" s="101">
        <v>0.74</v>
      </c>
      <c r="F1581" s="33"/>
      <c r="G1581" s="100">
        <v>94</v>
      </c>
      <c r="H1581" s="100"/>
      <c r="I1581" s="100"/>
      <c r="J1581" s="100"/>
      <c r="K1581" s="100"/>
      <c r="L1581" s="100"/>
      <c r="M1581" s="100"/>
      <c r="N1581" s="100"/>
      <c r="O1581" s="100"/>
      <c r="P1581" s="100"/>
      <c r="Q1581" s="100"/>
      <c r="R1581" s="100"/>
      <c r="S1581" s="100"/>
      <c r="T1581" s="100"/>
      <c r="U1581" s="100"/>
      <c r="V1581" s="100"/>
      <c r="W1581" s="100"/>
      <c r="X1581" s="100"/>
      <c r="Y1581" s="100"/>
      <c r="Z1581" s="100"/>
    </row>
    <row r="1582" spans="1:26" ht="14.25" hidden="1" customHeight="1" outlineLevel="1" x14ac:dyDescent="0.2">
      <c r="A1582" s="100"/>
      <c r="B1582" s="100"/>
      <c r="C1582" s="100"/>
      <c r="D1582" s="100" t="s">
        <v>1097</v>
      </c>
      <c r="E1582" s="101">
        <v>37</v>
      </c>
      <c r="F1582" s="33"/>
      <c r="G1582" s="100"/>
      <c r="H1582" s="100"/>
      <c r="I1582" s="100"/>
      <c r="J1582" s="100"/>
      <c r="K1582" s="100"/>
      <c r="L1582" s="100"/>
      <c r="M1582" s="100"/>
      <c r="N1582" s="100"/>
      <c r="O1582" s="100"/>
      <c r="P1582" s="100"/>
      <c r="Q1582" s="100"/>
      <c r="R1582" s="100"/>
      <c r="S1582" s="100"/>
      <c r="T1582" s="100"/>
      <c r="U1582" s="100"/>
      <c r="V1582" s="100"/>
      <c r="W1582" s="100"/>
      <c r="X1582" s="100"/>
      <c r="Y1582" s="100"/>
      <c r="Z1582" s="100"/>
    </row>
    <row r="1583" spans="1:26" ht="14.25" hidden="1" customHeight="1" outlineLevel="1" x14ac:dyDescent="0.2">
      <c r="A1583" s="100"/>
      <c r="B1583" s="100"/>
      <c r="C1583" s="100">
        <v>38</v>
      </c>
      <c r="D1583" s="100" t="s">
        <v>1140</v>
      </c>
      <c r="E1583" s="101">
        <v>20</v>
      </c>
      <c r="F1583" s="33" t="s">
        <v>1141</v>
      </c>
      <c r="G1583" s="100">
        <v>96</v>
      </c>
      <c r="H1583" s="100"/>
      <c r="I1583" s="100"/>
      <c r="J1583" s="100"/>
      <c r="K1583" s="100"/>
      <c r="L1583" s="100"/>
      <c r="M1583" s="100"/>
      <c r="N1583" s="100"/>
      <c r="O1583" s="100"/>
      <c r="P1583" s="100"/>
      <c r="Q1583" s="100"/>
      <c r="R1583" s="100"/>
      <c r="S1583" s="100"/>
      <c r="T1583" s="100"/>
      <c r="U1583" s="100"/>
      <c r="V1583" s="100"/>
      <c r="W1583" s="100"/>
      <c r="X1583" s="100"/>
      <c r="Y1583" s="100"/>
      <c r="Z1583" s="100"/>
    </row>
    <row r="1584" spans="1:26" ht="14.25" hidden="1" customHeight="1" outlineLevel="1" x14ac:dyDescent="0.2">
      <c r="A1584" s="100"/>
      <c r="B1584" s="100"/>
      <c r="C1584" s="100">
        <v>39</v>
      </c>
      <c r="D1584" s="100" t="s">
        <v>1096</v>
      </c>
      <c r="E1584" s="101">
        <v>0.75</v>
      </c>
      <c r="F1584" s="33"/>
      <c r="G1584" s="100">
        <v>98</v>
      </c>
      <c r="H1584" s="100"/>
      <c r="I1584" s="100"/>
      <c r="J1584" s="100"/>
      <c r="K1584" s="100"/>
      <c r="L1584" s="100"/>
      <c r="M1584" s="100"/>
      <c r="N1584" s="100"/>
      <c r="O1584" s="100"/>
      <c r="P1584" s="100"/>
      <c r="Q1584" s="100"/>
      <c r="R1584" s="100"/>
      <c r="S1584" s="100"/>
      <c r="T1584" s="100"/>
      <c r="U1584" s="100"/>
      <c r="V1584" s="100"/>
      <c r="W1584" s="100"/>
      <c r="X1584" s="100"/>
      <c r="Y1584" s="100"/>
      <c r="Z1584" s="100"/>
    </row>
    <row r="1585" spans="1:26" ht="14.25" hidden="1" customHeight="1" outlineLevel="1" x14ac:dyDescent="0.2">
      <c r="A1585" s="100"/>
      <c r="B1585" s="100"/>
      <c r="C1585" s="100"/>
      <c r="D1585" s="100" t="s">
        <v>1097</v>
      </c>
      <c r="E1585" s="101">
        <v>37.5</v>
      </c>
      <c r="F1585" s="33"/>
      <c r="G1585" s="100"/>
      <c r="H1585" s="100"/>
      <c r="I1585" s="100"/>
      <c r="J1585" s="100"/>
      <c r="K1585" s="100"/>
      <c r="L1585" s="100"/>
      <c r="M1585" s="100"/>
      <c r="N1585" s="100"/>
      <c r="O1585" s="100"/>
      <c r="P1585" s="100"/>
      <c r="Q1585" s="100"/>
      <c r="R1585" s="100"/>
      <c r="S1585" s="100"/>
      <c r="T1585" s="100"/>
      <c r="U1585" s="100"/>
      <c r="V1585" s="100"/>
      <c r="W1585" s="100"/>
      <c r="X1585" s="100"/>
      <c r="Y1585" s="100"/>
      <c r="Z1585" s="100"/>
    </row>
    <row r="1586" spans="1:26" ht="14.25" hidden="1" customHeight="1" outlineLevel="1" x14ac:dyDescent="0.2">
      <c r="A1586" s="100"/>
      <c r="B1586" s="100"/>
      <c r="C1586" s="100">
        <v>40</v>
      </c>
      <c r="D1586" s="100" t="s">
        <v>1140</v>
      </c>
      <c r="E1586" s="101">
        <v>21</v>
      </c>
      <c r="F1586" s="33" t="s">
        <v>1141</v>
      </c>
      <c r="G1586" s="100">
        <v>100</v>
      </c>
      <c r="H1586" s="100"/>
      <c r="I1586" s="100"/>
      <c r="J1586" s="100"/>
      <c r="K1586" s="100"/>
      <c r="L1586" s="100"/>
      <c r="M1586" s="100"/>
      <c r="N1586" s="100"/>
      <c r="O1586" s="100"/>
      <c r="P1586" s="100"/>
      <c r="Q1586" s="100"/>
      <c r="R1586" s="100"/>
      <c r="S1586" s="100"/>
      <c r="T1586" s="100"/>
      <c r="U1586" s="100"/>
      <c r="V1586" s="100"/>
      <c r="W1586" s="100"/>
      <c r="X1586" s="100"/>
      <c r="Y1586" s="100"/>
      <c r="Z1586" s="100"/>
    </row>
    <row r="1587" spans="1:26" ht="14.25" hidden="1" customHeight="1" outlineLevel="1" x14ac:dyDescent="0.2">
      <c r="A1587" s="100"/>
      <c r="B1587" s="100"/>
      <c r="C1587" s="100">
        <v>41</v>
      </c>
      <c r="D1587" s="100" t="s">
        <v>1096</v>
      </c>
      <c r="E1587" s="101">
        <v>0.76</v>
      </c>
      <c r="F1587" s="33"/>
      <c r="G1587" s="100">
        <v>102</v>
      </c>
      <c r="H1587" s="100"/>
      <c r="I1587" s="100"/>
      <c r="J1587" s="100"/>
      <c r="K1587" s="100"/>
      <c r="L1587" s="100"/>
      <c r="M1587" s="100"/>
      <c r="N1587" s="100"/>
      <c r="O1587" s="100"/>
      <c r="P1587" s="100"/>
      <c r="Q1587" s="100"/>
      <c r="R1587" s="100"/>
      <c r="S1587" s="100"/>
      <c r="T1587" s="100"/>
      <c r="U1587" s="100"/>
      <c r="V1587" s="100"/>
      <c r="W1587" s="100"/>
      <c r="X1587" s="100"/>
      <c r="Y1587" s="100"/>
      <c r="Z1587" s="100"/>
    </row>
    <row r="1588" spans="1:26" ht="14.25" hidden="1" customHeight="1" outlineLevel="1" x14ac:dyDescent="0.2">
      <c r="A1588" s="100"/>
      <c r="B1588" s="100"/>
      <c r="C1588" s="100"/>
      <c r="D1588" s="100" t="s">
        <v>1097</v>
      </c>
      <c r="E1588" s="101">
        <v>38</v>
      </c>
      <c r="F1588" s="33"/>
      <c r="G1588" s="100"/>
      <c r="H1588" s="100"/>
      <c r="I1588" s="100"/>
      <c r="J1588" s="100"/>
      <c r="K1588" s="100"/>
      <c r="L1588" s="100"/>
      <c r="M1588" s="100"/>
      <c r="N1588" s="100"/>
      <c r="O1588" s="100"/>
      <c r="P1588" s="100"/>
      <c r="Q1588" s="100"/>
      <c r="R1588" s="100"/>
      <c r="S1588" s="100"/>
      <c r="T1588" s="100"/>
      <c r="U1588" s="100"/>
      <c r="V1588" s="100"/>
      <c r="W1588" s="100"/>
      <c r="X1588" s="100"/>
      <c r="Y1588" s="100"/>
      <c r="Z1588" s="100"/>
    </row>
    <row r="1589" spans="1:26" ht="14.25" hidden="1" customHeight="1" outlineLevel="1" x14ac:dyDescent="0.2">
      <c r="A1589" s="100"/>
      <c r="B1589" s="100"/>
      <c r="C1589" s="100">
        <v>42</v>
      </c>
      <c r="D1589" s="100" t="s">
        <v>1140</v>
      </c>
      <c r="E1589" s="101">
        <v>22</v>
      </c>
      <c r="F1589" s="33" t="s">
        <v>1141</v>
      </c>
      <c r="G1589" s="100">
        <v>104</v>
      </c>
      <c r="H1589" s="100"/>
      <c r="I1589" s="100"/>
      <c r="J1589" s="100"/>
      <c r="K1589" s="100"/>
      <c r="L1589" s="100"/>
      <c r="M1589" s="100"/>
      <c r="N1589" s="100"/>
      <c r="O1589" s="100"/>
      <c r="P1589" s="100"/>
      <c r="Q1589" s="100"/>
      <c r="R1589" s="100"/>
      <c r="S1589" s="100"/>
      <c r="T1589" s="100"/>
      <c r="U1589" s="100"/>
      <c r="V1589" s="100"/>
      <c r="W1589" s="100"/>
      <c r="X1589" s="100"/>
      <c r="Y1589" s="100"/>
      <c r="Z1589" s="100"/>
    </row>
    <row r="1590" spans="1:26" ht="14.25" hidden="1" customHeight="1" outlineLevel="1" x14ac:dyDescent="0.2">
      <c r="A1590" s="100"/>
      <c r="B1590" s="100"/>
      <c r="C1590" s="100">
        <v>43</v>
      </c>
      <c r="D1590" s="100" t="s">
        <v>1096</v>
      </c>
      <c r="E1590" s="101">
        <v>0.77</v>
      </c>
      <c r="F1590" s="33"/>
      <c r="G1590" s="100">
        <v>106</v>
      </c>
      <c r="H1590" s="100"/>
      <c r="I1590" s="100"/>
      <c r="J1590" s="100"/>
      <c r="K1590" s="100"/>
      <c r="L1590" s="100"/>
      <c r="M1590" s="100"/>
      <c r="N1590" s="100"/>
      <c r="O1590" s="100"/>
      <c r="P1590" s="100"/>
      <c r="Q1590" s="100"/>
      <c r="R1590" s="100"/>
      <c r="S1590" s="100"/>
      <c r="T1590" s="100"/>
      <c r="U1590" s="100"/>
      <c r="V1590" s="100"/>
      <c r="W1590" s="100"/>
      <c r="X1590" s="100"/>
      <c r="Y1590" s="100"/>
      <c r="Z1590" s="100"/>
    </row>
    <row r="1591" spans="1:26" ht="14.25" hidden="1" customHeight="1" outlineLevel="1" x14ac:dyDescent="0.2">
      <c r="A1591" s="100"/>
      <c r="B1591" s="100"/>
      <c r="C1591" s="100"/>
      <c r="D1591" s="100" t="s">
        <v>1097</v>
      </c>
      <c r="E1591" s="101">
        <v>38.5</v>
      </c>
      <c r="F1591" s="33"/>
      <c r="G1591" s="100"/>
      <c r="H1591" s="100"/>
      <c r="I1591" s="100"/>
      <c r="J1591" s="100"/>
      <c r="K1591" s="100"/>
      <c r="L1591" s="100"/>
      <c r="M1591" s="100"/>
      <c r="N1591" s="100"/>
      <c r="O1591" s="100"/>
      <c r="P1591" s="100"/>
      <c r="Q1591" s="100"/>
      <c r="R1591" s="100"/>
      <c r="S1591" s="100"/>
      <c r="T1591" s="100"/>
      <c r="U1591" s="100"/>
      <c r="V1591" s="100"/>
      <c r="W1591" s="100"/>
      <c r="X1591" s="100"/>
      <c r="Y1591" s="100"/>
      <c r="Z1591" s="100"/>
    </row>
    <row r="1592" spans="1:26" ht="14.25" hidden="1" customHeight="1" outlineLevel="1" x14ac:dyDescent="0.2">
      <c r="A1592" s="100"/>
      <c r="B1592" s="100"/>
      <c r="C1592" s="100">
        <v>44</v>
      </c>
      <c r="D1592" s="100" t="s">
        <v>1140</v>
      </c>
      <c r="E1592" s="101">
        <v>23</v>
      </c>
      <c r="F1592" s="33" t="s">
        <v>1141</v>
      </c>
      <c r="G1592" s="100">
        <v>108</v>
      </c>
      <c r="H1592" s="100"/>
      <c r="I1592" s="100"/>
      <c r="J1592" s="100"/>
      <c r="K1592" s="100"/>
      <c r="L1592" s="100"/>
      <c r="M1592" s="100"/>
      <c r="N1592" s="100"/>
      <c r="O1592" s="100"/>
      <c r="P1592" s="100"/>
      <c r="Q1592" s="100"/>
      <c r="R1592" s="100"/>
      <c r="S1592" s="100"/>
      <c r="T1592" s="100"/>
      <c r="U1592" s="100"/>
      <c r="V1592" s="100"/>
      <c r="W1592" s="100"/>
      <c r="X1592" s="100"/>
      <c r="Y1592" s="100"/>
      <c r="Z1592" s="100"/>
    </row>
    <row r="1593" spans="1:26" ht="14.25" hidden="1" customHeight="1" outlineLevel="1" x14ac:dyDescent="0.2">
      <c r="A1593" s="100"/>
      <c r="B1593" s="100"/>
      <c r="C1593" s="100">
        <v>45</v>
      </c>
      <c r="D1593" s="100" t="s">
        <v>1096</v>
      </c>
      <c r="E1593" s="101">
        <v>0.78</v>
      </c>
      <c r="F1593" s="33"/>
      <c r="G1593" s="100">
        <v>110</v>
      </c>
      <c r="H1593" s="100"/>
      <c r="I1593" s="100"/>
      <c r="J1593" s="100"/>
      <c r="K1593" s="100"/>
      <c r="L1593" s="100"/>
      <c r="M1593" s="100"/>
      <c r="N1593" s="100"/>
      <c r="O1593" s="100"/>
      <c r="P1593" s="100"/>
      <c r="Q1593" s="100"/>
      <c r="R1593" s="100"/>
      <c r="S1593" s="100"/>
      <c r="T1593" s="100"/>
      <c r="U1593" s="100"/>
      <c r="V1593" s="100"/>
      <c r="W1593" s="100"/>
      <c r="X1593" s="100"/>
      <c r="Y1593" s="100"/>
      <c r="Z1593" s="100"/>
    </row>
    <row r="1594" spans="1:26" ht="14.25" hidden="1" customHeight="1" outlineLevel="1" x14ac:dyDescent="0.2">
      <c r="A1594" s="100"/>
      <c r="B1594" s="100"/>
      <c r="C1594" s="100"/>
      <c r="D1594" s="100" t="s">
        <v>1097</v>
      </c>
      <c r="E1594" s="101">
        <v>39</v>
      </c>
      <c r="F1594" s="33"/>
      <c r="G1594" s="100"/>
      <c r="H1594" s="100"/>
      <c r="I1594" s="100"/>
      <c r="J1594" s="100"/>
      <c r="K1594" s="100"/>
      <c r="L1594" s="100"/>
      <c r="M1594" s="100"/>
      <c r="N1594" s="100"/>
      <c r="O1594" s="100"/>
      <c r="P1594" s="100"/>
      <c r="Q1594" s="100"/>
      <c r="R1594" s="100"/>
      <c r="S1594" s="100"/>
      <c r="T1594" s="100"/>
      <c r="U1594" s="100"/>
      <c r="V1594" s="100"/>
      <c r="W1594" s="100"/>
      <c r="X1594" s="100"/>
      <c r="Y1594" s="100"/>
      <c r="Z1594" s="100"/>
    </row>
    <row r="1595" spans="1:26" ht="14.25" hidden="1" customHeight="1" outlineLevel="1" x14ac:dyDescent="0.2">
      <c r="A1595" s="100"/>
      <c r="B1595" s="100"/>
      <c r="C1595" s="100">
        <v>46</v>
      </c>
      <c r="D1595" s="100" t="s">
        <v>1140</v>
      </c>
      <c r="E1595" s="101">
        <v>24</v>
      </c>
      <c r="F1595" s="33" t="s">
        <v>1141</v>
      </c>
      <c r="G1595" s="100">
        <v>112</v>
      </c>
      <c r="H1595" s="100"/>
      <c r="I1595" s="100"/>
      <c r="J1595" s="100"/>
      <c r="K1595" s="100"/>
      <c r="L1595" s="100"/>
      <c r="M1595" s="100"/>
      <c r="N1595" s="100"/>
      <c r="O1595" s="100"/>
      <c r="P1595" s="100"/>
      <c r="Q1595" s="100"/>
      <c r="R1595" s="100"/>
      <c r="S1595" s="100"/>
      <c r="T1595" s="100"/>
      <c r="U1595" s="100"/>
      <c r="V1595" s="100"/>
      <c r="W1595" s="100"/>
      <c r="X1595" s="100"/>
      <c r="Y1595" s="100"/>
      <c r="Z1595" s="100"/>
    </row>
    <row r="1596" spans="1:26" ht="14.25" hidden="1" customHeight="1" outlineLevel="1" x14ac:dyDescent="0.2">
      <c r="A1596" s="100"/>
      <c r="B1596" s="100"/>
      <c r="C1596" s="100">
        <v>47</v>
      </c>
      <c r="D1596" s="100" t="s">
        <v>1096</v>
      </c>
      <c r="E1596" s="101">
        <v>0.79</v>
      </c>
      <c r="F1596" s="33"/>
      <c r="G1596" s="100">
        <v>114</v>
      </c>
      <c r="H1596" s="100"/>
      <c r="I1596" s="100"/>
      <c r="J1596" s="100"/>
      <c r="K1596" s="100"/>
      <c r="L1596" s="100"/>
      <c r="M1596" s="100"/>
      <c r="N1596" s="100"/>
      <c r="O1596" s="100"/>
      <c r="P1596" s="100"/>
      <c r="Q1596" s="100"/>
      <c r="R1596" s="100"/>
      <c r="S1596" s="100"/>
      <c r="T1596" s="100"/>
      <c r="U1596" s="100"/>
      <c r="V1596" s="100"/>
      <c r="W1596" s="100"/>
      <c r="X1596" s="100"/>
      <c r="Y1596" s="100"/>
      <c r="Z1596" s="100"/>
    </row>
    <row r="1597" spans="1:26" ht="14.25" hidden="1" customHeight="1" outlineLevel="1" x14ac:dyDescent="0.2">
      <c r="A1597" s="100"/>
      <c r="B1597" s="100"/>
      <c r="C1597" s="100"/>
      <c r="D1597" s="100" t="s">
        <v>1097</v>
      </c>
      <c r="E1597" s="101">
        <v>39.5</v>
      </c>
      <c r="F1597" s="33"/>
      <c r="G1597" s="100"/>
      <c r="H1597" s="100"/>
      <c r="I1597" s="100"/>
      <c r="J1597" s="100"/>
      <c r="K1597" s="100"/>
      <c r="L1597" s="100"/>
      <c r="M1597" s="100"/>
      <c r="N1597" s="100"/>
      <c r="O1597" s="100"/>
      <c r="P1597" s="100"/>
      <c r="Q1597" s="100"/>
      <c r="R1597" s="100"/>
      <c r="S1597" s="100"/>
      <c r="T1597" s="100"/>
      <c r="U1597" s="100"/>
      <c r="V1597" s="100"/>
      <c r="W1597" s="100"/>
      <c r="X1597" s="100"/>
      <c r="Y1597" s="100"/>
      <c r="Z1597" s="100"/>
    </row>
    <row r="1598" spans="1:26" ht="14.25" hidden="1" customHeight="1" outlineLevel="1" x14ac:dyDescent="0.2">
      <c r="A1598" s="100"/>
      <c r="B1598" s="100"/>
      <c r="C1598" s="100">
        <v>48</v>
      </c>
      <c r="D1598" s="100" t="s">
        <v>1140</v>
      </c>
      <c r="E1598" s="101">
        <v>25</v>
      </c>
      <c r="F1598" s="33" t="s">
        <v>1141</v>
      </c>
      <c r="G1598" s="100">
        <v>116</v>
      </c>
      <c r="H1598" s="100"/>
      <c r="I1598" s="100"/>
      <c r="J1598" s="100"/>
      <c r="K1598" s="100"/>
      <c r="L1598" s="100"/>
      <c r="M1598" s="100"/>
      <c r="N1598" s="100"/>
      <c r="O1598" s="100"/>
      <c r="P1598" s="100"/>
      <c r="Q1598" s="100"/>
      <c r="R1598" s="100"/>
      <c r="S1598" s="100"/>
      <c r="T1598" s="100"/>
      <c r="U1598" s="100"/>
      <c r="V1598" s="100"/>
      <c r="W1598" s="100"/>
      <c r="X1598" s="100"/>
      <c r="Y1598" s="100"/>
      <c r="Z1598" s="100"/>
    </row>
    <row r="1599" spans="1:26" ht="14.25" hidden="1" customHeight="1" outlineLevel="1" x14ac:dyDescent="0.2">
      <c r="A1599" s="100"/>
      <c r="B1599" s="100"/>
      <c r="C1599" s="100">
        <v>49</v>
      </c>
      <c r="D1599" s="100" t="s">
        <v>1096</v>
      </c>
      <c r="E1599" s="101">
        <v>0.8</v>
      </c>
      <c r="F1599" s="33"/>
      <c r="G1599" s="100">
        <v>118</v>
      </c>
      <c r="H1599" s="100"/>
      <c r="I1599" s="100"/>
      <c r="J1599" s="100"/>
      <c r="K1599" s="100"/>
      <c r="L1599" s="100"/>
      <c r="M1599" s="100"/>
      <c r="N1599" s="100"/>
      <c r="O1599" s="100"/>
      <c r="P1599" s="100"/>
      <c r="Q1599" s="100"/>
      <c r="R1599" s="100"/>
      <c r="S1599" s="100"/>
      <c r="T1599" s="100"/>
      <c r="U1599" s="100"/>
      <c r="V1599" s="100"/>
      <c r="W1599" s="100"/>
      <c r="X1599" s="100"/>
      <c r="Y1599" s="100"/>
      <c r="Z1599" s="100"/>
    </row>
    <row r="1600" spans="1:26" ht="14.25" hidden="1" customHeight="1" outlineLevel="1" x14ac:dyDescent="0.2">
      <c r="A1600" s="100"/>
      <c r="B1600" s="100"/>
      <c r="C1600" s="100"/>
      <c r="D1600" s="100" t="s">
        <v>1097</v>
      </c>
      <c r="E1600" s="101">
        <v>40</v>
      </c>
      <c r="F1600" s="33"/>
      <c r="G1600" s="100"/>
      <c r="H1600" s="100"/>
      <c r="I1600" s="100"/>
      <c r="J1600" s="100"/>
      <c r="K1600" s="100"/>
      <c r="L1600" s="100"/>
      <c r="M1600" s="100"/>
      <c r="N1600" s="100"/>
      <c r="O1600" s="100"/>
      <c r="P1600" s="100"/>
      <c r="Q1600" s="100"/>
      <c r="R1600" s="100"/>
      <c r="S1600" s="100"/>
      <c r="T1600" s="100"/>
      <c r="U1600" s="100"/>
      <c r="V1600" s="100"/>
      <c r="W1600" s="100"/>
      <c r="X1600" s="100"/>
      <c r="Y1600" s="100"/>
      <c r="Z1600" s="100"/>
    </row>
    <row r="1601" spans="1:26" ht="14.25" hidden="1" customHeight="1" outlineLevel="1" x14ac:dyDescent="0.2">
      <c r="A1601" s="100"/>
      <c r="B1601" s="100"/>
      <c r="C1601" s="100">
        <v>50</v>
      </c>
      <c r="D1601" s="100" t="s">
        <v>1140</v>
      </c>
      <c r="E1601" s="101">
        <v>26</v>
      </c>
      <c r="F1601" s="33" t="s">
        <v>1141</v>
      </c>
      <c r="G1601" s="100">
        <v>120</v>
      </c>
      <c r="H1601" s="100"/>
      <c r="I1601" s="100"/>
      <c r="J1601" s="100"/>
      <c r="K1601" s="100"/>
      <c r="L1601" s="100"/>
      <c r="M1601" s="100"/>
      <c r="N1601" s="100"/>
      <c r="O1601" s="100"/>
      <c r="P1601" s="100"/>
      <c r="Q1601" s="100"/>
      <c r="R1601" s="100"/>
      <c r="S1601" s="100"/>
      <c r="T1601" s="100"/>
      <c r="U1601" s="100"/>
      <c r="V1601" s="100"/>
      <c r="W1601" s="100"/>
      <c r="X1601" s="100"/>
      <c r="Y1601" s="100"/>
      <c r="Z1601" s="100"/>
    </row>
    <row r="1602" spans="1:26" ht="14.25" customHeight="1" x14ac:dyDescent="0.2">
      <c r="A1602" s="173" t="s">
        <v>1142</v>
      </c>
      <c r="B1602" s="173" t="s">
        <v>1143</v>
      </c>
      <c r="C1602" s="173">
        <v>1</v>
      </c>
      <c r="D1602" s="173" t="s">
        <v>1090</v>
      </c>
      <c r="E1602" s="174">
        <v>377740</v>
      </c>
      <c r="F1602" s="175"/>
      <c r="G1602" s="173">
        <v>20</v>
      </c>
      <c r="H1602" s="100">
        <v>82</v>
      </c>
      <c r="I1602" s="100"/>
      <c r="J1602" s="100"/>
      <c r="K1602" s="100"/>
      <c r="L1602" s="100"/>
      <c r="M1602" s="100"/>
      <c r="N1602" s="100"/>
      <c r="O1602" s="100"/>
      <c r="P1602" s="100"/>
      <c r="Q1602" s="100"/>
      <c r="R1602" s="100"/>
      <c r="S1602" s="100"/>
      <c r="T1602" s="100"/>
      <c r="U1602" s="100"/>
      <c r="V1602" s="100"/>
      <c r="W1602" s="100"/>
      <c r="X1602" s="100"/>
      <c r="Y1602" s="100"/>
      <c r="Z1602" s="100"/>
    </row>
    <row r="1603" spans="1:26" ht="14.25" customHeight="1" collapsed="1" x14ac:dyDescent="0.2">
      <c r="A1603" s="161"/>
      <c r="B1603" s="161"/>
      <c r="C1603" s="161"/>
      <c r="D1603" s="161" t="s">
        <v>1091</v>
      </c>
      <c r="E1603" s="162">
        <v>28</v>
      </c>
      <c r="F1603" s="176"/>
      <c r="G1603" s="161"/>
      <c r="H1603" s="100"/>
      <c r="I1603" s="100"/>
      <c r="J1603" s="100"/>
      <c r="K1603" s="100"/>
      <c r="L1603" s="100"/>
      <c r="M1603" s="100"/>
      <c r="N1603" s="100"/>
      <c r="O1603" s="100"/>
      <c r="P1603" s="100"/>
      <c r="Q1603" s="100"/>
      <c r="R1603" s="100"/>
      <c r="S1603" s="100"/>
      <c r="T1603" s="100"/>
      <c r="U1603" s="100"/>
      <c r="V1603" s="100"/>
      <c r="W1603" s="100"/>
      <c r="X1603" s="100"/>
      <c r="Y1603" s="100"/>
      <c r="Z1603" s="100"/>
    </row>
    <row r="1604" spans="1:26" ht="14.25" hidden="1" customHeight="1" outlineLevel="1" x14ac:dyDescent="0.2">
      <c r="A1604" s="161"/>
      <c r="B1604" s="161"/>
      <c r="C1604" s="161">
        <v>2</v>
      </c>
      <c r="D1604" s="161" t="s">
        <v>1091</v>
      </c>
      <c r="E1604" s="162">
        <v>30</v>
      </c>
      <c r="F1604" s="176"/>
      <c r="G1604" s="161">
        <v>24</v>
      </c>
      <c r="H1604" s="100"/>
      <c r="I1604" s="100"/>
      <c r="J1604" s="100"/>
      <c r="K1604" s="100"/>
      <c r="L1604" s="100"/>
      <c r="M1604" s="100"/>
      <c r="N1604" s="100"/>
      <c r="O1604" s="100"/>
      <c r="P1604" s="100"/>
      <c r="Q1604" s="100"/>
      <c r="R1604" s="100"/>
      <c r="S1604" s="100"/>
      <c r="T1604" s="100"/>
      <c r="U1604" s="100"/>
      <c r="V1604" s="100"/>
      <c r="W1604" s="100"/>
      <c r="X1604" s="100"/>
      <c r="Y1604" s="100"/>
      <c r="Z1604" s="100"/>
    </row>
    <row r="1605" spans="1:26" ht="14.25" hidden="1" customHeight="1" outlineLevel="1" x14ac:dyDescent="0.2">
      <c r="A1605" s="161"/>
      <c r="B1605" s="161"/>
      <c r="C1605" s="161">
        <v>3</v>
      </c>
      <c r="D1605" s="161" t="s">
        <v>1090</v>
      </c>
      <c r="E1605" s="162">
        <v>385451</v>
      </c>
      <c r="F1605" s="176"/>
      <c r="G1605" s="161">
        <v>26</v>
      </c>
      <c r="H1605" s="100"/>
      <c r="I1605" s="100"/>
      <c r="J1605" s="100"/>
      <c r="K1605" s="100"/>
      <c r="L1605" s="100"/>
      <c r="M1605" s="100"/>
      <c r="N1605" s="100"/>
      <c r="O1605" s="100"/>
      <c r="P1605" s="100"/>
      <c r="Q1605" s="100"/>
      <c r="R1605" s="100"/>
      <c r="S1605" s="100"/>
      <c r="T1605" s="100"/>
      <c r="U1605" s="100"/>
      <c r="V1605" s="100"/>
      <c r="W1605" s="100"/>
      <c r="X1605" s="100"/>
      <c r="Y1605" s="100"/>
      <c r="Z1605" s="100"/>
    </row>
    <row r="1606" spans="1:26" ht="14.25" hidden="1" customHeight="1" outlineLevel="1" x14ac:dyDescent="0.2">
      <c r="A1606" s="161"/>
      <c r="B1606" s="161"/>
      <c r="C1606" s="161">
        <v>4</v>
      </c>
      <c r="D1606" s="161" t="s">
        <v>1091</v>
      </c>
      <c r="E1606" s="162">
        <v>31</v>
      </c>
      <c r="F1606" s="176"/>
      <c r="G1606" s="161">
        <v>28</v>
      </c>
      <c r="H1606" s="100"/>
      <c r="I1606" s="100"/>
      <c r="J1606" s="100"/>
      <c r="K1606" s="100"/>
      <c r="L1606" s="100"/>
      <c r="M1606" s="100"/>
      <c r="N1606" s="100"/>
      <c r="O1606" s="100"/>
      <c r="P1606" s="100"/>
      <c r="Q1606" s="100"/>
      <c r="R1606" s="100"/>
      <c r="S1606" s="100"/>
      <c r="T1606" s="100"/>
      <c r="U1606" s="100"/>
      <c r="V1606" s="100"/>
      <c r="W1606" s="100"/>
      <c r="X1606" s="100"/>
      <c r="Y1606" s="100"/>
      <c r="Z1606" s="100"/>
    </row>
    <row r="1607" spans="1:26" ht="14.25" hidden="1" customHeight="1" outlineLevel="1" x14ac:dyDescent="0.2">
      <c r="A1607" s="161"/>
      <c r="B1607" s="161"/>
      <c r="C1607" s="161">
        <v>5</v>
      </c>
      <c r="D1607" s="161" t="s">
        <v>1090</v>
      </c>
      <c r="E1607" s="162">
        <v>393321.5</v>
      </c>
      <c r="F1607" s="176"/>
      <c r="G1607" s="161">
        <v>30</v>
      </c>
      <c r="H1607" s="100"/>
      <c r="I1607" s="100"/>
      <c r="J1607" s="100"/>
      <c r="K1607" s="100"/>
      <c r="L1607" s="100"/>
      <c r="M1607" s="100"/>
      <c r="N1607" s="100"/>
      <c r="O1607" s="100"/>
      <c r="P1607" s="100"/>
      <c r="Q1607" s="100"/>
      <c r="R1607" s="100"/>
      <c r="S1607" s="100"/>
      <c r="T1607" s="100"/>
      <c r="U1607" s="100"/>
      <c r="V1607" s="100"/>
      <c r="W1607" s="100"/>
      <c r="X1607" s="100"/>
      <c r="Y1607" s="100"/>
      <c r="Z1607" s="100"/>
    </row>
    <row r="1608" spans="1:26" ht="14.25" hidden="1" customHeight="1" outlineLevel="1" x14ac:dyDescent="0.2">
      <c r="A1608" s="161"/>
      <c r="B1608" s="161"/>
      <c r="C1608" s="161">
        <v>6</v>
      </c>
      <c r="D1608" s="161" t="s">
        <v>1091</v>
      </c>
      <c r="E1608" s="162">
        <v>32.5</v>
      </c>
      <c r="F1608" s="176"/>
      <c r="G1608" s="161">
        <v>32</v>
      </c>
      <c r="H1608" s="100"/>
      <c r="I1608" s="100"/>
      <c r="J1608" s="100"/>
      <c r="K1608" s="100"/>
      <c r="L1608" s="100"/>
      <c r="M1608" s="100"/>
      <c r="N1608" s="100"/>
      <c r="O1608" s="100"/>
      <c r="P1608" s="100"/>
      <c r="Q1608" s="100"/>
      <c r="R1608" s="100"/>
      <c r="S1608" s="100"/>
      <c r="T1608" s="100"/>
      <c r="U1608" s="100"/>
      <c r="V1608" s="100"/>
      <c r="W1608" s="100"/>
      <c r="X1608" s="100"/>
      <c r="Y1608" s="100"/>
      <c r="Z1608" s="100"/>
    </row>
    <row r="1609" spans="1:26" ht="14.25" hidden="1" customHeight="1" outlineLevel="1" x14ac:dyDescent="0.2">
      <c r="A1609" s="161"/>
      <c r="B1609" s="161"/>
      <c r="C1609" s="161">
        <v>7</v>
      </c>
      <c r="D1609" s="161" t="s">
        <v>1090</v>
      </c>
      <c r="E1609" s="162">
        <v>401351.5</v>
      </c>
      <c r="F1609" s="176"/>
      <c r="G1609" s="161">
        <v>34</v>
      </c>
      <c r="H1609" s="100"/>
      <c r="I1609" s="100"/>
      <c r="J1609" s="100"/>
      <c r="K1609" s="100"/>
      <c r="L1609" s="100"/>
      <c r="M1609" s="100"/>
      <c r="N1609" s="100"/>
      <c r="O1609" s="100"/>
      <c r="P1609" s="100"/>
      <c r="Q1609" s="100"/>
      <c r="R1609" s="100"/>
      <c r="S1609" s="100"/>
      <c r="T1609" s="100"/>
      <c r="U1609" s="100"/>
      <c r="V1609" s="100"/>
      <c r="W1609" s="100"/>
      <c r="X1609" s="100"/>
      <c r="Y1609" s="100"/>
      <c r="Z1609" s="100"/>
    </row>
    <row r="1610" spans="1:26" ht="14.25" hidden="1" customHeight="1" outlineLevel="1" x14ac:dyDescent="0.2">
      <c r="A1610" s="161"/>
      <c r="B1610" s="161"/>
      <c r="C1610" s="161">
        <v>8</v>
      </c>
      <c r="D1610" s="161" t="s">
        <v>1091</v>
      </c>
      <c r="E1610" s="162">
        <v>34</v>
      </c>
      <c r="F1610" s="176"/>
      <c r="G1610" s="161">
        <v>36</v>
      </c>
      <c r="H1610" s="100"/>
      <c r="I1610" s="100"/>
      <c r="J1610" s="100"/>
      <c r="K1610" s="100"/>
      <c r="L1610" s="100"/>
      <c r="M1610" s="100"/>
      <c r="N1610" s="100"/>
      <c r="O1610" s="100"/>
      <c r="P1610" s="100"/>
      <c r="Q1610" s="100"/>
      <c r="R1610" s="100"/>
      <c r="S1610" s="100"/>
      <c r="T1610" s="100"/>
      <c r="U1610" s="100"/>
      <c r="V1610" s="100"/>
      <c r="W1610" s="100"/>
      <c r="X1610" s="100"/>
      <c r="Y1610" s="100"/>
      <c r="Z1610" s="100"/>
    </row>
    <row r="1611" spans="1:26" ht="14.25" hidden="1" customHeight="1" outlineLevel="1" x14ac:dyDescent="0.2">
      <c r="A1611" s="161"/>
      <c r="B1611" s="161"/>
      <c r="C1611" s="161">
        <v>9</v>
      </c>
      <c r="D1611" s="161" t="s">
        <v>1090</v>
      </c>
      <c r="E1611" s="162">
        <v>409546.5</v>
      </c>
      <c r="F1611" s="176"/>
      <c r="G1611" s="161">
        <v>38</v>
      </c>
      <c r="H1611" s="100"/>
      <c r="I1611" s="100"/>
      <c r="J1611" s="100"/>
      <c r="K1611" s="100"/>
      <c r="L1611" s="100"/>
      <c r="M1611" s="100"/>
      <c r="N1611" s="100"/>
      <c r="O1611" s="100"/>
      <c r="P1611" s="100"/>
      <c r="Q1611" s="100"/>
      <c r="R1611" s="100"/>
      <c r="S1611" s="100"/>
      <c r="T1611" s="100"/>
      <c r="U1611" s="100"/>
      <c r="V1611" s="100"/>
      <c r="W1611" s="100"/>
      <c r="X1611" s="100"/>
      <c r="Y1611" s="100"/>
      <c r="Z1611" s="100"/>
    </row>
    <row r="1612" spans="1:26" ht="14.25" hidden="1" customHeight="1" outlineLevel="1" x14ac:dyDescent="0.2">
      <c r="A1612" s="161"/>
      <c r="B1612" s="161"/>
      <c r="C1612" s="161">
        <v>10</v>
      </c>
      <c r="D1612" s="161" t="s">
        <v>1091</v>
      </c>
      <c r="E1612" s="162">
        <v>35.5</v>
      </c>
      <c r="F1612" s="176"/>
      <c r="G1612" s="161">
        <v>40</v>
      </c>
      <c r="H1612" s="100"/>
      <c r="I1612" s="100"/>
      <c r="J1612" s="100"/>
      <c r="K1612" s="100"/>
      <c r="L1612" s="100"/>
      <c r="M1612" s="100"/>
      <c r="N1612" s="100"/>
      <c r="O1612" s="100"/>
      <c r="P1612" s="100"/>
      <c r="Q1612" s="100"/>
      <c r="R1612" s="100"/>
      <c r="S1612" s="100"/>
      <c r="T1612" s="100"/>
      <c r="U1612" s="100"/>
      <c r="V1612" s="100"/>
      <c r="W1612" s="100"/>
      <c r="X1612" s="100"/>
      <c r="Y1612" s="100"/>
      <c r="Z1612" s="100"/>
    </row>
    <row r="1613" spans="1:26" ht="14.25" hidden="1" customHeight="1" outlineLevel="1" x14ac:dyDescent="0.2">
      <c r="A1613" s="161"/>
      <c r="B1613" s="161"/>
      <c r="C1613" s="161">
        <v>11</v>
      </c>
      <c r="D1613" s="161" t="s">
        <v>1090</v>
      </c>
      <c r="E1613" s="162">
        <v>417906.5</v>
      </c>
      <c r="F1613" s="176"/>
      <c r="G1613" s="161">
        <v>42</v>
      </c>
      <c r="H1613" s="100"/>
      <c r="I1613" s="100"/>
      <c r="J1613" s="100"/>
      <c r="K1613" s="100"/>
      <c r="L1613" s="100"/>
      <c r="M1613" s="100"/>
      <c r="N1613" s="100"/>
      <c r="O1613" s="100"/>
      <c r="P1613" s="100"/>
      <c r="Q1613" s="100"/>
      <c r="R1613" s="100"/>
      <c r="S1613" s="100"/>
      <c r="T1613" s="100"/>
      <c r="U1613" s="100"/>
      <c r="V1613" s="100"/>
      <c r="W1613" s="100"/>
      <c r="X1613" s="100"/>
      <c r="Y1613" s="100"/>
      <c r="Z1613" s="100"/>
    </row>
    <row r="1614" spans="1:26" ht="14.25" hidden="1" customHeight="1" outlineLevel="1" x14ac:dyDescent="0.2">
      <c r="A1614" s="161"/>
      <c r="B1614" s="161"/>
      <c r="C1614" s="161">
        <v>12</v>
      </c>
      <c r="D1614" s="161" t="s">
        <v>1091</v>
      </c>
      <c r="E1614" s="162">
        <v>37</v>
      </c>
      <c r="F1614" s="176"/>
      <c r="G1614" s="161">
        <v>44</v>
      </c>
      <c r="H1614" s="100"/>
      <c r="I1614" s="100"/>
      <c r="J1614" s="100"/>
      <c r="K1614" s="100"/>
      <c r="L1614" s="100"/>
      <c r="M1614" s="100"/>
      <c r="N1614" s="100"/>
      <c r="O1614" s="100"/>
      <c r="P1614" s="100"/>
      <c r="Q1614" s="100"/>
      <c r="R1614" s="100"/>
      <c r="S1614" s="100"/>
      <c r="T1614" s="100"/>
      <c r="U1614" s="100"/>
      <c r="V1614" s="100"/>
      <c r="W1614" s="100"/>
      <c r="X1614" s="100"/>
      <c r="Y1614" s="100"/>
      <c r="Z1614" s="100"/>
    </row>
    <row r="1615" spans="1:26" ht="14.25" hidden="1" customHeight="1" outlineLevel="1" x14ac:dyDescent="0.2">
      <c r="A1615" s="161"/>
      <c r="B1615" s="161"/>
      <c r="C1615" s="161">
        <v>13</v>
      </c>
      <c r="D1615" s="161" t="s">
        <v>1090</v>
      </c>
      <c r="E1615" s="162">
        <v>426437</v>
      </c>
      <c r="F1615" s="176"/>
      <c r="G1615" s="161">
        <v>46</v>
      </c>
      <c r="H1615" s="100"/>
      <c r="I1615" s="100"/>
      <c r="J1615" s="100"/>
      <c r="K1615" s="100"/>
      <c r="L1615" s="100"/>
      <c r="M1615" s="100"/>
      <c r="N1615" s="100"/>
      <c r="O1615" s="100"/>
      <c r="P1615" s="100"/>
      <c r="Q1615" s="100"/>
      <c r="R1615" s="100"/>
      <c r="S1615" s="100"/>
      <c r="T1615" s="100"/>
      <c r="U1615" s="100"/>
      <c r="V1615" s="100"/>
      <c r="W1615" s="100"/>
      <c r="X1615" s="100"/>
      <c r="Y1615" s="100"/>
      <c r="Z1615" s="100"/>
    </row>
    <row r="1616" spans="1:26" ht="14.25" hidden="1" customHeight="1" outlineLevel="1" x14ac:dyDescent="0.2">
      <c r="A1616" s="161"/>
      <c r="B1616" s="161"/>
      <c r="C1616" s="161">
        <v>14</v>
      </c>
      <c r="D1616" s="161" t="s">
        <v>1091</v>
      </c>
      <c r="E1616" s="162">
        <v>39</v>
      </c>
      <c r="F1616" s="176"/>
      <c r="G1616" s="161">
        <v>48</v>
      </c>
      <c r="H1616" s="100"/>
      <c r="I1616" s="100"/>
      <c r="J1616" s="100"/>
      <c r="K1616" s="100"/>
      <c r="L1616" s="100"/>
      <c r="M1616" s="100"/>
      <c r="N1616" s="100"/>
      <c r="O1616" s="100"/>
      <c r="P1616" s="100"/>
      <c r="Q1616" s="100"/>
      <c r="R1616" s="100"/>
      <c r="S1616" s="100"/>
      <c r="T1616" s="100"/>
      <c r="U1616" s="100"/>
      <c r="V1616" s="100"/>
      <c r="W1616" s="100"/>
      <c r="X1616" s="100"/>
      <c r="Y1616" s="100"/>
      <c r="Z1616" s="100"/>
    </row>
    <row r="1617" spans="1:26" ht="14.25" hidden="1" customHeight="1" outlineLevel="1" x14ac:dyDescent="0.2">
      <c r="A1617" s="161"/>
      <c r="B1617" s="161"/>
      <c r="C1617" s="161">
        <v>15</v>
      </c>
      <c r="D1617" s="161" t="s">
        <v>1090</v>
      </c>
      <c r="E1617" s="162">
        <v>435143.5</v>
      </c>
      <c r="F1617" s="176"/>
      <c r="G1617" s="161">
        <v>50</v>
      </c>
      <c r="H1617" s="100"/>
      <c r="I1617" s="100"/>
      <c r="J1617" s="100"/>
      <c r="K1617" s="100"/>
      <c r="L1617" s="100"/>
      <c r="M1617" s="100"/>
      <c r="N1617" s="100"/>
      <c r="O1617" s="100"/>
      <c r="P1617" s="100"/>
      <c r="Q1617" s="100"/>
      <c r="R1617" s="100"/>
      <c r="S1617" s="100"/>
      <c r="T1617" s="100"/>
      <c r="U1617" s="100"/>
      <c r="V1617" s="100"/>
      <c r="W1617" s="100"/>
      <c r="X1617" s="100"/>
      <c r="Y1617" s="100"/>
      <c r="Z1617" s="100"/>
    </row>
    <row r="1618" spans="1:26" ht="14.25" hidden="1" customHeight="1" outlineLevel="1" x14ac:dyDescent="0.2">
      <c r="A1618" s="161"/>
      <c r="B1618" s="161"/>
      <c r="C1618" s="161">
        <v>16</v>
      </c>
      <c r="D1618" s="161" t="s">
        <v>1091</v>
      </c>
      <c r="E1618" s="162">
        <v>41</v>
      </c>
      <c r="F1618" s="176"/>
      <c r="G1618" s="161">
        <v>52</v>
      </c>
      <c r="H1618" s="100"/>
      <c r="I1618" s="100"/>
      <c r="J1618" s="100"/>
      <c r="K1618" s="100"/>
      <c r="L1618" s="100"/>
      <c r="M1618" s="100"/>
      <c r="N1618" s="100"/>
      <c r="O1618" s="100"/>
      <c r="P1618" s="100"/>
      <c r="Q1618" s="100"/>
      <c r="R1618" s="100"/>
      <c r="S1618" s="100"/>
      <c r="T1618" s="100"/>
      <c r="U1618" s="100"/>
      <c r="V1618" s="100"/>
      <c r="W1618" s="100"/>
      <c r="X1618" s="100"/>
      <c r="Y1618" s="100"/>
      <c r="Z1618" s="100"/>
    </row>
    <row r="1619" spans="1:26" ht="14.25" hidden="1" customHeight="1" outlineLevel="1" x14ac:dyDescent="0.2">
      <c r="A1619" s="161"/>
      <c r="B1619" s="161"/>
      <c r="C1619" s="161">
        <v>17</v>
      </c>
      <c r="D1619" s="161" t="s">
        <v>1090</v>
      </c>
      <c r="E1619" s="162">
        <v>444026</v>
      </c>
      <c r="F1619" s="176"/>
      <c r="G1619" s="161">
        <v>54</v>
      </c>
      <c r="H1619" s="100"/>
      <c r="I1619" s="100"/>
      <c r="J1619" s="100"/>
      <c r="K1619" s="100"/>
      <c r="L1619" s="100"/>
      <c r="M1619" s="100"/>
      <c r="N1619" s="100"/>
      <c r="O1619" s="100"/>
      <c r="P1619" s="100"/>
      <c r="Q1619" s="100"/>
      <c r="R1619" s="100"/>
      <c r="S1619" s="100"/>
      <c r="T1619" s="100"/>
      <c r="U1619" s="100"/>
      <c r="V1619" s="100"/>
      <c r="W1619" s="100"/>
      <c r="X1619" s="100"/>
      <c r="Y1619" s="100"/>
      <c r="Z1619" s="100"/>
    </row>
    <row r="1620" spans="1:26" ht="14.25" hidden="1" customHeight="1" outlineLevel="1" x14ac:dyDescent="0.2">
      <c r="A1620" s="161"/>
      <c r="B1620" s="161"/>
      <c r="C1620" s="161">
        <v>18</v>
      </c>
      <c r="D1620" s="161" t="s">
        <v>1091</v>
      </c>
      <c r="E1620" s="162">
        <v>43</v>
      </c>
      <c r="F1620" s="176"/>
      <c r="G1620" s="161">
        <v>56</v>
      </c>
      <c r="H1620" s="100"/>
      <c r="I1620" s="100"/>
      <c r="J1620" s="100"/>
      <c r="K1620" s="100"/>
      <c r="L1620" s="100"/>
      <c r="M1620" s="100"/>
      <c r="N1620" s="100"/>
      <c r="O1620" s="100"/>
      <c r="P1620" s="100"/>
      <c r="Q1620" s="100"/>
      <c r="R1620" s="100"/>
      <c r="S1620" s="100"/>
      <c r="T1620" s="100"/>
      <c r="U1620" s="100"/>
      <c r="V1620" s="100"/>
      <c r="W1620" s="100"/>
      <c r="X1620" s="100"/>
      <c r="Y1620" s="100"/>
      <c r="Z1620" s="100"/>
    </row>
    <row r="1621" spans="1:26" ht="14.25" hidden="1" customHeight="1" outlineLevel="1" x14ac:dyDescent="0.2">
      <c r="A1621" s="161"/>
      <c r="B1621" s="161"/>
      <c r="C1621" s="161">
        <v>19</v>
      </c>
      <c r="D1621" s="161" t="s">
        <v>1090</v>
      </c>
      <c r="E1621" s="162">
        <v>453090</v>
      </c>
      <c r="F1621" s="176"/>
      <c r="G1621" s="161">
        <v>58</v>
      </c>
      <c r="H1621" s="100"/>
      <c r="I1621" s="100"/>
      <c r="J1621" s="100"/>
      <c r="K1621" s="100"/>
      <c r="L1621" s="100"/>
      <c r="M1621" s="100"/>
      <c r="N1621" s="100"/>
      <c r="O1621" s="100"/>
      <c r="P1621" s="100"/>
      <c r="Q1621" s="100"/>
      <c r="R1621" s="100"/>
      <c r="S1621" s="100"/>
      <c r="T1621" s="100"/>
      <c r="U1621" s="100"/>
      <c r="V1621" s="100"/>
      <c r="W1621" s="100"/>
      <c r="X1621" s="100"/>
      <c r="Y1621" s="100"/>
      <c r="Z1621" s="100"/>
    </row>
    <row r="1622" spans="1:26" ht="14.25" hidden="1" customHeight="1" outlineLevel="1" x14ac:dyDescent="0.2">
      <c r="A1622" s="161"/>
      <c r="B1622" s="161"/>
      <c r="C1622" s="161">
        <v>20</v>
      </c>
      <c r="D1622" s="161" t="s">
        <v>1091</v>
      </c>
      <c r="E1622" s="162">
        <v>46</v>
      </c>
      <c r="F1622" s="176"/>
      <c r="G1622" s="161">
        <v>60</v>
      </c>
      <c r="H1622" s="100"/>
      <c r="I1622" s="100"/>
      <c r="J1622" s="100"/>
      <c r="K1622" s="100"/>
      <c r="L1622" s="100"/>
      <c r="M1622" s="100"/>
      <c r="N1622" s="100"/>
      <c r="O1622" s="100"/>
      <c r="P1622" s="100"/>
      <c r="Q1622" s="100"/>
      <c r="R1622" s="100"/>
      <c r="S1622" s="100"/>
      <c r="T1622" s="100"/>
      <c r="U1622" s="100"/>
      <c r="V1622" s="100"/>
      <c r="W1622" s="100"/>
      <c r="X1622" s="100"/>
      <c r="Y1622" s="100"/>
      <c r="Z1622" s="100"/>
    </row>
    <row r="1623" spans="1:26" ht="14.25" hidden="1" customHeight="1" outlineLevel="1" x14ac:dyDescent="0.2">
      <c r="A1623" s="161"/>
      <c r="B1623" s="161"/>
      <c r="C1623" s="161">
        <v>21</v>
      </c>
      <c r="D1623" s="161" t="s">
        <v>1090</v>
      </c>
      <c r="E1623" s="162">
        <v>462341</v>
      </c>
      <c r="F1623" s="176"/>
      <c r="G1623" s="161">
        <v>62</v>
      </c>
      <c r="H1623" s="100"/>
      <c r="I1623" s="100"/>
      <c r="J1623" s="100"/>
      <c r="K1623" s="100"/>
      <c r="L1623" s="100"/>
      <c r="M1623" s="100"/>
      <c r="N1623" s="100"/>
      <c r="O1623" s="100"/>
      <c r="P1623" s="100"/>
      <c r="Q1623" s="100"/>
      <c r="R1623" s="100"/>
      <c r="S1623" s="100"/>
      <c r="T1623" s="100"/>
      <c r="U1623" s="100"/>
      <c r="V1623" s="100"/>
      <c r="W1623" s="100"/>
      <c r="X1623" s="100"/>
      <c r="Y1623" s="100"/>
      <c r="Z1623" s="100"/>
    </row>
    <row r="1624" spans="1:26" ht="14.25" hidden="1" customHeight="1" outlineLevel="1" x14ac:dyDescent="0.2">
      <c r="A1624" s="161"/>
      <c r="B1624" s="161"/>
      <c r="C1624" s="161">
        <v>22</v>
      </c>
      <c r="D1624" s="161" t="s">
        <v>1091</v>
      </c>
      <c r="E1624" s="162">
        <v>49</v>
      </c>
      <c r="F1624" s="176"/>
      <c r="G1624" s="161">
        <v>64</v>
      </c>
      <c r="H1624" s="100"/>
      <c r="I1624" s="100"/>
      <c r="J1624" s="100"/>
      <c r="K1624" s="100"/>
      <c r="L1624" s="100"/>
      <c r="M1624" s="100"/>
      <c r="N1624" s="100"/>
      <c r="O1624" s="100"/>
      <c r="P1624" s="100"/>
      <c r="Q1624" s="100"/>
      <c r="R1624" s="100"/>
      <c r="S1624" s="100"/>
      <c r="T1624" s="100"/>
      <c r="U1624" s="100"/>
      <c r="V1624" s="100"/>
      <c r="W1624" s="100"/>
      <c r="X1624" s="100"/>
      <c r="Y1624" s="100"/>
      <c r="Z1624" s="100"/>
    </row>
    <row r="1625" spans="1:26" ht="14.25" hidden="1" customHeight="1" outlineLevel="1" x14ac:dyDescent="0.2">
      <c r="A1625" s="161"/>
      <c r="B1625" s="161"/>
      <c r="C1625" s="161">
        <v>23</v>
      </c>
      <c r="D1625" s="161" t="s">
        <v>1090</v>
      </c>
      <c r="E1625" s="162">
        <v>471586.5</v>
      </c>
      <c r="F1625" s="176"/>
      <c r="G1625" s="161">
        <v>66</v>
      </c>
      <c r="H1625" s="100"/>
      <c r="I1625" s="100"/>
      <c r="J1625" s="100"/>
      <c r="K1625" s="100"/>
      <c r="L1625" s="100"/>
      <c r="M1625" s="100"/>
      <c r="N1625" s="100"/>
      <c r="O1625" s="100"/>
      <c r="P1625" s="100"/>
      <c r="Q1625" s="100"/>
      <c r="R1625" s="100"/>
      <c r="S1625" s="100"/>
      <c r="T1625" s="100"/>
      <c r="U1625" s="100"/>
      <c r="V1625" s="100"/>
      <c r="W1625" s="100"/>
      <c r="X1625" s="100"/>
      <c r="Y1625" s="100"/>
      <c r="Z1625" s="100"/>
    </row>
    <row r="1626" spans="1:26" ht="14.25" hidden="1" customHeight="1" outlineLevel="1" x14ac:dyDescent="0.2">
      <c r="A1626" s="161"/>
      <c r="B1626" s="161"/>
      <c r="C1626" s="161">
        <v>24</v>
      </c>
      <c r="D1626" s="161" t="s">
        <v>1091</v>
      </c>
      <c r="E1626" s="162">
        <v>52</v>
      </c>
      <c r="F1626" s="176"/>
      <c r="G1626" s="161">
        <v>68</v>
      </c>
      <c r="H1626" s="100"/>
      <c r="I1626" s="100"/>
      <c r="J1626" s="100"/>
      <c r="K1626" s="100"/>
      <c r="L1626" s="100"/>
      <c r="M1626" s="100"/>
      <c r="N1626" s="100"/>
      <c r="O1626" s="100"/>
      <c r="P1626" s="100"/>
      <c r="Q1626" s="100"/>
      <c r="R1626" s="100"/>
      <c r="S1626" s="100"/>
      <c r="T1626" s="100"/>
      <c r="U1626" s="100"/>
      <c r="V1626" s="100"/>
      <c r="W1626" s="100"/>
      <c r="X1626" s="100"/>
      <c r="Y1626" s="100"/>
      <c r="Z1626" s="100"/>
    </row>
    <row r="1627" spans="1:26" ht="14.25" hidden="1" customHeight="1" outlineLevel="1" x14ac:dyDescent="0.2">
      <c r="A1627" s="161"/>
      <c r="B1627" s="161"/>
      <c r="C1627" s="161">
        <v>25</v>
      </c>
      <c r="D1627" s="161" t="s">
        <v>1090</v>
      </c>
      <c r="E1627" s="162">
        <v>481013.5</v>
      </c>
      <c r="F1627" s="176"/>
      <c r="G1627" s="161">
        <v>70</v>
      </c>
      <c r="H1627" s="100"/>
      <c r="I1627" s="100"/>
      <c r="J1627" s="100"/>
      <c r="K1627" s="100"/>
      <c r="L1627" s="100"/>
      <c r="M1627" s="100"/>
      <c r="N1627" s="100"/>
      <c r="O1627" s="100"/>
      <c r="P1627" s="100"/>
      <c r="Q1627" s="100"/>
      <c r="R1627" s="100"/>
      <c r="S1627" s="100"/>
      <c r="T1627" s="100"/>
      <c r="U1627" s="100"/>
      <c r="V1627" s="100"/>
      <c r="W1627" s="100"/>
      <c r="X1627" s="100"/>
      <c r="Y1627" s="100"/>
      <c r="Z1627" s="100"/>
    </row>
    <row r="1628" spans="1:26" ht="14.25" hidden="1" customHeight="1" outlineLevel="1" x14ac:dyDescent="0.2">
      <c r="A1628" s="161"/>
      <c r="B1628" s="161"/>
      <c r="C1628" s="161">
        <v>26</v>
      </c>
      <c r="D1628" s="161" t="s">
        <v>1091</v>
      </c>
      <c r="E1628" s="162">
        <v>55</v>
      </c>
      <c r="F1628" s="176"/>
      <c r="G1628" s="161">
        <v>72</v>
      </c>
      <c r="H1628" s="100"/>
      <c r="I1628" s="100"/>
      <c r="J1628" s="100"/>
      <c r="K1628" s="100"/>
      <c r="L1628" s="100"/>
      <c r="M1628" s="100"/>
      <c r="N1628" s="100"/>
      <c r="O1628" s="100"/>
      <c r="P1628" s="100"/>
      <c r="Q1628" s="100"/>
      <c r="R1628" s="100"/>
      <c r="S1628" s="100"/>
      <c r="T1628" s="100"/>
      <c r="U1628" s="100"/>
      <c r="V1628" s="100"/>
      <c r="W1628" s="100"/>
      <c r="X1628" s="100"/>
      <c r="Y1628" s="100"/>
      <c r="Z1628" s="100"/>
    </row>
    <row r="1629" spans="1:26" ht="14.25" hidden="1" customHeight="1" outlineLevel="1" x14ac:dyDescent="0.2">
      <c r="A1629" s="161"/>
      <c r="B1629" s="161"/>
      <c r="C1629" s="161">
        <v>27</v>
      </c>
      <c r="D1629" s="161" t="s">
        <v>1090</v>
      </c>
      <c r="E1629" s="162">
        <v>490633</v>
      </c>
      <c r="F1629" s="176"/>
      <c r="G1629" s="161">
        <v>74</v>
      </c>
      <c r="H1629" s="100"/>
      <c r="I1629" s="100"/>
      <c r="J1629" s="100"/>
      <c r="K1629" s="100"/>
      <c r="L1629" s="100"/>
      <c r="M1629" s="100"/>
      <c r="N1629" s="100"/>
      <c r="O1629" s="100"/>
      <c r="P1629" s="100"/>
      <c r="Q1629" s="100"/>
      <c r="R1629" s="100"/>
      <c r="S1629" s="100"/>
      <c r="T1629" s="100"/>
      <c r="U1629" s="100"/>
      <c r="V1629" s="100"/>
      <c r="W1629" s="100"/>
      <c r="X1629" s="100"/>
      <c r="Y1629" s="100"/>
      <c r="Z1629" s="100"/>
    </row>
    <row r="1630" spans="1:26" ht="14.25" hidden="1" customHeight="1" outlineLevel="1" x14ac:dyDescent="0.2">
      <c r="A1630" s="161"/>
      <c r="B1630" s="161"/>
      <c r="C1630" s="161">
        <v>28</v>
      </c>
      <c r="D1630" s="161" t="s">
        <v>1091</v>
      </c>
      <c r="E1630" s="162">
        <v>58</v>
      </c>
      <c r="F1630" s="176"/>
      <c r="G1630" s="161">
        <v>76</v>
      </c>
      <c r="H1630" s="100"/>
      <c r="I1630" s="100"/>
      <c r="J1630" s="100"/>
      <c r="K1630" s="100"/>
      <c r="L1630" s="100"/>
      <c r="M1630" s="100"/>
      <c r="N1630" s="100"/>
      <c r="O1630" s="100"/>
      <c r="P1630" s="100"/>
      <c r="Q1630" s="100"/>
      <c r="R1630" s="100"/>
      <c r="S1630" s="100"/>
      <c r="T1630" s="100"/>
      <c r="U1630" s="100"/>
      <c r="V1630" s="100"/>
      <c r="W1630" s="100"/>
      <c r="X1630" s="100"/>
      <c r="Y1630" s="100"/>
      <c r="Z1630" s="100"/>
    </row>
    <row r="1631" spans="1:26" ht="14.25" hidden="1" customHeight="1" outlineLevel="1" x14ac:dyDescent="0.2">
      <c r="A1631" s="161"/>
      <c r="B1631" s="161"/>
      <c r="C1631" s="161">
        <v>29</v>
      </c>
      <c r="D1631" s="161" t="s">
        <v>1090</v>
      </c>
      <c r="E1631" s="162">
        <v>500445</v>
      </c>
      <c r="F1631" s="176"/>
      <c r="G1631" s="161">
        <v>78</v>
      </c>
      <c r="H1631" s="100"/>
      <c r="I1631" s="100"/>
      <c r="J1631" s="100"/>
      <c r="K1631" s="100"/>
      <c r="L1631" s="100"/>
      <c r="M1631" s="100"/>
      <c r="N1631" s="100"/>
      <c r="O1631" s="100"/>
      <c r="P1631" s="100"/>
      <c r="Q1631" s="100"/>
      <c r="R1631" s="100"/>
      <c r="S1631" s="100"/>
      <c r="T1631" s="100"/>
      <c r="U1631" s="100"/>
      <c r="V1631" s="100"/>
      <c r="W1631" s="100"/>
      <c r="X1631" s="100"/>
      <c r="Y1631" s="100"/>
      <c r="Z1631" s="100"/>
    </row>
    <row r="1632" spans="1:26" ht="14.25" hidden="1" customHeight="1" outlineLevel="1" x14ac:dyDescent="0.2">
      <c r="A1632" s="161"/>
      <c r="B1632" s="161"/>
      <c r="C1632" s="161">
        <v>30</v>
      </c>
      <c r="D1632" s="161" t="s">
        <v>1091</v>
      </c>
      <c r="E1632" s="162">
        <v>61</v>
      </c>
      <c r="F1632" s="176"/>
      <c r="G1632" s="161">
        <v>80</v>
      </c>
      <c r="H1632" s="100"/>
      <c r="I1632" s="100"/>
      <c r="J1632" s="100"/>
      <c r="K1632" s="100"/>
      <c r="L1632" s="100"/>
      <c r="M1632" s="100"/>
      <c r="N1632" s="100"/>
      <c r="O1632" s="100"/>
      <c r="P1632" s="100"/>
      <c r="Q1632" s="100"/>
      <c r="R1632" s="100"/>
      <c r="S1632" s="100"/>
      <c r="T1632" s="100"/>
      <c r="U1632" s="100"/>
      <c r="V1632" s="100"/>
      <c r="W1632" s="100"/>
      <c r="X1632" s="100"/>
      <c r="Y1632" s="100"/>
      <c r="Z1632" s="100"/>
    </row>
    <row r="1633" spans="1:26" ht="14.25" hidden="1" customHeight="1" outlineLevel="1" x14ac:dyDescent="0.2">
      <c r="A1633" s="161"/>
      <c r="B1633" s="161"/>
      <c r="C1633" s="161">
        <v>31</v>
      </c>
      <c r="D1633" s="161" t="s">
        <v>1090</v>
      </c>
      <c r="E1633" s="162">
        <v>510449.5</v>
      </c>
      <c r="F1633" s="176"/>
      <c r="G1633" s="161">
        <v>82</v>
      </c>
      <c r="H1633" s="100"/>
      <c r="I1633" s="100"/>
      <c r="J1633" s="100"/>
      <c r="K1633" s="100"/>
      <c r="L1633" s="100"/>
      <c r="M1633" s="100"/>
      <c r="N1633" s="100"/>
      <c r="O1633" s="100"/>
      <c r="P1633" s="100"/>
      <c r="Q1633" s="100"/>
      <c r="R1633" s="100"/>
      <c r="S1633" s="100"/>
      <c r="T1633" s="100"/>
      <c r="U1633" s="100"/>
      <c r="V1633" s="100"/>
      <c r="W1633" s="100"/>
      <c r="X1633" s="100"/>
      <c r="Y1633" s="100"/>
      <c r="Z1633" s="100"/>
    </row>
    <row r="1634" spans="1:26" ht="14.25" hidden="1" customHeight="1" outlineLevel="1" x14ac:dyDescent="0.2">
      <c r="A1634" s="161"/>
      <c r="B1634" s="161"/>
      <c r="C1634" s="161">
        <v>32</v>
      </c>
      <c r="D1634" s="161" t="s">
        <v>1091</v>
      </c>
      <c r="E1634" s="162">
        <v>65</v>
      </c>
      <c r="F1634" s="176"/>
      <c r="G1634" s="161">
        <v>84</v>
      </c>
      <c r="H1634" s="100"/>
      <c r="I1634" s="100"/>
      <c r="J1634" s="100"/>
      <c r="K1634" s="100"/>
      <c r="L1634" s="100"/>
      <c r="M1634" s="100"/>
      <c r="N1634" s="100"/>
      <c r="O1634" s="100"/>
      <c r="P1634" s="100"/>
      <c r="Q1634" s="100"/>
      <c r="R1634" s="100"/>
      <c r="S1634" s="100"/>
      <c r="T1634" s="100"/>
      <c r="U1634" s="100"/>
      <c r="V1634" s="100"/>
      <c r="W1634" s="100"/>
      <c r="X1634" s="100"/>
      <c r="Y1634" s="100"/>
      <c r="Z1634" s="100"/>
    </row>
    <row r="1635" spans="1:26" ht="14.25" hidden="1" customHeight="1" outlineLevel="1" x14ac:dyDescent="0.2">
      <c r="A1635" s="161"/>
      <c r="B1635" s="161"/>
      <c r="C1635" s="161">
        <v>33</v>
      </c>
      <c r="D1635" s="161" t="s">
        <v>1090</v>
      </c>
      <c r="E1635" s="162">
        <v>520657.5</v>
      </c>
      <c r="F1635" s="176"/>
      <c r="G1635" s="161">
        <v>86</v>
      </c>
      <c r="H1635" s="100"/>
      <c r="I1635" s="100"/>
      <c r="J1635" s="100"/>
      <c r="K1635" s="100"/>
      <c r="L1635" s="100"/>
      <c r="M1635" s="100"/>
      <c r="N1635" s="100"/>
      <c r="O1635" s="100"/>
      <c r="P1635" s="100"/>
      <c r="Q1635" s="100"/>
      <c r="R1635" s="100"/>
      <c r="S1635" s="100"/>
      <c r="T1635" s="100"/>
      <c r="U1635" s="100"/>
      <c r="V1635" s="100"/>
      <c r="W1635" s="100"/>
      <c r="X1635" s="100"/>
      <c r="Y1635" s="100"/>
      <c r="Z1635" s="100"/>
    </row>
    <row r="1636" spans="1:26" ht="14.25" hidden="1" customHeight="1" outlineLevel="1" x14ac:dyDescent="0.2">
      <c r="A1636" s="161"/>
      <c r="B1636" s="161"/>
      <c r="C1636" s="161">
        <v>34</v>
      </c>
      <c r="D1636" s="161" t="s">
        <v>1091</v>
      </c>
      <c r="E1636" s="162">
        <v>69</v>
      </c>
      <c r="F1636" s="176"/>
      <c r="G1636" s="161">
        <v>88</v>
      </c>
      <c r="H1636" s="100"/>
      <c r="I1636" s="100"/>
      <c r="J1636" s="100"/>
      <c r="K1636" s="100"/>
      <c r="L1636" s="100"/>
      <c r="M1636" s="100"/>
      <c r="N1636" s="100"/>
      <c r="O1636" s="100"/>
      <c r="P1636" s="100"/>
      <c r="Q1636" s="100"/>
      <c r="R1636" s="100"/>
      <c r="S1636" s="100"/>
      <c r="T1636" s="100"/>
      <c r="U1636" s="100"/>
      <c r="V1636" s="100"/>
      <c r="W1636" s="100"/>
      <c r="X1636" s="100"/>
      <c r="Y1636" s="100"/>
      <c r="Z1636" s="100"/>
    </row>
    <row r="1637" spans="1:26" ht="14.25" hidden="1" customHeight="1" outlineLevel="1" x14ac:dyDescent="0.2">
      <c r="A1637" s="161"/>
      <c r="B1637" s="161"/>
      <c r="C1637" s="161">
        <v>35</v>
      </c>
      <c r="D1637" s="161" t="s">
        <v>1090</v>
      </c>
      <c r="E1637" s="162">
        <v>531069</v>
      </c>
      <c r="F1637" s="176"/>
      <c r="G1637" s="161">
        <v>90</v>
      </c>
      <c r="H1637" s="100"/>
      <c r="I1637" s="100"/>
      <c r="J1637" s="100"/>
      <c r="K1637" s="100"/>
      <c r="L1637" s="100"/>
      <c r="M1637" s="100"/>
      <c r="N1637" s="100"/>
      <c r="O1637" s="100"/>
      <c r="P1637" s="100"/>
      <c r="Q1637" s="100"/>
      <c r="R1637" s="100"/>
      <c r="S1637" s="100"/>
      <c r="T1637" s="100"/>
      <c r="U1637" s="100"/>
      <c r="V1637" s="100"/>
      <c r="W1637" s="100"/>
      <c r="X1637" s="100"/>
      <c r="Y1637" s="100"/>
      <c r="Z1637" s="100"/>
    </row>
    <row r="1638" spans="1:26" ht="14.25" hidden="1" customHeight="1" outlineLevel="1" x14ac:dyDescent="0.2">
      <c r="A1638" s="161"/>
      <c r="B1638" s="161"/>
      <c r="C1638" s="161">
        <v>36</v>
      </c>
      <c r="D1638" s="161" t="s">
        <v>1091</v>
      </c>
      <c r="E1638" s="162">
        <v>73</v>
      </c>
      <c r="F1638" s="176"/>
      <c r="G1638" s="161">
        <v>92</v>
      </c>
      <c r="H1638" s="100"/>
      <c r="I1638" s="100"/>
      <c r="J1638" s="100"/>
      <c r="K1638" s="100"/>
      <c r="L1638" s="100"/>
      <c r="M1638" s="100"/>
      <c r="N1638" s="100"/>
      <c r="O1638" s="100"/>
      <c r="P1638" s="100"/>
      <c r="Q1638" s="100"/>
      <c r="R1638" s="100"/>
      <c r="S1638" s="100"/>
      <c r="T1638" s="100"/>
      <c r="U1638" s="100"/>
      <c r="V1638" s="100"/>
      <c r="W1638" s="100"/>
      <c r="X1638" s="100"/>
      <c r="Y1638" s="100"/>
      <c r="Z1638" s="100"/>
    </row>
    <row r="1639" spans="1:26" ht="14.25" hidden="1" customHeight="1" outlineLevel="1" x14ac:dyDescent="0.2">
      <c r="A1639" s="161"/>
      <c r="B1639" s="161"/>
      <c r="C1639" s="161">
        <v>37</v>
      </c>
      <c r="D1639" s="161" t="s">
        <v>1090</v>
      </c>
      <c r="E1639" s="162">
        <v>541689.5</v>
      </c>
      <c r="F1639" s="176"/>
      <c r="G1639" s="161">
        <v>94</v>
      </c>
      <c r="H1639" s="100"/>
      <c r="I1639" s="100"/>
      <c r="J1639" s="100"/>
      <c r="K1639" s="100"/>
      <c r="L1639" s="100"/>
      <c r="M1639" s="100"/>
      <c r="N1639" s="100"/>
      <c r="O1639" s="100"/>
      <c r="P1639" s="100"/>
      <c r="Q1639" s="100"/>
      <c r="R1639" s="100"/>
      <c r="S1639" s="100"/>
      <c r="T1639" s="100"/>
      <c r="U1639" s="100"/>
      <c r="V1639" s="100"/>
      <c r="W1639" s="100"/>
      <c r="X1639" s="100"/>
      <c r="Y1639" s="100"/>
      <c r="Z1639" s="100"/>
    </row>
    <row r="1640" spans="1:26" ht="14.25" hidden="1" customHeight="1" outlineLevel="1" x14ac:dyDescent="0.2">
      <c r="A1640" s="161"/>
      <c r="B1640" s="161"/>
      <c r="C1640" s="161">
        <v>38</v>
      </c>
      <c r="D1640" s="161" t="s">
        <v>1091</v>
      </c>
      <c r="E1640" s="162">
        <v>78</v>
      </c>
      <c r="F1640" s="176"/>
      <c r="G1640" s="161">
        <v>96</v>
      </c>
      <c r="H1640" s="100"/>
      <c r="I1640" s="100"/>
      <c r="J1640" s="100"/>
      <c r="K1640" s="100"/>
      <c r="L1640" s="100"/>
      <c r="M1640" s="100"/>
      <c r="N1640" s="100"/>
      <c r="O1640" s="100"/>
      <c r="P1640" s="100"/>
      <c r="Q1640" s="100"/>
      <c r="R1640" s="100"/>
      <c r="S1640" s="100"/>
      <c r="T1640" s="100"/>
      <c r="U1640" s="100"/>
      <c r="V1640" s="100"/>
      <c r="W1640" s="100"/>
      <c r="X1640" s="100"/>
      <c r="Y1640" s="100"/>
      <c r="Z1640" s="100"/>
    </row>
    <row r="1641" spans="1:26" ht="14.25" hidden="1" customHeight="1" outlineLevel="1" x14ac:dyDescent="0.2">
      <c r="A1641" s="161"/>
      <c r="B1641" s="161"/>
      <c r="C1641" s="161">
        <v>39</v>
      </c>
      <c r="D1641" s="161" t="s">
        <v>1090</v>
      </c>
      <c r="E1641" s="162">
        <v>552519</v>
      </c>
      <c r="F1641" s="176"/>
      <c r="G1641" s="161">
        <v>98</v>
      </c>
      <c r="H1641" s="100"/>
      <c r="I1641" s="100"/>
      <c r="J1641" s="100"/>
      <c r="K1641" s="100"/>
      <c r="L1641" s="100"/>
      <c r="M1641" s="100"/>
      <c r="N1641" s="100"/>
      <c r="O1641" s="100"/>
      <c r="P1641" s="100"/>
      <c r="Q1641" s="100"/>
      <c r="R1641" s="100"/>
      <c r="S1641" s="100"/>
      <c r="T1641" s="100"/>
      <c r="U1641" s="100"/>
      <c r="V1641" s="100"/>
      <c r="W1641" s="100"/>
      <c r="X1641" s="100"/>
      <c r="Y1641" s="100"/>
      <c r="Z1641" s="100"/>
    </row>
    <row r="1642" spans="1:26" ht="14.25" hidden="1" customHeight="1" outlineLevel="1" x14ac:dyDescent="0.2">
      <c r="A1642" s="161"/>
      <c r="B1642" s="161"/>
      <c r="C1642" s="161">
        <v>40</v>
      </c>
      <c r="D1642" s="161" t="s">
        <v>1091</v>
      </c>
      <c r="E1642" s="162">
        <v>83</v>
      </c>
      <c r="F1642" s="176"/>
      <c r="G1642" s="161">
        <v>100</v>
      </c>
      <c r="H1642" s="100"/>
      <c r="I1642" s="100"/>
      <c r="J1642" s="100"/>
      <c r="K1642" s="100"/>
      <c r="L1642" s="100"/>
      <c r="M1642" s="100"/>
      <c r="N1642" s="100"/>
      <c r="O1642" s="100"/>
      <c r="P1642" s="100"/>
      <c r="Q1642" s="100"/>
      <c r="R1642" s="100"/>
      <c r="S1642" s="100"/>
      <c r="T1642" s="100"/>
      <c r="U1642" s="100"/>
      <c r="V1642" s="100"/>
      <c r="W1642" s="100"/>
      <c r="X1642" s="100"/>
      <c r="Y1642" s="100"/>
      <c r="Z1642" s="100"/>
    </row>
    <row r="1643" spans="1:26" ht="14.25" hidden="1" customHeight="1" outlineLevel="1" x14ac:dyDescent="0.2">
      <c r="A1643" s="161"/>
      <c r="B1643" s="161"/>
      <c r="C1643" s="161">
        <v>41</v>
      </c>
      <c r="D1643" s="161" t="s">
        <v>1090</v>
      </c>
      <c r="E1643" s="162">
        <v>563568.5</v>
      </c>
      <c r="F1643" s="176"/>
      <c r="G1643" s="161">
        <v>102</v>
      </c>
      <c r="H1643" s="100"/>
      <c r="I1643" s="100"/>
      <c r="J1643" s="100"/>
      <c r="K1643" s="100"/>
      <c r="L1643" s="100"/>
      <c r="M1643" s="100"/>
      <c r="N1643" s="100"/>
      <c r="O1643" s="100"/>
      <c r="P1643" s="100"/>
      <c r="Q1643" s="100"/>
      <c r="R1643" s="100"/>
      <c r="S1643" s="100"/>
      <c r="T1643" s="100"/>
      <c r="U1643" s="100"/>
      <c r="V1643" s="100"/>
      <c r="W1643" s="100"/>
      <c r="X1643" s="100"/>
      <c r="Y1643" s="100"/>
      <c r="Z1643" s="100"/>
    </row>
    <row r="1644" spans="1:26" ht="14.25" hidden="1" customHeight="1" outlineLevel="1" x14ac:dyDescent="0.2">
      <c r="A1644" s="161"/>
      <c r="B1644" s="161"/>
      <c r="C1644" s="161">
        <v>42</v>
      </c>
      <c r="D1644" s="161" t="s">
        <v>1091</v>
      </c>
      <c r="E1644" s="162">
        <v>88</v>
      </c>
      <c r="F1644" s="176"/>
      <c r="G1644" s="161">
        <v>104</v>
      </c>
      <c r="H1644" s="100"/>
      <c r="I1644" s="100"/>
      <c r="J1644" s="100"/>
      <c r="K1644" s="100"/>
      <c r="L1644" s="100"/>
      <c r="M1644" s="100"/>
      <c r="N1644" s="100"/>
      <c r="O1644" s="100"/>
      <c r="P1644" s="100"/>
      <c r="Q1644" s="100"/>
      <c r="R1644" s="100"/>
      <c r="S1644" s="100"/>
      <c r="T1644" s="100"/>
      <c r="U1644" s="100"/>
      <c r="V1644" s="100"/>
      <c r="W1644" s="100"/>
      <c r="X1644" s="100"/>
      <c r="Y1644" s="100"/>
      <c r="Z1644" s="100"/>
    </row>
    <row r="1645" spans="1:26" ht="14.25" hidden="1" customHeight="1" outlineLevel="1" x14ac:dyDescent="0.2">
      <c r="A1645" s="161"/>
      <c r="B1645" s="161"/>
      <c r="C1645" s="161">
        <v>43</v>
      </c>
      <c r="D1645" s="161" t="s">
        <v>1090</v>
      </c>
      <c r="E1645" s="162">
        <v>574838</v>
      </c>
      <c r="F1645" s="176"/>
      <c r="G1645" s="161">
        <v>106</v>
      </c>
      <c r="H1645" s="100"/>
      <c r="I1645" s="100"/>
      <c r="J1645" s="100"/>
      <c r="K1645" s="100"/>
      <c r="L1645" s="100"/>
      <c r="M1645" s="100"/>
      <c r="N1645" s="100"/>
      <c r="O1645" s="100"/>
      <c r="P1645" s="100"/>
      <c r="Q1645" s="100"/>
      <c r="R1645" s="100"/>
      <c r="S1645" s="100"/>
      <c r="T1645" s="100"/>
      <c r="U1645" s="100"/>
      <c r="V1645" s="100"/>
      <c r="W1645" s="100"/>
      <c r="X1645" s="100"/>
      <c r="Y1645" s="100"/>
      <c r="Z1645" s="100"/>
    </row>
    <row r="1646" spans="1:26" ht="14.25" hidden="1" customHeight="1" outlineLevel="1" x14ac:dyDescent="0.2">
      <c r="A1646" s="161"/>
      <c r="B1646" s="161"/>
      <c r="C1646" s="161">
        <v>44</v>
      </c>
      <c r="D1646" s="161" t="s">
        <v>1091</v>
      </c>
      <c r="E1646" s="162">
        <v>93</v>
      </c>
      <c r="F1646" s="176"/>
      <c r="G1646" s="161">
        <v>108</v>
      </c>
      <c r="H1646" s="100"/>
      <c r="I1646" s="100"/>
      <c r="J1646" s="100"/>
      <c r="K1646" s="100"/>
      <c r="L1646" s="100"/>
      <c r="M1646" s="100"/>
      <c r="N1646" s="100"/>
      <c r="O1646" s="100"/>
      <c r="P1646" s="100"/>
      <c r="Q1646" s="100"/>
      <c r="R1646" s="100"/>
      <c r="S1646" s="100"/>
      <c r="T1646" s="100"/>
      <c r="U1646" s="100"/>
      <c r="V1646" s="100"/>
      <c r="W1646" s="100"/>
      <c r="X1646" s="100"/>
      <c r="Y1646" s="100"/>
      <c r="Z1646" s="100"/>
    </row>
    <row r="1647" spans="1:26" ht="14.25" hidden="1" customHeight="1" outlineLevel="1" x14ac:dyDescent="0.2">
      <c r="A1647" s="161"/>
      <c r="B1647" s="161"/>
      <c r="C1647" s="161">
        <v>45</v>
      </c>
      <c r="D1647" s="161" t="s">
        <v>1090</v>
      </c>
      <c r="E1647" s="162">
        <v>586333</v>
      </c>
      <c r="F1647" s="176"/>
      <c r="G1647" s="161">
        <v>110</v>
      </c>
      <c r="H1647" s="100"/>
      <c r="I1647" s="100"/>
      <c r="J1647" s="100"/>
      <c r="K1647" s="100"/>
      <c r="L1647" s="100"/>
      <c r="M1647" s="100"/>
      <c r="N1647" s="100"/>
      <c r="O1647" s="100"/>
      <c r="P1647" s="100"/>
      <c r="Q1647" s="100"/>
      <c r="R1647" s="100"/>
      <c r="S1647" s="100"/>
      <c r="T1647" s="100"/>
      <c r="U1647" s="100"/>
      <c r="V1647" s="100"/>
      <c r="W1647" s="100"/>
      <c r="X1647" s="100"/>
      <c r="Y1647" s="100"/>
      <c r="Z1647" s="100"/>
    </row>
    <row r="1648" spans="1:26" ht="14.25" hidden="1" customHeight="1" outlineLevel="1" x14ac:dyDescent="0.2">
      <c r="A1648" s="161"/>
      <c r="B1648" s="161"/>
      <c r="C1648" s="161">
        <v>46</v>
      </c>
      <c r="D1648" s="161" t="s">
        <v>1091</v>
      </c>
      <c r="E1648" s="162">
        <v>98</v>
      </c>
      <c r="F1648" s="176"/>
      <c r="G1648" s="161">
        <v>112</v>
      </c>
      <c r="H1648" s="100"/>
      <c r="I1648" s="100"/>
      <c r="J1648" s="100"/>
      <c r="K1648" s="100"/>
      <c r="L1648" s="100"/>
      <c r="M1648" s="100"/>
      <c r="N1648" s="100"/>
      <c r="O1648" s="100"/>
      <c r="P1648" s="100"/>
      <c r="Q1648" s="100"/>
      <c r="R1648" s="100"/>
      <c r="S1648" s="100"/>
      <c r="T1648" s="100"/>
      <c r="U1648" s="100"/>
      <c r="V1648" s="100"/>
      <c r="W1648" s="100"/>
      <c r="X1648" s="100"/>
      <c r="Y1648" s="100"/>
      <c r="Z1648" s="100"/>
    </row>
    <row r="1649" spans="1:26" ht="14.25" hidden="1" customHeight="1" outlineLevel="1" x14ac:dyDescent="0.2">
      <c r="A1649" s="161"/>
      <c r="B1649" s="161"/>
      <c r="C1649" s="161">
        <v>47</v>
      </c>
      <c r="D1649" s="161" t="s">
        <v>1090</v>
      </c>
      <c r="E1649" s="162">
        <v>598059</v>
      </c>
      <c r="F1649" s="176"/>
      <c r="G1649" s="161">
        <v>114</v>
      </c>
      <c r="H1649" s="100"/>
      <c r="I1649" s="100"/>
      <c r="J1649" s="100"/>
      <c r="K1649" s="100"/>
      <c r="L1649" s="100"/>
      <c r="M1649" s="100"/>
      <c r="N1649" s="100"/>
      <c r="O1649" s="100"/>
      <c r="P1649" s="100"/>
      <c r="Q1649" s="100"/>
      <c r="R1649" s="100"/>
      <c r="S1649" s="100"/>
      <c r="T1649" s="100"/>
      <c r="U1649" s="100"/>
      <c r="V1649" s="100"/>
      <c r="W1649" s="100"/>
      <c r="X1649" s="100"/>
      <c r="Y1649" s="100"/>
      <c r="Z1649" s="100"/>
    </row>
    <row r="1650" spans="1:26" ht="14.25" hidden="1" customHeight="1" outlineLevel="1" x14ac:dyDescent="0.2">
      <c r="A1650" s="161"/>
      <c r="B1650" s="161"/>
      <c r="C1650" s="161">
        <v>48</v>
      </c>
      <c r="D1650" s="161" t="s">
        <v>1091</v>
      </c>
      <c r="E1650" s="162">
        <v>104</v>
      </c>
      <c r="F1650" s="176"/>
      <c r="G1650" s="161">
        <v>116</v>
      </c>
      <c r="H1650" s="100"/>
      <c r="I1650" s="100"/>
      <c r="J1650" s="100"/>
      <c r="K1650" s="100"/>
      <c r="L1650" s="100"/>
      <c r="M1650" s="100"/>
      <c r="N1650" s="100"/>
      <c r="O1650" s="100"/>
      <c r="P1650" s="100"/>
      <c r="Q1650" s="100"/>
      <c r="R1650" s="100"/>
      <c r="S1650" s="100"/>
      <c r="T1650" s="100"/>
      <c r="U1650" s="100"/>
      <c r="V1650" s="100"/>
      <c r="W1650" s="100"/>
      <c r="X1650" s="100"/>
      <c r="Y1650" s="100"/>
      <c r="Z1650" s="100"/>
    </row>
    <row r="1651" spans="1:26" ht="14.25" hidden="1" customHeight="1" outlineLevel="1" x14ac:dyDescent="0.2">
      <c r="A1651" s="161"/>
      <c r="B1651" s="161"/>
      <c r="C1651" s="161">
        <v>49</v>
      </c>
      <c r="D1651" s="161" t="s">
        <v>1090</v>
      </c>
      <c r="E1651" s="162">
        <v>610016</v>
      </c>
      <c r="F1651" s="176"/>
      <c r="G1651" s="161">
        <v>118</v>
      </c>
      <c r="H1651" s="100"/>
      <c r="I1651" s="100"/>
      <c r="J1651" s="100"/>
      <c r="K1651" s="100"/>
      <c r="L1651" s="100"/>
      <c r="M1651" s="100"/>
      <c r="N1651" s="100"/>
      <c r="O1651" s="100"/>
      <c r="P1651" s="100"/>
      <c r="Q1651" s="100"/>
      <c r="R1651" s="100"/>
      <c r="S1651" s="100"/>
      <c r="T1651" s="100"/>
      <c r="U1651" s="100"/>
      <c r="V1651" s="100"/>
      <c r="W1651" s="100"/>
      <c r="X1651" s="100"/>
      <c r="Y1651" s="100"/>
      <c r="Z1651" s="100"/>
    </row>
    <row r="1652" spans="1:26" ht="14.25" hidden="1" customHeight="1" outlineLevel="1" x14ac:dyDescent="0.2">
      <c r="A1652" s="161"/>
      <c r="B1652" s="161"/>
      <c r="C1652" s="161">
        <v>50</v>
      </c>
      <c r="D1652" s="161" t="s">
        <v>1091</v>
      </c>
      <c r="E1652" s="162">
        <v>110</v>
      </c>
      <c r="F1652" s="176"/>
      <c r="G1652" s="161">
        <v>0</v>
      </c>
      <c r="H1652" s="100"/>
      <c r="I1652" s="100"/>
      <c r="J1652" s="100"/>
      <c r="K1652" s="100"/>
      <c r="L1652" s="100"/>
      <c r="M1652" s="100"/>
      <c r="N1652" s="100"/>
      <c r="O1652" s="100"/>
      <c r="P1652" s="100"/>
      <c r="Q1652" s="100"/>
      <c r="R1652" s="100"/>
      <c r="S1652" s="100"/>
      <c r="T1652" s="100"/>
      <c r="U1652" s="100"/>
      <c r="V1652" s="100"/>
      <c r="W1652" s="100"/>
      <c r="X1652" s="100"/>
      <c r="Y1652" s="100"/>
      <c r="Z1652" s="100"/>
    </row>
    <row r="1653" spans="1:26" ht="14.25" customHeight="1" x14ac:dyDescent="0.2">
      <c r="A1653" s="159"/>
      <c r="B1653" s="159" t="s">
        <v>1144</v>
      </c>
      <c r="C1653" s="159">
        <v>1</v>
      </c>
      <c r="D1653" s="159" t="s">
        <v>257</v>
      </c>
      <c r="E1653" s="160">
        <v>1</v>
      </c>
      <c r="F1653" s="177" t="s">
        <v>1145</v>
      </c>
      <c r="G1653" s="159">
        <v>20</v>
      </c>
      <c r="H1653" s="100"/>
      <c r="I1653" s="100"/>
      <c r="J1653" s="100"/>
      <c r="K1653" s="100"/>
      <c r="L1653" s="100"/>
      <c r="M1653" s="100"/>
      <c r="N1653" s="100"/>
      <c r="O1653" s="100"/>
      <c r="P1653" s="100"/>
      <c r="Q1653" s="100"/>
      <c r="R1653" s="100"/>
      <c r="S1653" s="100"/>
      <c r="T1653" s="100"/>
      <c r="U1653" s="100"/>
      <c r="V1653" s="100"/>
      <c r="W1653" s="100"/>
      <c r="X1653" s="100"/>
      <c r="Y1653" s="100"/>
      <c r="Z1653" s="100"/>
    </row>
    <row r="1654" spans="1:26" ht="14.25" customHeight="1" collapsed="1" x14ac:dyDescent="0.2">
      <c r="A1654" s="161"/>
      <c r="B1654" s="161"/>
      <c r="C1654" s="161"/>
      <c r="D1654" s="161" t="s">
        <v>1146</v>
      </c>
      <c r="E1654" s="162">
        <v>1</v>
      </c>
      <c r="F1654" s="176"/>
      <c r="G1654" s="161"/>
      <c r="H1654" s="100"/>
      <c r="I1654" s="100"/>
      <c r="J1654" s="100"/>
      <c r="K1654" s="100"/>
      <c r="L1654" s="100"/>
      <c r="M1654" s="100"/>
      <c r="N1654" s="100"/>
      <c r="O1654" s="100"/>
      <c r="P1654" s="100"/>
      <c r="Q1654" s="100"/>
      <c r="R1654" s="100"/>
      <c r="S1654" s="100"/>
      <c r="T1654" s="100"/>
      <c r="U1654" s="100"/>
      <c r="V1654" s="100"/>
      <c r="W1654" s="100"/>
      <c r="X1654" s="100"/>
      <c r="Y1654" s="100"/>
      <c r="Z1654" s="100"/>
    </row>
    <row r="1655" spans="1:26" ht="14.25" hidden="1" customHeight="1" outlineLevel="1" x14ac:dyDescent="0.2">
      <c r="A1655" s="161"/>
      <c r="B1655" s="161"/>
      <c r="C1655" s="161">
        <v>2</v>
      </c>
      <c r="D1655" s="161" t="s">
        <v>257</v>
      </c>
      <c r="E1655" s="162">
        <v>2</v>
      </c>
      <c r="F1655" s="176" t="s">
        <v>1145</v>
      </c>
      <c r="G1655" s="161">
        <v>24</v>
      </c>
      <c r="H1655" s="100"/>
      <c r="I1655" s="100"/>
      <c r="J1655" s="100"/>
      <c r="K1655" s="100"/>
      <c r="L1655" s="100"/>
      <c r="M1655" s="100"/>
      <c r="N1655" s="100"/>
      <c r="O1655" s="100"/>
      <c r="P1655" s="100"/>
      <c r="Q1655" s="100"/>
      <c r="R1655" s="100"/>
      <c r="S1655" s="100"/>
      <c r="T1655" s="100"/>
      <c r="U1655" s="100"/>
      <c r="V1655" s="100"/>
      <c r="W1655" s="100"/>
      <c r="X1655" s="100"/>
      <c r="Y1655" s="100"/>
      <c r="Z1655" s="100"/>
    </row>
    <row r="1656" spans="1:26" ht="14.25" hidden="1" customHeight="1" outlineLevel="1" x14ac:dyDescent="0.2">
      <c r="A1656" s="161"/>
      <c r="B1656" s="161"/>
      <c r="C1656" s="161">
        <v>3</v>
      </c>
      <c r="D1656" s="161" t="s">
        <v>1146</v>
      </c>
      <c r="E1656" s="162">
        <v>2</v>
      </c>
      <c r="F1656" s="176"/>
      <c r="G1656" s="161">
        <v>26</v>
      </c>
      <c r="H1656" s="100"/>
      <c r="I1656" s="100"/>
      <c r="J1656" s="100"/>
      <c r="K1656" s="100"/>
      <c r="L1656" s="100"/>
      <c r="M1656" s="100"/>
      <c r="N1656" s="100"/>
      <c r="O1656" s="100"/>
      <c r="P1656" s="100"/>
      <c r="Q1656" s="100"/>
      <c r="R1656" s="100"/>
      <c r="S1656" s="100"/>
      <c r="T1656" s="100"/>
      <c r="U1656" s="100"/>
      <c r="V1656" s="100"/>
      <c r="W1656" s="100"/>
      <c r="X1656" s="100"/>
      <c r="Y1656" s="100"/>
      <c r="Z1656" s="100"/>
    </row>
    <row r="1657" spans="1:26" ht="14.25" hidden="1" customHeight="1" outlineLevel="1" x14ac:dyDescent="0.2">
      <c r="A1657" s="161"/>
      <c r="B1657" s="161"/>
      <c r="C1657" s="161">
        <v>4</v>
      </c>
      <c r="D1657" s="161" t="s">
        <v>257</v>
      </c>
      <c r="E1657" s="162">
        <v>3</v>
      </c>
      <c r="F1657" s="176" t="s">
        <v>1145</v>
      </c>
      <c r="G1657" s="161">
        <v>28</v>
      </c>
      <c r="H1657" s="100"/>
      <c r="I1657" s="100"/>
      <c r="J1657" s="100"/>
      <c r="K1657" s="100"/>
      <c r="L1657" s="100"/>
      <c r="M1657" s="100"/>
      <c r="N1657" s="100"/>
      <c r="O1657" s="100"/>
      <c r="P1657" s="100"/>
      <c r="Q1657" s="100"/>
      <c r="R1657" s="100"/>
      <c r="S1657" s="100"/>
      <c r="T1657" s="100"/>
      <c r="U1657" s="100"/>
      <c r="V1657" s="100"/>
      <c r="W1657" s="100"/>
      <c r="X1657" s="100"/>
      <c r="Y1657" s="100"/>
      <c r="Z1657" s="100"/>
    </row>
    <row r="1658" spans="1:26" ht="14.25" hidden="1" customHeight="1" outlineLevel="1" x14ac:dyDescent="0.2">
      <c r="A1658" s="161"/>
      <c r="B1658" s="161"/>
      <c r="C1658" s="161">
        <v>5</v>
      </c>
      <c r="D1658" s="161" t="s">
        <v>1146</v>
      </c>
      <c r="E1658" s="162">
        <v>3</v>
      </c>
      <c r="F1658" s="176"/>
      <c r="G1658" s="161">
        <v>30</v>
      </c>
      <c r="H1658" s="100"/>
      <c r="I1658" s="100"/>
      <c r="J1658" s="100"/>
      <c r="K1658" s="100"/>
      <c r="L1658" s="100"/>
      <c r="M1658" s="100"/>
      <c r="N1658" s="100"/>
      <c r="O1658" s="100"/>
      <c r="P1658" s="100"/>
      <c r="Q1658" s="100"/>
      <c r="R1658" s="100"/>
      <c r="S1658" s="100"/>
      <c r="T1658" s="100"/>
      <c r="U1658" s="100"/>
      <c r="V1658" s="100"/>
      <c r="W1658" s="100"/>
      <c r="X1658" s="100"/>
      <c r="Y1658" s="100"/>
      <c r="Z1658" s="100"/>
    </row>
    <row r="1659" spans="1:26" ht="14.25" hidden="1" customHeight="1" outlineLevel="1" x14ac:dyDescent="0.2">
      <c r="A1659" s="161"/>
      <c r="B1659" s="161"/>
      <c r="C1659" s="161">
        <v>6</v>
      </c>
      <c r="D1659" s="161" t="s">
        <v>257</v>
      </c>
      <c r="E1659" s="162">
        <v>4</v>
      </c>
      <c r="F1659" s="176" t="s">
        <v>1145</v>
      </c>
      <c r="G1659" s="161">
        <v>32</v>
      </c>
      <c r="H1659" s="100"/>
      <c r="I1659" s="100"/>
      <c r="J1659" s="100"/>
      <c r="K1659" s="100"/>
      <c r="L1659" s="100"/>
      <c r="M1659" s="100"/>
      <c r="N1659" s="100"/>
      <c r="O1659" s="100"/>
      <c r="P1659" s="100"/>
      <c r="Q1659" s="100"/>
      <c r="R1659" s="100"/>
      <c r="S1659" s="100"/>
      <c r="T1659" s="100"/>
      <c r="U1659" s="100"/>
      <c r="V1659" s="100"/>
      <c r="W1659" s="100"/>
      <c r="X1659" s="100"/>
      <c r="Y1659" s="100"/>
      <c r="Z1659" s="100"/>
    </row>
    <row r="1660" spans="1:26" ht="14.25" hidden="1" customHeight="1" outlineLevel="1" x14ac:dyDescent="0.2">
      <c r="A1660" s="161"/>
      <c r="B1660" s="161"/>
      <c r="C1660" s="161">
        <v>7</v>
      </c>
      <c r="D1660" s="161" t="s">
        <v>1146</v>
      </c>
      <c r="E1660" s="162">
        <v>4</v>
      </c>
      <c r="F1660" s="176"/>
      <c r="G1660" s="161">
        <v>34</v>
      </c>
      <c r="H1660" s="100"/>
      <c r="I1660" s="100"/>
      <c r="J1660" s="100"/>
      <c r="K1660" s="100"/>
      <c r="L1660" s="100"/>
      <c r="M1660" s="100"/>
      <c r="N1660" s="100"/>
      <c r="O1660" s="100"/>
      <c r="P1660" s="100"/>
      <c r="Q1660" s="100"/>
      <c r="R1660" s="100"/>
      <c r="S1660" s="100"/>
      <c r="T1660" s="100"/>
      <c r="U1660" s="100"/>
      <c r="V1660" s="100"/>
      <c r="W1660" s="100"/>
      <c r="X1660" s="100"/>
      <c r="Y1660" s="100"/>
      <c r="Z1660" s="100"/>
    </row>
    <row r="1661" spans="1:26" ht="14.25" hidden="1" customHeight="1" outlineLevel="1" x14ac:dyDescent="0.2">
      <c r="A1661" s="161"/>
      <c r="B1661" s="161"/>
      <c r="C1661" s="161">
        <v>8</v>
      </c>
      <c r="D1661" s="161" t="s">
        <v>257</v>
      </c>
      <c r="E1661" s="162">
        <v>5</v>
      </c>
      <c r="F1661" s="176" t="s">
        <v>1145</v>
      </c>
      <c r="G1661" s="161">
        <v>36</v>
      </c>
      <c r="H1661" s="100"/>
      <c r="I1661" s="100"/>
      <c r="J1661" s="100"/>
      <c r="K1661" s="100"/>
      <c r="L1661" s="100"/>
      <c r="M1661" s="100"/>
      <c r="N1661" s="100"/>
      <c r="O1661" s="100"/>
      <c r="P1661" s="100"/>
      <c r="Q1661" s="100"/>
      <c r="R1661" s="100"/>
      <c r="S1661" s="100"/>
      <c r="T1661" s="100"/>
      <c r="U1661" s="100"/>
      <c r="V1661" s="100"/>
      <c r="W1661" s="100"/>
      <c r="X1661" s="100"/>
      <c r="Y1661" s="100"/>
      <c r="Z1661" s="100"/>
    </row>
    <row r="1662" spans="1:26" ht="14.25" hidden="1" customHeight="1" outlineLevel="1" x14ac:dyDescent="0.2">
      <c r="A1662" s="161"/>
      <c r="B1662" s="161"/>
      <c r="C1662" s="161">
        <v>9</v>
      </c>
      <c r="D1662" s="161" t="s">
        <v>1146</v>
      </c>
      <c r="E1662" s="162">
        <v>5</v>
      </c>
      <c r="F1662" s="176"/>
      <c r="G1662" s="161">
        <v>38</v>
      </c>
      <c r="H1662" s="100"/>
      <c r="I1662" s="100"/>
      <c r="J1662" s="100"/>
      <c r="K1662" s="100"/>
      <c r="L1662" s="100"/>
      <c r="M1662" s="100"/>
      <c r="N1662" s="100"/>
      <c r="O1662" s="100"/>
      <c r="P1662" s="100"/>
      <c r="Q1662" s="100"/>
      <c r="R1662" s="100"/>
      <c r="S1662" s="100"/>
      <c r="T1662" s="100"/>
      <c r="U1662" s="100"/>
      <c r="V1662" s="100"/>
      <c r="W1662" s="100"/>
      <c r="X1662" s="100"/>
      <c r="Y1662" s="100"/>
      <c r="Z1662" s="100"/>
    </row>
    <row r="1663" spans="1:26" ht="14.25" hidden="1" customHeight="1" outlineLevel="1" x14ac:dyDescent="0.2">
      <c r="A1663" s="161"/>
      <c r="B1663" s="161"/>
      <c r="C1663" s="161">
        <v>10</v>
      </c>
      <c r="D1663" s="161" t="s">
        <v>257</v>
      </c>
      <c r="E1663" s="162">
        <v>6</v>
      </c>
      <c r="F1663" s="176" t="s">
        <v>1145</v>
      </c>
      <c r="G1663" s="161">
        <v>40</v>
      </c>
      <c r="H1663" s="100"/>
      <c r="I1663" s="100"/>
      <c r="J1663" s="100"/>
      <c r="K1663" s="100"/>
      <c r="L1663" s="100"/>
      <c r="M1663" s="100"/>
      <c r="N1663" s="100"/>
      <c r="O1663" s="100"/>
      <c r="P1663" s="100"/>
      <c r="Q1663" s="100"/>
      <c r="R1663" s="100"/>
      <c r="S1663" s="100"/>
      <c r="T1663" s="100"/>
      <c r="U1663" s="100"/>
      <c r="V1663" s="100"/>
      <c r="W1663" s="100"/>
      <c r="X1663" s="100"/>
      <c r="Y1663" s="100"/>
      <c r="Z1663" s="100"/>
    </row>
    <row r="1664" spans="1:26" ht="14.25" hidden="1" customHeight="1" outlineLevel="1" x14ac:dyDescent="0.2">
      <c r="A1664" s="161"/>
      <c r="B1664" s="161"/>
      <c r="C1664" s="161">
        <v>11</v>
      </c>
      <c r="D1664" s="161" t="s">
        <v>1146</v>
      </c>
      <c r="E1664" s="162">
        <v>6</v>
      </c>
      <c r="F1664" s="176"/>
      <c r="G1664" s="161">
        <v>42</v>
      </c>
      <c r="H1664" s="100"/>
      <c r="I1664" s="100"/>
      <c r="J1664" s="100"/>
      <c r="K1664" s="100"/>
      <c r="L1664" s="100"/>
      <c r="M1664" s="100"/>
      <c r="N1664" s="100"/>
      <c r="O1664" s="100"/>
      <c r="P1664" s="100"/>
      <c r="Q1664" s="100"/>
      <c r="R1664" s="100"/>
      <c r="S1664" s="100"/>
      <c r="T1664" s="100"/>
      <c r="U1664" s="100"/>
      <c r="V1664" s="100"/>
      <c r="W1664" s="100"/>
      <c r="X1664" s="100"/>
      <c r="Y1664" s="100"/>
      <c r="Z1664" s="100"/>
    </row>
    <row r="1665" spans="1:26" ht="14.25" hidden="1" customHeight="1" outlineLevel="1" x14ac:dyDescent="0.2">
      <c r="A1665" s="161"/>
      <c r="B1665" s="161"/>
      <c r="C1665" s="161">
        <v>12</v>
      </c>
      <c r="D1665" s="161" t="s">
        <v>257</v>
      </c>
      <c r="E1665" s="162">
        <v>7</v>
      </c>
      <c r="F1665" s="176" t="s">
        <v>1145</v>
      </c>
      <c r="G1665" s="161">
        <v>44</v>
      </c>
      <c r="H1665" s="100"/>
      <c r="I1665" s="100"/>
      <c r="J1665" s="100"/>
      <c r="K1665" s="100"/>
      <c r="L1665" s="100"/>
      <c r="M1665" s="100"/>
      <c r="N1665" s="100"/>
      <c r="O1665" s="100"/>
      <c r="P1665" s="100"/>
      <c r="Q1665" s="100"/>
      <c r="R1665" s="100"/>
      <c r="S1665" s="100"/>
      <c r="T1665" s="100"/>
      <c r="U1665" s="100"/>
      <c r="V1665" s="100"/>
      <c r="W1665" s="100"/>
      <c r="X1665" s="100"/>
      <c r="Y1665" s="100"/>
      <c r="Z1665" s="100"/>
    </row>
    <row r="1666" spans="1:26" ht="14.25" hidden="1" customHeight="1" outlineLevel="1" x14ac:dyDescent="0.2">
      <c r="A1666" s="161"/>
      <c r="B1666" s="161"/>
      <c r="C1666" s="161">
        <v>13</v>
      </c>
      <c r="D1666" s="161" t="s">
        <v>1146</v>
      </c>
      <c r="E1666" s="162">
        <v>7</v>
      </c>
      <c r="F1666" s="176"/>
      <c r="G1666" s="161">
        <v>46</v>
      </c>
      <c r="H1666" s="100"/>
      <c r="I1666" s="100"/>
      <c r="J1666" s="100"/>
      <c r="K1666" s="100"/>
      <c r="L1666" s="100"/>
      <c r="M1666" s="100"/>
      <c r="N1666" s="100"/>
      <c r="O1666" s="100"/>
      <c r="P1666" s="100"/>
      <c r="Q1666" s="100"/>
      <c r="R1666" s="100"/>
      <c r="S1666" s="100"/>
      <c r="T1666" s="100"/>
      <c r="U1666" s="100"/>
      <c r="V1666" s="100"/>
      <c r="W1666" s="100"/>
      <c r="X1666" s="100"/>
      <c r="Y1666" s="100"/>
      <c r="Z1666" s="100"/>
    </row>
    <row r="1667" spans="1:26" ht="14.25" hidden="1" customHeight="1" outlineLevel="1" x14ac:dyDescent="0.2">
      <c r="A1667" s="161"/>
      <c r="B1667" s="161"/>
      <c r="C1667" s="161">
        <v>14</v>
      </c>
      <c r="D1667" s="161" t="s">
        <v>257</v>
      </c>
      <c r="E1667" s="162">
        <v>8</v>
      </c>
      <c r="F1667" s="176" t="s">
        <v>1145</v>
      </c>
      <c r="G1667" s="161">
        <v>48</v>
      </c>
      <c r="H1667" s="100"/>
      <c r="I1667" s="100"/>
      <c r="J1667" s="100"/>
      <c r="K1667" s="100"/>
      <c r="L1667" s="100"/>
      <c r="M1667" s="100"/>
      <c r="N1667" s="100"/>
      <c r="O1667" s="100"/>
      <c r="P1667" s="100"/>
      <c r="Q1667" s="100"/>
      <c r="R1667" s="100"/>
      <c r="S1667" s="100"/>
      <c r="T1667" s="100"/>
      <c r="U1667" s="100"/>
      <c r="V1667" s="100"/>
      <c r="W1667" s="100"/>
      <c r="X1667" s="100"/>
      <c r="Y1667" s="100"/>
      <c r="Z1667" s="100"/>
    </row>
    <row r="1668" spans="1:26" ht="14.25" hidden="1" customHeight="1" outlineLevel="1" x14ac:dyDescent="0.2">
      <c r="A1668" s="161"/>
      <c r="B1668" s="161"/>
      <c r="C1668" s="161">
        <v>15</v>
      </c>
      <c r="D1668" s="161" t="s">
        <v>1146</v>
      </c>
      <c r="E1668" s="162">
        <v>8</v>
      </c>
      <c r="F1668" s="176"/>
      <c r="G1668" s="161">
        <v>50</v>
      </c>
      <c r="H1668" s="100"/>
      <c r="I1668" s="100"/>
      <c r="J1668" s="100"/>
      <c r="K1668" s="100"/>
      <c r="L1668" s="100"/>
      <c r="M1668" s="100"/>
      <c r="N1668" s="100"/>
      <c r="O1668" s="100"/>
      <c r="P1668" s="100"/>
      <c r="Q1668" s="100"/>
      <c r="R1668" s="100"/>
      <c r="S1668" s="100"/>
      <c r="T1668" s="100"/>
      <c r="U1668" s="100"/>
      <c r="V1668" s="100"/>
      <c r="W1668" s="100"/>
      <c r="X1668" s="100"/>
      <c r="Y1668" s="100"/>
      <c r="Z1668" s="100"/>
    </row>
    <row r="1669" spans="1:26" ht="14.25" hidden="1" customHeight="1" outlineLevel="1" x14ac:dyDescent="0.2">
      <c r="A1669" s="161"/>
      <c r="B1669" s="161"/>
      <c r="C1669" s="161">
        <v>16</v>
      </c>
      <c r="D1669" s="161" t="s">
        <v>257</v>
      </c>
      <c r="E1669" s="162">
        <v>9</v>
      </c>
      <c r="F1669" s="176" t="s">
        <v>1145</v>
      </c>
      <c r="G1669" s="161">
        <v>52</v>
      </c>
      <c r="H1669" s="100"/>
      <c r="I1669" s="100"/>
      <c r="J1669" s="100"/>
      <c r="K1669" s="100"/>
      <c r="L1669" s="100"/>
      <c r="M1669" s="100"/>
      <c r="N1669" s="100"/>
      <c r="O1669" s="100"/>
      <c r="P1669" s="100"/>
      <c r="Q1669" s="100"/>
      <c r="R1669" s="100"/>
      <c r="S1669" s="100"/>
      <c r="T1669" s="100"/>
      <c r="U1669" s="100"/>
      <c r="V1669" s="100"/>
      <c r="W1669" s="100"/>
      <c r="X1669" s="100"/>
      <c r="Y1669" s="100"/>
      <c r="Z1669" s="100"/>
    </row>
    <row r="1670" spans="1:26" ht="14.25" hidden="1" customHeight="1" outlineLevel="1" x14ac:dyDescent="0.2">
      <c r="A1670" s="161"/>
      <c r="B1670" s="161"/>
      <c r="C1670" s="161">
        <v>17</v>
      </c>
      <c r="D1670" s="161" t="s">
        <v>1146</v>
      </c>
      <c r="E1670" s="162">
        <v>9</v>
      </c>
      <c r="F1670" s="176"/>
      <c r="G1670" s="161">
        <v>54</v>
      </c>
      <c r="H1670" s="100"/>
      <c r="I1670" s="100"/>
      <c r="J1670" s="100"/>
      <c r="K1670" s="100"/>
      <c r="L1670" s="100"/>
      <c r="M1670" s="100"/>
      <c r="N1670" s="100"/>
      <c r="O1670" s="100"/>
      <c r="P1670" s="100"/>
      <c r="Q1670" s="100"/>
      <c r="R1670" s="100"/>
      <c r="S1670" s="100"/>
      <c r="T1670" s="100"/>
      <c r="U1670" s="100"/>
      <c r="V1670" s="100"/>
      <c r="W1670" s="100"/>
      <c r="X1670" s="100"/>
      <c r="Y1670" s="100"/>
      <c r="Z1670" s="100"/>
    </row>
    <row r="1671" spans="1:26" ht="14.25" hidden="1" customHeight="1" outlineLevel="1" x14ac:dyDescent="0.2">
      <c r="A1671" s="161"/>
      <c r="B1671" s="161"/>
      <c r="C1671" s="161">
        <v>18</v>
      </c>
      <c r="D1671" s="161" t="s">
        <v>257</v>
      </c>
      <c r="E1671" s="162">
        <v>10</v>
      </c>
      <c r="F1671" s="176" t="s">
        <v>1145</v>
      </c>
      <c r="G1671" s="161">
        <v>56</v>
      </c>
      <c r="H1671" s="100"/>
      <c r="I1671" s="100"/>
      <c r="J1671" s="100"/>
      <c r="K1671" s="100"/>
      <c r="L1671" s="100"/>
      <c r="M1671" s="100"/>
      <c r="N1671" s="100"/>
      <c r="O1671" s="100"/>
      <c r="P1671" s="100"/>
      <c r="Q1671" s="100"/>
      <c r="R1671" s="100"/>
      <c r="S1671" s="100"/>
      <c r="T1671" s="100"/>
      <c r="U1671" s="100"/>
      <c r="V1671" s="100"/>
      <c r="W1671" s="100"/>
      <c r="X1671" s="100"/>
      <c r="Y1671" s="100"/>
      <c r="Z1671" s="100"/>
    </row>
    <row r="1672" spans="1:26" ht="14.25" hidden="1" customHeight="1" outlineLevel="1" x14ac:dyDescent="0.2">
      <c r="A1672" s="161"/>
      <c r="B1672" s="161"/>
      <c r="C1672" s="161">
        <v>19</v>
      </c>
      <c r="D1672" s="161" t="s">
        <v>1146</v>
      </c>
      <c r="E1672" s="162">
        <v>10</v>
      </c>
      <c r="F1672" s="176"/>
      <c r="G1672" s="161">
        <v>58</v>
      </c>
      <c r="H1672" s="100"/>
      <c r="I1672" s="100"/>
      <c r="J1672" s="100"/>
      <c r="K1672" s="100"/>
      <c r="L1672" s="100"/>
      <c r="M1672" s="100"/>
      <c r="N1672" s="100"/>
      <c r="O1672" s="100"/>
      <c r="P1672" s="100"/>
      <c r="Q1672" s="100"/>
      <c r="R1672" s="100"/>
      <c r="S1672" s="100"/>
      <c r="T1672" s="100"/>
      <c r="U1672" s="100"/>
      <c r="V1672" s="100"/>
      <c r="W1672" s="100"/>
      <c r="X1672" s="100"/>
      <c r="Y1672" s="100"/>
      <c r="Z1672" s="100"/>
    </row>
    <row r="1673" spans="1:26" ht="14.25" hidden="1" customHeight="1" outlineLevel="1" x14ac:dyDescent="0.2">
      <c r="A1673" s="161"/>
      <c r="B1673" s="161"/>
      <c r="C1673" s="161">
        <v>20</v>
      </c>
      <c r="D1673" s="161" t="s">
        <v>257</v>
      </c>
      <c r="E1673" s="162">
        <v>11</v>
      </c>
      <c r="F1673" s="176" t="s">
        <v>1145</v>
      </c>
      <c r="G1673" s="161">
        <v>60</v>
      </c>
      <c r="H1673" s="100"/>
      <c r="I1673" s="100"/>
      <c r="J1673" s="100"/>
      <c r="K1673" s="100"/>
      <c r="L1673" s="100"/>
      <c r="M1673" s="100"/>
      <c r="N1673" s="100"/>
      <c r="O1673" s="100"/>
      <c r="P1673" s="100"/>
      <c r="Q1673" s="100"/>
      <c r="R1673" s="100"/>
      <c r="S1673" s="100"/>
      <c r="T1673" s="100"/>
      <c r="U1673" s="100"/>
      <c r="V1673" s="100"/>
      <c r="W1673" s="100"/>
      <c r="X1673" s="100"/>
      <c r="Y1673" s="100"/>
      <c r="Z1673" s="100"/>
    </row>
    <row r="1674" spans="1:26" ht="14.25" hidden="1" customHeight="1" outlineLevel="1" x14ac:dyDescent="0.2">
      <c r="A1674" s="161"/>
      <c r="B1674" s="161"/>
      <c r="C1674" s="161">
        <v>21</v>
      </c>
      <c r="D1674" s="161" t="s">
        <v>1146</v>
      </c>
      <c r="E1674" s="162">
        <v>11</v>
      </c>
      <c r="F1674" s="176"/>
      <c r="G1674" s="161">
        <v>62</v>
      </c>
      <c r="H1674" s="100"/>
      <c r="I1674" s="100"/>
      <c r="J1674" s="100"/>
      <c r="K1674" s="100"/>
      <c r="L1674" s="100"/>
      <c r="M1674" s="100"/>
      <c r="N1674" s="100"/>
      <c r="O1674" s="100"/>
      <c r="P1674" s="100"/>
      <c r="Q1674" s="100"/>
      <c r="R1674" s="100"/>
      <c r="S1674" s="100"/>
      <c r="T1674" s="100"/>
      <c r="U1674" s="100"/>
      <c r="V1674" s="100"/>
      <c r="W1674" s="100"/>
      <c r="X1674" s="100"/>
      <c r="Y1674" s="100"/>
      <c r="Z1674" s="100"/>
    </row>
    <row r="1675" spans="1:26" ht="14.25" hidden="1" customHeight="1" outlineLevel="1" x14ac:dyDescent="0.2">
      <c r="A1675" s="161"/>
      <c r="B1675" s="161"/>
      <c r="C1675" s="161">
        <v>22</v>
      </c>
      <c r="D1675" s="161" t="s">
        <v>257</v>
      </c>
      <c r="E1675" s="162">
        <v>12</v>
      </c>
      <c r="F1675" s="176" t="s">
        <v>1145</v>
      </c>
      <c r="G1675" s="161">
        <v>64</v>
      </c>
      <c r="H1675" s="100"/>
      <c r="I1675" s="100"/>
      <c r="J1675" s="100"/>
      <c r="K1675" s="100"/>
      <c r="L1675" s="100"/>
      <c r="M1675" s="100"/>
      <c r="N1675" s="100"/>
      <c r="O1675" s="100"/>
      <c r="P1675" s="100"/>
      <c r="Q1675" s="100"/>
      <c r="R1675" s="100"/>
      <c r="S1675" s="100"/>
      <c r="T1675" s="100"/>
      <c r="U1675" s="100"/>
      <c r="V1675" s="100"/>
      <c r="W1675" s="100"/>
      <c r="X1675" s="100"/>
      <c r="Y1675" s="100"/>
      <c r="Z1675" s="100"/>
    </row>
    <row r="1676" spans="1:26" ht="14.25" hidden="1" customHeight="1" outlineLevel="1" x14ac:dyDescent="0.2">
      <c r="A1676" s="161"/>
      <c r="B1676" s="161"/>
      <c r="C1676" s="161">
        <v>23</v>
      </c>
      <c r="D1676" s="161" t="s">
        <v>1146</v>
      </c>
      <c r="E1676" s="162">
        <v>12</v>
      </c>
      <c r="F1676" s="176"/>
      <c r="G1676" s="161">
        <v>66</v>
      </c>
      <c r="H1676" s="100"/>
      <c r="I1676" s="100"/>
      <c r="J1676" s="100"/>
      <c r="K1676" s="100"/>
      <c r="L1676" s="100"/>
      <c r="M1676" s="100"/>
      <c r="N1676" s="100"/>
      <c r="O1676" s="100"/>
      <c r="P1676" s="100"/>
      <c r="Q1676" s="100"/>
      <c r="R1676" s="100"/>
      <c r="S1676" s="100"/>
      <c r="T1676" s="100"/>
      <c r="U1676" s="100"/>
      <c r="V1676" s="100"/>
      <c r="W1676" s="100"/>
      <c r="X1676" s="100"/>
      <c r="Y1676" s="100"/>
      <c r="Z1676" s="100"/>
    </row>
    <row r="1677" spans="1:26" ht="14.25" hidden="1" customHeight="1" outlineLevel="1" x14ac:dyDescent="0.2">
      <c r="A1677" s="161"/>
      <c r="B1677" s="161"/>
      <c r="C1677" s="161">
        <v>24</v>
      </c>
      <c r="D1677" s="161" t="s">
        <v>257</v>
      </c>
      <c r="E1677" s="162">
        <v>13</v>
      </c>
      <c r="F1677" s="176" t="s">
        <v>1145</v>
      </c>
      <c r="G1677" s="161">
        <v>68</v>
      </c>
      <c r="H1677" s="100"/>
      <c r="I1677" s="100"/>
      <c r="J1677" s="100"/>
      <c r="K1677" s="100"/>
      <c r="L1677" s="100"/>
      <c r="M1677" s="100"/>
      <c r="N1677" s="100"/>
      <c r="O1677" s="100"/>
      <c r="P1677" s="100"/>
      <c r="Q1677" s="100"/>
      <c r="R1677" s="100"/>
      <c r="S1677" s="100"/>
      <c r="T1677" s="100"/>
      <c r="U1677" s="100"/>
      <c r="V1677" s="100"/>
      <c r="W1677" s="100"/>
      <c r="X1677" s="100"/>
      <c r="Y1677" s="100"/>
      <c r="Z1677" s="100"/>
    </row>
    <row r="1678" spans="1:26" ht="14.25" hidden="1" customHeight="1" outlineLevel="1" x14ac:dyDescent="0.2">
      <c r="A1678" s="161"/>
      <c r="B1678" s="161"/>
      <c r="C1678" s="161">
        <v>25</v>
      </c>
      <c r="D1678" s="161" t="s">
        <v>1146</v>
      </c>
      <c r="E1678" s="162">
        <v>13</v>
      </c>
      <c r="F1678" s="176"/>
      <c r="G1678" s="161">
        <v>70</v>
      </c>
      <c r="H1678" s="100"/>
      <c r="I1678" s="100"/>
      <c r="J1678" s="100"/>
      <c r="K1678" s="100"/>
      <c r="L1678" s="100"/>
      <c r="M1678" s="100"/>
      <c r="N1678" s="100"/>
      <c r="O1678" s="100"/>
      <c r="P1678" s="100"/>
      <c r="Q1678" s="100"/>
      <c r="R1678" s="100"/>
      <c r="S1678" s="100"/>
      <c r="T1678" s="100"/>
      <c r="U1678" s="100"/>
      <c r="V1678" s="100"/>
      <c r="W1678" s="100"/>
      <c r="X1678" s="100"/>
      <c r="Y1678" s="100"/>
      <c r="Z1678" s="100"/>
    </row>
    <row r="1679" spans="1:26" ht="14.25" hidden="1" customHeight="1" outlineLevel="1" x14ac:dyDescent="0.2">
      <c r="A1679" s="161"/>
      <c r="B1679" s="161"/>
      <c r="C1679" s="161">
        <v>26</v>
      </c>
      <c r="D1679" s="161" t="s">
        <v>257</v>
      </c>
      <c r="E1679" s="162">
        <v>14</v>
      </c>
      <c r="F1679" s="176" t="s">
        <v>1145</v>
      </c>
      <c r="G1679" s="161">
        <v>72</v>
      </c>
      <c r="H1679" s="100"/>
      <c r="I1679" s="100"/>
      <c r="J1679" s="100"/>
      <c r="K1679" s="100"/>
      <c r="L1679" s="100"/>
      <c r="M1679" s="100"/>
      <c r="N1679" s="100"/>
      <c r="O1679" s="100"/>
      <c r="P1679" s="100"/>
      <c r="Q1679" s="100"/>
      <c r="R1679" s="100"/>
      <c r="S1679" s="100"/>
      <c r="T1679" s="100"/>
      <c r="U1679" s="100"/>
      <c r="V1679" s="100"/>
      <c r="W1679" s="100"/>
      <c r="X1679" s="100"/>
      <c r="Y1679" s="100"/>
      <c r="Z1679" s="100"/>
    </row>
    <row r="1680" spans="1:26" ht="14.25" hidden="1" customHeight="1" outlineLevel="1" x14ac:dyDescent="0.2">
      <c r="A1680" s="161"/>
      <c r="B1680" s="161"/>
      <c r="C1680" s="161">
        <v>27</v>
      </c>
      <c r="D1680" s="161" t="s">
        <v>1146</v>
      </c>
      <c r="E1680" s="162">
        <v>14</v>
      </c>
      <c r="F1680" s="176"/>
      <c r="G1680" s="161">
        <v>74</v>
      </c>
      <c r="H1680" s="100"/>
      <c r="I1680" s="100"/>
      <c r="J1680" s="100"/>
      <c r="K1680" s="100"/>
      <c r="L1680" s="100"/>
      <c r="M1680" s="100"/>
      <c r="N1680" s="100"/>
      <c r="O1680" s="100"/>
      <c r="P1680" s="100"/>
      <c r="Q1680" s="100"/>
      <c r="R1680" s="100"/>
      <c r="S1680" s="100"/>
      <c r="T1680" s="100"/>
      <c r="U1680" s="100"/>
      <c r="V1680" s="100"/>
      <c r="W1680" s="100"/>
      <c r="X1680" s="100"/>
      <c r="Y1680" s="100"/>
      <c r="Z1680" s="100"/>
    </row>
    <row r="1681" spans="1:26" ht="14.25" hidden="1" customHeight="1" outlineLevel="1" x14ac:dyDescent="0.2">
      <c r="A1681" s="161"/>
      <c r="B1681" s="161"/>
      <c r="C1681" s="161">
        <v>28</v>
      </c>
      <c r="D1681" s="161" t="s">
        <v>257</v>
      </c>
      <c r="E1681" s="162">
        <v>15</v>
      </c>
      <c r="F1681" s="176" t="s">
        <v>1145</v>
      </c>
      <c r="G1681" s="161">
        <v>76</v>
      </c>
      <c r="H1681" s="100"/>
      <c r="I1681" s="100"/>
      <c r="J1681" s="100"/>
      <c r="K1681" s="100"/>
      <c r="L1681" s="100"/>
      <c r="M1681" s="100"/>
      <c r="N1681" s="100"/>
      <c r="O1681" s="100"/>
      <c r="P1681" s="100"/>
      <c r="Q1681" s="100"/>
      <c r="R1681" s="100"/>
      <c r="S1681" s="100"/>
      <c r="T1681" s="100"/>
      <c r="U1681" s="100"/>
      <c r="V1681" s="100"/>
      <c r="W1681" s="100"/>
      <c r="X1681" s="100"/>
      <c r="Y1681" s="100"/>
      <c r="Z1681" s="100"/>
    </row>
    <row r="1682" spans="1:26" ht="14.25" hidden="1" customHeight="1" outlineLevel="1" x14ac:dyDescent="0.2">
      <c r="A1682" s="161"/>
      <c r="B1682" s="161"/>
      <c r="C1682" s="161">
        <v>29</v>
      </c>
      <c r="D1682" s="161" t="s">
        <v>1146</v>
      </c>
      <c r="E1682" s="162">
        <v>15</v>
      </c>
      <c r="F1682" s="176"/>
      <c r="G1682" s="161">
        <v>78</v>
      </c>
      <c r="H1682" s="100"/>
      <c r="I1682" s="100"/>
      <c r="J1682" s="100"/>
      <c r="K1682" s="100"/>
      <c r="L1682" s="100"/>
      <c r="M1682" s="100"/>
      <c r="N1682" s="100"/>
      <c r="O1682" s="100"/>
      <c r="P1682" s="100"/>
      <c r="Q1682" s="100"/>
      <c r="R1682" s="100"/>
      <c r="S1682" s="100"/>
      <c r="T1682" s="100"/>
      <c r="U1682" s="100"/>
      <c r="V1682" s="100"/>
      <c r="W1682" s="100"/>
      <c r="X1682" s="100"/>
      <c r="Y1682" s="100"/>
      <c r="Z1682" s="100"/>
    </row>
    <row r="1683" spans="1:26" ht="14.25" hidden="1" customHeight="1" outlineLevel="1" x14ac:dyDescent="0.2">
      <c r="A1683" s="161"/>
      <c r="B1683" s="161"/>
      <c r="C1683" s="161">
        <v>30</v>
      </c>
      <c r="D1683" s="161" t="s">
        <v>257</v>
      </c>
      <c r="E1683" s="162">
        <v>16</v>
      </c>
      <c r="F1683" s="176" t="s">
        <v>1145</v>
      </c>
      <c r="G1683" s="161">
        <v>80</v>
      </c>
      <c r="H1683" s="100"/>
      <c r="I1683" s="100"/>
      <c r="J1683" s="100"/>
      <c r="K1683" s="100"/>
      <c r="L1683" s="100"/>
      <c r="M1683" s="100"/>
      <c r="N1683" s="100"/>
      <c r="O1683" s="100"/>
      <c r="P1683" s="100"/>
      <c r="Q1683" s="100"/>
      <c r="R1683" s="100"/>
      <c r="S1683" s="100"/>
      <c r="T1683" s="100"/>
      <c r="U1683" s="100"/>
      <c r="V1683" s="100"/>
      <c r="W1683" s="100"/>
      <c r="X1683" s="100"/>
      <c r="Y1683" s="100"/>
      <c r="Z1683" s="100"/>
    </row>
    <row r="1684" spans="1:26" ht="14.25" hidden="1" customHeight="1" outlineLevel="1" x14ac:dyDescent="0.2">
      <c r="A1684" s="161"/>
      <c r="B1684" s="161"/>
      <c r="C1684" s="161">
        <v>31</v>
      </c>
      <c r="D1684" s="161" t="s">
        <v>1146</v>
      </c>
      <c r="E1684" s="162">
        <v>16</v>
      </c>
      <c r="F1684" s="176"/>
      <c r="G1684" s="161">
        <v>82</v>
      </c>
      <c r="H1684" s="100"/>
      <c r="I1684" s="100"/>
      <c r="J1684" s="100"/>
      <c r="K1684" s="100"/>
      <c r="L1684" s="100"/>
      <c r="M1684" s="100"/>
      <c r="N1684" s="100"/>
      <c r="O1684" s="100"/>
      <c r="P1684" s="100"/>
      <c r="Q1684" s="100"/>
      <c r="R1684" s="100"/>
      <c r="S1684" s="100"/>
      <c r="T1684" s="100"/>
      <c r="U1684" s="100"/>
      <c r="V1684" s="100"/>
      <c r="W1684" s="100"/>
      <c r="X1684" s="100"/>
      <c r="Y1684" s="100"/>
      <c r="Z1684" s="100"/>
    </row>
    <row r="1685" spans="1:26" ht="14.25" hidden="1" customHeight="1" outlineLevel="1" x14ac:dyDescent="0.2">
      <c r="A1685" s="161"/>
      <c r="B1685" s="161"/>
      <c r="C1685" s="161">
        <v>32</v>
      </c>
      <c r="D1685" s="161" t="s">
        <v>257</v>
      </c>
      <c r="E1685" s="162">
        <v>17</v>
      </c>
      <c r="F1685" s="176" t="s">
        <v>1145</v>
      </c>
      <c r="G1685" s="161">
        <v>84</v>
      </c>
      <c r="H1685" s="100"/>
      <c r="I1685" s="100"/>
      <c r="J1685" s="100"/>
      <c r="K1685" s="100"/>
      <c r="L1685" s="100"/>
      <c r="M1685" s="100"/>
      <c r="N1685" s="100"/>
      <c r="O1685" s="100"/>
      <c r="P1685" s="100"/>
      <c r="Q1685" s="100"/>
      <c r="R1685" s="100"/>
      <c r="S1685" s="100"/>
      <c r="T1685" s="100"/>
      <c r="U1685" s="100"/>
      <c r="V1685" s="100"/>
      <c r="W1685" s="100"/>
      <c r="X1685" s="100"/>
      <c r="Y1685" s="100"/>
      <c r="Z1685" s="100"/>
    </row>
    <row r="1686" spans="1:26" ht="14.25" hidden="1" customHeight="1" outlineLevel="1" x14ac:dyDescent="0.2">
      <c r="A1686" s="161"/>
      <c r="B1686" s="161"/>
      <c r="C1686" s="161">
        <v>33</v>
      </c>
      <c r="D1686" s="161" t="s">
        <v>1146</v>
      </c>
      <c r="E1686" s="162">
        <v>17</v>
      </c>
      <c r="F1686" s="176"/>
      <c r="G1686" s="161">
        <v>86</v>
      </c>
      <c r="H1686" s="100"/>
      <c r="I1686" s="100"/>
      <c r="J1686" s="100"/>
      <c r="K1686" s="100"/>
      <c r="L1686" s="100"/>
      <c r="M1686" s="100"/>
      <c r="N1686" s="100"/>
      <c r="O1686" s="100"/>
      <c r="P1686" s="100"/>
      <c r="Q1686" s="100"/>
      <c r="R1686" s="100"/>
      <c r="S1686" s="100"/>
      <c r="T1686" s="100"/>
      <c r="U1686" s="100"/>
      <c r="V1686" s="100"/>
      <c r="W1686" s="100"/>
      <c r="X1686" s="100"/>
      <c r="Y1686" s="100"/>
      <c r="Z1686" s="100"/>
    </row>
    <row r="1687" spans="1:26" ht="14.25" hidden="1" customHeight="1" outlineLevel="1" x14ac:dyDescent="0.2">
      <c r="A1687" s="161"/>
      <c r="B1687" s="161"/>
      <c r="C1687" s="161">
        <v>34</v>
      </c>
      <c r="D1687" s="161" t="s">
        <v>257</v>
      </c>
      <c r="E1687" s="162">
        <v>18</v>
      </c>
      <c r="F1687" s="176" t="s">
        <v>1145</v>
      </c>
      <c r="G1687" s="161">
        <v>88</v>
      </c>
      <c r="H1687" s="100"/>
      <c r="I1687" s="100"/>
      <c r="J1687" s="100"/>
      <c r="K1687" s="100"/>
      <c r="L1687" s="100"/>
      <c r="M1687" s="100"/>
      <c r="N1687" s="100"/>
      <c r="O1687" s="100"/>
      <c r="P1687" s="100"/>
      <c r="Q1687" s="100"/>
      <c r="R1687" s="100"/>
      <c r="S1687" s="100"/>
      <c r="T1687" s="100"/>
      <c r="U1687" s="100"/>
      <c r="V1687" s="100"/>
      <c r="W1687" s="100"/>
      <c r="X1687" s="100"/>
      <c r="Y1687" s="100"/>
      <c r="Z1687" s="100"/>
    </row>
    <row r="1688" spans="1:26" ht="14.25" hidden="1" customHeight="1" outlineLevel="1" x14ac:dyDescent="0.2">
      <c r="A1688" s="161"/>
      <c r="B1688" s="161"/>
      <c r="C1688" s="161">
        <v>35</v>
      </c>
      <c r="D1688" s="161" t="s">
        <v>1146</v>
      </c>
      <c r="E1688" s="162">
        <v>18</v>
      </c>
      <c r="F1688" s="176"/>
      <c r="G1688" s="161">
        <v>90</v>
      </c>
      <c r="H1688" s="100"/>
      <c r="I1688" s="100"/>
      <c r="J1688" s="100"/>
      <c r="K1688" s="100"/>
      <c r="L1688" s="100"/>
      <c r="M1688" s="100"/>
      <c r="N1688" s="100"/>
      <c r="O1688" s="100"/>
      <c r="P1688" s="100"/>
      <c r="Q1688" s="100"/>
      <c r="R1688" s="100"/>
      <c r="S1688" s="100"/>
      <c r="T1688" s="100"/>
      <c r="U1688" s="100"/>
      <c r="V1688" s="100"/>
      <c r="W1688" s="100"/>
      <c r="X1688" s="100"/>
      <c r="Y1688" s="100"/>
      <c r="Z1688" s="100"/>
    </row>
    <row r="1689" spans="1:26" ht="14.25" hidden="1" customHeight="1" outlineLevel="1" x14ac:dyDescent="0.2">
      <c r="A1689" s="161"/>
      <c r="B1689" s="161"/>
      <c r="C1689" s="161">
        <v>36</v>
      </c>
      <c r="D1689" s="161" t="s">
        <v>257</v>
      </c>
      <c r="E1689" s="162">
        <v>19</v>
      </c>
      <c r="F1689" s="176" t="s">
        <v>1145</v>
      </c>
      <c r="G1689" s="161">
        <v>92</v>
      </c>
      <c r="H1689" s="100"/>
      <c r="I1689" s="100"/>
      <c r="J1689" s="100"/>
      <c r="K1689" s="100"/>
      <c r="L1689" s="100"/>
      <c r="M1689" s="100"/>
      <c r="N1689" s="100"/>
      <c r="O1689" s="100"/>
      <c r="P1689" s="100"/>
      <c r="Q1689" s="100"/>
      <c r="R1689" s="100"/>
      <c r="S1689" s="100"/>
      <c r="T1689" s="100"/>
      <c r="U1689" s="100"/>
      <c r="V1689" s="100"/>
      <c r="W1689" s="100"/>
      <c r="X1689" s="100"/>
      <c r="Y1689" s="100"/>
      <c r="Z1689" s="100"/>
    </row>
    <row r="1690" spans="1:26" ht="14.25" hidden="1" customHeight="1" outlineLevel="1" x14ac:dyDescent="0.2">
      <c r="A1690" s="161"/>
      <c r="B1690" s="161"/>
      <c r="C1690" s="161">
        <v>37</v>
      </c>
      <c r="D1690" s="161" t="s">
        <v>1146</v>
      </c>
      <c r="E1690" s="162">
        <v>19</v>
      </c>
      <c r="F1690" s="176"/>
      <c r="G1690" s="161">
        <v>94</v>
      </c>
      <c r="H1690" s="100"/>
      <c r="I1690" s="100"/>
      <c r="J1690" s="100"/>
      <c r="K1690" s="100"/>
      <c r="L1690" s="100"/>
      <c r="M1690" s="100"/>
      <c r="N1690" s="100"/>
      <c r="O1690" s="100"/>
      <c r="P1690" s="100"/>
      <c r="Q1690" s="100"/>
      <c r="R1690" s="100"/>
      <c r="S1690" s="100"/>
      <c r="T1690" s="100"/>
      <c r="U1690" s="100"/>
      <c r="V1690" s="100"/>
      <c r="W1690" s="100"/>
      <c r="X1690" s="100"/>
      <c r="Y1690" s="100"/>
      <c r="Z1690" s="100"/>
    </row>
    <row r="1691" spans="1:26" ht="14.25" hidden="1" customHeight="1" outlineLevel="1" x14ac:dyDescent="0.2">
      <c r="A1691" s="161"/>
      <c r="B1691" s="161"/>
      <c r="C1691" s="161">
        <v>38</v>
      </c>
      <c r="D1691" s="161" t="s">
        <v>257</v>
      </c>
      <c r="E1691" s="162">
        <v>20</v>
      </c>
      <c r="F1691" s="176" t="s">
        <v>1145</v>
      </c>
      <c r="G1691" s="161">
        <v>96</v>
      </c>
      <c r="H1691" s="100"/>
      <c r="I1691" s="100"/>
      <c r="J1691" s="100"/>
      <c r="K1691" s="100"/>
      <c r="L1691" s="100"/>
      <c r="M1691" s="100"/>
      <c r="N1691" s="100"/>
      <c r="O1691" s="100"/>
      <c r="P1691" s="100"/>
      <c r="Q1691" s="100"/>
      <c r="R1691" s="100"/>
      <c r="S1691" s="100"/>
      <c r="T1691" s="100"/>
      <c r="U1691" s="100"/>
      <c r="V1691" s="100"/>
      <c r="W1691" s="100"/>
      <c r="X1691" s="100"/>
      <c r="Y1691" s="100"/>
      <c r="Z1691" s="100"/>
    </row>
    <row r="1692" spans="1:26" ht="14.25" hidden="1" customHeight="1" outlineLevel="1" x14ac:dyDescent="0.2">
      <c r="A1692" s="161"/>
      <c r="B1692" s="161"/>
      <c r="C1692" s="161">
        <v>39</v>
      </c>
      <c r="D1692" s="161" t="s">
        <v>1146</v>
      </c>
      <c r="E1692" s="162">
        <v>20</v>
      </c>
      <c r="F1692" s="176"/>
      <c r="G1692" s="161">
        <v>98</v>
      </c>
      <c r="H1692" s="100"/>
      <c r="I1692" s="100"/>
      <c r="J1692" s="100"/>
      <c r="K1692" s="100"/>
      <c r="L1692" s="100"/>
      <c r="M1692" s="100"/>
      <c r="N1692" s="100"/>
      <c r="O1692" s="100"/>
      <c r="P1692" s="100"/>
      <c r="Q1692" s="100"/>
      <c r="R1692" s="100"/>
      <c r="S1692" s="100"/>
      <c r="T1692" s="100"/>
      <c r="U1692" s="100"/>
      <c r="V1692" s="100"/>
      <c r="W1692" s="100"/>
      <c r="X1692" s="100"/>
      <c r="Y1692" s="100"/>
      <c r="Z1692" s="100"/>
    </row>
    <row r="1693" spans="1:26" ht="14.25" hidden="1" customHeight="1" outlineLevel="1" x14ac:dyDescent="0.2">
      <c r="A1693" s="161"/>
      <c r="B1693" s="161"/>
      <c r="C1693" s="161">
        <v>40</v>
      </c>
      <c r="D1693" s="161" t="s">
        <v>257</v>
      </c>
      <c r="E1693" s="162">
        <v>21</v>
      </c>
      <c r="F1693" s="176" t="s">
        <v>1145</v>
      </c>
      <c r="G1693" s="161">
        <v>100</v>
      </c>
      <c r="H1693" s="100"/>
      <c r="I1693" s="100"/>
      <c r="J1693" s="100"/>
      <c r="K1693" s="100"/>
      <c r="L1693" s="100"/>
      <c r="M1693" s="100"/>
      <c r="N1693" s="100"/>
      <c r="O1693" s="100"/>
      <c r="P1693" s="100"/>
      <c r="Q1693" s="100"/>
      <c r="R1693" s="100"/>
      <c r="S1693" s="100"/>
      <c r="T1693" s="100"/>
      <c r="U1693" s="100"/>
      <c r="V1693" s="100"/>
      <c r="W1693" s="100"/>
      <c r="X1693" s="100"/>
      <c r="Y1693" s="100"/>
      <c r="Z1693" s="100"/>
    </row>
    <row r="1694" spans="1:26" ht="14.25" hidden="1" customHeight="1" outlineLevel="1" x14ac:dyDescent="0.2">
      <c r="A1694" s="161"/>
      <c r="B1694" s="161"/>
      <c r="C1694" s="161">
        <v>41</v>
      </c>
      <c r="D1694" s="161" t="s">
        <v>1146</v>
      </c>
      <c r="E1694" s="162">
        <v>21</v>
      </c>
      <c r="F1694" s="176"/>
      <c r="G1694" s="161">
        <v>102</v>
      </c>
      <c r="H1694" s="100"/>
      <c r="I1694" s="100"/>
      <c r="J1694" s="100"/>
      <c r="K1694" s="100"/>
      <c r="L1694" s="100"/>
      <c r="M1694" s="100"/>
      <c r="N1694" s="100"/>
      <c r="O1694" s="100"/>
      <c r="P1694" s="100"/>
      <c r="Q1694" s="100"/>
      <c r="R1694" s="100"/>
      <c r="S1694" s="100"/>
      <c r="T1694" s="100"/>
      <c r="U1694" s="100"/>
      <c r="V1694" s="100"/>
      <c r="W1694" s="100"/>
      <c r="X1694" s="100"/>
      <c r="Y1694" s="100"/>
      <c r="Z1694" s="100"/>
    </row>
    <row r="1695" spans="1:26" ht="14.25" hidden="1" customHeight="1" outlineLevel="1" x14ac:dyDescent="0.2">
      <c r="A1695" s="161"/>
      <c r="B1695" s="161"/>
      <c r="C1695" s="161">
        <v>42</v>
      </c>
      <c r="D1695" s="161" t="s">
        <v>257</v>
      </c>
      <c r="E1695" s="162">
        <v>22</v>
      </c>
      <c r="F1695" s="176" t="s">
        <v>1145</v>
      </c>
      <c r="G1695" s="161">
        <v>104</v>
      </c>
      <c r="H1695" s="100"/>
      <c r="I1695" s="100"/>
      <c r="J1695" s="100"/>
      <c r="K1695" s="100"/>
      <c r="L1695" s="100"/>
      <c r="M1695" s="100"/>
      <c r="N1695" s="100"/>
      <c r="O1695" s="100"/>
      <c r="P1695" s="100"/>
      <c r="Q1695" s="100"/>
      <c r="R1695" s="100"/>
      <c r="S1695" s="100"/>
      <c r="T1695" s="100"/>
      <c r="U1695" s="100"/>
      <c r="V1695" s="100"/>
      <c r="W1695" s="100"/>
      <c r="X1695" s="100"/>
      <c r="Y1695" s="100"/>
      <c r="Z1695" s="100"/>
    </row>
    <row r="1696" spans="1:26" ht="14.25" hidden="1" customHeight="1" outlineLevel="1" x14ac:dyDescent="0.2">
      <c r="A1696" s="161"/>
      <c r="B1696" s="161"/>
      <c r="C1696" s="161">
        <v>43</v>
      </c>
      <c r="D1696" s="161" t="s">
        <v>1146</v>
      </c>
      <c r="E1696" s="162">
        <v>22</v>
      </c>
      <c r="F1696" s="176"/>
      <c r="G1696" s="161">
        <v>106</v>
      </c>
      <c r="H1696" s="100"/>
      <c r="I1696" s="100"/>
      <c r="J1696" s="100"/>
      <c r="K1696" s="100"/>
      <c r="L1696" s="100"/>
      <c r="M1696" s="100"/>
      <c r="N1696" s="100"/>
      <c r="O1696" s="100"/>
      <c r="P1696" s="100"/>
      <c r="Q1696" s="100"/>
      <c r="R1696" s="100"/>
      <c r="S1696" s="100"/>
      <c r="T1696" s="100"/>
      <c r="U1696" s="100"/>
      <c r="V1696" s="100"/>
      <c r="W1696" s="100"/>
      <c r="X1696" s="100"/>
      <c r="Y1696" s="100"/>
      <c r="Z1696" s="100"/>
    </row>
    <row r="1697" spans="1:26" ht="14.25" hidden="1" customHeight="1" outlineLevel="1" x14ac:dyDescent="0.2">
      <c r="A1697" s="161"/>
      <c r="B1697" s="161"/>
      <c r="C1697" s="161">
        <v>44</v>
      </c>
      <c r="D1697" s="161" t="s">
        <v>257</v>
      </c>
      <c r="E1697" s="162">
        <v>23</v>
      </c>
      <c r="F1697" s="176" t="s">
        <v>1145</v>
      </c>
      <c r="G1697" s="161">
        <v>108</v>
      </c>
      <c r="H1697" s="100"/>
      <c r="I1697" s="100"/>
      <c r="J1697" s="100"/>
      <c r="K1697" s="100"/>
      <c r="L1697" s="100"/>
      <c r="M1697" s="100"/>
      <c r="N1697" s="100"/>
      <c r="O1697" s="100"/>
      <c r="P1697" s="100"/>
      <c r="Q1697" s="100"/>
      <c r="R1697" s="100"/>
      <c r="S1697" s="100"/>
      <c r="T1697" s="100"/>
      <c r="U1697" s="100"/>
      <c r="V1697" s="100"/>
      <c r="W1697" s="100"/>
      <c r="X1697" s="100"/>
      <c r="Y1697" s="100"/>
      <c r="Z1697" s="100"/>
    </row>
    <row r="1698" spans="1:26" ht="14.25" hidden="1" customHeight="1" outlineLevel="1" x14ac:dyDescent="0.2">
      <c r="A1698" s="161"/>
      <c r="B1698" s="161"/>
      <c r="C1698" s="161">
        <v>45</v>
      </c>
      <c r="D1698" s="161" t="s">
        <v>1146</v>
      </c>
      <c r="E1698" s="162">
        <v>23</v>
      </c>
      <c r="F1698" s="176"/>
      <c r="G1698" s="161">
        <v>110</v>
      </c>
      <c r="H1698" s="100"/>
      <c r="I1698" s="100"/>
      <c r="J1698" s="100"/>
      <c r="K1698" s="100"/>
      <c r="L1698" s="100"/>
      <c r="M1698" s="100"/>
      <c r="N1698" s="100"/>
      <c r="O1698" s="100"/>
      <c r="P1698" s="100"/>
      <c r="Q1698" s="100"/>
      <c r="R1698" s="100"/>
      <c r="S1698" s="100"/>
      <c r="T1698" s="100"/>
      <c r="U1698" s="100"/>
      <c r="V1698" s="100"/>
      <c r="W1698" s="100"/>
      <c r="X1698" s="100"/>
      <c r="Y1698" s="100"/>
      <c r="Z1698" s="100"/>
    </row>
    <row r="1699" spans="1:26" ht="14.25" hidden="1" customHeight="1" outlineLevel="1" x14ac:dyDescent="0.2">
      <c r="A1699" s="161"/>
      <c r="B1699" s="161"/>
      <c r="C1699" s="161">
        <v>46</v>
      </c>
      <c r="D1699" s="161" t="s">
        <v>257</v>
      </c>
      <c r="E1699" s="162">
        <v>24</v>
      </c>
      <c r="F1699" s="176" t="s">
        <v>1145</v>
      </c>
      <c r="G1699" s="161">
        <v>112</v>
      </c>
      <c r="H1699" s="100"/>
      <c r="I1699" s="100"/>
      <c r="J1699" s="100"/>
      <c r="K1699" s="100"/>
      <c r="L1699" s="100"/>
      <c r="M1699" s="100"/>
      <c r="N1699" s="100"/>
      <c r="O1699" s="100"/>
      <c r="P1699" s="100"/>
      <c r="Q1699" s="100"/>
      <c r="R1699" s="100"/>
      <c r="S1699" s="100"/>
      <c r="T1699" s="100"/>
      <c r="U1699" s="100"/>
      <c r="V1699" s="100"/>
      <c r="W1699" s="100"/>
      <c r="X1699" s="100"/>
      <c r="Y1699" s="100"/>
      <c r="Z1699" s="100"/>
    </row>
    <row r="1700" spans="1:26" ht="14.25" hidden="1" customHeight="1" outlineLevel="1" x14ac:dyDescent="0.2">
      <c r="A1700" s="161"/>
      <c r="B1700" s="161"/>
      <c r="C1700" s="161">
        <v>47</v>
      </c>
      <c r="D1700" s="161" t="s">
        <v>1146</v>
      </c>
      <c r="E1700" s="162">
        <v>24</v>
      </c>
      <c r="F1700" s="176"/>
      <c r="G1700" s="161">
        <v>114</v>
      </c>
      <c r="H1700" s="100"/>
      <c r="I1700" s="100"/>
      <c r="J1700" s="100"/>
      <c r="K1700" s="100"/>
      <c r="L1700" s="100"/>
      <c r="M1700" s="100"/>
      <c r="N1700" s="100"/>
      <c r="O1700" s="100"/>
      <c r="P1700" s="100"/>
      <c r="Q1700" s="100"/>
      <c r="R1700" s="100"/>
      <c r="S1700" s="100"/>
      <c r="T1700" s="100"/>
      <c r="U1700" s="100"/>
      <c r="V1700" s="100"/>
      <c r="W1700" s="100"/>
      <c r="X1700" s="100"/>
      <c r="Y1700" s="100"/>
      <c r="Z1700" s="100"/>
    </row>
    <row r="1701" spans="1:26" ht="14.25" hidden="1" customHeight="1" outlineLevel="1" x14ac:dyDescent="0.2">
      <c r="A1701" s="161"/>
      <c r="B1701" s="161"/>
      <c r="C1701" s="161">
        <v>48</v>
      </c>
      <c r="D1701" s="161" t="s">
        <v>257</v>
      </c>
      <c r="E1701" s="162">
        <v>25</v>
      </c>
      <c r="F1701" s="176" t="s">
        <v>1145</v>
      </c>
      <c r="G1701" s="161">
        <v>116</v>
      </c>
      <c r="H1701" s="100"/>
      <c r="I1701" s="100"/>
      <c r="J1701" s="100"/>
      <c r="K1701" s="100"/>
      <c r="L1701" s="100"/>
      <c r="M1701" s="100"/>
      <c r="N1701" s="100"/>
      <c r="O1701" s="100"/>
      <c r="P1701" s="100"/>
      <c r="Q1701" s="100"/>
      <c r="R1701" s="100"/>
      <c r="S1701" s="100"/>
      <c r="T1701" s="100"/>
      <c r="U1701" s="100"/>
      <c r="V1701" s="100"/>
      <c r="W1701" s="100"/>
      <c r="X1701" s="100"/>
      <c r="Y1701" s="100"/>
      <c r="Z1701" s="100"/>
    </row>
    <row r="1702" spans="1:26" ht="14.25" hidden="1" customHeight="1" outlineLevel="1" x14ac:dyDescent="0.2">
      <c r="A1702" s="161"/>
      <c r="B1702" s="161"/>
      <c r="C1702" s="161">
        <v>49</v>
      </c>
      <c r="D1702" s="161" t="s">
        <v>1146</v>
      </c>
      <c r="E1702" s="162">
        <v>25</v>
      </c>
      <c r="F1702" s="176"/>
      <c r="G1702" s="161">
        <v>118</v>
      </c>
      <c r="H1702" s="100"/>
      <c r="I1702" s="100"/>
      <c r="J1702" s="100"/>
      <c r="K1702" s="100"/>
      <c r="L1702" s="100"/>
      <c r="M1702" s="100"/>
      <c r="N1702" s="100"/>
      <c r="O1702" s="100"/>
      <c r="P1702" s="100"/>
      <c r="Q1702" s="100"/>
      <c r="R1702" s="100"/>
      <c r="S1702" s="100"/>
      <c r="T1702" s="100"/>
      <c r="U1702" s="100"/>
      <c r="V1702" s="100"/>
      <c r="W1702" s="100"/>
      <c r="X1702" s="100"/>
      <c r="Y1702" s="100"/>
      <c r="Z1702" s="100"/>
    </row>
    <row r="1703" spans="1:26" ht="14.25" hidden="1" customHeight="1" outlineLevel="1" x14ac:dyDescent="0.2">
      <c r="A1703" s="161"/>
      <c r="B1703" s="161"/>
      <c r="C1703" s="161">
        <v>50</v>
      </c>
      <c r="D1703" s="161" t="s">
        <v>257</v>
      </c>
      <c r="E1703" s="162">
        <v>26</v>
      </c>
      <c r="F1703" s="176" t="s">
        <v>1145</v>
      </c>
      <c r="G1703" s="161">
        <v>0</v>
      </c>
      <c r="H1703" s="100"/>
      <c r="I1703" s="100"/>
      <c r="J1703" s="100"/>
      <c r="K1703" s="100"/>
      <c r="L1703" s="100"/>
      <c r="M1703" s="100"/>
      <c r="N1703" s="100"/>
      <c r="O1703" s="100"/>
      <c r="P1703" s="100"/>
      <c r="Q1703" s="100"/>
      <c r="R1703" s="100"/>
      <c r="S1703" s="100"/>
      <c r="T1703" s="100"/>
      <c r="U1703" s="100"/>
      <c r="V1703" s="100"/>
      <c r="W1703" s="100"/>
      <c r="X1703" s="100"/>
      <c r="Y1703" s="100"/>
      <c r="Z1703" s="100"/>
    </row>
    <row r="1704" spans="1:26" ht="14.25" customHeight="1" x14ac:dyDescent="0.2">
      <c r="A1704" s="172"/>
      <c r="B1704" s="172" t="s">
        <v>1147</v>
      </c>
      <c r="C1704" s="172">
        <v>1</v>
      </c>
      <c r="D1704" s="172" t="s">
        <v>1096</v>
      </c>
      <c r="E1704" s="178">
        <v>0.7</v>
      </c>
      <c r="F1704" s="179"/>
      <c r="G1704" s="172">
        <v>20</v>
      </c>
      <c r="H1704" s="100"/>
      <c r="I1704" s="100"/>
      <c r="J1704" s="100"/>
      <c r="K1704" s="100"/>
      <c r="L1704" s="100"/>
      <c r="M1704" s="100"/>
      <c r="N1704" s="100"/>
      <c r="O1704" s="100"/>
      <c r="P1704" s="100"/>
      <c r="Q1704" s="100"/>
      <c r="R1704" s="100"/>
      <c r="S1704" s="100"/>
      <c r="T1704" s="100"/>
      <c r="U1704" s="100"/>
      <c r="V1704" s="100"/>
      <c r="W1704" s="100"/>
      <c r="X1704" s="100"/>
      <c r="Y1704" s="100"/>
      <c r="Z1704" s="100"/>
    </row>
    <row r="1705" spans="1:26" ht="14.25" customHeight="1" x14ac:dyDescent="0.2">
      <c r="A1705" s="161"/>
      <c r="B1705" s="161"/>
      <c r="C1705" s="161"/>
      <c r="D1705" s="161" t="s">
        <v>1097</v>
      </c>
      <c r="E1705" s="162">
        <v>35</v>
      </c>
      <c r="F1705" s="176"/>
      <c r="G1705" s="161"/>
      <c r="H1705" s="100"/>
      <c r="I1705" s="100"/>
      <c r="J1705" s="100"/>
      <c r="K1705" s="100"/>
      <c r="L1705" s="100"/>
      <c r="M1705" s="100"/>
      <c r="N1705" s="100"/>
      <c r="O1705" s="100"/>
      <c r="P1705" s="100"/>
      <c r="Q1705" s="100"/>
      <c r="R1705" s="100"/>
      <c r="S1705" s="100"/>
      <c r="T1705" s="100"/>
      <c r="U1705" s="100"/>
      <c r="V1705" s="100"/>
      <c r="W1705" s="100"/>
      <c r="X1705" s="100"/>
      <c r="Y1705" s="100"/>
      <c r="Z1705" s="100"/>
    </row>
    <row r="1706" spans="1:26" ht="14.25" customHeight="1" collapsed="1" x14ac:dyDescent="0.2">
      <c r="A1706" s="161"/>
      <c r="B1706" s="161"/>
      <c r="C1706" s="161"/>
      <c r="D1706" s="161" t="s">
        <v>1148</v>
      </c>
      <c r="E1706" s="162">
        <v>1</v>
      </c>
      <c r="F1706" s="176" t="s">
        <v>1149</v>
      </c>
      <c r="G1706" s="161"/>
      <c r="H1706" s="100"/>
      <c r="I1706" s="100"/>
      <c r="J1706" s="100"/>
      <c r="K1706" s="100"/>
      <c r="L1706" s="100"/>
      <c r="M1706" s="100"/>
      <c r="N1706" s="100"/>
      <c r="O1706" s="100"/>
      <c r="P1706" s="100"/>
      <c r="Q1706" s="100"/>
      <c r="R1706" s="100"/>
      <c r="S1706" s="100"/>
      <c r="T1706" s="100"/>
      <c r="U1706" s="100"/>
      <c r="V1706" s="100"/>
      <c r="W1706" s="100"/>
      <c r="X1706" s="100"/>
      <c r="Y1706" s="100"/>
      <c r="Z1706" s="100"/>
    </row>
    <row r="1707" spans="1:26" ht="14.25" hidden="1" customHeight="1" outlineLevel="1" x14ac:dyDescent="0.2">
      <c r="A1707" s="161"/>
      <c r="B1707" s="161"/>
      <c r="C1707" s="161">
        <v>2</v>
      </c>
      <c r="D1707" s="161" t="s">
        <v>1148</v>
      </c>
      <c r="E1707" s="162">
        <v>2</v>
      </c>
      <c r="F1707" s="176" t="s">
        <v>1149</v>
      </c>
      <c r="G1707" s="161">
        <v>24</v>
      </c>
      <c r="H1707" s="100"/>
      <c r="I1707" s="100"/>
      <c r="J1707" s="100"/>
      <c r="K1707" s="100"/>
      <c r="L1707" s="100"/>
      <c r="M1707" s="100"/>
      <c r="N1707" s="100"/>
      <c r="O1707" s="100"/>
      <c r="P1707" s="100"/>
      <c r="Q1707" s="100"/>
      <c r="R1707" s="100"/>
      <c r="S1707" s="100"/>
      <c r="T1707" s="100"/>
      <c r="U1707" s="100"/>
      <c r="V1707" s="100"/>
      <c r="W1707" s="100"/>
      <c r="X1707" s="100"/>
      <c r="Y1707" s="100"/>
      <c r="Z1707" s="100"/>
    </row>
    <row r="1708" spans="1:26" ht="14.25" hidden="1" customHeight="1" outlineLevel="1" x14ac:dyDescent="0.2">
      <c r="A1708" s="161"/>
      <c r="B1708" s="161"/>
      <c r="C1708" s="161">
        <v>3</v>
      </c>
      <c r="D1708" s="161" t="s">
        <v>1096</v>
      </c>
      <c r="E1708" s="162">
        <v>0.71</v>
      </c>
      <c r="F1708" s="176"/>
      <c r="G1708" s="161">
        <v>26</v>
      </c>
      <c r="H1708" s="100"/>
      <c r="I1708" s="100"/>
      <c r="J1708" s="100"/>
      <c r="K1708" s="100"/>
      <c r="L1708" s="100"/>
      <c r="M1708" s="100"/>
      <c r="N1708" s="100"/>
      <c r="O1708" s="100"/>
      <c r="P1708" s="100"/>
      <c r="Q1708" s="100"/>
      <c r="R1708" s="100"/>
      <c r="S1708" s="100"/>
      <c r="T1708" s="100"/>
      <c r="U1708" s="100"/>
      <c r="V1708" s="100"/>
      <c r="W1708" s="100"/>
      <c r="X1708" s="100"/>
      <c r="Y1708" s="100"/>
      <c r="Z1708" s="100"/>
    </row>
    <row r="1709" spans="1:26" ht="14.25" hidden="1" customHeight="1" outlineLevel="1" x14ac:dyDescent="0.2">
      <c r="A1709" s="161"/>
      <c r="B1709" s="161"/>
      <c r="C1709" s="161"/>
      <c r="D1709" s="161" t="s">
        <v>1097</v>
      </c>
      <c r="E1709" s="162">
        <v>35.5</v>
      </c>
      <c r="F1709" s="176"/>
      <c r="G1709" s="161"/>
      <c r="H1709" s="100"/>
      <c r="I1709" s="100"/>
      <c r="J1709" s="100"/>
      <c r="K1709" s="100"/>
      <c r="L1709" s="100"/>
      <c r="M1709" s="100"/>
      <c r="N1709" s="100"/>
      <c r="O1709" s="100"/>
      <c r="P1709" s="100"/>
      <c r="Q1709" s="100"/>
      <c r="R1709" s="100"/>
      <c r="S1709" s="100"/>
      <c r="T1709" s="100"/>
      <c r="U1709" s="100"/>
      <c r="V1709" s="100"/>
      <c r="W1709" s="100"/>
      <c r="X1709" s="100"/>
      <c r="Y1709" s="100"/>
      <c r="Z1709" s="100"/>
    </row>
    <row r="1710" spans="1:26" ht="14.25" hidden="1" customHeight="1" outlineLevel="1" x14ac:dyDescent="0.2">
      <c r="A1710" s="161"/>
      <c r="B1710" s="161"/>
      <c r="C1710" s="161">
        <v>4</v>
      </c>
      <c r="D1710" s="161" t="s">
        <v>1148</v>
      </c>
      <c r="E1710" s="162">
        <v>3</v>
      </c>
      <c r="F1710" s="176" t="s">
        <v>1149</v>
      </c>
      <c r="G1710" s="161">
        <v>28</v>
      </c>
      <c r="H1710" s="100"/>
      <c r="I1710" s="100"/>
      <c r="J1710" s="100"/>
      <c r="K1710" s="100"/>
      <c r="L1710" s="100"/>
      <c r="M1710" s="100"/>
      <c r="N1710" s="100"/>
      <c r="O1710" s="100"/>
      <c r="P1710" s="100"/>
      <c r="Q1710" s="100"/>
      <c r="R1710" s="100"/>
      <c r="S1710" s="100"/>
      <c r="T1710" s="100"/>
      <c r="U1710" s="100"/>
      <c r="V1710" s="100"/>
      <c r="W1710" s="100"/>
      <c r="X1710" s="100"/>
      <c r="Y1710" s="100"/>
      <c r="Z1710" s="100"/>
    </row>
    <row r="1711" spans="1:26" ht="14.25" hidden="1" customHeight="1" outlineLevel="1" x14ac:dyDescent="0.2">
      <c r="A1711" s="161"/>
      <c r="B1711" s="161"/>
      <c r="C1711" s="161">
        <v>5</v>
      </c>
      <c r="D1711" s="161" t="s">
        <v>1096</v>
      </c>
      <c r="E1711" s="162">
        <v>0.72</v>
      </c>
      <c r="F1711" s="176"/>
      <c r="G1711" s="161">
        <v>30</v>
      </c>
      <c r="H1711" s="100"/>
      <c r="I1711" s="100"/>
      <c r="J1711" s="100"/>
      <c r="K1711" s="100"/>
      <c r="L1711" s="100"/>
      <c r="M1711" s="100"/>
      <c r="N1711" s="100"/>
      <c r="O1711" s="100"/>
      <c r="P1711" s="100"/>
      <c r="Q1711" s="100"/>
      <c r="R1711" s="100"/>
      <c r="S1711" s="100"/>
      <c r="T1711" s="100"/>
      <c r="U1711" s="100"/>
      <c r="V1711" s="100"/>
      <c r="W1711" s="100"/>
      <c r="X1711" s="100"/>
      <c r="Y1711" s="100"/>
      <c r="Z1711" s="100"/>
    </row>
    <row r="1712" spans="1:26" ht="14.25" hidden="1" customHeight="1" outlineLevel="1" x14ac:dyDescent="0.2">
      <c r="A1712" s="161"/>
      <c r="B1712" s="161"/>
      <c r="C1712" s="161"/>
      <c r="D1712" s="161" t="s">
        <v>1097</v>
      </c>
      <c r="E1712" s="162">
        <v>36</v>
      </c>
      <c r="F1712" s="176"/>
      <c r="G1712" s="161"/>
      <c r="H1712" s="100"/>
      <c r="I1712" s="100"/>
      <c r="J1712" s="100"/>
      <c r="K1712" s="100"/>
      <c r="L1712" s="100"/>
      <c r="M1712" s="100"/>
      <c r="N1712" s="100"/>
      <c r="O1712" s="100"/>
      <c r="P1712" s="100"/>
      <c r="Q1712" s="100"/>
      <c r="R1712" s="100"/>
      <c r="S1712" s="100"/>
      <c r="T1712" s="100"/>
      <c r="U1712" s="100"/>
      <c r="V1712" s="100"/>
      <c r="W1712" s="100"/>
      <c r="X1712" s="100"/>
      <c r="Y1712" s="100"/>
      <c r="Z1712" s="100"/>
    </row>
    <row r="1713" spans="1:26" ht="14.25" hidden="1" customHeight="1" outlineLevel="1" x14ac:dyDescent="0.2">
      <c r="A1713" s="161"/>
      <c r="B1713" s="161"/>
      <c r="C1713" s="161">
        <v>6</v>
      </c>
      <c r="D1713" s="161" t="s">
        <v>1148</v>
      </c>
      <c r="E1713" s="162">
        <v>4</v>
      </c>
      <c r="F1713" s="176" t="s">
        <v>1149</v>
      </c>
      <c r="G1713" s="161">
        <v>32</v>
      </c>
      <c r="H1713" s="100"/>
      <c r="I1713" s="100"/>
      <c r="J1713" s="100"/>
      <c r="K1713" s="100"/>
      <c r="L1713" s="100"/>
      <c r="M1713" s="100"/>
      <c r="N1713" s="100"/>
      <c r="O1713" s="100"/>
      <c r="P1713" s="100"/>
      <c r="Q1713" s="100"/>
      <c r="R1713" s="100"/>
      <c r="S1713" s="100"/>
      <c r="T1713" s="100"/>
      <c r="U1713" s="100"/>
      <c r="V1713" s="100"/>
      <c r="W1713" s="100"/>
      <c r="X1713" s="100"/>
      <c r="Y1713" s="100"/>
      <c r="Z1713" s="100"/>
    </row>
    <row r="1714" spans="1:26" ht="14.25" hidden="1" customHeight="1" outlineLevel="1" x14ac:dyDescent="0.2">
      <c r="A1714" s="161"/>
      <c r="B1714" s="161"/>
      <c r="C1714" s="161">
        <v>7</v>
      </c>
      <c r="D1714" s="161" t="s">
        <v>1096</v>
      </c>
      <c r="E1714" s="162">
        <v>0.73</v>
      </c>
      <c r="F1714" s="176"/>
      <c r="G1714" s="161">
        <v>34</v>
      </c>
      <c r="H1714" s="100"/>
      <c r="I1714" s="100"/>
      <c r="J1714" s="100"/>
      <c r="K1714" s="100"/>
      <c r="L1714" s="100"/>
      <c r="M1714" s="100"/>
      <c r="N1714" s="100"/>
      <c r="O1714" s="100"/>
      <c r="P1714" s="100"/>
      <c r="Q1714" s="100"/>
      <c r="R1714" s="100"/>
      <c r="S1714" s="100"/>
      <c r="T1714" s="100"/>
      <c r="U1714" s="100"/>
      <c r="V1714" s="100"/>
      <c r="W1714" s="100"/>
      <c r="X1714" s="100"/>
      <c r="Y1714" s="100"/>
      <c r="Z1714" s="100"/>
    </row>
    <row r="1715" spans="1:26" ht="14.25" hidden="1" customHeight="1" outlineLevel="1" x14ac:dyDescent="0.2">
      <c r="A1715" s="161"/>
      <c r="B1715" s="161"/>
      <c r="C1715" s="161"/>
      <c r="D1715" s="161" t="s">
        <v>1097</v>
      </c>
      <c r="E1715" s="162">
        <v>36.5</v>
      </c>
      <c r="F1715" s="176"/>
      <c r="G1715" s="161"/>
      <c r="H1715" s="100"/>
      <c r="I1715" s="100"/>
      <c r="J1715" s="100"/>
      <c r="K1715" s="100"/>
      <c r="L1715" s="100"/>
      <c r="M1715" s="100"/>
      <c r="N1715" s="100"/>
      <c r="O1715" s="100"/>
      <c r="P1715" s="100"/>
      <c r="Q1715" s="100"/>
      <c r="R1715" s="100"/>
      <c r="S1715" s="100"/>
      <c r="T1715" s="100"/>
      <c r="U1715" s="100"/>
      <c r="V1715" s="100"/>
      <c r="W1715" s="100"/>
      <c r="X1715" s="100"/>
      <c r="Y1715" s="100"/>
      <c r="Z1715" s="100"/>
    </row>
    <row r="1716" spans="1:26" ht="14.25" hidden="1" customHeight="1" outlineLevel="1" x14ac:dyDescent="0.2">
      <c r="A1716" s="161"/>
      <c r="B1716" s="161"/>
      <c r="C1716" s="161">
        <v>8</v>
      </c>
      <c r="D1716" s="161" t="s">
        <v>1148</v>
      </c>
      <c r="E1716" s="162">
        <v>5</v>
      </c>
      <c r="F1716" s="176" t="s">
        <v>1149</v>
      </c>
      <c r="G1716" s="161">
        <v>36</v>
      </c>
      <c r="H1716" s="100"/>
      <c r="I1716" s="100"/>
      <c r="J1716" s="100"/>
      <c r="K1716" s="100"/>
      <c r="L1716" s="100"/>
      <c r="M1716" s="100"/>
      <c r="N1716" s="100"/>
      <c r="O1716" s="100"/>
      <c r="P1716" s="100"/>
      <c r="Q1716" s="100"/>
      <c r="R1716" s="100"/>
      <c r="S1716" s="100"/>
      <c r="T1716" s="100"/>
      <c r="U1716" s="100"/>
      <c r="V1716" s="100"/>
      <c r="W1716" s="100"/>
      <c r="X1716" s="100"/>
      <c r="Y1716" s="100"/>
      <c r="Z1716" s="100"/>
    </row>
    <row r="1717" spans="1:26" ht="14.25" hidden="1" customHeight="1" outlineLevel="1" x14ac:dyDescent="0.2">
      <c r="A1717" s="161"/>
      <c r="B1717" s="161"/>
      <c r="C1717" s="161">
        <v>9</v>
      </c>
      <c r="D1717" s="161" t="s">
        <v>1096</v>
      </c>
      <c r="E1717" s="162">
        <v>0.74</v>
      </c>
      <c r="F1717" s="176"/>
      <c r="G1717" s="161">
        <v>38</v>
      </c>
      <c r="H1717" s="100"/>
      <c r="I1717" s="100"/>
      <c r="J1717" s="100"/>
      <c r="K1717" s="100"/>
      <c r="L1717" s="100"/>
      <c r="M1717" s="100"/>
      <c r="N1717" s="100"/>
      <c r="O1717" s="100"/>
      <c r="P1717" s="100"/>
      <c r="Q1717" s="100"/>
      <c r="R1717" s="100"/>
      <c r="S1717" s="100"/>
      <c r="T1717" s="100"/>
      <c r="U1717" s="100"/>
      <c r="V1717" s="100"/>
      <c r="W1717" s="100"/>
      <c r="X1717" s="100"/>
      <c r="Y1717" s="100"/>
      <c r="Z1717" s="100"/>
    </row>
    <row r="1718" spans="1:26" ht="14.25" hidden="1" customHeight="1" outlineLevel="1" x14ac:dyDescent="0.2">
      <c r="A1718" s="161"/>
      <c r="B1718" s="161"/>
      <c r="C1718" s="161"/>
      <c r="D1718" s="161" t="s">
        <v>1097</v>
      </c>
      <c r="E1718" s="162">
        <v>37</v>
      </c>
      <c r="F1718" s="176"/>
      <c r="G1718" s="161"/>
      <c r="H1718" s="100"/>
      <c r="I1718" s="100"/>
      <c r="J1718" s="100"/>
      <c r="K1718" s="100"/>
      <c r="L1718" s="100"/>
      <c r="M1718" s="100"/>
      <c r="N1718" s="100"/>
      <c r="O1718" s="100"/>
      <c r="P1718" s="100"/>
      <c r="Q1718" s="100"/>
      <c r="R1718" s="100"/>
      <c r="S1718" s="100"/>
      <c r="T1718" s="100"/>
      <c r="U1718" s="100"/>
      <c r="V1718" s="100"/>
      <c r="W1718" s="100"/>
      <c r="X1718" s="100"/>
      <c r="Y1718" s="100"/>
      <c r="Z1718" s="100"/>
    </row>
    <row r="1719" spans="1:26" ht="14.25" hidden="1" customHeight="1" outlineLevel="1" x14ac:dyDescent="0.2">
      <c r="A1719" s="161"/>
      <c r="B1719" s="161"/>
      <c r="C1719" s="161">
        <v>10</v>
      </c>
      <c r="D1719" s="161" t="s">
        <v>1148</v>
      </c>
      <c r="E1719" s="162">
        <v>6</v>
      </c>
      <c r="F1719" s="176" t="s">
        <v>1149</v>
      </c>
      <c r="G1719" s="161">
        <v>40</v>
      </c>
      <c r="H1719" s="100"/>
      <c r="I1719" s="100"/>
      <c r="J1719" s="100"/>
      <c r="K1719" s="100"/>
      <c r="L1719" s="100"/>
      <c r="M1719" s="100"/>
      <c r="N1719" s="100"/>
      <c r="O1719" s="100"/>
      <c r="P1719" s="100"/>
      <c r="Q1719" s="100"/>
      <c r="R1719" s="100"/>
      <c r="S1719" s="100"/>
      <c r="T1719" s="100"/>
      <c r="U1719" s="100"/>
      <c r="V1719" s="100"/>
      <c r="W1719" s="100"/>
      <c r="X1719" s="100"/>
      <c r="Y1719" s="100"/>
      <c r="Z1719" s="100"/>
    </row>
    <row r="1720" spans="1:26" ht="14.25" hidden="1" customHeight="1" outlineLevel="1" x14ac:dyDescent="0.2">
      <c r="A1720" s="161"/>
      <c r="B1720" s="161"/>
      <c r="C1720" s="161">
        <v>11</v>
      </c>
      <c r="D1720" s="161" t="s">
        <v>1096</v>
      </c>
      <c r="E1720" s="162">
        <v>0.75</v>
      </c>
      <c r="F1720" s="176"/>
      <c r="G1720" s="161">
        <v>42</v>
      </c>
      <c r="H1720" s="100"/>
      <c r="I1720" s="100"/>
      <c r="J1720" s="100"/>
      <c r="K1720" s="100"/>
      <c r="L1720" s="100"/>
      <c r="M1720" s="100"/>
      <c r="N1720" s="100"/>
      <c r="O1720" s="100"/>
      <c r="P1720" s="100"/>
      <c r="Q1720" s="100"/>
      <c r="R1720" s="100"/>
      <c r="S1720" s="100"/>
      <c r="T1720" s="100"/>
      <c r="U1720" s="100"/>
      <c r="V1720" s="100"/>
      <c r="W1720" s="100"/>
      <c r="X1720" s="100"/>
      <c r="Y1720" s="100"/>
      <c r="Z1720" s="100"/>
    </row>
    <row r="1721" spans="1:26" ht="14.25" hidden="1" customHeight="1" outlineLevel="1" x14ac:dyDescent="0.2">
      <c r="A1721" s="161"/>
      <c r="B1721" s="161"/>
      <c r="C1721" s="161"/>
      <c r="D1721" s="161" t="s">
        <v>1097</v>
      </c>
      <c r="E1721" s="162">
        <v>37.5</v>
      </c>
      <c r="F1721" s="176"/>
      <c r="G1721" s="161"/>
      <c r="H1721" s="100"/>
      <c r="I1721" s="100"/>
      <c r="J1721" s="100"/>
      <c r="K1721" s="100"/>
      <c r="L1721" s="100"/>
      <c r="M1721" s="100"/>
      <c r="N1721" s="100"/>
      <c r="O1721" s="100"/>
      <c r="P1721" s="100"/>
      <c r="Q1721" s="100"/>
      <c r="R1721" s="100"/>
      <c r="S1721" s="100"/>
      <c r="T1721" s="100"/>
      <c r="U1721" s="100"/>
      <c r="V1721" s="100"/>
      <c r="W1721" s="100"/>
      <c r="X1721" s="100"/>
      <c r="Y1721" s="100"/>
      <c r="Z1721" s="100"/>
    </row>
    <row r="1722" spans="1:26" ht="14.25" hidden="1" customHeight="1" outlineLevel="1" x14ac:dyDescent="0.2">
      <c r="A1722" s="161"/>
      <c r="B1722" s="161"/>
      <c r="C1722" s="161">
        <v>12</v>
      </c>
      <c r="D1722" s="161" t="s">
        <v>1148</v>
      </c>
      <c r="E1722" s="162">
        <v>7</v>
      </c>
      <c r="F1722" s="176" t="s">
        <v>1149</v>
      </c>
      <c r="G1722" s="161">
        <v>44</v>
      </c>
      <c r="H1722" s="100"/>
      <c r="I1722" s="100"/>
      <c r="J1722" s="100"/>
      <c r="K1722" s="100"/>
      <c r="L1722" s="100"/>
      <c r="M1722" s="100"/>
      <c r="N1722" s="100"/>
      <c r="O1722" s="100"/>
      <c r="P1722" s="100"/>
      <c r="Q1722" s="100"/>
      <c r="R1722" s="100"/>
      <c r="S1722" s="100"/>
      <c r="T1722" s="100"/>
      <c r="U1722" s="100"/>
      <c r="V1722" s="100"/>
      <c r="W1722" s="100"/>
      <c r="X1722" s="100"/>
      <c r="Y1722" s="100"/>
      <c r="Z1722" s="100"/>
    </row>
    <row r="1723" spans="1:26" ht="14.25" hidden="1" customHeight="1" outlineLevel="1" x14ac:dyDescent="0.2">
      <c r="A1723" s="161"/>
      <c r="B1723" s="161"/>
      <c r="C1723" s="161">
        <v>13</v>
      </c>
      <c r="D1723" s="161" t="s">
        <v>1096</v>
      </c>
      <c r="E1723" s="162">
        <v>0.76</v>
      </c>
      <c r="F1723" s="176"/>
      <c r="G1723" s="161">
        <v>46</v>
      </c>
      <c r="H1723" s="100"/>
      <c r="I1723" s="100"/>
      <c r="J1723" s="100"/>
      <c r="K1723" s="100"/>
      <c r="L1723" s="100"/>
      <c r="M1723" s="100"/>
      <c r="N1723" s="100"/>
      <c r="O1723" s="100"/>
      <c r="P1723" s="100"/>
      <c r="Q1723" s="100"/>
      <c r="R1723" s="100"/>
      <c r="S1723" s="100"/>
      <c r="T1723" s="100"/>
      <c r="U1723" s="100"/>
      <c r="V1723" s="100"/>
      <c r="W1723" s="100"/>
      <c r="X1723" s="100"/>
      <c r="Y1723" s="100"/>
      <c r="Z1723" s="100"/>
    </row>
    <row r="1724" spans="1:26" ht="14.25" hidden="1" customHeight="1" outlineLevel="1" x14ac:dyDescent="0.2">
      <c r="A1724" s="161"/>
      <c r="B1724" s="161"/>
      <c r="C1724" s="161"/>
      <c r="D1724" s="161" t="s">
        <v>1097</v>
      </c>
      <c r="E1724" s="162">
        <v>38</v>
      </c>
      <c r="F1724" s="176"/>
      <c r="G1724" s="161"/>
      <c r="H1724" s="100"/>
      <c r="I1724" s="100"/>
      <c r="J1724" s="100"/>
      <c r="K1724" s="100"/>
      <c r="L1724" s="100"/>
      <c r="M1724" s="100"/>
      <c r="N1724" s="100"/>
      <c r="O1724" s="100"/>
      <c r="P1724" s="100"/>
      <c r="Q1724" s="100"/>
      <c r="R1724" s="100"/>
      <c r="S1724" s="100"/>
      <c r="T1724" s="100"/>
      <c r="U1724" s="100"/>
      <c r="V1724" s="100"/>
      <c r="W1724" s="100"/>
      <c r="X1724" s="100"/>
      <c r="Y1724" s="100"/>
      <c r="Z1724" s="100"/>
    </row>
    <row r="1725" spans="1:26" ht="14.25" hidden="1" customHeight="1" outlineLevel="1" x14ac:dyDescent="0.2">
      <c r="A1725" s="161"/>
      <c r="B1725" s="161"/>
      <c r="C1725" s="161">
        <v>14</v>
      </c>
      <c r="D1725" s="161" t="s">
        <v>1148</v>
      </c>
      <c r="E1725" s="162">
        <v>8</v>
      </c>
      <c r="F1725" s="176" t="s">
        <v>1149</v>
      </c>
      <c r="G1725" s="161">
        <v>48</v>
      </c>
      <c r="H1725" s="100"/>
      <c r="I1725" s="100"/>
      <c r="J1725" s="100"/>
      <c r="K1725" s="100"/>
      <c r="L1725" s="100"/>
      <c r="M1725" s="100"/>
      <c r="N1725" s="100"/>
      <c r="O1725" s="100"/>
      <c r="P1725" s="100"/>
      <c r="Q1725" s="100"/>
      <c r="R1725" s="100"/>
      <c r="S1725" s="100"/>
      <c r="T1725" s="100"/>
      <c r="U1725" s="100"/>
      <c r="V1725" s="100"/>
      <c r="W1725" s="100"/>
      <c r="X1725" s="100"/>
      <c r="Y1725" s="100"/>
      <c r="Z1725" s="100"/>
    </row>
    <row r="1726" spans="1:26" ht="14.25" hidden="1" customHeight="1" outlineLevel="1" x14ac:dyDescent="0.2">
      <c r="A1726" s="161"/>
      <c r="B1726" s="161"/>
      <c r="C1726" s="161">
        <v>15</v>
      </c>
      <c r="D1726" s="161" t="s">
        <v>1096</v>
      </c>
      <c r="E1726" s="162">
        <v>0.77</v>
      </c>
      <c r="F1726" s="176"/>
      <c r="G1726" s="161">
        <v>50</v>
      </c>
      <c r="H1726" s="100"/>
      <c r="I1726" s="100"/>
      <c r="J1726" s="100"/>
      <c r="K1726" s="100"/>
      <c r="L1726" s="100"/>
      <c r="M1726" s="100"/>
      <c r="N1726" s="100"/>
      <c r="O1726" s="100"/>
      <c r="P1726" s="100"/>
      <c r="Q1726" s="100"/>
      <c r="R1726" s="100"/>
      <c r="S1726" s="100"/>
      <c r="T1726" s="100"/>
      <c r="U1726" s="100"/>
      <c r="V1726" s="100"/>
      <c r="W1726" s="100"/>
      <c r="X1726" s="100"/>
      <c r="Y1726" s="100"/>
      <c r="Z1726" s="100"/>
    </row>
    <row r="1727" spans="1:26" ht="14.25" hidden="1" customHeight="1" outlineLevel="1" x14ac:dyDescent="0.2">
      <c r="A1727" s="161"/>
      <c r="B1727" s="161"/>
      <c r="C1727" s="161"/>
      <c r="D1727" s="161" t="s">
        <v>1097</v>
      </c>
      <c r="E1727" s="162">
        <v>38.5</v>
      </c>
      <c r="F1727" s="176"/>
      <c r="G1727" s="161"/>
      <c r="H1727" s="100"/>
      <c r="I1727" s="100"/>
      <c r="J1727" s="100"/>
      <c r="K1727" s="100"/>
      <c r="L1727" s="100"/>
      <c r="M1727" s="100"/>
      <c r="N1727" s="100"/>
      <c r="O1727" s="100"/>
      <c r="P1727" s="100"/>
      <c r="Q1727" s="100"/>
      <c r="R1727" s="100"/>
      <c r="S1727" s="100"/>
      <c r="T1727" s="100"/>
      <c r="U1727" s="100"/>
      <c r="V1727" s="100"/>
      <c r="W1727" s="100"/>
      <c r="X1727" s="100"/>
      <c r="Y1727" s="100"/>
      <c r="Z1727" s="100"/>
    </row>
    <row r="1728" spans="1:26" ht="14.25" hidden="1" customHeight="1" outlineLevel="1" x14ac:dyDescent="0.2">
      <c r="A1728" s="161"/>
      <c r="B1728" s="161"/>
      <c r="C1728" s="161">
        <v>16</v>
      </c>
      <c r="D1728" s="161" t="s">
        <v>1148</v>
      </c>
      <c r="E1728" s="162">
        <v>9</v>
      </c>
      <c r="F1728" s="176" t="s">
        <v>1149</v>
      </c>
      <c r="G1728" s="161">
        <v>52</v>
      </c>
      <c r="H1728" s="100"/>
      <c r="I1728" s="100"/>
      <c r="J1728" s="100"/>
      <c r="K1728" s="100"/>
      <c r="L1728" s="100"/>
      <c r="M1728" s="100"/>
      <c r="N1728" s="100"/>
      <c r="O1728" s="100"/>
      <c r="P1728" s="100"/>
      <c r="Q1728" s="100"/>
      <c r="R1728" s="100"/>
      <c r="S1728" s="100"/>
      <c r="T1728" s="100"/>
      <c r="U1728" s="100"/>
      <c r="V1728" s="100"/>
      <c r="W1728" s="100"/>
      <c r="X1728" s="100"/>
      <c r="Y1728" s="100"/>
      <c r="Z1728" s="100"/>
    </row>
    <row r="1729" spans="1:26" ht="14.25" hidden="1" customHeight="1" outlineLevel="1" x14ac:dyDescent="0.2">
      <c r="A1729" s="161"/>
      <c r="B1729" s="161"/>
      <c r="C1729" s="161">
        <v>17</v>
      </c>
      <c r="D1729" s="161" t="s">
        <v>1096</v>
      </c>
      <c r="E1729" s="162">
        <v>0.78</v>
      </c>
      <c r="F1729" s="176"/>
      <c r="G1729" s="161">
        <v>54</v>
      </c>
      <c r="H1729" s="100"/>
      <c r="I1729" s="100"/>
      <c r="J1729" s="100"/>
      <c r="K1729" s="100"/>
      <c r="L1729" s="100"/>
      <c r="M1729" s="100"/>
      <c r="N1729" s="100"/>
      <c r="O1729" s="100"/>
      <c r="P1729" s="100"/>
      <c r="Q1729" s="100"/>
      <c r="R1729" s="100"/>
      <c r="S1729" s="100"/>
      <c r="T1729" s="100"/>
      <c r="U1729" s="100"/>
      <c r="V1729" s="100"/>
      <c r="W1729" s="100"/>
      <c r="X1729" s="100"/>
      <c r="Y1729" s="100"/>
      <c r="Z1729" s="100"/>
    </row>
    <row r="1730" spans="1:26" ht="14.25" hidden="1" customHeight="1" outlineLevel="1" x14ac:dyDescent="0.2">
      <c r="A1730" s="161"/>
      <c r="B1730" s="161"/>
      <c r="C1730" s="161"/>
      <c r="D1730" s="161" t="s">
        <v>1097</v>
      </c>
      <c r="E1730" s="162">
        <v>39</v>
      </c>
      <c r="F1730" s="176"/>
      <c r="G1730" s="161"/>
      <c r="H1730" s="100"/>
      <c r="I1730" s="100"/>
      <c r="J1730" s="100"/>
      <c r="K1730" s="100"/>
      <c r="L1730" s="100"/>
      <c r="M1730" s="100"/>
      <c r="N1730" s="100"/>
      <c r="O1730" s="100"/>
      <c r="P1730" s="100"/>
      <c r="Q1730" s="100"/>
      <c r="R1730" s="100"/>
      <c r="S1730" s="100"/>
      <c r="T1730" s="100"/>
      <c r="U1730" s="100"/>
      <c r="V1730" s="100"/>
      <c r="W1730" s="100"/>
      <c r="X1730" s="100"/>
      <c r="Y1730" s="100"/>
      <c r="Z1730" s="100"/>
    </row>
    <row r="1731" spans="1:26" ht="14.25" hidden="1" customHeight="1" outlineLevel="1" x14ac:dyDescent="0.2">
      <c r="A1731" s="161"/>
      <c r="B1731" s="161"/>
      <c r="C1731" s="161">
        <v>18</v>
      </c>
      <c r="D1731" s="161" t="s">
        <v>1148</v>
      </c>
      <c r="E1731" s="162">
        <v>10</v>
      </c>
      <c r="F1731" s="176" t="s">
        <v>1149</v>
      </c>
      <c r="G1731" s="161">
        <v>56</v>
      </c>
      <c r="H1731" s="100"/>
      <c r="I1731" s="100"/>
      <c r="J1731" s="100"/>
      <c r="K1731" s="100"/>
      <c r="L1731" s="100"/>
      <c r="M1731" s="100"/>
      <c r="N1731" s="100"/>
      <c r="O1731" s="100"/>
      <c r="P1731" s="100"/>
      <c r="Q1731" s="100"/>
      <c r="R1731" s="100"/>
      <c r="S1731" s="100"/>
      <c r="T1731" s="100"/>
      <c r="U1731" s="100"/>
      <c r="V1731" s="100"/>
      <c r="W1731" s="100"/>
      <c r="X1731" s="100"/>
      <c r="Y1731" s="100"/>
      <c r="Z1731" s="100"/>
    </row>
    <row r="1732" spans="1:26" ht="14.25" hidden="1" customHeight="1" outlineLevel="1" x14ac:dyDescent="0.2">
      <c r="A1732" s="161"/>
      <c r="B1732" s="161"/>
      <c r="C1732" s="161">
        <v>19</v>
      </c>
      <c r="D1732" s="161" t="s">
        <v>1096</v>
      </c>
      <c r="E1732" s="162">
        <v>0.79</v>
      </c>
      <c r="F1732" s="176"/>
      <c r="G1732" s="161">
        <v>58</v>
      </c>
      <c r="H1732" s="100"/>
      <c r="I1732" s="100"/>
      <c r="J1732" s="100"/>
      <c r="K1732" s="100"/>
      <c r="L1732" s="100"/>
      <c r="M1732" s="100"/>
      <c r="N1732" s="100"/>
      <c r="O1732" s="100"/>
      <c r="P1732" s="100"/>
      <c r="Q1732" s="100"/>
      <c r="R1732" s="100"/>
      <c r="S1732" s="100"/>
      <c r="T1732" s="100"/>
      <c r="U1732" s="100"/>
      <c r="V1732" s="100"/>
      <c r="W1732" s="100"/>
      <c r="X1732" s="100"/>
      <c r="Y1732" s="100"/>
      <c r="Z1732" s="100"/>
    </row>
    <row r="1733" spans="1:26" ht="14.25" hidden="1" customHeight="1" outlineLevel="1" x14ac:dyDescent="0.2">
      <c r="A1733" s="161"/>
      <c r="B1733" s="161"/>
      <c r="C1733" s="161"/>
      <c r="D1733" s="161" t="s">
        <v>1097</v>
      </c>
      <c r="E1733" s="162">
        <v>39.5</v>
      </c>
      <c r="F1733" s="176"/>
      <c r="G1733" s="161"/>
      <c r="H1733" s="100"/>
      <c r="I1733" s="100"/>
      <c r="J1733" s="100"/>
      <c r="K1733" s="100"/>
      <c r="L1733" s="100"/>
      <c r="M1733" s="100"/>
      <c r="N1733" s="100"/>
      <c r="O1733" s="100"/>
      <c r="P1733" s="100"/>
      <c r="Q1733" s="100"/>
      <c r="R1733" s="100"/>
      <c r="S1733" s="100"/>
      <c r="T1733" s="100"/>
      <c r="U1733" s="100"/>
      <c r="V1733" s="100"/>
      <c r="W1733" s="100"/>
      <c r="X1733" s="100"/>
      <c r="Y1733" s="100"/>
      <c r="Z1733" s="100"/>
    </row>
    <row r="1734" spans="1:26" ht="14.25" hidden="1" customHeight="1" outlineLevel="1" x14ac:dyDescent="0.2">
      <c r="A1734" s="161"/>
      <c r="B1734" s="161"/>
      <c r="C1734" s="161">
        <v>20</v>
      </c>
      <c r="D1734" s="161" t="s">
        <v>1148</v>
      </c>
      <c r="E1734" s="162">
        <v>11</v>
      </c>
      <c r="F1734" s="176" t="s">
        <v>1149</v>
      </c>
      <c r="G1734" s="161">
        <v>60</v>
      </c>
      <c r="H1734" s="100"/>
      <c r="I1734" s="100"/>
      <c r="J1734" s="100"/>
      <c r="K1734" s="100"/>
      <c r="L1734" s="100"/>
      <c r="M1734" s="100"/>
      <c r="N1734" s="100"/>
      <c r="O1734" s="100"/>
      <c r="P1734" s="100"/>
      <c r="Q1734" s="100"/>
      <c r="R1734" s="100"/>
      <c r="S1734" s="100"/>
      <c r="T1734" s="100"/>
      <c r="U1734" s="100"/>
      <c r="V1734" s="100"/>
      <c r="W1734" s="100"/>
      <c r="X1734" s="100"/>
      <c r="Y1734" s="100"/>
      <c r="Z1734" s="100"/>
    </row>
    <row r="1735" spans="1:26" ht="14.25" hidden="1" customHeight="1" outlineLevel="1" x14ac:dyDescent="0.2">
      <c r="A1735" s="161"/>
      <c r="B1735" s="161"/>
      <c r="C1735" s="161">
        <v>21</v>
      </c>
      <c r="D1735" s="161" t="s">
        <v>1096</v>
      </c>
      <c r="E1735" s="162">
        <v>0.8</v>
      </c>
      <c r="F1735" s="176"/>
      <c r="G1735" s="161">
        <v>62</v>
      </c>
      <c r="H1735" s="100"/>
      <c r="I1735" s="100"/>
      <c r="J1735" s="100"/>
      <c r="K1735" s="100"/>
      <c r="L1735" s="100"/>
      <c r="M1735" s="100"/>
      <c r="N1735" s="100"/>
      <c r="O1735" s="100"/>
      <c r="P1735" s="100"/>
      <c r="Q1735" s="100"/>
      <c r="R1735" s="100"/>
      <c r="S1735" s="100"/>
      <c r="T1735" s="100"/>
      <c r="U1735" s="100"/>
      <c r="V1735" s="100"/>
      <c r="W1735" s="100"/>
      <c r="X1735" s="100"/>
      <c r="Y1735" s="100"/>
      <c r="Z1735" s="100"/>
    </row>
    <row r="1736" spans="1:26" ht="14.25" hidden="1" customHeight="1" outlineLevel="1" x14ac:dyDescent="0.2">
      <c r="A1736" s="161"/>
      <c r="B1736" s="161"/>
      <c r="C1736" s="161"/>
      <c r="D1736" s="161" t="s">
        <v>1097</v>
      </c>
      <c r="E1736" s="162">
        <v>40</v>
      </c>
      <c r="F1736" s="176"/>
      <c r="G1736" s="161"/>
      <c r="H1736" s="100"/>
      <c r="I1736" s="100"/>
      <c r="J1736" s="100"/>
      <c r="K1736" s="100"/>
      <c r="L1736" s="100"/>
      <c r="M1736" s="100"/>
      <c r="N1736" s="100"/>
      <c r="O1736" s="100"/>
      <c r="P1736" s="100"/>
      <c r="Q1736" s="100"/>
      <c r="R1736" s="100"/>
      <c r="S1736" s="100"/>
      <c r="T1736" s="100"/>
      <c r="U1736" s="100"/>
      <c r="V1736" s="100"/>
      <c r="W1736" s="100"/>
      <c r="X1736" s="100"/>
      <c r="Y1736" s="100"/>
      <c r="Z1736" s="100"/>
    </row>
    <row r="1737" spans="1:26" ht="14.25" hidden="1" customHeight="1" outlineLevel="1" x14ac:dyDescent="0.2">
      <c r="A1737" s="161"/>
      <c r="B1737" s="161"/>
      <c r="C1737" s="161">
        <v>22</v>
      </c>
      <c r="D1737" s="161" t="s">
        <v>1148</v>
      </c>
      <c r="E1737" s="162">
        <v>12</v>
      </c>
      <c r="F1737" s="176" t="s">
        <v>1149</v>
      </c>
      <c r="G1737" s="161">
        <v>64</v>
      </c>
      <c r="H1737" s="100"/>
      <c r="I1737" s="100"/>
      <c r="J1737" s="100"/>
      <c r="K1737" s="100"/>
      <c r="L1737" s="100"/>
      <c r="M1737" s="100"/>
      <c r="N1737" s="100"/>
      <c r="O1737" s="100"/>
      <c r="P1737" s="100"/>
      <c r="Q1737" s="100"/>
      <c r="R1737" s="100"/>
      <c r="S1737" s="100"/>
      <c r="T1737" s="100"/>
      <c r="U1737" s="100"/>
      <c r="V1737" s="100"/>
      <c r="W1737" s="100"/>
      <c r="X1737" s="100"/>
      <c r="Y1737" s="100"/>
      <c r="Z1737" s="100"/>
    </row>
    <row r="1738" spans="1:26" ht="14.25" hidden="1" customHeight="1" outlineLevel="1" x14ac:dyDescent="0.2">
      <c r="A1738" s="161"/>
      <c r="B1738" s="161"/>
      <c r="C1738" s="161">
        <v>23</v>
      </c>
      <c r="D1738" s="161" t="s">
        <v>1096</v>
      </c>
      <c r="E1738" s="162">
        <v>0.81</v>
      </c>
      <c r="F1738" s="176"/>
      <c r="G1738" s="161">
        <v>66</v>
      </c>
      <c r="H1738" s="100"/>
      <c r="I1738" s="100"/>
      <c r="J1738" s="100"/>
      <c r="K1738" s="100"/>
      <c r="L1738" s="100"/>
      <c r="M1738" s="100"/>
      <c r="N1738" s="100"/>
      <c r="O1738" s="100"/>
      <c r="P1738" s="100"/>
      <c r="Q1738" s="100"/>
      <c r="R1738" s="100"/>
      <c r="S1738" s="100"/>
      <c r="T1738" s="100"/>
      <c r="U1738" s="100"/>
      <c r="V1738" s="100"/>
      <c r="W1738" s="100"/>
      <c r="X1738" s="100"/>
      <c r="Y1738" s="100"/>
      <c r="Z1738" s="100"/>
    </row>
    <row r="1739" spans="1:26" ht="14.25" hidden="1" customHeight="1" outlineLevel="1" x14ac:dyDescent="0.2">
      <c r="A1739" s="161"/>
      <c r="B1739" s="161"/>
      <c r="C1739" s="161"/>
      <c r="D1739" s="161" t="s">
        <v>1097</v>
      </c>
      <c r="E1739" s="162">
        <v>40.5</v>
      </c>
      <c r="F1739" s="176"/>
      <c r="G1739" s="161"/>
      <c r="H1739" s="100"/>
      <c r="I1739" s="100"/>
      <c r="J1739" s="100"/>
      <c r="K1739" s="100"/>
      <c r="L1739" s="100"/>
      <c r="M1739" s="100"/>
      <c r="N1739" s="100"/>
      <c r="O1739" s="100"/>
      <c r="P1739" s="100"/>
      <c r="Q1739" s="100"/>
      <c r="R1739" s="100"/>
      <c r="S1739" s="100"/>
      <c r="T1739" s="100"/>
      <c r="U1739" s="100"/>
      <c r="V1739" s="100"/>
      <c r="W1739" s="100"/>
      <c r="X1739" s="100"/>
      <c r="Y1739" s="100"/>
      <c r="Z1739" s="100"/>
    </row>
    <row r="1740" spans="1:26" ht="14.25" hidden="1" customHeight="1" outlineLevel="1" x14ac:dyDescent="0.2">
      <c r="A1740" s="161"/>
      <c r="B1740" s="161"/>
      <c r="C1740" s="161">
        <v>24</v>
      </c>
      <c r="D1740" s="161" t="s">
        <v>1148</v>
      </c>
      <c r="E1740" s="162">
        <v>13</v>
      </c>
      <c r="F1740" s="176" t="s">
        <v>1149</v>
      </c>
      <c r="G1740" s="161">
        <v>68</v>
      </c>
      <c r="H1740" s="100"/>
      <c r="I1740" s="100"/>
      <c r="J1740" s="100"/>
      <c r="K1740" s="100"/>
      <c r="L1740" s="100"/>
      <c r="M1740" s="100"/>
      <c r="N1740" s="100"/>
      <c r="O1740" s="100"/>
      <c r="P1740" s="100"/>
      <c r="Q1740" s="100"/>
      <c r="R1740" s="100"/>
      <c r="S1740" s="100"/>
      <c r="T1740" s="100"/>
      <c r="U1740" s="100"/>
      <c r="V1740" s="100"/>
      <c r="W1740" s="100"/>
      <c r="X1740" s="100"/>
      <c r="Y1740" s="100"/>
      <c r="Z1740" s="100"/>
    </row>
    <row r="1741" spans="1:26" ht="14.25" hidden="1" customHeight="1" outlineLevel="1" x14ac:dyDescent="0.2">
      <c r="A1741" s="161"/>
      <c r="B1741" s="161"/>
      <c r="C1741" s="161">
        <v>25</v>
      </c>
      <c r="D1741" s="161" t="s">
        <v>1096</v>
      </c>
      <c r="E1741" s="162">
        <v>0.82</v>
      </c>
      <c r="F1741" s="176"/>
      <c r="G1741" s="161">
        <v>70</v>
      </c>
      <c r="H1741" s="100"/>
      <c r="I1741" s="100"/>
      <c r="J1741" s="100"/>
      <c r="K1741" s="100"/>
      <c r="L1741" s="100"/>
      <c r="M1741" s="100"/>
      <c r="N1741" s="100"/>
      <c r="O1741" s="100"/>
      <c r="P1741" s="100"/>
      <c r="Q1741" s="100"/>
      <c r="R1741" s="100"/>
      <c r="S1741" s="100"/>
      <c r="T1741" s="100"/>
      <c r="U1741" s="100"/>
      <c r="V1741" s="100"/>
      <c r="W1741" s="100"/>
      <c r="X1741" s="100"/>
      <c r="Y1741" s="100"/>
      <c r="Z1741" s="100"/>
    </row>
    <row r="1742" spans="1:26" ht="14.25" hidden="1" customHeight="1" outlineLevel="1" x14ac:dyDescent="0.2">
      <c r="A1742" s="161"/>
      <c r="B1742" s="161"/>
      <c r="C1742" s="161"/>
      <c r="D1742" s="161" t="s">
        <v>1097</v>
      </c>
      <c r="E1742" s="162">
        <v>41</v>
      </c>
      <c r="F1742" s="176"/>
      <c r="G1742" s="161"/>
      <c r="H1742" s="100"/>
      <c r="I1742" s="100"/>
      <c r="J1742" s="100"/>
      <c r="K1742" s="100"/>
      <c r="L1742" s="100"/>
      <c r="M1742" s="100"/>
      <c r="N1742" s="100"/>
      <c r="O1742" s="100"/>
      <c r="P1742" s="100"/>
      <c r="Q1742" s="100"/>
      <c r="R1742" s="100"/>
      <c r="S1742" s="100"/>
      <c r="T1742" s="100"/>
      <c r="U1742" s="100"/>
      <c r="V1742" s="100"/>
      <c r="W1742" s="100"/>
      <c r="X1742" s="100"/>
      <c r="Y1742" s="100"/>
      <c r="Z1742" s="100"/>
    </row>
    <row r="1743" spans="1:26" ht="14.25" hidden="1" customHeight="1" outlineLevel="1" x14ac:dyDescent="0.2">
      <c r="A1743" s="161"/>
      <c r="B1743" s="161"/>
      <c r="C1743" s="161">
        <v>26</v>
      </c>
      <c r="D1743" s="161" t="s">
        <v>1148</v>
      </c>
      <c r="E1743" s="162">
        <v>14</v>
      </c>
      <c r="F1743" s="176" t="s">
        <v>1149</v>
      </c>
      <c r="G1743" s="161">
        <v>72</v>
      </c>
      <c r="H1743" s="100"/>
      <c r="I1743" s="100"/>
      <c r="J1743" s="100"/>
      <c r="K1743" s="100"/>
      <c r="L1743" s="100"/>
      <c r="M1743" s="100"/>
      <c r="N1743" s="100"/>
      <c r="O1743" s="100"/>
      <c r="P1743" s="100"/>
      <c r="Q1743" s="100"/>
      <c r="R1743" s="100"/>
      <c r="S1743" s="100"/>
      <c r="T1743" s="100"/>
      <c r="U1743" s="100"/>
      <c r="V1743" s="100"/>
      <c r="W1743" s="100"/>
      <c r="X1743" s="100"/>
      <c r="Y1743" s="100"/>
      <c r="Z1743" s="100"/>
    </row>
    <row r="1744" spans="1:26" ht="14.25" hidden="1" customHeight="1" outlineLevel="1" x14ac:dyDescent="0.2">
      <c r="A1744" s="161"/>
      <c r="B1744" s="161"/>
      <c r="C1744" s="161">
        <v>27</v>
      </c>
      <c r="D1744" s="161" t="s">
        <v>1096</v>
      </c>
      <c r="E1744" s="162">
        <v>0.83</v>
      </c>
      <c r="F1744" s="176"/>
      <c r="G1744" s="161">
        <v>74</v>
      </c>
      <c r="H1744" s="100"/>
      <c r="I1744" s="100"/>
      <c r="J1744" s="100"/>
      <c r="K1744" s="100"/>
      <c r="L1744" s="100"/>
      <c r="M1744" s="100"/>
      <c r="N1744" s="100"/>
      <c r="O1744" s="100"/>
      <c r="P1744" s="100"/>
      <c r="Q1744" s="100"/>
      <c r="R1744" s="100"/>
      <c r="S1744" s="100"/>
      <c r="T1744" s="100"/>
      <c r="U1744" s="100"/>
      <c r="V1744" s="100"/>
      <c r="W1744" s="100"/>
      <c r="X1744" s="100"/>
      <c r="Y1744" s="100"/>
      <c r="Z1744" s="100"/>
    </row>
    <row r="1745" spans="1:26" ht="14.25" hidden="1" customHeight="1" outlineLevel="1" x14ac:dyDescent="0.2">
      <c r="A1745" s="161"/>
      <c r="B1745" s="161"/>
      <c r="C1745" s="161"/>
      <c r="D1745" s="161" t="s">
        <v>1097</v>
      </c>
      <c r="E1745" s="162">
        <v>41.5</v>
      </c>
      <c r="F1745" s="176"/>
      <c r="G1745" s="161"/>
      <c r="H1745" s="100"/>
      <c r="I1745" s="100"/>
      <c r="J1745" s="100"/>
      <c r="K1745" s="100"/>
      <c r="L1745" s="100"/>
      <c r="M1745" s="100"/>
      <c r="N1745" s="100"/>
      <c r="O1745" s="100"/>
      <c r="P1745" s="100"/>
      <c r="Q1745" s="100"/>
      <c r="R1745" s="100"/>
      <c r="S1745" s="100"/>
      <c r="T1745" s="100"/>
      <c r="U1745" s="100"/>
      <c r="V1745" s="100"/>
      <c r="W1745" s="100"/>
      <c r="X1745" s="100"/>
      <c r="Y1745" s="100"/>
      <c r="Z1745" s="100"/>
    </row>
    <row r="1746" spans="1:26" ht="14.25" hidden="1" customHeight="1" outlineLevel="1" x14ac:dyDescent="0.2">
      <c r="A1746" s="161"/>
      <c r="B1746" s="161"/>
      <c r="C1746" s="161">
        <v>28</v>
      </c>
      <c r="D1746" s="161" t="s">
        <v>1148</v>
      </c>
      <c r="E1746" s="162">
        <v>15</v>
      </c>
      <c r="F1746" s="176" t="s">
        <v>1149</v>
      </c>
      <c r="G1746" s="161">
        <v>76</v>
      </c>
      <c r="H1746" s="100"/>
      <c r="I1746" s="100"/>
      <c r="J1746" s="100"/>
      <c r="K1746" s="100"/>
      <c r="L1746" s="100"/>
      <c r="M1746" s="100"/>
      <c r="N1746" s="100"/>
      <c r="O1746" s="100"/>
      <c r="P1746" s="100"/>
      <c r="Q1746" s="100"/>
      <c r="R1746" s="100"/>
      <c r="S1746" s="100"/>
      <c r="T1746" s="100"/>
      <c r="U1746" s="100"/>
      <c r="V1746" s="100"/>
      <c r="W1746" s="100"/>
      <c r="X1746" s="100"/>
      <c r="Y1746" s="100"/>
      <c r="Z1746" s="100"/>
    </row>
    <row r="1747" spans="1:26" ht="14.25" hidden="1" customHeight="1" outlineLevel="1" x14ac:dyDescent="0.2">
      <c r="A1747" s="161"/>
      <c r="B1747" s="161"/>
      <c r="C1747" s="161">
        <v>29</v>
      </c>
      <c r="D1747" s="161" t="s">
        <v>1096</v>
      </c>
      <c r="E1747" s="162">
        <v>0.84</v>
      </c>
      <c r="F1747" s="176"/>
      <c r="G1747" s="161">
        <v>78</v>
      </c>
      <c r="H1747" s="100"/>
      <c r="I1747" s="100"/>
      <c r="J1747" s="100"/>
      <c r="K1747" s="100"/>
      <c r="L1747" s="100"/>
      <c r="M1747" s="100"/>
      <c r="N1747" s="100"/>
      <c r="O1747" s="100"/>
      <c r="P1747" s="100"/>
      <c r="Q1747" s="100"/>
      <c r="R1747" s="100"/>
      <c r="S1747" s="100"/>
      <c r="T1747" s="100"/>
      <c r="U1747" s="100"/>
      <c r="V1747" s="100"/>
      <c r="W1747" s="100"/>
      <c r="X1747" s="100"/>
      <c r="Y1747" s="100"/>
      <c r="Z1747" s="100"/>
    </row>
    <row r="1748" spans="1:26" ht="14.25" hidden="1" customHeight="1" outlineLevel="1" x14ac:dyDescent="0.2">
      <c r="A1748" s="161"/>
      <c r="B1748" s="161"/>
      <c r="C1748" s="161"/>
      <c r="D1748" s="161" t="s">
        <v>1097</v>
      </c>
      <c r="E1748" s="162">
        <v>42</v>
      </c>
      <c r="F1748" s="176"/>
      <c r="G1748" s="161"/>
      <c r="H1748" s="100"/>
      <c r="I1748" s="100"/>
      <c r="J1748" s="100"/>
      <c r="K1748" s="100"/>
      <c r="L1748" s="100"/>
      <c r="M1748" s="100"/>
      <c r="N1748" s="100"/>
      <c r="O1748" s="100"/>
      <c r="P1748" s="100"/>
      <c r="Q1748" s="100"/>
      <c r="R1748" s="100"/>
      <c r="S1748" s="100"/>
      <c r="T1748" s="100"/>
      <c r="U1748" s="100"/>
      <c r="V1748" s="100"/>
      <c r="W1748" s="100"/>
      <c r="X1748" s="100"/>
      <c r="Y1748" s="100"/>
      <c r="Z1748" s="100"/>
    </row>
    <row r="1749" spans="1:26" ht="14.25" hidden="1" customHeight="1" outlineLevel="1" x14ac:dyDescent="0.2">
      <c r="A1749" s="161"/>
      <c r="B1749" s="161"/>
      <c r="C1749" s="161">
        <v>30</v>
      </c>
      <c r="D1749" s="161" t="s">
        <v>1148</v>
      </c>
      <c r="E1749" s="162">
        <v>16</v>
      </c>
      <c r="F1749" s="176" t="s">
        <v>1149</v>
      </c>
      <c r="G1749" s="161">
        <v>80</v>
      </c>
      <c r="H1749" s="100"/>
      <c r="I1749" s="100"/>
      <c r="J1749" s="100"/>
      <c r="K1749" s="100"/>
      <c r="L1749" s="100"/>
      <c r="M1749" s="100"/>
      <c r="N1749" s="100"/>
      <c r="O1749" s="100"/>
      <c r="P1749" s="100"/>
      <c r="Q1749" s="100"/>
      <c r="R1749" s="100"/>
      <c r="S1749" s="100"/>
      <c r="T1749" s="100"/>
      <c r="U1749" s="100"/>
      <c r="V1749" s="100"/>
      <c r="W1749" s="100"/>
      <c r="X1749" s="100"/>
      <c r="Y1749" s="100"/>
      <c r="Z1749" s="100"/>
    </row>
    <row r="1750" spans="1:26" ht="14.25" hidden="1" customHeight="1" outlineLevel="1" x14ac:dyDescent="0.2">
      <c r="A1750" s="161"/>
      <c r="B1750" s="161"/>
      <c r="C1750" s="161">
        <v>31</v>
      </c>
      <c r="D1750" s="161" t="s">
        <v>1096</v>
      </c>
      <c r="E1750" s="162">
        <v>0.85</v>
      </c>
      <c r="F1750" s="176"/>
      <c r="G1750" s="161">
        <v>82</v>
      </c>
      <c r="H1750" s="100"/>
      <c r="I1750" s="100"/>
      <c r="J1750" s="100"/>
      <c r="K1750" s="100"/>
      <c r="L1750" s="100"/>
      <c r="M1750" s="100"/>
      <c r="N1750" s="100"/>
      <c r="O1750" s="100"/>
      <c r="P1750" s="100"/>
      <c r="Q1750" s="100"/>
      <c r="R1750" s="100"/>
      <c r="S1750" s="100"/>
      <c r="T1750" s="100"/>
      <c r="U1750" s="100"/>
      <c r="V1750" s="100"/>
      <c r="W1750" s="100"/>
      <c r="X1750" s="100"/>
      <c r="Y1750" s="100"/>
      <c r="Z1750" s="100"/>
    </row>
    <row r="1751" spans="1:26" ht="14.25" hidden="1" customHeight="1" outlineLevel="1" x14ac:dyDescent="0.2">
      <c r="A1751" s="161"/>
      <c r="B1751" s="161"/>
      <c r="C1751" s="161"/>
      <c r="D1751" s="161" t="s">
        <v>1097</v>
      </c>
      <c r="E1751" s="162">
        <v>42.5</v>
      </c>
      <c r="F1751" s="176"/>
      <c r="G1751" s="161"/>
      <c r="H1751" s="100"/>
      <c r="I1751" s="100"/>
      <c r="J1751" s="100"/>
      <c r="K1751" s="100"/>
      <c r="L1751" s="100"/>
      <c r="M1751" s="100"/>
      <c r="N1751" s="100"/>
      <c r="O1751" s="100"/>
      <c r="P1751" s="100"/>
      <c r="Q1751" s="100"/>
      <c r="R1751" s="100"/>
      <c r="S1751" s="100"/>
      <c r="T1751" s="100"/>
      <c r="U1751" s="100"/>
      <c r="V1751" s="100"/>
      <c r="W1751" s="100"/>
      <c r="X1751" s="100"/>
      <c r="Y1751" s="100"/>
      <c r="Z1751" s="100"/>
    </row>
    <row r="1752" spans="1:26" ht="14.25" hidden="1" customHeight="1" outlineLevel="1" x14ac:dyDescent="0.2">
      <c r="A1752" s="161"/>
      <c r="B1752" s="161"/>
      <c r="C1752" s="161">
        <v>32</v>
      </c>
      <c r="D1752" s="161" t="s">
        <v>1148</v>
      </c>
      <c r="E1752" s="162">
        <v>17</v>
      </c>
      <c r="F1752" s="176" t="s">
        <v>1149</v>
      </c>
      <c r="G1752" s="161">
        <v>84</v>
      </c>
      <c r="H1752" s="100"/>
      <c r="I1752" s="100"/>
      <c r="J1752" s="100"/>
      <c r="K1752" s="100"/>
      <c r="L1752" s="100"/>
      <c r="M1752" s="100"/>
      <c r="N1752" s="100"/>
      <c r="O1752" s="100"/>
      <c r="P1752" s="100"/>
      <c r="Q1752" s="100"/>
      <c r="R1752" s="100"/>
      <c r="S1752" s="100"/>
      <c r="T1752" s="100"/>
      <c r="U1752" s="100"/>
      <c r="V1752" s="100"/>
      <c r="W1752" s="100"/>
      <c r="X1752" s="100"/>
      <c r="Y1752" s="100"/>
      <c r="Z1752" s="100"/>
    </row>
    <row r="1753" spans="1:26" ht="14.25" hidden="1" customHeight="1" outlineLevel="1" x14ac:dyDescent="0.2">
      <c r="A1753" s="161"/>
      <c r="B1753" s="161"/>
      <c r="C1753" s="161">
        <v>33</v>
      </c>
      <c r="D1753" s="161" t="s">
        <v>1096</v>
      </c>
      <c r="E1753" s="162">
        <v>0.86</v>
      </c>
      <c r="F1753" s="176"/>
      <c r="G1753" s="161">
        <v>86</v>
      </c>
      <c r="H1753" s="100"/>
      <c r="I1753" s="100"/>
      <c r="J1753" s="100"/>
      <c r="K1753" s="100"/>
      <c r="L1753" s="100"/>
      <c r="M1753" s="100"/>
      <c r="N1753" s="100"/>
      <c r="O1753" s="100"/>
      <c r="P1753" s="100"/>
      <c r="Q1753" s="100"/>
      <c r="R1753" s="100"/>
      <c r="S1753" s="100"/>
      <c r="T1753" s="100"/>
      <c r="U1753" s="100"/>
      <c r="V1753" s="100"/>
      <c r="W1753" s="100"/>
      <c r="X1753" s="100"/>
      <c r="Y1753" s="100"/>
      <c r="Z1753" s="100"/>
    </row>
    <row r="1754" spans="1:26" ht="14.25" hidden="1" customHeight="1" outlineLevel="1" x14ac:dyDescent="0.2">
      <c r="A1754" s="161"/>
      <c r="B1754" s="161"/>
      <c r="C1754" s="161"/>
      <c r="D1754" s="161" t="s">
        <v>1097</v>
      </c>
      <c r="E1754" s="162">
        <v>43</v>
      </c>
      <c r="F1754" s="176"/>
      <c r="G1754" s="161"/>
      <c r="H1754" s="100"/>
      <c r="I1754" s="100"/>
      <c r="J1754" s="100"/>
      <c r="K1754" s="100"/>
      <c r="L1754" s="100"/>
      <c r="M1754" s="100"/>
      <c r="N1754" s="100"/>
      <c r="O1754" s="100"/>
      <c r="P1754" s="100"/>
      <c r="Q1754" s="100"/>
      <c r="R1754" s="100"/>
      <c r="S1754" s="100"/>
      <c r="T1754" s="100"/>
      <c r="U1754" s="100"/>
      <c r="V1754" s="100"/>
      <c r="W1754" s="100"/>
      <c r="X1754" s="100"/>
      <c r="Y1754" s="100"/>
      <c r="Z1754" s="100"/>
    </row>
    <row r="1755" spans="1:26" ht="14.25" hidden="1" customHeight="1" outlineLevel="1" x14ac:dyDescent="0.2">
      <c r="A1755" s="161"/>
      <c r="B1755" s="161"/>
      <c r="C1755" s="161">
        <v>34</v>
      </c>
      <c r="D1755" s="161" t="s">
        <v>1148</v>
      </c>
      <c r="E1755" s="162">
        <v>18</v>
      </c>
      <c r="F1755" s="176" t="s">
        <v>1149</v>
      </c>
      <c r="G1755" s="161">
        <v>88</v>
      </c>
      <c r="H1755" s="100"/>
      <c r="I1755" s="100"/>
      <c r="J1755" s="100"/>
      <c r="K1755" s="100"/>
      <c r="L1755" s="100"/>
      <c r="M1755" s="100"/>
      <c r="N1755" s="100"/>
      <c r="O1755" s="100"/>
      <c r="P1755" s="100"/>
      <c r="Q1755" s="100"/>
      <c r="R1755" s="100"/>
      <c r="S1755" s="100"/>
      <c r="T1755" s="100"/>
      <c r="U1755" s="100"/>
      <c r="V1755" s="100"/>
      <c r="W1755" s="100"/>
      <c r="X1755" s="100"/>
      <c r="Y1755" s="100"/>
      <c r="Z1755" s="100"/>
    </row>
    <row r="1756" spans="1:26" ht="14.25" hidden="1" customHeight="1" outlineLevel="1" x14ac:dyDescent="0.2">
      <c r="A1756" s="161"/>
      <c r="B1756" s="161"/>
      <c r="C1756" s="161">
        <v>35</v>
      </c>
      <c r="D1756" s="161" t="s">
        <v>1096</v>
      </c>
      <c r="E1756" s="162">
        <v>0.87</v>
      </c>
      <c r="F1756" s="176"/>
      <c r="G1756" s="161">
        <v>90</v>
      </c>
      <c r="H1756" s="100"/>
      <c r="I1756" s="100"/>
      <c r="J1756" s="100"/>
      <c r="K1756" s="100"/>
      <c r="L1756" s="100"/>
      <c r="M1756" s="100"/>
      <c r="N1756" s="100"/>
      <c r="O1756" s="100"/>
      <c r="P1756" s="100"/>
      <c r="Q1756" s="100"/>
      <c r="R1756" s="100"/>
      <c r="S1756" s="100"/>
      <c r="T1756" s="100"/>
      <c r="U1756" s="100"/>
      <c r="V1756" s="100"/>
      <c r="W1756" s="100"/>
      <c r="X1756" s="100"/>
      <c r="Y1756" s="100"/>
      <c r="Z1756" s="100"/>
    </row>
    <row r="1757" spans="1:26" ht="14.25" hidden="1" customHeight="1" outlineLevel="1" x14ac:dyDescent="0.2">
      <c r="A1757" s="161"/>
      <c r="B1757" s="161"/>
      <c r="C1757" s="161"/>
      <c r="D1757" s="161" t="s">
        <v>1097</v>
      </c>
      <c r="E1757" s="162">
        <v>43.5</v>
      </c>
      <c r="F1757" s="176"/>
      <c r="G1757" s="161"/>
      <c r="H1757" s="100"/>
      <c r="I1757" s="100"/>
      <c r="J1757" s="100"/>
      <c r="K1757" s="100"/>
      <c r="L1757" s="100"/>
      <c r="M1757" s="100"/>
      <c r="N1757" s="100"/>
      <c r="O1757" s="100"/>
      <c r="P1757" s="100"/>
      <c r="Q1757" s="100"/>
      <c r="R1757" s="100"/>
      <c r="S1757" s="100"/>
      <c r="T1757" s="100"/>
      <c r="U1757" s="100"/>
      <c r="V1757" s="100"/>
      <c r="W1757" s="100"/>
      <c r="X1757" s="100"/>
      <c r="Y1757" s="100"/>
      <c r="Z1757" s="100"/>
    </row>
    <row r="1758" spans="1:26" ht="14.25" hidden="1" customHeight="1" outlineLevel="1" x14ac:dyDescent="0.2">
      <c r="A1758" s="161"/>
      <c r="B1758" s="161"/>
      <c r="C1758" s="161">
        <v>36</v>
      </c>
      <c r="D1758" s="161" t="s">
        <v>1148</v>
      </c>
      <c r="E1758" s="162">
        <v>19</v>
      </c>
      <c r="F1758" s="176" t="s">
        <v>1149</v>
      </c>
      <c r="G1758" s="161">
        <v>92</v>
      </c>
      <c r="H1758" s="100"/>
      <c r="I1758" s="100"/>
      <c r="J1758" s="100"/>
      <c r="K1758" s="100"/>
      <c r="L1758" s="100"/>
      <c r="M1758" s="100"/>
      <c r="N1758" s="100"/>
      <c r="O1758" s="100"/>
      <c r="P1758" s="100"/>
      <c r="Q1758" s="100"/>
      <c r="R1758" s="100"/>
      <c r="S1758" s="100"/>
      <c r="T1758" s="100"/>
      <c r="U1758" s="100"/>
      <c r="V1758" s="100"/>
      <c r="W1758" s="100"/>
      <c r="X1758" s="100"/>
      <c r="Y1758" s="100"/>
      <c r="Z1758" s="100"/>
    </row>
    <row r="1759" spans="1:26" ht="14.25" hidden="1" customHeight="1" outlineLevel="1" x14ac:dyDescent="0.2">
      <c r="A1759" s="161"/>
      <c r="B1759" s="161"/>
      <c r="C1759" s="161">
        <v>37</v>
      </c>
      <c r="D1759" s="161" t="s">
        <v>1096</v>
      </c>
      <c r="E1759" s="162">
        <v>0.88</v>
      </c>
      <c r="F1759" s="176"/>
      <c r="G1759" s="161">
        <v>94</v>
      </c>
      <c r="H1759" s="100"/>
      <c r="I1759" s="100"/>
      <c r="J1759" s="100"/>
      <c r="K1759" s="100"/>
      <c r="L1759" s="100"/>
      <c r="M1759" s="100"/>
      <c r="N1759" s="100"/>
      <c r="O1759" s="100"/>
      <c r="P1759" s="100"/>
      <c r="Q1759" s="100"/>
      <c r="R1759" s="100"/>
      <c r="S1759" s="100"/>
      <c r="T1759" s="100"/>
      <c r="U1759" s="100"/>
      <c r="V1759" s="100"/>
      <c r="W1759" s="100"/>
      <c r="X1759" s="100"/>
      <c r="Y1759" s="100"/>
      <c r="Z1759" s="100"/>
    </row>
    <row r="1760" spans="1:26" ht="14.25" hidden="1" customHeight="1" outlineLevel="1" x14ac:dyDescent="0.2">
      <c r="A1760" s="161"/>
      <c r="B1760" s="161"/>
      <c r="C1760" s="161"/>
      <c r="D1760" s="161" t="s">
        <v>1097</v>
      </c>
      <c r="E1760" s="162">
        <v>44</v>
      </c>
      <c r="F1760" s="176"/>
      <c r="G1760" s="161"/>
      <c r="H1760" s="100"/>
      <c r="I1760" s="100"/>
      <c r="J1760" s="100"/>
      <c r="K1760" s="100"/>
      <c r="L1760" s="100"/>
      <c r="M1760" s="100"/>
      <c r="N1760" s="100"/>
      <c r="O1760" s="100"/>
      <c r="P1760" s="100"/>
      <c r="Q1760" s="100"/>
      <c r="R1760" s="100"/>
      <c r="S1760" s="100"/>
      <c r="T1760" s="100"/>
      <c r="U1760" s="100"/>
      <c r="V1760" s="100"/>
      <c r="W1760" s="100"/>
      <c r="X1760" s="100"/>
      <c r="Y1760" s="100"/>
      <c r="Z1760" s="100"/>
    </row>
    <row r="1761" spans="1:26" ht="14.25" hidden="1" customHeight="1" outlineLevel="1" x14ac:dyDescent="0.2">
      <c r="A1761" s="161"/>
      <c r="B1761" s="161"/>
      <c r="C1761" s="161">
        <v>38</v>
      </c>
      <c r="D1761" s="161" t="s">
        <v>1148</v>
      </c>
      <c r="E1761" s="162">
        <v>20</v>
      </c>
      <c r="F1761" s="176" t="s">
        <v>1149</v>
      </c>
      <c r="G1761" s="161">
        <v>96</v>
      </c>
      <c r="H1761" s="100"/>
      <c r="I1761" s="100"/>
      <c r="J1761" s="100"/>
      <c r="K1761" s="100"/>
      <c r="L1761" s="100"/>
      <c r="M1761" s="100"/>
      <c r="N1761" s="100"/>
      <c r="O1761" s="100"/>
      <c r="P1761" s="100"/>
      <c r="Q1761" s="100"/>
      <c r="R1761" s="100"/>
      <c r="S1761" s="100"/>
      <c r="T1761" s="100"/>
      <c r="U1761" s="100"/>
      <c r="V1761" s="100"/>
      <c r="W1761" s="100"/>
      <c r="X1761" s="100"/>
      <c r="Y1761" s="100"/>
      <c r="Z1761" s="100"/>
    </row>
    <row r="1762" spans="1:26" ht="14.25" hidden="1" customHeight="1" outlineLevel="1" x14ac:dyDescent="0.2">
      <c r="A1762" s="161"/>
      <c r="B1762" s="161"/>
      <c r="C1762" s="161">
        <v>39</v>
      </c>
      <c r="D1762" s="161" t="s">
        <v>1096</v>
      </c>
      <c r="E1762" s="162">
        <v>0.89</v>
      </c>
      <c r="F1762" s="176"/>
      <c r="G1762" s="161">
        <v>98</v>
      </c>
      <c r="H1762" s="100"/>
      <c r="I1762" s="100"/>
      <c r="J1762" s="100"/>
      <c r="K1762" s="100"/>
      <c r="L1762" s="100"/>
      <c r="M1762" s="100"/>
      <c r="N1762" s="100"/>
      <c r="O1762" s="100"/>
      <c r="P1762" s="100"/>
      <c r="Q1762" s="100"/>
      <c r="R1762" s="100"/>
      <c r="S1762" s="100"/>
      <c r="T1762" s="100"/>
      <c r="U1762" s="100"/>
      <c r="V1762" s="100"/>
      <c r="W1762" s="100"/>
      <c r="X1762" s="100"/>
      <c r="Y1762" s="100"/>
      <c r="Z1762" s="100"/>
    </row>
    <row r="1763" spans="1:26" ht="14.25" hidden="1" customHeight="1" outlineLevel="1" x14ac:dyDescent="0.2">
      <c r="A1763" s="161"/>
      <c r="B1763" s="161"/>
      <c r="C1763" s="161"/>
      <c r="D1763" s="161" t="s">
        <v>1097</v>
      </c>
      <c r="E1763" s="162">
        <v>44.5</v>
      </c>
      <c r="F1763" s="176"/>
      <c r="G1763" s="161"/>
      <c r="H1763" s="100"/>
      <c r="I1763" s="100"/>
      <c r="J1763" s="100"/>
      <c r="K1763" s="100"/>
      <c r="L1763" s="100"/>
      <c r="M1763" s="100"/>
      <c r="N1763" s="100"/>
      <c r="O1763" s="100"/>
      <c r="P1763" s="100"/>
      <c r="Q1763" s="100"/>
      <c r="R1763" s="100"/>
      <c r="S1763" s="100"/>
      <c r="T1763" s="100"/>
      <c r="U1763" s="100"/>
      <c r="V1763" s="100"/>
      <c r="W1763" s="100"/>
      <c r="X1763" s="100"/>
      <c r="Y1763" s="100"/>
      <c r="Z1763" s="100"/>
    </row>
    <row r="1764" spans="1:26" ht="14.25" hidden="1" customHeight="1" outlineLevel="1" x14ac:dyDescent="0.2">
      <c r="A1764" s="161"/>
      <c r="B1764" s="161"/>
      <c r="C1764" s="161">
        <v>40</v>
      </c>
      <c r="D1764" s="161" t="s">
        <v>1148</v>
      </c>
      <c r="E1764" s="162">
        <v>21</v>
      </c>
      <c r="F1764" s="176" t="s">
        <v>1149</v>
      </c>
      <c r="G1764" s="161">
        <v>100</v>
      </c>
      <c r="H1764" s="100"/>
      <c r="I1764" s="100"/>
      <c r="J1764" s="100"/>
      <c r="K1764" s="100"/>
      <c r="L1764" s="100"/>
      <c r="M1764" s="100"/>
      <c r="N1764" s="100"/>
      <c r="O1764" s="100"/>
      <c r="P1764" s="100"/>
      <c r="Q1764" s="100"/>
      <c r="R1764" s="100"/>
      <c r="S1764" s="100"/>
      <c r="T1764" s="100"/>
      <c r="U1764" s="100"/>
      <c r="V1764" s="100"/>
      <c r="W1764" s="100"/>
      <c r="X1764" s="100"/>
      <c r="Y1764" s="100"/>
      <c r="Z1764" s="100"/>
    </row>
    <row r="1765" spans="1:26" ht="14.25" hidden="1" customHeight="1" outlineLevel="1" x14ac:dyDescent="0.2">
      <c r="A1765" s="161"/>
      <c r="B1765" s="161"/>
      <c r="C1765" s="161">
        <v>41</v>
      </c>
      <c r="D1765" s="161" t="s">
        <v>1096</v>
      </c>
      <c r="E1765" s="162">
        <v>0.9</v>
      </c>
      <c r="F1765" s="176"/>
      <c r="G1765" s="161">
        <v>102</v>
      </c>
      <c r="H1765" s="100"/>
      <c r="I1765" s="100"/>
      <c r="J1765" s="100"/>
      <c r="K1765" s="100"/>
      <c r="L1765" s="100"/>
      <c r="M1765" s="100"/>
      <c r="N1765" s="100"/>
      <c r="O1765" s="100"/>
      <c r="P1765" s="100"/>
      <c r="Q1765" s="100"/>
      <c r="R1765" s="100"/>
      <c r="S1765" s="100"/>
      <c r="T1765" s="100"/>
      <c r="U1765" s="100"/>
      <c r="V1765" s="100"/>
      <c r="W1765" s="100"/>
      <c r="X1765" s="100"/>
      <c r="Y1765" s="100"/>
      <c r="Z1765" s="100"/>
    </row>
    <row r="1766" spans="1:26" ht="14.25" hidden="1" customHeight="1" outlineLevel="1" x14ac:dyDescent="0.2">
      <c r="A1766" s="161"/>
      <c r="B1766" s="161"/>
      <c r="C1766" s="161"/>
      <c r="D1766" s="161" t="s">
        <v>1097</v>
      </c>
      <c r="E1766" s="162">
        <v>45</v>
      </c>
      <c r="F1766" s="176"/>
      <c r="G1766" s="161"/>
      <c r="H1766" s="100"/>
      <c r="I1766" s="100"/>
      <c r="J1766" s="100"/>
      <c r="K1766" s="100"/>
      <c r="L1766" s="100"/>
      <c r="M1766" s="100"/>
      <c r="N1766" s="100"/>
      <c r="O1766" s="100"/>
      <c r="P1766" s="100"/>
      <c r="Q1766" s="100"/>
      <c r="R1766" s="100"/>
      <c r="S1766" s="100"/>
      <c r="T1766" s="100"/>
      <c r="U1766" s="100"/>
      <c r="V1766" s="100"/>
      <c r="W1766" s="100"/>
      <c r="X1766" s="100"/>
      <c r="Y1766" s="100"/>
      <c r="Z1766" s="100"/>
    </row>
    <row r="1767" spans="1:26" ht="14.25" hidden="1" customHeight="1" outlineLevel="1" x14ac:dyDescent="0.2">
      <c r="A1767" s="161"/>
      <c r="B1767" s="161"/>
      <c r="C1767" s="161">
        <v>42</v>
      </c>
      <c r="D1767" s="161" t="s">
        <v>1148</v>
      </c>
      <c r="E1767" s="162">
        <v>22</v>
      </c>
      <c r="F1767" s="176" t="s">
        <v>1149</v>
      </c>
      <c r="G1767" s="161">
        <v>104</v>
      </c>
      <c r="H1767" s="100"/>
      <c r="I1767" s="100"/>
      <c r="J1767" s="100"/>
      <c r="K1767" s="100"/>
      <c r="L1767" s="100"/>
      <c r="M1767" s="100"/>
      <c r="N1767" s="100"/>
      <c r="O1767" s="100"/>
      <c r="P1767" s="100"/>
      <c r="Q1767" s="100"/>
      <c r="R1767" s="100"/>
      <c r="S1767" s="100"/>
      <c r="T1767" s="100"/>
      <c r="U1767" s="100"/>
      <c r="V1767" s="100"/>
      <c r="W1767" s="100"/>
      <c r="X1767" s="100"/>
      <c r="Y1767" s="100"/>
      <c r="Z1767" s="100"/>
    </row>
    <row r="1768" spans="1:26" ht="14.25" hidden="1" customHeight="1" outlineLevel="1" x14ac:dyDescent="0.2">
      <c r="A1768" s="161"/>
      <c r="B1768" s="161"/>
      <c r="C1768" s="161">
        <v>43</v>
      </c>
      <c r="D1768" s="161" t="s">
        <v>1096</v>
      </c>
      <c r="E1768" s="162">
        <v>0.91</v>
      </c>
      <c r="F1768" s="176"/>
      <c r="G1768" s="161">
        <v>106</v>
      </c>
      <c r="H1768" s="100"/>
      <c r="I1768" s="100"/>
      <c r="J1768" s="100"/>
      <c r="K1768" s="100"/>
      <c r="L1768" s="100"/>
      <c r="M1768" s="100"/>
      <c r="N1768" s="100"/>
      <c r="O1768" s="100"/>
      <c r="P1768" s="100"/>
      <c r="Q1768" s="100"/>
      <c r="R1768" s="100"/>
      <c r="S1768" s="100"/>
      <c r="T1768" s="100"/>
      <c r="U1768" s="100"/>
      <c r="V1768" s="100"/>
      <c r="W1768" s="100"/>
      <c r="X1768" s="100"/>
      <c r="Y1768" s="100"/>
      <c r="Z1768" s="100"/>
    </row>
    <row r="1769" spans="1:26" ht="14.25" hidden="1" customHeight="1" outlineLevel="1" x14ac:dyDescent="0.2">
      <c r="A1769" s="161"/>
      <c r="B1769" s="161"/>
      <c r="C1769" s="161"/>
      <c r="D1769" s="161" t="s">
        <v>1097</v>
      </c>
      <c r="E1769" s="162">
        <v>45.5</v>
      </c>
      <c r="F1769" s="176"/>
      <c r="G1769" s="161"/>
      <c r="H1769" s="100"/>
      <c r="I1769" s="100"/>
      <c r="J1769" s="100"/>
      <c r="K1769" s="100"/>
      <c r="L1769" s="100"/>
      <c r="M1769" s="100"/>
      <c r="N1769" s="100"/>
      <c r="O1769" s="100"/>
      <c r="P1769" s="100"/>
      <c r="Q1769" s="100"/>
      <c r="R1769" s="100"/>
      <c r="S1769" s="100"/>
      <c r="T1769" s="100"/>
      <c r="U1769" s="100"/>
      <c r="V1769" s="100"/>
      <c r="W1769" s="100"/>
      <c r="X1769" s="100"/>
      <c r="Y1769" s="100"/>
      <c r="Z1769" s="100"/>
    </row>
    <row r="1770" spans="1:26" ht="14.25" hidden="1" customHeight="1" outlineLevel="1" x14ac:dyDescent="0.2">
      <c r="A1770" s="161"/>
      <c r="B1770" s="161"/>
      <c r="C1770" s="161">
        <v>44</v>
      </c>
      <c r="D1770" s="161" t="s">
        <v>1148</v>
      </c>
      <c r="E1770" s="162">
        <v>23</v>
      </c>
      <c r="F1770" s="176" t="s">
        <v>1149</v>
      </c>
      <c r="G1770" s="161">
        <v>108</v>
      </c>
      <c r="H1770" s="100"/>
      <c r="I1770" s="100"/>
      <c r="J1770" s="100"/>
      <c r="K1770" s="100"/>
      <c r="L1770" s="100"/>
      <c r="M1770" s="100"/>
      <c r="N1770" s="100"/>
      <c r="O1770" s="100"/>
      <c r="P1770" s="100"/>
      <c r="Q1770" s="100"/>
      <c r="R1770" s="100"/>
      <c r="S1770" s="100"/>
      <c r="T1770" s="100"/>
      <c r="U1770" s="100"/>
      <c r="V1770" s="100"/>
      <c r="W1770" s="100"/>
      <c r="X1770" s="100"/>
      <c r="Y1770" s="100"/>
      <c r="Z1770" s="100"/>
    </row>
    <row r="1771" spans="1:26" ht="14.25" hidden="1" customHeight="1" outlineLevel="1" x14ac:dyDescent="0.2">
      <c r="A1771" s="161"/>
      <c r="B1771" s="161"/>
      <c r="C1771" s="161">
        <v>45</v>
      </c>
      <c r="D1771" s="161" t="s">
        <v>1096</v>
      </c>
      <c r="E1771" s="162">
        <v>0.92</v>
      </c>
      <c r="F1771" s="176"/>
      <c r="G1771" s="161">
        <v>110</v>
      </c>
      <c r="H1771" s="100"/>
      <c r="I1771" s="100"/>
      <c r="J1771" s="100"/>
      <c r="K1771" s="100"/>
      <c r="L1771" s="100"/>
      <c r="M1771" s="100"/>
      <c r="N1771" s="100"/>
      <c r="O1771" s="100"/>
      <c r="P1771" s="100"/>
      <c r="Q1771" s="100"/>
      <c r="R1771" s="100"/>
      <c r="S1771" s="100"/>
      <c r="T1771" s="100"/>
      <c r="U1771" s="100"/>
      <c r="V1771" s="100"/>
      <c r="W1771" s="100"/>
      <c r="X1771" s="100"/>
      <c r="Y1771" s="100"/>
      <c r="Z1771" s="100"/>
    </row>
    <row r="1772" spans="1:26" ht="14.25" hidden="1" customHeight="1" outlineLevel="1" x14ac:dyDescent="0.2">
      <c r="A1772" s="161"/>
      <c r="B1772" s="161"/>
      <c r="C1772" s="161"/>
      <c r="D1772" s="161" t="s">
        <v>1097</v>
      </c>
      <c r="E1772" s="162">
        <v>46</v>
      </c>
      <c r="F1772" s="176"/>
      <c r="G1772" s="161"/>
      <c r="H1772" s="100"/>
      <c r="I1772" s="100"/>
      <c r="J1772" s="100"/>
      <c r="K1772" s="100"/>
      <c r="L1772" s="100"/>
      <c r="M1772" s="100"/>
      <c r="N1772" s="100"/>
      <c r="O1772" s="100"/>
      <c r="P1772" s="100"/>
      <c r="Q1772" s="100"/>
      <c r="R1772" s="100"/>
      <c r="S1772" s="100"/>
      <c r="T1772" s="100"/>
      <c r="U1772" s="100"/>
      <c r="V1772" s="100"/>
      <c r="W1772" s="100"/>
      <c r="X1772" s="100"/>
      <c r="Y1772" s="100"/>
      <c r="Z1772" s="100"/>
    </row>
    <row r="1773" spans="1:26" ht="14.25" hidden="1" customHeight="1" outlineLevel="1" x14ac:dyDescent="0.2">
      <c r="A1773" s="161"/>
      <c r="B1773" s="161"/>
      <c r="C1773" s="161">
        <v>46</v>
      </c>
      <c r="D1773" s="161" t="s">
        <v>1148</v>
      </c>
      <c r="E1773" s="162">
        <v>24</v>
      </c>
      <c r="F1773" s="176" t="s">
        <v>1149</v>
      </c>
      <c r="G1773" s="161">
        <v>112</v>
      </c>
      <c r="H1773" s="100"/>
      <c r="I1773" s="100"/>
      <c r="J1773" s="100"/>
      <c r="K1773" s="100"/>
      <c r="L1773" s="100"/>
      <c r="M1773" s="100"/>
      <c r="N1773" s="100"/>
      <c r="O1773" s="100"/>
      <c r="P1773" s="100"/>
      <c r="Q1773" s="100"/>
      <c r="R1773" s="100"/>
      <c r="S1773" s="100"/>
      <c r="T1773" s="100"/>
      <c r="U1773" s="100"/>
      <c r="V1773" s="100"/>
      <c r="W1773" s="100"/>
      <c r="X1773" s="100"/>
      <c r="Y1773" s="100"/>
      <c r="Z1773" s="100"/>
    </row>
    <row r="1774" spans="1:26" ht="14.25" hidden="1" customHeight="1" outlineLevel="1" x14ac:dyDescent="0.2">
      <c r="A1774" s="161"/>
      <c r="B1774" s="161"/>
      <c r="C1774" s="161">
        <v>47</v>
      </c>
      <c r="D1774" s="161" t="s">
        <v>1096</v>
      </c>
      <c r="E1774" s="162">
        <v>0.93</v>
      </c>
      <c r="F1774" s="176"/>
      <c r="G1774" s="161">
        <v>114</v>
      </c>
      <c r="H1774" s="100"/>
      <c r="I1774" s="100"/>
      <c r="J1774" s="100"/>
      <c r="K1774" s="100"/>
      <c r="L1774" s="100"/>
      <c r="M1774" s="100"/>
      <c r="N1774" s="100"/>
      <c r="O1774" s="100"/>
      <c r="P1774" s="100"/>
      <c r="Q1774" s="100"/>
      <c r="R1774" s="100"/>
      <c r="S1774" s="100"/>
      <c r="T1774" s="100"/>
      <c r="U1774" s="100"/>
      <c r="V1774" s="100"/>
      <c r="W1774" s="100"/>
      <c r="X1774" s="100"/>
      <c r="Y1774" s="100"/>
      <c r="Z1774" s="100"/>
    </row>
    <row r="1775" spans="1:26" ht="14.25" hidden="1" customHeight="1" outlineLevel="1" x14ac:dyDescent="0.2">
      <c r="A1775" s="161"/>
      <c r="B1775" s="161"/>
      <c r="C1775" s="161"/>
      <c r="D1775" s="161" t="s">
        <v>1097</v>
      </c>
      <c r="E1775" s="162">
        <v>46.5</v>
      </c>
      <c r="F1775" s="176"/>
      <c r="G1775" s="161"/>
      <c r="H1775" s="100"/>
      <c r="I1775" s="100"/>
      <c r="J1775" s="100"/>
      <c r="K1775" s="100"/>
      <c r="L1775" s="100"/>
      <c r="M1775" s="100"/>
      <c r="N1775" s="100"/>
      <c r="O1775" s="100"/>
      <c r="P1775" s="100"/>
      <c r="Q1775" s="100"/>
      <c r="R1775" s="100"/>
      <c r="S1775" s="100"/>
      <c r="T1775" s="100"/>
      <c r="U1775" s="100"/>
      <c r="V1775" s="100"/>
      <c r="W1775" s="100"/>
      <c r="X1775" s="100"/>
      <c r="Y1775" s="100"/>
      <c r="Z1775" s="100"/>
    </row>
    <row r="1776" spans="1:26" ht="14.25" hidden="1" customHeight="1" outlineLevel="1" x14ac:dyDescent="0.2">
      <c r="A1776" s="161"/>
      <c r="B1776" s="161"/>
      <c r="C1776" s="161">
        <v>48</v>
      </c>
      <c r="D1776" s="161" t="s">
        <v>1148</v>
      </c>
      <c r="E1776" s="162">
        <v>25</v>
      </c>
      <c r="F1776" s="176" t="s">
        <v>1149</v>
      </c>
      <c r="G1776" s="161">
        <v>116</v>
      </c>
      <c r="H1776" s="100"/>
      <c r="I1776" s="100"/>
      <c r="J1776" s="100"/>
      <c r="K1776" s="100"/>
      <c r="L1776" s="100"/>
      <c r="M1776" s="100"/>
      <c r="N1776" s="100"/>
      <c r="O1776" s="100"/>
      <c r="P1776" s="100"/>
      <c r="Q1776" s="100"/>
      <c r="R1776" s="100"/>
      <c r="S1776" s="100"/>
      <c r="T1776" s="100"/>
      <c r="U1776" s="100"/>
      <c r="V1776" s="100"/>
      <c r="W1776" s="100"/>
      <c r="X1776" s="100"/>
      <c r="Y1776" s="100"/>
      <c r="Z1776" s="100"/>
    </row>
    <row r="1777" spans="1:26" ht="14.25" hidden="1" customHeight="1" outlineLevel="1" x14ac:dyDescent="0.2">
      <c r="A1777" s="161"/>
      <c r="B1777" s="161"/>
      <c r="C1777" s="161">
        <v>49</v>
      </c>
      <c r="D1777" s="161" t="s">
        <v>1096</v>
      </c>
      <c r="E1777" s="162">
        <v>0.94</v>
      </c>
      <c r="F1777" s="176"/>
      <c r="G1777" s="161">
        <v>118</v>
      </c>
      <c r="H1777" s="100"/>
      <c r="I1777" s="100"/>
      <c r="J1777" s="100"/>
      <c r="K1777" s="100"/>
      <c r="L1777" s="100"/>
      <c r="M1777" s="100"/>
      <c r="N1777" s="100"/>
      <c r="O1777" s="100"/>
      <c r="P1777" s="100"/>
      <c r="Q1777" s="100"/>
      <c r="R1777" s="100"/>
      <c r="S1777" s="100"/>
      <c r="T1777" s="100"/>
      <c r="U1777" s="100"/>
      <c r="V1777" s="100"/>
      <c r="W1777" s="100"/>
      <c r="X1777" s="100"/>
      <c r="Y1777" s="100"/>
      <c r="Z1777" s="100"/>
    </row>
    <row r="1778" spans="1:26" ht="14.25" hidden="1" customHeight="1" outlineLevel="1" x14ac:dyDescent="0.2">
      <c r="A1778" s="161"/>
      <c r="B1778" s="161"/>
      <c r="C1778" s="161"/>
      <c r="D1778" s="161" t="s">
        <v>1097</v>
      </c>
      <c r="E1778" s="162">
        <v>47</v>
      </c>
      <c r="F1778" s="176"/>
      <c r="G1778" s="161"/>
      <c r="H1778" s="100"/>
      <c r="I1778" s="100"/>
      <c r="J1778" s="100"/>
      <c r="K1778" s="100"/>
      <c r="L1778" s="100"/>
      <c r="M1778" s="100"/>
      <c r="N1778" s="100"/>
      <c r="O1778" s="100"/>
      <c r="P1778" s="100"/>
      <c r="Q1778" s="100"/>
      <c r="R1778" s="100"/>
      <c r="S1778" s="100"/>
      <c r="T1778" s="100"/>
      <c r="U1778" s="100"/>
      <c r="V1778" s="100"/>
      <c r="W1778" s="100"/>
      <c r="X1778" s="100"/>
      <c r="Y1778" s="100"/>
      <c r="Z1778" s="100"/>
    </row>
    <row r="1779" spans="1:26" ht="14.25" hidden="1" customHeight="1" outlineLevel="1" x14ac:dyDescent="0.2">
      <c r="A1779" s="161"/>
      <c r="B1779" s="161"/>
      <c r="C1779" s="161">
        <v>50</v>
      </c>
      <c r="D1779" s="161" t="s">
        <v>1148</v>
      </c>
      <c r="E1779" s="162">
        <v>26</v>
      </c>
      <c r="F1779" s="176" t="s">
        <v>1149</v>
      </c>
      <c r="G1779" s="161">
        <v>120</v>
      </c>
      <c r="H1779" s="100"/>
      <c r="I1779" s="100"/>
      <c r="J1779" s="100"/>
      <c r="K1779" s="100"/>
      <c r="L1779" s="100"/>
      <c r="M1779" s="100"/>
      <c r="N1779" s="100"/>
      <c r="O1779" s="100"/>
      <c r="P1779" s="100"/>
      <c r="Q1779" s="100"/>
      <c r="R1779" s="100"/>
      <c r="S1779" s="100"/>
      <c r="T1779" s="100"/>
      <c r="U1779" s="100"/>
      <c r="V1779" s="100"/>
      <c r="W1779" s="100"/>
      <c r="X1779" s="100"/>
      <c r="Y1779" s="100"/>
      <c r="Z1779" s="100"/>
    </row>
  </sheetData>
  <autoFilter ref="A1:G1"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4B4B"/>
  </sheetPr>
  <dimension ref="A1:I395"/>
  <sheetViews>
    <sheetView workbookViewId="0">
      <pane ySplit="1" topLeftCell="A2" activePane="bottomLeft" state="frozen"/>
      <selection activeCell="F1" sqref="F1"/>
      <selection pane="bottomLeft" activeCell="A395" sqref="A395"/>
    </sheetView>
  </sheetViews>
  <sheetFormatPr defaultColWidth="9.16796875" defaultRowHeight="14.25" outlineLevelRow="1" x14ac:dyDescent="0.15"/>
  <cols>
    <col min="1" max="1" width="23.05859375" style="104" bestFit="1" customWidth="1"/>
    <col min="2" max="2" width="8.359375" style="104" bestFit="1" customWidth="1"/>
    <col min="3" max="3" width="16.046875" style="104" bestFit="1" customWidth="1"/>
    <col min="4" max="4" width="11.19140625" style="104" bestFit="1" customWidth="1"/>
    <col min="5" max="5" width="12.9453125" style="104" bestFit="1" customWidth="1"/>
    <col min="6" max="6" width="13.6171875" style="104" bestFit="1" customWidth="1"/>
    <col min="7" max="7" width="13.078125" style="104" bestFit="1" customWidth="1"/>
    <col min="8" max="8" width="12.80859375" style="104" bestFit="1" customWidth="1"/>
    <col min="9" max="9" width="13.078125" style="104" bestFit="1" customWidth="1"/>
    <col min="10" max="22" width="9.16796875" style="104" customWidth="1"/>
    <col min="23" max="16384" width="9.16796875" style="104"/>
  </cols>
  <sheetData>
    <row r="1" spans="1:9" ht="30" customHeight="1" x14ac:dyDescent="0.2">
      <c r="A1" s="119" t="s">
        <v>92</v>
      </c>
      <c r="B1" s="119" t="s">
        <v>93</v>
      </c>
      <c r="C1" s="120" t="s">
        <v>1150</v>
      </c>
      <c r="D1" s="119" t="s">
        <v>1151</v>
      </c>
      <c r="E1" s="119" t="s">
        <v>1152</v>
      </c>
      <c r="F1" s="119" t="s">
        <v>573</v>
      </c>
      <c r="G1" s="119" t="s">
        <v>575</v>
      </c>
      <c r="H1" s="119" t="s">
        <v>1153</v>
      </c>
      <c r="I1" s="119" t="s">
        <v>1154</v>
      </c>
    </row>
    <row r="2" spans="1:9" x14ac:dyDescent="0.2">
      <c r="A2" s="144" t="s">
        <v>1155</v>
      </c>
      <c r="B2" s="144">
        <v>1</v>
      </c>
      <c r="C2" s="158">
        <v>33500</v>
      </c>
      <c r="D2" s="103" t="s">
        <v>123</v>
      </c>
      <c r="E2" s="103" t="s">
        <v>123</v>
      </c>
      <c r="F2" s="144">
        <v>1</v>
      </c>
      <c r="G2" s="103" t="s">
        <v>123</v>
      </c>
      <c r="H2" s="103" t="s">
        <v>123</v>
      </c>
      <c r="I2" s="103" t="s">
        <v>123</v>
      </c>
    </row>
    <row r="3" spans="1:9" hidden="1" outlineLevel="1" x14ac:dyDescent="0.2">
      <c r="A3" s="144" t="s">
        <v>1155</v>
      </c>
      <c r="B3" s="144">
        <v>2</v>
      </c>
      <c r="C3" s="158">
        <v>34250</v>
      </c>
      <c r="D3" s="103" t="s">
        <v>123</v>
      </c>
      <c r="E3" s="103" t="s">
        <v>123</v>
      </c>
      <c r="F3" s="144">
        <v>1</v>
      </c>
      <c r="G3" s="103" t="s">
        <v>123</v>
      </c>
      <c r="H3" s="103" t="s">
        <v>123</v>
      </c>
      <c r="I3" s="103" t="s">
        <v>123</v>
      </c>
    </row>
    <row r="4" spans="1:9" hidden="1" outlineLevel="1" x14ac:dyDescent="0.2">
      <c r="A4" s="144" t="s">
        <v>1155</v>
      </c>
      <c r="B4" s="144">
        <v>3</v>
      </c>
      <c r="C4" s="158">
        <v>35000</v>
      </c>
      <c r="D4" s="103" t="s">
        <v>123</v>
      </c>
      <c r="E4" s="103" t="s">
        <v>123</v>
      </c>
      <c r="F4" s="144">
        <v>1</v>
      </c>
      <c r="G4" s="103" t="s">
        <v>123</v>
      </c>
      <c r="H4" s="103" t="s">
        <v>123</v>
      </c>
      <c r="I4" s="103" t="s">
        <v>123</v>
      </c>
    </row>
    <row r="5" spans="1:9" hidden="1" outlineLevel="1" x14ac:dyDescent="0.2">
      <c r="A5" s="144" t="s">
        <v>1155</v>
      </c>
      <c r="B5" s="144">
        <v>4</v>
      </c>
      <c r="C5" s="158">
        <v>35750</v>
      </c>
      <c r="D5" s="103" t="s">
        <v>123</v>
      </c>
      <c r="E5" s="103" t="s">
        <v>123</v>
      </c>
      <c r="F5" s="144">
        <v>1</v>
      </c>
      <c r="G5" s="103" t="s">
        <v>123</v>
      </c>
      <c r="H5" s="103" t="s">
        <v>123</v>
      </c>
      <c r="I5" s="103" t="s">
        <v>123</v>
      </c>
    </row>
    <row r="6" spans="1:9" hidden="1" outlineLevel="1" x14ac:dyDescent="0.2">
      <c r="A6" s="144" t="s">
        <v>1155</v>
      </c>
      <c r="B6" s="144">
        <v>5</v>
      </c>
      <c r="C6" s="158">
        <v>36500</v>
      </c>
      <c r="D6" s="103" t="s">
        <v>123</v>
      </c>
      <c r="E6" s="103" t="s">
        <v>123</v>
      </c>
      <c r="F6" s="144">
        <v>1</v>
      </c>
      <c r="G6" s="103" t="s">
        <v>123</v>
      </c>
      <c r="H6" s="103" t="s">
        <v>123</v>
      </c>
      <c r="I6" s="103" t="s">
        <v>123</v>
      </c>
    </row>
    <row r="7" spans="1:9" hidden="1" outlineLevel="1" x14ac:dyDescent="0.2">
      <c r="A7" s="144" t="s">
        <v>1155</v>
      </c>
      <c r="B7" s="144">
        <v>6</v>
      </c>
      <c r="C7" s="158">
        <v>37250</v>
      </c>
      <c r="D7" s="103" t="s">
        <v>123</v>
      </c>
      <c r="E7" s="103" t="s">
        <v>123</v>
      </c>
      <c r="F7" s="144">
        <v>1</v>
      </c>
      <c r="G7" s="103" t="s">
        <v>123</v>
      </c>
      <c r="H7" s="103" t="s">
        <v>123</v>
      </c>
      <c r="I7" s="103" t="s">
        <v>123</v>
      </c>
    </row>
    <row r="8" spans="1:9" hidden="1" outlineLevel="1" x14ac:dyDescent="0.2">
      <c r="A8" s="144" t="s">
        <v>1155</v>
      </c>
      <c r="B8" s="144">
        <v>7</v>
      </c>
      <c r="C8" s="158">
        <v>38000</v>
      </c>
      <c r="D8" s="103" t="s">
        <v>123</v>
      </c>
      <c r="E8" s="103" t="s">
        <v>123</v>
      </c>
      <c r="F8" s="144">
        <v>1</v>
      </c>
      <c r="G8" s="103" t="s">
        <v>123</v>
      </c>
      <c r="H8" s="103" t="s">
        <v>123</v>
      </c>
      <c r="I8" s="103" t="s">
        <v>123</v>
      </c>
    </row>
    <row r="9" spans="1:9" hidden="1" outlineLevel="1" x14ac:dyDescent="0.2">
      <c r="A9" s="144" t="s">
        <v>1155</v>
      </c>
      <c r="B9" s="144">
        <v>8</v>
      </c>
      <c r="C9" s="158">
        <v>38750</v>
      </c>
      <c r="D9" s="103" t="s">
        <v>123</v>
      </c>
      <c r="E9" s="103" t="s">
        <v>123</v>
      </c>
      <c r="F9" s="144">
        <v>1</v>
      </c>
      <c r="G9" s="103" t="s">
        <v>123</v>
      </c>
      <c r="H9" s="103" t="s">
        <v>123</v>
      </c>
      <c r="I9" s="103" t="s">
        <v>123</v>
      </c>
    </row>
    <row r="10" spans="1:9" hidden="1" outlineLevel="1" x14ac:dyDescent="0.2">
      <c r="A10" s="144" t="s">
        <v>1155</v>
      </c>
      <c r="B10" s="144">
        <v>9</v>
      </c>
      <c r="C10" s="158">
        <v>39500</v>
      </c>
      <c r="D10" s="103" t="s">
        <v>123</v>
      </c>
      <c r="E10" s="103" t="s">
        <v>123</v>
      </c>
      <c r="F10" s="144">
        <v>1</v>
      </c>
      <c r="G10" s="103" t="s">
        <v>123</v>
      </c>
      <c r="H10" s="103" t="s">
        <v>123</v>
      </c>
      <c r="I10" s="103" t="s">
        <v>123</v>
      </c>
    </row>
    <row r="11" spans="1:9" hidden="1" outlineLevel="1" x14ac:dyDescent="0.2">
      <c r="A11" s="144" t="s">
        <v>1155</v>
      </c>
      <c r="B11" s="144">
        <v>10</v>
      </c>
      <c r="C11" s="158">
        <v>40250</v>
      </c>
      <c r="D11" s="103" t="s">
        <v>123</v>
      </c>
      <c r="E11" s="103" t="s">
        <v>123</v>
      </c>
      <c r="F11" s="144">
        <v>1</v>
      </c>
      <c r="G11" s="103" t="s">
        <v>123</v>
      </c>
      <c r="H11" s="103" t="s">
        <v>123</v>
      </c>
      <c r="I11" s="103" t="s">
        <v>123</v>
      </c>
    </row>
    <row r="12" spans="1:9" hidden="1" outlineLevel="1" x14ac:dyDescent="0.2">
      <c r="A12" s="144" t="s">
        <v>1155</v>
      </c>
      <c r="B12" s="144">
        <v>11</v>
      </c>
      <c r="C12" s="158">
        <v>41000</v>
      </c>
      <c r="D12" s="103" t="s">
        <v>123</v>
      </c>
      <c r="E12" s="103" t="s">
        <v>123</v>
      </c>
      <c r="F12" s="144">
        <v>1</v>
      </c>
      <c r="G12" s="103" t="s">
        <v>123</v>
      </c>
      <c r="H12" s="103" t="s">
        <v>123</v>
      </c>
      <c r="I12" s="103" t="s">
        <v>123</v>
      </c>
    </row>
    <row r="13" spans="1:9" hidden="1" outlineLevel="1" x14ac:dyDescent="0.2">
      <c r="A13" s="144" t="s">
        <v>1155</v>
      </c>
      <c r="B13" s="144">
        <v>12</v>
      </c>
      <c r="C13" s="158">
        <v>41750</v>
      </c>
      <c r="D13" s="103" t="s">
        <v>123</v>
      </c>
      <c r="E13" s="103" t="s">
        <v>123</v>
      </c>
      <c r="F13" s="144">
        <v>1</v>
      </c>
      <c r="G13" s="103" t="s">
        <v>123</v>
      </c>
      <c r="H13" s="103" t="s">
        <v>123</v>
      </c>
      <c r="I13" s="103" t="s">
        <v>123</v>
      </c>
    </row>
    <row r="14" spans="1:9" hidden="1" outlineLevel="1" x14ac:dyDescent="0.2">
      <c r="A14" s="144" t="s">
        <v>1155</v>
      </c>
      <c r="B14" s="144">
        <v>13</v>
      </c>
      <c r="C14" s="158">
        <v>42500</v>
      </c>
      <c r="D14" s="103" t="s">
        <v>123</v>
      </c>
      <c r="E14" s="103" t="s">
        <v>123</v>
      </c>
      <c r="F14" s="144">
        <v>1</v>
      </c>
      <c r="G14" s="103" t="s">
        <v>123</v>
      </c>
      <c r="H14" s="103" t="s">
        <v>123</v>
      </c>
      <c r="I14" s="103" t="s">
        <v>123</v>
      </c>
    </row>
    <row r="15" spans="1:9" hidden="1" outlineLevel="1" x14ac:dyDescent="0.2">
      <c r="A15" s="144" t="s">
        <v>1155</v>
      </c>
      <c r="B15" s="144">
        <v>14</v>
      </c>
      <c r="C15" s="158">
        <v>43250</v>
      </c>
      <c r="D15" s="103" t="s">
        <v>123</v>
      </c>
      <c r="E15" s="103" t="s">
        <v>123</v>
      </c>
      <c r="F15" s="144">
        <v>1</v>
      </c>
      <c r="G15" s="103" t="s">
        <v>123</v>
      </c>
      <c r="H15" s="103" t="s">
        <v>123</v>
      </c>
      <c r="I15" s="103" t="s">
        <v>123</v>
      </c>
    </row>
    <row r="16" spans="1:9" hidden="1" outlineLevel="1" x14ac:dyDescent="0.2">
      <c r="A16" s="144" t="s">
        <v>1155</v>
      </c>
      <c r="B16" s="144">
        <v>15</v>
      </c>
      <c r="C16" s="158">
        <v>44000</v>
      </c>
      <c r="D16" s="103" t="s">
        <v>123</v>
      </c>
      <c r="E16" s="103" t="s">
        <v>123</v>
      </c>
      <c r="F16" s="144">
        <v>1</v>
      </c>
      <c r="G16" s="103" t="s">
        <v>123</v>
      </c>
      <c r="H16" s="103" t="s">
        <v>123</v>
      </c>
      <c r="I16" s="103" t="s">
        <v>123</v>
      </c>
    </row>
    <row r="17" spans="1:9" hidden="1" outlineLevel="1" x14ac:dyDescent="0.2">
      <c r="A17" s="144" t="s">
        <v>1155</v>
      </c>
      <c r="B17" s="144">
        <v>16</v>
      </c>
      <c r="C17" s="158">
        <v>44750</v>
      </c>
      <c r="D17" s="103" t="s">
        <v>123</v>
      </c>
      <c r="E17" s="103" t="s">
        <v>123</v>
      </c>
      <c r="F17" s="144">
        <v>1</v>
      </c>
      <c r="G17" s="103" t="s">
        <v>123</v>
      </c>
      <c r="H17" s="103" t="s">
        <v>123</v>
      </c>
      <c r="I17" s="103" t="s">
        <v>123</v>
      </c>
    </row>
    <row r="18" spans="1:9" hidden="1" outlineLevel="1" x14ac:dyDescent="0.2">
      <c r="A18" s="144" t="s">
        <v>1155</v>
      </c>
      <c r="B18" s="144">
        <v>17</v>
      </c>
      <c r="C18" s="158">
        <v>45500</v>
      </c>
      <c r="D18" s="103" t="s">
        <v>123</v>
      </c>
      <c r="E18" s="103" t="s">
        <v>123</v>
      </c>
      <c r="F18" s="144">
        <v>1</v>
      </c>
      <c r="G18" s="103" t="s">
        <v>123</v>
      </c>
      <c r="H18" s="103" t="s">
        <v>123</v>
      </c>
      <c r="I18" s="103" t="s">
        <v>123</v>
      </c>
    </row>
    <row r="19" spans="1:9" hidden="1" outlineLevel="1" x14ac:dyDescent="0.2">
      <c r="A19" s="144" t="s">
        <v>1155</v>
      </c>
      <c r="B19" s="144">
        <v>18</v>
      </c>
      <c r="C19" s="158">
        <v>46250</v>
      </c>
      <c r="D19" s="103" t="s">
        <v>123</v>
      </c>
      <c r="E19" s="103" t="s">
        <v>123</v>
      </c>
      <c r="F19" s="144">
        <v>1</v>
      </c>
      <c r="G19" s="103" t="s">
        <v>123</v>
      </c>
      <c r="H19" s="103" t="s">
        <v>123</v>
      </c>
      <c r="I19" s="103" t="s">
        <v>123</v>
      </c>
    </row>
    <row r="20" spans="1:9" hidden="1" outlineLevel="1" x14ac:dyDescent="0.2">
      <c r="A20" s="144" t="s">
        <v>1155</v>
      </c>
      <c r="B20" s="144">
        <v>19</v>
      </c>
      <c r="C20" s="158">
        <v>47000</v>
      </c>
      <c r="D20" s="103" t="s">
        <v>123</v>
      </c>
      <c r="E20" s="103" t="s">
        <v>123</v>
      </c>
      <c r="F20" s="144">
        <v>1</v>
      </c>
      <c r="G20" s="103" t="s">
        <v>123</v>
      </c>
      <c r="H20" s="103" t="s">
        <v>123</v>
      </c>
      <c r="I20" s="103" t="s">
        <v>123</v>
      </c>
    </row>
    <row r="21" spans="1:9" hidden="1" outlineLevel="1" x14ac:dyDescent="0.2">
      <c r="A21" s="144" t="s">
        <v>1155</v>
      </c>
      <c r="B21" s="144">
        <v>20</v>
      </c>
      <c r="C21" s="158">
        <v>47750</v>
      </c>
      <c r="D21" s="103" t="s">
        <v>123</v>
      </c>
      <c r="E21" s="103" t="s">
        <v>123</v>
      </c>
      <c r="F21" s="144">
        <v>1</v>
      </c>
      <c r="G21" s="103" t="s">
        <v>123</v>
      </c>
      <c r="H21" s="103" t="s">
        <v>123</v>
      </c>
      <c r="I21" s="103" t="s">
        <v>123</v>
      </c>
    </row>
    <row r="22" spans="1:9" hidden="1" outlineLevel="1" x14ac:dyDescent="0.2">
      <c r="A22" s="144" t="s">
        <v>1155</v>
      </c>
      <c r="B22" s="144">
        <v>21</v>
      </c>
      <c r="C22" s="158">
        <v>48500</v>
      </c>
      <c r="D22" s="103" t="s">
        <v>123</v>
      </c>
      <c r="E22" s="103" t="s">
        <v>123</v>
      </c>
      <c r="F22" s="144">
        <v>1</v>
      </c>
      <c r="G22" s="103" t="s">
        <v>123</v>
      </c>
      <c r="H22" s="103" t="s">
        <v>123</v>
      </c>
      <c r="I22" s="103" t="s">
        <v>123</v>
      </c>
    </row>
    <row r="23" spans="1:9" hidden="1" outlineLevel="1" x14ac:dyDescent="0.2">
      <c r="A23" s="144" t="s">
        <v>1155</v>
      </c>
      <c r="B23" s="144">
        <v>22</v>
      </c>
      <c r="C23" s="158">
        <v>49250</v>
      </c>
      <c r="D23" s="103" t="s">
        <v>123</v>
      </c>
      <c r="E23" s="103" t="s">
        <v>123</v>
      </c>
      <c r="F23" s="144">
        <v>1</v>
      </c>
      <c r="G23" s="103" t="s">
        <v>123</v>
      </c>
      <c r="H23" s="103" t="s">
        <v>123</v>
      </c>
      <c r="I23" s="103" t="s">
        <v>123</v>
      </c>
    </row>
    <row r="24" spans="1:9" hidden="1" outlineLevel="1" x14ac:dyDescent="0.2">
      <c r="A24" s="144" t="s">
        <v>1155</v>
      </c>
      <c r="B24" s="144">
        <v>23</v>
      </c>
      <c r="C24" s="158">
        <v>50000</v>
      </c>
      <c r="D24" s="103" t="s">
        <v>123</v>
      </c>
      <c r="E24" s="103" t="s">
        <v>123</v>
      </c>
      <c r="F24" s="144">
        <v>1</v>
      </c>
      <c r="G24" s="103" t="s">
        <v>123</v>
      </c>
      <c r="H24" s="103" t="s">
        <v>123</v>
      </c>
      <c r="I24" s="103" t="s">
        <v>123</v>
      </c>
    </row>
    <row r="25" spans="1:9" hidden="1" outlineLevel="1" x14ac:dyDescent="0.2">
      <c r="A25" s="144" t="s">
        <v>1155</v>
      </c>
      <c r="B25" s="144">
        <v>24</v>
      </c>
      <c r="C25" s="158">
        <v>50750</v>
      </c>
      <c r="D25" s="103" t="s">
        <v>123</v>
      </c>
      <c r="E25" s="103" t="s">
        <v>123</v>
      </c>
      <c r="F25" s="144">
        <v>1</v>
      </c>
      <c r="G25" s="103" t="s">
        <v>123</v>
      </c>
      <c r="H25" s="103" t="s">
        <v>123</v>
      </c>
      <c r="I25" s="103" t="s">
        <v>123</v>
      </c>
    </row>
    <row r="26" spans="1:9" hidden="1" outlineLevel="1" x14ac:dyDescent="0.2">
      <c r="A26" s="144" t="s">
        <v>1155</v>
      </c>
      <c r="B26" s="144">
        <v>25</v>
      </c>
      <c r="C26" s="158">
        <v>51500</v>
      </c>
      <c r="D26" s="103" t="s">
        <v>123</v>
      </c>
      <c r="E26" s="103" t="s">
        <v>123</v>
      </c>
      <c r="F26" s="144">
        <v>1</v>
      </c>
      <c r="G26" s="103" t="s">
        <v>123</v>
      </c>
      <c r="H26" s="103" t="s">
        <v>123</v>
      </c>
      <c r="I26" s="103" t="s">
        <v>123</v>
      </c>
    </row>
    <row r="27" spans="1:9" hidden="1" outlineLevel="1" x14ac:dyDescent="0.2">
      <c r="A27" s="144" t="s">
        <v>1155</v>
      </c>
      <c r="B27" s="144">
        <v>26</v>
      </c>
      <c r="C27" s="158">
        <v>52250</v>
      </c>
      <c r="D27" s="103" t="s">
        <v>123</v>
      </c>
      <c r="E27" s="103" t="s">
        <v>123</v>
      </c>
      <c r="F27" s="144">
        <v>1</v>
      </c>
      <c r="G27" s="103" t="s">
        <v>123</v>
      </c>
      <c r="H27" s="103" t="s">
        <v>123</v>
      </c>
      <c r="I27" s="103" t="s">
        <v>123</v>
      </c>
    </row>
    <row r="28" spans="1:9" collapsed="1" x14ac:dyDescent="0.2">
      <c r="A28" s="144" t="s">
        <v>1156</v>
      </c>
      <c r="B28" s="144">
        <v>1</v>
      </c>
      <c r="C28" s="158">
        <v>3000</v>
      </c>
      <c r="D28" s="103" t="s">
        <v>123</v>
      </c>
      <c r="E28" s="103" t="s">
        <v>123</v>
      </c>
      <c r="F28" s="144">
        <v>3</v>
      </c>
      <c r="G28" s="103" t="s">
        <v>123</v>
      </c>
      <c r="H28" s="103" t="s">
        <v>123</v>
      </c>
      <c r="I28" s="103" t="s">
        <v>123</v>
      </c>
    </row>
    <row r="29" spans="1:9" hidden="1" outlineLevel="1" x14ac:dyDescent="0.2">
      <c r="A29" s="144" t="s">
        <v>1156</v>
      </c>
      <c r="B29" s="144">
        <v>2</v>
      </c>
      <c r="C29" s="158">
        <v>3075</v>
      </c>
      <c r="D29" s="103" t="s">
        <v>123</v>
      </c>
      <c r="E29" s="103" t="s">
        <v>123</v>
      </c>
      <c r="F29" s="144">
        <v>3</v>
      </c>
      <c r="G29" s="103" t="s">
        <v>123</v>
      </c>
      <c r="H29" s="103" t="s">
        <v>123</v>
      </c>
      <c r="I29" s="103" t="s">
        <v>123</v>
      </c>
    </row>
    <row r="30" spans="1:9" hidden="1" outlineLevel="1" x14ac:dyDescent="0.2">
      <c r="A30" s="144" t="s">
        <v>1156</v>
      </c>
      <c r="B30" s="144">
        <v>3</v>
      </c>
      <c r="C30" s="158">
        <v>3150</v>
      </c>
      <c r="D30" s="103" t="s">
        <v>123</v>
      </c>
      <c r="E30" s="103" t="s">
        <v>123</v>
      </c>
      <c r="F30" s="144">
        <v>3</v>
      </c>
      <c r="G30" s="103" t="s">
        <v>123</v>
      </c>
      <c r="H30" s="103" t="s">
        <v>123</v>
      </c>
      <c r="I30" s="103" t="s">
        <v>123</v>
      </c>
    </row>
    <row r="31" spans="1:9" hidden="1" outlineLevel="1" x14ac:dyDescent="0.2">
      <c r="A31" s="144" t="s">
        <v>1156</v>
      </c>
      <c r="B31" s="144">
        <v>4</v>
      </c>
      <c r="C31" s="158">
        <v>3225</v>
      </c>
      <c r="D31" s="103" t="s">
        <v>123</v>
      </c>
      <c r="E31" s="103" t="s">
        <v>123</v>
      </c>
      <c r="F31" s="144">
        <v>3</v>
      </c>
      <c r="G31" s="103" t="s">
        <v>123</v>
      </c>
      <c r="H31" s="103" t="s">
        <v>123</v>
      </c>
      <c r="I31" s="103" t="s">
        <v>123</v>
      </c>
    </row>
    <row r="32" spans="1:9" hidden="1" outlineLevel="1" x14ac:dyDescent="0.2">
      <c r="A32" s="144" t="s">
        <v>1156</v>
      </c>
      <c r="B32" s="144">
        <v>5</v>
      </c>
      <c r="C32" s="158">
        <v>3300</v>
      </c>
      <c r="D32" s="103" t="s">
        <v>123</v>
      </c>
      <c r="E32" s="103" t="s">
        <v>123</v>
      </c>
      <c r="F32" s="144">
        <v>3</v>
      </c>
      <c r="G32" s="103" t="s">
        <v>123</v>
      </c>
      <c r="H32" s="103" t="s">
        <v>123</v>
      </c>
      <c r="I32" s="103" t="s">
        <v>123</v>
      </c>
    </row>
    <row r="33" spans="1:9" hidden="1" outlineLevel="1" x14ac:dyDescent="0.2">
      <c r="A33" s="144" t="s">
        <v>1156</v>
      </c>
      <c r="B33" s="144">
        <v>6</v>
      </c>
      <c r="C33" s="158">
        <v>3375</v>
      </c>
      <c r="D33" s="103" t="s">
        <v>123</v>
      </c>
      <c r="E33" s="103" t="s">
        <v>123</v>
      </c>
      <c r="F33" s="144">
        <v>3</v>
      </c>
      <c r="G33" s="103" t="s">
        <v>123</v>
      </c>
      <c r="H33" s="103" t="s">
        <v>123</v>
      </c>
      <c r="I33" s="103" t="s">
        <v>123</v>
      </c>
    </row>
    <row r="34" spans="1:9" hidden="1" outlineLevel="1" x14ac:dyDescent="0.2">
      <c r="A34" s="144" t="s">
        <v>1156</v>
      </c>
      <c r="B34" s="144">
        <v>7</v>
      </c>
      <c r="C34" s="158">
        <v>3450</v>
      </c>
      <c r="D34" s="103" t="s">
        <v>123</v>
      </c>
      <c r="E34" s="103" t="s">
        <v>123</v>
      </c>
      <c r="F34" s="144">
        <v>3</v>
      </c>
      <c r="G34" s="103" t="s">
        <v>123</v>
      </c>
      <c r="H34" s="103" t="s">
        <v>123</v>
      </c>
      <c r="I34" s="103" t="s">
        <v>123</v>
      </c>
    </row>
    <row r="35" spans="1:9" hidden="1" outlineLevel="1" x14ac:dyDescent="0.2">
      <c r="A35" s="144" t="s">
        <v>1156</v>
      </c>
      <c r="B35" s="144">
        <v>8</v>
      </c>
      <c r="C35" s="158">
        <v>3525</v>
      </c>
      <c r="D35" s="103" t="s">
        <v>123</v>
      </c>
      <c r="E35" s="103" t="s">
        <v>123</v>
      </c>
      <c r="F35" s="144">
        <v>3</v>
      </c>
      <c r="G35" s="103" t="s">
        <v>123</v>
      </c>
      <c r="H35" s="103" t="s">
        <v>123</v>
      </c>
      <c r="I35" s="103" t="s">
        <v>123</v>
      </c>
    </row>
    <row r="36" spans="1:9" hidden="1" outlineLevel="1" x14ac:dyDescent="0.2">
      <c r="A36" s="144" t="s">
        <v>1156</v>
      </c>
      <c r="B36" s="144">
        <v>9</v>
      </c>
      <c r="C36" s="158">
        <v>3600</v>
      </c>
      <c r="D36" s="103" t="s">
        <v>123</v>
      </c>
      <c r="E36" s="103" t="s">
        <v>123</v>
      </c>
      <c r="F36" s="144">
        <v>3</v>
      </c>
      <c r="G36" s="103" t="s">
        <v>123</v>
      </c>
      <c r="H36" s="103" t="s">
        <v>123</v>
      </c>
      <c r="I36" s="103" t="s">
        <v>123</v>
      </c>
    </row>
    <row r="37" spans="1:9" hidden="1" outlineLevel="1" x14ac:dyDescent="0.2">
      <c r="A37" s="144" t="s">
        <v>1156</v>
      </c>
      <c r="B37" s="144">
        <v>10</v>
      </c>
      <c r="C37" s="158">
        <v>3675</v>
      </c>
      <c r="D37" s="103" t="s">
        <v>123</v>
      </c>
      <c r="E37" s="103" t="s">
        <v>123</v>
      </c>
      <c r="F37" s="144">
        <v>3</v>
      </c>
      <c r="G37" s="103" t="s">
        <v>123</v>
      </c>
      <c r="H37" s="103" t="s">
        <v>123</v>
      </c>
      <c r="I37" s="103" t="s">
        <v>123</v>
      </c>
    </row>
    <row r="38" spans="1:9" hidden="1" outlineLevel="1" x14ac:dyDescent="0.2">
      <c r="A38" s="144" t="s">
        <v>1156</v>
      </c>
      <c r="B38" s="144">
        <v>11</v>
      </c>
      <c r="C38" s="158">
        <v>3750</v>
      </c>
      <c r="D38" s="103" t="s">
        <v>123</v>
      </c>
      <c r="E38" s="103" t="s">
        <v>123</v>
      </c>
      <c r="F38" s="144">
        <v>3</v>
      </c>
      <c r="G38" s="103" t="s">
        <v>123</v>
      </c>
      <c r="H38" s="103" t="s">
        <v>123</v>
      </c>
      <c r="I38" s="103" t="s">
        <v>123</v>
      </c>
    </row>
    <row r="39" spans="1:9" hidden="1" outlineLevel="1" x14ac:dyDescent="0.2">
      <c r="A39" s="144" t="s">
        <v>1156</v>
      </c>
      <c r="B39" s="144">
        <v>12</v>
      </c>
      <c r="C39" s="158">
        <v>3825</v>
      </c>
      <c r="D39" s="103" t="s">
        <v>123</v>
      </c>
      <c r="E39" s="103" t="s">
        <v>123</v>
      </c>
      <c r="F39" s="144">
        <v>3</v>
      </c>
      <c r="G39" s="103" t="s">
        <v>123</v>
      </c>
      <c r="H39" s="103" t="s">
        <v>123</v>
      </c>
      <c r="I39" s="103" t="s">
        <v>123</v>
      </c>
    </row>
    <row r="40" spans="1:9" hidden="1" outlineLevel="1" x14ac:dyDescent="0.2">
      <c r="A40" s="144" t="s">
        <v>1156</v>
      </c>
      <c r="B40" s="144">
        <v>13</v>
      </c>
      <c r="C40" s="158">
        <v>3900</v>
      </c>
      <c r="D40" s="103" t="s">
        <v>123</v>
      </c>
      <c r="E40" s="103" t="s">
        <v>123</v>
      </c>
      <c r="F40" s="144">
        <v>3</v>
      </c>
      <c r="G40" s="103" t="s">
        <v>123</v>
      </c>
      <c r="H40" s="103" t="s">
        <v>123</v>
      </c>
      <c r="I40" s="103" t="s">
        <v>123</v>
      </c>
    </row>
    <row r="41" spans="1:9" hidden="1" outlineLevel="1" x14ac:dyDescent="0.2">
      <c r="A41" s="144" t="s">
        <v>1156</v>
      </c>
      <c r="B41" s="144">
        <v>14</v>
      </c>
      <c r="C41" s="158">
        <v>3975</v>
      </c>
      <c r="D41" s="103" t="s">
        <v>123</v>
      </c>
      <c r="E41" s="103" t="s">
        <v>123</v>
      </c>
      <c r="F41" s="144">
        <v>3</v>
      </c>
      <c r="G41" s="103" t="s">
        <v>123</v>
      </c>
      <c r="H41" s="103" t="s">
        <v>123</v>
      </c>
      <c r="I41" s="103" t="s">
        <v>123</v>
      </c>
    </row>
    <row r="42" spans="1:9" hidden="1" outlineLevel="1" x14ac:dyDescent="0.2">
      <c r="A42" s="144" t="s">
        <v>1156</v>
      </c>
      <c r="B42" s="144">
        <v>15</v>
      </c>
      <c r="C42" s="158">
        <v>4050</v>
      </c>
      <c r="D42" s="103" t="s">
        <v>123</v>
      </c>
      <c r="E42" s="103" t="s">
        <v>123</v>
      </c>
      <c r="F42" s="144">
        <v>3</v>
      </c>
      <c r="G42" s="103" t="s">
        <v>123</v>
      </c>
      <c r="H42" s="103" t="s">
        <v>123</v>
      </c>
      <c r="I42" s="103" t="s">
        <v>123</v>
      </c>
    </row>
    <row r="43" spans="1:9" hidden="1" outlineLevel="1" x14ac:dyDescent="0.2">
      <c r="A43" s="144" t="s">
        <v>1156</v>
      </c>
      <c r="B43" s="144">
        <v>16</v>
      </c>
      <c r="C43" s="158">
        <v>4125</v>
      </c>
      <c r="D43" s="103" t="s">
        <v>123</v>
      </c>
      <c r="E43" s="103" t="s">
        <v>123</v>
      </c>
      <c r="F43" s="144">
        <v>3</v>
      </c>
      <c r="G43" s="103" t="s">
        <v>123</v>
      </c>
      <c r="H43" s="103" t="s">
        <v>123</v>
      </c>
      <c r="I43" s="103" t="s">
        <v>123</v>
      </c>
    </row>
    <row r="44" spans="1:9" hidden="1" outlineLevel="1" x14ac:dyDescent="0.2">
      <c r="A44" s="144" t="s">
        <v>1156</v>
      </c>
      <c r="B44" s="144">
        <v>17</v>
      </c>
      <c r="C44" s="158">
        <v>4200</v>
      </c>
      <c r="D44" s="103" t="s">
        <v>123</v>
      </c>
      <c r="E44" s="103" t="s">
        <v>123</v>
      </c>
      <c r="F44" s="144">
        <v>3</v>
      </c>
      <c r="G44" s="103" t="s">
        <v>123</v>
      </c>
      <c r="H44" s="103" t="s">
        <v>123</v>
      </c>
      <c r="I44" s="103" t="s">
        <v>123</v>
      </c>
    </row>
    <row r="45" spans="1:9" hidden="1" outlineLevel="1" x14ac:dyDescent="0.2">
      <c r="A45" s="144" t="s">
        <v>1156</v>
      </c>
      <c r="B45" s="144">
        <v>18</v>
      </c>
      <c r="C45" s="158">
        <v>4275</v>
      </c>
      <c r="D45" s="103" t="s">
        <v>123</v>
      </c>
      <c r="E45" s="103" t="s">
        <v>123</v>
      </c>
      <c r="F45" s="144">
        <v>3</v>
      </c>
      <c r="G45" s="103" t="s">
        <v>123</v>
      </c>
      <c r="H45" s="103" t="s">
        <v>123</v>
      </c>
      <c r="I45" s="103" t="s">
        <v>123</v>
      </c>
    </row>
    <row r="46" spans="1:9" hidden="1" outlineLevel="1" x14ac:dyDescent="0.2">
      <c r="A46" s="144" t="s">
        <v>1156</v>
      </c>
      <c r="B46" s="144">
        <v>19</v>
      </c>
      <c r="C46" s="158">
        <v>4350</v>
      </c>
      <c r="D46" s="103" t="s">
        <v>123</v>
      </c>
      <c r="E46" s="103" t="s">
        <v>123</v>
      </c>
      <c r="F46" s="144">
        <v>3</v>
      </c>
      <c r="G46" s="103" t="s">
        <v>123</v>
      </c>
      <c r="H46" s="103" t="s">
        <v>123</v>
      </c>
      <c r="I46" s="103" t="s">
        <v>123</v>
      </c>
    </row>
    <row r="47" spans="1:9" hidden="1" outlineLevel="1" x14ac:dyDescent="0.2">
      <c r="A47" s="144" t="s">
        <v>1156</v>
      </c>
      <c r="B47" s="144">
        <v>20</v>
      </c>
      <c r="C47" s="158">
        <v>4425</v>
      </c>
      <c r="D47" s="103" t="s">
        <v>123</v>
      </c>
      <c r="E47" s="103" t="s">
        <v>123</v>
      </c>
      <c r="F47" s="144">
        <v>3</v>
      </c>
      <c r="G47" s="103" t="s">
        <v>123</v>
      </c>
      <c r="H47" s="103" t="s">
        <v>123</v>
      </c>
      <c r="I47" s="103" t="s">
        <v>123</v>
      </c>
    </row>
    <row r="48" spans="1:9" hidden="1" outlineLevel="1" x14ac:dyDescent="0.2">
      <c r="A48" s="144" t="s">
        <v>1156</v>
      </c>
      <c r="B48" s="144">
        <v>21</v>
      </c>
      <c r="C48" s="158">
        <v>4500</v>
      </c>
      <c r="D48" s="103" t="s">
        <v>123</v>
      </c>
      <c r="E48" s="103" t="s">
        <v>123</v>
      </c>
      <c r="F48" s="144">
        <v>3</v>
      </c>
      <c r="G48" s="103" t="s">
        <v>123</v>
      </c>
      <c r="H48" s="103" t="s">
        <v>123</v>
      </c>
      <c r="I48" s="103" t="s">
        <v>123</v>
      </c>
    </row>
    <row r="49" spans="1:9" hidden="1" outlineLevel="1" x14ac:dyDescent="0.2">
      <c r="A49" s="144" t="s">
        <v>1156</v>
      </c>
      <c r="B49" s="144">
        <v>22</v>
      </c>
      <c r="C49" s="158">
        <v>4575</v>
      </c>
      <c r="D49" s="103" t="s">
        <v>123</v>
      </c>
      <c r="E49" s="103" t="s">
        <v>123</v>
      </c>
      <c r="F49" s="144">
        <v>3</v>
      </c>
      <c r="G49" s="103" t="s">
        <v>123</v>
      </c>
      <c r="H49" s="103" t="s">
        <v>123</v>
      </c>
      <c r="I49" s="103" t="s">
        <v>123</v>
      </c>
    </row>
    <row r="50" spans="1:9" hidden="1" outlineLevel="1" x14ac:dyDescent="0.2">
      <c r="A50" s="144" t="s">
        <v>1156</v>
      </c>
      <c r="B50" s="144">
        <v>23</v>
      </c>
      <c r="C50" s="158">
        <v>4650</v>
      </c>
      <c r="D50" s="103" t="s">
        <v>123</v>
      </c>
      <c r="E50" s="103" t="s">
        <v>123</v>
      </c>
      <c r="F50" s="144">
        <v>3</v>
      </c>
      <c r="G50" s="103" t="s">
        <v>123</v>
      </c>
      <c r="H50" s="103" t="s">
        <v>123</v>
      </c>
      <c r="I50" s="103" t="s">
        <v>123</v>
      </c>
    </row>
    <row r="51" spans="1:9" hidden="1" outlineLevel="1" x14ac:dyDescent="0.2">
      <c r="A51" s="144" t="s">
        <v>1156</v>
      </c>
      <c r="B51" s="144">
        <v>24</v>
      </c>
      <c r="C51" s="158">
        <v>4725</v>
      </c>
      <c r="D51" s="103" t="s">
        <v>123</v>
      </c>
      <c r="E51" s="103" t="s">
        <v>123</v>
      </c>
      <c r="F51" s="144">
        <v>3</v>
      </c>
      <c r="G51" s="103" t="s">
        <v>123</v>
      </c>
      <c r="H51" s="103" t="s">
        <v>123</v>
      </c>
      <c r="I51" s="103" t="s">
        <v>123</v>
      </c>
    </row>
    <row r="52" spans="1:9" hidden="1" outlineLevel="1" x14ac:dyDescent="0.2">
      <c r="A52" s="144" t="s">
        <v>1156</v>
      </c>
      <c r="B52" s="144">
        <v>25</v>
      </c>
      <c r="C52" s="158">
        <v>4800</v>
      </c>
      <c r="D52" s="103" t="s">
        <v>123</v>
      </c>
      <c r="E52" s="103" t="s">
        <v>123</v>
      </c>
      <c r="F52" s="144">
        <v>3</v>
      </c>
      <c r="G52" s="103" t="s">
        <v>123</v>
      </c>
      <c r="H52" s="103" t="s">
        <v>123</v>
      </c>
      <c r="I52" s="103" t="s">
        <v>123</v>
      </c>
    </row>
    <row r="53" spans="1:9" hidden="1" outlineLevel="1" x14ac:dyDescent="0.2">
      <c r="A53" s="144" t="s">
        <v>1156</v>
      </c>
      <c r="B53" s="144">
        <v>26</v>
      </c>
      <c r="C53" s="158">
        <v>4875</v>
      </c>
      <c r="D53" s="103" t="s">
        <v>123</v>
      </c>
      <c r="E53" s="103" t="s">
        <v>123</v>
      </c>
      <c r="F53" s="144">
        <v>3</v>
      </c>
      <c r="G53" s="103" t="s">
        <v>123</v>
      </c>
      <c r="H53" s="103" t="s">
        <v>123</v>
      </c>
      <c r="I53" s="103" t="s">
        <v>123</v>
      </c>
    </row>
    <row r="54" spans="1:9" collapsed="1" x14ac:dyDescent="0.2">
      <c r="A54" s="144" t="s">
        <v>1157</v>
      </c>
      <c r="B54" s="144">
        <v>1</v>
      </c>
      <c r="C54" s="158">
        <v>7238</v>
      </c>
      <c r="D54" s="103" t="s">
        <v>123</v>
      </c>
      <c r="E54" s="103" t="s">
        <v>123</v>
      </c>
      <c r="F54" s="144">
        <v>1</v>
      </c>
      <c r="G54" s="103" t="s">
        <v>123</v>
      </c>
      <c r="H54" s="103" t="s">
        <v>123</v>
      </c>
      <c r="I54" s="103" t="s">
        <v>123</v>
      </c>
    </row>
    <row r="55" spans="1:9" hidden="1" outlineLevel="1" x14ac:dyDescent="0.2">
      <c r="A55" s="144" t="s">
        <v>1157</v>
      </c>
      <c r="B55" s="144">
        <v>2</v>
      </c>
      <c r="C55" s="158">
        <v>7392</v>
      </c>
      <c r="D55" s="103" t="s">
        <v>123</v>
      </c>
      <c r="E55" s="103" t="s">
        <v>123</v>
      </c>
      <c r="F55" s="144">
        <v>1</v>
      </c>
      <c r="G55" s="103" t="s">
        <v>123</v>
      </c>
      <c r="H55" s="103" t="s">
        <v>123</v>
      </c>
      <c r="I55" s="103" t="s">
        <v>123</v>
      </c>
    </row>
    <row r="56" spans="1:9" hidden="1" outlineLevel="1" x14ac:dyDescent="0.2">
      <c r="A56" s="144" t="s">
        <v>1157</v>
      </c>
      <c r="B56" s="144">
        <v>3</v>
      </c>
      <c r="C56" s="158">
        <v>7546</v>
      </c>
      <c r="D56" s="103" t="s">
        <v>123</v>
      </c>
      <c r="E56" s="103" t="s">
        <v>123</v>
      </c>
      <c r="F56" s="144">
        <v>1</v>
      </c>
      <c r="G56" s="103" t="s">
        <v>123</v>
      </c>
      <c r="H56" s="103" t="s">
        <v>123</v>
      </c>
      <c r="I56" s="103" t="s">
        <v>123</v>
      </c>
    </row>
    <row r="57" spans="1:9" hidden="1" outlineLevel="1" x14ac:dyDescent="0.2">
      <c r="A57" s="144" t="s">
        <v>1157</v>
      </c>
      <c r="B57" s="144">
        <v>4</v>
      </c>
      <c r="C57" s="158">
        <v>7700</v>
      </c>
      <c r="D57" s="103" t="s">
        <v>123</v>
      </c>
      <c r="E57" s="103" t="s">
        <v>123</v>
      </c>
      <c r="F57" s="144">
        <v>1</v>
      </c>
      <c r="G57" s="103" t="s">
        <v>123</v>
      </c>
      <c r="H57" s="103" t="s">
        <v>123</v>
      </c>
      <c r="I57" s="103" t="s">
        <v>123</v>
      </c>
    </row>
    <row r="58" spans="1:9" hidden="1" outlineLevel="1" x14ac:dyDescent="0.2">
      <c r="A58" s="144" t="s">
        <v>1157</v>
      </c>
      <c r="B58" s="144">
        <v>5</v>
      </c>
      <c r="C58" s="158">
        <v>7854</v>
      </c>
      <c r="D58" s="103" t="s">
        <v>123</v>
      </c>
      <c r="E58" s="103" t="s">
        <v>123</v>
      </c>
      <c r="F58" s="144">
        <v>1</v>
      </c>
      <c r="G58" s="103" t="s">
        <v>123</v>
      </c>
      <c r="H58" s="103" t="s">
        <v>123</v>
      </c>
      <c r="I58" s="103" t="s">
        <v>123</v>
      </c>
    </row>
    <row r="59" spans="1:9" hidden="1" outlineLevel="1" x14ac:dyDescent="0.2">
      <c r="A59" s="144" t="s">
        <v>1157</v>
      </c>
      <c r="B59" s="144">
        <v>6</v>
      </c>
      <c r="C59" s="158">
        <v>8008</v>
      </c>
      <c r="D59" s="103" t="s">
        <v>123</v>
      </c>
      <c r="E59" s="103" t="s">
        <v>123</v>
      </c>
      <c r="F59" s="144">
        <v>1</v>
      </c>
      <c r="G59" s="103" t="s">
        <v>123</v>
      </c>
      <c r="H59" s="103" t="s">
        <v>123</v>
      </c>
      <c r="I59" s="103" t="s">
        <v>123</v>
      </c>
    </row>
    <row r="60" spans="1:9" hidden="1" outlineLevel="1" x14ac:dyDescent="0.2">
      <c r="A60" s="144" t="s">
        <v>1157</v>
      </c>
      <c r="B60" s="144">
        <v>7</v>
      </c>
      <c r="C60" s="158">
        <v>8162</v>
      </c>
      <c r="D60" s="103" t="s">
        <v>123</v>
      </c>
      <c r="E60" s="103" t="s">
        <v>123</v>
      </c>
      <c r="F60" s="144">
        <v>1</v>
      </c>
      <c r="G60" s="103" t="s">
        <v>123</v>
      </c>
      <c r="H60" s="103" t="s">
        <v>123</v>
      </c>
      <c r="I60" s="103" t="s">
        <v>123</v>
      </c>
    </row>
    <row r="61" spans="1:9" hidden="1" outlineLevel="1" x14ac:dyDescent="0.2">
      <c r="A61" s="144" t="s">
        <v>1157</v>
      </c>
      <c r="B61" s="144">
        <v>8</v>
      </c>
      <c r="C61" s="158">
        <v>8316</v>
      </c>
      <c r="D61" s="103" t="s">
        <v>123</v>
      </c>
      <c r="E61" s="103" t="s">
        <v>123</v>
      </c>
      <c r="F61" s="144">
        <v>1</v>
      </c>
      <c r="G61" s="103" t="s">
        <v>123</v>
      </c>
      <c r="H61" s="103" t="s">
        <v>123</v>
      </c>
      <c r="I61" s="103" t="s">
        <v>123</v>
      </c>
    </row>
    <row r="62" spans="1:9" hidden="1" outlineLevel="1" x14ac:dyDescent="0.2">
      <c r="A62" s="144" t="s">
        <v>1157</v>
      </c>
      <c r="B62" s="144">
        <v>9</v>
      </c>
      <c r="C62" s="158">
        <v>8470</v>
      </c>
      <c r="D62" s="103" t="s">
        <v>123</v>
      </c>
      <c r="E62" s="103" t="s">
        <v>123</v>
      </c>
      <c r="F62" s="144">
        <v>1</v>
      </c>
      <c r="G62" s="103" t="s">
        <v>123</v>
      </c>
      <c r="H62" s="103" t="s">
        <v>123</v>
      </c>
      <c r="I62" s="103" t="s">
        <v>123</v>
      </c>
    </row>
    <row r="63" spans="1:9" hidden="1" outlineLevel="1" x14ac:dyDescent="0.2">
      <c r="A63" s="144" t="s">
        <v>1157</v>
      </c>
      <c r="B63" s="144">
        <v>10</v>
      </c>
      <c r="C63" s="158">
        <v>8624</v>
      </c>
      <c r="D63" s="103" t="s">
        <v>123</v>
      </c>
      <c r="E63" s="103" t="s">
        <v>123</v>
      </c>
      <c r="F63" s="144">
        <v>1</v>
      </c>
      <c r="G63" s="103" t="s">
        <v>123</v>
      </c>
      <c r="H63" s="103" t="s">
        <v>123</v>
      </c>
      <c r="I63" s="103" t="s">
        <v>123</v>
      </c>
    </row>
    <row r="64" spans="1:9" hidden="1" outlineLevel="1" x14ac:dyDescent="0.2">
      <c r="A64" s="144" t="s">
        <v>1157</v>
      </c>
      <c r="B64" s="144">
        <v>11</v>
      </c>
      <c r="C64" s="158">
        <v>8778</v>
      </c>
      <c r="D64" s="103" t="s">
        <v>123</v>
      </c>
      <c r="E64" s="103" t="s">
        <v>123</v>
      </c>
      <c r="F64" s="144">
        <v>1</v>
      </c>
      <c r="G64" s="103" t="s">
        <v>123</v>
      </c>
      <c r="H64" s="103" t="s">
        <v>123</v>
      </c>
      <c r="I64" s="103" t="s">
        <v>123</v>
      </c>
    </row>
    <row r="65" spans="1:9" hidden="1" outlineLevel="1" x14ac:dyDescent="0.2">
      <c r="A65" s="144" t="s">
        <v>1157</v>
      </c>
      <c r="B65" s="144">
        <v>12</v>
      </c>
      <c r="C65" s="158">
        <v>8932</v>
      </c>
      <c r="D65" s="103" t="s">
        <v>123</v>
      </c>
      <c r="E65" s="103" t="s">
        <v>123</v>
      </c>
      <c r="F65" s="144">
        <v>1</v>
      </c>
      <c r="G65" s="103" t="s">
        <v>123</v>
      </c>
      <c r="H65" s="103" t="s">
        <v>123</v>
      </c>
      <c r="I65" s="103" t="s">
        <v>123</v>
      </c>
    </row>
    <row r="66" spans="1:9" hidden="1" outlineLevel="1" x14ac:dyDescent="0.2">
      <c r="A66" s="144" t="s">
        <v>1157</v>
      </c>
      <c r="B66" s="144">
        <v>13</v>
      </c>
      <c r="C66" s="158">
        <v>9086</v>
      </c>
      <c r="D66" s="103" t="s">
        <v>123</v>
      </c>
      <c r="E66" s="103" t="s">
        <v>123</v>
      </c>
      <c r="F66" s="144">
        <v>1</v>
      </c>
      <c r="G66" s="103" t="s">
        <v>123</v>
      </c>
      <c r="H66" s="103" t="s">
        <v>123</v>
      </c>
      <c r="I66" s="103" t="s">
        <v>123</v>
      </c>
    </row>
    <row r="67" spans="1:9" hidden="1" outlineLevel="1" x14ac:dyDescent="0.2">
      <c r="A67" s="144" t="s">
        <v>1157</v>
      </c>
      <c r="B67" s="144">
        <v>14</v>
      </c>
      <c r="C67" s="158">
        <v>9240</v>
      </c>
      <c r="D67" s="103" t="s">
        <v>123</v>
      </c>
      <c r="E67" s="103" t="s">
        <v>123</v>
      </c>
      <c r="F67" s="144">
        <v>1</v>
      </c>
      <c r="G67" s="103" t="s">
        <v>123</v>
      </c>
      <c r="H67" s="103" t="s">
        <v>123</v>
      </c>
      <c r="I67" s="103" t="s">
        <v>123</v>
      </c>
    </row>
    <row r="68" spans="1:9" hidden="1" outlineLevel="1" x14ac:dyDescent="0.2">
      <c r="A68" s="144" t="s">
        <v>1157</v>
      </c>
      <c r="B68" s="144">
        <v>15</v>
      </c>
      <c r="C68" s="158">
        <v>9394</v>
      </c>
      <c r="D68" s="103" t="s">
        <v>123</v>
      </c>
      <c r="E68" s="103" t="s">
        <v>123</v>
      </c>
      <c r="F68" s="144">
        <v>1</v>
      </c>
      <c r="G68" s="103" t="s">
        <v>123</v>
      </c>
      <c r="H68" s="103" t="s">
        <v>123</v>
      </c>
      <c r="I68" s="103" t="s">
        <v>123</v>
      </c>
    </row>
    <row r="69" spans="1:9" hidden="1" outlineLevel="1" x14ac:dyDescent="0.2">
      <c r="A69" s="144" t="s">
        <v>1157</v>
      </c>
      <c r="B69" s="144">
        <v>16</v>
      </c>
      <c r="C69" s="158">
        <v>9548</v>
      </c>
      <c r="D69" s="103" t="s">
        <v>123</v>
      </c>
      <c r="E69" s="103" t="s">
        <v>123</v>
      </c>
      <c r="F69" s="144">
        <v>1</v>
      </c>
      <c r="G69" s="103" t="s">
        <v>123</v>
      </c>
      <c r="H69" s="103" t="s">
        <v>123</v>
      </c>
      <c r="I69" s="103" t="s">
        <v>123</v>
      </c>
    </row>
    <row r="70" spans="1:9" hidden="1" outlineLevel="1" x14ac:dyDescent="0.2">
      <c r="A70" s="144" t="s">
        <v>1157</v>
      </c>
      <c r="B70" s="144">
        <v>17</v>
      </c>
      <c r="C70" s="158">
        <v>9702</v>
      </c>
      <c r="D70" s="103" t="s">
        <v>123</v>
      </c>
      <c r="E70" s="103" t="s">
        <v>123</v>
      </c>
      <c r="F70" s="144">
        <v>1</v>
      </c>
      <c r="G70" s="103" t="s">
        <v>123</v>
      </c>
      <c r="H70" s="103" t="s">
        <v>123</v>
      </c>
      <c r="I70" s="103" t="s">
        <v>123</v>
      </c>
    </row>
    <row r="71" spans="1:9" hidden="1" outlineLevel="1" x14ac:dyDescent="0.2">
      <c r="A71" s="144" t="s">
        <v>1157</v>
      </c>
      <c r="B71" s="144">
        <v>18</v>
      </c>
      <c r="C71" s="158">
        <v>9856</v>
      </c>
      <c r="D71" s="103" t="s">
        <v>123</v>
      </c>
      <c r="E71" s="103" t="s">
        <v>123</v>
      </c>
      <c r="F71" s="144">
        <v>1</v>
      </c>
      <c r="G71" s="103" t="s">
        <v>123</v>
      </c>
      <c r="H71" s="103" t="s">
        <v>123</v>
      </c>
      <c r="I71" s="103" t="s">
        <v>123</v>
      </c>
    </row>
    <row r="72" spans="1:9" hidden="1" outlineLevel="1" x14ac:dyDescent="0.2">
      <c r="A72" s="144" t="s">
        <v>1157</v>
      </c>
      <c r="B72" s="144">
        <v>19</v>
      </c>
      <c r="C72" s="158">
        <v>10010</v>
      </c>
      <c r="D72" s="103" t="s">
        <v>123</v>
      </c>
      <c r="E72" s="103" t="s">
        <v>123</v>
      </c>
      <c r="F72" s="144">
        <v>1</v>
      </c>
      <c r="G72" s="103" t="s">
        <v>123</v>
      </c>
      <c r="H72" s="103" t="s">
        <v>123</v>
      </c>
      <c r="I72" s="103" t="s">
        <v>123</v>
      </c>
    </row>
    <row r="73" spans="1:9" hidden="1" outlineLevel="1" x14ac:dyDescent="0.2">
      <c r="A73" s="144" t="s">
        <v>1157</v>
      </c>
      <c r="B73" s="144">
        <v>20</v>
      </c>
      <c r="C73" s="158">
        <v>10164</v>
      </c>
      <c r="D73" s="103" t="s">
        <v>123</v>
      </c>
      <c r="E73" s="103" t="s">
        <v>123</v>
      </c>
      <c r="F73" s="144">
        <v>1</v>
      </c>
      <c r="G73" s="103" t="s">
        <v>123</v>
      </c>
      <c r="H73" s="103" t="s">
        <v>123</v>
      </c>
      <c r="I73" s="103" t="s">
        <v>123</v>
      </c>
    </row>
    <row r="74" spans="1:9" hidden="1" outlineLevel="1" x14ac:dyDescent="0.2">
      <c r="A74" s="144" t="s">
        <v>1157</v>
      </c>
      <c r="B74" s="144">
        <v>21</v>
      </c>
      <c r="C74" s="158">
        <v>10318</v>
      </c>
      <c r="D74" s="103" t="s">
        <v>123</v>
      </c>
      <c r="E74" s="103" t="s">
        <v>123</v>
      </c>
      <c r="F74" s="144">
        <v>1</v>
      </c>
      <c r="G74" s="103" t="s">
        <v>123</v>
      </c>
      <c r="H74" s="103" t="s">
        <v>123</v>
      </c>
      <c r="I74" s="103" t="s">
        <v>123</v>
      </c>
    </row>
    <row r="75" spans="1:9" hidden="1" outlineLevel="1" x14ac:dyDescent="0.2">
      <c r="A75" s="144" t="s">
        <v>1157</v>
      </c>
      <c r="B75" s="144">
        <v>22</v>
      </c>
      <c r="C75" s="158">
        <v>10472</v>
      </c>
      <c r="D75" s="103" t="s">
        <v>123</v>
      </c>
      <c r="E75" s="103" t="s">
        <v>123</v>
      </c>
      <c r="F75" s="144">
        <v>1</v>
      </c>
      <c r="G75" s="103" t="s">
        <v>123</v>
      </c>
      <c r="H75" s="103" t="s">
        <v>123</v>
      </c>
      <c r="I75" s="103" t="s">
        <v>123</v>
      </c>
    </row>
    <row r="76" spans="1:9" hidden="1" outlineLevel="1" x14ac:dyDescent="0.2">
      <c r="A76" s="144" t="s">
        <v>1157</v>
      </c>
      <c r="B76" s="144">
        <v>23</v>
      </c>
      <c r="C76" s="158">
        <v>10626</v>
      </c>
      <c r="D76" s="103" t="s">
        <v>123</v>
      </c>
      <c r="E76" s="103" t="s">
        <v>123</v>
      </c>
      <c r="F76" s="144">
        <v>1</v>
      </c>
      <c r="G76" s="103" t="s">
        <v>123</v>
      </c>
      <c r="H76" s="103" t="s">
        <v>123</v>
      </c>
      <c r="I76" s="103" t="s">
        <v>123</v>
      </c>
    </row>
    <row r="77" spans="1:9" hidden="1" outlineLevel="1" x14ac:dyDescent="0.2">
      <c r="A77" s="144" t="s">
        <v>1157</v>
      </c>
      <c r="B77" s="144">
        <v>24</v>
      </c>
      <c r="C77" s="158">
        <v>10780</v>
      </c>
      <c r="D77" s="103" t="s">
        <v>123</v>
      </c>
      <c r="E77" s="103" t="s">
        <v>123</v>
      </c>
      <c r="F77" s="144">
        <v>1</v>
      </c>
      <c r="G77" s="103" t="s">
        <v>123</v>
      </c>
      <c r="H77" s="103" t="s">
        <v>123</v>
      </c>
      <c r="I77" s="103" t="s">
        <v>123</v>
      </c>
    </row>
    <row r="78" spans="1:9" hidden="1" outlineLevel="1" x14ac:dyDescent="0.2">
      <c r="A78" s="144" t="s">
        <v>1157</v>
      </c>
      <c r="B78" s="144">
        <v>25</v>
      </c>
      <c r="C78" s="158">
        <v>10934</v>
      </c>
      <c r="D78" s="103" t="s">
        <v>123</v>
      </c>
      <c r="E78" s="103" t="s">
        <v>123</v>
      </c>
      <c r="F78" s="144">
        <v>1</v>
      </c>
      <c r="G78" s="103" t="s">
        <v>123</v>
      </c>
      <c r="H78" s="103" t="s">
        <v>123</v>
      </c>
      <c r="I78" s="103" t="s">
        <v>123</v>
      </c>
    </row>
    <row r="79" spans="1:9" hidden="1" outlineLevel="1" x14ac:dyDescent="0.2">
      <c r="A79" s="144" t="s">
        <v>1157</v>
      </c>
      <c r="B79" s="144">
        <v>26</v>
      </c>
      <c r="C79" s="158">
        <v>11088</v>
      </c>
      <c r="D79" s="103" t="s">
        <v>123</v>
      </c>
      <c r="E79" s="103" t="s">
        <v>123</v>
      </c>
      <c r="F79" s="144">
        <v>1</v>
      </c>
      <c r="G79" s="103" t="s">
        <v>123</v>
      </c>
      <c r="H79" s="103" t="s">
        <v>123</v>
      </c>
      <c r="I79" s="103" t="s">
        <v>123</v>
      </c>
    </row>
    <row r="80" spans="1:9" collapsed="1" x14ac:dyDescent="0.2">
      <c r="A80" s="144" t="s">
        <v>1158</v>
      </c>
      <c r="B80" s="144">
        <v>1</v>
      </c>
      <c r="C80" s="158">
        <v>1000</v>
      </c>
      <c r="D80" s="103" t="s">
        <v>123</v>
      </c>
      <c r="E80" s="103" t="s">
        <v>123</v>
      </c>
      <c r="F80" s="144">
        <v>1</v>
      </c>
      <c r="G80" s="103" t="s">
        <v>123</v>
      </c>
      <c r="H80" s="103" t="s">
        <v>123</v>
      </c>
      <c r="I80" s="103" t="s">
        <v>123</v>
      </c>
    </row>
    <row r="81" spans="1:9" hidden="1" outlineLevel="1" x14ac:dyDescent="0.2">
      <c r="A81" s="144" t="s">
        <v>1158</v>
      </c>
      <c r="B81" s="144">
        <v>2</v>
      </c>
      <c r="C81" s="158">
        <v>1160</v>
      </c>
      <c r="D81" s="103" t="s">
        <v>123</v>
      </c>
      <c r="E81" s="103" t="s">
        <v>123</v>
      </c>
      <c r="F81" s="144">
        <v>1</v>
      </c>
      <c r="G81" s="103" t="s">
        <v>123</v>
      </c>
      <c r="H81" s="103" t="s">
        <v>123</v>
      </c>
      <c r="I81" s="103" t="s">
        <v>123</v>
      </c>
    </row>
    <row r="82" spans="1:9" hidden="1" outlineLevel="1" x14ac:dyDescent="0.2">
      <c r="A82" s="144" t="s">
        <v>1158</v>
      </c>
      <c r="B82" s="144">
        <v>3</v>
      </c>
      <c r="C82" s="158">
        <v>1320</v>
      </c>
      <c r="D82" s="103" t="s">
        <v>123</v>
      </c>
      <c r="E82" s="103" t="s">
        <v>123</v>
      </c>
      <c r="F82" s="144">
        <v>1</v>
      </c>
      <c r="G82" s="103" t="s">
        <v>123</v>
      </c>
      <c r="H82" s="103" t="s">
        <v>123</v>
      </c>
      <c r="I82" s="103" t="s">
        <v>123</v>
      </c>
    </row>
    <row r="83" spans="1:9" hidden="1" outlineLevel="1" x14ac:dyDescent="0.2">
      <c r="A83" s="144" t="s">
        <v>1158</v>
      </c>
      <c r="B83" s="144">
        <v>4</v>
      </c>
      <c r="C83" s="158">
        <v>1480</v>
      </c>
      <c r="D83" s="103" t="s">
        <v>123</v>
      </c>
      <c r="E83" s="103" t="s">
        <v>123</v>
      </c>
      <c r="F83" s="144">
        <v>1</v>
      </c>
      <c r="G83" s="103" t="s">
        <v>123</v>
      </c>
      <c r="H83" s="103" t="s">
        <v>123</v>
      </c>
      <c r="I83" s="103" t="s">
        <v>123</v>
      </c>
    </row>
    <row r="84" spans="1:9" hidden="1" outlineLevel="1" x14ac:dyDescent="0.2">
      <c r="A84" s="144" t="s">
        <v>1158</v>
      </c>
      <c r="B84" s="144">
        <v>5</v>
      </c>
      <c r="C84" s="158">
        <v>1640</v>
      </c>
      <c r="D84" s="103" t="s">
        <v>123</v>
      </c>
      <c r="E84" s="103" t="s">
        <v>123</v>
      </c>
      <c r="F84" s="144">
        <v>1</v>
      </c>
      <c r="G84" s="103" t="s">
        <v>123</v>
      </c>
      <c r="H84" s="103" t="s">
        <v>123</v>
      </c>
      <c r="I84" s="103" t="s">
        <v>123</v>
      </c>
    </row>
    <row r="85" spans="1:9" hidden="1" outlineLevel="1" x14ac:dyDescent="0.2">
      <c r="A85" s="144" t="s">
        <v>1158</v>
      </c>
      <c r="B85" s="144">
        <v>6</v>
      </c>
      <c r="C85" s="158">
        <v>1800</v>
      </c>
      <c r="D85" s="103" t="s">
        <v>123</v>
      </c>
      <c r="E85" s="103" t="s">
        <v>123</v>
      </c>
      <c r="F85" s="144">
        <v>1</v>
      </c>
      <c r="G85" s="103" t="s">
        <v>123</v>
      </c>
      <c r="H85" s="103" t="s">
        <v>123</v>
      </c>
      <c r="I85" s="103" t="s">
        <v>123</v>
      </c>
    </row>
    <row r="86" spans="1:9" hidden="1" outlineLevel="1" x14ac:dyDescent="0.2">
      <c r="A86" s="144" t="s">
        <v>1158</v>
      </c>
      <c r="B86" s="144">
        <v>7</v>
      </c>
      <c r="C86" s="158">
        <v>1960</v>
      </c>
      <c r="D86" s="103" t="s">
        <v>123</v>
      </c>
      <c r="E86" s="103" t="s">
        <v>123</v>
      </c>
      <c r="F86" s="144">
        <v>1</v>
      </c>
      <c r="G86" s="103" t="s">
        <v>123</v>
      </c>
      <c r="H86" s="103" t="s">
        <v>123</v>
      </c>
      <c r="I86" s="103" t="s">
        <v>123</v>
      </c>
    </row>
    <row r="87" spans="1:9" hidden="1" outlineLevel="1" x14ac:dyDescent="0.2">
      <c r="A87" s="144" t="s">
        <v>1158</v>
      </c>
      <c r="B87" s="144">
        <v>8</v>
      </c>
      <c r="C87" s="158">
        <v>2120</v>
      </c>
      <c r="D87" s="103" t="s">
        <v>123</v>
      </c>
      <c r="E87" s="103" t="s">
        <v>123</v>
      </c>
      <c r="F87" s="144">
        <v>1</v>
      </c>
      <c r="G87" s="103" t="s">
        <v>123</v>
      </c>
      <c r="H87" s="103" t="s">
        <v>123</v>
      </c>
      <c r="I87" s="103" t="s">
        <v>123</v>
      </c>
    </row>
    <row r="88" spans="1:9" hidden="1" outlineLevel="1" x14ac:dyDescent="0.2">
      <c r="A88" s="144" t="s">
        <v>1158</v>
      </c>
      <c r="B88" s="144">
        <v>9</v>
      </c>
      <c r="C88" s="158">
        <v>2280</v>
      </c>
      <c r="D88" s="103" t="s">
        <v>123</v>
      </c>
      <c r="E88" s="103" t="s">
        <v>123</v>
      </c>
      <c r="F88" s="144">
        <v>1</v>
      </c>
      <c r="G88" s="103" t="s">
        <v>123</v>
      </c>
      <c r="H88" s="103" t="s">
        <v>123</v>
      </c>
      <c r="I88" s="103" t="s">
        <v>123</v>
      </c>
    </row>
    <row r="89" spans="1:9" hidden="1" outlineLevel="1" x14ac:dyDescent="0.2">
      <c r="A89" s="144" t="s">
        <v>1158</v>
      </c>
      <c r="B89" s="144">
        <v>10</v>
      </c>
      <c r="C89" s="158">
        <v>2440</v>
      </c>
      <c r="D89" s="103" t="s">
        <v>123</v>
      </c>
      <c r="E89" s="103" t="s">
        <v>123</v>
      </c>
      <c r="F89" s="144">
        <v>1</v>
      </c>
      <c r="G89" s="103" t="s">
        <v>123</v>
      </c>
      <c r="H89" s="103" t="s">
        <v>123</v>
      </c>
      <c r="I89" s="103" t="s">
        <v>123</v>
      </c>
    </row>
    <row r="90" spans="1:9" hidden="1" outlineLevel="1" x14ac:dyDescent="0.2">
      <c r="A90" s="144" t="s">
        <v>1158</v>
      </c>
      <c r="B90" s="144">
        <v>11</v>
      </c>
      <c r="C90" s="158">
        <v>2600</v>
      </c>
      <c r="D90" s="103" t="s">
        <v>123</v>
      </c>
      <c r="E90" s="103" t="s">
        <v>123</v>
      </c>
      <c r="F90" s="144">
        <v>1</v>
      </c>
      <c r="G90" s="103" t="s">
        <v>123</v>
      </c>
      <c r="H90" s="103" t="s">
        <v>123</v>
      </c>
      <c r="I90" s="103" t="s">
        <v>123</v>
      </c>
    </row>
    <row r="91" spans="1:9" hidden="1" outlineLevel="1" x14ac:dyDescent="0.2">
      <c r="A91" s="144" t="s">
        <v>1158</v>
      </c>
      <c r="B91" s="144">
        <v>12</v>
      </c>
      <c r="C91" s="158">
        <v>2760</v>
      </c>
      <c r="D91" s="103" t="s">
        <v>123</v>
      </c>
      <c r="E91" s="103" t="s">
        <v>123</v>
      </c>
      <c r="F91" s="144">
        <v>1</v>
      </c>
      <c r="G91" s="103" t="s">
        <v>123</v>
      </c>
      <c r="H91" s="103" t="s">
        <v>123</v>
      </c>
      <c r="I91" s="103" t="s">
        <v>123</v>
      </c>
    </row>
    <row r="92" spans="1:9" hidden="1" outlineLevel="1" x14ac:dyDescent="0.2">
      <c r="A92" s="144" t="s">
        <v>1158</v>
      </c>
      <c r="B92" s="144">
        <v>13</v>
      </c>
      <c r="C92" s="158">
        <v>2920</v>
      </c>
      <c r="D92" s="103" t="s">
        <v>123</v>
      </c>
      <c r="E92" s="103" t="s">
        <v>123</v>
      </c>
      <c r="F92" s="144">
        <v>1</v>
      </c>
      <c r="G92" s="103" t="s">
        <v>123</v>
      </c>
      <c r="H92" s="103" t="s">
        <v>123</v>
      </c>
      <c r="I92" s="103" t="s">
        <v>123</v>
      </c>
    </row>
    <row r="93" spans="1:9" hidden="1" outlineLevel="1" x14ac:dyDescent="0.2">
      <c r="A93" s="144" t="s">
        <v>1158</v>
      </c>
      <c r="B93" s="144">
        <v>14</v>
      </c>
      <c r="C93" s="158">
        <v>3080</v>
      </c>
      <c r="D93" s="103" t="s">
        <v>123</v>
      </c>
      <c r="E93" s="103" t="s">
        <v>123</v>
      </c>
      <c r="F93" s="144">
        <v>1</v>
      </c>
      <c r="G93" s="103" t="s">
        <v>123</v>
      </c>
      <c r="H93" s="103" t="s">
        <v>123</v>
      </c>
      <c r="I93" s="103" t="s">
        <v>123</v>
      </c>
    </row>
    <row r="94" spans="1:9" hidden="1" outlineLevel="1" x14ac:dyDescent="0.2">
      <c r="A94" s="144" t="s">
        <v>1158</v>
      </c>
      <c r="B94" s="144">
        <v>15</v>
      </c>
      <c r="C94" s="158">
        <v>3240</v>
      </c>
      <c r="D94" s="103" t="s">
        <v>123</v>
      </c>
      <c r="E94" s="103" t="s">
        <v>123</v>
      </c>
      <c r="F94" s="144">
        <v>1</v>
      </c>
      <c r="G94" s="103" t="s">
        <v>123</v>
      </c>
      <c r="H94" s="103" t="s">
        <v>123</v>
      </c>
      <c r="I94" s="103" t="s">
        <v>123</v>
      </c>
    </row>
    <row r="95" spans="1:9" hidden="1" outlineLevel="1" x14ac:dyDescent="0.2">
      <c r="A95" s="144" t="s">
        <v>1158</v>
      </c>
      <c r="B95" s="144">
        <v>16</v>
      </c>
      <c r="C95" s="158">
        <v>3400</v>
      </c>
      <c r="D95" s="103" t="s">
        <v>123</v>
      </c>
      <c r="E95" s="103" t="s">
        <v>123</v>
      </c>
      <c r="F95" s="144">
        <v>1</v>
      </c>
      <c r="G95" s="103" t="s">
        <v>123</v>
      </c>
      <c r="H95" s="103" t="s">
        <v>123</v>
      </c>
      <c r="I95" s="103" t="s">
        <v>123</v>
      </c>
    </row>
    <row r="96" spans="1:9" hidden="1" outlineLevel="1" x14ac:dyDescent="0.2">
      <c r="A96" s="144" t="s">
        <v>1158</v>
      </c>
      <c r="B96" s="144">
        <v>17</v>
      </c>
      <c r="C96" s="158">
        <v>3560</v>
      </c>
      <c r="D96" s="103" t="s">
        <v>123</v>
      </c>
      <c r="E96" s="103" t="s">
        <v>123</v>
      </c>
      <c r="F96" s="144">
        <v>1</v>
      </c>
      <c r="G96" s="103" t="s">
        <v>123</v>
      </c>
      <c r="H96" s="103" t="s">
        <v>123</v>
      </c>
      <c r="I96" s="103" t="s">
        <v>123</v>
      </c>
    </row>
    <row r="97" spans="1:9" hidden="1" outlineLevel="1" x14ac:dyDescent="0.2">
      <c r="A97" s="144" t="s">
        <v>1158</v>
      </c>
      <c r="B97" s="144">
        <v>18</v>
      </c>
      <c r="C97" s="158">
        <v>3720</v>
      </c>
      <c r="D97" s="103" t="s">
        <v>123</v>
      </c>
      <c r="E97" s="103" t="s">
        <v>123</v>
      </c>
      <c r="F97" s="144">
        <v>1</v>
      </c>
      <c r="G97" s="103" t="s">
        <v>123</v>
      </c>
      <c r="H97" s="103" t="s">
        <v>123</v>
      </c>
      <c r="I97" s="103" t="s">
        <v>123</v>
      </c>
    </row>
    <row r="98" spans="1:9" hidden="1" outlineLevel="1" x14ac:dyDescent="0.2">
      <c r="A98" s="144" t="s">
        <v>1158</v>
      </c>
      <c r="B98" s="144">
        <v>19</v>
      </c>
      <c r="C98" s="158">
        <v>3880</v>
      </c>
      <c r="D98" s="103" t="s">
        <v>123</v>
      </c>
      <c r="E98" s="103" t="s">
        <v>123</v>
      </c>
      <c r="F98" s="144">
        <v>1</v>
      </c>
      <c r="G98" s="103" t="s">
        <v>123</v>
      </c>
      <c r="H98" s="103" t="s">
        <v>123</v>
      </c>
      <c r="I98" s="103" t="s">
        <v>123</v>
      </c>
    </row>
    <row r="99" spans="1:9" hidden="1" outlineLevel="1" x14ac:dyDescent="0.2">
      <c r="A99" s="144" t="s">
        <v>1158</v>
      </c>
      <c r="B99" s="144">
        <v>20</v>
      </c>
      <c r="C99" s="158">
        <v>4040</v>
      </c>
      <c r="D99" s="103" t="s">
        <v>123</v>
      </c>
      <c r="E99" s="103" t="s">
        <v>123</v>
      </c>
      <c r="F99" s="144">
        <v>1</v>
      </c>
      <c r="G99" s="103" t="s">
        <v>123</v>
      </c>
      <c r="H99" s="103" t="s">
        <v>123</v>
      </c>
      <c r="I99" s="103" t="s">
        <v>123</v>
      </c>
    </row>
    <row r="100" spans="1:9" hidden="1" outlineLevel="1" x14ac:dyDescent="0.2">
      <c r="A100" s="144" t="s">
        <v>1158</v>
      </c>
      <c r="B100" s="144">
        <v>21</v>
      </c>
      <c r="C100" s="158">
        <v>4200</v>
      </c>
      <c r="D100" s="103" t="s">
        <v>123</v>
      </c>
      <c r="E100" s="103" t="s">
        <v>123</v>
      </c>
      <c r="F100" s="144">
        <v>1</v>
      </c>
      <c r="G100" s="103" t="s">
        <v>123</v>
      </c>
      <c r="H100" s="103" t="s">
        <v>123</v>
      </c>
      <c r="I100" s="103" t="s">
        <v>123</v>
      </c>
    </row>
    <row r="101" spans="1:9" hidden="1" outlineLevel="1" x14ac:dyDescent="0.2">
      <c r="A101" s="144" t="s">
        <v>1158</v>
      </c>
      <c r="B101" s="144">
        <v>22</v>
      </c>
      <c r="C101" s="158">
        <v>4360</v>
      </c>
      <c r="D101" s="103" t="s">
        <v>123</v>
      </c>
      <c r="E101" s="103" t="s">
        <v>123</v>
      </c>
      <c r="F101" s="144">
        <v>1</v>
      </c>
      <c r="G101" s="103" t="s">
        <v>123</v>
      </c>
      <c r="H101" s="103" t="s">
        <v>123</v>
      </c>
      <c r="I101" s="103" t="s">
        <v>123</v>
      </c>
    </row>
    <row r="102" spans="1:9" hidden="1" outlineLevel="1" x14ac:dyDescent="0.2">
      <c r="A102" s="144" t="s">
        <v>1158</v>
      </c>
      <c r="B102" s="144">
        <v>23</v>
      </c>
      <c r="C102" s="158">
        <v>4520</v>
      </c>
      <c r="D102" s="103" t="s">
        <v>123</v>
      </c>
      <c r="E102" s="103" t="s">
        <v>123</v>
      </c>
      <c r="F102" s="144">
        <v>1</v>
      </c>
      <c r="G102" s="103" t="s">
        <v>123</v>
      </c>
      <c r="H102" s="103" t="s">
        <v>123</v>
      </c>
      <c r="I102" s="103" t="s">
        <v>123</v>
      </c>
    </row>
    <row r="103" spans="1:9" hidden="1" outlineLevel="1" x14ac:dyDescent="0.2">
      <c r="A103" s="144" t="s">
        <v>1158</v>
      </c>
      <c r="B103" s="144">
        <v>24</v>
      </c>
      <c r="C103" s="158">
        <v>4680</v>
      </c>
      <c r="D103" s="103" t="s">
        <v>123</v>
      </c>
      <c r="E103" s="103" t="s">
        <v>123</v>
      </c>
      <c r="F103" s="144">
        <v>1</v>
      </c>
      <c r="G103" s="103" t="s">
        <v>123</v>
      </c>
      <c r="H103" s="103" t="s">
        <v>123</v>
      </c>
      <c r="I103" s="103" t="s">
        <v>123</v>
      </c>
    </row>
    <row r="104" spans="1:9" hidden="1" outlineLevel="1" x14ac:dyDescent="0.2">
      <c r="A104" s="144" t="s">
        <v>1158</v>
      </c>
      <c r="B104" s="144">
        <v>25</v>
      </c>
      <c r="C104" s="158">
        <v>4840</v>
      </c>
      <c r="D104" s="103" t="s">
        <v>123</v>
      </c>
      <c r="E104" s="103" t="s">
        <v>123</v>
      </c>
      <c r="F104" s="144">
        <v>1</v>
      </c>
      <c r="G104" s="103" t="s">
        <v>123</v>
      </c>
      <c r="H104" s="103" t="s">
        <v>123</v>
      </c>
      <c r="I104" s="103" t="s">
        <v>123</v>
      </c>
    </row>
    <row r="105" spans="1:9" hidden="1" outlineLevel="1" x14ac:dyDescent="0.2">
      <c r="A105" s="144" t="s">
        <v>1158</v>
      </c>
      <c r="B105" s="144">
        <v>26</v>
      </c>
      <c r="C105" s="158">
        <v>5000</v>
      </c>
      <c r="D105" s="103" t="s">
        <v>123</v>
      </c>
      <c r="E105" s="103" t="s">
        <v>123</v>
      </c>
      <c r="F105" s="144">
        <v>1</v>
      </c>
      <c r="G105" s="103" t="s">
        <v>123</v>
      </c>
      <c r="H105" s="103" t="s">
        <v>123</v>
      </c>
      <c r="I105" s="103" t="s">
        <v>123</v>
      </c>
    </row>
    <row r="106" spans="1:9" collapsed="1" x14ac:dyDescent="0.2">
      <c r="A106" s="144" t="s">
        <v>1159</v>
      </c>
      <c r="B106" s="144">
        <v>1</v>
      </c>
      <c r="C106" s="158">
        <v>0</v>
      </c>
      <c r="D106" s="103" t="s">
        <v>123</v>
      </c>
      <c r="E106" s="103" t="s">
        <v>123</v>
      </c>
      <c r="F106" s="144">
        <v>1</v>
      </c>
      <c r="G106" s="103" t="s">
        <v>123</v>
      </c>
      <c r="H106" s="103" t="s">
        <v>123</v>
      </c>
      <c r="I106" s="103" t="s">
        <v>123</v>
      </c>
    </row>
    <row r="107" spans="1:9" hidden="1" outlineLevel="1" x14ac:dyDescent="0.2">
      <c r="A107" s="144" t="s">
        <v>1159</v>
      </c>
      <c r="B107" s="144">
        <v>2</v>
      </c>
      <c r="C107" s="158">
        <v>0</v>
      </c>
      <c r="D107" s="103" t="s">
        <v>123</v>
      </c>
      <c r="E107" s="103" t="s">
        <v>123</v>
      </c>
      <c r="F107" s="144">
        <v>1</v>
      </c>
      <c r="G107" s="103" t="s">
        <v>123</v>
      </c>
      <c r="H107" s="103" t="s">
        <v>123</v>
      </c>
      <c r="I107" s="103" t="s">
        <v>123</v>
      </c>
    </row>
    <row r="108" spans="1:9" hidden="1" outlineLevel="1" x14ac:dyDescent="0.2">
      <c r="A108" s="144" t="s">
        <v>1159</v>
      </c>
      <c r="B108" s="144">
        <v>3</v>
      </c>
      <c r="C108" s="158">
        <v>0</v>
      </c>
      <c r="D108" s="103" t="s">
        <v>123</v>
      </c>
      <c r="E108" s="103" t="s">
        <v>123</v>
      </c>
      <c r="F108" s="144">
        <v>1</v>
      </c>
      <c r="G108" s="103" t="s">
        <v>123</v>
      </c>
      <c r="H108" s="103" t="s">
        <v>123</v>
      </c>
      <c r="I108" s="103" t="s">
        <v>123</v>
      </c>
    </row>
    <row r="109" spans="1:9" hidden="1" outlineLevel="1" x14ac:dyDescent="0.2">
      <c r="A109" s="144" t="s">
        <v>1159</v>
      </c>
      <c r="B109" s="144">
        <v>4</v>
      </c>
      <c r="C109" s="158">
        <v>0</v>
      </c>
      <c r="D109" s="103" t="s">
        <v>123</v>
      </c>
      <c r="E109" s="103" t="s">
        <v>123</v>
      </c>
      <c r="F109" s="144">
        <v>1</v>
      </c>
      <c r="G109" s="103" t="s">
        <v>123</v>
      </c>
      <c r="H109" s="103" t="s">
        <v>123</v>
      </c>
      <c r="I109" s="103" t="s">
        <v>123</v>
      </c>
    </row>
    <row r="110" spans="1:9" hidden="1" outlineLevel="1" x14ac:dyDescent="0.2">
      <c r="A110" s="144" t="s">
        <v>1159</v>
      </c>
      <c r="B110" s="144">
        <v>5</v>
      </c>
      <c r="C110" s="158">
        <v>0</v>
      </c>
      <c r="D110" s="103" t="s">
        <v>123</v>
      </c>
      <c r="E110" s="103" t="s">
        <v>123</v>
      </c>
      <c r="F110" s="144">
        <v>1</v>
      </c>
      <c r="G110" s="103" t="s">
        <v>123</v>
      </c>
      <c r="H110" s="103" t="s">
        <v>123</v>
      </c>
      <c r="I110" s="103" t="s">
        <v>123</v>
      </c>
    </row>
    <row r="111" spans="1:9" hidden="1" outlineLevel="1" x14ac:dyDescent="0.2">
      <c r="A111" s="144" t="s">
        <v>1159</v>
      </c>
      <c r="B111" s="144">
        <v>6</v>
      </c>
      <c r="C111" s="158">
        <v>0</v>
      </c>
      <c r="D111" s="103" t="s">
        <v>123</v>
      </c>
      <c r="E111" s="103" t="s">
        <v>123</v>
      </c>
      <c r="F111" s="144">
        <v>1</v>
      </c>
      <c r="G111" s="103" t="s">
        <v>123</v>
      </c>
      <c r="H111" s="103" t="s">
        <v>123</v>
      </c>
      <c r="I111" s="103" t="s">
        <v>123</v>
      </c>
    </row>
    <row r="112" spans="1:9" hidden="1" outlineLevel="1" x14ac:dyDescent="0.2">
      <c r="A112" s="144" t="s">
        <v>1159</v>
      </c>
      <c r="B112" s="144">
        <v>7</v>
      </c>
      <c r="C112" s="158">
        <v>0</v>
      </c>
      <c r="D112" s="103" t="s">
        <v>123</v>
      </c>
      <c r="E112" s="103" t="s">
        <v>123</v>
      </c>
      <c r="F112" s="144">
        <v>1</v>
      </c>
      <c r="G112" s="103" t="s">
        <v>123</v>
      </c>
      <c r="H112" s="103" t="s">
        <v>123</v>
      </c>
      <c r="I112" s="103" t="s">
        <v>123</v>
      </c>
    </row>
    <row r="113" spans="1:9" hidden="1" outlineLevel="1" x14ac:dyDescent="0.2">
      <c r="A113" s="144" t="s">
        <v>1159</v>
      </c>
      <c r="B113" s="144">
        <v>8</v>
      </c>
      <c r="C113" s="158">
        <v>0</v>
      </c>
      <c r="D113" s="103" t="s">
        <v>123</v>
      </c>
      <c r="E113" s="103" t="s">
        <v>123</v>
      </c>
      <c r="F113" s="144">
        <v>1</v>
      </c>
      <c r="G113" s="103" t="s">
        <v>123</v>
      </c>
      <c r="H113" s="103" t="s">
        <v>123</v>
      </c>
      <c r="I113" s="103" t="s">
        <v>123</v>
      </c>
    </row>
    <row r="114" spans="1:9" hidden="1" outlineLevel="1" x14ac:dyDescent="0.2">
      <c r="A114" s="144" t="s">
        <v>1159</v>
      </c>
      <c r="B114" s="144">
        <v>9</v>
      </c>
      <c r="C114" s="158">
        <v>0</v>
      </c>
      <c r="D114" s="103" t="s">
        <v>123</v>
      </c>
      <c r="E114" s="103" t="s">
        <v>123</v>
      </c>
      <c r="F114" s="144">
        <v>1</v>
      </c>
      <c r="G114" s="103" t="s">
        <v>123</v>
      </c>
      <c r="H114" s="103" t="s">
        <v>123</v>
      </c>
      <c r="I114" s="103" t="s">
        <v>123</v>
      </c>
    </row>
    <row r="115" spans="1:9" hidden="1" outlineLevel="1" x14ac:dyDescent="0.2">
      <c r="A115" s="144" t="s">
        <v>1159</v>
      </c>
      <c r="B115" s="144">
        <v>10</v>
      </c>
      <c r="C115" s="158">
        <v>0</v>
      </c>
      <c r="D115" s="103" t="s">
        <v>123</v>
      </c>
      <c r="E115" s="103" t="s">
        <v>123</v>
      </c>
      <c r="F115" s="144">
        <v>1</v>
      </c>
      <c r="G115" s="103" t="s">
        <v>123</v>
      </c>
      <c r="H115" s="103" t="s">
        <v>123</v>
      </c>
      <c r="I115" s="103" t="s">
        <v>123</v>
      </c>
    </row>
    <row r="116" spans="1:9" hidden="1" outlineLevel="1" x14ac:dyDescent="0.2">
      <c r="A116" s="144" t="s">
        <v>1159</v>
      </c>
      <c r="B116" s="144">
        <v>11</v>
      </c>
      <c r="C116" s="158">
        <v>0</v>
      </c>
      <c r="D116" s="103" t="s">
        <v>123</v>
      </c>
      <c r="E116" s="103" t="s">
        <v>123</v>
      </c>
      <c r="F116" s="144">
        <v>1</v>
      </c>
      <c r="G116" s="103" t="s">
        <v>123</v>
      </c>
      <c r="H116" s="103" t="s">
        <v>123</v>
      </c>
      <c r="I116" s="103" t="s">
        <v>123</v>
      </c>
    </row>
    <row r="117" spans="1:9" hidden="1" outlineLevel="1" x14ac:dyDescent="0.2">
      <c r="A117" s="144" t="s">
        <v>1159</v>
      </c>
      <c r="B117" s="144">
        <v>12</v>
      </c>
      <c r="C117" s="158">
        <v>0</v>
      </c>
      <c r="D117" s="103" t="s">
        <v>123</v>
      </c>
      <c r="E117" s="103" t="s">
        <v>123</v>
      </c>
      <c r="F117" s="144">
        <v>1</v>
      </c>
      <c r="G117" s="103" t="s">
        <v>123</v>
      </c>
      <c r="H117" s="103" t="s">
        <v>123</v>
      </c>
      <c r="I117" s="103" t="s">
        <v>123</v>
      </c>
    </row>
    <row r="118" spans="1:9" hidden="1" outlineLevel="1" x14ac:dyDescent="0.2">
      <c r="A118" s="144" t="s">
        <v>1159</v>
      </c>
      <c r="B118" s="144">
        <v>13</v>
      </c>
      <c r="C118" s="158">
        <v>0</v>
      </c>
      <c r="D118" s="103" t="s">
        <v>123</v>
      </c>
      <c r="E118" s="103" t="s">
        <v>123</v>
      </c>
      <c r="F118" s="144">
        <v>1</v>
      </c>
      <c r="G118" s="103" t="s">
        <v>123</v>
      </c>
      <c r="H118" s="103" t="s">
        <v>123</v>
      </c>
      <c r="I118" s="103" t="s">
        <v>123</v>
      </c>
    </row>
    <row r="119" spans="1:9" hidden="1" outlineLevel="1" x14ac:dyDescent="0.2">
      <c r="A119" s="144" t="s">
        <v>1159</v>
      </c>
      <c r="B119" s="144">
        <v>14</v>
      </c>
      <c r="C119" s="158">
        <v>0</v>
      </c>
      <c r="D119" s="103" t="s">
        <v>123</v>
      </c>
      <c r="E119" s="103" t="s">
        <v>123</v>
      </c>
      <c r="F119" s="144">
        <v>1</v>
      </c>
      <c r="G119" s="103" t="s">
        <v>123</v>
      </c>
      <c r="H119" s="103" t="s">
        <v>123</v>
      </c>
      <c r="I119" s="103" t="s">
        <v>123</v>
      </c>
    </row>
    <row r="120" spans="1:9" hidden="1" outlineLevel="1" x14ac:dyDescent="0.2">
      <c r="A120" s="144" t="s">
        <v>1159</v>
      </c>
      <c r="B120" s="144">
        <v>15</v>
      </c>
      <c r="C120" s="158">
        <v>0</v>
      </c>
      <c r="D120" s="103" t="s">
        <v>123</v>
      </c>
      <c r="E120" s="103" t="s">
        <v>123</v>
      </c>
      <c r="F120" s="144">
        <v>1</v>
      </c>
      <c r="G120" s="103" t="s">
        <v>123</v>
      </c>
      <c r="H120" s="103" t="s">
        <v>123</v>
      </c>
      <c r="I120" s="103" t="s">
        <v>123</v>
      </c>
    </row>
    <row r="121" spans="1:9" hidden="1" outlineLevel="1" x14ac:dyDescent="0.2">
      <c r="A121" s="144" t="s">
        <v>1159</v>
      </c>
      <c r="B121" s="144">
        <v>16</v>
      </c>
      <c r="C121" s="158">
        <v>0</v>
      </c>
      <c r="D121" s="103" t="s">
        <v>123</v>
      </c>
      <c r="E121" s="103" t="s">
        <v>123</v>
      </c>
      <c r="F121" s="144">
        <v>1</v>
      </c>
      <c r="G121" s="103" t="s">
        <v>123</v>
      </c>
      <c r="H121" s="103" t="s">
        <v>123</v>
      </c>
      <c r="I121" s="103" t="s">
        <v>123</v>
      </c>
    </row>
    <row r="122" spans="1:9" hidden="1" outlineLevel="1" x14ac:dyDescent="0.2">
      <c r="A122" s="144" t="s">
        <v>1159</v>
      </c>
      <c r="B122" s="144">
        <v>17</v>
      </c>
      <c r="C122" s="158">
        <v>0</v>
      </c>
      <c r="D122" s="103" t="s">
        <v>123</v>
      </c>
      <c r="E122" s="103" t="s">
        <v>123</v>
      </c>
      <c r="F122" s="144">
        <v>1</v>
      </c>
      <c r="G122" s="103" t="s">
        <v>123</v>
      </c>
      <c r="H122" s="103" t="s">
        <v>123</v>
      </c>
      <c r="I122" s="103" t="s">
        <v>123</v>
      </c>
    </row>
    <row r="123" spans="1:9" hidden="1" outlineLevel="1" x14ac:dyDescent="0.2">
      <c r="A123" s="144" t="s">
        <v>1159</v>
      </c>
      <c r="B123" s="144">
        <v>18</v>
      </c>
      <c r="C123" s="158">
        <v>0</v>
      </c>
      <c r="D123" s="103" t="s">
        <v>123</v>
      </c>
      <c r="E123" s="103" t="s">
        <v>123</v>
      </c>
      <c r="F123" s="144">
        <v>1</v>
      </c>
      <c r="G123" s="103" t="s">
        <v>123</v>
      </c>
      <c r="H123" s="103" t="s">
        <v>123</v>
      </c>
      <c r="I123" s="103" t="s">
        <v>123</v>
      </c>
    </row>
    <row r="124" spans="1:9" hidden="1" outlineLevel="1" x14ac:dyDescent="0.2">
      <c r="A124" s="144" t="s">
        <v>1159</v>
      </c>
      <c r="B124" s="144">
        <v>19</v>
      </c>
      <c r="C124" s="158">
        <v>0</v>
      </c>
      <c r="D124" s="103" t="s">
        <v>123</v>
      </c>
      <c r="E124" s="103" t="s">
        <v>123</v>
      </c>
      <c r="F124" s="144">
        <v>1</v>
      </c>
      <c r="G124" s="103" t="s">
        <v>123</v>
      </c>
      <c r="H124" s="103" t="s">
        <v>123</v>
      </c>
      <c r="I124" s="103" t="s">
        <v>123</v>
      </c>
    </row>
    <row r="125" spans="1:9" hidden="1" outlineLevel="1" x14ac:dyDescent="0.2">
      <c r="A125" s="144" t="s">
        <v>1159</v>
      </c>
      <c r="B125" s="144">
        <v>20</v>
      </c>
      <c r="C125" s="158">
        <v>0</v>
      </c>
      <c r="D125" s="103" t="s">
        <v>123</v>
      </c>
      <c r="E125" s="103" t="s">
        <v>123</v>
      </c>
      <c r="F125" s="144">
        <v>1</v>
      </c>
      <c r="G125" s="103" t="s">
        <v>123</v>
      </c>
      <c r="H125" s="103" t="s">
        <v>123</v>
      </c>
      <c r="I125" s="103" t="s">
        <v>123</v>
      </c>
    </row>
    <row r="126" spans="1:9" hidden="1" outlineLevel="1" x14ac:dyDescent="0.2">
      <c r="A126" s="144" t="s">
        <v>1159</v>
      </c>
      <c r="B126" s="144">
        <v>21</v>
      </c>
      <c r="C126" s="158">
        <v>0</v>
      </c>
      <c r="D126" s="103" t="s">
        <v>123</v>
      </c>
      <c r="E126" s="103" t="s">
        <v>123</v>
      </c>
      <c r="F126" s="144">
        <v>1</v>
      </c>
      <c r="G126" s="103" t="s">
        <v>123</v>
      </c>
      <c r="H126" s="103" t="s">
        <v>123</v>
      </c>
      <c r="I126" s="103" t="s">
        <v>123</v>
      </c>
    </row>
    <row r="127" spans="1:9" hidden="1" outlineLevel="1" x14ac:dyDescent="0.2">
      <c r="A127" s="144" t="s">
        <v>1159</v>
      </c>
      <c r="B127" s="144">
        <v>22</v>
      </c>
      <c r="C127" s="158">
        <v>0</v>
      </c>
      <c r="D127" s="103" t="s">
        <v>123</v>
      </c>
      <c r="E127" s="103" t="s">
        <v>123</v>
      </c>
      <c r="F127" s="144">
        <v>1</v>
      </c>
      <c r="G127" s="103" t="s">
        <v>123</v>
      </c>
      <c r="H127" s="103" t="s">
        <v>123</v>
      </c>
      <c r="I127" s="103" t="s">
        <v>123</v>
      </c>
    </row>
    <row r="128" spans="1:9" hidden="1" outlineLevel="1" x14ac:dyDescent="0.2">
      <c r="A128" s="144" t="s">
        <v>1159</v>
      </c>
      <c r="B128" s="144">
        <v>23</v>
      </c>
      <c r="C128" s="158">
        <v>0</v>
      </c>
      <c r="D128" s="103" t="s">
        <v>123</v>
      </c>
      <c r="E128" s="103" t="s">
        <v>123</v>
      </c>
      <c r="F128" s="144">
        <v>1</v>
      </c>
      <c r="G128" s="103" t="s">
        <v>123</v>
      </c>
      <c r="H128" s="103" t="s">
        <v>123</v>
      </c>
      <c r="I128" s="103" t="s">
        <v>123</v>
      </c>
    </row>
    <row r="129" spans="1:9" hidden="1" outlineLevel="1" x14ac:dyDescent="0.2">
      <c r="A129" s="144" t="s">
        <v>1159</v>
      </c>
      <c r="B129" s="144">
        <v>24</v>
      </c>
      <c r="C129" s="158">
        <v>0</v>
      </c>
      <c r="D129" s="103" t="s">
        <v>123</v>
      </c>
      <c r="E129" s="103" t="s">
        <v>123</v>
      </c>
      <c r="F129" s="144">
        <v>1</v>
      </c>
      <c r="G129" s="103" t="s">
        <v>123</v>
      </c>
      <c r="H129" s="103" t="s">
        <v>123</v>
      </c>
      <c r="I129" s="103" t="s">
        <v>123</v>
      </c>
    </row>
    <row r="130" spans="1:9" hidden="1" outlineLevel="1" x14ac:dyDescent="0.2">
      <c r="A130" s="144" t="s">
        <v>1159</v>
      </c>
      <c r="B130" s="144">
        <v>25</v>
      </c>
      <c r="C130" s="158">
        <v>0</v>
      </c>
      <c r="D130" s="103" t="s">
        <v>123</v>
      </c>
      <c r="E130" s="103" t="s">
        <v>123</v>
      </c>
      <c r="F130" s="144">
        <v>1</v>
      </c>
      <c r="G130" s="103" t="s">
        <v>123</v>
      </c>
      <c r="H130" s="103" t="s">
        <v>123</v>
      </c>
      <c r="I130" s="103" t="s">
        <v>123</v>
      </c>
    </row>
    <row r="131" spans="1:9" hidden="1" outlineLevel="1" x14ac:dyDescent="0.2">
      <c r="A131" s="144" t="s">
        <v>1159</v>
      </c>
      <c r="B131" s="144">
        <v>26</v>
      </c>
      <c r="C131" s="158">
        <v>0</v>
      </c>
      <c r="D131" s="103" t="s">
        <v>123</v>
      </c>
      <c r="E131" s="103" t="s">
        <v>123</v>
      </c>
      <c r="F131" s="144">
        <v>1</v>
      </c>
      <c r="G131" s="103" t="s">
        <v>123</v>
      </c>
      <c r="H131" s="103" t="s">
        <v>123</v>
      </c>
      <c r="I131" s="103" t="s">
        <v>123</v>
      </c>
    </row>
    <row r="132" spans="1:9" collapsed="1" x14ac:dyDescent="0.2">
      <c r="A132" s="144" t="s">
        <v>1160</v>
      </c>
      <c r="B132" s="144">
        <v>1</v>
      </c>
      <c r="C132" s="158">
        <v>6000</v>
      </c>
      <c r="D132" s="103" t="s">
        <v>123</v>
      </c>
      <c r="E132" s="144">
        <v>1</v>
      </c>
      <c r="F132" s="103" t="s">
        <v>123</v>
      </c>
      <c r="G132" s="103" t="s">
        <v>123</v>
      </c>
      <c r="H132" s="103" t="s">
        <v>123</v>
      </c>
      <c r="I132" s="103" t="s">
        <v>123</v>
      </c>
    </row>
    <row r="133" spans="1:9" hidden="1" outlineLevel="1" x14ac:dyDescent="0.2">
      <c r="A133" s="144" t="s">
        <v>1160</v>
      </c>
      <c r="B133" s="144">
        <v>2</v>
      </c>
      <c r="C133" s="158">
        <v>6150</v>
      </c>
      <c r="D133" s="103" t="s">
        <v>123</v>
      </c>
      <c r="E133" s="144">
        <v>1</v>
      </c>
      <c r="F133" s="103" t="s">
        <v>123</v>
      </c>
      <c r="G133" s="103" t="s">
        <v>123</v>
      </c>
      <c r="H133" s="103" t="s">
        <v>123</v>
      </c>
      <c r="I133" s="103" t="s">
        <v>123</v>
      </c>
    </row>
    <row r="134" spans="1:9" hidden="1" outlineLevel="1" x14ac:dyDescent="0.2">
      <c r="A134" s="144" t="s">
        <v>1160</v>
      </c>
      <c r="B134" s="144">
        <v>3</v>
      </c>
      <c r="C134" s="158">
        <v>6300</v>
      </c>
      <c r="D134" s="103" t="s">
        <v>123</v>
      </c>
      <c r="E134" s="144">
        <v>1</v>
      </c>
      <c r="F134" s="103" t="s">
        <v>123</v>
      </c>
      <c r="G134" s="103" t="s">
        <v>123</v>
      </c>
      <c r="H134" s="103" t="s">
        <v>123</v>
      </c>
      <c r="I134" s="103" t="s">
        <v>123</v>
      </c>
    </row>
    <row r="135" spans="1:9" hidden="1" outlineLevel="1" x14ac:dyDescent="0.2">
      <c r="A135" s="144" t="s">
        <v>1160</v>
      </c>
      <c r="B135" s="144">
        <v>4</v>
      </c>
      <c r="C135" s="158">
        <v>6450</v>
      </c>
      <c r="D135" s="103" t="s">
        <v>123</v>
      </c>
      <c r="E135" s="144">
        <v>1</v>
      </c>
      <c r="F135" s="103" t="s">
        <v>123</v>
      </c>
      <c r="G135" s="103" t="s">
        <v>123</v>
      </c>
      <c r="H135" s="103" t="s">
        <v>123</v>
      </c>
      <c r="I135" s="103" t="s">
        <v>123</v>
      </c>
    </row>
    <row r="136" spans="1:9" hidden="1" outlineLevel="1" x14ac:dyDescent="0.2">
      <c r="A136" s="144" t="s">
        <v>1160</v>
      </c>
      <c r="B136" s="144">
        <v>5</v>
      </c>
      <c r="C136" s="158">
        <v>6600</v>
      </c>
      <c r="D136" s="103" t="s">
        <v>123</v>
      </c>
      <c r="E136" s="144">
        <v>1</v>
      </c>
      <c r="F136" s="103" t="s">
        <v>123</v>
      </c>
      <c r="G136" s="103" t="s">
        <v>123</v>
      </c>
      <c r="H136" s="103" t="s">
        <v>123</v>
      </c>
      <c r="I136" s="103" t="s">
        <v>123</v>
      </c>
    </row>
    <row r="137" spans="1:9" hidden="1" outlineLevel="1" x14ac:dyDescent="0.2">
      <c r="A137" s="144" t="s">
        <v>1160</v>
      </c>
      <c r="B137" s="144">
        <v>6</v>
      </c>
      <c r="C137" s="158">
        <v>6750</v>
      </c>
      <c r="D137" s="103" t="s">
        <v>123</v>
      </c>
      <c r="E137" s="144">
        <v>1</v>
      </c>
      <c r="F137" s="103" t="s">
        <v>123</v>
      </c>
      <c r="G137" s="103" t="s">
        <v>123</v>
      </c>
      <c r="H137" s="103" t="s">
        <v>123</v>
      </c>
      <c r="I137" s="103" t="s">
        <v>123</v>
      </c>
    </row>
    <row r="138" spans="1:9" hidden="1" outlineLevel="1" x14ac:dyDescent="0.2">
      <c r="A138" s="144" t="s">
        <v>1160</v>
      </c>
      <c r="B138" s="144">
        <v>7</v>
      </c>
      <c r="C138" s="158">
        <v>6900</v>
      </c>
      <c r="D138" s="103" t="s">
        <v>123</v>
      </c>
      <c r="E138" s="144">
        <v>1</v>
      </c>
      <c r="F138" s="103" t="s">
        <v>123</v>
      </c>
      <c r="G138" s="103" t="s">
        <v>123</v>
      </c>
      <c r="H138" s="103" t="s">
        <v>123</v>
      </c>
      <c r="I138" s="103" t="s">
        <v>123</v>
      </c>
    </row>
    <row r="139" spans="1:9" hidden="1" outlineLevel="1" x14ac:dyDescent="0.2">
      <c r="A139" s="144" t="s">
        <v>1160</v>
      </c>
      <c r="B139" s="144">
        <v>8</v>
      </c>
      <c r="C139" s="158">
        <v>7050</v>
      </c>
      <c r="D139" s="103" t="s">
        <v>123</v>
      </c>
      <c r="E139" s="144">
        <v>1</v>
      </c>
      <c r="F139" s="103" t="s">
        <v>123</v>
      </c>
      <c r="G139" s="103" t="s">
        <v>123</v>
      </c>
      <c r="H139" s="103" t="s">
        <v>123</v>
      </c>
      <c r="I139" s="103" t="s">
        <v>123</v>
      </c>
    </row>
    <row r="140" spans="1:9" hidden="1" outlineLevel="1" x14ac:dyDescent="0.2">
      <c r="A140" s="144" t="s">
        <v>1160</v>
      </c>
      <c r="B140" s="144">
        <v>9</v>
      </c>
      <c r="C140" s="158">
        <v>7200</v>
      </c>
      <c r="D140" s="103" t="s">
        <v>123</v>
      </c>
      <c r="E140" s="144">
        <v>1</v>
      </c>
      <c r="F140" s="103" t="s">
        <v>123</v>
      </c>
      <c r="G140" s="103" t="s">
        <v>123</v>
      </c>
      <c r="H140" s="103" t="s">
        <v>123</v>
      </c>
      <c r="I140" s="103" t="s">
        <v>123</v>
      </c>
    </row>
    <row r="141" spans="1:9" hidden="1" outlineLevel="1" x14ac:dyDescent="0.2">
      <c r="A141" s="144" t="s">
        <v>1160</v>
      </c>
      <c r="B141" s="144">
        <v>10</v>
      </c>
      <c r="C141" s="158">
        <v>7350</v>
      </c>
      <c r="D141" s="103" t="s">
        <v>123</v>
      </c>
      <c r="E141" s="144">
        <v>1</v>
      </c>
      <c r="F141" s="103" t="s">
        <v>123</v>
      </c>
      <c r="G141" s="103" t="s">
        <v>123</v>
      </c>
      <c r="H141" s="103" t="s">
        <v>123</v>
      </c>
      <c r="I141" s="103" t="s">
        <v>123</v>
      </c>
    </row>
    <row r="142" spans="1:9" hidden="1" outlineLevel="1" x14ac:dyDescent="0.2">
      <c r="A142" s="144" t="s">
        <v>1160</v>
      </c>
      <c r="B142" s="144">
        <v>11</v>
      </c>
      <c r="C142" s="158">
        <v>7500</v>
      </c>
      <c r="D142" s="103" t="s">
        <v>123</v>
      </c>
      <c r="E142" s="144">
        <v>1</v>
      </c>
      <c r="F142" s="103" t="s">
        <v>123</v>
      </c>
      <c r="G142" s="103" t="s">
        <v>123</v>
      </c>
      <c r="H142" s="103" t="s">
        <v>123</v>
      </c>
      <c r="I142" s="103" t="s">
        <v>123</v>
      </c>
    </row>
    <row r="143" spans="1:9" hidden="1" outlineLevel="1" x14ac:dyDescent="0.2">
      <c r="A143" s="144" t="s">
        <v>1160</v>
      </c>
      <c r="B143" s="144">
        <v>12</v>
      </c>
      <c r="C143" s="158">
        <v>7650</v>
      </c>
      <c r="D143" s="103" t="s">
        <v>123</v>
      </c>
      <c r="E143" s="144">
        <v>1</v>
      </c>
      <c r="F143" s="103" t="s">
        <v>123</v>
      </c>
      <c r="G143" s="103" t="s">
        <v>123</v>
      </c>
      <c r="H143" s="103" t="s">
        <v>123</v>
      </c>
      <c r="I143" s="103" t="s">
        <v>123</v>
      </c>
    </row>
    <row r="144" spans="1:9" hidden="1" outlineLevel="1" x14ac:dyDescent="0.2">
      <c r="A144" s="144" t="s">
        <v>1160</v>
      </c>
      <c r="B144" s="144">
        <v>13</v>
      </c>
      <c r="C144" s="158">
        <v>7800</v>
      </c>
      <c r="D144" s="103" t="s">
        <v>123</v>
      </c>
      <c r="E144" s="144">
        <v>1</v>
      </c>
      <c r="F144" s="103" t="s">
        <v>123</v>
      </c>
      <c r="G144" s="103" t="s">
        <v>123</v>
      </c>
      <c r="H144" s="103" t="s">
        <v>123</v>
      </c>
      <c r="I144" s="103" t="s">
        <v>123</v>
      </c>
    </row>
    <row r="145" spans="1:9" hidden="1" outlineLevel="1" x14ac:dyDescent="0.2">
      <c r="A145" s="144" t="s">
        <v>1160</v>
      </c>
      <c r="B145" s="144">
        <v>14</v>
      </c>
      <c r="C145" s="158">
        <v>7950</v>
      </c>
      <c r="D145" s="103" t="s">
        <v>123</v>
      </c>
      <c r="E145" s="144">
        <v>1</v>
      </c>
      <c r="F145" s="103" t="s">
        <v>123</v>
      </c>
      <c r="G145" s="103" t="s">
        <v>123</v>
      </c>
      <c r="H145" s="103" t="s">
        <v>123</v>
      </c>
      <c r="I145" s="103" t="s">
        <v>123</v>
      </c>
    </row>
    <row r="146" spans="1:9" hidden="1" outlineLevel="1" x14ac:dyDescent="0.2">
      <c r="A146" s="144" t="s">
        <v>1160</v>
      </c>
      <c r="B146" s="144">
        <v>15</v>
      </c>
      <c r="C146" s="158">
        <v>8100</v>
      </c>
      <c r="D146" s="103" t="s">
        <v>123</v>
      </c>
      <c r="E146" s="144">
        <v>1</v>
      </c>
      <c r="F146" s="103" t="s">
        <v>123</v>
      </c>
      <c r="G146" s="103" t="s">
        <v>123</v>
      </c>
      <c r="H146" s="103" t="s">
        <v>123</v>
      </c>
      <c r="I146" s="103" t="s">
        <v>123</v>
      </c>
    </row>
    <row r="147" spans="1:9" hidden="1" outlineLevel="1" x14ac:dyDescent="0.2">
      <c r="A147" s="144" t="s">
        <v>1160</v>
      </c>
      <c r="B147" s="144">
        <v>16</v>
      </c>
      <c r="C147" s="158">
        <v>8250</v>
      </c>
      <c r="D147" s="103" t="s">
        <v>123</v>
      </c>
      <c r="E147" s="144">
        <v>1</v>
      </c>
      <c r="F147" s="103" t="s">
        <v>123</v>
      </c>
      <c r="G147" s="103" t="s">
        <v>123</v>
      </c>
      <c r="H147" s="103" t="s">
        <v>123</v>
      </c>
      <c r="I147" s="103" t="s">
        <v>123</v>
      </c>
    </row>
    <row r="148" spans="1:9" hidden="1" outlineLevel="1" x14ac:dyDescent="0.2">
      <c r="A148" s="144" t="s">
        <v>1160</v>
      </c>
      <c r="B148" s="144">
        <v>17</v>
      </c>
      <c r="C148" s="158">
        <v>8400</v>
      </c>
      <c r="D148" s="103" t="s">
        <v>123</v>
      </c>
      <c r="E148" s="144">
        <v>1</v>
      </c>
      <c r="F148" s="103" t="s">
        <v>123</v>
      </c>
      <c r="G148" s="103" t="s">
        <v>123</v>
      </c>
      <c r="H148" s="103" t="s">
        <v>123</v>
      </c>
      <c r="I148" s="103" t="s">
        <v>123</v>
      </c>
    </row>
    <row r="149" spans="1:9" hidden="1" outlineLevel="1" x14ac:dyDescent="0.2">
      <c r="A149" s="144" t="s">
        <v>1160</v>
      </c>
      <c r="B149" s="144">
        <v>18</v>
      </c>
      <c r="C149" s="158">
        <v>8550</v>
      </c>
      <c r="D149" s="103" t="s">
        <v>123</v>
      </c>
      <c r="E149" s="144">
        <v>1</v>
      </c>
      <c r="F149" s="103" t="s">
        <v>123</v>
      </c>
      <c r="G149" s="103" t="s">
        <v>123</v>
      </c>
      <c r="H149" s="103" t="s">
        <v>123</v>
      </c>
      <c r="I149" s="103" t="s">
        <v>123</v>
      </c>
    </row>
    <row r="150" spans="1:9" hidden="1" outlineLevel="1" x14ac:dyDescent="0.2">
      <c r="A150" s="144" t="s">
        <v>1160</v>
      </c>
      <c r="B150" s="144">
        <v>19</v>
      </c>
      <c r="C150" s="158">
        <v>8700</v>
      </c>
      <c r="D150" s="103" t="s">
        <v>123</v>
      </c>
      <c r="E150" s="144">
        <v>1</v>
      </c>
      <c r="F150" s="103" t="s">
        <v>123</v>
      </c>
      <c r="G150" s="103" t="s">
        <v>123</v>
      </c>
      <c r="H150" s="103" t="s">
        <v>123</v>
      </c>
      <c r="I150" s="103" t="s">
        <v>123</v>
      </c>
    </row>
    <row r="151" spans="1:9" hidden="1" outlineLevel="1" x14ac:dyDescent="0.2">
      <c r="A151" s="144" t="s">
        <v>1160</v>
      </c>
      <c r="B151" s="144">
        <v>20</v>
      </c>
      <c r="C151" s="158">
        <v>8850</v>
      </c>
      <c r="D151" s="103" t="s">
        <v>123</v>
      </c>
      <c r="E151" s="144">
        <v>1</v>
      </c>
      <c r="F151" s="103" t="s">
        <v>123</v>
      </c>
      <c r="G151" s="103" t="s">
        <v>123</v>
      </c>
      <c r="H151" s="103" t="s">
        <v>123</v>
      </c>
      <c r="I151" s="103" t="s">
        <v>123</v>
      </c>
    </row>
    <row r="152" spans="1:9" hidden="1" outlineLevel="1" x14ac:dyDescent="0.2">
      <c r="A152" s="144" t="s">
        <v>1160</v>
      </c>
      <c r="B152" s="144">
        <v>21</v>
      </c>
      <c r="C152" s="158">
        <v>9000</v>
      </c>
      <c r="D152" s="103" t="s">
        <v>123</v>
      </c>
      <c r="E152" s="144">
        <v>1</v>
      </c>
      <c r="F152" s="103" t="s">
        <v>123</v>
      </c>
      <c r="G152" s="103" t="s">
        <v>123</v>
      </c>
      <c r="H152" s="103" t="s">
        <v>123</v>
      </c>
      <c r="I152" s="103" t="s">
        <v>123</v>
      </c>
    </row>
    <row r="153" spans="1:9" hidden="1" outlineLevel="1" x14ac:dyDescent="0.2">
      <c r="A153" s="144" t="s">
        <v>1160</v>
      </c>
      <c r="B153" s="144">
        <v>22</v>
      </c>
      <c r="C153" s="158">
        <v>9150</v>
      </c>
      <c r="D153" s="103" t="s">
        <v>123</v>
      </c>
      <c r="E153" s="144">
        <v>1</v>
      </c>
      <c r="F153" s="103" t="s">
        <v>123</v>
      </c>
      <c r="G153" s="103" t="s">
        <v>123</v>
      </c>
      <c r="H153" s="103" t="s">
        <v>123</v>
      </c>
      <c r="I153" s="103" t="s">
        <v>123</v>
      </c>
    </row>
    <row r="154" spans="1:9" hidden="1" outlineLevel="1" x14ac:dyDescent="0.2">
      <c r="A154" s="144" t="s">
        <v>1160</v>
      </c>
      <c r="B154" s="144">
        <v>23</v>
      </c>
      <c r="C154" s="158">
        <v>9300</v>
      </c>
      <c r="D154" s="103" t="s">
        <v>123</v>
      </c>
      <c r="E154" s="144">
        <v>1</v>
      </c>
      <c r="F154" s="103" t="s">
        <v>123</v>
      </c>
      <c r="G154" s="103" t="s">
        <v>123</v>
      </c>
      <c r="H154" s="103" t="s">
        <v>123</v>
      </c>
      <c r="I154" s="103" t="s">
        <v>123</v>
      </c>
    </row>
    <row r="155" spans="1:9" hidden="1" outlineLevel="1" x14ac:dyDescent="0.2">
      <c r="A155" s="144" t="s">
        <v>1160</v>
      </c>
      <c r="B155" s="144">
        <v>24</v>
      </c>
      <c r="C155" s="158">
        <v>9450</v>
      </c>
      <c r="D155" s="103" t="s">
        <v>123</v>
      </c>
      <c r="E155" s="144">
        <v>1</v>
      </c>
      <c r="F155" s="103" t="s">
        <v>123</v>
      </c>
      <c r="G155" s="103" t="s">
        <v>123</v>
      </c>
      <c r="H155" s="103" t="s">
        <v>123</v>
      </c>
      <c r="I155" s="103" t="s">
        <v>123</v>
      </c>
    </row>
    <row r="156" spans="1:9" hidden="1" outlineLevel="1" x14ac:dyDescent="0.2">
      <c r="A156" s="144" t="s">
        <v>1160</v>
      </c>
      <c r="B156" s="144">
        <v>25</v>
      </c>
      <c r="C156" s="158">
        <v>9600</v>
      </c>
      <c r="D156" s="103" t="s">
        <v>123</v>
      </c>
      <c r="E156" s="144">
        <v>1</v>
      </c>
      <c r="F156" s="103" t="s">
        <v>123</v>
      </c>
      <c r="G156" s="103" t="s">
        <v>123</v>
      </c>
      <c r="H156" s="103" t="s">
        <v>123</v>
      </c>
      <c r="I156" s="103" t="s">
        <v>123</v>
      </c>
    </row>
    <row r="157" spans="1:9" hidden="1" outlineLevel="1" x14ac:dyDescent="0.2">
      <c r="A157" s="144" t="s">
        <v>1160</v>
      </c>
      <c r="B157" s="144">
        <v>26</v>
      </c>
      <c r="C157" s="158">
        <v>9750</v>
      </c>
      <c r="D157" s="103" t="s">
        <v>123</v>
      </c>
      <c r="E157" s="144">
        <v>1</v>
      </c>
      <c r="F157" s="103" t="s">
        <v>123</v>
      </c>
      <c r="G157" s="103" t="s">
        <v>123</v>
      </c>
      <c r="H157" s="103" t="s">
        <v>123</v>
      </c>
      <c r="I157" s="103" t="s">
        <v>123</v>
      </c>
    </row>
    <row r="158" spans="1:9" collapsed="1" x14ac:dyDescent="0.2">
      <c r="A158" s="144" t="s">
        <v>1161</v>
      </c>
      <c r="B158" s="144">
        <v>1</v>
      </c>
      <c r="C158" s="158">
        <v>1300</v>
      </c>
      <c r="D158" s="144">
        <v>100</v>
      </c>
      <c r="E158" s="144">
        <v>0</v>
      </c>
      <c r="F158" s="144">
        <v>1</v>
      </c>
      <c r="G158" s="144">
        <v>0.2</v>
      </c>
      <c r="H158" s="103" t="s">
        <v>123</v>
      </c>
      <c r="I158" s="144">
        <v>0.01</v>
      </c>
    </row>
    <row r="159" spans="1:9" hidden="1" outlineLevel="1" x14ac:dyDescent="0.2">
      <c r="A159" s="144" t="s">
        <v>1161</v>
      </c>
      <c r="B159" s="144">
        <v>2</v>
      </c>
      <c r="C159" s="158">
        <v>1300</v>
      </c>
      <c r="D159" s="144">
        <v>100</v>
      </c>
      <c r="E159" s="144">
        <v>0</v>
      </c>
      <c r="F159" s="144">
        <v>1</v>
      </c>
      <c r="G159" s="144">
        <v>0.2</v>
      </c>
      <c r="H159" s="103" t="s">
        <v>123</v>
      </c>
      <c r="I159" s="144">
        <v>0.01</v>
      </c>
    </row>
    <row r="160" spans="1:9" hidden="1" outlineLevel="1" x14ac:dyDescent="0.2">
      <c r="A160" s="144" t="s">
        <v>1161</v>
      </c>
      <c r="B160" s="144">
        <v>3</v>
      </c>
      <c r="C160" s="158">
        <v>1300</v>
      </c>
      <c r="D160" s="144">
        <v>100</v>
      </c>
      <c r="E160" s="144">
        <v>0</v>
      </c>
      <c r="F160" s="144">
        <v>1</v>
      </c>
      <c r="G160" s="144">
        <v>0.2</v>
      </c>
      <c r="H160" s="103" t="s">
        <v>123</v>
      </c>
      <c r="I160" s="144">
        <v>0.01</v>
      </c>
    </row>
    <row r="161" spans="1:9" hidden="1" outlineLevel="1" x14ac:dyDescent="0.2">
      <c r="A161" s="144" t="s">
        <v>1161</v>
      </c>
      <c r="B161" s="144">
        <v>4</v>
      </c>
      <c r="C161" s="158">
        <v>1300</v>
      </c>
      <c r="D161" s="144">
        <v>100</v>
      </c>
      <c r="E161" s="144">
        <v>0</v>
      </c>
      <c r="F161" s="144">
        <v>1</v>
      </c>
      <c r="G161" s="144">
        <v>0.2</v>
      </c>
      <c r="H161" s="103" t="s">
        <v>123</v>
      </c>
      <c r="I161" s="144">
        <v>0.01</v>
      </c>
    </row>
    <row r="162" spans="1:9" hidden="1" outlineLevel="1" x14ac:dyDescent="0.2">
      <c r="A162" s="144" t="s">
        <v>1161</v>
      </c>
      <c r="B162" s="144">
        <v>5</v>
      </c>
      <c r="C162" s="158">
        <v>1300</v>
      </c>
      <c r="D162" s="144">
        <v>100</v>
      </c>
      <c r="E162" s="144">
        <v>0</v>
      </c>
      <c r="F162" s="144">
        <v>1</v>
      </c>
      <c r="G162" s="144">
        <v>0.2</v>
      </c>
      <c r="H162" s="103" t="s">
        <v>123</v>
      </c>
      <c r="I162" s="144">
        <v>0.01</v>
      </c>
    </row>
    <row r="163" spans="1:9" hidden="1" outlineLevel="1" x14ac:dyDescent="0.2">
      <c r="A163" s="144" t="s">
        <v>1161</v>
      </c>
      <c r="B163" s="144">
        <v>6</v>
      </c>
      <c r="C163" s="158">
        <v>1300</v>
      </c>
      <c r="D163" s="144">
        <v>100</v>
      </c>
      <c r="E163" s="144">
        <v>0</v>
      </c>
      <c r="F163" s="144">
        <v>1</v>
      </c>
      <c r="G163" s="144">
        <v>0.2</v>
      </c>
      <c r="H163" s="103" t="s">
        <v>123</v>
      </c>
      <c r="I163" s="144">
        <v>0.01</v>
      </c>
    </row>
    <row r="164" spans="1:9" hidden="1" outlineLevel="1" x14ac:dyDescent="0.2">
      <c r="A164" s="144" t="s">
        <v>1161</v>
      </c>
      <c r="B164" s="144">
        <v>7</v>
      </c>
      <c r="C164" s="158">
        <v>1300</v>
      </c>
      <c r="D164" s="144">
        <v>100</v>
      </c>
      <c r="E164" s="144">
        <v>0</v>
      </c>
      <c r="F164" s="144">
        <v>1</v>
      </c>
      <c r="G164" s="144">
        <v>0.2</v>
      </c>
      <c r="H164" s="103" t="s">
        <v>123</v>
      </c>
      <c r="I164" s="144">
        <v>0.01</v>
      </c>
    </row>
    <row r="165" spans="1:9" hidden="1" outlineLevel="1" x14ac:dyDescent="0.2">
      <c r="A165" s="144" t="s">
        <v>1161</v>
      </c>
      <c r="B165" s="144">
        <v>8</v>
      </c>
      <c r="C165" s="158">
        <v>1300</v>
      </c>
      <c r="D165" s="144">
        <v>100</v>
      </c>
      <c r="E165" s="144">
        <v>0</v>
      </c>
      <c r="F165" s="144">
        <v>1</v>
      </c>
      <c r="G165" s="144">
        <v>0.2</v>
      </c>
      <c r="H165" s="103" t="s">
        <v>123</v>
      </c>
      <c r="I165" s="144">
        <v>0.01</v>
      </c>
    </row>
    <row r="166" spans="1:9" hidden="1" outlineLevel="1" x14ac:dyDescent="0.2">
      <c r="A166" s="144" t="s">
        <v>1161</v>
      </c>
      <c r="B166" s="144">
        <v>9</v>
      </c>
      <c r="C166" s="158">
        <v>1300</v>
      </c>
      <c r="D166" s="144">
        <v>100</v>
      </c>
      <c r="E166" s="144">
        <v>0</v>
      </c>
      <c r="F166" s="144">
        <v>1</v>
      </c>
      <c r="G166" s="144">
        <v>0.2</v>
      </c>
      <c r="H166" s="103" t="s">
        <v>123</v>
      </c>
      <c r="I166" s="144">
        <v>0.01</v>
      </c>
    </row>
    <row r="167" spans="1:9" hidden="1" outlineLevel="1" x14ac:dyDescent="0.2">
      <c r="A167" s="144" t="s">
        <v>1161</v>
      </c>
      <c r="B167" s="144">
        <v>10</v>
      </c>
      <c r="C167" s="158">
        <v>1300</v>
      </c>
      <c r="D167" s="144">
        <v>100</v>
      </c>
      <c r="E167" s="144">
        <v>0</v>
      </c>
      <c r="F167" s="144">
        <v>1</v>
      </c>
      <c r="G167" s="144">
        <v>0.2</v>
      </c>
      <c r="H167" s="103" t="s">
        <v>123</v>
      </c>
      <c r="I167" s="144">
        <v>0.01</v>
      </c>
    </row>
    <row r="168" spans="1:9" hidden="1" outlineLevel="1" x14ac:dyDescent="0.2">
      <c r="A168" s="144" t="s">
        <v>1161</v>
      </c>
      <c r="B168" s="144">
        <v>11</v>
      </c>
      <c r="C168" s="158">
        <v>1300</v>
      </c>
      <c r="D168" s="144">
        <v>100</v>
      </c>
      <c r="E168" s="144">
        <v>0</v>
      </c>
      <c r="F168" s="144">
        <v>1</v>
      </c>
      <c r="G168" s="144">
        <v>0.2</v>
      </c>
      <c r="H168" s="103" t="s">
        <v>123</v>
      </c>
      <c r="I168" s="144">
        <v>0.01</v>
      </c>
    </row>
    <row r="169" spans="1:9" hidden="1" outlineLevel="1" x14ac:dyDescent="0.2">
      <c r="A169" s="144" t="s">
        <v>1161</v>
      </c>
      <c r="B169" s="144">
        <v>12</v>
      </c>
      <c r="C169" s="158">
        <v>1300</v>
      </c>
      <c r="D169" s="144">
        <v>100</v>
      </c>
      <c r="E169" s="144">
        <v>0</v>
      </c>
      <c r="F169" s="144">
        <v>1</v>
      </c>
      <c r="G169" s="144">
        <v>0.2</v>
      </c>
      <c r="H169" s="103" t="s">
        <v>123</v>
      </c>
      <c r="I169" s="144">
        <v>0.01</v>
      </c>
    </row>
    <row r="170" spans="1:9" hidden="1" outlineLevel="1" x14ac:dyDescent="0.2">
      <c r="A170" s="144" t="s">
        <v>1161</v>
      </c>
      <c r="B170" s="144">
        <v>13</v>
      </c>
      <c r="C170" s="158">
        <v>1300</v>
      </c>
      <c r="D170" s="144">
        <v>100</v>
      </c>
      <c r="E170" s="144">
        <v>0</v>
      </c>
      <c r="F170" s="144">
        <v>1</v>
      </c>
      <c r="G170" s="144">
        <v>0.2</v>
      </c>
      <c r="H170" s="103" t="s">
        <v>123</v>
      </c>
      <c r="I170" s="144">
        <v>0.01</v>
      </c>
    </row>
    <row r="171" spans="1:9" hidden="1" outlineLevel="1" x14ac:dyDescent="0.2">
      <c r="A171" s="144" t="s">
        <v>1161</v>
      </c>
      <c r="B171" s="144">
        <v>14</v>
      </c>
      <c r="C171" s="158">
        <v>1300</v>
      </c>
      <c r="D171" s="144">
        <v>100</v>
      </c>
      <c r="E171" s="144">
        <v>0</v>
      </c>
      <c r="F171" s="144">
        <v>1</v>
      </c>
      <c r="G171" s="144">
        <v>0.2</v>
      </c>
      <c r="H171" s="103" t="s">
        <v>123</v>
      </c>
      <c r="I171" s="144">
        <v>0.01</v>
      </c>
    </row>
    <row r="172" spans="1:9" hidden="1" outlineLevel="1" x14ac:dyDescent="0.2">
      <c r="A172" s="144" t="s">
        <v>1161</v>
      </c>
      <c r="B172" s="144">
        <v>15</v>
      </c>
      <c r="C172" s="158">
        <v>1300</v>
      </c>
      <c r="D172" s="144">
        <v>100</v>
      </c>
      <c r="E172" s="144">
        <v>0</v>
      </c>
      <c r="F172" s="144">
        <v>1</v>
      </c>
      <c r="G172" s="144">
        <v>0.2</v>
      </c>
      <c r="H172" s="103" t="s">
        <v>123</v>
      </c>
      <c r="I172" s="144">
        <v>0.01</v>
      </c>
    </row>
    <row r="173" spans="1:9" hidden="1" outlineLevel="1" x14ac:dyDescent="0.2">
      <c r="A173" s="144" t="s">
        <v>1161</v>
      </c>
      <c r="B173" s="144">
        <v>16</v>
      </c>
      <c r="C173" s="158">
        <v>1300</v>
      </c>
      <c r="D173" s="144">
        <v>100</v>
      </c>
      <c r="E173" s="144">
        <v>0</v>
      </c>
      <c r="F173" s="144">
        <v>1</v>
      </c>
      <c r="G173" s="144">
        <v>0.2</v>
      </c>
      <c r="H173" s="103" t="s">
        <v>123</v>
      </c>
      <c r="I173" s="144">
        <v>0.01</v>
      </c>
    </row>
    <row r="174" spans="1:9" hidden="1" outlineLevel="1" x14ac:dyDescent="0.2">
      <c r="A174" s="144" t="s">
        <v>1161</v>
      </c>
      <c r="B174" s="144">
        <v>17</v>
      </c>
      <c r="C174" s="158">
        <v>1300</v>
      </c>
      <c r="D174" s="144">
        <v>100</v>
      </c>
      <c r="E174" s="144">
        <v>0</v>
      </c>
      <c r="F174" s="144">
        <v>1</v>
      </c>
      <c r="G174" s="144">
        <v>0.2</v>
      </c>
      <c r="H174" s="103" t="s">
        <v>123</v>
      </c>
      <c r="I174" s="144">
        <v>0.01</v>
      </c>
    </row>
    <row r="175" spans="1:9" hidden="1" outlineLevel="1" x14ac:dyDescent="0.2">
      <c r="A175" s="144" t="s">
        <v>1161</v>
      </c>
      <c r="B175" s="144">
        <v>18</v>
      </c>
      <c r="C175" s="158">
        <v>1300</v>
      </c>
      <c r="D175" s="144">
        <v>100</v>
      </c>
      <c r="E175" s="144">
        <v>0</v>
      </c>
      <c r="F175" s="144">
        <v>1</v>
      </c>
      <c r="G175" s="144">
        <v>0.2</v>
      </c>
      <c r="H175" s="103" t="s">
        <v>123</v>
      </c>
      <c r="I175" s="144">
        <v>0.01</v>
      </c>
    </row>
    <row r="176" spans="1:9" hidden="1" outlineLevel="1" x14ac:dyDescent="0.2">
      <c r="A176" s="144" t="s">
        <v>1161</v>
      </c>
      <c r="B176" s="144">
        <v>19</v>
      </c>
      <c r="C176" s="158">
        <v>1300</v>
      </c>
      <c r="D176" s="144">
        <v>100</v>
      </c>
      <c r="E176" s="144">
        <v>0</v>
      </c>
      <c r="F176" s="144">
        <v>1</v>
      </c>
      <c r="G176" s="144">
        <v>0.2</v>
      </c>
      <c r="H176" s="103" t="s">
        <v>123</v>
      </c>
      <c r="I176" s="144">
        <v>0.01</v>
      </c>
    </row>
    <row r="177" spans="1:9" hidden="1" outlineLevel="1" x14ac:dyDescent="0.2">
      <c r="A177" s="144" t="s">
        <v>1161</v>
      </c>
      <c r="B177" s="144">
        <v>20</v>
      </c>
      <c r="C177" s="158">
        <v>1300</v>
      </c>
      <c r="D177" s="144">
        <v>100</v>
      </c>
      <c r="E177" s="144">
        <v>0</v>
      </c>
      <c r="F177" s="144">
        <v>1</v>
      </c>
      <c r="G177" s="144">
        <v>0.2</v>
      </c>
      <c r="H177" s="103" t="s">
        <v>123</v>
      </c>
      <c r="I177" s="144">
        <v>0.01</v>
      </c>
    </row>
    <row r="178" spans="1:9" hidden="1" outlineLevel="1" x14ac:dyDescent="0.2">
      <c r="A178" s="144" t="s">
        <v>1161</v>
      </c>
      <c r="B178" s="144">
        <v>21</v>
      </c>
      <c r="C178" s="158">
        <v>1300</v>
      </c>
      <c r="D178" s="144">
        <v>100</v>
      </c>
      <c r="E178" s="144">
        <v>0</v>
      </c>
      <c r="F178" s="144">
        <v>1</v>
      </c>
      <c r="G178" s="144">
        <v>0.2</v>
      </c>
      <c r="H178" s="103" t="s">
        <v>123</v>
      </c>
      <c r="I178" s="144">
        <v>0.01</v>
      </c>
    </row>
    <row r="179" spans="1:9" hidden="1" outlineLevel="1" x14ac:dyDescent="0.2">
      <c r="A179" s="144" t="s">
        <v>1161</v>
      </c>
      <c r="B179" s="144">
        <v>22</v>
      </c>
      <c r="C179" s="158">
        <v>1300</v>
      </c>
      <c r="D179" s="144">
        <v>100</v>
      </c>
      <c r="E179" s="144">
        <v>0</v>
      </c>
      <c r="F179" s="144">
        <v>1</v>
      </c>
      <c r="G179" s="144">
        <v>0.2</v>
      </c>
      <c r="H179" s="103" t="s">
        <v>123</v>
      </c>
      <c r="I179" s="144">
        <v>0.01</v>
      </c>
    </row>
    <row r="180" spans="1:9" hidden="1" outlineLevel="1" x14ac:dyDescent="0.2">
      <c r="A180" s="144" t="s">
        <v>1161</v>
      </c>
      <c r="B180" s="144">
        <v>23</v>
      </c>
      <c r="C180" s="158">
        <v>1300</v>
      </c>
      <c r="D180" s="144">
        <v>100</v>
      </c>
      <c r="E180" s="144">
        <v>0</v>
      </c>
      <c r="F180" s="144">
        <v>1</v>
      </c>
      <c r="G180" s="144">
        <v>0.2</v>
      </c>
      <c r="H180" s="103" t="s">
        <v>123</v>
      </c>
      <c r="I180" s="144">
        <v>0.01</v>
      </c>
    </row>
    <row r="181" spans="1:9" hidden="1" outlineLevel="1" x14ac:dyDescent="0.2">
      <c r="A181" s="144" t="s">
        <v>1161</v>
      </c>
      <c r="B181" s="144">
        <v>24</v>
      </c>
      <c r="C181" s="158">
        <v>1300</v>
      </c>
      <c r="D181" s="144">
        <v>100</v>
      </c>
      <c r="E181" s="144">
        <v>0</v>
      </c>
      <c r="F181" s="144">
        <v>1</v>
      </c>
      <c r="G181" s="144">
        <v>0.2</v>
      </c>
      <c r="H181" s="103" t="s">
        <v>123</v>
      </c>
      <c r="I181" s="144">
        <v>0.01</v>
      </c>
    </row>
    <row r="182" spans="1:9" hidden="1" outlineLevel="1" x14ac:dyDescent="0.2">
      <c r="A182" s="144" t="s">
        <v>1161</v>
      </c>
      <c r="B182" s="144">
        <v>25</v>
      </c>
      <c r="C182" s="158">
        <v>1300</v>
      </c>
      <c r="D182" s="144">
        <v>100</v>
      </c>
      <c r="E182" s="144">
        <v>0</v>
      </c>
      <c r="F182" s="144">
        <v>1</v>
      </c>
      <c r="G182" s="144">
        <v>0.2</v>
      </c>
      <c r="H182" s="103" t="s">
        <v>123</v>
      </c>
      <c r="I182" s="144">
        <v>0.01</v>
      </c>
    </row>
    <row r="183" spans="1:9" hidden="1" outlineLevel="1" x14ac:dyDescent="0.2">
      <c r="A183" s="144" t="s">
        <v>1161</v>
      </c>
      <c r="B183" s="144">
        <v>26</v>
      </c>
      <c r="C183" s="158">
        <v>1300</v>
      </c>
      <c r="D183" s="144">
        <v>100</v>
      </c>
      <c r="E183" s="144">
        <v>0</v>
      </c>
      <c r="F183" s="144">
        <v>1</v>
      </c>
      <c r="G183" s="144">
        <v>0.2</v>
      </c>
      <c r="H183" s="103" t="s">
        <v>123</v>
      </c>
      <c r="I183" s="144">
        <v>0.01</v>
      </c>
    </row>
    <row r="184" spans="1:9" collapsed="1" x14ac:dyDescent="0.2">
      <c r="A184" s="144" t="s">
        <v>1162</v>
      </c>
      <c r="B184" s="144">
        <v>1</v>
      </c>
      <c r="C184" s="158">
        <v>1300</v>
      </c>
      <c r="D184" s="144">
        <v>100</v>
      </c>
      <c r="E184" s="144">
        <v>0</v>
      </c>
      <c r="F184" s="144">
        <v>1</v>
      </c>
      <c r="G184" s="144">
        <v>0.2</v>
      </c>
      <c r="H184" s="103" t="s">
        <v>123</v>
      </c>
      <c r="I184" s="144">
        <v>0.01</v>
      </c>
    </row>
    <row r="185" spans="1:9" hidden="1" outlineLevel="1" x14ac:dyDescent="0.2">
      <c r="A185" s="144" t="s">
        <v>1162</v>
      </c>
      <c r="B185" s="144">
        <v>2</v>
      </c>
      <c r="C185" s="158">
        <v>1300</v>
      </c>
      <c r="D185" s="144">
        <v>100</v>
      </c>
      <c r="E185" s="144">
        <v>0</v>
      </c>
      <c r="F185" s="144">
        <v>1</v>
      </c>
      <c r="G185" s="144">
        <v>0.2</v>
      </c>
      <c r="H185" s="103" t="s">
        <v>123</v>
      </c>
      <c r="I185" s="144">
        <v>0.01</v>
      </c>
    </row>
    <row r="186" spans="1:9" hidden="1" outlineLevel="1" x14ac:dyDescent="0.2">
      <c r="A186" s="144" t="s">
        <v>1162</v>
      </c>
      <c r="B186" s="144">
        <v>3</v>
      </c>
      <c r="C186" s="158">
        <v>1300</v>
      </c>
      <c r="D186" s="144">
        <v>100</v>
      </c>
      <c r="E186" s="144">
        <v>0</v>
      </c>
      <c r="F186" s="144">
        <v>1</v>
      </c>
      <c r="G186" s="144">
        <v>0.2</v>
      </c>
      <c r="H186" s="103" t="s">
        <v>123</v>
      </c>
      <c r="I186" s="144">
        <v>0.01</v>
      </c>
    </row>
    <row r="187" spans="1:9" hidden="1" outlineLevel="1" x14ac:dyDescent="0.2">
      <c r="A187" s="144" t="s">
        <v>1162</v>
      </c>
      <c r="B187" s="144">
        <v>4</v>
      </c>
      <c r="C187" s="158">
        <v>1300</v>
      </c>
      <c r="D187" s="144">
        <v>100</v>
      </c>
      <c r="E187" s="144">
        <v>0</v>
      </c>
      <c r="F187" s="144">
        <v>1</v>
      </c>
      <c r="G187" s="144">
        <v>0.2</v>
      </c>
      <c r="H187" s="103" t="s">
        <v>123</v>
      </c>
      <c r="I187" s="144">
        <v>0.01</v>
      </c>
    </row>
    <row r="188" spans="1:9" hidden="1" outlineLevel="1" x14ac:dyDescent="0.2">
      <c r="A188" s="144" t="s">
        <v>1162</v>
      </c>
      <c r="B188" s="144">
        <v>5</v>
      </c>
      <c r="C188" s="158">
        <v>1300</v>
      </c>
      <c r="D188" s="144">
        <v>100</v>
      </c>
      <c r="E188" s="144">
        <v>0</v>
      </c>
      <c r="F188" s="144">
        <v>1</v>
      </c>
      <c r="G188" s="144">
        <v>0.2</v>
      </c>
      <c r="H188" s="103" t="s">
        <v>123</v>
      </c>
      <c r="I188" s="144">
        <v>0.01</v>
      </c>
    </row>
    <row r="189" spans="1:9" hidden="1" outlineLevel="1" x14ac:dyDescent="0.2">
      <c r="A189" s="144" t="s">
        <v>1162</v>
      </c>
      <c r="B189" s="144">
        <v>6</v>
      </c>
      <c r="C189" s="158">
        <v>1300</v>
      </c>
      <c r="D189" s="144">
        <v>100</v>
      </c>
      <c r="E189" s="144">
        <v>0</v>
      </c>
      <c r="F189" s="144">
        <v>1</v>
      </c>
      <c r="G189" s="144">
        <v>0.2</v>
      </c>
      <c r="H189" s="103" t="s">
        <v>123</v>
      </c>
      <c r="I189" s="144">
        <v>0.01</v>
      </c>
    </row>
    <row r="190" spans="1:9" hidden="1" outlineLevel="1" x14ac:dyDescent="0.2">
      <c r="A190" s="144" t="s">
        <v>1162</v>
      </c>
      <c r="B190" s="144">
        <v>7</v>
      </c>
      <c r="C190" s="158">
        <v>1300</v>
      </c>
      <c r="D190" s="144">
        <v>100</v>
      </c>
      <c r="E190" s="144">
        <v>0</v>
      </c>
      <c r="F190" s="144">
        <v>1</v>
      </c>
      <c r="G190" s="144">
        <v>0.2</v>
      </c>
      <c r="H190" s="103" t="s">
        <v>123</v>
      </c>
      <c r="I190" s="144">
        <v>0.01</v>
      </c>
    </row>
    <row r="191" spans="1:9" hidden="1" outlineLevel="1" x14ac:dyDescent="0.2">
      <c r="A191" s="144" t="s">
        <v>1162</v>
      </c>
      <c r="B191" s="144">
        <v>8</v>
      </c>
      <c r="C191" s="158">
        <v>1300</v>
      </c>
      <c r="D191" s="144">
        <v>100</v>
      </c>
      <c r="E191" s="144">
        <v>0</v>
      </c>
      <c r="F191" s="144">
        <v>1</v>
      </c>
      <c r="G191" s="144">
        <v>0.2</v>
      </c>
      <c r="H191" s="103" t="s">
        <v>123</v>
      </c>
      <c r="I191" s="144">
        <v>0.01</v>
      </c>
    </row>
    <row r="192" spans="1:9" hidden="1" outlineLevel="1" x14ac:dyDescent="0.2">
      <c r="A192" s="144" t="s">
        <v>1162</v>
      </c>
      <c r="B192" s="144">
        <v>9</v>
      </c>
      <c r="C192" s="158">
        <v>1300</v>
      </c>
      <c r="D192" s="144">
        <v>100</v>
      </c>
      <c r="E192" s="144">
        <v>0</v>
      </c>
      <c r="F192" s="144">
        <v>1</v>
      </c>
      <c r="G192" s="144">
        <v>0.2</v>
      </c>
      <c r="H192" s="103" t="s">
        <v>123</v>
      </c>
      <c r="I192" s="144">
        <v>0.01</v>
      </c>
    </row>
    <row r="193" spans="1:9" hidden="1" outlineLevel="1" x14ac:dyDescent="0.2">
      <c r="A193" s="144" t="s">
        <v>1162</v>
      </c>
      <c r="B193" s="144">
        <v>10</v>
      </c>
      <c r="C193" s="158">
        <v>1300</v>
      </c>
      <c r="D193" s="144">
        <v>100</v>
      </c>
      <c r="E193" s="144">
        <v>0</v>
      </c>
      <c r="F193" s="144">
        <v>1</v>
      </c>
      <c r="G193" s="144">
        <v>0.2</v>
      </c>
      <c r="H193" s="103" t="s">
        <v>123</v>
      </c>
      <c r="I193" s="144">
        <v>0.01</v>
      </c>
    </row>
    <row r="194" spans="1:9" hidden="1" outlineLevel="1" x14ac:dyDescent="0.2">
      <c r="A194" s="144" t="s">
        <v>1162</v>
      </c>
      <c r="B194" s="144">
        <v>11</v>
      </c>
      <c r="C194" s="158">
        <v>1300</v>
      </c>
      <c r="D194" s="144">
        <v>100</v>
      </c>
      <c r="E194" s="144">
        <v>0</v>
      </c>
      <c r="F194" s="144">
        <v>1</v>
      </c>
      <c r="G194" s="144">
        <v>0.2</v>
      </c>
      <c r="H194" s="103" t="s">
        <v>123</v>
      </c>
      <c r="I194" s="144">
        <v>0.01</v>
      </c>
    </row>
    <row r="195" spans="1:9" hidden="1" outlineLevel="1" x14ac:dyDescent="0.2">
      <c r="A195" s="144" t="s">
        <v>1162</v>
      </c>
      <c r="B195" s="144">
        <v>12</v>
      </c>
      <c r="C195" s="158">
        <v>1300</v>
      </c>
      <c r="D195" s="144">
        <v>100</v>
      </c>
      <c r="E195" s="144">
        <v>0</v>
      </c>
      <c r="F195" s="144">
        <v>1</v>
      </c>
      <c r="G195" s="144">
        <v>0.2</v>
      </c>
      <c r="H195" s="103" t="s">
        <v>123</v>
      </c>
      <c r="I195" s="144">
        <v>0.01</v>
      </c>
    </row>
    <row r="196" spans="1:9" hidden="1" outlineLevel="1" x14ac:dyDescent="0.2">
      <c r="A196" s="144" t="s">
        <v>1162</v>
      </c>
      <c r="B196" s="144">
        <v>13</v>
      </c>
      <c r="C196" s="158">
        <v>1300</v>
      </c>
      <c r="D196" s="144">
        <v>100</v>
      </c>
      <c r="E196" s="144">
        <v>0</v>
      </c>
      <c r="F196" s="144">
        <v>1</v>
      </c>
      <c r="G196" s="144">
        <v>0.2</v>
      </c>
      <c r="H196" s="103" t="s">
        <v>123</v>
      </c>
      <c r="I196" s="144">
        <v>0.01</v>
      </c>
    </row>
    <row r="197" spans="1:9" hidden="1" outlineLevel="1" x14ac:dyDescent="0.2">
      <c r="A197" s="144" t="s">
        <v>1162</v>
      </c>
      <c r="B197" s="144">
        <v>14</v>
      </c>
      <c r="C197" s="158">
        <v>1300</v>
      </c>
      <c r="D197" s="144">
        <v>100</v>
      </c>
      <c r="E197" s="144">
        <v>0</v>
      </c>
      <c r="F197" s="144">
        <v>1</v>
      </c>
      <c r="G197" s="144">
        <v>0.2</v>
      </c>
      <c r="H197" s="103" t="s">
        <v>123</v>
      </c>
      <c r="I197" s="144">
        <v>0.01</v>
      </c>
    </row>
    <row r="198" spans="1:9" hidden="1" outlineLevel="1" x14ac:dyDescent="0.2">
      <c r="A198" s="144" t="s">
        <v>1162</v>
      </c>
      <c r="B198" s="144">
        <v>15</v>
      </c>
      <c r="C198" s="158">
        <v>1300</v>
      </c>
      <c r="D198" s="144">
        <v>100</v>
      </c>
      <c r="E198" s="144">
        <v>0</v>
      </c>
      <c r="F198" s="144">
        <v>1</v>
      </c>
      <c r="G198" s="144">
        <v>0.2</v>
      </c>
      <c r="H198" s="103" t="s">
        <v>123</v>
      </c>
      <c r="I198" s="144">
        <v>0.01</v>
      </c>
    </row>
    <row r="199" spans="1:9" hidden="1" outlineLevel="1" x14ac:dyDescent="0.2">
      <c r="A199" s="144" t="s">
        <v>1162</v>
      </c>
      <c r="B199" s="144">
        <v>16</v>
      </c>
      <c r="C199" s="158">
        <v>1300</v>
      </c>
      <c r="D199" s="144">
        <v>100</v>
      </c>
      <c r="E199" s="144">
        <v>0</v>
      </c>
      <c r="F199" s="144">
        <v>1</v>
      </c>
      <c r="G199" s="144">
        <v>0.2</v>
      </c>
      <c r="H199" s="103" t="s">
        <v>123</v>
      </c>
      <c r="I199" s="144">
        <v>0.01</v>
      </c>
    </row>
    <row r="200" spans="1:9" hidden="1" outlineLevel="1" x14ac:dyDescent="0.2">
      <c r="A200" s="144" t="s">
        <v>1162</v>
      </c>
      <c r="B200" s="144">
        <v>17</v>
      </c>
      <c r="C200" s="158">
        <v>1300</v>
      </c>
      <c r="D200" s="144">
        <v>100</v>
      </c>
      <c r="E200" s="144">
        <v>0</v>
      </c>
      <c r="F200" s="144">
        <v>1</v>
      </c>
      <c r="G200" s="144">
        <v>0.2</v>
      </c>
      <c r="H200" s="103" t="s">
        <v>123</v>
      </c>
      <c r="I200" s="144">
        <v>0.01</v>
      </c>
    </row>
    <row r="201" spans="1:9" hidden="1" outlineLevel="1" x14ac:dyDescent="0.2">
      <c r="A201" s="144" t="s">
        <v>1162</v>
      </c>
      <c r="B201" s="144">
        <v>18</v>
      </c>
      <c r="C201" s="158">
        <v>1300</v>
      </c>
      <c r="D201" s="144">
        <v>100</v>
      </c>
      <c r="E201" s="144">
        <v>0</v>
      </c>
      <c r="F201" s="144">
        <v>1</v>
      </c>
      <c r="G201" s="144">
        <v>0.2</v>
      </c>
      <c r="H201" s="103" t="s">
        <v>123</v>
      </c>
      <c r="I201" s="144">
        <v>0.01</v>
      </c>
    </row>
    <row r="202" spans="1:9" hidden="1" outlineLevel="1" x14ac:dyDescent="0.2">
      <c r="A202" s="144" t="s">
        <v>1162</v>
      </c>
      <c r="B202" s="144">
        <v>19</v>
      </c>
      <c r="C202" s="158">
        <v>1300</v>
      </c>
      <c r="D202" s="144">
        <v>100</v>
      </c>
      <c r="E202" s="144">
        <v>0</v>
      </c>
      <c r="F202" s="144">
        <v>1</v>
      </c>
      <c r="G202" s="144">
        <v>0.2</v>
      </c>
      <c r="H202" s="103" t="s">
        <v>123</v>
      </c>
      <c r="I202" s="144">
        <v>0.01</v>
      </c>
    </row>
    <row r="203" spans="1:9" hidden="1" outlineLevel="1" x14ac:dyDescent="0.2">
      <c r="A203" s="144" t="s">
        <v>1162</v>
      </c>
      <c r="B203" s="144">
        <v>20</v>
      </c>
      <c r="C203" s="158">
        <v>1300</v>
      </c>
      <c r="D203" s="144">
        <v>100</v>
      </c>
      <c r="E203" s="144">
        <v>0</v>
      </c>
      <c r="F203" s="144">
        <v>1</v>
      </c>
      <c r="G203" s="144">
        <v>0.2</v>
      </c>
      <c r="H203" s="103" t="s">
        <v>123</v>
      </c>
      <c r="I203" s="144">
        <v>0.01</v>
      </c>
    </row>
    <row r="204" spans="1:9" hidden="1" outlineLevel="1" x14ac:dyDescent="0.2">
      <c r="A204" s="144" t="s">
        <v>1162</v>
      </c>
      <c r="B204" s="144">
        <v>21</v>
      </c>
      <c r="C204" s="158">
        <v>1300</v>
      </c>
      <c r="D204" s="144">
        <v>100</v>
      </c>
      <c r="E204" s="144">
        <v>0</v>
      </c>
      <c r="F204" s="144">
        <v>1</v>
      </c>
      <c r="G204" s="144">
        <v>0.2</v>
      </c>
      <c r="H204" s="103" t="s">
        <v>123</v>
      </c>
      <c r="I204" s="144">
        <v>0.01</v>
      </c>
    </row>
    <row r="205" spans="1:9" hidden="1" outlineLevel="1" x14ac:dyDescent="0.2">
      <c r="A205" s="144" t="s">
        <v>1162</v>
      </c>
      <c r="B205" s="144">
        <v>22</v>
      </c>
      <c r="C205" s="158">
        <v>1300</v>
      </c>
      <c r="D205" s="144">
        <v>100</v>
      </c>
      <c r="E205" s="144">
        <v>0</v>
      </c>
      <c r="F205" s="144">
        <v>1</v>
      </c>
      <c r="G205" s="144">
        <v>0.2</v>
      </c>
      <c r="H205" s="103" t="s">
        <v>123</v>
      </c>
      <c r="I205" s="144">
        <v>0.01</v>
      </c>
    </row>
    <row r="206" spans="1:9" hidden="1" outlineLevel="1" x14ac:dyDescent="0.2">
      <c r="A206" s="144" t="s">
        <v>1162</v>
      </c>
      <c r="B206" s="144">
        <v>23</v>
      </c>
      <c r="C206" s="158">
        <v>1300</v>
      </c>
      <c r="D206" s="144">
        <v>100</v>
      </c>
      <c r="E206" s="144">
        <v>0</v>
      </c>
      <c r="F206" s="144">
        <v>1</v>
      </c>
      <c r="G206" s="144">
        <v>0.2</v>
      </c>
      <c r="H206" s="103" t="s">
        <v>123</v>
      </c>
      <c r="I206" s="144">
        <v>0.01</v>
      </c>
    </row>
    <row r="207" spans="1:9" hidden="1" outlineLevel="1" x14ac:dyDescent="0.2">
      <c r="A207" s="144" t="s">
        <v>1162</v>
      </c>
      <c r="B207" s="144">
        <v>24</v>
      </c>
      <c r="C207" s="158">
        <v>1300</v>
      </c>
      <c r="D207" s="144">
        <v>100</v>
      </c>
      <c r="E207" s="144">
        <v>0</v>
      </c>
      <c r="F207" s="144">
        <v>1</v>
      </c>
      <c r="G207" s="144">
        <v>0.2</v>
      </c>
      <c r="H207" s="103" t="s">
        <v>123</v>
      </c>
      <c r="I207" s="144">
        <v>0.01</v>
      </c>
    </row>
    <row r="208" spans="1:9" hidden="1" outlineLevel="1" x14ac:dyDescent="0.2">
      <c r="A208" s="144" t="s">
        <v>1162</v>
      </c>
      <c r="B208" s="144">
        <v>25</v>
      </c>
      <c r="C208" s="158">
        <v>1300</v>
      </c>
      <c r="D208" s="144">
        <v>100</v>
      </c>
      <c r="E208" s="144">
        <v>0</v>
      </c>
      <c r="F208" s="144">
        <v>1</v>
      </c>
      <c r="G208" s="144">
        <v>0.2</v>
      </c>
      <c r="H208" s="103" t="s">
        <v>123</v>
      </c>
      <c r="I208" s="144">
        <v>0.01</v>
      </c>
    </row>
    <row r="209" spans="1:9" hidden="1" outlineLevel="1" x14ac:dyDescent="0.2">
      <c r="A209" s="144" t="s">
        <v>1162</v>
      </c>
      <c r="B209" s="144">
        <v>26</v>
      </c>
      <c r="C209" s="158">
        <v>1300</v>
      </c>
      <c r="D209" s="144">
        <v>100</v>
      </c>
      <c r="E209" s="144">
        <v>0</v>
      </c>
      <c r="F209" s="144">
        <v>1</v>
      </c>
      <c r="G209" s="144">
        <v>0.2</v>
      </c>
      <c r="H209" s="103" t="s">
        <v>123</v>
      </c>
      <c r="I209" s="144">
        <v>0.01</v>
      </c>
    </row>
    <row r="210" spans="1:9" collapsed="1" x14ac:dyDescent="0.2">
      <c r="A210" s="144" t="s">
        <v>1163</v>
      </c>
      <c r="B210" s="144">
        <v>1</v>
      </c>
      <c r="C210" s="158">
        <v>4000</v>
      </c>
      <c r="D210" s="103" t="s">
        <v>123</v>
      </c>
      <c r="E210" s="103" t="s">
        <v>123</v>
      </c>
      <c r="F210" s="144">
        <v>1</v>
      </c>
      <c r="G210" s="103" t="s">
        <v>123</v>
      </c>
      <c r="H210" s="103" t="s">
        <v>123</v>
      </c>
      <c r="I210" s="103" t="s">
        <v>123</v>
      </c>
    </row>
    <row r="211" spans="1:9" hidden="1" outlineLevel="1" x14ac:dyDescent="0.2">
      <c r="A211" s="144" t="s">
        <v>1163</v>
      </c>
      <c r="B211" s="144">
        <v>2</v>
      </c>
      <c r="C211" s="158">
        <v>4000</v>
      </c>
      <c r="D211" s="103" t="s">
        <v>123</v>
      </c>
      <c r="E211" s="103" t="s">
        <v>123</v>
      </c>
      <c r="F211" s="144">
        <v>1</v>
      </c>
      <c r="G211" s="103" t="s">
        <v>123</v>
      </c>
      <c r="H211" s="103" t="s">
        <v>123</v>
      </c>
      <c r="I211" s="103" t="s">
        <v>123</v>
      </c>
    </row>
    <row r="212" spans="1:9" hidden="1" outlineLevel="1" x14ac:dyDescent="0.2">
      <c r="A212" s="144" t="s">
        <v>1163</v>
      </c>
      <c r="B212" s="144">
        <v>3</v>
      </c>
      <c r="C212" s="158">
        <v>4000</v>
      </c>
      <c r="D212" s="103" t="s">
        <v>123</v>
      </c>
      <c r="E212" s="103" t="s">
        <v>123</v>
      </c>
      <c r="F212" s="144">
        <v>1</v>
      </c>
      <c r="G212" s="103" t="s">
        <v>123</v>
      </c>
      <c r="H212" s="103" t="s">
        <v>123</v>
      </c>
      <c r="I212" s="103" t="s">
        <v>123</v>
      </c>
    </row>
    <row r="213" spans="1:9" hidden="1" outlineLevel="1" x14ac:dyDescent="0.2">
      <c r="A213" s="144" t="s">
        <v>1163</v>
      </c>
      <c r="B213" s="144">
        <v>4</v>
      </c>
      <c r="C213" s="158">
        <v>4000</v>
      </c>
      <c r="D213" s="103" t="s">
        <v>123</v>
      </c>
      <c r="E213" s="103" t="s">
        <v>123</v>
      </c>
      <c r="F213" s="144">
        <v>1</v>
      </c>
      <c r="G213" s="103" t="s">
        <v>123</v>
      </c>
      <c r="H213" s="103" t="s">
        <v>123</v>
      </c>
      <c r="I213" s="103" t="s">
        <v>123</v>
      </c>
    </row>
    <row r="214" spans="1:9" hidden="1" outlineLevel="1" x14ac:dyDescent="0.2">
      <c r="A214" s="144" t="s">
        <v>1163</v>
      </c>
      <c r="B214" s="144">
        <v>5</v>
      </c>
      <c r="C214" s="158">
        <v>4000</v>
      </c>
      <c r="D214" s="103" t="s">
        <v>123</v>
      </c>
      <c r="E214" s="103" t="s">
        <v>123</v>
      </c>
      <c r="F214" s="144">
        <v>1</v>
      </c>
      <c r="G214" s="103" t="s">
        <v>123</v>
      </c>
      <c r="H214" s="103" t="s">
        <v>123</v>
      </c>
      <c r="I214" s="103" t="s">
        <v>123</v>
      </c>
    </row>
    <row r="215" spans="1:9" hidden="1" outlineLevel="1" x14ac:dyDescent="0.2">
      <c r="A215" s="144" t="s">
        <v>1163</v>
      </c>
      <c r="B215" s="144">
        <v>6</v>
      </c>
      <c r="C215" s="158">
        <v>4000</v>
      </c>
      <c r="D215" s="103" t="s">
        <v>123</v>
      </c>
      <c r="E215" s="103" t="s">
        <v>123</v>
      </c>
      <c r="F215" s="144">
        <v>1</v>
      </c>
      <c r="G215" s="103" t="s">
        <v>123</v>
      </c>
      <c r="H215" s="103" t="s">
        <v>123</v>
      </c>
      <c r="I215" s="103" t="s">
        <v>123</v>
      </c>
    </row>
    <row r="216" spans="1:9" hidden="1" outlineLevel="1" x14ac:dyDescent="0.2">
      <c r="A216" s="144" t="s">
        <v>1163</v>
      </c>
      <c r="B216" s="144">
        <v>7</v>
      </c>
      <c r="C216" s="158">
        <v>4000</v>
      </c>
      <c r="D216" s="103" t="s">
        <v>123</v>
      </c>
      <c r="E216" s="103" t="s">
        <v>123</v>
      </c>
      <c r="F216" s="144">
        <v>1</v>
      </c>
      <c r="G216" s="103" t="s">
        <v>123</v>
      </c>
      <c r="H216" s="103" t="s">
        <v>123</v>
      </c>
      <c r="I216" s="103" t="s">
        <v>123</v>
      </c>
    </row>
    <row r="217" spans="1:9" hidden="1" outlineLevel="1" x14ac:dyDescent="0.2">
      <c r="A217" s="144" t="s">
        <v>1163</v>
      </c>
      <c r="B217" s="144">
        <v>8</v>
      </c>
      <c r="C217" s="158">
        <v>4000</v>
      </c>
      <c r="D217" s="103" t="s">
        <v>123</v>
      </c>
      <c r="E217" s="103" t="s">
        <v>123</v>
      </c>
      <c r="F217" s="144">
        <v>1</v>
      </c>
      <c r="G217" s="103" t="s">
        <v>123</v>
      </c>
      <c r="H217" s="103" t="s">
        <v>123</v>
      </c>
      <c r="I217" s="103" t="s">
        <v>123</v>
      </c>
    </row>
    <row r="218" spans="1:9" hidden="1" outlineLevel="1" x14ac:dyDescent="0.2">
      <c r="A218" s="144" t="s">
        <v>1163</v>
      </c>
      <c r="B218" s="144">
        <v>9</v>
      </c>
      <c r="C218" s="158">
        <v>4000</v>
      </c>
      <c r="D218" s="103" t="s">
        <v>123</v>
      </c>
      <c r="E218" s="103" t="s">
        <v>123</v>
      </c>
      <c r="F218" s="144">
        <v>1</v>
      </c>
      <c r="G218" s="103" t="s">
        <v>123</v>
      </c>
      <c r="H218" s="103" t="s">
        <v>123</v>
      </c>
      <c r="I218" s="103" t="s">
        <v>123</v>
      </c>
    </row>
    <row r="219" spans="1:9" hidden="1" outlineLevel="1" x14ac:dyDescent="0.2">
      <c r="A219" s="144" t="s">
        <v>1163</v>
      </c>
      <c r="B219" s="144">
        <v>10</v>
      </c>
      <c r="C219" s="158">
        <v>4000</v>
      </c>
      <c r="D219" s="103" t="s">
        <v>123</v>
      </c>
      <c r="E219" s="103" t="s">
        <v>123</v>
      </c>
      <c r="F219" s="144">
        <v>1</v>
      </c>
      <c r="G219" s="103" t="s">
        <v>123</v>
      </c>
      <c r="H219" s="103" t="s">
        <v>123</v>
      </c>
      <c r="I219" s="103" t="s">
        <v>123</v>
      </c>
    </row>
    <row r="220" spans="1:9" hidden="1" outlineLevel="1" x14ac:dyDescent="0.2">
      <c r="A220" s="144" t="s">
        <v>1163</v>
      </c>
      <c r="B220" s="144">
        <v>11</v>
      </c>
      <c r="C220" s="158">
        <v>4000</v>
      </c>
      <c r="D220" s="103" t="s">
        <v>123</v>
      </c>
      <c r="E220" s="103" t="s">
        <v>123</v>
      </c>
      <c r="F220" s="144">
        <v>1</v>
      </c>
      <c r="G220" s="103" t="s">
        <v>123</v>
      </c>
      <c r="H220" s="103" t="s">
        <v>123</v>
      </c>
      <c r="I220" s="103" t="s">
        <v>123</v>
      </c>
    </row>
    <row r="221" spans="1:9" hidden="1" outlineLevel="1" x14ac:dyDescent="0.2">
      <c r="A221" s="144" t="s">
        <v>1163</v>
      </c>
      <c r="B221" s="144">
        <v>12</v>
      </c>
      <c r="C221" s="158">
        <v>4000</v>
      </c>
      <c r="D221" s="103" t="s">
        <v>123</v>
      </c>
      <c r="E221" s="103" t="s">
        <v>123</v>
      </c>
      <c r="F221" s="144">
        <v>1</v>
      </c>
      <c r="G221" s="103" t="s">
        <v>123</v>
      </c>
      <c r="H221" s="103" t="s">
        <v>123</v>
      </c>
      <c r="I221" s="103" t="s">
        <v>123</v>
      </c>
    </row>
    <row r="222" spans="1:9" hidden="1" outlineLevel="1" x14ac:dyDescent="0.2">
      <c r="A222" s="144" t="s">
        <v>1163</v>
      </c>
      <c r="B222" s="144">
        <v>13</v>
      </c>
      <c r="C222" s="158">
        <v>4000</v>
      </c>
      <c r="D222" s="103" t="s">
        <v>123</v>
      </c>
      <c r="E222" s="103" t="s">
        <v>123</v>
      </c>
      <c r="F222" s="144">
        <v>1</v>
      </c>
      <c r="G222" s="103" t="s">
        <v>123</v>
      </c>
      <c r="H222" s="103" t="s">
        <v>123</v>
      </c>
      <c r="I222" s="103" t="s">
        <v>123</v>
      </c>
    </row>
    <row r="223" spans="1:9" hidden="1" outlineLevel="1" x14ac:dyDescent="0.2">
      <c r="A223" s="144" t="s">
        <v>1163</v>
      </c>
      <c r="B223" s="144">
        <v>14</v>
      </c>
      <c r="C223" s="158">
        <v>4000</v>
      </c>
      <c r="D223" s="103" t="s">
        <v>123</v>
      </c>
      <c r="E223" s="103" t="s">
        <v>123</v>
      </c>
      <c r="F223" s="144">
        <v>1</v>
      </c>
      <c r="G223" s="103" t="s">
        <v>123</v>
      </c>
      <c r="H223" s="103" t="s">
        <v>123</v>
      </c>
      <c r="I223" s="103" t="s">
        <v>123</v>
      </c>
    </row>
    <row r="224" spans="1:9" hidden="1" outlineLevel="1" x14ac:dyDescent="0.2">
      <c r="A224" s="144" t="s">
        <v>1163</v>
      </c>
      <c r="B224" s="144">
        <v>15</v>
      </c>
      <c r="C224" s="158">
        <v>4000</v>
      </c>
      <c r="D224" s="103" t="s">
        <v>123</v>
      </c>
      <c r="E224" s="103" t="s">
        <v>123</v>
      </c>
      <c r="F224" s="144">
        <v>1</v>
      </c>
      <c r="G224" s="103" t="s">
        <v>123</v>
      </c>
      <c r="H224" s="103" t="s">
        <v>123</v>
      </c>
      <c r="I224" s="103" t="s">
        <v>123</v>
      </c>
    </row>
    <row r="225" spans="1:9" hidden="1" outlineLevel="1" x14ac:dyDescent="0.2">
      <c r="A225" s="144" t="s">
        <v>1163</v>
      </c>
      <c r="B225" s="144">
        <v>16</v>
      </c>
      <c r="C225" s="158">
        <v>4000</v>
      </c>
      <c r="D225" s="103" t="s">
        <v>123</v>
      </c>
      <c r="E225" s="103" t="s">
        <v>123</v>
      </c>
      <c r="F225" s="144">
        <v>1</v>
      </c>
      <c r="G225" s="103" t="s">
        <v>123</v>
      </c>
      <c r="H225" s="103" t="s">
        <v>123</v>
      </c>
      <c r="I225" s="103" t="s">
        <v>123</v>
      </c>
    </row>
    <row r="226" spans="1:9" hidden="1" outlineLevel="1" x14ac:dyDescent="0.2">
      <c r="A226" s="144" t="s">
        <v>1163</v>
      </c>
      <c r="B226" s="144">
        <v>17</v>
      </c>
      <c r="C226" s="158">
        <v>4000</v>
      </c>
      <c r="D226" s="103" t="s">
        <v>123</v>
      </c>
      <c r="E226" s="103" t="s">
        <v>123</v>
      </c>
      <c r="F226" s="144">
        <v>1</v>
      </c>
      <c r="G226" s="103" t="s">
        <v>123</v>
      </c>
      <c r="H226" s="103" t="s">
        <v>123</v>
      </c>
      <c r="I226" s="103" t="s">
        <v>123</v>
      </c>
    </row>
    <row r="227" spans="1:9" hidden="1" outlineLevel="1" x14ac:dyDescent="0.2">
      <c r="A227" s="144" t="s">
        <v>1163</v>
      </c>
      <c r="B227" s="144">
        <v>18</v>
      </c>
      <c r="C227" s="158">
        <v>4000</v>
      </c>
      <c r="D227" s="103" t="s">
        <v>123</v>
      </c>
      <c r="E227" s="103" t="s">
        <v>123</v>
      </c>
      <c r="F227" s="144">
        <v>1</v>
      </c>
      <c r="G227" s="103" t="s">
        <v>123</v>
      </c>
      <c r="H227" s="103" t="s">
        <v>123</v>
      </c>
      <c r="I227" s="103" t="s">
        <v>123</v>
      </c>
    </row>
    <row r="228" spans="1:9" hidden="1" outlineLevel="1" x14ac:dyDescent="0.2">
      <c r="A228" s="144" t="s">
        <v>1163</v>
      </c>
      <c r="B228" s="144">
        <v>19</v>
      </c>
      <c r="C228" s="158">
        <v>4000</v>
      </c>
      <c r="D228" s="103" t="s">
        <v>123</v>
      </c>
      <c r="E228" s="103" t="s">
        <v>123</v>
      </c>
      <c r="F228" s="144">
        <v>1</v>
      </c>
      <c r="G228" s="103" t="s">
        <v>123</v>
      </c>
      <c r="H228" s="103" t="s">
        <v>123</v>
      </c>
      <c r="I228" s="103" t="s">
        <v>123</v>
      </c>
    </row>
    <row r="229" spans="1:9" hidden="1" outlineLevel="1" x14ac:dyDescent="0.2">
      <c r="A229" s="144" t="s">
        <v>1163</v>
      </c>
      <c r="B229" s="144">
        <v>20</v>
      </c>
      <c r="C229" s="158">
        <v>4000</v>
      </c>
      <c r="D229" s="103" t="s">
        <v>123</v>
      </c>
      <c r="E229" s="103" t="s">
        <v>123</v>
      </c>
      <c r="F229" s="144">
        <v>1</v>
      </c>
      <c r="G229" s="103" t="s">
        <v>123</v>
      </c>
      <c r="H229" s="103" t="s">
        <v>123</v>
      </c>
      <c r="I229" s="103" t="s">
        <v>123</v>
      </c>
    </row>
    <row r="230" spans="1:9" hidden="1" outlineLevel="1" x14ac:dyDescent="0.2">
      <c r="A230" s="144" t="s">
        <v>1163</v>
      </c>
      <c r="B230" s="144">
        <v>21</v>
      </c>
      <c r="C230" s="158">
        <v>4000</v>
      </c>
      <c r="D230" s="103" t="s">
        <v>123</v>
      </c>
      <c r="E230" s="103" t="s">
        <v>123</v>
      </c>
      <c r="F230" s="144">
        <v>1</v>
      </c>
      <c r="G230" s="103" t="s">
        <v>123</v>
      </c>
      <c r="H230" s="103" t="s">
        <v>123</v>
      </c>
      <c r="I230" s="103" t="s">
        <v>123</v>
      </c>
    </row>
    <row r="231" spans="1:9" hidden="1" outlineLevel="1" x14ac:dyDescent="0.2">
      <c r="A231" s="144" t="s">
        <v>1163</v>
      </c>
      <c r="B231" s="144">
        <v>22</v>
      </c>
      <c r="C231" s="158">
        <v>4000</v>
      </c>
      <c r="D231" s="103" t="s">
        <v>123</v>
      </c>
      <c r="E231" s="103" t="s">
        <v>123</v>
      </c>
      <c r="F231" s="144">
        <v>1</v>
      </c>
      <c r="G231" s="103" t="s">
        <v>123</v>
      </c>
      <c r="H231" s="103" t="s">
        <v>123</v>
      </c>
      <c r="I231" s="103" t="s">
        <v>123</v>
      </c>
    </row>
    <row r="232" spans="1:9" hidden="1" outlineLevel="1" x14ac:dyDescent="0.2">
      <c r="A232" s="144" t="s">
        <v>1163</v>
      </c>
      <c r="B232" s="144">
        <v>23</v>
      </c>
      <c r="C232" s="158">
        <v>4000</v>
      </c>
      <c r="D232" s="103" t="s">
        <v>123</v>
      </c>
      <c r="E232" s="103" t="s">
        <v>123</v>
      </c>
      <c r="F232" s="144">
        <v>1</v>
      </c>
      <c r="G232" s="103" t="s">
        <v>123</v>
      </c>
      <c r="H232" s="103" t="s">
        <v>123</v>
      </c>
      <c r="I232" s="103" t="s">
        <v>123</v>
      </c>
    </row>
    <row r="233" spans="1:9" hidden="1" outlineLevel="1" x14ac:dyDescent="0.2">
      <c r="A233" s="144" t="s">
        <v>1163</v>
      </c>
      <c r="B233" s="144">
        <v>24</v>
      </c>
      <c r="C233" s="158">
        <v>4000</v>
      </c>
      <c r="D233" s="103" t="s">
        <v>123</v>
      </c>
      <c r="E233" s="103" t="s">
        <v>123</v>
      </c>
      <c r="F233" s="144">
        <v>1</v>
      </c>
      <c r="G233" s="103" t="s">
        <v>123</v>
      </c>
      <c r="H233" s="103" t="s">
        <v>123</v>
      </c>
      <c r="I233" s="103" t="s">
        <v>123</v>
      </c>
    </row>
    <row r="234" spans="1:9" hidden="1" outlineLevel="1" x14ac:dyDescent="0.2">
      <c r="A234" s="144" t="s">
        <v>1163</v>
      </c>
      <c r="B234" s="144">
        <v>25</v>
      </c>
      <c r="C234" s="158">
        <v>4000</v>
      </c>
      <c r="D234" s="103" t="s">
        <v>123</v>
      </c>
      <c r="E234" s="103" t="s">
        <v>123</v>
      </c>
      <c r="F234" s="144">
        <v>1</v>
      </c>
      <c r="G234" s="103" t="s">
        <v>123</v>
      </c>
      <c r="H234" s="103" t="s">
        <v>123</v>
      </c>
      <c r="I234" s="103" t="s">
        <v>123</v>
      </c>
    </row>
    <row r="235" spans="1:9" hidden="1" outlineLevel="1" x14ac:dyDescent="0.2">
      <c r="A235" s="144" t="s">
        <v>1163</v>
      </c>
      <c r="B235" s="144">
        <v>26</v>
      </c>
      <c r="C235" s="158">
        <v>4000</v>
      </c>
      <c r="D235" s="103" t="s">
        <v>123</v>
      </c>
      <c r="E235" s="103" t="s">
        <v>123</v>
      </c>
      <c r="F235" s="144">
        <v>1</v>
      </c>
      <c r="G235" s="103" t="s">
        <v>123</v>
      </c>
      <c r="H235" s="103" t="s">
        <v>123</v>
      </c>
      <c r="I235" s="103" t="s">
        <v>123</v>
      </c>
    </row>
    <row r="236" spans="1:9" collapsed="1" x14ac:dyDescent="0.15">
      <c r="A236" s="103" t="s">
        <v>1164</v>
      </c>
      <c r="B236" s="103">
        <v>1</v>
      </c>
      <c r="C236" s="105">
        <v>16415</v>
      </c>
      <c r="D236" s="103" t="s">
        <v>123</v>
      </c>
      <c r="E236" s="103" t="s">
        <v>123</v>
      </c>
      <c r="F236" s="103" t="s">
        <v>123</v>
      </c>
      <c r="G236" s="103" t="s">
        <v>123</v>
      </c>
      <c r="H236" s="103" t="s">
        <v>123</v>
      </c>
      <c r="I236" s="103" t="s">
        <v>123</v>
      </c>
    </row>
    <row r="237" spans="1:9" hidden="1" outlineLevel="1" x14ac:dyDescent="0.15">
      <c r="A237" s="103" t="s">
        <v>1164</v>
      </c>
      <c r="B237" s="103">
        <v>2</v>
      </c>
      <c r="C237" s="105">
        <v>16783</v>
      </c>
      <c r="D237" s="103" t="s">
        <v>123</v>
      </c>
      <c r="E237" s="103" t="s">
        <v>123</v>
      </c>
      <c r="F237" s="103" t="s">
        <v>123</v>
      </c>
      <c r="G237" s="103" t="s">
        <v>123</v>
      </c>
      <c r="H237" s="103" t="s">
        <v>123</v>
      </c>
      <c r="I237" s="103" t="s">
        <v>123</v>
      </c>
    </row>
    <row r="238" spans="1:9" hidden="1" outlineLevel="1" x14ac:dyDescent="0.15">
      <c r="A238" s="103" t="s">
        <v>1164</v>
      </c>
      <c r="B238" s="103">
        <v>3</v>
      </c>
      <c r="C238" s="105">
        <v>17150</v>
      </c>
      <c r="D238" s="103" t="s">
        <v>123</v>
      </c>
      <c r="E238" s="103" t="s">
        <v>123</v>
      </c>
      <c r="F238" s="103" t="s">
        <v>123</v>
      </c>
      <c r="G238" s="103" t="s">
        <v>123</v>
      </c>
      <c r="H238" s="103" t="s">
        <v>123</v>
      </c>
      <c r="I238" s="103" t="s">
        <v>123</v>
      </c>
    </row>
    <row r="239" spans="1:9" hidden="1" outlineLevel="1" x14ac:dyDescent="0.15">
      <c r="A239" s="103" t="s">
        <v>1164</v>
      </c>
      <c r="B239" s="103">
        <v>4</v>
      </c>
      <c r="C239" s="105">
        <v>17518</v>
      </c>
      <c r="D239" s="103" t="s">
        <v>123</v>
      </c>
      <c r="E239" s="103" t="s">
        <v>123</v>
      </c>
      <c r="F239" s="103" t="s">
        <v>123</v>
      </c>
      <c r="G239" s="103" t="s">
        <v>123</v>
      </c>
      <c r="H239" s="103" t="s">
        <v>123</v>
      </c>
      <c r="I239" s="103" t="s">
        <v>123</v>
      </c>
    </row>
    <row r="240" spans="1:9" hidden="1" outlineLevel="1" x14ac:dyDescent="0.15">
      <c r="A240" s="103" t="s">
        <v>1164</v>
      </c>
      <c r="B240" s="103">
        <v>5</v>
      </c>
      <c r="C240" s="105">
        <v>17885</v>
      </c>
      <c r="D240" s="103" t="s">
        <v>123</v>
      </c>
      <c r="E240" s="103" t="s">
        <v>123</v>
      </c>
      <c r="F240" s="103" t="s">
        <v>123</v>
      </c>
      <c r="G240" s="103" t="s">
        <v>123</v>
      </c>
      <c r="H240" s="103" t="s">
        <v>123</v>
      </c>
      <c r="I240" s="103" t="s">
        <v>123</v>
      </c>
    </row>
    <row r="241" spans="1:9" hidden="1" outlineLevel="1" x14ac:dyDescent="0.15">
      <c r="A241" s="103" t="s">
        <v>1164</v>
      </c>
      <c r="B241" s="103">
        <v>6</v>
      </c>
      <c r="C241" s="105">
        <v>18253</v>
      </c>
      <c r="D241" s="103" t="s">
        <v>123</v>
      </c>
      <c r="E241" s="103" t="s">
        <v>123</v>
      </c>
      <c r="F241" s="103" t="s">
        <v>123</v>
      </c>
      <c r="G241" s="103" t="s">
        <v>123</v>
      </c>
      <c r="H241" s="103" t="s">
        <v>123</v>
      </c>
      <c r="I241" s="103" t="s">
        <v>123</v>
      </c>
    </row>
    <row r="242" spans="1:9" hidden="1" outlineLevel="1" x14ac:dyDescent="0.15">
      <c r="A242" s="103" t="s">
        <v>1164</v>
      </c>
      <c r="B242" s="103">
        <v>7</v>
      </c>
      <c r="C242" s="105">
        <v>18620</v>
      </c>
      <c r="D242" s="103" t="s">
        <v>123</v>
      </c>
      <c r="E242" s="103" t="s">
        <v>123</v>
      </c>
      <c r="F242" s="103" t="s">
        <v>123</v>
      </c>
      <c r="G242" s="103" t="s">
        <v>123</v>
      </c>
      <c r="H242" s="103" t="s">
        <v>123</v>
      </c>
      <c r="I242" s="103" t="s">
        <v>123</v>
      </c>
    </row>
    <row r="243" spans="1:9" hidden="1" outlineLevel="1" x14ac:dyDescent="0.15">
      <c r="A243" s="103" t="s">
        <v>1164</v>
      </c>
      <c r="B243" s="103">
        <v>8</v>
      </c>
      <c r="C243" s="105">
        <v>18988</v>
      </c>
      <c r="D243" s="103" t="s">
        <v>123</v>
      </c>
      <c r="E243" s="103" t="s">
        <v>123</v>
      </c>
      <c r="F243" s="103" t="s">
        <v>123</v>
      </c>
      <c r="G243" s="103" t="s">
        <v>123</v>
      </c>
      <c r="H243" s="103" t="s">
        <v>123</v>
      </c>
      <c r="I243" s="103" t="s">
        <v>123</v>
      </c>
    </row>
    <row r="244" spans="1:9" hidden="1" outlineLevel="1" x14ac:dyDescent="0.15">
      <c r="A244" s="103" t="s">
        <v>1164</v>
      </c>
      <c r="B244" s="103">
        <v>9</v>
      </c>
      <c r="C244" s="105">
        <v>19355</v>
      </c>
      <c r="D244" s="103" t="s">
        <v>123</v>
      </c>
      <c r="E244" s="103" t="s">
        <v>123</v>
      </c>
      <c r="F244" s="103" t="s">
        <v>123</v>
      </c>
      <c r="G244" s="103" t="s">
        <v>123</v>
      </c>
      <c r="H244" s="103" t="s">
        <v>123</v>
      </c>
      <c r="I244" s="103" t="s">
        <v>123</v>
      </c>
    </row>
    <row r="245" spans="1:9" hidden="1" outlineLevel="1" x14ac:dyDescent="0.15">
      <c r="A245" s="103" t="s">
        <v>1164</v>
      </c>
      <c r="B245" s="103">
        <v>10</v>
      </c>
      <c r="C245" s="105">
        <v>19723</v>
      </c>
      <c r="D245" s="103" t="s">
        <v>123</v>
      </c>
      <c r="E245" s="103" t="s">
        <v>123</v>
      </c>
      <c r="F245" s="103" t="s">
        <v>123</v>
      </c>
      <c r="G245" s="103" t="s">
        <v>123</v>
      </c>
      <c r="H245" s="103" t="s">
        <v>123</v>
      </c>
      <c r="I245" s="103" t="s">
        <v>123</v>
      </c>
    </row>
    <row r="246" spans="1:9" hidden="1" outlineLevel="1" x14ac:dyDescent="0.15">
      <c r="A246" s="103" t="s">
        <v>1164</v>
      </c>
      <c r="B246" s="103">
        <v>11</v>
      </c>
      <c r="C246" s="105">
        <v>20090</v>
      </c>
      <c r="D246" s="103" t="s">
        <v>123</v>
      </c>
      <c r="E246" s="103" t="s">
        <v>123</v>
      </c>
      <c r="F246" s="103" t="s">
        <v>123</v>
      </c>
      <c r="G246" s="103" t="s">
        <v>123</v>
      </c>
      <c r="H246" s="103" t="s">
        <v>123</v>
      </c>
      <c r="I246" s="103" t="s">
        <v>123</v>
      </c>
    </row>
    <row r="247" spans="1:9" hidden="1" outlineLevel="1" x14ac:dyDescent="0.15">
      <c r="A247" s="103" t="s">
        <v>1164</v>
      </c>
      <c r="B247" s="103">
        <v>12</v>
      </c>
      <c r="C247" s="105">
        <v>20458</v>
      </c>
      <c r="D247" s="103" t="s">
        <v>123</v>
      </c>
      <c r="E247" s="103" t="s">
        <v>123</v>
      </c>
      <c r="F247" s="103" t="s">
        <v>123</v>
      </c>
      <c r="G247" s="103" t="s">
        <v>123</v>
      </c>
      <c r="H247" s="103" t="s">
        <v>123</v>
      </c>
      <c r="I247" s="103" t="s">
        <v>123</v>
      </c>
    </row>
    <row r="248" spans="1:9" hidden="1" outlineLevel="1" x14ac:dyDescent="0.15">
      <c r="A248" s="103" t="s">
        <v>1164</v>
      </c>
      <c r="B248" s="103">
        <v>13</v>
      </c>
      <c r="C248" s="105">
        <v>20825</v>
      </c>
      <c r="D248" s="103" t="s">
        <v>123</v>
      </c>
      <c r="E248" s="103" t="s">
        <v>123</v>
      </c>
      <c r="F248" s="103" t="s">
        <v>123</v>
      </c>
      <c r="G248" s="103" t="s">
        <v>123</v>
      </c>
      <c r="H248" s="103" t="s">
        <v>123</v>
      </c>
      <c r="I248" s="103" t="s">
        <v>123</v>
      </c>
    </row>
    <row r="249" spans="1:9" hidden="1" outlineLevel="1" x14ac:dyDescent="0.15">
      <c r="A249" s="103" t="s">
        <v>1164</v>
      </c>
      <c r="B249" s="103">
        <v>14</v>
      </c>
      <c r="C249" s="105">
        <v>21193</v>
      </c>
      <c r="D249" s="103" t="s">
        <v>123</v>
      </c>
      <c r="E249" s="103" t="s">
        <v>123</v>
      </c>
      <c r="F249" s="103" t="s">
        <v>123</v>
      </c>
      <c r="G249" s="103" t="s">
        <v>123</v>
      </c>
      <c r="H249" s="103" t="s">
        <v>123</v>
      </c>
      <c r="I249" s="103" t="s">
        <v>123</v>
      </c>
    </row>
    <row r="250" spans="1:9" hidden="1" outlineLevel="1" x14ac:dyDescent="0.15">
      <c r="A250" s="103" t="s">
        <v>1164</v>
      </c>
      <c r="B250" s="103">
        <v>15</v>
      </c>
      <c r="C250" s="105">
        <v>21560</v>
      </c>
      <c r="D250" s="103" t="s">
        <v>123</v>
      </c>
      <c r="E250" s="103" t="s">
        <v>123</v>
      </c>
      <c r="F250" s="103" t="s">
        <v>123</v>
      </c>
      <c r="G250" s="103" t="s">
        <v>123</v>
      </c>
      <c r="H250" s="103" t="s">
        <v>123</v>
      </c>
      <c r="I250" s="103" t="s">
        <v>123</v>
      </c>
    </row>
    <row r="251" spans="1:9" hidden="1" outlineLevel="1" x14ac:dyDescent="0.15">
      <c r="A251" s="103" t="s">
        <v>1164</v>
      </c>
      <c r="B251" s="103">
        <v>16</v>
      </c>
      <c r="C251" s="105">
        <v>21928</v>
      </c>
      <c r="D251" s="103" t="s">
        <v>123</v>
      </c>
      <c r="E251" s="103" t="s">
        <v>123</v>
      </c>
      <c r="F251" s="103" t="s">
        <v>123</v>
      </c>
      <c r="G251" s="103" t="s">
        <v>123</v>
      </c>
      <c r="H251" s="103" t="s">
        <v>123</v>
      </c>
      <c r="I251" s="103" t="s">
        <v>123</v>
      </c>
    </row>
    <row r="252" spans="1:9" hidden="1" outlineLevel="1" x14ac:dyDescent="0.15">
      <c r="A252" s="103" t="s">
        <v>1164</v>
      </c>
      <c r="B252" s="103">
        <v>17</v>
      </c>
      <c r="C252" s="105">
        <v>22295</v>
      </c>
      <c r="D252" s="103" t="s">
        <v>123</v>
      </c>
      <c r="E252" s="103" t="s">
        <v>123</v>
      </c>
      <c r="F252" s="103" t="s">
        <v>123</v>
      </c>
      <c r="G252" s="103" t="s">
        <v>123</v>
      </c>
      <c r="H252" s="103" t="s">
        <v>123</v>
      </c>
      <c r="I252" s="103" t="s">
        <v>123</v>
      </c>
    </row>
    <row r="253" spans="1:9" hidden="1" outlineLevel="1" x14ac:dyDescent="0.15">
      <c r="A253" s="103" t="s">
        <v>1164</v>
      </c>
      <c r="B253" s="103">
        <v>18</v>
      </c>
      <c r="C253" s="105">
        <v>22663</v>
      </c>
      <c r="D253" s="103" t="s">
        <v>123</v>
      </c>
      <c r="E253" s="103" t="s">
        <v>123</v>
      </c>
      <c r="F253" s="103" t="s">
        <v>123</v>
      </c>
      <c r="G253" s="103" t="s">
        <v>123</v>
      </c>
      <c r="H253" s="103" t="s">
        <v>123</v>
      </c>
      <c r="I253" s="103" t="s">
        <v>123</v>
      </c>
    </row>
    <row r="254" spans="1:9" hidden="1" outlineLevel="1" x14ac:dyDescent="0.15">
      <c r="A254" s="103" t="s">
        <v>1164</v>
      </c>
      <c r="B254" s="103">
        <v>19</v>
      </c>
      <c r="C254" s="105">
        <v>23030</v>
      </c>
      <c r="D254" s="103" t="s">
        <v>123</v>
      </c>
      <c r="E254" s="103" t="s">
        <v>123</v>
      </c>
      <c r="F254" s="103" t="s">
        <v>123</v>
      </c>
      <c r="G254" s="103" t="s">
        <v>123</v>
      </c>
      <c r="H254" s="103" t="s">
        <v>123</v>
      </c>
      <c r="I254" s="103" t="s">
        <v>123</v>
      </c>
    </row>
    <row r="255" spans="1:9" hidden="1" outlineLevel="1" x14ac:dyDescent="0.15">
      <c r="A255" s="103" t="s">
        <v>1164</v>
      </c>
      <c r="B255" s="103">
        <v>20</v>
      </c>
      <c r="C255" s="105">
        <v>23398</v>
      </c>
      <c r="D255" s="103" t="s">
        <v>123</v>
      </c>
      <c r="E255" s="103" t="s">
        <v>123</v>
      </c>
      <c r="F255" s="103" t="s">
        <v>123</v>
      </c>
      <c r="G255" s="103" t="s">
        <v>123</v>
      </c>
      <c r="H255" s="103" t="s">
        <v>123</v>
      </c>
      <c r="I255" s="103" t="s">
        <v>123</v>
      </c>
    </row>
    <row r="256" spans="1:9" hidden="1" outlineLevel="1" x14ac:dyDescent="0.15">
      <c r="A256" s="103" t="s">
        <v>1164</v>
      </c>
      <c r="B256" s="103">
        <v>21</v>
      </c>
      <c r="C256" s="105">
        <v>23765</v>
      </c>
      <c r="D256" s="103" t="s">
        <v>123</v>
      </c>
      <c r="E256" s="103" t="s">
        <v>123</v>
      </c>
      <c r="F256" s="103" t="s">
        <v>123</v>
      </c>
      <c r="G256" s="103" t="s">
        <v>123</v>
      </c>
      <c r="H256" s="103" t="s">
        <v>123</v>
      </c>
      <c r="I256" s="103" t="s">
        <v>123</v>
      </c>
    </row>
    <row r="257" spans="1:9" hidden="1" outlineLevel="1" x14ac:dyDescent="0.15">
      <c r="A257" s="103" t="s">
        <v>1164</v>
      </c>
      <c r="B257" s="103">
        <v>22</v>
      </c>
      <c r="C257" s="105">
        <v>24133</v>
      </c>
      <c r="D257" s="103" t="s">
        <v>123</v>
      </c>
      <c r="E257" s="103" t="s">
        <v>123</v>
      </c>
      <c r="F257" s="103" t="s">
        <v>123</v>
      </c>
      <c r="G257" s="103" t="s">
        <v>123</v>
      </c>
      <c r="H257" s="103" t="s">
        <v>123</v>
      </c>
      <c r="I257" s="103" t="s">
        <v>123</v>
      </c>
    </row>
    <row r="258" spans="1:9" hidden="1" outlineLevel="1" x14ac:dyDescent="0.15">
      <c r="A258" s="103" t="s">
        <v>1164</v>
      </c>
      <c r="B258" s="103">
        <v>23</v>
      </c>
      <c r="C258" s="105">
        <v>24500</v>
      </c>
      <c r="D258" s="103" t="s">
        <v>123</v>
      </c>
      <c r="E258" s="103" t="s">
        <v>123</v>
      </c>
      <c r="F258" s="103" t="s">
        <v>123</v>
      </c>
      <c r="G258" s="103" t="s">
        <v>123</v>
      </c>
      <c r="H258" s="103" t="s">
        <v>123</v>
      </c>
      <c r="I258" s="103" t="s">
        <v>123</v>
      </c>
    </row>
    <row r="259" spans="1:9" hidden="1" outlineLevel="1" x14ac:dyDescent="0.15">
      <c r="A259" s="103" t="s">
        <v>1164</v>
      </c>
      <c r="B259" s="103">
        <v>24</v>
      </c>
      <c r="C259" s="105">
        <v>24868</v>
      </c>
      <c r="D259" s="103" t="s">
        <v>123</v>
      </c>
      <c r="E259" s="103" t="s">
        <v>123</v>
      </c>
      <c r="F259" s="103" t="s">
        <v>123</v>
      </c>
      <c r="G259" s="103" t="s">
        <v>123</v>
      </c>
      <c r="H259" s="103" t="s">
        <v>123</v>
      </c>
      <c r="I259" s="103" t="s">
        <v>123</v>
      </c>
    </row>
    <row r="260" spans="1:9" hidden="1" outlineLevel="1" x14ac:dyDescent="0.15">
      <c r="A260" s="103" t="s">
        <v>1164</v>
      </c>
      <c r="B260" s="103">
        <v>25</v>
      </c>
      <c r="C260" s="105">
        <v>25235</v>
      </c>
      <c r="D260" s="103" t="s">
        <v>123</v>
      </c>
      <c r="E260" s="103" t="s">
        <v>123</v>
      </c>
      <c r="F260" s="103" t="s">
        <v>123</v>
      </c>
      <c r="G260" s="103" t="s">
        <v>123</v>
      </c>
      <c r="H260" s="103" t="s">
        <v>123</v>
      </c>
      <c r="I260" s="103" t="s">
        <v>123</v>
      </c>
    </row>
    <row r="261" spans="1:9" hidden="1" outlineLevel="1" x14ac:dyDescent="0.15">
      <c r="A261" s="103" t="s">
        <v>1164</v>
      </c>
      <c r="B261" s="103">
        <v>26</v>
      </c>
      <c r="C261" s="105">
        <v>25603</v>
      </c>
      <c r="D261" s="103" t="s">
        <v>123</v>
      </c>
      <c r="E261" s="103" t="s">
        <v>123</v>
      </c>
      <c r="F261" s="103" t="s">
        <v>123</v>
      </c>
      <c r="G261" s="103" t="s">
        <v>123</v>
      </c>
      <c r="H261" s="103" t="s">
        <v>123</v>
      </c>
      <c r="I261" s="103" t="s">
        <v>123</v>
      </c>
    </row>
    <row r="262" spans="1:9" collapsed="1" x14ac:dyDescent="0.15">
      <c r="A262" s="103" t="s">
        <v>1165</v>
      </c>
      <c r="B262" s="103">
        <v>1</v>
      </c>
      <c r="C262" s="105">
        <v>23450</v>
      </c>
      <c r="D262" s="103" t="s">
        <v>123</v>
      </c>
      <c r="E262" s="103" t="s">
        <v>123</v>
      </c>
      <c r="F262" s="103" t="s">
        <v>123</v>
      </c>
      <c r="G262" s="103" t="s">
        <v>123</v>
      </c>
      <c r="H262" s="103" t="s">
        <v>123</v>
      </c>
      <c r="I262" s="103" t="s">
        <v>123</v>
      </c>
    </row>
    <row r="263" spans="1:9" hidden="1" outlineLevel="1" x14ac:dyDescent="0.15">
      <c r="A263" s="103" t="s">
        <v>1165</v>
      </c>
      <c r="B263" s="103">
        <v>2</v>
      </c>
      <c r="C263" s="105">
        <v>23975</v>
      </c>
      <c r="D263" s="103" t="s">
        <v>123</v>
      </c>
      <c r="E263" s="103" t="s">
        <v>123</v>
      </c>
      <c r="F263" s="103" t="s">
        <v>123</v>
      </c>
      <c r="G263" s="103" t="s">
        <v>123</v>
      </c>
      <c r="H263" s="103" t="s">
        <v>123</v>
      </c>
      <c r="I263" s="103" t="s">
        <v>123</v>
      </c>
    </row>
    <row r="264" spans="1:9" hidden="1" outlineLevel="1" x14ac:dyDescent="0.15">
      <c r="A264" s="103" t="s">
        <v>1165</v>
      </c>
      <c r="B264" s="103">
        <v>3</v>
      </c>
      <c r="C264" s="105">
        <v>24500</v>
      </c>
      <c r="D264" s="103" t="s">
        <v>123</v>
      </c>
      <c r="E264" s="103" t="s">
        <v>123</v>
      </c>
      <c r="F264" s="103" t="s">
        <v>123</v>
      </c>
      <c r="G264" s="103" t="s">
        <v>123</v>
      </c>
      <c r="H264" s="103" t="s">
        <v>123</v>
      </c>
      <c r="I264" s="103" t="s">
        <v>123</v>
      </c>
    </row>
    <row r="265" spans="1:9" hidden="1" outlineLevel="1" x14ac:dyDescent="0.15">
      <c r="A265" s="103" t="s">
        <v>1165</v>
      </c>
      <c r="B265" s="103">
        <v>4</v>
      </c>
      <c r="C265" s="105">
        <v>25025</v>
      </c>
      <c r="D265" s="103" t="s">
        <v>123</v>
      </c>
      <c r="E265" s="103" t="s">
        <v>123</v>
      </c>
      <c r="F265" s="103" t="s">
        <v>123</v>
      </c>
      <c r="G265" s="103" t="s">
        <v>123</v>
      </c>
      <c r="H265" s="103" t="s">
        <v>123</v>
      </c>
      <c r="I265" s="103" t="s">
        <v>123</v>
      </c>
    </row>
    <row r="266" spans="1:9" hidden="1" outlineLevel="1" x14ac:dyDescent="0.15">
      <c r="A266" s="103" t="s">
        <v>1165</v>
      </c>
      <c r="B266" s="103">
        <v>5</v>
      </c>
      <c r="C266" s="105">
        <v>25550</v>
      </c>
      <c r="D266" s="103" t="s">
        <v>123</v>
      </c>
      <c r="E266" s="103" t="s">
        <v>123</v>
      </c>
      <c r="F266" s="103" t="s">
        <v>123</v>
      </c>
      <c r="G266" s="103" t="s">
        <v>123</v>
      </c>
      <c r="H266" s="103" t="s">
        <v>123</v>
      </c>
      <c r="I266" s="103" t="s">
        <v>123</v>
      </c>
    </row>
    <row r="267" spans="1:9" hidden="1" outlineLevel="1" x14ac:dyDescent="0.15">
      <c r="A267" s="103" t="s">
        <v>1165</v>
      </c>
      <c r="B267" s="103">
        <v>6</v>
      </c>
      <c r="C267" s="105">
        <v>26075</v>
      </c>
      <c r="D267" s="103" t="s">
        <v>123</v>
      </c>
      <c r="E267" s="103" t="s">
        <v>123</v>
      </c>
      <c r="F267" s="103" t="s">
        <v>123</v>
      </c>
      <c r="G267" s="103" t="s">
        <v>123</v>
      </c>
      <c r="H267" s="103" t="s">
        <v>123</v>
      </c>
      <c r="I267" s="103" t="s">
        <v>123</v>
      </c>
    </row>
    <row r="268" spans="1:9" hidden="1" outlineLevel="1" x14ac:dyDescent="0.15">
      <c r="A268" s="103" t="s">
        <v>1165</v>
      </c>
      <c r="B268" s="103">
        <v>7</v>
      </c>
      <c r="C268" s="105">
        <v>26600</v>
      </c>
      <c r="D268" s="103" t="s">
        <v>123</v>
      </c>
      <c r="E268" s="103" t="s">
        <v>123</v>
      </c>
      <c r="F268" s="103" t="s">
        <v>123</v>
      </c>
      <c r="G268" s="103" t="s">
        <v>123</v>
      </c>
      <c r="H268" s="103" t="s">
        <v>123</v>
      </c>
      <c r="I268" s="103" t="s">
        <v>123</v>
      </c>
    </row>
    <row r="269" spans="1:9" hidden="1" outlineLevel="1" x14ac:dyDescent="0.15">
      <c r="A269" s="103" t="s">
        <v>1165</v>
      </c>
      <c r="B269" s="103">
        <v>8</v>
      </c>
      <c r="C269" s="105">
        <v>27125</v>
      </c>
      <c r="D269" s="103" t="s">
        <v>123</v>
      </c>
      <c r="E269" s="103" t="s">
        <v>123</v>
      </c>
      <c r="F269" s="103" t="s">
        <v>123</v>
      </c>
      <c r="G269" s="103" t="s">
        <v>123</v>
      </c>
      <c r="H269" s="103" t="s">
        <v>123</v>
      </c>
      <c r="I269" s="103" t="s">
        <v>123</v>
      </c>
    </row>
    <row r="270" spans="1:9" hidden="1" outlineLevel="1" x14ac:dyDescent="0.15">
      <c r="A270" s="103" t="s">
        <v>1165</v>
      </c>
      <c r="B270" s="103">
        <v>9</v>
      </c>
      <c r="C270" s="105">
        <v>27650</v>
      </c>
      <c r="D270" s="103" t="s">
        <v>123</v>
      </c>
      <c r="E270" s="103" t="s">
        <v>123</v>
      </c>
      <c r="F270" s="103" t="s">
        <v>123</v>
      </c>
      <c r="G270" s="103" t="s">
        <v>123</v>
      </c>
      <c r="H270" s="103" t="s">
        <v>123</v>
      </c>
      <c r="I270" s="103" t="s">
        <v>123</v>
      </c>
    </row>
    <row r="271" spans="1:9" hidden="1" outlineLevel="1" x14ac:dyDescent="0.15">
      <c r="A271" s="103" t="s">
        <v>1165</v>
      </c>
      <c r="B271" s="103">
        <v>10</v>
      </c>
      <c r="C271" s="105">
        <v>28175</v>
      </c>
      <c r="D271" s="103" t="s">
        <v>123</v>
      </c>
      <c r="E271" s="103" t="s">
        <v>123</v>
      </c>
      <c r="F271" s="103" t="s">
        <v>123</v>
      </c>
      <c r="G271" s="103" t="s">
        <v>123</v>
      </c>
      <c r="H271" s="103" t="s">
        <v>123</v>
      </c>
      <c r="I271" s="103" t="s">
        <v>123</v>
      </c>
    </row>
    <row r="272" spans="1:9" hidden="1" outlineLevel="1" x14ac:dyDescent="0.15">
      <c r="A272" s="103" t="s">
        <v>1165</v>
      </c>
      <c r="B272" s="103">
        <v>11</v>
      </c>
      <c r="C272" s="105">
        <v>28700</v>
      </c>
      <c r="D272" s="103" t="s">
        <v>123</v>
      </c>
      <c r="E272" s="103" t="s">
        <v>123</v>
      </c>
      <c r="F272" s="103" t="s">
        <v>123</v>
      </c>
      <c r="G272" s="103" t="s">
        <v>123</v>
      </c>
      <c r="H272" s="103" t="s">
        <v>123</v>
      </c>
      <c r="I272" s="103" t="s">
        <v>123</v>
      </c>
    </row>
    <row r="273" spans="1:9" hidden="1" outlineLevel="1" x14ac:dyDescent="0.15">
      <c r="A273" s="103" t="s">
        <v>1165</v>
      </c>
      <c r="B273" s="103">
        <v>12</v>
      </c>
      <c r="C273" s="105">
        <v>29225</v>
      </c>
      <c r="D273" s="103" t="s">
        <v>123</v>
      </c>
      <c r="E273" s="103" t="s">
        <v>123</v>
      </c>
      <c r="F273" s="103" t="s">
        <v>123</v>
      </c>
      <c r="G273" s="103" t="s">
        <v>123</v>
      </c>
      <c r="H273" s="103" t="s">
        <v>123</v>
      </c>
      <c r="I273" s="103" t="s">
        <v>123</v>
      </c>
    </row>
    <row r="274" spans="1:9" hidden="1" outlineLevel="1" x14ac:dyDescent="0.15">
      <c r="A274" s="103" t="s">
        <v>1165</v>
      </c>
      <c r="B274" s="103">
        <v>13</v>
      </c>
      <c r="C274" s="105">
        <v>29750</v>
      </c>
      <c r="D274" s="103" t="s">
        <v>123</v>
      </c>
      <c r="E274" s="103" t="s">
        <v>123</v>
      </c>
      <c r="F274" s="103" t="s">
        <v>123</v>
      </c>
      <c r="G274" s="103" t="s">
        <v>123</v>
      </c>
      <c r="H274" s="103" t="s">
        <v>123</v>
      </c>
      <c r="I274" s="103" t="s">
        <v>123</v>
      </c>
    </row>
    <row r="275" spans="1:9" hidden="1" outlineLevel="1" x14ac:dyDescent="0.15">
      <c r="A275" s="103" t="s">
        <v>1165</v>
      </c>
      <c r="B275" s="103">
        <v>14</v>
      </c>
      <c r="C275" s="105">
        <v>30275</v>
      </c>
      <c r="D275" s="103" t="s">
        <v>123</v>
      </c>
      <c r="E275" s="103" t="s">
        <v>123</v>
      </c>
      <c r="F275" s="103" t="s">
        <v>123</v>
      </c>
      <c r="G275" s="103" t="s">
        <v>123</v>
      </c>
      <c r="H275" s="103" t="s">
        <v>123</v>
      </c>
      <c r="I275" s="103" t="s">
        <v>123</v>
      </c>
    </row>
    <row r="276" spans="1:9" hidden="1" outlineLevel="1" x14ac:dyDescent="0.15">
      <c r="A276" s="103" t="s">
        <v>1165</v>
      </c>
      <c r="B276" s="103">
        <v>15</v>
      </c>
      <c r="C276" s="105">
        <v>30800</v>
      </c>
      <c r="D276" s="103" t="s">
        <v>123</v>
      </c>
      <c r="E276" s="103" t="s">
        <v>123</v>
      </c>
      <c r="F276" s="103" t="s">
        <v>123</v>
      </c>
      <c r="G276" s="103" t="s">
        <v>123</v>
      </c>
      <c r="H276" s="103" t="s">
        <v>123</v>
      </c>
      <c r="I276" s="103" t="s">
        <v>123</v>
      </c>
    </row>
    <row r="277" spans="1:9" hidden="1" outlineLevel="1" x14ac:dyDescent="0.15">
      <c r="A277" s="103" t="s">
        <v>1165</v>
      </c>
      <c r="B277" s="103">
        <v>16</v>
      </c>
      <c r="C277" s="105">
        <v>31325</v>
      </c>
      <c r="D277" s="103" t="s">
        <v>123</v>
      </c>
      <c r="E277" s="103" t="s">
        <v>123</v>
      </c>
      <c r="F277" s="103" t="s">
        <v>123</v>
      </c>
      <c r="G277" s="103" t="s">
        <v>123</v>
      </c>
      <c r="H277" s="103" t="s">
        <v>123</v>
      </c>
      <c r="I277" s="103" t="s">
        <v>123</v>
      </c>
    </row>
    <row r="278" spans="1:9" hidden="1" outlineLevel="1" x14ac:dyDescent="0.15">
      <c r="A278" s="103" t="s">
        <v>1165</v>
      </c>
      <c r="B278" s="103">
        <v>17</v>
      </c>
      <c r="C278" s="105">
        <v>31850</v>
      </c>
      <c r="D278" s="103" t="s">
        <v>123</v>
      </c>
      <c r="E278" s="103" t="s">
        <v>123</v>
      </c>
      <c r="F278" s="103" t="s">
        <v>123</v>
      </c>
      <c r="G278" s="103" t="s">
        <v>123</v>
      </c>
      <c r="H278" s="103" t="s">
        <v>123</v>
      </c>
      <c r="I278" s="103" t="s">
        <v>123</v>
      </c>
    </row>
    <row r="279" spans="1:9" hidden="1" outlineLevel="1" x14ac:dyDescent="0.15">
      <c r="A279" s="103" t="s">
        <v>1165</v>
      </c>
      <c r="B279" s="103">
        <v>18</v>
      </c>
      <c r="C279" s="105">
        <v>32375</v>
      </c>
      <c r="D279" s="103" t="s">
        <v>123</v>
      </c>
      <c r="E279" s="103" t="s">
        <v>123</v>
      </c>
      <c r="F279" s="103" t="s">
        <v>123</v>
      </c>
      <c r="G279" s="103" t="s">
        <v>123</v>
      </c>
      <c r="H279" s="103" t="s">
        <v>123</v>
      </c>
      <c r="I279" s="103" t="s">
        <v>123</v>
      </c>
    </row>
    <row r="280" spans="1:9" hidden="1" outlineLevel="1" x14ac:dyDescent="0.15">
      <c r="A280" s="103" t="s">
        <v>1165</v>
      </c>
      <c r="B280" s="103">
        <v>19</v>
      </c>
      <c r="C280" s="105">
        <v>32900</v>
      </c>
      <c r="D280" s="103" t="s">
        <v>123</v>
      </c>
      <c r="E280" s="103" t="s">
        <v>123</v>
      </c>
      <c r="F280" s="103" t="s">
        <v>123</v>
      </c>
      <c r="G280" s="103" t="s">
        <v>123</v>
      </c>
      <c r="H280" s="103" t="s">
        <v>123</v>
      </c>
      <c r="I280" s="103" t="s">
        <v>123</v>
      </c>
    </row>
    <row r="281" spans="1:9" hidden="1" outlineLevel="1" x14ac:dyDescent="0.15">
      <c r="A281" s="103" t="s">
        <v>1165</v>
      </c>
      <c r="B281" s="103">
        <v>20</v>
      </c>
      <c r="C281" s="105">
        <v>33425</v>
      </c>
      <c r="D281" s="103" t="s">
        <v>123</v>
      </c>
      <c r="E281" s="103" t="s">
        <v>123</v>
      </c>
      <c r="F281" s="103" t="s">
        <v>123</v>
      </c>
      <c r="G281" s="103" t="s">
        <v>123</v>
      </c>
      <c r="H281" s="103" t="s">
        <v>123</v>
      </c>
      <c r="I281" s="103" t="s">
        <v>123</v>
      </c>
    </row>
    <row r="282" spans="1:9" hidden="1" outlineLevel="1" x14ac:dyDescent="0.15">
      <c r="A282" s="103" t="s">
        <v>1165</v>
      </c>
      <c r="B282" s="103">
        <v>21</v>
      </c>
      <c r="C282" s="105">
        <v>33950</v>
      </c>
      <c r="D282" s="103" t="s">
        <v>123</v>
      </c>
      <c r="E282" s="103" t="s">
        <v>123</v>
      </c>
      <c r="F282" s="103" t="s">
        <v>123</v>
      </c>
      <c r="G282" s="103" t="s">
        <v>123</v>
      </c>
      <c r="H282" s="103" t="s">
        <v>123</v>
      </c>
      <c r="I282" s="103" t="s">
        <v>123</v>
      </c>
    </row>
    <row r="283" spans="1:9" hidden="1" outlineLevel="1" x14ac:dyDescent="0.15">
      <c r="A283" s="103" t="s">
        <v>1165</v>
      </c>
      <c r="B283" s="103">
        <v>22</v>
      </c>
      <c r="C283" s="105">
        <v>34475</v>
      </c>
      <c r="D283" s="103" t="s">
        <v>123</v>
      </c>
      <c r="E283" s="103" t="s">
        <v>123</v>
      </c>
      <c r="F283" s="103" t="s">
        <v>123</v>
      </c>
      <c r="G283" s="103" t="s">
        <v>123</v>
      </c>
      <c r="H283" s="103" t="s">
        <v>123</v>
      </c>
      <c r="I283" s="103" t="s">
        <v>123</v>
      </c>
    </row>
    <row r="284" spans="1:9" hidden="1" outlineLevel="1" x14ac:dyDescent="0.15">
      <c r="A284" s="103" t="s">
        <v>1165</v>
      </c>
      <c r="B284" s="103">
        <v>23</v>
      </c>
      <c r="C284" s="105">
        <v>35000</v>
      </c>
      <c r="D284" s="103" t="s">
        <v>123</v>
      </c>
      <c r="E284" s="103" t="s">
        <v>123</v>
      </c>
      <c r="F284" s="103" t="s">
        <v>123</v>
      </c>
      <c r="G284" s="103" t="s">
        <v>123</v>
      </c>
      <c r="H284" s="103" t="s">
        <v>123</v>
      </c>
      <c r="I284" s="103" t="s">
        <v>123</v>
      </c>
    </row>
    <row r="285" spans="1:9" hidden="1" outlineLevel="1" x14ac:dyDescent="0.15">
      <c r="A285" s="103" t="s">
        <v>1165</v>
      </c>
      <c r="B285" s="103">
        <v>24</v>
      </c>
      <c r="C285" s="105">
        <v>35525</v>
      </c>
      <c r="D285" s="103" t="s">
        <v>123</v>
      </c>
      <c r="E285" s="103" t="s">
        <v>123</v>
      </c>
      <c r="F285" s="103" t="s">
        <v>123</v>
      </c>
      <c r="G285" s="103" t="s">
        <v>123</v>
      </c>
      <c r="H285" s="103" t="s">
        <v>123</v>
      </c>
      <c r="I285" s="103" t="s">
        <v>123</v>
      </c>
    </row>
    <row r="286" spans="1:9" hidden="1" outlineLevel="1" x14ac:dyDescent="0.15">
      <c r="A286" s="103" t="s">
        <v>1165</v>
      </c>
      <c r="B286" s="103">
        <v>25</v>
      </c>
      <c r="C286" s="105">
        <v>36050</v>
      </c>
      <c r="D286" s="103" t="s">
        <v>123</v>
      </c>
      <c r="E286" s="103" t="s">
        <v>123</v>
      </c>
      <c r="F286" s="103" t="s">
        <v>123</v>
      </c>
      <c r="G286" s="103" t="s">
        <v>123</v>
      </c>
      <c r="H286" s="103" t="s">
        <v>123</v>
      </c>
      <c r="I286" s="103" t="s">
        <v>123</v>
      </c>
    </row>
    <row r="287" spans="1:9" hidden="1" outlineLevel="1" x14ac:dyDescent="0.15">
      <c r="A287" s="103" t="s">
        <v>1165</v>
      </c>
      <c r="B287" s="103">
        <v>26</v>
      </c>
      <c r="C287" s="105">
        <v>36575</v>
      </c>
      <c r="D287" s="103" t="s">
        <v>123</v>
      </c>
      <c r="E287" s="103" t="s">
        <v>123</v>
      </c>
      <c r="F287" s="103" t="s">
        <v>123</v>
      </c>
      <c r="G287" s="103" t="s">
        <v>123</v>
      </c>
      <c r="H287" s="103" t="s">
        <v>123</v>
      </c>
      <c r="I287" s="103" t="s">
        <v>123</v>
      </c>
    </row>
    <row r="288" spans="1:9" collapsed="1" x14ac:dyDescent="0.2">
      <c r="A288" s="144" t="s">
        <v>1166</v>
      </c>
      <c r="B288" s="144">
        <v>1</v>
      </c>
      <c r="C288" s="158">
        <v>1150</v>
      </c>
      <c r="D288" s="144" t="s">
        <v>123</v>
      </c>
      <c r="E288" s="144">
        <v>0</v>
      </c>
      <c r="F288" s="144">
        <v>1</v>
      </c>
      <c r="G288" s="103" t="s">
        <v>123</v>
      </c>
      <c r="H288" s="103" t="s">
        <v>123</v>
      </c>
      <c r="I288" s="144">
        <v>0.01</v>
      </c>
    </row>
    <row r="289" spans="1:9" hidden="1" outlineLevel="1" x14ac:dyDescent="0.2">
      <c r="A289" s="144" t="s">
        <v>1166</v>
      </c>
      <c r="B289" s="144">
        <v>2</v>
      </c>
      <c r="C289" s="158">
        <v>1205</v>
      </c>
      <c r="D289" s="144" t="s">
        <v>123</v>
      </c>
      <c r="E289" s="144">
        <v>0</v>
      </c>
      <c r="F289" s="144">
        <v>1</v>
      </c>
      <c r="G289" s="103" t="s">
        <v>123</v>
      </c>
      <c r="H289" s="103" t="s">
        <v>123</v>
      </c>
      <c r="I289" s="144">
        <v>0.01</v>
      </c>
    </row>
    <row r="290" spans="1:9" hidden="1" outlineLevel="1" x14ac:dyDescent="0.2">
      <c r="A290" s="144" t="s">
        <v>1166</v>
      </c>
      <c r="B290" s="144">
        <v>3</v>
      </c>
      <c r="C290" s="158">
        <v>1265</v>
      </c>
      <c r="D290" s="144" t="s">
        <v>123</v>
      </c>
      <c r="E290" s="144">
        <v>0</v>
      </c>
      <c r="F290" s="144">
        <v>1</v>
      </c>
      <c r="G290" s="103" t="s">
        <v>123</v>
      </c>
      <c r="H290" s="103" t="s">
        <v>123</v>
      </c>
      <c r="I290" s="144">
        <v>0.01</v>
      </c>
    </row>
    <row r="291" spans="1:9" hidden="1" outlineLevel="1" x14ac:dyDescent="0.2">
      <c r="A291" s="144" t="s">
        <v>1166</v>
      </c>
      <c r="B291" s="144">
        <v>4</v>
      </c>
      <c r="C291" s="158">
        <v>1320</v>
      </c>
      <c r="D291" s="144" t="s">
        <v>123</v>
      </c>
      <c r="E291" s="144">
        <v>0</v>
      </c>
      <c r="F291" s="144">
        <v>1</v>
      </c>
      <c r="G291" s="103" t="s">
        <v>123</v>
      </c>
      <c r="H291" s="103" t="s">
        <v>123</v>
      </c>
      <c r="I291" s="144">
        <v>0.01</v>
      </c>
    </row>
    <row r="292" spans="1:9" hidden="1" outlineLevel="1" x14ac:dyDescent="0.2">
      <c r="A292" s="144" t="s">
        <v>1166</v>
      </c>
      <c r="B292" s="144">
        <v>5</v>
      </c>
      <c r="C292" s="158">
        <v>1380</v>
      </c>
      <c r="D292" s="144" t="s">
        <v>123</v>
      </c>
      <c r="E292" s="144">
        <v>0</v>
      </c>
      <c r="F292" s="144">
        <v>1</v>
      </c>
      <c r="G292" s="103" t="s">
        <v>123</v>
      </c>
      <c r="H292" s="103" t="s">
        <v>123</v>
      </c>
      <c r="I292" s="144">
        <v>0.01</v>
      </c>
    </row>
    <row r="293" spans="1:9" hidden="1" outlineLevel="1" x14ac:dyDescent="0.2">
      <c r="A293" s="144" t="s">
        <v>1166</v>
      </c>
      <c r="B293" s="144">
        <v>6</v>
      </c>
      <c r="C293" s="158">
        <v>1435</v>
      </c>
      <c r="D293" s="144" t="s">
        <v>123</v>
      </c>
      <c r="E293" s="144">
        <v>0</v>
      </c>
      <c r="F293" s="144">
        <v>1</v>
      </c>
      <c r="G293" s="103" t="s">
        <v>123</v>
      </c>
      <c r="H293" s="103" t="s">
        <v>123</v>
      </c>
      <c r="I293" s="144">
        <v>0.01</v>
      </c>
    </row>
    <row r="294" spans="1:9" hidden="1" outlineLevel="1" x14ac:dyDescent="0.2">
      <c r="A294" s="144" t="s">
        <v>1166</v>
      </c>
      <c r="B294" s="144">
        <v>7</v>
      </c>
      <c r="C294" s="158">
        <v>1495</v>
      </c>
      <c r="D294" s="144" t="s">
        <v>123</v>
      </c>
      <c r="E294" s="144">
        <v>0</v>
      </c>
      <c r="F294" s="144">
        <v>1</v>
      </c>
      <c r="G294" s="103" t="s">
        <v>123</v>
      </c>
      <c r="H294" s="103" t="s">
        <v>123</v>
      </c>
      <c r="I294" s="144">
        <v>0.01</v>
      </c>
    </row>
    <row r="295" spans="1:9" hidden="1" outlineLevel="1" x14ac:dyDescent="0.2">
      <c r="A295" s="144" t="s">
        <v>1166</v>
      </c>
      <c r="B295" s="144">
        <v>8</v>
      </c>
      <c r="C295" s="158">
        <v>1550</v>
      </c>
      <c r="D295" s="144" t="s">
        <v>123</v>
      </c>
      <c r="E295" s="144">
        <v>0</v>
      </c>
      <c r="F295" s="144">
        <v>1</v>
      </c>
      <c r="G295" s="103" t="s">
        <v>123</v>
      </c>
      <c r="H295" s="103" t="s">
        <v>123</v>
      </c>
      <c r="I295" s="144">
        <v>0.01</v>
      </c>
    </row>
    <row r="296" spans="1:9" hidden="1" outlineLevel="1" x14ac:dyDescent="0.2">
      <c r="A296" s="144" t="s">
        <v>1166</v>
      </c>
      <c r="B296" s="144">
        <v>9</v>
      </c>
      <c r="C296" s="158">
        <v>1610</v>
      </c>
      <c r="D296" s="144" t="s">
        <v>123</v>
      </c>
      <c r="E296" s="144">
        <v>0</v>
      </c>
      <c r="F296" s="144">
        <v>1</v>
      </c>
      <c r="G296" s="103" t="s">
        <v>123</v>
      </c>
      <c r="H296" s="103" t="s">
        <v>123</v>
      </c>
      <c r="I296" s="144">
        <v>0.01</v>
      </c>
    </row>
    <row r="297" spans="1:9" hidden="1" outlineLevel="1" x14ac:dyDescent="0.2">
      <c r="A297" s="144" t="s">
        <v>1166</v>
      </c>
      <c r="B297" s="144">
        <v>10</v>
      </c>
      <c r="C297" s="158">
        <v>1665</v>
      </c>
      <c r="D297" s="144" t="s">
        <v>123</v>
      </c>
      <c r="E297" s="144">
        <v>0</v>
      </c>
      <c r="F297" s="144">
        <v>1</v>
      </c>
      <c r="G297" s="103" t="s">
        <v>123</v>
      </c>
      <c r="H297" s="103" t="s">
        <v>123</v>
      </c>
      <c r="I297" s="144">
        <v>0.01</v>
      </c>
    </row>
    <row r="298" spans="1:9" hidden="1" outlineLevel="1" x14ac:dyDescent="0.2">
      <c r="A298" s="144" t="s">
        <v>1166</v>
      </c>
      <c r="B298" s="144">
        <v>11</v>
      </c>
      <c r="C298" s="158">
        <v>1725</v>
      </c>
      <c r="D298" s="144" t="s">
        <v>123</v>
      </c>
      <c r="E298" s="144">
        <v>0</v>
      </c>
      <c r="F298" s="144">
        <v>1</v>
      </c>
      <c r="G298" s="103" t="s">
        <v>123</v>
      </c>
      <c r="H298" s="103" t="s">
        <v>123</v>
      </c>
      <c r="I298" s="144">
        <v>0.01</v>
      </c>
    </row>
    <row r="299" spans="1:9" hidden="1" outlineLevel="1" x14ac:dyDescent="0.2">
      <c r="A299" s="144" t="s">
        <v>1166</v>
      </c>
      <c r="B299" s="144">
        <v>12</v>
      </c>
      <c r="C299" s="158">
        <v>1780</v>
      </c>
      <c r="D299" s="144" t="s">
        <v>123</v>
      </c>
      <c r="E299" s="144">
        <v>0</v>
      </c>
      <c r="F299" s="144">
        <v>1</v>
      </c>
      <c r="G299" s="103" t="s">
        <v>123</v>
      </c>
      <c r="H299" s="103" t="s">
        <v>123</v>
      </c>
      <c r="I299" s="144">
        <v>0.01</v>
      </c>
    </row>
    <row r="300" spans="1:9" hidden="1" outlineLevel="1" x14ac:dyDescent="0.2">
      <c r="A300" s="144" t="s">
        <v>1166</v>
      </c>
      <c r="B300" s="144">
        <v>13</v>
      </c>
      <c r="C300" s="158">
        <v>1840</v>
      </c>
      <c r="D300" s="144" t="s">
        <v>123</v>
      </c>
      <c r="E300" s="144">
        <v>0</v>
      </c>
      <c r="F300" s="144">
        <v>1</v>
      </c>
      <c r="G300" s="103" t="s">
        <v>123</v>
      </c>
      <c r="H300" s="103" t="s">
        <v>123</v>
      </c>
      <c r="I300" s="144">
        <v>0.01</v>
      </c>
    </row>
    <row r="301" spans="1:9" hidden="1" outlineLevel="1" x14ac:dyDescent="0.2">
      <c r="A301" s="144" t="s">
        <v>1166</v>
      </c>
      <c r="B301" s="144">
        <v>14</v>
      </c>
      <c r="C301" s="158">
        <v>1895</v>
      </c>
      <c r="D301" s="144" t="s">
        <v>123</v>
      </c>
      <c r="E301" s="144">
        <v>0</v>
      </c>
      <c r="F301" s="144">
        <v>1</v>
      </c>
      <c r="G301" s="103" t="s">
        <v>123</v>
      </c>
      <c r="H301" s="103" t="s">
        <v>123</v>
      </c>
      <c r="I301" s="144">
        <v>0.01</v>
      </c>
    </row>
    <row r="302" spans="1:9" hidden="1" outlineLevel="1" x14ac:dyDescent="0.2">
      <c r="A302" s="144" t="s">
        <v>1166</v>
      </c>
      <c r="B302" s="144">
        <v>15</v>
      </c>
      <c r="C302" s="158">
        <v>1955</v>
      </c>
      <c r="D302" s="144" t="s">
        <v>123</v>
      </c>
      <c r="E302" s="144">
        <v>0</v>
      </c>
      <c r="F302" s="144">
        <v>1</v>
      </c>
      <c r="G302" s="103" t="s">
        <v>123</v>
      </c>
      <c r="H302" s="103" t="s">
        <v>123</v>
      </c>
      <c r="I302" s="144">
        <v>0.01</v>
      </c>
    </row>
    <row r="303" spans="1:9" hidden="1" outlineLevel="1" x14ac:dyDescent="0.2">
      <c r="A303" s="144" t="s">
        <v>1166</v>
      </c>
      <c r="B303" s="144">
        <v>16</v>
      </c>
      <c r="C303" s="158">
        <v>2010</v>
      </c>
      <c r="D303" s="144" t="s">
        <v>123</v>
      </c>
      <c r="E303" s="144">
        <v>0</v>
      </c>
      <c r="F303" s="144">
        <v>1</v>
      </c>
      <c r="G303" s="103" t="s">
        <v>123</v>
      </c>
      <c r="H303" s="103" t="s">
        <v>123</v>
      </c>
      <c r="I303" s="144">
        <v>0.01</v>
      </c>
    </row>
    <row r="304" spans="1:9" hidden="1" outlineLevel="1" x14ac:dyDescent="0.2">
      <c r="A304" s="144" t="s">
        <v>1166</v>
      </c>
      <c r="B304" s="144">
        <v>17</v>
      </c>
      <c r="C304" s="158">
        <v>2070</v>
      </c>
      <c r="D304" s="144" t="s">
        <v>123</v>
      </c>
      <c r="E304" s="144">
        <v>0</v>
      </c>
      <c r="F304" s="144">
        <v>1</v>
      </c>
      <c r="G304" s="103" t="s">
        <v>123</v>
      </c>
      <c r="H304" s="103" t="s">
        <v>123</v>
      </c>
      <c r="I304" s="144">
        <v>0.01</v>
      </c>
    </row>
    <row r="305" spans="1:9" hidden="1" outlineLevel="1" x14ac:dyDescent="0.2">
      <c r="A305" s="144" t="s">
        <v>1166</v>
      </c>
      <c r="B305" s="144">
        <v>18</v>
      </c>
      <c r="C305" s="158">
        <v>2125</v>
      </c>
      <c r="D305" s="144" t="s">
        <v>123</v>
      </c>
      <c r="E305" s="144">
        <v>0</v>
      </c>
      <c r="F305" s="144">
        <v>1</v>
      </c>
      <c r="G305" s="103" t="s">
        <v>123</v>
      </c>
      <c r="H305" s="103" t="s">
        <v>123</v>
      </c>
      <c r="I305" s="144">
        <v>0.01</v>
      </c>
    </row>
    <row r="306" spans="1:9" hidden="1" outlineLevel="1" x14ac:dyDescent="0.2">
      <c r="A306" s="144" t="s">
        <v>1166</v>
      </c>
      <c r="B306" s="144">
        <v>19</v>
      </c>
      <c r="C306" s="158">
        <v>2185</v>
      </c>
      <c r="D306" s="144" t="s">
        <v>123</v>
      </c>
      <c r="E306" s="144">
        <v>0</v>
      </c>
      <c r="F306" s="144">
        <v>1</v>
      </c>
      <c r="G306" s="103" t="s">
        <v>123</v>
      </c>
      <c r="H306" s="103" t="s">
        <v>123</v>
      </c>
      <c r="I306" s="144">
        <v>0.01</v>
      </c>
    </row>
    <row r="307" spans="1:9" hidden="1" outlineLevel="1" x14ac:dyDescent="0.2">
      <c r="A307" s="144" t="s">
        <v>1166</v>
      </c>
      <c r="B307" s="144">
        <v>20</v>
      </c>
      <c r="C307" s="158">
        <v>2240</v>
      </c>
      <c r="D307" s="144" t="s">
        <v>123</v>
      </c>
      <c r="E307" s="144">
        <v>0</v>
      </c>
      <c r="F307" s="144">
        <v>1</v>
      </c>
      <c r="G307" s="103" t="s">
        <v>123</v>
      </c>
      <c r="H307" s="103" t="s">
        <v>123</v>
      </c>
      <c r="I307" s="144">
        <v>0.01</v>
      </c>
    </row>
    <row r="308" spans="1:9" hidden="1" outlineLevel="1" x14ac:dyDescent="0.2">
      <c r="A308" s="144" t="s">
        <v>1166</v>
      </c>
      <c r="B308" s="144">
        <v>21</v>
      </c>
      <c r="C308" s="158">
        <v>2300</v>
      </c>
      <c r="D308" s="144" t="s">
        <v>123</v>
      </c>
      <c r="E308" s="144">
        <v>0</v>
      </c>
      <c r="F308" s="144">
        <v>1</v>
      </c>
      <c r="G308" s="103" t="s">
        <v>123</v>
      </c>
      <c r="H308" s="103" t="s">
        <v>123</v>
      </c>
      <c r="I308" s="144">
        <v>0.01</v>
      </c>
    </row>
    <row r="309" spans="1:9" hidden="1" outlineLevel="1" x14ac:dyDescent="0.2">
      <c r="A309" s="144" t="s">
        <v>1166</v>
      </c>
      <c r="B309" s="144">
        <v>22</v>
      </c>
      <c r="C309" s="158">
        <v>2355</v>
      </c>
      <c r="D309" s="144" t="s">
        <v>123</v>
      </c>
      <c r="E309" s="144">
        <v>0</v>
      </c>
      <c r="F309" s="144">
        <v>1</v>
      </c>
      <c r="G309" s="103" t="s">
        <v>123</v>
      </c>
      <c r="H309" s="103" t="s">
        <v>123</v>
      </c>
      <c r="I309" s="144">
        <v>0.01</v>
      </c>
    </row>
    <row r="310" spans="1:9" hidden="1" outlineLevel="1" x14ac:dyDescent="0.2">
      <c r="A310" s="144" t="s">
        <v>1166</v>
      </c>
      <c r="B310" s="144">
        <v>23</v>
      </c>
      <c r="C310" s="158">
        <v>2415</v>
      </c>
      <c r="D310" s="144" t="s">
        <v>123</v>
      </c>
      <c r="E310" s="144">
        <v>0</v>
      </c>
      <c r="F310" s="144">
        <v>1</v>
      </c>
      <c r="G310" s="103" t="s">
        <v>123</v>
      </c>
      <c r="H310" s="103" t="s">
        <v>123</v>
      </c>
      <c r="I310" s="144">
        <v>0.01</v>
      </c>
    </row>
    <row r="311" spans="1:9" hidden="1" outlineLevel="1" x14ac:dyDescent="0.2">
      <c r="A311" s="144" t="s">
        <v>1166</v>
      </c>
      <c r="B311" s="144">
        <v>24</v>
      </c>
      <c r="C311" s="158">
        <v>2470</v>
      </c>
      <c r="D311" s="144" t="s">
        <v>123</v>
      </c>
      <c r="E311" s="144">
        <v>0</v>
      </c>
      <c r="F311" s="144">
        <v>1</v>
      </c>
      <c r="G311" s="103" t="s">
        <v>123</v>
      </c>
      <c r="H311" s="103" t="s">
        <v>123</v>
      </c>
      <c r="I311" s="144">
        <v>0.01</v>
      </c>
    </row>
    <row r="312" spans="1:9" hidden="1" outlineLevel="1" x14ac:dyDescent="0.2">
      <c r="A312" s="144" t="s">
        <v>1166</v>
      </c>
      <c r="B312" s="144">
        <v>25</v>
      </c>
      <c r="C312" s="158">
        <v>2530</v>
      </c>
      <c r="D312" s="144" t="s">
        <v>123</v>
      </c>
      <c r="E312" s="144">
        <v>0</v>
      </c>
      <c r="F312" s="144">
        <v>1</v>
      </c>
      <c r="G312" s="103" t="s">
        <v>123</v>
      </c>
      <c r="H312" s="103" t="s">
        <v>123</v>
      </c>
      <c r="I312" s="144">
        <v>0.01</v>
      </c>
    </row>
    <row r="313" spans="1:9" hidden="1" outlineLevel="1" x14ac:dyDescent="0.2">
      <c r="A313" s="144" t="s">
        <v>1166</v>
      </c>
      <c r="B313" s="144">
        <v>26</v>
      </c>
      <c r="C313" s="158">
        <v>2585</v>
      </c>
      <c r="D313" s="144" t="s">
        <v>123</v>
      </c>
      <c r="E313" s="144">
        <v>0</v>
      </c>
      <c r="F313" s="144">
        <v>1</v>
      </c>
      <c r="G313" s="103" t="s">
        <v>123</v>
      </c>
      <c r="H313" s="103" t="s">
        <v>123</v>
      </c>
      <c r="I313" s="144">
        <v>0.01</v>
      </c>
    </row>
    <row r="314" spans="1:9" collapsed="1" x14ac:dyDescent="0.2">
      <c r="A314" s="144" t="s">
        <v>1167</v>
      </c>
      <c r="B314" s="144">
        <v>1</v>
      </c>
      <c r="C314" s="158">
        <v>2875</v>
      </c>
      <c r="D314" s="144" t="s">
        <v>123</v>
      </c>
      <c r="E314" s="144">
        <v>0</v>
      </c>
      <c r="F314" s="144">
        <v>1</v>
      </c>
      <c r="G314" s="103" t="s">
        <v>123</v>
      </c>
      <c r="H314" s="103" t="s">
        <v>123</v>
      </c>
      <c r="I314" s="144">
        <v>0.01</v>
      </c>
    </row>
    <row r="315" spans="1:9" hidden="1" outlineLevel="1" x14ac:dyDescent="0.2">
      <c r="A315" s="144" t="s">
        <v>1167</v>
      </c>
      <c r="B315" s="144">
        <v>2</v>
      </c>
      <c r="C315" s="158">
        <v>2990</v>
      </c>
      <c r="D315" s="144" t="s">
        <v>123</v>
      </c>
      <c r="E315" s="144">
        <v>0</v>
      </c>
      <c r="F315" s="144">
        <v>1</v>
      </c>
      <c r="G315" s="103" t="s">
        <v>123</v>
      </c>
      <c r="H315" s="103" t="s">
        <v>123</v>
      </c>
      <c r="I315" s="144">
        <v>0.01</v>
      </c>
    </row>
    <row r="316" spans="1:9" hidden="1" outlineLevel="1" x14ac:dyDescent="0.2">
      <c r="A316" s="144" t="s">
        <v>1167</v>
      </c>
      <c r="B316" s="144">
        <v>3</v>
      </c>
      <c r="C316" s="158">
        <v>3105</v>
      </c>
      <c r="D316" s="144" t="s">
        <v>123</v>
      </c>
      <c r="E316" s="144">
        <v>0</v>
      </c>
      <c r="F316" s="144">
        <v>1</v>
      </c>
      <c r="G316" s="103" t="s">
        <v>123</v>
      </c>
      <c r="H316" s="103" t="s">
        <v>123</v>
      </c>
      <c r="I316" s="144">
        <v>0.01</v>
      </c>
    </row>
    <row r="317" spans="1:9" hidden="1" outlineLevel="1" x14ac:dyDescent="0.2">
      <c r="A317" s="144" t="s">
        <v>1167</v>
      </c>
      <c r="B317" s="144">
        <v>4</v>
      </c>
      <c r="C317" s="158">
        <v>3220</v>
      </c>
      <c r="D317" s="144" t="s">
        <v>123</v>
      </c>
      <c r="E317" s="144">
        <v>0</v>
      </c>
      <c r="F317" s="144">
        <v>1</v>
      </c>
      <c r="G317" s="103" t="s">
        <v>123</v>
      </c>
      <c r="H317" s="103" t="s">
        <v>123</v>
      </c>
      <c r="I317" s="144">
        <v>0.01</v>
      </c>
    </row>
    <row r="318" spans="1:9" hidden="1" outlineLevel="1" x14ac:dyDescent="0.2">
      <c r="A318" s="144" t="s">
        <v>1167</v>
      </c>
      <c r="B318" s="144">
        <v>5</v>
      </c>
      <c r="C318" s="158">
        <v>3335</v>
      </c>
      <c r="D318" s="144" t="s">
        <v>123</v>
      </c>
      <c r="E318" s="144">
        <v>0</v>
      </c>
      <c r="F318" s="144">
        <v>1</v>
      </c>
      <c r="G318" s="103" t="s">
        <v>123</v>
      </c>
      <c r="H318" s="103" t="s">
        <v>123</v>
      </c>
      <c r="I318" s="144">
        <v>0.01</v>
      </c>
    </row>
    <row r="319" spans="1:9" hidden="1" outlineLevel="1" x14ac:dyDescent="0.2">
      <c r="A319" s="144" t="s">
        <v>1167</v>
      </c>
      <c r="B319" s="144">
        <v>6</v>
      </c>
      <c r="C319" s="158">
        <v>3450</v>
      </c>
      <c r="D319" s="144" t="s">
        <v>123</v>
      </c>
      <c r="E319" s="144">
        <v>0</v>
      </c>
      <c r="F319" s="144">
        <v>1</v>
      </c>
      <c r="G319" s="103" t="s">
        <v>123</v>
      </c>
      <c r="H319" s="103" t="s">
        <v>123</v>
      </c>
      <c r="I319" s="144">
        <v>0.01</v>
      </c>
    </row>
    <row r="320" spans="1:9" hidden="1" outlineLevel="1" x14ac:dyDescent="0.2">
      <c r="A320" s="144" t="s">
        <v>1167</v>
      </c>
      <c r="B320" s="144">
        <v>7</v>
      </c>
      <c r="C320" s="158">
        <v>3565</v>
      </c>
      <c r="D320" s="144" t="s">
        <v>123</v>
      </c>
      <c r="E320" s="144">
        <v>0</v>
      </c>
      <c r="F320" s="144">
        <v>1</v>
      </c>
      <c r="G320" s="103" t="s">
        <v>123</v>
      </c>
      <c r="H320" s="103" t="s">
        <v>123</v>
      </c>
      <c r="I320" s="144">
        <v>0.01</v>
      </c>
    </row>
    <row r="321" spans="1:9" hidden="1" outlineLevel="1" x14ac:dyDescent="0.2">
      <c r="A321" s="144" t="s">
        <v>1167</v>
      </c>
      <c r="B321" s="144">
        <v>8</v>
      </c>
      <c r="C321" s="158">
        <v>3680</v>
      </c>
      <c r="D321" s="144" t="s">
        <v>123</v>
      </c>
      <c r="E321" s="144">
        <v>0</v>
      </c>
      <c r="F321" s="144">
        <v>1</v>
      </c>
      <c r="G321" s="103" t="s">
        <v>123</v>
      </c>
      <c r="H321" s="103" t="s">
        <v>123</v>
      </c>
      <c r="I321" s="144">
        <v>0.01</v>
      </c>
    </row>
    <row r="322" spans="1:9" hidden="1" outlineLevel="1" x14ac:dyDescent="0.2">
      <c r="A322" s="144" t="s">
        <v>1167</v>
      </c>
      <c r="B322" s="144">
        <v>9</v>
      </c>
      <c r="C322" s="158">
        <v>3795</v>
      </c>
      <c r="D322" s="144" t="s">
        <v>123</v>
      </c>
      <c r="E322" s="144">
        <v>0</v>
      </c>
      <c r="F322" s="144">
        <v>1</v>
      </c>
      <c r="G322" s="103" t="s">
        <v>123</v>
      </c>
      <c r="H322" s="103" t="s">
        <v>123</v>
      </c>
      <c r="I322" s="144">
        <v>0.01</v>
      </c>
    </row>
    <row r="323" spans="1:9" hidden="1" outlineLevel="1" x14ac:dyDescent="0.2">
      <c r="A323" s="144" t="s">
        <v>1167</v>
      </c>
      <c r="B323" s="144">
        <v>10</v>
      </c>
      <c r="C323" s="158">
        <v>3910</v>
      </c>
      <c r="D323" s="144" t="s">
        <v>123</v>
      </c>
      <c r="E323" s="144">
        <v>0</v>
      </c>
      <c r="F323" s="144">
        <v>1</v>
      </c>
      <c r="G323" s="103" t="s">
        <v>123</v>
      </c>
      <c r="H323" s="103" t="s">
        <v>123</v>
      </c>
      <c r="I323" s="144">
        <v>0.01</v>
      </c>
    </row>
    <row r="324" spans="1:9" hidden="1" outlineLevel="1" x14ac:dyDescent="0.2">
      <c r="A324" s="144" t="s">
        <v>1167</v>
      </c>
      <c r="B324" s="144">
        <v>11</v>
      </c>
      <c r="C324" s="158">
        <v>4025</v>
      </c>
      <c r="D324" s="144" t="s">
        <v>123</v>
      </c>
      <c r="E324" s="144">
        <v>0</v>
      </c>
      <c r="F324" s="144">
        <v>1</v>
      </c>
      <c r="G324" s="103" t="s">
        <v>123</v>
      </c>
      <c r="H324" s="103" t="s">
        <v>123</v>
      </c>
      <c r="I324" s="144">
        <v>0.01</v>
      </c>
    </row>
    <row r="325" spans="1:9" hidden="1" outlineLevel="1" x14ac:dyDescent="0.2">
      <c r="A325" s="144" t="s">
        <v>1167</v>
      </c>
      <c r="B325" s="144">
        <v>12</v>
      </c>
      <c r="C325" s="158">
        <v>4140</v>
      </c>
      <c r="D325" s="144" t="s">
        <v>123</v>
      </c>
      <c r="E325" s="144">
        <v>0</v>
      </c>
      <c r="F325" s="144">
        <v>1</v>
      </c>
      <c r="G325" s="103" t="s">
        <v>123</v>
      </c>
      <c r="H325" s="103" t="s">
        <v>123</v>
      </c>
      <c r="I325" s="144">
        <v>0.01</v>
      </c>
    </row>
    <row r="326" spans="1:9" hidden="1" outlineLevel="1" x14ac:dyDescent="0.2">
      <c r="A326" s="144" t="s">
        <v>1167</v>
      </c>
      <c r="B326" s="144">
        <v>13</v>
      </c>
      <c r="C326" s="158">
        <v>4255</v>
      </c>
      <c r="D326" s="144" t="s">
        <v>123</v>
      </c>
      <c r="E326" s="144">
        <v>0</v>
      </c>
      <c r="F326" s="144">
        <v>1</v>
      </c>
      <c r="G326" s="103" t="s">
        <v>123</v>
      </c>
      <c r="H326" s="103" t="s">
        <v>123</v>
      </c>
      <c r="I326" s="144">
        <v>0.01</v>
      </c>
    </row>
    <row r="327" spans="1:9" hidden="1" outlineLevel="1" x14ac:dyDescent="0.2">
      <c r="A327" s="144" t="s">
        <v>1167</v>
      </c>
      <c r="B327" s="144">
        <v>14</v>
      </c>
      <c r="C327" s="158">
        <v>4370</v>
      </c>
      <c r="D327" s="144" t="s">
        <v>123</v>
      </c>
      <c r="E327" s="144">
        <v>0</v>
      </c>
      <c r="F327" s="144">
        <v>1</v>
      </c>
      <c r="G327" s="103" t="s">
        <v>123</v>
      </c>
      <c r="H327" s="103" t="s">
        <v>123</v>
      </c>
      <c r="I327" s="144">
        <v>0.01</v>
      </c>
    </row>
    <row r="328" spans="1:9" hidden="1" outlineLevel="1" x14ac:dyDescent="0.2">
      <c r="A328" s="144" t="s">
        <v>1167</v>
      </c>
      <c r="B328" s="144">
        <v>15</v>
      </c>
      <c r="C328" s="158">
        <v>4485</v>
      </c>
      <c r="D328" s="144" t="s">
        <v>123</v>
      </c>
      <c r="E328" s="144">
        <v>0</v>
      </c>
      <c r="F328" s="144">
        <v>1</v>
      </c>
      <c r="G328" s="103" t="s">
        <v>123</v>
      </c>
      <c r="H328" s="103" t="s">
        <v>123</v>
      </c>
      <c r="I328" s="144">
        <v>0.01</v>
      </c>
    </row>
    <row r="329" spans="1:9" hidden="1" outlineLevel="1" x14ac:dyDescent="0.2">
      <c r="A329" s="144" t="s">
        <v>1167</v>
      </c>
      <c r="B329" s="144">
        <v>16</v>
      </c>
      <c r="C329" s="158">
        <v>4600</v>
      </c>
      <c r="D329" s="144" t="s">
        <v>123</v>
      </c>
      <c r="E329" s="144">
        <v>0</v>
      </c>
      <c r="F329" s="144">
        <v>1</v>
      </c>
      <c r="G329" s="103" t="s">
        <v>123</v>
      </c>
      <c r="H329" s="103" t="s">
        <v>123</v>
      </c>
      <c r="I329" s="144">
        <v>0.01</v>
      </c>
    </row>
    <row r="330" spans="1:9" hidden="1" outlineLevel="1" x14ac:dyDescent="0.2">
      <c r="A330" s="144" t="s">
        <v>1167</v>
      </c>
      <c r="B330" s="144">
        <v>17</v>
      </c>
      <c r="C330" s="158">
        <v>4715</v>
      </c>
      <c r="D330" s="144" t="s">
        <v>123</v>
      </c>
      <c r="E330" s="144">
        <v>0</v>
      </c>
      <c r="F330" s="144">
        <v>1</v>
      </c>
      <c r="G330" s="103" t="s">
        <v>123</v>
      </c>
      <c r="H330" s="103" t="s">
        <v>123</v>
      </c>
      <c r="I330" s="144">
        <v>0.01</v>
      </c>
    </row>
    <row r="331" spans="1:9" hidden="1" outlineLevel="1" x14ac:dyDescent="0.2">
      <c r="A331" s="144" t="s">
        <v>1167</v>
      </c>
      <c r="B331" s="144">
        <v>18</v>
      </c>
      <c r="C331" s="158">
        <v>4830</v>
      </c>
      <c r="D331" s="144" t="s">
        <v>123</v>
      </c>
      <c r="E331" s="144">
        <v>0</v>
      </c>
      <c r="F331" s="144">
        <v>1</v>
      </c>
      <c r="G331" s="103" t="s">
        <v>123</v>
      </c>
      <c r="H331" s="103" t="s">
        <v>123</v>
      </c>
      <c r="I331" s="144">
        <v>0.01</v>
      </c>
    </row>
    <row r="332" spans="1:9" hidden="1" outlineLevel="1" x14ac:dyDescent="0.2">
      <c r="A332" s="144" t="s">
        <v>1167</v>
      </c>
      <c r="B332" s="144">
        <v>19</v>
      </c>
      <c r="C332" s="158">
        <v>4945</v>
      </c>
      <c r="D332" s="144" t="s">
        <v>123</v>
      </c>
      <c r="E332" s="144">
        <v>0</v>
      </c>
      <c r="F332" s="144">
        <v>1</v>
      </c>
      <c r="G332" s="103" t="s">
        <v>123</v>
      </c>
      <c r="H332" s="103" t="s">
        <v>123</v>
      </c>
      <c r="I332" s="144">
        <v>0.01</v>
      </c>
    </row>
    <row r="333" spans="1:9" hidden="1" outlineLevel="1" x14ac:dyDescent="0.2">
      <c r="A333" s="144" t="s">
        <v>1167</v>
      </c>
      <c r="B333" s="144">
        <v>20</v>
      </c>
      <c r="C333" s="158">
        <v>5060</v>
      </c>
      <c r="D333" s="144" t="s">
        <v>123</v>
      </c>
      <c r="E333" s="144">
        <v>0</v>
      </c>
      <c r="F333" s="144">
        <v>1</v>
      </c>
      <c r="G333" s="103" t="s">
        <v>123</v>
      </c>
      <c r="H333" s="103" t="s">
        <v>123</v>
      </c>
      <c r="I333" s="144">
        <v>0.01</v>
      </c>
    </row>
    <row r="334" spans="1:9" hidden="1" outlineLevel="1" x14ac:dyDescent="0.2">
      <c r="A334" s="144" t="s">
        <v>1167</v>
      </c>
      <c r="B334" s="144">
        <v>21</v>
      </c>
      <c r="C334" s="158">
        <v>5175</v>
      </c>
      <c r="D334" s="144" t="s">
        <v>123</v>
      </c>
      <c r="E334" s="144">
        <v>0</v>
      </c>
      <c r="F334" s="144">
        <v>1</v>
      </c>
      <c r="G334" s="103" t="s">
        <v>123</v>
      </c>
      <c r="H334" s="103" t="s">
        <v>123</v>
      </c>
      <c r="I334" s="144">
        <v>0.01</v>
      </c>
    </row>
    <row r="335" spans="1:9" hidden="1" outlineLevel="1" x14ac:dyDescent="0.2">
      <c r="A335" s="144" t="s">
        <v>1167</v>
      </c>
      <c r="B335" s="144">
        <v>22</v>
      </c>
      <c r="C335" s="158">
        <v>5290</v>
      </c>
      <c r="D335" s="144" t="s">
        <v>123</v>
      </c>
      <c r="E335" s="144">
        <v>0</v>
      </c>
      <c r="F335" s="144">
        <v>1</v>
      </c>
      <c r="G335" s="103" t="s">
        <v>123</v>
      </c>
      <c r="H335" s="103" t="s">
        <v>123</v>
      </c>
      <c r="I335" s="144">
        <v>0.01</v>
      </c>
    </row>
    <row r="336" spans="1:9" hidden="1" outlineLevel="1" x14ac:dyDescent="0.2">
      <c r="A336" s="144" t="s">
        <v>1167</v>
      </c>
      <c r="B336" s="144">
        <v>23</v>
      </c>
      <c r="C336" s="158">
        <v>5405</v>
      </c>
      <c r="D336" s="144" t="s">
        <v>123</v>
      </c>
      <c r="E336" s="144">
        <v>0</v>
      </c>
      <c r="F336" s="144">
        <v>1</v>
      </c>
      <c r="G336" s="103" t="s">
        <v>123</v>
      </c>
      <c r="H336" s="103" t="s">
        <v>123</v>
      </c>
      <c r="I336" s="144">
        <v>0.01</v>
      </c>
    </row>
    <row r="337" spans="1:9" hidden="1" outlineLevel="1" x14ac:dyDescent="0.2">
      <c r="A337" s="144" t="s">
        <v>1167</v>
      </c>
      <c r="B337" s="144">
        <v>24</v>
      </c>
      <c r="C337" s="158">
        <v>5520</v>
      </c>
      <c r="D337" s="144" t="s">
        <v>123</v>
      </c>
      <c r="E337" s="144">
        <v>0</v>
      </c>
      <c r="F337" s="144">
        <v>1</v>
      </c>
      <c r="G337" s="103" t="s">
        <v>123</v>
      </c>
      <c r="H337" s="103" t="s">
        <v>123</v>
      </c>
      <c r="I337" s="144">
        <v>0.01</v>
      </c>
    </row>
    <row r="338" spans="1:9" hidden="1" outlineLevel="1" x14ac:dyDescent="0.2">
      <c r="A338" s="144" t="s">
        <v>1167</v>
      </c>
      <c r="B338" s="144">
        <v>25</v>
      </c>
      <c r="C338" s="158">
        <v>5635</v>
      </c>
      <c r="D338" s="144" t="s">
        <v>123</v>
      </c>
      <c r="E338" s="144">
        <v>0</v>
      </c>
      <c r="F338" s="144">
        <v>1</v>
      </c>
      <c r="G338" s="103" t="s">
        <v>123</v>
      </c>
      <c r="H338" s="103" t="s">
        <v>123</v>
      </c>
      <c r="I338" s="144">
        <v>0.01</v>
      </c>
    </row>
    <row r="339" spans="1:9" hidden="1" outlineLevel="1" x14ac:dyDescent="0.2">
      <c r="A339" s="144" t="s">
        <v>1167</v>
      </c>
      <c r="B339" s="144">
        <v>26</v>
      </c>
      <c r="C339" s="158">
        <v>5750</v>
      </c>
      <c r="D339" s="144" t="s">
        <v>123</v>
      </c>
      <c r="E339" s="144">
        <v>0</v>
      </c>
      <c r="F339" s="144">
        <v>1</v>
      </c>
      <c r="G339" s="103" t="s">
        <v>123</v>
      </c>
      <c r="H339" s="103" t="s">
        <v>123</v>
      </c>
      <c r="I339" s="144">
        <v>0.01</v>
      </c>
    </row>
    <row r="340" spans="1:9" collapsed="1" x14ac:dyDescent="0.2">
      <c r="A340" s="144" t="s">
        <v>1168</v>
      </c>
      <c r="B340" s="144">
        <v>1</v>
      </c>
      <c r="C340" s="158">
        <v>634</v>
      </c>
      <c r="D340" s="103" t="s">
        <v>123</v>
      </c>
      <c r="E340" s="144">
        <v>0</v>
      </c>
      <c r="F340" s="144">
        <v>1</v>
      </c>
      <c r="G340" s="103">
        <v>0.2</v>
      </c>
      <c r="H340" s="103" t="s">
        <v>123</v>
      </c>
      <c r="I340" s="103" t="s">
        <v>123</v>
      </c>
    </row>
    <row r="341" spans="1:9" hidden="1" outlineLevel="1" x14ac:dyDescent="0.2">
      <c r="A341" s="144" t="s">
        <v>1168</v>
      </c>
      <c r="B341" s="144">
        <v>2</v>
      </c>
      <c r="C341" s="158">
        <v>647</v>
      </c>
      <c r="D341" s="103" t="s">
        <v>123</v>
      </c>
      <c r="E341" s="144">
        <v>0</v>
      </c>
      <c r="F341" s="144">
        <v>1</v>
      </c>
      <c r="G341" s="103">
        <v>0.2</v>
      </c>
      <c r="H341" s="103" t="s">
        <v>123</v>
      </c>
      <c r="I341" s="103" t="s">
        <v>123</v>
      </c>
    </row>
    <row r="342" spans="1:9" hidden="1" outlineLevel="1" x14ac:dyDescent="0.2">
      <c r="A342" s="144" t="s">
        <v>1168</v>
      </c>
      <c r="B342" s="144">
        <v>3</v>
      </c>
      <c r="C342" s="158">
        <v>660</v>
      </c>
      <c r="D342" s="103" t="s">
        <v>123</v>
      </c>
      <c r="E342" s="144">
        <v>0</v>
      </c>
      <c r="F342" s="144">
        <v>1</v>
      </c>
      <c r="G342" s="103">
        <v>0.2</v>
      </c>
      <c r="H342" s="103" t="s">
        <v>123</v>
      </c>
      <c r="I342" s="103" t="s">
        <v>123</v>
      </c>
    </row>
    <row r="343" spans="1:9" hidden="1" outlineLevel="1" x14ac:dyDescent="0.2">
      <c r="A343" s="144" t="s">
        <v>1168</v>
      </c>
      <c r="B343" s="144">
        <v>4</v>
      </c>
      <c r="C343" s="158">
        <v>674</v>
      </c>
      <c r="D343" s="103" t="s">
        <v>123</v>
      </c>
      <c r="E343" s="144">
        <v>0</v>
      </c>
      <c r="F343" s="144">
        <v>1</v>
      </c>
      <c r="G343" s="103">
        <v>0.2</v>
      </c>
      <c r="H343" s="103" t="s">
        <v>123</v>
      </c>
      <c r="I343" s="103" t="s">
        <v>123</v>
      </c>
    </row>
    <row r="344" spans="1:9" hidden="1" outlineLevel="1" x14ac:dyDescent="0.2">
      <c r="A344" s="144" t="s">
        <v>1168</v>
      </c>
      <c r="B344" s="144">
        <v>5</v>
      </c>
      <c r="C344" s="158">
        <v>688</v>
      </c>
      <c r="D344" s="103" t="s">
        <v>123</v>
      </c>
      <c r="E344" s="144">
        <v>0</v>
      </c>
      <c r="F344" s="144">
        <v>1</v>
      </c>
      <c r="G344" s="103">
        <v>0.2</v>
      </c>
      <c r="H344" s="103" t="s">
        <v>123</v>
      </c>
      <c r="I344" s="103" t="s">
        <v>123</v>
      </c>
    </row>
    <row r="345" spans="1:9" hidden="1" outlineLevel="1" x14ac:dyDescent="0.2">
      <c r="A345" s="144" t="s">
        <v>1168</v>
      </c>
      <c r="B345" s="144">
        <v>6</v>
      </c>
      <c r="C345" s="158">
        <v>701</v>
      </c>
      <c r="D345" s="103" t="s">
        <v>123</v>
      </c>
      <c r="E345" s="144">
        <v>0</v>
      </c>
      <c r="F345" s="144">
        <v>1</v>
      </c>
      <c r="G345" s="103">
        <v>0.2</v>
      </c>
      <c r="H345" s="103" t="s">
        <v>123</v>
      </c>
      <c r="I345" s="103" t="s">
        <v>123</v>
      </c>
    </row>
    <row r="346" spans="1:9" hidden="1" outlineLevel="1" x14ac:dyDescent="0.2">
      <c r="A346" s="144" t="s">
        <v>1168</v>
      </c>
      <c r="B346" s="144">
        <v>7</v>
      </c>
      <c r="C346" s="158">
        <v>715</v>
      </c>
      <c r="D346" s="103" t="s">
        <v>123</v>
      </c>
      <c r="E346" s="144">
        <v>0</v>
      </c>
      <c r="F346" s="144">
        <v>1</v>
      </c>
      <c r="G346" s="103">
        <v>0.2</v>
      </c>
      <c r="H346" s="103" t="s">
        <v>123</v>
      </c>
      <c r="I346" s="103" t="s">
        <v>123</v>
      </c>
    </row>
    <row r="347" spans="1:9" hidden="1" outlineLevel="1" x14ac:dyDescent="0.2">
      <c r="A347" s="144" t="s">
        <v>1168</v>
      </c>
      <c r="B347" s="144">
        <v>8</v>
      </c>
      <c r="C347" s="158">
        <v>731</v>
      </c>
      <c r="D347" s="103" t="s">
        <v>123</v>
      </c>
      <c r="E347" s="144">
        <v>0</v>
      </c>
      <c r="F347" s="144">
        <v>1</v>
      </c>
      <c r="G347" s="103">
        <v>0.2</v>
      </c>
      <c r="H347" s="103" t="s">
        <v>123</v>
      </c>
      <c r="I347" s="103" t="s">
        <v>123</v>
      </c>
    </row>
    <row r="348" spans="1:9" hidden="1" outlineLevel="1" x14ac:dyDescent="0.2">
      <c r="A348" s="144" t="s">
        <v>1168</v>
      </c>
      <c r="B348" s="144">
        <v>9</v>
      </c>
      <c r="C348" s="158">
        <v>745</v>
      </c>
      <c r="D348" s="103" t="s">
        <v>123</v>
      </c>
      <c r="E348" s="144">
        <v>0</v>
      </c>
      <c r="F348" s="144">
        <v>1</v>
      </c>
      <c r="G348" s="103">
        <v>0.2</v>
      </c>
      <c r="H348" s="103" t="s">
        <v>123</v>
      </c>
      <c r="I348" s="103" t="s">
        <v>123</v>
      </c>
    </row>
    <row r="349" spans="1:9" hidden="1" outlineLevel="1" x14ac:dyDescent="0.2">
      <c r="A349" s="144" t="s">
        <v>1168</v>
      </c>
      <c r="B349" s="144">
        <v>10</v>
      </c>
      <c r="C349" s="158">
        <v>761</v>
      </c>
      <c r="D349" s="103" t="s">
        <v>123</v>
      </c>
      <c r="E349" s="144">
        <v>0</v>
      </c>
      <c r="F349" s="144">
        <v>1</v>
      </c>
      <c r="G349" s="103">
        <v>0.2</v>
      </c>
      <c r="H349" s="103" t="s">
        <v>123</v>
      </c>
      <c r="I349" s="103" t="s">
        <v>123</v>
      </c>
    </row>
    <row r="350" spans="1:9" hidden="1" outlineLevel="1" x14ac:dyDescent="0.2">
      <c r="A350" s="144" t="s">
        <v>1168</v>
      </c>
      <c r="B350" s="144">
        <v>11</v>
      </c>
      <c r="C350" s="158">
        <v>776</v>
      </c>
      <c r="D350" s="103" t="s">
        <v>123</v>
      </c>
      <c r="E350" s="144">
        <v>0</v>
      </c>
      <c r="F350" s="144">
        <v>1</v>
      </c>
      <c r="G350" s="103">
        <v>0.2</v>
      </c>
      <c r="H350" s="103" t="s">
        <v>123</v>
      </c>
      <c r="I350" s="103" t="s">
        <v>123</v>
      </c>
    </row>
    <row r="351" spans="1:9" hidden="1" outlineLevel="1" x14ac:dyDescent="0.2">
      <c r="A351" s="144" t="s">
        <v>1168</v>
      </c>
      <c r="B351" s="144">
        <v>12</v>
      </c>
      <c r="C351" s="158">
        <v>791</v>
      </c>
      <c r="D351" s="103" t="s">
        <v>123</v>
      </c>
      <c r="E351" s="144">
        <v>0</v>
      </c>
      <c r="F351" s="144">
        <v>1</v>
      </c>
      <c r="G351" s="103">
        <v>0.2</v>
      </c>
      <c r="H351" s="103" t="s">
        <v>123</v>
      </c>
      <c r="I351" s="103" t="s">
        <v>123</v>
      </c>
    </row>
    <row r="352" spans="1:9" hidden="1" outlineLevel="1" x14ac:dyDescent="0.2">
      <c r="A352" s="144" t="s">
        <v>1168</v>
      </c>
      <c r="B352" s="144">
        <v>13</v>
      </c>
      <c r="C352" s="158">
        <v>808</v>
      </c>
      <c r="D352" s="103" t="s">
        <v>123</v>
      </c>
      <c r="E352" s="144">
        <v>0</v>
      </c>
      <c r="F352" s="144">
        <v>1</v>
      </c>
      <c r="G352" s="103">
        <v>0.2</v>
      </c>
      <c r="H352" s="103" t="s">
        <v>123</v>
      </c>
      <c r="I352" s="103" t="s">
        <v>123</v>
      </c>
    </row>
    <row r="353" spans="1:9" hidden="1" outlineLevel="1" x14ac:dyDescent="0.2">
      <c r="A353" s="144" t="s">
        <v>1168</v>
      </c>
      <c r="B353" s="144">
        <v>14</v>
      </c>
      <c r="C353" s="158">
        <v>824</v>
      </c>
      <c r="D353" s="103" t="s">
        <v>123</v>
      </c>
      <c r="E353" s="144">
        <v>0</v>
      </c>
      <c r="F353" s="144">
        <v>1</v>
      </c>
      <c r="G353" s="103">
        <v>0.2</v>
      </c>
      <c r="H353" s="103" t="s">
        <v>123</v>
      </c>
      <c r="I353" s="103" t="s">
        <v>123</v>
      </c>
    </row>
    <row r="354" spans="1:9" hidden="1" outlineLevel="1" x14ac:dyDescent="0.2">
      <c r="A354" s="144" t="s">
        <v>1168</v>
      </c>
      <c r="B354" s="144">
        <v>15</v>
      </c>
      <c r="C354" s="158">
        <v>841</v>
      </c>
      <c r="D354" s="103" t="s">
        <v>123</v>
      </c>
      <c r="E354" s="144">
        <v>0</v>
      </c>
      <c r="F354" s="144">
        <v>1</v>
      </c>
      <c r="G354" s="103">
        <v>0.2</v>
      </c>
      <c r="H354" s="103" t="s">
        <v>123</v>
      </c>
      <c r="I354" s="103" t="s">
        <v>123</v>
      </c>
    </row>
    <row r="355" spans="1:9" hidden="1" outlineLevel="1" x14ac:dyDescent="0.2">
      <c r="A355" s="144" t="s">
        <v>1168</v>
      </c>
      <c r="B355" s="144">
        <v>16</v>
      </c>
      <c r="C355" s="158">
        <v>858</v>
      </c>
      <c r="D355" s="103" t="s">
        <v>123</v>
      </c>
      <c r="E355" s="144">
        <v>0</v>
      </c>
      <c r="F355" s="144">
        <v>1</v>
      </c>
      <c r="G355" s="103">
        <v>0.2</v>
      </c>
      <c r="H355" s="103" t="s">
        <v>123</v>
      </c>
      <c r="I355" s="103" t="s">
        <v>123</v>
      </c>
    </row>
    <row r="356" spans="1:9" hidden="1" outlineLevel="1" x14ac:dyDescent="0.2">
      <c r="A356" s="144" t="s">
        <v>1168</v>
      </c>
      <c r="B356" s="144">
        <v>17</v>
      </c>
      <c r="C356" s="158">
        <v>876</v>
      </c>
      <c r="D356" s="103" t="s">
        <v>123</v>
      </c>
      <c r="E356" s="144">
        <v>0</v>
      </c>
      <c r="F356" s="144">
        <v>1</v>
      </c>
      <c r="G356" s="103">
        <v>0.2</v>
      </c>
      <c r="H356" s="103" t="s">
        <v>123</v>
      </c>
      <c r="I356" s="103" t="s">
        <v>123</v>
      </c>
    </row>
    <row r="357" spans="1:9" hidden="1" outlineLevel="1" x14ac:dyDescent="0.2">
      <c r="A357" s="144" t="s">
        <v>1168</v>
      </c>
      <c r="B357" s="144">
        <v>18</v>
      </c>
      <c r="C357" s="158">
        <v>894</v>
      </c>
      <c r="D357" s="103" t="s">
        <v>123</v>
      </c>
      <c r="E357" s="144">
        <v>0</v>
      </c>
      <c r="F357" s="144">
        <v>1</v>
      </c>
      <c r="G357" s="103">
        <v>0.2</v>
      </c>
      <c r="H357" s="103" t="s">
        <v>123</v>
      </c>
      <c r="I357" s="103" t="s">
        <v>123</v>
      </c>
    </row>
    <row r="358" spans="1:9" hidden="1" outlineLevel="1" x14ac:dyDescent="0.2">
      <c r="A358" s="144" t="s">
        <v>1168</v>
      </c>
      <c r="B358" s="144">
        <v>19</v>
      </c>
      <c r="C358" s="158">
        <v>911</v>
      </c>
      <c r="D358" s="103" t="s">
        <v>123</v>
      </c>
      <c r="E358" s="144">
        <v>0</v>
      </c>
      <c r="F358" s="144">
        <v>1</v>
      </c>
      <c r="G358" s="103">
        <v>0.2</v>
      </c>
      <c r="H358" s="103" t="s">
        <v>123</v>
      </c>
      <c r="I358" s="103" t="s">
        <v>123</v>
      </c>
    </row>
    <row r="359" spans="1:9" hidden="1" outlineLevel="1" x14ac:dyDescent="0.2">
      <c r="A359" s="144" t="s">
        <v>1168</v>
      </c>
      <c r="B359" s="144">
        <v>20</v>
      </c>
      <c r="C359" s="158">
        <v>929</v>
      </c>
      <c r="D359" s="103" t="s">
        <v>123</v>
      </c>
      <c r="E359" s="144">
        <v>0</v>
      </c>
      <c r="F359" s="144">
        <v>1</v>
      </c>
      <c r="G359" s="103">
        <v>0.2</v>
      </c>
      <c r="H359" s="103" t="s">
        <v>123</v>
      </c>
      <c r="I359" s="103" t="s">
        <v>123</v>
      </c>
    </row>
    <row r="360" spans="1:9" hidden="1" outlineLevel="1" x14ac:dyDescent="0.2">
      <c r="A360" s="144" t="s">
        <v>1168</v>
      </c>
      <c r="B360" s="144">
        <v>21</v>
      </c>
      <c r="C360" s="158">
        <v>948</v>
      </c>
      <c r="D360" s="103" t="s">
        <v>123</v>
      </c>
      <c r="E360" s="144">
        <v>0</v>
      </c>
      <c r="F360" s="144">
        <v>1</v>
      </c>
      <c r="G360" s="103">
        <v>0.2</v>
      </c>
      <c r="H360" s="103" t="s">
        <v>123</v>
      </c>
      <c r="I360" s="103" t="s">
        <v>123</v>
      </c>
    </row>
    <row r="361" spans="1:9" hidden="1" outlineLevel="1" x14ac:dyDescent="0.2">
      <c r="A361" s="144" t="s">
        <v>1168</v>
      </c>
      <c r="B361" s="144">
        <v>22</v>
      </c>
      <c r="C361" s="158">
        <v>966</v>
      </c>
      <c r="D361" s="103" t="s">
        <v>123</v>
      </c>
      <c r="E361" s="144">
        <v>0</v>
      </c>
      <c r="F361" s="144">
        <v>1</v>
      </c>
      <c r="G361" s="103">
        <v>0.2</v>
      </c>
      <c r="H361" s="103" t="s">
        <v>123</v>
      </c>
      <c r="I361" s="103" t="s">
        <v>123</v>
      </c>
    </row>
    <row r="362" spans="1:9" hidden="1" outlineLevel="1" x14ac:dyDescent="0.2">
      <c r="A362" s="144" t="s">
        <v>1168</v>
      </c>
      <c r="B362" s="144">
        <v>23</v>
      </c>
      <c r="C362" s="158">
        <v>986</v>
      </c>
      <c r="D362" s="103" t="s">
        <v>123</v>
      </c>
      <c r="E362" s="144">
        <v>0</v>
      </c>
      <c r="F362" s="144">
        <v>1</v>
      </c>
      <c r="G362" s="103">
        <v>0.2</v>
      </c>
      <c r="H362" s="103" t="s">
        <v>123</v>
      </c>
      <c r="I362" s="103" t="s">
        <v>123</v>
      </c>
    </row>
    <row r="363" spans="1:9" hidden="1" outlineLevel="1" x14ac:dyDescent="0.2">
      <c r="A363" s="144" t="s">
        <v>1168</v>
      </c>
      <c r="B363" s="144">
        <v>24</v>
      </c>
      <c r="C363" s="158">
        <v>1006</v>
      </c>
      <c r="D363" s="103" t="s">
        <v>123</v>
      </c>
      <c r="E363" s="144">
        <v>0</v>
      </c>
      <c r="F363" s="144">
        <v>1</v>
      </c>
      <c r="G363" s="103">
        <v>0.2</v>
      </c>
      <c r="H363" s="103" t="s">
        <v>123</v>
      </c>
      <c r="I363" s="103" t="s">
        <v>123</v>
      </c>
    </row>
    <row r="364" spans="1:9" hidden="1" outlineLevel="1" x14ac:dyDescent="0.2">
      <c r="A364" s="144" t="s">
        <v>1168</v>
      </c>
      <c r="B364" s="144">
        <v>25</v>
      </c>
      <c r="C364" s="158">
        <v>1026</v>
      </c>
      <c r="D364" s="103" t="s">
        <v>123</v>
      </c>
      <c r="E364" s="144">
        <v>0</v>
      </c>
      <c r="F364" s="144">
        <v>1</v>
      </c>
      <c r="G364" s="103">
        <v>0.2</v>
      </c>
      <c r="H364" s="103" t="s">
        <v>123</v>
      </c>
      <c r="I364" s="103" t="s">
        <v>123</v>
      </c>
    </row>
    <row r="365" spans="1:9" hidden="1" outlineLevel="1" x14ac:dyDescent="0.2">
      <c r="A365" s="144" t="s">
        <v>1168</v>
      </c>
      <c r="B365" s="144">
        <v>26</v>
      </c>
      <c r="C365" s="158">
        <v>1047</v>
      </c>
      <c r="D365" s="103" t="s">
        <v>123</v>
      </c>
      <c r="E365" s="144">
        <v>0</v>
      </c>
      <c r="F365" s="144">
        <v>1</v>
      </c>
      <c r="G365" s="103">
        <v>0.2</v>
      </c>
      <c r="H365" s="103" t="s">
        <v>123</v>
      </c>
      <c r="I365" s="103" t="s">
        <v>123</v>
      </c>
    </row>
    <row r="366" spans="1:9" collapsed="1" x14ac:dyDescent="0.2">
      <c r="A366" s="144" t="s">
        <v>1169</v>
      </c>
      <c r="B366" s="103">
        <v>1</v>
      </c>
      <c r="C366" s="105">
        <v>11863.5</v>
      </c>
      <c r="D366" s="103" t="s">
        <v>123</v>
      </c>
      <c r="E366" s="144">
        <v>0</v>
      </c>
      <c r="F366" s="144">
        <v>1</v>
      </c>
      <c r="G366" s="103">
        <v>0.2</v>
      </c>
      <c r="H366" s="103" t="s">
        <v>123</v>
      </c>
      <c r="I366" s="103" t="s">
        <v>123</v>
      </c>
    </row>
    <row r="367" spans="1:9" hidden="1" outlineLevel="1" x14ac:dyDescent="0.2">
      <c r="A367" s="144" t="s">
        <v>1169</v>
      </c>
      <c r="B367" s="103">
        <v>2</v>
      </c>
      <c r="C367" s="105">
        <v>12105.5</v>
      </c>
      <c r="D367" s="103" t="s">
        <v>123</v>
      </c>
      <c r="E367" s="144">
        <v>0</v>
      </c>
      <c r="F367" s="144">
        <v>1</v>
      </c>
      <c r="G367" s="103">
        <v>0.2</v>
      </c>
      <c r="H367" s="103" t="s">
        <v>123</v>
      </c>
      <c r="I367" s="103" t="s">
        <v>123</v>
      </c>
    </row>
    <row r="368" spans="1:9" hidden="1" outlineLevel="1" x14ac:dyDescent="0.2">
      <c r="A368" s="144" t="s">
        <v>1169</v>
      </c>
      <c r="B368" s="103">
        <v>3</v>
      </c>
      <c r="C368" s="105">
        <v>12353</v>
      </c>
      <c r="D368" s="103" t="s">
        <v>123</v>
      </c>
      <c r="E368" s="144">
        <v>0</v>
      </c>
      <c r="F368" s="144">
        <v>1</v>
      </c>
      <c r="G368" s="103">
        <v>0.2</v>
      </c>
      <c r="H368" s="103" t="s">
        <v>123</v>
      </c>
      <c r="I368" s="103" t="s">
        <v>123</v>
      </c>
    </row>
    <row r="369" spans="1:9" hidden="1" outlineLevel="1" x14ac:dyDescent="0.2">
      <c r="A369" s="144" t="s">
        <v>1169</v>
      </c>
      <c r="B369" s="103">
        <v>4</v>
      </c>
      <c r="C369" s="105">
        <v>12604.9</v>
      </c>
      <c r="D369" s="103" t="s">
        <v>123</v>
      </c>
      <c r="E369" s="144">
        <v>0</v>
      </c>
      <c r="F369" s="144">
        <v>1</v>
      </c>
      <c r="G369" s="103">
        <v>0.2</v>
      </c>
      <c r="H369" s="103" t="s">
        <v>123</v>
      </c>
      <c r="I369" s="103" t="s">
        <v>123</v>
      </c>
    </row>
    <row r="370" spans="1:9" hidden="1" outlineLevel="1" x14ac:dyDescent="0.2">
      <c r="A370" s="144" t="s">
        <v>1169</v>
      </c>
      <c r="B370" s="103">
        <v>5</v>
      </c>
      <c r="C370" s="105">
        <v>12862.3</v>
      </c>
      <c r="D370" s="103" t="s">
        <v>123</v>
      </c>
      <c r="E370" s="144">
        <v>0</v>
      </c>
      <c r="F370" s="144">
        <v>1</v>
      </c>
      <c r="G370" s="103">
        <v>0.2</v>
      </c>
      <c r="H370" s="103" t="s">
        <v>123</v>
      </c>
      <c r="I370" s="103" t="s">
        <v>123</v>
      </c>
    </row>
    <row r="371" spans="1:9" hidden="1" outlineLevel="1" x14ac:dyDescent="0.2">
      <c r="A371" s="144" t="s">
        <v>1169</v>
      </c>
      <c r="B371" s="103">
        <v>6</v>
      </c>
      <c r="C371" s="105">
        <v>13125.2</v>
      </c>
      <c r="D371" s="103" t="s">
        <v>123</v>
      </c>
      <c r="E371" s="144">
        <v>0</v>
      </c>
      <c r="F371" s="144">
        <v>1</v>
      </c>
      <c r="G371" s="103">
        <v>0.2</v>
      </c>
      <c r="H371" s="103" t="s">
        <v>123</v>
      </c>
      <c r="I371" s="103" t="s">
        <v>123</v>
      </c>
    </row>
    <row r="372" spans="1:9" hidden="1" outlineLevel="1" x14ac:dyDescent="0.2">
      <c r="A372" s="144" t="s">
        <v>1169</v>
      </c>
      <c r="B372" s="103">
        <v>7</v>
      </c>
      <c r="C372" s="105">
        <v>13392.5</v>
      </c>
      <c r="D372" s="103" t="s">
        <v>123</v>
      </c>
      <c r="E372" s="144">
        <v>0</v>
      </c>
      <c r="F372" s="144">
        <v>1</v>
      </c>
      <c r="G372" s="103">
        <v>0.2</v>
      </c>
      <c r="H372" s="103" t="s">
        <v>123</v>
      </c>
      <c r="I372" s="103" t="s">
        <v>123</v>
      </c>
    </row>
    <row r="373" spans="1:9" hidden="1" outlineLevel="1" x14ac:dyDescent="0.2">
      <c r="A373" s="144" t="s">
        <v>1169</v>
      </c>
      <c r="B373" s="103">
        <v>8</v>
      </c>
      <c r="C373" s="105">
        <v>13666.4</v>
      </c>
      <c r="D373" s="103" t="s">
        <v>123</v>
      </c>
      <c r="E373" s="144">
        <v>0</v>
      </c>
      <c r="F373" s="144">
        <v>1</v>
      </c>
      <c r="G373" s="103">
        <v>0.2</v>
      </c>
      <c r="H373" s="103" t="s">
        <v>123</v>
      </c>
      <c r="I373" s="103" t="s">
        <v>123</v>
      </c>
    </row>
    <row r="374" spans="1:9" hidden="1" outlineLevel="1" x14ac:dyDescent="0.2">
      <c r="A374" s="144" t="s">
        <v>1169</v>
      </c>
      <c r="B374" s="103">
        <v>9</v>
      </c>
      <c r="C374" s="105">
        <v>13944.7</v>
      </c>
      <c r="D374" s="103" t="s">
        <v>123</v>
      </c>
      <c r="E374" s="144">
        <v>0</v>
      </c>
      <c r="F374" s="144">
        <v>1</v>
      </c>
      <c r="G374" s="103">
        <v>0.2</v>
      </c>
      <c r="H374" s="103" t="s">
        <v>123</v>
      </c>
      <c r="I374" s="103" t="s">
        <v>123</v>
      </c>
    </row>
    <row r="375" spans="1:9" hidden="1" outlineLevel="1" x14ac:dyDescent="0.2">
      <c r="A375" s="144" t="s">
        <v>1169</v>
      </c>
      <c r="B375" s="103">
        <v>10</v>
      </c>
      <c r="C375" s="105">
        <v>14229.6</v>
      </c>
      <c r="D375" s="103" t="s">
        <v>123</v>
      </c>
      <c r="E375" s="144">
        <v>0</v>
      </c>
      <c r="F375" s="144">
        <v>1</v>
      </c>
      <c r="G375" s="103">
        <v>0.2</v>
      </c>
      <c r="H375" s="103" t="s">
        <v>123</v>
      </c>
      <c r="I375" s="103" t="s">
        <v>123</v>
      </c>
    </row>
    <row r="376" spans="1:9" hidden="1" outlineLevel="1" x14ac:dyDescent="0.2">
      <c r="A376" s="144" t="s">
        <v>1169</v>
      </c>
      <c r="B376" s="103">
        <v>11</v>
      </c>
      <c r="C376" s="105">
        <v>14520</v>
      </c>
      <c r="D376" s="103" t="s">
        <v>123</v>
      </c>
      <c r="E376" s="144">
        <v>0</v>
      </c>
      <c r="F376" s="144">
        <v>1</v>
      </c>
      <c r="G376" s="103">
        <v>0.2</v>
      </c>
      <c r="H376" s="103" t="s">
        <v>123</v>
      </c>
      <c r="I376" s="103" t="s">
        <v>123</v>
      </c>
    </row>
    <row r="377" spans="1:9" hidden="1" outlineLevel="1" x14ac:dyDescent="0.2">
      <c r="A377" s="144" t="s">
        <v>1169</v>
      </c>
      <c r="B377" s="103">
        <v>12</v>
      </c>
      <c r="C377" s="105">
        <v>14815.9</v>
      </c>
      <c r="D377" s="103" t="s">
        <v>123</v>
      </c>
      <c r="E377" s="144">
        <v>0</v>
      </c>
      <c r="F377" s="144">
        <v>1</v>
      </c>
      <c r="G377" s="103">
        <v>0.2</v>
      </c>
      <c r="H377" s="103" t="s">
        <v>123</v>
      </c>
      <c r="I377" s="103" t="s">
        <v>123</v>
      </c>
    </row>
    <row r="378" spans="1:9" hidden="1" outlineLevel="1" x14ac:dyDescent="0.2">
      <c r="A378" s="144" t="s">
        <v>1169</v>
      </c>
      <c r="B378" s="103">
        <v>13</v>
      </c>
      <c r="C378" s="105">
        <v>15118.4</v>
      </c>
      <c r="D378" s="103" t="s">
        <v>123</v>
      </c>
      <c r="E378" s="144">
        <v>0</v>
      </c>
      <c r="F378" s="144">
        <v>1</v>
      </c>
      <c r="G378" s="103">
        <v>0.2</v>
      </c>
      <c r="H378" s="103" t="s">
        <v>123</v>
      </c>
      <c r="I378" s="103" t="s">
        <v>123</v>
      </c>
    </row>
    <row r="379" spans="1:9" hidden="1" outlineLevel="1" x14ac:dyDescent="0.2">
      <c r="A379" s="144" t="s">
        <v>1169</v>
      </c>
      <c r="B379" s="103">
        <v>14</v>
      </c>
      <c r="C379" s="105">
        <v>15427.5</v>
      </c>
      <c r="D379" s="103" t="s">
        <v>123</v>
      </c>
      <c r="E379" s="144">
        <v>0</v>
      </c>
      <c r="F379" s="144">
        <v>1</v>
      </c>
      <c r="G379" s="103">
        <v>0.2</v>
      </c>
      <c r="H379" s="103" t="s">
        <v>123</v>
      </c>
      <c r="I379" s="103" t="s">
        <v>123</v>
      </c>
    </row>
    <row r="380" spans="1:9" hidden="1" outlineLevel="1" x14ac:dyDescent="0.2">
      <c r="A380" s="144" t="s">
        <v>1169</v>
      </c>
      <c r="B380" s="103">
        <v>15</v>
      </c>
      <c r="C380" s="105">
        <v>15742.1</v>
      </c>
      <c r="D380" s="103" t="s">
        <v>123</v>
      </c>
      <c r="E380" s="144">
        <v>0</v>
      </c>
      <c r="F380" s="144">
        <v>1</v>
      </c>
      <c r="G380" s="103">
        <v>0.2</v>
      </c>
      <c r="H380" s="103" t="s">
        <v>123</v>
      </c>
      <c r="I380" s="103" t="s">
        <v>123</v>
      </c>
    </row>
    <row r="381" spans="1:9" hidden="1" outlineLevel="1" x14ac:dyDescent="0.2">
      <c r="A381" s="144" t="s">
        <v>1169</v>
      </c>
      <c r="B381" s="103">
        <v>16</v>
      </c>
      <c r="C381" s="105">
        <v>16063.3</v>
      </c>
      <c r="D381" s="103" t="s">
        <v>123</v>
      </c>
      <c r="E381" s="144">
        <v>0</v>
      </c>
      <c r="F381" s="144">
        <v>1</v>
      </c>
      <c r="G381" s="103">
        <v>0.2</v>
      </c>
      <c r="H381" s="103" t="s">
        <v>123</v>
      </c>
      <c r="I381" s="103" t="s">
        <v>123</v>
      </c>
    </row>
    <row r="382" spans="1:9" hidden="1" outlineLevel="1" x14ac:dyDescent="0.2">
      <c r="A382" s="144" t="s">
        <v>1169</v>
      </c>
      <c r="B382" s="103">
        <v>17</v>
      </c>
      <c r="C382" s="105">
        <v>16384.5</v>
      </c>
      <c r="D382" s="103" t="s">
        <v>123</v>
      </c>
      <c r="E382" s="144">
        <v>0</v>
      </c>
      <c r="F382" s="144">
        <v>1</v>
      </c>
      <c r="G382" s="103">
        <v>0.2</v>
      </c>
      <c r="H382" s="103" t="s">
        <v>123</v>
      </c>
      <c r="I382" s="103" t="s">
        <v>123</v>
      </c>
    </row>
    <row r="383" spans="1:9" hidden="1" outlineLevel="1" x14ac:dyDescent="0.2">
      <c r="A383" s="144" t="s">
        <v>1169</v>
      </c>
      <c r="B383" s="103">
        <v>18</v>
      </c>
      <c r="C383" s="105">
        <v>16712.3</v>
      </c>
      <c r="D383" s="103" t="s">
        <v>123</v>
      </c>
      <c r="E383" s="144">
        <v>0</v>
      </c>
      <c r="F383" s="144">
        <v>1</v>
      </c>
      <c r="G383" s="103">
        <v>0.2</v>
      </c>
      <c r="H383" s="103" t="s">
        <v>123</v>
      </c>
      <c r="I383" s="103" t="s">
        <v>123</v>
      </c>
    </row>
    <row r="384" spans="1:9" hidden="1" outlineLevel="1" x14ac:dyDescent="0.2">
      <c r="A384" s="144" t="s">
        <v>1169</v>
      </c>
      <c r="B384" s="103">
        <v>19</v>
      </c>
      <c r="C384" s="105">
        <v>17046.7</v>
      </c>
      <c r="D384" s="103" t="s">
        <v>123</v>
      </c>
      <c r="E384" s="144">
        <v>0</v>
      </c>
      <c r="F384" s="144">
        <v>1</v>
      </c>
      <c r="G384" s="103">
        <v>0.2</v>
      </c>
      <c r="H384" s="103" t="s">
        <v>123</v>
      </c>
      <c r="I384" s="103" t="s">
        <v>123</v>
      </c>
    </row>
    <row r="385" spans="1:9" hidden="1" outlineLevel="1" x14ac:dyDescent="0.2">
      <c r="A385" s="144" t="s">
        <v>1169</v>
      </c>
      <c r="B385" s="103">
        <v>20</v>
      </c>
      <c r="C385" s="105">
        <v>17387.7</v>
      </c>
      <c r="D385" s="103" t="s">
        <v>123</v>
      </c>
      <c r="E385" s="144">
        <v>0</v>
      </c>
      <c r="F385" s="144">
        <v>1</v>
      </c>
      <c r="G385" s="103">
        <v>0.2</v>
      </c>
      <c r="H385" s="103" t="s">
        <v>123</v>
      </c>
      <c r="I385" s="103" t="s">
        <v>123</v>
      </c>
    </row>
    <row r="386" spans="1:9" hidden="1" outlineLevel="1" x14ac:dyDescent="0.2">
      <c r="A386" s="144" t="s">
        <v>1169</v>
      </c>
      <c r="B386" s="103">
        <v>21</v>
      </c>
      <c r="C386" s="105">
        <v>17735.3</v>
      </c>
      <c r="D386" s="103" t="s">
        <v>123</v>
      </c>
      <c r="E386" s="144">
        <v>0</v>
      </c>
      <c r="F386" s="144">
        <v>1</v>
      </c>
      <c r="G386" s="103">
        <v>0.2</v>
      </c>
      <c r="H386" s="103" t="s">
        <v>123</v>
      </c>
      <c r="I386" s="103" t="s">
        <v>123</v>
      </c>
    </row>
    <row r="387" spans="1:9" hidden="1" outlineLevel="1" x14ac:dyDescent="0.2">
      <c r="A387" s="144" t="s">
        <v>1169</v>
      </c>
      <c r="B387" s="103">
        <v>22</v>
      </c>
      <c r="C387" s="105">
        <v>18089.5</v>
      </c>
      <c r="D387" s="103" t="s">
        <v>123</v>
      </c>
      <c r="E387" s="144">
        <v>0</v>
      </c>
      <c r="F387" s="144">
        <v>1</v>
      </c>
      <c r="G387" s="103">
        <v>0.2</v>
      </c>
      <c r="H387" s="103" t="s">
        <v>123</v>
      </c>
      <c r="I387" s="103" t="s">
        <v>123</v>
      </c>
    </row>
    <row r="388" spans="1:9" hidden="1" outlineLevel="1" x14ac:dyDescent="0.2">
      <c r="A388" s="144" t="s">
        <v>1169</v>
      </c>
      <c r="B388" s="103">
        <v>23</v>
      </c>
      <c r="C388" s="105">
        <v>18451.400000000001</v>
      </c>
      <c r="D388" s="103" t="s">
        <v>123</v>
      </c>
      <c r="E388" s="144">
        <v>0</v>
      </c>
      <c r="F388" s="144">
        <v>1</v>
      </c>
      <c r="G388" s="103">
        <v>0.2</v>
      </c>
      <c r="H388" s="103" t="s">
        <v>123</v>
      </c>
      <c r="I388" s="103" t="s">
        <v>123</v>
      </c>
    </row>
    <row r="389" spans="1:9" hidden="1" outlineLevel="1" x14ac:dyDescent="0.2">
      <c r="A389" s="144" t="s">
        <v>1169</v>
      </c>
      <c r="B389" s="103">
        <v>24</v>
      </c>
      <c r="C389" s="105">
        <v>18821</v>
      </c>
      <c r="D389" s="103" t="s">
        <v>123</v>
      </c>
      <c r="E389" s="144">
        <v>0</v>
      </c>
      <c r="F389" s="144">
        <v>1</v>
      </c>
      <c r="G389" s="103">
        <v>0.2</v>
      </c>
      <c r="H389" s="103" t="s">
        <v>123</v>
      </c>
      <c r="I389" s="103" t="s">
        <v>123</v>
      </c>
    </row>
    <row r="390" spans="1:9" hidden="1" outlineLevel="1" x14ac:dyDescent="0.2">
      <c r="A390" s="144" t="s">
        <v>1169</v>
      </c>
      <c r="B390" s="103">
        <v>25</v>
      </c>
      <c r="C390" s="105">
        <v>19197.2</v>
      </c>
      <c r="D390" s="103" t="s">
        <v>123</v>
      </c>
      <c r="E390" s="144">
        <v>0</v>
      </c>
      <c r="F390" s="144">
        <v>1</v>
      </c>
      <c r="G390" s="103">
        <v>0.2</v>
      </c>
      <c r="H390" s="103" t="s">
        <v>123</v>
      </c>
      <c r="I390" s="103" t="s">
        <v>123</v>
      </c>
    </row>
    <row r="391" spans="1:9" hidden="1" outlineLevel="1" x14ac:dyDescent="0.2">
      <c r="A391" s="144" t="s">
        <v>1169</v>
      </c>
      <c r="B391" s="103">
        <v>26</v>
      </c>
      <c r="C391" s="105">
        <v>19581.144</v>
      </c>
      <c r="D391" s="103" t="s">
        <v>123</v>
      </c>
      <c r="E391" s="144">
        <v>0</v>
      </c>
      <c r="F391" s="144">
        <v>1</v>
      </c>
      <c r="G391" s="103">
        <v>0.2</v>
      </c>
      <c r="H391" s="103" t="s">
        <v>123</v>
      </c>
      <c r="I391" s="103" t="s">
        <v>123</v>
      </c>
    </row>
    <row r="392" spans="1:9" collapsed="1" x14ac:dyDescent="0.15">
      <c r="A392" s="144"/>
    </row>
    <row r="393" spans="1:9" x14ac:dyDescent="0.15">
      <c r="A393" s="144"/>
    </row>
    <row r="394" spans="1:9" x14ac:dyDescent="0.15">
      <c r="A394" s="144"/>
    </row>
    <row r="395" spans="1:9" x14ac:dyDescent="0.15">
      <c r="A395" s="144"/>
    </row>
  </sheetData>
  <autoFilter ref="A1:I1"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tabColor theme="5" tint="-0.249977111117893"/>
    <outlinePr summaryBelow="0" summaryRight="0"/>
  </sheetPr>
  <dimension ref="A1:AD601"/>
  <sheetViews>
    <sheetView workbookViewId="0">
      <pane xSplit="1" ySplit="1" topLeftCell="B283" activePane="bottomRight" state="frozen"/>
      <selection pane="bottomLeft" activeCell="A2" sqref="A2"/>
      <selection pane="topRight" activeCell="B1" sqref="B1"/>
      <selection pane="bottomRight" activeCell="F305" sqref="F305"/>
    </sheetView>
  </sheetViews>
  <sheetFormatPr defaultColWidth="14.42578125" defaultRowHeight="14.25" outlineLevelRow="1" x14ac:dyDescent="0.15"/>
  <cols>
    <col min="1" max="1" width="17.93359375" style="121" customWidth="1"/>
    <col min="2" max="3" width="7.14453125" style="121" customWidth="1"/>
    <col min="4" max="6" width="9.9765625" style="121" customWidth="1"/>
    <col min="7" max="7" width="9.9765625" style="188" customWidth="1"/>
    <col min="8" max="8" width="8.08984375" style="121" customWidth="1"/>
    <col min="9" max="9" width="9.3046875" style="121" customWidth="1"/>
    <col min="10" max="10" width="10.24609375" style="121" customWidth="1"/>
    <col min="11" max="11" width="9.84375" style="121" customWidth="1"/>
    <col min="12" max="12" width="9.57421875" style="121" customWidth="1"/>
    <col min="13" max="13" width="9.70703125" style="121" customWidth="1"/>
    <col min="14" max="14" width="12.26953125" style="121" customWidth="1"/>
    <col min="15" max="15" width="23.4609375" style="121" customWidth="1"/>
    <col min="16" max="17" width="13.078125" style="121" customWidth="1"/>
    <col min="18" max="18" width="14.42578125" style="121" customWidth="1"/>
    <col min="19" max="19" width="14.29296875" style="189" customWidth="1"/>
    <col min="20" max="20" width="14.96875" style="190" customWidth="1"/>
    <col min="21" max="21" width="14.42578125" style="121" customWidth="1"/>
    <col min="22" max="22" width="11.73046875" style="122" bestFit="1" customWidth="1"/>
    <col min="23" max="23" width="11.0546875" style="122" customWidth="1"/>
    <col min="24" max="24" width="12.40625" style="122" customWidth="1"/>
    <col min="25" max="25" width="11.32421875" style="121" customWidth="1"/>
    <col min="26" max="26" width="12.26953125" style="121" customWidth="1"/>
    <col min="27" max="27" width="12.5390625" style="121" customWidth="1"/>
    <col min="28" max="28" width="14.42578125" style="121" customWidth="1"/>
    <col min="29" max="29" width="12" style="121" customWidth="1"/>
    <col min="30" max="30" width="10.65234375" style="121" customWidth="1"/>
    <col min="31" max="43" width="14.42578125" style="121" customWidth="1"/>
    <col min="44" max="16384" width="14.42578125" style="121"/>
  </cols>
  <sheetData>
    <row r="1" spans="1:30" ht="93" customHeight="1" x14ac:dyDescent="0.2">
      <c r="A1" s="95" t="s">
        <v>92</v>
      </c>
      <c r="B1" s="95" t="s">
        <v>93</v>
      </c>
      <c r="C1" s="95" t="s">
        <v>1170</v>
      </c>
      <c r="D1" s="96" t="s">
        <v>401</v>
      </c>
      <c r="E1" s="96" t="s">
        <v>402</v>
      </c>
      <c r="F1" s="96" t="s">
        <v>570</v>
      </c>
      <c r="G1" s="191" t="s">
        <v>1171</v>
      </c>
      <c r="H1" s="95" t="s">
        <v>1151</v>
      </c>
      <c r="I1" s="95" t="s">
        <v>1152</v>
      </c>
      <c r="J1" s="95" t="s">
        <v>573</v>
      </c>
      <c r="K1" s="95" t="s">
        <v>575</v>
      </c>
      <c r="L1" s="95" t="s">
        <v>1153</v>
      </c>
      <c r="M1" s="95" t="s">
        <v>1154</v>
      </c>
      <c r="N1" s="94" t="s">
        <v>1172</v>
      </c>
      <c r="O1" s="94" t="s">
        <v>1173</v>
      </c>
      <c r="P1" s="94" t="s">
        <v>1174</v>
      </c>
      <c r="Q1" s="94" t="s">
        <v>1175</v>
      </c>
      <c r="R1" s="94" t="s">
        <v>1176</v>
      </c>
      <c r="S1" s="94" t="s">
        <v>1177</v>
      </c>
      <c r="T1" s="94" t="s">
        <v>1178</v>
      </c>
      <c r="U1" s="94" t="s">
        <v>1179</v>
      </c>
      <c r="V1" s="94" t="s">
        <v>1180</v>
      </c>
      <c r="W1" s="94" t="s">
        <v>1181</v>
      </c>
      <c r="X1" s="94" t="s">
        <v>1182</v>
      </c>
      <c r="Y1" s="94" t="s">
        <v>1183</v>
      </c>
      <c r="Z1" s="94" t="s">
        <v>1184</v>
      </c>
      <c r="AA1" s="94" t="s">
        <v>1185</v>
      </c>
      <c r="AB1" s="94" t="s">
        <v>1186</v>
      </c>
      <c r="AC1" s="94" t="s">
        <v>1187</v>
      </c>
      <c r="AD1" s="94" t="s">
        <v>1188</v>
      </c>
    </row>
    <row r="2" spans="1:30" x14ac:dyDescent="0.2">
      <c r="A2" s="144" t="s">
        <v>1189</v>
      </c>
      <c r="B2" s="144">
        <v>1</v>
      </c>
      <c r="C2" s="144" t="s">
        <v>1190</v>
      </c>
      <c r="D2" s="144">
        <v>1845</v>
      </c>
      <c r="E2" s="123">
        <v>76</v>
      </c>
      <c r="F2" s="144">
        <v>5</v>
      </c>
      <c r="G2" s="192"/>
      <c r="H2" s="144">
        <v>80</v>
      </c>
      <c r="I2" s="144">
        <v>1</v>
      </c>
      <c r="J2" s="144">
        <v>1</v>
      </c>
      <c r="K2" s="144">
        <v>0.13</v>
      </c>
      <c r="L2" s="144">
        <v>9</v>
      </c>
      <c r="M2" s="144">
        <v>9</v>
      </c>
      <c r="N2" s="144" t="s">
        <v>1191</v>
      </c>
      <c r="O2" s="123">
        <f>M2</f>
        <v>9</v>
      </c>
      <c r="P2" s="193">
        <f>1/K2</f>
        <v>7.6923076923076916</v>
      </c>
      <c r="Q2" s="194">
        <f>H2/(I2*P2)</f>
        <v>10.4</v>
      </c>
      <c r="R2" s="123">
        <f>D2*I2*J2</f>
        <v>1845</v>
      </c>
      <c r="S2" s="123">
        <f>D2*H2*I2*J2</f>
        <v>147600</v>
      </c>
      <c r="T2" s="123">
        <f>(D2*J2)*(1/K2)</f>
        <v>14192.307692307691</v>
      </c>
      <c r="U2" s="123">
        <f>S2/(O2+Q2)</f>
        <v>7608.2474226804134</v>
      </c>
      <c r="V2" s="123">
        <v>76</v>
      </c>
      <c r="W2" s="123">
        <f>V2*5</f>
        <v>380</v>
      </c>
      <c r="X2" s="123" t="s">
        <v>123</v>
      </c>
      <c r="Y2" s="193"/>
      <c r="Z2" s="193"/>
      <c r="AA2" s="193"/>
      <c r="AB2" s="193"/>
      <c r="AC2" s="193"/>
      <c r="AD2" s="193"/>
    </row>
    <row r="3" spans="1:30" outlineLevel="1" x14ac:dyDescent="0.2">
      <c r="A3" s="144" t="s">
        <v>1189</v>
      </c>
      <c r="B3" s="144">
        <v>2</v>
      </c>
      <c r="C3" s="144" t="s">
        <v>1190</v>
      </c>
      <c r="D3" s="144">
        <v>1890</v>
      </c>
      <c r="E3" s="124">
        <v>77</v>
      </c>
      <c r="F3" s="144">
        <v>5</v>
      </c>
      <c r="G3" s="192"/>
      <c r="H3" s="144">
        <v>80</v>
      </c>
      <c r="I3" s="144">
        <v>1</v>
      </c>
      <c r="J3" s="144">
        <v>1</v>
      </c>
      <c r="K3" s="144">
        <v>0.13</v>
      </c>
      <c r="L3" s="144">
        <v>9</v>
      </c>
      <c r="M3" s="144">
        <v>9</v>
      </c>
      <c r="N3" s="144" t="s">
        <v>1191</v>
      </c>
      <c r="O3" s="123">
        <f>M3</f>
        <v>9</v>
      </c>
      <c r="P3" s="193">
        <f>1/K3</f>
        <v>7.6923076923076916</v>
      </c>
      <c r="Q3" s="194">
        <f>H3/(I3*P3)</f>
        <v>10.4</v>
      </c>
      <c r="R3" s="124">
        <f>D3*I3*J3</f>
        <v>1890</v>
      </c>
      <c r="S3" s="124">
        <f>D3*H3*I3*J3</f>
        <v>151200</v>
      </c>
      <c r="T3" s="124">
        <f>(D3*J3)*(1/K3)</f>
        <v>14538.461538461537</v>
      </c>
      <c r="U3" s="124">
        <f>S3/(O3+Q3)</f>
        <v>7793.8144329896913</v>
      </c>
      <c r="V3" s="124">
        <v>77</v>
      </c>
      <c r="W3" s="124">
        <f>V3*5</f>
        <v>385</v>
      </c>
      <c r="X3" s="124" t="s">
        <v>123</v>
      </c>
      <c r="Y3" s="194"/>
      <c r="Z3" s="194"/>
      <c r="AA3" s="194"/>
      <c r="AB3" s="194"/>
      <c r="AC3" s="194"/>
      <c r="AD3" s="194"/>
    </row>
    <row r="4" spans="1:30" outlineLevel="1" x14ac:dyDescent="0.2">
      <c r="A4" s="144" t="s">
        <v>1189</v>
      </c>
      <c r="B4" s="144">
        <v>3</v>
      </c>
      <c r="C4" s="144" t="s">
        <v>1190</v>
      </c>
      <c r="D4" s="144">
        <v>1930</v>
      </c>
      <c r="E4" s="124">
        <v>78</v>
      </c>
      <c r="F4" s="144">
        <v>5</v>
      </c>
      <c r="G4" s="192"/>
      <c r="H4" s="144">
        <v>80</v>
      </c>
      <c r="I4" s="144">
        <v>1</v>
      </c>
      <c r="J4" s="144">
        <v>1</v>
      </c>
      <c r="K4" s="144">
        <v>0.13</v>
      </c>
      <c r="L4" s="144">
        <v>9</v>
      </c>
      <c r="M4" s="144">
        <v>9</v>
      </c>
      <c r="N4" s="144" t="s">
        <v>1191</v>
      </c>
      <c r="O4" s="123">
        <f>M4</f>
        <v>9</v>
      </c>
      <c r="P4" s="193">
        <f>1/K4</f>
        <v>7.6923076923076916</v>
      </c>
      <c r="Q4" s="194">
        <f>H4/(I4*P4)</f>
        <v>10.4</v>
      </c>
      <c r="R4" s="124">
        <f>D4*I4*J4</f>
        <v>1930</v>
      </c>
      <c r="S4" s="124">
        <f>D4*H4*I4*J4</f>
        <v>154400</v>
      </c>
      <c r="T4" s="124">
        <f>(D4*J4)*(1/K4)</f>
        <v>14846.153846153846</v>
      </c>
      <c r="U4" s="124">
        <f>S4/(O4+Q4)</f>
        <v>7958.7628865979386</v>
      </c>
      <c r="V4" s="124">
        <v>78</v>
      </c>
      <c r="W4" s="124">
        <f>V4*5</f>
        <v>390</v>
      </c>
      <c r="X4" s="124" t="s">
        <v>123</v>
      </c>
      <c r="Y4" s="194"/>
      <c r="Z4" s="194"/>
      <c r="AA4" s="194"/>
      <c r="AB4" s="194"/>
      <c r="AC4" s="194"/>
      <c r="AD4" s="194"/>
    </row>
    <row r="5" spans="1:30" outlineLevel="1" x14ac:dyDescent="0.2">
      <c r="A5" s="144" t="s">
        <v>1189</v>
      </c>
      <c r="B5" s="144">
        <v>4</v>
      </c>
      <c r="C5" s="144" t="s">
        <v>1190</v>
      </c>
      <c r="D5" s="144">
        <v>1975</v>
      </c>
      <c r="E5" s="124">
        <v>79</v>
      </c>
      <c r="F5" s="144">
        <v>5</v>
      </c>
      <c r="G5" s="192"/>
      <c r="H5" s="144">
        <v>80</v>
      </c>
      <c r="I5" s="144">
        <v>1</v>
      </c>
      <c r="J5" s="144">
        <v>1</v>
      </c>
      <c r="K5" s="144">
        <v>0.13</v>
      </c>
      <c r="L5" s="144">
        <v>9</v>
      </c>
      <c r="M5" s="144">
        <v>9</v>
      </c>
      <c r="N5" s="144" t="s">
        <v>1191</v>
      </c>
      <c r="O5" s="123">
        <f>M5</f>
        <v>9</v>
      </c>
      <c r="P5" s="193">
        <f>1/K5</f>
        <v>7.6923076923076916</v>
      </c>
      <c r="Q5" s="194">
        <f>H5/(I5*P5)</f>
        <v>10.4</v>
      </c>
      <c r="R5" s="124">
        <f>D5*I5*J5</f>
        <v>1975</v>
      </c>
      <c r="S5" s="124">
        <f>D5*H5*I5*J5</f>
        <v>158000</v>
      </c>
      <c r="T5" s="124">
        <f>(D5*J5)*(1/K5)</f>
        <v>15192.307692307691</v>
      </c>
      <c r="U5" s="124">
        <f>S5/(O5+Q5)</f>
        <v>8144.3298969072175</v>
      </c>
      <c r="V5" s="124">
        <v>79</v>
      </c>
      <c r="W5" s="124">
        <f>V5*5</f>
        <v>395</v>
      </c>
      <c r="X5" s="124" t="s">
        <v>123</v>
      </c>
      <c r="Y5" s="194"/>
      <c r="Z5" s="194"/>
      <c r="AA5" s="194"/>
      <c r="AB5" s="194"/>
      <c r="AC5" s="194"/>
      <c r="AD5" s="194"/>
    </row>
    <row r="6" spans="1:30" outlineLevel="1" x14ac:dyDescent="0.2">
      <c r="A6" s="144" t="s">
        <v>1189</v>
      </c>
      <c r="B6" s="144">
        <v>5</v>
      </c>
      <c r="C6" s="144" t="s">
        <v>1190</v>
      </c>
      <c r="D6" s="144">
        <v>2020</v>
      </c>
      <c r="E6" s="124">
        <v>80</v>
      </c>
      <c r="F6" s="144">
        <v>5</v>
      </c>
      <c r="G6" s="192"/>
      <c r="H6" s="144">
        <v>80</v>
      </c>
      <c r="I6" s="144">
        <v>1</v>
      </c>
      <c r="J6" s="144">
        <v>1</v>
      </c>
      <c r="K6" s="144">
        <v>0.13</v>
      </c>
      <c r="L6" s="144">
        <v>9</v>
      </c>
      <c r="M6" s="144">
        <v>9</v>
      </c>
      <c r="N6" s="144" t="s">
        <v>1191</v>
      </c>
      <c r="O6" s="123">
        <f>M6</f>
        <v>9</v>
      </c>
      <c r="P6" s="193">
        <f>1/K6</f>
        <v>7.6923076923076916</v>
      </c>
      <c r="Q6" s="194">
        <f>H6/(I6*P6)</f>
        <v>10.4</v>
      </c>
      <c r="R6" s="124">
        <f>D6*I6*J6</f>
        <v>2020</v>
      </c>
      <c r="S6" s="124">
        <f>D6*H6*I6*J6</f>
        <v>161600</v>
      </c>
      <c r="T6" s="124">
        <f>(D6*J6)*(1/K6)</f>
        <v>15538.461538461537</v>
      </c>
      <c r="U6" s="124">
        <f>S6/(O6+Q6)</f>
        <v>8329.8969072164946</v>
      </c>
      <c r="V6" s="124">
        <v>80</v>
      </c>
      <c r="W6" s="124">
        <f>V6*5</f>
        <v>400</v>
      </c>
      <c r="X6" s="124" t="s">
        <v>123</v>
      </c>
      <c r="Y6" s="194"/>
      <c r="Z6" s="194"/>
      <c r="AA6" s="194"/>
      <c r="AB6" s="194"/>
      <c r="AC6" s="194"/>
      <c r="AD6" s="194"/>
    </row>
    <row r="7" spans="1:30" outlineLevel="1" x14ac:dyDescent="0.2">
      <c r="A7" s="144" t="s">
        <v>1189</v>
      </c>
      <c r="B7" s="144">
        <v>6</v>
      </c>
      <c r="C7" s="144" t="s">
        <v>1190</v>
      </c>
      <c r="D7" s="144">
        <v>2060</v>
      </c>
      <c r="E7" s="124">
        <v>81</v>
      </c>
      <c r="F7" s="144">
        <v>5</v>
      </c>
      <c r="G7" s="192"/>
      <c r="H7" s="144">
        <v>80</v>
      </c>
      <c r="I7" s="144">
        <v>1</v>
      </c>
      <c r="J7" s="144">
        <v>1</v>
      </c>
      <c r="K7" s="144">
        <v>0.13</v>
      </c>
      <c r="L7" s="144">
        <v>9</v>
      </c>
      <c r="M7" s="144">
        <v>9</v>
      </c>
      <c r="N7" s="144" t="s">
        <v>1191</v>
      </c>
      <c r="O7" s="123">
        <f>M7</f>
        <v>9</v>
      </c>
      <c r="P7" s="193">
        <f>1/K7</f>
        <v>7.6923076923076916</v>
      </c>
      <c r="Q7" s="194">
        <f>H7/(I7*P7)</f>
        <v>10.4</v>
      </c>
      <c r="R7" s="124">
        <f>D7*I7*J7</f>
        <v>2060</v>
      </c>
      <c r="S7" s="124">
        <f>D7*H7*I7*J7</f>
        <v>164800</v>
      </c>
      <c r="T7" s="124">
        <f>(D7*J7)*(1/K7)</f>
        <v>15846.153846153844</v>
      </c>
      <c r="U7" s="124">
        <f>S7/(O7+Q7)</f>
        <v>8494.8453608247437</v>
      </c>
      <c r="V7" s="124">
        <v>81</v>
      </c>
      <c r="W7" s="124">
        <f>V7*5</f>
        <v>405</v>
      </c>
      <c r="X7" s="124" t="s">
        <v>123</v>
      </c>
      <c r="Y7" s="194"/>
      <c r="Z7" s="194"/>
      <c r="AA7" s="194"/>
      <c r="AB7" s="194"/>
      <c r="AC7" s="194"/>
      <c r="AD7" s="194"/>
    </row>
    <row r="8" spans="1:30" outlineLevel="1" x14ac:dyDescent="0.2">
      <c r="A8" s="144" t="s">
        <v>1189</v>
      </c>
      <c r="B8" s="144">
        <v>7</v>
      </c>
      <c r="C8" s="144" t="s">
        <v>1190</v>
      </c>
      <c r="D8" s="144">
        <v>2105</v>
      </c>
      <c r="E8" s="124">
        <v>82</v>
      </c>
      <c r="F8" s="144">
        <v>5</v>
      </c>
      <c r="G8" s="192"/>
      <c r="H8" s="144">
        <v>80</v>
      </c>
      <c r="I8" s="144">
        <v>1</v>
      </c>
      <c r="J8" s="144">
        <v>1</v>
      </c>
      <c r="K8" s="144">
        <v>0.13</v>
      </c>
      <c r="L8" s="144">
        <v>9</v>
      </c>
      <c r="M8" s="144">
        <v>9</v>
      </c>
      <c r="N8" s="144" t="s">
        <v>1191</v>
      </c>
      <c r="O8" s="123">
        <f>M8</f>
        <v>9</v>
      </c>
      <c r="P8" s="193">
        <f>1/K8</f>
        <v>7.6923076923076916</v>
      </c>
      <c r="Q8" s="194">
        <f>H8/(I8*P8)</f>
        <v>10.4</v>
      </c>
      <c r="R8" s="124">
        <f>D8*I8*J8</f>
        <v>2105</v>
      </c>
      <c r="S8" s="124">
        <f>D8*H8*I8*J8</f>
        <v>168400</v>
      </c>
      <c r="T8" s="124">
        <f>(D8*J8)*(1/K8)</f>
        <v>16192.307692307691</v>
      </c>
      <c r="U8" s="124">
        <f>S8/(O8+Q8)</f>
        <v>8680.4123711340217</v>
      </c>
      <c r="V8" s="124">
        <v>82</v>
      </c>
      <c r="W8" s="124">
        <f>V8*5</f>
        <v>410</v>
      </c>
      <c r="X8" s="124" t="s">
        <v>123</v>
      </c>
      <c r="Y8" s="194"/>
      <c r="Z8" s="194"/>
      <c r="AA8" s="194"/>
      <c r="AB8" s="194"/>
      <c r="AC8" s="194"/>
      <c r="AD8" s="194"/>
    </row>
    <row r="9" spans="1:30" outlineLevel="1" x14ac:dyDescent="0.2">
      <c r="A9" s="144" t="s">
        <v>1189</v>
      </c>
      <c r="B9" s="144">
        <v>8</v>
      </c>
      <c r="C9" s="144" t="s">
        <v>1190</v>
      </c>
      <c r="D9" s="144">
        <v>2145</v>
      </c>
      <c r="E9" s="124">
        <v>83</v>
      </c>
      <c r="F9" s="144">
        <v>5</v>
      </c>
      <c r="G9" s="192"/>
      <c r="H9" s="144">
        <v>80</v>
      </c>
      <c r="I9" s="144">
        <v>1</v>
      </c>
      <c r="J9" s="144">
        <v>1</v>
      </c>
      <c r="K9" s="144">
        <v>0.13</v>
      </c>
      <c r="L9" s="144">
        <v>9</v>
      </c>
      <c r="M9" s="144">
        <v>9</v>
      </c>
      <c r="N9" s="144" t="s">
        <v>1191</v>
      </c>
      <c r="O9" s="123">
        <f>M9</f>
        <v>9</v>
      </c>
      <c r="P9" s="193">
        <f>1/K9</f>
        <v>7.6923076923076916</v>
      </c>
      <c r="Q9" s="194">
        <f>H9/(I9*P9)</f>
        <v>10.4</v>
      </c>
      <c r="R9" s="124">
        <f>D9*I9*J9</f>
        <v>2145</v>
      </c>
      <c r="S9" s="124">
        <f>D9*H9*I9*J9</f>
        <v>171600</v>
      </c>
      <c r="T9" s="124">
        <f>(D9*J9)*(1/K9)</f>
        <v>16500</v>
      </c>
      <c r="U9" s="124">
        <f>S9/(O9+Q9)</f>
        <v>8845.360824742269</v>
      </c>
      <c r="V9" s="124">
        <v>83</v>
      </c>
      <c r="W9" s="124">
        <f>V9*5</f>
        <v>415</v>
      </c>
      <c r="X9" s="124" t="s">
        <v>123</v>
      </c>
      <c r="Y9" s="194"/>
      <c r="Z9" s="194"/>
      <c r="AA9" s="194"/>
      <c r="AB9" s="194"/>
      <c r="AC9" s="194"/>
      <c r="AD9" s="194"/>
    </row>
    <row r="10" spans="1:30" outlineLevel="1" x14ac:dyDescent="0.2">
      <c r="A10" s="144" t="s">
        <v>1189</v>
      </c>
      <c r="B10" s="144">
        <v>9</v>
      </c>
      <c r="C10" s="144" t="s">
        <v>1190</v>
      </c>
      <c r="D10" s="144">
        <v>2190</v>
      </c>
      <c r="E10" s="124">
        <v>84</v>
      </c>
      <c r="F10" s="144">
        <v>5</v>
      </c>
      <c r="G10" s="192"/>
      <c r="H10" s="144">
        <v>80</v>
      </c>
      <c r="I10" s="144">
        <v>1</v>
      </c>
      <c r="J10" s="144">
        <v>1</v>
      </c>
      <c r="K10" s="144">
        <v>0.13</v>
      </c>
      <c r="L10" s="144">
        <v>9</v>
      </c>
      <c r="M10" s="144">
        <v>9</v>
      </c>
      <c r="N10" s="144" t="s">
        <v>1191</v>
      </c>
      <c r="O10" s="123">
        <f>M10</f>
        <v>9</v>
      </c>
      <c r="P10" s="193">
        <f>1/K10</f>
        <v>7.6923076923076916</v>
      </c>
      <c r="Q10" s="194">
        <f>H10/(I10*P10)</f>
        <v>10.4</v>
      </c>
      <c r="R10" s="124">
        <f>D10*I10*J10</f>
        <v>2190</v>
      </c>
      <c r="S10" s="124">
        <f>D10*H10*I10*J10</f>
        <v>175200</v>
      </c>
      <c r="T10" s="124">
        <f>(D10*J10)*(1/K10)</f>
        <v>16846.153846153844</v>
      </c>
      <c r="U10" s="124">
        <f>S10/(O10+Q10)</f>
        <v>9030.9278350515469</v>
      </c>
      <c r="V10" s="124">
        <v>84</v>
      </c>
      <c r="W10" s="124">
        <f>V10*5</f>
        <v>420</v>
      </c>
      <c r="X10" s="124" t="s">
        <v>123</v>
      </c>
      <c r="Y10" s="194"/>
      <c r="Z10" s="194"/>
      <c r="AA10" s="194"/>
      <c r="AB10" s="194"/>
      <c r="AC10" s="194"/>
      <c r="AD10" s="194"/>
    </row>
    <row r="11" spans="1:30" outlineLevel="1" x14ac:dyDescent="0.2">
      <c r="A11" s="144" t="s">
        <v>1189</v>
      </c>
      <c r="B11" s="144">
        <v>10</v>
      </c>
      <c r="C11" s="144" t="s">
        <v>1190</v>
      </c>
      <c r="D11" s="144">
        <v>2230</v>
      </c>
      <c r="E11" s="124">
        <v>85</v>
      </c>
      <c r="F11" s="144">
        <v>5</v>
      </c>
      <c r="G11" s="192"/>
      <c r="H11" s="144">
        <v>80</v>
      </c>
      <c r="I11" s="144">
        <v>1</v>
      </c>
      <c r="J11" s="144">
        <v>1</v>
      </c>
      <c r="K11" s="144">
        <v>0.13</v>
      </c>
      <c r="L11" s="144">
        <v>9</v>
      </c>
      <c r="M11" s="144">
        <v>9</v>
      </c>
      <c r="N11" s="144" t="s">
        <v>1191</v>
      </c>
      <c r="O11" s="123">
        <f>M11</f>
        <v>9</v>
      </c>
      <c r="P11" s="193">
        <f>1/K11</f>
        <v>7.6923076923076916</v>
      </c>
      <c r="Q11" s="194">
        <f>H11/(I11*P11)</f>
        <v>10.4</v>
      </c>
      <c r="R11" s="124">
        <f>D11*I11*J11</f>
        <v>2230</v>
      </c>
      <c r="S11" s="124">
        <f>D11*H11*I11*J11</f>
        <v>178400</v>
      </c>
      <c r="T11" s="124">
        <f>(D11*J11)*(1/K11)</f>
        <v>17153.846153846152</v>
      </c>
      <c r="U11" s="124">
        <f>S11/(O11+Q11)</f>
        <v>9195.8762886597942</v>
      </c>
      <c r="V11" s="124">
        <v>85</v>
      </c>
      <c r="W11" s="124">
        <f>V11*5</f>
        <v>425</v>
      </c>
      <c r="X11" s="124" t="s">
        <v>123</v>
      </c>
      <c r="Y11" s="194"/>
      <c r="Z11" s="194"/>
      <c r="AA11" s="194"/>
      <c r="AB11" s="194"/>
      <c r="AC11" s="194"/>
      <c r="AD11" s="194"/>
    </row>
    <row r="12" spans="1:30" outlineLevel="1" x14ac:dyDescent="0.2">
      <c r="A12" s="144" t="s">
        <v>1189</v>
      </c>
      <c r="B12" s="144">
        <v>11</v>
      </c>
      <c r="C12" s="144" t="s">
        <v>1190</v>
      </c>
      <c r="D12" s="144">
        <v>2275</v>
      </c>
      <c r="E12" s="124">
        <v>86</v>
      </c>
      <c r="F12" s="144">
        <v>5</v>
      </c>
      <c r="G12" s="192"/>
      <c r="H12" s="144">
        <v>80</v>
      </c>
      <c r="I12" s="144">
        <v>1</v>
      </c>
      <c r="J12" s="144">
        <v>1</v>
      </c>
      <c r="K12" s="144">
        <v>0.13</v>
      </c>
      <c r="L12" s="144">
        <v>9</v>
      </c>
      <c r="M12" s="144">
        <v>9</v>
      </c>
      <c r="N12" s="144" t="s">
        <v>1191</v>
      </c>
      <c r="O12" s="123">
        <f>M12</f>
        <v>9</v>
      </c>
      <c r="P12" s="193">
        <f>1/K12</f>
        <v>7.6923076923076916</v>
      </c>
      <c r="Q12" s="194">
        <f>H12/(I12*P12)</f>
        <v>10.4</v>
      </c>
      <c r="R12" s="124">
        <f>D12*I12*J12</f>
        <v>2275</v>
      </c>
      <c r="S12" s="124">
        <f>D12*H12*I12*J12</f>
        <v>182000</v>
      </c>
      <c r="T12" s="124">
        <f>(D12*J12)*(1/K12)</f>
        <v>17500</v>
      </c>
      <c r="U12" s="124">
        <f>S12/(O12+Q12)</f>
        <v>9381.4432989690722</v>
      </c>
      <c r="V12" s="124">
        <v>86</v>
      </c>
      <c r="W12" s="124">
        <f>V12*5</f>
        <v>430</v>
      </c>
      <c r="X12" s="124" t="s">
        <v>123</v>
      </c>
      <c r="Y12" s="194"/>
      <c r="Z12" s="194"/>
      <c r="AA12" s="194"/>
      <c r="AB12" s="194"/>
      <c r="AC12" s="194"/>
      <c r="AD12" s="194"/>
    </row>
    <row r="13" spans="1:30" outlineLevel="1" x14ac:dyDescent="0.2">
      <c r="A13" s="144" t="s">
        <v>1189</v>
      </c>
      <c r="B13" s="144">
        <v>12</v>
      </c>
      <c r="C13" s="144" t="s">
        <v>1190</v>
      </c>
      <c r="D13" s="144">
        <v>2315</v>
      </c>
      <c r="E13" s="124">
        <v>87</v>
      </c>
      <c r="F13" s="144">
        <v>5</v>
      </c>
      <c r="G13" s="192"/>
      <c r="H13" s="144">
        <v>80</v>
      </c>
      <c r="I13" s="144">
        <v>1</v>
      </c>
      <c r="J13" s="144">
        <v>1</v>
      </c>
      <c r="K13" s="144">
        <v>0.13</v>
      </c>
      <c r="L13" s="144">
        <v>9</v>
      </c>
      <c r="M13" s="144">
        <v>9</v>
      </c>
      <c r="N13" s="144" t="s">
        <v>1191</v>
      </c>
      <c r="O13" s="123">
        <f>M13</f>
        <v>9</v>
      </c>
      <c r="P13" s="193">
        <f>1/K13</f>
        <v>7.6923076923076916</v>
      </c>
      <c r="Q13" s="194">
        <f>H13/(I13*P13)</f>
        <v>10.4</v>
      </c>
      <c r="R13" s="124">
        <f>D13*I13*J13</f>
        <v>2315</v>
      </c>
      <c r="S13" s="124">
        <f>D13*H13*I13*J13</f>
        <v>185200</v>
      </c>
      <c r="T13" s="124">
        <f>(D13*J13)*(1/K13)</f>
        <v>17807.692307692305</v>
      </c>
      <c r="U13" s="124">
        <f>S13/(O13+Q13)</f>
        <v>9546.3917525773195</v>
      </c>
      <c r="V13" s="124">
        <v>87</v>
      </c>
      <c r="W13" s="124">
        <f>V13*5</f>
        <v>435</v>
      </c>
      <c r="X13" s="124" t="s">
        <v>123</v>
      </c>
      <c r="Y13" s="194"/>
      <c r="Z13" s="194"/>
      <c r="AA13" s="194"/>
      <c r="AB13" s="194"/>
      <c r="AC13" s="194"/>
      <c r="AD13" s="194"/>
    </row>
    <row r="14" spans="1:30" outlineLevel="1" x14ac:dyDescent="0.2">
      <c r="A14" s="144" t="s">
        <v>1189</v>
      </c>
      <c r="B14" s="144">
        <v>13</v>
      </c>
      <c r="C14" s="144" t="s">
        <v>1190</v>
      </c>
      <c r="D14" s="144">
        <v>2360</v>
      </c>
      <c r="E14" s="124">
        <v>88</v>
      </c>
      <c r="F14" s="144">
        <v>5</v>
      </c>
      <c r="G14" s="192"/>
      <c r="H14" s="144">
        <v>80</v>
      </c>
      <c r="I14" s="144">
        <v>1</v>
      </c>
      <c r="J14" s="144">
        <v>1</v>
      </c>
      <c r="K14" s="144">
        <v>0.13</v>
      </c>
      <c r="L14" s="144">
        <v>9</v>
      </c>
      <c r="M14" s="144">
        <v>9</v>
      </c>
      <c r="N14" s="144" t="s">
        <v>1191</v>
      </c>
      <c r="O14" s="123">
        <f>M14</f>
        <v>9</v>
      </c>
      <c r="P14" s="193">
        <f>1/K14</f>
        <v>7.6923076923076916</v>
      </c>
      <c r="Q14" s="194">
        <f>H14/(I14*P14)</f>
        <v>10.4</v>
      </c>
      <c r="R14" s="124">
        <f>D14*I14*J14</f>
        <v>2360</v>
      </c>
      <c r="S14" s="124">
        <f>D14*H14*I14*J14</f>
        <v>188800</v>
      </c>
      <c r="T14" s="124">
        <f>(D14*J14)*(1/K14)</f>
        <v>18153.846153846152</v>
      </c>
      <c r="U14" s="124">
        <f>S14/(O14+Q14)</f>
        <v>9731.9587628865993</v>
      </c>
      <c r="V14" s="124">
        <v>88</v>
      </c>
      <c r="W14" s="124">
        <f>V14*5</f>
        <v>440</v>
      </c>
      <c r="X14" s="124" t="s">
        <v>123</v>
      </c>
      <c r="Y14" s="194"/>
      <c r="Z14" s="194"/>
      <c r="AA14" s="194"/>
      <c r="AB14" s="194"/>
      <c r="AC14" s="194"/>
      <c r="AD14" s="194"/>
    </row>
    <row r="15" spans="1:30" outlineLevel="1" x14ac:dyDescent="0.2">
      <c r="A15" s="144" t="s">
        <v>1189</v>
      </c>
      <c r="B15" s="144">
        <v>14</v>
      </c>
      <c r="C15" s="144" t="s">
        <v>1190</v>
      </c>
      <c r="D15" s="144">
        <v>2400</v>
      </c>
      <c r="E15" s="124">
        <v>89</v>
      </c>
      <c r="F15" s="144">
        <v>5</v>
      </c>
      <c r="G15" s="192"/>
      <c r="H15" s="144">
        <v>80</v>
      </c>
      <c r="I15" s="144">
        <v>1</v>
      </c>
      <c r="J15" s="144">
        <v>1</v>
      </c>
      <c r="K15" s="144">
        <v>0.13</v>
      </c>
      <c r="L15" s="144">
        <v>9</v>
      </c>
      <c r="M15" s="144">
        <v>9</v>
      </c>
      <c r="N15" s="144" t="s">
        <v>1191</v>
      </c>
      <c r="O15" s="123">
        <f>M15</f>
        <v>9</v>
      </c>
      <c r="P15" s="193">
        <f>1/K15</f>
        <v>7.6923076923076916</v>
      </c>
      <c r="Q15" s="194">
        <f>H15/(I15*P15)</f>
        <v>10.4</v>
      </c>
      <c r="R15" s="124">
        <f>D15*I15*J15</f>
        <v>2400</v>
      </c>
      <c r="S15" s="124">
        <f>D15*H15*I15*J15</f>
        <v>192000</v>
      </c>
      <c r="T15" s="124">
        <f>(D15*J15)*(1/K15)</f>
        <v>18461.538461538461</v>
      </c>
      <c r="U15" s="124">
        <f>S15/(O15+Q15)</f>
        <v>9896.9072164948466</v>
      </c>
      <c r="V15" s="124">
        <v>89</v>
      </c>
      <c r="W15" s="124">
        <f>V15*5</f>
        <v>445</v>
      </c>
      <c r="X15" s="124" t="s">
        <v>123</v>
      </c>
      <c r="Y15" s="194"/>
      <c r="Z15" s="194"/>
      <c r="AA15" s="194"/>
      <c r="AB15" s="194"/>
      <c r="AC15" s="194"/>
      <c r="AD15" s="194"/>
    </row>
    <row r="16" spans="1:30" outlineLevel="1" x14ac:dyDescent="0.2">
      <c r="A16" s="144" t="s">
        <v>1189</v>
      </c>
      <c r="B16" s="144">
        <v>15</v>
      </c>
      <c r="C16" s="144" t="s">
        <v>1190</v>
      </c>
      <c r="D16" s="144">
        <v>2445</v>
      </c>
      <c r="E16" s="124">
        <v>90</v>
      </c>
      <c r="F16" s="144">
        <v>5</v>
      </c>
      <c r="G16" s="192"/>
      <c r="H16" s="144">
        <v>80</v>
      </c>
      <c r="I16" s="144">
        <v>1</v>
      </c>
      <c r="J16" s="144">
        <v>1</v>
      </c>
      <c r="K16" s="144">
        <v>0.13</v>
      </c>
      <c r="L16" s="144">
        <v>9</v>
      </c>
      <c r="M16" s="144">
        <v>9</v>
      </c>
      <c r="N16" s="144" t="s">
        <v>1191</v>
      </c>
      <c r="O16" s="123">
        <f>M16</f>
        <v>9</v>
      </c>
      <c r="P16" s="193">
        <f>1/K16</f>
        <v>7.6923076923076916</v>
      </c>
      <c r="Q16" s="194">
        <f>H16/(I16*P16)</f>
        <v>10.4</v>
      </c>
      <c r="R16" s="124">
        <f>D16*I16*J16</f>
        <v>2445</v>
      </c>
      <c r="S16" s="124">
        <f>D16*H16*I16*J16</f>
        <v>195600</v>
      </c>
      <c r="T16" s="124">
        <f>(D16*J16)*(1/K16)</f>
        <v>18807.692307692305</v>
      </c>
      <c r="U16" s="124">
        <f>S16/(O16+Q16)</f>
        <v>10082.474226804125</v>
      </c>
      <c r="V16" s="124">
        <v>90</v>
      </c>
      <c r="W16" s="124">
        <f>V16*5</f>
        <v>450</v>
      </c>
      <c r="X16" s="124" t="s">
        <v>123</v>
      </c>
      <c r="Y16" s="194"/>
      <c r="Z16" s="194"/>
      <c r="AA16" s="194"/>
      <c r="AB16" s="194"/>
      <c r="AC16" s="194"/>
      <c r="AD16" s="194"/>
    </row>
    <row r="17" spans="1:30" outlineLevel="1" x14ac:dyDescent="0.2">
      <c r="A17" s="144" t="s">
        <v>1189</v>
      </c>
      <c r="B17" s="144">
        <v>16</v>
      </c>
      <c r="C17" s="144" t="s">
        <v>1190</v>
      </c>
      <c r="D17" s="144">
        <v>2485</v>
      </c>
      <c r="E17" s="124">
        <v>91</v>
      </c>
      <c r="F17" s="144">
        <v>5</v>
      </c>
      <c r="G17" s="192"/>
      <c r="H17" s="144">
        <v>80</v>
      </c>
      <c r="I17" s="144">
        <v>1</v>
      </c>
      <c r="J17" s="144">
        <v>1</v>
      </c>
      <c r="K17" s="144">
        <v>0.13</v>
      </c>
      <c r="L17" s="144">
        <v>9</v>
      </c>
      <c r="M17" s="144">
        <v>9</v>
      </c>
      <c r="N17" s="144" t="s">
        <v>1191</v>
      </c>
      <c r="O17" s="123">
        <f>M17</f>
        <v>9</v>
      </c>
      <c r="P17" s="193">
        <f>1/K17</f>
        <v>7.6923076923076916</v>
      </c>
      <c r="Q17" s="194">
        <f>H17/(I17*P17)</f>
        <v>10.4</v>
      </c>
      <c r="R17" s="124">
        <f>D17*I17*J17</f>
        <v>2485</v>
      </c>
      <c r="S17" s="124">
        <f>D17*H17*I17*J17</f>
        <v>198800</v>
      </c>
      <c r="T17" s="124">
        <f>(D17*J17)*(1/K17)</f>
        <v>19115.384615384613</v>
      </c>
      <c r="U17" s="124">
        <f>S17/(O17+Q17)</f>
        <v>10247.422680412372</v>
      </c>
      <c r="V17" s="124">
        <v>91</v>
      </c>
      <c r="W17" s="124">
        <f>V17*5</f>
        <v>455</v>
      </c>
      <c r="X17" s="124" t="s">
        <v>123</v>
      </c>
      <c r="Y17" s="194"/>
      <c r="Z17" s="194"/>
      <c r="AA17" s="194"/>
      <c r="AB17" s="194"/>
      <c r="AC17" s="194"/>
      <c r="AD17" s="194"/>
    </row>
    <row r="18" spans="1:30" outlineLevel="1" x14ac:dyDescent="0.2">
      <c r="A18" s="144" t="s">
        <v>1189</v>
      </c>
      <c r="B18" s="144">
        <v>17</v>
      </c>
      <c r="C18" s="144" t="s">
        <v>1190</v>
      </c>
      <c r="D18" s="144">
        <v>2530</v>
      </c>
      <c r="E18" s="124">
        <v>92</v>
      </c>
      <c r="F18" s="144">
        <v>5</v>
      </c>
      <c r="G18" s="192"/>
      <c r="H18" s="144">
        <v>80</v>
      </c>
      <c r="I18" s="144">
        <v>1</v>
      </c>
      <c r="J18" s="144">
        <v>1</v>
      </c>
      <c r="K18" s="144">
        <v>0.13</v>
      </c>
      <c r="L18" s="144">
        <v>9</v>
      </c>
      <c r="M18" s="144">
        <v>9</v>
      </c>
      <c r="N18" s="144" t="s">
        <v>1191</v>
      </c>
      <c r="O18" s="123">
        <f>M18</f>
        <v>9</v>
      </c>
      <c r="P18" s="193">
        <f>1/K18</f>
        <v>7.6923076923076916</v>
      </c>
      <c r="Q18" s="194">
        <f>H18/(I18*P18)</f>
        <v>10.4</v>
      </c>
      <c r="R18" s="124">
        <f>D18*I18*J18</f>
        <v>2530</v>
      </c>
      <c r="S18" s="124">
        <f>D18*H18*I18*J18</f>
        <v>202400</v>
      </c>
      <c r="T18" s="124">
        <f>(D18*J18)*(1/K18)</f>
        <v>19461.538461538461</v>
      </c>
      <c r="U18" s="124">
        <f>S18/(O18+Q18)</f>
        <v>10432.98969072165</v>
      </c>
      <c r="V18" s="124">
        <v>92</v>
      </c>
      <c r="W18" s="124">
        <f>V18*5</f>
        <v>460</v>
      </c>
      <c r="X18" s="124" t="s">
        <v>123</v>
      </c>
      <c r="Y18" s="194"/>
      <c r="Z18" s="194"/>
      <c r="AA18" s="194"/>
      <c r="AB18" s="194"/>
      <c r="AC18" s="194"/>
      <c r="AD18" s="194"/>
    </row>
    <row r="19" spans="1:30" outlineLevel="1" x14ac:dyDescent="0.2">
      <c r="A19" s="144" t="s">
        <v>1189</v>
      </c>
      <c r="B19" s="144">
        <v>18</v>
      </c>
      <c r="C19" s="144" t="s">
        <v>1190</v>
      </c>
      <c r="D19" s="144">
        <v>2570</v>
      </c>
      <c r="E19" s="124">
        <v>93</v>
      </c>
      <c r="F19" s="144">
        <v>5</v>
      </c>
      <c r="G19" s="192"/>
      <c r="H19" s="144">
        <v>80</v>
      </c>
      <c r="I19" s="144">
        <v>1</v>
      </c>
      <c r="J19" s="144">
        <v>1</v>
      </c>
      <c r="K19" s="144">
        <v>0.13</v>
      </c>
      <c r="L19" s="144">
        <v>9</v>
      </c>
      <c r="M19" s="144">
        <v>9</v>
      </c>
      <c r="N19" s="144" t="s">
        <v>1191</v>
      </c>
      <c r="O19" s="123">
        <f>M19</f>
        <v>9</v>
      </c>
      <c r="P19" s="193">
        <f>1/K19</f>
        <v>7.6923076923076916</v>
      </c>
      <c r="Q19" s="194">
        <f>H19/(I19*P19)</f>
        <v>10.4</v>
      </c>
      <c r="R19" s="124">
        <f>D19*I19*J19</f>
        <v>2570</v>
      </c>
      <c r="S19" s="124">
        <f>D19*H19*I19*J19</f>
        <v>205600</v>
      </c>
      <c r="T19" s="124">
        <f>(D19*J19)*(1/K19)</f>
        <v>19769.230769230766</v>
      </c>
      <c r="U19" s="124">
        <f>S19/(O19+Q19)</f>
        <v>10597.938144329897</v>
      </c>
      <c r="V19" s="124">
        <v>93</v>
      </c>
      <c r="W19" s="124">
        <f>V19*5</f>
        <v>465</v>
      </c>
      <c r="X19" s="124" t="s">
        <v>123</v>
      </c>
      <c r="Y19" s="194"/>
      <c r="Z19" s="194"/>
      <c r="AA19" s="194"/>
      <c r="AB19" s="194"/>
      <c r="AC19" s="194"/>
      <c r="AD19" s="194"/>
    </row>
    <row r="20" spans="1:30" outlineLevel="1" x14ac:dyDescent="0.2">
      <c r="A20" s="144" t="s">
        <v>1189</v>
      </c>
      <c r="B20" s="144">
        <v>19</v>
      </c>
      <c r="C20" s="144" t="s">
        <v>1190</v>
      </c>
      <c r="D20" s="144">
        <v>2615</v>
      </c>
      <c r="E20" s="124">
        <v>94</v>
      </c>
      <c r="F20" s="144">
        <v>5</v>
      </c>
      <c r="G20" s="192"/>
      <c r="H20" s="144">
        <v>80</v>
      </c>
      <c r="I20" s="144">
        <v>1</v>
      </c>
      <c r="J20" s="144">
        <v>1</v>
      </c>
      <c r="K20" s="144">
        <v>0.13</v>
      </c>
      <c r="L20" s="144">
        <v>9</v>
      </c>
      <c r="M20" s="144">
        <v>9</v>
      </c>
      <c r="N20" s="144" t="s">
        <v>1191</v>
      </c>
      <c r="O20" s="123">
        <f>M20</f>
        <v>9</v>
      </c>
      <c r="P20" s="193">
        <f>1/K20</f>
        <v>7.6923076923076916</v>
      </c>
      <c r="Q20" s="194">
        <f>H20/(I20*P20)</f>
        <v>10.4</v>
      </c>
      <c r="R20" s="124">
        <f>D20*I20*J20</f>
        <v>2615</v>
      </c>
      <c r="S20" s="124">
        <f>D20*H20*I20*J20</f>
        <v>209200</v>
      </c>
      <c r="T20" s="124">
        <f>(D20*J20)*(1/K20)</f>
        <v>20115.384615384613</v>
      </c>
      <c r="U20" s="124">
        <f>S20/(O20+Q20)</f>
        <v>10783.505154639177</v>
      </c>
      <c r="V20" s="124">
        <v>94</v>
      </c>
      <c r="W20" s="124">
        <f>V20*5</f>
        <v>470</v>
      </c>
      <c r="X20" s="124" t="s">
        <v>123</v>
      </c>
      <c r="Y20" s="194"/>
      <c r="Z20" s="194"/>
      <c r="AA20" s="194"/>
      <c r="AB20" s="194"/>
      <c r="AC20" s="194"/>
      <c r="AD20" s="194"/>
    </row>
    <row r="21" spans="1:30" outlineLevel="1" x14ac:dyDescent="0.2">
      <c r="A21" s="144" t="s">
        <v>1189</v>
      </c>
      <c r="B21" s="144">
        <v>20</v>
      </c>
      <c r="C21" s="144" t="s">
        <v>1190</v>
      </c>
      <c r="D21" s="144">
        <v>2660</v>
      </c>
      <c r="E21" s="124">
        <v>95</v>
      </c>
      <c r="F21" s="144">
        <v>5</v>
      </c>
      <c r="G21" s="192"/>
      <c r="H21" s="144">
        <v>80</v>
      </c>
      <c r="I21" s="144">
        <v>1</v>
      </c>
      <c r="J21" s="144">
        <v>1</v>
      </c>
      <c r="K21" s="144">
        <v>0.13</v>
      </c>
      <c r="L21" s="144">
        <v>9</v>
      </c>
      <c r="M21" s="144">
        <v>9</v>
      </c>
      <c r="N21" s="144" t="s">
        <v>1191</v>
      </c>
      <c r="O21" s="123">
        <f>M21</f>
        <v>9</v>
      </c>
      <c r="P21" s="193">
        <f>1/K21</f>
        <v>7.6923076923076916</v>
      </c>
      <c r="Q21" s="194">
        <f>H21/(I21*P21)</f>
        <v>10.4</v>
      </c>
      <c r="R21" s="124">
        <f>D21*I21*J21</f>
        <v>2660</v>
      </c>
      <c r="S21" s="124">
        <f>D21*H21*I21*J21</f>
        <v>212800</v>
      </c>
      <c r="T21" s="124">
        <f>(D21*J21)*(1/K21)</f>
        <v>20461.538461538461</v>
      </c>
      <c r="U21" s="124">
        <f>S21/(O21+Q21)</f>
        <v>10969.072164948455</v>
      </c>
      <c r="V21" s="124">
        <v>95</v>
      </c>
      <c r="W21" s="124">
        <f>V21*5</f>
        <v>475</v>
      </c>
      <c r="X21" s="124" t="s">
        <v>123</v>
      </c>
      <c r="Y21" s="194"/>
      <c r="Z21" s="194"/>
      <c r="AA21" s="194"/>
      <c r="AB21" s="194"/>
      <c r="AC21" s="194"/>
      <c r="AD21" s="194"/>
    </row>
    <row r="22" spans="1:30" outlineLevel="1" x14ac:dyDescent="0.2">
      <c r="A22" s="144" t="s">
        <v>1189</v>
      </c>
      <c r="B22" s="144">
        <v>21</v>
      </c>
      <c r="C22" s="144" t="s">
        <v>1190</v>
      </c>
      <c r="D22" s="144">
        <v>2700</v>
      </c>
      <c r="E22" s="124">
        <v>96</v>
      </c>
      <c r="F22" s="144">
        <v>5</v>
      </c>
      <c r="G22" s="192"/>
      <c r="H22" s="144">
        <v>80</v>
      </c>
      <c r="I22" s="144">
        <v>1</v>
      </c>
      <c r="J22" s="144">
        <v>1</v>
      </c>
      <c r="K22" s="144">
        <v>0.13</v>
      </c>
      <c r="L22" s="144">
        <v>9</v>
      </c>
      <c r="M22" s="144">
        <v>9</v>
      </c>
      <c r="N22" s="144" t="s">
        <v>1191</v>
      </c>
      <c r="O22" s="123">
        <f>M22</f>
        <v>9</v>
      </c>
      <c r="P22" s="193">
        <f>1/K22</f>
        <v>7.6923076923076916</v>
      </c>
      <c r="Q22" s="194">
        <f>H22/(I22*P22)</f>
        <v>10.4</v>
      </c>
      <c r="R22" s="124">
        <f>D22*I22*J22</f>
        <v>2700</v>
      </c>
      <c r="S22" s="124">
        <f>D22*H22*I22*J22</f>
        <v>216000</v>
      </c>
      <c r="T22" s="124">
        <f>(D22*J22)*(1/K22)</f>
        <v>20769.230769230766</v>
      </c>
      <c r="U22" s="124">
        <f>S22/(O22+Q22)</f>
        <v>11134.020618556702</v>
      </c>
      <c r="V22" s="124">
        <v>96</v>
      </c>
      <c r="W22" s="124">
        <f>V22*5</f>
        <v>480</v>
      </c>
      <c r="X22" s="124" t="s">
        <v>123</v>
      </c>
      <c r="Y22" s="194"/>
      <c r="Z22" s="194"/>
      <c r="AA22" s="194"/>
      <c r="AB22" s="194"/>
      <c r="AC22" s="194"/>
      <c r="AD22" s="194"/>
    </row>
    <row r="23" spans="1:30" outlineLevel="1" x14ac:dyDescent="0.2">
      <c r="A23" s="144" t="s">
        <v>1189</v>
      </c>
      <c r="B23" s="144">
        <v>22</v>
      </c>
      <c r="C23" s="144" t="s">
        <v>1190</v>
      </c>
      <c r="D23" s="144">
        <v>2745</v>
      </c>
      <c r="E23" s="124">
        <v>97</v>
      </c>
      <c r="F23" s="144">
        <v>5</v>
      </c>
      <c r="G23" s="192"/>
      <c r="H23" s="144">
        <v>80</v>
      </c>
      <c r="I23" s="144">
        <v>1</v>
      </c>
      <c r="J23" s="144">
        <v>1</v>
      </c>
      <c r="K23" s="144">
        <v>0.13</v>
      </c>
      <c r="L23" s="144">
        <v>9</v>
      </c>
      <c r="M23" s="144">
        <v>9</v>
      </c>
      <c r="N23" s="144" t="s">
        <v>1191</v>
      </c>
      <c r="O23" s="123">
        <f>M23</f>
        <v>9</v>
      </c>
      <c r="P23" s="193">
        <f>1/K23</f>
        <v>7.6923076923076916</v>
      </c>
      <c r="Q23" s="194">
        <f>H23/(I23*P23)</f>
        <v>10.4</v>
      </c>
      <c r="R23" s="124">
        <f>D23*I23*J23</f>
        <v>2745</v>
      </c>
      <c r="S23" s="124">
        <f>D23*H23*I23*J23</f>
        <v>219600</v>
      </c>
      <c r="T23" s="124">
        <f>(D23*J23)*(1/K23)</f>
        <v>21115.384615384613</v>
      </c>
      <c r="U23" s="124">
        <f>S23/(O23+Q23)</f>
        <v>11319.58762886598</v>
      </c>
      <c r="V23" s="124">
        <v>97</v>
      </c>
      <c r="W23" s="124">
        <f>V23*5</f>
        <v>485</v>
      </c>
      <c r="X23" s="124" t="s">
        <v>123</v>
      </c>
      <c r="Y23" s="194"/>
      <c r="Z23" s="194"/>
      <c r="AA23" s="194"/>
      <c r="AB23" s="194"/>
      <c r="AC23" s="194"/>
      <c r="AD23" s="194"/>
    </row>
    <row r="24" spans="1:30" outlineLevel="1" x14ac:dyDescent="0.2">
      <c r="A24" s="144" t="s">
        <v>1189</v>
      </c>
      <c r="B24" s="144">
        <v>23</v>
      </c>
      <c r="C24" s="144" t="s">
        <v>1190</v>
      </c>
      <c r="D24" s="144">
        <v>2785</v>
      </c>
      <c r="E24" s="124">
        <v>98</v>
      </c>
      <c r="F24" s="144">
        <v>5</v>
      </c>
      <c r="G24" s="192"/>
      <c r="H24" s="144">
        <v>80</v>
      </c>
      <c r="I24" s="144">
        <v>1</v>
      </c>
      <c r="J24" s="144">
        <v>1</v>
      </c>
      <c r="K24" s="144">
        <v>0.13</v>
      </c>
      <c r="L24" s="144">
        <v>9</v>
      </c>
      <c r="M24" s="144">
        <v>9</v>
      </c>
      <c r="N24" s="144" t="s">
        <v>1191</v>
      </c>
      <c r="O24" s="123">
        <f>M24</f>
        <v>9</v>
      </c>
      <c r="P24" s="193">
        <f>1/K24</f>
        <v>7.6923076923076916</v>
      </c>
      <c r="Q24" s="194">
        <f>H24/(I24*P24)</f>
        <v>10.4</v>
      </c>
      <c r="R24" s="124">
        <f>D24*I24*J24</f>
        <v>2785</v>
      </c>
      <c r="S24" s="124">
        <f>D24*H24*I24*J24</f>
        <v>222800</v>
      </c>
      <c r="T24" s="124">
        <f>(D24*J24)*(1/K24)</f>
        <v>21423.076923076922</v>
      </c>
      <c r="U24" s="124">
        <f>S24/(O24+Q24)</f>
        <v>11484.536082474227</v>
      </c>
      <c r="V24" s="124">
        <v>98</v>
      </c>
      <c r="W24" s="124">
        <f>V24*5</f>
        <v>490</v>
      </c>
      <c r="X24" s="124" t="s">
        <v>123</v>
      </c>
      <c r="Y24" s="194"/>
      <c r="Z24" s="194"/>
      <c r="AA24" s="194"/>
      <c r="AB24" s="194"/>
      <c r="AC24" s="194"/>
      <c r="AD24" s="194"/>
    </row>
    <row r="25" spans="1:30" outlineLevel="1" x14ac:dyDescent="0.2">
      <c r="A25" s="144" t="s">
        <v>1189</v>
      </c>
      <c r="B25" s="144">
        <v>24</v>
      </c>
      <c r="C25" s="144" t="s">
        <v>1190</v>
      </c>
      <c r="D25" s="144">
        <v>2830</v>
      </c>
      <c r="E25" s="124">
        <v>99</v>
      </c>
      <c r="F25" s="144">
        <v>5</v>
      </c>
      <c r="G25" s="192"/>
      <c r="H25" s="144">
        <v>80</v>
      </c>
      <c r="I25" s="144">
        <v>1</v>
      </c>
      <c r="J25" s="144">
        <v>1</v>
      </c>
      <c r="K25" s="144">
        <v>0.13</v>
      </c>
      <c r="L25" s="144">
        <v>9</v>
      </c>
      <c r="M25" s="144">
        <v>9</v>
      </c>
      <c r="N25" s="144" t="s">
        <v>1191</v>
      </c>
      <c r="O25" s="123">
        <f>M25</f>
        <v>9</v>
      </c>
      <c r="P25" s="193">
        <f>1/K25</f>
        <v>7.6923076923076916</v>
      </c>
      <c r="Q25" s="194">
        <f>H25/(I25*P25)</f>
        <v>10.4</v>
      </c>
      <c r="R25" s="124">
        <f>D25*I25*J25</f>
        <v>2830</v>
      </c>
      <c r="S25" s="124">
        <f>D25*H25*I25*J25</f>
        <v>226400</v>
      </c>
      <c r="T25" s="124">
        <f>(D25*J25)*(1/K25)</f>
        <v>21769.230769230766</v>
      </c>
      <c r="U25" s="124">
        <f>S25/(O25+Q25)</f>
        <v>11670.103092783505</v>
      </c>
      <c r="V25" s="124">
        <v>99</v>
      </c>
      <c r="W25" s="124">
        <f>V25*5</f>
        <v>495</v>
      </c>
      <c r="X25" s="124" t="s">
        <v>123</v>
      </c>
      <c r="Y25" s="194"/>
      <c r="Z25" s="194"/>
      <c r="AA25" s="194"/>
      <c r="AB25" s="194"/>
      <c r="AC25" s="194"/>
      <c r="AD25" s="194"/>
    </row>
    <row r="26" spans="1:30" outlineLevel="1" x14ac:dyDescent="0.2">
      <c r="A26" s="144" t="s">
        <v>1189</v>
      </c>
      <c r="B26" s="144">
        <v>25</v>
      </c>
      <c r="C26" s="144" t="s">
        <v>1190</v>
      </c>
      <c r="D26" s="144">
        <v>2870</v>
      </c>
      <c r="E26" s="124">
        <v>100</v>
      </c>
      <c r="F26" s="144">
        <v>5</v>
      </c>
      <c r="G26" s="192"/>
      <c r="H26" s="144">
        <v>80</v>
      </c>
      <c r="I26" s="144">
        <v>1</v>
      </c>
      <c r="J26" s="144">
        <v>1</v>
      </c>
      <c r="K26" s="144">
        <v>0.13</v>
      </c>
      <c r="L26" s="144">
        <v>9</v>
      </c>
      <c r="M26" s="144">
        <v>9</v>
      </c>
      <c r="N26" s="144" t="s">
        <v>1191</v>
      </c>
      <c r="O26" s="123">
        <f>M26</f>
        <v>9</v>
      </c>
      <c r="P26" s="193">
        <f>1/K26</f>
        <v>7.6923076923076916</v>
      </c>
      <c r="Q26" s="194">
        <f>H26/(I26*P26)</f>
        <v>10.4</v>
      </c>
      <c r="R26" s="124">
        <f>D26*I26*J26</f>
        <v>2870</v>
      </c>
      <c r="S26" s="124">
        <f>D26*H26*I26*J26</f>
        <v>229600</v>
      </c>
      <c r="T26" s="124">
        <f>(D26*J26)*(1/K26)</f>
        <v>22076.923076923074</v>
      </c>
      <c r="U26" s="124">
        <f>S26/(O26+Q26)</f>
        <v>11835.051546391753</v>
      </c>
      <c r="V26" s="124">
        <v>100</v>
      </c>
      <c r="W26" s="124">
        <f>V26*5</f>
        <v>500</v>
      </c>
      <c r="X26" s="124" t="s">
        <v>123</v>
      </c>
      <c r="Y26" s="194"/>
      <c r="Z26" s="194"/>
      <c r="AA26" s="194"/>
      <c r="AB26" s="194"/>
      <c r="AC26" s="194"/>
      <c r="AD26" s="194"/>
    </row>
    <row r="27" spans="1:30" x14ac:dyDescent="0.2">
      <c r="A27" s="144" t="s">
        <v>1192</v>
      </c>
      <c r="B27" s="144">
        <v>1</v>
      </c>
      <c r="C27" s="144" t="s">
        <v>1190</v>
      </c>
      <c r="D27" s="144">
        <v>1845</v>
      </c>
      <c r="E27" s="123">
        <v>76</v>
      </c>
      <c r="F27" s="144">
        <v>5</v>
      </c>
      <c r="G27" s="192"/>
      <c r="H27" s="144">
        <v>80</v>
      </c>
      <c r="I27" s="144">
        <v>1</v>
      </c>
      <c r="J27" s="144">
        <v>1</v>
      </c>
      <c r="K27" s="144">
        <v>0.13</v>
      </c>
      <c r="L27" s="144">
        <v>9</v>
      </c>
      <c r="M27" s="144">
        <v>9</v>
      </c>
      <c r="N27" s="144" t="s">
        <v>1191</v>
      </c>
      <c r="O27" s="123">
        <f>M27</f>
        <v>9</v>
      </c>
      <c r="P27" s="193">
        <f>1/K27</f>
        <v>7.6923076923076916</v>
      </c>
      <c r="Q27" s="194">
        <f>H27/(I27*P27)</f>
        <v>10.4</v>
      </c>
      <c r="R27" s="123">
        <f>D27*I27*J27</f>
        <v>1845</v>
      </c>
      <c r="S27" s="123">
        <f>D27*H27*I27*J27</f>
        <v>147600</v>
      </c>
      <c r="T27" s="123">
        <f>(D27*J27)*(1/K27)</f>
        <v>14192.307692307691</v>
      </c>
      <c r="U27" s="123">
        <f>S27/(O27+Q27)</f>
        <v>7608.2474226804134</v>
      </c>
      <c r="V27" s="123">
        <v>76</v>
      </c>
      <c r="W27" s="123">
        <f>V27*5</f>
        <v>380</v>
      </c>
      <c r="X27" s="123" t="s">
        <v>123</v>
      </c>
      <c r="Y27" s="193"/>
      <c r="Z27" s="193"/>
      <c r="AA27" s="193"/>
      <c r="AB27" s="193"/>
      <c r="AC27" s="193"/>
      <c r="AD27" s="193"/>
    </row>
    <row r="28" spans="1:30" outlineLevel="1" x14ac:dyDescent="0.2">
      <c r="A28" s="144" t="s">
        <v>1192</v>
      </c>
      <c r="B28" s="144">
        <v>2</v>
      </c>
      <c r="C28" s="144" t="s">
        <v>1190</v>
      </c>
      <c r="D28" s="144">
        <v>1890</v>
      </c>
      <c r="E28" s="124">
        <v>77</v>
      </c>
      <c r="F28" s="144">
        <v>5</v>
      </c>
      <c r="G28" s="192"/>
      <c r="H28" s="144">
        <v>80</v>
      </c>
      <c r="I28" s="144">
        <v>1</v>
      </c>
      <c r="J28" s="144">
        <v>1</v>
      </c>
      <c r="K28" s="144">
        <v>0.13</v>
      </c>
      <c r="L28" s="144">
        <v>9</v>
      </c>
      <c r="M28" s="144">
        <v>9</v>
      </c>
      <c r="N28" s="144" t="s">
        <v>1191</v>
      </c>
      <c r="O28" s="123">
        <f>M28</f>
        <v>9</v>
      </c>
      <c r="P28" s="193">
        <f>1/K28</f>
        <v>7.6923076923076916</v>
      </c>
      <c r="Q28" s="194">
        <f>H28/(I28*P28)</f>
        <v>10.4</v>
      </c>
      <c r="R28" s="124">
        <f>D28*I28*J28</f>
        <v>1890</v>
      </c>
      <c r="S28" s="124">
        <f>D28*H28*I28*J28</f>
        <v>151200</v>
      </c>
      <c r="T28" s="124">
        <f>(D28*J28)*(1/K28)</f>
        <v>14538.461538461537</v>
      </c>
      <c r="U28" s="124">
        <f>S28/(O28+Q28)</f>
        <v>7793.8144329896913</v>
      </c>
      <c r="V28" s="124">
        <v>77</v>
      </c>
      <c r="W28" s="124">
        <f>V28*5</f>
        <v>385</v>
      </c>
      <c r="X28" s="124" t="s">
        <v>123</v>
      </c>
      <c r="Y28" s="194"/>
      <c r="Z28" s="194"/>
      <c r="AA28" s="194"/>
      <c r="AB28" s="194"/>
      <c r="AC28" s="194"/>
      <c r="AD28" s="194"/>
    </row>
    <row r="29" spans="1:30" outlineLevel="1" x14ac:dyDescent="0.2">
      <c r="A29" s="144" t="s">
        <v>1192</v>
      </c>
      <c r="B29" s="144">
        <v>3</v>
      </c>
      <c r="C29" s="144" t="s">
        <v>1190</v>
      </c>
      <c r="D29" s="144">
        <v>1930</v>
      </c>
      <c r="E29" s="124">
        <v>78</v>
      </c>
      <c r="F29" s="144">
        <v>5</v>
      </c>
      <c r="G29" s="192"/>
      <c r="H29" s="144">
        <v>80</v>
      </c>
      <c r="I29" s="144">
        <v>1</v>
      </c>
      <c r="J29" s="144">
        <v>1</v>
      </c>
      <c r="K29" s="144">
        <v>0.13</v>
      </c>
      <c r="L29" s="144">
        <v>9</v>
      </c>
      <c r="M29" s="144">
        <v>9</v>
      </c>
      <c r="N29" s="144" t="s">
        <v>1191</v>
      </c>
      <c r="O29" s="123">
        <f>M29</f>
        <v>9</v>
      </c>
      <c r="P29" s="193">
        <f>1/K29</f>
        <v>7.6923076923076916</v>
      </c>
      <c r="Q29" s="194">
        <f>H29/(I29*P29)</f>
        <v>10.4</v>
      </c>
      <c r="R29" s="124">
        <f>D29*I29*J29</f>
        <v>1930</v>
      </c>
      <c r="S29" s="124">
        <f>D29*H29*I29*J29</f>
        <v>154400</v>
      </c>
      <c r="T29" s="124">
        <f>(D29*J29)*(1/K29)</f>
        <v>14846.153846153846</v>
      </c>
      <c r="U29" s="124">
        <f>S29/(O29+Q29)</f>
        <v>7958.7628865979386</v>
      </c>
      <c r="V29" s="124">
        <v>78</v>
      </c>
      <c r="W29" s="124">
        <f>V29*5</f>
        <v>390</v>
      </c>
      <c r="X29" s="124" t="s">
        <v>123</v>
      </c>
      <c r="Y29" s="194"/>
      <c r="Z29" s="194"/>
      <c r="AA29" s="194"/>
      <c r="AB29" s="194"/>
      <c r="AC29" s="194"/>
      <c r="AD29" s="194"/>
    </row>
    <row r="30" spans="1:30" outlineLevel="1" x14ac:dyDescent="0.2">
      <c r="A30" s="144" t="s">
        <v>1192</v>
      </c>
      <c r="B30" s="144">
        <v>4</v>
      </c>
      <c r="C30" s="144" t="s">
        <v>1190</v>
      </c>
      <c r="D30" s="144">
        <v>1975</v>
      </c>
      <c r="E30" s="124">
        <v>79</v>
      </c>
      <c r="F30" s="144">
        <v>5</v>
      </c>
      <c r="G30" s="192"/>
      <c r="H30" s="144">
        <v>80</v>
      </c>
      <c r="I30" s="144">
        <v>1</v>
      </c>
      <c r="J30" s="144">
        <v>1</v>
      </c>
      <c r="K30" s="144">
        <v>0.13</v>
      </c>
      <c r="L30" s="144">
        <v>9</v>
      </c>
      <c r="M30" s="144">
        <v>9</v>
      </c>
      <c r="N30" s="144" t="s">
        <v>1191</v>
      </c>
      <c r="O30" s="123">
        <f>M30</f>
        <v>9</v>
      </c>
      <c r="P30" s="193">
        <f>1/K30</f>
        <v>7.6923076923076916</v>
      </c>
      <c r="Q30" s="194">
        <f>H30/(I30*P30)</f>
        <v>10.4</v>
      </c>
      <c r="R30" s="124">
        <f>D30*I30*J30</f>
        <v>1975</v>
      </c>
      <c r="S30" s="124">
        <f>D30*H30*I30*J30</f>
        <v>158000</v>
      </c>
      <c r="T30" s="124">
        <f>(D30*J30)*(1/K30)</f>
        <v>15192.307692307691</v>
      </c>
      <c r="U30" s="124">
        <f>S30/(O30+Q30)</f>
        <v>8144.3298969072175</v>
      </c>
      <c r="V30" s="124">
        <v>79</v>
      </c>
      <c r="W30" s="124">
        <f>V30*5</f>
        <v>395</v>
      </c>
      <c r="X30" s="124" t="s">
        <v>123</v>
      </c>
      <c r="Y30" s="194"/>
      <c r="Z30" s="194"/>
      <c r="AA30" s="194"/>
      <c r="AB30" s="194"/>
      <c r="AC30" s="194"/>
      <c r="AD30" s="194"/>
    </row>
    <row r="31" spans="1:30" outlineLevel="1" x14ac:dyDescent="0.2">
      <c r="A31" s="144" t="s">
        <v>1192</v>
      </c>
      <c r="B31" s="144">
        <v>5</v>
      </c>
      <c r="C31" s="144" t="s">
        <v>1190</v>
      </c>
      <c r="D31" s="144">
        <v>2020</v>
      </c>
      <c r="E31" s="124">
        <v>80</v>
      </c>
      <c r="F31" s="144">
        <v>5</v>
      </c>
      <c r="G31" s="192"/>
      <c r="H31" s="144">
        <v>80</v>
      </c>
      <c r="I31" s="144">
        <v>1</v>
      </c>
      <c r="J31" s="144">
        <v>1</v>
      </c>
      <c r="K31" s="144">
        <v>0.13</v>
      </c>
      <c r="L31" s="144">
        <v>9</v>
      </c>
      <c r="M31" s="144">
        <v>9</v>
      </c>
      <c r="N31" s="144" t="s">
        <v>1191</v>
      </c>
      <c r="O31" s="123">
        <f>M31</f>
        <v>9</v>
      </c>
      <c r="P31" s="193">
        <f>1/K31</f>
        <v>7.6923076923076916</v>
      </c>
      <c r="Q31" s="194">
        <f>H31/(I31*P31)</f>
        <v>10.4</v>
      </c>
      <c r="R31" s="124">
        <f>D31*I31*J31</f>
        <v>2020</v>
      </c>
      <c r="S31" s="124">
        <f>D31*H31*I31*J31</f>
        <v>161600</v>
      </c>
      <c r="T31" s="124">
        <f>(D31*J31)*(1/K31)</f>
        <v>15538.461538461537</v>
      </c>
      <c r="U31" s="124">
        <f>S31/(O31+Q31)</f>
        <v>8329.8969072164946</v>
      </c>
      <c r="V31" s="124">
        <v>80</v>
      </c>
      <c r="W31" s="124">
        <f>V31*5</f>
        <v>400</v>
      </c>
      <c r="X31" s="124" t="s">
        <v>123</v>
      </c>
      <c r="Y31" s="194"/>
      <c r="Z31" s="194"/>
      <c r="AA31" s="194"/>
      <c r="AB31" s="194"/>
      <c r="AC31" s="194"/>
      <c r="AD31" s="194"/>
    </row>
    <row r="32" spans="1:30" outlineLevel="1" x14ac:dyDescent="0.2">
      <c r="A32" s="144" t="s">
        <v>1192</v>
      </c>
      <c r="B32" s="144">
        <v>6</v>
      </c>
      <c r="C32" s="144" t="s">
        <v>1190</v>
      </c>
      <c r="D32" s="144">
        <v>2060</v>
      </c>
      <c r="E32" s="124">
        <v>81</v>
      </c>
      <c r="F32" s="144">
        <v>5</v>
      </c>
      <c r="G32" s="192"/>
      <c r="H32" s="144">
        <v>80</v>
      </c>
      <c r="I32" s="144">
        <v>1</v>
      </c>
      <c r="J32" s="144">
        <v>1</v>
      </c>
      <c r="K32" s="144">
        <v>0.13</v>
      </c>
      <c r="L32" s="144">
        <v>9</v>
      </c>
      <c r="M32" s="144">
        <v>9</v>
      </c>
      <c r="N32" s="144" t="s">
        <v>1191</v>
      </c>
      <c r="O32" s="123">
        <f>M32</f>
        <v>9</v>
      </c>
      <c r="P32" s="193">
        <f>1/K32</f>
        <v>7.6923076923076916</v>
      </c>
      <c r="Q32" s="194">
        <f>H32/(I32*P32)</f>
        <v>10.4</v>
      </c>
      <c r="R32" s="124">
        <f>D32*I32*J32</f>
        <v>2060</v>
      </c>
      <c r="S32" s="124">
        <f>D32*H32*I32*J32</f>
        <v>164800</v>
      </c>
      <c r="T32" s="124">
        <f>(D32*J32)*(1/K32)</f>
        <v>15846.153846153844</v>
      </c>
      <c r="U32" s="124">
        <f>S32/(O32+Q32)</f>
        <v>8494.8453608247437</v>
      </c>
      <c r="V32" s="124">
        <v>81</v>
      </c>
      <c r="W32" s="124">
        <f>V32*5</f>
        <v>405</v>
      </c>
      <c r="X32" s="124" t="s">
        <v>123</v>
      </c>
      <c r="Y32" s="194"/>
      <c r="Z32" s="194"/>
      <c r="AA32" s="194"/>
      <c r="AB32" s="194"/>
      <c r="AC32" s="194"/>
      <c r="AD32" s="194"/>
    </row>
    <row r="33" spans="1:30" outlineLevel="1" x14ac:dyDescent="0.2">
      <c r="A33" s="144" t="s">
        <v>1192</v>
      </c>
      <c r="B33" s="144">
        <v>7</v>
      </c>
      <c r="C33" s="144" t="s">
        <v>1190</v>
      </c>
      <c r="D33" s="144">
        <v>2105</v>
      </c>
      <c r="E33" s="124">
        <v>82</v>
      </c>
      <c r="F33" s="144">
        <v>5</v>
      </c>
      <c r="G33" s="192"/>
      <c r="H33" s="144">
        <v>80</v>
      </c>
      <c r="I33" s="144">
        <v>1</v>
      </c>
      <c r="J33" s="144">
        <v>1</v>
      </c>
      <c r="K33" s="144">
        <v>0.13</v>
      </c>
      <c r="L33" s="144">
        <v>9</v>
      </c>
      <c r="M33" s="144">
        <v>9</v>
      </c>
      <c r="N33" s="144" t="s">
        <v>1191</v>
      </c>
      <c r="O33" s="123">
        <f>M33</f>
        <v>9</v>
      </c>
      <c r="P33" s="193">
        <f>1/K33</f>
        <v>7.6923076923076916</v>
      </c>
      <c r="Q33" s="194">
        <f>H33/(I33*P33)</f>
        <v>10.4</v>
      </c>
      <c r="R33" s="124">
        <f>D33*I33*J33</f>
        <v>2105</v>
      </c>
      <c r="S33" s="124">
        <f>D33*H33*I33*J33</f>
        <v>168400</v>
      </c>
      <c r="T33" s="124">
        <f>(D33*J33)*(1/K33)</f>
        <v>16192.307692307691</v>
      </c>
      <c r="U33" s="124">
        <f>S33/(O33+Q33)</f>
        <v>8680.4123711340217</v>
      </c>
      <c r="V33" s="124">
        <v>82</v>
      </c>
      <c r="W33" s="124">
        <f>V33*5</f>
        <v>410</v>
      </c>
      <c r="X33" s="124" t="s">
        <v>123</v>
      </c>
      <c r="Y33" s="194"/>
      <c r="Z33" s="194"/>
      <c r="AA33" s="194"/>
      <c r="AB33" s="194"/>
      <c r="AC33" s="194"/>
      <c r="AD33" s="194"/>
    </row>
    <row r="34" spans="1:30" outlineLevel="1" x14ac:dyDescent="0.2">
      <c r="A34" s="144" t="s">
        <v>1192</v>
      </c>
      <c r="B34" s="144">
        <v>8</v>
      </c>
      <c r="C34" s="144" t="s">
        <v>1190</v>
      </c>
      <c r="D34" s="144">
        <v>2145</v>
      </c>
      <c r="E34" s="124">
        <v>83</v>
      </c>
      <c r="F34" s="144">
        <v>5</v>
      </c>
      <c r="G34" s="192"/>
      <c r="H34" s="144">
        <v>80</v>
      </c>
      <c r="I34" s="144">
        <v>1</v>
      </c>
      <c r="J34" s="144">
        <v>1</v>
      </c>
      <c r="K34" s="144">
        <v>0.13</v>
      </c>
      <c r="L34" s="144">
        <v>9</v>
      </c>
      <c r="M34" s="144">
        <v>9</v>
      </c>
      <c r="N34" s="144" t="s">
        <v>1191</v>
      </c>
      <c r="O34" s="123">
        <f>M34</f>
        <v>9</v>
      </c>
      <c r="P34" s="193">
        <f>1/K34</f>
        <v>7.6923076923076916</v>
      </c>
      <c r="Q34" s="194">
        <f>H34/(I34*P34)</f>
        <v>10.4</v>
      </c>
      <c r="R34" s="124">
        <f>D34*I34*J34</f>
        <v>2145</v>
      </c>
      <c r="S34" s="124">
        <f>D34*H34*I34*J34</f>
        <v>171600</v>
      </c>
      <c r="T34" s="124">
        <f>(D34*J34)*(1/K34)</f>
        <v>16500</v>
      </c>
      <c r="U34" s="124">
        <f>S34/(O34+Q34)</f>
        <v>8845.360824742269</v>
      </c>
      <c r="V34" s="124">
        <v>83</v>
      </c>
      <c r="W34" s="124">
        <f>V34*5</f>
        <v>415</v>
      </c>
      <c r="X34" s="124" t="s">
        <v>123</v>
      </c>
      <c r="Y34" s="194"/>
      <c r="Z34" s="194"/>
      <c r="AA34" s="194"/>
      <c r="AB34" s="194"/>
      <c r="AC34" s="194"/>
      <c r="AD34" s="194"/>
    </row>
    <row r="35" spans="1:30" outlineLevel="1" x14ac:dyDescent="0.2">
      <c r="A35" s="144" t="s">
        <v>1192</v>
      </c>
      <c r="B35" s="144">
        <v>9</v>
      </c>
      <c r="C35" s="144" t="s">
        <v>1190</v>
      </c>
      <c r="D35" s="144">
        <v>2190</v>
      </c>
      <c r="E35" s="124">
        <v>84</v>
      </c>
      <c r="F35" s="144">
        <v>5</v>
      </c>
      <c r="G35" s="192"/>
      <c r="H35" s="144">
        <v>80</v>
      </c>
      <c r="I35" s="144">
        <v>1</v>
      </c>
      <c r="J35" s="144">
        <v>1</v>
      </c>
      <c r="K35" s="144">
        <v>0.13</v>
      </c>
      <c r="L35" s="144">
        <v>9</v>
      </c>
      <c r="M35" s="144">
        <v>9</v>
      </c>
      <c r="N35" s="144" t="s">
        <v>1191</v>
      </c>
      <c r="O35" s="123">
        <f>M35</f>
        <v>9</v>
      </c>
      <c r="P35" s="193">
        <f>1/K35</f>
        <v>7.6923076923076916</v>
      </c>
      <c r="Q35" s="194">
        <f>H35/(I35*P35)</f>
        <v>10.4</v>
      </c>
      <c r="R35" s="124">
        <f>D35*I35*J35</f>
        <v>2190</v>
      </c>
      <c r="S35" s="124">
        <f>D35*H35*I35*J35</f>
        <v>175200</v>
      </c>
      <c r="T35" s="124">
        <f>(D35*J35)*(1/K35)</f>
        <v>16846.153846153844</v>
      </c>
      <c r="U35" s="124">
        <f>S35/(O35+Q35)</f>
        <v>9030.9278350515469</v>
      </c>
      <c r="V35" s="124">
        <v>84</v>
      </c>
      <c r="W35" s="124">
        <f>V35*5</f>
        <v>420</v>
      </c>
      <c r="X35" s="124" t="s">
        <v>123</v>
      </c>
      <c r="Y35" s="194"/>
      <c r="Z35" s="194"/>
      <c r="AA35" s="194"/>
      <c r="AB35" s="194"/>
      <c r="AC35" s="194"/>
      <c r="AD35" s="194"/>
    </row>
    <row r="36" spans="1:30" outlineLevel="1" x14ac:dyDescent="0.2">
      <c r="A36" s="144" t="s">
        <v>1192</v>
      </c>
      <c r="B36" s="144">
        <v>10</v>
      </c>
      <c r="C36" s="144" t="s">
        <v>1190</v>
      </c>
      <c r="D36" s="144">
        <v>2230</v>
      </c>
      <c r="E36" s="124">
        <v>85</v>
      </c>
      <c r="F36" s="144">
        <v>5</v>
      </c>
      <c r="G36" s="192"/>
      <c r="H36" s="144">
        <v>80</v>
      </c>
      <c r="I36" s="144">
        <v>1</v>
      </c>
      <c r="J36" s="144">
        <v>1</v>
      </c>
      <c r="K36" s="144">
        <v>0.13</v>
      </c>
      <c r="L36" s="144">
        <v>9</v>
      </c>
      <c r="M36" s="144">
        <v>9</v>
      </c>
      <c r="N36" s="144" t="s">
        <v>1191</v>
      </c>
      <c r="O36" s="123">
        <f>M36</f>
        <v>9</v>
      </c>
      <c r="P36" s="193">
        <f>1/K36</f>
        <v>7.6923076923076916</v>
      </c>
      <c r="Q36" s="194">
        <f>H36/(I36*P36)</f>
        <v>10.4</v>
      </c>
      <c r="R36" s="124">
        <f>D36*I36*J36</f>
        <v>2230</v>
      </c>
      <c r="S36" s="124">
        <f>D36*H36*I36*J36</f>
        <v>178400</v>
      </c>
      <c r="T36" s="124">
        <f>(D36*J36)*(1/K36)</f>
        <v>17153.846153846152</v>
      </c>
      <c r="U36" s="124">
        <f>S36/(O36+Q36)</f>
        <v>9195.8762886597942</v>
      </c>
      <c r="V36" s="124">
        <v>85</v>
      </c>
      <c r="W36" s="124">
        <f>V36*5</f>
        <v>425</v>
      </c>
      <c r="X36" s="124" t="s">
        <v>123</v>
      </c>
      <c r="Y36" s="194"/>
      <c r="Z36" s="194"/>
      <c r="AA36" s="194"/>
      <c r="AB36" s="194"/>
      <c r="AC36" s="194"/>
      <c r="AD36" s="194"/>
    </row>
    <row r="37" spans="1:30" outlineLevel="1" x14ac:dyDescent="0.2">
      <c r="A37" s="144" t="s">
        <v>1192</v>
      </c>
      <c r="B37" s="144">
        <v>11</v>
      </c>
      <c r="C37" s="144" t="s">
        <v>1190</v>
      </c>
      <c r="D37" s="144">
        <v>2275</v>
      </c>
      <c r="E37" s="124">
        <v>86</v>
      </c>
      <c r="F37" s="144">
        <v>5</v>
      </c>
      <c r="G37" s="192"/>
      <c r="H37" s="144">
        <v>80</v>
      </c>
      <c r="I37" s="144">
        <v>1</v>
      </c>
      <c r="J37" s="144">
        <v>1</v>
      </c>
      <c r="K37" s="144">
        <v>0.13</v>
      </c>
      <c r="L37" s="144">
        <v>9</v>
      </c>
      <c r="M37" s="144">
        <v>9</v>
      </c>
      <c r="N37" s="144" t="s">
        <v>1191</v>
      </c>
      <c r="O37" s="123">
        <f>M37</f>
        <v>9</v>
      </c>
      <c r="P37" s="193">
        <f>1/K37</f>
        <v>7.6923076923076916</v>
      </c>
      <c r="Q37" s="194">
        <f>H37/(I37*P37)</f>
        <v>10.4</v>
      </c>
      <c r="R37" s="124">
        <f>D37*I37*J37</f>
        <v>2275</v>
      </c>
      <c r="S37" s="124">
        <f>D37*H37*I37*J37</f>
        <v>182000</v>
      </c>
      <c r="T37" s="124">
        <f>(D37*J37)*(1/K37)</f>
        <v>17500</v>
      </c>
      <c r="U37" s="124">
        <f>S37/(O37+Q37)</f>
        <v>9381.4432989690722</v>
      </c>
      <c r="V37" s="124">
        <v>86</v>
      </c>
      <c r="W37" s="124">
        <f>V37*5</f>
        <v>430</v>
      </c>
      <c r="X37" s="124" t="s">
        <v>123</v>
      </c>
      <c r="Y37" s="194"/>
      <c r="Z37" s="194"/>
      <c r="AA37" s="194"/>
      <c r="AB37" s="194"/>
      <c r="AC37" s="194"/>
      <c r="AD37" s="194"/>
    </row>
    <row r="38" spans="1:30" outlineLevel="1" x14ac:dyDescent="0.2">
      <c r="A38" s="144" t="s">
        <v>1192</v>
      </c>
      <c r="B38" s="144">
        <v>12</v>
      </c>
      <c r="C38" s="144" t="s">
        <v>1190</v>
      </c>
      <c r="D38" s="144">
        <v>2315</v>
      </c>
      <c r="E38" s="124">
        <v>87</v>
      </c>
      <c r="F38" s="144">
        <v>5</v>
      </c>
      <c r="G38" s="192"/>
      <c r="H38" s="144">
        <v>80</v>
      </c>
      <c r="I38" s="144">
        <v>1</v>
      </c>
      <c r="J38" s="144">
        <v>1</v>
      </c>
      <c r="K38" s="144">
        <v>0.13</v>
      </c>
      <c r="L38" s="144">
        <v>9</v>
      </c>
      <c r="M38" s="144">
        <v>9</v>
      </c>
      <c r="N38" s="144" t="s">
        <v>1191</v>
      </c>
      <c r="O38" s="123">
        <f>M38</f>
        <v>9</v>
      </c>
      <c r="P38" s="193">
        <f>1/K38</f>
        <v>7.6923076923076916</v>
      </c>
      <c r="Q38" s="194">
        <f>H38/(I38*P38)</f>
        <v>10.4</v>
      </c>
      <c r="R38" s="124">
        <f>D38*I38*J38</f>
        <v>2315</v>
      </c>
      <c r="S38" s="124">
        <f>D38*H38*I38*J38</f>
        <v>185200</v>
      </c>
      <c r="T38" s="124">
        <f>(D38*J38)*(1/K38)</f>
        <v>17807.692307692305</v>
      </c>
      <c r="U38" s="124">
        <f>S38/(O38+Q38)</f>
        <v>9546.3917525773195</v>
      </c>
      <c r="V38" s="124">
        <v>87</v>
      </c>
      <c r="W38" s="124">
        <f>V38*5</f>
        <v>435</v>
      </c>
      <c r="X38" s="124" t="s">
        <v>123</v>
      </c>
      <c r="Y38" s="194"/>
      <c r="Z38" s="194"/>
      <c r="AA38" s="194"/>
      <c r="AB38" s="194"/>
      <c r="AC38" s="194"/>
      <c r="AD38" s="194"/>
    </row>
    <row r="39" spans="1:30" outlineLevel="1" x14ac:dyDescent="0.2">
      <c r="A39" s="144" t="s">
        <v>1192</v>
      </c>
      <c r="B39" s="144">
        <v>13</v>
      </c>
      <c r="C39" s="144" t="s">
        <v>1190</v>
      </c>
      <c r="D39" s="144">
        <v>2360</v>
      </c>
      <c r="E39" s="124">
        <v>88</v>
      </c>
      <c r="F39" s="144">
        <v>5</v>
      </c>
      <c r="G39" s="192"/>
      <c r="H39" s="144">
        <v>80</v>
      </c>
      <c r="I39" s="144">
        <v>1</v>
      </c>
      <c r="J39" s="144">
        <v>1</v>
      </c>
      <c r="K39" s="144">
        <v>0.13</v>
      </c>
      <c r="L39" s="144">
        <v>9</v>
      </c>
      <c r="M39" s="144">
        <v>9</v>
      </c>
      <c r="N39" s="144" t="s">
        <v>1191</v>
      </c>
      <c r="O39" s="123">
        <f>M39</f>
        <v>9</v>
      </c>
      <c r="P39" s="193">
        <f>1/K39</f>
        <v>7.6923076923076916</v>
      </c>
      <c r="Q39" s="194">
        <f>H39/(I39*P39)</f>
        <v>10.4</v>
      </c>
      <c r="R39" s="124">
        <f>D39*I39*J39</f>
        <v>2360</v>
      </c>
      <c r="S39" s="124">
        <f>D39*H39*I39*J39</f>
        <v>188800</v>
      </c>
      <c r="T39" s="124">
        <f>(D39*J39)*(1/K39)</f>
        <v>18153.846153846152</v>
      </c>
      <c r="U39" s="124">
        <f>S39/(O39+Q39)</f>
        <v>9731.9587628865993</v>
      </c>
      <c r="V39" s="124">
        <v>88</v>
      </c>
      <c r="W39" s="124">
        <f>V39*5</f>
        <v>440</v>
      </c>
      <c r="X39" s="124" t="s">
        <v>123</v>
      </c>
      <c r="Y39" s="194"/>
      <c r="Z39" s="194"/>
      <c r="AA39" s="194"/>
      <c r="AB39" s="194"/>
      <c r="AC39" s="194"/>
      <c r="AD39" s="194"/>
    </row>
    <row r="40" spans="1:30" outlineLevel="1" x14ac:dyDescent="0.2">
      <c r="A40" s="144" t="s">
        <v>1192</v>
      </c>
      <c r="B40" s="144">
        <v>14</v>
      </c>
      <c r="C40" s="144" t="s">
        <v>1190</v>
      </c>
      <c r="D40" s="144">
        <v>2400</v>
      </c>
      <c r="E40" s="124">
        <v>89</v>
      </c>
      <c r="F40" s="144">
        <v>5</v>
      </c>
      <c r="G40" s="192"/>
      <c r="H40" s="144">
        <v>80</v>
      </c>
      <c r="I40" s="144">
        <v>1</v>
      </c>
      <c r="J40" s="144">
        <v>1</v>
      </c>
      <c r="K40" s="144">
        <v>0.13</v>
      </c>
      <c r="L40" s="144">
        <v>9</v>
      </c>
      <c r="M40" s="144">
        <v>9</v>
      </c>
      <c r="N40" s="144" t="s">
        <v>1191</v>
      </c>
      <c r="O40" s="123">
        <f>M40</f>
        <v>9</v>
      </c>
      <c r="P40" s="193">
        <f>1/K40</f>
        <v>7.6923076923076916</v>
      </c>
      <c r="Q40" s="194">
        <f>H40/(I40*P40)</f>
        <v>10.4</v>
      </c>
      <c r="R40" s="124">
        <f>D40*I40*J40</f>
        <v>2400</v>
      </c>
      <c r="S40" s="124">
        <f>D40*H40*I40*J40</f>
        <v>192000</v>
      </c>
      <c r="T40" s="124">
        <f>(D40*J40)*(1/K40)</f>
        <v>18461.538461538461</v>
      </c>
      <c r="U40" s="124">
        <f>S40/(O40+Q40)</f>
        <v>9896.9072164948466</v>
      </c>
      <c r="V40" s="124">
        <v>89</v>
      </c>
      <c r="W40" s="124">
        <f>V40*5</f>
        <v>445</v>
      </c>
      <c r="X40" s="124" t="s">
        <v>123</v>
      </c>
      <c r="Y40" s="194"/>
      <c r="Z40" s="194"/>
      <c r="AA40" s="194"/>
      <c r="AB40" s="194"/>
      <c r="AC40" s="194"/>
      <c r="AD40" s="194"/>
    </row>
    <row r="41" spans="1:30" outlineLevel="1" x14ac:dyDescent="0.2">
      <c r="A41" s="144" t="s">
        <v>1192</v>
      </c>
      <c r="B41" s="144">
        <v>15</v>
      </c>
      <c r="C41" s="144" t="s">
        <v>1190</v>
      </c>
      <c r="D41" s="144">
        <v>2445</v>
      </c>
      <c r="E41" s="124">
        <v>90</v>
      </c>
      <c r="F41" s="144">
        <v>5</v>
      </c>
      <c r="G41" s="192"/>
      <c r="H41" s="144">
        <v>80</v>
      </c>
      <c r="I41" s="144">
        <v>1</v>
      </c>
      <c r="J41" s="144">
        <v>1</v>
      </c>
      <c r="K41" s="144">
        <v>0.13</v>
      </c>
      <c r="L41" s="144">
        <v>9</v>
      </c>
      <c r="M41" s="144">
        <v>9</v>
      </c>
      <c r="N41" s="144" t="s">
        <v>1191</v>
      </c>
      <c r="O41" s="123">
        <f>M41</f>
        <v>9</v>
      </c>
      <c r="P41" s="193">
        <f>1/K41</f>
        <v>7.6923076923076916</v>
      </c>
      <c r="Q41" s="194">
        <f>H41/(I41*P41)</f>
        <v>10.4</v>
      </c>
      <c r="R41" s="124">
        <f>D41*I41*J41</f>
        <v>2445</v>
      </c>
      <c r="S41" s="124">
        <f>D41*H41*I41*J41</f>
        <v>195600</v>
      </c>
      <c r="T41" s="124">
        <f>(D41*J41)*(1/K41)</f>
        <v>18807.692307692305</v>
      </c>
      <c r="U41" s="124">
        <f>S41/(O41+Q41)</f>
        <v>10082.474226804125</v>
      </c>
      <c r="V41" s="124">
        <v>90</v>
      </c>
      <c r="W41" s="124">
        <f>V41*5</f>
        <v>450</v>
      </c>
      <c r="X41" s="124" t="s">
        <v>123</v>
      </c>
      <c r="Y41" s="194"/>
      <c r="Z41" s="194"/>
      <c r="AA41" s="194"/>
      <c r="AB41" s="194"/>
      <c r="AC41" s="194"/>
      <c r="AD41" s="194"/>
    </row>
    <row r="42" spans="1:30" outlineLevel="1" x14ac:dyDescent="0.2">
      <c r="A42" s="144" t="s">
        <v>1192</v>
      </c>
      <c r="B42" s="144">
        <v>16</v>
      </c>
      <c r="C42" s="144" t="s">
        <v>1190</v>
      </c>
      <c r="D42" s="144">
        <v>2485</v>
      </c>
      <c r="E42" s="124">
        <v>91</v>
      </c>
      <c r="F42" s="144">
        <v>5</v>
      </c>
      <c r="G42" s="192"/>
      <c r="H42" s="144">
        <v>80</v>
      </c>
      <c r="I42" s="144">
        <v>1</v>
      </c>
      <c r="J42" s="144">
        <v>1</v>
      </c>
      <c r="K42" s="144">
        <v>0.13</v>
      </c>
      <c r="L42" s="144">
        <v>9</v>
      </c>
      <c r="M42" s="144">
        <v>9</v>
      </c>
      <c r="N42" s="144" t="s">
        <v>1191</v>
      </c>
      <c r="O42" s="123">
        <f>M42</f>
        <v>9</v>
      </c>
      <c r="P42" s="193">
        <f>1/K42</f>
        <v>7.6923076923076916</v>
      </c>
      <c r="Q42" s="194">
        <f>H42/(I42*P42)</f>
        <v>10.4</v>
      </c>
      <c r="R42" s="124">
        <f>D42*I42*J42</f>
        <v>2485</v>
      </c>
      <c r="S42" s="124">
        <f>D42*H42*I42*J42</f>
        <v>198800</v>
      </c>
      <c r="T42" s="124">
        <f>(D42*J42)*(1/K42)</f>
        <v>19115.384615384613</v>
      </c>
      <c r="U42" s="124">
        <f>S42/(O42+Q42)</f>
        <v>10247.422680412372</v>
      </c>
      <c r="V42" s="124">
        <v>91</v>
      </c>
      <c r="W42" s="124">
        <f>V42*5</f>
        <v>455</v>
      </c>
      <c r="X42" s="124" t="s">
        <v>123</v>
      </c>
      <c r="Y42" s="194"/>
      <c r="Z42" s="194"/>
      <c r="AA42" s="194"/>
      <c r="AB42" s="194"/>
      <c r="AC42" s="194"/>
      <c r="AD42" s="194"/>
    </row>
    <row r="43" spans="1:30" outlineLevel="1" x14ac:dyDescent="0.2">
      <c r="A43" s="144" t="s">
        <v>1192</v>
      </c>
      <c r="B43" s="144">
        <v>17</v>
      </c>
      <c r="C43" s="144" t="s">
        <v>1190</v>
      </c>
      <c r="D43" s="144">
        <v>2530</v>
      </c>
      <c r="E43" s="124">
        <v>92</v>
      </c>
      <c r="F43" s="144">
        <v>5</v>
      </c>
      <c r="G43" s="192"/>
      <c r="H43" s="144">
        <v>80</v>
      </c>
      <c r="I43" s="144">
        <v>1</v>
      </c>
      <c r="J43" s="144">
        <v>1</v>
      </c>
      <c r="K43" s="144">
        <v>0.13</v>
      </c>
      <c r="L43" s="144">
        <v>9</v>
      </c>
      <c r="M43" s="144">
        <v>9</v>
      </c>
      <c r="N43" s="144" t="s">
        <v>1191</v>
      </c>
      <c r="O43" s="123">
        <f>M43</f>
        <v>9</v>
      </c>
      <c r="P43" s="193">
        <f>1/K43</f>
        <v>7.6923076923076916</v>
      </c>
      <c r="Q43" s="194">
        <f>H43/(I43*P43)</f>
        <v>10.4</v>
      </c>
      <c r="R43" s="124">
        <f>D43*I43*J43</f>
        <v>2530</v>
      </c>
      <c r="S43" s="124">
        <f>D43*H43*I43*J43</f>
        <v>202400</v>
      </c>
      <c r="T43" s="124">
        <f>(D43*J43)*(1/K43)</f>
        <v>19461.538461538461</v>
      </c>
      <c r="U43" s="124">
        <f>S43/(O43+Q43)</f>
        <v>10432.98969072165</v>
      </c>
      <c r="V43" s="124">
        <v>92</v>
      </c>
      <c r="W43" s="124">
        <f>V43*5</f>
        <v>460</v>
      </c>
      <c r="X43" s="124" t="s">
        <v>123</v>
      </c>
      <c r="Y43" s="194"/>
      <c r="Z43" s="194"/>
      <c r="AA43" s="194"/>
      <c r="AB43" s="194"/>
      <c r="AC43" s="194"/>
      <c r="AD43" s="194"/>
    </row>
    <row r="44" spans="1:30" outlineLevel="1" x14ac:dyDescent="0.2">
      <c r="A44" s="144" t="s">
        <v>1192</v>
      </c>
      <c r="B44" s="144">
        <v>18</v>
      </c>
      <c r="C44" s="144" t="s">
        <v>1190</v>
      </c>
      <c r="D44" s="144">
        <v>2570</v>
      </c>
      <c r="E44" s="124">
        <v>93</v>
      </c>
      <c r="F44" s="144">
        <v>5</v>
      </c>
      <c r="G44" s="192"/>
      <c r="H44" s="144">
        <v>80</v>
      </c>
      <c r="I44" s="144">
        <v>1</v>
      </c>
      <c r="J44" s="144">
        <v>1</v>
      </c>
      <c r="K44" s="144">
        <v>0.13</v>
      </c>
      <c r="L44" s="144">
        <v>9</v>
      </c>
      <c r="M44" s="144">
        <v>9</v>
      </c>
      <c r="N44" s="144" t="s">
        <v>1191</v>
      </c>
      <c r="O44" s="123">
        <f>M44</f>
        <v>9</v>
      </c>
      <c r="P44" s="193">
        <f>1/K44</f>
        <v>7.6923076923076916</v>
      </c>
      <c r="Q44" s="194">
        <f>H44/(I44*P44)</f>
        <v>10.4</v>
      </c>
      <c r="R44" s="124">
        <f>D44*I44*J44</f>
        <v>2570</v>
      </c>
      <c r="S44" s="124">
        <f>D44*H44*I44*J44</f>
        <v>205600</v>
      </c>
      <c r="T44" s="124">
        <f>(D44*J44)*(1/K44)</f>
        <v>19769.230769230766</v>
      </c>
      <c r="U44" s="124">
        <f>S44/(O44+Q44)</f>
        <v>10597.938144329897</v>
      </c>
      <c r="V44" s="124">
        <v>93</v>
      </c>
      <c r="W44" s="124">
        <f>V44*5</f>
        <v>465</v>
      </c>
      <c r="X44" s="124" t="s">
        <v>123</v>
      </c>
      <c r="Y44" s="194"/>
      <c r="Z44" s="194"/>
      <c r="AA44" s="194"/>
      <c r="AB44" s="194"/>
      <c r="AC44" s="194"/>
      <c r="AD44" s="194"/>
    </row>
    <row r="45" spans="1:30" outlineLevel="1" x14ac:dyDescent="0.2">
      <c r="A45" s="144" t="s">
        <v>1192</v>
      </c>
      <c r="B45" s="144">
        <v>19</v>
      </c>
      <c r="C45" s="144" t="s">
        <v>1190</v>
      </c>
      <c r="D45" s="144">
        <v>2615</v>
      </c>
      <c r="E45" s="124">
        <v>94</v>
      </c>
      <c r="F45" s="144">
        <v>5</v>
      </c>
      <c r="G45" s="192"/>
      <c r="H45" s="144">
        <v>80</v>
      </c>
      <c r="I45" s="144">
        <v>1</v>
      </c>
      <c r="J45" s="144">
        <v>1</v>
      </c>
      <c r="K45" s="144">
        <v>0.13</v>
      </c>
      <c r="L45" s="144">
        <v>9</v>
      </c>
      <c r="M45" s="144">
        <v>9</v>
      </c>
      <c r="N45" s="144" t="s">
        <v>1191</v>
      </c>
      <c r="O45" s="123">
        <f>M45</f>
        <v>9</v>
      </c>
      <c r="P45" s="193">
        <f>1/K45</f>
        <v>7.6923076923076916</v>
      </c>
      <c r="Q45" s="194">
        <f>H45/(I45*P45)</f>
        <v>10.4</v>
      </c>
      <c r="R45" s="124">
        <f>D45*I45*J45</f>
        <v>2615</v>
      </c>
      <c r="S45" s="124">
        <f>D45*H45*I45*J45</f>
        <v>209200</v>
      </c>
      <c r="T45" s="124">
        <f>(D45*J45)*(1/K45)</f>
        <v>20115.384615384613</v>
      </c>
      <c r="U45" s="124">
        <f>S45/(O45+Q45)</f>
        <v>10783.505154639177</v>
      </c>
      <c r="V45" s="124">
        <v>94</v>
      </c>
      <c r="W45" s="124">
        <f>V45*5</f>
        <v>470</v>
      </c>
      <c r="X45" s="124" t="s">
        <v>123</v>
      </c>
      <c r="Y45" s="194"/>
      <c r="Z45" s="194"/>
      <c r="AA45" s="194"/>
      <c r="AB45" s="194"/>
      <c r="AC45" s="194"/>
      <c r="AD45" s="194"/>
    </row>
    <row r="46" spans="1:30" outlineLevel="1" x14ac:dyDescent="0.2">
      <c r="A46" s="144" t="s">
        <v>1192</v>
      </c>
      <c r="B46" s="144">
        <v>20</v>
      </c>
      <c r="C46" s="144" t="s">
        <v>1190</v>
      </c>
      <c r="D46" s="144">
        <v>2660</v>
      </c>
      <c r="E46" s="124">
        <v>95</v>
      </c>
      <c r="F46" s="144">
        <v>5</v>
      </c>
      <c r="G46" s="192"/>
      <c r="H46" s="144">
        <v>80</v>
      </c>
      <c r="I46" s="144">
        <v>1</v>
      </c>
      <c r="J46" s="144">
        <v>1</v>
      </c>
      <c r="K46" s="144">
        <v>0.13</v>
      </c>
      <c r="L46" s="144">
        <v>9</v>
      </c>
      <c r="M46" s="144">
        <v>9</v>
      </c>
      <c r="N46" s="144" t="s">
        <v>1191</v>
      </c>
      <c r="O46" s="123">
        <f>M46</f>
        <v>9</v>
      </c>
      <c r="P46" s="193">
        <f>1/K46</f>
        <v>7.6923076923076916</v>
      </c>
      <c r="Q46" s="194">
        <f>H46/(I46*P46)</f>
        <v>10.4</v>
      </c>
      <c r="R46" s="124">
        <f>D46*I46*J46</f>
        <v>2660</v>
      </c>
      <c r="S46" s="124">
        <f>D46*H46*I46*J46</f>
        <v>212800</v>
      </c>
      <c r="T46" s="124">
        <f>(D46*J46)*(1/K46)</f>
        <v>20461.538461538461</v>
      </c>
      <c r="U46" s="124">
        <f>S46/(O46+Q46)</f>
        <v>10969.072164948455</v>
      </c>
      <c r="V46" s="124">
        <v>95</v>
      </c>
      <c r="W46" s="124">
        <f>V46*5</f>
        <v>475</v>
      </c>
      <c r="X46" s="124" t="s">
        <v>123</v>
      </c>
      <c r="Y46" s="194"/>
      <c r="Z46" s="194"/>
      <c r="AA46" s="194"/>
      <c r="AB46" s="194"/>
      <c r="AC46" s="194"/>
      <c r="AD46" s="194"/>
    </row>
    <row r="47" spans="1:30" outlineLevel="1" x14ac:dyDescent="0.2">
      <c r="A47" s="144" t="s">
        <v>1192</v>
      </c>
      <c r="B47" s="144">
        <v>21</v>
      </c>
      <c r="C47" s="144" t="s">
        <v>1190</v>
      </c>
      <c r="D47" s="144">
        <v>2700</v>
      </c>
      <c r="E47" s="124">
        <v>96</v>
      </c>
      <c r="F47" s="144">
        <v>5</v>
      </c>
      <c r="G47" s="192"/>
      <c r="H47" s="144">
        <v>80</v>
      </c>
      <c r="I47" s="144">
        <v>1</v>
      </c>
      <c r="J47" s="144">
        <v>1</v>
      </c>
      <c r="K47" s="144">
        <v>0.13</v>
      </c>
      <c r="L47" s="144">
        <v>9</v>
      </c>
      <c r="M47" s="144">
        <v>9</v>
      </c>
      <c r="N47" s="144" t="s">
        <v>1191</v>
      </c>
      <c r="O47" s="123">
        <f>M47</f>
        <v>9</v>
      </c>
      <c r="P47" s="193">
        <f>1/K47</f>
        <v>7.6923076923076916</v>
      </c>
      <c r="Q47" s="194">
        <f>H47/(I47*P47)</f>
        <v>10.4</v>
      </c>
      <c r="R47" s="124">
        <f>D47*I47*J47</f>
        <v>2700</v>
      </c>
      <c r="S47" s="124">
        <f>D47*H47*I47*J47</f>
        <v>216000</v>
      </c>
      <c r="T47" s="124">
        <f>(D47*J47)*(1/K47)</f>
        <v>20769.230769230766</v>
      </c>
      <c r="U47" s="124">
        <f>S47/(O47+Q47)</f>
        <v>11134.020618556702</v>
      </c>
      <c r="V47" s="124">
        <v>96</v>
      </c>
      <c r="W47" s="124">
        <f>V47*5</f>
        <v>480</v>
      </c>
      <c r="X47" s="124" t="s">
        <v>123</v>
      </c>
      <c r="Y47" s="194"/>
      <c r="Z47" s="194"/>
      <c r="AA47" s="194"/>
      <c r="AB47" s="194"/>
      <c r="AC47" s="194"/>
      <c r="AD47" s="194"/>
    </row>
    <row r="48" spans="1:30" outlineLevel="1" x14ac:dyDescent="0.2">
      <c r="A48" s="144" t="s">
        <v>1192</v>
      </c>
      <c r="B48" s="144">
        <v>22</v>
      </c>
      <c r="C48" s="144" t="s">
        <v>1190</v>
      </c>
      <c r="D48" s="144">
        <v>2745</v>
      </c>
      <c r="E48" s="124">
        <v>97</v>
      </c>
      <c r="F48" s="144">
        <v>5</v>
      </c>
      <c r="G48" s="192"/>
      <c r="H48" s="144">
        <v>80</v>
      </c>
      <c r="I48" s="144">
        <v>1</v>
      </c>
      <c r="J48" s="144">
        <v>1</v>
      </c>
      <c r="K48" s="144">
        <v>0.13</v>
      </c>
      <c r="L48" s="144">
        <v>9</v>
      </c>
      <c r="M48" s="144">
        <v>9</v>
      </c>
      <c r="N48" s="144" t="s">
        <v>1191</v>
      </c>
      <c r="O48" s="123">
        <f>M48</f>
        <v>9</v>
      </c>
      <c r="P48" s="193">
        <f>1/K48</f>
        <v>7.6923076923076916</v>
      </c>
      <c r="Q48" s="194">
        <f>H48/(I48*P48)</f>
        <v>10.4</v>
      </c>
      <c r="R48" s="124">
        <f>D48*I48*J48</f>
        <v>2745</v>
      </c>
      <c r="S48" s="124">
        <f>D48*H48*I48*J48</f>
        <v>219600</v>
      </c>
      <c r="T48" s="124">
        <f>(D48*J48)*(1/K48)</f>
        <v>21115.384615384613</v>
      </c>
      <c r="U48" s="124">
        <f>S48/(O48+Q48)</f>
        <v>11319.58762886598</v>
      </c>
      <c r="V48" s="124">
        <v>97</v>
      </c>
      <c r="W48" s="124">
        <f>V48*5</f>
        <v>485</v>
      </c>
      <c r="X48" s="124" t="s">
        <v>123</v>
      </c>
      <c r="Y48" s="194"/>
      <c r="Z48" s="194"/>
      <c r="AA48" s="194"/>
      <c r="AB48" s="194"/>
      <c r="AC48" s="194"/>
      <c r="AD48" s="194"/>
    </row>
    <row r="49" spans="1:30" outlineLevel="1" x14ac:dyDescent="0.2">
      <c r="A49" s="144" t="s">
        <v>1192</v>
      </c>
      <c r="B49" s="144">
        <v>23</v>
      </c>
      <c r="C49" s="144" t="s">
        <v>1190</v>
      </c>
      <c r="D49" s="144">
        <v>2785</v>
      </c>
      <c r="E49" s="124">
        <v>98</v>
      </c>
      <c r="F49" s="144">
        <v>5</v>
      </c>
      <c r="G49" s="192"/>
      <c r="H49" s="144">
        <v>80</v>
      </c>
      <c r="I49" s="144">
        <v>1</v>
      </c>
      <c r="J49" s="144">
        <v>1</v>
      </c>
      <c r="K49" s="144">
        <v>0.13</v>
      </c>
      <c r="L49" s="144">
        <v>9</v>
      </c>
      <c r="M49" s="144">
        <v>9</v>
      </c>
      <c r="N49" s="144" t="s">
        <v>1191</v>
      </c>
      <c r="O49" s="123">
        <f>M49</f>
        <v>9</v>
      </c>
      <c r="P49" s="193">
        <f>1/K49</f>
        <v>7.6923076923076916</v>
      </c>
      <c r="Q49" s="194">
        <f>H49/(I49*P49)</f>
        <v>10.4</v>
      </c>
      <c r="R49" s="124">
        <f>D49*I49*J49</f>
        <v>2785</v>
      </c>
      <c r="S49" s="124">
        <f>D49*H49*I49*J49</f>
        <v>222800</v>
      </c>
      <c r="T49" s="124">
        <f>(D49*J49)*(1/K49)</f>
        <v>21423.076923076922</v>
      </c>
      <c r="U49" s="124">
        <f>S49/(O49+Q49)</f>
        <v>11484.536082474227</v>
      </c>
      <c r="V49" s="124">
        <v>98</v>
      </c>
      <c r="W49" s="124">
        <f>V49*5</f>
        <v>490</v>
      </c>
      <c r="X49" s="124" t="s">
        <v>123</v>
      </c>
      <c r="Y49" s="194"/>
      <c r="Z49" s="194"/>
      <c r="AA49" s="194"/>
      <c r="AB49" s="194"/>
      <c r="AC49" s="194"/>
      <c r="AD49" s="194"/>
    </row>
    <row r="50" spans="1:30" outlineLevel="1" x14ac:dyDescent="0.2">
      <c r="A50" s="144" t="s">
        <v>1192</v>
      </c>
      <c r="B50" s="144">
        <v>24</v>
      </c>
      <c r="C50" s="144" t="s">
        <v>1190</v>
      </c>
      <c r="D50" s="144">
        <v>2830</v>
      </c>
      <c r="E50" s="124">
        <v>99</v>
      </c>
      <c r="F50" s="144">
        <v>5</v>
      </c>
      <c r="G50" s="192"/>
      <c r="H50" s="144">
        <v>80</v>
      </c>
      <c r="I50" s="144">
        <v>1</v>
      </c>
      <c r="J50" s="144">
        <v>1</v>
      </c>
      <c r="K50" s="144">
        <v>0.13</v>
      </c>
      <c r="L50" s="144">
        <v>9</v>
      </c>
      <c r="M50" s="144">
        <v>9</v>
      </c>
      <c r="N50" s="144" t="s">
        <v>1191</v>
      </c>
      <c r="O50" s="123">
        <f>M50</f>
        <v>9</v>
      </c>
      <c r="P50" s="193">
        <f>1/K50</f>
        <v>7.6923076923076916</v>
      </c>
      <c r="Q50" s="194">
        <f>H50/(I50*P50)</f>
        <v>10.4</v>
      </c>
      <c r="R50" s="124">
        <f>D50*I50*J50</f>
        <v>2830</v>
      </c>
      <c r="S50" s="124">
        <f>D50*H50*I50*J50</f>
        <v>226400</v>
      </c>
      <c r="T50" s="124">
        <f>(D50*J50)*(1/K50)</f>
        <v>21769.230769230766</v>
      </c>
      <c r="U50" s="124">
        <f>S50/(O50+Q50)</f>
        <v>11670.103092783505</v>
      </c>
      <c r="V50" s="124">
        <v>99</v>
      </c>
      <c r="W50" s="124">
        <f>V50*5</f>
        <v>495</v>
      </c>
      <c r="X50" s="124" t="s">
        <v>123</v>
      </c>
      <c r="Y50" s="194"/>
      <c r="Z50" s="194"/>
      <c r="AA50" s="194"/>
      <c r="AB50" s="194"/>
      <c r="AC50" s="194"/>
      <c r="AD50" s="194"/>
    </row>
    <row r="51" spans="1:30" outlineLevel="1" x14ac:dyDescent="0.2">
      <c r="A51" s="144" t="s">
        <v>1192</v>
      </c>
      <c r="B51" s="144">
        <v>25</v>
      </c>
      <c r="C51" s="144" t="s">
        <v>1190</v>
      </c>
      <c r="D51" s="144">
        <v>2870</v>
      </c>
      <c r="E51" s="124">
        <v>100</v>
      </c>
      <c r="F51" s="144">
        <v>5</v>
      </c>
      <c r="G51" s="192"/>
      <c r="H51" s="144">
        <v>80</v>
      </c>
      <c r="I51" s="144">
        <v>1</v>
      </c>
      <c r="J51" s="144">
        <v>1</v>
      </c>
      <c r="K51" s="144">
        <v>0.13</v>
      </c>
      <c r="L51" s="144">
        <v>9</v>
      </c>
      <c r="M51" s="144">
        <v>9</v>
      </c>
      <c r="N51" s="144" t="s">
        <v>1191</v>
      </c>
      <c r="O51" s="123">
        <f>M51</f>
        <v>9</v>
      </c>
      <c r="P51" s="193">
        <f>1/K51</f>
        <v>7.6923076923076916</v>
      </c>
      <c r="Q51" s="194">
        <f>H51/(I51*P51)</f>
        <v>10.4</v>
      </c>
      <c r="R51" s="124">
        <f>D51*I51*J51</f>
        <v>2870</v>
      </c>
      <c r="S51" s="124">
        <f>D51*H51*I51*J51</f>
        <v>229600</v>
      </c>
      <c r="T51" s="124">
        <f>(D51*J51)*(1/K51)</f>
        <v>22076.923076923074</v>
      </c>
      <c r="U51" s="124">
        <f>S51/(O51+Q51)</f>
        <v>11835.051546391753</v>
      </c>
      <c r="V51" s="124">
        <v>100</v>
      </c>
      <c r="W51" s="124">
        <f>V51*5</f>
        <v>500</v>
      </c>
      <c r="X51" s="124" t="s">
        <v>123</v>
      </c>
      <c r="Y51" s="194"/>
      <c r="Z51" s="194"/>
      <c r="AA51" s="194"/>
      <c r="AB51" s="194"/>
      <c r="AC51" s="194"/>
      <c r="AD51" s="194"/>
    </row>
    <row r="52" spans="1:30" x14ac:dyDescent="0.2">
      <c r="A52" s="144" t="s">
        <v>1193</v>
      </c>
      <c r="B52" s="144">
        <v>1</v>
      </c>
      <c r="C52" s="144" t="s">
        <v>1190</v>
      </c>
      <c r="D52" s="144">
        <v>1365</v>
      </c>
      <c r="E52" s="124" t="s">
        <v>123</v>
      </c>
      <c r="F52" s="144"/>
      <c r="G52" s="192"/>
      <c r="H52" s="145">
        <v>24</v>
      </c>
      <c r="I52" s="145">
        <v>1</v>
      </c>
      <c r="J52" s="145">
        <v>12</v>
      </c>
      <c r="K52" s="144">
        <v>0.1</v>
      </c>
      <c r="L52" s="144">
        <v>24</v>
      </c>
      <c r="M52" s="144">
        <v>10</v>
      </c>
      <c r="N52" s="144" t="s">
        <v>1191</v>
      </c>
      <c r="O52" s="123">
        <f>M52</f>
        <v>10</v>
      </c>
      <c r="P52" s="193">
        <f>1/K52</f>
        <v>10</v>
      </c>
      <c r="Q52" s="194">
        <f>H52/(I52*P52)</f>
        <v>2.4</v>
      </c>
      <c r="R52" s="124">
        <f>D52*I52*J52</f>
        <v>16380</v>
      </c>
      <c r="S52" s="124">
        <f>D52*J52*2</f>
        <v>32760</v>
      </c>
      <c r="T52" s="124" t="s">
        <v>123</v>
      </c>
      <c r="U52" s="124">
        <f>S52/(O52+Q52)</f>
        <v>2641.9354838709678</v>
      </c>
      <c r="V52" s="124" t="s">
        <v>123</v>
      </c>
      <c r="W52" s="124" t="s">
        <v>123</v>
      </c>
      <c r="X52" s="124" t="s">
        <v>123</v>
      </c>
      <c r="Y52" s="194"/>
      <c r="Z52" s="194"/>
      <c r="AA52" s="194"/>
      <c r="AB52" s="194"/>
      <c r="AC52" s="194"/>
      <c r="AD52" s="194"/>
    </row>
    <row r="53" spans="1:30" outlineLevel="1" x14ac:dyDescent="0.2">
      <c r="A53" s="144" t="s">
        <v>1193</v>
      </c>
      <c r="B53" s="144">
        <v>2</v>
      </c>
      <c r="C53" s="144" t="s">
        <v>1190</v>
      </c>
      <c r="D53" s="144">
        <v>1385</v>
      </c>
      <c r="E53" s="124" t="s">
        <v>123</v>
      </c>
      <c r="F53" s="144"/>
      <c r="G53" s="192"/>
      <c r="H53" s="145">
        <v>24</v>
      </c>
      <c r="I53" s="145">
        <v>1</v>
      </c>
      <c r="J53" s="145">
        <v>12</v>
      </c>
      <c r="K53" s="144">
        <v>0.1</v>
      </c>
      <c r="L53" s="144">
        <v>24</v>
      </c>
      <c r="M53" s="144">
        <v>10</v>
      </c>
      <c r="N53" s="144" t="s">
        <v>1191</v>
      </c>
      <c r="O53" s="123">
        <f>M53</f>
        <v>10</v>
      </c>
      <c r="P53" s="193">
        <f>1/K53</f>
        <v>10</v>
      </c>
      <c r="Q53" s="194">
        <f>H53/(I53*P53)</f>
        <v>2.4</v>
      </c>
      <c r="R53" s="124">
        <f>D53*I53*J53</f>
        <v>16620</v>
      </c>
      <c r="S53" s="124">
        <f>D53*J53*2</f>
        <v>33240</v>
      </c>
      <c r="T53" s="124" t="s">
        <v>123</v>
      </c>
      <c r="U53" s="124">
        <f>S53/(O53+Q53)</f>
        <v>2680.6451612903224</v>
      </c>
      <c r="V53" s="124" t="s">
        <v>123</v>
      </c>
      <c r="W53" s="124" t="s">
        <v>123</v>
      </c>
      <c r="X53" s="124" t="s">
        <v>123</v>
      </c>
      <c r="Y53" s="194"/>
      <c r="Z53" s="194"/>
      <c r="AA53" s="194"/>
      <c r="AB53" s="194"/>
      <c r="AC53" s="194"/>
      <c r="AD53" s="194"/>
    </row>
    <row r="54" spans="1:30" outlineLevel="1" x14ac:dyDescent="0.2">
      <c r="A54" s="144" t="s">
        <v>1193</v>
      </c>
      <c r="B54" s="144">
        <v>3</v>
      </c>
      <c r="C54" s="144" t="s">
        <v>1190</v>
      </c>
      <c r="D54" s="144">
        <v>1405</v>
      </c>
      <c r="E54" s="124" t="s">
        <v>123</v>
      </c>
      <c r="F54" s="144"/>
      <c r="G54" s="192"/>
      <c r="H54" s="145">
        <v>24</v>
      </c>
      <c r="I54" s="145">
        <v>1</v>
      </c>
      <c r="J54" s="145">
        <v>12</v>
      </c>
      <c r="K54" s="144">
        <v>0.1</v>
      </c>
      <c r="L54" s="144">
        <v>24</v>
      </c>
      <c r="M54" s="144">
        <v>10</v>
      </c>
      <c r="N54" s="144" t="s">
        <v>1191</v>
      </c>
      <c r="O54" s="123">
        <f>M54</f>
        <v>10</v>
      </c>
      <c r="P54" s="193">
        <f>1/K54</f>
        <v>10</v>
      </c>
      <c r="Q54" s="194">
        <f>H54/(I54*P54)</f>
        <v>2.4</v>
      </c>
      <c r="R54" s="124">
        <f>D54*I54*J54</f>
        <v>16860</v>
      </c>
      <c r="S54" s="124">
        <f>D54*J54*2</f>
        <v>33720</v>
      </c>
      <c r="T54" s="124" t="s">
        <v>123</v>
      </c>
      <c r="U54" s="124">
        <f>S54/(O54+Q54)</f>
        <v>2719.3548387096776</v>
      </c>
      <c r="V54" s="124" t="s">
        <v>123</v>
      </c>
      <c r="W54" s="124" t="s">
        <v>123</v>
      </c>
      <c r="X54" s="124" t="s">
        <v>123</v>
      </c>
      <c r="Y54" s="194"/>
      <c r="Z54" s="194"/>
      <c r="AA54" s="194"/>
      <c r="AB54" s="194"/>
      <c r="AC54" s="194"/>
      <c r="AD54" s="194"/>
    </row>
    <row r="55" spans="1:30" outlineLevel="1" x14ac:dyDescent="0.2">
      <c r="A55" s="144" t="s">
        <v>1193</v>
      </c>
      <c r="B55" s="144">
        <v>4</v>
      </c>
      <c r="C55" s="144" t="s">
        <v>1190</v>
      </c>
      <c r="D55" s="144">
        <v>1425</v>
      </c>
      <c r="E55" s="124" t="s">
        <v>123</v>
      </c>
      <c r="F55" s="144"/>
      <c r="G55" s="192"/>
      <c r="H55" s="145">
        <v>24</v>
      </c>
      <c r="I55" s="145">
        <v>1</v>
      </c>
      <c r="J55" s="145">
        <v>12</v>
      </c>
      <c r="K55" s="144">
        <v>0.1</v>
      </c>
      <c r="L55" s="144">
        <v>24</v>
      </c>
      <c r="M55" s="144">
        <v>10</v>
      </c>
      <c r="N55" s="144" t="s">
        <v>1191</v>
      </c>
      <c r="O55" s="123">
        <f>M55</f>
        <v>10</v>
      </c>
      <c r="P55" s="193">
        <f>1/K55</f>
        <v>10</v>
      </c>
      <c r="Q55" s="194">
        <f>H55/(I55*P55)</f>
        <v>2.4</v>
      </c>
      <c r="R55" s="124">
        <f>D55*I55*J55</f>
        <v>17100</v>
      </c>
      <c r="S55" s="124">
        <f>D55*J55*2</f>
        <v>34200</v>
      </c>
      <c r="T55" s="124" t="s">
        <v>123</v>
      </c>
      <c r="U55" s="124">
        <f>S55/(O55+Q55)</f>
        <v>2758.0645161290322</v>
      </c>
      <c r="V55" s="124" t="s">
        <v>123</v>
      </c>
      <c r="W55" s="124" t="s">
        <v>123</v>
      </c>
      <c r="X55" s="124" t="s">
        <v>123</v>
      </c>
      <c r="Y55" s="194"/>
      <c r="Z55" s="194"/>
      <c r="AA55" s="194"/>
      <c r="AB55" s="194"/>
      <c r="AC55" s="194"/>
      <c r="AD55" s="194"/>
    </row>
    <row r="56" spans="1:30" outlineLevel="1" x14ac:dyDescent="0.2">
      <c r="A56" s="144" t="s">
        <v>1193</v>
      </c>
      <c r="B56" s="144">
        <v>5</v>
      </c>
      <c r="C56" s="144" t="s">
        <v>1190</v>
      </c>
      <c r="D56" s="144">
        <v>1445</v>
      </c>
      <c r="E56" s="124" t="s">
        <v>123</v>
      </c>
      <c r="F56" s="144"/>
      <c r="G56" s="192"/>
      <c r="H56" s="145">
        <v>24</v>
      </c>
      <c r="I56" s="145">
        <v>1</v>
      </c>
      <c r="J56" s="145">
        <v>12</v>
      </c>
      <c r="K56" s="144">
        <v>0.1</v>
      </c>
      <c r="L56" s="144">
        <v>24</v>
      </c>
      <c r="M56" s="144">
        <v>10</v>
      </c>
      <c r="N56" s="144" t="s">
        <v>1191</v>
      </c>
      <c r="O56" s="123">
        <f>M56</f>
        <v>10</v>
      </c>
      <c r="P56" s="193">
        <f>1/K56</f>
        <v>10</v>
      </c>
      <c r="Q56" s="194">
        <f>H56/(I56*P56)</f>
        <v>2.4</v>
      </c>
      <c r="R56" s="124">
        <f>D56*I56*J56</f>
        <v>17340</v>
      </c>
      <c r="S56" s="124">
        <f>D56*J56*2</f>
        <v>34680</v>
      </c>
      <c r="T56" s="124" t="s">
        <v>123</v>
      </c>
      <c r="U56" s="124">
        <f>S56/(O56+Q56)</f>
        <v>2796.7741935483868</v>
      </c>
      <c r="V56" s="124" t="s">
        <v>123</v>
      </c>
      <c r="W56" s="124" t="s">
        <v>123</v>
      </c>
      <c r="X56" s="124" t="s">
        <v>123</v>
      </c>
      <c r="Y56" s="194"/>
      <c r="Z56" s="194"/>
      <c r="AA56" s="194"/>
      <c r="AB56" s="194"/>
      <c r="AC56" s="194"/>
      <c r="AD56" s="194"/>
    </row>
    <row r="57" spans="1:30" outlineLevel="1" x14ac:dyDescent="0.2">
      <c r="A57" s="144" t="s">
        <v>1193</v>
      </c>
      <c r="B57" s="144">
        <v>6</v>
      </c>
      <c r="C57" s="144" t="s">
        <v>1190</v>
      </c>
      <c r="D57" s="144">
        <v>1465</v>
      </c>
      <c r="E57" s="124" t="s">
        <v>123</v>
      </c>
      <c r="F57" s="144"/>
      <c r="G57" s="192"/>
      <c r="H57" s="145">
        <v>24</v>
      </c>
      <c r="I57" s="145">
        <v>1</v>
      </c>
      <c r="J57" s="145">
        <v>12</v>
      </c>
      <c r="K57" s="144">
        <v>0.1</v>
      </c>
      <c r="L57" s="144">
        <v>24</v>
      </c>
      <c r="M57" s="144">
        <v>10</v>
      </c>
      <c r="N57" s="144" t="s">
        <v>1191</v>
      </c>
      <c r="O57" s="123">
        <f>M57</f>
        <v>10</v>
      </c>
      <c r="P57" s="193">
        <f>1/K57</f>
        <v>10</v>
      </c>
      <c r="Q57" s="194">
        <f>H57/(I57*P57)</f>
        <v>2.4</v>
      </c>
      <c r="R57" s="124">
        <f>D57*I57*J57</f>
        <v>17580</v>
      </c>
      <c r="S57" s="124">
        <f>D57*J57*2</f>
        <v>35160</v>
      </c>
      <c r="T57" s="124" t="s">
        <v>123</v>
      </c>
      <c r="U57" s="124">
        <f>S57/(O57+Q57)</f>
        <v>2835.483870967742</v>
      </c>
      <c r="V57" s="124" t="s">
        <v>123</v>
      </c>
      <c r="W57" s="124" t="s">
        <v>123</v>
      </c>
      <c r="X57" s="124" t="s">
        <v>123</v>
      </c>
      <c r="Y57" s="194"/>
      <c r="Z57" s="194"/>
      <c r="AA57" s="194"/>
      <c r="AB57" s="194"/>
      <c r="AC57" s="194"/>
      <c r="AD57" s="194"/>
    </row>
    <row r="58" spans="1:30" outlineLevel="1" x14ac:dyDescent="0.2">
      <c r="A58" s="144" t="s">
        <v>1193</v>
      </c>
      <c r="B58" s="144">
        <v>7</v>
      </c>
      <c r="C58" s="144" t="s">
        <v>1190</v>
      </c>
      <c r="D58" s="144">
        <v>1485</v>
      </c>
      <c r="E58" s="124" t="s">
        <v>123</v>
      </c>
      <c r="F58" s="144"/>
      <c r="G58" s="192"/>
      <c r="H58" s="145">
        <v>24</v>
      </c>
      <c r="I58" s="145">
        <v>1</v>
      </c>
      <c r="J58" s="145">
        <v>12</v>
      </c>
      <c r="K58" s="144">
        <v>0.1</v>
      </c>
      <c r="L58" s="144">
        <v>24</v>
      </c>
      <c r="M58" s="144">
        <v>10</v>
      </c>
      <c r="N58" s="144" t="s">
        <v>1191</v>
      </c>
      <c r="O58" s="123">
        <f>M58</f>
        <v>10</v>
      </c>
      <c r="P58" s="193">
        <f>1/K58</f>
        <v>10</v>
      </c>
      <c r="Q58" s="194">
        <f>H58/(I58*P58)</f>
        <v>2.4</v>
      </c>
      <c r="R58" s="124">
        <f>D58*I58*J58</f>
        <v>17820</v>
      </c>
      <c r="S58" s="124">
        <f>D58*J58*2</f>
        <v>35640</v>
      </c>
      <c r="T58" s="124" t="s">
        <v>123</v>
      </c>
      <c r="U58" s="124">
        <f>S58/(O58+Q58)</f>
        <v>2874.1935483870966</v>
      </c>
      <c r="V58" s="124" t="s">
        <v>123</v>
      </c>
      <c r="W58" s="124" t="s">
        <v>123</v>
      </c>
      <c r="X58" s="124" t="s">
        <v>123</v>
      </c>
      <c r="Y58" s="194"/>
      <c r="Z58" s="194"/>
      <c r="AA58" s="194"/>
      <c r="AB58" s="194"/>
      <c r="AC58" s="194"/>
      <c r="AD58" s="194"/>
    </row>
    <row r="59" spans="1:30" outlineLevel="1" x14ac:dyDescent="0.2">
      <c r="A59" s="144" t="s">
        <v>1193</v>
      </c>
      <c r="B59" s="144">
        <v>8</v>
      </c>
      <c r="C59" s="144" t="s">
        <v>1190</v>
      </c>
      <c r="D59" s="144">
        <v>1505</v>
      </c>
      <c r="E59" s="124" t="s">
        <v>123</v>
      </c>
      <c r="F59" s="144"/>
      <c r="G59" s="192"/>
      <c r="H59" s="145">
        <v>24</v>
      </c>
      <c r="I59" s="145">
        <v>1</v>
      </c>
      <c r="J59" s="145">
        <v>12</v>
      </c>
      <c r="K59" s="144">
        <v>0.1</v>
      </c>
      <c r="L59" s="144">
        <v>24</v>
      </c>
      <c r="M59" s="144">
        <v>10</v>
      </c>
      <c r="N59" s="144" t="s">
        <v>1191</v>
      </c>
      <c r="O59" s="123">
        <f>M59</f>
        <v>10</v>
      </c>
      <c r="P59" s="193">
        <f>1/K59</f>
        <v>10</v>
      </c>
      <c r="Q59" s="194">
        <f>H59/(I59*P59)</f>
        <v>2.4</v>
      </c>
      <c r="R59" s="124">
        <f>D59*I59*J59</f>
        <v>18060</v>
      </c>
      <c r="S59" s="124">
        <f>D59*J59*2</f>
        <v>36120</v>
      </c>
      <c r="T59" s="124" t="s">
        <v>123</v>
      </c>
      <c r="U59" s="124">
        <f>S59/(O59+Q59)</f>
        <v>2912.9032258064517</v>
      </c>
      <c r="V59" s="124" t="s">
        <v>123</v>
      </c>
      <c r="W59" s="124" t="s">
        <v>123</v>
      </c>
      <c r="X59" s="124" t="s">
        <v>123</v>
      </c>
      <c r="Y59" s="194"/>
      <c r="Z59" s="194"/>
      <c r="AA59" s="194"/>
      <c r="AB59" s="194"/>
      <c r="AC59" s="194"/>
      <c r="AD59" s="194"/>
    </row>
    <row r="60" spans="1:30" outlineLevel="1" x14ac:dyDescent="0.2">
      <c r="A60" s="144" t="s">
        <v>1193</v>
      </c>
      <c r="B60" s="144">
        <v>9</v>
      </c>
      <c r="C60" s="144" t="s">
        <v>1190</v>
      </c>
      <c r="D60" s="144">
        <v>1525</v>
      </c>
      <c r="E60" s="124" t="s">
        <v>123</v>
      </c>
      <c r="F60" s="144"/>
      <c r="G60" s="192"/>
      <c r="H60" s="145">
        <v>24</v>
      </c>
      <c r="I60" s="145">
        <v>1</v>
      </c>
      <c r="J60" s="145">
        <v>12</v>
      </c>
      <c r="K60" s="144">
        <v>0.1</v>
      </c>
      <c r="L60" s="144">
        <v>24</v>
      </c>
      <c r="M60" s="144">
        <v>10</v>
      </c>
      <c r="N60" s="144" t="s">
        <v>1191</v>
      </c>
      <c r="O60" s="123">
        <f>M60</f>
        <v>10</v>
      </c>
      <c r="P60" s="193">
        <f>1/K60</f>
        <v>10</v>
      </c>
      <c r="Q60" s="194">
        <f>H60/(I60*P60)</f>
        <v>2.4</v>
      </c>
      <c r="R60" s="124">
        <f>D60*I60*J60</f>
        <v>18300</v>
      </c>
      <c r="S60" s="124">
        <f>D60*J60*2</f>
        <v>36600</v>
      </c>
      <c r="T60" s="124" t="s">
        <v>123</v>
      </c>
      <c r="U60" s="124">
        <f>S60/(O60+Q60)</f>
        <v>2951.6129032258063</v>
      </c>
      <c r="V60" s="124" t="s">
        <v>123</v>
      </c>
      <c r="W60" s="124" t="s">
        <v>123</v>
      </c>
      <c r="X60" s="124" t="s">
        <v>123</v>
      </c>
      <c r="Y60" s="194"/>
      <c r="Z60" s="194"/>
      <c r="AA60" s="194"/>
      <c r="AB60" s="194"/>
      <c r="AC60" s="194"/>
      <c r="AD60" s="194"/>
    </row>
    <row r="61" spans="1:30" outlineLevel="1" x14ac:dyDescent="0.2">
      <c r="A61" s="144" t="s">
        <v>1193</v>
      </c>
      <c r="B61" s="144">
        <v>10</v>
      </c>
      <c r="C61" s="144" t="s">
        <v>1190</v>
      </c>
      <c r="D61" s="144">
        <v>1550</v>
      </c>
      <c r="E61" s="124" t="s">
        <v>123</v>
      </c>
      <c r="F61" s="144"/>
      <c r="G61" s="192"/>
      <c r="H61" s="145">
        <v>24</v>
      </c>
      <c r="I61" s="145">
        <v>1</v>
      </c>
      <c r="J61" s="145">
        <v>12</v>
      </c>
      <c r="K61" s="144">
        <v>0.1</v>
      </c>
      <c r="L61" s="144">
        <v>24</v>
      </c>
      <c r="M61" s="144">
        <v>10</v>
      </c>
      <c r="N61" s="144" t="s">
        <v>1191</v>
      </c>
      <c r="O61" s="123">
        <f>M61</f>
        <v>10</v>
      </c>
      <c r="P61" s="193">
        <f>1/K61</f>
        <v>10</v>
      </c>
      <c r="Q61" s="194">
        <f>H61/(I61*P61)</f>
        <v>2.4</v>
      </c>
      <c r="R61" s="124">
        <f>D61*I61*J61</f>
        <v>18600</v>
      </c>
      <c r="S61" s="124">
        <f>D61*J61*2</f>
        <v>37200</v>
      </c>
      <c r="T61" s="124" t="s">
        <v>123</v>
      </c>
      <c r="U61" s="124">
        <f>S61/(O61+Q61)</f>
        <v>3000</v>
      </c>
      <c r="V61" s="124" t="s">
        <v>123</v>
      </c>
      <c r="W61" s="124" t="s">
        <v>123</v>
      </c>
      <c r="X61" s="124" t="s">
        <v>123</v>
      </c>
      <c r="Y61" s="194"/>
      <c r="Z61" s="194"/>
      <c r="AA61" s="194"/>
      <c r="AB61" s="194"/>
      <c r="AC61" s="194"/>
      <c r="AD61" s="194"/>
    </row>
    <row r="62" spans="1:30" outlineLevel="1" x14ac:dyDescent="0.2">
      <c r="A62" s="144" t="s">
        <v>1193</v>
      </c>
      <c r="B62" s="144">
        <v>11</v>
      </c>
      <c r="C62" s="144" t="s">
        <v>1190</v>
      </c>
      <c r="D62" s="144">
        <v>1575</v>
      </c>
      <c r="E62" s="124" t="s">
        <v>123</v>
      </c>
      <c r="F62" s="144"/>
      <c r="G62" s="192"/>
      <c r="H62" s="145">
        <v>24</v>
      </c>
      <c r="I62" s="145">
        <v>1</v>
      </c>
      <c r="J62" s="145">
        <v>12</v>
      </c>
      <c r="K62" s="144">
        <v>0.1</v>
      </c>
      <c r="L62" s="144">
        <v>24</v>
      </c>
      <c r="M62" s="144">
        <v>10</v>
      </c>
      <c r="N62" s="144" t="s">
        <v>1191</v>
      </c>
      <c r="O62" s="123">
        <f>M62</f>
        <v>10</v>
      </c>
      <c r="P62" s="193">
        <f>1/K62</f>
        <v>10</v>
      </c>
      <c r="Q62" s="194">
        <f>H62/(I62*P62)</f>
        <v>2.4</v>
      </c>
      <c r="R62" s="124">
        <f>D62*I62*J62</f>
        <v>18900</v>
      </c>
      <c r="S62" s="124">
        <f>D62*J62*2</f>
        <v>37800</v>
      </c>
      <c r="T62" s="124" t="s">
        <v>123</v>
      </c>
      <c r="U62" s="124">
        <f>S62/(O62+Q62)</f>
        <v>3048.3870967741937</v>
      </c>
      <c r="V62" s="124" t="s">
        <v>123</v>
      </c>
      <c r="W62" s="124" t="s">
        <v>123</v>
      </c>
      <c r="X62" s="124" t="s">
        <v>123</v>
      </c>
      <c r="Y62" s="194"/>
      <c r="Z62" s="194"/>
      <c r="AA62" s="194"/>
      <c r="AB62" s="194"/>
      <c r="AC62" s="194"/>
      <c r="AD62" s="194"/>
    </row>
    <row r="63" spans="1:30" outlineLevel="1" x14ac:dyDescent="0.2">
      <c r="A63" s="144" t="s">
        <v>1193</v>
      </c>
      <c r="B63" s="144">
        <v>12</v>
      </c>
      <c r="C63" s="144" t="s">
        <v>1190</v>
      </c>
      <c r="D63" s="144">
        <v>1600</v>
      </c>
      <c r="E63" s="124" t="s">
        <v>123</v>
      </c>
      <c r="F63" s="144"/>
      <c r="G63" s="192"/>
      <c r="H63" s="145">
        <v>24</v>
      </c>
      <c r="I63" s="145">
        <v>1</v>
      </c>
      <c r="J63" s="145">
        <v>12</v>
      </c>
      <c r="K63" s="144">
        <v>0.1</v>
      </c>
      <c r="L63" s="144">
        <v>24</v>
      </c>
      <c r="M63" s="144">
        <v>10</v>
      </c>
      <c r="N63" s="144" t="s">
        <v>1191</v>
      </c>
      <c r="O63" s="123">
        <f>M63</f>
        <v>10</v>
      </c>
      <c r="P63" s="193">
        <f>1/K63</f>
        <v>10</v>
      </c>
      <c r="Q63" s="194">
        <f>H63/(I63*P63)</f>
        <v>2.4</v>
      </c>
      <c r="R63" s="124">
        <f>D63*I63*J63</f>
        <v>19200</v>
      </c>
      <c r="S63" s="124">
        <f>D63*J63*2</f>
        <v>38400</v>
      </c>
      <c r="T63" s="124" t="s">
        <v>123</v>
      </c>
      <c r="U63" s="124">
        <f>S63/(O63+Q63)</f>
        <v>3096.7741935483868</v>
      </c>
      <c r="V63" s="124" t="s">
        <v>123</v>
      </c>
      <c r="W63" s="124" t="s">
        <v>123</v>
      </c>
      <c r="X63" s="124" t="s">
        <v>123</v>
      </c>
      <c r="Y63" s="194"/>
      <c r="Z63" s="194"/>
      <c r="AA63" s="194"/>
      <c r="AB63" s="194"/>
      <c r="AC63" s="194"/>
      <c r="AD63" s="194"/>
    </row>
    <row r="64" spans="1:30" outlineLevel="1" x14ac:dyDescent="0.2">
      <c r="A64" s="144" t="s">
        <v>1193</v>
      </c>
      <c r="B64" s="144">
        <v>13</v>
      </c>
      <c r="C64" s="144" t="s">
        <v>1190</v>
      </c>
      <c r="D64" s="144">
        <v>1625</v>
      </c>
      <c r="E64" s="124" t="s">
        <v>123</v>
      </c>
      <c r="F64" s="144"/>
      <c r="G64" s="192"/>
      <c r="H64" s="145">
        <v>24</v>
      </c>
      <c r="I64" s="145">
        <v>1</v>
      </c>
      <c r="J64" s="145">
        <v>12</v>
      </c>
      <c r="K64" s="144">
        <v>0.1</v>
      </c>
      <c r="L64" s="144">
        <v>24</v>
      </c>
      <c r="M64" s="144">
        <v>10</v>
      </c>
      <c r="N64" s="144" t="s">
        <v>1191</v>
      </c>
      <c r="O64" s="123">
        <f>M64</f>
        <v>10</v>
      </c>
      <c r="P64" s="193">
        <f>1/K64</f>
        <v>10</v>
      </c>
      <c r="Q64" s="194">
        <f>H64/(I64*P64)</f>
        <v>2.4</v>
      </c>
      <c r="R64" s="124">
        <f>D64*I64*J64</f>
        <v>19500</v>
      </c>
      <c r="S64" s="124">
        <f>D64*J64*2</f>
        <v>39000</v>
      </c>
      <c r="T64" s="124" t="s">
        <v>123</v>
      </c>
      <c r="U64" s="124">
        <f>S64/(O64+Q64)</f>
        <v>3145.1612903225805</v>
      </c>
      <c r="V64" s="124" t="s">
        <v>123</v>
      </c>
      <c r="W64" s="124" t="s">
        <v>123</v>
      </c>
      <c r="X64" s="124" t="s">
        <v>123</v>
      </c>
      <c r="Y64" s="194"/>
      <c r="Z64" s="194"/>
      <c r="AA64" s="194"/>
      <c r="AB64" s="194"/>
      <c r="AC64" s="194"/>
      <c r="AD64" s="194"/>
    </row>
    <row r="65" spans="1:30" outlineLevel="1" x14ac:dyDescent="0.2">
      <c r="A65" s="144" t="s">
        <v>1193</v>
      </c>
      <c r="B65" s="144">
        <v>14</v>
      </c>
      <c r="C65" s="144" t="s">
        <v>1190</v>
      </c>
      <c r="D65" s="144">
        <v>1650</v>
      </c>
      <c r="E65" s="124" t="s">
        <v>123</v>
      </c>
      <c r="F65" s="144"/>
      <c r="G65" s="192"/>
      <c r="H65" s="145">
        <v>24</v>
      </c>
      <c r="I65" s="145">
        <v>1</v>
      </c>
      <c r="J65" s="145">
        <v>12</v>
      </c>
      <c r="K65" s="144">
        <v>0.1</v>
      </c>
      <c r="L65" s="144">
        <v>24</v>
      </c>
      <c r="M65" s="144">
        <v>10</v>
      </c>
      <c r="N65" s="144" t="s">
        <v>1191</v>
      </c>
      <c r="O65" s="123">
        <f>M65</f>
        <v>10</v>
      </c>
      <c r="P65" s="193">
        <f>1/K65</f>
        <v>10</v>
      </c>
      <c r="Q65" s="194">
        <f>H65/(I65*P65)</f>
        <v>2.4</v>
      </c>
      <c r="R65" s="124">
        <f>D65*I65*J65</f>
        <v>19800</v>
      </c>
      <c r="S65" s="124">
        <f>D65*J65*2</f>
        <v>39600</v>
      </c>
      <c r="T65" s="124" t="s">
        <v>123</v>
      </c>
      <c r="U65" s="124">
        <f>S65/(O65+Q65)</f>
        <v>3193.5483870967741</v>
      </c>
      <c r="V65" s="124" t="s">
        <v>123</v>
      </c>
      <c r="W65" s="124" t="s">
        <v>123</v>
      </c>
      <c r="X65" s="124" t="s">
        <v>123</v>
      </c>
      <c r="Y65" s="194"/>
      <c r="Z65" s="194"/>
      <c r="AA65" s="194"/>
      <c r="AB65" s="194"/>
      <c r="AC65" s="194"/>
      <c r="AD65" s="194"/>
    </row>
    <row r="66" spans="1:30" outlineLevel="1" x14ac:dyDescent="0.2">
      <c r="A66" s="144" t="s">
        <v>1193</v>
      </c>
      <c r="B66" s="144">
        <v>15</v>
      </c>
      <c r="C66" s="144" t="s">
        <v>1190</v>
      </c>
      <c r="D66" s="144">
        <v>1675</v>
      </c>
      <c r="E66" s="124" t="s">
        <v>123</v>
      </c>
      <c r="F66" s="144"/>
      <c r="G66" s="192"/>
      <c r="H66" s="145">
        <v>24</v>
      </c>
      <c r="I66" s="145">
        <v>1</v>
      </c>
      <c r="J66" s="145">
        <v>12</v>
      </c>
      <c r="K66" s="144">
        <v>0.1</v>
      </c>
      <c r="L66" s="144">
        <v>24</v>
      </c>
      <c r="M66" s="144">
        <v>10</v>
      </c>
      <c r="N66" s="144" t="s">
        <v>1191</v>
      </c>
      <c r="O66" s="123">
        <f>M66</f>
        <v>10</v>
      </c>
      <c r="P66" s="193">
        <f>1/K66</f>
        <v>10</v>
      </c>
      <c r="Q66" s="194">
        <f>H66/(I66*P66)</f>
        <v>2.4</v>
      </c>
      <c r="R66" s="124">
        <f>D66*I66*J66</f>
        <v>20100</v>
      </c>
      <c r="S66" s="124">
        <f>D66*J66*2</f>
        <v>40200</v>
      </c>
      <c r="T66" s="124" t="s">
        <v>123</v>
      </c>
      <c r="U66" s="124">
        <f>S66/(O66+Q66)</f>
        <v>3241.9354838709678</v>
      </c>
      <c r="V66" s="124" t="s">
        <v>123</v>
      </c>
      <c r="W66" s="124" t="s">
        <v>123</v>
      </c>
      <c r="X66" s="124" t="s">
        <v>123</v>
      </c>
      <c r="Y66" s="194"/>
      <c r="Z66" s="194"/>
      <c r="AA66" s="194"/>
      <c r="AB66" s="194"/>
      <c r="AC66" s="194"/>
      <c r="AD66" s="194"/>
    </row>
    <row r="67" spans="1:30" outlineLevel="1" x14ac:dyDescent="0.2">
      <c r="A67" s="144" t="s">
        <v>1193</v>
      </c>
      <c r="B67" s="144">
        <v>16</v>
      </c>
      <c r="C67" s="144" t="s">
        <v>1190</v>
      </c>
      <c r="D67" s="144">
        <v>1700</v>
      </c>
      <c r="E67" s="124" t="s">
        <v>123</v>
      </c>
      <c r="F67" s="144"/>
      <c r="G67" s="192"/>
      <c r="H67" s="145">
        <v>24</v>
      </c>
      <c r="I67" s="145">
        <v>1</v>
      </c>
      <c r="J67" s="145">
        <v>12</v>
      </c>
      <c r="K67" s="144">
        <v>0.1</v>
      </c>
      <c r="L67" s="144">
        <v>24</v>
      </c>
      <c r="M67" s="144">
        <v>10</v>
      </c>
      <c r="N67" s="144" t="s">
        <v>1191</v>
      </c>
      <c r="O67" s="123">
        <f>M67</f>
        <v>10</v>
      </c>
      <c r="P67" s="193">
        <f>1/K67</f>
        <v>10</v>
      </c>
      <c r="Q67" s="194">
        <f>H67/(I67*P67)</f>
        <v>2.4</v>
      </c>
      <c r="R67" s="124">
        <f>D67*I67*J67</f>
        <v>20400</v>
      </c>
      <c r="S67" s="124">
        <f>D67*J67*2</f>
        <v>40800</v>
      </c>
      <c r="T67" s="124" t="s">
        <v>123</v>
      </c>
      <c r="U67" s="124">
        <f>S67/(O67+Q67)</f>
        <v>3290.322580645161</v>
      </c>
      <c r="V67" s="124" t="s">
        <v>123</v>
      </c>
      <c r="W67" s="124" t="s">
        <v>123</v>
      </c>
      <c r="X67" s="124" t="s">
        <v>123</v>
      </c>
      <c r="Y67" s="194"/>
      <c r="Z67" s="194"/>
      <c r="AA67" s="194"/>
      <c r="AB67" s="194"/>
      <c r="AC67" s="194"/>
      <c r="AD67" s="194"/>
    </row>
    <row r="68" spans="1:30" outlineLevel="1" x14ac:dyDescent="0.2">
      <c r="A68" s="144" t="s">
        <v>1193</v>
      </c>
      <c r="B68" s="144">
        <v>17</v>
      </c>
      <c r="C68" s="144" t="s">
        <v>1190</v>
      </c>
      <c r="D68" s="144">
        <v>1725</v>
      </c>
      <c r="E68" s="124" t="s">
        <v>123</v>
      </c>
      <c r="F68" s="144"/>
      <c r="G68" s="192"/>
      <c r="H68" s="145">
        <v>24</v>
      </c>
      <c r="I68" s="145">
        <v>1</v>
      </c>
      <c r="J68" s="145">
        <v>12</v>
      </c>
      <c r="K68" s="144">
        <v>0.1</v>
      </c>
      <c r="L68" s="144">
        <v>24</v>
      </c>
      <c r="M68" s="144">
        <v>10</v>
      </c>
      <c r="N68" s="144" t="s">
        <v>1191</v>
      </c>
      <c r="O68" s="123">
        <f>M68</f>
        <v>10</v>
      </c>
      <c r="P68" s="193">
        <f>1/K68</f>
        <v>10</v>
      </c>
      <c r="Q68" s="194">
        <f>H68/(I68*P68)</f>
        <v>2.4</v>
      </c>
      <c r="R68" s="124">
        <f>D68*I68*J68</f>
        <v>20700</v>
      </c>
      <c r="S68" s="124">
        <f>D68*J68*2</f>
        <v>41400</v>
      </c>
      <c r="T68" s="124" t="s">
        <v>123</v>
      </c>
      <c r="U68" s="124">
        <f>S68/(O68+Q68)</f>
        <v>3338.7096774193546</v>
      </c>
      <c r="V68" s="124" t="s">
        <v>123</v>
      </c>
      <c r="W68" s="124" t="s">
        <v>123</v>
      </c>
      <c r="X68" s="124" t="s">
        <v>123</v>
      </c>
      <c r="Y68" s="194"/>
      <c r="Z68" s="194"/>
      <c r="AA68" s="194"/>
      <c r="AB68" s="194"/>
      <c r="AC68" s="194"/>
      <c r="AD68" s="194"/>
    </row>
    <row r="69" spans="1:30" outlineLevel="1" x14ac:dyDescent="0.2">
      <c r="A69" s="144" t="s">
        <v>1193</v>
      </c>
      <c r="B69" s="144">
        <v>18</v>
      </c>
      <c r="C69" s="144" t="s">
        <v>1190</v>
      </c>
      <c r="D69" s="144">
        <v>1750</v>
      </c>
      <c r="E69" s="124" t="s">
        <v>123</v>
      </c>
      <c r="F69" s="144"/>
      <c r="G69" s="192"/>
      <c r="H69" s="145">
        <v>24</v>
      </c>
      <c r="I69" s="145">
        <v>1</v>
      </c>
      <c r="J69" s="145">
        <v>12</v>
      </c>
      <c r="K69" s="144">
        <v>0.1</v>
      </c>
      <c r="L69" s="144">
        <v>24</v>
      </c>
      <c r="M69" s="144">
        <v>10</v>
      </c>
      <c r="N69" s="144" t="s">
        <v>1191</v>
      </c>
      <c r="O69" s="123">
        <f>M69</f>
        <v>10</v>
      </c>
      <c r="P69" s="193">
        <f>1/K69</f>
        <v>10</v>
      </c>
      <c r="Q69" s="194">
        <f>H69/(I69*P69)</f>
        <v>2.4</v>
      </c>
      <c r="R69" s="124">
        <f>D69*I69*J69</f>
        <v>21000</v>
      </c>
      <c r="S69" s="124">
        <f>D69*J69*2</f>
        <v>42000</v>
      </c>
      <c r="T69" s="124" t="s">
        <v>123</v>
      </c>
      <c r="U69" s="124">
        <f>S69/(O69+Q69)</f>
        <v>3387.0967741935483</v>
      </c>
      <c r="V69" s="124" t="s">
        <v>123</v>
      </c>
      <c r="W69" s="124" t="s">
        <v>123</v>
      </c>
      <c r="X69" s="124" t="s">
        <v>123</v>
      </c>
      <c r="Y69" s="194"/>
      <c r="Z69" s="194"/>
      <c r="AA69" s="194"/>
      <c r="AB69" s="194"/>
      <c r="AC69" s="194"/>
      <c r="AD69" s="194"/>
    </row>
    <row r="70" spans="1:30" outlineLevel="1" x14ac:dyDescent="0.2">
      <c r="A70" s="144" t="s">
        <v>1193</v>
      </c>
      <c r="B70" s="144">
        <v>19</v>
      </c>
      <c r="C70" s="144" t="s">
        <v>1190</v>
      </c>
      <c r="D70" s="144">
        <v>1775</v>
      </c>
      <c r="E70" s="124" t="s">
        <v>123</v>
      </c>
      <c r="F70" s="144"/>
      <c r="G70" s="192"/>
      <c r="H70" s="145">
        <v>24</v>
      </c>
      <c r="I70" s="145">
        <v>1</v>
      </c>
      <c r="J70" s="145">
        <v>12</v>
      </c>
      <c r="K70" s="144">
        <v>0.1</v>
      </c>
      <c r="L70" s="144">
        <v>24</v>
      </c>
      <c r="M70" s="144">
        <v>10</v>
      </c>
      <c r="N70" s="144" t="s">
        <v>1191</v>
      </c>
      <c r="O70" s="123">
        <f>M70</f>
        <v>10</v>
      </c>
      <c r="P70" s="193">
        <f>1/K70</f>
        <v>10</v>
      </c>
      <c r="Q70" s="194">
        <f>H70/(I70*P70)</f>
        <v>2.4</v>
      </c>
      <c r="R70" s="124">
        <f>D70*I70*J70</f>
        <v>21300</v>
      </c>
      <c r="S70" s="124">
        <f>D70*J70*2</f>
        <v>42600</v>
      </c>
      <c r="T70" s="124" t="s">
        <v>123</v>
      </c>
      <c r="U70" s="124">
        <f>S70/(O70+Q70)</f>
        <v>3435.483870967742</v>
      </c>
      <c r="V70" s="124" t="s">
        <v>123</v>
      </c>
      <c r="W70" s="124" t="s">
        <v>123</v>
      </c>
      <c r="X70" s="124" t="s">
        <v>123</v>
      </c>
      <c r="Y70" s="194"/>
      <c r="Z70" s="194"/>
      <c r="AA70" s="194"/>
      <c r="AB70" s="194"/>
      <c r="AC70" s="194"/>
      <c r="AD70" s="194"/>
    </row>
    <row r="71" spans="1:30" outlineLevel="1" x14ac:dyDescent="0.2">
      <c r="A71" s="144" t="s">
        <v>1193</v>
      </c>
      <c r="B71" s="144">
        <v>20</v>
      </c>
      <c r="C71" s="144" t="s">
        <v>1190</v>
      </c>
      <c r="D71" s="144">
        <v>1805</v>
      </c>
      <c r="E71" s="124" t="s">
        <v>123</v>
      </c>
      <c r="F71" s="144"/>
      <c r="G71" s="192"/>
      <c r="H71" s="145">
        <v>24</v>
      </c>
      <c r="I71" s="145">
        <v>1</v>
      </c>
      <c r="J71" s="145">
        <v>12</v>
      </c>
      <c r="K71" s="144">
        <v>0.1</v>
      </c>
      <c r="L71" s="144">
        <v>24</v>
      </c>
      <c r="M71" s="144">
        <v>10</v>
      </c>
      <c r="N71" s="144" t="s">
        <v>1191</v>
      </c>
      <c r="O71" s="123">
        <f>M71</f>
        <v>10</v>
      </c>
      <c r="P71" s="193">
        <f>1/K71</f>
        <v>10</v>
      </c>
      <c r="Q71" s="194">
        <f>H71/(I71*P71)</f>
        <v>2.4</v>
      </c>
      <c r="R71" s="124">
        <f>D71*I71*J71</f>
        <v>21660</v>
      </c>
      <c r="S71" s="124">
        <f>D71*J71*2</f>
        <v>43320</v>
      </c>
      <c r="T71" s="124" t="s">
        <v>123</v>
      </c>
      <c r="U71" s="124">
        <f>S71/(O71+Q71)</f>
        <v>3493.5483870967741</v>
      </c>
      <c r="V71" s="124" t="s">
        <v>123</v>
      </c>
      <c r="W71" s="124" t="s">
        <v>123</v>
      </c>
      <c r="X71" s="124" t="s">
        <v>123</v>
      </c>
      <c r="Y71" s="194"/>
      <c r="Z71" s="194"/>
      <c r="AA71" s="194"/>
      <c r="AB71" s="194"/>
      <c r="AC71" s="194"/>
      <c r="AD71" s="194"/>
    </row>
    <row r="72" spans="1:30" outlineLevel="1" x14ac:dyDescent="0.2">
      <c r="A72" s="144" t="s">
        <v>1193</v>
      </c>
      <c r="B72" s="144">
        <v>21</v>
      </c>
      <c r="C72" s="144" t="s">
        <v>1190</v>
      </c>
      <c r="D72" s="144">
        <v>1835</v>
      </c>
      <c r="E72" s="124" t="s">
        <v>123</v>
      </c>
      <c r="F72" s="144"/>
      <c r="G72" s="192"/>
      <c r="H72" s="145">
        <v>24</v>
      </c>
      <c r="I72" s="145">
        <v>1</v>
      </c>
      <c r="J72" s="145">
        <v>12</v>
      </c>
      <c r="K72" s="144">
        <v>0.1</v>
      </c>
      <c r="L72" s="144">
        <v>24</v>
      </c>
      <c r="M72" s="144">
        <v>10</v>
      </c>
      <c r="N72" s="144" t="s">
        <v>1191</v>
      </c>
      <c r="O72" s="123">
        <f>M72</f>
        <v>10</v>
      </c>
      <c r="P72" s="193">
        <f>1/K72</f>
        <v>10</v>
      </c>
      <c r="Q72" s="194">
        <f>H72/(I72*P72)</f>
        <v>2.4</v>
      </c>
      <c r="R72" s="124">
        <f>D72*I72*J72</f>
        <v>22020</v>
      </c>
      <c r="S72" s="124">
        <f>D72*J72*2</f>
        <v>44040</v>
      </c>
      <c r="T72" s="124" t="s">
        <v>123</v>
      </c>
      <c r="U72" s="124">
        <f>S72/(O72+Q72)</f>
        <v>3551.6129032258063</v>
      </c>
      <c r="V72" s="124" t="s">
        <v>123</v>
      </c>
      <c r="W72" s="124" t="s">
        <v>123</v>
      </c>
      <c r="X72" s="124" t="s">
        <v>123</v>
      </c>
      <c r="Y72" s="194"/>
      <c r="Z72" s="194"/>
      <c r="AA72" s="194"/>
      <c r="AB72" s="194"/>
      <c r="AC72" s="194"/>
      <c r="AD72" s="194"/>
    </row>
    <row r="73" spans="1:30" outlineLevel="1" x14ac:dyDescent="0.2">
      <c r="A73" s="144" t="s">
        <v>1193</v>
      </c>
      <c r="B73" s="144">
        <v>22</v>
      </c>
      <c r="C73" s="144" t="s">
        <v>1190</v>
      </c>
      <c r="D73" s="144">
        <v>1865</v>
      </c>
      <c r="E73" s="124" t="s">
        <v>123</v>
      </c>
      <c r="F73" s="144"/>
      <c r="G73" s="192"/>
      <c r="H73" s="145">
        <v>24</v>
      </c>
      <c r="I73" s="145">
        <v>1</v>
      </c>
      <c r="J73" s="145">
        <v>12</v>
      </c>
      <c r="K73" s="144">
        <v>0.1</v>
      </c>
      <c r="L73" s="144">
        <v>24</v>
      </c>
      <c r="M73" s="144">
        <v>10</v>
      </c>
      <c r="N73" s="144" t="s">
        <v>1191</v>
      </c>
      <c r="O73" s="123">
        <f>M73</f>
        <v>10</v>
      </c>
      <c r="P73" s="193">
        <f>1/K73</f>
        <v>10</v>
      </c>
      <c r="Q73" s="194">
        <f>H73/(I73*P73)</f>
        <v>2.4</v>
      </c>
      <c r="R73" s="124">
        <f>D73*I73*J73</f>
        <v>22380</v>
      </c>
      <c r="S73" s="124">
        <f>D73*J73*2</f>
        <v>44760</v>
      </c>
      <c r="T73" s="124" t="s">
        <v>123</v>
      </c>
      <c r="U73" s="124">
        <f>S73/(O73+Q73)</f>
        <v>3609.6774193548385</v>
      </c>
      <c r="V73" s="124" t="s">
        <v>123</v>
      </c>
      <c r="W73" s="124" t="s">
        <v>123</v>
      </c>
      <c r="X73" s="124" t="s">
        <v>123</v>
      </c>
      <c r="Y73" s="194"/>
      <c r="Z73" s="194"/>
      <c r="AA73" s="194"/>
      <c r="AB73" s="194"/>
      <c r="AC73" s="194"/>
      <c r="AD73" s="194"/>
    </row>
    <row r="74" spans="1:30" outlineLevel="1" x14ac:dyDescent="0.2">
      <c r="A74" s="144" t="s">
        <v>1193</v>
      </c>
      <c r="B74" s="144">
        <v>23</v>
      </c>
      <c r="C74" s="144" t="s">
        <v>1190</v>
      </c>
      <c r="D74" s="144">
        <v>1895</v>
      </c>
      <c r="E74" s="124" t="s">
        <v>123</v>
      </c>
      <c r="F74" s="144"/>
      <c r="G74" s="192"/>
      <c r="H74" s="145">
        <v>24</v>
      </c>
      <c r="I74" s="145">
        <v>1</v>
      </c>
      <c r="J74" s="145">
        <v>12</v>
      </c>
      <c r="K74" s="144">
        <v>0.1</v>
      </c>
      <c r="L74" s="144">
        <v>24</v>
      </c>
      <c r="M74" s="144">
        <v>10</v>
      </c>
      <c r="N74" s="144" t="s">
        <v>1191</v>
      </c>
      <c r="O74" s="123">
        <f>M74</f>
        <v>10</v>
      </c>
      <c r="P74" s="193">
        <f>1/K74</f>
        <v>10</v>
      </c>
      <c r="Q74" s="194">
        <f>H74/(I74*P74)</f>
        <v>2.4</v>
      </c>
      <c r="R74" s="124">
        <f>D74*I74*J74</f>
        <v>22740</v>
      </c>
      <c r="S74" s="124">
        <f>D74*J74*2</f>
        <v>45480</v>
      </c>
      <c r="T74" s="124" t="s">
        <v>123</v>
      </c>
      <c r="U74" s="124">
        <f>S74/(O74+Q74)</f>
        <v>3667.7419354838707</v>
      </c>
      <c r="V74" s="124" t="s">
        <v>123</v>
      </c>
      <c r="W74" s="124" t="s">
        <v>123</v>
      </c>
      <c r="X74" s="124" t="s">
        <v>123</v>
      </c>
      <c r="Y74" s="194"/>
      <c r="Z74" s="194"/>
      <c r="AA74" s="194"/>
      <c r="AB74" s="194"/>
      <c r="AC74" s="194"/>
      <c r="AD74" s="194"/>
    </row>
    <row r="75" spans="1:30" outlineLevel="1" x14ac:dyDescent="0.2">
      <c r="A75" s="144" t="s">
        <v>1193</v>
      </c>
      <c r="B75" s="144">
        <v>24</v>
      </c>
      <c r="C75" s="144" t="s">
        <v>1190</v>
      </c>
      <c r="D75" s="144">
        <v>1925</v>
      </c>
      <c r="E75" s="124" t="s">
        <v>123</v>
      </c>
      <c r="F75" s="144"/>
      <c r="G75" s="192"/>
      <c r="H75" s="145">
        <v>24</v>
      </c>
      <c r="I75" s="145">
        <v>1</v>
      </c>
      <c r="J75" s="145">
        <v>12</v>
      </c>
      <c r="K75" s="144">
        <v>0.1</v>
      </c>
      <c r="L75" s="144">
        <v>24</v>
      </c>
      <c r="M75" s="144">
        <v>10</v>
      </c>
      <c r="N75" s="144" t="s">
        <v>1191</v>
      </c>
      <c r="O75" s="123">
        <f>M75</f>
        <v>10</v>
      </c>
      <c r="P75" s="193">
        <f>1/K75</f>
        <v>10</v>
      </c>
      <c r="Q75" s="194">
        <f>H75/(I75*P75)</f>
        <v>2.4</v>
      </c>
      <c r="R75" s="124">
        <f>D75*I75*J75</f>
        <v>23100</v>
      </c>
      <c r="S75" s="124">
        <f>D75*J75*2</f>
        <v>46200</v>
      </c>
      <c r="T75" s="124" t="s">
        <v>123</v>
      </c>
      <c r="U75" s="124">
        <f>S75/(O75+Q75)</f>
        <v>3725.8064516129029</v>
      </c>
      <c r="V75" s="124" t="s">
        <v>123</v>
      </c>
      <c r="W75" s="124" t="s">
        <v>123</v>
      </c>
      <c r="X75" s="124" t="s">
        <v>123</v>
      </c>
      <c r="Y75" s="194"/>
      <c r="Z75" s="194"/>
      <c r="AA75" s="194"/>
      <c r="AB75" s="194"/>
      <c r="AC75" s="194"/>
      <c r="AD75" s="194"/>
    </row>
    <row r="76" spans="1:30" outlineLevel="1" x14ac:dyDescent="0.2">
      <c r="A76" s="144" t="s">
        <v>1193</v>
      </c>
      <c r="B76" s="144">
        <v>25</v>
      </c>
      <c r="C76" s="144" t="s">
        <v>1190</v>
      </c>
      <c r="D76" s="144">
        <v>1955</v>
      </c>
      <c r="E76" s="124" t="s">
        <v>123</v>
      </c>
      <c r="F76" s="144"/>
      <c r="G76" s="192"/>
      <c r="H76" s="145">
        <v>24</v>
      </c>
      <c r="I76" s="145">
        <v>1</v>
      </c>
      <c r="J76" s="145">
        <v>12</v>
      </c>
      <c r="K76" s="144">
        <v>0.1</v>
      </c>
      <c r="L76" s="144">
        <v>24</v>
      </c>
      <c r="M76" s="144">
        <v>10</v>
      </c>
      <c r="N76" s="144" t="s">
        <v>1191</v>
      </c>
      <c r="O76" s="123">
        <f>M76</f>
        <v>10</v>
      </c>
      <c r="P76" s="193">
        <f>1/K76</f>
        <v>10</v>
      </c>
      <c r="Q76" s="194">
        <f>H76/(I76*P76)</f>
        <v>2.4</v>
      </c>
      <c r="R76" s="124">
        <f>D76*I76*J76</f>
        <v>23460</v>
      </c>
      <c r="S76" s="124">
        <f>D76*J76*2</f>
        <v>46920</v>
      </c>
      <c r="T76" s="124" t="s">
        <v>123</v>
      </c>
      <c r="U76" s="124">
        <f>S76/(O76+Q76)</f>
        <v>3783.8709677419356</v>
      </c>
      <c r="V76" s="124" t="s">
        <v>123</v>
      </c>
      <c r="W76" s="124" t="s">
        <v>123</v>
      </c>
      <c r="X76" s="124" t="s">
        <v>123</v>
      </c>
      <c r="Y76" s="194"/>
      <c r="Z76" s="194"/>
      <c r="AA76" s="194"/>
      <c r="AB76" s="194"/>
      <c r="AC76" s="194"/>
      <c r="AD76" s="194"/>
    </row>
    <row r="77" spans="1:30" x14ac:dyDescent="0.2">
      <c r="A77" s="144" t="s">
        <v>1194</v>
      </c>
      <c r="B77" s="144">
        <v>1</v>
      </c>
      <c r="C77" s="144" t="s">
        <v>1190</v>
      </c>
      <c r="D77" s="144">
        <v>715</v>
      </c>
      <c r="E77" s="124" t="s">
        <v>123</v>
      </c>
      <c r="F77" s="144"/>
      <c r="G77" s="192"/>
      <c r="H77" s="144">
        <v>220</v>
      </c>
      <c r="I77" s="144">
        <v>1</v>
      </c>
      <c r="J77" s="144">
        <v>1</v>
      </c>
      <c r="K77" s="144">
        <v>0.1</v>
      </c>
      <c r="L77" s="144">
        <v>220</v>
      </c>
      <c r="M77" s="144">
        <v>10</v>
      </c>
      <c r="N77" s="144" t="s">
        <v>1191</v>
      </c>
      <c r="O77" s="123">
        <f>M77</f>
        <v>10</v>
      </c>
      <c r="P77" s="193">
        <f>1/K77</f>
        <v>10</v>
      </c>
      <c r="Q77" s="194">
        <f>H77/(I77*P77)</f>
        <v>22</v>
      </c>
      <c r="R77" s="124">
        <f>D77*I77*J77</f>
        <v>715</v>
      </c>
      <c r="S77" s="124">
        <f>D77*H77*I77*J77</f>
        <v>157300</v>
      </c>
      <c r="T77" s="124">
        <f>(D77*J77)*(1/K77)</f>
        <v>7150</v>
      </c>
      <c r="U77" s="124">
        <f>S77/(O77+Q77)</f>
        <v>4915.625</v>
      </c>
      <c r="V77" s="124" t="s">
        <v>123</v>
      </c>
      <c r="W77" s="124" t="s">
        <v>123</v>
      </c>
      <c r="X77" s="124" t="s">
        <v>123</v>
      </c>
      <c r="Y77" s="194"/>
      <c r="Z77" s="194"/>
      <c r="AA77" s="194"/>
      <c r="AB77" s="194"/>
      <c r="AC77" s="194"/>
      <c r="AD77" s="194"/>
    </row>
    <row r="78" spans="1:30" outlineLevel="1" x14ac:dyDescent="0.2">
      <c r="A78" s="144" t="s">
        <v>1194</v>
      </c>
      <c r="B78" s="144">
        <v>2</v>
      </c>
      <c r="C78" s="144" t="s">
        <v>1190</v>
      </c>
      <c r="D78" s="158">
        <v>727</v>
      </c>
      <c r="E78" s="124" t="s">
        <v>123</v>
      </c>
      <c r="F78" s="158"/>
      <c r="G78" s="192"/>
      <c r="H78" s="144">
        <v>220</v>
      </c>
      <c r="I78" s="144">
        <v>1</v>
      </c>
      <c r="J78" s="144">
        <v>1</v>
      </c>
      <c r="K78" s="144">
        <v>0.1</v>
      </c>
      <c r="L78" s="144">
        <v>220</v>
      </c>
      <c r="M78" s="144">
        <v>10</v>
      </c>
      <c r="N78" s="144" t="s">
        <v>1191</v>
      </c>
      <c r="O78" s="123">
        <f>M78</f>
        <v>10</v>
      </c>
      <c r="P78" s="193">
        <f>1/K78</f>
        <v>10</v>
      </c>
      <c r="Q78" s="194">
        <f>H78/(I78*P78)</f>
        <v>22</v>
      </c>
      <c r="R78" s="124">
        <f>D78*I78*J78</f>
        <v>727</v>
      </c>
      <c r="S78" s="124">
        <f>D78*H78*I78*J78</f>
        <v>159940</v>
      </c>
      <c r="T78" s="124">
        <f>(D78*J78)*(1/K78)</f>
        <v>7270</v>
      </c>
      <c r="U78" s="124">
        <f>S78/(O78+Q78)</f>
        <v>4998.125</v>
      </c>
      <c r="V78" s="124" t="s">
        <v>123</v>
      </c>
      <c r="W78" s="124" t="s">
        <v>123</v>
      </c>
      <c r="X78" s="124" t="s">
        <v>123</v>
      </c>
      <c r="Y78" s="194"/>
      <c r="Z78" s="194"/>
      <c r="AA78" s="194"/>
      <c r="AB78" s="194"/>
      <c r="AC78" s="194"/>
      <c r="AD78" s="194"/>
    </row>
    <row r="79" spans="1:30" outlineLevel="1" x14ac:dyDescent="0.2">
      <c r="A79" s="144" t="s">
        <v>1194</v>
      </c>
      <c r="B79" s="144">
        <v>3</v>
      </c>
      <c r="C79" s="144" t="s">
        <v>1190</v>
      </c>
      <c r="D79" s="158">
        <v>739</v>
      </c>
      <c r="E79" s="124" t="s">
        <v>123</v>
      </c>
      <c r="F79" s="158"/>
      <c r="G79" s="192"/>
      <c r="H79" s="144">
        <v>220</v>
      </c>
      <c r="I79" s="144">
        <v>1</v>
      </c>
      <c r="J79" s="144">
        <v>1</v>
      </c>
      <c r="K79" s="144">
        <v>0.1</v>
      </c>
      <c r="L79" s="144">
        <v>220</v>
      </c>
      <c r="M79" s="144">
        <v>10</v>
      </c>
      <c r="N79" s="144" t="s">
        <v>1191</v>
      </c>
      <c r="O79" s="123">
        <f>M79</f>
        <v>10</v>
      </c>
      <c r="P79" s="193">
        <f>1/K79</f>
        <v>10</v>
      </c>
      <c r="Q79" s="194">
        <f>H79/(I79*P79)</f>
        <v>22</v>
      </c>
      <c r="R79" s="124">
        <f>D79*I79*J79</f>
        <v>739</v>
      </c>
      <c r="S79" s="124">
        <f>D79*H79*I79*J79</f>
        <v>162580</v>
      </c>
      <c r="T79" s="124">
        <f>(D79*J79)*(1/K79)</f>
        <v>7390</v>
      </c>
      <c r="U79" s="124">
        <f>S79/(O79+Q79)</f>
        <v>5080.625</v>
      </c>
      <c r="V79" s="124" t="s">
        <v>123</v>
      </c>
      <c r="W79" s="124" t="s">
        <v>123</v>
      </c>
      <c r="X79" s="124" t="s">
        <v>123</v>
      </c>
      <c r="Y79" s="194"/>
      <c r="Z79" s="194"/>
      <c r="AA79" s="194"/>
      <c r="AB79" s="194"/>
      <c r="AC79" s="194"/>
      <c r="AD79" s="194"/>
    </row>
    <row r="80" spans="1:30" outlineLevel="1" x14ac:dyDescent="0.2">
      <c r="A80" s="144" t="s">
        <v>1194</v>
      </c>
      <c r="B80" s="144">
        <v>4</v>
      </c>
      <c r="C80" s="144" t="s">
        <v>1190</v>
      </c>
      <c r="D80" s="158">
        <v>751</v>
      </c>
      <c r="E80" s="124" t="s">
        <v>123</v>
      </c>
      <c r="F80" s="158"/>
      <c r="G80" s="192"/>
      <c r="H80" s="144">
        <v>220</v>
      </c>
      <c r="I80" s="144">
        <v>1</v>
      </c>
      <c r="J80" s="144">
        <v>1</v>
      </c>
      <c r="K80" s="144">
        <v>0.1</v>
      </c>
      <c r="L80" s="144">
        <v>220</v>
      </c>
      <c r="M80" s="144">
        <v>10</v>
      </c>
      <c r="N80" s="144" t="s">
        <v>1191</v>
      </c>
      <c r="O80" s="123">
        <f>M80</f>
        <v>10</v>
      </c>
      <c r="P80" s="193">
        <f>1/K80</f>
        <v>10</v>
      </c>
      <c r="Q80" s="194">
        <f>H80/(I80*P80)</f>
        <v>22</v>
      </c>
      <c r="R80" s="124">
        <f>D80*I80*J80</f>
        <v>751</v>
      </c>
      <c r="S80" s="124">
        <f>D80*H80*I80*J80</f>
        <v>165220</v>
      </c>
      <c r="T80" s="124">
        <f>(D80*J80)*(1/K80)</f>
        <v>7510</v>
      </c>
      <c r="U80" s="124">
        <f>S80/(O80+Q80)</f>
        <v>5163.125</v>
      </c>
      <c r="V80" s="124" t="s">
        <v>123</v>
      </c>
      <c r="W80" s="124" t="s">
        <v>123</v>
      </c>
      <c r="X80" s="124" t="s">
        <v>123</v>
      </c>
      <c r="Y80" s="194"/>
      <c r="Z80" s="194"/>
      <c r="AA80" s="194"/>
      <c r="AB80" s="194"/>
      <c r="AC80" s="194"/>
      <c r="AD80" s="194"/>
    </row>
    <row r="81" spans="1:30" outlineLevel="1" x14ac:dyDescent="0.2">
      <c r="A81" s="144" t="s">
        <v>1194</v>
      </c>
      <c r="B81" s="144">
        <v>5</v>
      </c>
      <c r="C81" s="144" t="s">
        <v>1190</v>
      </c>
      <c r="D81" s="158">
        <v>763</v>
      </c>
      <c r="E81" s="124" t="s">
        <v>123</v>
      </c>
      <c r="F81" s="158"/>
      <c r="G81" s="192"/>
      <c r="H81" s="144">
        <v>220</v>
      </c>
      <c r="I81" s="144">
        <v>1</v>
      </c>
      <c r="J81" s="144">
        <v>1</v>
      </c>
      <c r="K81" s="144">
        <v>0.1</v>
      </c>
      <c r="L81" s="144">
        <v>220</v>
      </c>
      <c r="M81" s="144">
        <v>10</v>
      </c>
      <c r="N81" s="144" t="s">
        <v>1191</v>
      </c>
      <c r="O81" s="123">
        <f>M81</f>
        <v>10</v>
      </c>
      <c r="P81" s="193">
        <f>1/K81</f>
        <v>10</v>
      </c>
      <c r="Q81" s="194">
        <f>H81/(I81*P81)</f>
        <v>22</v>
      </c>
      <c r="R81" s="124">
        <f>D81*I81*J81</f>
        <v>763</v>
      </c>
      <c r="S81" s="124">
        <f>D81*H81*I81*J81</f>
        <v>167860</v>
      </c>
      <c r="T81" s="124">
        <f>(D81*J81)*(1/K81)</f>
        <v>7630</v>
      </c>
      <c r="U81" s="124">
        <f>S81/(O81+Q81)</f>
        <v>5245.625</v>
      </c>
      <c r="V81" s="124" t="s">
        <v>123</v>
      </c>
      <c r="W81" s="124" t="s">
        <v>123</v>
      </c>
      <c r="X81" s="124" t="s">
        <v>123</v>
      </c>
      <c r="Y81" s="194"/>
      <c r="Z81" s="194"/>
      <c r="AA81" s="194"/>
      <c r="AB81" s="194"/>
      <c r="AC81" s="194"/>
      <c r="AD81" s="194"/>
    </row>
    <row r="82" spans="1:30" outlineLevel="1" x14ac:dyDescent="0.2">
      <c r="A82" s="144" t="s">
        <v>1194</v>
      </c>
      <c r="B82" s="144">
        <v>6</v>
      </c>
      <c r="C82" s="144" t="s">
        <v>1190</v>
      </c>
      <c r="D82" s="158">
        <v>775</v>
      </c>
      <c r="E82" s="124" t="s">
        <v>123</v>
      </c>
      <c r="F82" s="158"/>
      <c r="G82" s="192"/>
      <c r="H82" s="144">
        <v>220</v>
      </c>
      <c r="I82" s="144">
        <v>1</v>
      </c>
      <c r="J82" s="144">
        <v>1</v>
      </c>
      <c r="K82" s="144">
        <v>0.1</v>
      </c>
      <c r="L82" s="144">
        <v>220</v>
      </c>
      <c r="M82" s="144">
        <v>10</v>
      </c>
      <c r="N82" s="144" t="s">
        <v>1191</v>
      </c>
      <c r="O82" s="123">
        <f>M82</f>
        <v>10</v>
      </c>
      <c r="P82" s="193">
        <f>1/K82</f>
        <v>10</v>
      </c>
      <c r="Q82" s="194">
        <f>H82/(I82*P82)</f>
        <v>22</v>
      </c>
      <c r="R82" s="124">
        <f>D82*I82*J82</f>
        <v>775</v>
      </c>
      <c r="S82" s="124">
        <f>D82*H82*I82*J82</f>
        <v>170500</v>
      </c>
      <c r="T82" s="124">
        <f>(D82*J82)*(1/K82)</f>
        <v>7750</v>
      </c>
      <c r="U82" s="124">
        <f>S82/(O82+Q82)</f>
        <v>5328.125</v>
      </c>
      <c r="V82" s="124" t="s">
        <v>123</v>
      </c>
      <c r="W82" s="124" t="s">
        <v>123</v>
      </c>
      <c r="X82" s="124" t="s">
        <v>123</v>
      </c>
      <c r="Y82" s="194"/>
      <c r="Z82" s="194"/>
      <c r="AA82" s="194"/>
      <c r="AB82" s="194"/>
      <c r="AC82" s="194"/>
      <c r="AD82" s="194"/>
    </row>
    <row r="83" spans="1:30" outlineLevel="1" x14ac:dyDescent="0.2">
      <c r="A83" s="144" t="s">
        <v>1194</v>
      </c>
      <c r="B83" s="144">
        <v>7</v>
      </c>
      <c r="C83" s="144" t="s">
        <v>1190</v>
      </c>
      <c r="D83" s="158">
        <v>788</v>
      </c>
      <c r="E83" s="124" t="s">
        <v>123</v>
      </c>
      <c r="F83" s="158"/>
      <c r="G83" s="192"/>
      <c r="H83" s="144">
        <v>220</v>
      </c>
      <c r="I83" s="144">
        <v>1</v>
      </c>
      <c r="J83" s="144">
        <v>1</v>
      </c>
      <c r="K83" s="144">
        <v>0.1</v>
      </c>
      <c r="L83" s="144">
        <v>220</v>
      </c>
      <c r="M83" s="144">
        <v>10</v>
      </c>
      <c r="N83" s="144" t="s">
        <v>1191</v>
      </c>
      <c r="O83" s="123">
        <f>M83</f>
        <v>10</v>
      </c>
      <c r="P83" s="193">
        <f>1/K83</f>
        <v>10</v>
      </c>
      <c r="Q83" s="194">
        <f>H83/(I83*P83)</f>
        <v>22</v>
      </c>
      <c r="R83" s="124">
        <f>D83*I83*J83</f>
        <v>788</v>
      </c>
      <c r="S83" s="124">
        <f>D83*H83*I83*J83</f>
        <v>173360</v>
      </c>
      <c r="T83" s="124">
        <f>(D83*J83)*(1/K83)</f>
        <v>7880</v>
      </c>
      <c r="U83" s="124">
        <f>S83/(O83+Q83)</f>
        <v>5417.5</v>
      </c>
      <c r="V83" s="124" t="s">
        <v>123</v>
      </c>
      <c r="W83" s="124" t="s">
        <v>123</v>
      </c>
      <c r="X83" s="124" t="s">
        <v>123</v>
      </c>
      <c r="Y83" s="194"/>
      <c r="Z83" s="194"/>
      <c r="AA83" s="194"/>
      <c r="AB83" s="194"/>
      <c r="AC83" s="194"/>
      <c r="AD83" s="194"/>
    </row>
    <row r="84" spans="1:30" outlineLevel="1" x14ac:dyDescent="0.2">
      <c r="A84" s="144" t="s">
        <v>1194</v>
      </c>
      <c r="B84" s="144">
        <v>8</v>
      </c>
      <c r="C84" s="144" t="s">
        <v>1190</v>
      </c>
      <c r="D84" s="158">
        <v>801</v>
      </c>
      <c r="E84" s="124" t="s">
        <v>123</v>
      </c>
      <c r="F84" s="158"/>
      <c r="G84" s="192"/>
      <c r="H84" s="144">
        <v>220</v>
      </c>
      <c r="I84" s="144">
        <v>1</v>
      </c>
      <c r="J84" s="144">
        <v>1</v>
      </c>
      <c r="K84" s="144">
        <v>0.1</v>
      </c>
      <c r="L84" s="144">
        <v>220</v>
      </c>
      <c r="M84" s="144">
        <v>10</v>
      </c>
      <c r="N84" s="144" t="s">
        <v>1191</v>
      </c>
      <c r="O84" s="123">
        <f>M84</f>
        <v>10</v>
      </c>
      <c r="P84" s="193">
        <f>1/K84</f>
        <v>10</v>
      </c>
      <c r="Q84" s="194">
        <f>H84/(I84*P84)</f>
        <v>22</v>
      </c>
      <c r="R84" s="124">
        <f>D84*I84*J84</f>
        <v>801</v>
      </c>
      <c r="S84" s="124">
        <f>D84*H84*I84*J84</f>
        <v>176220</v>
      </c>
      <c r="T84" s="124">
        <f>(D84*J84)*(1/K84)</f>
        <v>8010</v>
      </c>
      <c r="U84" s="124">
        <f>S84/(O84+Q84)</f>
        <v>5506.875</v>
      </c>
      <c r="V84" s="124" t="s">
        <v>123</v>
      </c>
      <c r="W84" s="124" t="s">
        <v>123</v>
      </c>
      <c r="X84" s="124" t="s">
        <v>123</v>
      </c>
      <c r="Y84" s="194"/>
      <c r="Z84" s="194"/>
      <c r="AA84" s="194"/>
      <c r="AB84" s="194"/>
      <c r="AC84" s="194"/>
      <c r="AD84" s="194"/>
    </row>
    <row r="85" spans="1:30" outlineLevel="1" x14ac:dyDescent="0.2">
      <c r="A85" s="144" t="s">
        <v>1194</v>
      </c>
      <c r="B85" s="144">
        <v>9</v>
      </c>
      <c r="C85" s="144" t="s">
        <v>1190</v>
      </c>
      <c r="D85" s="158">
        <v>814</v>
      </c>
      <c r="E85" s="124" t="s">
        <v>123</v>
      </c>
      <c r="F85" s="158"/>
      <c r="G85" s="192"/>
      <c r="H85" s="144">
        <v>220</v>
      </c>
      <c r="I85" s="144">
        <v>1</v>
      </c>
      <c r="J85" s="144">
        <v>1</v>
      </c>
      <c r="K85" s="144">
        <v>0.1</v>
      </c>
      <c r="L85" s="144">
        <v>220</v>
      </c>
      <c r="M85" s="144">
        <v>10</v>
      </c>
      <c r="N85" s="144" t="s">
        <v>1191</v>
      </c>
      <c r="O85" s="123">
        <f>M85</f>
        <v>10</v>
      </c>
      <c r="P85" s="193">
        <f>1/K85</f>
        <v>10</v>
      </c>
      <c r="Q85" s="194">
        <f>H85/(I85*P85)</f>
        <v>22</v>
      </c>
      <c r="R85" s="124">
        <f>D85*I85*J85</f>
        <v>814</v>
      </c>
      <c r="S85" s="124">
        <f>D85*H85*I85*J85</f>
        <v>179080</v>
      </c>
      <c r="T85" s="124">
        <f>(D85*J85)*(1/K85)</f>
        <v>8140</v>
      </c>
      <c r="U85" s="124">
        <f>S85/(O85+Q85)</f>
        <v>5596.25</v>
      </c>
      <c r="V85" s="124" t="s">
        <v>123</v>
      </c>
      <c r="W85" s="124" t="s">
        <v>123</v>
      </c>
      <c r="X85" s="124" t="s">
        <v>123</v>
      </c>
      <c r="Y85" s="194"/>
      <c r="Z85" s="194"/>
      <c r="AA85" s="194"/>
      <c r="AB85" s="194"/>
      <c r="AC85" s="194"/>
      <c r="AD85" s="194"/>
    </row>
    <row r="86" spans="1:30" outlineLevel="1" x14ac:dyDescent="0.2">
      <c r="A86" s="144" t="s">
        <v>1194</v>
      </c>
      <c r="B86" s="144">
        <v>10</v>
      </c>
      <c r="C86" s="144" t="s">
        <v>1190</v>
      </c>
      <c r="D86" s="158">
        <v>827</v>
      </c>
      <c r="E86" s="124" t="s">
        <v>123</v>
      </c>
      <c r="F86" s="158"/>
      <c r="G86" s="192"/>
      <c r="H86" s="144">
        <v>220</v>
      </c>
      <c r="I86" s="144">
        <v>1</v>
      </c>
      <c r="J86" s="144">
        <v>1</v>
      </c>
      <c r="K86" s="144">
        <v>0.1</v>
      </c>
      <c r="L86" s="144">
        <v>220</v>
      </c>
      <c r="M86" s="144">
        <v>10</v>
      </c>
      <c r="N86" s="144" t="s">
        <v>1191</v>
      </c>
      <c r="O86" s="123">
        <f>M86</f>
        <v>10</v>
      </c>
      <c r="P86" s="193">
        <f>1/K86</f>
        <v>10</v>
      </c>
      <c r="Q86" s="194">
        <f>H86/(I86*P86)</f>
        <v>22</v>
      </c>
      <c r="R86" s="124">
        <f>D86*I86*J86</f>
        <v>827</v>
      </c>
      <c r="S86" s="124">
        <f>D86*H86*I86*J86</f>
        <v>181940</v>
      </c>
      <c r="T86" s="124">
        <f>(D86*J86)*(1/K86)</f>
        <v>8270</v>
      </c>
      <c r="U86" s="124">
        <f>S86/(O86+Q86)</f>
        <v>5685.625</v>
      </c>
      <c r="V86" s="124" t="s">
        <v>123</v>
      </c>
      <c r="W86" s="124" t="s">
        <v>123</v>
      </c>
      <c r="X86" s="124" t="s">
        <v>123</v>
      </c>
      <c r="Y86" s="194"/>
      <c r="Z86" s="194"/>
      <c r="AA86" s="194"/>
      <c r="AB86" s="194"/>
      <c r="AC86" s="194"/>
      <c r="AD86" s="194"/>
    </row>
    <row r="87" spans="1:30" outlineLevel="1" x14ac:dyDescent="0.2">
      <c r="A87" s="144" t="s">
        <v>1194</v>
      </c>
      <c r="B87" s="144">
        <v>11</v>
      </c>
      <c r="C87" s="144" t="s">
        <v>1190</v>
      </c>
      <c r="D87" s="158">
        <v>841</v>
      </c>
      <c r="E87" s="124" t="s">
        <v>123</v>
      </c>
      <c r="F87" s="158"/>
      <c r="G87" s="192"/>
      <c r="H87" s="144">
        <v>220</v>
      </c>
      <c r="I87" s="144">
        <v>1</v>
      </c>
      <c r="J87" s="144">
        <v>1</v>
      </c>
      <c r="K87" s="144">
        <v>0.1</v>
      </c>
      <c r="L87" s="144">
        <v>220</v>
      </c>
      <c r="M87" s="144">
        <v>10</v>
      </c>
      <c r="N87" s="144" t="s">
        <v>1191</v>
      </c>
      <c r="O87" s="123">
        <f>M87</f>
        <v>10</v>
      </c>
      <c r="P87" s="193">
        <f>1/K87</f>
        <v>10</v>
      </c>
      <c r="Q87" s="194">
        <f>H87/(I87*P87)</f>
        <v>22</v>
      </c>
      <c r="R87" s="124">
        <f>D87*I87*J87</f>
        <v>841</v>
      </c>
      <c r="S87" s="124">
        <f>D87*H87*I87*J87</f>
        <v>185020</v>
      </c>
      <c r="T87" s="124">
        <f>(D87*J87)*(1/K87)</f>
        <v>8410</v>
      </c>
      <c r="U87" s="124">
        <f>S87/(O87+Q87)</f>
        <v>5781.875</v>
      </c>
      <c r="V87" s="124" t="s">
        <v>123</v>
      </c>
      <c r="W87" s="124" t="s">
        <v>123</v>
      </c>
      <c r="X87" s="124" t="s">
        <v>123</v>
      </c>
      <c r="Y87" s="194"/>
      <c r="Z87" s="194"/>
      <c r="AA87" s="194"/>
      <c r="AB87" s="194"/>
      <c r="AC87" s="194"/>
      <c r="AD87" s="194"/>
    </row>
    <row r="88" spans="1:30" outlineLevel="1" x14ac:dyDescent="0.2">
      <c r="A88" s="144" t="s">
        <v>1194</v>
      </c>
      <c r="B88" s="144">
        <v>12</v>
      </c>
      <c r="C88" s="144" t="s">
        <v>1190</v>
      </c>
      <c r="D88" s="158">
        <v>855</v>
      </c>
      <c r="E88" s="124" t="s">
        <v>123</v>
      </c>
      <c r="F88" s="158"/>
      <c r="G88" s="192"/>
      <c r="H88" s="144">
        <v>220</v>
      </c>
      <c r="I88" s="144">
        <v>1</v>
      </c>
      <c r="J88" s="144">
        <v>1</v>
      </c>
      <c r="K88" s="144">
        <v>0.1</v>
      </c>
      <c r="L88" s="144">
        <v>220</v>
      </c>
      <c r="M88" s="144">
        <v>10</v>
      </c>
      <c r="N88" s="144" t="s">
        <v>1191</v>
      </c>
      <c r="O88" s="123">
        <f>M88</f>
        <v>10</v>
      </c>
      <c r="P88" s="193">
        <f>1/K88</f>
        <v>10</v>
      </c>
      <c r="Q88" s="194">
        <f>H88/(I88*P88)</f>
        <v>22</v>
      </c>
      <c r="R88" s="124">
        <f>D88*I88*J88</f>
        <v>855</v>
      </c>
      <c r="S88" s="124">
        <f>D88*H88*I88*J88</f>
        <v>188100</v>
      </c>
      <c r="T88" s="124">
        <f>(D88*J88)*(1/K88)</f>
        <v>8550</v>
      </c>
      <c r="U88" s="124">
        <f>S88/(O88+Q88)</f>
        <v>5878.125</v>
      </c>
      <c r="V88" s="124" t="s">
        <v>123</v>
      </c>
      <c r="W88" s="124" t="s">
        <v>123</v>
      </c>
      <c r="X88" s="124" t="s">
        <v>123</v>
      </c>
      <c r="Y88" s="194"/>
      <c r="Z88" s="194"/>
      <c r="AA88" s="194"/>
      <c r="AB88" s="194"/>
      <c r="AC88" s="194"/>
      <c r="AD88" s="194"/>
    </row>
    <row r="89" spans="1:30" outlineLevel="1" x14ac:dyDescent="0.2">
      <c r="A89" s="144" t="s">
        <v>1194</v>
      </c>
      <c r="B89" s="144">
        <v>13</v>
      </c>
      <c r="C89" s="144" t="s">
        <v>1190</v>
      </c>
      <c r="D89" s="158">
        <v>869</v>
      </c>
      <c r="E89" s="124" t="s">
        <v>123</v>
      </c>
      <c r="F89" s="158"/>
      <c r="G89" s="192"/>
      <c r="H89" s="144">
        <v>220</v>
      </c>
      <c r="I89" s="144">
        <v>1</v>
      </c>
      <c r="J89" s="144">
        <v>1</v>
      </c>
      <c r="K89" s="144">
        <v>0.1</v>
      </c>
      <c r="L89" s="144">
        <v>220</v>
      </c>
      <c r="M89" s="144">
        <v>10</v>
      </c>
      <c r="N89" s="144" t="s">
        <v>1191</v>
      </c>
      <c r="O89" s="123">
        <f>M89</f>
        <v>10</v>
      </c>
      <c r="P89" s="193">
        <f>1/K89</f>
        <v>10</v>
      </c>
      <c r="Q89" s="194">
        <f>H89/(I89*P89)</f>
        <v>22</v>
      </c>
      <c r="R89" s="124">
        <f>D89*I89*J89</f>
        <v>869</v>
      </c>
      <c r="S89" s="124">
        <f>D89*H89*I89*J89</f>
        <v>191180</v>
      </c>
      <c r="T89" s="124">
        <f>(D89*J89)*(1/K89)</f>
        <v>8690</v>
      </c>
      <c r="U89" s="124">
        <f>S89/(O89+Q89)</f>
        <v>5974.375</v>
      </c>
      <c r="V89" s="124" t="s">
        <v>123</v>
      </c>
      <c r="W89" s="124" t="s">
        <v>123</v>
      </c>
      <c r="X89" s="124" t="s">
        <v>123</v>
      </c>
      <c r="Y89" s="194"/>
      <c r="Z89" s="194"/>
      <c r="AA89" s="194"/>
      <c r="AB89" s="194"/>
      <c r="AC89" s="194"/>
      <c r="AD89" s="194"/>
    </row>
    <row r="90" spans="1:30" outlineLevel="1" x14ac:dyDescent="0.2">
      <c r="A90" s="144" t="s">
        <v>1194</v>
      </c>
      <c r="B90" s="144">
        <v>14</v>
      </c>
      <c r="C90" s="144" t="s">
        <v>1190</v>
      </c>
      <c r="D90" s="158">
        <v>883</v>
      </c>
      <c r="E90" s="124" t="s">
        <v>123</v>
      </c>
      <c r="F90" s="158"/>
      <c r="G90" s="192"/>
      <c r="H90" s="144">
        <v>220</v>
      </c>
      <c r="I90" s="144">
        <v>1</v>
      </c>
      <c r="J90" s="144">
        <v>1</v>
      </c>
      <c r="K90" s="144">
        <v>0.1</v>
      </c>
      <c r="L90" s="144">
        <v>220</v>
      </c>
      <c r="M90" s="144">
        <v>10</v>
      </c>
      <c r="N90" s="144" t="s">
        <v>1191</v>
      </c>
      <c r="O90" s="123">
        <f>M90</f>
        <v>10</v>
      </c>
      <c r="P90" s="193">
        <f>1/K90</f>
        <v>10</v>
      </c>
      <c r="Q90" s="194">
        <f>H90/(I90*P90)</f>
        <v>22</v>
      </c>
      <c r="R90" s="124">
        <f>D90*I90*J90</f>
        <v>883</v>
      </c>
      <c r="S90" s="124">
        <f>D90*H90*I90*J90</f>
        <v>194260</v>
      </c>
      <c r="T90" s="124">
        <f>(D90*J90)*(1/K90)</f>
        <v>8830</v>
      </c>
      <c r="U90" s="124">
        <f>S90/(O90+Q90)</f>
        <v>6070.625</v>
      </c>
      <c r="V90" s="124" t="s">
        <v>123</v>
      </c>
      <c r="W90" s="124" t="s">
        <v>123</v>
      </c>
      <c r="X90" s="124" t="s">
        <v>123</v>
      </c>
      <c r="Y90" s="194"/>
      <c r="Z90" s="194"/>
      <c r="AA90" s="194"/>
      <c r="AB90" s="194"/>
      <c r="AC90" s="194"/>
      <c r="AD90" s="194"/>
    </row>
    <row r="91" spans="1:30" outlineLevel="1" x14ac:dyDescent="0.2">
      <c r="A91" s="144" t="s">
        <v>1194</v>
      </c>
      <c r="B91" s="144">
        <v>15</v>
      </c>
      <c r="C91" s="144" t="s">
        <v>1190</v>
      </c>
      <c r="D91" s="158">
        <v>898</v>
      </c>
      <c r="E91" s="124" t="s">
        <v>123</v>
      </c>
      <c r="F91" s="158"/>
      <c r="G91" s="192"/>
      <c r="H91" s="144">
        <v>220</v>
      </c>
      <c r="I91" s="144">
        <v>1</v>
      </c>
      <c r="J91" s="144">
        <v>1</v>
      </c>
      <c r="K91" s="144">
        <v>0.1</v>
      </c>
      <c r="L91" s="144">
        <v>220</v>
      </c>
      <c r="M91" s="144">
        <v>10</v>
      </c>
      <c r="N91" s="144" t="s">
        <v>1191</v>
      </c>
      <c r="O91" s="123">
        <f>M91</f>
        <v>10</v>
      </c>
      <c r="P91" s="193">
        <f>1/K91</f>
        <v>10</v>
      </c>
      <c r="Q91" s="194">
        <f>H91/(I91*P91)</f>
        <v>22</v>
      </c>
      <c r="R91" s="124">
        <f>D91*I91*J91</f>
        <v>898</v>
      </c>
      <c r="S91" s="124">
        <f>D91*H91*I91*J91</f>
        <v>197560</v>
      </c>
      <c r="T91" s="124">
        <f>(D91*J91)*(1/K91)</f>
        <v>8980</v>
      </c>
      <c r="U91" s="124">
        <f>S91/(O91+Q91)</f>
        <v>6173.75</v>
      </c>
      <c r="V91" s="124" t="s">
        <v>123</v>
      </c>
      <c r="W91" s="124" t="s">
        <v>123</v>
      </c>
      <c r="X91" s="124" t="s">
        <v>123</v>
      </c>
      <c r="Y91" s="194"/>
      <c r="Z91" s="194"/>
      <c r="AA91" s="194"/>
      <c r="AB91" s="194"/>
      <c r="AC91" s="194"/>
      <c r="AD91" s="194"/>
    </row>
    <row r="92" spans="1:30" outlineLevel="1" x14ac:dyDescent="0.2">
      <c r="A92" s="144" t="s">
        <v>1194</v>
      </c>
      <c r="B92" s="144">
        <v>16</v>
      </c>
      <c r="C92" s="144" t="s">
        <v>1190</v>
      </c>
      <c r="D92" s="158">
        <v>913</v>
      </c>
      <c r="E92" s="124" t="s">
        <v>123</v>
      </c>
      <c r="F92" s="158"/>
      <c r="G92" s="192"/>
      <c r="H92" s="144">
        <v>220</v>
      </c>
      <c r="I92" s="144">
        <v>1</v>
      </c>
      <c r="J92" s="144">
        <v>1</v>
      </c>
      <c r="K92" s="144">
        <v>0.1</v>
      </c>
      <c r="L92" s="144">
        <v>220</v>
      </c>
      <c r="M92" s="144">
        <v>10</v>
      </c>
      <c r="N92" s="144" t="s">
        <v>1191</v>
      </c>
      <c r="O92" s="123">
        <f>M92</f>
        <v>10</v>
      </c>
      <c r="P92" s="193">
        <f>1/K92</f>
        <v>10</v>
      </c>
      <c r="Q92" s="194">
        <f>H92/(I92*P92)</f>
        <v>22</v>
      </c>
      <c r="R92" s="124">
        <f>D92*I92*J92</f>
        <v>913</v>
      </c>
      <c r="S92" s="124">
        <f>D92*H92*I92*J92</f>
        <v>200860</v>
      </c>
      <c r="T92" s="124">
        <f>(D92*J92)*(1/K92)</f>
        <v>9130</v>
      </c>
      <c r="U92" s="124">
        <f>S92/(O92+Q92)</f>
        <v>6276.875</v>
      </c>
      <c r="V92" s="124" t="s">
        <v>123</v>
      </c>
      <c r="W92" s="124" t="s">
        <v>123</v>
      </c>
      <c r="X92" s="124" t="s">
        <v>123</v>
      </c>
      <c r="Y92" s="194"/>
      <c r="Z92" s="194"/>
      <c r="AA92" s="194"/>
      <c r="AB92" s="194"/>
      <c r="AC92" s="194"/>
      <c r="AD92" s="194"/>
    </row>
    <row r="93" spans="1:30" outlineLevel="1" x14ac:dyDescent="0.2">
      <c r="A93" s="144" t="s">
        <v>1194</v>
      </c>
      <c r="B93" s="144">
        <v>17</v>
      </c>
      <c r="C93" s="144" t="s">
        <v>1190</v>
      </c>
      <c r="D93" s="158">
        <v>928</v>
      </c>
      <c r="E93" s="124" t="s">
        <v>123</v>
      </c>
      <c r="F93" s="158"/>
      <c r="G93" s="192"/>
      <c r="H93" s="144">
        <v>220</v>
      </c>
      <c r="I93" s="144">
        <v>1</v>
      </c>
      <c r="J93" s="144">
        <v>1</v>
      </c>
      <c r="K93" s="144">
        <v>0.1</v>
      </c>
      <c r="L93" s="144">
        <v>220</v>
      </c>
      <c r="M93" s="144">
        <v>10</v>
      </c>
      <c r="N93" s="144" t="s">
        <v>1191</v>
      </c>
      <c r="O93" s="123">
        <f>M93</f>
        <v>10</v>
      </c>
      <c r="P93" s="193">
        <f>1/K93</f>
        <v>10</v>
      </c>
      <c r="Q93" s="194">
        <f>H93/(I93*P93)</f>
        <v>22</v>
      </c>
      <c r="R93" s="124">
        <f>D93*I93*J93</f>
        <v>928</v>
      </c>
      <c r="S93" s="124">
        <f>D93*H93*I93*J93</f>
        <v>204160</v>
      </c>
      <c r="T93" s="124">
        <f>(D93*J93)*(1/K93)</f>
        <v>9280</v>
      </c>
      <c r="U93" s="124">
        <f>S93/(O93+Q93)</f>
        <v>6380</v>
      </c>
      <c r="V93" s="124" t="s">
        <v>123</v>
      </c>
      <c r="W93" s="124" t="s">
        <v>123</v>
      </c>
      <c r="X93" s="124" t="s">
        <v>123</v>
      </c>
      <c r="Y93" s="194"/>
      <c r="Z93" s="194"/>
      <c r="AA93" s="194"/>
      <c r="AB93" s="194"/>
      <c r="AC93" s="194"/>
      <c r="AD93" s="194"/>
    </row>
    <row r="94" spans="1:30" outlineLevel="1" x14ac:dyDescent="0.2">
      <c r="A94" s="144" t="s">
        <v>1194</v>
      </c>
      <c r="B94" s="144">
        <v>18</v>
      </c>
      <c r="C94" s="144" t="s">
        <v>1190</v>
      </c>
      <c r="D94" s="158">
        <v>943</v>
      </c>
      <c r="E94" s="124" t="s">
        <v>123</v>
      </c>
      <c r="F94" s="158"/>
      <c r="G94" s="192"/>
      <c r="H94" s="144">
        <v>220</v>
      </c>
      <c r="I94" s="144">
        <v>1</v>
      </c>
      <c r="J94" s="144">
        <v>1</v>
      </c>
      <c r="K94" s="144">
        <v>0.1</v>
      </c>
      <c r="L94" s="144">
        <v>220</v>
      </c>
      <c r="M94" s="144">
        <v>10</v>
      </c>
      <c r="N94" s="144" t="s">
        <v>1191</v>
      </c>
      <c r="O94" s="123">
        <f>M94</f>
        <v>10</v>
      </c>
      <c r="P94" s="193">
        <f>1/K94</f>
        <v>10</v>
      </c>
      <c r="Q94" s="194">
        <f>H94/(I94*P94)</f>
        <v>22</v>
      </c>
      <c r="R94" s="124">
        <f>D94*I94*J94</f>
        <v>943</v>
      </c>
      <c r="S94" s="124">
        <f>D94*H94*I94*J94</f>
        <v>207460</v>
      </c>
      <c r="T94" s="124">
        <f>(D94*J94)*(1/K94)</f>
        <v>9430</v>
      </c>
      <c r="U94" s="124">
        <f>S94/(O94+Q94)</f>
        <v>6483.125</v>
      </c>
      <c r="V94" s="124" t="s">
        <v>123</v>
      </c>
      <c r="W94" s="124" t="s">
        <v>123</v>
      </c>
      <c r="X94" s="124" t="s">
        <v>123</v>
      </c>
      <c r="Y94" s="194"/>
      <c r="Z94" s="194"/>
      <c r="AA94" s="194"/>
      <c r="AB94" s="194"/>
      <c r="AC94" s="194"/>
      <c r="AD94" s="194"/>
    </row>
    <row r="95" spans="1:30" outlineLevel="1" x14ac:dyDescent="0.2">
      <c r="A95" s="144" t="s">
        <v>1194</v>
      </c>
      <c r="B95" s="144">
        <v>19</v>
      </c>
      <c r="C95" s="144" t="s">
        <v>1190</v>
      </c>
      <c r="D95" s="158">
        <v>959</v>
      </c>
      <c r="E95" s="124" t="s">
        <v>123</v>
      </c>
      <c r="F95" s="158"/>
      <c r="G95" s="192"/>
      <c r="H95" s="144">
        <v>220</v>
      </c>
      <c r="I95" s="144">
        <v>1</v>
      </c>
      <c r="J95" s="144">
        <v>1</v>
      </c>
      <c r="K95" s="144">
        <v>0.1</v>
      </c>
      <c r="L95" s="144">
        <v>220</v>
      </c>
      <c r="M95" s="144">
        <v>10</v>
      </c>
      <c r="N95" s="144" t="s">
        <v>1191</v>
      </c>
      <c r="O95" s="123">
        <f>M95</f>
        <v>10</v>
      </c>
      <c r="P95" s="193">
        <f>1/K95</f>
        <v>10</v>
      </c>
      <c r="Q95" s="194">
        <f>H95/(I95*P95)</f>
        <v>22</v>
      </c>
      <c r="R95" s="124">
        <f>D95*I95*J95</f>
        <v>959</v>
      </c>
      <c r="S95" s="124">
        <f>D95*H95*I95*J95</f>
        <v>210980</v>
      </c>
      <c r="T95" s="124">
        <f>(D95*J95)*(1/K95)</f>
        <v>9590</v>
      </c>
      <c r="U95" s="124">
        <f>S95/(O95+Q95)</f>
        <v>6593.125</v>
      </c>
      <c r="V95" s="124" t="s">
        <v>123</v>
      </c>
      <c r="W95" s="124" t="s">
        <v>123</v>
      </c>
      <c r="X95" s="124" t="s">
        <v>123</v>
      </c>
      <c r="Y95" s="194"/>
      <c r="Z95" s="194"/>
      <c r="AA95" s="194"/>
      <c r="AB95" s="194"/>
      <c r="AC95" s="194"/>
      <c r="AD95" s="194"/>
    </row>
    <row r="96" spans="1:30" outlineLevel="1" x14ac:dyDescent="0.2">
      <c r="A96" s="144" t="s">
        <v>1194</v>
      </c>
      <c r="B96" s="144">
        <v>20</v>
      </c>
      <c r="C96" s="144" t="s">
        <v>1190</v>
      </c>
      <c r="D96" s="158">
        <v>975</v>
      </c>
      <c r="E96" s="124" t="s">
        <v>123</v>
      </c>
      <c r="F96" s="158"/>
      <c r="G96" s="192"/>
      <c r="H96" s="144">
        <v>220</v>
      </c>
      <c r="I96" s="144">
        <v>1</v>
      </c>
      <c r="J96" s="144">
        <v>1</v>
      </c>
      <c r="K96" s="144">
        <v>0.1</v>
      </c>
      <c r="L96" s="144">
        <v>220</v>
      </c>
      <c r="M96" s="144">
        <v>10</v>
      </c>
      <c r="N96" s="144" t="s">
        <v>1191</v>
      </c>
      <c r="O96" s="123">
        <f>M96</f>
        <v>10</v>
      </c>
      <c r="P96" s="193">
        <f>1/K96</f>
        <v>10</v>
      </c>
      <c r="Q96" s="194">
        <f>H96/(I96*P96)</f>
        <v>22</v>
      </c>
      <c r="R96" s="124">
        <f>D96*I96*J96</f>
        <v>975</v>
      </c>
      <c r="S96" s="124">
        <f>D96*H96*I96*J96</f>
        <v>214500</v>
      </c>
      <c r="T96" s="124">
        <f>(D96*J96)*(1/K96)</f>
        <v>9750</v>
      </c>
      <c r="U96" s="124">
        <f>S96/(O96+Q96)</f>
        <v>6703.125</v>
      </c>
      <c r="V96" s="124" t="s">
        <v>123</v>
      </c>
      <c r="W96" s="124" t="s">
        <v>123</v>
      </c>
      <c r="X96" s="124" t="s">
        <v>123</v>
      </c>
      <c r="Y96" s="194"/>
      <c r="Z96" s="194"/>
      <c r="AA96" s="194"/>
      <c r="AB96" s="194"/>
      <c r="AC96" s="194"/>
      <c r="AD96" s="194"/>
    </row>
    <row r="97" spans="1:30" outlineLevel="1" x14ac:dyDescent="0.2">
      <c r="A97" s="144" t="s">
        <v>1194</v>
      </c>
      <c r="B97" s="144">
        <v>21</v>
      </c>
      <c r="C97" s="144" t="s">
        <v>1190</v>
      </c>
      <c r="D97" s="158">
        <v>991</v>
      </c>
      <c r="E97" s="124" t="s">
        <v>123</v>
      </c>
      <c r="F97" s="158"/>
      <c r="G97" s="192"/>
      <c r="H97" s="144">
        <v>220</v>
      </c>
      <c r="I97" s="144">
        <v>1</v>
      </c>
      <c r="J97" s="144">
        <v>1</v>
      </c>
      <c r="K97" s="144">
        <v>0.1</v>
      </c>
      <c r="L97" s="144">
        <v>220</v>
      </c>
      <c r="M97" s="144">
        <v>10</v>
      </c>
      <c r="N97" s="144" t="s">
        <v>1191</v>
      </c>
      <c r="O97" s="123">
        <f>M97</f>
        <v>10</v>
      </c>
      <c r="P97" s="193">
        <f>1/K97</f>
        <v>10</v>
      </c>
      <c r="Q97" s="194">
        <f>H97/(I97*P97)</f>
        <v>22</v>
      </c>
      <c r="R97" s="124">
        <f>D97*I97*J97</f>
        <v>991</v>
      </c>
      <c r="S97" s="124">
        <f>D97*H97*I97*J97</f>
        <v>218020</v>
      </c>
      <c r="T97" s="124">
        <f>(D97*J97)*(1/K97)</f>
        <v>9910</v>
      </c>
      <c r="U97" s="124">
        <f>S97/(O97+Q97)</f>
        <v>6813.125</v>
      </c>
      <c r="V97" s="124" t="s">
        <v>123</v>
      </c>
      <c r="W97" s="124" t="s">
        <v>123</v>
      </c>
      <c r="X97" s="124" t="s">
        <v>123</v>
      </c>
      <c r="Y97" s="194"/>
      <c r="Z97" s="194"/>
      <c r="AA97" s="194"/>
      <c r="AB97" s="194"/>
      <c r="AC97" s="194"/>
      <c r="AD97" s="194"/>
    </row>
    <row r="98" spans="1:30" outlineLevel="1" x14ac:dyDescent="0.2">
      <c r="A98" s="144" t="s">
        <v>1194</v>
      </c>
      <c r="B98" s="144">
        <v>22</v>
      </c>
      <c r="C98" s="144" t="s">
        <v>1190</v>
      </c>
      <c r="D98" s="158">
        <v>1007</v>
      </c>
      <c r="E98" s="124" t="s">
        <v>123</v>
      </c>
      <c r="F98" s="158"/>
      <c r="G98" s="192"/>
      <c r="H98" s="144">
        <v>220</v>
      </c>
      <c r="I98" s="144">
        <v>1</v>
      </c>
      <c r="J98" s="144">
        <v>1</v>
      </c>
      <c r="K98" s="144">
        <v>0.1</v>
      </c>
      <c r="L98" s="144">
        <v>220</v>
      </c>
      <c r="M98" s="144">
        <v>10</v>
      </c>
      <c r="N98" s="144" t="s">
        <v>1191</v>
      </c>
      <c r="O98" s="123">
        <f>M98</f>
        <v>10</v>
      </c>
      <c r="P98" s="193">
        <f>1/K98</f>
        <v>10</v>
      </c>
      <c r="Q98" s="194">
        <f>H98/(I98*P98)</f>
        <v>22</v>
      </c>
      <c r="R98" s="124">
        <f>D98*I98*J98</f>
        <v>1007</v>
      </c>
      <c r="S98" s="124">
        <f>D98*H98*I98*J98</f>
        <v>221540</v>
      </c>
      <c r="T98" s="124">
        <f>(D98*J98)*(1/K98)</f>
        <v>10070</v>
      </c>
      <c r="U98" s="124">
        <f>S98/(O98+Q98)</f>
        <v>6923.125</v>
      </c>
      <c r="V98" s="124" t="s">
        <v>123</v>
      </c>
      <c r="W98" s="124" t="s">
        <v>123</v>
      </c>
      <c r="X98" s="124" t="s">
        <v>123</v>
      </c>
      <c r="Y98" s="194"/>
      <c r="Z98" s="194"/>
      <c r="AA98" s="194"/>
      <c r="AB98" s="194"/>
      <c r="AC98" s="194"/>
      <c r="AD98" s="194"/>
    </row>
    <row r="99" spans="1:30" outlineLevel="1" x14ac:dyDescent="0.2">
      <c r="A99" s="144" t="s">
        <v>1194</v>
      </c>
      <c r="B99" s="144">
        <v>23</v>
      </c>
      <c r="C99" s="144" t="s">
        <v>1190</v>
      </c>
      <c r="D99" s="158">
        <v>1024</v>
      </c>
      <c r="E99" s="124" t="s">
        <v>123</v>
      </c>
      <c r="F99" s="158"/>
      <c r="G99" s="192"/>
      <c r="H99" s="144">
        <v>220</v>
      </c>
      <c r="I99" s="144">
        <v>1</v>
      </c>
      <c r="J99" s="144">
        <v>1</v>
      </c>
      <c r="K99" s="144">
        <v>0.1</v>
      </c>
      <c r="L99" s="144">
        <v>220</v>
      </c>
      <c r="M99" s="144">
        <v>10</v>
      </c>
      <c r="N99" s="144" t="s">
        <v>1191</v>
      </c>
      <c r="O99" s="123">
        <f>M99</f>
        <v>10</v>
      </c>
      <c r="P99" s="193">
        <f>1/K99</f>
        <v>10</v>
      </c>
      <c r="Q99" s="194">
        <f>H99/(I99*P99)</f>
        <v>22</v>
      </c>
      <c r="R99" s="124">
        <f>D99*I99*J99</f>
        <v>1024</v>
      </c>
      <c r="S99" s="124">
        <f>D99*H99*I99*J99</f>
        <v>225280</v>
      </c>
      <c r="T99" s="124">
        <f>(D99*J99)*(1/K99)</f>
        <v>10240</v>
      </c>
      <c r="U99" s="124">
        <f>S99/(O99+Q99)</f>
        <v>7040</v>
      </c>
      <c r="V99" s="124" t="s">
        <v>123</v>
      </c>
      <c r="W99" s="124" t="s">
        <v>123</v>
      </c>
      <c r="X99" s="124" t="s">
        <v>123</v>
      </c>
      <c r="Y99" s="194"/>
      <c r="Z99" s="194"/>
      <c r="AA99" s="194"/>
      <c r="AB99" s="194"/>
      <c r="AC99" s="194"/>
      <c r="AD99" s="194"/>
    </row>
    <row r="100" spans="1:30" outlineLevel="1" x14ac:dyDescent="0.2">
      <c r="A100" s="144" t="s">
        <v>1194</v>
      </c>
      <c r="B100" s="144">
        <v>24</v>
      </c>
      <c r="C100" s="144" t="s">
        <v>1190</v>
      </c>
      <c r="D100" s="158">
        <v>1041</v>
      </c>
      <c r="E100" s="124" t="s">
        <v>123</v>
      </c>
      <c r="F100" s="158"/>
      <c r="G100" s="192"/>
      <c r="H100" s="144">
        <v>220</v>
      </c>
      <c r="I100" s="144">
        <v>1</v>
      </c>
      <c r="J100" s="144">
        <v>1</v>
      </c>
      <c r="K100" s="144">
        <v>0.1</v>
      </c>
      <c r="L100" s="144">
        <v>220</v>
      </c>
      <c r="M100" s="144">
        <v>10</v>
      </c>
      <c r="N100" s="144" t="s">
        <v>1191</v>
      </c>
      <c r="O100" s="123">
        <f>M100</f>
        <v>10</v>
      </c>
      <c r="P100" s="193">
        <f>1/K100</f>
        <v>10</v>
      </c>
      <c r="Q100" s="194">
        <f>H100/(I100*P100)</f>
        <v>22</v>
      </c>
      <c r="R100" s="124">
        <f>D100*I100*J100</f>
        <v>1041</v>
      </c>
      <c r="S100" s="124">
        <f>D100*H100*I100*J100</f>
        <v>229020</v>
      </c>
      <c r="T100" s="124">
        <f>(D100*J100)*(1/K100)</f>
        <v>10410</v>
      </c>
      <c r="U100" s="124">
        <f>S100/(O100+Q100)</f>
        <v>7156.875</v>
      </c>
      <c r="V100" s="124" t="s">
        <v>123</v>
      </c>
      <c r="W100" s="124" t="s">
        <v>123</v>
      </c>
      <c r="X100" s="124" t="s">
        <v>123</v>
      </c>
      <c r="Y100" s="194"/>
      <c r="Z100" s="194"/>
      <c r="AA100" s="194"/>
      <c r="AB100" s="194"/>
      <c r="AC100" s="194"/>
      <c r="AD100" s="194"/>
    </row>
    <row r="101" spans="1:30" outlineLevel="1" x14ac:dyDescent="0.2">
      <c r="A101" s="144" t="s">
        <v>1194</v>
      </c>
      <c r="B101" s="144">
        <v>25</v>
      </c>
      <c r="C101" s="144" t="s">
        <v>1190</v>
      </c>
      <c r="D101" s="158">
        <v>1058</v>
      </c>
      <c r="E101" s="124" t="s">
        <v>123</v>
      </c>
      <c r="F101" s="158"/>
      <c r="G101" s="192"/>
      <c r="H101" s="144">
        <v>220</v>
      </c>
      <c r="I101" s="144">
        <v>1</v>
      </c>
      <c r="J101" s="144">
        <v>1</v>
      </c>
      <c r="K101" s="144">
        <v>0.1</v>
      </c>
      <c r="L101" s="144">
        <v>220</v>
      </c>
      <c r="M101" s="144">
        <v>10</v>
      </c>
      <c r="N101" s="144" t="s">
        <v>1191</v>
      </c>
      <c r="O101" s="123">
        <f>M101</f>
        <v>10</v>
      </c>
      <c r="P101" s="193">
        <f>1/K101</f>
        <v>10</v>
      </c>
      <c r="Q101" s="194">
        <f>H101/(I101*P101)</f>
        <v>22</v>
      </c>
      <c r="R101" s="124">
        <f>D101*I101*J101</f>
        <v>1058</v>
      </c>
      <c r="S101" s="124">
        <f>D101*H101*I101*J101</f>
        <v>232760</v>
      </c>
      <c r="T101" s="124">
        <f>(D101*J101)*(1/K101)</f>
        <v>10580</v>
      </c>
      <c r="U101" s="124">
        <f>S101/(O101+Q101)</f>
        <v>7273.75</v>
      </c>
      <c r="V101" s="124" t="s">
        <v>123</v>
      </c>
      <c r="W101" s="124" t="s">
        <v>123</v>
      </c>
      <c r="X101" s="124" t="s">
        <v>123</v>
      </c>
      <c r="Y101" s="194"/>
      <c r="Z101" s="194"/>
      <c r="AA101" s="194"/>
      <c r="AB101" s="194"/>
      <c r="AC101" s="194"/>
      <c r="AD101" s="194"/>
    </row>
    <row r="102" spans="1:30" x14ac:dyDescent="0.2">
      <c r="A102" s="144" t="s">
        <v>1195</v>
      </c>
      <c r="B102" s="144">
        <v>1</v>
      </c>
      <c r="C102" s="144" t="s">
        <v>1196</v>
      </c>
      <c r="D102" s="158">
        <v>2025</v>
      </c>
      <c r="E102" s="124" t="s">
        <v>123</v>
      </c>
      <c r="F102" s="158"/>
      <c r="G102" s="192"/>
      <c r="H102" s="144">
        <v>45</v>
      </c>
      <c r="I102" s="144">
        <v>1</v>
      </c>
      <c r="J102" s="144">
        <v>1</v>
      </c>
      <c r="K102" s="144">
        <v>0.33</v>
      </c>
      <c r="L102" s="144">
        <v>1</v>
      </c>
      <c r="M102" s="126">
        <v>0.25</v>
      </c>
      <c r="N102" s="144" t="s">
        <v>1197</v>
      </c>
      <c r="O102" s="193">
        <f>(H102)/((1/M102)*L102)</f>
        <v>11.25</v>
      </c>
      <c r="P102" s="193">
        <f>1/K102</f>
        <v>3.0303030303030303</v>
      </c>
      <c r="Q102" s="194">
        <f>H102/(I102*P102)</f>
        <v>14.85</v>
      </c>
      <c r="R102" s="124">
        <f>D102*I102*J102</f>
        <v>2025</v>
      </c>
      <c r="S102" s="124">
        <f>D102*H102*I102*J102</f>
        <v>91125</v>
      </c>
      <c r="T102" s="124">
        <f>(D102*J102)*(1/K102)</f>
        <v>6136.363636363636</v>
      </c>
      <c r="U102" s="124">
        <f>S102/(O102+Q102)</f>
        <v>3491.3793103448274</v>
      </c>
      <c r="V102" s="124" t="s">
        <v>123</v>
      </c>
      <c r="W102" s="124" t="s">
        <v>123</v>
      </c>
      <c r="X102" s="124" t="s">
        <v>123</v>
      </c>
      <c r="Y102" s="194"/>
      <c r="Z102" s="194"/>
      <c r="AA102" s="194"/>
      <c r="AB102" s="194"/>
      <c r="AC102" s="194"/>
      <c r="AD102" s="194"/>
    </row>
    <row r="103" spans="1:30" outlineLevel="1" x14ac:dyDescent="0.2">
      <c r="A103" s="144" t="s">
        <v>1195</v>
      </c>
      <c r="B103" s="144">
        <v>2</v>
      </c>
      <c r="C103" s="144" t="s">
        <v>1196</v>
      </c>
      <c r="D103" s="158">
        <v>2070</v>
      </c>
      <c r="E103" s="124" t="s">
        <v>123</v>
      </c>
      <c r="F103" s="158"/>
      <c r="G103" s="192"/>
      <c r="H103" s="144">
        <v>45</v>
      </c>
      <c r="I103" s="144">
        <v>1</v>
      </c>
      <c r="J103" s="144">
        <v>1</v>
      </c>
      <c r="K103" s="144">
        <v>0.33</v>
      </c>
      <c r="L103" s="144">
        <v>1</v>
      </c>
      <c r="M103" s="126">
        <v>0.25</v>
      </c>
      <c r="N103" s="144" t="s">
        <v>1197</v>
      </c>
      <c r="O103" s="193">
        <f>(H103)/((1/M103)*L103)</f>
        <v>11.25</v>
      </c>
      <c r="P103" s="193">
        <f>1/K103</f>
        <v>3.0303030303030303</v>
      </c>
      <c r="Q103" s="194">
        <f>H103/(I103*P103)</f>
        <v>14.85</v>
      </c>
      <c r="R103" s="124">
        <f>D103*I103*J103</f>
        <v>2070</v>
      </c>
      <c r="S103" s="124">
        <f>D103*H103*I103*J103</f>
        <v>93150</v>
      </c>
      <c r="T103" s="124">
        <f>(D103*J103)*(1/K103)</f>
        <v>6272.727272727273</v>
      </c>
      <c r="U103" s="124">
        <f>S103/(O103+Q103)</f>
        <v>3568.9655172413791</v>
      </c>
      <c r="V103" s="124" t="s">
        <v>123</v>
      </c>
      <c r="W103" s="124" t="s">
        <v>123</v>
      </c>
      <c r="X103" s="124" t="s">
        <v>123</v>
      </c>
      <c r="Y103" s="194"/>
      <c r="Z103" s="194"/>
      <c r="AA103" s="194"/>
      <c r="AB103" s="194"/>
      <c r="AC103" s="194"/>
      <c r="AD103" s="194"/>
    </row>
    <row r="104" spans="1:30" outlineLevel="1" x14ac:dyDescent="0.2">
      <c r="A104" s="144" t="s">
        <v>1195</v>
      </c>
      <c r="B104" s="144">
        <v>3</v>
      </c>
      <c r="C104" s="144" t="s">
        <v>1196</v>
      </c>
      <c r="D104" s="158">
        <v>2115</v>
      </c>
      <c r="E104" s="124" t="s">
        <v>123</v>
      </c>
      <c r="F104" s="158"/>
      <c r="G104" s="192"/>
      <c r="H104" s="144">
        <v>45</v>
      </c>
      <c r="I104" s="144">
        <v>1</v>
      </c>
      <c r="J104" s="144">
        <v>1</v>
      </c>
      <c r="K104" s="144">
        <v>0.33</v>
      </c>
      <c r="L104" s="144">
        <v>1</v>
      </c>
      <c r="M104" s="126">
        <v>0.25</v>
      </c>
      <c r="N104" s="144" t="s">
        <v>1197</v>
      </c>
      <c r="O104" s="193">
        <f>(H104)/((1/M104)*L104)</f>
        <v>11.25</v>
      </c>
      <c r="P104" s="193">
        <f>1/K104</f>
        <v>3.0303030303030303</v>
      </c>
      <c r="Q104" s="194">
        <f>H104/(I104*P104)</f>
        <v>14.85</v>
      </c>
      <c r="R104" s="124">
        <f>D104*I104*J104</f>
        <v>2115</v>
      </c>
      <c r="S104" s="124">
        <f>D104*H104*I104*J104</f>
        <v>95175</v>
      </c>
      <c r="T104" s="124">
        <f>(D104*J104)*(1/K104)</f>
        <v>6409.090909090909</v>
      </c>
      <c r="U104" s="124">
        <f>S104/(O104+Q104)</f>
        <v>3646.5517241379307</v>
      </c>
      <c r="V104" s="124" t="s">
        <v>123</v>
      </c>
      <c r="W104" s="124" t="s">
        <v>123</v>
      </c>
      <c r="X104" s="124" t="s">
        <v>123</v>
      </c>
      <c r="Y104" s="194"/>
      <c r="Z104" s="194"/>
      <c r="AA104" s="194"/>
      <c r="AB104" s="194"/>
      <c r="AC104" s="194"/>
      <c r="AD104" s="194"/>
    </row>
    <row r="105" spans="1:30" outlineLevel="1" x14ac:dyDescent="0.2">
      <c r="A105" s="144" t="s">
        <v>1195</v>
      </c>
      <c r="B105" s="144">
        <v>4</v>
      </c>
      <c r="C105" s="144" t="s">
        <v>1196</v>
      </c>
      <c r="D105" s="158">
        <v>2160</v>
      </c>
      <c r="E105" s="124" t="s">
        <v>123</v>
      </c>
      <c r="F105" s="158"/>
      <c r="G105" s="192"/>
      <c r="H105" s="144">
        <v>45</v>
      </c>
      <c r="I105" s="144">
        <v>1</v>
      </c>
      <c r="J105" s="144">
        <v>1</v>
      </c>
      <c r="K105" s="144">
        <v>0.33</v>
      </c>
      <c r="L105" s="144">
        <v>1</v>
      </c>
      <c r="M105" s="126">
        <v>0.25</v>
      </c>
      <c r="N105" s="144" t="s">
        <v>1197</v>
      </c>
      <c r="O105" s="193">
        <f>(H105)/((1/M105)*L105)</f>
        <v>11.25</v>
      </c>
      <c r="P105" s="193">
        <f>1/K105</f>
        <v>3.0303030303030303</v>
      </c>
      <c r="Q105" s="194">
        <f>H105/(I105*P105)</f>
        <v>14.85</v>
      </c>
      <c r="R105" s="124">
        <f>D105*I105*J105</f>
        <v>2160</v>
      </c>
      <c r="S105" s="124">
        <f>D105*H105*I105*J105</f>
        <v>97200</v>
      </c>
      <c r="T105" s="124">
        <f>(D105*J105)*(1/K105)</f>
        <v>6545.454545454545</v>
      </c>
      <c r="U105" s="124">
        <f>S105/(O105+Q105)</f>
        <v>3724.1379310344823</v>
      </c>
      <c r="V105" s="124" t="s">
        <v>123</v>
      </c>
      <c r="W105" s="124" t="s">
        <v>123</v>
      </c>
      <c r="X105" s="124" t="s">
        <v>123</v>
      </c>
      <c r="Y105" s="194"/>
      <c r="Z105" s="194"/>
      <c r="AA105" s="194"/>
      <c r="AB105" s="194"/>
      <c r="AC105" s="194"/>
      <c r="AD105" s="194"/>
    </row>
    <row r="106" spans="1:30" outlineLevel="1" x14ac:dyDescent="0.2">
      <c r="A106" s="144" t="s">
        <v>1195</v>
      </c>
      <c r="B106" s="144">
        <v>5</v>
      </c>
      <c r="C106" s="144" t="s">
        <v>1196</v>
      </c>
      <c r="D106" s="158">
        <v>2205</v>
      </c>
      <c r="E106" s="124" t="s">
        <v>123</v>
      </c>
      <c r="F106" s="158"/>
      <c r="G106" s="192"/>
      <c r="H106" s="144">
        <v>45</v>
      </c>
      <c r="I106" s="144">
        <v>1</v>
      </c>
      <c r="J106" s="144">
        <v>1</v>
      </c>
      <c r="K106" s="144">
        <v>0.33</v>
      </c>
      <c r="L106" s="144">
        <v>1</v>
      </c>
      <c r="M106" s="126">
        <v>0.25</v>
      </c>
      <c r="N106" s="144" t="s">
        <v>1197</v>
      </c>
      <c r="O106" s="193">
        <f>(H106)/((1/M106)*L106)</f>
        <v>11.25</v>
      </c>
      <c r="P106" s="193">
        <f>1/K106</f>
        <v>3.0303030303030303</v>
      </c>
      <c r="Q106" s="194">
        <f>H106/(I106*P106)</f>
        <v>14.85</v>
      </c>
      <c r="R106" s="124">
        <f>D106*I106*J106</f>
        <v>2205</v>
      </c>
      <c r="S106" s="124">
        <f>D106*H106*I106*J106</f>
        <v>99225</v>
      </c>
      <c r="T106" s="124">
        <f>(D106*J106)*(1/K106)</f>
        <v>6681.818181818182</v>
      </c>
      <c r="U106" s="124">
        <f>S106/(O106+Q106)</f>
        <v>3801.7241379310344</v>
      </c>
      <c r="V106" s="124" t="s">
        <v>123</v>
      </c>
      <c r="W106" s="124" t="s">
        <v>123</v>
      </c>
      <c r="X106" s="124" t="s">
        <v>123</v>
      </c>
      <c r="Y106" s="194"/>
      <c r="Z106" s="194"/>
      <c r="AA106" s="194"/>
      <c r="AB106" s="194"/>
      <c r="AC106" s="194"/>
      <c r="AD106" s="194"/>
    </row>
    <row r="107" spans="1:30" outlineLevel="1" x14ac:dyDescent="0.2">
      <c r="A107" s="144" t="s">
        <v>1195</v>
      </c>
      <c r="B107" s="144">
        <v>6</v>
      </c>
      <c r="C107" s="144" t="s">
        <v>1196</v>
      </c>
      <c r="D107" s="158">
        <v>2250</v>
      </c>
      <c r="E107" s="124" t="s">
        <v>123</v>
      </c>
      <c r="F107" s="158"/>
      <c r="G107" s="192"/>
      <c r="H107" s="144">
        <v>45</v>
      </c>
      <c r="I107" s="144">
        <v>1</v>
      </c>
      <c r="J107" s="144">
        <v>1</v>
      </c>
      <c r="K107" s="144">
        <v>0.33</v>
      </c>
      <c r="L107" s="144">
        <v>1</v>
      </c>
      <c r="M107" s="126">
        <v>0.25</v>
      </c>
      <c r="N107" s="144" t="s">
        <v>1197</v>
      </c>
      <c r="O107" s="193">
        <f>(H107)/((1/M107)*L107)</f>
        <v>11.25</v>
      </c>
      <c r="P107" s="193">
        <f>1/K107</f>
        <v>3.0303030303030303</v>
      </c>
      <c r="Q107" s="194">
        <f>H107/(I107*P107)</f>
        <v>14.85</v>
      </c>
      <c r="R107" s="124">
        <f>D107*I107*J107</f>
        <v>2250</v>
      </c>
      <c r="S107" s="124">
        <f>D107*H107*I107*J107</f>
        <v>101250</v>
      </c>
      <c r="T107" s="124">
        <f>(D107*J107)*(1/K107)</f>
        <v>6818.181818181818</v>
      </c>
      <c r="U107" s="124">
        <f>S107/(O107+Q107)</f>
        <v>3879.3103448275861</v>
      </c>
      <c r="V107" s="124" t="s">
        <v>123</v>
      </c>
      <c r="W107" s="124" t="s">
        <v>123</v>
      </c>
      <c r="X107" s="124" t="s">
        <v>123</v>
      </c>
      <c r="Y107" s="194"/>
      <c r="Z107" s="194"/>
      <c r="AA107" s="194"/>
      <c r="AB107" s="194"/>
      <c r="AC107" s="194"/>
      <c r="AD107" s="194"/>
    </row>
    <row r="108" spans="1:30" outlineLevel="1" x14ac:dyDescent="0.2">
      <c r="A108" s="144" t="s">
        <v>1195</v>
      </c>
      <c r="B108" s="144">
        <v>7</v>
      </c>
      <c r="C108" s="144" t="s">
        <v>1196</v>
      </c>
      <c r="D108" s="158">
        <v>2295</v>
      </c>
      <c r="E108" s="124" t="s">
        <v>123</v>
      </c>
      <c r="F108" s="158"/>
      <c r="G108" s="192"/>
      <c r="H108" s="144">
        <v>45</v>
      </c>
      <c r="I108" s="144">
        <v>1</v>
      </c>
      <c r="J108" s="144">
        <v>1</v>
      </c>
      <c r="K108" s="144">
        <v>0.33</v>
      </c>
      <c r="L108" s="144">
        <v>1</v>
      </c>
      <c r="M108" s="126">
        <v>0.25</v>
      </c>
      <c r="N108" s="144" t="s">
        <v>1197</v>
      </c>
      <c r="O108" s="193">
        <f>(H108)/((1/M108)*L108)</f>
        <v>11.25</v>
      </c>
      <c r="P108" s="193">
        <f>1/K108</f>
        <v>3.0303030303030303</v>
      </c>
      <c r="Q108" s="194">
        <f>H108/(I108*P108)</f>
        <v>14.85</v>
      </c>
      <c r="R108" s="124">
        <f>D108*I108*J108</f>
        <v>2295</v>
      </c>
      <c r="S108" s="124">
        <f>D108*H108*I108*J108</f>
        <v>103275</v>
      </c>
      <c r="T108" s="124">
        <f>(D108*J108)*(1/K108)</f>
        <v>6954.545454545454</v>
      </c>
      <c r="U108" s="124">
        <f>S108/(O108+Q108)</f>
        <v>3956.8965517241377</v>
      </c>
      <c r="V108" s="124" t="s">
        <v>123</v>
      </c>
      <c r="W108" s="124" t="s">
        <v>123</v>
      </c>
      <c r="X108" s="124" t="s">
        <v>123</v>
      </c>
      <c r="Y108" s="194"/>
      <c r="Z108" s="194"/>
      <c r="AA108" s="194"/>
      <c r="AB108" s="194"/>
      <c r="AC108" s="194"/>
      <c r="AD108" s="194"/>
    </row>
    <row r="109" spans="1:30" outlineLevel="1" x14ac:dyDescent="0.2">
      <c r="A109" s="144" t="s">
        <v>1195</v>
      </c>
      <c r="B109" s="144">
        <v>8</v>
      </c>
      <c r="C109" s="144" t="s">
        <v>1196</v>
      </c>
      <c r="D109" s="158">
        <v>2340</v>
      </c>
      <c r="E109" s="124" t="s">
        <v>123</v>
      </c>
      <c r="F109" s="158"/>
      <c r="G109" s="192"/>
      <c r="H109" s="144">
        <v>45</v>
      </c>
      <c r="I109" s="144">
        <v>1</v>
      </c>
      <c r="J109" s="144">
        <v>1</v>
      </c>
      <c r="K109" s="144">
        <v>0.33</v>
      </c>
      <c r="L109" s="144">
        <v>1</v>
      </c>
      <c r="M109" s="126">
        <v>0.25</v>
      </c>
      <c r="N109" s="144" t="s">
        <v>1197</v>
      </c>
      <c r="O109" s="193">
        <f>(H109)/((1/M109)*L109)</f>
        <v>11.25</v>
      </c>
      <c r="P109" s="193">
        <f>1/K109</f>
        <v>3.0303030303030303</v>
      </c>
      <c r="Q109" s="194">
        <f>H109/(I109*P109)</f>
        <v>14.85</v>
      </c>
      <c r="R109" s="124">
        <f>D109*I109*J109</f>
        <v>2340</v>
      </c>
      <c r="S109" s="124">
        <f>D109*H109*I109*J109</f>
        <v>105300</v>
      </c>
      <c r="T109" s="124">
        <f>(D109*J109)*(1/K109)</f>
        <v>7090.909090909091</v>
      </c>
      <c r="U109" s="124">
        <f>S109/(O109+Q109)</f>
        <v>4034.4827586206893</v>
      </c>
      <c r="V109" s="124" t="s">
        <v>123</v>
      </c>
      <c r="W109" s="124" t="s">
        <v>123</v>
      </c>
      <c r="X109" s="124" t="s">
        <v>123</v>
      </c>
      <c r="Y109" s="194"/>
      <c r="Z109" s="194"/>
      <c r="AA109" s="194"/>
      <c r="AB109" s="194"/>
      <c r="AC109" s="194"/>
      <c r="AD109" s="194"/>
    </row>
    <row r="110" spans="1:30" outlineLevel="1" x14ac:dyDescent="0.2">
      <c r="A110" s="144" t="s">
        <v>1195</v>
      </c>
      <c r="B110" s="144">
        <v>9</v>
      </c>
      <c r="C110" s="144" t="s">
        <v>1196</v>
      </c>
      <c r="D110" s="158">
        <v>2385</v>
      </c>
      <c r="E110" s="124" t="s">
        <v>123</v>
      </c>
      <c r="F110" s="158"/>
      <c r="G110" s="192"/>
      <c r="H110" s="144">
        <v>45</v>
      </c>
      <c r="I110" s="144">
        <v>1</v>
      </c>
      <c r="J110" s="144">
        <v>1</v>
      </c>
      <c r="K110" s="144">
        <v>0.33</v>
      </c>
      <c r="L110" s="144">
        <v>1</v>
      </c>
      <c r="M110" s="126">
        <v>0.25</v>
      </c>
      <c r="N110" s="144" t="s">
        <v>1197</v>
      </c>
      <c r="O110" s="193">
        <f>(H110)/((1/M110)*L110)</f>
        <v>11.25</v>
      </c>
      <c r="P110" s="193">
        <f>1/K110</f>
        <v>3.0303030303030303</v>
      </c>
      <c r="Q110" s="194">
        <f>H110/(I110*P110)</f>
        <v>14.85</v>
      </c>
      <c r="R110" s="124">
        <f>D110*I110*J110</f>
        <v>2385</v>
      </c>
      <c r="S110" s="124">
        <f>D110*H110*I110*J110</f>
        <v>107325</v>
      </c>
      <c r="T110" s="124">
        <f>(D110*J110)*(1/K110)</f>
        <v>7227.272727272727</v>
      </c>
      <c r="U110" s="124">
        <f>S110/(O110+Q110)</f>
        <v>4112.0689655172409</v>
      </c>
      <c r="V110" s="124" t="s">
        <v>123</v>
      </c>
      <c r="W110" s="124" t="s">
        <v>123</v>
      </c>
      <c r="X110" s="124" t="s">
        <v>123</v>
      </c>
      <c r="Y110" s="194"/>
      <c r="Z110" s="194"/>
      <c r="AA110" s="194"/>
      <c r="AB110" s="194"/>
      <c r="AC110" s="194"/>
      <c r="AD110" s="194"/>
    </row>
    <row r="111" spans="1:30" outlineLevel="1" x14ac:dyDescent="0.2">
      <c r="A111" s="144" t="s">
        <v>1195</v>
      </c>
      <c r="B111" s="144">
        <v>10</v>
      </c>
      <c r="C111" s="144" t="s">
        <v>1196</v>
      </c>
      <c r="D111" s="158">
        <v>2430</v>
      </c>
      <c r="E111" s="124" t="s">
        <v>123</v>
      </c>
      <c r="F111" s="158"/>
      <c r="G111" s="192"/>
      <c r="H111" s="144">
        <v>45</v>
      </c>
      <c r="I111" s="144">
        <v>1</v>
      </c>
      <c r="J111" s="144">
        <v>1</v>
      </c>
      <c r="K111" s="144">
        <v>0.33</v>
      </c>
      <c r="L111" s="144">
        <v>1</v>
      </c>
      <c r="M111" s="126">
        <v>0.25</v>
      </c>
      <c r="N111" s="144" t="s">
        <v>1197</v>
      </c>
      <c r="O111" s="193">
        <f>(H111)/((1/M111)*L111)</f>
        <v>11.25</v>
      </c>
      <c r="P111" s="193">
        <f>1/K111</f>
        <v>3.0303030303030303</v>
      </c>
      <c r="Q111" s="194">
        <f>H111/(I111*P111)</f>
        <v>14.85</v>
      </c>
      <c r="R111" s="124">
        <f>D111*I111*J111</f>
        <v>2430</v>
      </c>
      <c r="S111" s="124">
        <f>D111*H111*I111*J111</f>
        <v>109350</v>
      </c>
      <c r="T111" s="124">
        <f>(D111*J111)*(1/K111)</f>
        <v>7363.636363636364</v>
      </c>
      <c r="U111" s="124">
        <f>S111/(O111+Q111)</f>
        <v>4189.6551724137926</v>
      </c>
      <c r="V111" s="124" t="s">
        <v>123</v>
      </c>
      <c r="W111" s="124" t="s">
        <v>123</v>
      </c>
      <c r="X111" s="124" t="s">
        <v>123</v>
      </c>
      <c r="Y111" s="194"/>
      <c r="Z111" s="194"/>
      <c r="AA111" s="194"/>
      <c r="AB111" s="194"/>
      <c r="AC111" s="194"/>
      <c r="AD111" s="194"/>
    </row>
    <row r="112" spans="1:30" outlineLevel="1" x14ac:dyDescent="0.2">
      <c r="A112" s="144" t="s">
        <v>1195</v>
      </c>
      <c r="B112" s="144">
        <v>11</v>
      </c>
      <c r="C112" s="144" t="s">
        <v>1196</v>
      </c>
      <c r="D112" s="158">
        <v>2475</v>
      </c>
      <c r="E112" s="124" t="s">
        <v>123</v>
      </c>
      <c r="F112" s="158"/>
      <c r="G112" s="192"/>
      <c r="H112" s="144">
        <v>45</v>
      </c>
      <c r="I112" s="144">
        <v>1</v>
      </c>
      <c r="J112" s="144">
        <v>1</v>
      </c>
      <c r="K112" s="144">
        <v>0.33</v>
      </c>
      <c r="L112" s="144">
        <v>1</v>
      </c>
      <c r="M112" s="126">
        <v>0.25</v>
      </c>
      <c r="N112" s="144" t="s">
        <v>1197</v>
      </c>
      <c r="O112" s="193">
        <f>(H112)/((1/M112)*L112)</f>
        <v>11.25</v>
      </c>
      <c r="P112" s="193">
        <f>1/K112</f>
        <v>3.0303030303030303</v>
      </c>
      <c r="Q112" s="194">
        <f>H112/(I112*P112)</f>
        <v>14.85</v>
      </c>
      <c r="R112" s="124">
        <f>D112*I112*J112</f>
        <v>2475</v>
      </c>
      <c r="S112" s="124">
        <f>D112*H112*I112*J112</f>
        <v>111375</v>
      </c>
      <c r="T112" s="124">
        <f>(D112*J112)*(1/K112)</f>
        <v>7500</v>
      </c>
      <c r="U112" s="124">
        <f>S112/(O112+Q112)</f>
        <v>4267.2413793103442</v>
      </c>
      <c r="V112" s="124" t="s">
        <v>123</v>
      </c>
      <c r="W112" s="124" t="s">
        <v>123</v>
      </c>
      <c r="X112" s="124" t="s">
        <v>123</v>
      </c>
      <c r="Y112" s="194"/>
      <c r="Z112" s="194"/>
      <c r="AA112" s="194"/>
      <c r="AB112" s="194"/>
      <c r="AC112" s="194"/>
      <c r="AD112" s="194"/>
    </row>
    <row r="113" spans="1:30" outlineLevel="1" x14ac:dyDescent="0.2">
      <c r="A113" s="144" t="s">
        <v>1195</v>
      </c>
      <c r="B113" s="144">
        <v>12</v>
      </c>
      <c r="C113" s="144" t="s">
        <v>1196</v>
      </c>
      <c r="D113" s="158">
        <v>2520</v>
      </c>
      <c r="E113" s="124" t="s">
        <v>123</v>
      </c>
      <c r="F113" s="158"/>
      <c r="G113" s="192"/>
      <c r="H113" s="144">
        <v>45</v>
      </c>
      <c r="I113" s="144">
        <v>1</v>
      </c>
      <c r="J113" s="144">
        <v>1</v>
      </c>
      <c r="K113" s="144">
        <v>0.33</v>
      </c>
      <c r="L113" s="144">
        <v>1</v>
      </c>
      <c r="M113" s="126">
        <v>0.25</v>
      </c>
      <c r="N113" s="144" t="s">
        <v>1197</v>
      </c>
      <c r="O113" s="193">
        <f>(H113)/((1/M113)*L113)</f>
        <v>11.25</v>
      </c>
      <c r="P113" s="193">
        <f>1/K113</f>
        <v>3.0303030303030303</v>
      </c>
      <c r="Q113" s="194">
        <f>H113/(I113*P113)</f>
        <v>14.85</v>
      </c>
      <c r="R113" s="124">
        <f>D113*I113*J113</f>
        <v>2520</v>
      </c>
      <c r="S113" s="124">
        <f>D113*H113*I113*J113</f>
        <v>113400</v>
      </c>
      <c r="T113" s="124">
        <f>(D113*J113)*(1/K113)</f>
        <v>7636.363636363636</v>
      </c>
      <c r="U113" s="124">
        <f>S113/(O113+Q113)</f>
        <v>4344.8275862068967</v>
      </c>
      <c r="V113" s="124" t="s">
        <v>123</v>
      </c>
      <c r="W113" s="124" t="s">
        <v>123</v>
      </c>
      <c r="X113" s="124" t="s">
        <v>123</v>
      </c>
      <c r="Y113" s="194"/>
      <c r="Z113" s="194"/>
      <c r="AA113" s="194"/>
      <c r="AB113" s="194"/>
      <c r="AC113" s="194"/>
      <c r="AD113" s="194"/>
    </row>
    <row r="114" spans="1:30" outlineLevel="1" x14ac:dyDescent="0.2">
      <c r="A114" s="144" t="s">
        <v>1195</v>
      </c>
      <c r="B114" s="144">
        <v>13</v>
      </c>
      <c r="C114" s="144" t="s">
        <v>1196</v>
      </c>
      <c r="D114" s="158">
        <v>2565</v>
      </c>
      <c r="E114" s="124" t="s">
        <v>123</v>
      </c>
      <c r="F114" s="158"/>
      <c r="G114" s="192"/>
      <c r="H114" s="144">
        <v>45</v>
      </c>
      <c r="I114" s="144">
        <v>1</v>
      </c>
      <c r="J114" s="144">
        <v>1</v>
      </c>
      <c r="K114" s="144">
        <v>0.33</v>
      </c>
      <c r="L114" s="144">
        <v>1</v>
      </c>
      <c r="M114" s="126">
        <v>0.25</v>
      </c>
      <c r="N114" s="144" t="s">
        <v>1197</v>
      </c>
      <c r="O114" s="193">
        <f>(H114)/((1/M114)*L114)</f>
        <v>11.25</v>
      </c>
      <c r="P114" s="193">
        <f>1/K114</f>
        <v>3.0303030303030303</v>
      </c>
      <c r="Q114" s="194">
        <f>H114/(I114*P114)</f>
        <v>14.85</v>
      </c>
      <c r="R114" s="124">
        <f>D114*I114*J114</f>
        <v>2565</v>
      </c>
      <c r="S114" s="124">
        <f>D114*H114*I114*J114</f>
        <v>115425</v>
      </c>
      <c r="T114" s="124">
        <f>(D114*J114)*(1/K114)</f>
        <v>7772.727272727273</v>
      </c>
      <c r="U114" s="124">
        <f>S114/(O114+Q114)</f>
        <v>4422.4137931034484</v>
      </c>
      <c r="V114" s="124" t="s">
        <v>123</v>
      </c>
      <c r="W114" s="124" t="s">
        <v>123</v>
      </c>
      <c r="X114" s="124" t="s">
        <v>123</v>
      </c>
      <c r="Y114" s="194"/>
      <c r="Z114" s="194"/>
      <c r="AA114" s="194"/>
      <c r="AB114" s="194"/>
      <c r="AC114" s="194"/>
      <c r="AD114" s="194"/>
    </row>
    <row r="115" spans="1:30" outlineLevel="1" x14ac:dyDescent="0.2">
      <c r="A115" s="144" t="s">
        <v>1195</v>
      </c>
      <c r="B115" s="144">
        <v>14</v>
      </c>
      <c r="C115" s="144" t="s">
        <v>1196</v>
      </c>
      <c r="D115" s="158">
        <v>2610</v>
      </c>
      <c r="E115" s="124" t="s">
        <v>123</v>
      </c>
      <c r="F115" s="158"/>
      <c r="G115" s="192"/>
      <c r="H115" s="144">
        <v>45</v>
      </c>
      <c r="I115" s="144">
        <v>1</v>
      </c>
      <c r="J115" s="144">
        <v>1</v>
      </c>
      <c r="K115" s="144">
        <v>0.33</v>
      </c>
      <c r="L115" s="144">
        <v>1</v>
      </c>
      <c r="M115" s="126">
        <v>0.25</v>
      </c>
      <c r="N115" s="144" t="s">
        <v>1197</v>
      </c>
      <c r="O115" s="193">
        <f>(H115)/((1/M115)*L115)</f>
        <v>11.25</v>
      </c>
      <c r="P115" s="193">
        <f>1/K115</f>
        <v>3.0303030303030303</v>
      </c>
      <c r="Q115" s="194">
        <f>H115/(I115*P115)</f>
        <v>14.85</v>
      </c>
      <c r="R115" s="124">
        <f>D115*I115*J115</f>
        <v>2610</v>
      </c>
      <c r="S115" s="124">
        <f>D115*H115*I115*J115</f>
        <v>117450</v>
      </c>
      <c r="T115" s="124">
        <f>(D115*J115)*(1/K115)</f>
        <v>7909.090909090909</v>
      </c>
      <c r="U115" s="124">
        <f>S115/(O115+Q115)</f>
        <v>4500</v>
      </c>
      <c r="V115" s="124" t="s">
        <v>123</v>
      </c>
      <c r="W115" s="124" t="s">
        <v>123</v>
      </c>
      <c r="X115" s="124" t="s">
        <v>123</v>
      </c>
      <c r="Y115" s="194"/>
      <c r="Z115" s="194"/>
      <c r="AA115" s="194"/>
      <c r="AB115" s="194"/>
      <c r="AC115" s="194"/>
      <c r="AD115" s="194"/>
    </row>
    <row r="116" spans="1:30" outlineLevel="1" x14ac:dyDescent="0.2">
      <c r="A116" s="144" t="s">
        <v>1195</v>
      </c>
      <c r="B116" s="144">
        <v>15</v>
      </c>
      <c r="C116" s="144" t="s">
        <v>1196</v>
      </c>
      <c r="D116" s="158">
        <v>2655</v>
      </c>
      <c r="E116" s="124" t="s">
        <v>123</v>
      </c>
      <c r="F116" s="158"/>
      <c r="G116" s="192"/>
      <c r="H116" s="144">
        <v>45</v>
      </c>
      <c r="I116" s="144">
        <v>1</v>
      </c>
      <c r="J116" s="144">
        <v>1</v>
      </c>
      <c r="K116" s="144">
        <v>0.33</v>
      </c>
      <c r="L116" s="144">
        <v>1</v>
      </c>
      <c r="M116" s="126">
        <v>0.25</v>
      </c>
      <c r="N116" s="144" t="s">
        <v>1197</v>
      </c>
      <c r="O116" s="193">
        <f>(H116)/((1/M116)*L116)</f>
        <v>11.25</v>
      </c>
      <c r="P116" s="193">
        <f>1/K116</f>
        <v>3.0303030303030303</v>
      </c>
      <c r="Q116" s="194">
        <f>H116/(I116*P116)</f>
        <v>14.85</v>
      </c>
      <c r="R116" s="124">
        <f>D116*I116*J116</f>
        <v>2655</v>
      </c>
      <c r="S116" s="124">
        <f>D116*H116*I116*J116</f>
        <v>119475</v>
      </c>
      <c r="T116" s="124">
        <f>(D116*J116)*(1/K116)</f>
        <v>8045.454545454545</v>
      </c>
      <c r="U116" s="124">
        <f>S116/(O116+Q116)</f>
        <v>4577.5862068965516</v>
      </c>
      <c r="V116" s="124" t="s">
        <v>123</v>
      </c>
      <c r="W116" s="124" t="s">
        <v>123</v>
      </c>
      <c r="X116" s="124" t="s">
        <v>123</v>
      </c>
      <c r="Y116" s="194"/>
      <c r="Z116" s="194"/>
      <c r="AA116" s="194"/>
      <c r="AB116" s="194"/>
      <c r="AC116" s="194"/>
      <c r="AD116" s="194"/>
    </row>
    <row r="117" spans="1:30" outlineLevel="1" x14ac:dyDescent="0.2">
      <c r="A117" s="144" t="s">
        <v>1195</v>
      </c>
      <c r="B117" s="144">
        <v>16</v>
      </c>
      <c r="C117" s="144" t="s">
        <v>1196</v>
      </c>
      <c r="D117" s="158">
        <v>2700</v>
      </c>
      <c r="E117" s="124" t="s">
        <v>123</v>
      </c>
      <c r="F117" s="158"/>
      <c r="G117" s="192"/>
      <c r="H117" s="144">
        <v>45</v>
      </c>
      <c r="I117" s="144">
        <v>1</v>
      </c>
      <c r="J117" s="144">
        <v>1</v>
      </c>
      <c r="K117" s="144">
        <v>0.33</v>
      </c>
      <c r="L117" s="144">
        <v>1</v>
      </c>
      <c r="M117" s="126">
        <v>0.25</v>
      </c>
      <c r="N117" s="144" t="s">
        <v>1197</v>
      </c>
      <c r="O117" s="193">
        <f>(H117)/((1/M117)*L117)</f>
        <v>11.25</v>
      </c>
      <c r="P117" s="193">
        <f>1/K117</f>
        <v>3.0303030303030303</v>
      </c>
      <c r="Q117" s="194">
        <f>H117/(I117*P117)</f>
        <v>14.85</v>
      </c>
      <c r="R117" s="124">
        <f>D117*I117*J117</f>
        <v>2700</v>
      </c>
      <c r="S117" s="124">
        <f>D117*H117*I117*J117</f>
        <v>121500</v>
      </c>
      <c r="T117" s="124">
        <f>(D117*J117)*(1/K117)</f>
        <v>8181.818181818182</v>
      </c>
      <c r="U117" s="124">
        <f>S117/(O117+Q117)</f>
        <v>4655.1724137931033</v>
      </c>
      <c r="V117" s="124" t="s">
        <v>123</v>
      </c>
      <c r="W117" s="124" t="s">
        <v>123</v>
      </c>
      <c r="X117" s="124" t="s">
        <v>123</v>
      </c>
      <c r="Y117" s="194"/>
      <c r="Z117" s="194"/>
      <c r="AA117" s="194"/>
      <c r="AB117" s="194"/>
      <c r="AC117" s="194"/>
      <c r="AD117" s="194"/>
    </row>
    <row r="118" spans="1:30" outlineLevel="1" x14ac:dyDescent="0.2">
      <c r="A118" s="144" t="s">
        <v>1195</v>
      </c>
      <c r="B118" s="144">
        <v>17</v>
      </c>
      <c r="C118" s="144" t="s">
        <v>1196</v>
      </c>
      <c r="D118" s="158">
        <v>2750</v>
      </c>
      <c r="E118" s="124" t="s">
        <v>123</v>
      </c>
      <c r="F118" s="158"/>
      <c r="G118" s="192"/>
      <c r="H118" s="144">
        <v>45</v>
      </c>
      <c r="I118" s="144">
        <v>1</v>
      </c>
      <c r="J118" s="144">
        <v>1</v>
      </c>
      <c r="K118" s="144">
        <v>0.33</v>
      </c>
      <c r="L118" s="144">
        <v>1</v>
      </c>
      <c r="M118" s="126">
        <v>0.25</v>
      </c>
      <c r="N118" s="144" t="s">
        <v>1197</v>
      </c>
      <c r="O118" s="193">
        <f>(H118)/((1/M118)*L118)</f>
        <v>11.25</v>
      </c>
      <c r="P118" s="193">
        <f>1/K118</f>
        <v>3.0303030303030303</v>
      </c>
      <c r="Q118" s="194">
        <f>H118/(I118*P118)</f>
        <v>14.85</v>
      </c>
      <c r="R118" s="124">
        <f>D118*I118*J118</f>
        <v>2750</v>
      </c>
      <c r="S118" s="124">
        <f>D118*H118*I118*J118</f>
        <v>123750</v>
      </c>
      <c r="T118" s="124">
        <f>(D118*J118)*(1/K118)</f>
        <v>8333.3333333333339</v>
      </c>
      <c r="U118" s="124">
        <f>S118/(O118+Q118)</f>
        <v>4741.379310344827</v>
      </c>
      <c r="V118" s="124" t="s">
        <v>123</v>
      </c>
      <c r="W118" s="124" t="s">
        <v>123</v>
      </c>
      <c r="X118" s="124" t="s">
        <v>123</v>
      </c>
      <c r="Y118" s="194"/>
      <c r="Z118" s="194"/>
      <c r="AA118" s="194"/>
      <c r="AB118" s="194"/>
      <c r="AC118" s="194"/>
      <c r="AD118" s="194"/>
    </row>
    <row r="119" spans="1:30" outlineLevel="1" x14ac:dyDescent="0.2">
      <c r="A119" s="144" t="s">
        <v>1195</v>
      </c>
      <c r="B119" s="144">
        <v>18</v>
      </c>
      <c r="C119" s="144" t="s">
        <v>1196</v>
      </c>
      <c r="D119" s="158">
        <v>2805</v>
      </c>
      <c r="E119" s="124" t="s">
        <v>123</v>
      </c>
      <c r="F119" s="158"/>
      <c r="G119" s="192"/>
      <c r="H119" s="144">
        <v>45</v>
      </c>
      <c r="I119" s="144">
        <v>1</v>
      </c>
      <c r="J119" s="144">
        <v>1</v>
      </c>
      <c r="K119" s="144">
        <v>0.33</v>
      </c>
      <c r="L119" s="144">
        <v>1</v>
      </c>
      <c r="M119" s="126">
        <v>0.25</v>
      </c>
      <c r="N119" s="144" t="s">
        <v>1197</v>
      </c>
      <c r="O119" s="193">
        <f>(H119)/((1/M119)*L119)</f>
        <v>11.25</v>
      </c>
      <c r="P119" s="193">
        <f>1/K119</f>
        <v>3.0303030303030303</v>
      </c>
      <c r="Q119" s="194">
        <f>H119/(I119*P119)</f>
        <v>14.85</v>
      </c>
      <c r="R119" s="124">
        <f>D119*I119*J119</f>
        <v>2805</v>
      </c>
      <c r="S119" s="124">
        <f>D119*H119*I119*J119</f>
        <v>126225</v>
      </c>
      <c r="T119" s="124">
        <f>(D119*J119)*(1/K119)</f>
        <v>8500</v>
      </c>
      <c r="U119" s="124">
        <f>S119/(O119+Q119)</f>
        <v>4836.2068965517237</v>
      </c>
      <c r="V119" s="124" t="s">
        <v>123</v>
      </c>
      <c r="W119" s="124" t="s">
        <v>123</v>
      </c>
      <c r="X119" s="124" t="s">
        <v>123</v>
      </c>
      <c r="Y119" s="194"/>
      <c r="Z119" s="194"/>
      <c r="AA119" s="194"/>
      <c r="AB119" s="194"/>
      <c r="AC119" s="194"/>
      <c r="AD119" s="194"/>
    </row>
    <row r="120" spans="1:30" outlineLevel="1" x14ac:dyDescent="0.2">
      <c r="A120" s="144" t="s">
        <v>1195</v>
      </c>
      <c r="B120" s="144">
        <v>19</v>
      </c>
      <c r="C120" s="144" t="s">
        <v>1196</v>
      </c>
      <c r="D120" s="158">
        <v>2860</v>
      </c>
      <c r="E120" s="124" t="s">
        <v>123</v>
      </c>
      <c r="F120" s="158"/>
      <c r="G120" s="192"/>
      <c r="H120" s="144">
        <v>45</v>
      </c>
      <c r="I120" s="144">
        <v>1</v>
      </c>
      <c r="J120" s="144">
        <v>1</v>
      </c>
      <c r="K120" s="144">
        <v>0.33</v>
      </c>
      <c r="L120" s="144">
        <v>1</v>
      </c>
      <c r="M120" s="126">
        <v>0.25</v>
      </c>
      <c r="N120" s="144" t="s">
        <v>1197</v>
      </c>
      <c r="O120" s="193">
        <f>(H120)/((1/M120)*L120)</f>
        <v>11.25</v>
      </c>
      <c r="P120" s="193">
        <f>1/K120</f>
        <v>3.0303030303030303</v>
      </c>
      <c r="Q120" s="194">
        <f>H120/(I120*P120)</f>
        <v>14.85</v>
      </c>
      <c r="R120" s="124">
        <f>D120*I120*J120</f>
        <v>2860</v>
      </c>
      <c r="S120" s="124">
        <f>D120*H120*I120*J120</f>
        <v>128700</v>
      </c>
      <c r="T120" s="124">
        <f>(D120*J120)*(1/K120)</f>
        <v>8666.6666666666661</v>
      </c>
      <c r="U120" s="124">
        <f>S120/(O120+Q120)</f>
        <v>4931.0344827586205</v>
      </c>
      <c r="V120" s="124" t="s">
        <v>123</v>
      </c>
      <c r="W120" s="124" t="s">
        <v>123</v>
      </c>
      <c r="X120" s="124" t="s">
        <v>123</v>
      </c>
      <c r="Y120" s="194"/>
      <c r="Z120" s="194"/>
      <c r="AA120" s="194"/>
      <c r="AB120" s="194"/>
      <c r="AC120" s="194"/>
      <c r="AD120" s="194"/>
    </row>
    <row r="121" spans="1:30" outlineLevel="1" x14ac:dyDescent="0.2">
      <c r="A121" s="144" t="s">
        <v>1195</v>
      </c>
      <c r="B121" s="144">
        <v>20</v>
      </c>
      <c r="C121" s="144" t="s">
        <v>1196</v>
      </c>
      <c r="D121" s="158">
        <v>2915</v>
      </c>
      <c r="E121" s="124" t="s">
        <v>123</v>
      </c>
      <c r="F121" s="158"/>
      <c r="G121" s="192"/>
      <c r="H121" s="144">
        <v>45</v>
      </c>
      <c r="I121" s="144">
        <v>1</v>
      </c>
      <c r="J121" s="144">
        <v>1</v>
      </c>
      <c r="K121" s="144">
        <v>0.33</v>
      </c>
      <c r="L121" s="144">
        <v>1</v>
      </c>
      <c r="M121" s="126">
        <v>0.25</v>
      </c>
      <c r="N121" s="144" t="s">
        <v>1197</v>
      </c>
      <c r="O121" s="193">
        <f>(H121)/((1/M121)*L121)</f>
        <v>11.25</v>
      </c>
      <c r="P121" s="193">
        <f>1/K121</f>
        <v>3.0303030303030303</v>
      </c>
      <c r="Q121" s="194">
        <f>H121/(I121*P121)</f>
        <v>14.85</v>
      </c>
      <c r="R121" s="124">
        <f>D121*I121*J121</f>
        <v>2915</v>
      </c>
      <c r="S121" s="124">
        <f>D121*H121*I121*J121</f>
        <v>131175</v>
      </c>
      <c r="T121" s="124">
        <f>(D121*J121)*(1/K121)</f>
        <v>8833.3333333333339</v>
      </c>
      <c r="U121" s="124">
        <f>S121/(O121+Q121)</f>
        <v>5025.8620689655172</v>
      </c>
      <c r="V121" s="124" t="s">
        <v>123</v>
      </c>
      <c r="W121" s="124" t="s">
        <v>123</v>
      </c>
      <c r="X121" s="124" t="s">
        <v>123</v>
      </c>
      <c r="Y121" s="194"/>
      <c r="Z121" s="194"/>
      <c r="AA121" s="194"/>
      <c r="AB121" s="194"/>
      <c r="AC121" s="194"/>
      <c r="AD121" s="194"/>
    </row>
    <row r="122" spans="1:30" outlineLevel="1" x14ac:dyDescent="0.2">
      <c r="A122" s="144" t="s">
        <v>1195</v>
      </c>
      <c r="B122" s="144">
        <v>21</v>
      </c>
      <c r="C122" s="144" t="s">
        <v>1196</v>
      </c>
      <c r="D122" s="158">
        <v>2970</v>
      </c>
      <c r="E122" s="124" t="s">
        <v>123</v>
      </c>
      <c r="F122" s="158"/>
      <c r="G122" s="192"/>
      <c r="H122" s="144">
        <v>45</v>
      </c>
      <c r="I122" s="144">
        <v>1</v>
      </c>
      <c r="J122" s="144">
        <v>1</v>
      </c>
      <c r="K122" s="144">
        <v>0.33</v>
      </c>
      <c r="L122" s="144">
        <v>1</v>
      </c>
      <c r="M122" s="126">
        <v>0.25</v>
      </c>
      <c r="N122" s="144" t="s">
        <v>1197</v>
      </c>
      <c r="O122" s="193">
        <f>(H122)/((1/M122)*L122)</f>
        <v>11.25</v>
      </c>
      <c r="P122" s="193">
        <f>1/K122</f>
        <v>3.0303030303030303</v>
      </c>
      <c r="Q122" s="194">
        <f>H122/(I122*P122)</f>
        <v>14.85</v>
      </c>
      <c r="R122" s="124">
        <f>D122*I122*J122</f>
        <v>2970</v>
      </c>
      <c r="S122" s="124">
        <f>D122*H122*I122*J122</f>
        <v>133650</v>
      </c>
      <c r="T122" s="124">
        <f>(D122*J122)*(1/K122)</f>
        <v>9000</v>
      </c>
      <c r="U122" s="124">
        <f>S122/(O122+Q122)</f>
        <v>5120.6896551724139</v>
      </c>
      <c r="V122" s="124" t="s">
        <v>123</v>
      </c>
      <c r="W122" s="124" t="s">
        <v>123</v>
      </c>
      <c r="X122" s="124" t="s">
        <v>123</v>
      </c>
      <c r="Y122" s="194"/>
      <c r="Z122" s="194"/>
      <c r="AA122" s="194"/>
      <c r="AB122" s="194"/>
      <c r="AC122" s="194"/>
      <c r="AD122" s="194"/>
    </row>
    <row r="123" spans="1:30" outlineLevel="1" x14ac:dyDescent="0.2">
      <c r="A123" s="144" t="s">
        <v>1195</v>
      </c>
      <c r="B123" s="144">
        <v>22</v>
      </c>
      <c r="C123" s="144" t="s">
        <v>1196</v>
      </c>
      <c r="D123" s="158">
        <v>3020</v>
      </c>
      <c r="E123" s="124" t="s">
        <v>123</v>
      </c>
      <c r="F123" s="158"/>
      <c r="G123" s="192"/>
      <c r="H123" s="144">
        <v>45</v>
      </c>
      <c r="I123" s="144">
        <v>1</v>
      </c>
      <c r="J123" s="144">
        <v>1</v>
      </c>
      <c r="K123" s="144">
        <v>0.33</v>
      </c>
      <c r="L123" s="144">
        <v>1</v>
      </c>
      <c r="M123" s="126">
        <v>0.25</v>
      </c>
      <c r="N123" s="144" t="s">
        <v>1197</v>
      </c>
      <c r="O123" s="193">
        <f>(H123)/((1/M123)*L123)</f>
        <v>11.25</v>
      </c>
      <c r="P123" s="193">
        <f>1/K123</f>
        <v>3.0303030303030303</v>
      </c>
      <c r="Q123" s="194">
        <f>H123/(I123*P123)</f>
        <v>14.85</v>
      </c>
      <c r="R123" s="124">
        <f>D123*I123*J123</f>
        <v>3020</v>
      </c>
      <c r="S123" s="124">
        <f>D123*H123*I123*J123</f>
        <v>135900</v>
      </c>
      <c r="T123" s="124">
        <f>(D123*J123)*(1/K123)</f>
        <v>9151.515151515152</v>
      </c>
      <c r="U123" s="124">
        <f>S123/(O123+Q123)</f>
        <v>5206.8965517241377</v>
      </c>
      <c r="V123" s="124" t="s">
        <v>123</v>
      </c>
      <c r="W123" s="124" t="s">
        <v>123</v>
      </c>
      <c r="X123" s="124" t="s">
        <v>123</v>
      </c>
      <c r="Y123" s="194"/>
      <c r="Z123" s="194"/>
      <c r="AA123" s="194"/>
      <c r="AB123" s="194"/>
      <c r="AC123" s="194"/>
      <c r="AD123" s="194"/>
    </row>
    <row r="124" spans="1:30" outlineLevel="1" x14ac:dyDescent="0.2">
      <c r="A124" s="144" t="s">
        <v>1195</v>
      </c>
      <c r="B124" s="144">
        <v>23</v>
      </c>
      <c r="C124" s="144" t="s">
        <v>1196</v>
      </c>
      <c r="D124" s="158">
        <v>3075</v>
      </c>
      <c r="E124" s="124" t="s">
        <v>123</v>
      </c>
      <c r="F124" s="158"/>
      <c r="G124" s="192"/>
      <c r="H124" s="144">
        <v>45</v>
      </c>
      <c r="I124" s="144">
        <v>1</v>
      </c>
      <c r="J124" s="144">
        <v>1</v>
      </c>
      <c r="K124" s="144">
        <v>0.33</v>
      </c>
      <c r="L124" s="144">
        <v>1</v>
      </c>
      <c r="M124" s="126">
        <v>0.25</v>
      </c>
      <c r="N124" s="144" t="s">
        <v>1197</v>
      </c>
      <c r="O124" s="193">
        <f>(H124)/((1/M124)*L124)</f>
        <v>11.25</v>
      </c>
      <c r="P124" s="193">
        <f>1/K124</f>
        <v>3.0303030303030303</v>
      </c>
      <c r="Q124" s="194">
        <f>H124/(I124*P124)</f>
        <v>14.85</v>
      </c>
      <c r="R124" s="124">
        <f>D124*I124*J124</f>
        <v>3075</v>
      </c>
      <c r="S124" s="124">
        <f>D124*H124*I124*J124</f>
        <v>138375</v>
      </c>
      <c r="T124" s="124">
        <f>(D124*J124)*(1/K124)</f>
        <v>9318.181818181818</v>
      </c>
      <c r="U124" s="124">
        <f>S124/(O124+Q124)</f>
        <v>5301.7241379310344</v>
      </c>
      <c r="V124" s="124" t="s">
        <v>123</v>
      </c>
      <c r="W124" s="124" t="s">
        <v>123</v>
      </c>
      <c r="X124" s="124" t="s">
        <v>123</v>
      </c>
      <c r="Y124" s="194"/>
      <c r="Z124" s="194"/>
      <c r="AA124" s="194"/>
      <c r="AB124" s="194"/>
      <c r="AC124" s="194"/>
      <c r="AD124" s="194"/>
    </row>
    <row r="125" spans="1:30" outlineLevel="1" x14ac:dyDescent="0.2">
      <c r="A125" s="144" t="s">
        <v>1195</v>
      </c>
      <c r="B125" s="144">
        <v>24</v>
      </c>
      <c r="C125" s="144" t="s">
        <v>1196</v>
      </c>
      <c r="D125" s="158">
        <v>3130</v>
      </c>
      <c r="E125" s="124" t="s">
        <v>123</v>
      </c>
      <c r="F125" s="158"/>
      <c r="G125" s="192"/>
      <c r="H125" s="144">
        <v>45</v>
      </c>
      <c r="I125" s="144">
        <v>1</v>
      </c>
      <c r="J125" s="144">
        <v>1</v>
      </c>
      <c r="K125" s="144">
        <v>0.33</v>
      </c>
      <c r="L125" s="144">
        <v>1</v>
      </c>
      <c r="M125" s="126">
        <v>0.25</v>
      </c>
      <c r="N125" s="144" t="s">
        <v>1197</v>
      </c>
      <c r="O125" s="193">
        <f>(H125)/((1/M125)*L125)</f>
        <v>11.25</v>
      </c>
      <c r="P125" s="193">
        <f>1/K125</f>
        <v>3.0303030303030303</v>
      </c>
      <c r="Q125" s="194">
        <f>H125/(I125*P125)</f>
        <v>14.85</v>
      </c>
      <c r="R125" s="124">
        <f>D125*I125*J125</f>
        <v>3130</v>
      </c>
      <c r="S125" s="124">
        <f>D125*H125*I125*J125</f>
        <v>140850</v>
      </c>
      <c r="T125" s="124">
        <f>(D125*J125)*(1/K125)</f>
        <v>9484.8484848484841</v>
      </c>
      <c r="U125" s="124">
        <f>S125/(O125+Q125)</f>
        <v>5396.5517241379312</v>
      </c>
      <c r="V125" s="124" t="s">
        <v>123</v>
      </c>
      <c r="W125" s="124" t="s">
        <v>123</v>
      </c>
      <c r="X125" s="124" t="s">
        <v>123</v>
      </c>
      <c r="Y125" s="194"/>
      <c r="Z125" s="194"/>
      <c r="AA125" s="194"/>
      <c r="AB125" s="194"/>
      <c r="AC125" s="194"/>
      <c r="AD125" s="194"/>
    </row>
    <row r="126" spans="1:30" outlineLevel="1" x14ac:dyDescent="0.2">
      <c r="A126" s="144" t="s">
        <v>1195</v>
      </c>
      <c r="B126" s="144">
        <v>25</v>
      </c>
      <c r="C126" s="144" t="s">
        <v>1196</v>
      </c>
      <c r="D126" s="158">
        <v>3185</v>
      </c>
      <c r="E126" s="124" t="s">
        <v>123</v>
      </c>
      <c r="F126" s="158"/>
      <c r="G126" s="192"/>
      <c r="H126" s="144">
        <v>45</v>
      </c>
      <c r="I126" s="144">
        <v>1</v>
      </c>
      <c r="J126" s="144">
        <v>1</v>
      </c>
      <c r="K126" s="144">
        <v>0.33</v>
      </c>
      <c r="L126" s="144">
        <v>1</v>
      </c>
      <c r="M126" s="126">
        <v>0.25</v>
      </c>
      <c r="N126" s="144" t="s">
        <v>1197</v>
      </c>
      <c r="O126" s="193">
        <f>(H126)/((1/M126)*L126)</f>
        <v>11.25</v>
      </c>
      <c r="P126" s="193">
        <f>1/K126</f>
        <v>3.0303030303030303</v>
      </c>
      <c r="Q126" s="194">
        <f>H126/(I126*P126)</f>
        <v>14.85</v>
      </c>
      <c r="R126" s="124">
        <f>D126*I126*J126</f>
        <v>3185</v>
      </c>
      <c r="S126" s="124">
        <f>D126*H126*I126*J126</f>
        <v>143325</v>
      </c>
      <c r="T126" s="124">
        <f>(D126*J126)*(1/K126)</f>
        <v>9651.515151515152</v>
      </c>
      <c r="U126" s="124">
        <f>S126/(O126+Q126)</f>
        <v>5491.379310344827</v>
      </c>
      <c r="V126" s="124" t="s">
        <v>123</v>
      </c>
      <c r="W126" s="124" t="s">
        <v>123</v>
      </c>
      <c r="X126" s="124" t="s">
        <v>123</v>
      </c>
      <c r="Y126" s="194"/>
      <c r="Z126" s="194"/>
      <c r="AA126" s="194"/>
      <c r="AB126" s="194"/>
      <c r="AC126" s="194"/>
      <c r="AD126" s="194"/>
    </row>
    <row r="127" spans="1:30" x14ac:dyDescent="0.2">
      <c r="A127" s="144" t="s">
        <v>1198</v>
      </c>
      <c r="B127" s="144">
        <v>1</v>
      </c>
      <c r="C127" s="144" t="s">
        <v>1196</v>
      </c>
      <c r="D127" s="158">
        <v>3680</v>
      </c>
      <c r="E127" s="124" t="s">
        <v>123</v>
      </c>
      <c r="F127" s="158"/>
      <c r="G127" s="192"/>
      <c r="H127" s="144">
        <v>6</v>
      </c>
      <c r="I127" s="144">
        <v>1</v>
      </c>
      <c r="J127" s="144">
        <v>1</v>
      </c>
      <c r="K127" s="144">
        <v>0.75</v>
      </c>
      <c r="L127" s="144">
        <v>1</v>
      </c>
      <c r="M127" s="144">
        <v>2.5</v>
      </c>
      <c r="N127" s="144" t="s">
        <v>1199</v>
      </c>
      <c r="O127" s="123">
        <f>(H127)/((1/M127)*L127)</f>
        <v>15</v>
      </c>
      <c r="P127" s="193">
        <f>1/K127</f>
        <v>1.3333333333333333</v>
      </c>
      <c r="Q127" s="194">
        <f>H127/(I127*P127)</f>
        <v>4.5</v>
      </c>
      <c r="R127" s="124">
        <f>D127*I127*J127</f>
        <v>3680</v>
      </c>
      <c r="S127" s="124">
        <f>D127*H127*I127*J127</f>
        <v>22080</v>
      </c>
      <c r="T127" s="124">
        <f>(D127*J127)*(1/K127)</f>
        <v>4906.6666666666661</v>
      </c>
      <c r="U127" s="124">
        <f>S127/(O127+Q127)</f>
        <v>1132.3076923076924</v>
      </c>
      <c r="V127" s="124" t="s">
        <v>123</v>
      </c>
      <c r="W127" s="124" t="s">
        <v>123</v>
      </c>
      <c r="X127" s="124" t="s">
        <v>123</v>
      </c>
      <c r="Y127" s="194"/>
      <c r="Z127" s="194"/>
      <c r="AA127" s="194"/>
      <c r="AB127" s="194"/>
      <c r="AC127" s="194"/>
      <c r="AD127" s="194"/>
    </row>
    <row r="128" spans="1:30" outlineLevel="1" x14ac:dyDescent="0.2">
      <c r="A128" s="144" t="s">
        <v>1198</v>
      </c>
      <c r="B128" s="144">
        <v>2</v>
      </c>
      <c r="C128" s="144" t="s">
        <v>1196</v>
      </c>
      <c r="D128" s="158">
        <v>3752</v>
      </c>
      <c r="E128" s="124" t="s">
        <v>123</v>
      </c>
      <c r="F128" s="158"/>
      <c r="G128" s="192"/>
      <c r="H128" s="144">
        <v>6</v>
      </c>
      <c r="I128" s="144">
        <v>1</v>
      </c>
      <c r="J128" s="144">
        <v>1</v>
      </c>
      <c r="K128" s="144">
        <v>0.75</v>
      </c>
      <c r="L128" s="144">
        <v>1</v>
      </c>
      <c r="M128" s="144">
        <v>2.5</v>
      </c>
      <c r="N128" s="144" t="s">
        <v>1199</v>
      </c>
      <c r="O128" s="123">
        <f>(H128)/((1/M128)*L128)</f>
        <v>15</v>
      </c>
      <c r="P128" s="193">
        <f>1/K128</f>
        <v>1.3333333333333333</v>
      </c>
      <c r="Q128" s="194">
        <f>H128/(I128*P128)</f>
        <v>4.5</v>
      </c>
      <c r="R128" s="124">
        <f>D128*I128*J128</f>
        <v>3752</v>
      </c>
      <c r="S128" s="124">
        <f>D128*H128*I128*J128</f>
        <v>22512</v>
      </c>
      <c r="T128" s="124">
        <f>(D128*J128)*(1/K128)</f>
        <v>5002.6666666666661</v>
      </c>
      <c r="U128" s="124">
        <f>S128/(O128+Q128)</f>
        <v>1154.4615384615386</v>
      </c>
      <c r="V128" s="124" t="s">
        <v>123</v>
      </c>
      <c r="W128" s="124" t="s">
        <v>123</v>
      </c>
      <c r="X128" s="124" t="s">
        <v>123</v>
      </c>
      <c r="Y128" s="194"/>
      <c r="Z128" s="194"/>
      <c r="AA128" s="194"/>
      <c r="AB128" s="194"/>
      <c r="AC128" s="194"/>
      <c r="AD128" s="194"/>
    </row>
    <row r="129" spans="1:30" outlineLevel="1" x14ac:dyDescent="0.2">
      <c r="A129" s="144" t="s">
        <v>1198</v>
      </c>
      <c r="B129" s="144">
        <v>3</v>
      </c>
      <c r="C129" s="144" t="s">
        <v>1196</v>
      </c>
      <c r="D129" s="158">
        <v>3824</v>
      </c>
      <c r="E129" s="124" t="s">
        <v>123</v>
      </c>
      <c r="F129" s="158"/>
      <c r="G129" s="192"/>
      <c r="H129" s="144">
        <v>6</v>
      </c>
      <c r="I129" s="144">
        <v>1</v>
      </c>
      <c r="J129" s="144">
        <v>1</v>
      </c>
      <c r="K129" s="144">
        <v>0.75</v>
      </c>
      <c r="L129" s="144">
        <v>1</v>
      </c>
      <c r="M129" s="144">
        <v>2.5</v>
      </c>
      <c r="N129" s="144" t="s">
        <v>1199</v>
      </c>
      <c r="O129" s="123">
        <f>(H129)/((1/M129)*L129)</f>
        <v>15</v>
      </c>
      <c r="P129" s="193">
        <f>1/K129</f>
        <v>1.3333333333333333</v>
      </c>
      <c r="Q129" s="194">
        <f>H129/(I129*P129)</f>
        <v>4.5</v>
      </c>
      <c r="R129" s="124">
        <f>D129*I129*J129</f>
        <v>3824</v>
      </c>
      <c r="S129" s="124">
        <f>D129*H129*I129*J129</f>
        <v>22944</v>
      </c>
      <c r="T129" s="124">
        <f>(D129*J129)*(1/K129)</f>
        <v>5098.6666666666661</v>
      </c>
      <c r="U129" s="124">
        <f>S129/(O129+Q129)</f>
        <v>1176.6153846153845</v>
      </c>
      <c r="V129" s="124" t="s">
        <v>123</v>
      </c>
      <c r="W129" s="124" t="s">
        <v>123</v>
      </c>
      <c r="X129" s="124" t="s">
        <v>123</v>
      </c>
      <c r="Y129" s="194"/>
      <c r="Z129" s="194"/>
      <c r="AA129" s="194"/>
      <c r="AB129" s="194"/>
      <c r="AC129" s="194"/>
      <c r="AD129" s="194"/>
    </row>
    <row r="130" spans="1:30" outlineLevel="1" x14ac:dyDescent="0.2">
      <c r="A130" s="144" t="s">
        <v>1198</v>
      </c>
      <c r="B130" s="144">
        <v>4</v>
      </c>
      <c r="C130" s="144" t="s">
        <v>1196</v>
      </c>
      <c r="D130" s="158">
        <v>3896</v>
      </c>
      <c r="E130" s="124" t="s">
        <v>123</v>
      </c>
      <c r="F130" s="158"/>
      <c r="G130" s="192"/>
      <c r="H130" s="144">
        <v>6</v>
      </c>
      <c r="I130" s="144">
        <v>1</v>
      </c>
      <c r="J130" s="144">
        <v>1</v>
      </c>
      <c r="K130" s="144">
        <v>0.75</v>
      </c>
      <c r="L130" s="144">
        <v>1</v>
      </c>
      <c r="M130" s="144">
        <v>2.5</v>
      </c>
      <c r="N130" s="144" t="s">
        <v>1199</v>
      </c>
      <c r="O130" s="123">
        <f>(H130)/((1/M130)*L130)</f>
        <v>15</v>
      </c>
      <c r="P130" s="193">
        <f>1/K130</f>
        <v>1.3333333333333333</v>
      </c>
      <c r="Q130" s="194">
        <f>H130/(I130*P130)</f>
        <v>4.5</v>
      </c>
      <c r="R130" s="124">
        <f>D130*I130*J130</f>
        <v>3896</v>
      </c>
      <c r="S130" s="124">
        <f>D130*H130*I130*J130</f>
        <v>23376</v>
      </c>
      <c r="T130" s="124">
        <f>(D130*J130)*(1/K130)</f>
        <v>5194.6666666666661</v>
      </c>
      <c r="U130" s="124">
        <f>S130/(O130+Q130)</f>
        <v>1198.7692307692307</v>
      </c>
      <c r="V130" s="124" t="s">
        <v>123</v>
      </c>
      <c r="W130" s="124" t="s">
        <v>123</v>
      </c>
      <c r="X130" s="124" t="s">
        <v>123</v>
      </c>
      <c r="Y130" s="194"/>
      <c r="Z130" s="194"/>
      <c r="AA130" s="194"/>
      <c r="AB130" s="194"/>
      <c r="AC130" s="194"/>
      <c r="AD130" s="194"/>
    </row>
    <row r="131" spans="1:30" outlineLevel="1" x14ac:dyDescent="0.2">
      <c r="A131" s="144" t="s">
        <v>1198</v>
      </c>
      <c r="B131" s="144">
        <v>5</v>
      </c>
      <c r="C131" s="144" t="s">
        <v>1196</v>
      </c>
      <c r="D131" s="158">
        <v>3968</v>
      </c>
      <c r="E131" s="124" t="s">
        <v>123</v>
      </c>
      <c r="F131" s="158"/>
      <c r="G131" s="192"/>
      <c r="H131" s="144">
        <v>6</v>
      </c>
      <c r="I131" s="144">
        <v>1</v>
      </c>
      <c r="J131" s="144">
        <v>1</v>
      </c>
      <c r="K131" s="144">
        <v>0.75</v>
      </c>
      <c r="L131" s="144">
        <v>1</v>
      </c>
      <c r="M131" s="144">
        <v>2.5</v>
      </c>
      <c r="N131" s="144" t="s">
        <v>1199</v>
      </c>
      <c r="O131" s="123">
        <f>(H131)/((1/M131)*L131)</f>
        <v>15</v>
      </c>
      <c r="P131" s="193">
        <f>1/K131</f>
        <v>1.3333333333333333</v>
      </c>
      <c r="Q131" s="194">
        <f>H131/(I131*P131)</f>
        <v>4.5</v>
      </c>
      <c r="R131" s="124">
        <f>D131*I131*J131</f>
        <v>3968</v>
      </c>
      <c r="S131" s="124">
        <f>D131*H131*I131*J131</f>
        <v>23808</v>
      </c>
      <c r="T131" s="124">
        <f>(D131*J131)*(1/K131)</f>
        <v>5290.6666666666661</v>
      </c>
      <c r="U131" s="124">
        <f>S131/(O131+Q131)</f>
        <v>1220.9230769230769</v>
      </c>
      <c r="V131" s="124" t="s">
        <v>123</v>
      </c>
      <c r="W131" s="124" t="s">
        <v>123</v>
      </c>
      <c r="X131" s="124" t="s">
        <v>123</v>
      </c>
      <c r="Y131" s="194"/>
      <c r="Z131" s="194"/>
      <c r="AA131" s="194"/>
      <c r="AB131" s="194"/>
      <c r="AC131" s="194"/>
      <c r="AD131" s="194"/>
    </row>
    <row r="132" spans="1:30" outlineLevel="1" x14ac:dyDescent="0.2">
      <c r="A132" s="144" t="s">
        <v>1198</v>
      </c>
      <c r="B132" s="144">
        <v>6</v>
      </c>
      <c r="C132" s="144" t="s">
        <v>1196</v>
      </c>
      <c r="D132" s="158">
        <v>4040</v>
      </c>
      <c r="E132" s="124" t="s">
        <v>123</v>
      </c>
      <c r="F132" s="158"/>
      <c r="G132" s="192"/>
      <c r="H132" s="144">
        <v>6</v>
      </c>
      <c r="I132" s="144">
        <v>1</v>
      </c>
      <c r="J132" s="144">
        <v>1</v>
      </c>
      <c r="K132" s="144">
        <v>0.75</v>
      </c>
      <c r="L132" s="144">
        <v>1</v>
      </c>
      <c r="M132" s="144">
        <v>2.5</v>
      </c>
      <c r="N132" s="144" t="s">
        <v>1199</v>
      </c>
      <c r="O132" s="123">
        <f>(H132)/((1/M132)*L132)</f>
        <v>15</v>
      </c>
      <c r="P132" s="193">
        <f>1/K132</f>
        <v>1.3333333333333333</v>
      </c>
      <c r="Q132" s="194">
        <f>H132/(I132*P132)</f>
        <v>4.5</v>
      </c>
      <c r="R132" s="124">
        <f>D132*I132*J132</f>
        <v>4040</v>
      </c>
      <c r="S132" s="124">
        <f>D132*H132*I132*J132</f>
        <v>24240</v>
      </c>
      <c r="T132" s="124">
        <f>(D132*J132)*(1/K132)</f>
        <v>5386.6666666666661</v>
      </c>
      <c r="U132" s="124">
        <f>S132/(O132+Q132)</f>
        <v>1243.0769230769231</v>
      </c>
      <c r="V132" s="124" t="s">
        <v>123</v>
      </c>
      <c r="W132" s="124" t="s">
        <v>123</v>
      </c>
      <c r="X132" s="124" t="s">
        <v>123</v>
      </c>
      <c r="Y132" s="194"/>
      <c r="Z132" s="194"/>
      <c r="AA132" s="194"/>
      <c r="AB132" s="194"/>
      <c r="AC132" s="194"/>
      <c r="AD132" s="194"/>
    </row>
    <row r="133" spans="1:30" outlineLevel="1" x14ac:dyDescent="0.2">
      <c r="A133" s="144" t="s">
        <v>1198</v>
      </c>
      <c r="B133" s="144">
        <v>7</v>
      </c>
      <c r="C133" s="144" t="s">
        <v>1196</v>
      </c>
      <c r="D133" s="158">
        <v>4112</v>
      </c>
      <c r="E133" s="124" t="s">
        <v>123</v>
      </c>
      <c r="F133" s="158"/>
      <c r="G133" s="192"/>
      <c r="H133" s="144">
        <v>6</v>
      </c>
      <c r="I133" s="144">
        <v>1</v>
      </c>
      <c r="J133" s="144">
        <v>1</v>
      </c>
      <c r="K133" s="144">
        <v>0.75</v>
      </c>
      <c r="L133" s="144">
        <v>1</v>
      </c>
      <c r="M133" s="144">
        <v>2.5</v>
      </c>
      <c r="N133" s="144" t="s">
        <v>1199</v>
      </c>
      <c r="O133" s="123">
        <f>(H133)/((1/M133)*L133)</f>
        <v>15</v>
      </c>
      <c r="P133" s="193">
        <f>1/K133</f>
        <v>1.3333333333333333</v>
      </c>
      <c r="Q133" s="194">
        <f>H133/(I133*P133)</f>
        <v>4.5</v>
      </c>
      <c r="R133" s="124">
        <f>D133*I133*J133</f>
        <v>4112</v>
      </c>
      <c r="S133" s="124">
        <f>D133*H133*I133*J133</f>
        <v>24672</v>
      </c>
      <c r="T133" s="124">
        <f>(D133*J133)*(1/K133)</f>
        <v>5482.6666666666661</v>
      </c>
      <c r="U133" s="124">
        <f>S133/(O133+Q133)</f>
        <v>1265.2307692307693</v>
      </c>
      <c r="V133" s="124" t="s">
        <v>123</v>
      </c>
      <c r="W133" s="124" t="s">
        <v>123</v>
      </c>
      <c r="X133" s="124" t="s">
        <v>123</v>
      </c>
      <c r="Y133" s="194"/>
      <c r="Z133" s="194"/>
      <c r="AA133" s="194"/>
      <c r="AB133" s="194"/>
      <c r="AC133" s="194"/>
      <c r="AD133" s="194"/>
    </row>
    <row r="134" spans="1:30" outlineLevel="1" x14ac:dyDescent="0.2">
      <c r="A134" s="144" t="s">
        <v>1198</v>
      </c>
      <c r="B134" s="144">
        <v>8</v>
      </c>
      <c r="C134" s="144" t="s">
        <v>1196</v>
      </c>
      <c r="D134" s="158">
        <v>4184</v>
      </c>
      <c r="E134" s="124" t="s">
        <v>123</v>
      </c>
      <c r="F134" s="158"/>
      <c r="G134" s="192"/>
      <c r="H134" s="144">
        <v>6</v>
      </c>
      <c r="I134" s="144">
        <v>1</v>
      </c>
      <c r="J134" s="144">
        <v>1</v>
      </c>
      <c r="K134" s="144">
        <v>0.75</v>
      </c>
      <c r="L134" s="144">
        <v>1</v>
      </c>
      <c r="M134" s="144">
        <v>2.5</v>
      </c>
      <c r="N134" s="144" t="s">
        <v>1199</v>
      </c>
      <c r="O134" s="123">
        <f>(H134)/((1/M134)*L134)</f>
        <v>15</v>
      </c>
      <c r="P134" s="193">
        <f>1/K134</f>
        <v>1.3333333333333333</v>
      </c>
      <c r="Q134" s="194">
        <f>H134/(I134*P134)</f>
        <v>4.5</v>
      </c>
      <c r="R134" s="124">
        <f>D134*I134*J134</f>
        <v>4184</v>
      </c>
      <c r="S134" s="124">
        <f>D134*H134*I134*J134</f>
        <v>25104</v>
      </c>
      <c r="T134" s="124">
        <f>(D134*J134)*(1/K134)</f>
        <v>5578.6666666666661</v>
      </c>
      <c r="U134" s="124">
        <f>S134/(O134+Q134)</f>
        <v>1287.3846153846155</v>
      </c>
      <c r="V134" s="124" t="s">
        <v>123</v>
      </c>
      <c r="W134" s="124" t="s">
        <v>123</v>
      </c>
      <c r="X134" s="124" t="s">
        <v>123</v>
      </c>
      <c r="Y134" s="194"/>
      <c r="Z134" s="194"/>
      <c r="AA134" s="194"/>
      <c r="AB134" s="194"/>
      <c r="AC134" s="194"/>
      <c r="AD134" s="194"/>
    </row>
    <row r="135" spans="1:30" outlineLevel="1" x14ac:dyDescent="0.2">
      <c r="A135" s="144" t="s">
        <v>1198</v>
      </c>
      <c r="B135" s="144">
        <v>9</v>
      </c>
      <c r="C135" s="144" t="s">
        <v>1196</v>
      </c>
      <c r="D135" s="158">
        <v>4256</v>
      </c>
      <c r="E135" s="124" t="s">
        <v>123</v>
      </c>
      <c r="F135" s="158"/>
      <c r="G135" s="192"/>
      <c r="H135" s="144">
        <v>6</v>
      </c>
      <c r="I135" s="144">
        <v>1</v>
      </c>
      <c r="J135" s="144">
        <v>1</v>
      </c>
      <c r="K135" s="144">
        <v>0.75</v>
      </c>
      <c r="L135" s="144">
        <v>1</v>
      </c>
      <c r="M135" s="144">
        <v>2.5</v>
      </c>
      <c r="N135" s="144" t="s">
        <v>1199</v>
      </c>
      <c r="O135" s="123">
        <f>(H135)/((1/M135)*L135)</f>
        <v>15</v>
      </c>
      <c r="P135" s="193">
        <f>1/K135</f>
        <v>1.3333333333333333</v>
      </c>
      <c r="Q135" s="194">
        <f>H135/(I135*P135)</f>
        <v>4.5</v>
      </c>
      <c r="R135" s="124">
        <f>D135*I135*J135</f>
        <v>4256</v>
      </c>
      <c r="S135" s="124">
        <f>D135*H135*I135*J135</f>
        <v>25536</v>
      </c>
      <c r="T135" s="124">
        <f>(D135*J135)*(1/K135)</f>
        <v>5674.6666666666661</v>
      </c>
      <c r="U135" s="124">
        <f>S135/(O135+Q135)</f>
        <v>1309.5384615384614</v>
      </c>
      <c r="V135" s="124" t="s">
        <v>123</v>
      </c>
      <c r="W135" s="124" t="s">
        <v>123</v>
      </c>
      <c r="X135" s="124" t="s">
        <v>123</v>
      </c>
      <c r="Y135" s="194"/>
      <c r="Z135" s="194"/>
      <c r="AA135" s="194"/>
      <c r="AB135" s="194"/>
      <c r="AC135" s="194"/>
      <c r="AD135" s="194"/>
    </row>
    <row r="136" spans="1:30" outlineLevel="1" x14ac:dyDescent="0.2">
      <c r="A136" s="144" t="s">
        <v>1198</v>
      </c>
      <c r="B136" s="144">
        <v>10</v>
      </c>
      <c r="C136" s="144" t="s">
        <v>1196</v>
      </c>
      <c r="D136" s="158">
        <v>4328</v>
      </c>
      <c r="E136" s="124" t="s">
        <v>123</v>
      </c>
      <c r="F136" s="158"/>
      <c r="G136" s="192"/>
      <c r="H136" s="144">
        <v>6</v>
      </c>
      <c r="I136" s="144">
        <v>1</v>
      </c>
      <c r="J136" s="144">
        <v>1</v>
      </c>
      <c r="K136" s="144">
        <v>0.75</v>
      </c>
      <c r="L136" s="144">
        <v>1</v>
      </c>
      <c r="M136" s="144">
        <v>2.5</v>
      </c>
      <c r="N136" s="144" t="s">
        <v>1199</v>
      </c>
      <c r="O136" s="123">
        <f>(H136)/((1/M136)*L136)</f>
        <v>15</v>
      </c>
      <c r="P136" s="193">
        <f>1/K136</f>
        <v>1.3333333333333333</v>
      </c>
      <c r="Q136" s="194">
        <f>H136/(I136*P136)</f>
        <v>4.5</v>
      </c>
      <c r="R136" s="124">
        <f>D136*I136*J136</f>
        <v>4328</v>
      </c>
      <c r="S136" s="124">
        <f>D136*H136*I136*J136</f>
        <v>25968</v>
      </c>
      <c r="T136" s="124">
        <f>(D136*J136)*(1/K136)</f>
        <v>5770.6666666666661</v>
      </c>
      <c r="U136" s="124">
        <f>S136/(O136+Q136)</f>
        <v>1331.6923076923076</v>
      </c>
      <c r="V136" s="124" t="s">
        <v>123</v>
      </c>
      <c r="W136" s="124" t="s">
        <v>123</v>
      </c>
      <c r="X136" s="124" t="s">
        <v>123</v>
      </c>
      <c r="Y136" s="194"/>
      <c r="Z136" s="194"/>
      <c r="AA136" s="194"/>
      <c r="AB136" s="194"/>
      <c r="AC136" s="194"/>
      <c r="AD136" s="194"/>
    </row>
    <row r="137" spans="1:30" outlineLevel="1" x14ac:dyDescent="0.2">
      <c r="A137" s="144" t="s">
        <v>1198</v>
      </c>
      <c r="B137" s="144">
        <v>11</v>
      </c>
      <c r="C137" s="144" t="s">
        <v>1196</v>
      </c>
      <c r="D137" s="158">
        <v>4400</v>
      </c>
      <c r="E137" s="124" t="s">
        <v>123</v>
      </c>
      <c r="F137" s="158"/>
      <c r="G137" s="192"/>
      <c r="H137" s="144">
        <v>6</v>
      </c>
      <c r="I137" s="144">
        <v>1</v>
      </c>
      <c r="J137" s="144">
        <v>1</v>
      </c>
      <c r="K137" s="144">
        <v>0.75</v>
      </c>
      <c r="L137" s="144">
        <v>1</v>
      </c>
      <c r="M137" s="144">
        <v>2.5</v>
      </c>
      <c r="N137" s="144" t="s">
        <v>1199</v>
      </c>
      <c r="O137" s="123">
        <f>(H137)/((1/M137)*L137)</f>
        <v>15</v>
      </c>
      <c r="P137" s="193">
        <f>1/K137</f>
        <v>1.3333333333333333</v>
      </c>
      <c r="Q137" s="194">
        <f>H137/(I137*P137)</f>
        <v>4.5</v>
      </c>
      <c r="R137" s="124">
        <f>D137*I137*J137</f>
        <v>4400</v>
      </c>
      <c r="S137" s="124">
        <f>D137*H137*I137*J137</f>
        <v>26400</v>
      </c>
      <c r="T137" s="124">
        <f>(D137*J137)*(1/K137)</f>
        <v>5866.6666666666661</v>
      </c>
      <c r="U137" s="124">
        <f>S137/(O137+Q137)</f>
        <v>1353.8461538461538</v>
      </c>
      <c r="V137" s="124" t="s">
        <v>123</v>
      </c>
      <c r="W137" s="124" t="s">
        <v>123</v>
      </c>
      <c r="X137" s="124" t="s">
        <v>123</v>
      </c>
      <c r="Y137" s="194"/>
      <c r="Z137" s="194"/>
      <c r="AA137" s="194"/>
      <c r="AB137" s="194"/>
      <c r="AC137" s="194"/>
      <c r="AD137" s="194"/>
    </row>
    <row r="138" spans="1:30" outlineLevel="1" x14ac:dyDescent="0.2">
      <c r="A138" s="144" t="s">
        <v>1198</v>
      </c>
      <c r="B138" s="144">
        <v>12</v>
      </c>
      <c r="C138" s="144" t="s">
        <v>1196</v>
      </c>
      <c r="D138" s="158">
        <v>4480</v>
      </c>
      <c r="E138" s="124" t="s">
        <v>123</v>
      </c>
      <c r="F138" s="158"/>
      <c r="G138" s="192"/>
      <c r="H138" s="144">
        <v>6</v>
      </c>
      <c r="I138" s="144">
        <v>1</v>
      </c>
      <c r="J138" s="144">
        <v>1</v>
      </c>
      <c r="K138" s="144">
        <v>0.75</v>
      </c>
      <c r="L138" s="144">
        <v>1</v>
      </c>
      <c r="M138" s="144">
        <v>2.5</v>
      </c>
      <c r="N138" s="144" t="s">
        <v>1199</v>
      </c>
      <c r="O138" s="123">
        <f>(H138)/((1/M138)*L138)</f>
        <v>15</v>
      </c>
      <c r="P138" s="193">
        <f>1/K138</f>
        <v>1.3333333333333333</v>
      </c>
      <c r="Q138" s="194">
        <f>H138/(I138*P138)</f>
        <v>4.5</v>
      </c>
      <c r="R138" s="124">
        <f>D138*I138*J138</f>
        <v>4480</v>
      </c>
      <c r="S138" s="124">
        <f>D138*H138*I138*J138</f>
        <v>26880</v>
      </c>
      <c r="T138" s="124">
        <f>(D138*J138)*(1/K138)</f>
        <v>5973.333333333333</v>
      </c>
      <c r="U138" s="124">
        <f>S138/(O138+Q138)</f>
        <v>1378.4615384615386</v>
      </c>
      <c r="V138" s="124" t="s">
        <v>123</v>
      </c>
      <c r="W138" s="124" t="s">
        <v>123</v>
      </c>
      <c r="X138" s="124" t="s">
        <v>123</v>
      </c>
      <c r="Y138" s="194"/>
      <c r="Z138" s="194"/>
      <c r="AA138" s="194"/>
      <c r="AB138" s="194"/>
      <c r="AC138" s="194"/>
      <c r="AD138" s="194"/>
    </row>
    <row r="139" spans="1:30" outlineLevel="1" x14ac:dyDescent="0.2">
      <c r="A139" s="144" t="s">
        <v>1198</v>
      </c>
      <c r="B139" s="144">
        <v>13</v>
      </c>
      <c r="C139" s="144" t="s">
        <v>1196</v>
      </c>
      <c r="D139" s="158">
        <v>4560</v>
      </c>
      <c r="E139" s="124" t="s">
        <v>123</v>
      </c>
      <c r="F139" s="158"/>
      <c r="G139" s="192"/>
      <c r="H139" s="144">
        <v>6</v>
      </c>
      <c r="I139" s="144">
        <v>1</v>
      </c>
      <c r="J139" s="144">
        <v>1</v>
      </c>
      <c r="K139" s="144">
        <v>0.75</v>
      </c>
      <c r="L139" s="144">
        <v>1</v>
      </c>
      <c r="M139" s="144">
        <v>2.5</v>
      </c>
      <c r="N139" s="144" t="s">
        <v>1199</v>
      </c>
      <c r="O139" s="123">
        <f>(H139)/((1/M139)*L139)</f>
        <v>15</v>
      </c>
      <c r="P139" s="193">
        <f>1/K139</f>
        <v>1.3333333333333333</v>
      </c>
      <c r="Q139" s="194">
        <f>H139/(I139*P139)</f>
        <v>4.5</v>
      </c>
      <c r="R139" s="124">
        <f>D139*I139*J139</f>
        <v>4560</v>
      </c>
      <c r="S139" s="124">
        <f>D139*H139*I139*J139</f>
        <v>27360</v>
      </c>
      <c r="T139" s="124">
        <f>(D139*J139)*(1/K139)</f>
        <v>6080</v>
      </c>
      <c r="U139" s="124">
        <f>S139/(O139+Q139)</f>
        <v>1403.0769230769231</v>
      </c>
      <c r="V139" s="124" t="s">
        <v>123</v>
      </c>
      <c r="W139" s="124" t="s">
        <v>123</v>
      </c>
      <c r="X139" s="124" t="s">
        <v>123</v>
      </c>
      <c r="Y139" s="194"/>
      <c r="Z139" s="194"/>
      <c r="AA139" s="194"/>
      <c r="AB139" s="194"/>
      <c r="AC139" s="194"/>
      <c r="AD139" s="194"/>
    </row>
    <row r="140" spans="1:30" outlineLevel="1" x14ac:dyDescent="0.2">
      <c r="A140" s="144" t="s">
        <v>1198</v>
      </c>
      <c r="B140" s="144">
        <v>14</v>
      </c>
      <c r="C140" s="144" t="s">
        <v>1196</v>
      </c>
      <c r="D140" s="158">
        <v>4640</v>
      </c>
      <c r="E140" s="124" t="s">
        <v>123</v>
      </c>
      <c r="F140" s="158"/>
      <c r="G140" s="192"/>
      <c r="H140" s="144">
        <v>6</v>
      </c>
      <c r="I140" s="144">
        <v>1</v>
      </c>
      <c r="J140" s="144">
        <v>1</v>
      </c>
      <c r="K140" s="144">
        <v>0.75</v>
      </c>
      <c r="L140" s="144">
        <v>1</v>
      </c>
      <c r="M140" s="144">
        <v>2.5</v>
      </c>
      <c r="N140" s="144" t="s">
        <v>1199</v>
      </c>
      <c r="O140" s="123">
        <f>(H140)/((1/M140)*L140)</f>
        <v>15</v>
      </c>
      <c r="P140" s="193">
        <f>1/K140</f>
        <v>1.3333333333333333</v>
      </c>
      <c r="Q140" s="194">
        <f>H140/(I140*P140)</f>
        <v>4.5</v>
      </c>
      <c r="R140" s="124">
        <f>D140*I140*J140</f>
        <v>4640</v>
      </c>
      <c r="S140" s="124">
        <f>D140*H140*I140*J140</f>
        <v>27840</v>
      </c>
      <c r="T140" s="124">
        <f>(D140*J140)*(1/K140)</f>
        <v>6186.6666666666661</v>
      </c>
      <c r="U140" s="124">
        <f>S140/(O140+Q140)</f>
        <v>1427.6923076923076</v>
      </c>
      <c r="V140" s="124" t="s">
        <v>123</v>
      </c>
      <c r="W140" s="124" t="s">
        <v>123</v>
      </c>
      <c r="X140" s="124" t="s">
        <v>123</v>
      </c>
      <c r="Y140" s="194"/>
      <c r="Z140" s="194"/>
      <c r="AA140" s="194"/>
      <c r="AB140" s="194"/>
      <c r="AC140" s="194"/>
      <c r="AD140" s="194"/>
    </row>
    <row r="141" spans="1:30" outlineLevel="1" x14ac:dyDescent="0.2">
      <c r="A141" s="144" t="s">
        <v>1198</v>
      </c>
      <c r="B141" s="144">
        <v>15</v>
      </c>
      <c r="C141" s="144" t="s">
        <v>1196</v>
      </c>
      <c r="D141" s="158">
        <v>4720</v>
      </c>
      <c r="E141" s="124" t="s">
        <v>123</v>
      </c>
      <c r="F141" s="158"/>
      <c r="G141" s="192"/>
      <c r="H141" s="144">
        <v>6</v>
      </c>
      <c r="I141" s="144">
        <v>1</v>
      </c>
      <c r="J141" s="144">
        <v>1</v>
      </c>
      <c r="K141" s="144">
        <v>0.75</v>
      </c>
      <c r="L141" s="144">
        <v>1</v>
      </c>
      <c r="M141" s="144">
        <v>2.5</v>
      </c>
      <c r="N141" s="144" t="s">
        <v>1199</v>
      </c>
      <c r="O141" s="123">
        <f>(H141)/((1/M141)*L141)</f>
        <v>15</v>
      </c>
      <c r="P141" s="193">
        <f>1/K141</f>
        <v>1.3333333333333333</v>
      </c>
      <c r="Q141" s="194">
        <f>H141/(I141*P141)</f>
        <v>4.5</v>
      </c>
      <c r="R141" s="124">
        <f>D141*I141*J141</f>
        <v>4720</v>
      </c>
      <c r="S141" s="124">
        <f>D141*H141*I141*J141</f>
        <v>28320</v>
      </c>
      <c r="T141" s="124">
        <f>(D141*J141)*(1/K141)</f>
        <v>6293.333333333333</v>
      </c>
      <c r="U141" s="124">
        <f>S141/(O141+Q141)</f>
        <v>1452.3076923076924</v>
      </c>
      <c r="V141" s="124" t="s">
        <v>123</v>
      </c>
      <c r="W141" s="124" t="s">
        <v>123</v>
      </c>
      <c r="X141" s="124" t="s">
        <v>123</v>
      </c>
      <c r="Y141" s="194"/>
      <c r="Z141" s="194"/>
      <c r="AA141" s="194"/>
      <c r="AB141" s="194"/>
      <c r="AC141" s="194"/>
      <c r="AD141" s="194"/>
    </row>
    <row r="142" spans="1:30" outlineLevel="1" x14ac:dyDescent="0.2">
      <c r="A142" s="144" t="s">
        <v>1198</v>
      </c>
      <c r="B142" s="144">
        <v>16</v>
      </c>
      <c r="C142" s="144" t="s">
        <v>1196</v>
      </c>
      <c r="D142" s="158">
        <v>4800</v>
      </c>
      <c r="E142" s="124" t="s">
        <v>123</v>
      </c>
      <c r="F142" s="158"/>
      <c r="G142" s="192"/>
      <c r="H142" s="144">
        <v>6</v>
      </c>
      <c r="I142" s="144">
        <v>1</v>
      </c>
      <c r="J142" s="144">
        <v>1</v>
      </c>
      <c r="K142" s="144">
        <v>0.75</v>
      </c>
      <c r="L142" s="144">
        <v>1</v>
      </c>
      <c r="M142" s="144">
        <v>2.5</v>
      </c>
      <c r="N142" s="144" t="s">
        <v>1199</v>
      </c>
      <c r="O142" s="123">
        <f>(H142)/((1/M142)*L142)</f>
        <v>15</v>
      </c>
      <c r="P142" s="193">
        <f>1/K142</f>
        <v>1.3333333333333333</v>
      </c>
      <c r="Q142" s="194">
        <f>H142/(I142*P142)</f>
        <v>4.5</v>
      </c>
      <c r="R142" s="124">
        <f>D142*I142*J142</f>
        <v>4800</v>
      </c>
      <c r="S142" s="124">
        <f>D142*H142*I142*J142</f>
        <v>28800</v>
      </c>
      <c r="T142" s="124">
        <f>(D142*J142)*(1/K142)</f>
        <v>6400</v>
      </c>
      <c r="U142" s="124">
        <f>S142/(O142+Q142)</f>
        <v>1476.9230769230769</v>
      </c>
      <c r="V142" s="124" t="s">
        <v>123</v>
      </c>
      <c r="W142" s="124" t="s">
        <v>123</v>
      </c>
      <c r="X142" s="124" t="s">
        <v>123</v>
      </c>
      <c r="Y142" s="194"/>
      <c r="Z142" s="194"/>
      <c r="AA142" s="194"/>
      <c r="AB142" s="194"/>
      <c r="AC142" s="194"/>
      <c r="AD142" s="194"/>
    </row>
    <row r="143" spans="1:30" outlineLevel="1" x14ac:dyDescent="0.2">
      <c r="A143" s="144" t="s">
        <v>1198</v>
      </c>
      <c r="B143" s="144">
        <v>17</v>
      </c>
      <c r="C143" s="144" t="s">
        <v>1196</v>
      </c>
      <c r="D143" s="158">
        <v>4880</v>
      </c>
      <c r="E143" s="124" t="s">
        <v>123</v>
      </c>
      <c r="F143" s="158"/>
      <c r="G143" s="192"/>
      <c r="H143" s="144">
        <v>6</v>
      </c>
      <c r="I143" s="144">
        <v>1</v>
      </c>
      <c r="J143" s="144">
        <v>1</v>
      </c>
      <c r="K143" s="144">
        <v>0.75</v>
      </c>
      <c r="L143" s="144">
        <v>1</v>
      </c>
      <c r="M143" s="144">
        <v>2.5</v>
      </c>
      <c r="N143" s="144" t="s">
        <v>1199</v>
      </c>
      <c r="O143" s="123">
        <f>(H143)/((1/M143)*L143)</f>
        <v>15</v>
      </c>
      <c r="P143" s="193">
        <f>1/K143</f>
        <v>1.3333333333333333</v>
      </c>
      <c r="Q143" s="194">
        <f>H143/(I143*P143)</f>
        <v>4.5</v>
      </c>
      <c r="R143" s="124">
        <f>D143*I143*J143</f>
        <v>4880</v>
      </c>
      <c r="S143" s="124">
        <f>D143*H143*I143*J143</f>
        <v>29280</v>
      </c>
      <c r="T143" s="124">
        <f>(D143*J143)*(1/K143)</f>
        <v>6506.6666666666661</v>
      </c>
      <c r="U143" s="124">
        <f>S143/(O143+Q143)</f>
        <v>1501.5384615384614</v>
      </c>
      <c r="V143" s="124" t="s">
        <v>123</v>
      </c>
      <c r="W143" s="124" t="s">
        <v>123</v>
      </c>
      <c r="X143" s="124" t="s">
        <v>123</v>
      </c>
      <c r="Y143" s="194"/>
      <c r="Z143" s="194"/>
      <c r="AA143" s="194"/>
      <c r="AB143" s="194"/>
      <c r="AC143" s="194"/>
      <c r="AD143" s="194"/>
    </row>
    <row r="144" spans="1:30" outlineLevel="1" x14ac:dyDescent="0.2">
      <c r="A144" s="144" t="s">
        <v>1198</v>
      </c>
      <c r="B144" s="144">
        <v>18</v>
      </c>
      <c r="C144" s="144" t="s">
        <v>1196</v>
      </c>
      <c r="D144" s="158">
        <v>4960</v>
      </c>
      <c r="E144" s="124" t="s">
        <v>123</v>
      </c>
      <c r="F144" s="158"/>
      <c r="G144" s="192"/>
      <c r="H144" s="144">
        <v>6</v>
      </c>
      <c r="I144" s="144">
        <v>1</v>
      </c>
      <c r="J144" s="144">
        <v>1</v>
      </c>
      <c r="K144" s="144">
        <v>0.75</v>
      </c>
      <c r="L144" s="144">
        <v>1</v>
      </c>
      <c r="M144" s="144">
        <v>2.5</v>
      </c>
      <c r="N144" s="144" t="s">
        <v>1199</v>
      </c>
      <c r="O144" s="123">
        <f>(H144)/((1/M144)*L144)</f>
        <v>15</v>
      </c>
      <c r="P144" s="193">
        <f>1/K144</f>
        <v>1.3333333333333333</v>
      </c>
      <c r="Q144" s="194">
        <f>H144/(I144*P144)</f>
        <v>4.5</v>
      </c>
      <c r="R144" s="124">
        <f>D144*I144*J144</f>
        <v>4960</v>
      </c>
      <c r="S144" s="124">
        <f>D144*H144*I144*J144</f>
        <v>29760</v>
      </c>
      <c r="T144" s="124">
        <f>(D144*J144)*(1/K144)</f>
        <v>6613.333333333333</v>
      </c>
      <c r="U144" s="124">
        <f>S144/(O144+Q144)</f>
        <v>1526.1538461538462</v>
      </c>
      <c r="V144" s="124" t="s">
        <v>123</v>
      </c>
      <c r="W144" s="124" t="s">
        <v>123</v>
      </c>
      <c r="X144" s="124" t="s">
        <v>123</v>
      </c>
      <c r="Y144" s="194"/>
      <c r="Z144" s="194"/>
      <c r="AA144" s="194"/>
      <c r="AB144" s="194"/>
      <c r="AC144" s="194"/>
      <c r="AD144" s="194"/>
    </row>
    <row r="145" spans="1:30" outlineLevel="1" x14ac:dyDescent="0.2">
      <c r="A145" s="144" t="s">
        <v>1198</v>
      </c>
      <c r="B145" s="144">
        <v>19</v>
      </c>
      <c r="C145" s="144" t="s">
        <v>1196</v>
      </c>
      <c r="D145" s="158">
        <v>5040</v>
      </c>
      <c r="E145" s="124" t="s">
        <v>123</v>
      </c>
      <c r="F145" s="158"/>
      <c r="G145" s="192"/>
      <c r="H145" s="144">
        <v>6</v>
      </c>
      <c r="I145" s="144">
        <v>1</v>
      </c>
      <c r="J145" s="144">
        <v>1</v>
      </c>
      <c r="K145" s="144">
        <v>0.75</v>
      </c>
      <c r="L145" s="144">
        <v>1</v>
      </c>
      <c r="M145" s="144">
        <v>2.5</v>
      </c>
      <c r="N145" s="144" t="s">
        <v>1199</v>
      </c>
      <c r="O145" s="123">
        <f>(H145)/((1/M145)*L145)</f>
        <v>15</v>
      </c>
      <c r="P145" s="193">
        <f>1/K145</f>
        <v>1.3333333333333333</v>
      </c>
      <c r="Q145" s="194">
        <f>H145/(I145*P145)</f>
        <v>4.5</v>
      </c>
      <c r="R145" s="124">
        <f>D145*I145*J145</f>
        <v>5040</v>
      </c>
      <c r="S145" s="124">
        <f>D145*H145*I145*J145</f>
        <v>30240</v>
      </c>
      <c r="T145" s="124">
        <f>(D145*J145)*(1/K145)</f>
        <v>6720</v>
      </c>
      <c r="U145" s="124">
        <f>S145/(O145+Q145)</f>
        <v>1550.7692307692307</v>
      </c>
      <c r="V145" s="124" t="s">
        <v>123</v>
      </c>
      <c r="W145" s="124" t="s">
        <v>123</v>
      </c>
      <c r="X145" s="124" t="s">
        <v>123</v>
      </c>
      <c r="Y145" s="194"/>
      <c r="Z145" s="194"/>
      <c r="AA145" s="194"/>
      <c r="AB145" s="194"/>
      <c r="AC145" s="194"/>
      <c r="AD145" s="194"/>
    </row>
    <row r="146" spans="1:30" outlineLevel="1" x14ac:dyDescent="0.2">
      <c r="A146" s="144" t="s">
        <v>1198</v>
      </c>
      <c r="B146" s="144">
        <v>20</v>
      </c>
      <c r="C146" s="144" t="s">
        <v>1196</v>
      </c>
      <c r="D146" s="158">
        <v>5120</v>
      </c>
      <c r="E146" s="124" t="s">
        <v>123</v>
      </c>
      <c r="F146" s="158"/>
      <c r="G146" s="192"/>
      <c r="H146" s="144">
        <v>6</v>
      </c>
      <c r="I146" s="144">
        <v>1</v>
      </c>
      <c r="J146" s="144">
        <v>1</v>
      </c>
      <c r="K146" s="144">
        <v>0.75</v>
      </c>
      <c r="L146" s="144">
        <v>1</v>
      </c>
      <c r="M146" s="144">
        <v>2.5</v>
      </c>
      <c r="N146" s="144" t="s">
        <v>1199</v>
      </c>
      <c r="O146" s="123">
        <f>(H146)/((1/M146)*L146)</f>
        <v>15</v>
      </c>
      <c r="P146" s="193">
        <f>1/K146</f>
        <v>1.3333333333333333</v>
      </c>
      <c r="Q146" s="194">
        <f>H146/(I146*P146)</f>
        <v>4.5</v>
      </c>
      <c r="R146" s="124">
        <f>D146*I146*J146</f>
        <v>5120</v>
      </c>
      <c r="S146" s="124">
        <f>D146*H146*I146*J146</f>
        <v>30720</v>
      </c>
      <c r="T146" s="124">
        <f>(D146*J146)*(1/K146)</f>
        <v>6826.6666666666661</v>
      </c>
      <c r="U146" s="124">
        <f>S146/(O146+Q146)</f>
        <v>1575.3846153846155</v>
      </c>
      <c r="V146" s="124" t="s">
        <v>123</v>
      </c>
      <c r="W146" s="124" t="s">
        <v>123</v>
      </c>
      <c r="X146" s="124" t="s">
        <v>123</v>
      </c>
      <c r="Y146" s="194"/>
      <c r="Z146" s="194"/>
      <c r="AA146" s="194"/>
      <c r="AB146" s="194"/>
      <c r="AC146" s="194"/>
      <c r="AD146" s="194"/>
    </row>
    <row r="147" spans="1:30" outlineLevel="1" x14ac:dyDescent="0.2">
      <c r="A147" s="144" t="s">
        <v>1198</v>
      </c>
      <c r="B147" s="144">
        <v>21</v>
      </c>
      <c r="C147" s="144" t="s">
        <v>1196</v>
      </c>
      <c r="D147" s="158">
        <v>5200</v>
      </c>
      <c r="E147" s="124" t="s">
        <v>123</v>
      </c>
      <c r="F147" s="158"/>
      <c r="G147" s="192"/>
      <c r="H147" s="144">
        <v>6</v>
      </c>
      <c r="I147" s="144">
        <v>1</v>
      </c>
      <c r="J147" s="144">
        <v>1</v>
      </c>
      <c r="K147" s="144">
        <v>0.75</v>
      </c>
      <c r="L147" s="144">
        <v>1</v>
      </c>
      <c r="M147" s="144">
        <v>2.5</v>
      </c>
      <c r="N147" s="144" t="s">
        <v>1199</v>
      </c>
      <c r="O147" s="123">
        <f>(H147)/((1/M147)*L147)</f>
        <v>15</v>
      </c>
      <c r="P147" s="193">
        <f>1/K147</f>
        <v>1.3333333333333333</v>
      </c>
      <c r="Q147" s="194">
        <f>H147/(I147*P147)</f>
        <v>4.5</v>
      </c>
      <c r="R147" s="124">
        <f>D147*I147*J147</f>
        <v>5200</v>
      </c>
      <c r="S147" s="124">
        <f>D147*H147*I147*J147</f>
        <v>31200</v>
      </c>
      <c r="T147" s="124">
        <f>(D147*J147)*(1/K147)</f>
        <v>6933.333333333333</v>
      </c>
      <c r="U147" s="124">
        <f>S147/(O147+Q147)</f>
        <v>1600</v>
      </c>
      <c r="V147" s="124" t="s">
        <v>123</v>
      </c>
      <c r="W147" s="124" t="s">
        <v>123</v>
      </c>
      <c r="X147" s="124" t="s">
        <v>123</v>
      </c>
      <c r="Y147" s="194"/>
      <c r="Z147" s="194"/>
      <c r="AA147" s="194"/>
      <c r="AB147" s="194"/>
      <c r="AC147" s="194"/>
      <c r="AD147" s="194"/>
    </row>
    <row r="148" spans="1:30" outlineLevel="1" x14ac:dyDescent="0.2">
      <c r="A148" s="144" t="s">
        <v>1198</v>
      </c>
      <c r="B148" s="144">
        <v>22</v>
      </c>
      <c r="C148" s="144" t="s">
        <v>1196</v>
      </c>
      <c r="D148" s="158">
        <v>5280</v>
      </c>
      <c r="E148" s="124" t="s">
        <v>123</v>
      </c>
      <c r="F148" s="158"/>
      <c r="G148" s="192"/>
      <c r="H148" s="144">
        <v>6</v>
      </c>
      <c r="I148" s="144">
        <v>1</v>
      </c>
      <c r="J148" s="144">
        <v>1</v>
      </c>
      <c r="K148" s="144">
        <v>0.75</v>
      </c>
      <c r="L148" s="144">
        <v>1</v>
      </c>
      <c r="M148" s="144">
        <v>2.5</v>
      </c>
      <c r="N148" s="144" t="s">
        <v>1199</v>
      </c>
      <c r="O148" s="123">
        <f>(H148)/((1/M148)*L148)</f>
        <v>15</v>
      </c>
      <c r="P148" s="193">
        <f>1/K148</f>
        <v>1.3333333333333333</v>
      </c>
      <c r="Q148" s="194">
        <f>H148/(I148*P148)</f>
        <v>4.5</v>
      </c>
      <c r="R148" s="124">
        <f>D148*I148*J148</f>
        <v>5280</v>
      </c>
      <c r="S148" s="124">
        <f>D148*H148*I148*J148</f>
        <v>31680</v>
      </c>
      <c r="T148" s="124">
        <f>(D148*J148)*(1/K148)</f>
        <v>7040</v>
      </c>
      <c r="U148" s="124">
        <f>S148/(O148+Q148)</f>
        <v>1624.6153846153845</v>
      </c>
      <c r="V148" s="124" t="s">
        <v>123</v>
      </c>
      <c r="W148" s="124" t="s">
        <v>123</v>
      </c>
      <c r="X148" s="124" t="s">
        <v>123</v>
      </c>
      <c r="Y148" s="194"/>
      <c r="Z148" s="194"/>
      <c r="AA148" s="194"/>
      <c r="AB148" s="194"/>
      <c r="AC148" s="194"/>
      <c r="AD148" s="194"/>
    </row>
    <row r="149" spans="1:30" outlineLevel="1" x14ac:dyDescent="0.2">
      <c r="A149" s="144" t="s">
        <v>1198</v>
      </c>
      <c r="B149" s="144">
        <v>23</v>
      </c>
      <c r="C149" s="144" t="s">
        <v>1196</v>
      </c>
      <c r="D149" s="158">
        <v>5360</v>
      </c>
      <c r="E149" s="124" t="s">
        <v>123</v>
      </c>
      <c r="F149" s="158"/>
      <c r="G149" s="192"/>
      <c r="H149" s="144">
        <v>6</v>
      </c>
      <c r="I149" s="144">
        <v>1</v>
      </c>
      <c r="J149" s="144">
        <v>1</v>
      </c>
      <c r="K149" s="144">
        <v>0.75</v>
      </c>
      <c r="L149" s="144">
        <v>1</v>
      </c>
      <c r="M149" s="144">
        <v>2.5</v>
      </c>
      <c r="N149" s="144" t="s">
        <v>1199</v>
      </c>
      <c r="O149" s="123">
        <f>(H149)/((1/M149)*L149)</f>
        <v>15</v>
      </c>
      <c r="P149" s="193">
        <f>1/K149</f>
        <v>1.3333333333333333</v>
      </c>
      <c r="Q149" s="194">
        <f>H149/(I149*P149)</f>
        <v>4.5</v>
      </c>
      <c r="R149" s="124">
        <f>D149*I149*J149</f>
        <v>5360</v>
      </c>
      <c r="S149" s="124">
        <f>D149*H149*I149*J149</f>
        <v>32160</v>
      </c>
      <c r="T149" s="124">
        <f>(D149*J149)*(1/K149)</f>
        <v>7146.6666666666661</v>
      </c>
      <c r="U149" s="124">
        <f>S149/(O149+Q149)</f>
        <v>1649.2307692307693</v>
      </c>
      <c r="V149" s="124" t="s">
        <v>123</v>
      </c>
      <c r="W149" s="124" t="s">
        <v>123</v>
      </c>
      <c r="X149" s="124" t="s">
        <v>123</v>
      </c>
      <c r="Y149" s="194"/>
      <c r="Z149" s="194"/>
      <c r="AA149" s="194"/>
      <c r="AB149" s="194"/>
      <c r="AC149" s="194"/>
      <c r="AD149" s="194"/>
    </row>
    <row r="150" spans="1:30" outlineLevel="1" x14ac:dyDescent="0.2">
      <c r="A150" s="144" t="s">
        <v>1198</v>
      </c>
      <c r="B150" s="144">
        <v>24</v>
      </c>
      <c r="C150" s="144" t="s">
        <v>1196</v>
      </c>
      <c r="D150" s="158">
        <v>5440</v>
      </c>
      <c r="E150" s="124" t="s">
        <v>123</v>
      </c>
      <c r="F150" s="158"/>
      <c r="G150" s="192"/>
      <c r="H150" s="144">
        <v>6</v>
      </c>
      <c r="I150" s="144">
        <v>1</v>
      </c>
      <c r="J150" s="144">
        <v>1</v>
      </c>
      <c r="K150" s="144">
        <v>0.75</v>
      </c>
      <c r="L150" s="144">
        <v>1</v>
      </c>
      <c r="M150" s="144">
        <v>2.5</v>
      </c>
      <c r="N150" s="144" t="s">
        <v>1199</v>
      </c>
      <c r="O150" s="123">
        <f>(H150)/((1/M150)*L150)</f>
        <v>15</v>
      </c>
      <c r="P150" s="193">
        <f>1/K150</f>
        <v>1.3333333333333333</v>
      </c>
      <c r="Q150" s="194">
        <f>H150/(I150*P150)</f>
        <v>4.5</v>
      </c>
      <c r="R150" s="124">
        <f>D150*I150*J150</f>
        <v>5440</v>
      </c>
      <c r="S150" s="124">
        <f>D150*H150*I150*J150</f>
        <v>32640</v>
      </c>
      <c r="T150" s="124">
        <f>(D150*J150)*(1/K150)</f>
        <v>7253.333333333333</v>
      </c>
      <c r="U150" s="124">
        <f>S150/(O150+Q150)</f>
        <v>1673.8461538461538</v>
      </c>
      <c r="V150" s="124" t="s">
        <v>123</v>
      </c>
      <c r="W150" s="124" t="s">
        <v>123</v>
      </c>
      <c r="X150" s="124" t="s">
        <v>123</v>
      </c>
      <c r="Y150" s="194"/>
      <c r="Z150" s="194"/>
      <c r="AA150" s="194"/>
      <c r="AB150" s="194"/>
      <c r="AC150" s="194"/>
      <c r="AD150" s="194"/>
    </row>
    <row r="151" spans="1:30" outlineLevel="1" x14ac:dyDescent="0.2">
      <c r="A151" s="144" t="s">
        <v>1198</v>
      </c>
      <c r="B151" s="144">
        <v>25</v>
      </c>
      <c r="C151" s="144" t="s">
        <v>1196</v>
      </c>
      <c r="D151" s="158">
        <v>5520</v>
      </c>
      <c r="E151" s="124" t="s">
        <v>123</v>
      </c>
      <c r="F151" s="158"/>
      <c r="G151" s="192"/>
      <c r="H151" s="144">
        <v>6</v>
      </c>
      <c r="I151" s="144">
        <v>1</v>
      </c>
      <c r="J151" s="144">
        <v>1</v>
      </c>
      <c r="K151" s="144">
        <v>0.75</v>
      </c>
      <c r="L151" s="144">
        <v>1</v>
      </c>
      <c r="M151" s="144">
        <v>2.5</v>
      </c>
      <c r="N151" s="144" t="s">
        <v>1199</v>
      </c>
      <c r="O151" s="123">
        <f>(H151)/((1/M151)*L151)</f>
        <v>15</v>
      </c>
      <c r="P151" s="193">
        <f>1/K151</f>
        <v>1.3333333333333333</v>
      </c>
      <c r="Q151" s="194">
        <f>H151/(I151*P151)</f>
        <v>4.5</v>
      </c>
      <c r="R151" s="124">
        <f>D151*I151*J151</f>
        <v>5520</v>
      </c>
      <c r="S151" s="124">
        <f>D151*H151*I151*J151</f>
        <v>33120</v>
      </c>
      <c r="T151" s="124">
        <f>(D151*J151)*(1/K151)</f>
        <v>7360</v>
      </c>
      <c r="U151" s="124">
        <f>S151/(O151+Q151)</f>
        <v>1698.4615384615386</v>
      </c>
      <c r="V151" s="124" t="s">
        <v>123</v>
      </c>
      <c r="W151" s="124" t="s">
        <v>123</v>
      </c>
      <c r="X151" s="124" t="s">
        <v>123</v>
      </c>
      <c r="Y151" s="194"/>
      <c r="Z151" s="194"/>
      <c r="AA151" s="194"/>
      <c r="AB151" s="194"/>
      <c r="AC151" s="194"/>
      <c r="AD151" s="194"/>
    </row>
    <row r="152" spans="1:30" x14ac:dyDescent="0.2">
      <c r="A152" s="144" t="s">
        <v>1200</v>
      </c>
      <c r="B152" s="144">
        <v>1</v>
      </c>
      <c r="C152" s="144" t="s">
        <v>1196</v>
      </c>
      <c r="D152" s="158">
        <v>380</v>
      </c>
      <c r="E152" s="124" t="s">
        <v>123</v>
      </c>
      <c r="F152" s="158"/>
      <c r="G152" s="192"/>
      <c r="H152" s="144">
        <v>220</v>
      </c>
      <c r="I152" s="144">
        <v>1</v>
      </c>
      <c r="J152" s="144">
        <v>1</v>
      </c>
      <c r="K152" s="144">
        <v>0.1</v>
      </c>
      <c r="L152" s="144">
        <v>220</v>
      </c>
      <c r="M152" s="144">
        <v>10</v>
      </c>
      <c r="N152" s="144" t="s">
        <v>1191</v>
      </c>
      <c r="O152" s="123">
        <f>M152</f>
        <v>10</v>
      </c>
      <c r="P152" s="193">
        <f>1/K152</f>
        <v>10</v>
      </c>
      <c r="Q152" s="194">
        <f>H152/(I152*P152)</f>
        <v>22</v>
      </c>
      <c r="R152" s="124">
        <f>D152*I152*J152</f>
        <v>380</v>
      </c>
      <c r="S152" s="124">
        <f>D152*H152*I152*J152</f>
        <v>83600</v>
      </c>
      <c r="T152" s="124">
        <f>(D152*J152)*(1/K152)</f>
        <v>3800</v>
      </c>
      <c r="U152" s="124">
        <f>S152/(O152+Q152)</f>
        <v>2612.5</v>
      </c>
      <c r="V152" s="124" t="s">
        <v>123</v>
      </c>
      <c r="W152" s="124" t="s">
        <v>123</v>
      </c>
      <c r="X152" s="124" t="s">
        <v>123</v>
      </c>
      <c r="Y152" s="194"/>
      <c r="Z152" s="194"/>
      <c r="AA152" s="194"/>
      <c r="AB152" s="194"/>
      <c r="AC152" s="194"/>
      <c r="AD152" s="194"/>
    </row>
    <row r="153" spans="1:30" outlineLevel="1" x14ac:dyDescent="0.2">
      <c r="A153" s="144" t="s">
        <v>1200</v>
      </c>
      <c r="B153" s="144">
        <v>2</v>
      </c>
      <c r="C153" s="144" t="s">
        <v>1196</v>
      </c>
      <c r="D153" s="158">
        <v>390</v>
      </c>
      <c r="E153" s="124" t="s">
        <v>123</v>
      </c>
      <c r="F153" s="158"/>
      <c r="G153" s="192"/>
      <c r="H153" s="144">
        <v>220</v>
      </c>
      <c r="I153" s="144">
        <v>1</v>
      </c>
      <c r="J153" s="144">
        <v>1</v>
      </c>
      <c r="K153" s="144">
        <v>0.1</v>
      </c>
      <c r="L153" s="144">
        <v>220</v>
      </c>
      <c r="M153" s="144">
        <v>10</v>
      </c>
      <c r="N153" s="144" t="s">
        <v>1191</v>
      </c>
      <c r="O153" s="123">
        <f>(H153)/((1/M153)*L153)</f>
        <v>10</v>
      </c>
      <c r="P153" s="193">
        <f>1/K153</f>
        <v>10</v>
      </c>
      <c r="Q153" s="194">
        <f>H153/(I153*P153)</f>
        <v>22</v>
      </c>
      <c r="R153" s="124">
        <f>D153*I153*J153</f>
        <v>390</v>
      </c>
      <c r="S153" s="124">
        <f>D153*H153*I153*J153</f>
        <v>85800</v>
      </c>
      <c r="T153" s="124">
        <f>(D153*J153)*(1/K153)</f>
        <v>3900</v>
      </c>
      <c r="U153" s="124">
        <f>S153/(O153+Q153)</f>
        <v>2681.25</v>
      </c>
      <c r="V153" s="124" t="s">
        <v>123</v>
      </c>
      <c r="W153" s="124" t="s">
        <v>123</v>
      </c>
      <c r="X153" s="124" t="s">
        <v>123</v>
      </c>
      <c r="Y153" s="194"/>
      <c r="Z153" s="194"/>
      <c r="AA153" s="194"/>
      <c r="AB153" s="194"/>
      <c r="AC153" s="194"/>
      <c r="AD153" s="194"/>
    </row>
    <row r="154" spans="1:30" outlineLevel="1" x14ac:dyDescent="0.2">
      <c r="A154" s="144" t="s">
        <v>1200</v>
      </c>
      <c r="B154" s="144">
        <v>3</v>
      </c>
      <c r="C154" s="144" t="s">
        <v>1196</v>
      </c>
      <c r="D154" s="158">
        <v>400</v>
      </c>
      <c r="E154" s="124" t="s">
        <v>123</v>
      </c>
      <c r="F154" s="158"/>
      <c r="G154" s="192"/>
      <c r="H154" s="144">
        <v>220</v>
      </c>
      <c r="I154" s="144">
        <v>1</v>
      </c>
      <c r="J154" s="144">
        <v>1</v>
      </c>
      <c r="K154" s="144">
        <v>0.1</v>
      </c>
      <c r="L154" s="144">
        <v>220</v>
      </c>
      <c r="M154" s="144">
        <v>10</v>
      </c>
      <c r="N154" s="144" t="s">
        <v>1191</v>
      </c>
      <c r="O154" s="123">
        <f>(H154)/((1/M154)*L154)</f>
        <v>10</v>
      </c>
      <c r="P154" s="193">
        <f>1/K154</f>
        <v>10</v>
      </c>
      <c r="Q154" s="194">
        <f>H154/(I154*P154)</f>
        <v>22</v>
      </c>
      <c r="R154" s="124">
        <f>D154*I154*J154</f>
        <v>400</v>
      </c>
      <c r="S154" s="124">
        <f>D154*H154*I154*J154</f>
        <v>88000</v>
      </c>
      <c r="T154" s="124">
        <f>(D154*J154)*(1/K154)</f>
        <v>4000</v>
      </c>
      <c r="U154" s="124">
        <f>S154/(O154+Q154)</f>
        <v>2750</v>
      </c>
      <c r="V154" s="124" t="s">
        <v>123</v>
      </c>
      <c r="W154" s="124" t="s">
        <v>123</v>
      </c>
      <c r="X154" s="124" t="s">
        <v>123</v>
      </c>
      <c r="Y154" s="194"/>
      <c r="Z154" s="194"/>
      <c r="AA154" s="194"/>
      <c r="AB154" s="194"/>
      <c r="AC154" s="194"/>
      <c r="AD154" s="194"/>
    </row>
    <row r="155" spans="1:30" outlineLevel="1" x14ac:dyDescent="0.2">
      <c r="A155" s="144" t="s">
        <v>1200</v>
      </c>
      <c r="B155" s="144">
        <v>4</v>
      </c>
      <c r="C155" s="144" t="s">
        <v>1196</v>
      </c>
      <c r="D155" s="158">
        <v>405</v>
      </c>
      <c r="E155" s="124" t="s">
        <v>123</v>
      </c>
      <c r="F155" s="158"/>
      <c r="G155" s="192"/>
      <c r="H155" s="144">
        <v>220</v>
      </c>
      <c r="I155" s="144">
        <v>1</v>
      </c>
      <c r="J155" s="144">
        <v>1</v>
      </c>
      <c r="K155" s="144">
        <v>0.1</v>
      </c>
      <c r="L155" s="144">
        <v>220</v>
      </c>
      <c r="M155" s="144">
        <v>10</v>
      </c>
      <c r="N155" s="144" t="s">
        <v>1191</v>
      </c>
      <c r="O155" s="123">
        <f>(H155)/((1/M155)*L155)</f>
        <v>10</v>
      </c>
      <c r="P155" s="193">
        <f>1/K155</f>
        <v>10</v>
      </c>
      <c r="Q155" s="194">
        <f>H155/(I155*P155)</f>
        <v>22</v>
      </c>
      <c r="R155" s="124">
        <f>D155*I155*J155</f>
        <v>405</v>
      </c>
      <c r="S155" s="124">
        <f>D155*H155*I155*J155</f>
        <v>89100</v>
      </c>
      <c r="T155" s="124">
        <f>(D155*J155)*(1/K155)</f>
        <v>4050</v>
      </c>
      <c r="U155" s="124">
        <f>S155/(O155+Q155)</f>
        <v>2784.375</v>
      </c>
      <c r="V155" s="124" t="s">
        <v>123</v>
      </c>
      <c r="W155" s="124" t="s">
        <v>123</v>
      </c>
      <c r="X155" s="124" t="s">
        <v>123</v>
      </c>
      <c r="Y155" s="194"/>
      <c r="Z155" s="194"/>
      <c r="AA155" s="194"/>
      <c r="AB155" s="194"/>
      <c r="AC155" s="194"/>
      <c r="AD155" s="194"/>
    </row>
    <row r="156" spans="1:30" outlineLevel="1" x14ac:dyDescent="0.2">
      <c r="A156" s="144" t="s">
        <v>1200</v>
      </c>
      <c r="B156" s="144">
        <v>5</v>
      </c>
      <c r="C156" s="144" t="s">
        <v>1196</v>
      </c>
      <c r="D156" s="158">
        <v>410</v>
      </c>
      <c r="E156" s="124" t="s">
        <v>123</v>
      </c>
      <c r="F156" s="158"/>
      <c r="G156" s="192"/>
      <c r="H156" s="144">
        <v>220</v>
      </c>
      <c r="I156" s="144">
        <v>1</v>
      </c>
      <c r="J156" s="144">
        <v>1</v>
      </c>
      <c r="K156" s="144">
        <v>0.1</v>
      </c>
      <c r="L156" s="144">
        <v>220</v>
      </c>
      <c r="M156" s="144">
        <v>10</v>
      </c>
      <c r="N156" s="144" t="s">
        <v>1191</v>
      </c>
      <c r="O156" s="123">
        <f>(H156)/((1/M156)*L156)</f>
        <v>10</v>
      </c>
      <c r="P156" s="193">
        <f>1/K156</f>
        <v>10</v>
      </c>
      <c r="Q156" s="194">
        <f>H156/(I156*P156)</f>
        <v>22</v>
      </c>
      <c r="R156" s="124">
        <f>D156*I156*J156</f>
        <v>410</v>
      </c>
      <c r="S156" s="124">
        <f>D156*H156*I156*J156</f>
        <v>90200</v>
      </c>
      <c r="T156" s="124">
        <f>(D156*J156)*(1/K156)</f>
        <v>4100</v>
      </c>
      <c r="U156" s="124">
        <f>S156/(O156+Q156)</f>
        <v>2818.75</v>
      </c>
      <c r="V156" s="124" t="s">
        <v>123</v>
      </c>
      <c r="W156" s="124" t="s">
        <v>123</v>
      </c>
      <c r="X156" s="124" t="s">
        <v>123</v>
      </c>
      <c r="Y156" s="194"/>
      <c r="Z156" s="194"/>
      <c r="AA156" s="194"/>
      <c r="AB156" s="194"/>
      <c r="AC156" s="194"/>
      <c r="AD156" s="194"/>
    </row>
    <row r="157" spans="1:30" outlineLevel="1" x14ac:dyDescent="0.2">
      <c r="A157" s="144" t="s">
        <v>1200</v>
      </c>
      <c r="B157" s="144">
        <v>6</v>
      </c>
      <c r="C157" s="144" t="s">
        <v>1196</v>
      </c>
      <c r="D157" s="158">
        <v>420</v>
      </c>
      <c r="E157" s="124" t="s">
        <v>123</v>
      </c>
      <c r="F157" s="158"/>
      <c r="G157" s="192"/>
      <c r="H157" s="144">
        <v>220</v>
      </c>
      <c r="I157" s="144">
        <v>1</v>
      </c>
      <c r="J157" s="144">
        <v>1</v>
      </c>
      <c r="K157" s="144">
        <v>0.1</v>
      </c>
      <c r="L157" s="144">
        <v>220</v>
      </c>
      <c r="M157" s="144">
        <v>10</v>
      </c>
      <c r="N157" s="144" t="s">
        <v>1191</v>
      </c>
      <c r="O157" s="123">
        <f>(H157)/((1/M157)*L157)</f>
        <v>10</v>
      </c>
      <c r="P157" s="193">
        <f>1/K157</f>
        <v>10</v>
      </c>
      <c r="Q157" s="194">
        <f>H157/(I157*P157)</f>
        <v>22</v>
      </c>
      <c r="R157" s="124">
        <f>D157*I157*J157</f>
        <v>420</v>
      </c>
      <c r="S157" s="124">
        <f>D157*H157*I157*J157</f>
        <v>92400</v>
      </c>
      <c r="T157" s="124">
        <f>(D157*J157)*(1/K157)</f>
        <v>4200</v>
      </c>
      <c r="U157" s="124">
        <f>S157/(O157+Q157)</f>
        <v>2887.5</v>
      </c>
      <c r="V157" s="124" t="s">
        <v>123</v>
      </c>
      <c r="W157" s="124" t="s">
        <v>123</v>
      </c>
      <c r="X157" s="124" t="s">
        <v>123</v>
      </c>
      <c r="Y157" s="194"/>
      <c r="Z157" s="194"/>
      <c r="AA157" s="194"/>
      <c r="AB157" s="194"/>
      <c r="AC157" s="194"/>
      <c r="AD157" s="194"/>
    </row>
    <row r="158" spans="1:30" outlineLevel="1" x14ac:dyDescent="0.2">
      <c r="A158" s="144" t="s">
        <v>1200</v>
      </c>
      <c r="B158" s="144">
        <v>7</v>
      </c>
      <c r="C158" s="144" t="s">
        <v>1196</v>
      </c>
      <c r="D158" s="158">
        <v>430</v>
      </c>
      <c r="E158" s="124" t="s">
        <v>123</v>
      </c>
      <c r="F158" s="158"/>
      <c r="G158" s="192"/>
      <c r="H158" s="144">
        <v>220</v>
      </c>
      <c r="I158" s="144">
        <v>1</v>
      </c>
      <c r="J158" s="144">
        <v>1</v>
      </c>
      <c r="K158" s="144">
        <v>0.1</v>
      </c>
      <c r="L158" s="144">
        <v>220</v>
      </c>
      <c r="M158" s="144">
        <v>10</v>
      </c>
      <c r="N158" s="144" t="s">
        <v>1191</v>
      </c>
      <c r="O158" s="123">
        <f>(H158)/((1/M158)*L158)</f>
        <v>10</v>
      </c>
      <c r="P158" s="193">
        <f>1/K158</f>
        <v>10</v>
      </c>
      <c r="Q158" s="194">
        <f>H158/(I158*P158)</f>
        <v>22</v>
      </c>
      <c r="R158" s="124">
        <f>D158*I158*J158</f>
        <v>430</v>
      </c>
      <c r="S158" s="124">
        <f>D158*H158*I158*J158</f>
        <v>94600</v>
      </c>
      <c r="T158" s="124">
        <f>(D158*J158)*(1/K158)</f>
        <v>4300</v>
      </c>
      <c r="U158" s="124">
        <f>S158/(O158+Q158)</f>
        <v>2956.25</v>
      </c>
      <c r="V158" s="124" t="s">
        <v>123</v>
      </c>
      <c r="W158" s="124" t="s">
        <v>123</v>
      </c>
      <c r="X158" s="124" t="s">
        <v>123</v>
      </c>
      <c r="Y158" s="194"/>
      <c r="Z158" s="194"/>
      <c r="AA158" s="194"/>
      <c r="AB158" s="194"/>
      <c r="AC158" s="194"/>
      <c r="AD158" s="194"/>
    </row>
    <row r="159" spans="1:30" outlineLevel="1" x14ac:dyDescent="0.2">
      <c r="A159" s="144" t="s">
        <v>1200</v>
      </c>
      <c r="B159" s="144">
        <v>8</v>
      </c>
      <c r="C159" s="144" t="s">
        <v>1196</v>
      </c>
      <c r="D159" s="158">
        <v>435</v>
      </c>
      <c r="E159" s="124" t="s">
        <v>123</v>
      </c>
      <c r="F159" s="158"/>
      <c r="G159" s="192"/>
      <c r="H159" s="144">
        <v>220</v>
      </c>
      <c r="I159" s="144">
        <v>1</v>
      </c>
      <c r="J159" s="144">
        <v>1</v>
      </c>
      <c r="K159" s="144">
        <v>0.1</v>
      </c>
      <c r="L159" s="144">
        <v>220</v>
      </c>
      <c r="M159" s="144">
        <v>10</v>
      </c>
      <c r="N159" s="144" t="s">
        <v>1191</v>
      </c>
      <c r="O159" s="123">
        <f>(H159)/((1/M159)*L159)</f>
        <v>10</v>
      </c>
      <c r="P159" s="193">
        <f>1/K159</f>
        <v>10</v>
      </c>
      <c r="Q159" s="194">
        <f>H159/(I159*P159)</f>
        <v>22</v>
      </c>
      <c r="R159" s="124">
        <f>D159*I159*J159</f>
        <v>435</v>
      </c>
      <c r="S159" s="124">
        <f>D159*H159*I159*J159</f>
        <v>95700</v>
      </c>
      <c r="T159" s="124">
        <f>(D159*J159)*(1/K159)</f>
        <v>4350</v>
      </c>
      <c r="U159" s="124">
        <f>S159/(O159+Q159)</f>
        <v>2990.625</v>
      </c>
      <c r="V159" s="124" t="s">
        <v>123</v>
      </c>
      <c r="W159" s="124" t="s">
        <v>123</v>
      </c>
      <c r="X159" s="124" t="s">
        <v>123</v>
      </c>
      <c r="Y159" s="194"/>
      <c r="Z159" s="194"/>
      <c r="AA159" s="194"/>
      <c r="AB159" s="194"/>
      <c r="AC159" s="194"/>
      <c r="AD159" s="194"/>
    </row>
    <row r="160" spans="1:30" outlineLevel="1" x14ac:dyDescent="0.2">
      <c r="A160" s="144" t="s">
        <v>1200</v>
      </c>
      <c r="B160" s="144">
        <v>9</v>
      </c>
      <c r="C160" s="144" t="s">
        <v>1196</v>
      </c>
      <c r="D160" s="158">
        <v>440</v>
      </c>
      <c r="E160" s="124" t="s">
        <v>123</v>
      </c>
      <c r="F160" s="158"/>
      <c r="G160" s="192"/>
      <c r="H160" s="144">
        <v>220</v>
      </c>
      <c r="I160" s="144">
        <v>1</v>
      </c>
      <c r="J160" s="144">
        <v>1</v>
      </c>
      <c r="K160" s="144">
        <v>0.1</v>
      </c>
      <c r="L160" s="144">
        <v>220</v>
      </c>
      <c r="M160" s="144">
        <v>10</v>
      </c>
      <c r="N160" s="144" t="s">
        <v>1191</v>
      </c>
      <c r="O160" s="123">
        <f>(H160)/((1/M160)*L160)</f>
        <v>10</v>
      </c>
      <c r="P160" s="193">
        <f>1/K160</f>
        <v>10</v>
      </c>
      <c r="Q160" s="194">
        <f>H160/(I160*P160)</f>
        <v>22</v>
      </c>
      <c r="R160" s="124">
        <f>D160*I160*J160</f>
        <v>440</v>
      </c>
      <c r="S160" s="124">
        <f>D160*H160*I160*J160</f>
        <v>96800</v>
      </c>
      <c r="T160" s="124">
        <f>(D160*J160)*(1/K160)</f>
        <v>4400</v>
      </c>
      <c r="U160" s="124">
        <f>S160/(O160+Q160)</f>
        <v>3025</v>
      </c>
      <c r="V160" s="124" t="s">
        <v>123</v>
      </c>
      <c r="W160" s="124" t="s">
        <v>123</v>
      </c>
      <c r="X160" s="124" t="s">
        <v>123</v>
      </c>
      <c r="Y160" s="194"/>
      <c r="Z160" s="194"/>
      <c r="AA160" s="194"/>
      <c r="AB160" s="194"/>
      <c r="AC160" s="194"/>
      <c r="AD160" s="194"/>
    </row>
    <row r="161" spans="1:30" outlineLevel="1" x14ac:dyDescent="0.2">
      <c r="A161" s="144" t="s">
        <v>1200</v>
      </c>
      <c r="B161" s="144">
        <v>10</v>
      </c>
      <c r="C161" s="144" t="s">
        <v>1196</v>
      </c>
      <c r="D161" s="158">
        <v>450</v>
      </c>
      <c r="E161" s="124" t="s">
        <v>123</v>
      </c>
      <c r="F161" s="158"/>
      <c r="G161" s="192"/>
      <c r="H161" s="144">
        <v>220</v>
      </c>
      <c r="I161" s="144">
        <v>1</v>
      </c>
      <c r="J161" s="144">
        <v>1</v>
      </c>
      <c r="K161" s="144">
        <v>0.1</v>
      </c>
      <c r="L161" s="144">
        <v>220</v>
      </c>
      <c r="M161" s="144">
        <v>10</v>
      </c>
      <c r="N161" s="144" t="s">
        <v>1191</v>
      </c>
      <c r="O161" s="123">
        <f>(H161)/((1/M161)*L161)</f>
        <v>10</v>
      </c>
      <c r="P161" s="193">
        <f>1/K161</f>
        <v>10</v>
      </c>
      <c r="Q161" s="194">
        <f>H161/(I161*P161)</f>
        <v>22</v>
      </c>
      <c r="R161" s="124">
        <f>D161*I161*J161</f>
        <v>450</v>
      </c>
      <c r="S161" s="124">
        <f>D161*H161*I161*J161</f>
        <v>99000</v>
      </c>
      <c r="T161" s="124">
        <f>(D161*J161)*(1/K161)</f>
        <v>4500</v>
      </c>
      <c r="U161" s="124">
        <f>S161/(O161+Q161)</f>
        <v>3093.75</v>
      </c>
      <c r="V161" s="124" t="s">
        <v>123</v>
      </c>
      <c r="W161" s="124" t="s">
        <v>123</v>
      </c>
      <c r="X161" s="124" t="s">
        <v>123</v>
      </c>
      <c r="Y161" s="194"/>
      <c r="Z161" s="194"/>
      <c r="AA161" s="194"/>
      <c r="AB161" s="194"/>
      <c r="AC161" s="194"/>
      <c r="AD161" s="194"/>
    </row>
    <row r="162" spans="1:30" outlineLevel="1" x14ac:dyDescent="0.2">
      <c r="A162" s="144" t="s">
        <v>1200</v>
      </c>
      <c r="B162" s="144">
        <v>11</v>
      </c>
      <c r="C162" s="144" t="s">
        <v>1196</v>
      </c>
      <c r="D162" s="158">
        <v>460</v>
      </c>
      <c r="E162" s="124" t="s">
        <v>123</v>
      </c>
      <c r="F162" s="158"/>
      <c r="G162" s="192"/>
      <c r="H162" s="144">
        <v>220</v>
      </c>
      <c r="I162" s="144">
        <v>1</v>
      </c>
      <c r="J162" s="144">
        <v>1</v>
      </c>
      <c r="K162" s="144">
        <v>0.1</v>
      </c>
      <c r="L162" s="144">
        <v>220</v>
      </c>
      <c r="M162" s="144">
        <v>10</v>
      </c>
      <c r="N162" s="144" t="s">
        <v>1191</v>
      </c>
      <c r="O162" s="123">
        <f>(H162)/((1/M162)*L162)</f>
        <v>10</v>
      </c>
      <c r="P162" s="193">
        <f>1/K162</f>
        <v>10</v>
      </c>
      <c r="Q162" s="194">
        <f>H162/(I162*P162)</f>
        <v>22</v>
      </c>
      <c r="R162" s="124">
        <f>D162*I162*J162</f>
        <v>460</v>
      </c>
      <c r="S162" s="124">
        <f>D162*H162*I162*J162</f>
        <v>101200</v>
      </c>
      <c r="T162" s="124">
        <f>(D162*J162)*(1/K162)</f>
        <v>4600</v>
      </c>
      <c r="U162" s="124">
        <f>S162/(O162+Q162)</f>
        <v>3162.5</v>
      </c>
      <c r="V162" s="124" t="s">
        <v>123</v>
      </c>
      <c r="W162" s="124" t="s">
        <v>123</v>
      </c>
      <c r="X162" s="124" t="s">
        <v>123</v>
      </c>
      <c r="Y162" s="194"/>
      <c r="Z162" s="194"/>
      <c r="AA162" s="194"/>
      <c r="AB162" s="194"/>
      <c r="AC162" s="194"/>
      <c r="AD162" s="194"/>
    </row>
    <row r="163" spans="1:30" outlineLevel="1" x14ac:dyDescent="0.2">
      <c r="A163" s="144" t="s">
        <v>1200</v>
      </c>
      <c r="B163" s="144">
        <v>12</v>
      </c>
      <c r="C163" s="144" t="s">
        <v>1196</v>
      </c>
      <c r="D163" s="158">
        <v>465</v>
      </c>
      <c r="E163" s="124" t="s">
        <v>123</v>
      </c>
      <c r="F163" s="158"/>
      <c r="G163" s="192"/>
      <c r="H163" s="144">
        <v>220</v>
      </c>
      <c r="I163" s="144">
        <v>1</v>
      </c>
      <c r="J163" s="144">
        <v>1</v>
      </c>
      <c r="K163" s="144">
        <v>0.1</v>
      </c>
      <c r="L163" s="144">
        <v>220</v>
      </c>
      <c r="M163" s="144">
        <v>10</v>
      </c>
      <c r="N163" s="144" t="s">
        <v>1191</v>
      </c>
      <c r="O163" s="123">
        <f>(H163)/((1/M163)*L163)</f>
        <v>10</v>
      </c>
      <c r="P163" s="193">
        <f>1/K163</f>
        <v>10</v>
      </c>
      <c r="Q163" s="194">
        <f>H163/(I163*P163)</f>
        <v>22</v>
      </c>
      <c r="R163" s="124">
        <f>D163*I163*J163</f>
        <v>465</v>
      </c>
      <c r="S163" s="124">
        <f>D163*H163*I163*J163</f>
        <v>102300</v>
      </c>
      <c r="T163" s="124">
        <f>(D163*J163)*(1/K163)</f>
        <v>4650</v>
      </c>
      <c r="U163" s="124">
        <f>S163/(O163+Q163)</f>
        <v>3196.875</v>
      </c>
      <c r="V163" s="124" t="s">
        <v>123</v>
      </c>
      <c r="W163" s="124" t="s">
        <v>123</v>
      </c>
      <c r="X163" s="124" t="s">
        <v>123</v>
      </c>
      <c r="Y163" s="194"/>
      <c r="Z163" s="194"/>
      <c r="AA163" s="194"/>
      <c r="AB163" s="194"/>
      <c r="AC163" s="194"/>
      <c r="AD163" s="194"/>
    </row>
    <row r="164" spans="1:30" outlineLevel="1" x14ac:dyDescent="0.2">
      <c r="A164" s="144" t="s">
        <v>1200</v>
      </c>
      <c r="B164" s="144">
        <v>13</v>
      </c>
      <c r="C164" s="144" t="s">
        <v>1196</v>
      </c>
      <c r="D164" s="158">
        <v>470</v>
      </c>
      <c r="E164" s="124" t="s">
        <v>123</v>
      </c>
      <c r="F164" s="158"/>
      <c r="G164" s="192"/>
      <c r="H164" s="144">
        <v>220</v>
      </c>
      <c r="I164" s="144">
        <v>1</v>
      </c>
      <c r="J164" s="144">
        <v>1</v>
      </c>
      <c r="K164" s="144">
        <v>0.1</v>
      </c>
      <c r="L164" s="144">
        <v>220</v>
      </c>
      <c r="M164" s="144">
        <v>10</v>
      </c>
      <c r="N164" s="144" t="s">
        <v>1191</v>
      </c>
      <c r="O164" s="123">
        <f>(H164)/((1/M164)*L164)</f>
        <v>10</v>
      </c>
      <c r="P164" s="193">
        <f>1/K164</f>
        <v>10</v>
      </c>
      <c r="Q164" s="194">
        <f>H164/(I164*P164)</f>
        <v>22</v>
      </c>
      <c r="R164" s="124">
        <f>D164*I164*J164</f>
        <v>470</v>
      </c>
      <c r="S164" s="124">
        <f>D164*H164*I164*J164</f>
        <v>103400</v>
      </c>
      <c r="T164" s="124">
        <f>(D164*J164)*(1/K164)</f>
        <v>4700</v>
      </c>
      <c r="U164" s="124">
        <f>S164/(O164+Q164)</f>
        <v>3231.25</v>
      </c>
      <c r="V164" s="124" t="s">
        <v>123</v>
      </c>
      <c r="W164" s="124" t="s">
        <v>123</v>
      </c>
      <c r="X164" s="124" t="s">
        <v>123</v>
      </c>
      <c r="Y164" s="194"/>
      <c r="Z164" s="194"/>
      <c r="AA164" s="194"/>
      <c r="AB164" s="194"/>
      <c r="AC164" s="194"/>
      <c r="AD164" s="194"/>
    </row>
    <row r="165" spans="1:30" outlineLevel="1" x14ac:dyDescent="0.2">
      <c r="A165" s="144" t="s">
        <v>1200</v>
      </c>
      <c r="B165" s="144">
        <v>14</v>
      </c>
      <c r="C165" s="144" t="s">
        <v>1196</v>
      </c>
      <c r="D165" s="158">
        <v>480</v>
      </c>
      <c r="E165" s="124" t="s">
        <v>123</v>
      </c>
      <c r="F165" s="158"/>
      <c r="G165" s="192"/>
      <c r="H165" s="144">
        <v>220</v>
      </c>
      <c r="I165" s="144">
        <v>1</v>
      </c>
      <c r="J165" s="144">
        <v>1</v>
      </c>
      <c r="K165" s="144">
        <v>0.1</v>
      </c>
      <c r="L165" s="144">
        <v>220</v>
      </c>
      <c r="M165" s="144">
        <v>10</v>
      </c>
      <c r="N165" s="144" t="s">
        <v>1191</v>
      </c>
      <c r="O165" s="123">
        <f>(H165)/((1/M165)*L165)</f>
        <v>10</v>
      </c>
      <c r="P165" s="193">
        <f>1/K165</f>
        <v>10</v>
      </c>
      <c r="Q165" s="194">
        <f>H165/(I165*P165)</f>
        <v>22</v>
      </c>
      <c r="R165" s="124">
        <f>D165*I165*J165</f>
        <v>480</v>
      </c>
      <c r="S165" s="124">
        <f>D165*H165*I165*J165</f>
        <v>105600</v>
      </c>
      <c r="T165" s="124">
        <f>(D165*J165)*(1/K165)</f>
        <v>4800</v>
      </c>
      <c r="U165" s="124">
        <f>S165/(O165+Q165)</f>
        <v>3300</v>
      </c>
      <c r="V165" s="124" t="s">
        <v>123</v>
      </c>
      <c r="W165" s="124" t="s">
        <v>123</v>
      </c>
      <c r="X165" s="124" t="s">
        <v>123</v>
      </c>
      <c r="Y165" s="194"/>
      <c r="Z165" s="194"/>
      <c r="AA165" s="194"/>
      <c r="AB165" s="194"/>
      <c r="AC165" s="194"/>
      <c r="AD165" s="194"/>
    </row>
    <row r="166" spans="1:30" outlineLevel="1" x14ac:dyDescent="0.2">
      <c r="A166" s="144" t="s">
        <v>1200</v>
      </c>
      <c r="B166" s="144">
        <v>15</v>
      </c>
      <c r="C166" s="144" t="s">
        <v>1196</v>
      </c>
      <c r="D166" s="158">
        <v>490</v>
      </c>
      <c r="E166" s="124" t="s">
        <v>123</v>
      </c>
      <c r="F166" s="158"/>
      <c r="G166" s="192"/>
      <c r="H166" s="144">
        <v>220</v>
      </c>
      <c r="I166" s="144">
        <v>1</v>
      </c>
      <c r="J166" s="144">
        <v>1</v>
      </c>
      <c r="K166" s="144">
        <v>0.1</v>
      </c>
      <c r="L166" s="144">
        <v>220</v>
      </c>
      <c r="M166" s="144">
        <v>10</v>
      </c>
      <c r="N166" s="144" t="s">
        <v>1191</v>
      </c>
      <c r="O166" s="123">
        <f>(H166)/((1/M166)*L166)</f>
        <v>10</v>
      </c>
      <c r="P166" s="193">
        <f>1/K166</f>
        <v>10</v>
      </c>
      <c r="Q166" s="194">
        <f>H166/(I166*P166)</f>
        <v>22</v>
      </c>
      <c r="R166" s="124">
        <f>D166*I166*J166</f>
        <v>490</v>
      </c>
      <c r="S166" s="124">
        <f>D166*H166*I166*J166</f>
        <v>107800</v>
      </c>
      <c r="T166" s="124">
        <f>(D166*J166)*(1/K166)</f>
        <v>4900</v>
      </c>
      <c r="U166" s="124">
        <f>S166/(O166+Q166)</f>
        <v>3368.75</v>
      </c>
      <c r="V166" s="124" t="s">
        <v>123</v>
      </c>
      <c r="W166" s="124" t="s">
        <v>123</v>
      </c>
      <c r="X166" s="124" t="s">
        <v>123</v>
      </c>
      <c r="Y166" s="194"/>
      <c r="Z166" s="194"/>
      <c r="AA166" s="194"/>
      <c r="AB166" s="194"/>
      <c r="AC166" s="194"/>
      <c r="AD166" s="194"/>
    </row>
    <row r="167" spans="1:30" outlineLevel="1" x14ac:dyDescent="0.2">
      <c r="A167" s="144" t="s">
        <v>1200</v>
      </c>
      <c r="B167" s="144">
        <v>16</v>
      </c>
      <c r="C167" s="144" t="s">
        <v>1196</v>
      </c>
      <c r="D167" s="158">
        <v>500</v>
      </c>
      <c r="E167" s="124" t="s">
        <v>123</v>
      </c>
      <c r="F167" s="158"/>
      <c r="G167" s="192"/>
      <c r="H167" s="144">
        <v>220</v>
      </c>
      <c r="I167" s="144">
        <v>1</v>
      </c>
      <c r="J167" s="144">
        <v>1</v>
      </c>
      <c r="K167" s="144">
        <v>0.1</v>
      </c>
      <c r="L167" s="144">
        <v>220</v>
      </c>
      <c r="M167" s="144">
        <v>10</v>
      </c>
      <c r="N167" s="144" t="s">
        <v>1191</v>
      </c>
      <c r="O167" s="123">
        <f>(H167)/((1/M167)*L167)</f>
        <v>10</v>
      </c>
      <c r="P167" s="193">
        <f>1/K167</f>
        <v>10</v>
      </c>
      <c r="Q167" s="194">
        <f>H167/(I167*P167)</f>
        <v>22</v>
      </c>
      <c r="R167" s="124">
        <f>D167*I167*J167</f>
        <v>500</v>
      </c>
      <c r="S167" s="124">
        <f>D167*H167*I167*J167</f>
        <v>110000</v>
      </c>
      <c r="T167" s="124">
        <f>(D167*J167)*(1/K167)</f>
        <v>5000</v>
      </c>
      <c r="U167" s="124">
        <f>S167/(O167+Q167)</f>
        <v>3437.5</v>
      </c>
      <c r="V167" s="124" t="s">
        <v>123</v>
      </c>
      <c r="W167" s="124" t="s">
        <v>123</v>
      </c>
      <c r="X167" s="124" t="s">
        <v>123</v>
      </c>
      <c r="Y167" s="194"/>
      <c r="Z167" s="194"/>
      <c r="AA167" s="194"/>
      <c r="AB167" s="194"/>
      <c r="AC167" s="194"/>
      <c r="AD167" s="194"/>
    </row>
    <row r="168" spans="1:30" outlineLevel="1" x14ac:dyDescent="0.2">
      <c r="A168" s="144" t="s">
        <v>1200</v>
      </c>
      <c r="B168" s="144">
        <v>17</v>
      </c>
      <c r="C168" s="144" t="s">
        <v>1196</v>
      </c>
      <c r="D168" s="158">
        <v>505</v>
      </c>
      <c r="E168" s="124" t="s">
        <v>123</v>
      </c>
      <c r="F168" s="158"/>
      <c r="G168" s="192"/>
      <c r="H168" s="144">
        <v>220</v>
      </c>
      <c r="I168" s="144">
        <v>1</v>
      </c>
      <c r="J168" s="144">
        <v>1</v>
      </c>
      <c r="K168" s="144">
        <v>0.1</v>
      </c>
      <c r="L168" s="144">
        <v>220</v>
      </c>
      <c r="M168" s="144">
        <v>10</v>
      </c>
      <c r="N168" s="144" t="s">
        <v>1191</v>
      </c>
      <c r="O168" s="123">
        <f>(H168)/((1/M168)*L168)</f>
        <v>10</v>
      </c>
      <c r="P168" s="193">
        <f>1/K168</f>
        <v>10</v>
      </c>
      <c r="Q168" s="194">
        <f>H168/(I168*P168)</f>
        <v>22</v>
      </c>
      <c r="R168" s="124">
        <f>D168*I168*J168</f>
        <v>505</v>
      </c>
      <c r="S168" s="124">
        <f>D168*H168*I168*J168</f>
        <v>111100</v>
      </c>
      <c r="T168" s="124">
        <f>(D168*J168)*(1/K168)</f>
        <v>5050</v>
      </c>
      <c r="U168" s="124">
        <f>S168/(O168+Q168)</f>
        <v>3471.875</v>
      </c>
      <c r="V168" s="124" t="s">
        <v>123</v>
      </c>
      <c r="W168" s="124" t="s">
        <v>123</v>
      </c>
      <c r="X168" s="124" t="s">
        <v>123</v>
      </c>
      <c r="Y168" s="194"/>
      <c r="Z168" s="194"/>
      <c r="AA168" s="194"/>
      <c r="AB168" s="194"/>
      <c r="AC168" s="194"/>
      <c r="AD168" s="194"/>
    </row>
    <row r="169" spans="1:30" outlineLevel="1" x14ac:dyDescent="0.2">
      <c r="A169" s="144" t="s">
        <v>1200</v>
      </c>
      <c r="B169" s="144">
        <v>18</v>
      </c>
      <c r="C169" s="144" t="s">
        <v>1196</v>
      </c>
      <c r="D169" s="158">
        <v>510</v>
      </c>
      <c r="E169" s="124" t="s">
        <v>123</v>
      </c>
      <c r="F169" s="158"/>
      <c r="G169" s="192"/>
      <c r="H169" s="144">
        <v>220</v>
      </c>
      <c r="I169" s="144">
        <v>1</v>
      </c>
      <c r="J169" s="144">
        <v>1</v>
      </c>
      <c r="K169" s="144">
        <v>0.1</v>
      </c>
      <c r="L169" s="144">
        <v>220</v>
      </c>
      <c r="M169" s="144">
        <v>10</v>
      </c>
      <c r="N169" s="144" t="s">
        <v>1191</v>
      </c>
      <c r="O169" s="123">
        <f>(H169)/((1/M169)*L169)</f>
        <v>10</v>
      </c>
      <c r="P169" s="193">
        <f>1/K169</f>
        <v>10</v>
      </c>
      <c r="Q169" s="194">
        <f>H169/(I169*P169)</f>
        <v>22</v>
      </c>
      <c r="R169" s="124">
        <f>D169*I169*J169</f>
        <v>510</v>
      </c>
      <c r="S169" s="124">
        <f>D169*H169*I169*J169</f>
        <v>112200</v>
      </c>
      <c r="T169" s="124">
        <f>(D169*J169)*(1/K169)</f>
        <v>5100</v>
      </c>
      <c r="U169" s="124">
        <f>S169/(O169+Q169)</f>
        <v>3506.25</v>
      </c>
      <c r="V169" s="124" t="s">
        <v>123</v>
      </c>
      <c r="W169" s="124" t="s">
        <v>123</v>
      </c>
      <c r="X169" s="124" t="s">
        <v>123</v>
      </c>
      <c r="Y169" s="194"/>
      <c r="Z169" s="194"/>
      <c r="AA169" s="194"/>
      <c r="AB169" s="194"/>
      <c r="AC169" s="194"/>
      <c r="AD169" s="194"/>
    </row>
    <row r="170" spans="1:30" outlineLevel="1" x14ac:dyDescent="0.2">
      <c r="A170" s="144" t="s">
        <v>1200</v>
      </c>
      <c r="B170" s="144">
        <v>19</v>
      </c>
      <c r="C170" s="144" t="s">
        <v>1196</v>
      </c>
      <c r="D170" s="158">
        <v>520</v>
      </c>
      <c r="E170" s="124" t="s">
        <v>123</v>
      </c>
      <c r="F170" s="158"/>
      <c r="G170" s="192"/>
      <c r="H170" s="144">
        <v>220</v>
      </c>
      <c r="I170" s="144">
        <v>1</v>
      </c>
      <c r="J170" s="144">
        <v>1</v>
      </c>
      <c r="K170" s="144">
        <v>0.1</v>
      </c>
      <c r="L170" s="144">
        <v>220</v>
      </c>
      <c r="M170" s="144">
        <v>10</v>
      </c>
      <c r="N170" s="144" t="s">
        <v>1191</v>
      </c>
      <c r="O170" s="123">
        <f>(H170)/((1/M170)*L170)</f>
        <v>10</v>
      </c>
      <c r="P170" s="193">
        <f>1/K170</f>
        <v>10</v>
      </c>
      <c r="Q170" s="194">
        <f>H170/(I170*P170)</f>
        <v>22</v>
      </c>
      <c r="R170" s="124">
        <f>D170*I170*J170</f>
        <v>520</v>
      </c>
      <c r="S170" s="124">
        <f>D170*H170*I170*J170</f>
        <v>114400</v>
      </c>
      <c r="T170" s="124">
        <f>(D170*J170)*(1/K170)</f>
        <v>5200</v>
      </c>
      <c r="U170" s="124">
        <f>S170/(O170+Q170)</f>
        <v>3575</v>
      </c>
      <c r="V170" s="124" t="s">
        <v>123</v>
      </c>
      <c r="W170" s="124" t="s">
        <v>123</v>
      </c>
      <c r="X170" s="124" t="s">
        <v>123</v>
      </c>
      <c r="Y170" s="194"/>
      <c r="Z170" s="194"/>
      <c r="AA170" s="194"/>
      <c r="AB170" s="194"/>
      <c r="AC170" s="194"/>
      <c r="AD170" s="194"/>
    </row>
    <row r="171" spans="1:30" outlineLevel="1" x14ac:dyDescent="0.2">
      <c r="A171" s="144" t="s">
        <v>1200</v>
      </c>
      <c r="B171" s="144">
        <v>20</v>
      </c>
      <c r="C171" s="144" t="s">
        <v>1196</v>
      </c>
      <c r="D171" s="158">
        <v>530</v>
      </c>
      <c r="E171" s="124" t="s">
        <v>123</v>
      </c>
      <c r="F171" s="158"/>
      <c r="G171" s="192"/>
      <c r="H171" s="144">
        <v>220</v>
      </c>
      <c r="I171" s="144">
        <v>1</v>
      </c>
      <c r="J171" s="144">
        <v>1</v>
      </c>
      <c r="K171" s="144">
        <v>0.1</v>
      </c>
      <c r="L171" s="144">
        <v>220</v>
      </c>
      <c r="M171" s="144">
        <v>10</v>
      </c>
      <c r="N171" s="144" t="s">
        <v>1191</v>
      </c>
      <c r="O171" s="123">
        <f>(H171)/((1/M171)*L171)</f>
        <v>10</v>
      </c>
      <c r="P171" s="193">
        <f>1/K171</f>
        <v>10</v>
      </c>
      <c r="Q171" s="194">
        <f>H171/(I171*P171)</f>
        <v>22</v>
      </c>
      <c r="R171" s="124">
        <f>D171*I171*J171</f>
        <v>530</v>
      </c>
      <c r="S171" s="124">
        <f>D171*H171*I171*J171</f>
        <v>116600</v>
      </c>
      <c r="T171" s="124">
        <f>(D171*J171)*(1/K171)</f>
        <v>5300</v>
      </c>
      <c r="U171" s="124">
        <f>S171/(O171+Q171)</f>
        <v>3643.75</v>
      </c>
      <c r="V171" s="124" t="s">
        <v>123</v>
      </c>
      <c r="W171" s="124" t="s">
        <v>123</v>
      </c>
      <c r="X171" s="124" t="s">
        <v>123</v>
      </c>
      <c r="Y171" s="194"/>
      <c r="Z171" s="194"/>
      <c r="AA171" s="194"/>
      <c r="AB171" s="194"/>
      <c r="AC171" s="194"/>
      <c r="AD171" s="194"/>
    </row>
    <row r="172" spans="1:30" outlineLevel="1" x14ac:dyDescent="0.2">
      <c r="A172" s="144" t="s">
        <v>1200</v>
      </c>
      <c r="B172" s="144">
        <v>21</v>
      </c>
      <c r="C172" s="144" t="s">
        <v>1196</v>
      </c>
      <c r="D172" s="158">
        <v>540</v>
      </c>
      <c r="E172" s="124" t="s">
        <v>123</v>
      </c>
      <c r="F172" s="158"/>
      <c r="G172" s="192"/>
      <c r="H172" s="144">
        <v>220</v>
      </c>
      <c r="I172" s="144">
        <v>1</v>
      </c>
      <c r="J172" s="144">
        <v>1</v>
      </c>
      <c r="K172" s="144">
        <v>0.1</v>
      </c>
      <c r="L172" s="144">
        <v>220</v>
      </c>
      <c r="M172" s="144">
        <v>10</v>
      </c>
      <c r="N172" s="144" t="s">
        <v>1191</v>
      </c>
      <c r="O172" s="123">
        <f>(H172)/((1/M172)*L172)</f>
        <v>10</v>
      </c>
      <c r="P172" s="193">
        <f>1/K172</f>
        <v>10</v>
      </c>
      <c r="Q172" s="194">
        <f>H172/(I172*P172)</f>
        <v>22</v>
      </c>
      <c r="R172" s="124">
        <f>D172*I172*J172</f>
        <v>540</v>
      </c>
      <c r="S172" s="124">
        <f>D172*H172*I172*J172</f>
        <v>118800</v>
      </c>
      <c r="T172" s="124">
        <f>(D172*J172)*(1/K172)</f>
        <v>5400</v>
      </c>
      <c r="U172" s="124">
        <f>S172/(O172+Q172)</f>
        <v>3712.5</v>
      </c>
      <c r="V172" s="124" t="s">
        <v>123</v>
      </c>
      <c r="W172" s="124" t="s">
        <v>123</v>
      </c>
      <c r="X172" s="124" t="s">
        <v>123</v>
      </c>
      <c r="Y172" s="194"/>
      <c r="Z172" s="194"/>
      <c r="AA172" s="194"/>
      <c r="AB172" s="194"/>
      <c r="AC172" s="194"/>
      <c r="AD172" s="194"/>
    </row>
    <row r="173" spans="1:30" outlineLevel="1" x14ac:dyDescent="0.2">
      <c r="A173" s="144" t="s">
        <v>1200</v>
      </c>
      <c r="B173" s="144">
        <v>22</v>
      </c>
      <c r="C173" s="144" t="s">
        <v>1196</v>
      </c>
      <c r="D173" s="158">
        <v>550</v>
      </c>
      <c r="E173" s="124" t="s">
        <v>123</v>
      </c>
      <c r="F173" s="158"/>
      <c r="G173" s="192"/>
      <c r="H173" s="144">
        <v>220</v>
      </c>
      <c r="I173" s="144">
        <v>1</v>
      </c>
      <c r="J173" s="144">
        <v>1</v>
      </c>
      <c r="K173" s="144">
        <v>0.1</v>
      </c>
      <c r="L173" s="144">
        <v>220</v>
      </c>
      <c r="M173" s="144">
        <v>10</v>
      </c>
      <c r="N173" s="144" t="s">
        <v>1191</v>
      </c>
      <c r="O173" s="123">
        <f>(H173)/((1/M173)*L173)</f>
        <v>10</v>
      </c>
      <c r="P173" s="193">
        <f>1/K173</f>
        <v>10</v>
      </c>
      <c r="Q173" s="194">
        <f>H173/(I173*P173)</f>
        <v>22</v>
      </c>
      <c r="R173" s="124">
        <f>D173*I173*J173</f>
        <v>550</v>
      </c>
      <c r="S173" s="124">
        <f>D173*H173*I173*J173</f>
        <v>121000</v>
      </c>
      <c r="T173" s="124">
        <f>(D173*J173)*(1/K173)</f>
        <v>5500</v>
      </c>
      <c r="U173" s="124">
        <f>S173/(O173+Q173)</f>
        <v>3781.25</v>
      </c>
      <c r="V173" s="124" t="s">
        <v>123</v>
      </c>
      <c r="W173" s="124" t="s">
        <v>123</v>
      </c>
      <c r="X173" s="124" t="s">
        <v>123</v>
      </c>
      <c r="Y173" s="194"/>
      <c r="Z173" s="194"/>
      <c r="AA173" s="194"/>
      <c r="AB173" s="194"/>
      <c r="AC173" s="194"/>
      <c r="AD173" s="194"/>
    </row>
    <row r="174" spans="1:30" outlineLevel="1" x14ac:dyDescent="0.2">
      <c r="A174" s="144" t="s">
        <v>1200</v>
      </c>
      <c r="B174" s="144">
        <v>23</v>
      </c>
      <c r="C174" s="144" t="s">
        <v>1196</v>
      </c>
      <c r="D174" s="158">
        <v>560</v>
      </c>
      <c r="E174" s="124" t="s">
        <v>123</v>
      </c>
      <c r="F174" s="158"/>
      <c r="G174" s="192"/>
      <c r="H174" s="144">
        <v>220</v>
      </c>
      <c r="I174" s="144">
        <v>1</v>
      </c>
      <c r="J174" s="144">
        <v>1</v>
      </c>
      <c r="K174" s="144">
        <v>0.1</v>
      </c>
      <c r="L174" s="144">
        <v>220</v>
      </c>
      <c r="M174" s="144">
        <v>10</v>
      </c>
      <c r="N174" s="144" t="s">
        <v>1191</v>
      </c>
      <c r="O174" s="123">
        <f>(H174)/((1/M174)*L174)</f>
        <v>10</v>
      </c>
      <c r="P174" s="193">
        <f>1/K174</f>
        <v>10</v>
      </c>
      <c r="Q174" s="194">
        <f>H174/(I174*P174)</f>
        <v>22</v>
      </c>
      <c r="R174" s="124">
        <f>D174*I174*J174</f>
        <v>560</v>
      </c>
      <c r="S174" s="124">
        <f>D174*H174*I174*J174</f>
        <v>123200</v>
      </c>
      <c r="T174" s="124">
        <f>(D174*J174)*(1/K174)</f>
        <v>5600</v>
      </c>
      <c r="U174" s="124">
        <f>S174/(O174+Q174)</f>
        <v>3850</v>
      </c>
      <c r="V174" s="124" t="s">
        <v>123</v>
      </c>
      <c r="W174" s="124" t="s">
        <v>123</v>
      </c>
      <c r="X174" s="124" t="s">
        <v>123</v>
      </c>
      <c r="Y174" s="194"/>
      <c r="Z174" s="194"/>
      <c r="AA174" s="194"/>
      <c r="AB174" s="194"/>
      <c r="AC174" s="194"/>
      <c r="AD174" s="194"/>
    </row>
    <row r="175" spans="1:30" outlineLevel="1" x14ac:dyDescent="0.2">
      <c r="A175" s="144" t="s">
        <v>1200</v>
      </c>
      <c r="B175" s="144">
        <v>24</v>
      </c>
      <c r="C175" s="144" t="s">
        <v>1196</v>
      </c>
      <c r="D175" s="158">
        <v>570</v>
      </c>
      <c r="E175" s="124" t="s">
        <v>123</v>
      </c>
      <c r="F175" s="158"/>
      <c r="G175" s="192"/>
      <c r="H175" s="144">
        <v>220</v>
      </c>
      <c r="I175" s="144">
        <v>1</v>
      </c>
      <c r="J175" s="144">
        <v>1</v>
      </c>
      <c r="K175" s="144">
        <v>0.1</v>
      </c>
      <c r="L175" s="144">
        <v>220</v>
      </c>
      <c r="M175" s="144">
        <v>10</v>
      </c>
      <c r="N175" s="144" t="s">
        <v>1191</v>
      </c>
      <c r="O175" s="123">
        <f>(H175)/((1/M175)*L175)</f>
        <v>10</v>
      </c>
      <c r="P175" s="193">
        <f>1/K175</f>
        <v>10</v>
      </c>
      <c r="Q175" s="194">
        <f>H175/(I175*P175)</f>
        <v>22</v>
      </c>
      <c r="R175" s="124">
        <f>D175*I175*J175</f>
        <v>570</v>
      </c>
      <c r="S175" s="124">
        <f>D175*H175*I175*J175</f>
        <v>125400</v>
      </c>
      <c r="T175" s="124">
        <f>(D175*J175)*(1/K175)</f>
        <v>5700</v>
      </c>
      <c r="U175" s="124">
        <f>S175/(O175+Q175)</f>
        <v>3918.75</v>
      </c>
      <c r="V175" s="124" t="s">
        <v>123</v>
      </c>
      <c r="W175" s="124" t="s">
        <v>123</v>
      </c>
      <c r="X175" s="124" t="s">
        <v>123</v>
      </c>
      <c r="Y175" s="194"/>
      <c r="Z175" s="194"/>
      <c r="AA175" s="194"/>
      <c r="AB175" s="194"/>
      <c r="AC175" s="194"/>
      <c r="AD175" s="194"/>
    </row>
    <row r="176" spans="1:30" outlineLevel="1" x14ac:dyDescent="0.2">
      <c r="A176" s="144" t="s">
        <v>1200</v>
      </c>
      <c r="B176" s="144">
        <v>25</v>
      </c>
      <c r="C176" s="144" t="s">
        <v>1196</v>
      </c>
      <c r="D176" s="158">
        <v>580</v>
      </c>
      <c r="E176" s="124" t="s">
        <v>123</v>
      </c>
      <c r="F176" s="158"/>
      <c r="G176" s="192"/>
      <c r="H176" s="144">
        <v>220</v>
      </c>
      <c r="I176" s="144">
        <v>1</v>
      </c>
      <c r="J176" s="144">
        <v>1</v>
      </c>
      <c r="K176" s="144">
        <v>0.1</v>
      </c>
      <c r="L176" s="144">
        <v>220</v>
      </c>
      <c r="M176" s="144">
        <v>10</v>
      </c>
      <c r="N176" s="144" t="s">
        <v>1191</v>
      </c>
      <c r="O176" s="123">
        <f>(H176)/((1/M176)*L176)</f>
        <v>10</v>
      </c>
      <c r="P176" s="193">
        <f>1/K176</f>
        <v>10</v>
      </c>
      <c r="Q176" s="194">
        <f>H176/(I176*P176)</f>
        <v>22</v>
      </c>
      <c r="R176" s="124">
        <f>D176*I176*J176</f>
        <v>580</v>
      </c>
      <c r="S176" s="124">
        <f>D176*H176*I176*J176</f>
        <v>127600</v>
      </c>
      <c r="T176" s="124">
        <f>(D176*J176)*(1/K176)</f>
        <v>5800</v>
      </c>
      <c r="U176" s="124">
        <f>S176/(O176+Q176)</f>
        <v>3987.5</v>
      </c>
      <c r="V176" s="124" t="s">
        <v>123</v>
      </c>
      <c r="W176" s="124" t="s">
        <v>123</v>
      </c>
      <c r="X176" s="124" t="s">
        <v>123</v>
      </c>
      <c r="Y176" s="194"/>
      <c r="Z176" s="194"/>
      <c r="AA176" s="194"/>
      <c r="AB176" s="194"/>
      <c r="AC176" s="194"/>
      <c r="AD176" s="194"/>
    </row>
    <row r="177" spans="1:30" x14ac:dyDescent="0.2">
      <c r="A177" s="144" t="s">
        <v>1201</v>
      </c>
      <c r="B177" s="144">
        <v>1</v>
      </c>
      <c r="C177" s="144" t="s">
        <v>1190</v>
      </c>
      <c r="D177" s="158">
        <v>970</v>
      </c>
      <c r="E177" s="124" t="s">
        <v>123</v>
      </c>
      <c r="F177" s="158"/>
      <c r="G177" s="192">
        <v>116.22</v>
      </c>
      <c r="H177" s="144">
        <v>120</v>
      </c>
      <c r="I177" s="144">
        <v>1</v>
      </c>
      <c r="J177" s="144">
        <v>1</v>
      </c>
      <c r="K177" s="144">
        <v>0.1</v>
      </c>
      <c r="L177" s="144">
        <v>120</v>
      </c>
      <c r="M177" s="144">
        <v>5</v>
      </c>
      <c r="N177" s="144" t="s">
        <v>1191</v>
      </c>
      <c r="O177" s="123">
        <f>(H177)/((1/M177)*L177)</f>
        <v>5</v>
      </c>
      <c r="P177" s="193">
        <f>1/K177</f>
        <v>10</v>
      </c>
      <c r="Q177" s="194">
        <f>H177/(I177*P177)</f>
        <v>12</v>
      </c>
      <c r="R177" s="124">
        <f>D177*I177*J177</f>
        <v>970</v>
      </c>
      <c r="S177" s="124">
        <f>D177*H177*I177*J177</f>
        <v>116400</v>
      </c>
      <c r="T177" s="124">
        <f>(D177*J177)*(1/K177)</f>
        <v>9700</v>
      </c>
      <c r="U177" s="124">
        <f>S177/(O177+Q177)</f>
        <v>6847.0588235294117</v>
      </c>
      <c r="V177" s="124" t="s">
        <v>123</v>
      </c>
      <c r="W177" s="124" t="s">
        <v>123</v>
      </c>
      <c r="X177" s="124" t="s">
        <v>123</v>
      </c>
      <c r="Y177" s="194"/>
      <c r="Z177" s="194"/>
      <c r="AA177" s="194"/>
      <c r="AB177" s="194"/>
      <c r="AC177" s="194"/>
      <c r="AD177" s="194"/>
    </row>
    <row r="178" spans="1:30" outlineLevel="1" x14ac:dyDescent="0.2">
      <c r="A178" s="144" t="s">
        <v>1201</v>
      </c>
      <c r="B178" s="144">
        <v>2</v>
      </c>
      <c r="C178" s="144" t="s">
        <v>1190</v>
      </c>
      <c r="D178" s="158">
        <v>986</v>
      </c>
      <c r="E178" s="124" t="s">
        <v>123</v>
      </c>
      <c r="F178" s="158"/>
      <c r="G178" s="192">
        <v>119.964</v>
      </c>
      <c r="H178" s="144">
        <v>120</v>
      </c>
      <c r="I178" s="144">
        <v>1</v>
      </c>
      <c r="J178" s="144">
        <v>1</v>
      </c>
      <c r="K178" s="144">
        <v>0.1</v>
      </c>
      <c r="L178" s="144">
        <v>120</v>
      </c>
      <c r="M178" s="144">
        <v>5</v>
      </c>
      <c r="N178" s="144" t="s">
        <v>1191</v>
      </c>
      <c r="O178" s="123">
        <f>(H178)/((1/M178)*L178)</f>
        <v>5</v>
      </c>
      <c r="P178" s="193">
        <f>1/K178</f>
        <v>10</v>
      </c>
      <c r="Q178" s="194">
        <f>H178/(I178*P178)</f>
        <v>12</v>
      </c>
      <c r="R178" s="124">
        <f>D178*I178*J178</f>
        <v>986</v>
      </c>
      <c r="S178" s="124">
        <f>D178*H178*I178*J178</f>
        <v>118320</v>
      </c>
      <c r="T178" s="124">
        <f>(D178*J178)*(1/K178)</f>
        <v>9860</v>
      </c>
      <c r="U178" s="124">
        <f>S178/(O178+Q178)</f>
        <v>6960</v>
      </c>
      <c r="V178" s="124" t="s">
        <v>123</v>
      </c>
      <c r="W178" s="124" t="s">
        <v>123</v>
      </c>
      <c r="X178" s="124" t="s">
        <v>123</v>
      </c>
      <c r="Y178" s="194"/>
      <c r="Z178" s="194"/>
      <c r="AA178" s="194"/>
      <c r="AB178" s="194"/>
      <c r="AC178" s="194"/>
      <c r="AD178" s="194"/>
    </row>
    <row r="179" spans="1:30" outlineLevel="1" x14ac:dyDescent="0.2">
      <c r="A179" s="144" t="s">
        <v>1201</v>
      </c>
      <c r="B179" s="144">
        <v>3</v>
      </c>
      <c r="C179" s="144" t="s">
        <v>1190</v>
      </c>
      <c r="D179" s="158">
        <v>1002</v>
      </c>
      <c r="E179" s="124" t="s">
        <v>123</v>
      </c>
      <c r="F179" s="158"/>
      <c r="G179" s="192">
        <v>122.304</v>
      </c>
      <c r="H179" s="144">
        <v>120</v>
      </c>
      <c r="I179" s="144">
        <v>1</v>
      </c>
      <c r="J179" s="144">
        <v>1</v>
      </c>
      <c r="K179" s="144">
        <v>0.1</v>
      </c>
      <c r="L179" s="144">
        <v>120</v>
      </c>
      <c r="M179" s="144">
        <v>5</v>
      </c>
      <c r="N179" s="144" t="s">
        <v>1191</v>
      </c>
      <c r="O179" s="123">
        <f>(H179)/((1/M179)*L179)</f>
        <v>5</v>
      </c>
      <c r="P179" s="193">
        <f>1/K179</f>
        <v>10</v>
      </c>
      <c r="Q179" s="194">
        <f>H179/(I179*P179)</f>
        <v>12</v>
      </c>
      <c r="R179" s="124">
        <f>D179*I179*J179</f>
        <v>1002</v>
      </c>
      <c r="S179" s="124">
        <f>D179*H179*I179*J179</f>
        <v>120240</v>
      </c>
      <c r="T179" s="124">
        <f>(D179*J179)*(1/K179)</f>
        <v>10020</v>
      </c>
      <c r="U179" s="124">
        <f>S179/(O179+Q179)</f>
        <v>7072.9411764705883</v>
      </c>
      <c r="V179" s="124" t="s">
        <v>123</v>
      </c>
      <c r="W179" s="124" t="s">
        <v>123</v>
      </c>
      <c r="X179" s="124" t="s">
        <v>123</v>
      </c>
      <c r="Y179" s="194"/>
      <c r="Z179" s="194"/>
      <c r="AA179" s="194"/>
      <c r="AB179" s="194"/>
      <c r="AC179" s="194"/>
      <c r="AD179" s="194"/>
    </row>
    <row r="180" spans="1:30" outlineLevel="1" x14ac:dyDescent="0.2">
      <c r="A180" s="144" t="s">
        <v>1201</v>
      </c>
      <c r="B180" s="144">
        <v>4</v>
      </c>
      <c r="C180" s="144" t="s">
        <v>1190</v>
      </c>
      <c r="D180" s="158">
        <v>1019</v>
      </c>
      <c r="E180" s="124" t="s">
        <v>123</v>
      </c>
      <c r="F180" s="158"/>
      <c r="G180" s="192">
        <v>124.64400000000001</v>
      </c>
      <c r="H180" s="144">
        <v>120</v>
      </c>
      <c r="I180" s="144">
        <v>1</v>
      </c>
      <c r="J180" s="144">
        <v>1</v>
      </c>
      <c r="K180" s="144">
        <v>0.1</v>
      </c>
      <c r="L180" s="144">
        <v>120</v>
      </c>
      <c r="M180" s="144">
        <v>5</v>
      </c>
      <c r="N180" s="144" t="s">
        <v>1191</v>
      </c>
      <c r="O180" s="123">
        <f>(H180)/((1/M180)*L180)</f>
        <v>5</v>
      </c>
      <c r="P180" s="193">
        <f>1/K180</f>
        <v>10</v>
      </c>
      <c r="Q180" s="194">
        <f>H180/(I180*P180)</f>
        <v>12</v>
      </c>
      <c r="R180" s="124">
        <f>D180*I180*J180</f>
        <v>1019</v>
      </c>
      <c r="S180" s="124">
        <f>D180*H180*I180*J180</f>
        <v>122280</v>
      </c>
      <c r="T180" s="124">
        <f>(D180*J180)*(1/K180)</f>
        <v>10190</v>
      </c>
      <c r="U180" s="124">
        <f>S180/(O180+Q180)</f>
        <v>7192.9411764705883</v>
      </c>
      <c r="V180" s="124" t="s">
        <v>123</v>
      </c>
      <c r="W180" s="124" t="s">
        <v>123</v>
      </c>
      <c r="X180" s="124" t="s">
        <v>123</v>
      </c>
      <c r="Y180" s="194"/>
      <c r="Z180" s="194"/>
      <c r="AA180" s="194"/>
      <c r="AB180" s="194"/>
      <c r="AC180" s="194"/>
      <c r="AD180" s="194"/>
    </row>
    <row r="181" spans="1:30" outlineLevel="1" x14ac:dyDescent="0.2">
      <c r="A181" s="144" t="s">
        <v>1201</v>
      </c>
      <c r="B181" s="144">
        <v>5</v>
      </c>
      <c r="C181" s="144" t="s">
        <v>1190</v>
      </c>
      <c r="D181" s="158">
        <v>1036</v>
      </c>
      <c r="E181" s="124" t="s">
        <v>123</v>
      </c>
      <c r="F181" s="158"/>
      <c r="G181" s="192">
        <v>126.98399999999999</v>
      </c>
      <c r="H181" s="144">
        <v>120</v>
      </c>
      <c r="I181" s="144">
        <v>1</v>
      </c>
      <c r="J181" s="144">
        <v>1</v>
      </c>
      <c r="K181" s="144">
        <v>0.1</v>
      </c>
      <c r="L181" s="144">
        <v>120</v>
      </c>
      <c r="M181" s="144">
        <v>5</v>
      </c>
      <c r="N181" s="144" t="s">
        <v>1191</v>
      </c>
      <c r="O181" s="123">
        <f>(H181)/((1/M181)*L181)</f>
        <v>5</v>
      </c>
      <c r="P181" s="193">
        <f>1/K181</f>
        <v>10</v>
      </c>
      <c r="Q181" s="194">
        <f>H181/(I181*P181)</f>
        <v>12</v>
      </c>
      <c r="R181" s="124">
        <f>D181*I181*J181</f>
        <v>1036</v>
      </c>
      <c r="S181" s="124">
        <f>D181*H181*I181*J181</f>
        <v>124320</v>
      </c>
      <c r="T181" s="124">
        <f>(D181*J181)*(1/K181)</f>
        <v>10360</v>
      </c>
      <c r="U181" s="124">
        <f>S181/(O181+Q181)</f>
        <v>7312.9411764705883</v>
      </c>
      <c r="V181" s="124" t="s">
        <v>123</v>
      </c>
      <c r="W181" s="124" t="s">
        <v>123</v>
      </c>
      <c r="X181" s="124" t="s">
        <v>123</v>
      </c>
      <c r="Y181" s="194"/>
      <c r="Z181" s="194"/>
      <c r="AA181" s="194"/>
      <c r="AB181" s="194"/>
      <c r="AC181" s="194"/>
      <c r="AD181" s="194"/>
    </row>
    <row r="182" spans="1:30" outlineLevel="1" x14ac:dyDescent="0.2">
      <c r="A182" s="144" t="s">
        <v>1201</v>
      </c>
      <c r="B182" s="144">
        <v>6</v>
      </c>
      <c r="C182" s="144" t="s">
        <v>1190</v>
      </c>
      <c r="D182" s="158">
        <v>1055</v>
      </c>
      <c r="E182" s="124" t="s">
        <v>123</v>
      </c>
      <c r="F182" s="158"/>
      <c r="G182" s="192">
        <v>129.32400000000001</v>
      </c>
      <c r="H182" s="144">
        <v>120</v>
      </c>
      <c r="I182" s="144">
        <v>1</v>
      </c>
      <c r="J182" s="144">
        <v>1</v>
      </c>
      <c r="K182" s="144">
        <v>0.1</v>
      </c>
      <c r="L182" s="144">
        <v>120</v>
      </c>
      <c r="M182" s="144">
        <v>5</v>
      </c>
      <c r="N182" s="144" t="s">
        <v>1191</v>
      </c>
      <c r="O182" s="123">
        <f>(H182)/((1/M182)*L182)</f>
        <v>5</v>
      </c>
      <c r="P182" s="193">
        <f>1/K182</f>
        <v>10</v>
      </c>
      <c r="Q182" s="194">
        <f>H182/(I182*P182)</f>
        <v>12</v>
      </c>
      <c r="R182" s="124">
        <f>D182*I182*J182</f>
        <v>1055</v>
      </c>
      <c r="S182" s="124">
        <f>D182*H182*I182*J182</f>
        <v>126600</v>
      </c>
      <c r="T182" s="124">
        <f>(D182*J182)*(1/K182)</f>
        <v>10550</v>
      </c>
      <c r="U182" s="124">
        <f>S182/(O182+Q182)</f>
        <v>7447.0588235294117</v>
      </c>
      <c r="V182" s="124" t="s">
        <v>123</v>
      </c>
      <c r="W182" s="124" t="s">
        <v>123</v>
      </c>
      <c r="X182" s="124" t="s">
        <v>123</v>
      </c>
      <c r="Y182" s="194"/>
      <c r="Z182" s="194"/>
      <c r="AA182" s="194"/>
      <c r="AB182" s="194"/>
      <c r="AC182" s="194"/>
      <c r="AD182" s="194"/>
    </row>
    <row r="183" spans="1:30" outlineLevel="1" x14ac:dyDescent="0.2">
      <c r="A183" s="144" t="s">
        <v>1201</v>
      </c>
      <c r="B183" s="144">
        <v>7</v>
      </c>
      <c r="C183" s="144" t="s">
        <v>1190</v>
      </c>
      <c r="D183" s="158">
        <v>1073</v>
      </c>
      <c r="E183" s="124" t="s">
        <v>123</v>
      </c>
      <c r="F183" s="158"/>
      <c r="G183" s="192">
        <v>131.66399999999999</v>
      </c>
      <c r="H183" s="144">
        <v>120</v>
      </c>
      <c r="I183" s="144">
        <v>1</v>
      </c>
      <c r="J183" s="144">
        <v>1</v>
      </c>
      <c r="K183" s="144">
        <v>0.1</v>
      </c>
      <c r="L183" s="144">
        <v>120</v>
      </c>
      <c r="M183" s="144">
        <v>5</v>
      </c>
      <c r="N183" s="144" t="s">
        <v>1191</v>
      </c>
      <c r="O183" s="123">
        <f>(H183)/((1/M183)*L183)</f>
        <v>5</v>
      </c>
      <c r="P183" s="193">
        <f>1/K183</f>
        <v>10</v>
      </c>
      <c r="Q183" s="194">
        <f>H183/(I183*P183)</f>
        <v>12</v>
      </c>
      <c r="R183" s="124">
        <f>D183*I183*J183</f>
        <v>1073</v>
      </c>
      <c r="S183" s="124">
        <f>D183*H183*I183*J183</f>
        <v>128760</v>
      </c>
      <c r="T183" s="124">
        <f>(D183*J183)*(1/K183)</f>
        <v>10730</v>
      </c>
      <c r="U183" s="124">
        <f>S183/(O183+Q183)</f>
        <v>7574.1176470588234</v>
      </c>
      <c r="V183" s="124" t="s">
        <v>123</v>
      </c>
      <c r="W183" s="124" t="s">
        <v>123</v>
      </c>
      <c r="X183" s="124" t="s">
        <v>123</v>
      </c>
      <c r="Y183" s="194"/>
      <c r="Z183" s="194"/>
      <c r="AA183" s="194"/>
      <c r="AB183" s="194"/>
      <c r="AC183" s="194"/>
      <c r="AD183" s="194"/>
    </row>
    <row r="184" spans="1:30" outlineLevel="1" x14ac:dyDescent="0.2">
      <c r="A184" s="144" t="s">
        <v>1201</v>
      </c>
      <c r="B184" s="144">
        <v>8</v>
      </c>
      <c r="C184" s="144" t="s">
        <v>1190</v>
      </c>
      <c r="D184" s="158">
        <v>1090</v>
      </c>
      <c r="E184" s="124" t="s">
        <v>123</v>
      </c>
      <c r="F184" s="158"/>
      <c r="G184" s="192">
        <v>134.00399999999999</v>
      </c>
      <c r="H184" s="144">
        <v>120</v>
      </c>
      <c r="I184" s="144">
        <v>1</v>
      </c>
      <c r="J184" s="144">
        <v>1</v>
      </c>
      <c r="K184" s="144">
        <v>0.1</v>
      </c>
      <c r="L184" s="144">
        <v>120</v>
      </c>
      <c r="M184" s="144">
        <v>5</v>
      </c>
      <c r="N184" s="144" t="s">
        <v>1191</v>
      </c>
      <c r="O184" s="123">
        <f>(H184)/((1/M184)*L184)</f>
        <v>5</v>
      </c>
      <c r="P184" s="193">
        <f>1/K184</f>
        <v>10</v>
      </c>
      <c r="Q184" s="194">
        <f>H184/(I184*P184)</f>
        <v>12</v>
      </c>
      <c r="R184" s="124">
        <f>D184*I184*J184</f>
        <v>1090</v>
      </c>
      <c r="S184" s="124">
        <f>D184*H184*I184*J184</f>
        <v>130800</v>
      </c>
      <c r="T184" s="124">
        <f>(D184*J184)*(1/K184)</f>
        <v>10900</v>
      </c>
      <c r="U184" s="124">
        <f>S184/(O184+Q184)</f>
        <v>7694.1176470588234</v>
      </c>
      <c r="V184" s="124" t="s">
        <v>123</v>
      </c>
      <c r="W184" s="124" t="s">
        <v>123</v>
      </c>
      <c r="X184" s="124" t="s">
        <v>123</v>
      </c>
      <c r="Y184" s="194"/>
      <c r="Z184" s="194"/>
      <c r="AA184" s="194"/>
      <c r="AB184" s="194"/>
      <c r="AC184" s="194"/>
      <c r="AD184" s="194"/>
    </row>
    <row r="185" spans="1:30" outlineLevel="1" x14ac:dyDescent="0.2">
      <c r="A185" s="144" t="s">
        <v>1201</v>
      </c>
      <c r="B185" s="144">
        <v>9</v>
      </c>
      <c r="C185" s="144" t="s">
        <v>1190</v>
      </c>
      <c r="D185" s="158">
        <v>1109</v>
      </c>
      <c r="E185" s="124" t="s">
        <v>123</v>
      </c>
      <c r="F185" s="158"/>
      <c r="G185" s="192">
        <v>136.34399999999999</v>
      </c>
      <c r="H185" s="144">
        <v>120</v>
      </c>
      <c r="I185" s="144">
        <v>1</v>
      </c>
      <c r="J185" s="144">
        <v>1</v>
      </c>
      <c r="K185" s="144">
        <v>0.1</v>
      </c>
      <c r="L185" s="144">
        <v>120</v>
      </c>
      <c r="M185" s="144">
        <v>5</v>
      </c>
      <c r="N185" s="144" t="s">
        <v>1191</v>
      </c>
      <c r="O185" s="123">
        <f>(H185)/((1/M185)*L185)</f>
        <v>5</v>
      </c>
      <c r="P185" s="193">
        <f>1/K185</f>
        <v>10</v>
      </c>
      <c r="Q185" s="194">
        <f>H185/(I185*P185)</f>
        <v>12</v>
      </c>
      <c r="R185" s="124">
        <f>D185*I185*J185</f>
        <v>1109</v>
      </c>
      <c r="S185" s="124">
        <f>D185*H185*I185*J185</f>
        <v>133080</v>
      </c>
      <c r="T185" s="124">
        <f>(D185*J185)*(1/K185)</f>
        <v>11090</v>
      </c>
      <c r="U185" s="124">
        <f>S185/(O185+Q185)</f>
        <v>7828.2352941176468</v>
      </c>
      <c r="V185" s="124" t="s">
        <v>123</v>
      </c>
      <c r="W185" s="124" t="s">
        <v>123</v>
      </c>
      <c r="X185" s="124" t="s">
        <v>123</v>
      </c>
      <c r="Y185" s="194"/>
      <c r="Z185" s="194"/>
      <c r="AA185" s="194"/>
      <c r="AB185" s="194"/>
      <c r="AC185" s="194"/>
      <c r="AD185" s="194"/>
    </row>
    <row r="186" spans="1:30" outlineLevel="1" x14ac:dyDescent="0.2">
      <c r="A186" s="144" t="s">
        <v>1201</v>
      </c>
      <c r="B186" s="144">
        <v>10</v>
      </c>
      <c r="C186" s="144" t="s">
        <v>1190</v>
      </c>
      <c r="D186" s="158">
        <v>1128</v>
      </c>
      <c r="E186" s="124" t="s">
        <v>123</v>
      </c>
      <c r="F186" s="158"/>
      <c r="G186" s="192">
        <v>138.684</v>
      </c>
      <c r="H186" s="144">
        <v>120</v>
      </c>
      <c r="I186" s="144">
        <v>1</v>
      </c>
      <c r="J186" s="144">
        <v>1</v>
      </c>
      <c r="K186" s="144">
        <v>0.1</v>
      </c>
      <c r="L186" s="144">
        <v>120</v>
      </c>
      <c r="M186" s="144">
        <v>5</v>
      </c>
      <c r="N186" s="144" t="s">
        <v>1191</v>
      </c>
      <c r="O186" s="123">
        <f>(H186)/((1/M186)*L186)</f>
        <v>5</v>
      </c>
      <c r="P186" s="193">
        <f>1/K186</f>
        <v>10</v>
      </c>
      <c r="Q186" s="194">
        <f>H186/(I186*P186)</f>
        <v>12</v>
      </c>
      <c r="R186" s="124">
        <f>D186*I186*J186</f>
        <v>1128</v>
      </c>
      <c r="S186" s="124">
        <f>D186*H186*I186*J186</f>
        <v>135360</v>
      </c>
      <c r="T186" s="124">
        <f>(D186*J186)*(1/K186)</f>
        <v>11280</v>
      </c>
      <c r="U186" s="124">
        <f>S186/(O186+Q186)</f>
        <v>7962.3529411764703</v>
      </c>
      <c r="V186" s="124" t="s">
        <v>123</v>
      </c>
      <c r="W186" s="124" t="s">
        <v>123</v>
      </c>
      <c r="X186" s="124" t="s">
        <v>123</v>
      </c>
      <c r="Y186" s="194"/>
      <c r="Z186" s="194"/>
      <c r="AA186" s="194"/>
      <c r="AB186" s="194"/>
      <c r="AC186" s="194"/>
      <c r="AD186" s="194"/>
    </row>
    <row r="187" spans="1:30" outlineLevel="1" x14ac:dyDescent="0.2">
      <c r="A187" s="144" t="s">
        <v>1201</v>
      </c>
      <c r="B187" s="144">
        <v>11</v>
      </c>
      <c r="C187" s="144" t="s">
        <v>1190</v>
      </c>
      <c r="D187" s="158">
        <v>1148</v>
      </c>
      <c r="E187" s="124" t="s">
        <v>123</v>
      </c>
      <c r="F187" s="158"/>
      <c r="G187" s="192">
        <v>141.024</v>
      </c>
      <c r="H187" s="144">
        <v>120</v>
      </c>
      <c r="I187" s="144">
        <v>1</v>
      </c>
      <c r="J187" s="144">
        <v>1</v>
      </c>
      <c r="K187" s="144">
        <v>0.1</v>
      </c>
      <c r="L187" s="144">
        <v>120</v>
      </c>
      <c r="M187" s="144">
        <v>5</v>
      </c>
      <c r="N187" s="144" t="s">
        <v>1191</v>
      </c>
      <c r="O187" s="123">
        <f>(H187)/((1/M187)*L187)</f>
        <v>5</v>
      </c>
      <c r="P187" s="193">
        <f>1/K187</f>
        <v>10</v>
      </c>
      <c r="Q187" s="194">
        <f>H187/(I187*P187)</f>
        <v>12</v>
      </c>
      <c r="R187" s="124">
        <f>D187*I187*J187</f>
        <v>1148</v>
      </c>
      <c r="S187" s="124">
        <f>D187*H187*I187*J187</f>
        <v>137760</v>
      </c>
      <c r="T187" s="124">
        <f>(D187*J187)*(1/K187)</f>
        <v>11480</v>
      </c>
      <c r="U187" s="124">
        <f>S187/(O187+Q187)</f>
        <v>8103.5294117647063</v>
      </c>
      <c r="V187" s="124" t="s">
        <v>123</v>
      </c>
      <c r="W187" s="124" t="s">
        <v>123</v>
      </c>
      <c r="X187" s="124" t="s">
        <v>123</v>
      </c>
      <c r="Y187" s="194"/>
      <c r="Z187" s="194"/>
      <c r="AA187" s="194"/>
      <c r="AB187" s="194"/>
      <c r="AC187" s="194"/>
      <c r="AD187" s="194"/>
    </row>
    <row r="188" spans="1:30" outlineLevel="1" x14ac:dyDescent="0.2">
      <c r="A188" s="144" t="s">
        <v>1201</v>
      </c>
      <c r="B188" s="144">
        <v>12</v>
      </c>
      <c r="C188" s="144" t="s">
        <v>1190</v>
      </c>
      <c r="D188" s="158">
        <v>1167</v>
      </c>
      <c r="E188" s="124" t="s">
        <v>123</v>
      </c>
      <c r="F188" s="158"/>
      <c r="G188" s="192">
        <v>143.364</v>
      </c>
      <c r="H188" s="144">
        <v>120</v>
      </c>
      <c r="I188" s="144">
        <v>1</v>
      </c>
      <c r="J188" s="144">
        <v>1</v>
      </c>
      <c r="K188" s="144">
        <v>0.1</v>
      </c>
      <c r="L188" s="144">
        <v>120</v>
      </c>
      <c r="M188" s="144">
        <v>5</v>
      </c>
      <c r="N188" s="144" t="s">
        <v>1191</v>
      </c>
      <c r="O188" s="123">
        <f>(H188)/((1/M188)*L188)</f>
        <v>5</v>
      </c>
      <c r="P188" s="193">
        <f>1/K188</f>
        <v>10</v>
      </c>
      <c r="Q188" s="194">
        <f>H188/(I188*P188)</f>
        <v>12</v>
      </c>
      <c r="R188" s="124">
        <f>D188*I188*J188</f>
        <v>1167</v>
      </c>
      <c r="S188" s="124">
        <f>D188*H188*I188*J188</f>
        <v>140040</v>
      </c>
      <c r="T188" s="124">
        <f>(D188*J188)*(1/K188)</f>
        <v>11670</v>
      </c>
      <c r="U188" s="124">
        <f>S188/(O188+Q188)</f>
        <v>8237.6470588235297</v>
      </c>
      <c r="V188" s="124" t="s">
        <v>123</v>
      </c>
      <c r="W188" s="124" t="s">
        <v>123</v>
      </c>
      <c r="X188" s="124" t="s">
        <v>123</v>
      </c>
      <c r="Y188" s="194"/>
      <c r="Z188" s="194"/>
      <c r="AA188" s="194"/>
      <c r="AB188" s="194"/>
      <c r="AC188" s="194"/>
      <c r="AD188" s="194"/>
    </row>
    <row r="189" spans="1:30" outlineLevel="1" x14ac:dyDescent="0.2">
      <c r="A189" s="144" t="s">
        <v>1201</v>
      </c>
      <c r="B189" s="144">
        <v>13</v>
      </c>
      <c r="C189" s="144" t="s">
        <v>1190</v>
      </c>
      <c r="D189" s="158">
        <v>1187</v>
      </c>
      <c r="E189" s="124" t="s">
        <v>123</v>
      </c>
      <c r="F189" s="158"/>
      <c r="G189" s="192">
        <v>145.70400000000001</v>
      </c>
      <c r="H189" s="144">
        <v>120</v>
      </c>
      <c r="I189" s="144">
        <v>1</v>
      </c>
      <c r="J189" s="144">
        <v>1</v>
      </c>
      <c r="K189" s="144">
        <v>0.1</v>
      </c>
      <c r="L189" s="144">
        <v>120</v>
      </c>
      <c r="M189" s="144">
        <v>5</v>
      </c>
      <c r="N189" s="144" t="s">
        <v>1191</v>
      </c>
      <c r="O189" s="123">
        <f>(H189)/((1/M189)*L189)</f>
        <v>5</v>
      </c>
      <c r="P189" s="193">
        <f>1/K189</f>
        <v>10</v>
      </c>
      <c r="Q189" s="194">
        <f>H189/(I189*P189)</f>
        <v>12</v>
      </c>
      <c r="R189" s="124">
        <f>D189*I189*J189</f>
        <v>1187</v>
      </c>
      <c r="S189" s="124">
        <f>D189*H189*I189*J189</f>
        <v>142440</v>
      </c>
      <c r="T189" s="124">
        <f>(D189*J189)*(1/K189)</f>
        <v>11870</v>
      </c>
      <c r="U189" s="124">
        <f>S189/(O189+Q189)</f>
        <v>8378.823529411764</v>
      </c>
      <c r="V189" s="124" t="s">
        <v>123</v>
      </c>
      <c r="W189" s="124" t="s">
        <v>123</v>
      </c>
      <c r="X189" s="124" t="s">
        <v>123</v>
      </c>
      <c r="Y189" s="194"/>
      <c r="Z189" s="194"/>
      <c r="AA189" s="194"/>
      <c r="AB189" s="194"/>
      <c r="AC189" s="194"/>
      <c r="AD189" s="194"/>
    </row>
    <row r="190" spans="1:30" outlineLevel="1" x14ac:dyDescent="0.2">
      <c r="A190" s="144" t="s">
        <v>1201</v>
      </c>
      <c r="B190" s="144">
        <v>14</v>
      </c>
      <c r="C190" s="144" t="s">
        <v>1190</v>
      </c>
      <c r="D190" s="158">
        <v>1207</v>
      </c>
      <c r="E190" s="124" t="s">
        <v>123</v>
      </c>
      <c r="F190" s="158"/>
      <c r="G190" s="192">
        <v>148.04400000000001</v>
      </c>
      <c r="H190" s="144">
        <v>120</v>
      </c>
      <c r="I190" s="144">
        <v>1</v>
      </c>
      <c r="J190" s="144">
        <v>1</v>
      </c>
      <c r="K190" s="144">
        <v>0.1</v>
      </c>
      <c r="L190" s="144">
        <v>120</v>
      </c>
      <c r="M190" s="144">
        <v>5</v>
      </c>
      <c r="N190" s="144" t="s">
        <v>1191</v>
      </c>
      <c r="O190" s="123">
        <f>(H190)/((1/M190)*L190)</f>
        <v>5</v>
      </c>
      <c r="P190" s="193">
        <f>1/K190</f>
        <v>10</v>
      </c>
      <c r="Q190" s="194">
        <f>H190/(I190*P190)</f>
        <v>12</v>
      </c>
      <c r="R190" s="124">
        <f>D190*I190*J190</f>
        <v>1207</v>
      </c>
      <c r="S190" s="124">
        <f>D190*H190*I190*J190</f>
        <v>144840</v>
      </c>
      <c r="T190" s="124">
        <f>(D190*J190)*(1/K190)</f>
        <v>12070</v>
      </c>
      <c r="U190" s="124">
        <f>S190/(O190+Q190)</f>
        <v>8520</v>
      </c>
      <c r="V190" s="124" t="s">
        <v>123</v>
      </c>
      <c r="W190" s="124" t="s">
        <v>123</v>
      </c>
      <c r="X190" s="124" t="s">
        <v>123</v>
      </c>
      <c r="Y190" s="194"/>
      <c r="Z190" s="194"/>
      <c r="AA190" s="194"/>
      <c r="AB190" s="194"/>
      <c r="AC190" s="194"/>
      <c r="AD190" s="194"/>
    </row>
    <row r="191" spans="1:30" outlineLevel="1" x14ac:dyDescent="0.2">
      <c r="A191" s="144" t="s">
        <v>1201</v>
      </c>
      <c r="B191" s="144">
        <v>15</v>
      </c>
      <c r="C191" s="144" t="s">
        <v>1190</v>
      </c>
      <c r="D191" s="158">
        <v>1229</v>
      </c>
      <c r="E191" s="124" t="s">
        <v>123</v>
      </c>
      <c r="F191" s="158"/>
      <c r="G191" s="192">
        <v>150.38399999999999</v>
      </c>
      <c r="H191" s="144">
        <v>120</v>
      </c>
      <c r="I191" s="144">
        <v>1</v>
      </c>
      <c r="J191" s="144">
        <v>1</v>
      </c>
      <c r="K191" s="144">
        <v>0.1</v>
      </c>
      <c r="L191" s="144">
        <v>120</v>
      </c>
      <c r="M191" s="144">
        <v>5</v>
      </c>
      <c r="N191" s="144" t="s">
        <v>1191</v>
      </c>
      <c r="O191" s="123">
        <f>(H191)/((1/M191)*L191)</f>
        <v>5</v>
      </c>
      <c r="P191" s="193">
        <f>1/K191</f>
        <v>10</v>
      </c>
      <c r="Q191" s="194">
        <f>H191/(I191*P191)</f>
        <v>12</v>
      </c>
      <c r="R191" s="124">
        <f>D191*I191*J191</f>
        <v>1229</v>
      </c>
      <c r="S191" s="124">
        <f>D191*H191*I191*J191</f>
        <v>147480</v>
      </c>
      <c r="T191" s="124">
        <f>(D191*J191)*(1/K191)</f>
        <v>12290</v>
      </c>
      <c r="U191" s="124">
        <f>S191/(O191+Q191)</f>
        <v>8675.2941176470595</v>
      </c>
      <c r="V191" s="124" t="s">
        <v>123</v>
      </c>
      <c r="W191" s="124" t="s">
        <v>123</v>
      </c>
      <c r="X191" s="124" t="s">
        <v>123</v>
      </c>
      <c r="Y191" s="194"/>
      <c r="Z191" s="194"/>
      <c r="AA191" s="194"/>
      <c r="AB191" s="194"/>
      <c r="AC191" s="194"/>
      <c r="AD191" s="194"/>
    </row>
    <row r="192" spans="1:30" outlineLevel="1" x14ac:dyDescent="0.2">
      <c r="A192" s="144" t="s">
        <v>1201</v>
      </c>
      <c r="B192" s="144">
        <v>16</v>
      </c>
      <c r="C192" s="144" t="s">
        <v>1190</v>
      </c>
      <c r="D192" s="158">
        <v>1249</v>
      </c>
      <c r="E192" s="124" t="s">
        <v>123</v>
      </c>
      <c r="F192" s="158"/>
      <c r="G192" s="192">
        <v>152.72399999999999</v>
      </c>
      <c r="H192" s="144">
        <v>120</v>
      </c>
      <c r="I192" s="144">
        <v>1</v>
      </c>
      <c r="J192" s="144">
        <v>1</v>
      </c>
      <c r="K192" s="144">
        <v>0.1</v>
      </c>
      <c r="L192" s="144">
        <v>120</v>
      </c>
      <c r="M192" s="144">
        <v>5</v>
      </c>
      <c r="N192" s="144" t="s">
        <v>1191</v>
      </c>
      <c r="O192" s="123">
        <f>(H192)/((1/M192)*L192)</f>
        <v>5</v>
      </c>
      <c r="P192" s="193">
        <f>1/K192</f>
        <v>10</v>
      </c>
      <c r="Q192" s="194">
        <f>H192/(I192*P192)</f>
        <v>12</v>
      </c>
      <c r="R192" s="124">
        <f>D192*I192*J192</f>
        <v>1249</v>
      </c>
      <c r="S192" s="124">
        <f>D192*H192*I192*J192</f>
        <v>149880</v>
      </c>
      <c r="T192" s="124">
        <f>(D192*J192)*(1/K192)</f>
        <v>12490</v>
      </c>
      <c r="U192" s="124">
        <f>S192/(O192+Q192)</f>
        <v>8816.4705882352937</v>
      </c>
      <c r="V192" s="124" t="s">
        <v>123</v>
      </c>
      <c r="W192" s="124" t="s">
        <v>123</v>
      </c>
      <c r="X192" s="124" t="s">
        <v>123</v>
      </c>
      <c r="Y192" s="194"/>
      <c r="Z192" s="194"/>
      <c r="AA192" s="194"/>
      <c r="AB192" s="194"/>
      <c r="AC192" s="194"/>
      <c r="AD192" s="194"/>
    </row>
    <row r="193" spans="1:30" outlineLevel="1" x14ac:dyDescent="0.2">
      <c r="A193" s="144" t="s">
        <v>1201</v>
      </c>
      <c r="B193" s="144">
        <v>17</v>
      </c>
      <c r="C193" s="144" t="s">
        <v>1190</v>
      </c>
      <c r="D193" s="158">
        <v>1269</v>
      </c>
      <c r="E193" s="124" t="s">
        <v>123</v>
      </c>
      <c r="F193" s="158"/>
      <c r="G193" s="192">
        <v>155.06399999999999</v>
      </c>
      <c r="H193" s="144">
        <v>120</v>
      </c>
      <c r="I193" s="144">
        <v>1</v>
      </c>
      <c r="J193" s="144">
        <v>1</v>
      </c>
      <c r="K193" s="144">
        <v>0.1</v>
      </c>
      <c r="L193" s="144">
        <v>120</v>
      </c>
      <c r="M193" s="144">
        <v>5</v>
      </c>
      <c r="N193" s="144" t="s">
        <v>1191</v>
      </c>
      <c r="O193" s="123">
        <f>(H193)/((1/M193)*L193)</f>
        <v>5</v>
      </c>
      <c r="P193" s="193">
        <f>1/K193</f>
        <v>10</v>
      </c>
      <c r="Q193" s="194">
        <f>H193/(I193*P193)</f>
        <v>12</v>
      </c>
      <c r="R193" s="124">
        <f>D193*I193*J193</f>
        <v>1269</v>
      </c>
      <c r="S193" s="124">
        <f>D193*H193*I193*J193</f>
        <v>152280</v>
      </c>
      <c r="T193" s="124">
        <f>(D193*J193)*(1/K193)</f>
        <v>12690</v>
      </c>
      <c r="U193" s="124">
        <f>S193/(O193+Q193)</f>
        <v>8957.6470588235297</v>
      </c>
      <c r="V193" s="124" t="s">
        <v>123</v>
      </c>
      <c r="W193" s="124" t="s">
        <v>123</v>
      </c>
      <c r="X193" s="124" t="s">
        <v>123</v>
      </c>
      <c r="Y193" s="194"/>
      <c r="Z193" s="194"/>
      <c r="AA193" s="194"/>
      <c r="AB193" s="194"/>
      <c r="AC193" s="194"/>
      <c r="AD193" s="194"/>
    </row>
    <row r="194" spans="1:30" outlineLevel="1" x14ac:dyDescent="0.2">
      <c r="A194" s="144" t="s">
        <v>1201</v>
      </c>
      <c r="B194" s="144">
        <v>18</v>
      </c>
      <c r="C194" s="144" t="s">
        <v>1190</v>
      </c>
      <c r="D194" s="158">
        <v>1291</v>
      </c>
      <c r="E194" s="124" t="s">
        <v>123</v>
      </c>
      <c r="F194" s="158"/>
      <c r="G194" s="192">
        <v>157.404</v>
      </c>
      <c r="H194" s="144">
        <v>120</v>
      </c>
      <c r="I194" s="144">
        <v>1</v>
      </c>
      <c r="J194" s="144">
        <v>1</v>
      </c>
      <c r="K194" s="144">
        <v>0.1</v>
      </c>
      <c r="L194" s="144">
        <v>120</v>
      </c>
      <c r="M194" s="144">
        <v>5</v>
      </c>
      <c r="N194" s="144" t="s">
        <v>1191</v>
      </c>
      <c r="O194" s="123">
        <f>(H194)/((1/M194)*L194)</f>
        <v>5</v>
      </c>
      <c r="P194" s="193">
        <f>1/K194</f>
        <v>10</v>
      </c>
      <c r="Q194" s="194">
        <f>H194/(I194*P194)</f>
        <v>12</v>
      </c>
      <c r="R194" s="124">
        <f>D194*I194*J194</f>
        <v>1291</v>
      </c>
      <c r="S194" s="124">
        <f>D194*H194*I194*J194</f>
        <v>154920</v>
      </c>
      <c r="T194" s="124">
        <f>(D194*J194)*(1/K194)</f>
        <v>12910</v>
      </c>
      <c r="U194" s="124">
        <f>S194/(O194+Q194)</f>
        <v>9112.9411764705874</v>
      </c>
      <c r="V194" s="124" t="s">
        <v>123</v>
      </c>
      <c r="W194" s="124" t="s">
        <v>123</v>
      </c>
      <c r="X194" s="124" t="s">
        <v>123</v>
      </c>
      <c r="Y194" s="194"/>
      <c r="Z194" s="194"/>
      <c r="AA194" s="194"/>
      <c r="AB194" s="194"/>
      <c r="AC194" s="194"/>
      <c r="AD194" s="194"/>
    </row>
    <row r="195" spans="1:30" outlineLevel="1" x14ac:dyDescent="0.2">
      <c r="A195" s="144" t="s">
        <v>1201</v>
      </c>
      <c r="B195" s="144">
        <v>19</v>
      </c>
      <c r="C195" s="144" t="s">
        <v>1190</v>
      </c>
      <c r="D195" s="158">
        <v>1313</v>
      </c>
      <c r="E195" s="124" t="s">
        <v>123</v>
      </c>
      <c r="F195" s="158"/>
      <c r="G195" s="192">
        <v>159.744</v>
      </c>
      <c r="H195" s="144">
        <v>120</v>
      </c>
      <c r="I195" s="144">
        <v>1</v>
      </c>
      <c r="J195" s="144">
        <v>1</v>
      </c>
      <c r="K195" s="144">
        <v>0.1</v>
      </c>
      <c r="L195" s="144">
        <v>120</v>
      </c>
      <c r="M195" s="144">
        <v>5</v>
      </c>
      <c r="N195" s="144" t="s">
        <v>1191</v>
      </c>
      <c r="O195" s="123">
        <f>(H195)/((1/M195)*L195)</f>
        <v>5</v>
      </c>
      <c r="P195" s="193">
        <f>1/K195</f>
        <v>10</v>
      </c>
      <c r="Q195" s="194">
        <f>H195/(I195*P195)</f>
        <v>12</v>
      </c>
      <c r="R195" s="124">
        <f>D195*I195*J195</f>
        <v>1313</v>
      </c>
      <c r="S195" s="124">
        <f>D195*H195*I195*J195</f>
        <v>157560</v>
      </c>
      <c r="T195" s="124">
        <f>(D195*J195)*(1/K195)</f>
        <v>13130</v>
      </c>
      <c r="U195" s="124">
        <f>S195/(O195+Q195)</f>
        <v>9268.2352941176468</v>
      </c>
      <c r="V195" s="124" t="s">
        <v>123</v>
      </c>
      <c r="W195" s="124" t="s">
        <v>123</v>
      </c>
      <c r="X195" s="124" t="s">
        <v>123</v>
      </c>
      <c r="Y195" s="194"/>
      <c r="Z195" s="194"/>
      <c r="AA195" s="194"/>
      <c r="AB195" s="194"/>
      <c r="AC195" s="194"/>
      <c r="AD195" s="194"/>
    </row>
    <row r="196" spans="1:30" outlineLevel="1" x14ac:dyDescent="0.2">
      <c r="A196" s="144" t="s">
        <v>1201</v>
      </c>
      <c r="B196" s="144">
        <v>20</v>
      </c>
      <c r="C196" s="144" t="s">
        <v>1190</v>
      </c>
      <c r="D196" s="158">
        <v>1336</v>
      </c>
      <c r="E196" s="124" t="s">
        <v>123</v>
      </c>
      <c r="F196" s="158"/>
      <c r="G196" s="192">
        <v>162.084</v>
      </c>
      <c r="H196" s="144">
        <v>120</v>
      </c>
      <c r="I196" s="144">
        <v>1</v>
      </c>
      <c r="J196" s="144">
        <v>1</v>
      </c>
      <c r="K196" s="144">
        <v>0.1</v>
      </c>
      <c r="L196" s="144">
        <v>120</v>
      </c>
      <c r="M196" s="144">
        <v>5</v>
      </c>
      <c r="N196" s="144" t="s">
        <v>1191</v>
      </c>
      <c r="O196" s="123">
        <f>(H196)/((1/M196)*L196)</f>
        <v>5</v>
      </c>
      <c r="P196" s="193">
        <f>1/K196</f>
        <v>10</v>
      </c>
      <c r="Q196" s="194">
        <f>H196/(I196*P196)</f>
        <v>12</v>
      </c>
      <c r="R196" s="124">
        <f>D196*I196*J196</f>
        <v>1336</v>
      </c>
      <c r="S196" s="124">
        <f>D196*H196*I196*J196</f>
        <v>160320</v>
      </c>
      <c r="T196" s="124">
        <f>(D196*J196)*(1/K196)</f>
        <v>13360</v>
      </c>
      <c r="U196" s="124">
        <f>S196/(O196+Q196)</f>
        <v>9430.5882352941171</v>
      </c>
      <c r="V196" s="124" t="s">
        <v>123</v>
      </c>
      <c r="W196" s="124" t="s">
        <v>123</v>
      </c>
      <c r="X196" s="124" t="s">
        <v>123</v>
      </c>
      <c r="Y196" s="194"/>
      <c r="Z196" s="194"/>
      <c r="AA196" s="194"/>
      <c r="AB196" s="194"/>
      <c r="AC196" s="194"/>
      <c r="AD196" s="194"/>
    </row>
    <row r="197" spans="1:30" outlineLevel="1" x14ac:dyDescent="0.2">
      <c r="A197" s="144" t="s">
        <v>1201</v>
      </c>
      <c r="B197" s="144">
        <v>21</v>
      </c>
      <c r="C197" s="144" t="s">
        <v>1190</v>
      </c>
      <c r="D197" s="158">
        <v>1358</v>
      </c>
      <c r="E197" s="124" t="s">
        <v>123</v>
      </c>
      <c r="F197" s="158"/>
      <c r="G197" s="192">
        <v>164.42400000000001</v>
      </c>
      <c r="H197" s="144">
        <v>120</v>
      </c>
      <c r="I197" s="144">
        <v>1</v>
      </c>
      <c r="J197" s="144">
        <v>1</v>
      </c>
      <c r="K197" s="144">
        <v>0.1</v>
      </c>
      <c r="L197" s="144">
        <v>120</v>
      </c>
      <c r="M197" s="144">
        <v>5</v>
      </c>
      <c r="N197" s="144" t="s">
        <v>1191</v>
      </c>
      <c r="O197" s="123">
        <f>(H197)/((1/M197)*L197)</f>
        <v>5</v>
      </c>
      <c r="P197" s="193">
        <f>1/K197</f>
        <v>10</v>
      </c>
      <c r="Q197" s="194">
        <f>H197/(I197*P197)</f>
        <v>12</v>
      </c>
      <c r="R197" s="124">
        <f>D197*I197*J197</f>
        <v>1358</v>
      </c>
      <c r="S197" s="124">
        <f>D197*H197*I197*J197</f>
        <v>162960</v>
      </c>
      <c r="T197" s="124">
        <f>(D197*J197)*(1/K197)</f>
        <v>13580</v>
      </c>
      <c r="U197" s="124">
        <f>S197/(O197+Q197)</f>
        <v>9585.8823529411766</v>
      </c>
      <c r="V197" s="124" t="s">
        <v>123</v>
      </c>
      <c r="W197" s="124" t="s">
        <v>123</v>
      </c>
      <c r="X197" s="124" t="s">
        <v>123</v>
      </c>
      <c r="Y197" s="194"/>
      <c r="Z197" s="194"/>
      <c r="AA197" s="194"/>
      <c r="AB197" s="194"/>
      <c r="AC197" s="194"/>
      <c r="AD197" s="194"/>
    </row>
    <row r="198" spans="1:30" outlineLevel="1" x14ac:dyDescent="0.2">
      <c r="A198" s="144" t="s">
        <v>1201</v>
      </c>
      <c r="B198" s="144">
        <v>22</v>
      </c>
      <c r="C198" s="144" t="s">
        <v>1190</v>
      </c>
      <c r="D198" s="158">
        <v>1382</v>
      </c>
      <c r="E198" s="124" t="s">
        <v>123</v>
      </c>
      <c r="F198" s="158"/>
      <c r="G198" s="192">
        <v>166.76400000000001</v>
      </c>
      <c r="H198" s="144">
        <v>120</v>
      </c>
      <c r="I198" s="144">
        <v>1</v>
      </c>
      <c r="J198" s="144">
        <v>1</v>
      </c>
      <c r="K198" s="144">
        <v>0.1</v>
      </c>
      <c r="L198" s="144">
        <v>120</v>
      </c>
      <c r="M198" s="144">
        <v>5</v>
      </c>
      <c r="N198" s="144" t="s">
        <v>1191</v>
      </c>
      <c r="O198" s="123">
        <f>(H198)/((1/M198)*L198)</f>
        <v>5</v>
      </c>
      <c r="P198" s="193">
        <f>1/K198</f>
        <v>10</v>
      </c>
      <c r="Q198" s="194">
        <f>H198/(I198*P198)</f>
        <v>12</v>
      </c>
      <c r="R198" s="124">
        <f>D198*I198*J198</f>
        <v>1382</v>
      </c>
      <c r="S198" s="124">
        <f>D198*H198*I198*J198</f>
        <v>165840</v>
      </c>
      <c r="T198" s="124">
        <f>(D198*J198)*(1/K198)</f>
        <v>13820</v>
      </c>
      <c r="U198" s="124">
        <f>S198/(O198+Q198)</f>
        <v>9755.2941176470595</v>
      </c>
      <c r="V198" s="124" t="s">
        <v>123</v>
      </c>
      <c r="W198" s="124" t="s">
        <v>123</v>
      </c>
      <c r="X198" s="124" t="s">
        <v>123</v>
      </c>
      <c r="Y198" s="194"/>
      <c r="Z198" s="194"/>
      <c r="AA198" s="194"/>
      <c r="AB198" s="194"/>
      <c r="AC198" s="194"/>
      <c r="AD198" s="194"/>
    </row>
    <row r="199" spans="1:30" outlineLevel="1" x14ac:dyDescent="0.2">
      <c r="A199" s="144" t="s">
        <v>1201</v>
      </c>
      <c r="B199" s="144">
        <v>23</v>
      </c>
      <c r="C199" s="144" t="s">
        <v>1190</v>
      </c>
      <c r="D199" s="158">
        <v>1404</v>
      </c>
      <c r="E199" s="124" t="s">
        <v>123</v>
      </c>
      <c r="F199" s="158"/>
      <c r="G199" s="192">
        <v>169.10400000000001</v>
      </c>
      <c r="H199" s="144">
        <v>120</v>
      </c>
      <c r="I199" s="144">
        <v>1</v>
      </c>
      <c r="J199" s="144">
        <v>1</v>
      </c>
      <c r="K199" s="144">
        <v>0.1</v>
      </c>
      <c r="L199" s="144">
        <v>120</v>
      </c>
      <c r="M199" s="144">
        <v>5</v>
      </c>
      <c r="N199" s="144" t="s">
        <v>1191</v>
      </c>
      <c r="O199" s="123">
        <f>(H199)/((1/M199)*L199)</f>
        <v>5</v>
      </c>
      <c r="P199" s="193">
        <f>1/K199</f>
        <v>10</v>
      </c>
      <c r="Q199" s="194">
        <f>H199/(I199*P199)</f>
        <v>12</v>
      </c>
      <c r="R199" s="124">
        <f>D199*I199*J199</f>
        <v>1404</v>
      </c>
      <c r="S199" s="124">
        <f>D199*H199*I199*J199</f>
        <v>168480</v>
      </c>
      <c r="T199" s="124">
        <f>(D199*J199)*(1/K199)</f>
        <v>14040</v>
      </c>
      <c r="U199" s="124">
        <f>S199/(O199+Q199)</f>
        <v>9910.5882352941171</v>
      </c>
      <c r="V199" s="124" t="s">
        <v>123</v>
      </c>
      <c r="W199" s="124" t="s">
        <v>123</v>
      </c>
      <c r="X199" s="124" t="s">
        <v>123</v>
      </c>
      <c r="Y199" s="194"/>
      <c r="Z199" s="194"/>
      <c r="AA199" s="194"/>
      <c r="AB199" s="194"/>
      <c r="AC199" s="194"/>
      <c r="AD199" s="194"/>
    </row>
    <row r="200" spans="1:30" outlineLevel="1" x14ac:dyDescent="0.2">
      <c r="A200" s="144" t="s">
        <v>1201</v>
      </c>
      <c r="B200" s="144">
        <v>24</v>
      </c>
      <c r="C200" s="144" t="s">
        <v>1190</v>
      </c>
      <c r="D200" s="158">
        <v>1428</v>
      </c>
      <c r="E200" s="124" t="s">
        <v>123</v>
      </c>
      <c r="F200" s="158"/>
      <c r="G200" s="192">
        <v>171.44399999999999</v>
      </c>
      <c r="H200" s="144">
        <v>120</v>
      </c>
      <c r="I200" s="144">
        <v>1</v>
      </c>
      <c r="J200" s="144">
        <v>1</v>
      </c>
      <c r="K200" s="144">
        <v>0.1</v>
      </c>
      <c r="L200" s="144">
        <v>120</v>
      </c>
      <c r="M200" s="144">
        <v>5</v>
      </c>
      <c r="N200" s="144" t="s">
        <v>1191</v>
      </c>
      <c r="O200" s="123">
        <f>(H200)/((1/M200)*L200)</f>
        <v>5</v>
      </c>
      <c r="P200" s="193">
        <f>1/K200</f>
        <v>10</v>
      </c>
      <c r="Q200" s="194">
        <f>H200/(I200*P200)</f>
        <v>12</v>
      </c>
      <c r="R200" s="124">
        <f>D200*I200*J200</f>
        <v>1428</v>
      </c>
      <c r="S200" s="124">
        <f>D200*H200*I200*J200</f>
        <v>171360</v>
      </c>
      <c r="T200" s="124">
        <f>(D200*J200)*(1/K200)</f>
        <v>14280</v>
      </c>
      <c r="U200" s="124">
        <f>S200/(O200+Q200)</f>
        <v>10080</v>
      </c>
      <c r="V200" s="124" t="s">
        <v>123</v>
      </c>
      <c r="W200" s="124" t="s">
        <v>123</v>
      </c>
      <c r="X200" s="124" t="s">
        <v>123</v>
      </c>
      <c r="Y200" s="194"/>
      <c r="Z200" s="194"/>
      <c r="AA200" s="194"/>
      <c r="AB200" s="194"/>
      <c r="AC200" s="194"/>
      <c r="AD200" s="194"/>
    </row>
    <row r="201" spans="1:30" outlineLevel="1" x14ac:dyDescent="0.2">
      <c r="A201" s="144" t="s">
        <v>1201</v>
      </c>
      <c r="B201" s="144">
        <v>25</v>
      </c>
      <c r="C201" s="144" t="s">
        <v>1190</v>
      </c>
      <c r="D201" s="158">
        <v>1453</v>
      </c>
      <c r="E201" s="124" t="s">
        <v>123</v>
      </c>
      <c r="F201" s="158"/>
      <c r="G201" s="192">
        <v>263.64</v>
      </c>
      <c r="H201" s="144">
        <v>120</v>
      </c>
      <c r="I201" s="144">
        <v>1</v>
      </c>
      <c r="J201" s="144">
        <v>1</v>
      </c>
      <c r="K201" s="144">
        <v>0.1</v>
      </c>
      <c r="L201" s="144">
        <v>120</v>
      </c>
      <c r="M201" s="144">
        <v>5</v>
      </c>
      <c r="N201" s="144" t="s">
        <v>1191</v>
      </c>
      <c r="O201" s="123">
        <f>(H201)/((1/M201)*L201)</f>
        <v>5</v>
      </c>
      <c r="P201" s="193">
        <f>1/K201</f>
        <v>10</v>
      </c>
      <c r="Q201" s="194">
        <f>H201/(I201*P201)</f>
        <v>12</v>
      </c>
      <c r="R201" s="124">
        <f>D201*I201*J201</f>
        <v>1453</v>
      </c>
      <c r="S201" s="124">
        <f>D201*H201*I201*J201</f>
        <v>174360</v>
      </c>
      <c r="T201" s="124">
        <f>(D201*J201)*(1/K201)</f>
        <v>14530</v>
      </c>
      <c r="U201" s="124">
        <f>S201/(O201+Q201)</f>
        <v>10256.470588235294</v>
      </c>
      <c r="V201" s="124" t="s">
        <v>123</v>
      </c>
      <c r="W201" s="124" t="s">
        <v>123</v>
      </c>
      <c r="X201" s="124" t="s">
        <v>123</v>
      </c>
      <c r="Y201" s="194"/>
      <c r="Z201" s="194"/>
      <c r="AA201" s="194"/>
      <c r="AB201" s="194"/>
      <c r="AC201" s="194"/>
      <c r="AD201" s="194"/>
    </row>
    <row r="202" spans="1:30" x14ac:dyDescent="0.2">
      <c r="A202" s="144" t="s">
        <v>1202</v>
      </c>
      <c r="B202" s="144">
        <v>1</v>
      </c>
      <c r="C202" s="144" t="s">
        <v>1190</v>
      </c>
      <c r="D202" s="158">
        <v>3378</v>
      </c>
      <c r="E202" s="124" t="s">
        <v>123</v>
      </c>
      <c r="F202" s="158"/>
      <c r="G202" s="192"/>
      <c r="H202" s="144">
        <v>9</v>
      </c>
      <c r="I202" s="144">
        <v>1</v>
      </c>
      <c r="J202" s="144">
        <v>1</v>
      </c>
      <c r="K202" s="144">
        <v>0.5</v>
      </c>
      <c r="L202" s="144">
        <v>1</v>
      </c>
      <c r="M202" s="144">
        <v>1.667</v>
      </c>
      <c r="N202" s="144" t="s">
        <v>1199</v>
      </c>
      <c r="O202" s="123">
        <f>(H202)/((1/M202)*L202)</f>
        <v>15.003000000000002</v>
      </c>
      <c r="P202" s="193">
        <f>1/K202</f>
        <v>2</v>
      </c>
      <c r="Q202" s="194">
        <f>H202/(I202*P202)</f>
        <v>4.5</v>
      </c>
      <c r="R202" s="124">
        <f>D202*I202*J202</f>
        <v>3378</v>
      </c>
      <c r="S202" s="124">
        <f>D202*H202*I202*J202</f>
        <v>30402</v>
      </c>
      <c r="T202" s="124">
        <f>(D202*J202)*(1/K202)</f>
        <v>6756</v>
      </c>
      <c r="U202" s="124">
        <f>S202/(O202+Q202)</f>
        <v>1558.83710198431</v>
      </c>
      <c r="V202" s="124" t="s">
        <v>123</v>
      </c>
      <c r="W202" s="124" t="s">
        <v>123</v>
      </c>
      <c r="X202" s="124" t="s">
        <v>123</v>
      </c>
      <c r="Y202" s="194"/>
      <c r="Z202" s="194"/>
      <c r="AA202" s="194"/>
      <c r="AB202" s="194"/>
      <c r="AC202" s="194"/>
      <c r="AD202" s="194"/>
    </row>
    <row r="203" spans="1:30" outlineLevel="1" x14ac:dyDescent="0.2">
      <c r="A203" s="144" t="s">
        <v>1202</v>
      </c>
      <c r="B203" s="144">
        <v>2</v>
      </c>
      <c r="C203" s="144" t="s">
        <v>1190</v>
      </c>
      <c r="D203" s="158">
        <v>3443</v>
      </c>
      <c r="E203" s="124" t="s">
        <v>123</v>
      </c>
      <c r="F203" s="158"/>
      <c r="G203" s="192"/>
      <c r="H203" s="144">
        <v>9</v>
      </c>
      <c r="I203" s="144">
        <v>1</v>
      </c>
      <c r="J203" s="144">
        <v>1</v>
      </c>
      <c r="K203" s="144">
        <v>0.5</v>
      </c>
      <c r="L203" s="144">
        <v>1</v>
      </c>
      <c r="M203" s="144">
        <v>1.667</v>
      </c>
      <c r="N203" s="144" t="s">
        <v>1199</v>
      </c>
      <c r="O203" s="123">
        <f>(H203)/((1/M203)*L203)</f>
        <v>15.003000000000002</v>
      </c>
      <c r="P203" s="193">
        <f>1/K203</f>
        <v>2</v>
      </c>
      <c r="Q203" s="194">
        <f>H203/(I203*P203)</f>
        <v>4.5</v>
      </c>
      <c r="R203" s="124">
        <f>D203*I203*J203</f>
        <v>3443</v>
      </c>
      <c r="S203" s="124">
        <f>D203*H203*I203*J203</f>
        <v>30987</v>
      </c>
      <c r="T203" s="124">
        <f>(D203*J203)*(1/K203)</f>
        <v>6886</v>
      </c>
      <c r="U203" s="124">
        <f>S203/(O203+Q203)</f>
        <v>1588.8324873096446</v>
      </c>
      <c r="V203" s="124" t="s">
        <v>123</v>
      </c>
      <c r="W203" s="124" t="s">
        <v>123</v>
      </c>
      <c r="X203" s="124" t="s">
        <v>123</v>
      </c>
      <c r="Y203" s="194"/>
      <c r="Z203" s="194"/>
      <c r="AA203" s="194"/>
      <c r="AB203" s="194"/>
      <c r="AC203" s="194"/>
      <c r="AD203" s="194"/>
    </row>
    <row r="204" spans="1:30" outlineLevel="1" x14ac:dyDescent="0.2">
      <c r="A204" s="144" t="s">
        <v>1202</v>
      </c>
      <c r="B204" s="144">
        <v>3</v>
      </c>
      <c r="C204" s="144" t="s">
        <v>1190</v>
      </c>
      <c r="D204" s="158">
        <v>3507</v>
      </c>
      <c r="E204" s="124" t="s">
        <v>123</v>
      </c>
      <c r="F204" s="158"/>
      <c r="G204" s="192"/>
      <c r="H204" s="144">
        <v>9</v>
      </c>
      <c r="I204" s="144">
        <v>1</v>
      </c>
      <c r="J204" s="144">
        <v>1</v>
      </c>
      <c r="K204" s="144">
        <v>0.5</v>
      </c>
      <c r="L204" s="144">
        <v>1</v>
      </c>
      <c r="M204" s="144">
        <v>1.667</v>
      </c>
      <c r="N204" s="144" t="s">
        <v>1199</v>
      </c>
      <c r="O204" s="123">
        <f>(H204)/((1/M204)*L204)</f>
        <v>15.003000000000002</v>
      </c>
      <c r="P204" s="193">
        <f>1/K204</f>
        <v>2</v>
      </c>
      <c r="Q204" s="194">
        <f>H204/(I204*P204)</f>
        <v>4.5</v>
      </c>
      <c r="R204" s="124">
        <f>D204*I204*J204</f>
        <v>3507</v>
      </c>
      <c r="S204" s="124">
        <f>D204*H204*I204*J204</f>
        <v>31563</v>
      </c>
      <c r="T204" s="124">
        <f>(D204*J204)*(1/K204)</f>
        <v>7014</v>
      </c>
      <c r="U204" s="124">
        <f>S204/(O204+Q204)</f>
        <v>1618.3664051684357</v>
      </c>
      <c r="V204" s="124" t="s">
        <v>123</v>
      </c>
      <c r="W204" s="124" t="s">
        <v>123</v>
      </c>
      <c r="X204" s="124" t="s">
        <v>123</v>
      </c>
      <c r="Y204" s="194"/>
      <c r="Z204" s="194"/>
      <c r="AA204" s="194"/>
      <c r="AB204" s="194"/>
      <c r="AC204" s="194"/>
      <c r="AD204" s="194"/>
    </row>
    <row r="205" spans="1:30" outlineLevel="1" x14ac:dyDescent="0.2">
      <c r="A205" s="144" t="s">
        <v>1202</v>
      </c>
      <c r="B205" s="144">
        <v>4</v>
      </c>
      <c r="C205" s="144" t="s">
        <v>1190</v>
      </c>
      <c r="D205" s="158">
        <v>3572</v>
      </c>
      <c r="E205" s="124" t="s">
        <v>123</v>
      </c>
      <c r="F205" s="158"/>
      <c r="G205" s="192"/>
      <c r="H205" s="144">
        <v>9</v>
      </c>
      <c r="I205" s="144">
        <v>1</v>
      </c>
      <c r="J205" s="144">
        <v>1</v>
      </c>
      <c r="K205" s="144">
        <v>0.5</v>
      </c>
      <c r="L205" s="144">
        <v>1</v>
      </c>
      <c r="M205" s="144">
        <v>1.667</v>
      </c>
      <c r="N205" s="144" t="s">
        <v>1199</v>
      </c>
      <c r="O205" s="123">
        <f>(H205)/((1/M205)*L205)</f>
        <v>15.003000000000002</v>
      </c>
      <c r="P205" s="193">
        <f>1/K205</f>
        <v>2</v>
      </c>
      <c r="Q205" s="194">
        <f>H205/(I205*P205)</f>
        <v>4.5</v>
      </c>
      <c r="R205" s="124">
        <f>D205*I205*J205</f>
        <v>3572</v>
      </c>
      <c r="S205" s="124">
        <f>D205*H205*I205*J205</f>
        <v>32148</v>
      </c>
      <c r="T205" s="124">
        <f>(D205*J205)*(1/K205)</f>
        <v>7144</v>
      </c>
      <c r="U205" s="124">
        <f>S205/(O205+Q205)</f>
        <v>1648.3617904937703</v>
      </c>
      <c r="V205" s="124" t="s">
        <v>123</v>
      </c>
      <c r="W205" s="124" t="s">
        <v>123</v>
      </c>
      <c r="X205" s="124" t="s">
        <v>123</v>
      </c>
      <c r="Y205" s="194"/>
      <c r="Z205" s="194"/>
      <c r="AA205" s="194"/>
      <c r="AB205" s="194"/>
      <c r="AC205" s="194"/>
      <c r="AD205" s="194"/>
    </row>
    <row r="206" spans="1:30" outlineLevel="1" x14ac:dyDescent="0.2">
      <c r="A206" s="144" t="s">
        <v>1202</v>
      </c>
      <c r="B206" s="144">
        <v>5</v>
      </c>
      <c r="C206" s="144" t="s">
        <v>1190</v>
      </c>
      <c r="D206" s="158">
        <v>3637</v>
      </c>
      <c r="E206" s="124" t="s">
        <v>123</v>
      </c>
      <c r="F206" s="158"/>
      <c r="G206" s="192"/>
      <c r="H206" s="144">
        <v>9</v>
      </c>
      <c r="I206" s="144">
        <v>1</v>
      </c>
      <c r="J206" s="144">
        <v>1</v>
      </c>
      <c r="K206" s="144">
        <v>0.5</v>
      </c>
      <c r="L206" s="144">
        <v>1</v>
      </c>
      <c r="M206" s="144">
        <v>1.667</v>
      </c>
      <c r="N206" s="144" t="s">
        <v>1199</v>
      </c>
      <c r="O206" s="123">
        <f>(H206)/((1/M206)*L206)</f>
        <v>15.003000000000002</v>
      </c>
      <c r="P206" s="193">
        <f>1/K206</f>
        <v>2</v>
      </c>
      <c r="Q206" s="194">
        <f>H206/(I206*P206)</f>
        <v>4.5</v>
      </c>
      <c r="R206" s="124">
        <f>D206*I206*J206</f>
        <v>3637</v>
      </c>
      <c r="S206" s="124">
        <f>D206*H206*I206*J206</f>
        <v>32733</v>
      </c>
      <c r="T206" s="124">
        <f>(D206*J206)*(1/K206)</f>
        <v>7274</v>
      </c>
      <c r="U206" s="124">
        <f>S206/(O206+Q206)</f>
        <v>1678.3571758191047</v>
      </c>
      <c r="V206" s="124" t="s">
        <v>123</v>
      </c>
      <c r="W206" s="124" t="s">
        <v>123</v>
      </c>
      <c r="X206" s="124" t="s">
        <v>123</v>
      </c>
      <c r="Y206" s="194"/>
      <c r="Z206" s="194"/>
      <c r="AA206" s="194"/>
      <c r="AB206" s="194"/>
      <c r="AC206" s="194"/>
      <c r="AD206" s="194"/>
    </row>
    <row r="207" spans="1:30" outlineLevel="1" x14ac:dyDescent="0.2">
      <c r="A207" s="144" t="s">
        <v>1202</v>
      </c>
      <c r="B207" s="144">
        <v>6</v>
      </c>
      <c r="C207" s="144" t="s">
        <v>1190</v>
      </c>
      <c r="D207" s="158">
        <v>3702</v>
      </c>
      <c r="E207" s="124" t="s">
        <v>123</v>
      </c>
      <c r="F207" s="158"/>
      <c r="G207" s="192"/>
      <c r="H207" s="144">
        <v>9</v>
      </c>
      <c r="I207" s="144">
        <v>1</v>
      </c>
      <c r="J207" s="144">
        <v>1</v>
      </c>
      <c r="K207" s="144">
        <v>0.5</v>
      </c>
      <c r="L207" s="144">
        <v>1</v>
      </c>
      <c r="M207" s="144">
        <v>1.667</v>
      </c>
      <c r="N207" s="144" t="s">
        <v>1199</v>
      </c>
      <c r="O207" s="123">
        <f>(H207)/((1/M207)*L207)</f>
        <v>15.003000000000002</v>
      </c>
      <c r="P207" s="193">
        <f>1/K207</f>
        <v>2</v>
      </c>
      <c r="Q207" s="194">
        <f>H207/(I207*P207)</f>
        <v>4.5</v>
      </c>
      <c r="R207" s="124">
        <f>D207*I207*J207</f>
        <v>3702</v>
      </c>
      <c r="S207" s="124">
        <f>D207*H207*I207*J207</f>
        <v>33318</v>
      </c>
      <c r="T207" s="124">
        <f>(D207*J207)*(1/K207)</f>
        <v>7404</v>
      </c>
      <c r="U207" s="124">
        <f>S207/(O207+Q207)</f>
        <v>1708.3525611444393</v>
      </c>
      <c r="V207" s="124" t="s">
        <v>123</v>
      </c>
      <c r="W207" s="124" t="s">
        <v>123</v>
      </c>
      <c r="X207" s="124" t="s">
        <v>123</v>
      </c>
      <c r="Y207" s="194"/>
      <c r="Z207" s="194"/>
      <c r="AA207" s="194"/>
      <c r="AB207" s="194"/>
      <c r="AC207" s="194"/>
      <c r="AD207" s="194"/>
    </row>
    <row r="208" spans="1:30" outlineLevel="1" x14ac:dyDescent="0.2">
      <c r="A208" s="144" t="s">
        <v>1202</v>
      </c>
      <c r="B208" s="144">
        <v>7</v>
      </c>
      <c r="C208" s="144" t="s">
        <v>1190</v>
      </c>
      <c r="D208" s="158">
        <v>3767</v>
      </c>
      <c r="E208" s="124" t="s">
        <v>123</v>
      </c>
      <c r="F208" s="158"/>
      <c r="G208" s="192"/>
      <c r="H208" s="144">
        <v>9</v>
      </c>
      <c r="I208" s="144">
        <v>1</v>
      </c>
      <c r="J208" s="144">
        <v>1</v>
      </c>
      <c r="K208" s="144">
        <v>0.5</v>
      </c>
      <c r="L208" s="144">
        <v>1</v>
      </c>
      <c r="M208" s="144">
        <v>1.667</v>
      </c>
      <c r="N208" s="144" t="s">
        <v>1199</v>
      </c>
      <c r="O208" s="123">
        <f>(H208)/((1/M208)*L208)</f>
        <v>15.003000000000002</v>
      </c>
      <c r="P208" s="193">
        <f>1/K208</f>
        <v>2</v>
      </c>
      <c r="Q208" s="194">
        <f>H208/(I208*P208)</f>
        <v>4.5</v>
      </c>
      <c r="R208" s="124">
        <f>D208*I208*J208</f>
        <v>3767</v>
      </c>
      <c r="S208" s="124">
        <f>D208*H208*I208*J208</f>
        <v>33903</v>
      </c>
      <c r="T208" s="124">
        <f>(D208*J208)*(1/K208)</f>
        <v>7534</v>
      </c>
      <c r="U208" s="124">
        <f>S208/(O208+Q208)</f>
        <v>1738.3479464697739</v>
      </c>
      <c r="V208" s="124" t="s">
        <v>123</v>
      </c>
      <c r="W208" s="124" t="s">
        <v>123</v>
      </c>
      <c r="X208" s="124" t="s">
        <v>123</v>
      </c>
      <c r="Y208" s="194"/>
      <c r="Z208" s="194"/>
      <c r="AA208" s="194"/>
      <c r="AB208" s="194"/>
      <c r="AC208" s="194"/>
      <c r="AD208" s="194"/>
    </row>
    <row r="209" spans="1:30" outlineLevel="1" x14ac:dyDescent="0.2">
      <c r="A209" s="144" t="s">
        <v>1202</v>
      </c>
      <c r="B209" s="144">
        <v>8</v>
      </c>
      <c r="C209" s="144" t="s">
        <v>1190</v>
      </c>
      <c r="D209" s="158">
        <v>3831</v>
      </c>
      <c r="E209" s="124" t="s">
        <v>123</v>
      </c>
      <c r="F209" s="158"/>
      <c r="G209" s="192"/>
      <c r="H209" s="144">
        <v>9</v>
      </c>
      <c r="I209" s="144">
        <v>1</v>
      </c>
      <c r="J209" s="144">
        <v>1</v>
      </c>
      <c r="K209" s="144">
        <v>0.5</v>
      </c>
      <c r="L209" s="144">
        <v>1</v>
      </c>
      <c r="M209" s="144">
        <v>1.667</v>
      </c>
      <c r="N209" s="144" t="s">
        <v>1199</v>
      </c>
      <c r="O209" s="123">
        <f>(H209)/((1/M209)*L209)</f>
        <v>15.003000000000002</v>
      </c>
      <c r="P209" s="193">
        <f>1/K209</f>
        <v>2</v>
      </c>
      <c r="Q209" s="194">
        <f>H209/(I209*P209)</f>
        <v>4.5</v>
      </c>
      <c r="R209" s="124">
        <f>D209*I209*J209</f>
        <v>3831</v>
      </c>
      <c r="S209" s="124">
        <f>D209*H209*I209*J209</f>
        <v>34479</v>
      </c>
      <c r="T209" s="124">
        <f>(D209*J209)*(1/K209)</f>
        <v>7662</v>
      </c>
      <c r="U209" s="124">
        <f>S209/(O209+Q209)</f>
        <v>1767.8818643285649</v>
      </c>
      <c r="V209" s="124" t="s">
        <v>123</v>
      </c>
      <c r="W209" s="124" t="s">
        <v>123</v>
      </c>
      <c r="X209" s="124" t="s">
        <v>123</v>
      </c>
      <c r="Y209" s="194"/>
      <c r="Z209" s="194"/>
      <c r="AA209" s="194"/>
      <c r="AB209" s="194"/>
      <c r="AC209" s="194"/>
      <c r="AD209" s="194"/>
    </row>
    <row r="210" spans="1:30" outlineLevel="1" x14ac:dyDescent="0.2">
      <c r="A210" s="144" t="s">
        <v>1202</v>
      </c>
      <c r="B210" s="144">
        <v>9</v>
      </c>
      <c r="C210" s="144" t="s">
        <v>1190</v>
      </c>
      <c r="D210" s="158">
        <v>3896</v>
      </c>
      <c r="E210" s="124" t="s">
        <v>123</v>
      </c>
      <c r="F210" s="158"/>
      <c r="G210" s="192"/>
      <c r="H210" s="144">
        <v>9</v>
      </c>
      <c r="I210" s="144">
        <v>1</v>
      </c>
      <c r="J210" s="144">
        <v>1</v>
      </c>
      <c r="K210" s="144">
        <v>0.5</v>
      </c>
      <c r="L210" s="144">
        <v>1</v>
      </c>
      <c r="M210" s="144">
        <v>1.667</v>
      </c>
      <c r="N210" s="144" t="s">
        <v>1199</v>
      </c>
      <c r="O210" s="123">
        <f>(H210)/((1/M210)*L210)</f>
        <v>15.003000000000002</v>
      </c>
      <c r="P210" s="193">
        <f>1/K210</f>
        <v>2</v>
      </c>
      <c r="Q210" s="194">
        <f>H210/(I210*P210)</f>
        <v>4.5</v>
      </c>
      <c r="R210" s="124">
        <f>D210*I210*J210</f>
        <v>3896</v>
      </c>
      <c r="S210" s="124">
        <f>D210*H210*I210*J210</f>
        <v>35064</v>
      </c>
      <c r="T210" s="124">
        <f>(D210*J210)*(1/K210)</f>
        <v>7792</v>
      </c>
      <c r="U210" s="124">
        <f>S210/(O210+Q210)</f>
        <v>1797.8772496538993</v>
      </c>
      <c r="V210" s="124" t="s">
        <v>123</v>
      </c>
      <c r="W210" s="124" t="s">
        <v>123</v>
      </c>
      <c r="X210" s="124" t="s">
        <v>123</v>
      </c>
      <c r="Y210" s="194"/>
      <c r="Z210" s="194"/>
      <c r="AA210" s="194"/>
      <c r="AB210" s="194"/>
      <c r="AC210" s="194"/>
      <c r="AD210" s="194"/>
    </row>
    <row r="211" spans="1:30" outlineLevel="1" x14ac:dyDescent="0.2">
      <c r="A211" s="144" t="s">
        <v>1202</v>
      </c>
      <c r="B211" s="144">
        <v>10</v>
      </c>
      <c r="C211" s="144" t="s">
        <v>1190</v>
      </c>
      <c r="D211" s="158">
        <v>3969</v>
      </c>
      <c r="E211" s="124" t="s">
        <v>123</v>
      </c>
      <c r="F211" s="158"/>
      <c r="G211" s="192"/>
      <c r="H211" s="144">
        <v>9</v>
      </c>
      <c r="I211" s="144">
        <v>1</v>
      </c>
      <c r="J211" s="144">
        <v>1</v>
      </c>
      <c r="K211" s="144">
        <v>0.5</v>
      </c>
      <c r="L211" s="144">
        <v>1</v>
      </c>
      <c r="M211" s="144">
        <v>1.667</v>
      </c>
      <c r="N211" s="144" t="s">
        <v>1199</v>
      </c>
      <c r="O211" s="123">
        <f>(H211)/((1/M211)*L211)</f>
        <v>15.003000000000002</v>
      </c>
      <c r="P211" s="193">
        <f>1/K211</f>
        <v>2</v>
      </c>
      <c r="Q211" s="194">
        <f>H211/(I211*P211)</f>
        <v>4.5</v>
      </c>
      <c r="R211" s="124">
        <f>D211*I211*J211</f>
        <v>3969</v>
      </c>
      <c r="S211" s="124">
        <f>D211*H211*I211*J211</f>
        <v>35721</v>
      </c>
      <c r="T211" s="124">
        <f>(D211*J211)*(1/K211)</f>
        <v>7938</v>
      </c>
      <c r="U211" s="124">
        <f>S211/(O211+Q211)</f>
        <v>1831.5643747115828</v>
      </c>
      <c r="V211" s="124" t="s">
        <v>123</v>
      </c>
      <c r="W211" s="124" t="s">
        <v>123</v>
      </c>
      <c r="X211" s="124" t="s">
        <v>123</v>
      </c>
      <c r="Y211" s="194"/>
      <c r="Z211" s="194"/>
      <c r="AA211" s="194"/>
      <c r="AB211" s="194"/>
      <c r="AC211" s="194"/>
      <c r="AD211" s="194"/>
    </row>
    <row r="212" spans="1:30" outlineLevel="1" x14ac:dyDescent="0.2">
      <c r="A212" s="144" t="s">
        <v>1202</v>
      </c>
      <c r="B212" s="144">
        <v>11</v>
      </c>
      <c r="C212" s="144" t="s">
        <v>1190</v>
      </c>
      <c r="D212" s="158">
        <v>4042</v>
      </c>
      <c r="E212" s="124" t="s">
        <v>123</v>
      </c>
      <c r="F212" s="158"/>
      <c r="G212" s="192"/>
      <c r="H212" s="144">
        <v>9</v>
      </c>
      <c r="I212" s="144">
        <v>1</v>
      </c>
      <c r="J212" s="144">
        <v>1</v>
      </c>
      <c r="K212" s="144">
        <v>0.5</v>
      </c>
      <c r="L212" s="144">
        <v>1</v>
      </c>
      <c r="M212" s="144">
        <v>1.667</v>
      </c>
      <c r="N212" s="144" t="s">
        <v>1199</v>
      </c>
      <c r="O212" s="123">
        <f>(H212)/((1/M212)*L212)</f>
        <v>15.003000000000002</v>
      </c>
      <c r="P212" s="193">
        <f>1/K212</f>
        <v>2</v>
      </c>
      <c r="Q212" s="194">
        <f>H212/(I212*P212)</f>
        <v>4.5</v>
      </c>
      <c r="R212" s="124">
        <f>D212*I212*J212</f>
        <v>4042</v>
      </c>
      <c r="S212" s="124">
        <f>D212*H212*I212*J212</f>
        <v>36378</v>
      </c>
      <c r="T212" s="124">
        <f>(D212*J212)*(1/K212)</f>
        <v>8084</v>
      </c>
      <c r="U212" s="124">
        <f>S212/(O212+Q212)</f>
        <v>1865.2514997692663</v>
      </c>
      <c r="V212" s="124" t="s">
        <v>123</v>
      </c>
      <c r="W212" s="124" t="s">
        <v>123</v>
      </c>
      <c r="X212" s="124" t="s">
        <v>123</v>
      </c>
      <c r="Y212" s="194"/>
      <c r="Z212" s="194"/>
      <c r="AA212" s="194"/>
      <c r="AB212" s="194"/>
      <c r="AC212" s="194"/>
      <c r="AD212" s="194"/>
    </row>
    <row r="213" spans="1:30" outlineLevel="1" x14ac:dyDescent="0.2">
      <c r="A213" s="144" t="s">
        <v>1202</v>
      </c>
      <c r="B213" s="144">
        <v>12</v>
      </c>
      <c r="C213" s="144" t="s">
        <v>1190</v>
      </c>
      <c r="D213" s="158">
        <v>4115</v>
      </c>
      <c r="E213" s="124" t="s">
        <v>123</v>
      </c>
      <c r="F213" s="158"/>
      <c r="G213" s="192"/>
      <c r="H213" s="144">
        <v>9</v>
      </c>
      <c r="I213" s="144">
        <v>1</v>
      </c>
      <c r="J213" s="144">
        <v>1</v>
      </c>
      <c r="K213" s="144">
        <v>0.5</v>
      </c>
      <c r="L213" s="144">
        <v>1</v>
      </c>
      <c r="M213" s="144">
        <v>1.667</v>
      </c>
      <c r="N213" s="144" t="s">
        <v>1199</v>
      </c>
      <c r="O213" s="123">
        <f>(H213)/((1/M213)*L213)</f>
        <v>15.003000000000002</v>
      </c>
      <c r="P213" s="193">
        <f>1/K213</f>
        <v>2</v>
      </c>
      <c r="Q213" s="194">
        <f>H213/(I213*P213)</f>
        <v>4.5</v>
      </c>
      <c r="R213" s="124">
        <f>D213*I213*J213</f>
        <v>4115</v>
      </c>
      <c r="S213" s="124">
        <f>D213*H213*I213*J213</f>
        <v>37035</v>
      </c>
      <c r="T213" s="124">
        <f>(D213*J213)*(1/K213)</f>
        <v>8230</v>
      </c>
      <c r="U213" s="124">
        <f>S213/(O213+Q213)</f>
        <v>1898.9386248269498</v>
      </c>
      <c r="V213" s="124" t="s">
        <v>123</v>
      </c>
      <c r="W213" s="124" t="s">
        <v>123</v>
      </c>
      <c r="X213" s="124" t="s">
        <v>123</v>
      </c>
      <c r="Y213" s="194"/>
      <c r="Z213" s="194"/>
      <c r="AA213" s="194"/>
      <c r="AB213" s="194"/>
      <c r="AC213" s="194"/>
      <c r="AD213" s="194"/>
    </row>
    <row r="214" spans="1:30" outlineLevel="1" x14ac:dyDescent="0.2">
      <c r="A214" s="144" t="s">
        <v>1202</v>
      </c>
      <c r="B214" s="144">
        <v>13</v>
      </c>
      <c r="C214" s="144" t="s">
        <v>1190</v>
      </c>
      <c r="D214" s="158">
        <v>4188</v>
      </c>
      <c r="E214" s="124" t="s">
        <v>123</v>
      </c>
      <c r="F214" s="158"/>
      <c r="G214" s="192"/>
      <c r="H214" s="144">
        <v>9</v>
      </c>
      <c r="I214" s="144">
        <v>1</v>
      </c>
      <c r="J214" s="144">
        <v>1</v>
      </c>
      <c r="K214" s="144">
        <v>0.5</v>
      </c>
      <c r="L214" s="144">
        <v>1</v>
      </c>
      <c r="M214" s="144">
        <v>1.667</v>
      </c>
      <c r="N214" s="144" t="s">
        <v>1199</v>
      </c>
      <c r="O214" s="123">
        <f>(H214)/((1/M214)*L214)</f>
        <v>15.003000000000002</v>
      </c>
      <c r="P214" s="193">
        <f>1/K214</f>
        <v>2</v>
      </c>
      <c r="Q214" s="194">
        <f>H214/(I214*P214)</f>
        <v>4.5</v>
      </c>
      <c r="R214" s="124">
        <f>D214*I214*J214</f>
        <v>4188</v>
      </c>
      <c r="S214" s="124">
        <f>D214*H214*I214*J214</f>
        <v>37692</v>
      </c>
      <c r="T214" s="124">
        <f>(D214*J214)*(1/K214)</f>
        <v>8376</v>
      </c>
      <c r="U214" s="124">
        <f>S214/(O214+Q214)</f>
        <v>1932.625749884633</v>
      </c>
      <c r="V214" s="124" t="s">
        <v>123</v>
      </c>
      <c r="W214" s="124" t="s">
        <v>123</v>
      </c>
      <c r="X214" s="124" t="s">
        <v>123</v>
      </c>
      <c r="Y214" s="194"/>
      <c r="Z214" s="194"/>
      <c r="AA214" s="194"/>
      <c r="AB214" s="194"/>
      <c r="AC214" s="194"/>
      <c r="AD214" s="194"/>
    </row>
    <row r="215" spans="1:30" outlineLevel="1" x14ac:dyDescent="0.2">
      <c r="A215" s="144" t="s">
        <v>1202</v>
      </c>
      <c r="B215" s="144">
        <v>14</v>
      </c>
      <c r="C215" s="144" t="s">
        <v>1190</v>
      </c>
      <c r="D215" s="158">
        <v>4261</v>
      </c>
      <c r="E215" s="124" t="s">
        <v>123</v>
      </c>
      <c r="F215" s="158"/>
      <c r="G215" s="192"/>
      <c r="H215" s="144">
        <v>9</v>
      </c>
      <c r="I215" s="144">
        <v>1</v>
      </c>
      <c r="J215" s="144">
        <v>1</v>
      </c>
      <c r="K215" s="144">
        <v>0.5</v>
      </c>
      <c r="L215" s="144">
        <v>1</v>
      </c>
      <c r="M215" s="144">
        <v>1.667</v>
      </c>
      <c r="N215" s="144" t="s">
        <v>1199</v>
      </c>
      <c r="O215" s="123">
        <f>(H215)/((1/M215)*L215)</f>
        <v>15.003000000000002</v>
      </c>
      <c r="P215" s="193">
        <f>1/K215</f>
        <v>2</v>
      </c>
      <c r="Q215" s="194">
        <f>H215/(I215*P215)</f>
        <v>4.5</v>
      </c>
      <c r="R215" s="124">
        <f>D215*I215*J215</f>
        <v>4261</v>
      </c>
      <c r="S215" s="124">
        <f>D215*H215*I215*J215</f>
        <v>38349</v>
      </c>
      <c r="T215" s="124">
        <f>(D215*J215)*(1/K215)</f>
        <v>8522</v>
      </c>
      <c r="U215" s="124">
        <f>S215/(O215+Q215)</f>
        <v>1966.3128749423165</v>
      </c>
      <c r="V215" s="124" t="s">
        <v>123</v>
      </c>
      <c r="W215" s="124" t="s">
        <v>123</v>
      </c>
      <c r="X215" s="124" t="s">
        <v>123</v>
      </c>
      <c r="Y215" s="194"/>
      <c r="Z215" s="194"/>
      <c r="AA215" s="194"/>
      <c r="AB215" s="194"/>
      <c r="AC215" s="194"/>
      <c r="AD215" s="194"/>
    </row>
    <row r="216" spans="1:30" outlineLevel="1" x14ac:dyDescent="0.2">
      <c r="A216" s="144" t="s">
        <v>1202</v>
      </c>
      <c r="B216" s="144">
        <v>15</v>
      </c>
      <c r="C216" s="144" t="s">
        <v>1190</v>
      </c>
      <c r="D216" s="158">
        <v>4334</v>
      </c>
      <c r="E216" s="124" t="s">
        <v>123</v>
      </c>
      <c r="F216" s="158"/>
      <c r="G216" s="192"/>
      <c r="H216" s="144">
        <v>9</v>
      </c>
      <c r="I216" s="144">
        <v>1</v>
      </c>
      <c r="J216" s="144">
        <v>1</v>
      </c>
      <c r="K216" s="144">
        <v>0.5</v>
      </c>
      <c r="L216" s="144">
        <v>1</v>
      </c>
      <c r="M216" s="144">
        <v>1.667</v>
      </c>
      <c r="N216" s="144" t="s">
        <v>1199</v>
      </c>
      <c r="O216" s="123">
        <f>(H216)/((1/M216)*L216)</f>
        <v>15.003000000000002</v>
      </c>
      <c r="P216" s="193">
        <f>1/K216</f>
        <v>2</v>
      </c>
      <c r="Q216" s="194">
        <f>H216/(I216*P216)</f>
        <v>4.5</v>
      </c>
      <c r="R216" s="124">
        <f>D216*I216*J216</f>
        <v>4334</v>
      </c>
      <c r="S216" s="124">
        <f>D216*H216*I216*J216</f>
        <v>39006</v>
      </c>
      <c r="T216" s="124">
        <f>(D216*J216)*(1/K216)</f>
        <v>8668</v>
      </c>
      <c r="U216" s="124">
        <f>S216/(O216+Q216)</f>
        <v>2000</v>
      </c>
      <c r="V216" s="124" t="s">
        <v>123</v>
      </c>
      <c r="W216" s="124" t="s">
        <v>123</v>
      </c>
      <c r="X216" s="124" t="s">
        <v>123</v>
      </c>
      <c r="Y216" s="194"/>
      <c r="Z216" s="194"/>
      <c r="AA216" s="194"/>
      <c r="AB216" s="194"/>
      <c r="AC216" s="194"/>
      <c r="AD216" s="194"/>
    </row>
    <row r="217" spans="1:30" outlineLevel="1" x14ac:dyDescent="0.2">
      <c r="A217" s="144" t="s">
        <v>1202</v>
      </c>
      <c r="B217" s="144">
        <v>16</v>
      </c>
      <c r="C217" s="144" t="s">
        <v>1190</v>
      </c>
      <c r="D217" s="158">
        <v>4406</v>
      </c>
      <c r="E217" s="124" t="s">
        <v>123</v>
      </c>
      <c r="F217" s="158"/>
      <c r="G217" s="192"/>
      <c r="H217" s="144">
        <v>9</v>
      </c>
      <c r="I217" s="144">
        <v>1</v>
      </c>
      <c r="J217" s="144">
        <v>1</v>
      </c>
      <c r="K217" s="144">
        <v>0.5</v>
      </c>
      <c r="L217" s="144">
        <v>1</v>
      </c>
      <c r="M217" s="144">
        <v>1.667</v>
      </c>
      <c r="N217" s="144" t="s">
        <v>1199</v>
      </c>
      <c r="O217" s="123">
        <f>(H217)/((1/M217)*L217)</f>
        <v>15.003000000000002</v>
      </c>
      <c r="P217" s="193">
        <f>1/K217</f>
        <v>2</v>
      </c>
      <c r="Q217" s="194">
        <f>H217/(I217*P217)</f>
        <v>4.5</v>
      </c>
      <c r="R217" s="124">
        <f>D217*I217*J217</f>
        <v>4406</v>
      </c>
      <c r="S217" s="124">
        <f>D217*H217*I217*J217</f>
        <v>39654</v>
      </c>
      <c r="T217" s="124">
        <f>(D217*J217)*(1/K217)</f>
        <v>8812</v>
      </c>
      <c r="U217" s="124">
        <f>S217/(O217+Q217)</f>
        <v>2033.2256575911399</v>
      </c>
      <c r="V217" s="124" t="s">
        <v>123</v>
      </c>
      <c r="W217" s="124" t="s">
        <v>123</v>
      </c>
      <c r="X217" s="124" t="s">
        <v>123</v>
      </c>
      <c r="Y217" s="194"/>
      <c r="Z217" s="194"/>
      <c r="AA217" s="194"/>
      <c r="AB217" s="194"/>
      <c r="AC217" s="194"/>
      <c r="AD217" s="194"/>
    </row>
    <row r="218" spans="1:30" outlineLevel="1" x14ac:dyDescent="0.2">
      <c r="A218" s="144" t="s">
        <v>1202</v>
      </c>
      <c r="B218" s="144">
        <v>17</v>
      </c>
      <c r="C218" s="144" t="s">
        <v>1190</v>
      </c>
      <c r="D218" s="158">
        <v>4479</v>
      </c>
      <c r="E218" s="124" t="s">
        <v>123</v>
      </c>
      <c r="F218" s="158"/>
      <c r="G218" s="192"/>
      <c r="H218" s="144">
        <v>9</v>
      </c>
      <c r="I218" s="144">
        <v>1</v>
      </c>
      <c r="J218" s="144">
        <v>1</v>
      </c>
      <c r="K218" s="144">
        <v>0.5</v>
      </c>
      <c r="L218" s="144">
        <v>1</v>
      </c>
      <c r="M218" s="144">
        <v>1.667</v>
      </c>
      <c r="N218" s="144" t="s">
        <v>1199</v>
      </c>
      <c r="O218" s="123">
        <f>(H218)/((1/M218)*L218)</f>
        <v>15.003000000000002</v>
      </c>
      <c r="P218" s="193">
        <f>1/K218</f>
        <v>2</v>
      </c>
      <c r="Q218" s="194">
        <f>H218/(I218*P218)</f>
        <v>4.5</v>
      </c>
      <c r="R218" s="124">
        <f>D218*I218*J218</f>
        <v>4479</v>
      </c>
      <c r="S218" s="124">
        <f>D218*H218*I218*J218</f>
        <v>40311</v>
      </c>
      <c r="T218" s="124">
        <f>(D218*J218)*(1/K218)</f>
        <v>8958</v>
      </c>
      <c r="U218" s="124">
        <f>S218/(O218+Q218)</f>
        <v>2066.9127826488234</v>
      </c>
      <c r="V218" s="124" t="s">
        <v>123</v>
      </c>
      <c r="W218" s="124" t="s">
        <v>123</v>
      </c>
      <c r="X218" s="124" t="s">
        <v>123</v>
      </c>
      <c r="Y218" s="194"/>
      <c r="Z218" s="194"/>
      <c r="AA218" s="194"/>
      <c r="AB218" s="194"/>
      <c r="AC218" s="194"/>
      <c r="AD218" s="194"/>
    </row>
    <row r="219" spans="1:30" outlineLevel="1" x14ac:dyDescent="0.2">
      <c r="A219" s="144" t="s">
        <v>1202</v>
      </c>
      <c r="B219" s="144">
        <v>18</v>
      </c>
      <c r="C219" s="144" t="s">
        <v>1190</v>
      </c>
      <c r="D219" s="158">
        <v>4552</v>
      </c>
      <c r="E219" s="124" t="s">
        <v>123</v>
      </c>
      <c r="F219" s="158"/>
      <c r="G219" s="192"/>
      <c r="H219" s="144">
        <v>9</v>
      </c>
      <c r="I219" s="144">
        <v>1</v>
      </c>
      <c r="J219" s="144">
        <v>1</v>
      </c>
      <c r="K219" s="144">
        <v>0.5</v>
      </c>
      <c r="L219" s="144">
        <v>1</v>
      </c>
      <c r="M219" s="144">
        <v>1.667</v>
      </c>
      <c r="N219" s="144" t="s">
        <v>1199</v>
      </c>
      <c r="O219" s="123">
        <f>(H219)/((1/M219)*L219)</f>
        <v>15.003000000000002</v>
      </c>
      <c r="P219" s="193">
        <f>1/K219</f>
        <v>2</v>
      </c>
      <c r="Q219" s="194">
        <f>H219/(I219*P219)</f>
        <v>4.5</v>
      </c>
      <c r="R219" s="124">
        <f>D219*I219*J219</f>
        <v>4552</v>
      </c>
      <c r="S219" s="124">
        <f>D219*H219*I219*J219</f>
        <v>40968</v>
      </c>
      <c r="T219" s="124">
        <f>(D219*J219)*(1/K219)</f>
        <v>9104</v>
      </c>
      <c r="U219" s="124">
        <f>S219/(O219+Q219)</f>
        <v>2100.5999077065067</v>
      </c>
      <c r="V219" s="124" t="s">
        <v>123</v>
      </c>
      <c r="W219" s="124" t="s">
        <v>123</v>
      </c>
      <c r="X219" s="124" t="s">
        <v>123</v>
      </c>
      <c r="Y219" s="194"/>
      <c r="Z219" s="194"/>
      <c r="AA219" s="194"/>
      <c r="AB219" s="194"/>
      <c r="AC219" s="194"/>
      <c r="AD219" s="194"/>
    </row>
    <row r="220" spans="1:30" outlineLevel="1" x14ac:dyDescent="0.2">
      <c r="A220" s="144" t="s">
        <v>1202</v>
      </c>
      <c r="B220" s="144">
        <v>19</v>
      </c>
      <c r="C220" s="144" t="s">
        <v>1190</v>
      </c>
      <c r="D220" s="158">
        <v>4625</v>
      </c>
      <c r="E220" s="124" t="s">
        <v>123</v>
      </c>
      <c r="F220" s="158"/>
      <c r="G220" s="192"/>
      <c r="H220" s="144">
        <v>9</v>
      </c>
      <c r="I220" s="144">
        <v>1</v>
      </c>
      <c r="J220" s="144">
        <v>1</v>
      </c>
      <c r="K220" s="144">
        <v>0.5</v>
      </c>
      <c r="L220" s="144">
        <v>1</v>
      </c>
      <c r="M220" s="144">
        <v>1.667</v>
      </c>
      <c r="N220" s="144" t="s">
        <v>1199</v>
      </c>
      <c r="O220" s="123">
        <f>(H220)/((1/M220)*L220)</f>
        <v>15.003000000000002</v>
      </c>
      <c r="P220" s="193">
        <f>1/K220</f>
        <v>2</v>
      </c>
      <c r="Q220" s="194">
        <f>H220/(I220*P220)</f>
        <v>4.5</v>
      </c>
      <c r="R220" s="124">
        <f>D220*I220*J220</f>
        <v>4625</v>
      </c>
      <c r="S220" s="124">
        <f>D220*H220*I220*J220</f>
        <v>41625</v>
      </c>
      <c r="T220" s="124">
        <f>(D220*J220)*(1/K220)</f>
        <v>9250</v>
      </c>
      <c r="U220" s="124">
        <f>S220/(O220+Q220)</f>
        <v>2134.2870327641899</v>
      </c>
      <c r="V220" s="124" t="s">
        <v>123</v>
      </c>
      <c r="W220" s="124" t="s">
        <v>123</v>
      </c>
      <c r="X220" s="124" t="s">
        <v>123</v>
      </c>
      <c r="Y220" s="194"/>
      <c r="Z220" s="194"/>
      <c r="AA220" s="194"/>
      <c r="AB220" s="194"/>
      <c r="AC220" s="194"/>
      <c r="AD220" s="194"/>
    </row>
    <row r="221" spans="1:30" outlineLevel="1" x14ac:dyDescent="0.2">
      <c r="A221" s="144" t="s">
        <v>1202</v>
      </c>
      <c r="B221" s="144">
        <v>20</v>
      </c>
      <c r="C221" s="144" t="s">
        <v>1190</v>
      </c>
      <c r="D221" s="158">
        <v>4698</v>
      </c>
      <c r="E221" s="124" t="s">
        <v>123</v>
      </c>
      <c r="F221" s="158"/>
      <c r="G221" s="192"/>
      <c r="H221" s="144">
        <v>9</v>
      </c>
      <c r="I221" s="144">
        <v>1</v>
      </c>
      <c r="J221" s="144">
        <v>1</v>
      </c>
      <c r="K221" s="144">
        <v>0.5</v>
      </c>
      <c r="L221" s="144">
        <v>1</v>
      </c>
      <c r="M221" s="144">
        <v>1.667</v>
      </c>
      <c r="N221" s="144" t="s">
        <v>1199</v>
      </c>
      <c r="O221" s="123">
        <f>(H221)/((1/M221)*L221)</f>
        <v>15.003000000000002</v>
      </c>
      <c r="P221" s="193">
        <f>1/K221</f>
        <v>2</v>
      </c>
      <c r="Q221" s="194">
        <f>H221/(I221*P221)</f>
        <v>4.5</v>
      </c>
      <c r="R221" s="124">
        <f>D221*I221*J221</f>
        <v>4698</v>
      </c>
      <c r="S221" s="124">
        <f>D221*H221*I221*J221</f>
        <v>42282</v>
      </c>
      <c r="T221" s="124">
        <f>(D221*J221)*(1/K221)</f>
        <v>9396</v>
      </c>
      <c r="U221" s="124">
        <f>S221/(O221+Q221)</f>
        <v>2167.9741578218736</v>
      </c>
      <c r="V221" s="124" t="s">
        <v>123</v>
      </c>
      <c r="W221" s="124" t="s">
        <v>123</v>
      </c>
      <c r="X221" s="124" t="s">
        <v>123</v>
      </c>
      <c r="Y221" s="194"/>
      <c r="Z221" s="194"/>
      <c r="AA221" s="194"/>
      <c r="AB221" s="194"/>
      <c r="AC221" s="194"/>
      <c r="AD221" s="194"/>
    </row>
    <row r="222" spans="1:30" outlineLevel="1" x14ac:dyDescent="0.2">
      <c r="A222" s="144" t="s">
        <v>1202</v>
      </c>
      <c r="B222" s="144">
        <v>21</v>
      </c>
      <c r="C222" s="144" t="s">
        <v>1190</v>
      </c>
      <c r="D222" s="158">
        <v>4771</v>
      </c>
      <c r="E222" s="124" t="s">
        <v>123</v>
      </c>
      <c r="F222" s="158"/>
      <c r="G222" s="192"/>
      <c r="H222" s="144">
        <v>9</v>
      </c>
      <c r="I222" s="144">
        <v>1</v>
      </c>
      <c r="J222" s="144">
        <v>1</v>
      </c>
      <c r="K222" s="144">
        <v>0.5</v>
      </c>
      <c r="L222" s="144">
        <v>1</v>
      </c>
      <c r="M222" s="144">
        <v>1.667</v>
      </c>
      <c r="N222" s="144" t="s">
        <v>1199</v>
      </c>
      <c r="O222" s="123">
        <f>(H222)/((1/M222)*L222)</f>
        <v>15.003000000000002</v>
      </c>
      <c r="P222" s="193">
        <f>1/K222</f>
        <v>2</v>
      </c>
      <c r="Q222" s="194">
        <f>H222/(I222*P222)</f>
        <v>4.5</v>
      </c>
      <c r="R222" s="124">
        <f>D222*I222*J222</f>
        <v>4771</v>
      </c>
      <c r="S222" s="124">
        <f>D222*H222*I222*J222</f>
        <v>42939</v>
      </c>
      <c r="T222" s="124">
        <f>(D222*J222)*(1/K222)</f>
        <v>9542</v>
      </c>
      <c r="U222" s="124">
        <f>S222/(O222+Q222)</f>
        <v>2201.6612828795569</v>
      </c>
      <c r="V222" s="124" t="s">
        <v>123</v>
      </c>
      <c r="W222" s="124" t="s">
        <v>123</v>
      </c>
      <c r="X222" s="124" t="s">
        <v>123</v>
      </c>
      <c r="Y222" s="194"/>
      <c r="Z222" s="194"/>
      <c r="AA222" s="194"/>
      <c r="AB222" s="194"/>
      <c r="AC222" s="194"/>
      <c r="AD222" s="194"/>
    </row>
    <row r="223" spans="1:30" outlineLevel="1" x14ac:dyDescent="0.2">
      <c r="A223" s="144" t="s">
        <v>1202</v>
      </c>
      <c r="B223" s="144">
        <v>22</v>
      </c>
      <c r="C223" s="144" t="s">
        <v>1190</v>
      </c>
      <c r="D223" s="158">
        <v>4844</v>
      </c>
      <c r="E223" s="124" t="s">
        <v>123</v>
      </c>
      <c r="F223" s="158"/>
      <c r="G223" s="192"/>
      <c r="H223" s="144">
        <v>9</v>
      </c>
      <c r="I223" s="144">
        <v>1</v>
      </c>
      <c r="J223" s="144">
        <v>1</v>
      </c>
      <c r="K223" s="144">
        <v>0.5</v>
      </c>
      <c r="L223" s="144">
        <v>1</v>
      </c>
      <c r="M223" s="144">
        <v>1.667</v>
      </c>
      <c r="N223" s="144" t="s">
        <v>1199</v>
      </c>
      <c r="O223" s="123">
        <f>(H223)/((1/M223)*L223)</f>
        <v>15.003000000000002</v>
      </c>
      <c r="P223" s="193">
        <f>1/K223</f>
        <v>2</v>
      </c>
      <c r="Q223" s="194">
        <f>H223/(I223*P223)</f>
        <v>4.5</v>
      </c>
      <c r="R223" s="124">
        <f>D223*I223*J223</f>
        <v>4844</v>
      </c>
      <c r="S223" s="124">
        <f>D223*H223*I223*J223</f>
        <v>43596</v>
      </c>
      <c r="T223" s="124">
        <f>(D223*J223)*(1/K223)</f>
        <v>9688</v>
      </c>
      <c r="U223" s="124">
        <f>S223/(O223+Q223)</f>
        <v>2235.3484079372406</v>
      </c>
      <c r="V223" s="124" t="s">
        <v>123</v>
      </c>
      <c r="W223" s="124" t="s">
        <v>123</v>
      </c>
      <c r="X223" s="124" t="s">
        <v>123</v>
      </c>
      <c r="Y223" s="194"/>
      <c r="Z223" s="194"/>
      <c r="AA223" s="194"/>
      <c r="AB223" s="194"/>
      <c r="AC223" s="194"/>
      <c r="AD223" s="194"/>
    </row>
    <row r="224" spans="1:30" outlineLevel="1" x14ac:dyDescent="0.2">
      <c r="A224" s="144" t="s">
        <v>1202</v>
      </c>
      <c r="B224" s="144">
        <v>23</v>
      </c>
      <c r="C224" s="144" t="s">
        <v>1190</v>
      </c>
      <c r="D224" s="158">
        <v>4917</v>
      </c>
      <c r="E224" s="124" t="s">
        <v>123</v>
      </c>
      <c r="F224" s="158"/>
      <c r="G224" s="192"/>
      <c r="H224" s="144">
        <v>9</v>
      </c>
      <c r="I224" s="144">
        <v>1</v>
      </c>
      <c r="J224" s="144">
        <v>1</v>
      </c>
      <c r="K224" s="144">
        <v>0.5</v>
      </c>
      <c r="L224" s="144">
        <v>1</v>
      </c>
      <c r="M224" s="144">
        <v>1.667</v>
      </c>
      <c r="N224" s="144" t="s">
        <v>1199</v>
      </c>
      <c r="O224" s="123">
        <f>(H224)/((1/M224)*L224)</f>
        <v>15.003000000000002</v>
      </c>
      <c r="P224" s="193">
        <f>1/K224</f>
        <v>2</v>
      </c>
      <c r="Q224" s="194">
        <f>H224/(I224*P224)</f>
        <v>4.5</v>
      </c>
      <c r="R224" s="124">
        <f>D224*I224*J224</f>
        <v>4917</v>
      </c>
      <c r="S224" s="124">
        <f>D224*H224*I224*J224</f>
        <v>44253</v>
      </c>
      <c r="T224" s="124">
        <f>(D224*J224)*(1/K224)</f>
        <v>9834</v>
      </c>
      <c r="U224" s="124">
        <f>S224/(O224+Q224)</f>
        <v>2269.0355329949239</v>
      </c>
      <c r="V224" s="124" t="s">
        <v>123</v>
      </c>
      <c r="W224" s="124" t="s">
        <v>123</v>
      </c>
      <c r="X224" s="124" t="s">
        <v>123</v>
      </c>
      <c r="Y224" s="194"/>
      <c r="Z224" s="194"/>
      <c r="AA224" s="194"/>
      <c r="AB224" s="194"/>
      <c r="AC224" s="194"/>
      <c r="AD224" s="194"/>
    </row>
    <row r="225" spans="1:30" outlineLevel="1" x14ac:dyDescent="0.2">
      <c r="A225" s="144" t="s">
        <v>1202</v>
      </c>
      <c r="B225" s="144">
        <v>24</v>
      </c>
      <c r="C225" s="144" t="s">
        <v>1190</v>
      </c>
      <c r="D225" s="158">
        <v>4990</v>
      </c>
      <c r="E225" s="124" t="s">
        <v>123</v>
      </c>
      <c r="F225" s="158"/>
      <c r="G225" s="192"/>
      <c r="H225" s="144">
        <v>9</v>
      </c>
      <c r="I225" s="144">
        <v>1</v>
      </c>
      <c r="J225" s="144">
        <v>1</v>
      </c>
      <c r="K225" s="144">
        <v>0.5</v>
      </c>
      <c r="L225" s="144">
        <v>1</v>
      </c>
      <c r="M225" s="144">
        <v>1.667</v>
      </c>
      <c r="N225" s="144" t="s">
        <v>1199</v>
      </c>
      <c r="O225" s="123">
        <f>(H225)/((1/M225)*L225)</f>
        <v>15.003000000000002</v>
      </c>
      <c r="P225" s="193">
        <f>1/K225</f>
        <v>2</v>
      </c>
      <c r="Q225" s="194">
        <f>H225/(I225*P225)</f>
        <v>4.5</v>
      </c>
      <c r="R225" s="124">
        <f>D225*I225*J225</f>
        <v>4990</v>
      </c>
      <c r="S225" s="124">
        <f>D225*H225*I225*J225</f>
        <v>44910</v>
      </c>
      <c r="T225" s="124">
        <f>(D225*J225)*(1/K225)</f>
        <v>9980</v>
      </c>
      <c r="U225" s="124">
        <f>S225/(O225+Q225)</f>
        <v>2302.7226580526071</v>
      </c>
      <c r="V225" s="124" t="s">
        <v>123</v>
      </c>
      <c r="W225" s="124" t="s">
        <v>123</v>
      </c>
      <c r="X225" s="124" t="s">
        <v>123</v>
      </c>
      <c r="Y225" s="194"/>
      <c r="Z225" s="194"/>
      <c r="AA225" s="194"/>
      <c r="AB225" s="194"/>
      <c r="AC225" s="194"/>
      <c r="AD225" s="194"/>
    </row>
    <row r="226" spans="1:30" outlineLevel="1" x14ac:dyDescent="0.2">
      <c r="A226" s="144" t="s">
        <v>1202</v>
      </c>
      <c r="B226" s="144">
        <v>25</v>
      </c>
      <c r="C226" s="144" t="s">
        <v>1190</v>
      </c>
      <c r="D226" s="158">
        <v>5063</v>
      </c>
      <c r="E226" s="124" t="s">
        <v>123</v>
      </c>
      <c r="F226" s="158"/>
      <c r="G226" s="192"/>
      <c r="H226" s="144">
        <v>9</v>
      </c>
      <c r="I226" s="144">
        <v>1</v>
      </c>
      <c r="J226" s="144">
        <v>1</v>
      </c>
      <c r="K226" s="144">
        <v>0.5</v>
      </c>
      <c r="L226" s="144">
        <v>1</v>
      </c>
      <c r="M226" s="144">
        <v>1.667</v>
      </c>
      <c r="N226" s="144" t="s">
        <v>1199</v>
      </c>
      <c r="O226" s="123">
        <f>(H226)/((1/M226)*L226)</f>
        <v>15.003000000000002</v>
      </c>
      <c r="P226" s="193">
        <f>1/K226</f>
        <v>2</v>
      </c>
      <c r="Q226" s="194">
        <f>H226/(I226*P226)</f>
        <v>4.5</v>
      </c>
      <c r="R226" s="124">
        <f>D226*I226*J226</f>
        <v>5063</v>
      </c>
      <c r="S226" s="124">
        <f>D226*H226*I226*J226</f>
        <v>45567</v>
      </c>
      <c r="T226" s="124">
        <f>(D226*J226)*(1/K226)</f>
        <v>10126</v>
      </c>
      <c r="U226" s="124">
        <f>S226/(O226+Q226)</f>
        <v>2336.4097831102908</v>
      </c>
      <c r="V226" s="124" t="s">
        <v>123</v>
      </c>
      <c r="W226" s="124" t="s">
        <v>123</v>
      </c>
      <c r="X226" s="124" t="s">
        <v>123</v>
      </c>
      <c r="Y226" s="194"/>
      <c r="Z226" s="194"/>
      <c r="AA226" s="194"/>
      <c r="AB226" s="194"/>
      <c r="AC226" s="194"/>
      <c r="AD226" s="194"/>
    </row>
    <row r="227" spans="1:30" x14ac:dyDescent="0.2">
      <c r="A227" s="144" t="s">
        <v>1203</v>
      </c>
      <c r="B227" s="144">
        <v>1</v>
      </c>
      <c r="C227" s="144" t="s">
        <v>1190</v>
      </c>
      <c r="D227" s="158">
        <v>927</v>
      </c>
      <c r="E227" s="124" t="s">
        <v>123</v>
      </c>
      <c r="F227" s="158"/>
      <c r="G227" s="192"/>
      <c r="H227" s="144">
        <v>12</v>
      </c>
      <c r="I227" s="144">
        <v>1</v>
      </c>
      <c r="J227" s="144">
        <v>25</v>
      </c>
      <c r="K227" s="144">
        <v>1</v>
      </c>
      <c r="L227" s="144">
        <v>1</v>
      </c>
      <c r="M227" s="144">
        <v>2</v>
      </c>
      <c r="N227" s="144" t="s">
        <v>1199</v>
      </c>
      <c r="O227" s="123">
        <f>(H227)/((1/M227)*L227)</f>
        <v>24</v>
      </c>
      <c r="P227" s="193">
        <f>1/K227</f>
        <v>1</v>
      </c>
      <c r="Q227" s="194">
        <f>H227/(I227*P227)</f>
        <v>12</v>
      </c>
      <c r="R227" s="124">
        <f>D227*I227*J227</f>
        <v>23175</v>
      </c>
      <c r="S227" s="124">
        <f>D227*H227*I227*J227</f>
        <v>278100</v>
      </c>
      <c r="T227" s="124">
        <f>(D227*J227)*(1/K227)</f>
        <v>23175</v>
      </c>
      <c r="U227" s="124">
        <f>S227/(O227+Q227)</f>
        <v>7725</v>
      </c>
      <c r="V227" s="124" t="s">
        <v>123</v>
      </c>
      <c r="W227" s="124" t="s">
        <v>123</v>
      </c>
      <c r="X227" s="124" t="s">
        <v>123</v>
      </c>
      <c r="Y227" s="194"/>
      <c r="Z227" s="194"/>
      <c r="AA227" s="194"/>
      <c r="AB227" s="194"/>
      <c r="AC227" s="194"/>
      <c r="AD227" s="194"/>
    </row>
    <row r="228" spans="1:30" outlineLevel="1" x14ac:dyDescent="0.2">
      <c r="A228" s="144" t="s">
        <v>1203</v>
      </c>
      <c r="B228" s="144">
        <v>2</v>
      </c>
      <c r="C228" s="144" t="s">
        <v>1190</v>
      </c>
      <c r="D228" s="158">
        <v>959</v>
      </c>
      <c r="E228" s="124" t="s">
        <v>123</v>
      </c>
      <c r="F228" s="158"/>
      <c r="G228" s="192"/>
      <c r="H228" s="144">
        <v>12</v>
      </c>
      <c r="I228" s="144">
        <v>1</v>
      </c>
      <c r="J228" s="144">
        <v>25</v>
      </c>
      <c r="K228" s="144">
        <v>1</v>
      </c>
      <c r="L228" s="144">
        <v>1</v>
      </c>
      <c r="M228" s="144">
        <v>2</v>
      </c>
      <c r="N228" s="144" t="s">
        <v>1199</v>
      </c>
      <c r="O228" s="123">
        <f>(H228)/((1/M228)*L228)</f>
        <v>24</v>
      </c>
      <c r="P228" s="193">
        <f>1/K228</f>
        <v>1</v>
      </c>
      <c r="Q228" s="194">
        <f>H228/(I228*P228)</f>
        <v>12</v>
      </c>
      <c r="R228" s="124">
        <f>D228*I228*J228</f>
        <v>23975</v>
      </c>
      <c r="S228" s="124">
        <f>D228*H228*I228*J228</f>
        <v>287700</v>
      </c>
      <c r="T228" s="124">
        <f>(D228*J228)*(1/K228)</f>
        <v>23975</v>
      </c>
      <c r="U228" s="124">
        <f>S228/(O228+Q228)</f>
        <v>7991.666666666667</v>
      </c>
      <c r="V228" s="124" t="s">
        <v>123</v>
      </c>
      <c r="W228" s="124" t="s">
        <v>123</v>
      </c>
      <c r="X228" s="124" t="s">
        <v>123</v>
      </c>
      <c r="Y228" s="194"/>
      <c r="Z228" s="194"/>
      <c r="AA228" s="194"/>
      <c r="AB228" s="194"/>
      <c r="AC228" s="194"/>
      <c r="AD228" s="194"/>
    </row>
    <row r="229" spans="1:30" outlineLevel="1" x14ac:dyDescent="0.2">
      <c r="A229" s="144" t="s">
        <v>1203</v>
      </c>
      <c r="B229" s="144">
        <v>3</v>
      </c>
      <c r="C229" s="144" t="s">
        <v>1190</v>
      </c>
      <c r="D229" s="158">
        <v>988</v>
      </c>
      <c r="E229" s="124" t="s">
        <v>123</v>
      </c>
      <c r="F229" s="158"/>
      <c r="G229" s="192"/>
      <c r="H229" s="144">
        <v>12</v>
      </c>
      <c r="I229" s="144">
        <v>1</v>
      </c>
      <c r="J229" s="144">
        <v>25</v>
      </c>
      <c r="K229" s="144">
        <v>1</v>
      </c>
      <c r="L229" s="144">
        <v>1</v>
      </c>
      <c r="M229" s="144">
        <v>2</v>
      </c>
      <c r="N229" s="144" t="s">
        <v>1199</v>
      </c>
      <c r="O229" s="123">
        <f>(H229)/((1/M229)*L229)</f>
        <v>24</v>
      </c>
      <c r="P229" s="193">
        <f>1/K229</f>
        <v>1</v>
      </c>
      <c r="Q229" s="194">
        <f>H229/(I229*P229)</f>
        <v>12</v>
      </c>
      <c r="R229" s="124">
        <f>D229*I229*J229</f>
        <v>24700</v>
      </c>
      <c r="S229" s="124">
        <f>D229*H229*I229*J229</f>
        <v>296400</v>
      </c>
      <c r="T229" s="124">
        <f>(D229*J229)*(1/K229)</f>
        <v>24700</v>
      </c>
      <c r="U229" s="124">
        <f>S229/(O229+Q229)</f>
        <v>8233.3333333333339</v>
      </c>
      <c r="V229" s="124" t="s">
        <v>123</v>
      </c>
      <c r="W229" s="124" t="s">
        <v>123</v>
      </c>
      <c r="X229" s="124" t="s">
        <v>123</v>
      </c>
      <c r="Y229" s="194"/>
      <c r="Z229" s="194"/>
      <c r="AA229" s="194"/>
      <c r="AB229" s="194"/>
      <c r="AC229" s="194"/>
      <c r="AD229" s="194"/>
    </row>
    <row r="230" spans="1:30" outlineLevel="1" x14ac:dyDescent="0.2">
      <c r="A230" s="144" t="s">
        <v>1203</v>
      </c>
      <c r="B230" s="144">
        <v>4</v>
      </c>
      <c r="C230" s="144" t="s">
        <v>1190</v>
      </c>
      <c r="D230" s="158">
        <v>1008</v>
      </c>
      <c r="E230" s="124" t="s">
        <v>123</v>
      </c>
      <c r="F230" s="158"/>
      <c r="G230" s="192"/>
      <c r="H230" s="144">
        <v>12</v>
      </c>
      <c r="I230" s="144">
        <v>1</v>
      </c>
      <c r="J230" s="144">
        <v>25</v>
      </c>
      <c r="K230" s="144">
        <v>1</v>
      </c>
      <c r="L230" s="144">
        <v>1</v>
      </c>
      <c r="M230" s="144">
        <v>2</v>
      </c>
      <c r="N230" s="144" t="s">
        <v>1199</v>
      </c>
      <c r="O230" s="123">
        <f>(H230)/((1/M230)*L230)</f>
        <v>24</v>
      </c>
      <c r="P230" s="193">
        <f>1/K230</f>
        <v>1</v>
      </c>
      <c r="Q230" s="194">
        <f>H230/(I230*P230)</f>
        <v>12</v>
      </c>
      <c r="R230" s="124">
        <f>D230*I230*J230</f>
        <v>25200</v>
      </c>
      <c r="S230" s="124">
        <f>D230*H230*I230*J230</f>
        <v>302400</v>
      </c>
      <c r="T230" s="124">
        <f>(D230*J230)*(1/K230)</f>
        <v>25200</v>
      </c>
      <c r="U230" s="124">
        <f>S230/(O230+Q230)</f>
        <v>8400</v>
      </c>
      <c r="V230" s="124" t="s">
        <v>123</v>
      </c>
      <c r="W230" s="124" t="s">
        <v>123</v>
      </c>
      <c r="X230" s="124" t="s">
        <v>123</v>
      </c>
      <c r="Y230" s="194"/>
      <c r="Z230" s="194"/>
      <c r="AA230" s="194"/>
      <c r="AB230" s="194"/>
      <c r="AC230" s="194"/>
      <c r="AD230" s="194"/>
    </row>
    <row r="231" spans="1:30" outlineLevel="1" x14ac:dyDescent="0.2">
      <c r="A231" s="144" t="s">
        <v>1203</v>
      </c>
      <c r="B231" s="144">
        <v>5</v>
      </c>
      <c r="C231" s="144" t="s">
        <v>1190</v>
      </c>
      <c r="D231" s="158">
        <v>1040</v>
      </c>
      <c r="E231" s="124" t="s">
        <v>123</v>
      </c>
      <c r="F231" s="158"/>
      <c r="G231" s="192"/>
      <c r="H231" s="144">
        <v>12</v>
      </c>
      <c r="I231" s="144">
        <v>1</v>
      </c>
      <c r="J231" s="144">
        <v>25</v>
      </c>
      <c r="K231" s="144">
        <v>1</v>
      </c>
      <c r="L231" s="144">
        <v>1</v>
      </c>
      <c r="M231" s="144">
        <v>2</v>
      </c>
      <c r="N231" s="144" t="s">
        <v>1199</v>
      </c>
      <c r="O231" s="123">
        <f>(H231)/((1/M231)*L231)</f>
        <v>24</v>
      </c>
      <c r="P231" s="193">
        <f>1/K231</f>
        <v>1</v>
      </c>
      <c r="Q231" s="194">
        <f>H231/(I231*P231)</f>
        <v>12</v>
      </c>
      <c r="R231" s="124">
        <f>D231*I231*J231</f>
        <v>26000</v>
      </c>
      <c r="S231" s="124">
        <f>D231*H231*I231*J231</f>
        <v>312000</v>
      </c>
      <c r="T231" s="124">
        <f>(D231*J231)*(1/K231)</f>
        <v>26000</v>
      </c>
      <c r="U231" s="124">
        <f>S231/(O231+Q231)</f>
        <v>8666.6666666666661</v>
      </c>
      <c r="V231" s="124" t="s">
        <v>123</v>
      </c>
      <c r="W231" s="124" t="s">
        <v>123</v>
      </c>
      <c r="X231" s="124" t="s">
        <v>123</v>
      </c>
      <c r="Y231" s="194"/>
      <c r="Z231" s="194"/>
      <c r="AA231" s="194"/>
      <c r="AB231" s="194"/>
      <c r="AC231" s="194"/>
      <c r="AD231" s="194"/>
    </row>
    <row r="232" spans="1:30" outlineLevel="1" x14ac:dyDescent="0.2">
      <c r="A232" s="144" t="s">
        <v>1203</v>
      </c>
      <c r="B232" s="144">
        <v>6</v>
      </c>
      <c r="C232" s="144" t="s">
        <v>1190</v>
      </c>
      <c r="D232" s="158">
        <v>1062</v>
      </c>
      <c r="E232" s="124" t="s">
        <v>123</v>
      </c>
      <c r="F232" s="158"/>
      <c r="G232" s="192"/>
      <c r="H232" s="144">
        <v>12</v>
      </c>
      <c r="I232" s="144">
        <v>1</v>
      </c>
      <c r="J232" s="144">
        <v>25</v>
      </c>
      <c r="K232" s="144">
        <v>1</v>
      </c>
      <c r="L232" s="144">
        <v>1</v>
      </c>
      <c r="M232" s="144">
        <v>2</v>
      </c>
      <c r="N232" s="144" t="s">
        <v>1199</v>
      </c>
      <c r="O232" s="123">
        <f>(H232)/((1/M232)*L232)</f>
        <v>24</v>
      </c>
      <c r="P232" s="193">
        <f>1/K232</f>
        <v>1</v>
      </c>
      <c r="Q232" s="194">
        <f>H232/(I232*P232)</f>
        <v>12</v>
      </c>
      <c r="R232" s="124">
        <f>D232*I232*J232</f>
        <v>26550</v>
      </c>
      <c r="S232" s="124">
        <f>D232*H232*I232*J232</f>
        <v>318600</v>
      </c>
      <c r="T232" s="124">
        <f>(D232*J232)*(1/K232)</f>
        <v>26550</v>
      </c>
      <c r="U232" s="124">
        <f>S232/(O232+Q232)</f>
        <v>8850</v>
      </c>
      <c r="V232" s="124" t="s">
        <v>123</v>
      </c>
      <c r="W232" s="124" t="s">
        <v>123</v>
      </c>
      <c r="X232" s="124" t="s">
        <v>123</v>
      </c>
      <c r="Y232" s="194"/>
      <c r="Z232" s="194"/>
      <c r="AA232" s="194"/>
      <c r="AB232" s="194"/>
      <c r="AC232" s="194"/>
      <c r="AD232" s="194"/>
    </row>
    <row r="233" spans="1:30" outlineLevel="1" x14ac:dyDescent="0.2">
      <c r="A233" s="144" t="s">
        <v>1203</v>
      </c>
      <c r="B233" s="144">
        <v>7</v>
      </c>
      <c r="C233" s="144" t="s">
        <v>1190</v>
      </c>
      <c r="D233" s="158">
        <v>1096</v>
      </c>
      <c r="E233" s="124" t="s">
        <v>123</v>
      </c>
      <c r="F233" s="158"/>
      <c r="G233" s="192"/>
      <c r="H233" s="144">
        <v>12</v>
      </c>
      <c r="I233" s="144">
        <v>1</v>
      </c>
      <c r="J233" s="144">
        <v>25</v>
      </c>
      <c r="K233" s="144">
        <v>1</v>
      </c>
      <c r="L233" s="144">
        <v>1</v>
      </c>
      <c r="M233" s="144">
        <v>2</v>
      </c>
      <c r="N233" s="144" t="s">
        <v>1199</v>
      </c>
      <c r="O233" s="123">
        <f>(H233)/((1/M233)*L233)</f>
        <v>24</v>
      </c>
      <c r="P233" s="193">
        <f>1/K233</f>
        <v>1</v>
      </c>
      <c r="Q233" s="194">
        <f>H233/(I233*P233)</f>
        <v>12</v>
      </c>
      <c r="R233" s="124">
        <f>D233*I233*J233</f>
        <v>27400</v>
      </c>
      <c r="S233" s="124">
        <f>D233*H233*I233*J233</f>
        <v>328800</v>
      </c>
      <c r="T233" s="124">
        <f>(D233*J233)*(1/K233)</f>
        <v>27400</v>
      </c>
      <c r="U233" s="124">
        <f>S233/(O233+Q233)</f>
        <v>9133.3333333333339</v>
      </c>
      <c r="V233" s="124" t="s">
        <v>123</v>
      </c>
      <c r="W233" s="124" t="s">
        <v>123</v>
      </c>
      <c r="X233" s="124" t="s">
        <v>123</v>
      </c>
      <c r="Y233" s="194"/>
      <c r="Z233" s="194"/>
      <c r="AA233" s="194"/>
      <c r="AB233" s="194"/>
      <c r="AC233" s="194"/>
      <c r="AD233" s="194"/>
    </row>
    <row r="234" spans="1:30" outlineLevel="1" x14ac:dyDescent="0.2">
      <c r="A234" s="144" t="s">
        <v>1203</v>
      </c>
      <c r="B234" s="144">
        <v>8</v>
      </c>
      <c r="C234" s="144" t="s">
        <v>1190</v>
      </c>
      <c r="D234" s="158">
        <v>1118</v>
      </c>
      <c r="E234" s="124" t="s">
        <v>123</v>
      </c>
      <c r="F234" s="158"/>
      <c r="G234" s="192"/>
      <c r="H234" s="144">
        <v>12</v>
      </c>
      <c r="I234" s="144">
        <v>1</v>
      </c>
      <c r="J234" s="144">
        <v>25</v>
      </c>
      <c r="K234" s="144">
        <v>1</v>
      </c>
      <c r="L234" s="144">
        <v>1</v>
      </c>
      <c r="M234" s="144">
        <v>2</v>
      </c>
      <c r="N234" s="144" t="s">
        <v>1199</v>
      </c>
      <c r="O234" s="123">
        <f>(H234)/((1/M234)*L234)</f>
        <v>24</v>
      </c>
      <c r="P234" s="193">
        <f>1/K234</f>
        <v>1</v>
      </c>
      <c r="Q234" s="194">
        <f>H234/(I234*P234)</f>
        <v>12</v>
      </c>
      <c r="R234" s="124">
        <f>D234*I234*J234</f>
        <v>27950</v>
      </c>
      <c r="S234" s="124">
        <f>D234*H234*I234*J234</f>
        <v>335400</v>
      </c>
      <c r="T234" s="124">
        <f>(D234*J234)*(1/K234)</f>
        <v>27950</v>
      </c>
      <c r="U234" s="124">
        <f>S234/(O234+Q234)</f>
        <v>9316.6666666666661</v>
      </c>
      <c r="V234" s="124" t="s">
        <v>123</v>
      </c>
      <c r="W234" s="124" t="s">
        <v>123</v>
      </c>
      <c r="X234" s="124" t="s">
        <v>123</v>
      </c>
      <c r="Y234" s="194"/>
      <c r="Z234" s="194"/>
      <c r="AA234" s="194"/>
      <c r="AB234" s="194"/>
      <c r="AC234" s="194"/>
      <c r="AD234" s="194"/>
    </row>
    <row r="235" spans="1:30" outlineLevel="1" x14ac:dyDescent="0.2">
      <c r="A235" s="144" t="s">
        <v>1203</v>
      </c>
      <c r="B235" s="144">
        <v>9</v>
      </c>
      <c r="C235" s="144" t="s">
        <v>1190</v>
      </c>
      <c r="D235" s="158">
        <v>1143</v>
      </c>
      <c r="E235" s="124" t="s">
        <v>123</v>
      </c>
      <c r="F235" s="158"/>
      <c r="G235" s="192"/>
      <c r="H235" s="144">
        <v>12</v>
      </c>
      <c r="I235" s="144">
        <v>1</v>
      </c>
      <c r="J235" s="144">
        <v>25</v>
      </c>
      <c r="K235" s="144">
        <v>1</v>
      </c>
      <c r="L235" s="144">
        <v>1</v>
      </c>
      <c r="M235" s="144">
        <v>2</v>
      </c>
      <c r="N235" s="144" t="s">
        <v>1199</v>
      </c>
      <c r="O235" s="123">
        <f>(H235)/((1/M235)*L235)</f>
        <v>24</v>
      </c>
      <c r="P235" s="193">
        <f>1/K235</f>
        <v>1</v>
      </c>
      <c r="Q235" s="194">
        <f>H235/(I235*P235)</f>
        <v>12</v>
      </c>
      <c r="R235" s="124">
        <f>D235*I235*J235</f>
        <v>28575</v>
      </c>
      <c r="S235" s="124">
        <f>D235*H235*I235*J235</f>
        <v>342900</v>
      </c>
      <c r="T235" s="124">
        <f>(D235*J235)*(1/K235)</f>
        <v>28575</v>
      </c>
      <c r="U235" s="124">
        <f>S235/(O235+Q235)</f>
        <v>9525</v>
      </c>
      <c r="V235" s="124" t="s">
        <v>123</v>
      </c>
      <c r="W235" s="124" t="s">
        <v>123</v>
      </c>
      <c r="X235" s="124" t="s">
        <v>123</v>
      </c>
      <c r="Y235" s="194"/>
      <c r="Z235" s="194"/>
      <c r="AA235" s="194"/>
      <c r="AB235" s="194"/>
      <c r="AC235" s="194"/>
      <c r="AD235" s="194"/>
    </row>
    <row r="236" spans="1:30" outlineLevel="1" x14ac:dyDescent="0.2">
      <c r="A236" s="144" t="s">
        <v>1203</v>
      </c>
      <c r="B236" s="144">
        <v>10</v>
      </c>
      <c r="C236" s="144" t="s">
        <v>1190</v>
      </c>
      <c r="D236" s="158">
        <v>1181</v>
      </c>
      <c r="E236" s="124" t="s">
        <v>123</v>
      </c>
      <c r="F236" s="158"/>
      <c r="G236" s="192"/>
      <c r="H236" s="144">
        <v>12</v>
      </c>
      <c r="I236" s="144">
        <v>1</v>
      </c>
      <c r="J236" s="144">
        <v>25</v>
      </c>
      <c r="K236" s="144">
        <v>1</v>
      </c>
      <c r="L236" s="144">
        <v>1</v>
      </c>
      <c r="M236" s="144">
        <v>2</v>
      </c>
      <c r="N236" s="144" t="s">
        <v>1199</v>
      </c>
      <c r="O236" s="123">
        <f>(H236)/((1/M236)*L236)</f>
        <v>24</v>
      </c>
      <c r="P236" s="193">
        <f>1/K236</f>
        <v>1</v>
      </c>
      <c r="Q236" s="194">
        <f>H236/(I236*P236)</f>
        <v>12</v>
      </c>
      <c r="R236" s="124">
        <f>D236*I236*J236</f>
        <v>29525</v>
      </c>
      <c r="S236" s="124">
        <f>D236*H236*I236*J236</f>
        <v>354300</v>
      </c>
      <c r="T236" s="124">
        <f>(D236*J236)*(1/K236)</f>
        <v>29525</v>
      </c>
      <c r="U236" s="124">
        <f>S236/(O236+Q236)</f>
        <v>9841.6666666666661</v>
      </c>
      <c r="V236" s="124" t="s">
        <v>123</v>
      </c>
      <c r="W236" s="124" t="s">
        <v>123</v>
      </c>
      <c r="X236" s="124" t="s">
        <v>123</v>
      </c>
      <c r="Y236" s="194"/>
      <c r="Z236" s="194"/>
      <c r="AA236" s="194"/>
      <c r="AB236" s="194"/>
      <c r="AC236" s="194"/>
      <c r="AD236" s="194"/>
    </row>
    <row r="237" spans="1:30" outlineLevel="1" x14ac:dyDescent="0.2">
      <c r="A237" s="144" t="s">
        <v>1203</v>
      </c>
      <c r="B237" s="144">
        <v>11</v>
      </c>
      <c r="C237" s="144" t="s">
        <v>1190</v>
      </c>
      <c r="D237" s="158">
        <v>1198</v>
      </c>
      <c r="E237" s="124" t="s">
        <v>123</v>
      </c>
      <c r="F237" s="158"/>
      <c r="G237" s="192"/>
      <c r="H237" s="144">
        <v>12</v>
      </c>
      <c r="I237" s="144">
        <v>1</v>
      </c>
      <c r="J237" s="144">
        <v>25</v>
      </c>
      <c r="K237" s="144">
        <v>1</v>
      </c>
      <c r="L237" s="144">
        <v>1</v>
      </c>
      <c r="M237" s="144">
        <v>2</v>
      </c>
      <c r="N237" s="144" t="s">
        <v>1199</v>
      </c>
      <c r="O237" s="123">
        <f>(H237)/((1/M237)*L237)</f>
        <v>24</v>
      </c>
      <c r="P237" s="193">
        <f>1/K237</f>
        <v>1</v>
      </c>
      <c r="Q237" s="194">
        <f>H237/(I237*P237)</f>
        <v>12</v>
      </c>
      <c r="R237" s="124">
        <f>D237*I237*J237</f>
        <v>29950</v>
      </c>
      <c r="S237" s="124">
        <f>D237*H237*I237*J237</f>
        <v>359400</v>
      </c>
      <c r="T237" s="124">
        <f>(D237*J237)*(1/K237)</f>
        <v>29950</v>
      </c>
      <c r="U237" s="124">
        <f>S237/(O237+Q237)</f>
        <v>9983.3333333333339</v>
      </c>
      <c r="V237" s="124" t="s">
        <v>123</v>
      </c>
      <c r="W237" s="124" t="s">
        <v>123</v>
      </c>
      <c r="X237" s="124" t="s">
        <v>123</v>
      </c>
      <c r="Y237" s="194"/>
      <c r="Z237" s="194"/>
      <c r="AA237" s="194"/>
      <c r="AB237" s="194"/>
      <c r="AC237" s="194"/>
      <c r="AD237" s="194"/>
    </row>
    <row r="238" spans="1:30" outlineLevel="1" x14ac:dyDescent="0.2">
      <c r="A238" s="144" t="s">
        <v>1203</v>
      </c>
      <c r="B238" s="144">
        <v>12</v>
      </c>
      <c r="C238" s="144" t="s">
        <v>1190</v>
      </c>
      <c r="D238" s="158">
        <v>1220</v>
      </c>
      <c r="E238" s="124" t="s">
        <v>123</v>
      </c>
      <c r="F238" s="158"/>
      <c r="G238" s="192"/>
      <c r="H238" s="144">
        <v>12</v>
      </c>
      <c r="I238" s="144">
        <v>1</v>
      </c>
      <c r="J238" s="144">
        <v>25</v>
      </c>
      <c r="K238" s="144">
        <v>1</v>
      </c>
      <c r="L238" s="144">
        <v>1</v>
      </c>
      <c r="M238" s="144">
        <v>2</v>
      </c>
      <c r="N238" s="144" t="s">
        <v>1199</v>
      </c>
      <c r="O238" s="123">
        <f>(H238)/((1/M238)*L238)</f>
        <v>24</v>
      </c>
      <c r="P238" s="193">
        <f>1/K238</f>
        <v>1</v>
      </c>
      <c r="Q238" s="194">
        <f>H238/(I238*P238)</f>
        <v>12</v>
      </c>
      <c r="R238" s="124">
        <f>D238*I238*J238</f>
        <v>30500</v>
      </c>
      <c r="S238" s="124">
        <f>D238*H238*I238*J238</f>
        <v>366000</v>
      </c>
      <c r="T238" s="124">
        <f>(D238*J238)*(1/K238)</f>
        <v>30500</v>
      </c>
      <c r="U238" s="124">
        <f>S238/(O238+Q238)</f>
        <v>10166.666666666666</v>
      </c>
      <c r="V238" s="124" t="s">
        <v>123</v>
      </c>
      <c r="W238" s="124" t="s">
        <v>123</v>
      </c>
      <c r="X238" s="124" t="s">
        <v>123</v>
      </c>
      <c r="Y238" s="194"/>
      <c r="Z238" s="194"/>
      <c r="AA238" s="194"/>
      <c r="AB238" s="194"/>
      <c r="AC238" s="194"/>
      <c r="AD238" s="194"/>
    </row>
    <row r="239" spans="1:30" outlineLevel="1" x14ac:dyDescent="0.2">
      <c r="A239" s="144" t="s">
        <v>1203</v>
      </c>
      <c r="B239" s="144">
        <v>13</v>
      </c>
      <c r="C239" s="144" t="s">
        <v>1190</v>
      </c>
      <c r="D239" s="158">
        <v>1245</v>
      </c>
      <c r="E239" s="124" t="s">
        <v>123</v>
      </c>
      <c r="F239" s="158"/>
      <c r="G239" s="192"/>
      <c r="H239" s="144">
        <v>12</v>
      </c>
      <c r="I239" s="144">
        <v>1</v>
      </c>
      <c r="J239" s="144">
        <v>25</v>
      </c>
      <c r="K239" s="144">
        <v>1</v>
      </c>
      <c r="L239" s="144">
        <v>1</v>
      </c>
      <c r="M239" s="144">
        <v>2</v>
      </c>
      <c r="N239" s="144" t="s">
        <v>1199</v>
      </c>
      <c r="O239" s="123">
        <f>(H239)/((1/M239)*L239)</f>
        <v>24</v>
      </c>
      <c r="P239" s="193">
        <f>1/K239</f>
        <v>1</v>
      </c>
      <c r="Q239" s="194">
        <f>H239/(I239*P239)</f>
        <v>12</v>
      </c>
      <c r="R239" s="124">
        <f>D239*I239*J239</f>
        <v>31125</v>
      </c>
      <c r="S239" s="124">
        <f>D239*H239*I239*J239</f>
        <v>373500</v>
      </c>
      <c r="T239" s="124">
        <f>(D239*J239)*(1/K239)</f>
        <v>31125</v>
      </c>
      <c r="U239" s="124">
        <f>S239/(O239+Q239)</f>
        <v>10375</v>
      </c>
      <c r="V239" s="124" t="s">
        <v>123</v>
      </c>
      <c r="W239" s="124" t="s">
        <v>123</v>
      </c>
      <c r="X239" s="124" t="s">
        <v>123</v>
      </c>
      <c r="Y239" s="194"/>
      <c r="Z239" s="194"/>
      <c r="AA239" s="194"/>
      <c r="AB239" s="194"/>
      <c r="AC239" s="194"/>
      <c r="AD239" s="194"/>
    </row>
    <row r="240" spans="1:30" outlineLevel="1" x14ac:dyDescent="0.2">
      <c r="A240" s="144" t="s">
        <v>1203</v>
      </c>
      <c r="B240" s="144">
        <v>14</v>
      </c>
      <c r="C240" s="144" t="s">
        <v>1190</v>
      </c>
      <c r="D240" s="158">
        <v>1265</v>
      </c>
      <c r="E240" s="124" t="s">
        <v>123</v>
      </c>
      <c r="F240" s="158"/>
      <c r="G240" s="192"/>
      <c r="H240" s="144">
        <v>12</v>
      </c>
      <c r="I240" s="144">
        <v>1</v>
      </c>
      <c r="J240" s="144">
        <v>25</v>
      </c>
      <c r="K240" s="144">
        <v>1</v>
      </c>
      <c r="L240" s="144">
        <v>1</v>
      </c>
      <c r="M240" s="144">
        <v>2</v>
      </c>
      <c r="N240" s="144" t="s">
        <v>1199</v>
      </c>
      <c r="O240" s="123">
        <f>(H240)/((1/M240)*L240)</f>
        <v>24</v>
      </c>
      <c r="P240" s="193">
        <f>1/K240</f>
        <v>1</v>
      </c>
      <c r="Q240" s="194">
        <f>H240/(I240*P240)</f>
        <v>12</v>
      </c>
      <c r="R240" s="124">
        <f>D240*I240*J240</f>
        <v>31625</v>
      </c>
      <c r="S240" s="124">
        <f>D240*H240*I240*J240</f>
        <v>379500</v>
      </c>
      <c r="T240" s="124">
        <f>(D240*J240)*(1/K240)</f>
        <v>31625</v>
      </c>
      <c r="U240" s="124">
        <f>S240/(O240+Q240)</f>
        <v>10541.666666666666</v>
      </c>
      <c r="V240" s="124" t="s">
        <v>123</v>
      </c>
      <c r="W240" s="124" t="s">
        <v>123</v>
      </c>
      <c r="X240" s="124" t="s">
        <v>123</v>
      </c>
      <c r="Y240" s="194"/>
      <c r="Z240" s="194"/>
      <c r="AA240" s="194"/>
      <c r="AB240" s="194"/>
      <c r="AC240" s="194"/>
      <c r="AD240" s="194"/>
    </row>
    <row r="241" spans="1:30" outlineLevel="1" x14ac:dyDescent="0.2">
      <c r="A241" s="144" t="s">
        <v>1203</v>
      </c>
      <c r="B241" s="144">
        <v>15</v>
      </c>
      <c r="C241" s="144" t="s">
        <v>1190</v>
      </c>
      <c r="D241" s="158">
        <v>1274</v>
      </c>
      <c r="E241" s="124" t="s">
        <v>123</v>
      </c>
      <c r="F241" s="158"/>
      <c r="G241" s="192"/>
      <c r="H241" s="144">
        <v>12</v>
      </c>
      <c r="I241" s="144">
        <v>1</v>
      </c>
      <c r="J241" s="144">
        <v>25</v>
      </c>
      <c r="K241" s="144">
        <v>1</v>
      </c>
      <c r="L241" s="144">
        <v>1</v>
      </c>
      <c r="M241" s="144">
        <v>2</v>
      </c>
      <c r="N241" s="144" t="s">
        <v>1199</v>
      </c>
      <c r="O241" s="123">
        <f>(H241)/((1/M241)*L241)</f>
        <v>24</v>
      </c>
      <c r="P241" s="193">
        <f>1/K241</f>
        <v>1</v>
      </c>
      <c r="Q241" s="194">
        <f>H241/(I241*P241)</f>
        <v>12</v>
      </c>
      <c r="R241" s="124">
        <f>D241*I241*J241</f>
        <v>31850</v>
      </c>
      <c r="S241" s="124">
        <f>D241*H241*I241*J241</f>
        <v>382200</v>
      </c>
      <c r="T241" s="124">
        <f>(D241*J241)*(1/K241)</f>
        <v>31850</v>
      </c>
      <c r="U241" s="124">
        <f>S241/(O241+Q241)</f>
        <v>10616.666666666666</v>
      </c>
      <c r="V241" s="124" t="s">
        <v>123</v>
      </c>
      <c r="W241" s="124" t="s">
        <v>123</v>
      </c>
      <c r="X241" s="124" t="s">
        <v>123</v>
      </c>
      <c r="Y241" s="194"/>
      <c r="Z241" s="194"/>
      <c r="AA241" s="194"/>
      <c r="AB241" s="194"/>
      <c r="AC241" s="194"/>
      <c r="AD241" s="194"/>
    </row>
    <row r="242" spans="1:30" outlineLevel="1" x14ac:dyDescent="0.2">
      <c r="A242" s="144" t="s">
        <v>1203</v>
      </c>
      <c r="B242" s="144">
        <v>16</v>
      </c>
      <c r="C242" s="144" t="s">
        <v>1190</v>
      </c>
      <c r="D242" s="158">
        <v>1298</v>
      </c>
      <c r="E242" s="124" t="s">
        <v>123</v>
      </c>
      <c r="F242" s="158"/>
      <c r="G242" s="192"/>
      <c r="H242" s="144">
        <v>12</v>
      </c>
      <c r="I242" s="144">
        <v>1</v>
      </c>
      <c r="J242" s="144">
        <v>25</v>
      </c>
      <c r="K242" s="144">
        <v>1</v>
      </c>
      <c r="L242" s="144">
        <v>1</v>
      </c>
      <c r="M242" s="144">
        <v>2</v>
      </c>
      <c r="N242" s="144" t="s">
        <v>1199</v>
      </c>
      <c r="O242" s="123">
        <f>(H242)/((1/M242)*L242)</f>
        <v>24</v>
      </c>
      <c r="P242" s="193">
        <f>1/K242</f>
        <v>1</v>
      </c>
      <c r="Q242" s="194">
        <f>H242/(I242*P242)</f>
        <v>12</v>
      </c>
      <c r="R242" s="124">
        <f>D242*I242*J242</f>
        <v>32450</v>
      </c>
      <c r="S242" s="124">
        <f>D242*H242*I242*J242</f>
        <v>389400</v>
      </c>
      <c r="T242" s="124">
        <f>(D242*J242)*(1/K242)</f>
        <v>32450</v>
      </c>
      <c r="U242" s="124">
        <f>S242/(O242+Q242)</f>
        <v>10816.666666666666</v>
      </c>
      <c r="V242" s="124" t="s">
        <v>123</v>
      </c>
      <c r="W242" s="124" t="s">
        <v>123</v>
      </c>
      <c r="X242" s="124" t="s">
        <v>123</v>
      </c>
      <c r="Y242" s="194"/>
      <c r="Z242" s="194"/>
      <c r="AA242" s="194"/>
      <c r="AB242" s="194"/>
      <c r="AC242" s="194"/>
      <c r="AD242" s="194"/>
    </row>
    <row r="243" spans="1:30" outlineLevel="1" x14ac:dyDescent="0.2">
      <c r="A243" s="144" t="s">
        <v>1203</v>
      </c>
      <c r="B243" s="144">
        <v>17</v>
      </c>
      <c r="C243" s="144" t="s">
        <v>1190</v>
      </c>
      <c r="D243" s="158">
        <v>1310</v>
      </c>
      <c r="E243" s="124" t="s">
        <v>123</v>
      </c>
      <c r="F243" s="158"/>
      <c r="G243" s="192"/>
      <c r="H243" s="144">
        <v>12</v>
      </c>
      <c r="I243" s="144">
        <v>1</v>
      </c>
      <c r="J243" s="144">
        <v>25</v>
      </c>
      <c r="K243" s="144">
        <v>1</v>
      </c>
      <c r="L243" s="144">
        <v>1</v>
      </c>
      <c r="M243" s="144">
        <v>2</v>
      </c>
      <c r="N243" s="144" t="s">
        <v>1199</v>
      </c>
      <c r="O243" s="123">
        <f>(H243)/((1/M243)*L243)</f>
        <v>24</v>
      </c>
      <c r="P243" s="193">
        <f>1/K243</f>
        <v>1</v>
      </c>
      <c r="Q243" s="194">
        <f>H243/(I243*P243)</f>
        <v>12</v>
      </c>
      <c r="R243" s="124">
        <f>D243*I243*J243</f>
        <v>32750</v>
      </c>
      <c r="S243" s="124">
        <f>D243*H243*I243*J243</f>
        <v>393000</v>
      </c>
      <c r="T243" s="124">
        <f>(D243*J243)*(1/K243)</f>
        <v>32750</v>
      </c>
      <c r="U243" s="124">
        <f>S243/(O243+Q243)</f>
        <v>10916.666666666666</v>
      </c>
      <c r="V243" s="124" t="s">
        <v>123</v>
      </c>
      <c r="W243" s="124" t="s">
        <v>123</v>
      </c>
      <c r="X243" s="124" t="s">
        <v>123</v>
      </c>
      <c r="Y243" s="194"/>
      <c r="Z243" s="194"/>
      <c r="AA243" s="194"/>
      <c r="AB243" s="194"/>
      <c r="AC243" s="194"/>
      <c r="AD243" s="194"/>
    </row>
    <row r="244" spans="1:30" outlineLevel="1" x14ac:dyDescent="0.2">
      <c r="A244" s="144" t="s">
        <v>1203</v>
      </c>
      <c r="B244" s="144">
        <v>18</v>
      </c>
      <c r="C244" s="144" t="s">
        <v>1190</v>
      </c>
      <c r="D244" s="158">
        <v>1346</v>
      </c>
      <c r="E244" s="124" t="s">
        <v>123</v>
      </c>
      <c r="F244" s="158"/>
      <c r="G244" s="192"/>
      <c r="H244" s="144">
        <v>12</v>
      </c>
      <c r="I244" s="144">
        <v>1</v>
      </c>
      <c r="J244" s="144">
        <v>25</v>
      </c>
      <c r="K244" s="144">
        <v>1</v>
      </c>
      <c r="L244" s="144">
        <v>1</v>
      </c>
      <c r="M244" s="144">
        <v>2</v>
      </c>
      <c r="N244" s="144" t="s">
        <v>1199</v>
      </c>
      <c r="O244" s="123">
        <f>(H244)/((1/M244)*L244)</f>
        <v>24</v>
      </c>
      <c r="P244" s="193">
        <f>1/K244</f>
        <v>1</v>
      </c>
      <c r="Q244" s="194">
        <f>H244/(I244*P244)</f>
        <v>12</v>
      </c>
      <c r="R244" s="124">
        <f>D244*I244*J244</f>
        <v>33650</v>
      </c>
      <c r="S244" s="124">
        <f>D244*H244*I244*J244</f>
        <v>403800</v>
      </c>
      <c r="T244" s="124">
        <f>(D244*J244)*(1/K244)</f>
        <v>33650</v>
      </c>
      <c r="U244" s="124">
        <f>S244/(O244+Q244)</f>
        <v>11216.666666666666</v>
      </c>
      <c r="V244" s="124" t="s">
        <v>123</v>
      </c>
      <c r="W244" s="124" t="s">
        <v>123</v>
      </c>
      <c r="X244" s="124" t="s">
        <v>123</v>
      </c>
      <c r="Y244" s="194"/>
      <c r="Z244" s="194"/>
      <c r="AA244" s="194"/>
      <c r="AB244" s="194"/>
      <c r="AC244" s="194"/>
      <c r="AD244" s="194"/>
    </row>
    <row r="245" spans="1:30" outlineLevel="1" x14ac:dyDescent="0.2">
      <c r="A245" s="144" t="s">
        <v>1203</v>
      </c>
      <c r="B245" s="144">
        <v>19</v>
      </c>
      <c r="C245" s="144" t="s">
        <v>1190</v>
      </c>
      <c r="D245" s="158">
        <v>1369</v>
      </c>
      <c r="E245" s="124" t="s">
        <v>123</v>
      </c>
      <c r="F245" s="158"/>
      <c r="G245" s="192"/>
      <c r="H245" s="144">
        <v>12</v>
      </c>
      <c r="I245" s="144">
        <v>1</v>
      </c>
      <c r="J245" s="144">
        <v>25</v>
      </c>
      <c r="K245" s="144">
        <v>1</v>
      </c>
      <c r="L245" s="144">
        <v>1</v>
      </c>
      <c r="M245" s="144">
        <v>2</v>
      </c>
      <c r="N245" s="144" t="s">
        <v>1199</v>
      </c>
      <c r="O245" s="123">
        <f>(H245)/((1/M245)*L245)</f>
        <v>24</v>
      </c>
      <c r="P245" s="193">
        <f>1/K245</f>
        <v>1</v>
      </c>
      <c r="Q245" s="194">
        <f>H245/(I245*P245)</f>
        <v>12</v>
      </c>
      <c r="R245" s="124">
        <f>D245*I245*J245</f>
        <v>34225</v>
      </c>
      <c r="S245" s="124">
        <f>D245*H245*I245*J245</f>
        <v>410700</v>
      </c>
      <c r="T245" s="124">
        <f>(D245*J245)*(1/K245)</f>
        <v>34225</v>
      </c>
      <c r="U245" s="124">
        <f>S245/(O245+Q245)</f>
        <v>11408.333333333334</v>
      </c>
      <c r="V245" s="124" t="s">
        <v>123</v>
      </c>
      <c r="W245" s="124" t="s">
        <v>123</v>
      </c>
      <c r="X245" s="124" t="s">
        <v>123</v>
      </c>
      <c r="Y245" s="194"/>
      <c r="Z245" s="194"/>
      <c r="AA245" s="194"/>
      <c r="AB245" s="194"/>
      <c r="AC245" s="194"/>
      <c r="AD245" s="194"/>
    </row>
    <row r="246" spans="1:30" outlineLevel="1" x14ac:dyDescent="0.2">
      <c r="A246" s="144" t="s">
        <v>1203</v>
      </c>
      <c r="B246" s="144">
        <v>20</v>
      </c>
      <c r="C246" s="144" t="s">
        <v>1190</v>
      </c>
      <c r="D246" s="158">
        <v>1393</v>
      </c>
      <c r="E246" s="124" t="s">
        <v>123</v>
      </c>
      <c r="F246" s="158"/>
      <c r="G246" s="192"/>
      <c r="H246" s="144">
        <v>12</v>
      </c>
      <c r="I246" s="144">
        <v>1</v>
      </c>
      <c r="J246" s="144">
        <v>25</v>
      </c>
      <c r="K246" s="144">
        <v>1</v>
      </c>
      <c r="L246" s="144">
        <v>1</v>
      </c>
      <c r="M246" s="144">
        <v>2</v>
      </c>
      <c r="N246" s="144" t="s">
        <v>1199</v>
      </c>
      <c r="O246" s="123">
        <f>(H246)/((1/M246)*L246)</f>
        <v>24</v>
      </c>
      <c r="P246" s="193">
        <f>1/K246</f>
        <v>1</v>
      </c>
      <c r="Q246" s="194">
        <f>H246/(I246*P246)</f>
        <v>12</v>
      </c>
      <c r="R246" s="124">
        <f>D246*I246*J246</f>
        <v>34825</v>
      </c>
      <c r="S246" s="124">
        <f>D246*H246*I246*J246</f>
        <v>417900</v>
      </c>
      <c r="T246" s="124">
        <f>(D246*J246)*(1/K246)</f>
        <v>34825</v>
      </c>
      <c r="U246" s="124">
        <f>S246/(O246+Q246)</f>
        <v>11608.333333333334</v>
      </c>
      <c r="V246" s="124" t="s">
        <v>123</v>
      </c>
      <c r="W246" s="124" t="s">
        <v>123</v>
      </c>
      <c r="X246" s="124" t="s">
        <v>123</v>
      </c>
      <c r="Y246" s="194"/>
      <c r="Z246" s="194"/>
      <c r="AA246" s="194"/>
      <c r="AB246" s="194"/>
      <c r="AC246" s="194"/>
      <c r="AD246" s="194"/>
    </row>
    <row r="247" spans="1:30" outlineLevel="1" x14ac:dyDescent="0.2">
      <c r="A247" s="144" t="s">
        <v>1203</v>
      </c>
      <c r="B247" s="144">
        <v>21</v>
      </c>
      <c r="C247" s="144" t="s">
        <v>1190</v>
      </c>
      <c r="D247" s="158">
        <v>1416</v>
      </c>
      <c r="E247" s="124" t="s">
        <v>123</v>
      </c>
      <c r="F247" s="158"/>
      <c r="G247" s="192"/>
      <c r="H247" s="144">
        <v>12</v>
      </c>
      <c r="I247" s="144">
        <v>1</v>
      </c>
      <c r="J247" s="144">
        <v>25</v>
      </c>
      <c r="K247" s="144">
        <v>1</v>
      </c>
      <c r="L247" s="144">
        <v>1</v>
      </c>
      <c r="M247" s="144">
        <v>2</v>
      </c>
      <c r="N247" s="144" t="s">
        <v>1199</v>
      </c>
      <c r="O247" s="123">
        <f>(H247)/((1/M247)*L247)</f>
        <v>24</v>
      </c>
      <c r="P247" s="193">
        <f>1/K247</f>
        <v>1</v>
      </c>
      <c r="Q247" s="194">
        <f>H247/(I247*P247)</f>
        <v>12</v>
      </c>
      <c r="R247" s="124">
        <f>D247*I247*J247</f>
        <v>35400</v>
      </c>
      <c r="S247" s="124">
        <f>D247*H247*I247*J247</f>
        <v>424800</v>
      </c>
      <c r="T247" s="124">
        <f>(D247*J247)*(1/K247)</f>
        <v>35400</v>
      </c>
      <c r="U247" s="124">
        <f>S247/(O247+Q247)</f>
        <v>11800</v>
      </c>
      <c r="V247" s="124" t="s">
        <v>123</v>
      </c>
      <c r="W247" s="124" t="s">
        <v>123</v>
      </c>
      <c r="X247" s="124" t="s">
        <v>123</v>
      </c>
      <c r="Y247" s="194"/>
      <c r="Z247" s="194"/>
      <c r="AA247" s="194"/>
      <c r="AB247" s="194"/>
      <c r="AC247" s="194"/>
      <c r="AD247" s="194"/>
    </row>
    <row r="248" spans="1:30" outlineLevel="1" x14ac:dyDescent="0.2">
      <c r="A248" s="144" t="s">
        <v>1203</v>
      </c>
      <c r="B248" s="144">
        <v>22</v>
      </c>
      <c r="C248" s="144" t="s">
        <v>1190</v>
      </c>
      <c r="D248" s="158">
        <v>1427</v>
      </c>
      <c r="E248" s="124" t="s">
        <v>123</v>
      </c>
      <c r="F248" s="158"/>
      <c r="G248" s="192"/>
      <c r="H248" s="144">
        <v>12</v>
      </c>
      <c r="I248" s="144">
        <v>1</v>
      </c>
      <c r="J248" s="144">
        <v>25</v>
      </c>
      <c r="K248" s="144">
        <v>1</v>
      </c>
      <c r="L248" s="144">
        <v>1</v>
      </c>
      <c r="M248" s="144">
        <v>2</v>
      </c>
      <c r="N248" s="144" t="s">
        <v>1199</v>
      </c>
      <c r="O248" s="123">
        <f>(H248)/((1/M248)*L248)</f>
        <v>24</v>
      </c>
      <c r="P248" s="193">
        <f>1/K248</f>
        <v>1</v>
      </c>
      <c r="Q248" s="194">
        <f>H248/(I248*P248)</f>
        <v>12</v>
      </c>
      <c r="R248" s="124">
        <f>D248*I248*J248</f>
        <v>35675</v>
      </c>
      <c r="S248" s="124">
        <f>D248*H248*I248*J248</f>
        <v>428100</v>
      </c>
      <c r="T248" s="124">
        <f>(D248*J248)*(1/K248)</f>
        <v>35675</v>
      </c>
      <c r="U248" s="124">
        <f>S248/(O248+Q248)</f>
        <v>11891.666666666666</v>
      </c>
      <c r="V248" s="124" t="s">
        <v>123</v>
      </c>
      <c r="W248" s="124" t="s">
        <v>123</v>
      </c>
      <c r="X248" s="124" t="s">
        <v>123</v>
      </c>
      <c r="Y248" s="194"/>
      <c r="Z248" s="194"/>
      <c r="AA248" s="194"/>
      <c r="AB248" s="194"/>
      <c r="AC248" s="194"/>
      <c r="AD248" s="194"/>
    </row>
    <row r="249" spans="1:30" outlineLevel="1" x14ac:dyDescent="0.2">
      <c r="A249" s="144" t="s">
        <v>1203</v>
      </c>
      <c r="B249" s="144">
        <v>23</v>
      </c>
      <c r="C249" s="144" t="s">
        <v>1190</v>
      </c>
      <c r="D249" s="158">
        <v>1451</v>
      </c>
      <c r="E249" s="124" t="s">
        <v>123</v>
      </c>
      <c r="F249" s="158"/>
      <c r="G249" s="192"/>
      <c r="H249" s="144">
        <v>12</v>
      </c>
      <c r="I249" s="144">
        <v>1</v>
      </c>
      <c r="J249" s="144">
        <v>25</v>
      </c>
      <c r="K249" s="144">
        <v>1</v>
      </c>
      <c r="L249" s="144">
        <v>1</v>
      </c>
      <c r="M249" s="144">
        <v>2</v>
      </c>
      <c r="N249" s="144" t="s">
        <v>1199</v>
      </c>
      <c r="O249" s="123">
        <f>(H249)/((1/M249)*L249)</f>
        <v>24</v>
      </c>
      <c r="P249" s="193">
        <f>1/K249</f>
        <v>1</v>
      </c>
      <c r="Q249" s="194">
        <f>H249/(I249*P249)</f>
        <v>12</v>
      </c>
      <c r="R249" s="124">
        <f>D249*I249*J249</f>
        <v>36275</v>
      </c>
      <c r="S249" s="124">
        <f>D249*H249*I249*J249</f>
        <v>435300</v>
      </c>
      <c r="T249" s="124">
        <f>(D249*J249)*(1/K249)</f>
        <v>36275</v>
      </c>
      <c r="U249" s="124">
        <f>S249/(O249+Q249)</f>
        <v>12091.666666666666</v>
      </c>
      <c r="V249" s="124" t="s">
        <v>123</v>
      </c>
      <c r="W249" s="124" t="s">
        <v>123</v>
      </c>
      <c r="X249" s="124" t="s">
        <v>123</v>
      </c>
      <c r="Y249" s="194"/>
      <c r="Z249" s="194"/>
      <c r="AA249" s="194"/>
      <c r="AB249" s="194"/>
      <c r="AC249" s="194"/>
      <c r="AD249" s="194"/>
    </row>
    <row r="250" spans="1:30" outlineLevel="1" x14ac:dyDescent="0.2">
      <c r="A250" s="144" t="s">
        <v>1203</v>
      </c>
      <c r="B250" s="144">
        <v>24</v>
      </c>
      <c r="C250" s="144" t="s">
        <v>1190</v>
      </c>
      <c r="D250" s="158">
        <v>1474</v>
      </c>
      <c r="E250" s="124" t="s">
        <v>123</v>
      </c>
      <c r="F250" s="158"/>
      <c r="G250" s="192"/>
      <c r="H250" s="144">
        <v>12</v>
      </c>
      <c r="I250" s="144">
        <v>1</v>
      </c>
      <c r="J250" s="144">
        <v>25</v>
      </c>
      <c r="K250" s="144">
        <v>1</v>
      </c>
      <c r="L250" s="144">
        <v>1</v>
      </c>
      <c r="M250" s="144">
        <v>2</v>
      </c>
      <c r="N250" s="144" t="s">
        <v>1199</v>
      </c>
      <c r="O250" s="123">
        <f>(H250)/((1/M250)*L250)</f>
        <v>24</v>
      </c>
      <c r="P250" s="193">
        <f>1/K250</f>
        <v>1</v>
      </c>
      <c r="Q250" s="194">
        <f>H250/(I250*P250)</f>
        <v>12</v>
      </c>
      <c r="R250" s="124">
        <f>D250*I250*J250</f>
        <v>36850</v>
      </c>
      <c r="S250" s="124">
        <f>D250*H250*I250*J250</f>
        <v>442200</v>
      </c>
      <c r="T250" s="124">
        <f>(D250*J250)*(1/K250)</f>
        <v>36850</v>
      </c>
      <c r="U250" s="124">
        <f>S250/(O250+Q250)</f>
        <v>12283.333333333334</v>
      </c>
      <c r="V250" s="124" t="s">
        <v>123</v>
      </c>
      <c r="W250" s="124" t="s">
        <v>123</v>
      </c>
      <c r="X250" s="124" t="s">
        <v>123</v>
      </c>
      <c r="Y250" s="194"/>
      <c r="Z250" s="194"/>
      <c r="AA250" s="194"/>
      <c r="AB250" s="194"/>
      <c r="AC250" s="194"/>
      <c r="AD250" s="194"/>
    </row>
    <row r="251" spans="1:30" outlineLevel="1" x14ac:dyDescent="0.2">
      <c r="A251" s="144" t="s">
        <v>1203</v>
      </c>
      <c r="B251" s="144">
        <v>25</v>
      </c>
      <c r="C251" s="144" t="s">
        <v>1190</v>
      </c>
      <c r="D251" s="158">
        <v>1508</v>
      </c>
      <c r="E251" s="124" t="s">
        <v>123</v>
      </c>
      <c r="F251" s="158"/>
      <c r="G251" s="192"/>
      <c r="H251" s="144">
        <v>12</v>
      </c>
      <c r="I251" s="144">
        <v>1</v>
      </c>
      <c r="J251" s="144">
        <v>25</v>
      </c>
      <c r="K251" s="144">
        <v>1</v>
      </c>
      <c r="L251" s="144">
        <v>1</v>
      </c>
      <c r="M251" s="144">
        <v>2</v>
      </c>
      <c r="N251" s="144" t="s">
        <v>1199</v>
      </c>
      <c r="O251" s="123">
        <f>(H251)/((1/M251)*L251)</f>
        <v>24</v>
      </c>
      <c r="P251" s="193">
        <f>1/K251</f>
        <v>1</v>
      </c>
      <c r="Q251" s="194">
        <f>H251/(I251*P251)</f>
        <v>12</v>
      </c>
      <c r="R251" s="124">
        <f>D251*I251*J251</f>
        <v>37700</v>
      </c>
      <c r="S251" s="124">
        <f>D251*H251*I251*J251</f>
        <v>452400</v>
      </c>
      <c r="T251" s="124">
        <f>(D251*J251)*(1/K251)</f>
        <v>37700</v>
      </c>
      <c r="U251" s="124">
        <f>S251/(O251+Q251)</f>
        <v>12566.666666666666</v>
      </c>
      <c r="V251" s="124" t="s">
        <v>123</v>
      </c>
      <c r="W251" s="124" t="s">
        <v>123</v>
      </c>
      <c r="X251" s="124" t="s">
        <v>123</v>
      </c>
      <c r="Y251" s="194"/>
      <c r="Z251" s="194"/>
      <c r="AA251" s="194"/>
      <c r="AB251" s="194"/>
      <c r="AC251" s="194"/>
      <c r="AD251" s="194"/>
    </row>
    <row r="252" spans="1:30" x14ac:dyDescent="0.2">
      <c r="A252" s="144" t="s">
        <v>1204</v>
      </c>
      <c r="B252" s="144">
        <v>1</v>
      </c>
      <c r="C252" s="144" t="s">
        <v>1196</v>
      </c>
      <c r="D252" s="158">
        <v>1200</v>
      </c>
      <c r="E252" s="124" t="s">
        <v>123</v>
      </c>
      <c r="F252" s="158"/>
      <c r="G252" s="192"/>
      <c r="H252" s="145">
        <v>18</v>
      </c>
      <c r="I252" s="145">
        <v>1</v>
      </c>
      <c r="J252" s="145">
        <v>12</v>
      </c>
      <c r="K252" s="144">
        <v>0.1</v>
      </c>
      <c r="L252" s="144">
        <v>18</v>
      </c>
      <c r="M252" s="144">
        <v>10</v>
      </c>
      <c r="N252" s="144" t="s">
        <v>1191</v>
      </c>
      <c r="O252" s="123">
        <f>M252</f>
        <v>10</v>
      </c>
      <c r="P252" s="193">
        <f>1/K252</f>
        <v>10</v>
      </c>
      <c r="Q252" s="194">
        <f>H252/(I252*P252)</f>
        <v>1.8</v>
      </c>
      <c r="R252" s="124">
        <f>D252*I252*J252</f>
        <v>14400</v>
      </c>
      <c r="S252" s="124">
        <f>D252*J252*2</f>
        <v>28800</v>
      </c>
      <c r="T252" s="124" t="s">
        <v>123</v>
      </c>
      <c r="U252" s="124">
        <f>S252/(O252+Q252)</f>
        <v>2440.6779661016949</v>
      </c>
      <c r="V252" s="124" t="s">
        <v>123</v>
      </c>
      <c r="W252" s="124" t="s">
        <v>123</v>
      </c>
      <c r="X252" s="124" t="s">
        <v>123</v>
      </c>
      <c r="Y252" s="194"/>
      <c r="Z252" s="194"/>
      <c r="AA252" s="194"/>
      <c r="AB252" s="194"/>
      <c r="AC252" s="194"/>
      <c r="AD252" s="194"/>
    </row>
    <row r="253" spans="1:30" outlineLevel="1" x14ac:dyDescent="0.2">
      <c r="A253" s="144" t="s">
        <v>1204</v>
      </c>
      <c r="B253" s="144">
        <v>2</v>
      </c>
      <c r="C253" s="144" t="s">
        <v>1196</v>
      </c>
      <c r="D253" s="158">
        <v>1220</v>
      </c>
      <c r="E253" s="124" t="s">
        <v>123</v>
      </c>
      <c r="F253" s="158"/>
      <c r="G253" s="192"/>
      <c r="H253" s="145">
        <v>18</v>
      </c>
      <c r="I253" s="145">
        <v>1</v>
      </c>
      <c r="J253" s="145">
        <v>12</v>
      </c>
      <c r="K253" s="144">
        <v>0.1</v>
      </c>
      <c r="L253" s="144">
        <v>18</v>
      </c>
      <c r="M253" s="144">
        <v>10</v>
      </c>
      <c r="N253" s="144" t="s">
        <v>1191</v>
      </c>
      <c r="O253" s="123">
        <f>(H253)/((1/M253)*L253)</f>
        <v>10</v>
      </c>
      <c r="P253" s="193">
        <f>1/K253</f>
        <v>10</v>
      </c>
      <c r="Q253" s="194">
        <f>H253/(I253*P253)</f>
        <v>1.8</v>
      </c>
      <c r="R253" s="124">
        <f>D253*I253*J253</f>
        <v>14640</v>
      </c>
      <c r="S253" s="124">
        <f>D253*J253*2</f>
        <v>29280</v>
      </c>
      <c r="T253" s="124" t="s">
        <v>123</v>
      </c>
      <c r="U253" s="124">
        <f>S253/(O253+Q253)</f>
        <v>2481.3559322033898</v>
      </c>
      <c r="V253" s="124" t="s">
        <v>123</v>
      </c>
      <c r="W253" s="124" t="s">
        <v>123</v>
      </c>
      <c r="X253" s="124" t="s">
        <v>123</v>
      </c>
      <c r="Y253" s="194"/>
      <c r="Z253" s="194"/>
      <c r="AA253" s="194"/>
      <c r="AB253" s="194"/>
      <c r="AC253" s="194"/>
      <c r="AD253" s="194"/>
    </row>
    <row r="254" spans="1:30" outlineLevel="1" x14ac:dyDescent="0.2">
      <c r="A254" s="144" t="s">
        <v>1204</v>
      </c>
      <c r="B254" s="144">
        <v>3</v>
      </c>
      <c r="C254" s="144" t="s">
        <v>1196</v>
      </c>
      <c r="D254" s="158">
        <v>1240</v>
      </c>
      <c r="E254" s="124" t="s">
        <v>123</v>
      </c>
      <c r="F254" s="158"/>
      <c r="G254" s="192"/>
      <c r="H254" s="145">
        <v>18</v>
      </c>
      <c r="I254" s="145">
        <v>1</v>
      </c>
      <c r="J254" s="145">
        <v>12</v>
      </c>
      <c r="K254" s="144">
        <v>0.1</v>
      </c>
      <c r="L254" s="144">
        <v>18</v>
      </c>
      <c r="M254" s="144">
        <v>10</v>
      </c>
      <c r="N254" s="144" t="s">
        <v>1191</v>
      </c>
      <c r="O254" s="123">
        <f>(H254)/((1/M254)*L254)</f>
        <v>10</v>
      </c>
      <c r="P254" s="193">
        <f>1/K254</f>
        <v>10</v>
      </c>
      <c r="Q254" s="194">
        <f>H254/(I254*P254)</f>
        <v>1.8</v>
      </c>
      <c r="R254" s="124">
        <f>D254*I254*J254</f>
        <v>14880</v>
      </c>
      <c r="S254" s="124">
        <f>D254*J254*2</f>
        <v>29760</v>
      </c>
      <c r="T254" s="124" t="s">
        <v>123</v>
      </c>
      <c r="U254" s="124">
        <f>S254/(O254+Q254)</f>
        <v>2522.0338983050847</v>
      </c>
      <c r="V254" s="124" t="s">
        <v>123</v>
      </c>
      <c r="W254" s="124" t="s">
        <v>123</v>
      </c>
      <c r="X254" s="124" t="s">
        <v>123</v>
      </c>
      <c r="Y254" s="194"/>
      <c r="Z254" s="194"/>
      <c r="AA254" s="194"/>
      <c r="AB254" s="194"/>
      <c r="AC254" s="194"/>
      <c r="AD254" s="194"/>
    </row>
    <row r="255" spans="1:30" outlineLevel="1" x14ac:dyDescent="0.2">
      <c r="A255" s="144" t="s">
        <v>1204</v>
      </c>
      <c r="B255" s="144">
        <v>4</v>
      </c>
      <c r="C255" s="144" t="s">
        <v>1196</v>
      </c>
      <c r="D255" s="158">
        <v>1260</v>
      </c>
      <c r="E255" s="124" t="s">
        <v>123</v>
      </c>
      <c r="F255" s="158"/>
      <c r="G255" s="192"/>
      <c r="H255" s="145">
        <v>18</v>
      </c>
      <c r="I255" s="145">
        <v>1</v>
      </c>
      <c r="J255" s="145">
        <v>12</v>
      </c>
      <c r="K255" s="144">
        <v>0.1</v>
      </c>
      <c r="L255" s="144">
        <v>18</v>
      </c>
      <c r="M255" s="144">
        <v>10</v>
      </c>
      <c r="N255" s="144" t="s">
        <v>1191</v>
      </c>
      <c r="O255" s="123">
        <f>(H255)/((1/M255)*L255)</f>
        <v>10</v>
      </c>
      <c r="P255" s="193">
        <f>1/K255</f>
        <v>10</v>
      </c>
      <c r="Q255" s="194">
        <f>H255/(I255*P255)</f>
        <v>1.8</v>
      </c>
      <c r="R255" s="124">
        <f>D255*I255*J255</f>
        <v>15120</v>
      </c>
      <c r="S255" s="124">
        <f>D255*J255*2</f>
        <v>30240</v>
      </c>
      <c r="T255" s="124" t="s">
        <v>123</v>
      </c>
      <c r="U255" s="124">
        <f>S255/(O255+Q255)</f>
        <v>2562.7118644067796</v>
      </c>
      <c r="V255" s="124" t="s">
        <v>123</v>
      </c>
      <c r="W255" s="124" t="s">
        <v>123</v>
      </c>
      <c r="X255" s="124" t="s">
        <v>123</v>
      </c>
      <c r="Y255" s="194"/>
      <c r="Z255" s="194"/>
      <c r="AA255" s="194"/>
      <c r="AB255" s="194"/>
      <c r="AC255" s="194"/>
      <c r="AD255" s="194"/>
    </row>
    <row r="256" spans="1:30" outlineLevel="1" x14ac:dyDescent="0.2">
      <c r="A256" s="144" t="s">
        <v>1204</v>
      </c>
      <c r="B256" s="144">
        <v>5</v>
      </c>
      <c r="C256" s="144" t="s">
        <v>1196</v>
      </c>
      <c r="D256" s="158">
        <v>1280</v>
      </c>
      <c r="E256" s="124" t="s">
        <v>123</v>
      </c>
      <c r="F256" s="158"/>
      <c r="G256" s="192"/>
      <c r="H256" s="145">
        <v>18</v>
      </c>
      <c r="I256" s="145">
        <v>1</v>
      </c>
      <c r="J256" s="145">
        <v>12</v>
      </c>
      <c r="K256" s="144">
        <v>0.1</v>
      </c>
      <c r="L256" s="144">
        <v>18</v>
      </c>
      <c r="M256" s="144">
        <v>10</v>
      </c>
      <c r="N256" s="144" t="s">
        <v>1191</v>
      </c>
      <c r="O256" s="123">
        <f>(H256)/((1/M256)*L256)</f>
        <v>10</v>
      </c>
      <c r="P256" s="193">
        <f>1/K256</f>
        <v>10</v>
      </c>
      <c r="Q256" s="194">
        <f>H256/(I256*P256)</f>
        <v>1.8</v>
      </c>
      <c r="R256" s="124">
        <f>D256*I256*J256</f>
        <v>15360</v>
      </c>
      <c r="S256" s="124">
        <f>D256*J256*2</f>
        <v>30720</v>
      </c>
      <c r="T256" s="124" t="s">
        <v>123</v>
      </c>
      <c r="U256" s="124">
        <f>S256/(O256+Q256)</f>
        <v>2603.3898305084745</v>
      </c>
      <c r="V256" s="124" t="s">
        <v>123</v>
      </c>
      <c r="W256" s="124" t="s">
        <v>123</v>
      </c>
      <c r="X256" s="124" t="s">
        <v>123</v>
      </c>
      <c r="Y256" s="194"/>
      <c r="Z256" s="194"/>
      <c r="AA256" s="194"/>
      <c r="AB256" s="194"/>
      <c r="AC256" s="194"/>
      <c r="AD256" s="194"/>
    </row>
    <row r="257" spans="1:30" outlineLevel="1" x14ac:dyDescent="0.2">
      <c r="A257" s="144" t="s">
        <v>1204</v>
      </c>
      <c r="B257" s="144">
        <v>6</v>
      </c>
      <c r="C257" s="144" t="s">
        <v>1196</v>
      </c>
      <c r="D257" s="158">
        <v>1300</v>
      </c>
      <c r="E257" s="124" t="s">
        <v>123</v>
      </c>
      <c r="F257" s="158"/>
      <c r="G257" s="192"/>
      <c r="H257" s="145">
        <v>18</v>
      </c>
      <c r="I257" s="145">
        <v>1</v>
      </c>
      <c r="J257" s="145">
        <v>12</v>
      </c>
      <c r="K257" s="144">
        <v>0.1</v>
      </c>
      <c r="L257" s="144">
        <v>18</v>
      </c>
      <c r="M257" s="144">
        <v>10</v>
      </c>
      <c r="N257" s="144" t="s">
        <v>1191</v>
      </c>
      <c r="O257" s="123">
        <f>(H257)/((1/M257)*L257)</f>
        <v>10</v>
      </c>
      <c r="P257" s="193">
        <f>1/K257</f>
        <v>10</v>
      </c>
      <c r="Q257" s="194">
        <f>H257/(I257*P257)</f>
        <v>1.8</v>
      </c>
      <c r="R257" s="124">
        <f>D257*I257*J257</f>
        <v>15600</v>
      </c>
      <c r="S257" s="124">
        <f>D257*J257*2</f>
        <v>31200</v>
      </c>
      <c r="T257" s="124" t="s">
        <v>123</v>
      </c>
      <c r="U257" s="124">
        <f>S257/(O257+Q257)</f>
        <v>2644.0677966101694</v>
      </c>
      <c r="V257" s="124" t="s">
        <v>123</v>
      </c>
      <c r="W257" s="124" t="s">
        <v>123</v>
      </c>
      <c r="X257" s="124" t="s">
        <v>123</v>
      </c>
      <c r="Y257" s="194"/>
      <c r="Z257" s="194"/>
      <c r="AA257" s="194"/>
      <c r="AB257" s="194"/>
      <c r="AC257" s="194"/>
      <c r="AD257" s="194"/>
    </row>
    <row r="258" spans="1:30" outlineLevel="1" x14ac:dyDescent="0.2">
      <c r="A258" s="144" t="s">
        <v>1204</v>
      </c>
      <c r="B258" s="144">
        <v>7</v>
      </c>
      <c r="C258" s="144" t="s">
        <v>1196</v>
      </c>
      <c r="D258" s="158">
        <v>1320</v>
      </c>
      <c r="E258" s="124" t="s">
        <v>123</v>
      </c>
      <c r="F258" s="158"/>
      <c r="G258" s="192"/>
      <c r="H258" s="145">
        <v>18</v>
      </c>
      <c r="I258" s="145">
        <v>1</v>
      </c>
      <c r="J258" s="145">
        <v>12</v>
      </c>
      <c r="K258" s="144">
        <v>0.1</v>
      </c>
      <c r="L258" s="144">
        <v>18</v>
      </c>
      <c r="M258" s="144">
        <v>10</v>
      </c>
      <c r="N258" s="144" t="s">
        <v>1191</v>
      </c>
      <c r="O258" s="123">
        <f>(H258)/((1/M258)*L258)</f>
        <v>10</v>
      </c>
      <c r="P258" s="193">
        <f>1/K258</f>
        <v>10</v>
      </c>
      <c r="Q258" s="194">
        <f>H258/(I258*P258)</f>
        <v>1.8</v>
      </c>
      <c r="R258" s="124">
        <f>D258*I258*J258</f>
        <v>15840</v>
      </c>
      <c r="S258" s="124">
        <f>D258*J258*2</f>
        <v>31680</v>
      </c>
      <c r="T258" s="124" t="s">
        <v>123</v>
      </c>
      <c r="U258" s="124">
        <f>S258/(O258+Q258)</f>
        <v>2684.7457627118642</v>
      </c>
      <c r="V258" s="124" t="s">
        <v>123</v>
      </c>
      <c r="W258" s="124" t="s">
        <v>123</v>
      </c>
      <c r="X258" s="124" t="s">
        <v>123</v>
      </c>
      <c r="Y258" s="194"/>
      <c r="Z258" s="194"/>
      <c r="AA258" s="194"/>
      <c r="AB258" s="194"/>
      <c r="AC258" s="194"/>
      <c r="AD258" s="194"/>
    </row>
    <row r="259" spans="1:30" outlineLevel="1" x14ac:dyDescent="0.2">
      <c r="A259" s="144" t="s">
        <v>1204</v>
      </c>
      <c r="B259" s="144">
        <v>8</v>
      </c>
      <c r="C259" s="144" t="s">
        <v>1196</v>
      </c>
      <c r="D259" s="158">
        <v>1340</v>
      </c>
      <c r="E259" s="124" t="s">
        <v>123</v>
      </c>
      <c r="F259" s="158"/>
      <c r="G259" s="192"/>
      <c r="H259" s="145">
        <v>18</v>
      </c>
      <c r="I259" s="145">
        <v>1</v>
      </c>
      <c r="J259" s="145">
        <v>12</v>
      </c>
      <c r="K259" s="144">
        <v>0.1</v>
      </c>
      <c r="L259" s="144">
        <v>18</v>
      </c>
      <c r="M259" s="144">
        <v>10</v>
      </c>
      <c r="N259" s="144" t="s">
        <v>1191</v>
      </c>
      <c r="O259" s="123">
        <f>(H259)/((1/M259)*L259)</f>
        <v>10</v>
      </c>
      <c r="P259" s="193">
        <f>1/K259</f>
        <v>10</v>
      </c>
      <c r="Q259" s="194">
        <f>H259/(I259*P259)</f>
        <v>1.8</v>
      </c>
      <c r="R259" s="124">
        <f>D259*I259*J259</f>
        <v>16080</v>
      </c>
      <c r="S259" s="124">
        <f>D259*J259*2</f>
        <v>32160</v>
      </c>
      <c r="T259" s="124" t="s">
        <v>123</v>
      </c>
      <c r="U259" s="124">
        <f>S259/(O259+Q259)</f>
        <v>2725.4237288135591</v>
      </c>
      <c r="V259" s="124" t="s">
        <v>123</v>
      </c>
      <c r="W259" s="124" t="s">
        <v>123</v>
      </c>
      <c r="X259" s="124" t="s">
        <v>123</v>
      </c>
      <c r="Y259" s="194"/>
      <c r="Z259" s="194"/>
      <c r="AA259" s="194"/>
      <c r="AB259" s="194"/>
      <c r="AC259" s="194"/>
      <c r="AD259" s="194"/>
    </row>
    <row r="260" spans="1:30" outlineLevel="1" x14ac:dyDescent="0.2">
      <c r="A260" s="144" t="s">
        <v>1204</v>
      </c>
      <c r="B260" s="144">
        <v>9</v>
      </c>
      <c r="C260" s="144" t="s">
        <v>1196</v>
      </c>
      <c r="D260" s="158">
        <v>1360</v>
      </c>
      <c r="E260" s="124" t="s">
        <v>123</v>
      </c>
      <c r="F260" s="158"/>
      <c r="G260" s="192"/>
      <c r="H260" s="145">
        <v>18</v>
      </c>
      <c r="I260" s="145">
        <v>1</v>
      </c>
      <c r="J260" s="145">
        <v>12</v>
      </c>
      <c r="K260" s="144">
        <v>0.1</v>
      </c>
      <c r="L260" s="144">
        <v>18</v>
      </c>
      <c r="M260" s="144">
        <v>10</v>
      </c>
      <c r="N260" s="144" t="s">
        <v>1191</v>
      </c>
      <c r="O260" s="123">
        <f>(H260)/((1/M260)*L260)</f>
        <v>10</v>
      </c>
      <c r="P260" s="193">
        <f>1/K260</f>
        <v>10</v>
      </c>
      <c r="Q260" s="194">
        <f>H260/(I260*P260)</f>
        <v>1.8</v>
      </c>
      <c r="R260" s="124">
        <f>D260*I260*J260</f>
        <v>16320</v>
      </c>
      <c r="S260" s="124">
        <f>D260*J260*2</f>
        <v>32640</v>
      </c>
      <c r="T260" s="124" t="s">
        <v>123</v>
      </c>
      <c r="U260" s="124">
        <f>S260/(O260+Q260)</f>
        <v>2766.101694915254</v>
      </c>
      <c r="V260" s="124" t="s">
        <v>123</v>
      </c>
      <c r="W260" s="124" t="s">
        <v>123</v>
      </c>
      <c r="X260" s="124" t="s">
        <v>123</v>
      </c>
      <c r="Y260" s="194"/>
      <c r="Z260" s="194"/>
      <c r="AA260" s="194"/>
      <c r="AB260" s="194"/>
      <c r="AC260" s="194"/>
      <c r="AD260" s="194"/>
    </row>
    <row r="261" spans="1:30" outlineLevel="1" x14ac:dyDescent="0.2">
      <c r="A261" s="144" t="s">
        <v>1204</v>
      </c>
      <c r="B261" s="144">
        <v>10</v>
      </c>
      <c r="C261" s="144" t="s">
        <v>1196</v>
      </c>
      <c r="D261" s="158">
        <v>1380</v>
      </c>
      <c r="E261" s="124" t="s">
        <v>123</v>
      </c>
      <c r="F261" s="158"/>
      <c r="G261" s="192"/>
      <c r="H261" s="145">
        <v>18</v>
      </c>
      <c r="I261" s="145">
        <v>1</v>
      </c>
      <c r="J261" s="145">
        <v>12</v>
      </c>
      <c r="K261" s="144">
        <v>0.1</v>
      </c>
      <c r="L261" s="144">
        <v>18</v>
      </c>
      <c r="M261" s="144">
        <v>10</v>
      </c>
      <c r="N261" s="144" t="s">
        <v>1191</v>
      </c>
      <c r="O261" s="123">
        <f>(H261)/((1/M261)*L261)</f>
        <v>10</v>
      </c>
      <c r="P261" s="193">
        <f>1/K261</f>
        <v>10</v>
      </c>
      <c r="Q261" s="194">
        <f>H261/(I261*P261)</f>
        <v>1.8</v>
      </c>
      <c r="R261" s="124">
        <f>D261*I261*J261</f>
        <v>16560</v>
      </c>
      <c r="S261" s="124">
        <f>D261*J261*2</f>
        <v>33120</v>
      </c>
      <c r="T261" s="124" t="s">
        <v>123</v>
      </c>
      <c r="U261" s="124">
        <f>S261/(O261+Q261)</f>
        <v>2806.7796610169489</v>
      </c>
      <c r="V261" s="124" t="s">
        <v>123</v>
      </c>
      <c r="W261" s="124" t="s">
        <v>123</v>
      </c>
      <c r="X261" s="124" t="s">
        <v>123</v>
      </c>
      <c r="Y261" s="194"/>
      <c r="Z261" s="194"/>
      <c r="AA261" s="194"/>
      <c r="AB261" s="194"/>
      <c r="AC261" s="194"/>
      <c r="AD261" s="194"/>
    </row>
    <row r="262" spans="1:30" outlineLevel="1" x14ac:dyDescent="0.2">
      <c r="A262" s="144" t="s">
        <v>1204</v>
      </c>
      <c r="B262" s="144">
        <v>11</v>
      </c>
      <c r="C262" s="144" t="s">
        <v>1196</v>
      </c>
      <c r="D262" s="158">
        <v>1400</v>
      </c>
      <c r="E262" s="124" t="s">
        <v>123</v>
      </c>
      <c r="F262" s="158"/>
      <c r="G262" s="192"/>
      <c r="H262" s="145">
        <v>18</v>
      </c>
      <c r="I262" s="145">
        <v>1</v>
      </c>
      <c r="J262" s="145">
        <v>12</v>
      </c>
      <c r="K262" s="144">
        <v>0.1</v>
      </c>
      <c r="L262" s="144">
        <v>18</v>
      </c>
      <c r="M262" s="144">
        <v>10</v>
      </c>
      <c r="N262" s="144" t="s">
        <v>1191</v>
      </c>
      <c r="O262" s="123">
        <f>(H262)/((1/M262)*L262)</f>
        <v>10</v>
      </c>
      <c r="P262" s="193">
        <f>1/K262</f>
        <v>10</v>
      </c>
      <c r="Q262" s="194">
        <f>H262/(I262*P262)</f>
        <v>1.8</v>
      </c>
      <c r="R262" s="124">
        <f>D262*I262*J262</f>
        <v>16800</v>
      </c>
      <c r="S262" s="124">
        <f>D262*J262*2</f>
        <v>33600</v>
      </c>
      <c r="T262" s="124" t="s">
        <v>123</v>
      </c>
      <c r="U262" s="124">
        <f>S262/(O262+Q262)</f>
        <v>2847.4576271186438</v>
      </c>
      <c r="V262" s="124" t="s">
        <v>123</v>
      </c>
      <c r="W262" s="124" t="s">
        <v>123</v>
      </c>
      <c r="X262" s="124" t="s">
        <v>123</v>
      </c>
      <c r="Y262" s="194"/>
      <c r="Z262" s="194"/>
      <c r="AA262" s="194"/>
      <c r="AB262" s="194"/>
      <c r="AC262" s="194"/>
      <c r="AD262" s="194"/>
    </row>
    <row r="263" spans="1:30" outlineLevel="1" x14ac:dyDescent="0.2">
      <c r="A263" s="144" t="s">
        <v>1204</v>
      </c>
      <c r="B263" s="144">
        <v>12</v>
      </c>
      <c r="C263" s="144" t="s">
        <v>1196</v>
      </c>
      <c r="D263" s="158">
        <v>1420</v>
      </c>
      <c r="E263" s="124" t="s">
        <v>123</v>
      </c>
      <c r="F263" s="158"/>
      <c r="G263" s="192"/>
      <c r="H263" s="145">
        <v>18</v>
      </c>
      <c r="I263" s="145">
        <v>1</v>
      </c>
      <c r="J263" s="145">
        <v>12</v>
      </c>
      <c r="K263" s="144">
        <v>0.1</v>
      </c>
      <c r="L263" s="144">
        <v>18</v>
      </c>
      <c r="M263" s="144">
        <v>10</v>
      </c>
      <c r="N263" s="144" t="s">
        <v>1191</v>
      </c>
      <c r="O263" s="123">
        <f>(H263)/((1/M263)*L263)</f>
        <v>10</v>
      </c>
      <c r="P263" s="193">
        <f>1/K263</f>
        <v>10</v>
      </c>
      <c r="Q263" s="194">
        <f>H263/(I263*P263)</f>
        <v>1.8</v>
      </c>
      <c r="R263" s="124">
        <f>D263*I263*J263</f>
        <v>17040</v>
      </c>
      <c r="S263" s="124">
        <f>D263*J263*2</f>
        <v>34080</v>
      </c>
      <c r="T263" s="124" t="s">
        <v>123</v>
      </c>
      <c r="U263" s="124">
        <f>S263/(O263+Q263)</f>
        <v>2888.1355932203387</v>
      </c>
      <c r="V263" s="124" t="s">
        <v>123</v>
      </c>
      <c r="W263" s="124" t="s">
        <v>123</v>
      </c>
      <c r="X263" s="124" t="s">
        <v>123</v>
      </c>
      <c r="Y263" s="194"/>
      <c r="Z263" s="194"/>
      <c r="AA263" s="194"/>
      <c r="AB263" s="194"/>
      <c r="AC263" s="194"/>
      <c r="AD263" s="194"/>
    </row>
    <row r="264" spans="1:30" outlineLevel="1" x14ac:dyDescent="0.2">
      <c r="A264" s="144" t="s">
        <v>1204</v>
      </c>
      <c r="B264" s="144">
        <v>13</v>
      </c>
      <c r="C264" s="144" t="s">
        <v>1196</v>
      </c>
      <c r="D264" s="158">
        <v>1440</v>
      </c>
      <c r="E264" s="124" t="s">
        <v>123</v>
      </c>
      <c r="F264" s="158"/>
      <c r="G264" s="192"/>
      <c r="H264" s="145">
        <v>18</v>
      </c>
      <c r="I264" s="145">
        <v>1</v>
      </c>
      <c r="J264" s="145">
        <v>12</v>
      </c>
      <c r="K264" s="144">
        <v>0.1</v>
      </c>
      <c r="L264" s="144">
        <v>18</v>
      </c>
      <c r="M264" s="144">
        <v>10</v>
      </c>
      <c r="N264" s="144" t="s">
        <v>1191</v>
      </c>
      <c r="O264" s="123">
        <f>(H264)/((1/M264)*L264)</f>
        <v>10</v>
      </c>
      <c r="P264" s="193">
        <f>1/K264</f>
        <v>10</v>
      </c>
      <c r="Q264" s="194">
        <f>H264/(I264*P264)</f>
        <v>1.8</v>
      </c>
      <c r="R264" s="124">
        <f>D264*I264*J264</f>
        <v>17280</v>
      </c>
      <c r="S264" s="124">
        <f>D264*J264*2</f>
        <v>34560</v>
      </c>
      <c r="T264" s="124" t="s">
        <v>123</v>
      </c>
      <c r="U264" s="124">
        <f>S264/(O264+Q264)</f>
        <v>2928.8135593220336</v>
      </c>
      <c r="V264" s="124" t="s">
        <v>123</v>
      </c>
      <c r="W264" s="124" t="s">
        <v>123</v>
      </c>
      <c r="X264" s="124" t="s">
        <v>123</v>
      </c>
      <c r="Y264" s="194"/>
      <c r="Z264" s="194"/>
      <c r="AA264" s="194"/>
      <c r="AB264" s="194"/>
      <c r="AC264" s="194"/>
      <c r="AD264" s="194"/>
    </row>
    <row r="265" spans="1:30" outlineLevel="1" x14ac:dyDescent="0.2">
      <c r="A265" s="144" t="s">
        <v>1204</v>
      </c>
      <c r="B265" s="144">
        <v>14</v>
      </c>
      <c r="C265" s="144" t="s">
        <v>1196</v>
      </c>
      <c r="D265" s="158">
        <v>1460</v>
      </c>
      <c r="E265" s="124" t="s">
        <v>123</v>
      </c>
      <c r="F265" s="158"/>
      <c r="G265" s="192"/>
      <c r="H265" s="145">
        <v>18</v>
      </c>
      <c r="I265" s="145">
        <v>1</v>
      </c>
      <c r="J265" s="145">
        <v>12</v>
      </c>
      <c r="K265" s="144">
        <v>0.1</v>
      </c>
      <c r="L265" s="144">
        <v>18</v>
      </c>
      <c r="M265" s="144">
        <v>10</v>
      </c>
      <c r="N265" s="144" t="s">
        <v>1191</v>
      </c>
      <c r="O265" s="123">
        <f>(H265)/((1/M265)*L265)</f>
        <v>10</v>
      </c>
      <c r="P265" s="193">
        <f>1/K265</f>
        <v>10</v>
      </c>
      <c r="Q265" s="194">
        <f>H265/(I265*P265)</f>
        <v>1.8</v>
      </c>
      <c r="R265" s="124">
        <f>D265*I265*J265</f>
        <v>17520</v>
      </c>
      <c r="S265" s="124">
        <f>D265*J265*2</f>
        <v>35040</v>
      </c>
      <c r="T265" s="124" t="s">
        <v>123</v>
      </c>
      <c r="U265" s="124">
        <f>S265/(O265+Q265)</f>
        <v>2969.4915254237285</v>
      </c>
      <c r="V265" s="124" t="s">
        <v>123</v>
      </c>
      <c r="W265" s="124" t="s">
        <v>123</v>
      </c>
      <c r="X265" s="124" t="s">
        <v>123</v>
      </c>
      <c r="Y265" s="194"/>
      <c r="Z265" s="194"/>
      <c r="AA265" s="194"/>
      <c r="AB265" s="194"/>
      <c r="AC265" s="194"/>
      <c r="AD265" s="194"/>
    </row>
    <row r="266" spans="1:30" outlineLevel="1" x14ac:dyDescent="0.2">
      <c r="A266" s="144" t="s">
        <v>1204</v>
      </c>
      <c r="B266" s="144">
        <v>15</v>
      </c>
      <c r="C266" s="144" t="s">
        <v>1196</v>
      </c>
      <c r="D266" s="158">
        <v>1480</v>
      </c>
      <c r="E266" s="124" t="s">
        <v>123</v>
      </c>
      <c r="F266" s="158"/>
      <c r="G266" s="192"/>
      <c r="H266" s="145">
        <v>18</v>
      </c>
      <c r="I266" s="145">
        <v>1</v>
      </c>
      <c r="J266" s="145">
        <v>12</v>
      </c>
      <c r="K266" s="144">
        <v>0.1</v>
      </c>
      <c r="L266" s="144">
        <v>18</v>
      </c>
      <c r="M266" s="144">
        <v>10</v>
      </c>
      <c r="N266" s="144" t="s">
        <v>1191</v>
      </c>
      <c r="O266" s="123">
        <f>(H266)/((1/M266)*L266)</f>
        <v>10</v>
      </c>
      <c r="P266" s="193">
        <f>1/K266</f>
        <v>10</v>
      </c>
      <c r="Q266" s="194">
        <f>H266/(I266*P266)</f>
        <v>1.8</v>
      </c>
      <c r="R266" s="124">
        <f>D266*I266*J266</f>
        <v>17760</v>
      </c>
      <c r="S266" s="124">
        <f>D266*J266*2</f>
        <v>35520</v>
      </c>
      <c r="T266" s="124" t="s">
        <v>123</v>
      </c>
      <c r="U266" s="124">
        <f>S266/(O266+Q266)</f>
        <v>3010.1694915254234</v>
      </c>
      <c r="V266" s="124" t="s">
        <v>123</v>
      </c>
      <c r="W266" s="124" t="s">
        <v>123</v>
      </c>
      <c r="X266" s="124" t="s">
        <v>123</v>
      </c>
      <c r="Y266" s="194"/>
      <c r="Z266" s="194"/>
      <c r="AA266" s="194"/>
      <c r="AB266" s="194"/>
      <c r="AC266" s="194"/>
      <c r="AD266" s="194"/>
    </row>
    <row r="267" spans="1:30" outlineLevel="1" x14ac:dyDescent="0.2">
      <c r="A267" s="144" t="s">
        <v>1204</v>
      </c>
      <c r="B267" s="144">
        <v>16</v>
      </c>
      <c r="C267" s="144" t="s">
        <v>1196</v>
      </c>
      <c r="D267" s="158">
        <v>1500</v>
      </c>
      <c r="E267" s="124" t="s">
        <v>123</v>
      </c>
      <c r="F267" s="158"/>
      <c r="G267" s="192"/>
      <c r="H267" s="145">
        <v>18</v>
      </c>
      <c r="I267" s="145">
        <v>1</v>
      </c>
      <c r="J267" s="145">
        <v>12</v>
      </c>
      <c r="K267" s="144">
        <v>0.1</v>
      </c>
      <c r="L267" s="144">
        <v>18</v>
      </c>
      <c r="M267" s="144">
        <v>10</v>
      </c>
      <c r="N267" s="144" t="s">
        <v>1191</v>
      </c>
      <c r="O267" s="123">
        <f>(H267)/((1/M267)*L267)</f>
        <v>10</v>
      </c>
      <c r="P267" s="193">
        <f>1/K267</f>
        <v>10</v>
      </c>
      <c r="Q267" s="194">
        <f>H267/(I267*P267)</f>
        <v>1.8</v>
      </c>
      <c r="R267" s="124">
        <f>D267*I267*J267</f>
        <v>18000</v>
      </c>
      <c r="S267" s="124">
        <f>D267*J267*2</f>
        <v>36000</v>
      </c>
      <c r="T267" s="124" t="s">
        <v>123</v>
      </c>
      <c r="U267" s="124">
        <f>S267/(O267+Q267)</f>
        <v>3050.8474576271183</v>
      </c>
      <c r="V267" s="124" t="s">
        <v>123</v>
      </c>
      <c r="W267" s="124" t="s">
        <v>123</v>
      </c>
      <c r="X267" s="124" t="s">
        <v>123</v>
      </c>
      <c r="Y267" s="194"/>
      <c r="Z267" s="194"/>
      <c r="AA267" s="194"/>
      <c r="AB267" s="194"/>
      <c r="AC267" s="194"/>
      <c r="AD267" s="194"/>
    </row>
    <row r="268" spans="1:30" outlineLevel="1" x14ac:dyDescent="0.2">
      <c r="A268" s="144" t="s">
        <v>1204</v>
      </c>
      <c r="B268" s="144">
        <v>17</v>
      </c>
      <c r="C268" s="144" t="s">
        <v>1196</v>
      </c>
      <c r="D268" s="158">
        <v>1525</v>
      </c>
      <c r="E268" s="124" t="s">
        <v>123</v>
      </c>
      <c r="F268" s="158"/>
      <c r="G268" s="192"/>
      <c r="H268" s="145">
        <v>18</v>
      </c>
      <c r="I268" s="145">
        <v>1</v>
      </c>
      <c r="J268" s="145">
        <v>12</v>
      </c>
      <c r="K268" s="144">
        <v>0.1</v>
      </c>
      <c r="L268" s="144">
        <v>18</v>
      </c>
      <c r="M268" s="144">
        <v>10</v>
      </c>
      <c r="N268" s="144" t="s">
        <v>1191</v>
      </c>
      <c r="O268" s="123">
        <f>(H268)/((1/M268)*L268)</f>
        <v>10</v>
      </c>
      <c r="P268" s="193">
        <f>1/K268</f>
        <v>10</v>
      </c>
      <c r="Q268" s="194">
        <f>H268/(I268*P268)</f>
        <v>1.8</v>
      </c>
      <c r="R268" s="124">
        <f>D268*I268*J268</f>
        <v>18300</v>
      </c>
      <c r="S268" s="124">
        <f>D268*J268*2</f>
        <v>36600</v>
      </c>
      <c r="T268" s="124" t="s">
        <v>123</v>
      </c>
      <c r="U268" s="124">
        <f>S268/(O268+Q268)</f>
        <v>3101.694915254237</v>
      </c>
      <c r="V268" s="124" t="s">
        <v>123</v>
      </c>
      <c r="W268" s="124" t="s">
        <v>123</v>
      </c>
      <c r="X268" s="124" t="s">
        <v>123</v>
      </c>
      <c r="Y268" s="194"/>
      <c r="Z268" s="194"/>
      <c r="AA268" s="194"/>
      <c r="AB268" s="194"/>
      <c r="AC268" s="194"/>
      <c r="AD268" s="194"/>
    </row>
    <row r="269" spans="1:30" outlineLevel="1" x14ac:dyDescent="0.2">
      <c r="A269" s="144" t="s">
        <v>1204</v>
      </c>
      <c r="B269" s="144">
        <v>18</v>
      </c>
      <c r="C269" s="144" t="s">
        <v>1196</v>
      </c>
      <c r="D269" s="158">
        <v>1550</v>
      </c>
      <c r="E269" s="124" t="s">
        <v>123</v>
      </c>
      <c r="F269" s="158"/>
      <c r="G269" s="192"/>
      <c r="H269" s="145">
        <v>18</v>
      </c>
      <c r="I269" s="145">
        <v>1</v>
      </c>
      <c r="J269" s="145">
        <v>12</v>
      </c>
      <c r="K269" s="144">
        <v>0.1</v>
      </c>
      <c r="L269" s="144">
        <v>18</v>
      </c>
      <c r="M269" s="144">
        <v>10</v>
      </c>
      <c r="N269" s="144" t="s">
        <v>1191</v>
      </c>
      <c r="O269" s="123">
        <f>(H269)/((1/M269)*L269)</f>
        <v>10</v>
      </c>
      <c r="P269" s="193">
        <f>1/K269</f>
        <v>10</v>
      </c>
      <c r="Q269" s="194">
        <f>H269/(I269*P269)</f>
        <v>1.8</v>
      </c>
      <c r="R269" s="124">
        <f>D269*I269*J269</f>
        <v>18600</v>
      </c>
      <c r="S269" s="124">
        <f>D269*J269*2</f>
        <v>37200</v>
      </c>
      <c r="T269" s="124" t="s">
        <v>123</v>
      </c>
      <c r="U269" s="124">
        <f>S269/(O269+Q269)</f>
        <v>3152.5423728813557</v>
      </c>
      <c r="V269" s="124" t="s">
        <v>123</v>
      </c>
      <c r="W269" s="124" t="s">
        <v>123</v>
      </c>
      <c r="X269" s="124" t="s">
        <v>123</v>
      </c>
      <c r="Y269" s="194"/>
      <c r="Z269" s="194"/>
      <c r="AA269" s="194"/>
      <c r="AB269" s="194"/>
      <c r="AC269" s="194"/>
      <c r="AD269" s="194"/>
    </row>
    <row r="270" spans="1:30" outlineLevel="1" x14ac:dyDescent="0.2">
      <c r="A270" s="144" t="s">
        <v>1204</v>
      </c>
      <c r="B270" s="144">
        <v>19</v>
      </c>
      <c r="C270" s="144" t="s">
        <v>1196</v>
      </c>
      <c r="D270" s="158">
        <v>1575</v>
      </c>
      <c r="E270" s="124" t="s">
        <v>123</v>
      </c>
      <c r="F270" s="158"/>
      <c r="G270" s="192"/>
      <c r="H270" s="145">
        <v>18</v>
      </c>
      <c r="I270" s="145">
        <v>1</v>
      </c>
      <c r="J270" s="145">
        <v>12</v>
      </c>
      <c r="K270" s="144">
        <v>0.1</v>
      </c>
      <c r="L270" s="144">
        <v>18</v>
      </c>
      <c r="M270" s="144">
        <v>10</v>
      </c>
      <c r="N270" s="144" t="s">
        <v>1191</v>
      </c>
      <c r="O270" s="123">
        <f>(H270)/((1/M270)*L270)</f>
        <v>10</v>
      </c>
      <c r="P270" s="193">
        <f>1/K270</f>
        <v>10</v>
      </c>
      <c r="Q270" s="194">
        <f>H270/(I270*P270)</f>
        <v>1.8</v>
      </c>
      <c r="R270" s="124">
        <f>D270*I270*J270</f>
        <v>18900</v>
      </c>
      <c r="S270" s="124">
        <f>D270*J270*2</f>
        <v>37800</v>
      </c>
      <c r="T270" s="124" t="s">
        <v>123</v>
      </c>
      <c r="U270" s="124">
        <f>S270/(O270+Q270)</f>
        <v>3203.3898305084745</v>
      </c>
      <c r="V270" s="124" t="s">
        <v>123</v>
      </c>
      <c r="W270" s="124" t="s">
        <v>123</v>
      </c>
      <c r="X270" s="124" t="s">
        <v>123</v>
      </c>
      <c r="Y270" s="194"/>
      <c r="Z270" s="194"/>
      <c r="AA270" s="194"/>
      <c r="AB270" s="194"/>
      <c r="AC270" s="194"/>
      <c r="AD270" s="194"/>
    </row>
    <row r="271" spans="1:30" outlineLevel="1" x14ac:dyDescent="0.2">
      <c r="A271" s="144" t="s">
        <v>1204</v>
      </c>
      <c r="B271" s="144">
        <v>20</v>
      </c>
      <c r="C271" s="144" t="s">
        <v>1196</v>
      </c>
      <c r="D271" s="158">
        <v>1600</v>
      </c>
      <c r="E271" s="124" t="s">
        <v>123</v>
      </c>
      <c r="F271" s="158"/>
      <c r="G271" s="192"/>
      <c r="H271" s="145">
        <v>18</v>
      </c>
      <c r="I271" s="145">
        <v>1</v>
      </c>
      <c r="J271" s="145">
        <v>12</v>
      </c>
      <c r="K271" s="144">
        <v>0.1</v>
      </c>
      <c r="L271" s="144">
        <v>18</v>
      </c>
      <c r="M271" s="144">
        <v>10</v>
      </c>
      <c r="N271" s="144" t="s">
        <v>1191</v>
      </c>
      <c r="O271" s="123">
        <f>(H271)/((1/M271)*L271)</f>
        <v>10</v>
      </c>
      <c r="P271" s="193">
        <f>1/K271</f>
        <v>10</v>
      </c>
      <c r="Q271" s="194">
        <f>H271/(I271*P271)</f>
        <v>1.8</v>
      </c>
      <c r="R271" s="124">
        <f>D271*I271*J271</f>
        <v>19200</v>
      </c>
      <c r="S271" s="124">
        <f>D271*J271*2</f>
        <v>38400</v>
      </c>
      <c r="T271" s="124" t="s">
        <v>123</v>
      </c>
      <c r="U271" s="124">
        <f>S271/(O271+Q271)</f>
        <v>3254.2372881355932</v>
      </c>
      <c r="V271" s="124" t="s">
        <v>123</v>
      </c>
      <c r="W271" s="124" t="s">
        <v>123</v>
      </c>
      <c r="X271" s="124" t="s">
        <v>123</v>
      </c>
      <c r="Y271" s="194"/>
      <c r="Z271" s="194"/>
      <c r="AA271" s="194"/>
      <c r="AB271" s="194"/>
      <c r="AC271" s="194"/>
      <c r="AD271" s="194"/>
    </row>
    <row r="272" spans="1:30" outlineLevel="1" x14ac:dyDescent="0.2">
      <c r="A272" s="144" t="s">
        <v>1204</v>
      </c>
      <c r="B272" s="144">
        <v>21</v>
      </c>
      <c r="C272" s="144" t="s">
        <v>1196</v>
      </c>
      <c r="D272" s="158">
        <v>1625</v>
      </c>
      <c r="E272" s="124" t="s">
        <v>123</v>
      </c>
      <c r="F272" s="158"/>
      <c r="G272" s="192"/>
      <c r="H272" s="145">
        <v>18</v>
      </c>
      <c r="I272" s="145">
        <v>1</v>
      </c>
      <c r="J272" s="145">
        <v>12</v>
      </c>
      <c r="K272" s="144">
        <v>0.1</v>
      </c>
      <c r="L272" s="144">
        <v>18</v>
      </c>
      <c r="M272" s="144">
        <v>10</v>
      </c>
      <c r="N272" s="144" t="s">
        <v>1191</v>
      </c>
      <c r="O272" s="123">
        <f>(H272)/((1/M272)*L272)</f>
        <v>10</v>
      </c>
      <c r="P272" s="193">
        <f>1/K272</f>
        <v>10</v>
      </c>
      <c r="Q272" s="194">
        <f>H272/(I272*P272)</f>
        <v>1.8</v>
      </c>
      <c r="R272" s="124">
        <f>D272*I272*J272</f>
        <v>19500</v>
      </c>
      <c r="S272" s="124">
        <f>D272*J272*2</f>
        <v>39000</v>
      </c>
      <c r="T272" s="124" t="s">
        <v>123</v>
      </c>
      <c r="U272" s="124">
        <f>S272/(O272+Q272)</f>
        <v>3305.0847457627115</v>
      </c>
      <c r="V272" s="124" t="s">
        <v>123</v>
      </c>
      <c r="W272" s="124" t="s">
        <v>123</v>
      </c>
      <c r="X272" s="124" t="s">
        <v>123</v>
      </c>
      <c r="Y272" s="194"/>
      <c r="Z272" s="194"/>
      <c r="AA272" s="194"/>
      <c r="AB272" s="194"/>
      <c r="AC272" s="194"/>
      <c r="AD272" s="194"/>
    </row>
    <row r="273" spans="1:30" outlineLevel="1" x14ac:dyDescent="0.2">
      <c r="A273" s="144" t="s">
        <v>1204</v>
      </c>
      <c r="B273" s="144">
        <v>22</v>
      </c>
      <c r="C273" s="144" t="s">
        <v>1196</v>
      </c>
      <c r="D273" s="158">
        <v>1650</v>
      </c>
      <c r="E273" s="124" t="s">
        <v>123</v>
      </c>
      <c r="F273" s="158"/>
      <c r="G273" s="192"/>
      <c r="H273" s="145">
        <v>18</v>
      </c>
      <c r="I273" s="145">
        <v>1</v>
      </c>
      <c r="J273" s="145">
        <v>12</v>
      </c>
      <c r="K273" s="144">
        <v>0.1</v>
      </c>
      <c r="L273" s="144">
        <v>18</v>
      </c>
      <c r="M273" s="144">
        <v>10</v>
      </c>
      <c r="N273" s="144" t="s">
        <v>1191</v>
      </c>
      <c r="O273" s="123">
        <f>(H273)/((1/M273)*L273)</f>
        <v>10</v>
      </c>
      <c r="P273" s="193">
        <f>1/K273</f>
        <v>10</v>
      </c>
      <c r="Q273" s="194">
        <f>H273/(I273*P273)</f>
        <v>1.8</v>
      </c>
      <c r="R273" s="124">
        <f>D273*I273*J273</f>
        <v>19800</v>
      </c>
      <c r="S273" s="124">
        <f>D273*J273*2</f>
        <v>39600</v>
      </c>
      <c r="T273" s="124" t="s">
        <v>123</v>
      </c>
      <c r="U273" s="124">
        <f>S273/(O273+Q273)</f>
        <v>3355.9322033898302</v>
      </c>
      <c r="V273" s="124" t="s">
        <v>123</v>
      </c>
      <c r="W273" s="124" t="s">
        <v>123</v>
      </c>
      <c r="X273" s="124" t="s">
        <v>123</v>
      </c>
      <c r="Y273" s="194"/>
      <c r="Z273" s="194"/>
      <c r="AA273" s="194"/>
      <c r="AB273" s="194"/>
      <c r="AC273" s="194"/>
      <c r="AD273" s="194"/>
    </row>
    <row r="274" spans="1:30" outlineLevel="1" x14ac:dyDescent="0.2">
      <c r="A274" s="144" t="s">
        <v>1204</v>
      </c>
      <c r="B274" s="144">
        <v>23</v>
      </c>
      <c r="C274" s="144" t="s">
        <v>1196</v>
      </c>
      <c r="D274" s="158">
        <v>1675</v>
      </c>
      <c r="E274" s="124" t="s">
        <v>123</v>
      </c>
      <c r="F274" s="158"/>
      <c r="G274" s="192"/>
      <c r="H274" s="145">
        <v>18</v>
      </c>
      <c r="I274" s="145">
        <v>1</v>
      </c>
      <c r="J274" s="145">
        <v>12</v>
      </c>
      <c r="K274" s="144">
        <v>0.1</v>
      </c>
      <c r="L274" s="144">
        <v>18</v>
      </c>
      <c r="M274" s="144">
        <v>10</v>
      </c>
      <c r="N274" s="144" t="s">
        <v>1191</v>
      </c>
      <c r="O274" s="123">
        <f>(H274)/((1/M274)*L274)</f>
        <v>10</v>
      </c>
      <c r="P274" s="193">
        <f>1/K274</f>
        <v>10</v>
      </c>
      <c r="Q274" s="194">
        <f>H274/(I274*P274)</f>
        <v>1.8</v>
      </c>
      <c r="R274" s="124">
        <f>D274*I274*J274</f>
        <v>20100</v>
      </c>
      <c r="S274" s="124">
        <f>D274*J274*2</f>
        <v>40200</v>
      </c>
      <c r="T274" s="124" t="s">
        <v>123</v>
      </c>
      <c r="U274" s="124">
        <f>S274/(O274+Q274)</f>
        <v>3406.7796610169489</v>
      </c>
      <c r="V274" s="124" t="s">
        <v>123</v>
      </c>
      <c r="W274" s="124" t="s">
        <v>123</v>
      </c>
      <c r="X274" s="124" t="s">
        <v>123</v>
      </c>
      <c r="Y274" s="194"/>
      <c r="Z274" s="194"/>
      <c r="AA274" s="194"/>
      <c r="AB274" s="194"/>
      <c r="AC274" s="194"/>
      <c r="AD274" s="194"/>
    </row>
    <row r="275" spans="1:30" outlineLevel="1" x14ac:dyDescent="0.2">
      <c r="A275" s="144" t="s">
        <v>1204</v>
      </c>
      <c r="B275" s="144">
        <v>24</v>
      </c>
      <c r="C275" s="144" t="s">
        <v>1196</v>
      </c>
      <c r="D275" s="158">
        <v>1700</v>
      </c>
      <c r="E275" s="124" t="s">
        <v>123</v>
      </c>
      <c r="F275" s="158"/>
      <c r="G275" s="192"/>
      <c r="H275" s="145">
        <v>18</v>
      </c>
      <c r="I275" s="145">
        <v>1</v>
      </c>
      <c r="J275" s="145">
        <v>12</v>
      </c>
      <c r="K275" s="144">
        <v>0.1</v>
      </c>
      <c r="L275" s="144">
        <v>18</v>
      </c>
      <c r="M275" s="144">
        <v>10</v>
      </c>
      <c r="N275" s="144" t="s">
        <v>1191</v>
      </c>
      <c r="O275" s="123">
        <f>(H275)/((1/M275)*L275)</f>
        <v>10</v>
      </c>
      <c r="P275" s="193">
        <f>1/K275</f>
        <v>10</v>
      </c>
      <c r="Q275" s="194">
        <f>H275/(I275*P275)</f>
        <v>1.8</v>
      </c>
      <c r="R275" s="124">
        <f>D275*I275*J275</f>
        <v>20400</v>
      </c>
      <c r="S275" s="124">
        <f>D275*J275*2</f>
        <v>40800</v>
      </c>
      <c r="T275" s="124" t="s">
        <v>123</v>
      </c>
      <c r="U275" s="124">
        <f>S275/(O275+Q275)</f>
        <v>3457.6271186440677</v>
      </c>
      <c r="V275" s="124" t="s">
        <v>123</v>
      </c>
      <c r="W275" s="124" t="s">
        <v>123</v>
      </c>
      <c r="X275" s="124" t="s">
        <v>123</v>
      </c>
      <c r="Y275" s="194"/>
      <c r="Z275" s="194"/>
      <c r="AA275" s="194"/>
      <c r="AB275" s="194"/>
      <c r="AC275" s="194"/>
      <c r="AD275" s="194"/>
    </row>
    <row r="276" spans="1:30" outlineLevel="1" x14ac:dyDescent="0.2">
      <c r="A276" s="144" t="s">
        <v>1204</v>
      </c>
      <c r="B276" s="144">
        <v>25</v>
      </c>
      <c r="C276" s="144" t="s">
        <v>1196</v>
      </c>
      <c r="D276" s="158">
        <v>1725</v>
      </c>
      <c r="E276" s="124" t="s">
        <v>123</v>
      </c>
      <c r="F276" s="158"/>
      <c r="G276" s="192"/>
      <c r="H276" s="145">
        <v>18</v>
      </c>
      <c r="I276" s="145">
        <v>1</v>
      </c>
      <c r="J276" s="145">
        <v>12</v>
      </c>
      <c r="K276" s="144">
        <v>0.1</v>
      </c>
      <c r="L276" s="144">
        <v>18</v>
      </c>
      <c r="M276" s="144">
        <v>10</v>
      </c>
      <c r="N276" s="144" t="s">
        <v>1191</v>
      </c>
      <c r="O276" s="123">
        <f>(H276)/((1/M276)*L276)</f>
        <v>10</v>
      </c>
      <c r="P276" s="193">
        <f>1/K276</f>
        <v>10</v>
      </c>
      <c r="Q276" s="194">
        <f>H276/(I276*P276)</f>
        <v>1.8</v>
      </c>
      <c r="R276" s="124">
        <f>D276*I276*J276</f>
        <v>20700</v>
      </c>
      <c r="S276" s="124">
        <f>D276*J276*2</f>
        <v>41400</v>
      </c>
      <c r="T276" s="124" t="s">
        <v>123</v>
      </c>
      <c r="U276" s="124">
        <f>S276/(O276+Q276)</f>
        <v>3508.4745762711864</v>
      </c>
      <c r="V276" s="124" t="s">
        <v>123</v>
      </c>
      <c r="W276" s="124" t="s">
        <v>123</v>
      </c>
      <c r="X276" s="124" t="s">
        <v>123</v>
      </c>
      <c r="Y276" s="194"/>
      <c r="Z276" s="194"/>
      <c r="AA276" s="194"/>
      <c r="AB276" s="194"/>
      <c r="AC276" s="194"/>
      <c r="AD276" s="194"/>
    </row>
    <row r="277" spans="1:30" x14ac:dyDescent="0.2">
      <c r="A277" s="144" t="s">
        <v>1205</v>
      </c>
      <c r="B277" s="144">
        <v>1</v>
      </c>
      <c r="C277" s="144" t="s">
        <v>1196</v>
      </c>
      <c r="D277" s="158">
        <v>1170</v>
      </c>
      <c r="E277" s="124">
        <v>46</v>
      </c>
      <c r="F277" s="144">
        <v>5</v>
      </c>
      <c r="G277" s="192"/>
      <c r="H277" s="144">
        <v>80</v>
      </c>
      <c r="I277" s="144">
        <v>1</v>
      </c>
      <c r="J277" s="144">
        <v>1</v>
      </c>
      <c r="K277" s="144">
        <v>0.13</v>
      </c>
      <c r="L277" s="144">
        <v>80</v>
      </c>
      <c r="M277" s="144">
        <v>9</v>
      </c>
      <c r="N277" s="144" t="s">
        <v>1191</v>
      </c>
      <c r="O277" s="123">
        <f>M277</f>
        <v>9</v>
      </c>
      <c r="P277" s="193">
        <f>1/K277</f>
        <v>7.6923076923076916</v>
      </c>
      <c r="Q277" s="194">
        <f>H277/(I277*P277)</f>
        <v>10.4</v>
      </c>
      <c r="R277" s="124">
        <f>D277*I277*J277</f>
        <v>1170</v>
      </c>
      <c r="S277" s="124">
        <f>D277*H277*I277*J277</f>
        <v>93600</v>
      </c>
      <c r="T277" s="124">
        <f>(D277*J277)*(1/K277)</f>
        <v>9000</v>
      </c>
      <c r="U277" s="124">
        <f>S277/(O277+Q277)</f>
        <v>4824.7422680412374</v>
      </c>
      <c r="V277" s="124">
        <v>46</v>
      </c>
      <c r="W277" s="124">
        <f>V277*5</f>
        <v>230</v>
      </c>
      <c r="X277" s="124" t="s">
        <v>123</v>
      </c>
      <c r="Y277" s="194"/>
      <c r="Z277" s="194"/>
      <c r="AA277" s="194"/>
      <c r="AB277" s="194"/>
      <c r="AC277" s="194"/>
      <c r="AD277" s="194"/>
    </row>
    <row r="278" spans="1:30" outlineLevel="1" x14ac:dyDescent="0.2">
      <c r="A278" s="144" t="s">
        <v>1205</v>
      </c>
      <c r="B278" s="144">
        <v>2</v>
      </c>
      <c r="C278" s="144" t="s">
        <v>1196</v>
      </c>
      <c r="D278" s="158">
        <v>1197</v>
      </c>
      <c r="E278" s="124">
        <v>47</v>
      </c>
      <c r="F278" s="144">
        <v>5</v>
      </c>
      <c r="G278" s="192"/>
      <c r="H278" s="144">
        <v>80</v>
      </c>
      <c r="I278" s="144">
        <v>1</v>
      </c>
      <c r="J278" s="144">
        <v>1</v>
      </c>
      <c r="K278" s="144">
        <v>0.13</v>
      </c>
      <c r="L278" s="144">
        <v>80</v>
      </c>
      <c r="M278" s="144">
        <v>9</v>
      </c>
      <c r="N278" s="144" t="s">
        <v>1191</v>
      </c>
      <c r="O278" s="123">
        <f>(H278)/((1/M278)*L278)</f>
        <v>9</v>
      </c>
      <c r="P278" s="193">
        <f>1/K278</f>
        <v>7.6923076923076916</v>
      </c>
      <c r="Q278" s="194">
        <f>H278/(I278*P278)</f>
        <v>10.4</v>
      </c>
      <c r="R278" s="124">
        <f>D278*I278*J278</f>
        <v>1197</v>
      </c>
      <c r="S278" s="124">
        <f>D278*H278*I278*J278</f>
        <v>95760</v>
      </c>
      <c r="T278" s="124">
        <f>(D278*J278)*(1/K278)</f>
        <v>9207.6923076923067</v>
      </c>
      <c r="U278" s="124">
        <f>S278/(O278+Q278)</f>
        <v>4936.0824742268042</v>
      </c>
      <c r="V278" s="124">
        <v>47</v>
      </c>
      <c r="W278" s="124">
        <f>V278*5</f>
        <v>235</v>
      </c>
      <c r="X278" s="124" t="s">
        <v>123</v>
      </c>
      <c r="Y278" s="194"/>
      <c r="Z278" s="194"/>
      <c r="AA278" s="194"/>
      <c r="AB278" s="194"/>
      <c r="AC278" s="194"/>
      <c r="AD278" s="194"/>
    </row>
    <row r="279" spans="1:30" outlineLevel="1" x14ac:dyDescent="0.2">
      <c r="A279" s="144" t="s">
        <v>1205</v>
      </c>
      <c r="B279" s="144">
        <v>3</v>
      </c>
      <c r="C279" s="144" t="s">
        <v>1196</v>
      </c>
      <c r="D279" s="158">
        <v>1224</v>
      </c>
      <c r="E279" s="124">
        <v>48</v>
      </c>
      <c r="F279" s="144">
        <v>5</v>
      </c>
      <c r="G279" s="192"/>
      <c r="H279" s="144">
        <v>80</v>
      </c>
      <c r="I279" s="144">
        <v>1</v>
      </c>
      <c r="J279" s="144">
        <v>1</v>
      </c>
      <c r="K279" s="144">
        <v>0.13</v>
      </c>
      <c r="L279" s="144">
        <v>80</v>
      </c>
      <c r="M279" s="144">
        <v>9</v>
      </c>
      <c r="N279" s="144" t="s">
        <v>1191</v>
      </c>
      <c r="O279" s="123">
        <f>(H279)/((1/M279)*L279)</f>
        <v>9</v>
      </c>
      <c r="P279" s="193">
        <f>1/K279</f>
        <v>7.6923076923076916</v>
      </c>
      <c r="Q279" s="194">
        <f>H279/(I279*P279)</f>
        <v>10.4</v>
      </c>
      <c r="R279" s="124">
        <f>D279*I279*J279</f>
        <v>1224</v>
      </c>
      <c r="S279" s="124">
        <f>D279*H279*I279*J279</f>
        <v>97920</v>
      </c>
      <c r="T279" s="124">
        <f>(D279*J279)*(1/K279)</f>
        <v>9415.3846153846152</v>
      </c>
      <c r="U279" s="124">
        <f>S279/(O279+Q279)</f>
        <v>5047.4226804123718</v>
      </c>
      <c r="V279" s="124">
        <v>48</v>
      </c>
      <c r="W279" s="124">
        <f>V279*5</f>
        <v>240</v>
      </c>
      <c r="X279" s="124" t="s">
        <v>123</v>
      </c>
      <c r="Y279" s="194"/>
      <c r="Z279" s="194"/>
      <c r="AA279" s="194"/>
      <c r="AB279" s="194"/>
      <c r="AC279" s="194"/>
      <c r="AD279" s="194"/>
    </row>
    <row r="280" spans="1:30" outlineLevel="1" x14ac:dyDescent="0.2">
      <c r="A280" s="144" t="s">
        <v>1205</v>
      </c>
      <c r="B280" s="144">
        <v>4</v>
      </c>
      <c r="C280" s="144" t="s">
        <v>1196</v>
      </c>
      <c r="D280" s="158">
        <v>1251</v>
      </c>
      <c r="E280" s="124">
        <v>49</v>
      </c>
      <c r="F280" s="144">
        <v>5</v>
      </c>
      <c r="G280" s="192"/>
      <c r="H280" s="144">
        <v>80</v>
      </c>
      <c r="I280" s="144">
        <v>1</v>
      </c>
      <c r="J280" s="144">
        <v>1</v>
      </c>
      <c r="K280" s="144">
        <v>0.13</v>
      </c>
      <c r="L280" s="144">
        <v>80</v>
      </c>
      <c r="M280" s="144">
        <v>9</v>
      </c>
      <c r="N280" s="144" t="s">
        <v>1191</v>
      </c>
      <c r="O280" s="123">
        <f>(H280)/((1/M280)*L280)</f>
        <v>9</v>
      </c>
      <c r="P280" s="193">
        <f>1/K280</f>
        <v>7.6923076923076916</v>
      </c>
      <c r="Q280" s="194">
        <f>H280/(I280*P280)</f>
        <v>10.4</v>
      </c>
      <c r="R280" s="124">
        <f>D280*I280*J280</f>
        <v>1251</v>
      </c>
      <c r="S280" s="124">
        <f>D280*H280*I280*J280</f>
        <v>100080</v>
      </c>
      <c r="T280" s="124">
        <f>(D280*J280)*(1/K280)</f>
        <v>9623.076923076922</v>
      </c>
      <c r="U280" s="124">
        <f>S280/(O280+Q280)</f>
        <v>5158.7628865979386</v>
      </c>
      <c r="V280" s="124">
        <v>49</v>
      </c>
      <c r="W280" s="124">
        <f>V280*5</f>
        <v>245</v>
      </c>
      <c r="X280" s="124" t="s">
        <v>123</v>
      </c>
      <c r="Y280" s="194"/>
      <c r="Z280" s="194"/>
      <c r="AA280" s="194"/>
      <c r="AB280" s="194"/>
      <c r="AC280" s="194"/>
      <c r="AD280" s="194"/>
    </row>
    <row r="281" spans="1:30" outlineLevel="1" x14ac:dyDescent="0.2">
      <c r="A281" s="144" t="s">
        <v>1205</v>
      </c>
      <c r="B281" s="144">
        <v>5</v>
      </c>
      <c r="C281" s="144" t="s">
        <v>1196</v>
      </c>
      <c r="D281" s="158">
        <v>1278</v>
      </c>
      <c r="E281" s="124">
        <v>50</v>
      </c>
      <c r="F281" s="144">
        <v>5</v>
      </c>
      <c r="G281" s="192"/>
      <c r="H281" s="144">
        <v>80</v>
      </c>
      <c r="I281" s="144">
        <v>1</v>
      </c>
      <c r="J281" s="144">
        <v>1</v>
      </c>
      <c r="K281" s="144">
        <v>0.13</v>
      </c>
      <c r="L281" s="144">
        <v>80</v>
      </c>
      <c r="M281" s="144">
        <v>9</v>
      </c>
      <c r="N281" s="144" t="s">
        <v>1191</v>
      </c>
      <c r="O281" s="123">
        <f>(H281)/((1/M281)*L281)</f>
        <v>9</v>
      </c>
      <c r="P281" s="193">
        <f>1/K281</f>
        <v>7.6923076923076916</v>
      </c>
      <c r="Q281" s="194">
        <f>H281/(I281*P281)</f>
        <v>10.4</v>
      </c>
      <c r="R281" s="124">
        <f>D281*I281*J281</f>
        <v>1278</v>
      </c>
      <c r="S281" s="124">
        <f>D281*H281*I281*J281</f>
        <v>102240</v>
      </c>
      <c r="T281" s="124">
        <f>(D281*J281)*(1/K281)</f>
        <v>9830.7692307692305</v>
      </c>
      <c r="U281" s="124">
        <f>S281/(O281+Q281)</f>
        <v>5270.1030927835054</v>
      </c>
      <c r="V281" s="124">
        <v>50</v>
      </c>
      <c r="W281" s="124">
        <f>V281*5</f>
        <v>250</v>
      </c>
      <c r="X281" s="124" t="s">
        <v>123</v>
      </c>
      <c r="Y281" s="194"/>
      <c r="Z281" s="194"/>
      <c r="AA281" s="194"/>
      <c r="AB281" s="194"/>
      <c r="AC281" s="194"/>
      <c r="AD281" s="194"/>
    </row>
    <row r="282" spans="1:30" outlineLevel="1" x14ac:dyDescent="0.2">
      <c r="A282" s="144" t="s">
        <v>1205</v>
      </c>
      <c r="B282" s="144">
        <v>6</v>
      </c>
      <c r="C282" s="144" t="s">
        <v>1196</v>
      </c>
      <c r="D282" s="158">
        <v>1305</v>
      </c>
      <c r="E282" s="124">
        <v>51</v>
      </c>
      <c r="F282" s="144">
        <v>5</v>
      </c>
      <c r="G282" s="192"/>
      <c r="H282" s="144">
        <v>80</v>
      </c>
      <c r="I282" s="144">
        <v>1</v>
      </c>
      <c r="J282" s="144">
        <v>1</v>
      </c>
      <c r="K282" s="144">
        <v>0.13</v>
      </c>
      <c r="L282" s="144">
        <v>80</v>
      </c>
      <c r="M282" s="144">
        <v>9</v>
      </c>
      <c r="N282" s="144" t="s">
        <v>1191</v>
      </c>
      <c r="O282" s="123">
        <f>(H282)/((1/M282)*L282)</f>
        <v>9</v>
      </c>
      <c r="P282" s="193">
        <f>1/K282</f>
        <v>7.6923076923076916</v>
      </c>
      <c r="Q282" s="194">
        <f>H282/(I282*P282)</f>
        <v>10.4</v>
      </c>
      <c r="R282" s="124">
        <f>D282*I282*J282</f>
        <v>1305</v>
      </c>
      <c r="S282" s="124">
        <f>D282*H282*I282*J282</f>
        <v>104400</v>
      </c>
      <c r="T282" s="124">
        <f>(D282*J282)*(1/K282)</f>
        <v>10038.461538461537</v>
      </c>
      <c r="U282" s="124">
        <f>S282/(O282+Q282)</f>
        <v>5381.4432989690722</v>
      </c>
      <c r="V282" s="124">
        <v>51</v>
      </c>
      <c r="W282" s="124">
        <f>V282*5</f>
        <v>255</v>
      </c>
      <c r="X282" s="124" t="s">
        <v>123</v>
      </c>
      <c r="Y282" s="194"/>
      <c r="Z282" s="194"/>
      <c r="AA282" s="194"/>
      <c r="AB282" s="194"/>
      <c r="AC282" s="194"/>
      <c r="AD282" s="194"/>
    </row>
    <row r="283" spans="1:30" outlineLevel="1" x14ac:dyDescent="0.2">
      <c r="A283" s="144" t="s">
        <v>1205</v>
      </c>
      <c r="B283" s="144">
        <v>7</v>
      </c>
      <c r="C283" s="144" t="s">
        <v>1196</v>
      </c>
      <c r="D283" s="158">
        <v>1332</v>
      </c>
      <c r="E283" s="124">
        <v>52</v>
      </c>
      <c r="F283" s="144">
        <v>5</v>
      </c>
      <c r="G283" s="192"/>
      <c r="H283" s="144">
        <v>80</v>
      </c>
      <c r="I283" s="144">
        <v>1</v>
      </c>
      <c r="J283" s="144">
        <v>1</v>
      </c>
      <c r="K283" s="144">
        <v>0.13</v>
      </c>
      <c r="L283" s="144">
        <v>80</v>
      </c>
      <c r="M283" s="144">
        <v>9</v>
      </c>
      <c r="N283" s="144" t="s">
        <v>1191</v>
      </c>
      <c r="O283" s="123">
        <f>(H283)/((1/M283)*L283)</f>
        <v>9</v>
      </c>
      <c r="P283" s="193">
        <f>1/K283</f>
        <v>7.6923076923076916</v>
      </c>
      <c r="Q283" s="194">
        <f>H283/(I283*P283)</f>
        <v>10.4</v>
      </c>
      <c r="R283" s="124">
        <f>D283*I283*J283</f>
        <v>1332</v>
      </c>
      <c r="S283" s="124">
        <f>D283*H283*I283*J283</f>
        <v>106560</v>
      </c>
      <c r="T283" s="124">
        <f>(D283*J283)*(1/K283)</f>
        <v>10246.153846153846</v>
      </c>
      <c r="U283" s="124">
        <f>S283/(O283+Q283)</f>
        <v>5492.7835051546399</v>
      </c>
      <c r="V283" s="124">
        <v>52</v>
      </c>
      <c r="W283" s="124">
        <f>V283*5</f>
        <v>260</v>
      </c>
      <c r="X283" s="124" t="s">
        <v>123</v>
      </c>
      <c r="Y283" s="194"/>
      <c r="Z283" s="194"/>
      <c r="AA283" s="194"/>
      <c r="AB283" s="194"/>
      <c r="AC283" s="194"/>
      <c r="AD283" s="194"/>
    </row>
    <row r="284" spans="1:30" outlineLevel="1" x14ac:dyDescent="0.2">
      <c r="A284" s="144" t="s">
        <v>1205</v>
      </c>
      <c r="B284" s="144">
        <v>8</v>
      </c>
      <c r="C284" s="144" t="s">
        <v>1196</v>
      </c>
      <c r="D284" s="158">
        <v>1359</v>
      </c>
      <c r="E284" s="124">
        <v>53</v>
      </c>
      <c r="F284" s="144">
        <v>5</v>
      </c>
      <c r="G284" s="192"/>
      <c r="H284" s="144">
        <v>80</v>
      </c>
      <c r="I284" s="144">
        <v>1</v>
      </c>
      <c r="J284" s="144">
        <v>1</v>
      </c>
      <c r="K284" s="144">
        <v>0.13</v>
      </c>
      <c r="L284" s="144">
        <v>80</v>
      </c>
      <c r="M284" s="144">
        <v>9</v>
      </c>
      <c r="N284" s="144" t="s">
        <v>1191</v>
      </c>
      <c r="O284" s="123">
        <f>(H284)/((1/M284)*L284)</f>
        <v>9</v>
      </c>
      <c r="P284" s="193">
        <f>1/K284</f>
        <v>7.6923076923076916</v>
      </c>
      <c r="Q284" s="194">
        <f>H284/(I284*P284)</f>
        <v>10.4</v>
      </c>
      <c r="R284" s="124">
        <f>D284*I284*J284</f>
        <v>1359</v>
      </c>
      <c r="S284" s="124">
        <f>D284*H284*I284*J284</f>
        <v>108720</v>
      </c>
      <c r="T284" s="124">
        <f>(D284*J284)*(1/K284)</f>
        <v>10453.846153846152</v>
      </c>
      <c r="U284" s="124">
        <f>S284/(O284+Q284)</f>
        <v>5604.1237113402067</v>
      </c>
      <c r="V284" s="124">
        <v>53</v>
      </c>
      <c r="W284" s="124">
        <f>V284*5</f>
        <v>265</v>
      </c>
      <c r="X284" s="124" t="s">
        <v>123</v>
      </c>
      <c r="Y284" s="194"/>
      <c r="Z284" s="194"/>
      <c r="AA284" s="194"/>
      <c r="AB284" s="194"/>
      <c r="AC284" s="194"/>
      <c r="AD284" s="194"/>
    </row>
    <row r="285" spans="1:30" outlineLevel="1" x14ac:dyDescent="0.2">
      <c r="A285" s="144" t="s">
        <v>1205</v>
      </c>
      <c r="B285" s="144">
        <v>9</v>
      </c>
      <c r="C285" s="144" t="s">
        <v>1196</v>
      </c>
      <c r="D285" s="158">
        <v>1386</v>
      </c>
      <c r="E285" s="124">
        <v>54</v>
      </c>
      <c r="F285" s="144">
        <v>5</v>
      </c>
      <c r="G285" s="192"/>
      <c r="H285" s="144">
        <v>80</v>
      </c>
      <c r="I285" s="144">
        <v>1</v>
      </c>
      <c r="J285" s="144">
        <v>1</v>
      </c>
      <c r="K285" s="144">
        <v>0.13</v>
      </c>
      <c r="L285" s="144">
        <v>80</v>
      </c>
      <c r="M285" s="144">
        <v>9</v>
      </c>
      <c r="N285" s="144" t="s">
        <v>1191</v>
      </c>
      <c r="O285" s="123">
        <f>(H285)/((1/M285)*L285)</f>
        <v>9</v>
      </c>
      <c r="P285" s="193">
        <f>1/K285</f>
        <v>7.6923076923076916</v>
      </c>
      <c r="Q285" s="194">
        <f>H285/(I285*P285)</f>
        <v>10.4</v>
      </c>
      <c r="R285" s="124">
        <f>D285*I285*J285</f>
        <v>1386</v>
      </c>
      <c r="S285" s="124">
        <f>D285*H285*I285*J285</f>
        <v>110880</v>
      </c>
      <c r="T285" s="124">
        <f>(D285*J285)*(1/K285)</f>
        <v>10661.538461538461</v>
      </c>
      <c r="U285" s="124">
        <f>S285/(O285+Q285)</f>
        <v>5715.4639175257735</v>
      </c>
      <c r="V285" s="124">
        <v>54</v>
      </c>
      <c r="W285" s="124">
        <f>V285*5</f>
        <v>270</v>
      </c>
      <c r="X285" s="124" t="s">
        <v>123</v>
      </c>
      <c r="Y285" s="194"/>
      <c r="Z285" s="194"/>
      <c r="AA285" s="194"/>
      <c r="AB285" s="194"/>
      <c r="AC285" s="194"/>
      <c r="AD285" s="194"/>
    </row>
    <row r="286" spans="1:30" outlineLevel="1" x14ac:dyDescent="0.2">
      <c r="A286" s="144" t="s">
        <v>1205</v>
      </c>
      <c r="B286" s="144">
        <v>10</v>
      </c>
      <c r="C286" s="144" t="s">
        <v>1196</v>
      </c>
      <c r="D286" s="158">
        <v>1413</v>
      </c>
      <c r="E286" s="124">
        <v>55</v>
      </c>
      <c r="F286" s="144">
        <v>5</v>
      </c>
      <c r="G286" s="192"/>
      <c r="H286" s="144">
        <v>80</v>
      </c>
      <c r="I286" s="144">
        <v>1</v>
      </c>
      <c r="J286" s="144">
        <v>1</v>
      </c>
      <c r="K286" s="144">
        <v>0.13</v>
      </c>
      <c r="L286" s="144">
        <v>80</v>
      </c>
      <c r="M286" s="144">
        <v>9</v>
      </c>
      <c r="N286" s="144" t="s">
        <v>1191</v>
      </c>
      <c r="O286" s="123">
        <f>(H286)/((1/M286)*L286)</f>
        <v>9</v>
      </c>
      <c r="P286" s="193">
        <f>1/K286</f>
        <v>7.6923076923076916</v>
      </c>
      <c r="Q286" s="194">
        <f>H286/(I286*P286)</f>
        <v>10.4</v>
      </c>
      <c r="R286" s="124">
        <f>D286*I286*J286</f>
        <v>1413</v>
      </c>
      <c r="S286" s="124">
        <f>D286*H286*I286*J286</f>
        <v>113040</v>
      </c>
      <c r="T286" s="124">
        <f>(D286*J286)*(1/K286)</f>
        <v>10869.230769230768</v>
      </c>
      <c r="U286" s="124">
        <f>S286/(O286+Q286)</f>
        <v>5826.8041237113403</v>
      </c>
      <c r="V286" s="124">
        <v>55</v>
      </c>
      <c r="W286" s="124">
        <f>V286*5</f>
        <v>275</v>
      </c>
      <c r="X286" s="124" t="s">
        <v>123</v>
      </c>
      <c r="Y286" s="194"/>
      <c r="Z286" s="194"/>
      <c r="AA286" s="194"/>
      <c r="AB286" s="194"/>
      <c r="AC286" s="194"/>
      <c r="AD286" s="194"/>
    </row>
    <row r="287" spans="1:30" outlineLevel="1" x14ac:dyDescent="0.2">
      <c r="A287" s="144" t="s">
        <v>1205</v>
      </c>
      <c r="B287" s="144">
        <v>11</v>
      </c>
      <c r="C287" s="144" t="s">
        <v>1196</v>
      </c>
      <c r="D287" s="158">
        <v>1440</v>
      </c>
      <c r="E287" s="124">
        <v>56</v>
      </c>
      <c r="F287" s="144">
        <v>5</v>
      </c>
      <c r="G287" s="192"/>
      <c r="H287" s="144">
        <v>80</v>
      </c>
      <c r="I287" s="144">
        <v>1</v>
      </c>
      <c r="J287" s="144">
        <v>1</v>
      </c>
      <c r="K287" s="144">
        <v>0.13</v>
      </c>
      <c r="L287" s="144">
        <v>80</v>
      </c>
      <c r="M287" s="144">
        <v>9</v>
      </c>
      <c r="N287" s="144" t="s">
        <v>1191</v>
      </c>
      <c r="O287" s="123">
        <f>(H287)/((1/M287)*L287)</f>
        <v>9</v>
      </c>
      <c r="P287" s="193">
        <f>1/K287</f>
        <v>7.6923076923076916</v>
      </c>
      <c r="Q287" s="194">
        <f>H287/(I287*P287)</f>
        <v>10.4</v>
      </c>
      <c r="R287" s="124">
        <f>D287*I287*J287</f>
        <v>1440</v>
      </c>
      <c r="S287" s="124">
        <f>D287*H287*I287*J287</f>
        <v>115200</v>
      </c>
      <c r="T287" s="124">
        <f>(D287*J287)*(1/K287)</f>
        <v>11076.923076923076</v>
      </c>
      <c r="U287" s="124">
        <f>S287/(O287+Q287)</f>
        <v>5938.1443298969079</v>
      </c>
      <c r="V287" s="124">
        <v>56</v>
      </c>
      <c r="W287" s="124">
        <f>V287*5</f>
        <v>280</v>
      </c>
      <c r="X287" s="124" t="s">
        <v>123</v>
      </c>
      <c r="Y287" s="194"/>
      <c r="Z287" s="194"/>
      <c r="AA287" s="194"/>
      <c r="AB287" s="194"/>
      <c r="AC287" s="194"/>
      <c r="AD287" s="194"/>
    </row>
    <row r="288" spans="1:30" outlineLevel="1" x14ac:dyDescent="0.2">
      <c r="A288" s="144" t="s">
        <v>1205</v>
      </c>
      <c r="B288" s="144">
        <v>12</v>
      </c>
      <c r="C288" s="144" t="s">
        <v>1196</v>
      </c>
      <c r="D288" s="158">
        <v>1467</v>
      </c>
      <c r="E288" s="124">
        <v>57</v>
      </c>
      <c r="F288" s="144">
        <v>5</v>
      </c>
      <c r="G288" s="192"/>
      <c r="H288" s="144">
        <v>80</v>
      </c>
      <c r="I288" s="144">
        <v>1</v>
      </c>
      <c r="J288" s="144">
        <v>1</v>
      </c>
      <c r="K288" s="144">
        <v>0.13</v>
      </c>
      <c r="L288" s="144">
        <v>80</v>
      </c>
      <c r="M288" s="144">
        <v>9</v>
      </c>
      <c r="N288" s="144" t="s">
        <v>1191</v>
      </c>
      <c r="O288" s="123">
        <f>(H288)/((1/M288)*L288)</f>
        <v>9</v>
      </c>
      <c r="P288" s="193">
        <f>1/K288</f>
        <v>7.6923076923076916</v>
      </c>
      <c r="Q288" s="194">
        <f>H288/(I288*P288)</f>
        <v>10.4</v>
      </c>
      <c r="R288" s="124">
        <f>D288*I288*J288</f>
        <v>1467</v>
      </c>
      <c r="S288" s="124">
        <f>D288*H288*I288*J288</f>
        <v>117360</v>
      </c>
      <c r="T288" s="124">
        <f>(D288*J288)*(1/K288)</f>
        <v>11284.615384615383</v>
      </c>
      <c r="U288" s="124">
        <f>S288/(O288+Q288)</f>
        <v>6049.4845360824747</v>
      </c>
      <c r="V288" s="124">
        <v>57</v>
      </c>
      <c r="W288" s="124">
        <f>V288*5</f>
        <v>285</v>
      </c>
      <c r="X288" s="124" t="s">
        <v>123</v>
      </c>
      <c r="Y288" s="194"/>
      <c r="Z288" s="194"/>
      <c r="AA288" s="194"/>
      <c r="AB288" s="194"/>
      <c r="AC288" s="194"/>
      <c r="AD288" s="194"/>
    </row>
    <row r="289" spans="1:30" outlineLevel="1" x14ac:dyDescent="0.2">
      <c r="A289" s="144" t="s">
        <v>1205</v>
      </c>
      <c r="B289" s="144">
        <v>13</v>
      </c>
      <c r="C289" s="144" t="s">
        <v>1196</v>
      </c>
      <c r="D289" s="158">
        <v>1494</v>
      </c>
      <c r="E289" s="124">
        <v>58</v>
      </c>
      <c r="F289" s="144">
        <v>5</v>
      </c>
      <c r="G289" s="192"/>
      <c r="H289" s="144">
        <v>80</v>
      </c>
      <c r="I289" s="144">
        <v>1</v>
      </c>
      <c r="J289" s="144">
        <v>1</v>
      </c>
      <c r="K289" s="144">
        <v>0.13</v>
      </c>
      <c r="L289" s="144">
        <v>80</v>
      </c>
      <c r="M289" s="144">
        <v>9</v>
      </c>
      <c r="N289" s="144" t="s">
        <v>1191</v>
      </c>
      <c r="O289" s="123">
        <f>(H289)/((1/M289)*L289)</f>
        <v>9</v>
      </c>
      <c r="P289" s="193">
        <f>1/K289</f>
        <v>7.6923076923076916</v>
      </c>
      <c r="Q289" s="194">
        <f>H289/(I289*P289)</f>
        <v>10.4</v>
      </c>
      <c r="R289" s="124">
        <f>D289*I289*J289</f>
        <v>1494</v>
      </c>
      <c r="S289" s="124">
        <f>D289*H289*I289*J289</f>
        <v>119520</v>
      </c>
      <c r="T289" s="124">
        <f>(D289*J289)*(1/K289)</f>
        <v>11492.307692307691</v>
      </c>
      <c r="U289" s="124">
        <f>S289/(O289+Q289)</f>
        <v>6160.8247422680415</v>
      </c>
      <c r="V289" s="124">
        <v>58</v>
      </c>
      <c r="W289" s="124">
        <f>V289*5</f>
        <v>290</v>
      </c>
      <c r="X289" s="124" t="s">
        <v>123</v>
      </c>
      <c r="Y289" s="194"/>
      <c r="Z289" s="194"/>
      <c r="AA289" s="194"/>
      <c r="AB289" s="194"/>
      <c r="AC289" s="194"/>
      <c r="AD289" s="194"/>
    </row>
    <row r="290" spans="1:30" outlineLevel="1" x14ac:dyDescent="0.2">
      <c r="A290" s="144" t="s">
        <v>1205</v>
      </c>
      <c r="B290" s="144">
        <v>14</v>
      </c>
      <c r="C290" s="144" t="s">
        <v>1196</v>
      </c>
      <c r="D290" s="158">
        <v>1521</v>
      </c>
      <c r="E290" s="124">
        <v>59</v>
      </c>
      <c r="F290" s="144">
        <v>5</v>
      </c>
      <c r="G290" s="192"/>
      <c r="H290" s="144">
        <v>80</v>
      </c>
      <c r="I290" s="144">
        <v>1</v>
      </c>
      <c r="J290" s="144">
        <v>1</v>
      </c>
      <c r="K290" s="144">
        <v>0.13</v>
      </c>
      <c r="L290" s="144">
        <v>80</v>
      </c>
      <c r="M290" s="144">
        <v>9</v>
      </c>
      <c r="N290" s="144" t="s">
        <v>1191</v>
      </c>
      <c r="O290" s="123">
        <f>(H290)/((1/M290)*L290)</f>
        <v>9</v>
      </c>
      <c r="P290" s="193">
        <f>1/K290</f>
        <v>7.6923076923076916</v>
      </c>
      <c r="Q290" s="194">
        <f>H290/(I290*P290)</f>
        <v>10.4</v>
      </c>
      <c r="R290" s="124">
        <f>D290*I290*J290</f>
        <v>1521</v>
      </c>
      <c r="S290" s="124">
        <f>D290*H290*I290*J290</f>
        <v>121680</v>
      </c>
      <c r="T290" s="124">
        <f>(D290*J290)*(1/K290)</f>
        <v>11699.999999999998</v>
      </c>
      <c r="U290" s="124">
        <f>S290/(O290+Q290)</f>
        <v>6272.1649484536083</v>
      </c>
      <c r="V290" s="124">
        <v>59</v>
      </c>
      <c r="W290" s="124">
        <f>V290*5</f>
        <v>295</v>
      </c>
      <c r="X290" s="124" t="s">
        <v>123</v>
      </c>
      <c r="Y290" s="194"/>
      <c r="Z290" s="194"/>
      <c r="AA290" s="194"/>
      <c r="AB290" s="194"/>
      <c r="AC290" s="194"/>
      <c r="AD290" s="194"/>
    </row>
    <row r="291" spans="1:30" outlineLevel="1" x14ac:dyDescent="0.2">
      <c r="A291" s="144" t="s">
        <v>1205</v>
      </c>
      <c r="B291" s="144">
        <v>15</v>
      </c>
      <c r="C291" s="144" t="s">
        <v>1196</v>
      </c>
      <c r="D291" s="158">
        <v>1548</v>
      </c>
      <c r="E291" s="124">
        <v>60</v>
      </c>
      <c r="F291" s="144">
        <v>5</v>
      </c>
      <c r="G291" s="192"/>
      <c r="H291" s="144">
        <v>80</v>
      </c>
      <c r="I291" s="144">
        <v>1</v>
      </c>
      <c r="J291" s="144">
        <v>1</v>
      </c>
      <c r="K291" s="144">
        <v>0.13</v>
      </c>
      <c r="L291" s="144">
        <v>80</v>
      </c>
      <c r="M291" s="144">
        <v>9</v>
      </c>
      <c r="N291" s="144" t="s">
        <v>1191</v>
      </c>
      <c r="O291" s="123">
        <f>(H291)/((1/M291)*L291)</f>
        <v>9</v>
      </c>
      <c r="P291" s="193">
        <f>1/K291</f>
        <v>7.6923076923076916</v>
      </c>
      <c r="Q291" s="194">
        <f>H291/(I291*P291)</f>
        <v>10.4</v>
      </c>
      <c r="R291" s="124">
        <f>D291*I291*J291</f>
        <v>1548</v>
      </c>
      <c r="S291" s="124">
        <f>D291*H291*I291*J291</f>
        <v>123840</v>
      </c>
      <c r="T291" s="124">
        <f>(D291*J291)*(1/K291)</f>
        <v>11907.692307692307</v>
      </c>
      <c r="U291" s="124">
        <f>S291/(O291+Q291)</f>
        <v>6383.505154639176</v>
      </c>
      <c r="V291" s="124">
        <v>60</v>
      </c>
      <c r="W291" s="124">
        <f>V291*5</f>
        <v>300</v>
      </c>
      <c r="X291" s="124" t="s">
        <v>123</v>
      </c>
      <c r="Y291" s="194"/>
      <c r="Z291" s="194"/>
      <c r="AA291" s="194"/>
      <c r="AB291" s="194"/>
      <c r="AC291" s="194"/>
      <c r="AD291" s="194"/>
    </row>
    <row r="292" spans="1:30" outlineLevel="1" x14ac:dyDescent="0.2">
      <c r="A292" s="144" t="s">
        <v>1205</v>
      </c>
      <c r="B292" s="144">
        <v>16</v>
      </c>
      <c r="C292" s="144" t="s">
        <v>1196</v>
      </c>
      <c r="D292" s="158">
        <v>1575</v>
      </c>
      <c r="E292" s="124">
        <v>61</v>
      </c>
      <c r="F292" s="144">
        <v>5</v>
      </c>
      <c r="G292" s="192"/>
      <c r="H292" s="144">
        <v>80</v>
      </c>
      <c r="I292" s="144">
        <v>1</v>
      </c>
      <c r="J292" s="144">
        <v>1</v>
      </c>
      <c r="K292" s="144">
        <v>0.13</v>
      </c>
      <c r="L292" s="144">
        <v>80</v>
      </c>
      <c r="M292" s="144">
        <v>9</v>
      </c>
      <c r="N292" s="144" t="s">
        <v>1191</v>
      </c>
      <c r="O292" s="123">
        <f>(H292)/((1/M292)*L292)</f>
        <v>9</v>
      </c>
      <c r="P292" s="193">
        <f>1/K292</f>
        <v>7.6923076923076916</v>
      </c>
      <c r="Q292" s="194">
        <f>H292/(I292*P292)</f>
        <v>10.4</v>
      </c>
      <c r="R292" s="124">
        <f>D292*I292*J292</f>
        <v>1575</v>
      </c>
      <c r="S292" s="124">
        <f>D292*H292*I292*J292</f>
        <v>126000</v>
      </c>
      <c r="T292" s="124">
        <f>(D292*J292)*(1/K292)</f>
        <v>12115.384615384613</v>
      </c>
      <c r="U292" s="124">
        <f>S292/(O292+Q292)</f>
        <v>6494.8453608247428</v>
      </c>
      <c r="V292" s="124">
        <v>61</v>
      </c>
      <c r="W292" s="124">
        <f>V292*5</f>
        <v>305</v>
      </c>
      <c r="X292" s="124" t="s">
        <v>123</v>
      </c>
      <c r="Y292" s="194"/>
      <c r="Z292" s="194"/>
      <c r="AA292" s="194"/>
      <c r="AB292" s="194"/>
      <c r="AC292" s="194"/>
      <c r="AD292" s="194"/>
    </row>
    <row r="293" spans="1:30" outlineLevel="1" x14ac:dyDescent="0.2">
      <c r="A293" s="144" t="s">
        <v>1205</v>
      </c>
      <c r="B293" s="144">
        <v>17</v>
      </c>
      <c r="C293" s="144" t="s">
        <v>1196</v>
      </c>
      <c r="D293" s="158">
        <v>1602</v>
      </c>
      <c r="E293" s="124">
        <v>62</v>
      </c>
      <c r="F293" s="144">
        <v>5</v>
      </c>
      <c r="G293" s="192"/>
      <c r="H293" s="144">
        <v>80</v>
      </c>
      <c r="I293" s="144">
        <v>1</v>
      </c>
      <c r="J293" s="144">
        <v>1</v>
      </c>
      <c r="K293" s="144">
        <v>0.13</v>
      </c>
      <c r="L293" s="144">
        <v>80</v>
      </c>
      <c r="M293" s="144">
        <v>9</v>
      </c>
      <c r="N293" s="144" t="s">
        <v>1191</v>
      </c>
      <c r="O293" s="123">
        <f>(H293)/((1/M293)*L293)</f>
        <v>9</v>
      </c>
      <c r="P293" s="193">
        <f>1/K293</f>
        <v>7.6923076923076916</v>
      </c>
      <c r="Q293" s="194">
        <f>H293/(I293*P293)</f>
        <v>10.4</v>
      </c>
      <c r="R293" s="124">
        <f>D293*I293*J293</f>
        <v>1602</v>
      </c>
      <c r="S293" s="124">
        <f>D293*H293*I293*J293</f>
        <v>128160</v>
      </c>
      <c r="T293" s="124">
        <f>(D293*J293)*(1/K293)</f>
        <v>12323.076923076922</v>
      </c>
      <c r="U293" s="124">
        <f>S293/(O293+Q293)</f>
        <v>6606.1855670103096</v>
      </c>
      <c r="V293" s="124">
        <v>62</v>
      </c>
      <c r="W293" s="124">
        <f>V293*5</f>
        <v>310</v>
      </c>
      <c r="X293" s="124" t="s">
        <v>123</v>
      </c>
      <c r="Y293" s="194"/>
      <c r="Z293" s="194"/>
      <c r="AA293" s="194"/>
      <c r="AB293" s="194"/>
      <c r="AC293" s="194"/>
      <c r="AD293" s="194"/>
    </row>
    <row r="294" spans="1:30" outlineLevel="1" x14ac:dyDescent="0.2">
      <c r="A294" s="144" t="s">
        <v>1205</v>
      </c>
      <c r="B294" s="144">
        <v>18</v>
      </c>
      <c r="C294" s="144" t="s">
        <v>1196</v>
      </c>
      <c r="D294" s="158">
        <v>1629</v>
      </c>
      <c r="E294" s="124">
        <v>63</v>
      </c>
      <c r="F294" s="144">
        <v>5</v>
      </c>
      <c r="G294" s="192"/>
      <c r="H294" s="144">
        <v>80</v>
      </c>
      <c r="I294" s="144">
        <v>1</v>
      </c>
      <c r="J294" s="144">
        <v>1</v>
      </c>
      <c r="K294" s="144">
        <v>0.13</v>
      </c>
      <c r="L294" s="144">
        <v>80</v>
      </c>
      <c r="M294" s="144">
        <v>9</v>
      </c>
      <c r="N294" s="144" t="s">
        <v>1191</v>
      </c>
      <c r="O294" s="123">
        <f>(H294)/((1/M294)*L294)</f>
        <v>9</v>
      </c>
      <c r="P294" s="193">
        <f>1/K294</f>
        <v>7.6923076923076916</v>
      </c>
      <c r="Q294" s="194">
        <f>H294/(I294*P294)</f>
        <v>10.4</v>
      </c>
      <c r="R294" s="124">
        <f>D294*I294*J294</f>
        <v>1629</v>
      </c>
      <c r="S294" s="124">
        <f>D294*H294*I294*J294</f>
        <v>130320</v>
      </c>
      <c r="T294" s="124">
        <f>(D294*J294)*(1/K294)</f>
        <v>12530.76923076923</v>
      </c>
      <c r="U294" s="124">
        <f>S294/(O294+Q294)</f>
        <v>6717.5257731958764</v>
      </c>
      <c r="V294" s="124">
        <v>63</v>
      </c>
      <c r="W294" s="124">
        <f>V294*5</f>
        <v>315</v>
      </c>
      <c r="X294" s="124" t="s">
        <v>123</v>
      </c>
      <c r="Y294" s="194"/>
      <c r="Z294" s="194"/>
      <c r="AA294" s="194"/>
      <c r="AB294" s="194"/>
      <c r="AC294" s="194"/>
      <c r="AD294" s="194"/>
    </row>
    <row r="295" spans="1:30" outlineLevel="1" x14ac:dyDescent="0.2">
      <c r="A295" s="144" t="s">
        <v>1205</v>
      </c>
      <c r="B295" s="144">
        <v>19</v>
      </c>
      <c r="C295" s="144" t="s">
        <v>1196</v>
      </c>
      <c r="D295" s="158">
        <v>1656</v>
      </c>
      <c r="E295" s="124">
        <v>64</v>
      </c>
      <c r="F295" s="144">
        <v>5</v>
      </c>
      <c r="G295" s="192"/>
      <c r="H295" s="144">
        <v>80</v>
      </c>
      <c r="I295" s="144">
        <v>1</v>
      </c>
      <c r="J295" s="144">
        <v>1</v>
      </c>
      <c r="K295" s="144">
        <v>0.13</v>
      </c>
      <c r="L295" s="144">
        <v>80</v>
      </c>
      <c r="M295" s="144">
        <v>9</v>
      </c>
      <c r="N295" s="144" t="s">
        <v>1191</v>
      </c>
      <c r="O295" s="123">
        <f>(H295)/((1/M295)*L295)</f>
        <v>9</v>
      </c>
      <c r="P295" s="193">
        <f>1/K295</f>
        <v>7.6923076923076916</v>
      </c>
      <c r="Q295" s="194">
        <f>H295/(I295*P295)</f>
        <v>10.4</v>
      </c>
      <c r="R295" s="124">
        <f>D295*I295*J295</f>
        <v>1656</v>
      </c>
      <c r="S295" s="124">
        <f>D295*H295*I295*J295</f>
        <v>132480</v>
      </c>
      <c r="T295" s="124">
        <f>(D295*J295)*(1/K295)</f>
        <v>12738.461538461537</v>
      </c>
      <c r="U295" s="124">
        <f>S295/(O295+Q295)</f>
        <v>6828.865979381444</v>
      </c>
      <c r="V295" s="124">
        <v>64</v>
      </c>
      <c r="W295" s="124">
        <f>V295*5</f>
        <v>320</v>
      </c>
      <c r="X295" s="124" t="s">
        <v>123</v>
      </c>
      <c r="Y295" s="194"/>
      <c r="Z295" s="194"/>
      <c r="AA295" s="194"/>
      <c r="AB295" s="194"/>
      <c r="AC295" s="194"/>
      <c r="AD295" s="194"/>
    </row>
    <row r="296" spans="1:30" outlineLevel="1" x14ac:dyDescent="0.2">
      <c r="A296" s="144" t="s">
        <v>1205</v>
      </c>
      <c r="B296" s="144">
        <v>20</v>
      </c>
      <c r="C296" s="144" t="s">
        <v>1196</v>
      </c>
      <c r="D296" s="158">
        <v>1683</v>
      </c>
      <c r="E296" s="124">
        <v>65</v>
      </c>
      <c r="F296" s="144">
        <v>5</v>
      </c>
      <c r="G296" s="192"/>
      <c r="H296" s="144">
        <v>80</v>
      </c>
      <c r="I296" s="144">
        <v>1</v>
      </c>
      <c r="J296" s="144">
        <v>1</v>
      </c>
      <c r="K296" s="144">
        <v>0.13</v>
      </c>
      <c r="L296" s="144">
        <v>80</v>
      </c>
      <c r="M296" s="144">
        <v>9</v>
      </c>
      <c r="N296" s="144" t="s">
        <v>1191</v>
      </c>
      <c r="O296" s="123">
        <f>(H296)/((1/M296)*L296)</f>
        <v>9</v>
      </c>
      <c r="P296" s="193">
        <f>1/K296</f>
        <v>7.6923076923076916</v>
      </c>
      <c r="Q296" s="194">
        <f>H296/(I296*P296)</f>
        <v>10.4</v>
      </c>
      <c r="R296" s="124">
        <f>D296*I296*J296</f>
        <v>1683</v>
      </c>
      <c r="S296" s="124">
        <f>D296*H296*I296*J296</f>
        <v>134640</v>
      </c>
      <c r="T296" s="124">
        <f>(D296*J296)*(1/K296)</f>
        <v>12946.153846153846</v>
      </c>
      <c r="U296" s="124">
        <f>S296/(O296+Q296)</f>
        <v>6940.2061855670108</v>
      </c>
      <c r="V296" s="124">
        <v>65</v>
      </c>
      <c r="W296" s="124">
        <f>V296*5</f>
        <v>325</v>
      </c>
      <c r="X296" s="124" t="s">
        <v>123</v>
      </c>
      <c r="Y296" s="194"/>
      <c r="Z296" s="194"/>
      <c r="AA296" s="194"/>
      <c r="AB296" s="194"/>
      <c r="AC296" s="194"/>
      <c r="AD296" s="194"/>
    </row>
    <row r="297" spans="1:30" outlineLevel="1" x14ac:dyDescent="0.2">
      <c r="A297" s="144" t="s">
        <v>1205</v>
      </c>
      <c r="B297" s="144">
        <v>21</v>
      </c>
      <c r="C297" s="144" t="s">
        <v>1196</v>
      </c>
      <c r="D297" s="158">
        <v>1710</v>
      </c>
      <c r="E297" s="124">
        <v>66</v>
      </c>
      <c r="F297" s="144">
        <v>5</v>
      </c>
      <c r="G297" s="192"/>
      <c r="H297" s="144">
        <v>80</v>
      </c>
      <c r="I297" s="144">
        <v>1</v>
      </c>
      <c r="J297" s="144">
        <v>1</v>
      </c>
      <c r="K297" s="144">
        <v>0.13</v>
      </c>
      <c r="L297" s="144">
        <v>80</v>
      </c>
      <c r="M297" s="144">
        <v>9</v>
      </c>
      <c r="N297" s="144" t="s">
        <v>1191</v>
      </c>
      <c r="O297" s="123">
        <f>(H297)/((1/M297)*L297)</f>
        <v>9</v>
      </c>
      <c r="P297" s="193">
        <f>1/K297</f>
        <v>7.6923076923076916</v>
      </c>
      <c r="Q297" s="194">
        <f>H297/(I297*P297)</f>
        <v>10.4</v>
      </c>
      <c r="R297" s="124">
        <f>D297*I297*J297</f>
        <v>1710</v>
      </c>
      <c r="S297" s="124">
        <f>D297*H297*I297*J297</f>
        <v>136800</v>
      </c>
      <c r="T297" s="124">
        <f>(D297*J297)*(1/K297)</f>
        <v>13153.846153846152</v>
      </c>
      <c r="U297" s="124">
        <f>S297/(O297+Q297)</f>
        <v>7051.5463917525776</v>
      </c>
      <c r="V297" s="124">
        <v>66</v>
      </c>
      <c r="W297" s="124">
        <f>V297*5</f>
        <v>330</v>
      </c>
      <c r="X297" s="124" t="s">
        <v>123</v>
      </c>
      <c r="Y297" s="194"/>
      <c r="Z297" s="194"/>
      <c r="AA297" s="194"/>
      <c r="AB297" s="194"/>
      <c r="AC297" s="194"/>
      <c r="AD297" s="194"/>
    </row>
    <row r="298" spans="1:30" outlineLevel="1" x14ac:dyDescent="0.2">
      <c r="A298" s="144" t="s">
        <v>1205</v>
      </c>
      <c r="B298" s="144">
        <v>22</v>
      </c>
      <c r="C298" s="144" t="s">
        <v>1196</v>
      </c>
      <c r="D298" s="158">
        <v>1737</v>
      </c>
      <c r="E298" s="124">
        <v>67</v>
      </c>
      <c r="F298" s="144">
        <v>5</v>
      </c>
      <c r="G298" s="192"/>
      <c r="H298" s="144">
        <v>80</v>
      </c>
      <c r="I298" s="144">
        <v>1</v>
      </c>
      <c r="J298" s="144">
        <v>1</v>
      </c>
      <c r="K298" s="144">
        <v>0.13</v>
      </c>
      <c r="L298" s="144">
        <v>80</v>
      </c>
      <c r="M298" s="144">
        <v>9</v>
      </c>
      <c r="N298" s="144" t="s">
        <v>1191</v>
      </c>
      <c r="O298" s="123">
        <f>(H298)/((1/M298)*L298)</f>
        <v>9</v>
      </c>
      <c r="P298" s="193">
        <f>1/K298</f>
        <v>7.6923076923076916</v>
      </c>
      <c r="Q298" s="194">
        <f>H298/(I298*P298)</f>
        <v>10.4</v>
      </c>
      <c r="R298" s="124">
        <f>D298*I298*J298</f>
        <v>1737</v>
      </c>
      <c r="S298" s="124">
        <f>D298*H298*I298*J298</f>
        <v>138960</v>
      </c>
      <c r="T298" s="124">
        <f>(D298*J298)*(1/K298)</f>
        <v>13361.538461538461</v>
      </c>
      <c r="U298" s="124">
        <f>S298/(O298+Q298)</f>
        <v>7162.8865979381444</v>
      </c>
      <c r="V298" s="124">
        <v>67</v>
      </c>
      <c r="W298" s="124">
        <f>V298*5</f>
        <v>335</v>
      </c>
      <c r="X298" s="124" t="s">
        <v>123</v>
      </c>
      <c r="Y298" s="194"/>
      <c r="Z298" s="194"/>
      <c r="AA298" s="194"/>
      <c r="AB298" s="194"/>
      <c r="AC298" s="194"/>
      <c r="AD298" s="194"/>
    </row>
    <row r="299" spans="1:30" outlineLevel="1" x14ac:dyDescent="0.2">
      <c r="A299" s="144" t="s">
        <v>1205</v>
      </c>
      <c r="B299" s="144">
        <v>23</v>
      </c>
      <c r="C299" s="144" t="s">
        <v>1196</v>
      </c>
      <c r="D299" s="158">
        <v>1764</v>
      </c>
      <c r="E299" s="124">
        <v>68</v>
      </c>
      <c r="F299" s="144">
        <v>5</v>
      </c>
      <c r="G299" s="192"/>
      <c r="H299" s="144">
        <v>80</v>
      </c>
      <c r="I299" s="144">
        <v>1</v>
      </c>
      <c r="J299" s="144">
        <v>1</v>
      </c>
      <c r="K299" s="144">
        <v>0.13</v>
      </c>
      <c r="L299" s="144">
        <v>80</v>
      </c>
      <c r="M299" s="144">
        <v>9</v>
      </c>
      <c r="N299" s="144" t="s">
        <v>1191</v>
      </c>
      <c r="O299" s="123">
        <f>(H299)/((1/M299)*L299)</f>
        <v>9</v>
      </c>
      <c r="P299" s="193">
        <f>1/K299</f>
        <v>7.6923076923076916</v>
      </c>
      <c r="Q299" s="194">
        <f>H299/(I299*P299)</f>
        <v>10.4</v>
      </c>
      <c r="R299" s="124">
        <f>D299*I299*J299</f>
        <v>1764</v>
      </c>
      <c r="S299" s="124">
        <f>D299*H299*I299*J299</f>
        <v>141120</v>
      </c>
      <c r="T299" s="124">
        <f>(D299*J299)*(1/K299)</f>
        <v>13569.230769230768</v>
      </c>
      <c r="U299" s="124">
        <f>S299/(O299+Q299)</f>
        <v>7274.2268041237121</v>
      </c>
      <c r="V299" s="124">
        <v>68</v>
      </c>
      <c r="W299" s="124">
        <f>V299*5</f>
        <v>340</v>
      </c>
      <c r="X299" s="124" t="s">
        <v>123</v>
      </c>
      <c r="Y299" s="194"/>
      <c r="Z299" s="194"/>
      <c r="AA299" s="194"/>
      <c r="AB299" s="194"/>
      <c r="AC299" s="194"/>
      <c r="AD299" s="194"/>
    </row>
    <row r="300" spans="1:30" outlineLevel="1" x14ac:dyDescent="0.2">
      <c r="A300" s="144" t="s">
        <v>1205</v>
      </c>
      <c r="B300" s="144">
        <v>24</v>
      </c>
      <c r="C300" s="144" t="s">
        <v>1196</v>
      </c>
      <c r="D300" s="158">
        <v>1791</v>
      </c>
      <c r="E300" s="124">
        <v>69</v>
      </c>
      <c r="F300" s="144">
        <v>5</v>
      </c>
      <c r="G300" s="192"/>
      <c r="H300" s="144">
        <v>80</v>
      </c>
      <c r="I300" s="144">
        <v>1</v>
      </c>
      <c r="J300" s="144">
        <v>1</v>
      </c>
      <c r="K300" s="144">
        <v>0.13</v>
      </c>
      <c r="L300" s="144">
        <v>80</v>
      </c>
      <c r="M300" s="144">
        <v>9</v>
      </c>
      <c r="N300" s="144" t="s">
        <v>1191</v>
      </c>
      <c r="O300" s="123">
        <f>(H300)/((1/M300)*L300)</f>
        <v>9</v>
      </c>
      <c r="P300" s="193">
        <f>1/K300</f>
        <v>7.6923076923076916</v>
      </c>
      <c r="Q300" s="194">
        <f>H300/(I300*P300)</f>
        <v>10.4</v>
      </c>
      <c r="R300" s="124">
        <f>D300*I300*J300</f>
        <v>1791</v>
      </c>
      <c r="S300" s="124">
        <f>D300*H300*I300*J300</f>
        <v>143280</v>
      </c>
      <c r="T300" s="124">
        <f>(D300*J300)*(1/K300)</f>
        <v>13776.923076923076</v>
      </c>
      <c r="U300" s="124">
        <f>S300/(O300+Q300)</f>
        <v>7385.5670103092789</v>
      </c>
      <c r="V300" s="124">
        <v>69</v>
      </c>
      <c r="W300" s="124">
        <f>V300*5</f>
        <v>345</v>
      </c>
      <c r="X300" s="124" t="s">
        <v>123</v>
      </c>
      <c r="Y300" s="194"/>
      <c r="Z300" s="194"/>
      <c r="AA300" s="194"/>
      <c r="AB300" s="194"/>
      <c r="AC300" s="194"/>
      <c r="AD300" s="194"/>
    </row>
    <row r="301" spans="1:30" outlineLevel="1" x14ac:dyDescent="0.2">
      <c r="A301" s="144" t="s">
        <v>1205</v>
      </c>
      <c r="B301" s="144">
        <v>25</v>
      </c>
      <c r="C301" s="144" t="s">
        <v>1196</v>
      </c>
      <c r="D301" s="158">
        <v>1818</v>
      </c>
      <c r="E301" s="124">
        <v>70</v>
      </c>
      <c r="F301" s="144">
        <v>5</v>
      </c>
      <c r="G301" s="192"/>
      <c r="H301" s="144">
        <v>80</v>
      </c>
      <c r="I301" s="144">
        <v>1</v>
      </c>
      <c r="J301" s="144">
        <v>1</v>
      </c>
      <c r="K301" s="144">
        <v>0.13</v>
      </c>
      <c r="L301" s="144">
        <v>80</v>
      </c>
      <c r="M301" s="144">
        <v>9</v>
      </c>
      <c r="N301" s="144" t="s">
        <v>1191</v>
      </c>
      <c r="O301" s="123">
        <f>(H301)/((1/M301)*L301)</f>
        <v>9</v>
      </c>
      <c r="P301" s="193">
        <f>1/K301</f>
        <v>7.6923076923076916</v>
      </c>
      <c r="Q301" s="194">
        <f>H301/(I301*P301)</f>
        <v>10.4</v>
      </c>
      <c r="R301" s="124">
        <f>D301*I301*J301</f>
        <v>1818</v>
      </c>
      <c r="S301" s="124">
        <f>D301*H301*I301*J301</f>
        <v>145440</v>
      </c>
      <c r="T301" s="124">
        <f>(D301*J301)*(1/K301)</f>
        <v>13984.615384615383</v>
      </c>
      <c r="U301" s="124">
        <f>S301/(O301+Q301)</f>
        <v>7496.9072164948457</v>
      </c>
      <c r="V301" s="124">
        <v>70</v>
      </c>
      <c r="W301" s="124">
        <f>V301*5</f>
        <v>350</v>
      </c>
      <c r="X301" s="124" t="s">
        <v>123</v>
      </c>
      <c r="Y301" s="194"/>
      <c r="Z301" s="194"/>
      <c r="AA301" s="194"/>
      <c r="AB301" s="194"/>
      <c r="AC301" s="194"/>
      <c r="AD301" s="194"/>
    </row>
    <row r="302" spans="1:30" x14ac:dyDescent="0.2">
      <c r="A302" s="144" t="s">
        <v>1206</v>
      </c>
      <c r="B302" s="144">
        <v>1</v>
      </c>
      <c r="C302" s="144" t="s">
        <v>1196</v>
      </c>
      <c r="D302" s="158">
        <v>657</v>
      </c>
      <c r="E302" s="124" t="s">
        <v>123</v>
      </c>
      <c r="F302" s="158"/>
      <c r="G302" s="192">
        <v>89</v>
      </c>
      <c r="H302" s="144">
        <v>120</v>
      </c>
      <c r="I302" s="144">
        <v>1</v>
      </c>
      <c r="J302" s="144">
        <v>1</v>
      </c>
      <c r="K302" s="144">
        <v>0.1</v>
      </c>
      <c r="L302" s="144">
        <v>120</v>
      </c>
      <c r="M302" s="144">
        <v>5</v>
      </c>
      <c r="N302" s="144" t="s">
        <v>1191</v>
      </c>
      <c r="O302" s="123">
        <f>(H302)/((1/M302)*L302)</f>
        <v>5</v>
      </c>
      <c r="P302" s="193">
        <f>1/K302</f>
        <v>10</v>
      </c>
      <c r="Q302" s="194">
        <f>H302/(I302*P302)</f>
        <v>12</v>
      </c>
      <c r="R302" s="124">
        <f>D302*I302*J302</f>
        <v>657</v>
      </c>
      <c r="S302" s="124">
        <f>D302*H302*I302*J302</f>
        <v>78840</v>
      </c>
      <c r="T302" s="124">
        <f>(D302*J302)*(1/K302)</f>
        <v>6570</v>
      </c>
      <c r="U302" s="124">
        <f>S302/(O302+Q302)</f>
        <v>4637.6470588235297</v>
      </c>
      <c r="V302" s="124" t="s">
        <v>123</v>
      </c>
      <c r="W302" s="124" t="s">
        <v>123</v>
      </c>
      <c r="X302" s="124" t="s">
        <v>123</v>
      </c>
      <c r="Y302" s="194"/>
      <c r="Z302" s="194"/>
      <c r="AA302" s="194"/>
      <c r="AB302" s="194"/>
      <c r="AC302" s="194"/>
      <c r="AD302" s="194"/>
    </row>
    <row r="303" spans="1:30" outlineLevel="1" x14ac:dyDescent="0.2">
      <c r="A303" s="144" t="s">
        <v>1206</v>
      </c>
      <c r="B303" s="144">
        <v>2</v>
      </c>
      <c r="C303" s="144" t="s">
        <v>1196</v>
      </c>
      <c r="D303" s="158">
        <v>669</v>
      </c>
      <c r="E303" s="124" t="s">
        <v>123</v>
      </c>
      <c r="F303" s="158"/>
      <c r="G303" s="192">
        <v>92.28</v>
      </c>
      <c r="H303" s="144">
        <v>120</v>
      </c>
      <c r="I303" s="144">
        <v>1</v>
      </c>
      <c r="J303" s="144">
        <v>1</v>
      </c>
      <c r="K303" s="144">
        <v>0.1</v>
      </c>
      <c r="L303" s="144">
        <v>120</v>
      </c>
      <c r="M303" s="144">
        <v>5</v>
      </c>
      <c r="N303" s="144" t="s">
        <v>1191</v>
      </c>
      <c r="O303" s="123">
        <f>(H303)/((1/M303)*L303)</f>
        <v>5</v>
      </c>
      <c r="P303" s="193">
        <f>1/K303</f>
        <v>10</v>
      </c>
      <c r="Q303" s="194">
        <f>H303/(I303*P303)</f>
        <v>12</v>
      </c>
      <c r="R303" s="124">
        <f>D303*I303*J303</f>
        <v>669</v>
      </c>
      <c r="S303" s="124">
        <f>D303*H303*I303*J303</f>
        <v>80280</v>
      </c>
      <c r="T303" s="124">
        <f>(D303*J303)*(1/K303)</f>
        <v>6690</v>
      </c>
      <c r="U303" s="124">
        <f>S303/(O303+Q303)</f>
        <v>4722.3529411764703</v>
      </c>
      <c r="V303" s="124" t="s">
        <v>123</v>
      </c>
      <c r="W303" s="124" t="s">
        <v>123</v>
      </c>
      <c r="X303" s="124" t="s">
        <v>123</v>
      </c>
      <c r="Y303" s="194"/>
      <c r="Z303" s="194"/>
      <c r="AA303" s="194"/>
      <c r="AB303" s="194"/>
      <c r="AC303" s="194"/>
      <c r="AD303" s="194"/>
    </row>
    <row r="304" spans="1:30" outlineLevel="1" x14ac:dyDescent="0.2">
      <c r="A304" s="144" t="s">
        <v>1206</v>
      </c>
      <c r="B304" s="144">
        <v>3</v>
      </c>
      <c r="C304" s="144" t="s">
        <v>1196</v>
      </c>
      <c r="D304" s="158">
        <v>680</v>
      </c>
      <c r="E304" s="124" t="s">
        <v>123</v>
      </c>
      <c r="F304" s="158"/>
      <c r="G304" s="192">
        <v>94.08</v>
      </c>
      <c r="H304" s="144">
        <v>120</v>
      </c>
      <c r="I304" s="144">
        <v>1</v>
      </c>
      <c r="J304" s="144">
        <v>1</v>
      </c>
      <c r="K304" s="144">
        <v>0.1</v>
      </c>
      <c r="L304" s="144">
        <v>120</v>
      </c>
      <c r="M304" s="144">
        <v>5</v>
      </c>
      <c r="N304" s="144" t="s">
        <v>1191</v>
      </c>
      <c r="O304" s="123">
        <f>(H304)/((1/M304)*L304)</f>
        <v>5</v>
      </c>
      <c r="P304" s="193">
        <f>1/K304</f>
        <v>10</v>
      </c>
      <c r="Q304" s="194">
        <f>H304/(I304*P304)</f>
        <v>12</v>
      </c>
      <c r="R304" s="124">
        <f>D304*I304*J304</f>
        <v>680</v>
      </c>
      <c r="S304" s="124">
        <f>D304*H304*I304*J304</f>
        <v>81600</v>
      </c>
      <c r="T304" s="124">
        <f>(D304*J304)*(1/K304)</f>
        <v>6800</v>
      </c>
      <c r="U304" s="124">
        <f>S304/(O304+Q304)</f>
        <v>4800</v>
      </c>
      <c r="V304" s="124" t="s">
        <v>123</v>
      </c>
      <c r="W304" s="124" t="s">
        <v>123</v>
      </c>
      <c r="X304" s="124" t="s">
        <v>123</v>
      </c>
      <c r="Y304" s="194"/>
      <c r="Z304" s="194"/>
      <c r="AA304" s="194"/>
      <c r="AB304" s="194"/>
      <c r="AC304" s="194"/>
      <c r="AD304" s="194"/>
    </row>
    <row r="305" spans="1:30" outlineLevel="1" x14ac:dyDescent="0.2">
      <c r="A305" s="144" t="s">
        <v>1206</v>
      </c>
      <c r="B305" s="144">
        <v>4</v>
      </c>
      <c r="C305" s="144" t="s">
        <v>1196</v>
      </c>
      <c r="D305" s="158">
        <v>691</v>
      </c>
      <c r="E305" s="124" t="s">
        <v>123</v>
      </c>
      <c r="F305" s="158"/>
      <c r="G305" s="192">
        <v>95.88</v>
      </c>
      <c r="H305" s="144">
        <v>120</v>
      </c>
      <c r="I305" s="144">
        <v>1</v>
      </c>
      <c r="J305" s="144">
        <v>1</v>
      </c>
      <c r="K305" s="144">
        <v>0.1</v>
      </c>
      <c r="L305" s="144">
        <v>120</v>
      </c>
      <c r="M305" s="144">
        <v>5</v>
      </c>
      <c r="N305" s="144" t="s">
        <v>1191</v>
      </c>
      <c r="O305" s="123">
        <f>(H305)/((1/M305)*L305)</f>
        <v>5</v>
      </c>
      <c r="P305" s="193">
        <f>1/K305</f>
        <v>10</v>
      </c>
      <c r="Q305" s="194">
        <f>H305/(I305*P305)</f>
        <v>12</v>
      </c>
      <c r="R305" s="124">
        <f>D305*I305*J305</f>
        <v>691</v>
      </c>
      <c r="S305" s="124">
        <f>D305*H305*I305*J305</f>
        <v>82920</v>
      </c>
      <c r="T305" s="124">
        <f>(D305*J305)*(1/K305)</f>
        <v>6910</v>
      </c>
      <c r="U305" s="124">
        <f>S305/(O305+Q305)</f>
        <v>4877.6470588235297</v>
      </c>
      <c r="V305" s="124" t="s">
        <v>123</v>
      </c>
      <c r="W305" s="124" t="s">
        <v>123</v>
      </c>
      <c r="X305" s="124" t="s">
        <v>123</v>
      </c>
      <c r="Y305" s="194"/>
      <c r="Z305" s="194"/>
      <c r="AA305" s="194"/>
      <c r="AB305" s="194"/>
      <c r="AC305" s="194"/>
      <c r="AD305" s="194"/>
    </row>
    <row r="306" spans="1:30" outlineLevel="1" x14ac:dyDescent="0.2">
      <c r="A306" s="144" t="s">
        <v>1206</v>
      </c>
      <c r="B306" s="144">
        <v>5</v>
      </c>
      <c r="C306" s="144" t="s">
        <v>1196</v>
      </c>
      <c r="D306" s="158">
        <v>702</v>
      </c>
      <c r="E306" s="124" t="s">
        <v>123</v>
      </c>
      <c r="F306" s="158"/>
      <c r="G306" s="192">
        <v>97.68</v>
      </c>
      <c r="H306" s="144">
        <v>120</v>
      </c>
      <c r="I306" s="144">
        <v>1</v>
      </c>
      <c r="J306" s="144">
        <v>1</v>
      </c>
      <c r="K306" s="144">
        <v>0.1</v>
      </c>
      <c r="L306" s="144">
        <v>120</v>
      </c>
      <c r="M306" s="144">
        <v>5</v>
      </c>
      <c r="N306" s="144" t="s">
        <v>1191</v>
      </c>
      <c r="O306" s="123">
        <f>(H306)/((1/M306)*L306)</f>
        <v>5</v>
      </c>
      <c r="P306" s="193">
        <f>1/K306</f>
        <v>10</v>
      </c>
      <c r="Q306" s="194">
        <f>H306/(I306*P306)</f>
        <v>12</v>
      </c>
      <c r="R306" s="124">
        <f>D306*I306*J306</f>
        <v>702</v>
      </c>
      <c r="S306" s="124">
        <f>D306*H306*I306*J306</f>
        <v>84240</v>
      </c>
      <c r="T306" s="124">
        <f>(D306*J306)*(1/K306)</f>
        <v>7020</v>
      </c>
      <c r="U306" s="124">
        <f>S306/(O306+Q306)</f>
        <v>4955.2941176470586</v>
      </c>
      <c r="V306" s="124" t="s">
        <v>123</v>
      </c>
      <c r="W306" s="124" t="s">
        <v>123</v>
      </c>
      <c r="X306" s="124" t="s">
        <v>123</v>
      </c>
      <c r="Y306" s="194"/>
      <c r="Z306" s="194"/>
      <c r="AA306" s="194"/>
      <c r="AB306" s="194"/>
      <c r="AC306" s="194"/>
      <c r="AD306" s="194"/>
    </row>
    <row r="307" spans="1:30" outlineLevel="1" x14ac:dyDescent="0.2">
      <c r="A307" s="144" t="s">
        <v>1206</v>
      </c>
      <c r="B307" s="144">
        <v>6</v>
      </c>
      <c r="C307" s="144" t="s">
        <v>1196</v>
      </c>
      <c r="D307" s="158">
        <v>716</v>
      </c>
      <c r="E307" s="124" t="s">
        <v>123</v>
      </c>
      <c r="F307" s="158"/>
      <c r="G307" s="192">
        <v>99.48</v>
      </c>
      <c r="H307" s="144">
        <v>120</v>
      </c>
      <c r="I307" s="144">
        <v>1</v>
      </c>
      <c r="J307" s="144">
        <v>1</v>
      </c>
      <c r="K307" s="144">
        <v>0.1</v>
      </c>
      <c r="L307" s="144">
        <v>120</v>
      </c>
      <c r="M307" s="144">
        <v>5</v>
      </c>
      <c r="N307" s="144" t="s">
        <v>1191</v>
      </c>
      <c r="O307" s="123">
        <f>(H307)/((1/M307)*L307)</f>
        <v>5</v>
      </c>
      <c r="P307" s="193">
        <f>1/K307</f>
        <v>10</v>
      </c>
      <c r="Q307" s="194">
        <f>H307/(I307*P307)</f>
        <v>12</v>
      </c>
      <c r="R307" s="124">
        <f>D307*I307*J307</f>
        <v>716</v>
      </c>
      <c r="S307" s="124">
        <f>D307*H307*I307*J307</f>
        <v>85920</v>
      </c>
      <c r="T307" s="124">
        <f>(D307*J307)*(1/K307)</f>
        <v>7160</v>
      </c>
      <c r="U307" s="124">
        <f>S307/(O307+Q307)</f>
        <v>5054.1176470588234</v>
      </c>
      <c r="V307" s="124" t="s">
        <v>123</v>
      </c>
      <c r="W307" s="124" t="s">
        <v>123</v>
      </c>
      <c r="X307" s="124" t="s">
        <v>123</v>
      </c>
      <c r="Y307" s="194"/>
      <c r="Z307" s="194"/>
      <c r="AA307" s="194"/>
      <c r="AB307" s="194"/>
      <c r="AC307" s="194"/>
      <c r="AD307" s="194"/>
    </row>
    <row r="308" spans="1:30" outlineLevel="1" x14ac:dyDescent="0.2">
      <c r="A308" s="144" t="s">
        <v>1206</v>
      </c>
      <c r="B308" s="144">
        <v>7</v>
      </c>
      <c r="C308" s="144" t="s">
        <v>1196</v>
      </c>
      <c r="D308" s="158">
        <v>727</v>
      </c>
      <c r="E308" s="124" t="s">
        <v>123</v>
      </c>
      <c r="F308" s="158"/>
      <c r="G308" s="192">
        <v>101.28</v>
      </c>
      <c r="H308" s="144">
        <v>120</v>
      </c>
      <c r="I308" s="144">
        <v>1</v>
      </c>
      <c r="J308" s="144">
        <v>1</v>
      </c>
      <c r="K308" s="144">
        <v>0.1</v>
      </c>
      <c r="L308" s="144">
        <v>120</v>
      </c>
      <c r="M308" s="144">
        <v>5</v>
      </c>
      <c r="N308" s="144" t="s">
        <v>1191</v>
      </c>
      <c r="O308" s="123">
        <f>(H308)/((1/M308)*L308)</f>
        <v>5</v>
      </c>
      <c r="P308" s="193">
        <f>1/K308</f>
        <v>10</v>
      </c>
      <c r="Q308" s="194">
        <f>H308/(I308*P308)</f>
        <v>12</v>
      </c>
      <c r="R308" s="124">
        <f>D308*I308*J308</f>
        <v>727</v>
      </c>
      <c r="S308" s="124">
        <f>D308*H308*I308*J308</f>
        <v>87240</v>
      </c>
      <c r="T308" s="124">
        <f>(D308*J308)*(1/K308)</f>
        <v>7270</v>
      </c>
      <c r="U308" s="124">
        <f>S308/(O308+Q308)</f>
        <v>5131.7647058823532</v>
      </c>
      <c r="V308" s="124" t="s">
        <v>123</v>
      </c>
      <c r="W308" s="124" t="s">
        <v>123</v>
      </c>
      <c r="X308" s="124" t="s">
        <v>123</v>
      </c>
      <c r="Y308" s="194"/>
      <c r="Z308" s="194"/>
      <c r="AA308" s="194"/>
      <c r="AB308" s="194"/>
      <c r="AC308" s="194"/>
      <c r="AD308" s="194"/>
    </row>
    <row r="309" spans="1:30" outlineLevel="1" x14ac:dyDescent="0.2">
      <c r="A309" s="144" t="s">
        <v>1206</v>
      </c>
      <c r="B309" s="144">
        <v>8</v>
      </c>
      <c r="C309" s="144" t="s">
        <v>1196</v>
      </c>
      <c r="D309" s="158">
        <v>740</v>
      </c>
      <c r="E309" s="124" t="s">
        <v>123</v>
      </c>
      <c r="F309" s="158"/>
      <c r="G309" s="192">
        <v>103.08</v>
      </c>
      <c r="H309" s="144">
        <v>120</v>
      </c>
      <c r="I309" s="144">
        <v>1</v>
      </c>
      <c r="J309" s="144">
        <v>1</v>
      </c>
      <c r="K309" s="144">
        <v>0.1</v>
      </c>
      <c r="L309" s="144">
        <v>120</v>
      </c>
      <c r="M309" s="144">
        <v>5</v>
      </c>
      <c r="N309" s="144" t="s">
        <v>1191</v>
      </c>
      <c r="O309" s="123">
        <f>(H309)/((1/M309)*L309)</f>
        <v>5</v>
      </c>
      <c r="P309" s="193">
        <f>1/K309</f>
        <v>10</v>
      </c>
      <c r="Q309" s="194">
        <f>H309/(I309*P309)</f>
        <v>12</v>
      </c>
      <c r="R309" s="124">
        <f>D309*I309*J309</f>
        <v>740</v>
      </c>
      <c r="S309" s="124">
        <f>D309*H309*I309*J309</f>
        <v>88800</v>
      </c>
      <c r="T309" s="124">
        <f>(D309*J309)*(1/K309)</f>
        <v>7400</v>
      </c>
      <c r="U309" s="124">
        <f>S309/(O309+Q309)</f>
        <v>5223.5294117647063</v>
      </c>
      <c r="V309" s="124" t="s">
        <v>123</v>
      </c>
      <c r="W309" s="124" t="s">
        <v>123</v>
      </c>
      <c r="X309" s="124" t="s">
        <v>123</v>
      </c>
      <c r="Y309" s="194"/>
      <c r="Z309" s="194"/>
      <c r="AA309" s="194"/>
      <c r="AB309" s="194"/>
      <c r="AC309" s="194"/>
      <c r="AD309" s="194"/>
    </row>
    <row r="310" spans="1:30" outlineLevel="1" x14ac:dyDescent="0.2">
      <c r="A310" s="144" t="s">
        <v>1206</v>
      </c>
      <c r="B310" s="144">
        <v>9</v>
      </c>
      <c r="C310" s="144" t="s">
        <v>1196</v>
      </c>
      <c r="D310" s="158">
        <v>752</v>
      </c>
      <c r="E310" s="124" t="s">
        <v>123</v>
      </c>
      <c r="F310" s="158"/>
      <c r="G310" s="192">
        <v>104.88</v>
      </c>
      <c r="H310" s="144">
        <v>120</v>
      </c>
      <c r="I310" s="144">
        <v>1</v>
      </c>
      <c r="J310" s="144">
        <v>1</v>
      </c>
      <c r="K310" s="144">
        <v>0.1</v>
      </c>
      <c r="L310" s="144">
        <v>120</v>
      </c>
      <c r="M310" s="144">
        <v>5</v>
      </c>
      <c r="N310" s="144" t="s">
        <v>1191</v>
      </c>
      <c r="O310" s="123">
        <f>(H310)/((1/M310)*L310)</f>
        <v>5</v>
      </c>
      <c r="P310" s="193">
        <f>1/K310</f>
        <v>10</v>
      </c>
      <c r="Q310" s="194">
        <f>H310/(I310*P310)</f>
        <v>12</v>
      </c>
      <c r="R310" s="124">
        <f>D310*I310*J310</f>
        <v>752</v>
      </c>
      <c r="S310" s="124">
        <f>D310*H310*I310*J310</f>
        <v>90240</v>
      </c>
      <c r="T310" s="124">
        <f>(D310*J310)*(1/K310)</f>
        <v>7520</v>
      </c>
      <c r="U310" s="124">
        <f>S310/(O310+Q310)</f>
        <v>5308.2352941176468</v>
      </c>
      <c r="V310" s="124" t="s">
        <v>123</v>
      </c>
      <c r="W310" s="124" t="s">
        <v>123</v>
      </c>
      <c r="X310" s="124" t="s">
        <v>123</v>
      </c>
      <c r="Y310" s="194"/>
      <c r="Z310" s="194"/>
      <c r="AA310" s="194"/>
      <c r="AB310" s="194"/>
      <c r="AC310" s="194"/>
      <c r="AD310" s="194"/>
    </row>
    <row r="311" spans="1:30" outlineLevel="1" x14ac:dyDescent="0.2">
      <c r="A311" s="144" t="s">
        <v>1206</v>
      </c>
      <c r="B311" s="144">
        <v>10</v>
      </c>
      <c r="C311" s="144" t="s">
        <v>1196</v>
      </c>
      <c r="D311" s="158">
        <v>765</v>
      </c>
      <c r="E311" s="124" t="s">
        <v>123</v>
      </c>
      <c r="F311" s="158"/>
      <c r="G311" s="192">
        <v>106.68</v>
      </c>
      <c r="H311" s="144">
        <v>120</v>
      </c>
      <c r="I311" s="144">
        <v>1</v>
      </c>
      <c r="J311" s="144">
        <v>1</v>
      </c>
      <c r="K311" s="144">
        <v>0.1</v>
      </c>
      <c r="L311" s="144">
        <v>120</v>
      </c>
      <c r="M311" s="144">
        <v>5</v>
      </c>
      <c r="N311" s="144" t="s">
        <v>1191</v>
      </c>
      <c r="O311" s="123">
        <f>(H311)/((1/M311)*L311)</f>
        <v>5</v>
      </c>
      <c r="P311" s="193">
        <f>1/K311</f>
        <v>10</v>
      </c>
      <c r="Q311" s="194">
        <f>H311/(I311*P311)</f>
        <v>12</v>
      </c>
      <c r="R311" s="124">
        <f>D311*I311*J311</f>
        <v>765</v>
      </c>
      <c r="S311" s="124">
        <f>D311*H311*I311*J311</f>
        <v>91800</v>
      </c>
      <c r="T311" s="124">
        <f>(D311*J311)*(1/K311)</f>
        <v>7650</v>
      </c>
      <c r="U311" s="124">
        <f>S311/(O311+Q311)</f>
        <v>5400</v>
      </c>
      <c r="V311" s="124" t="s">
        <v>123</v>
      </c>
      <c r="W311" s="124" t="s">
        <v>123</v>
      </c>
      <c r="X311" s="124" t="s">
        <v>123</v>
      </c>
      <c r="Y311" s="194"/>
      <c r="Z311" s="194"/>
      <c r="AA311" s="194"/>
      <c r="AB311" s="194"/>
      <c r="AC311" s="194"/>
      <c r="AD311" s="194"/>
    </row>
    <row r="312" spans="1:30" outlineLevel="1" x14ac:dyDescent="0.2">
      <c r="A312" s="144" t="s">
        <v>1206</v>
      </c>
      <c r="B312" s="144">
        <v>11</v>
      </c>
      <c r="C312" s="144" t="s">
        <v>1196</v>
      </c>
      <c r="D312" s="158">
        <v>778</v>
      </c>
      <c r="E312" s="124" t="s">
        <v>123</v>
      </c>
      <c r="F312" s="158"/>
      <c r="G312" s="192">
        <v>108.48</v>
      </c>
      <c r="H312" s="144">
        <v>120</v>
      </c>
      <c r="I312" s="144">
        <v>1</v>
      </c>
      <c r="J312" s="144">
        <v>1</v>
      </c>
      <c r="K312" s="144">
        <v>0.1</v>
      </c>
      <c r="L312" s="144">
        <v>120</v>
      </c>
      <c r="M312" s="144">
        <v>5</v>
      </c>
      <c r="N312" s="144" t="s">
        <v>1191</v>
      </c>
      <c r="O312" s="123">
        <f>(H312)/((1/M312)*L312)</f>
        <v>5</v>
      </c>
      <c r="P312" s="193">
        <f>1/K312</f>
        <v>10</v>
      </c>
      <c r="Q312" s="194">
        <f>H312/(I312*P312)</f>
        <v>12</v>
      </c>
      <c r="R312" s="124">
        <f>D312*I312*J312</f>
        <v>778</v>
      </c>
      <c r="S312" s="124">
        <f>D312*H312*I312*J312</f>
        <v>93360</v>
      </c>
      <c r="T312" s="124">
        <f>(D312*J312)*(1/K312)</f>
        <v>7780</v>
      </c>
      <c r="U312" s="124">
        <f>S312/(O312+Q312)</f>
        <v>5491.7647058823532</v>
      </c>
      <c r="V312" s="124" t="s">
        <v>123</v>
      </c>
      <c r="W312" s="124" t="s">
        <v>123</v>
      </c>
      <c r="X312" s="124" t="s">
        <v>123</v>
      </c>
      <c r="Y312" s="194"/>
      <c r="Z312" s="194"/>
      <c r="AA312" s="194"/>
      <c r="AB312" s="194"/>
      <c r="AC312" s="194"/>
      <c r="AD312" s="194"/>
    </row>
    <row r="313" spans="1:30" outlineLevel="1" x14ac:dyDescent="0.2">
      <c r="A313" s="144" t="s">
        <v>1206</v>
      </c>
      <c r="B313" s="144">
        <v>12</v>
      </c>
      <c r="C313" s="144" t="s">
        <v>1196</v>
      </c>
      <c r="D313" s="158">
        <v>791</v>
      </c>
      <c r="E313" s="124" t="s">
        <v>123</v>
      </c>
      <c r="F313" s="158"/>
      <c r="G313" s="192">
        <v>110.28</v>
      </c>
      <c r="H313" s="144">
        <v>120</v>
      </c>
      <c r="I313" s="144">
        <v>1</v>
      </c>
      <c r="J313" s="144">
        <v>1</v>
      </c>
      <c r="K313" s="144">
        <v>0.1</v>
      </c>
      <c r="L313" s="144">
        <v>120</v>
      </c>
      <c r="M313" s="144">
        <v>5</v>
      </c>
      <c r="N313" s="144" t="s">
        <v>1191</v>
      </c>
      <c r="O313" s="123">
        <f>(H313)/((1/M313)*L313)</f>
        <v>5</v>
      </c>
      <c r="P313" s="193">
        <f>1/K313</f>
        <v>10</v>
      </c>
      <c r="Q313" s="194">
        <f>H313/(I313*P313)</f>
        <v>12</v>
      </c>
      <c r="R313" s="124">
        <f>D313*I313*J313</f>
        <v>791</v>
      </c>
      <c r="S313" s="124">
        <f>D313*H313*I313*J313</f>
        <v>94920</v>
      </c>
      <c r="T313" s="124">
        <f>(D313*J313)*(1/K313)</f>
        <v>7910</v>
      </c>
      <c r="U313" s="124">
        <f>S313/(O313+Q313)</f>
        <v>5583.5294117647063</v>
      </c>
      <c r="V313" s="124" t="s">
        <v>123</v>
      </c>
      <c r="W313" s="124" t="s">
        <v>123</v>
      </c>
      <c r="X313" s="124" t="s">
        <v>123</v>
      </c>
      <c r="Y313" s="194"/>
      <c r="Z313" s="194"/>
      <c r="AA313" s="194"/>
      <c r="AB313" s="194"/>
      <c r="AC313" s="194"/>
      <c r="AD313" s="194"/>
    </row>
    <row r="314" spans="1:30" outlineLevel="1" x14ac:dyDescent="0.2">
      <c r="A314" s="144" t="s">
        <v>1206</v>
      </c>
      <c r="B314" s="144">
        <v>13</v>
      </c>
      <c r="C314" s="144" t="s">
        <v>1196</v>
      </c>
      <c r="D314" s="158">
        <v>805</v>
      </c>
      <c r="E314" s="124" t="s">
        <v>123</v>
      </c>
      <c r="F314" s="158"/>
      <c r="G314" s="192">
        <v>112.08</v>
      </c>
      <c r="H314" s="144">
        <v>120</v>
      </c>
      <c r="I314" s="144">
        <v>1</v>
      </c>
      <c r="J314" s="144">
        <v>1</v>
      </c>
      <c r="K314" s="144">
        <v>0.1</v>
      </c>
      <c r="L314" s="144">
        <v>120</v>
      </c>
      <c r="M314" s="144">
        <v>5</v>
      </c>
      <c r="N314" s="144" t="s">
        <v>1191</v>
      </c>
      <c r="O314" s="123">
        <f>(H314)/((1/M314)*L314)</f>
        <v>5</v>
      </c>
      <c r="P314" s="193">
        <f>1/K314</f>
        <v>10</v>
      </c>
      <c r="Q314" s="194">
        <f>H314/(I314*P314)</f>
        <v>12</v>
      </c>
      <c r="R314" s="124">
        <f>D314*I314*J314</f>
        <v>805</v>
      </c>
      <c r="S314" s="124">
        <f>D314*H314*I314*J314</f>
        <v>96600</v>
      </c>
      <c r="T314" s="124">
        <f>(D314*J314)*(1/K314)</f>
        <v>8050</v>
      </c>
      <c r="U314" s="124">
        <f>S314/(O314+Q314)</f>
        <v>5682.3529411764703</v>
      </c>
      <c r="V314" s="124" t="s">
        <v>123</v>
      </c>
      <c r="W314" s="124" t="s">
        <v>123</v>
      </c>
      <c r="X314" s="124" t="s">
        <v>123</v>
      </c>
      <c r="Y314" s="194"/>
      <c r="Z314" s="194"/>
      <c r="AA314" s="194"/>
      <c r="AB314" s="194"/>
      <c r="AC314" s="194"/>
      <c r="AD314" s="194"/>
    </row>
    <row r="315" spans="1:30" outlineLevel="1" x14ac:dyDescent="0.2">
      <c r="A315" s="144" t="s">
        <v>1206</v>
      </c>
      <c r="B315" s="144">
        <v>14</v>
      </c>
      <c r="C315" s="144" t="s">
        <v>1196</v>
      </c>
      <c r="D315" s="158">
        <v>818</v>
      </c>
      <c r="E315" s="124" t="s">
        <v>123</v>
      </c>
      <c r="F315" s="158"/>
      <c r="G315" s="192">
        <v>113.88</v>
      </c>
      <c r="H315" s="144">
        <v>120</v>
      </c>
      <c r="I315" s="144">
        <v>1</v>
      </c>
      <c r="J315" s="144">
        <v>1</v>
      </c>
      <c r="K315" s="144">
        <v>0.1</v>
      </c>
      <c r="L315" s="144">
        <v>120</v>
      </c>
      <c r="M315" s="144">
        <v>5</v>
      </c>
      <c r="N315" s="144" t="s">
        <v>1191</v>
      </c>
      <c r="O315" s="123">
        <f>(H315)/((1/M315)*L315)</f>
        <v>5</v>
      </c>
      <c r="P315" s="193">
        <f>1/K315</f>
        <v>10</v>
      </c>
      <c r="Q315" s="194">
        <f>H315/(I315*P315)</f>
        <v>12</v>
      </c>
      <c r="R315" s="124">
        <f>D315*I315*J315</f>
        <v>818</v>
      </c>
      <c r="S315" s="124">
        <f>D315*H315*I315*J315</f>
        <v>98160</v>
      </c>
      <c r="T315" s="124">
        <f>(D315*J315)*(1/K315)</f>
        <v>8180</v>
      </c>
      <c r="U315" s="124">
        <f>S315/(O315+Q315)</f>
        <v>5774.1176470588234</v>
      </c>
      <c r="V315" s="124" t="s">
        <v>123</v>
      </c>
      <c r="W315" s="124" t="s">
        <v>123</v>
      </c>
      <c r="X315" s="124" t="s">
        <v>123</v>
      </c>
      <c r="Y315" s="194"/>
      <c r="Z315" s="194"/>
      <c r="AA315" s="194"/>
      <c r="AB315" s="194"/>
      <c r="AC315" s="194"/>
      <c r="AD315" s="194"/>
    </row>
    <row r="316" spans="1:30" outlineLevel="1" x14ac:dyDescent="0.2">
      <c r="A316" s="144" t="s">
        <v>1206</v>
      </c>
      <c r="B316" s="144">
        <v>15</v>
      </c>
      <c r="C316" s="144" t="s">
        <v>1196</v>
      </c>
      <c r="D316" s="158">
        <v>833</v>
      </c>
      <c r="E316" s="124" t="s">
        <v>123</v>
      </c>
      <c r="F316" s="158"/>
      <c r="G316" s="192">
        <v>115.68</v>
      </c>
      <c r="H316" s="144">
        <v>120</v>
      </c>
      <c r="I316" s="144">
        <v>1</v>
      </c>
      <c r="J316" s="144">
        <v>1</v>
      </c>
      <c r="K316" s="144">
        <v>0.1</v>
      </c>
      <c r="L316" s="144">
        <v>120</v>
      </c>
      <c r="M316" s="144">
        <v>5</v>
      </c>
      <c r="N316" s="144" t="s">
        <v>1191</v>
      </c>
      <c r="O316" s="123">
        <f>(H316)/((1/M316)*L316)</f>
        <v>5</v>
      </c>
      <c r="P316" s="193">
        <f>1/K316</f>
        <v>10</v>
      </c>
      <c r="Q316" s="194">
        <f>H316/(I316*P316)</f>
        <v>12</v>
      </c>
      <c r="R316" s="124">
        <f>D316*I316*J316</f>
        <v>833</v>
      </c>
      <c r="S316" s="124">
        <f>D316*H316*I316*J316</f>
        <v>99960</v>
      </c>
      <c r="T316" s="124">
        <f>(D316*J316)*(1/K316)</f>
        <v>8330</v>
      </c>
      <c r="U316" s="124">
        <f>S316/(O316+Q316)</f>
        <v>5880</v>
      </c>
      <c r="V316" s="124" t="s">
        <v>123</v>
      </c>
      <c r="W316" s="124" t="s">
        <v>123</v>
      </c>
      <c r="X316" s="124" t="s">
        <v>123</v>
      </c>
      <c r="Y316" s="194"/>
      <c r="Z316" s="194"/>
      <c r="AA316" s="194"/>
      <c r="AB316" s="194"/>
      <c r="AC316" s="194"/>
      <c r="AD316" s="194"/>
    </row>
    <row r="317" spans="1:30" outlineLevel="1" x14ac:dyDescent="0.2">
      <c r="A317" s="144" t="s">
        <v>1206</v>
      </c>
      <c r="B317" s="144">
        <v>16</v>
      </c>
      <c r="C317" s="144" t="s">
        <v>1196</v>
      </c>
      <c r="D317" s="158">
        <v>847</v>
      </c>
      <c r="E317" s="124" t="s">
        <v>123</v>
      </c>
      <c r="F317" s="158"/>
      <c r="G317" s="192">
        <v>117.48</v>
      </c>
      <c r="H317" s="144">
        <v>120</v>
      </c>
      <c r="I317" s="144">
        <v>1</v>
      </c>
      <c r="J317" s="144">
        <v>1</v>
      </c>
      <c r="K317" s="144">
        <v>0.1</v>
      </c>
      <c r="L317" s="144">
        <v>120</v>
      </c>
      <c r="M317" s="144">
        <v>5</v>
      </c>
      <c r="N317" s="144" t="s">
        <v>1191</v>
      </c>
      <c r="O317" s="123">
        <f>(H317)/((1/M317)*L317)</f>
        <v>5</v>
      </c>
      <c r="P317" s="193">
        <f>1/K317</f>
        <v>10</v>
      </c>
      <c r="Q317" s="194">
        <f>H317/(I317*P317)</f>
        <v>12</v>
      </c>
      <c r="R317" s="124">
        <f>D317*I317*J317</f>
        <v>847</v>
      </c>
      <c r="S317" s="124">
        <f>D317*H317*I317*J317</f>
        <v>101640</v>
      </c>
      <c r="T317" s="124">
        <f>(D317*J317)*(1/K317)</f>
        <v>8470</v>
      </c>
      <c r="U317" s="124">
        <f>S317/(O317+Q317)</f>
        <v>5978.8235294117649</v>
      </c>
      <c r="V317" s="124" t="s">
        <v>123</v>
      </c>
      <c r="W317" s="124" t="s">
        <v>123</v>
      </c>
      <c r="X317" s="124" t="s">
        <v>123</v>
      </c>
      <c r="Y317" s="194"/>
      <c r="Z317" s="194"/>
      <c r="AA317" s="194"/>
      <c r="AB317" s="194"/>
      <c r="AC317" s="194"/>
      <c r="AD317" s="194"/>
    </row>
    <row r="318" spans="1:30" outlineLevel="1" x14ac:dyDescent="0.2">
      <c r="A318" s="144" t="s">
        <v>1206</v>
      </c>
      <c r="B318" s="144">
        <v>17</v>
      </c>
      <c r="C318" s="144" t="s">
        <v>1196</v>
      </c>
      <c r="D318" s="158">
        <v>860</v>
      </c>
      <c r="E318" s="124" t="s">
        <v>123</v>
      </c>
      <c r="F318" s="158"/>
      <c r="G318" s="192">
        <v>119.28</v>
      </c>
      <c r="H318" s="144">
        <v>120</v>
      </c>
      <c r="I318" s="144">
        <v>1</v>
      </c>
      <c r="J318" s="144">
        <v>1</v>
      </c>
      <c r="K318" s="144">
        <v>0.1</v>
      </c>
      <c r="L318" s="144">
        <v>120</v>
      </c>
      <c r="M318" s="144">
        <v>5</v>
      </c>
      <c r="N318" s="144" t="s">
        <v>1191</v>
      </c>
      <c r="O318" s="123">
        <f>(H318)/((1/M318)*L318)</f>
        <v>5</v>
      </c>
      <c r="P318" s="193">
        <f>1/K318</f>
        <v>10</v>
      </c>
      <c r="Q318" s="194">
        <f>H318/(I318*P318)</f>
        <v>12</v>
      </c>
      <c r="R318" s="124">
        <f>D318*I318*J318</f>
        <v>860</v>
      </c>
      <c r="S318" s="124">
        <f>D318*H318*I318*J318</f>
        <v>103200</v>
      </c>
      <c r="T318" s="124">
        <f>(D318*J318)*(1/K318)</f>
        <v>8600</v>
      </c>
      <c r="U318" s="124">
        <f>S318/(O318+Q318)</f>
        <v>6070.588235294118</v>
      </c>
      <c r="V318" s="124" t="s">
        <v>123</v>
      </c>
      <c r="W318" s="124" t="s">
        <v>123</v>
      </c>
      <c r="X318" s="124" t="s">
        <v>123</v>
      </c>
      <c r="Y318" s="194"/>
      <c r="Z318" s="194"/>
      <c r="AA318" s="194"/>
      <c r="AB318" s="194"/>
      <c r="AC318" s="194"/>
      <c r="AD318" s="194"/>
    </row>
    <row r="319" spans="1:30" outlineLevel="1" x14ac:dyDescent="0.2">
      <c r="A319" s="144" t="s">
        <v>1206</v>
      </c>
      <c r="B319" s="144">
        <v>18</v>
      </c>
      <c r="C319" s="144" t="s">
        <v>1196</v>
      </c>
      <c r="D319" s="158">
        <v>875</v>
      </c>
      <c r="E319" s="124" t="s">
        <v>123</v>
      </c>
      <c r="F319" s="158"/>
      <c r="G319" s="192">
        <v>121.08</v>
      </c>
      <c r="H319" s="144">
        <v>120</v>
      </c>
      <c r="I319" s="144">
        <v>1</v>
      </c>
      <c r="J319" s="144">
        <v>1</v>
      </c>
      <c r="K319" s="144">
        <v>0.1</v>
      </c>
      <c r="L319" s="144">
        <v>120</v>
      </c>
      <c r="M319" s="144">
        <v>5</v>
      </c>
      <c r="N319" s="144" t="s">
        <v>1191</v>
      </c>
      <c r="O319" s="123">
        <f>(H319)/((1/M319)*L319)</f>
        <v>5</v>
      </c>
      <c r="P319" s="193">
        <f>1/K319</f>
        <v>10</v>
      </c>
      <c r="Q319" s="194">
        <f>H319/(I319*P319)</f>
        <v>12</v>
      </c>
      <c r="R319" s="124">
        <f>D319*I319*J319</f>
        <v>875</v>
      </c>
      <c r="S319" s="124">
        <f>D319*H319*I319*J319</f>
        <v>105000</v>
      </c>
      <c r="T319" s="124">
        <f>(D319*J319)*(1/K319)</f>
        <v>8750</v>
      </c>
      <c r="U319" s="124">
        <f>S319/(O319+Q319)</f>
        <v>6176.4705882352937</v>
      </c>
      <c r="V319" s="124" t="s">
        <v>123</v>
      </c>
      <c r="W319" s="124" t="s">
        <v>123</v>
      </c>
      <c r="X319" s="124" t="s">
        <v>123</v>
      </c>
      <c r="Y319" s="194"/>
      <c r="Z319" s="194"/>
      <c r="AA319" s="194"/>
      <c r="AB319" s="194"/>
      <c r="AC319" s="194"/>
      <c r="AD319" s="194"/>
    </row>
    <row r="320" spans="1:30" outlineLevel="1" x14ac:dyDescent="0.2">
      <c r="A320" s="144" t="s">
        <v>1206</v>
      </c>
      <c r="B320" s="144">
        <v>19</v>
      </c>
      <c r="C320" s="144" t="s">
        <v>1196</v>
      </c>
      <c r="D320" s="158">
        <v>890</v>
      </c>
      <c r="E320" s="124" t="s">
        <v>123</v>
      </c>
      <c r="F320" s="158"/>
      <c r="G320" s="192">
        <v>122.88</v>
      </c>
      <c r="H320" s="144">
        <v>120</v>
      </c>
      <c r="I320" s="144">
        <v>1</v>
      </c>
      <c r="J320" s="144">
        <v>1</v>
      </c>
      <c r="K320" s="144">
        <v>0.1</v>
      </c>
      <c r="L320" s="144">
        <v>120</v>
      </c>
      <c r="M320" s="144">
        <v>5</v>
      </c>
      <c r="N320" s="144" t="s">
        <v>1191</v>
      </c>
      <c r="O320" s="123">
        <f>(H320)/((1/M320)*L320)</f>
        <v>5</v>
      </c>
      <c r="P320" s="193">
        <f>1/K320</f>
        <v>10</v>
      </c>
      <c r="Q320" s="194">
        <f>H320/(I320*P320)</f>
        <v>12</v>
      </c>
      <c r="R320" s="124">
        <f>D320*I320*J320</f>
        <v>890</v>
      </c>
      <c r="S320" s="124">
        <f>D320*H320*I320*J320</f>
        <v>106800</v>
      </c>
      <c r="T320" s="124">
        <f>(D320*J320)*(1/K320)</f>
        <v>8900</v>
      </c>
      <c r="U320" s="124">
        <f>S320/(O320+Q320)</f>
        <v>6282.3529411764703</v>
      </c>
      <c r="V320" s="124" t="s">
        <v>123</v>
      </c>
      <c r="W320" s="124" t="s">
        <v>123</v>
      </c>
      <c r="X320" s="124" t="s">
        <v>123</v>
      </c>
      <c r="Y320" s="194"/>
      <c r="Z320" s="194"/>
      <c r="AA320" s="194"/>
      <c r="AB320" s="194"/>
      <c r="AC320" s="194"/>
      <c r="AD320" s="194"/>
    </row>
    <row r="321" spans="1:30" outlineLevel="1" x14ac:dyDescent="0.2">
      <c r="A321" s="144" t="s">
        <v>1206</v>
      </c>
      <c r="B321" s="144">
        <v>20</v>
      </c>
      <c r="C321" s="144" t="s">
        <v>1196</v>
      </c>
      <c r="D321" s="158">
        <v>905</v>
      </c>
      <c r="E321" s="124" t="s">
        <v>123</v>
      </c>
      <c r="F321" s="158"/>
      <c r="G321" s="192">
        <v>124.68</v>
      </c>
      <c r="H321" s="144">
        <v>120</v>
      </c>
      <c r="I321" s="144">
        <v>1</v>
      </c>
      <c r="J321" s="144">
        <v>1</v>
      </c>
      <c r="K321" s="144">
        <v>0.1</v>
      </c>
      <c r="L321" s="144">
        <v>120</v>
      </c>
      <c r="M321" s="144">
        <v>5</v>
      </c>
      <c r="N321" s="144" t="s">
        <v>1191</v>
      </c>
      <c r="O321" s="123">
        <f>(H321)/((1/M321)*L321)</f>
        <v>5</v>
      </c>
      <c r="P321" s="193">
        <f>1/K321</f>
        <v>10</v>
      </c>
      <c r="Q321" s="194">
        <f>H321/(I321*P321)</f>
        <v>12</v>
      </c>
      <c r="R321" s="124">
        <f>D321*I321*J321</f>
        <v>905</v>
      </c>
      <c r="S321" s="124">
        <f>D321*H321*I321*J321</f>
        <v>108600</v>
      </c>
      <c r="T321" s="124">
        <f>(D321*J321)*(1/K321)</f>
        <v>9050</v>
      </c>
      <c r="U321" s="124">
        <f>S321/(O321+Q321)</f>
        <v>6388.2352941176468</v>
      </c>
      <c r="V321" s="124" t="s">
        <v>123</v>
      </c>
      <c r="W321" s="124" t="s">
        <v>123</v>
      </c>
      <c r="X321" s="124" t="s">
        <v>123</v>
      </c>
      <c r="Y321" s="194"/>
      <c r="Z321" s="194"/>
      <c r="AA321" s="194"/>
      <c r="AB321" s="194"/>
      <c r="AC321" s="194"/>
      <c r="AD321" s="194"/>
    </row>
    <row r="322" spans="1:30" outlineLevel="1" x14ac:dyDescent="0.2">
      <c r="A322" s="144" t="s">
        <v>1206</v>
      </c>
      <c r="B322" s="144">
        <v>21</v>
      </c>
      <c r="C322" s="144" t="s">
        <v>1196</v>
      </c>
      <c r="D322" s="158">
        <v>921</v>
      </c>
      <c r="E322" s="124" t="s">
        <v>123</v>
      </c>
      <c r="F322" s="158"/>
      <c r="G322" s="192">
        <v>126.48</v>
      </c>
      <c r="H322" s="144">
        <v>120</v>
      </c>
      <c r="I322" s="144">
        <v>1</v>
      </c>
      <c r="J322" s="144">
        <v>1</v>
      </c>
      <c r="K322" s="144">
        <v>0.1</v>
      </c>
      <c r="L322" s="144">
        <v>120</v>
      </c>
      <c r="M322" s="144">
        <v>5</v>
      </c>
      <c r="N322" s="144" t="s">
        <v>1191</v>
      </c>
      <c r="O322" s="123">
        <f>(H322)/((1/M322)*L322)</f>
        <v>5</v>
      </c>
      <c r="P322" s="193">
        <f>1/K322</f>
        <v>10</v>
      </c>
      <c r="Q322" s="194">
        <f>H322/(I322*P322)</f>
        <v>12</v>
      </c>
      <c r="R322" s="124">
        <f>D322*I322*J322</f>
        <v>921</v>
      </c>
      <c r="S322" s="124">
        <f>D322*H322*I322*J322</f>
        <v>110520</v>
      </c>
      <c r="T322" s="124">
        <f>(D322*J322)*(1/K322)</f>
        <v>9210</v>
      </c>
      <c r="U322" s="124">
        <f>S322/(O322+Q322)</f>
        <v>6501.1764705882351</v>
      </c>
      <c r="V322" s="124" t="s">
        <v>123</v>
      </c>
      <c r="W322" s="124" t="s">
        <v>123</v>
      </c>
      <c r="X322" s="124" t="s">
        <v>123</v>
      </c>
      <c r="Y322" s="194"/>
      <c r="Z322" s="194"/>
      <c r="AA322" s="194"/>
      <c r="AB322" s="194"/>
      <c r="AC322" s="194"/>
      <c r="AD322" s="194"/>
    </row>
    <row r="323" spans="1:30" outlineLevel="1" x14ac:dyDescent="0.2">
      <c r="A323" s="144" t="s">
        <v>1206</v>
      </c>
      <c r="B323" s="144">
        <v>22</v>
      </c>
      <c r="C323" s="144" t="s">
        <v>1196</v>
      </c>
      <c r="D323" s="158">
        <v>937</v>
      </c>
      <c r="E323" s="124" t="s">
        <v>123</v>
      </c>
      <c r="F323" s="158"/>
      <c r="G323" s="192">
        <v>128.28</v>
      </c>
      <c r="H323" s="144">
        <v>120</v>
      </c>
      <c r="I323" s="144">
        <v>1</v>
      </c>
      <c r="J323" s="144">
        <v>1</v>
      </c>
      <c r="K323" s="144">
        <v>0.1</v>
      </c>
      <c r="L323" s="144">
        <v>120</v>
      </c>
      <c r="M323" s="144">
        <v>5</v>
      </c>
      <c r="N323" s="144" t="s">
        <v>1191</v>
      </c>
      <c r="O323" s="123">
        <f>(H323)/((1/M323)*L323)</f>
        <v>5</v>
      </c>
      <c r="P323" s="193">
        <f>1/K323</f>
        <v>10</v>
      </c>
      <c r="Q323" s="194">
        <f>H323/(I323*P323)</f>
        <v>12</v>
      </c>
      <c r="R323" s="124">
        <f>D323*I323*J323</f>
        <v>937</v>
      </c>
      <c r="S323" s="124">
        <f>D323*H323*I323*J323</f>
        <v>112440</v>
      </c>
      <c r="T323" s="124">
        <f>(D323*J323)*(1/K323)</f>
        <v>9370</v>
      </c>
      <c r="U323" s="124">
        <f>S323/(O323+Q323)</f>
        <v>6614.1176470588234</v>
      </c>
      <c r="V323" s="124" t="s">
        <v>123</v>
      </c>
      <c r="W323" s="124" t="s">
        <v>123</v>
      </c>
      <c r="X323" s="124" t="s">
        <v>123</v>
      </c>
      <c r="Y323" s="194"/>
      <c r="Z323" s="194"/>
      <c r="AA323" s="194"/>
      <c r="AB323" s="194"/>
      <c r="AC323" s="194"/>
      <c r="AD323" s="194"/>
    </row>
    <row r="324" spans="1:30" outlineLevel="1" x14ac:dyDescent="0.2">
      <c r="A324" s="144" t="s">
        <v>1206</v>
      </c>
      <c r="B324" s="144">
        <v>23</v>
      </c>
      <c r="C324" s="144" t="s">
        <v>1196</v>
      </c>
      <c r="D324" s="158">
        <v>952</v>
      </c>
      <c r="E324" s="124" t="s">
        <v>123</v>
      </c>
      <c r="F324" s="158"/>
      <c r="G324" s="192">
        <v>130.08000000000001</v>
      </c>
      <c r="H324" s="144">
        <v>120</v>
      </c>
      <c r="I324" s="144">
        <v>1</v>
      </c>
      <c r="J324" s="144">
        <v>1</v>
      </c>
      <c r="K324" s="144">
        <v>0.1</v>
      </c>
      <c r="L324" s="144">
        <v>120</v>
      </c>
      <c r="M324" s="144">
        <v>5</v>
      </c>
      <c r="N324" s="144" t="s">
        <v>1191</v>
      </c>
      <c r="O324" s="123">
        <f>(H324)/((1/M324)*L324)</f>
        <v>5</v>
      </c>
      <c r="P324" s="193">
        <f>1/K324</f>
        <v>10</v>
      </c>
      <c r="Q324" s="194">
        <f>H324/(I324*P324)</f>
        <v>12</v>
      </c>
      <c r="R324" s="124">
        <f>D324*I324*J324</f>
        <v>952</v>
      </c>
      <c r="S324" s="124">
        <f>D324*H324*I324*J324</f>
        <v>114240</v>
      </c>
      <c r="T324" s="124">
        <f>(D324*J324)*(1/K324)</f>
        <v>9520</v>
      </c>
      <c r="U324" s="124">
        <f>S324/(O324+Q324)</f>
        <v>6720</v>
      </c>
      <c r="V324" s="124" t="s">
        <v>123</v>
      </c>
      <c r="W324" s="124" t="s">
        <v>123</v>
      </c>
      <c r="X324" s="124" t="s">
        <v>123</v>
      </c>
      <c r="Y324" s="194"/>
      <c r="Z324" s="194"/>
      <c r="AA324" s="194"/>
      <c r="AB324" s="194"/>
      <c r="AC324" s="194"/>
      <c r="AD324" s="194"/>
    </row>
    <row r="325" spans="1:30" outlineLevel="1" x14ac:dyDescent="0.2">
      <c r="A325" s="144" t="s">
        <v>1206</v>
      </c>
      <c r="B325" s="144">
        <v>24</v>
      </c>
      <c r="C325" s="144" t="s">
        <v>1196</v>
      </c>
      <c r="D325" s="158">
        <v>968</v>
      </c>
      <c r="E325" s="124" t="s">
        <v>123</v>
      </c>
      <c r="F325" s="158"/>
      <c r="G325" s="192">
        <v>131.88</v>
      </c>
      <c r="H325" s="144">
        <v>120</v>
      </c>
      <c r="I325" s="144">
        <v>1</v>
      </c>
      <c r="J325" s="144">
        <v>1</v>
      </c>
      <c r="K325" s="144">
        <v>0.1</v>
      </c>
      <c r="L325" s="144">
        <v>120</v>
      </c>
      <c r="M325" s="144">
        <v>5</v>
      </c>
      <c r="N325" s="144" t="s">
        <v>1191</v>
      </c>
      <c r="O325" s="123">
        <f>(H325)/((1/M325)*L325)</f>
        <v>5</v>
      </c>
      <c r="P325" s="193">
        <f>1/K325</f>
        <v>10</v>
      </c>
      <c r="Q325" s="194">
        <f>H325/(I325*P325)</f>
        <v>12</v>
      </c>
      <c r="R325" s="124">
        <f>D325*I325*J325</f>
        <v>968</v>
      </c>
      <c r="S325" s="124">
        <f>D325*H325*I325*J325</f>
        <v>116160</v>
      </c>
      <c r="T325" s="124">
        <f>(D325*J325)*(1/K325)</f>
        <v>9680</v>
      </c>
      <c r="U325" s="124">
        <f>S325/(O325+Q325)</f>
        <v>6832.9411764705883</v>
      </c>
      <c r="V325" s="124" t="s">
        <v>123</v>
      </c>
      <c r="W325" s="124" t="s">
        <v>123</v>
      </c>
      <c r="X325" s="124" t="s">
        <v>123</v>
      </c>
      <c r="Y325" s="194"/>
      <c r="Z325" s="194"/>
      <c r="AA325" s="194"/>
      <c r="AB325" s="194"/>
      <c r="AC325" s="194"/>
      <c r="AD325" s="194"/>
    </row>
    <row r="326" spans="1:30" outlineLevel="1" x14ac:dyDescent="0.2">
      <c r="A326" s="144" t="s">
        <v>1206</v>
      </c>
      <c r="B326" s="144">
        <v>25</v>
      </c>
      <c r="C326" s="144" t="s">
        <v>1196</v>
      </c>
      <c r="D326" s="158">
        <v>985</v>
      </c>
      <c r="E326" s="124" t="s">
        <v>123</v>
      </c>
      <c r="F326" s="158"/>
      <c r="G326" s="192">
        <v>156</v>
      </c>
      <c r="H326" s="144">
        <v>120</v>
      </c>
      <c r="I326" s="144">
        <v>1</v>
      </c>
      <c r="J326" s="144">
        <v>1</v>
      </c>
      <c r="K326" s="144">
        <v>0.1</v>
      </c>
      <c r="L326" s="144">
        <v>120</v>
      </c>
      <c r="M326" s="144">
        <v>5</v>
      </c>
      <c r="N326" s="144" t="s">
        <v>1191</v>
      </c>
      <c r="O326" s="123">
        <f>(H326)/((1/M326)*L326)</f>
        <v>5</v>
      </c>
      <c r="P326" s="193">
        <f>1/K326</f>
        <v>10</v>
      </c>
      <c r="Q326" s="194">
        <f>H326/(I326*P326)</f>
        <v>12</v>
      </c>
      <c r="R326" s="124">
        <f>D326*I326*J326</f>
        <v>985</v>
      </c>
      <c r="S326" s="124">
        <f>D326*H326*I326*J326</f>
        <v>118200</v>
      </c>
      <c r="T326" s="124">
        <f>(D326*J326)*(1/K326)</f>
        <v>9850</v>
      </c>
      <c r="U326" s="124">
        <f>S326/(O326+Q326)</f>
        <v>6952.9411764705883</v>
      </c>
      <c r="V326" s="124" t="s">
        <v>123</v>
      </c>
      <c r="W326" s="124" t="s">
        <v>123</v>
      </c>
      <c r="X326" s="124" t="s">
        <v>123</v>
      </c>
      <c r="Y326" s="194"/>
      <c r="Z326" s="194"/>
      <c r="AA326" s="194"/>
      <c r="AB326" s="194"/>
      <c r="AC326" s="194"/>
      <c r="AD326" s="194"/>
    </row>
    <row r="327" spans="1:30" x14ac:dyDescent="0.2">
      <c r="A327" s="144" t="s">
        <v>1207</v>
      </c>
      <c r="B327" s="144">
        <v>1</v>
      </c>
      <c r="C327" s="144" t="s">
        <v>1190</v>
      </c>
      <c r="D327" s="158">
        <v>927</v>
      </c>
      <c r="E327" s="124" t="s">
        <v>123</v>
      </c>
      <c r="F327" s="158"/>
      <c r="G327" s="192"/>
      <c r="H327" s="144">
        <v>12</v>
      </c>
      <c r="I327" s="144">
        <v>1</v>
      </c>
      <c r="J327" s="144">
        <v>25</v>
      </c>
      <c r="K327" s="144">
        <v>1</v>
      </c>
      <c r="L327" s="144">
        <v>1</v>
      </c>
      <c r="M327" s="144">
        <v>2</v>
      </c>
      <c r="N327" s="144" t="s">
        <v>1199</v>
      </c>
      <c r="O327" s="123">
        <f>(H327)/((1/M327)*L327)</f>
        <v>24</v>
      </c>
      <c r="P327" s="193">
        <f>1/K327</f>
        <v>1</v>
      </c>
      <c r="Q327" s="194">
        <f>H327/(I327*P327)</f>
        <v>12</v>
      </c>
      <c r="R327" s="124">
        <f>D327*I327*J327</f>
        <v>23175</v>
      </c>
      <c r="S327" s="124">
        <f>D327*H327*I327*J327</f>
        <v>278100</v>
      </c>
      <c r="T327" s="124">
        <f>(D327*J327)*(1/K327)</f>
        <v>23175</v>
      </c>
      <c r="U327" s="124">
        <f>S327/(O327+Q327)</f>
        <v>7725</v>
      </c>
      <c r="V327" s="124" t="s">
        <v>123</v>
      </c>
      <c r="W327" s="124" t="s">
        <v>123</v>
      </c>
      <c r="X327" s="124" t="s">
        <v>123</v>
      </c>
      <c r="Y327" s="194"/>
      <c r="Z327" s="194"/>
      <c r="AA327" s="194"/>
      <c r="AB327" s="194"/>
      <c r="AC327" s="194"/>
      <c r="AD327" s="194"/>
    </row>
    <row r="328" spans="1:30" outlineLevel="1" x14ac:dyDescent="0.2">
      <c r="A328" s="144" t="s">
        <v>1207</v>
      </c>
      <c r="B328" s="144">
        <v>2</v>
      </c>
      <c r="C328" s="144" t="s">
        <v>1190</v>
      </c>
      <c r="D328" s="158">
        <v>959</v>
      </c>
      <c r="E328" s="124" t="s">
        <v>123</v>
      </c>
      <c r="F328" s="158"/>
      <c r="G328" s="192"/>
      <c r="H328" s="144">
        <v>12</v>
      </c>
      <c r="I328" s="144">
        <v>1</v>
      </c>
      <c r="J328" s="144">
        <v>25</v>
      </c>
      <c r="K328" s="144">
        <v>1</v>
      </c>
      <c r="L328" s="144">
        <v>1</v>
      </c>
      <c r="M328" s="144">
        <v>2</v>
      </c>
      <c r="N328" s="144" t="s">
        <v>1199</v>
      </c>
      <c r="O328" s="123">
        <f>(H328)/((1/M328)*L328)</f>
        <v>24</v>
      </c>
      <c r="P328" s="193">
        <f>1/K328</f>
        <v>1</v>
      </c>
      <c r="Q328" s="194">
        <f>H328/(I328*P328)</f>
        <v>12</v>
      </c>
      <c r="R328" s="124">
        <f>D328*I328*J328</f>
        <v>23975</v>
      </c>
      <c r="S328" s="124">
        <f>D328*H328*I328*J328</f>
        <v>287700</v>
      </c>
      <c r="T328" s="124">
        <f>(D328*J328)*(1/K328)</f>
        <v>23975</v>
      </c>
      <c r="U328" s="124">
        <f>S328/(O328+Q328)</f>
        <v>7991.666666666667</v>
      </c>
      <c r="V328" s="124" t="s">
        <v>123</v>
      </c>
      <c r="W328" s="124" t="s">
        <v>123</v>
      </c>
      <c r="X328" s="124" t="s">
        <v>123</v>
      </c>
      <c r="Y328" s="194"/>
      <c r="Z328" s="194"/>
      <c r="AA328" s="194"/>
      <c r="AB328" s="194"/>
      <c r="AC328" s="194"/>
      <c r="AD328" s="194"/>
    </row>
    <row r="329" spans="1:30" outlineLevel="1" x14ac:dyDescent="0.2">
      <c r="A329" s="144" t="s">
        <v>1207</v>
      </c>
      <c r="B329" s="144">
        <v>3</v>
      </c>
      <c r="C329" s="144" t="s">
        <v>1190</v>
      </c>
      <c r="D329" s="158">
        <v>988</v>
      </c>
      <c r="E329" s="124" t="s">
        <v>123</v>
      </c>
      <c r="F329" s="158"/>
      <c r="G329" s="192"/>
      <c r="H329" s="144">
        <v>12</v>
      </c>
      <c r="I329" s="144">
        <v>1</v>
      </c>
      <c r="J329" s="144">
        <v>25</v>
      </c>
      <c r="K329" s="144">
        <v>1</v>
      </c>
      <c r="L329" s="144">
        <v>1</v>
      </c>
      <c r="M329" s="144">
        <v>2</v>
      </c>
      <c r="N329" s="144" t="s">
        <v>1199</v>
      </c>
      <c r="O329" s="123">
        <f>(H329)/((1/M329)*L329)</f>
        <v>24</v>
      </c>
      <c r="P329" s="193">
        <f>1/K329</f>
        <v>1</v>
      </c>
      <c r="Q329" s="194">
        <f>H329/(I329*P329)</f>
        <v>12</v>
      </c>
      <c r="R329" s="124">
        <f>D329*I329*J329</f>
        <v>24700</v>
      </c>
      <c r="S329" s="124">
        <f>D329*H329*I329*J329</f>
        <v>296400</v>
      </c>
      <c r="T329" s="124">
        <f>(D329*J329)*(1/K329)</f>
        <v>24700</v>
      </c>
      <c r="U329" s="124">
        <f>S329/(O329+Q329)</f>
        <v>8233.3333333333339</v>
      </c>
      <c r="V329" s="124" t="s">
        <v>123</v>
      </c>
      <c r="W329" s="124" t="s">
        <v>123</v>
      </c>
      <c r="X329" s="124" t="s">
        <v>123</v>
      </c>
      <c r="Y329" s="194"/>
      <c r="Z329" s="194"/>
      <c r="AA329" s="194"/>
      <c r="AB329" s="194"/>
      <c r="AC329" s="194"/>
      <c r="AD329" s="194"/>
    </row>
    <row r="330" spans="1:30" outlineLevel="1" x14ac:dyDescent="0.2">
      <c r="A330" s="144" t="s">
        <v>1207</v>
      </c>
      <c r="B330" s="144">
        <v>4</v>
      </c>
      <c r="C330" s="144" t="s">
        <v>1190</v>
      </c>
      <c r="D330" s="158">
        <v>1008</v>
      </c>
      <c r="E330" s="124" t="s">
        <v>123</v>
      </c>
      <c r="F330" s="158"/>
      <c r="G330" s="192"/>
      <c r="H330" s="144">
        <v>12</v>
      </c>
      <c r="I330" s="144">
        <v>1</v>
      </c>
      <c r="J330" s="144">
        <v>25</v>
      </c>
      <c r="K330" s="144">
        <v>1</v>
      </c>
      <c r="L330" s="144">
        <v>1</v>
      </c>
      <c r="M330" s="144">
        <v>2</v>
      </c>
      <c r="N330" s="144" t="s">
        <v>1199</v>
      </c>
      <c r="O330" s="123">
        <f>(H330)/((1/M330)*L330)</f>
        <v>24</v>
      </c>
      <c r="P330" s="193">
        <f>1/K330</f>
        <v>1</v>
      </c>
      <c r="Q330" s="194">
        <f>H330/(I330*P330)</f>
        <v>12</v>
      </c>
      <c r="R330" s="124">
        <f>D330*I330*J330</f>
        <v>25200</v>
      </c>
      <c r="S330" s="124">
        <f>D330*H330*I330*J330</f>
        <v>302400</v>
      </c>
      <c r="T330" s="124">
        <f>(D330*J330)*(1/K330)</f>
        <v>25200</v>
      </c>
      <c r="U330" s="124">
        <f>S330/(O330+Q330)</f>
        <v>8400</v>
      </c>
      <c r="V330" s="124" t="s">
        <v>123</v>
      </c>
      <c r="W330" s="124" t="s">
        <v>123</v>
      </c>
      <c r="X330" s="124" t="s">
        <v>123</v>
      </c>
      <c r="Y330" s="194"/>
      <c r="Z330" s="194"/>
      <c r="AA330" s="194"/>
      <c r="AB330" s="194"/>
      <c r="AC330" s="194"/>
      <c r="AD330" s="194"/>
    </row>
    <row r="331" spans="1:30" outlineLevel="1" x14ac:dyDescent="0.2">
      <c r="A331" s="144" t="s">
        <v>1207</v>
      </c>
      <c r="B331" s="144">
        <v>5</v>
      </c>
      <c r="C331" s="144" t="s">
        <v>1190</v>
      </c>
      <c r="D331" s="158">
        <v>1040</v>
      </c>
      <c r="E331" s="124" t="s">
        <v>123</v>
      </c>
      <c r="F331" s="158"/>
      <c r="G331" s="192"/>
      <c r="H331" s="144">
        <v>12</v>
      </c>
      <c r="I331" s="144">
        <v>1</v>
      </c>
      <c r="J331" s="144">
        <v>25</v>
      </c>
      <c r="K331" s="144">
        <v>1</v>
      </c>
      <c r="L331" s="144">
        <v>1</v>
      </c>
      <c r="M331" s="144">
        <v>2</v>
      </c>
      <c r="N331" s="144" t="s">
        <v>1199</v>
      </c>
      <c r="O331" s="123">
        <f>(H331)/((1/M331)*L331)</f>
        <v>24</v>
      </c>
      <c r="P331" s="193">
        <f>1/K331</f>
        <v>1</v>
      </c>
      <c r="Q331" s="194">
        <f>H331/(I331*P331)</f>
        <v>12</v>
      </c>
      <c r="R331" s="124">
        <f>D331*I331*J331</f>
        <v>26000</v>
      </c>
      <c r="S331" s="124">
        <f>D331*H331*I331*J331</f>
        <v>312000</v>
      </c>
      <c r="T331" s="124">
        <f>(D331*J331)*(1/K331)</f>
        <v>26000</v>
      </c>
      <c r="U331" s="124">
        <f>S331/(O331+Q331)</f>
        <v>8666.6666666666661</v>
      </c>
      <c r="V331" s="124" t="s">
        <v>123</v>
      </c>
      <c r="W331" s="124" t="s">
        <v>123</v>
      </c>
      <c r="X331" s="124" t="s">
        <v>123</v>
      </c>
      <c r="Y331" s="194"/>
      <c r="Z331" s="194"/>
      <c r="AA331" s="194"/>
      <c r="AB331" s="194"/>
      <c r="AC331" s="194"/>
      <c r="AD331" s="194"/>
    </row>
    <row r="332" spans="1:30" outlineLevel="1" x14ac:dyDescent="0.2">
      <c r="A332" s="144" t="s">
        <v>1207</v>
      </c>
      <c r="B332" s="144">
        <v>6</v>
      </c>
      <c r="C332" s="144" t="s">
        <v>1190</v>
      </c>
      <c r="D332" s="158">
        <v>1062</v>
      </c>
      <c r="E332" s="124" t="s">
        <v>123</v>
      </c>
      <c r="F332" s="158"/>
      <c r="G332" s="192"/>
      <c r="H332" s="144">
        <v>12</v>
      </c>
      <c r="I332" s="144">
        <v>1</v>
      </c>
      <c r="J332" s="144">
        <v>25</v>
      </c>
      <c r="K332" s="144">
        <v>1</v>
      </c>
      <c r="L332" s="144">
        <v>1</v>
      </c>
      <c r="M332" s="144">
        <v>2</v>
      </c>
      <c r="N332" s="144" t="s">
        <v>1199</v>
      </c>
      <c r="O332" s="123">
        <f>(H332)/((1/M332)*L332)</f>
        <v>24</v>
      </c>
      <c r="P332" s="193">
        <f>1/K332</f>
        <v>1</v>
      </c>
      <c r="Q332" s="194">
        <f>H332/(I332*P332)</f>
        <v>12</v>
      </c>
      <c r="R332" s="124">
        <f>D332*I332*J332</f>
        <v>26550</v>
      </c>
      <c r="S332" s="124">
        <f>D332*H332*I332*J332</f>
        <v>318600</v>
      </c>
      <c r="T332" s="124">
        <f>(D332*J332)*(1/K332)</f>
        <v>26550</v>
      </c>
      <c r="U332" s="124">
        <f>S332/(O332+Q332)</f>
        <v>8850</v>
      </c>
      <c r="V332" s="124" t="s">
        <v>123</v>
      </c>
      <c r="W332" s="124" t="s">
        <v>123</v>
      </c>
      <c r="X332" s="124" t="s">
        <v>123</v>
      </c>
      <c r="Y332" s="194"/>
      <c r="Z332" s="194"/>
      <c r="AA332" s="194"/>
      <c r="AB332" s="194"/>
      <c r="AC332" s="194"/>
      <c r="AD332" s="194"/>
    </row>
    <row r="333" spans="1:30" outlineLevel="1" x14ac:dyDescent="0.2">
      <c r="A333" s="144" t="s">
        <v>1207</v>
      </c>
      <c r="B333" s="144">
        <v>7</v>
      </c>
      <c r="C333" s="144" t="s">
        <v>1190</v>
      </c>
      <c r="D333" s="158">
        <v>1096</v>
      </c>
      <c r="E333" s="124" t="s">
        <v>123</v>
      </c>
      <c r="F333" s="158"/>
      <c r="G333" s="192"/>
      <c r="H333" s="144">
        <v>12</v>
      </c>
      <c r="I333" s="144">
        <v>1</v>
      </c>
      <c r="J333" s="144">
        <v>25</v>
      </c>
      <c r="K333" s="144">
        <v>1</v>
      </c>
      <c r="L333" s="144">
        <v>1</v>
      </c>
      <c r="M333" s="144">
        <v>2</v>
      </c>
      <c r="N333" s="144" t="s">
        <v>1199</v>
      </c>
      <c r="O333" s="123">
        <f>(H333)/((1/M333)*L333)</f>
        <v>24</v>
      </c>
      <c r="P333" s="193">
        <f>1/K333</f>
        <v>1</v>
      </c>
      <c r="Q333" s="194">
        <f>H333/(I333*P333)</f>
        <v>12</v>
      </c>
      <c r="R333" s="124">
        <f>D333*I333*J333</f>
        <v>27400</v>
      </c>
      <c r="S333" s="124">
        <f>D333*H333*I333*J333</f>
        <v>328800</v>
      </c>
      <c r="T333" s="124">
        <f>(D333*J333)*(1/K333)</f>
        <v>27400</v>
      </c>
      <c r="U333" s="124">
        <f>S333/(O333+Q333)</f>
        <v>9133.3333333333339</v>
      </c>
      <c r="V333" s="124" t="s">
        <v>123</v>
      </c>
      <c r="W333" s="124" t="s">
        <v>123</v>
      </c>
      <c r="X333" s="124" t="s">
        <v>123</v>
      </c>
      <c r="Y333" s="194"/>
      <c r="Z333" s="194"/>
      <c r="AA333" s="194"/>
      <c r="AB333" s="194"/>
      <c r="AC333" s="194"/>
      <c r="AD333" s="194"/>
    </row>
    <row r="334" spans="1:30" outlineLevel="1" x14ac:dyDescent="0.2">
      <c r="A334" s="144" t="s">
        <v>1207</v>
      </c>
      <c r="B334" s="144">
        <v>8</v>
      </c>
      <c r="C334" s="144" t="s">
        <v>1190</v>
      </c>
      <c r="D334" s="158">
        <v>1118</v>
      </c>
      <c r="E334" s="124" t="s">
        <v>123</v>
      </c>
      <c r="F334" s="158"/>
      <c r="G334" s="192"/>
      <c r="H334" s="144">
        <v>12</v>
      </c>
      <c r="I334" s="144">
        <v>1</v>
      </c>
      <c r="J334" s="144">
        <v>25</v>
      </c>
      <c r="K334" s="144">
        <v>1</v>
      </c>
      <c r="L334" s="144">
        <v>1</v>
      </c>
      <c r="M334" s="144">
        <v>2</v>
      </c>
      <c r="N334" s="144" t="s">
        <v>1199</v>
      </c>
      <c r="O334" s="123">
        <f>(H334)/((1/M334)*L334)</f>
        <v>24</v>
      </c>
      <c r="P334" s="193">
        <f>1/K334</f>
        <v>1</v>
      </c>
      <c r="Q334" s="194">
        <f>H334/(I334*P334)</f>
        <v>12</v>
      </c>
      <c r="R334" s="124">
        <f>D334*I334*J334</f>
        <v>27950</v>
      </c>
      <c r="S334" s="124">
        <f>D334*H334*I334*J334</f>
        <v>335400</v>
      </c>
      <c r="T334" s="124">
        <f>(D334*J334)*(1/K334)</f>
        <v>27950</v>
      </c>
      <c r="U334" s="124">
        <f>S334/(O334+Q334)</f>
        <v>9316.6666666666661</v>
      </c>
      <c r="V334" s="124" t="s">
        <v>123</v>
      </c>
      <c r="W334" s="124" t="s">
        <v>123</v>
      </c>
      <c r="X334" s="124" t="s">
        <v>123</v>
      </c>
      <c r="Y334" s="194"/>
      <c r="Z334" s="194"/>
      <c r="AA334" s="194"/>
      <c r="AB334" s="194"/>
      <c r="AC334" s="194"/>
      <c r="AD334" s="194"/>
    </row>
    <row r="335" spans="1:30" outlineLevel="1" x14ac:dyDescent="0.2">
      <c r="A335" s="144" t="s">
        <v>1207</v>
      </c>
      <c r="B335" s="144">
        <v>9</v>
      </c>
      <c r="C335" s="144" t="s">
        <v>1190</v>
      </c>
      <c r="D335" s="158">
        <v>1143</v>
      </c>
      <c r="E335" s="124" t="s">
        <v>123</v>
      </c>
      <c r="F335" s="158"/>
      <c r="G335" s="192"/>
      <c r="H335" s="144">
        <v>12</v>
      </c>
      <c r="I335" s="144">
        <v>1</v>
      </c>
      <c r="J335" s="144">
        <v>25</v>
      </c>
      <c r="K335" s="144">
        <v>1</v>
      </c>
      <c r="L335" s="144">
        <v>1</v>
      </c>
      <c r="M335" s="144">
        <v>2</v>
      </c>
      <c r="N335" s="144" t="s">
        <v>1199</v>
      </c>
      <c r="O335" s="123">
        <f>(H335)/((1/M335)*L335)</f>
        <v>24</v>
      </c>
      <c r="P335" s="193">
        <f>1/K335</f>
        <v>1</v>
      </c>
      <c r="Q335" s="194">
        <f>H335/(I335*P335)</f>
        <v>12</v>
      </c>
      <c r="R335" s="124">
        <f>D335*I335*J335</f>
        <v>28575</v>
      </c>
      <c r="S335" s="124">
        <f>D335*H335*I335*J335</f>
        <v>342900</v>
      </c>
      <c r="T335" s="124">
        <f>(D335*J335)*(1/K335)</f>
        <v>28575</v>
      </c>
      <c r="U335" s="124">
        <f>S335/(O335+Q335)</f>
        <v>9525</v>
      </c>
      <c r="V335" s="124" t="s">
        <v>123</v>
      </c>
      <c r="W335" s="124" t="s">
        <v>123</v>
      </c>
      <c r="X335" s="124" t="s">
        <v>123</v>
      </c>
      <c r="Y335" s="194"/>
      <c r="Z335" s="194"/>
      <c r="AA335" s="194"/>
      <c r="AB335" s="194"/>
      <c r="AC335" s="194"/>
      <c r="AD335" s="194"/>
    </row>
    <row r="336" spans="1:30" outlineLevel="1" x14ac:dyDescent="0.2">
      <c r="A336" s="144" t="s">
        <v>1207</v>
      </c>
      <c r="B336" s="144">
        <v>10</v>
      </c>
      <c r="C336" s="144" t="s">
        <v>1190</v>
      </c>
      <c r="D336" s="158">
        <v>1181</v>
      </c>
      <c r="E336" s="124" t="s">
        <v>123</v>
      </c>
      <c r="F336" s="158"/>
      <c r="G336" s="192"/>
      <c r="H336" s="144">
        <v>12</v>
      </c>
      <c r="I336" s="144">
        <v>1</v>
      </c>
      <c r="J336" s="144">
        <v>25</v>
      </c>
      <c r="K336" s="144">
        <v>1</v>
      </c>
      <c r="L336" s="144">
        <v>1</v>
      </c>
      <c r="M336" s="144">
        <v>2</v>
      </c>
      <c r="N336" s="144" t="s">
        <v>1199</v>
      </c>
      <c r="O336" s="123">
        <f>(H336)/((1/M336)*L336)</f>
        <v>24</v>
      </c>
      <c r="P336" s="193">
        <f>1/K336</f>
        <v>1</v>
      </c>
      <c r="Q336" s="194">
        <f>H336/(I336*P336)</f>
        <v>12</v>
      </c>
      <c r="R336" s="124">
        <f>D336*I336*J336</f>
        <v>29525</v>
      </c>
      <c r="S336" s="124">
        <f>D336*H336*I336*J336</f>
        <v>354300</v>
      </c>
      <c r="T336" s="124">
        <f>(D336*J336)*(1/K336)</f>
        <v>29525</v>
      </c>
      <c r="U336" s="124">
        <f>S336/(O336+Q336)</f>
        <v>9841.6666666666661</v>
      </c>
      <c r="V336" s="124" t="s">
        <v>123</v>
      </c>
      <c r="W336" s="124" t="s">
        <v>123</v>
      </c>
      <c r="X336" s="124" t="s">
        <v>123</v>
      </c>
      <c r="Y336" s="194"/>
      <c r="Z336" s="194"/>
      <c r="AA336" s="194"/>
      <c r="AB336" s="194"/>
      <c r="AC336" s="194"/>
      <c r="AD336" s="194"/>
    </row>
    <row r="337" spans="1:30" outlineLevel="1" x14ac:dyDescent="0.2">
      <c r="A337" s="144" t="s">
        <v>1207</v>
      </c>
      <c r="B337" s="144">
        <v>11</v>
      </c>
      <c r="C337" s="144" t="s">
        <v>1190</v>
      </c>
      <c r="D337" s="158">
        <v>1198</v>
      </c>
      <c r="E337" s="124" t="s">
        <v>123</v>
      </c>
      <c r="F337" s="158"/>
      <c r="G337" s="192"/>
      <c r="H337" s="144">
        <v>12</v>
      </c>
      <c r="I337" s="144">
        <v>1</v>
      </c>
      <c r="J337" s="144">
        <v>25</v>
      </c>
      <c r="K337" s="144">
        <v>1</v>
      </c>
      <c r="L337" s="144">
        <v>1</v>
      </c>
      <c r="M337" s="144">
        <v>2</v>
      </c>
      <c r="N337" s="144" t="s">
        <v>1199</v>
      </c>
      <c r="O337" s="123">
        <f>(H337)/((1/M337)*L337)</f>
        <v>24</v>
      </c>
      <c r="P337" s="193">
        <f>1/K337</f>
        <v>1</v>
      </c>
      <c r="Q337" s="194">
        <f>H337/(I337*P337)</f>
        <v>12</v>
      </c>
      <c r="R337" s="124">
        <f>D337*I337*J337</f>
        <v>29950</v>
      </c>
      <c r="S337" s="124">
        <f>D337*H337*I337*J337</f>
        <v>359400</v>
      </c>
      <c r="T337" s="124">
        <f>(D337*J337)*(1/K337)</f>
        <v>29950</v>
      </c>
      <c r="U337" s="124">
        <f>S337/(O337+Q337)</f>
        <v>9983.3333333333339</v>
      </c>
      <c r="V337" s="124" t="s">
        <v>123</v>
      </c>
      <c r="W337" s="124" t="s">
        <v>123</v>
      </c>
      <c r="X337" s="124" t="s">
        <v>123</v>
      </c>
      <c r="Y337" s="194"/>
      <c r="Z337" s="194"/>
      <c r="AA337" s="194"/>
      <c r="AB337" s="194"/>
      <c r="AC337" s="194"/>
      <c r="AD337" s="194"/>
    </row>
    <row r="338" spans="1:30" outlineLevel="1" x14ac:dyDescent="0.2">
      <c r="A338" s="144" t="s">
        <v>1207</v>
      </c>
      <c r="B338" s="144">
        <v>12</v>
      </c>
      <c r="C338" s="144" t="s">
        <v>1190</v>
      </c>
      <c r="D338" s="158">
        <v>1220</v>
      </c>
      <c r="E338" s="124" t="s">
        <v>123</v>
      </c>
      <c r="F338" s="158"/>
      <c r="G338" s="192"/>
      <c r="H338" s="144">
        <v>12</v>
      </c>
      <c r="I338" s="144">
        <v>1</v>
      </c>
      <c r="J338" s="144">
        <v>25</v>
      </c>
      <c r="K338" s="144">
        <v>1</v>
      </c>
      <c r="L338" s="144">
        <v>1</v>
      </c>
      <c r="M338" s="144">
        <v>2</v>
      </c>
      <c r="N338" s="144" t="s">
        <v>1199</v>
      </c>
      <c r="O338" s="123">
        <f>(H338)/((1/M338)*L338)</f>
        <v>24</v>
      </c>
      <c r="P338" s="193">
        <f>1/K338</f>
        <v>1</v>
      </c>
      <c r="Q338" s="194">
        <f>H338/(I338*P338)</f>
        <v>12</v>
      </c>
      <c r="R338" s="124">
        <f>D338*I338*J338</f>
        <v>30500</v>
      </c>
      <c r="S338" s="124">
        <f>D338*H338*I338*J338</f>
        <v>366000</v>
      </c>
      <c r="T338" s="124">
        <f>(D338*J338)*(1/K338)</f>
        <v>30500</v>
      </c>
      <c r="U338" s="124">
        <f>S338/(O338+Q338)</f>
        <v>10166.666666666666</v>
      </c>
      <c r="V338" s="124" t="s">
        <v>123</v>
      </c>
      <c r="W338" s="124" t="s">
        <v>123</v>
      </c>
      <c r="X338" s="124" t="s">
        <v>123</v>
      </c>
      <c r="Y338" s="194"/>
      <c r="Z338" s="194"/>
      <c r="AA338" s="194"/>
      <c r="AB338" s="194"/>
      <c r="AC338" s="194"/>
      <c r="AD338" s="194"/>
    </row>
    <row r="339" spans="1:30" outlineLevel="1" x14ac:dyDescent="0.2">
      <c r="A339" s="144" t="s">
        <v>1207</v>
      </c>
      <c r="B339" s="144">
        <v>13</v>
      </c>
      <c r="C339" s="144" t="s">
        <v>1190</v>
      </c>
      <c r="D339" s="158">
        <v>1245</v>
      </c>
      <c r="E339" s="124" t="s">
        <v>123</v>
      </c>
      <c r="F339" s="158"/>
      <c r="G339" s="192"/>
      <c r="H339" s="144">
        <v>12</v>
      </c>
      <c r="I339" s="144">
        <v>1</v>
      </c>
      <c r="J339" s="144">
        <v>25</v>
      </c>
      <c r="K339" s="144">
        <v>1</v>
      </c>
      <c r="L339" s="144">
        <v>1</v>
      </c>
      <c r="M339" s="144">
        <v>2</v>
      </c>
      <c r="N339" s="144" t="s">
        <v>1199</v>
      </c>
      <c r="O339" s="123">
        <f>(H339)/((1/M339)*L339)</f>
        <v>24</v>
      </c>
      <c r="P339" s="193">
        <f>1/K339</f>
        <v>1</v>
      </c>
      <c r="Q339" s="194">
        <f>H339/(I339*P339)</f>
        <v>12</v>
      </c>
      <c r="R339" s="124">
        <f>D339*I339*J339</f>
        <v>31125</v>
      </c>
      <c r="S339" s="124">
        <f>D339*H339*I339*J339</f>
        <v>373500</v>
      </c>
      <c r="T339" s="124">
        <f>(D339*J339)*(1/K339)</f>
        <v>31125</v>
      </c>
      <c r="U339" s="124">
        <f>S339/(O339+Q339)</f>
        <v>10375</v>
      </c>
      <c r="V339" s="124" t="s">
        <v>123</v>
      </c>
      <c r="W339" s="124" t="s">
        <v>123</v>
      </c>
      <c r="X339" s="124" t="s">
        <v>123</v>
      </c>
      <c r="Y339" s="194"/>
      <c r="Z339" s="194"/>
      <c r="AA339" s="194"/>
      <c r="AB339" s="194"/>
      <c r="AC339" s="194"/>
      <c r="AD339" s="194"/>
    </row>
    <row r="340" spans="1:30" outlineLevel="1" x14ac:dyDescent="0.2">
      <c r="A340" s="144" t="s">
        <v>1207</v>
      </c>
      <c r="B340" s="144">
        <v>14</v>
      </c>
      <c r="C340" s="144" t="s">
        <v>1190</v>
      </c>
      <c r="D340" s="158">
        <v>1265</v>
      </c>
      <c r="E340" s="124" t="s">
        <v>123</v>
      </c>
      <c r="F340" s="158"/>
      <c r="G340" s="192"/>
      <c r="H340" s="144">
        <v>12</v>
      </c>
      <c r="I340" s="144">
        <v>1</v>
      </c>
      <c r="J340" s="144">
        <v>25</v>
      </c>
      <c r="K340" s="144">
        <v>1</v>
      </c>
      <c r="L340" s="144">
        <v>1</v>
      </c>
      <c r="M340" s="144">
        <v>2</v>
      </c>
      <c r="N340" s="144" t="s">
        <v>1199</v>
      </c>
      <c r="O340" s="123">
        <f>(H340)/((1/M340)*L340)</f>
        <v>24</v>
      </c>
      <c r="P340" s="193">
        <f>1/K340</f>
        <v>1</v>
      </c>
      <c r="Q340" s="194">
        <f>H340/(I340*P340)</f>
        <v>12</v>
      </c>
      <c r="R340" s="124">
        <f>D340*I340*J340</f>
        <v>31625</v>
      </c>
      <c r="S340" s="124">
        <f>D340*H340*I340*J340</f>
        <v>379500</v>
      </c>
      <c r="T340" s="124">
        <f>(D340*J340)*(1/K340)</f>
        <v>31625</v>
      </c>
      <c r="U340" s="124">
        <f>S340/(O340+Q340)</f>
        <v>10541.666666666666</v>
      </c>
      <c r="V340" s="124" t="s">
        <v>123</v>
      </c>
      <c r="W340" s="124" t="s">
        <v>123</v>
      </c>
      <c r="X340" s="124" t="s">
        <v>123</v>
      </c>
      <c r="Y340" s="194"/>
      <c r="Z340" s="194"/>
      <c r="AA340" s="194"/>
      <c r="AB340" s="194"/>
      <c r="AC340" s="194"/>
      <c r="AD340" s="194"/>
    </row>
    <row r="341" spans="1:30" outlineLevel="1" x14ac:dyDescent="0.2">
      <c r="A341" s="144" t="s">
        <v>1207</v>
      </c>
      <c r="B341" s="144">
        <v>15</v>
      </c>
      <c r="C341" s="144" t="s">
        <v>1190</v>
      </c>
      <c r="D341" s="158">
        <v>1274</v>
      </c>
      <c r="E341" s="124" t="s">
        <v>123</v>
      </c>
      <c r="F341" s="158"/>
      <c r="G341" s="192"/>
      <c r="H341" s="144">
        <v>12</v>
      </c>
      <c r="I341" s="144">
        <v>1</v>
      </c>
      <c r="J341" s="144">
        <v>25</v>
      </c>
      <c r="K341" s="144">
        <v>1</v>
      </c>
      <c r="L341" s="144">
        <v>1</v>
      </c>
      <c r="M341" s="144">
        <v>2</v>
      </c>
      <c r="N341" s="144" t="s">
        <v>1199</v>
      </c>
      <c r="O341" s="123">
        <f>(H341)/((1/M341)*L341)</f>
        <v>24</v>
      </c>
      <c r="P341" s="193">
        <f>1/K341</f>
        <v>1</v>
      </c>
      <c r="Q341" s="194">
        <f>H341/(I341*P341)</f>
        <v>12</v>
      </c>
      <c r="R341" s="124">
        <f>D341*I341*J341</f>
        <v>31850</v>
      </c>
      <c r="S341" s="124">
        <f>D341*H341*I341*J341</f>
        <v>382200</v>
      </c>
      <c r="T341" s="124">
        <f>(D341*J341)*(1/K341)</f>
        <v>31850</v>
      </c>
      <c r="U341" s="124">
        <f>S341/(O341+Q341)</f>
        <v>10616.666666666666</v>
      </c>
      <c r="V341" s="124" t="s">
        <v>123</v>
      </c>
      <c r="W341" s="124" t="s">
        <v>123</v>
      </c>
      <c r="X341" s="124" t="s">
        <v>123</v>
      </c>
      <c r="Y341" s="194"/>
      <c r="Z341" s="194"/>
      <c r="AA341" s="194"/>
      <c r="AB341" s="194"/>
      <c r="AC341" s="194"/>
      <c r="AD341" s="194"/>
    </row>
    <row r="342" spans="1:30" outlineLevel="1" x14ac:dyDescent="0.2">
      <c r="A342" s="144" t="s">
        <v>1207</v>
      </c>
      <c r="B342" s="144">
        <v>16</v>
      </c>
      <c r="C342" s="144" t="s">
        <v>1190</v>
      </c>
      <c r="D342" s="158">
        <v>1298</v>
      </c>
      <c r="E342" s="124" t="s">
        <v>123</v>
      </c>
      <c r="F342" s="158"/>
      <c r="G342" s="192"/>
      <c r="H342" s="144">
        <v>12</v>
      </c>
      <c r="I342" s="144">
        <v>1</v>
      </c>
      <c r="J342" s="144">
        <v>25</v>
      </c>
      <c r="K342" s="144">
        <v>1</v>
      </c>
      <c r="L342" s="144">
        <v>1</v>
      </c>
      <c r="M342" s="144">
        <v>2</v>
      </c>
      <c r="N342" s="144" t="s">
        <v>1199</v>
      </c>
      <c r="O342" s="123">
        <f>(H342)/((1/M342)*L342)</f>
        <v>24</v>
      </c>
      <c r="P342" s="193">
        <f>1/K342</f>
        <v>1</v>
      </c>
      <c r="Q342" s="194">
        <f>H342/(I342*P342)</f>
        <v>12</v>
      </c>
      <c r="R342" s="124">
        <f>D342*I342*J342</f>
        <v>32450</v>
      </c>
      <c r="S342" s="124">
        <f>D342*H342*I342*J342</f>
        <v>389400</v>
      </c>
      <c r="T342" s="124">
        <f>(D342*J342)*(1/K342)</f>
        <v>32450</v>
      </c>
      <c r="U342" s="124">
        <f>S342/(O342+Q342)</f>
        <v>10816.666666666666</v>
      </c>
      <c r="V342" s="124" t="s">
        <v>123</v>
      </c>
      <c r="W342" s="124" t="s">
        <v>123</v>
      </c>
      <c r="X342" s="124" t="s">
        <v>123</v>
      </c>
      <c r="Y342" s="194"/>
      <c r="Z342" s="194"/>
      <c r="AA342" s="194"/>
      <c r="AB342" s="194"/>
      <c r="AC342" s="194"/>
      <c r="AD342" s="194"/>
    </row>
    <row r="343" spans="1:30" outlineLevel="1" x14ac:dyDescent="0.2">
      <c r="A343" s="144" t="s">
        <v>1207</v>
      </c>
      <c r="B343" s="144">
        <v>17</v>
      </c>
      <c r="C343" s="144" t="s">
        <v>1190</v>
      </c>
      <c r="D343" s="158">
        <v>1310</v>
      </c>
      <c r="E343" s="124" t="s">
        <v>123</v>
      </c>
      <c r="F343" s="158"/>
      <c r="G343" s="192"/>
      <c r="H343" s="144">
        <v>12</v>
      </c>
      <c r="I343" s="144">
        <v>1</v>
      </c>
      <c r="J343" s="144">
        <v>25</v>
      </c>
      <c r="K343" s="144">
        <v>1</v>
      </c>
      <c r="L343" s="144">
        <v>1</v>
      </c>
      <c r="M343" s="144">
        <v>2</v>
      </c>
      <c r="N343" s="144" t="s">
        <v>1199</v>
      </c>
      <c r="O343" s="123">
        <f>(H343)/((1/M343)*L343)</f>
        <v>24</v>
      </c>
      <c r="P343" s="193">
        <f>1/K343</f>
        <v>1</v>
      </c>
      <c r="Q343" s="194">
        <f>H343/(I343*P343)</f>
        <v>12</v>
      </c>
      <c r="R343" s="124">
        <f>D343*I343*J343</f>
        <v>32750</v>
      </c>
      <c r="S343" s="124">
        <f>D343*H343*I343*J343</f>
        <v>393000</v>
      </c>
      <c r="T343" s="124">
        <f>(D343*J343)*(1/K343)</f>
        <v>32750</v>
      </c>
      <c r="U343" s="124">
        <f>S343/(O343+Q343)</f>
        <v>10916.666666666666</v>
      </c>
      <c r="V343" s="124" t="s">
        <v>123</v>
      </c>
      <c r="W343" s="124" t="s">
        <v>123</v>
      </c>
      <c r="X343" s="124" t="s">
        <v>123</v>
      </c>
      <c r="Y343" s="194"/>
      <c r="Z343" s="194"/>
      <c r="AA343" s="194"/>
      <c r="AB343" s="194"/>
      <c r="AC343" s="194"/>
      <c r="AD343" s="194"/>
    </row>
    <row r="344" spans="1:30" outlineLevel="1" x14ac:dyDescent="0.2">
      <c r="A344" s="144" t="s">
        <v>1207</v>
      </c>
      <c r="B344" s="144">
        <v>18</v>
      </c>
      <c r="C344" s="144" t="s">
        <v>1190</v>
      </c>
      <c r="D344" s="158">
        <v>1346</v>
      </c>
      <c r="E344" s="124" t="s">
        <v>123</v>
      </c>
      <c r="F344" s="158"/>
      <c r="G344" s="192"/>
      <c r="H344" s="144">
        <v>12</v>
      </c>
      <c r="I344" s="144">
        <v>1</v>
      </c>
      <c r="J344" s="144">
        <v>25</v>
      </c>
      <c r="K344" s="144">
        <v>1</v>
      </c>
      <c r="L344" s="144">
        <v>1</v>
      </c>
      <c r="M344" s="144">
        <v>2</v>
      </c>
      <c r="N344" s="144" t="s">
        <v>1199</v>
      </c>
      <c r="O344" s="123">
        <f>(H344)/((1/M344)*L344)</f>
        <v>24</v>
      </c>
      <c r="P344" s="193">
        <f>1/K344</f>
        <v>1</v>
      </c>
      <c r="Q344" s="194">
        <f>H344/(I344*P344)</f>
        <v>12</v>
      </c>
      <c r="R344" s="124">
        <f>D344*I344*J344</f>
        <v>33650</v>
      </c>
      <c r="S344" s="124">
        <f>D344*H344*I344*J344</f>
        <v>403800</v>
      </c>
      <c r="T344" s="124">
        <f>(D344*J344)*(1/K344)</f>
        <v>33650</v>
      </c>
      <c r="U344" s="124">
        <f>S344/(O344+Q344)</f>
        <v>11216.666666666666</v>
      </c>
      <c r="V344" s="124" t="s">
        <v>123</v>
      </c>
      <c r="W344" s="124" t="s">
        <v>123</v>
      </c>
      <c r="X344" s="124" t="s">
        <v>123</v>
      </c>
      <c r="Y344" s="194"/>
      <c r="Z344" s="194"/>
      <c r="AA344" s="194"/>
      <c r="AB344" s="194"/>
      <c r="AC344" s="194"/>
      <c r="AD344" s="194"/>
    </row>
    <row r="345" spans="1:30" outlineLevel="1" x14ac:dyDescent="0.2">
      <c r="A345" s="144" t="s">
        <v>1207</v>
      </c>
      <c r="B345" s="144">
        <v>19</v>
      </c>
      <c r="C345" s="144" t="s">
        <v>1190</v>
      </c>
      <c r="D345" s="158">
        <v>1369</v>
      </c>
      <c r="E345" s="124" t="s">
        <v>123</v>
      </c>
      <c r="F345" s="158"/>
      <c r="G345" s="192"/>
      <c r="H345" s="144">
        <v>12</v>
      </c>
      <c r="I345" s="144">
        <v>1</v>
      </c>
      <c r="J345" s="144">
        <v>25</v>
      </c>
      <c r="K345" s="144">
        <v>1</v>
      </c>
      <c r="L345" s="144">
        <v>1</v>
      </c>
      <c r="M345" s="144">
        <v>2</v>
      </c>
      <c r="N345" s="144" t="s">
        <v>1199</v>
      </c>
      <c r="O345" s="123">
        <f>(H345)/((1/M345)*L345)</f>
        <v>24</v>
      </c>
      <c r="P345" s="193">
        <f>1/K345</f>
        <v>1</v>
      </c>
      <c r="Q345" s="194">
        <f>H345/(I345*P345)</f>
        <v>12</v>
      </c>
      <c r="R345" s="124">
        <f>D345*I345*J345</f>
        <v>34225</v>
      </c>
      <c r="S345" s="124">
        <f>D345*H345*I345*J345</f>
        <v>410700</v>
      </c>
      <c r="T345" s="124">
        <f>(D345*J345)*(1/K345)</f>
        <v>34225</v>
      </c>
      <c r="U345" s="124">
        <f>S345/(O345+Q345)</f>
        <v>11408.333333333334</v>
      </c>
      <c r="V345" s="124" t="s">
        <v>123</v>
      </c>
      <c r="W345" s="124" t="s">
        <v>123</v>
      </c>
      <c r="X345" s="124" t="s">
        <v>123</v>
      </c>
      <c r="Y345" s="194"/>
      <c r="Z345" s="194"/>
      <c r="AA345" s="194"/>
      <c r="AB345" s="194"/>
      <c r="AC345" s="194"/>
      <c r="AD345" s="194"/>
    </row>
    <row r="346" spans="1:30" outlineLevel="1" x14ac:dyDescent="0.2">
      <c r="A346" s="144" t="s">
        <v>1207</v>
      </c>
      <c r="B346" s="144">
        <v>20</v>
      </c>
      <c r="C346" s="144" t="s">
        <v>1190</v>
      </c>
      <c r="D346" s="158">
        <v>1393</v>
      </c>
      <c r="E346" s="124" t="s">
        <v>123</v>
      </c>
      <c r="F346" s="158"/>
      <c r="G346" s="192"/>
      <c r="H346" s="144">
        <v>12</v>
      </c>
      <c r="I346" s="144">
        <v>1</v>
      </c>
      <c r="J346" s="144">
        <v>25</v>
      </c>
      <c r="K346" s="144">
        <v>1</v>
      </c>
      <c r="L346" s="144">
        <v>1</v>
      </c>
      <c r="M346" s="144">
        <v>2</v>
      </c>
      <c r="N346" s="144" t="s">
        <v>1199</v>
      </c>
      <c r="O346" s="123">
        <f>(H346)/((1/M346)*L346)</f>
        <v>24</v>
      </c>
      <c r="P346" s="193">
        <f>1/K346</f>
        <v>1</v>
      </c>
      <c r="Q346" s="194">
        <f>H346/(I346*P346)</f>
        <v>12</v>
      </c>
      <c r="R346" s="124">
        <f>D346*I346*J346</f>
        <v>34825</v>
      </c>
      <c r="S346" s="124">
        <f>D346*H346*I346*J346</f>
        <v>417900</v>
      </c>
      <c r="T346" s="124">
        <f>(D346*J346)*(1/K346)</f>
        <v>34825</v>
      </c>
      <c r="U346" s="124">
        <f>S346/(O346+Q346)</f>
        <v>11608.333333333334</v>
      </c>
      <c r="V346" s="124" t="s">
        <v>123</v>
      </c>
      <c r="W346" s="124" t="s">
        <v>123</v>
      </c>
      <c r="X346" s="124" t="s">
        <v>123</v>
      </c>
      <c r="Y346" s="194"/>
      <c r="Z346" s="194"/>
      <c r="AA346" s="194"/>
      <c r="AB346" s="194"/>
      <c r="AC346" s="194"/>
      <c r="AD346" s="194"/>
    </row>
    <row r="347" spans="1:30" outlineLevel="1" x14ac:dyDescent="0.2">
      <c r="A347" s="144" t="s">
        <v>1207</v>
      </c>
      <c r="B347" s="144">
        <v>21</v>
      </c>
      <c r="C347" s="144" t="s">
        <v>1190</v>
      </c>
      <c r="D347" s="158">
        <v>1416</v>
      </c>
      <c r="E347" s="124" t="s">
        <v>123</v>
      </c>
      <c r="F347" s="158"/>
      <c r="G347" s="192"/>
      <c r="H347" s="144">
        <v>12</v>
      </c>
      <c r="I347" s="144">
        <v>1</v>
      </c>
      <c r="J347" s="144">
        <v>25</v>
      </c>
      <c r="K347" s="144">
        <v>1</v>
      </c>
      <c r="L347" s="144">
        <v>1</v>
      </c>
      <c r="M347" s="144">
        <v>2</v>
      </c>
      <c r="N347" s="144" t="s">
        <v>1199</v>
      </c>
      <c r="O347" s="123">
        <f>(H347)/((1/M347)*L347)</f>
        <v>24</v>
      </c>
      <c r="P347" s="193">
        <f>1/K347</f>
        <v>1</v>
      </c>
      <c r="Q347" s="194">
        <f>H347/(I347*P347)</f>
        <v>12</v>
      </c>
      <c r="R347" s="124">
        <f>D347*I347*J347</f>
        <v>35400</v>
      </c>
      <c r="S347" s="124">
        <f>D347*H347*I347*J347</f>
        <v>424800</v>
      </c>
      <c r="T347" s="124">
        <f>(D347*J347)*(1/K347)</f>
        <v>35400</v>
      </c>
      <c r="U347" s="124">
        <f>S347/(O347+Q347)</f>
        <v>11800</v>
      </c>
      <c r="V347" s="124" t="s">
        <v>123</v>
      </c>
      <c r="W347" s="124" t="s">
        <v>123</v>
      </c>
      <c r="X347" s="124" t="s">
        <v>123</v>
      </c>
      <c r="Y347" s="194"/>
      <c r="Z347" s="194"/>
      <c r="AA347" s="194"/>
      <c r="AB347" s="194"/>
      <c r="AC347" s="194"/>
      <c r="AD347" s="194"/>
    </row>
    <row r="348" spans="1:30" outlineLevel="1" x14ac:dyDescent="0.2">
      <c r="A348" s="144" t="s">
        <v>1207</v>
      </c>
      <c r="B348" s="144">
        <v>22</v>
      </c>
      <c r="C348" s="144" t="s">
        <v>1190</v>
      </c>
      <c r="D348" s="158">
        <v>1427</v>
      </c>
      <c r="E348" s="124" t="s">
        <v>123</v>
      </c>
      <c r="F348" s="158"/>
      <c r="G348" s="192"/>
      <c r="H348" s="144">
        <v>12</v>
      </c>
      <c r="I348" s="144">
        <v>1</v>
      </c>
      <c r="J348" s="144">
        <v>25</v>
      </c>
      <c r="K348" s="144">
        <v>1</v>
      </c>
      <c r="L348" s="144">
        <v>1</v>
      </c>
      <c r="M348" s="144">
        <v>2</v>
      </c>
      <c r="N348" s="144" t="s">
        <v>1199</v>
      </c>
      <c r="O348" s="123">
        <f>(H348)/((1/M348)*L348)</f>
        <v>24</v>
      </c>
      <c r="P348" s="193">
        <f>1/K348</f>
        <v>1</v>
      </c>
      <c r="Q348" s="194">
        <f>H348/(I348*P348)</f>
        <v>12</v>
      </c>
      <c r="R348" s="124">
        <f>D348*I348*J348</f>
        <v>35675</v>
      </c>
      <c r="S348" s="124">
        <f>D348*H348*I348*J348</f>
        <v>428100</v>
      </c>
      <c r="T348" s="124">
        <f>(D348*J348)*(1/K348)</f>
        <v>35675</v>
      </c>
      <c r="U348" s="124">
        <f>S348/(O348+Q348)</f>
        <v>11891.666666666666</v>
      </c>
      <c r="V348" s="124" t="s">
        <v>123</v>
      </c>
      <c r="W348" s="124" t="s">
        <v>123</v>
      </c>
      <c r="X348" s="124" t="s">
        <v>123</v>
      </c>
      <c r="Y348" s="194"/>
      <c r="Z348" s="194"/>
      <c r="AA348" s="194"/>
      <c r="AB348" s="194"/>
      <c r="AC348" s="194"/>
      <c r="AD348" s="194"/>
    </row>
    <row r="349" spans="1:30" outlineLevel="1" x14ac:dyDescent="0.2">
      <c r="A349" s="144" t="s">
        <v>1207</v>
      </c>
      <c r="B349" s="144">
        <v>23</v>
      </c>
      <c r="C349" s="144" t="s">
        <v>1190</v>
      </c>
      <c r="D349" s="158">
        <v>1451</v>
      </c>
      <c r="E349" s="124" t="s">
        <v>123</v>
      </c>
      <c r="F349" s="158"/>
      <c r="G349" s="192"/>
      <c r="H349" s="144">
        <v>12</v>
      </c>
      <c r="I349" s="144">
        <v>1</v>
      </c>
      <c r="J349" s="144">
        <v>25</v>
      </c>
      <c r="K349" s="144">
        <v>1</v>
      </c>
      <c r="L349" s="144">
        <v>1</v>
      </c>
      <c r="M349" s="144">
        <v>2</v>
      </c>
      <c r="N349" s="144" t="s">
        <v>1199</v>
      </c>
      <c r="O349" s="123">
        <f>(H349)/((1/M349)*L349)</f>
        <v>24</v>
      </c>
      <c r="P349" s="193">
        <f>1/K349</f>
        <v>1</v>
      </c>
      <c r="Q349" s="194">
        <f>H349/(I349*P349)</f>
        <v>12</v>
      </c>
      <c r="R349" s="124">
        <f>D349*I349*J349</f>
        <v>36275</v>
      </c>
      <c r="S349" s="124">
        <f>D349*H349*I349*J349</f>
        <v>435300</v>
      </c>
      <c r="T349" s="124">
        <f>(D349*J349)*(1/K349)</f>
        <v>36275</v>
      </c>
      <c r="U349" s="124">
        <f>S349/(O349+Q349)</f>
        <v>12091.666666666666</v>
      </c>
      <c r="V349" s="124" t="s">
        <v>123</v>
      </c>
      <c r="W349" s="124" t="s">
        <v>123</v>
      </c>
      <c r="X349" s="124" t="s">
        <v>123</v>
      </c>
      <c r="Y349" s="194"/>
      <c r="Z349" s="194"/>
      <c r="AA349" s="194"/>
      <c r="AB349" s="194"/>
      <c r="AC349" s="194"/>
      <c r="AD349" s="194"/>
    </row>
    <row r="350" spans="1:30" outlineLevel="1" x14ac:dyDescent="0.2">
      <c r="A350" s="144" t="s">
        <v>1207</v>
      </c>
      <c r="B350" s="144">
        <v>24</v>
      </c>
      <c r="C350" s="144" t="s">
        <v>1190</v>
      </c>
      <c r="D350" s="158">
        <v>1474</v>
      </c>
      <c r="E350" s="124" t="s">
        <v>123</v>
      </c>
      <c r="F350" s="158"/>
      <c r="G350" s="192"/>
      <c r="H350" s="144">
        <v>12</v>
      </c>
      <c r="I350" s="144">
        <v>1</v>
      </c>
      <c r="J350" s="144">
        <v>25</v>
      </c>
      <c r="K350" s="144">
        <v>1</v>
      </c>
      <c r="L350" s="144">
        <v>1</v>
      </c>
      <c r="M350" s="144">
        <v>2</v>
      </c>
      <c r="N350" s="144" t="s">
        <v>1199</v>
      </c>
      <c r="O350" s="123">
        <f>(H350)/((1/M350)*L350)</f>
        <v>24</v>
      </c>
      <c r="P350" s="193">
        <f>1/K350</f>
        <v>1</v>
      </c>
      <c r="Q350" s="194">
        <f>H350/(I350*P350)</f>
        <v>12</v>
      </c>
      <c r="R350" s="124">
        <f>D350*I350*J350</f>
        <v>36850</v>
      </c>
      <c r="S350" s="124">
        <f>D350*H350*I350*J350</f>
        <v>442200</v>
      </c>
      <c r="T350" s="124">
        <f>(D350*J350)*(1/K350)</f>
        <v>36850</v>
      </c>
      <c r="U350" s="124">
        <f>S350/(O350+Q350)</f>
        <v>12283.333333333334</v>
      </c>
      <c r="V350" s="124" t="s">
        <v>123</v>
      </c>
      <c r="W350" s="124" t="s">
        <v>123</v>
      </c>
      <c r="X350" s="124" t="s">
        <v>123</v>
      </c>
      <c r="Y350" s="194"/>
      <c r="Z350" s="194"/>
      <c r="AA350" s="194"/>
      <c r="AB350" s="194"/>
      <c r="AC350" s="194"/>
      <c r="AD350" s="194"/>
    </row>
    <row r="351" spans="1:30" outlineLevel="1" x14ac:dyDescent="0.2">
      <c r="A351" s="144" t="s">
        <v>1207</v>
      </c>
      <c r="B351" s="144">
        <v>25</v>
      </c>
      <c r="C351" s="144" t="s">
        <v>1190</v>
      </c>
      <c r="D351" s="158">
        <v>1508</v>
      </c>
      <c r="E351" s="124" t="s">
        <v>123</v>
      </c>
      <c r="F351" s="158"/>
      <c r="G351" s="192"/>
      <c r="H351" s="144">
        <v>12</v>
      </c>
      <c r="I351" s="144">
        <v>1</v>
      </c>
      <c r="J351" s="144">
        <v>25</v>
      </c>
      <c r="K351" s="144">
        <v>1</v>
      </c>
      <c r="L351" s="144">
        <v>1</v>
      </c>
      <c r="M351" s="144">
        <v>2</v>
      </c>
      <c r="N351" s="144" t="s">
        <v>1199</v>
      </c>
      <c r="O351" s="123">
        <f>(H351)/((1/M351)*L351)</f>
        <v>24</v>
      </c>
      <c r="P351" s="193">
        <f>1/K351</f>
        <v>1</v>
      </c>
      <c r="Q351" s="194">
        <f>H351/(I351*P351)</f>
        <v>12</v>
      </c>
      <c r="R351" s="124">
        <f>D351*I351*J351</f>
        <v>37700</v>
      </c>
      <c r="S351" s="124">
        <f>D351*H351*I351*J351</f>
        <v>452400</v>
      </c>
      <c r="T351" s="124">
        <f>(D351*J351)*(1/K351)</f>
        <v>37700</v>
      </c>
      <c r="U351" s="124">
        <f>S351/(O351+Q351)</f>
        <v>12566.666666666666</v>
      </c>
      <c r="V351" s="124" t="s">
        <v>123</v>
      </c>
      <c r="W351" s="124" t="s">
        <v>123</v>
      </c>
      <c r="X351" s="124" t="s">
        <v>123</v>
      </c>
      <c r="Y351" s="194"/>
      <c r="Z351" s="194"/>
      <c r="AA351" s="194"/>
      <c r="AB351" s="194"/>
      <c r="AC351" s="194"/>
      <c r="AD351" s="194"/>
    </row>
    <row r="352" spans="1:30" x14ac:dyDescent="0.2">
      <c r="A352" s="144" t="s">
        <v>1208</v>
      </c>
      <c r="B352" s="144">
        <v>1</v>
      </c>
      <c r="C352" s="144" t="s">
        <v>1196</v>
      </c>
      <c r="D352" s="158">
        <v>438</v>
      </c>
      <c r="E352" s="124" t="s">
        <v>123</v>
      </c>
      <c r="F352" s="158"/>
      <c r="G352" s="192"/>
      <c r="H352" s="144">
        <v>12</v>
      </c>
      <c r="I352" s="144">
        <v>1</v>
      </c>
      <c r="J352" s="144">
        <v>25</v>
      </c>
      <c r="K352" s="144">
        <v>1</v>
      </c>
      <c r="L352" s="144">
        <v>1</v>
      </c>
      <c r="M352" s="144">
        <v>2</v>
      </c>
      <c r="N352" s="144" t="s">
        <v>1199</v>
      </c>
      <c r="O352" s="123">
        <f>(H352)/((1/M352)*L352)</f>
        <v>24</v>
      </c>
      <c r="P352" s="193">
        <f>1/K352</f>
        <v>1</v>
      </c>
      <c r="Q352" s="194">
        <f>H352/(I352*P352)</f>
        <v>12</v>
      </c>
      <c r="R352" s="124">
        <f>D352*I352*J352</f>
        <v>10950</v>
      </c>
      <c r="S352" s="124">
        <f>D352*H352*I352*J352</f>
        <v>131400</v>
      </c>
      <c r="T352" s="124">
        <f>(D352*J352)*(1/K352)</f>
        <v>10950</v>
      </c>
      <c r="U352" s="124">
        <f>S352/(O352+Q352)</f>
        <v>3650</v>
      </c>
      <c r="V352" s="124" t="s">
        <v>123</v>
      </c>
      <c r="W352" s="124" t="s">
        <v>123</v>
      </c>
      <c r="X352" s="124" t="s">
        <v>123</v>
      </c>
      <c r="Y352" s="194"/>
      <c r="Z352" s="194"/>
      <c r="AA352" s="194"/>
      <c r="AB352" s="194"/>
      <c r="AC352" s="194"/>
      <c r="AD352" s="194"/>
    </row>
    <row r="353" spans="1:30" outlineLevel="1" x14ac:dyDescent="0.2">
      <c r="A353" s="144" t="s">
        <v>1208</v>
      </c>
      <c r="B353" s="144">
        <v>2</v>
      </c>
      <c r="C353" s="144" t="s">
        <v>1196</v>
      </c>
      <c r="D353" s="158">
        <v>457</v>
      </c>
      <c r="E353" s="124" t="s">
        <v>123</v>
      </c>
      <c r="F353" s="158"/>
      <c r="G353" s="192"/>
      <c r="H353" s="144">
        <v>12</v>
      </c>
      <c r="I353" s="144">
        <v>1</v>
      </c>
      <c r="J353" s="144">
        <v>25</v>
      </c>
      <c r="K353" s="144">
        <v>1</v>
      </c>
      <c r="L353" s="144">
        <v>1</v>
      </c>
      <c r="M353" s="144">
        <v>2</v>
      </c>
      <c r="N353" s="144" t="s">
        <v>1199</v>
      </c>
      <c r="O353" s="123">
        <f>(H353)/((1/M353)*L353)</f>
        <v>24</v>
      </c>
      <c r="P353" s="193">
        <f>1/K353</f>
        <v>1</v>
      </c>
      <c r="Q353" s="194">
        <f>H353/(I353*P353)</f>
        <v>12</v>
      </c>
      <c r="R353" s="124">
        <f>D353*I353*J353</f>
        <v>11425</v>
      </c>
      <c r="S353" s="124">
        <f>D353*H353*I353*J353</f>
        <v>137100</v>
      </c>
      <c r="T353" s="124">
        <f>(D353*J353)*(1/K353)</f>
        <v>11425</v>
      </c>
      <c r="U353" s="124">
        <f>S353/(O353+Q353)</f>
        <v>3808.3333333333335</v>
      </c>
      <c r="V353" s="124" t="s">
        <v>123</v>
      </c>
      <c r="W353" s="124" t="s">
        <v>123</v>
      </c>
      <c r="X353" s="124" t="s">
        <v>123</v>
      </c>
      <c r="Y353" s="194"/>
      <c r="Z353" s="194"/>
      <c r="AA353" s="194"/>
      <c r="AB353" s="194"/>
      <c r="AC353" s="194"/>
      <c r="AD353" s="194"/>
    </row>
    <row r="354" spans="1:30" outlineLevel="1" x14ac:dyDescent="0.2">
      <c r="A354" s="144" t="s">
        <v>1208</v>
      </c>
      <c r="B354" s="144">
        <v>3</v>
      </c>
      <c r="C354" s="144" t="s">
        <v>1196</v>
      </c>
      <c r="D354" s="158">
        <v>475</v>
      </c>
      <c r="E354" s="124" t="s">
        <v>123</v>
      </c>
      <c r="F354" s="158"/>
      <c r="G354" s="192"/>
      <c r="H354" s="144">
        <v>12</v>
      </c>
      <c r="I354" s="144">
        <v>1</v>
      </c>
      <c r="J354" s="144">
        <v>25</v>
      </c>
      <c r="K354" s="144">
        <v>1</v>
      </c>
      <c r="L354" s="144">
        <v>1</v>
      </c>
      <c r="M354" s="144">
        <v>2</v>
      </c>
      <c r="N354" s="144" t="s">
        <v>1199</v>
      </c>
      <c r="O354" s="123">
        <f>(H354)/((1/M354)*L354)</f>
        <v>24</v>
      </c>
      <c r="P354" s="193">
        <f>1/K354</f>
        <v>1</v>
      </c>
      <c r="Q354" s="194">
        <f>H354/(I354*P354)</f>
        <v>12</v>
      </c>
      <c r="R354" s="124">
        <f>D354*I354*J354</f>
        <v>11875</v>
      </c>
      <c r="S354" s="124">
        <f>D354*H354*I354*J354</f>
        <v>142500</v>
      </c>
      <c r="T354" s="124">
        <f>(D354*J354)*(1/K354)</f>
        <v>11875</v>
      </c>
      <c r="U354" s="124">
        <f>S354/(O354+Q354)</f>
        <v>3958.3333333333335</v>
      </c>
      <c r="V354" s="124" t="s">
        <v>123</v>
      </c>
      <c r="W354" s="124" t="s">
        <v>123</v>
      </c>
      <c r="X354" s="124" t="s">
        <v>123</v>
      </c>
      <c r="Y354" s="194"/>
      <c r="Z354" s="194"/>
      <c r="AA354" s="194"/>
      <c r="AB354" s="194"/>
      <c r="AC354" s="194"/>
      <c r="AD354" s="194"/>
    </row>
    <row r="355" spans="1:30" outlineLevel="1" x14ac:dyDescent="0.2">
      <c r="A355" s="144" t="s">
        <v>1208</v>
      </c>
      <c r="B355" s="144">
        <v>4</v>
      </c>
      <c r="C355" s="144" t="s">
        <v>1196</v>
      </c>
      <c r="D355" s="158">
        <v>489</v>
      </c>
      <c r="E355" s="124" t="s">
        <v>123</v>
      </c>
      <c r="F355" s="158"/>
      <c r="G355" s="192"/>
      <c r="H355" s="144">
        <v>12</v>
      </c>
      <c r="I355" s="144">
        <v>1</v>
      </c>
      <c r="J355" s="144">
        <v>25</v>
      </c>
      <c r="K355" s="144">
        <v>1</v>
      </c>
      <c r="L355" s="144">
        <v>1</v>
      </c>
      <c r="M355" s="144">
        <v>2</v>
      </c>
      <c r="N355" s="144" t="s">
        <v>1199</v>
      </c>
      <c r="O355" s="123">
        <f>(H355)/((1/M355)*L355)</f>
        <v>24</v>
      </c>
      <c r="P355" s="193">
        <f>1/K355</f>
        <v>1</v>
      </c>
      <c r="Q355" s="194">
        <f>H355/(I355*P355)</f>
        <v>12</v>
      </c>
      <c r="R355" s="124">
        <f>D355*I355*J355</f>
        <v>12225</v>
      </c>
      <c r="S355" s="124">
        <f>D355*H355*I355*J355</f>
        <v>146700</v>
      </c>
      <c r="T355" s="124">
        <f>(D355*J355)*(1/K355)</f>
        <v>12225</v>
      </c>
      <c r="U355" s="124">
        <f>S355/(O355+Q355)</f>
        <v>4075</v>
      </c>
      <c r="V355" s="124" t="s">
        <v>123</v>
      </c>
      <c r="W355" s="124" t="s">
        <v>123</v>
      </c>
      <c r="X355" s="124" t="s">
        <v>123</v>
      </c>
      <c r="Y355" s="194"/>
      <c r="Z355" s="194"/>
      <c r="AA355" s="194"/>
      <c r="AB355" s="194"/>
      <c r="AC355" s="194"/>
      <c r="AD355" s="194"/>
    </row>
    <row r="356" spans="1:30" outlineLevel="1" x14ac:dyDescent="0.2">
      <c r="A356" s="144" t="s">
        <v>1208</v>
      </c>
      <c r="B356" s="144">
        <v>5</v>
      </c>
      <c r="C356" s="144" t="s">
        <v>1196</v>
      </c>
      <c r="D356" s="158">
        <v>497</v>
      </c>
      <c r="E356" s="124" t="s">
        <v>123</v>
      </c>
      <c r="F356" s="158"/>
      <c r="G356" s="192"/>
      <c r="H356" s="144">
        <v>12</v>
      </c>
      <c r="I356" s="144">
        <v>1</v>
      </c>
      <c r="J356" s="144">
        <v>25</v>
      </c>
      <c r="K356" s="144">
        <v>1</v>
      </c>
      <c r="L356" s="144">
        <v>1</v>
      </c>
      <c r="M356" s="144">
        <v>2</v>
      </c>
      <c r="N356" s="144" t="s">
        <v>1199</v>
      </c>
      <c r="O356" s="123">
        <f>(H356)/((1/M356)*L356)</f>
        <v>24</v>
      </c>
      <c r="P356" s="193">
        <f>1/K356</f>
        <v>1</v>
      </c>
      <c r="Q356" s="194">
        <f>H356/(I356*P356)</f>
        <v>12</v>
      </c>
      <c r="R356" s="124">
        <f>D356*I356*J356</f>
        <v>12425</v>
      </c>
      <c r="S356" s="124">
        <f>D356*H356*I356*J356</f>
        <v>149100</v>
      </c>
      <c r="T356" s="124">
        <f>(D356*J356)*(1/K356)</f>
        <v>12425</v>
      </c>
      <c r="U356" s="124">
        <f>S356/(O356+Q356)</f>
        <v>4141.666666666667</v>
      </c>
      <c r="V356" s="124" t="s">
        <v>123</v>
      </c>
      <c r="W356" s="124" t="s">
        <v>123</v>
      </c>
      <c r="X356" s="124" t="s">
        <v>123</v>
      </c>
      <c r="Y356" s="194"/>
      <c r="Z356" s="194"/>
      <c r="AA356" s="194"/>
      <c r="AB356" s="194"/>
      <c r="AC356" s="194"/>
      <c r="AD356" s="194"/>
    </row>
    <row r="357" spans="1:30" outlineLevel="1" x14ac:dyDescent="0.2">
      <c r="A357" s="144" t="s">
        <v>1208</v>
      </c>
      <c r="B357" s="144">
        <v>6</v>
      </c>
      <c r="C357" s="144" t="s">
        <v>1196</v>
      </c>
      <c r="D357" s="158">
        <v>512</v>
      </c>
      <c r="E357" s="124" t="s">
        <v>123</v>
      </c>
      <c r="F357" s="158"/>
      <c r="G357" s="192"/>
      <c r="H357" s="144">
        <v>12</v>
      </c>
      <c r="I357" s="144">
        <v>1</v>
      </c>
      <c r="J357" s="144">
        <v>25</v>
      </c>
      <c r="K357" s="144">
        <v>1</v>
      </c>
      <c r="L357" s="144">
        <v>1</v>
      </c>
      <c r="M357" s="144">
        <v>2</v>
      </c>
      <c r="N357" s="144" t="s">
        <v>1199</v>
      </c>
      <c r="O357" s="123">
        <f>(H357)/((1/M357)*L357)</f>
        <v>24</v>
      </c>
      <c r="P357" s="193">
        <f>1/K357</f>
        <v>1</v>
      </c>
      <c r="Q357" s="194">
        <f>H357/(I357*P357)</f>
        <v>12</v>
      </c>
      <c r="R357" s="124">
        <f>D357*I357*J357</f>
        <v>12800</v>
      </c>
      <c r="S357" s="124">
        <f>D357*H357*I357*J357</f>
        <v>153600</v>
      </c>
      <c r="T357" s="124">
        <f>(D357*J357)*(1/K357)</f>
        <v>12800</v>
      </c>
      <c r="U357" s="124">
        <f>S357/(O357+Q357)</f>
        <v>4266.666666666667</v>
      </c>
      <c r="V357" s="124" t="s">
        <v>123</v>
      </c>
      <c r="W357" s="124" t="s">
        <v>123</v>
      </c>
      <c r="X357" s="124" t="s">
        <v>123</v>
      </c>
      <c r="Y357" s="194"/>
      <c r="Z357" s="194"/>
      <c r="AA357" s="194"/>
      <c r="AB357" s="194"/>
      <c r="AC357" s="194"/>
      <c r="AD357" s="194"/>
    </row>
    <row r="358" spans="1:30" outlineLevel="1" x14ac:dyDescent="0.2">
      <c r="A358" s="144" t="s">
        <v>1208</v>
      </c>
      <c r="B358" s="144">
        <v>7</v>
      </c>
      <c r="C358" s="144" t="s">
        <v>1196</v>
      </c>
      <c r="D358" s="158">
        <v>533</v>
      </c>
      <c r="E358" s="124" t="s">
        <v>123</v>
      </c>
      <c r="F358" s="158"/>
      <c r="G358" s="192"/>
      <c r="H358" s="144">
        <v>12</v>
      </c>
      <c r="I358" s="144">
        <v>1</v>
      </c>
      <c r="J358" s="144">
        <v>25</v>
      </c>
      <c r="K358" s="144">
        <v>1</v>
      </c>
      <c r="L358" s="144">
        <v>1</v>
      </c>
      <c r="M358" s="144">
        <v>2</v>
      </c>
      <c r="N358" s="144" t="s">
        <v>1199</v>
      </c>
      <c r="O358" s="123">
        <f>(H358)/((1/M358)*L358)</f>
        <v>24</v>
      </c>
      <c r="P358" s="193">
        <f>1/K358</f>
        <v>1</v>
      </c>
      <c r="Q358" s="194">
        <f>H358/(I358*P358)</f>
        <v>12</v>
      </c>
      <c r="R358" s="124">
        <f>D358*I358*J358</f>
        <v>13325</v>
      </c>
      <c r="S358" s="124">
        <f>D358*H358*I358*J358</f>
        <v>159900</v>
      </c>
      <c r="T358" s="124">
        <f>(D358*J358)*(1/K358)</f>
        <v>13325</v>
      </c>
      <c r="U358" s="124">
        <f>S358/(O358+Q358)</f>
        <v>4441.666666666667</v>
      </c>
      <c r="V358" s="124" t="s">
        <v>123</v>
      </c>
      <c r="W358" s="124" t="s">
        <v>123</v>
      </c>
      <c r="X358" s="124" t="s">
        <v>123</v>
      </c>
      <c r="Y358" s="194"/>
      <c r="Z358" s="194"/>
      <c r="AA358" s="194"/>
      <c r="AB358" s="194"/>
      <c r="AC358" s="194"/>
      <c r="AD358" s="194"/>
    </row>
    <row r="359" spans="1:30" outlineLevel="1" x14ac:dyDescent="0.2">
      <c r="A359" s="144" t="s">
        <v>1208</v>
      </c>
      <c r="B359" s="144">
        <v>8</v>
      </c>
      <c r="C359" s="144" t="s">
        <v>1196</v>
      </c>
      <c r="D359" s="158">
        <v>546</v>
      </c>
      <c r="E359" s="124" t="s">
        <v>123</v>
      </c>
      <c r="F359" s="158"/>
      <c r="G359" s="192"/>
      <c r="H359" s="144">
        <v>12</v>
      </c>
      <c r="I359" s="144">
        <v>1</v>
      </c>
      <c r="J359" s="144">
        <v>25</v>
      </c>
      <c r="K359" s="144">
        <v>1</v>
      </c>
      <c r="L359" s="144">
        <v>1</v>
      </c>
      <c r="M359" s="144">
        <v>2</v>
      </c>
      <c r="N359" s="144" t="s">
        <v>1199</v>
      </c>
      <c r="O359" s="123">
        <f>(H359)/((1/M359)*L359)</f>
        <v>24</v>
      </c>
      <c r="P359" s="193">
        <f>1/K359</f>
        <v>1</v>
      </c>
      <c r="Q359" s="194">
        <f>H359/(I359*P359)</f>
        <v>12</v>
      </c>
      <c r="R359" s="124">
        <f>D359*I359*J359</f>
        <v>13650</v>
      </c>
      <c r="S359" s="124">
        <f>D359*H359*I359*J359</f>
        <v>163800</v>
      </c>
      <c r="T359" s="124">
        <f>(D359*J359)*(1/K359)</f>
        <v>13650</v>
      </c>
      <c r="U359" s="124">
        <f>S359/(O359+Q359)</f>
        <v>4550</v>
      </c>
      <c r="V359" s="124" t="s">
        <v>123</v>
      </c>
      <c r="W359" s="124" t="s">
        <v>123</v>
      </c>
      <c r="X359" s="124" t="s">
        <v>123</v>
      </c>
      <c r="Y359" s="194"/>
      <c r="Z359" s="194"/>
      <c r="AA359" s="194"/>
      <c r="AB359" s="194"/>
      <c r="AC359" s="194"/>
      <c r="AD359" s="194"/>
    </row>
    <row r="360" spans="1:30" outlineLevel="1" x14ac:dyDescent="0.2">
      <c r="A360" s="144" t="s">
        <v>1208</v>
      </c>
      <c r="B360" s="144">
        <v>9</v>
      </c>
      <c r="C360" s="144" t="s">
        <v>1196</v>
      </c>
      <c r="D360" s="158">
        <v>550</v>
      </c>
      <c r="E360" s="124" t="s">
        <v>123</v>
      </c>
      <c r="F360" s="158"/>
      <c r="G360" s="192"/>
      <c r="H360" s="144">
        <v>12</v>
      </c>
      <c r="I360" s="144">
        <v>1</v>
      </c>
      <c r="J360" s="144">
        <v>25</v>
      </c>
      <c r="K360" s="144">
        <v>1</v>
      </c>
      <c r="L360" s="144">
        <v>1</v>
      </c>
      <c r="M360" s="144">
        <v>2</v>
      </c>
      <c r="N360" s="144" t="s">
        <v>1199</v>
      </c>
      <c r="O360" s="123">
        <f>(H360)/((1/M360)*L360)</f>
        <v>24</v>
      </c>
      <c r="P360" s="193">
        <f>1/K360</f>
        <v>1</v>
      </c>
      <c r="Q360" s="194">
        <f>H360/(I360*P360)</f>
        <v>12</v>
      </c>
      <c r="R360" s="124">
        <f>D360*I360*J360</f>
        <v>13750</v>
      </c>
      <c r="S360" s="124">
        <f>D360*H360*I360*J360</f>
        <v>165000</v>
      </c>
      <c r="T360" s="124">
        <f>(D360*J360)*(1/K360)</f>
        <v>13750</v>
      </c>
      <c r="U360" s="124">
        <f>S360/(O360+Q360)</f>
        <v>4583.333333333333</v>
      </c>
      <c r="V360" s="124" t="s">
        <v>123</v>
      </c>
      <c r="W360" s="124" t="s">
        <v>123</v>
      </c>
      <c r="X360" s="124" t="s">
        <v>123</v>
      </c>
      <c r="Y360" s="194"/>
      <c r="Z360" s="194"/>
      <c r="AA360" s="194"/>
      <c r="AB360" s="194"/>
      <c r="AC360" s="194"/>
      <c r="AD360" s="194"/>
    </row>
    <row r="361" spans="1:30" outlineLevel="1" x14ac:dyDescent="0.2">
      <c r="A361" s="144" t="s">
        <v>1208</v>
      </c>
      <c r="B361" s="144">
        <v>10</v>
      </c>
      <c r="C361" s="144" t="s">
        <v>1196</v>
      </c>
      <c r="D361" s="158">
        <v>571</v>
      </c>
      <c r="E361" s="124" t="s">
        <v>123</v>
      </c>
      <c r="F361" s="158"/>
      <c r="G361" s="192"/>
      <c r="H361" s="144">
        <v>12</v>
      </c>
      <c r="I361" s="144">
        <v>1</v>
      </c>
      <c r="J361" s="144">
        <v>25</v>
      </c>
      <c r="K361" s="144">
        <v>1</v>
      </c>
      <c r="L361" s="144">
        <v>1</v>
      </c>
      <c r="M361" s="144">
        <v>2</v>
      </c>
      <c r="N361" s="144" t="s">
        <v>1199</v>
      </c>
      <c r="O361" s="123">
        <f>(H361)/((1/M361)*L361)</f>
        <v>24</v>
      </c>
      <c r="P361" s="193">
        <f>1/K361</f>
        <v>1</v>
      </c>
      <c r="Q361" s="194">
        <f>H361/(I361*P361)</f>
        <v>12</v>
      </c>
      <c r="R361" s="124">
        <f>D361*I361*J361</f>
        <v>14275</v>
      </c>
      <c r="S361" s="124">
        <f>D361*H361*I361*J361</f>
        <v>171300</v>
      </c>
      <c r="T361" s="124">
        <f>(D361*J361)*(1/K361)</f>
        <v>14275</v>
      </c>
      <c r="U361" s="124">
        <f>S361/(O361+Q361)</f>
        <v>4758.333333333333</v>
      </c>
      <c r="V361" s="124" t="s">
        <v>123</v>
      </c>
      <c r="W361" s="124" t="s">
        <v>123</v>
      </c>
      <c r="X361" s="124" t="s">
        <v>123</v>
      </c>
      <c r="Y361" s="194"/>
      <c r="Z361" s="194"/>
      <c r="AA361" s="194"/>
      <c r="AB361" s="194"/>
      <c r="AC361" s="194"/>
      <c r="AD361" s="194"/>
    </row>
    <row r="362" spans="1:30" outlineLevel="1" x14ac:dyDescent="0.2">
      <c r="A362" s="144" t="s">
        <v>1208</v>
      </c>
      <c r="B362" s="144">
        <v>11</v>
      </c>
      <c r="C362" s="144" t="s">
        <v>1196</v>
      </c>
      <c r="D362" s="158">
        <v>583</v>
      </c>
      <c r="E362" s="124" t="s">
        <v>123</v>
      </c>
      <c r="F362" s="158"/>
      <c r="G362" s="192"/>
      <c r="H362" s="144">
        <v>12</v>
      </c>
      <c r="I362" s="144">
        <v>1</v>
      </c>
      <c r="J362" s="144">
        <v>25</v>
      </c>
      <c r="K362" s="144">
        <v>1</v>
      </c>
      <c r="L362" s="144">
        <v>1</v>
      </c>
      <c r="M362" s="144">
        <v>2</v>
      </c>
      <c r="N362" s="144" t="s">
        <v>1199</v>
      </c>
      <c r="O362" s="123">
        <f>(H362)/((1/M362)*L362)</f>
        <v>24</v>
      </c>
      <c r="P362" s="193">
        <f>1/K362</f>
        <v>1</v>
      </c>
      <c r="Q362" s="194">
        <f>H362/(I362*P362)</f>
        <v>12</v>
      </c>
      <c r="R362" s="124">
        <f>D362*I362*J362</f>
        <v>14575</v>
      </c>
      <c r="S362" s="124">
        <f>D362*H362*I362*J362</f>
        <v>174900</v>
      </c>
      <c r="T362" s="124">
        <f>(D362*J362)*(1/K362)</f>
        <v>14575</v>
      </c>
      <c r="U362" s="124">
        <f>S362/(O362+Q362)</f>
        <v>4858.333333333333</v>
      </c>
      <c r="V362" s="124" t="s">
        <v>123</v>
      </c>
      <c r="W362" s="124" t="s">
        <v>123</v>
      </c>
      <c r="X362" s="124" t="s">
        <v>123</v>
      </c>
      <c r="Y362" s="194"/>
      <c r="Z362" s="194"/>
      <c r="AA362" s="194"/>
      <c r="AB362" s="194"/>
      <c r="AC362" s="194"/>
      <c r="AD362" s="194"/>
    </row>
    <row r="363" spans="1:30" outlineLevel="1" x14ac:dyDescent="0.2">
      <c r="A363" s="144" t="s">
        <v>1208</v>
      </c>
      <c r="B363" s="144">
        <v>12</v>
      </c>
      <c r="C363" s="144" t="s">
        <v>1196</v>
      </c>
      <c r="D363" s="158">
        <v>597</v>
      </c>
      <c r="E363" s="124" t="s">
        <v>123</v>
      </c>
      <c r="F363" s="158"/>
      <c r="G363" s="192"/>
      <c r="H363" s="144">
        <v>12</v>
      </c>
      <c r="I363" s="144">
        <v>1</v>
      </c>
      <c r="J363" s="144">
        <v>25</v>
      </c>
      <c r="K363" s="144">
        <v>1</v>
      </c>
      <c r="L363" s="144">
        <v>1</v>
      </c>
      <c r="M363" s="144">
        <v>2</v>
      </c>
      <c r="N363" s="144" t="s">
        <v>1199</v>
      </c>
      <c r="O363" s="123">
        <f>(H363)/((1/M363)*L363)</f>
        <v>24</v>
      </c>
      <c r="P363" s="193">
        <f>1/K363</f>
        <v>1</v>
      </c>
      <c r="Q363" s="194">
        <f>H363/(I363*P363)</f>
        <v>12</v>
      </c>
      <c r="R363" s="124">
        <f>D363*I363*J363</f>
        <v>14925</v>
      </c>
      <c r="S363" s="124">
        <f>D363*H363*I363*J363</f>
        <v>179100</v>
      </c>
      <c r="T363" s="124">
        <f>(D363*J363)*(1/K363)</f>
        <v>14925</v>
      </c>
      <c r="U363" s="124">
        <f>S363/(O363+Q363)</f>
        <v>4975</v>
      </c>
      <c r="V363" s="124" t="s">
        <v>123</v>
      </c>
      <c r="W363" s="124" t="s">
        <v>123</v>
      </c>
      <c r="X363" s="124" t="s">
        <v>123</v>
      </c>
      <c r="Y363" s="194"/>
      <c r="Z363" s="194"/>
      <c r="AA363" s="194"/>
      <c r="AB363" s="194"/>
      <c r="AC363" s="194"/>
      <c r="AD363" s="194"/>
    </row>
    <row r="364" spans="1:30" outlineLevel="1" x14ac:dyDescent="0.2">
      <c r="A364" s="144" t="s">
        <v>1208</v>
      </c>
      <c r="B364" s="144">
        <v>13</v>
      </c>
      <c r="C364" s="144" t="s">
        <v>1196</v>
      </c>
      <c r="D364" s="158">
        <v>599</v>
      </c>
      <c r="E364" s="124" t="s">
        <v>123</v>
      </c>
      <c r="F364" s="158"/>
      <c r="G364" s="192"/>
      <c r="H364" s="144">
        <v>12</v>
      </c>
      <c r="I364" s="144">
        <v>1</v>
      </c>
      <c r="J364" s="144">
        <v>25</v>
      </c>
      <c r="K364" s="144">
        <v>1</v>
      </c>
      <c r="L364" s="144">
        <v>1</v>
      </c>
      <c r="M364" s="144">
        <v>2</v>
      </c>
      <c r="N364" s="144" t="s">
        <v>1199</v>
      </c>
      <c r="O364" s="123">
        <f>(H364)/((1/M364)*L364)</f>
        <v>24</v>
      </c>
      <c r="P364" s="193">
        <f>1/K364</f>
        <v>1</v>
      </c>
      <c r="Q364" s="194">
        <f>H364/(I364*P364)</f>
        <v>12</v>
      </c>
      <c r="R364" s="124">
        <f>D364*I364*J364</f>
        <v>14975</v>
      </c>
      <c r="S364" s="124">
        <f>D364*H364*I364*J364</f>
        <v>179700</v>
      </c>
      <c r="T364" s="124">
        <f>(D364*J364)*(1/K364)</f>
        <v>14975</v>
      </c>
      <c r="U364" s="124">
        <f>S364/(O364+Q364)</f>
        <v>4991.666666666667</v>
      </c>
      <c r="V364" s="124" t="s">
        <v>123</v>
      </c>
      <c r="W364" s="124" t="s">
        <v>123</v>
      </c>
      <c r="X364" s="124" t="s">
        <v>123</v>
      </c>
      <c r="Y364" s="194"/>
      <c r="Z364" s="194"/>
      <c r="AA364" s="194"/>
      <c r="AB364" s="194"/>
      <c r="AC364" s="194"/>
      <c r="AD364" s="194"/>
    </row>
    <row r="365" spans="1:30" outlineLevel="1" x14ac:dyDescent="0.2">
      <c r="A365" s="144" t="s">
        <v>1208</v>
      </c>
      <c r="B365" s="144">
        <v>14</v>
      </c>
      <c r="C365" s="144" t="s">
        <v>1196</v>
      </c>
      <c r="D365" s="158">
        <v>611</v>
      </c>
      <c r="E365" s="124" t="s">
        <v>123</v>
      </c>
      <c r="F365" s="158"/>
      <c r="G365" s="192"/>
      <c r="H365" s="144">
        <v>12</v>
      </c>
      <c r="I365" s="144">
        <v>1</v>
      </c>
      <c r="J365" s="144">
        <v>25</v>
      </c>
      <c r="K365" s="144">
        <v>1</v>
      </c>
      <c r="L365" s="144">
        <v>1</v>
      </c>
      <c r="M365" s="144">
        <v>2</v>
      </c>
      <c r="N365" s="144" t="s">
        <v>1199</v>
      </c>
      <c r="O365" s="123">
        <f>(H365)/((1/M365)*L365)</f>
        <v>24</v>
      </c>
      <c r="P365" s="193">
        <f>1/K365</f>
        <v>1</v>
      </c>
      <c r="Q365" s="194">
        <f>H365/(I365*P365)</f>
        <v>12</v>
      </c>
      <c r="R365" s="124">
        <f>D365*I365*J365</f>
        <v>15275</v>
      </c>
      <c r="S365" s="124">
        <f>D365*H365*I365*J365</f>
        <v>183300</v>
      </c>
      <c r="T365" s="124">
        <f>(D365*J365)*(1/K365)</f>
        <v>15275</v>
      </c>
      <c r="U365" s="124">
        <f>S365/(O365+Q365)</f>
        <v>5091.666666666667</v>
      </c>
      <c r="V365" s="124" t="s">
        <v>123</v>
      </c>
      <c r="W365" s="124" t="s">
        <v>123</v>
      </c>
      <c r="X365" s="124" t="s">
        <v>123</v>
      </c>
      <c r="Y365" s="194"/>
      <c r="Z365" s="194"/>
      <c r="AA365" s="194"/>
      <c r="AB365" s="194"/>
      <c r="AC365" s="194"/>
      <c r="AD365" s="194"/>
    </row>
    <row r="366" spans="1:30" outlineLevel="1" x14ac:dyDescent="0.2">
      <c r="A366" s="144" t="s">
        <v>1208</v>
      </c>
      <c r="B366" s="144">
        <v>15</v>
      </c>
      <c r="C366" s="144" t="s">
        <v>1196</v>
      </c>
      <c r="D366" s="158">
        <v>618</v>
      </c>
      <c r="E366" s="124" t="s">
        <v>123</v>
      </c>
      <c r="F366" s="158"/>
      <c r="G366" s="192"/>
      <c r="H366" s="144">
        <v>12</v>
      </c>
      <c r="I366" s="144">
        <v>1</v>
      </c>
      <c r="J366" s="144">
        <v>25</v>
      </c>
      <c r="K366" s="144">
        <v>1</v>
      </c>
      <c r="L366" s="144">
        <v>1</v>
      </c>
      <c r="M366" s="144">
        <v>2</v>
      </c>
      <c r="N366" s="144" t="s">
        <v>1199</v>
      </c>
      <c r="O366" s="123">
        <f>(H366)/((1/M366)*L366)</f>
        <v>24</v>
      </c>
      <c r="P366" s="193">
        <f>1/K366</f>
        <v>1</v>
      </c>
      <c r="Q366" s="194">
        <f>H366/(I366*P366)</f>
        <v>12</v>
      </c>
      <c r="R366" s="124">
        <f>D366*I366*J366</f>
        <v>15450</v>
      </c>
      <c r="S366" s="124">
        <f>D366*H366*I366*J366</f>
        <v>185400</v>
      </c>
      <c r="T366" s="124">
        <f>(D366*J366)*(1/K366)</f>
        <v>15450</v>
      </c>
      <c r="U366" s="124">
        <f>S366/(O366+Q366)</f>
        <v>5150</v>
      </c>
      <c r="V366" s="124" t="s">
        <v>123</v>
      </c>
      <c r="W366" s="124" t="s">
        <v>123</v>
      </c>
      <c r="X366" s="124" t="s">
        <v>123</v>
      </c>
      <c r="Y366" s="194"/>
      <c r="Z366" s="194"/>
      <c r="AA366" s="194"/>
      <c r="AB366" s="194"/>
      <c r="AC366" s="194"/>
      <c r="AD366" s="194"/>
    </row>
    <row r="367" spans="1:30" outlineLevel="1" x14ac:dyDescent="0.2">
      <c r="A367" s="144" t="s">
        <v>1208</v>
      </c>
      <c r="B367" s="144">
        <v>16</v>
      </c>
      <c r="C367" s="144" t="s">
        <v>1196</v>
      </c>
      <c r="D367" s="158">
        <v>632</v>
      </c>
      <c r="E367" s="124" t="s">
        <v>123</v>
      </c>
      <c r="F367" s="158"/>
      <c r="G367" s="192"/>
      <c r="H367" s="144">
        <v>12</v>
      </c>
      <c r="I367" s="144">
        <v>1</v>
      </c>
      <c r="J367" s="144">
        <v>25</v>
      </c>
      <c r="K367" s="144">
        <v>1</v>
      </c>
      <c r="L367" s="144">
        <v>1</v>
      </c>
      <c r="M367" s="144">
        <v>2</v>
      </c>
      <c r="N367" s="144" t="s">
        <v>1199</v>
      </c>
      <c r="O367" s="123">
        <f>(H367)/((1/M367)*L367)</f>
        <v>24</v>
      </c>
      <c r="P367" s="193">
        <f>1/K367</f>
        <v>1</v>
      </c>
      <c r="Q367" s="194">
        <f>H367/(I367*P367)</f>
        <v>12</v>
      </c>
      <c r="R367" s="124">
        <f>D367*I367*J367</f>
        <v>15800</v>
      </c>
      <c r="S367" s="124">
        <f>D367*H367*I367*J367</f>
        <v>189600</v>
      </c>
      <c r="T367" s="124">
        <f>(D367*J367)*(1/K367)</f>
        <v>15800</v>
      </c>
      <c r="U367" s="124">
        <f>S367/(O367+Q367)</f>
        <v>5266.666666666667</v>
      </c>
      <c r="V367" s="124" t="s">
        <v>123</v>
      </c>
      <c r="W367" s="124" t="s">
        <v>123</v>
      </c>
      <c r="X367" s="124" t="s">
        <v>123</v>
      </c>
      <c r="Y367" s="194"/>
      <c r="Z367" s="194"/>
      <c r="AA367" s="194"/>
      <c r="AB367" s="194"/>
      <c r="AC367" s="194"/>
      <c r="AD367" s="194"/>
    </row>
    <row r="368" spans="1:30" outlineLevel="1" x14ac:dyDescent="0.2">
      <c r="A368" s="144" t="s">
        <v>1208</v>
      </c>
      <c r="B368" s="144">
        <v>17</v>
      </c>
      <c r="C368" s="144" t="s">
        <v>1196</v>
      </c>
      <c r="D368" s="158">
        <v>640</v>
      </c>
      <c r="E368" s="124" t="s">
        <v>123</v>
      </c>
      <c r="F368" s="158"/>
      <c r="G368" s="192"/>
      <c r="H368" s="144">
        <v>12</v>
      </c>
      <c r="I368" s="144">
        <v>1</v>
      </c>
      <c r="J368" s="144">
        <v>25</v>
      </c>
      <c r="K368" s="144">
        <v>1</v>
      </c>
      <c r="L368" s="144">
        <v>1</v>
      </c>
      <c r="M368" s="144">
        <v>2</v>
      </c>
      <c r="N368" s="144" t="s">
        <v>1199</v>
      </c>
      <c r="O368" s="123">
        <f>(H368)/((1/M368)*L368)</f>
        <v>24</v>
      </c>
      <c r="P368" s="193">
        <f>1/K368</f>
        <v>1</v>
      </c>
      <c r="Q368" s="194">
        <f>H368/(I368*P368)</f>
        <v>12</v>
      </c>
      <c r="R368" s="124">
        <f>D368*I368*J368</f>
        <v>16000</v>
      </c>
      <c r="S368" s="124">
        <f>D368*H368*I368*J368</f>
        <v>192000</v>
      </c>
      <c r="T368" s="124">
        <f>(D368*J368)*(1/K368)</f>
        <v>16000</v>
      </c>
      <c r="U368" s="124">
        <f>S368/(O368+Q368)</f>
        <v>5333.333333333333</v>
      </c>
      <c r="V368" s="124" t="s">
        <v>123</v>
      </c>
      <c r="W368" s="124" t="s">
        <v>123</v>
      </c>
      <c r="X368" s="124" t="s">
        <v>123</v>
      </c>
      <c r="Y368" s="194"/>
      <c r="Z368" s="194"/>
      <c r="AA368" s="194"/>
      <c r="AB368" s="194"/>
      <c r="AC368" s="194"/>
      <c r="AD368" s="194"/>
    </row>
    <row r="369" spans="1:30" outlineLevel="1" x14ac:dyDescent="0.2">
      <c r="A369" s="144" t="s">
        <v>1208</v>
      </c>
      <c r="B369" s="144">
        <v>18</v>
      </c>
      <c r="C369" s="144" t="s">
        <v>1196</v>
      </c>
      <c r="D369" s="158">
        <v>648</v>
      </c>
      <c r="E369" s="124" t="s">
        <v>123</v>
      </c>
      <c r="F369" s="158"/>
      <c r="G369" s="192"/>
      <c r="H369" s="144">
        <v>12</v>
      </c>
      <c r="I369" s="144">
        <v>1</v>
      </c>
      <c r="J369" s="144">
        <v>25</v>
      </c>
      <c r="K369" s="144">
        <v>1</v>
      </c>
      <c r="L369" s="144">
        <v>1</v>
      </c>
      <c r="M369" s="144">
        <v>2</v>
      </c>
      <c r="N369" s="144" t="s">
        <v>1199</v>
      </c>
      <c r="O369" s="123">
        <f>(H369)/((1/M369)*L369)</f>
        <v>24</v>
      </c>
      <c r="P369" s="193">
        <f>1/K369</f>
        <v>1</v>
      </c>
      <c r="Q369" s="194">
        <f>H369/(I369*P369)</f>
        <v>12</v>
      </c>
      <c r="R369" s="124">
        <f>D369*I369*J369</f>
        <v>16200</v>
      </c>
      <c r="S369" s="124">
        <f>D369*H369*I369*J369</f>
        <v>194400</v>
      </c>
      <c r="T369" s="124">
        <f>(D369*J369)*(1/K369)</f>
        <v>16200</v>
      </c>
      <c r="U369" s="124">
        <f>S369/(O369+Q369)</f>
        <v>5400</v>
      </c>
      <c r="V369" s="124" t="s">
        <v>123</v>
      </c>
      <c r="W369" s="124" t="s">
        <v>123</v>
      </c>
      <c r="X369" s="124" t="s">
        <v>123</v>
      </c>
      <c r="Y369" s="194"/>
      <c r="Z369" s="194"/>
      <c r="AA369" s="194"/>
      <c r="AB369" s="194"/>
      <c r="AC369" s="194"/>
      <c r="AD369" s="194"/>
    </row>
    <row r="370" spans="1:30" outlineLevel="1" x14ac:dyDescent="0.2">
      <c r="A370" s="144" t="s">
        <v>1208</v>
      </c>
      <c r="B370" s="144">
        <v>19</v>
      </c>
      <c r="C370" s="144" t="s">
        <v>1196</v>
      </c>
      <c r="D370" s="158">
        <v>661</v>
      </c>
      <c r="E370" s="124" t="s">
        <v>123</v>
      </c>
      <c r="F370" s="158"/>
      <c r="G370" s="192"/>
      <c r="H370" s="144">
        <v>12</v>
      </c>
      <c r="I370" s="144">
        <v>1</v>
      </c>
      <c r="J370" s="144">
        <v>25</v>
      </c>
      <c r="K370" s="144">
        <v>1</v>
      </c>
      <c r="L370" s="144">
        <v>1</v>
      </c>
      <c r="M370" s="144">
        <v>2</v>
      </c>
      <c r="N370" s="144" t="s">
        <v>1199</v>
      </c>
      <c r="O370" s="123">
        <f>(H370)/((1/M370)*L370)</f>
        <v>24</v>
      </c>
      <c r="P370" s="193">
        <f>1/K370</f>
        <v>1</v>
      </c>
      <c r="Q370" s="194">
        <f>H370/(I370*P370)</f>
        <v>12</v>
      </c>
      <c r="R370" s="124">
        <f>D370*I370*J370</f>
        <v>16525</v>
      </c>
      <c r="S370" s="124">
        <f>D370*H370*I370*J370</f>
        <v>198300</v>
      </c>
      <c r="T370" s="124">
        <f>(D370*J370)*(1/K370)</f>
        <v>16525</v>
      </c>
      <c r="U370" s="124">
        <f>S370/(O370+Q370)</f>
        <v>5508.333333333333</v>
      </c>
      <c r="V370" s="124" t="s">
        <v>123</v>
      </c>
      <c r="W370" s="124" t="s">
        <v>123</v>
      </c>
      <c r="X370" s="124" t="s">
        <v>123</v>
      </c>
      <c r="Y370" s="194"/>
      <c r="Z370" s="194"/>
      <c r="AA370" s="194"/>
      <c r="AB370" s="194"/>
      <c r="AC370" s="194"/>
      <c r="AD370" s="194"/>
    </row>
    <row r="371" spans="1:30" outlineLevel="1" x14ac:dyDescent="0.2">
      <c r="A371" s="144" t="s">
        <v>1208</v>
      </c>
      <c r="B371" s="144">
        <v>20</v>
      </c>
      <c r="C371" s="144" t="s">
        <v>1196</v>
      </c>
      <c r="D371" s="158">
        <v>673</v>
      </c>
      <c r="E371" s="124" t="s">
        <v>123</v>
      </c>
      <c r="F371" s="158"/>
      <c r="G371" s="192"/>
      <c r="H371" s="144">
        <v>12</v>
      </c>
      <c r="I371" s="144">
        <v>1</v>
      </c>
      <c r="J371" s="144">
        <v>25</v>
      </c>
      <c r="K371" s="144">
        <v>1</v>
      </c>
      <c r="L371" s="144">
        <v>1</v>
      </c>
      <c r="M371" s="144">
        <v>2</v>
      </c>
      <c r="N371" s="144" t="s">
        <v>1199</v>
      </c>
      <c r="O371" s="123">
        <f>(H371)/((1/M371)*L371)</f>
        <v>24</v>
      </c>
      <c r="P371" s="193">
        <f>1/K371</f>
        <v>1</v>
      </c>
      <c r="Q371" s="194">
        <f>H371/(I371*P371)</f>
        <v>12</v>
      </c>
      <c r="R371" s="124">
        <f>D371*I371*J371</f>
        <v>16825</v>
      </c>
      <c r="S371" s="124">
        <f>D371*H371*I371*J371</f>
        <v>201900</v>
      </c>
      <c r="T371" s="124">
        <f>(D371*J371)*(1/K371)</f>
        <v>16825</v>
      </c>
      <c r="U371" s="124">
        <f>S371/(O371+Q371)</f>
        <v>5608.333333333333</v>
      </c>
      <c r="V371" s="124" t="s">
        <v>123</v>
      </c>
      <c r="W371" s="124" t="s">
        <v>123</v>
      </c>
      <c r="X371" s="124" t="s">
        <v>123</v>
      </c>
      <c r="Y371" s="194"/>
      <c r="Z371" s="194"/>
      <c r="AA371" s="194"/>
      <c r="AB371" s="194"/>
      <c r="AC371" s="194"/>
      <c r="AD371" s="194"/>
    </row>
    <row r="372" spans="1:30" outlineLevel="1" x14ac:dyDescent="0.2">
      <c r="A372" s="144" t="s">
        <v>1208</v>
      </c>
      <c r="B372" s="144">
        <v>21</v>
      </c>
      <c r="C372" s="144" t="s">
        <v>1196</v>
      </c>
      <c r="D372" s="158">
        <v>686</v>
      </c>
      <c r="E372" s="124" t="s">
        <v>123</v>
      </c>
      <c r="F372" s="158"/>
      <c r="G372" s="192"/>
      <c r="H372" s="144">
        <v>12</v>
      </c>
      <c r="I372" s="144">
        <v>1</v>
      </c>
      <c r="J372" s="144">
        <v>25</v>
      </c>
      <c r="K372" s="144">
        <v>1</v>
      </c>
      <c r="L372" s="144">
        <v>1</v>
      </c>
      <c r="M372" s="144">
        <v>2</v>
      </c>
      <c r="N372" s="144" t="s">
        <v>1199</v>
      </c>
      <c r="O372" s="123">
        <f>(H372)/((1/M372)*L372)</f>
        <v>24</v>
      </c>
      <c r="P372" s="193">
        <f>1/K372</f>
        <v>1</v>
      </c>
      <c r="Q372" s="194">
        <f>H372/(I372*P372)</f>
        <v>12</v>
      </c>
      <c r="R372" s="124">
        <f>D372*I372*J372</f>
        <v>17150</v>
      </c>
      <c r="S372" s="124">
        <f>D372*H372*I372*J372</f>
        <v>205800</v>
      </c>
      <c r="T372" s="124">
        <f>(D372*J372)*(1/K372)</f>
        <v>17150</v>
      </c>
      <c r="U372" s="124">
        <f>S372/(O372+Q372)</f>
        <v>5716.666666666667</v>
      </c>
      <c r="V372" s="124" t="s">
        <v>123</v>
      </c>
      <c r="W372" s="124" t="s">
        <v>123</v>
      </c>
      <c r="X372" s="124" t="s">
        <v>123</v>
      </c>
      <c r="Y372" s="194"/>
      <c r="Z372" s="194"/>
      <c r="AA372" s="194"/>
      <c r="AB372" s="194"/>
      <c r="AC372" s="194"/>
      <c r="AD372" s="194"/>
    </row>
    <row r="373" spans="1:30" outlineLevel="1" x14ac:dyDescent="0.2">
      <c r="A373" s="144" t="s">
        <v>1208</v>
      </c>
      <c r="B373" s="144">
        <v>22</v>
      </c>
      <c r="C373" s="144" t="s">
        <v>1196</v>
      </c>
      <c r="D373" s="158">
        <v>694</v>
      </c>
      <c r="E373" s="124" t="s">
        <v>123</v>
      </c>
      <c r="F373" s="158"/>
      <c r="G373" s="192"/>
      <c r="H373" s="144">
        <v>12</v>
      </c>
      <c r="I373" s="144">
        <v>1</v>
      </c>
      <c r="J373" s="144">
        <v>25</v>
      </c>
      <c r="K373" s="144">
        <v>1</v>
      </c>
      <c r="L373" s="144">
        <v>1</v>
      </c>
      <c r="M373" s="144">
        <v>2</v>
      </c>
      <c r="N373" s="144" t="s">
        <v>1199</v>
      </c>
      <c r="O373" s="123">
        <f>(H373)/((1/M373)*L373)</f>
        <v>24</v>
      </c>
      <c r="P373" s="193">
        <f>1/K373</f>
        <v>1</v>
      </c>
      <c r="Q373" s="194">
        <f>H373/(I373*P373)</f>
        <v>12</v>
      </c>
      <c r="R373" s="124">
        <f>D373*I373*J373</f>
        <v>17350</v>
      </c>
      <c r="S373" s="124">
        <f>D373*H373*I373*J373</f>
        <v>208200</v>
      </c>
      <c r="T373" s="124">
        <f>(D373*J373)*(1/K373)</f>
        <v>17350</v>
      </c>
      <c r="U373" s="124">
        <f>S373/(O373+Q373)</f>
        <v>5783.333333333333</v>
      </c>
      <c r="V373" s="124" t="s">
        <v>123</v>
      </c>
      <c r="W373" s="124" t="s">
        <v>123</v>
      </c>
      <c r="X373" s="124" t="s">
        <v>123</v>
      </c>
      <c r="Y373" s="194"/>
      <c r="Z373" s="194"/>
      <c r="AA373" s="194"/>
      <c r="AB373" s="194"/>
      <c r="AC373" s="194"/>
      <c r="AD373" s="194"/>
    </row>
    <row r="374" spans="1:30" outlineLevel="1" x14ac:dyDescent="0.2">
      <c r="A374" s="144" t="s">
        <v>1208</v>
      </c>
      <c r="B374" s="144">
        <v>23</v>
      </c>
      <c r="C374" s="144" t="s">
        <v>1196</v>
      </c>
      <c r="D374" s="158">
        <v>706</v>
      </c>
      <c r="E374" s="124" t="s">
        <v>123</v>
      </c>
      <c r="F374" s="158"/>
      <c r="G374" s="192"/>
      <c r="H374" s="144">
        <v>12</v>
      </c>
      <c r="I374" s="144">
        <v>1</v>
      </c>
      <c r="J374" s="144">
        <v>25</v>
      </c>
      <c r="K374" s="144">
        <v>1</v>
      </c>
      <c r="L374" s="144">
        <v>1</v>
      </c>
      <c r="M374" s="144">
        <v>2</v>
      </c>
      <c r="N374" s="144" t="s">
        <v>1199</v>
      </c>
      <c r="O374" s="123">
        <f>(H374)/((1/M374)*L374)</f>
        <v>24</v>
      </c>
      <c r="P374" s="193">
        <f>1/K374</f>
        <v>1</v>
      </c>
      <c r="Q374" s="194">
        <f>H374/(I374*P374)</f>
        <v>12</v>
      </c>
      <c r="R374" s="124">
        <f>D374*I374*J374</f>
        <v>17650</v>
      </c>
      <c r="S374" s="124">
        <f>D374*H374*I374*J374</f>
        <v>211800</v>
      </c>
      <c r="T374" s="124">
        <f>(D374*J374)*(1/K374)</f>
        <v>17650</v>
      </c>
      <c r="U374" s="124">
        <f>S374/(O374+Q374)</f>
        <v>5883.333333333333</v>
      </c>
      <c r="V374" s="124" t="s">
        <v>123</v>
      </c>
      <c r="W374" s="124" t="s">
        <v>123</v>
      </c>
      <c r="X374" s="124" t="s">
        <v>123</v>
      </c>
      <c r="Y374" s="194"/>
      <c r="Z374" s="194"/>
      <c r="AA374" s="194"/>
      <c r="AB374" s="194"/>
      <c r="AC374" s="194"/>
      <c r="AD374" s="194"/>
    </row>
    <row r="375" spans="1:30" outlineLevel="1" x14ac:dyDescent="0.2">
      <c r="A375" s="144" t="s">
        <v>1208</v>
      </c>
      <c r="B375" s="144">
        <v>24</v>
      </c>
      <c r="C375" s="144" t="s">
        <v>1196</v>
      </c>
      <c r="D375" s="158">
        <v>718</v>
      </c>
      <c r="E375" s="124" t="s">
        <v>123</v>
      </c>
      <c r="F375" s="158"/>
      <c r="G375" s="192"/>
      <c r="H375" s="144">
        <v>12</v>
      </c>
      <c r="I375" s="144">
        <v>1</v>
      </c>
      <c r="J375" s="144">
        <v>25</v>
      </c>
      <c r="K375" s="144">
        <v>1</v>
      </c>
      <c r="L375" s="144">
        <v>1</v>
      </c>
      <c r="M375" s="144">
        <v>2</v>
      </c>
      <c r="N375" s="144" t="s">
        <v>1199</v>
      </c>
      <c r="O375" s="123">
        <f>(H375)/((1/M375)*L375)</f>
        <v>24</v>
      </c>
      <c r="P375" s="193">
        <f>1/K375</f>
        <v>1</v>
      </c>
      <c r="Q375" s="194">
        <f>H375/(I375*P375)</f>
        <v>12</v>
      </c>
      <c r="R375" s="124">
        <f>D375*I375*J375</f>
        <v>17950</v>
      </c>
      <c r="S375" s="124">
        <f>D375*H375*I375*J375</f>
        <v>215400</v>
      </c>
      <c r="T375" s="124">
        <f>(D375*J375)*(1/K375)</f>
        <v>17950</v>
      </c>
      <c r="U375" s="124">
        <f>S375/(O375+Q375)</f>
        <v>5983.333333333333</v>
      </c>
      <c r="V375" s="124" t="s">
        <v>123</v>
      </c>
      <c r="W375" s="124" t="s">
        <v>123</v>
      </c>
      <c r="X375" s="124" t="s">
        <v>123</v>
      </c>
      <c r="Y375" s="194"/>
      <c r="Z375" s="194"/>
      <c r="AA375" s="194"/>
      <c r="AB375" s="194"/>
      <c r="AC375" s="194"/>
      <c r="AD375" s="194"/>
    </row>
    <row r="376" spans="1:30" outlineLevel="1" x14ac:dyDescent="0.2">
      <c r="A376" s="144" t="s">
        <v>1208</v>
      </c>
      <c r="B376" s="144">
        <v>25</v>
      </c>
      <c r="C376" s="144" t="s">
        <v>1196</v>
      </c>
      <c r="D376" s="158">
        <v>736</v>
      </c>
      <c r="E376" s="124" t="s">
        <v>123</v>
      </c>
      <c r="F376" s="158"/>
      <c r="G376" s="192"/>
      <c r="H376" s="144">
        <v>12</v>
      </c>
      <c r="I376" s="144">
        <v>1</v>
      </c>
      <c r="J376" s="144">
        <v>25</v>
      </c>
      <c r="K376" s="144">
        <v>1</v>
      </c>
      <c r="L376" s="144">
        <v>1</v>
      </c>
      <c r="M376" s="144">
        <v>2</v>
      </c>
      <c r="N376" s="144" t="s">
        <v>1199</v>
      </c>
      <c r="O376" s="123">
        <f>(H376)/((1/M376)*L376)</f>
        <v>24</v>
      </c>
      <c r="P376" s="193">
        <f>1/K376</f>
        <v>1</v>
      </c>
      <c r="Q376" s="194">
        <f>H376/(I376*P376)</f>
        <v>12</v>
      </c>
      <c r="R376" s="124">
        <f>D376*I376*J376</f>
        <v>18400</v>
      </c>
      <c r="S376" s="124">
        <f>D376*H376*I376*J376</f>
        <v>220800</v>
      </c>
      <c r="T376" s="124">
        <f>(D376*J376)*(1/K376)</f>
        <v>18400</v>
      </c>
      <c r="U376" s="124">
        <f>S376/(O376+Q376)</f>
        <v>6133.333333333333</v>
      </c>
      <c r="V376" s="124" t="s">
        <v>123</v>
      </c>
      <c r="W376" s="124" t="s">
        <v>123</v>
      </c>
      <c r="X376" s="124" t="s">
        <v>123</v>
      </c>
      <c r="Y376" s="194"/>
      <c r="Z376" s="194"/>
      <c r="AA376" s="194"/>
      <c r="AB376" s="194"/>
      <c r="AC376" s="194"/>
      <c r="AD376" s="194"/>
    </row>
    <row r="377" spans="1:30" x14ac:dyDescent="0.2">
      <c r="A377" s="144" t="s">
        <v>1209</v>
      </c>
      <c r="B377" s="144">
        <v>1</v>
      </c>
      <c r="C377" s="144" t="s">
        <v>1196</v>
      </c>
      <c r="D377" s="158">
        <v>2025</v>
      </c>
      <c r="E377" s="124" t="s">
        <v>123</v>
      </c>
      <c r="F377" s="158"/>
      <c r="G377" s="192"/>
      <c r="H377" s="144">
        <v>45</v>
      </c>
      <c r="I377" s="144">
        <v>1</v>
      </c>
      <c r="J377" s="144">
        <v>1</v>
      </c>
      <c r="K377" s="144">
        <v>0.33</v>
      </c>
      <c r="L377" s="144">
        <v>1</v>
      </c>
      <c r="M377" s="126">
        <v>0.25</v>
      </c>
      <c r="N377" s="144" t="s">
        <v>1197</v>
      </c>
      <c r="O377" s="193">
        <f>(H377)/((1/M377)*L377)</f>
        <v>11.25</v>
      </c>
      <c r="P377" s="193">
        <f>1/K377</f>
        <v>3.0303030303030303</v>
      </c>
      <c r="Q377" s="194">
        <f>H377/(I377*P377)</f>
        <v>14.85</v>
      </c>
      <c r="R377" s="124">
        <f>D377*I377*J377</f>
        <v>2025</v>
      </c>
      <c r="S377" s="124">
        <f>D377*H377*I377*J377</f>
        <v>91125</v>
      </c>
      <c r="T377" s="124">
        <f>(D377*J377)*(1/K377)</f>
        <v>6136.363636363636</v>
      </c>
      <c r="U377" s="124">
        <f>S377/(O377+Q377)</f>
        <v>3491.3793103448274</v>
      </c>
      <c r="V377" s="124" t="s">
        <v>123</v>
      </c>
      <c r="W377" s="124" t="s">
        <v>123</v>
      </c>
      <c r="X377" s="124" t="s">
        <v>123</v>
      </c>
      <c r="Y377" s="194"/>
      <c r="Z377" s="194"/>
      <c r="AA377" s="194"/>
      <c r="AB377" s="194"/>
      <c r="AC377" s="194"/>
      <c r="AD377" s="194"/>
    </row>
    <row r="378" spans="1:30" outlineLevel="1" x14ac:dyDescent="0.2">
      <c r="A378" s="144" t="s">
        <v>1209</v>
      </c>
      <c r="B378" s="144">
        <v>2</v>
      </c>
      <c r="C378" s="144" t="s">
        <v>1196</v>
      </c>
      <c r="D378" s="158">
        <v>2070</v>
      </c>
      <c r="E378" s="124" t="s">
        <v>123</v>
      </c>
      <c r="F378" s="158"/>
      <c r="G378" s="192"/>
      <c r="H378" s="144">
        <v>45</v>
      </c>
      <c r="I378" s="144">
        <v>1</v>
      </c>
      <c r="J378" s="144">
        <v>1</v>
      </c>
      <c r="K378" s="144">
        <v>0.33</v>
      </c>
      <c r="L378" s="144">
        <v>1</v>
      </c>
      <c r="M378" s="126">
        <v>0.25</v>
      </c>
      <c r="N378" s="144" t="s">
        <v>1197</v>
      </c>
      <c r="O378" s="193">
        <f>(H378)/((1/M378)*L378)</f>
        <v>11.25</v>
      </c>
      <c r="P378" s="193">
        <f>1/K378</f>
        <v>3.0303030303030303</v>
      </c>
      <c r="Q378" s="194">
        <f>H378/(I378*P378)</f>
        <v>14.85</v>
      </c>
      <c r="R378" s="124">
        <f>D378*I378*J378</f>
        <v>2070</v>
      </c>
      <c r="S378" s="124">
        <f>D378*H378*I378*J378</f>
        <v>93150</v>
      </c>
      <c r="T378" s="124">
        <f>(D378*J378)*(1/K378)</f>
        <v>6272.727272727273</v>
      </c>
      <c r="U378" s="124">
        <f>S378/(O378+Q378)</f>
        <v>3568.9655172413791</v>
      </c>
      <c r="V378" s="124" t="s">
        <v>123</v>
      </c>
      <c r="W378" s="124" t="s">
        <v>123</v>
      </c>
      <c r="X378" s="124" t="s">
        <v>123</v>
      </c>
      <c r="Y378" s="194"/>
      <c r="Z378" s="194"/>
      <c r="AA378" s="194"/>
      <c r="AB378" s="194"/>
      <c r="AC378" s="194"/>
      <c r="AD378" s="194"/>
    </row>
    <row r="379" spans="1:30" outlineLevel="1" x14ac:dyDescent="0.2">
      <c r="A379" s="144" t="s">
        <v>1209</v>
      </c>
      <c r="B379" s="144">
        <v>3</v>
      </c>
      <c r="C379" s="144" t="s">
        <v>1196</v>
      </c>
      <c r="D379" s="158">
        <v>2115</v>
      </c>
      <c r="E379" s="124" t="s">
        <v>123</v>
      </c>
      <c r="F379" s="158"/>
      <c r="G379" s="192"/>
      <c r="H379" s="144">
        <v>45</v>
      </c>
      <c r="I379" s="144">
        <v>1</v>
      </c>
      <c r="J379" s="144">
        <v>1</v>
      </c>
      <c r="K379" s="144">
        <v>0.33</v>
      </c>
      <c r="L379" s="144">
        <v>1</v>
      </c>
      <c r="M379" s="126">
        <v>0.25</v>
      </c>
      <c r="N379" s="144" t="s">
        <v>1197</v>
      </c>
      <c r="O379" s="193">
        <f>(H379)/((1/M379)*L379)</f>
        <v>11.25</v>
      </c>
      <c r="P379" s="193">
        <f>1/K379</f>
        <v>3.0303030303030303</v>
      </c>
      <c r="Q379" s="194">
        <f>H379/(I379*P379)</f>
        <v>14.85</v>
      </c>
      <c r="R379" s="124">
        <f>D379*I379*J379</f>
        <v>2115</v>
      </c>
      <c r="S379" s="124">
        <f>D379*H379*I379*J379</f>
        <v>95175</v>
      </c>
      <c r="T379" s="124">
        <f>(D379*J379)*(1/K379)</f>
        <v>6409.090909090909</v>
      </c>
      <c r="U379" s="124">
        <f>S379/(O379+Q379)</f>
        <v>3646.5517241379307</v>
      </c>
      <c r="V379" s="124" t="s">
        <v>123</v>
      </c>
      <c r="W379" s="124" t="s">
        <v>123</v>
      </c>
      <c r="X379" s="124" t="s">
        <v>123</v>
      </c>
      <c r="Y379" s="194"/>
      <c r="Z379" s="194"/>
      <c r="AA379" s="194"/>
      <c r="AB379" s="194"/>
      <c r="AC379" s="194"/>
      <c r="AD379" s="194"/>
    </row>
    <row r="380" spans="1:30" outlineLevel="1" x14ac:dyDescent="0.2">
      <c r="A380" s="144" t="s">
        <v>1209</v>
      </c>
      <c r="B380" s="144">
        <v>4</v>
      </c>
      <c r="C380" s="144" t="s">
        <v>1196</v>
      </c>
      <c r="D380" s="158">
        <v>2160</v>
      </c>
      <c r="E380" s="124" t="s">
        <v>123</v>
      </c>
      <c r="F380" s="158"/>
      <c r="G380" s="192"/>
      <c r="H380" s="144">
        <v>45</v>
      </c>
      <c r="I380" s="144">
        <v>1</v>
      </c>
      <c r="J380" s="144">
        <v>1</v>
      </c>
      <c r="K380" s="144">
        <v>0.33</v>
      </c>
      <c r="L380" s="144">
        <v>1</v>
      </c>
      <c r="M380" s="126">
        <v>0.25</v>
      </c>
      <c r="N380" s="144" t="s">
        <v>1197</v>
      </c>
      <c r="O380" s="193">
        <f>(H380)/((1/M380)*L380)</f>
        <v>11.25</v>
      </c>
      <c r="P380" s="193">
        <f>1/K380</f>
        <v>3.0303030303030303</v>
      </c>
      <c r="Q380" s="194">
        <f>H380/(I380*P380)</f>
        <v>14.85</v>
      </c>
      <c r="R380" s="124">
        <f>D380*I380*J380</f>
        <v>2160</v>
      </c>
      <c r="S380" s="124">
        <f>D380*H380*I380*J380</f>
        <v>97200</v>
      </c>
      <c r="T380" s="124">
        <f>(D380*J380)*(1/K380)</f>
        <v>6545.454545454545</v>
      </c>
      <c r="U380" s="124">
        <f>S380/(O380+Q380)</f>
        <v>3724.1379310344823</v>
      </c>
      <c r="V380" s="124" t="s">
        <v>123</v>
      </c>
      <c r="W380" s="124" t="s">
        <v>123</v>
      </c>
      <c r="X380" s="124" t="s">
        <v>123</v>
      </c>
      <c r="Y380" s="194"/>
      <c r="Z380" s="194"/>
      <c r="AA380" s="194"/>
      <c r="AB380" s="194"/>
      <c r="AC380" s="194"/>
      <c r="AD380" s="194"/>
    </row>
    <row r="381" spans="1:30" outlineLevel="1" x14ac:dyDescent="0.2">
      <c r="A381" s="144" t="s">
        <v>1209</v>
      </c>
      <c r="B381" s="144">
        <v>5</v>
      </c>
      <c r="C381" s="144" t="s">
        <v>1196</v>
      </c>
      <c r="D381" s="158">
        <v>2205</v>
      </c>
      <c r="E381" s="124" t="s">
        <v>123</v>
      </c>
      <c r="F381" s="158"/>
      <c r="G381" s="192"/>
      <c r="H381" s="144">
        <v>45</v>
      </c>
      <c r="I381" s="144">
        <v>1</v>
      </c>
      <c r="J381" s="144">
        <v>1</v>
      </c>
      <c r="K381" s="144">
        <v>0.33</v>
      </c>
      <c r="L381" s="144">
        <v>1</v>
      </c>
      <c r="M381" s="126">
        <v>0.25</v>
      </c>
      <c r="N381" s="144" t="s">
        <v>1197</v>
      </c>
      <c r="O381" s="193">
        <f>(H381)/((1/M381)*L381)</f>
        <v>11.25</v>
      </c>
      <c r="P381" s="193">
        <f>1/K381</f>
        <v>3.0303030303030303</v>
      </c>
      <c r="Q381" s="194">
        <f>H381/(I381*P381)</f>
        <v>14.85</v>
      </c>
      <c r="R381" s="124">
        <f>D381*I381*J381</f>
        <v>2205</v>
      </c>
      <c r="S381" s="124">
        <f>D381*H381*I381*J381</f>
        <v>99225</v>
      </c>
      <c r="T381" s="124">
        <f>(D381*J381)*(1/K381)</f>
        <v>6681.818181818182</v>
      </c>
      <c r="U381" s="124">
        <f>S381/(O381+Q381)</f>
        <v>3801.7241379310344</v>
      </c>
      <c r="V381" s="124" t="s">
        <v>123</v>
      </c>
      <c r="W381" s="124" t="s">
        <v>123</v>
      </c>
      <c r="X381" s="124" t="s">
        <v>123</v>
      </c>
      <c r="Y381" s="194"/>
      <c r="Z381" s="194"/>
      <c r="AA381" s="194"/>
      <c r="AB381" s="194"/>
      <c r="AC381" s="194"/>
      <c r="AD381" s="194"/>
    </row>
    <row r="382" spans="1:30" outlineLevel="1" x14ac:dyDescent="0.2">
      <c r="A382" s="144" t="s">
        <v>1209</v>
      </c>
      <c r="B382" s="144">
        <v>6</v>
      </c>
      <c r="C382" s="144" t="s">
        <v>1196</v>
      </c>
      <c r="D382" s="158">
        <v>2250</v>
      </c>
      <c r="E382" s="124" t="s">
        <v>123</v>
      </c>
      <c r="F382" s="158"/>
      <c r="G382" s="192"/>
      <c r="H382" s="144">
        <v>45</v>
      </c>
      <c r="I382" s="144">
        <v>1</v>
      </c>
      <c r="J382" s="144">
        <v>1</v>
      </c>
      <c r="K382" s="144">
        <v>0.33</v>
      </c>
      <c r="L382" s="144">
        <v>1</v>
      </c>
      <c r="M382" s="126">
        <v>0.25</v>
      </c>
      <c r="N382" s="144" t="s">
        <v>1197</v>
      </c>
      <c r="O382" s="193">
        <f>(H382)/((1/M382)*L382)</f>
        <v>11.25</v>
      </c>
      <c r="P382" s="193">
        <f>1/K382</f>
        <v>3.0303030303030303</v>
      </c>
      <c r="Q382" s="194">
        <f>H382/(I382*P382)</f>
        <v>14.85</v>
      </c>
      <c r="R382" s="124">
        <f>D382*I382*J382</f>
        <v>2250</v>
      </c>
      <c r="S382" s="124">
        <f>D382*H382*I382*J382</f>
        <v>101250</v>
      </c>
      <c r="T382" s="124">
        <f>(D382*J382)*(1/K382)</f>
        <v>6818.181818181818</v>
      </c>
      <c r="U382" s="124">
        <f>S382/(O382+Q382)</f>
        <v>3879.3103448275861</v>
      </c>
      <c r="V382" s="124" t="s">
        <v>123</v>
      </c>
      <c r="W382" s="124" t="s">
        <v>123</v>
      </c>
      <c r="X382" s="124" t="s">
        <v>123</v>
      </c>
      <c r="Y382" s="194"/>
      <c r="Z382" s="194"/>
      <c r="AA382" s="194"/>
      <c r="AB382" s="194"/>
      <c r="AC382" s="194"/>
      <c r="AD382" s="194"/>
    </row>
    <row r="383" spans="1:30" outlineLevel="1" x14ac:dyDescent="0.2">
      <c r="A383" s="144" t="s">
        <v>1209</v>
      </c>
      <c r="B383" s="144">
        <v>7</v>
      </c>
      <c r="C383" s="144" t="s">
        <v>1196</v>
      </c>
      <c r="D383" s="158">
        <v>2295</v>
      </c>
      <c r="E383" s="124" t="s">
        <v>123</v>
      </c>
      <c r="F383" s="158"/>
      <c r="G383" s="192"/>
      <c r="H383" s="144">
        <v>45</v>
      </c>
      <c r="I383" s="144">
        <v>1</v>
      </c>
      <c r="J383" s="144">
        <v>1</v>
      </c>
      <c r="K383" s="144">
        <v>0.33</v>
      </c>
      <c r="L383" s="144">
        <v>1</v>
      </c>
      <c r="M383" s="126">
        <v>0.25</v>
      </c>
      <c r="N383" s="144" t="s">
        <v>1197</v>
      </c>
      <c r="O383" s="193">
        <f>(H383)/((1/M383)*L383)</f>
        <v>11.25</v>
      </c>
      <c r="P383" s="193">
        <f>1/K383</f>
        <v>3.0303030303030303</v>
      </c>
      <c r="Q383" s="194">
        <f>H383/(I383*P383)</f>
        <v>14.85</v>
      </c>
      <c r="R383" s="124">
        <f>D383*I383*J383</f>
        <v>2295</v>
      </c>
      <c r="S383" s="124">
        <f>D383*H383*I383*J383</f>
        <v>103275</v>
      </c>
      <c r="T383" s="124">
        <f>(D383*J383)*(1/K383)</f>
        <v>6954.545454545454</v>
      </c>
      <c r="U383" s="124">
        <f>S383/(O383+Q383)</f>
        <v>3956.8965517241377</v>
      </c>
      <c r="V383" s="124" t="s">
        <v>123</v>
      </c>
      <c r="W383" s="124" t="s">
        <v>123</v>
      </c>
      <c r="X383" s="124" t="s">
        <v>123</v>
      </c>
      <c r="Y383" s="194"/>
      <c r="Z383" s="194"/>
      <c r="AA383" s="194"/>
      <c r="AB383" s="194"/>
      <c r="AC383" s="194"/>
      <c r="AD383" s="194"/>
    </row>
    <row r="384" spans="1:30" outlineLevel="1" x14ac:dyDescent="0.2">
      <c r="A384" s="144" t="s">
        <v>1209</v>
      </c>
      <c r="B384" s="144">
        <v>8</v>
      </c>
      <c r="C384" s="144" t="s">
        <v>1196</v>
      </c>
      <c r="D384" s="158">
        <v>2340</v>
      </c>
      <c r="E384" s="124" t="s">
        <v>123</v>
      </c>
      <c r="F384" s="158"/>
      <c r="G384" s="192"/>
      <c r="H384" s="144">
        <v>45</v>
      </c>
      <c r="I384" s="144">
        <v>1</v>
      </c>
      <c r="J384" s="144">
        <v>1</v>
      </c>
      <c r="K384" s="144">
        <v>0.33</v>
      </c>
      <c r="L384" s="144">
        <v>1</v>
      </c>
      <c r="M384" s="126">
        <v>0.25</v>
      </c>
      <c r="N384" s="144" t="s">
        <v>1197</v>
      </c>
      <c r="O384" s="193">
        <f>(H384)/((1/M384)*L384)</f>
        <v>11.25</v>
      </c>
      <c r="P384" s="193">
        <f>1/K384</f>
        <v>3.0303030303030303</v>
      </c>
      <c r="Q384" s="194">
        <f>H384/(I384*P384)</f>
        <v>14.85</v>
      </c>
      <c r="R384" s="124">
        <f>D384*I384*J384</f>
        <v>2340</v>
      </c>
      <c r="S384" s="124">
        <f>D384*H384*I384*J384</f>
        <v>105300</v>
      </c>
      <c r="T384" s="124">
        <f>(D384*J384)*(1/K384)</f>
        <v>7090.909090909091</v>
      </c>
      <c r="U384" s="124">
        <f>S384/(O384+Q384)</f>
        <v>4034.4827586206893</v>
      </c>
      <c r="V384" s="124" t="s">
        <v>123</v>
      </c>
      <c r="W384" s="124" t="s">
        <v>123</v>
      </c>
      <c r="X384" s="124" t="s">
        <v>123</v>
      </c>
      <c r="Y384" s="194"/>
      <c r="Z384" s="194"/>
      <c r="AA384" s="194"/>
      <c r="AB384" s="194"/>
      <c r="AC384" s="194"/>
      <c r="AD384" s="194"/>
    </row>
    <row r="385" spans="1:30" outlineLevel="1" x14ac:dyDescent="0.2">
      <c r="A385" s="144" t="s">
        <v>1209</v>
      </c>
      <c r="B385" s="144">
        <v>9</v>
      </c>
      <c r="C385" s="144" t="s">
        <v>1196</v>
      </c>
      <c r="D385" s="158">
        <v>2385</v>
      </c>
      <c r="E385" s="124" t="s">
        <v>123</v>
      </c>
      <c r="F385" s="158"/>
      <c r="G385" s="192"/>
      <c r="H385" s="144">
        <v>45</v>
      </c>
      <c r="I385" s="144">
        <v>1</v>
      </c>
      <c r="J385" s="144">
        <v>1</v>
      </c>
      <c r="K385" s="144">
        <v>0.33</v>
      </c>
      <c r="L385" s="144">
        <v>1</v>
      </c>
      <c r="M385" s="126">
        <v>0.25</v>
      </c>
      <c r="N385" s="144" t="s">
        <v>1197</v>
      </c>
      <c r="O385" s="193">
        <f>(H385)/((1/M385)*L385)</f>
        <v>11.25</v>
      </c>
      <c r="P385" s="193">
        <f>1/K385</f>
        <v>3.0303030303030303</v>
      </c>
      <c r="Q385" s="194">
        <f>H385/(I385*P385)</f>
        <v>14.85</v>
      </c>
      <c r="R385" s="124">
        <f>D385*I385*J385</f>
        <v>2385</v>
      </c>
      <c r="S385" s="124">
        <f>D385*H385*I385*J385</f>
        <v>107325</v>
      </c>
      <c r="T385" s="124">
        <f>(D385*J385)*(1/K385)</f>
        <v>7227.272727272727</v>
      </c>
      <c r="U385" s="124">
        <f>S385/(O385+Q385)</f>
        <v>4112.0689655172409</v>
      </c>
      <c r="V385" s="124" t="s">
        <v>123</v>
      </c>
      <c r="W385" s="124" t="s">
        <v>123</v>
      </c>
      <c r="X385" s="124" t="s">
        <v>123</v>
      </c>
      <c r="Y385" s="194"/>
      <c r="Z385" s="194"/>
      <c r="AA385" s="194"/>
      <c r="AB385" s="194"/>
      <c r="AC385" s="194"/>
      <c r="AD385" s="194"/>
    </row>
    <row r="386" spans="1:30" outlineLevel="1" x14ac:dyDescent="0.2">
      <c r="A386" s="144" t="s">
        <v>1209</v>
      </c>
      <c r="B386" s="144">
        <v>10</v>
      </c>
      <c r="C386" s="144" t="s">
        <v>1196</v>
      </c>
      <c r="D386" s="158">
        <v>2430</v>
      </c>
      <c r="E386" s="124" t="s">
        <v>123</v>
      </c>
      <c r="F386" s="158"/>
      <c r="G386" s="192"/>
      <c r="H386" s="144">
        <v>45</v>
      </c>
      <c r="I386" s="144">
        <v>1</v>
      </c>
      <c r="J386" s="144">
        <v>1</v>
      </c>
      <c r="K386" s="144">
        <v>0.33</v>
      </c>
      <c r="L386" s="144">
        <v>1</v>
      </c>
      <c r="M386" s="126">
        <v>0.25</v>
      </c>
      <c r="N386" s="144" t="s">
        <v>1197</v>
      </c>
      <c r="O386" s="193">
        <f>(H386)/((1/M386)*L386)</f>
        <v>11.25</v>
      </c>
      <c r="P386" s="193">
        <f>1/K386</f>
        <v>3.0303030303030303</v>
      </c>
      <c r="Q386" s="194">
        <f>H386/(I386*P386)</f>
        <v>14.85</v>
      </c>
      <c r="R386" s="124">
        <f>D386*I386*J386</f>
        <v>2430</v>
      </c>
      <c r="S386" s="124">
        <f>D386*H386*I386*J386</f>
        <v>109350</v>
      </c>
      <c r="T386" s="124">
        <f>(D386*J386)*(1/K386)</f>
        <v>7363.636363636364</v>
      </c>
      <c r="U386" s="124">
        <f>S386/(O386+Q386)</f>
        <v>4189.6551724137926</v>
      </c>
      <c r="V386" s="124" t="s">
        <v>123</v>
      </c>
      <c r="W386" s="124" t="s">
        <v>123</v>
      </c>
      <c r="X386" s="124" t="s">
        <v>123</v>
      </c>
      <c r="Y386" s="194"/>
      <c r="Z386" s="194"/>
      <c r="AA386" s="194"/>
      <c r="AB386" s="194"/>
      <c r="AC386" s="194"/>
      <c r="AD386" s="194"/>
    </row>
    <row r="387" spans="1:30" outlineLevel="1" x14ac:dyDescent="0.2">
      <c r="A387" s="144" t="s">
        <v>1209</v>
      </c>
      <c r="B387" s="144">
        <v>11</v>
      </c>
      <c r="C387" s="144" t="s">
        <v>1196</v>
      </c>
      <c r="D387" s="158">
        <v>2475</v>
      </c>
      <c r="E387" s="124" t="s">
        <v>123</v>
      </c>
      <c r="F387" s="158"/>
      <c r="G387" s="192"/>
      <c r="H387" s="144">
        <v>45</v>
      </c>
      <c r="I387" s="144">
        <v>1</v>
      </c>
      <c r="J387" s="144">
        <v>1</v>
      </c>
      <c r="K387" s="144">
        <v>0.33</v>
      </c>
      <c r="L387" s="144">
        <v>1</v>
      </c>
      <c r="M387" s="126">
        <v>0.25</v>
      </c>
      <c r="N387" s="144" t="s">
        <v>1197</v>
      </c>
      <c r="O387" s="193">
        <f>(H387)/((1/M387)*L387)</f>
        <v>11.25</v>
      </c>
      <c r="P387" s="193">
        <f>1/K387</f>
        <v>3.0303030303030303</v>
      </c>
      <c r="Q387" s="194">
        <f>H387/(I387*P387)</f>
        <v>14.85</v>
      </c>
      <c r="R387" s="124">
        <f>D387*I387*J387</f>
        <v>2475</v>
      </c>
      <c r="S387" s="124">
        <f>D387*H387*I387*J387</f>
        <v>111375</v>
      </c>
      <c r="T387" s="124">
        <f>(D387*J387)*(1/K387)</f>
        <v>7500</v>
      </c>
      <c r="U387" s="124">
        <f>S387/(O387+Q387)</f>
        <v>4267.2413793103442</v>
      </c>
      <c r="V387" s="124" t="s">
        <v>123</v>
      </c>
      <c r="W387" s="124" t="s">
        <v>123</v>
      </c>
      <c r="X387" s="124" t="s">
        <v>123</v>
      </c>
      <c r="Y387" s="194"/>
      <c r="Z387" s="194"/>
      <c r="AA387" s="194"/>
      <c r="AB387" s="194"/>
      <c r="AC387" s="194"/>
      <c r="AD387" s="194"/>
    </row>
    <row r="388" spans="1:30" outlineLevel="1" x14ac:dyDescent="0.2">
      <c r="A388" s="144" t="s">
        <v>1209</v>
      </c>
      <c r="B388" s="144">
        <v>12</v>
      </c>
      <c r="C388" s="144" t="s">
        <v>1196</v>
      </c>
      <c r="D388" s="158">
        <v>2520</v>
      </c>
      <c r="E388" s="124" t="s">
        <v>123</v>
      </c>
      <c r="F388" s="158"/>
      <c r="G388" s="192"/>
      <c r="H388" s="144">
        <v>45</v>
      </c>
      <c r="I388" s="144">
        <v>1</v>
      </c>
      <c r="J388" s="144">
        <v>1</v>
      </c>
      <c r="K388" s="144">
        <v>0.33</v>
      </c>
      <c r="L388" s="144">
        <v>1</v>
      </c>
      <c r="M388" s="126">
        <v>0.25</v>
      </c>
      <c r="N388" s="144" t="s">
        <v>1197</v>
      </c>
      <c r="O388" s="193">
        <f>(H388)/((1/M388)*L388)</f>
        <v>11.25</v>
      </c>
      <c r="P388" s="193">
        <f>1/K388</f>
        <v>3.0303030303030303</v>
      </c>
      <c r="Q388" s="194">
        <f>H388/(I388*P388)</f>
        <v>14.85</v>
      </c>
      <c r="R388" s="124">
        <f>D388*I388*J388</f>
        <v>2520</v>
      </c>
      <c r="S388" s="124">
        <f>D388*H388*I388*J388</f>
        <v>113400</v>
      </c>
      <c r="T388" s="124">
        <f>(D388*J388)*(1/K388)</f>
        <v>7636.363636363636</v>
      </c>
      <c r="U388" s="124">
        <f>S388/(O388+Q388)</f>
        <v>4344.8275862068967</v>
      </c>
      <c r="V388" s="124" t="s">
        <v>123</v>
      </c>
      <c r="W388" s="124" t="s">
        <v>123</v>
      </c>
      <c r="X388" s="124" t="s">
        <v>123</v>
      </c>
      <c r="Y388" s="194"/>
      <c r="Z388" s="194"/>
      <c r="AA388" s="194"/>
      <c r="AB388" s="194"/>
      <c r="AC388" s="194"/>
      <c r="AD388" s="194"/>
    </row>
    <row r="389" spans="1:30" outlineLevel="1" x14ac:dyDescent="0.2">
      <c r="A389" s="144" t="s">
        <v>1209</v>
      </c>
      <c r="B389" s="144">
        <v>13</v>
      </c>
      <c r="C389" s="144" t="s">
        <v>1196</v>
      </c>
      <c r="D389" s="158">
        <v>2565</v>
      </c>
      <c r="E389" s="124" t="s">
        <v>123</v>
      </c>
      <c r="F389" s="158"/>
      <c r="G389" s="192"/>
      <c r="H389" s="144">
        <v>45</v>
      </c>
      <c r="I389" s="144">
        <v>1</v>
      </c>
      <c r="J389" s="144">
        <v>1</v>
      </c>
      <c r="K389" s="144">
        <v>0.33</v>
      </c>
      <c r="L389" s="144">
        <v>1</v>
      </c>
      <c r="M389" s="126">
        <v>0.25</v>
      </c>
      <c r="N389" s="144" t="s">
        <v>1197</v>
      </c>
      <c r="O389" s="193">
        <f>(H389)/((1/M389)*L389)</f>
        <v>11.25</v>
      </c>
      <c r="P389" s="193">
        <f>1/K389</f>
        <v>3.0303030303030303</v>
      </c>
      <c r="Q389" s="194">
        <f>H389/(I389*P389)</f>
        <v>14.85</v>
      </c>
      <c r="R389" s="124">
        <f>D389*I389*J389</f>
        <v>2565</v>
      </c>
      <c r="S389" s="124">
        <f>D389*H389*I389*J389</f>
        <v>115425</v>
      </c>
      <c r="T389" s="124">
        <f>(D389*J389)*(1/K389)</f>
        <v>7772.727272727273</v>
      </c>
      <c r="U389" s="124">
        <f>S389/(O389+Q389)</f>
        <v>4422.4137931034484</v>
      </c>
      <c r="V389" s="124" t="s">
        <v>123</v>
      </c>
      <c r="W389" s="124" t="s">
        <v>123</v>
      </c>
      <c r="X389" s="124" t="s">
        <v>123</v>
      </c>
      <c r="Y389" s="194"/>
      <c r="Z389" s="194"/>
      <c r="AA389" s="194"/>
      <c r="AB389" s="194"/>
      <c r="AC389" s="194"/>
      <c r="AD389" s="194"/>
    </row>
    <row r="390" spans="1:30" outlineLevel="1" x14ac:dyDescent="0.2">
      <c r="A390" s="144" t="s">
        <v>1209</v>
      </c>
      <c r="B390" s="144">
        <v>14</v>
      </c>
      <c r="C390" s="144" t="s">
        <v>1196</v>
      </c>
      <c r="D390" s="158">
        <v>2610</v>
      </c>
      <c r="E390" s="124" t="s">
        <v>123</v>
      </c>
      <c r="F390" s="158"/>
      <c r="G390" s="192"/>
      <c r="H390" s="144">
        <v>45</v>
      </c>
      <c r="I390" s="144">
        <v>1</v>
      </c>
      <c r="J390" s="144">
        <v>1</v>
      </c>
      <c r="K390" s="144">
        <v>0.33</v>
      </c>
      <c r="L390" s="144">
        <v>1</v>
      </c>
      <c r="M390" s="126">
        <v>0.25</v>
      </c>
      <c r="N390" s="144" t="s">
        <v>1197</v>
      </c>
      <c r="O390" s="193">
        <f>(H390)/((1/M390)*L390)</f>
        <v>11.25</v>
      </c>
      <c r="P390" s="193">
        <f>1/K390</f>
        <v>3.0303030303030303</v>
      </c>
      <c r="Q390" s="194">
        <f>H390/(I390*P390)</f>
        <v>14.85</v>
      </c>
      <c r="R390" s="124">
        <f>D390*I390*J390</f>
        <v>2610</v>
      </c>
      <c r="S390" s="124">
        <f>D390*H390*I390*J390</f>
        <v>117450</v>
      </c>
      <c r="T390" s="124">
        <f>(D390*J390)*(1/K390)</f>
        <v>7909.090909090909</v>
      </c>
      <c r="U390" s="124">
        <f>S390/(O390+Q390)</f>
        <v>4500</v>
      </c>
      <c r="V390" s="124" t="s">
        <v>123</v>
      </c>
      <c r="W390" s="124" t="s">
        <v>123</v>
      </c>
      <c r="X390" s="124" t="s">
        <v>123</v>
      </c>
      <c r="Y390" s="194"/>
      <c r="Z390" s="194"/>
      <c r="AA390" s="194"/>
      <c r="AB390" s="194"/>
      <c r="AC390" s="194"/>
      <c r="AD390" s="194"/>
    </row>
    <row r="391" spans="1:30" outlineLevel="1" x14ac:dyDescent="0.2">
      <c r="A391" s="144" t="s">
        <v>1209</v>
      </c>
      <c r="B391" s="144">
        <v>15</v>
      </c>
      <c r="C391" s="144" t="s">
        <v>1196</v>
      </c>
      <c r="D391" s="158">
        <v>2655</v>
      </c>
      <c r="E391" s="124" t="s">
        <v>123</v>
      </c>
      <c r="F391" s="158"/>
      <c r="G391" s="192"/>
      <c r="H391" s="144">
        <v>45</v>
      </c>
      <c r="I391" s="144">
        <v>1</v>
      </c>
      <c r="J391" s="144">
        <v>1</v>
      </c>
      <c r="K391" s="144">
        <v>0.33</v>
      </c>
      <c r="L391" s="144">
        <v>1</v>
      </c>
      <c r="M391" s="126">
        <v>0.25</v>
      </c>
      <c r="N391" s="144" t="s">
        <v>1197</v>
      </c>
      <c r="O391" s="193">
        <f>(H391)/((1/M391)*L391)</f>
        <v>11.25</v>
      </c>
      <c r="P391" s="193">
        <f>1/K391</f>
        <v>3.0303030303030303</v>
      </c>
      <c r="Q391" s="194">
        <f>H391/(I391*P391)</f>
        <v>14.85</v>
      </c>
      <c r="R391" s="124">
        <f>D391*I391*J391</f>
        <v>2655</v>
      </c>
      <c r="S391" s="124">
        <f>D391*H391*I391*J391</f>
        <v>119475</v>
      </c>
      <c r="T391" s="124">
        <f>(D391*J391)*(1/K391)</f>
        <v>8045.454545454545</v>
      </c>
      <c r="U391" s="124">
        <f>S391/(O391+Q391)</f>
        <v>4577.5862068965516</v>
      </c>
      <c r="V391" s="124" t="s">
        <v>123</v>
      </c>
      <c r="W391" s="124" t="s">
        <v>123</v>
      </c>
      <c r="X391" s="124" t="s">
        <v>123</v>
      </c>
      <c r="Y391" s="194"/>
      <c r="Z391" s="194"/>
      <c r="AA391" s="194"/>
      <c r="AB391" s="194"/>
      <c r="AC391" s="194"/>
      <c r="AD391" s="194"/>
    </row>
    <row r="392" spans="1:30" outlineLevel="1" x14ac:dyDescent="0.2">
      <c r="A392" s="144" t="s">
        <v>1209</v>
      </c>
      <c r="B392" s="144">
        <v>16</v>
      </c>
      <c r="C392" s="144" t="s">
        <v>1196</v>
      </c>
      <c r="D392" s="158">
        <v>2700</v>
      </c>
      <c r="E392" s="124" t="s">
        <v>123</v>
      </c>
      <c r="F392" s="158"/>
      <c r="G392" s="192"/>
      <c r="H392" s="144">
        <v>45</v>
      </c>
      <c r="I392" s="144">
        <v>1</v>
      </c>
      <c r="J392" s="144">
        <v>1</v>
      </c>
      <c r="K392" s="144">
        <v>0.33</v>
      </c>
      <c r="L392" s="144">
        <v>1</v>
      </c>
      <c r="M392" s="126">
        <v>0.25</v>
      </c>
      <c r="N392" s="144" t="s">
        <v>1197</v>
      </c>
      <c r="O392" s="193">
        <f>(H392)/((1/M392)*L392)</f>
        <v>11.25</v>
      </c>
      <c r="P392" s="193">
        <f>1/K392</f>
        <v>3.0303030303030303</v>
      </c>
      <c r="Q392" s="194">
        <f>H392/(I392*P392)</f>
        <v>14.85</v>
      </c>
      <c r="R392" s="124">
        <f>D392*I392*J392</f>
        <v>2700</v>
      </c>
      <c r="S392" s="124">
        <f>D392*H392*I392*J392</f>
        <v>121500</v>
      </c>
      <c r="T392" s="124">
        <f>(D392*J392)*(1/K392)</f>
        <v>8181.818181818182</v>
      </c>
      <c r="U392" s="124">
        <f>S392/(O392+Q392)</f>
        <v>4655.1724137931033</v>
      </c>
      <c r="V392" s="124" t="s">
        <v>123</v>
      </c>
      <c r="W392" s="124" t="s">
        <v>123</v>
      </c>
      <c r="X392" s="124" t="s">
        <v>123</v>
      </c>
      <c r="Y392" s="194"/>
      <c r="Z392" s="194"/>
      <c r="AA392" s="194"/>
      <c r="AB392" s="194"/>
      <c r="AC392" s="194"/>
      <c r="AD392" s="194"/>
    </row>
    <row r="393" spans="1:30" outlineLevel="1" x14ac:dyDescent="0.2">
      <c r="A393" s="144" t="s">
        <v>1209</v>
      </c>
      <c r="B393" s="144">
        <v>17</v>
      </c>
      <c r="C393" s="144" t="s">
        <v>1196</v>
      </c>
      <c r="D393" s="158">
        <v>2750</v>
      </c>
      <c r="E393" s="124" t="s">
        <v>123</v>
      </c>
      <c r="F393" s="158"/>
      <c r="G393" s="192"/>
      <c r="H393" s="144">
        <v>45</v>
      </c>
      <c r="I393" s="144">
        <v>1</v>
      </c>
      <c r="J393" s="144">
        <v>1</v>
      </c>
      <c r="K393" s="144">
        <v>0.33</v>
      </c>
      <c r="L393" s="144">
        <v>1</v>
      </c>
      <c r="M393" s="126">
        <v>0.25</v>
      </c>
      <c r="N393" s="144" t="s">
        <v>1197</v>
      </c>
      <c r="O393" s="193">
        <f>(H393)/((1/M393)*L393)</f>
        <v>11.25</v>
      </c>
      <c r="P393" s="193">
        <f>1/K393</f>
        <v>3.0303030303030303</v>
      </c>
      <c r="Q393" s="194">
        <f>H393/(I393*P393)</f>
        <v>14.85</v>
      </c>
      <c r="R393" s="124">
        <f>D393*I393*J393</f>
        <v>2750</v>
      </c>
      <c r="S393" s="124">
        <f>D393*H393*I393*J393</f>
        <v>123750</v>
      </c>
      <c r="T393" s="124">
        <f>(D393*J393)*(1/K393)</f>
        <v>8333.3333333333339</v>
      </c>
      <c r="U393" s="124">
        <f>S393/(O393+Q393)</f>
        <v>4741.379310344827</v>
      </c>
      <c r="V393" s="124" t="s">
        <v>123</v>
      </c>
      <c r="W393" s="124" t="s">
        <v>123</v>
      </c>
      <c r="X393" s="124" t="s">
        <v>123</v>
      </c>
      <c r="Y393" s="194"/>
      <c r="Z393" s="194"/>
      <c r="AA393" s="194"/>
      <c r="AB393" s="194"/>
      <c r="AC393" s="194"/>
      <c r="AD393" s="194"/>
    </row>
    <row r="394" spans="1:30" outlineLevel="1" x14ac:dyDescent="0.2">
      <c r="A394" s="144" t="s">
        <v>1209</v>
      </c>
      <c r="B394" s="144">
        <v>18</v>
      </c>
      <c r="C394" s="144" t="s">
        <v>1196</v>
      </c>
      <c r="D394" s="158">
        <v>2805</v>
      </c>
      <c r="E394" s="124" t="s">
        <v>123</v>
      </c>
      <c r="F394" s="158"/>
      <c r="G394" s="192"/>
      <c r="H394" s="144">
        <v>45</v>
      </c>
      <c r="I394" s="144">
        <v>1</v>
      </c>
      <c r="J394" s="144">
        <v>1</v>
      </c>
      <c r="K394" s="144">
        <v>0.33</v>
      </c>
      <c r="L394" s="144">
        <v>1</v>
      </c>
      <c r="M394" s="126">
        <v>0.25</v>
      </c>
      <c r="N394" s="144" t="s">
        <v>1197</v>
      </c>
      <c r="O394" s="193">
        <f>(H394)/((1/M394)*L394)</f>
        <v>11.25</v>
      </c>
      <c r="P394" s="193">
        <f>1/K394</f>
        <v>3.0303030303030303</v>
      </c>
      <c r="Q394" s="194">
        <f>H394/(I394*P394)</f>
        <v>14.85</v>
      </c>
      <c r="R394" s="124">
        <f>D394*I394*J394</f>
        <v>2805</v>
      </c>
      <c r="S394" s="124">
        <f>D394*H394*I394*J394</f>
        <v>126225</v>
      </c>
      <c r="T394" s="124">
        <f>(D394*J394)*(1/K394)</f>
        <v>8500</v>
      </c>
      <c r="U394" s="124">
        <f>S394/(O394+Q394)</f>
        <v>4836.2068965517237</v>
      </c>
      <c r="V394" s="124" t="s">
        <v>123</v>
      </c>
      <c r="W394" s="124" t="s">
        <v>123</v>
      </c>
      <c r="X394" s="124" t="s">
        <v>123</v>
      </c>
      <c r="Y394" s="194"/>
      <c r="Z394" s="194"/>
      <c r="AA394" s="194"/>
      <c r="AB394" s="194"/>
      <c r="AC394" s="194"/>
      <c r="AD394" s="194"/>
    </row>
    <row r="395" spans="1:30" outlineLevel="1" x14ac:dyDescent="0.2">
      <c r="A395" s="144" t="s">
        <v>1209</v>
      </c>
      <c r="B395" s="144">
        <v>19</v>
      </c>
      <c r="C395" s="144" t="s">
        <v>1196</v>
      </c>
      <c r="D395" s="158">
        <v>2860</v>
      </c>
      <c r="E395" s="124" t="s">
        <v>123</v>
      </c>
      <c r="F395" s="158"/>
      <c r="G395" s="192"/>
      <c r="H395" s="144">
        <v>45</v>
      </c>
      <c r="I395" s="144">
        <v>1</v>
      </c>
      <c r="J395" s="144">
        <v>1</v>
      </c>
      <c r="K395" s="144">
        <v>0.33</v>
      </c>
      <c r="L395" s="144">
        <v>1</v>
      </c>
      <c r="M395" s="126">
        <v>0.25</v>
      </c>
      <c r="N395" s="144" t="s">
        <v>1197</v>
      </c>
      <c r="O395" s="193">
        <f>(H395)/((1/M395)*L395)</f>
        <v>11.25</v>
      </c>
      <c r="P395" s="193">
        <f>1/K395</f>
        <v>3.0303030303030303</v>
      </c>
      <c r="Q395" s="194">
        <f>H395/(I395*P395)</f>
        <v>14.85</v>
      </c>
      <c r="R395" s="124">
        <f>D395*I395*J395</f>
        <v>2860</v>
      </c>
      <c r="S395" s="124">
        <f>D395*H395*I395*J395</f>
        <v>128700</v>
      </c>
      <c r="T395" s="124">
        <f>(D395*J395)*(1/K395)</f>
        <v>8666.6666666666661</v>
      </c>
      <c r="U395" s="124">
        <f>S395/(O395+Q395)</f>
        <v>4931.0344827586205</v>
      </c>
      <c r="V395" s="124" t="s">
        <v>123</v>
      </c>
      <c r="W395" s="124" t="s">
        <v>123</v>
      </c>
      <c r="X395" s="124" t="s">
        <v>123</v>
      </c>
      <c r="Y395" s="194"/>
      <c r="Z395" s="194"/>
      <c r="AA395" s="194"/>
      <c r="AB395" s="194"/>
      <c r="AC395" s="194"/>
      <c r="AD395" s="194"/>
    </row>
    <row r="396" spans="1:30" outlineLevel="1" x14ac:dyDescent="0.2">
      <c r="A396" s="144" t="s">
        <v>1209</v>
      </c>
      <c r="B396" s="144">
        <v>20</v>
      </c>
      <c r="C396" s="144" t="s">
        <v>1196</v>
      </c>
      <c r="D396" s="158">
        <v>2915</v>
      </c>
      <c r="E396" s="124" t="s">
        <v>123</v>
      </c>
      <c r="F396" s="158"/>
      <c r="G396" s="192"/>
      <c r="H396" s="144">
        <v>45</v>
      </c>
      <c r="I396" s="144">
        <v>1</v>
      </c>
      <c r="J396" s="144">
        <v>1</v>
      </c>
      <c r="K396" s="144">
        <v>0.33</v>
      </c>
      <c r="L396" s="144">
        <v>1</v>
      </c>
      <c r="M396" s="126">
        <v>0.25</v>
      </c>
      <c r="N396" s="144" t="s">
        <v>1197</v>
      </c>
      <c r="O396" s="193">
        <f>(H396)/((1/M396)*L396)</f>
        <v>11.25</v>
      </c>
      <c r="P396" s="193">
        <f>1/K396</f>
        <v>3.0303030303030303</v>
      </c>
      <c r="Q396" s="194">
        <f>H396/(I396*P396)</f>
        <v>14.85</v>
      </c>
      <c r="R396" s="124">
        <f>D396*I396*J396</f>
        <v>2915</v>
      </c>
      <c r="S396" s="124">
        <f>D396*H396*I396*J396</f>
        <v>131175</v>
      </c>
      <c r="T396" s="124">
        <f>(D396*J396)*(1/K396)</f>
        <v>8833.3333333333339</v>
      </c>
      <c r="U396" s="124">
        <f>S396/(O396+Q396)</f>
        <v>5025.8620689655172</v>
      </c>
      <c r="V396" s="124" t="s">
        <v>123</v>
      </c>
      <c r="W396" s="124" t="s">
        <v>123</v>
      </c>
      <c r="X396" s="124" t="s">
        <v>123</v>
      </c>
      <c r="Y396" s="194"/>
      <c r="Z396" s="194"/>
      <c r="AA396" s="194"/>
      <c r="AB396" s="194"/>
      <c r="AC396" s="194"/>
      <c r="AD396" s="194"/>
    </row>
    <row r="397" spans="1:30" outlineLevel="1" x14ac:dyDescent="0.2">
      <c r="A397" s="144" t="s">
        <v>1209</v>
      </c>
      <c r="B397" s="144">
        <v>21</v>
      </c>
      <c r="C397" s="144" t="s">
        <v>1196</v>
      </c>
      <c r="D397" s="158">
        <v>2970</v>
      </c>
      <c r="E397" s="124" t="s">
        <v>123</v>
      </c>
      <c r="F397" s="158"/>
      <c r="G397" s="192"/>
      <c r="H397" s="144">
        <v>45</v>
      </c>
      <c r="I397" s="144">
        <v>1</v>
      </c>
      <c r="J397" s="144">
        <v>1</v>
      </c>
      <c r="K397" s="144">
        <v>0.33</v>
      </c>
      <c r="L397" s="144">
        <v>1</v>
      </c>
      <c r="M397" s="126">
        <v>0.25</v>
      </c>
      <c r="N397" s="144" t="s">
        <v>1197</v>
      </c>
      <c r="O397" s="193">
        <f>(H397)/((1/M397)*L397)</f>
        <v>11.25</v>
      </c>
      <c r="P397" s="193">
        <f>1/K397</f>
        <v>3.0303030303030303</v>
      </c>
      <c r="Q397" s="194">
        <f>H397/(I397*P397)</f>
        <v>14.85</v>
      </c>
      <c r="R397" s="124">
        <f>D397*I397*J397</f>
        <v>2970</v>
      </c>
      <c r="S397" s="124">
        <f>D397*H397*I397*J397</f>
        <v>133650</v>
      </c>
      <c r="T397" s="124">
        <f>(D397*J397)*(1/K397)</f>
        <v>9000</v>
      </c>
      <c r="U397" s="124">
        <f>S397/(O397+Q397)</f>
        <v>5120.6896551724139</v>
      </c>
      <c r="V397" s="124" t="s">
        <v>123</v>
      </c>
      <c r="W397" s="124" t="s">
        <v>123</v>
      </c>
      <c r="X397" s="124" t="s">
        <v>123</v>
      </c>
      <c r="Y397" s="194"/>
      <c r="Z397" s="194"/>
      <c r="AA397" s="194"/>
      <c r="AB397" s="194"/>
      <c r="AC397" s="194"/>
      <c r="AD397" s="194"/>
    </row>
    <row r="398" spans="1:30" outlineLevel="1" x14ac:dyDescent="0.2">
      <c r="A398" s="144" t="s">
        <v>1209</v>
      </c>
      <c r="B398" s="144">
        <v>22</v>
      </c>
      <c r="C398" s="144" t="s">
        <v>1196</v>
      </c>
      <c r="D398" s="158">
        <v>3020</v>
      </c>
      <c r="E398" s="124" t="s">
        <v>123</v>
      </c>
      <c r="F398" s="158"/>
      <c r="G398" s="192"/>
      <c r="H398" s="144">
        <v>45</v>
      </c>
      <c r="I398" s="144">
        <v>1</v>
      </c>
      <c r="J398" s="144">
        <v>1</v>
      </c>
      <c r="K398" s="144">
        <v>0.33</v>
      </c>
      <c r="L398" s="144">
        <v>1</v>
      </c>
      <c r="M398" s="126">
        <v>0.25</v>
      </c>
      <c r="N398" s="144" t="s">
        <v>1197</v>
      </c>
      <c r="O398" s="193">
        <f>(H398)/((1/M398)*L398)</f>
        <v>11.25</v>
      </c>
      <c r="P398" s="193">
        <f>1/K398</f>
        <v>3.0303030303030303</v>
      </c>
      <c r="Q398" s="194">
        <f>H398/(I398*P398)</f>
        <v>14.85</v>
      </c>
      <c r="R398" s="124">
        <f>D398*I398*J398</f>
        <v>3020</v>
      </c>
      <c r="S398" s="124">
        <f>D398*H398*I398*J398</f>
        <v>135900</v>
      </c>
      <c r="T398" s="124">
        <f>(D398*J398)*(1/K398)</f>
        <v>9151.515151515152</v>
      </c>
      <c r="U398" s="124">
        <f>S398/(O398+Q398)</f>
        <v>5206.8965517241377</v>
      </c>
      <c r="V398" s="124" t="s">
        <v>123</v>
      </c>
      <c r="W398" s="124" t="s">
        <v>123</v>
      </c>
      <c r="X398" s="124" t="s">
        <v>123</v>
      </c>
      <c r="Y398" s="194"/>
      <c r="Z398" s="194"/>
      <c r="AA398" s="194"/>
      <c r="AB398" s="194"/>
      <c r="AC398" s="194"/>
      <c r="AD398" s="194"/>
    </row>
    <row r="399" spans="1:30" outlineLevel="1" x14ac:dyDescent="0.2">
      <c r="A399" s="144" t="s">
        <v>1209</v>
      </c>
      <c r="B399" s="144">
        <v>23</v>
      </c>
      <c r="C399" s="144" t="s">
        <v>1196</v>
      </c>
      <c r="D399" s="158">
        <v>3075</v>
      </c>
      <c r="E399" s="124" t="s">
        <v>123</v>
      </c>
      <c r="F399" s="158"/>
      <c r="G399" s="192"/>
      <c r="H399" s="144">
        <v>45</v>
      </c>
      <c r="I399" s="144">
        <v>1</v>
      </c>
      <c r="J399" s="144">
        <v>1</v>
      </c>
      <c r="K399" s="144">
        <v>0.33</v>
      </c>
      <c r="L399" s="144">
        <v>1</v>
      </c>
      <c r="M399" s="126">
        <v>0.25</v>
      </c>
      <c r="N399" s="144" t="s">
        <v>1197</v>
      </c>
      <c r="O399" s="193">
        <f>(H399)/((1/M399)*L399)</f>
        <v>11.25</v>
      </c>
      <c r="P399" s="193">
        <f>1/K399</f>
        <v>3.0303030303030303</v>
      </c>
      <c r="Q399" s="194">
        <f>H399/(I399*P399)</f>
        <v>14.85</v>
      </c>
      <c r="R399" s="124">
        <f>D399*I399*J399</f>
        <v>3075</v>
      </c>
      <c r="S399" s="124">
        <f>D399*H399*I399*J399</f>
        <v>138375</v>
      </c>
      <c r="T399" s="124">
        <f>(D399*J399)*(1/K399)</f>
        <v>9318.181818181818</v>
      </c>
      <c r="U399" s="124">
        <f>S399/(O399+Q399)</f>
        <v>5301.7241379310344</v>
      </c>
      <c r="V399" s="124" t="s">
        <v>123</v>
      </c>
      <c r="W399" s="124" t="s">
        <v>123</v>
      </c>
      <c r="X399" s="124" t="s">
        <v>123</v>
      </c>
      <c r="Y399" s="194"/>
      <c r="Z399" s="194"/>
      <c r="AA399" s="194"/>
      <c r="AB399" s="194"/>
      <c r="AC399" s="194"/>
      <c r="AD399" s="194"/>
    </row>
    <row r="400" spans="1:30" outlineLevel="1" x14ac:dyDescent="0.2">
      <c r="A400" s="144" t="s">
        <v>1209</v>
      </c>
      <c r="B400" s="144">
        <v>24</v>
      </c>
      <c r="C400" s="144" t="s">
        <v>1196</v>
      </c>
      <c r="D400" s="158">
        <v>3130</v>
      </c>
      <c r="E400" s="124" t="s">
        <v>123</v>
      </c>
      <c r="F400" s="158"/>
      <c r="G400" s="192"/>
      <c r="H400" s="144">
        <v>45</v>
      </c>
      <c r="I400" s="144">
        <v>1</v>
      </c>
      <c r="J400" s="144">
        <v>1</v>
      </c>
      <c r="K400" s="144">
        <v>0.33</v>
      </c>
      <c r="L400" s="144">
        <v>1</v>
      </c>
      <c r="M400" s="126">
        <v>0.25</v>
      </c>
      <c r="N400" s="144" t="s">
        <v>1197</v>
      </c>
      <c r="O400" s="193">
        <f>(H400)/((1/M400)*L400)</f>
        <v>11.25</v>
      </c>
      <c r="P400" s="193">
        <f>1/K400</f>
        <v>3.0303030303030303</v>
      </c>
      <c r="Q400" s="194">
        <f>H400/(I400*P400)</f>
        <v>14.85</v>
      </c>
      <c r="R400" s="124">
        <f>D400*I400*J400</f>
        <v>3130</v>
      </c>
      <c r="S400" s="124">
        <f>D400*H400*I400*J400</f>
        <v>140850</v>
      </c>
      <c r="T400" s="124">
        <f>(D400*J400)*(1/K400)</f>
        <v>9484.8484848484841</v>
      </c>
      <c r="U400" s="124">
        <f>S400/(O400+Q400)</f>
        <v>5396.5517241379312</v>
      </c>
      <c r="V400" s="124" t="s">
        <v>123</v>
      </c>
      <c r="W400" s="124" t="s">
        <v>123</v>
      </c>
      <c r="X400" s="124" t="s">
        <v>123</v>
      </c>
      <c r="Y400" s="194"/>
      <c r="Z400" s="194"/>
      <c r="AA400" s="194"/>
      <c r="AB400" s="194"/>
      <c r="AC400" s="194"/>
      <c r="AD400" s="194"/>
    </row>
    <row r="401" spans="1:30" outlineLevel="1" x14ac:dyDescent="0.2">
      <c r="A401" s="144" t="s">
        <v>1209</v>
      </c>
      <c r="B401" s="144">
        <v>25</v>
      </c>
      <c r="C401" s="144" t="s">
        <v>1196</v>
      </c>
      <c r="D401" s="158">
        <v>3185</v>
      </c>
      <c r="E401" s="124" t="s">
        <v>123</v>
      </c>
      <c r="F401" s="158"/>
      <c r="G401" s="192"/>
      <c r="H401" s="144">
        <v>45</v>
      </c>
      <c r="I401" s="144">
        <v>1</v>
      </c>
      <c r="J401" s="144">
        <v>1</v>
      </c>
      <c r="K401" s="144">
        <v>0.33</v>
      </c>
      <c r="L401" s="144">
        <v>1</v>
      </c>
      <c r="M401" s="126">
        <v>0.25</v>
      </c>
      <c r="N401" s="144" t="s">
        <v>1197</v>
      </c>
      <c r="O401" s="193">
        <f>(H401)/((1/M401)*L401)</f>
        <v>11.25</v>
      </c>
      <c r="P401" s="193">
        <f>1/K401</f>
        <v>3.0303030303030303</v>
      </c>
      <c r="Q401" s="194">
        <f>H401/(I401*P401)</f>
        <v>14.85</v>
      </c>
      <c r="R401" s="124">
        <f>D401*I401*J401</f>
        <v>3185</v>
      </c>
      <c r="S401" s="124">
        <f>D401*H401*I401*J401</f>
        <v>143325</v>
      </c>
      <c r="T401" s="124">
        <f>(D401*J401)*(1/K401)</f>
        <v>9651.515151515152</v>
      </c>
      <c r="U401" s="124">
        <f>S401/(O401+Q401)</f>
        <v>5491.379310344827</v>
      </c>
      <c r="V401" s="124" t="s">
        <v>123</v>
      </c>
      <c r="W401" s="124" t="s">
        <v>123</v>
      </c>
      <c r="X401" s="124" t="s">
        <v>123</v>
      </c>
      <c r="Y401" s="194"/>
      <c r="Z401" s="194"/>
      <c r="AA401" s="194"/>
      <c r="AB401" s="194"/>
      <c r="AC401" s="194"/>
      <c r="AD401" s="194"/>
    </row>
    <row r="402" spans="1:30" x14ac:dyDescent="0.2">
      <c r="A402" s="144" t="s">
        <v>1210</v>
      </c>
      <c r="B402" s="144">
        <v>1</v>
      </c>
      <c r="C402" s="144" t="s">
        <v>1196</v>
      </c>
      <c r="D402" s="158">
        <v>780</v>
      </c>
      <c r="E402" s="124" t="s">
        <v>123</v>
      </c>
      <c r="F402" s="158"/>
      <c r="G402" s="192"/>
      <c r="H402" s="144">
        <v>220</v>
      </c>
      <c r="I402" s="144">
        <v>1</v>
      </c>
      <c r="J402" s="144">
        <v>1</v>
      </c>
      <c r="K402" s="144">
        <v>0.09</v>
      </c>
      <c r="L402" s="144">
        <v>220</v>
      </c>
      <c r="M402" s="144">
        <v>12</v>
      </c>
      <c r="N402" s="144" t="s">
        <v>1191</v>
      </c>
      <c r="O402" s="123">
        <f>M402</f>
        <v>12</v>
      </c>
      <c r="P402" s="193">
        <f>1/K402</f>
        <v>11.111111111111111</v>
      </c>
      <c r="Q402" s="194">
        <f>H402/(I402*P402)</f>
        <v>19.8</v>
      </c>
      <c r="R402" s="124">
        <f>D402*I402*J402</f>
        <v>780</v>
      </c>
      <c r="S402" s="124">
        <f>D402*H402*I402*J402</f>
        <v>171600</v>
      </c>
      <c r="T402" s="124">
        <f>(D402*J402)*(1/K402)</f>
        <v>8666.6666666666661</v>
      </c>
      <c r="U402" s="124">
        <f>S402/(O402+Q402)</f>
        <v>5396.2264150943392</v>
      </c>
      <c r="V402" s="124" t="s">
        <v>123</v>
      </c>
      <c r="W402" s="124" t="s">
        <v>123</v>
      </c>
      <c r="X402" s="124">
        <f>(D402*J402)*(1/K402)*1.5</f>
        <v>13000</v>
      </c>
      <c r="Y402" s="194"/>
      <c r="Z402" s="194"/>
      <c r="AA402" s="194"/>
      <c r="AB402" s="194"/>
      <c r="AC402" s="194"/>
      <c r="AD402" s="194"/>
    </row>
    <row r="403" spans="1:30" outlineLevel="1" x14ac:dyDescent="0.2">
      <c r="A403" s="144" t="s">
        <v>1210</v>
      </c>
      <c r="B403" s="144">
        <v>2</v>
      </c>
      <c r="C403" s="144" t="s">
        <v>1196</v>
      </c>
      <c r="D403" s="158">
        <v>797</v>
      </c>
      <c r="E403" s="124" t="s">
        <v>123</v>
      </c>
      <c r="F403" s="158"/>
      <c r="G403" s="192"/>
      <c r="H403" s="144">
        <v>220</v>
      </c>
      <c r="I403" s="144">
        <v>1</v>
      </c>
      <c r="J403" s="144">
        <v>1</v>
      </c>
      <c r="K403" s="144">
        <v>0.09</v>
      </c>
      <c r="L403" s="144">
        <v>220</v>
      </c>
      <c r="M403" s="144">
        <v>12</v>
      </c>
      <c r="N403" s="144" t="s">
        <v>1191</v>
      </c>
      <c r="O403" s="123">
        <f>(H403)/((1/M403)*L403)</f>
        <v>12</v>
      </c>
      <c r="P403" s="193">
        <f>1/K403</f>
        <v>11.111111111111111</v>
      </c>
      <c r="Q403" s="194">
        <f>H403/(I403*P403)</f>
        <v>19.8</v>
      </c>
      <c r="R403" s="124">
        <f>D403*I403*J403</f>
        <v>797</v>
      </c>
      <c r="S403" s="124">
        <f>D403*H403*I403*J403</f>
        <v>175340</v>
      </c>
      <c r="T403" s="124">
        <f>(D403*J403)*(1/K403)</f>
        <v>8855.5555555555547</v>
      </c>
      <c r="U403" s="124">
        <f>S403/(O403+Q403)</f>
        <v>5513.8364779874209</v>
      </c>
      <c r="V403" s="124" t="s">
        <v>123</v>
      </c>
      <c r="W403" s="124" t="s">
        <v>123</v>
      </c>
      <c r="X403" s="124">
        <f>(D403*J403)*(1/K403)*1.5</f>
        <v>13283.333333333332</v>
      </c>
      <c r="Y403" s="194"/>
      <c r="Z403" s="194"/>
      <c r="AA403" s="194"/>
      <c r="AB403" s="194"/>
      <c r="AC403" s="194"/>
      <c r="AD403" s="194"/>
    </row>
    <row r="404" spans="1:30" outlineLevel="1" x14ac:dyDescent="0.2">
      <c r="A404" s="144" t="s">
        <v>1210</v>
      </c>
      <c r="B404" s="144">
        <v>3</v>
      </c>
      <c r="C404" s="144" t="s">
        <v>1196</v>
      </c>
      <c r="D404" s="158">
        <v>814</v>
      </c>
      <c r="E404" s="124" t="s">
        <v>123</v>
      </c>
      <c r="F404" s="158"/>
      <c r="G404" s="192"/>
      <c r="H404" s="144">
        <v>220</v>
      </c>
      <c r="I404" s="144">
        <v>1</v>
      </c>
      <c r="J404" s="144">
        <v>1</v>
      </c>
      <c r="K404" s="144">
        <v>0.09</v>
      </c>
      <c r="L404" s="144">
        <v>220</v>
      </c>
      <c r="M404" s="144">
        <v>12</v>
      </c>
      <c r="N404" s="144" t="s">
        <v>1191</v>
      </c>
      <c r="O404" s="123">
        <f>(H404)/((1/M404)*L404)</f>
        <v>12</v>
      </c>
      <c r="P404" s="193">
        <f>1/K404</f>
        <v>11.111111111111111</v>
      </c>
      <c r="Q404" s="194">
        <f>H404/(I404*P404)</f>
        <v>19.8</v>
      </c>
      <c r="R404" s="124">
        <f>D404*I404*J404</f>
        <v>814</v>
      </c>
      <c r="S404" s="124">
        <f>D404*H404*I404*J404</f>
        <v>179080</v>
      </c>
      <c r="T404" s="124">
        <f>(D404*J404)*(1/K404)</f>
        <v>9044.4444444444434</v>
      </c>
      <c r="U404" s="124">
        <f>S404/(O404+Q404)</f>
        <v>5631.4465408805027</v>
      </c>
      <c r="V404" s="124" t="s">
        <v>123</v>
      </c>
      <c r="W404" s="124" t="s">
        <v>123</v>
      </c>
      <c r="X404" s="124">
        <f>(D404*J404)*(1/K404)*1.5</f>
        <v>13566.666666666664</v>
      </c>
      <c r="Y404" s="194"/>
      <c r="Z404" s="194"/>
      <c r="AA404" s="194"/>
      <c r="AB404" s="194"/>
      <c r="AC404" s="194"/>
      <c r="AD404" s="194"/>
    </row>
    <row r="405" spans="1:30" outlineLevel="1" x14ac:dyDescent="0.2">
      <c r="A405" s="144" t="s">
        <v>1210</v>
      </c>
      <c r="B405" s="144">
        <v>4</v>
      </c>
      <c r="C405" s="144" t="s">
        <v>1196</v>
      </c>
      <c r="D405" s="158">
        <v>831</v>
      </c>
      <c r="E405" s="124" t="s">
        <v>123</v>
      </c>
      <c r="F405" s="158"/>
      <c r="G405" s="192"/>
      <c r="H405" s="144">
        <v>220</v>
      </c>
      <c r="I405" s="144">
        <v>1</v>
      </c>
      <c r="J405" s="144">
        <v>1</v>
      </c>
      <c r="K405" s="144">
        <v>0.09</v>
      </c>
      <c r="L405" s="144">
        <v>220</v>
      </c>
      <c r="M405" s="144">
        <v>12</v>
      </c>
      <c r="N405" s="144" t="s">
        <v>1191</v>
      </c>
      <c r="O405" s="123">
        <f>(H405)/((1/M405)*L405)</f>
        <v>12</v>
      </c>
      <c r="P405" s="193">
        <f>1/K405</f>
        <v>11.111111111111111</v>
      </c>
      <c r="Q405" s="194">
        <f>H405/(I405*P405)</f>
        <v>19.8</v>
      </c>
      <c r="R405" s="124">
        <f>D405*I405*J405</f>
        <v>831</v>
      </c>
      <c r="S405" s="124">
        <f>D405*H405*I405*J405</f>
        <v>182820</v>
      </c>
      <c r="T405" s="124">
        <f>(D405*J405)*(1/K405)</f>
        <v>9233.3333333333321</v>
      </c>
      <c r="U405" s="124">
        <f>S405/(O405+Q405)</f>
        <v>5749.0566037735844</v>
      </c>
      <c r="V405" s="124" t="s">
        <v>123</v>
      </c>
      <c r="W405" s="124" t="s">
        <v>123</v>
      </c>
      <c r="X405" s="124">
        <f>(D405*J405)*(1/K405)*1.5</f>
        <v>13849.999999999998</v>
      </c>
      <c r="Y405" s="194"/>
      <c r="Z405" s="194"/>
      <c r="AA405" s="194"/>
      <c r="AB405" s="194"/>
      <c r="AC405" s="194"/>
      <c r="AD405" s="194"/>
    </row>
    <row r="406" spans="1:30" outlineLevel="1" x14ac:dyDescent="0.2">
      <c r="A406" s="144" t="s">
        <v>1210</v>
      </c>
      <c r="B406" s="144">
        <v>5</v>
      </c>
      <c r="C406" s="144" t="s">
        <v>1196</v>
      </c>
      <c r="D406" s="158">
        <v>848</v>
      </c>
      <c r="E406" s="124" t="s">
        <v>123</v>
      </c>
      <c r="F406" s="158"/>
      <c r="G406" s="192"/>
      <c r="H406" s="144">
        <v>220</v>
      </c>
      <c r="I406" s="144">
        <v>1</v>
      </c>
      <c r="J406" s="144">
        <v>1</v>
      </c>
      <c r="K406" s="144">
        <v>0.09</v>
      </c>
      <c r="L406" s="144">
        <v>220</v>
      </c>
      <c r="M406" s="144">
        <v>12</v>
      </c>
      <c r="N406" s="144" t="s">
        <v>1191</v>
      </c>
      <c r="O406" s="123">
        <f>(H406)/((1/M406)*L406)</f>
        <v>12</v>
      </c>
      <c r="P406" s="193">
        <f>1/K406</f>
        <v>11.111111111111111</v>
      </c>
      <c r="Q406" s="194">
        <f>H406/(I406*P406)</f>
        <v>19.8</v>
      </c>
      <c r="R406" s="124">
        <f>D406*I406*J406</f>
        <v>848</v>
      </c>
      <c r="S406" s="124">
        <f>D406*H406*I406*J406</f>
        <v>186560</v>
      </c>
      <c r="T406" s="124">
        <f>(D406*J406)*(1/K406)</f>
        <v>9422.2222222222226</v>
      </c>
      <c r="U406" s="124">
        <f>S406/(O406+Q406)</f>
        <v>5866.666666666667</v>
      </c>
      <c r="V406" s="124" t="s">
        <v>123</v>
      </c>
      <c r="W406" s="124" t="s">
        <v>123</v>
      </c>
      <c r="X406" s="124">
        <f>(D406*J406)*(1/K406)*1.5</f>
        <v>14133.333333333334</v>
      </c>
      <c r="Y406" s="194"/>
      <c r="Z406" s="194"/>
      <c r="AA406" s="194"/>
      <c r="AB406" s="194"/>
      <c r="AC406" s="194"/>
      <c r="AD406" s="194"/>
    </row>
    <row r="407" spans="1:30" outlineLevel="1" x14ac:dyDescent="0.2">
      <c r="A407" s="144" t="s">
        <v>1210</v>
      </c>
      <c r="B407" s="144">
        <v>6</v>
      </c>
      <c r="C407" s="144" t="s">
        <v>1196</v>
      </c>
      <c r="D407" s="158">
        <v>865</v>
      </c>
      <c r="E407" s="124" t="s">
        <v>123</v>
      </c>
      <c r="F407" s="158"/>
      <c r="G407" s="192"/>
      <c r="H407" s="144">
        <v>220</v>
      </c>
      <c r="I407" s="144">
        <v>1</v>
      </c>
      <c r="J407" s="144">
        <v>1</v>
      </c>
      <c r="K407" s="144">
        <v>0.09</v>
      </c>
      <c r="L407" s="144">
        <v>220</v>
      </c>
      <c r="M407" s="144">
        <v>12</v>
      </c>
      <c r="N407" s="144" t="s">
        <v>1191</v>
      </c>
      <c r="O407" s="123">
        <f>(H407)/((1/M407)*L407)</f>
        <v>12</v>
      </c>
      <c r="P407" s="193">
        <f>1/K407</f>
        <v>11.111111111111111</v>
      </c>
      <c r="Q407" s="194">
        <f>H407/(I407*P407)</f>
        <v>19.8</v>
      </c>
      <c r="R407" s="124">
        <f>D407*I407*J407</f>
        <v>865</v>
      </c>
      <c r="S407" s="124">
        <f>D407*H407*I407*J407</f>
        <v>190300</v>
      </c>
      <c r="T407" s="124">
        <f>(D407*J407)*(1/K407)</f>
        <v>9611.1111111111113</v>
      </c>
      <c r="U407" s="124">
        <f>S407/(O407+Q407)</f>
        <v>5984.2767295597487</v>
      </c>
      <c r="V407" s="124" t="s">
        <v>123</v>
      </c>
      <c r="W407" s="124" t="s">
        <v>123</v>
      </c>
      <c r="X407" s="124">
        <f>(D407*J407)*(1/K407)*1.5</f>
        <v>14416.666666666668</v>
      </c>
      <c r="Y407" s="194"/>
      <c r="Z407" s="194"/>
      <c r="AA407" s="194"/>
      <c r="AB407" s="194"/>
      <c r="AC407" s="194"/>
      <c r="AD407" s="194"/>
    </row>
    <row r="408" spans="1:30" outlineLevel="1" x14ac:dyDescent="0.2">
      <c r="A408" s="144" t="s">
        <v>1210</v>
      </c>
      <c r="B408" s="144">
        <v>7</v>
      </c>
      <c r="C408" s="144" t="s">
        <v>1196</v>
      </c>
      <c r="D408" s="158">
        <v>882</v>
      </c>
      <c r="E408" s="124" t="s">
        <v>123</v>
      </c>
      <c r="F408" s="158"/>
      <c r="G408" s="192"/>
      <c r="H408" s="144">
        <v>220</v>
      </c>
      <c r="I408" s="144">
        <v>1</v>
      </c>
      <c r="J408" s="144">
        <v>1</v>
      </c>
      <c r="K408" s="144">
        <v>0.09</v>
      </c>
      <c r="L408" s="144">
        <v>220</v>
      </c>
      <c r="M408" s="144">
        <v>12</v>
      </c>
      <c r="N408" s="144" t="s">
        <v>1191</v>
      </c>
      <c r="O408" s="123">
        <f>(H408)/((1/M408)*L408)</f>
        <v>12</v>
      </c>
      <c r="P408" s="193">
        <f>1/K408</f>
        <v>11.111111111111111</v>
      </c>
      <c r="Q408" s="194">
        <f>H408/(I408*P408)</f>
        <v>19.8</v>
      </c>
      <c r="R408" s="124">
        <f>D408*I408*J408</f>
        <v>882</v>
      </c>
      <c r="S408" s="124">
        <f>D408*H408*I408*J408</f>
        <v>194040</v>
      </c>
      <c r="T408" s="124">
        <f>(D408*J408)*(1/K408)</f>
        <v>9800</v>
      </c>
      <c r="U408" s="124">
        <f>S408/(O408+Q408)</f>
        <v>6101.8867924528304</v>
      </c>
      <c r="V408" s="124" t="s">
        <v>123</v>
      </c>
      <c r="W408" s="124" t="s">
        <v>123</v>
      </c>
      <c r="X408" s="124">
        <f>(D408*J408)*(1/K408)*1.5</f>
        <v>14700</v>
      </c>
      <c r="Y408" s="194"/>
      <c r="Z408" s="194"/>
      <c r="AA408" s="194"/>
      <c r="AB408" s="194"/>
      <c r="AC408" s="194"/>
      <c r="AD408" s="194"/>
    </row>
    <row r="409" spans="1:30" outlineLevel="1" x14ac:dyDescent="0.2">
      <c r="A409" s="144" t="s">
        <v>1210</v>
      </c>
      <c r="B409" s="144">
        <v>8</v>
      </c>
      <c r="C409" s="144" t="s">
        <v>1196</v>
      </c>
      <c r="D409" s="158">
        <v>899</v>
      </c>
      <c r="E409" s="124" t="s">
        <v>123</v>
      </c>
      <c r="F409" s="158"/>
      <c r="G409" s="192"/>
      <c r="H409" s="144">
        <v>220</v>
      </c>
      <c r="I409" s="144">
        <v>1</v>
      </c>
      <c r="J409" s="144">
        <v>1</v>
      </c>
      <c r="K409" s="144">
        <v>0.09</v>
      </c>
      <c r="L409" s="144">
        <v>220</v>
      </c>
      <c r="M409" s="144">
        <v>12</v>
      </c>
      <c r="N409" s="144" t="s">
        <v>1191</v>
      </c>
      <c r="O409" s="123">
        <f>(H409)/((1/M409)*L409)</f>
        <v>12</v>
      </c>
      <c r="P409" s="193">
        <f>1/K409</f>
        <v>11.111111111111111</v>
      </c>
      <c r="Q409" s="194">
        <f>H409/(I409*P409)</f>
        <v>19.8</v>
      </c>
      <c r="R409" s="124">
        <f>D409*I409*J409</f>
        <v>899</v>
      </c>
      <c r="S409" s="124">
        <f>D409*H409*I409*J409</f>
        <v>197780</v>
      </c>
      <c r="T409" s="124">
        <f>(D409*J409)*(1/K409)</f>
        <v>9988.8888888888887</v>
      </c>
      <c r="U409" s="124">
        <f>S409/(O409+Q409)</f>
        <v>6219.4968553459121</v>
      </c>
      <c r="V409" s="124" t="s">
        <v>123</v>
      </c>
      <c r="W409" s="124" t="s">
        <v>123</v>
      </c>
      <c r="X409" s="124">
        <f>(D409*J409)*(1/K409)*1.5</f>
        <v>14983.333333333332</v>
      </c>
      <c r="Y409" s="194"/>
      <c r="Z409" s="194"/>
      <c r="AA409" s="194"/>
      <c r="AB409" s="194"/>
      <c r="AC409" s="194"/>
      <c r="AD409" s="194"/>
    </row>
    <row r="410" spans="1:30" outlineLevel="1" x14ac:dyDescent="0.2">
      <c r="A410" s="144" t="s">
        <v>1210</v>
      </c>
      <c r="B410" s="144">
        <v>9</v>
      </c>
      <c r="C410" s="144" t="s">
        <v>1196</v>
      </c>
      <c r="D410" s="158">
        <v>916</v>
      </c>
      <c r="E410" s="124" t="s">
        <v>123</v>
      </c>
      <c r="F410" s="158"/>
      <c r="G410" s="192"/>
      <c r="H410" s="144">
        <v>220</v>
      </c>
      <c r="I410" s="144">
        <v>1</v>
      </c>
      <c r="J410" s="144">
        <v>1</v>
      </c>
      <c r="K410" s="144">
        <v>0.09</v>
      </c>
      <c r="L410" s="144">
        <v>220</v>
      </c>
      <c r="M410" s="144">
        <v>12</v>
      </c>
      <c r="N410" s="144" t="s">
        <v>1191</v>
      </c>
      <c r="O410" s="123">
        <f>(H410)/((1/M410)*L410)</f>
        <v>12</v>
      </c>
      <c r="P410" s="193">
        <f>1/K410</f>
        <v>11.111111111111111</v>
      </c>
      <c r="Q410" s="194">
        <f>H410/(I410*P410)</f>
        <v>19.8</v>
      </c>
      <c r="R410" s="124">
        <f>D410*I410*J410</f>
        <v>916</v>
      </c>
      <c r="S410" s="124">
        <f>D410*H410*I410*J410</f>
        <v>201520</v>
      </c>
      <c r="T410" s="124">
        <f>(D410*J410)*(1/K410)</f>
        <v>10177.777777777777</v>
      </c>
      <c r="U410" s="124">
        <f>S410/(O410+Q410)</f>
        <v>6337.1069182389938</v>
      </c>
      <c r="V410" s="124" t="s">
        <v>123</v>
      </c>
      <c r="W410" s="124" t="s">
        <v>123</v>
      </c>
      <c r="X410" s="124">
        <f>(D410*J410)*(1/K410)*1.5</f>
        <v>15266.666666666666</v>
      </c>
      <c r="Y410" s="194"/>
      <c r="Z410" s="194"/>
      <c r="AA410" s="194"/>
      <c r="AB410" s="194"/>
      <c r="AC410" s="194"/>
      <c r="AD410" s="194"/>
    </row>
    <row r="411" spans="1:30" outlineLevel="1" x14ac:dyDescent="0.2">
      <c r="A411" s="144" t="s">
        <v>1210</v>
      </c>
      <c r="B411" s="144">
        <v>10</v>
      </c>
      <c r="C411" s="144" t="s">
        <v>1196</v>
      </c>
      <c r="D411" s="158">
        <v>933</v>
      </c>
      <c r="E411" s="124" t="s">
        <v>123</v>
      </c>
      <c r="F411" s="158"/>
      <c r="G411" s="192"/>
      <c r="H411" s="144">
        <v>220</v>
      </c>
      <c r="I411" s="144">
        <v>1</v>
      </c>
      <c r="J411" s="144">
        <v>1</v>
      </c>
      <c r="K411" s="144">
        <v>0.09</v>
      </c>
      <c r="L411" s="144">
        <v>220</v>
      </c>
      <c r="M411" s="144">
        <v>12</v>
      </c>
      <c r="N411" s="144" t="s">
        <v>1191</v>
      </c>
      <c r="O411" s="123">
        <f>(H411)/((1/M411)*L411)</f>
        <v>12</v>
      </c>
      <c r="P411" s="193">
        <f>1/K411</f>
        <v>11.111111111111111</v>
      </c>
      <c r="Q411" s="194">
        <f>H411/(I411*P411)</f>
        <v>19.8</v>
      </c>
      <c r="R411" s="124">
        <f>D411*I411*J411</f>
        <v>933</v>
      </c>
      <c r="S411" s="124">
        <f>D411*H411*I411*J411</f>
        <v>205260</v>
      </c>
      <c r="T411" s="124">
        <f>(D411*J411)*(1/K411)</f>
        <v>10366.666666666666</v>
      </c>
      <c r="U411" s="124">
        <f>S411/(O411+Q411)</f>
        <v>6454.7169811320755</v>
      </c>
      <c r="V411" s="124" t="s">
        <v>123</v>
      </c>
      <c r="W411" s="124" t="s">
        <v>123</v>
      </c>
      <c r="X411" s="124">
        <f>(D411*J411)*(1/K411)*1.5</f>
        <v>15550</v>
      </c>
      <c r="Y411" s="194"/>
      <c r="Z411" s="194"/>
      <c r="AA411" s="194"/>
      <c r="AB411" s="194"/>
      <c r="AC411" s="194"/>
      <c r="AD411" s="194"/>
    </row>
    <row r="412" spans="1:30" outlineLevel="1" x14ac:dyDescent="0.2">
      <c r="A412" s="144" t="s">
        <v>1210</v>
      </c>
      <c r="B412" s="144">
        <v>11</v>
      </c>
      <c r="C412" s="144" t="s">
        <v>1196</v>
      </c>
      <c r="D412" s="158">
        <v>950</v>
      </c>
      <c r="E412" s="124" t="s">
        <v>123</v>
      </c>
      <c r="F412" s="158"/>
      <c r="G412" s="192"/>
      <c r="H412" s="144">
        <v>220</v>
      </c>
      <c r="I412" s="144">
        <v>1</v>
      </c>
      <c r="J412" s="144">
        <v>1</v>
      </c>
      <c r="K412" s="144">
        <v>0.09</v>
      </c>
      <c r="L412" s="144">
        <v>220</v>
      </c>
      <c r="M412" s="144">
        <v>12</v>
      </c>
      <c r="N412" s="144" t="s">
        <v>1191</v>
      </c>
      <c r="O412" s="123">
        <f>(H412)/((1/M412)*L412)</f>
        <v>12</v>
      </c>
      <c r="P412" s="193">
        <f>1/K412</f>
        <v>11.111111111111111</v>
      </c>
      <c r="Q412" s="194">
        <f>H412/(I412*P412)</f>
        <v>19.8</v>
      </c>
      <c r="R412" s="124">
        <f>D412*I412*J412</f>
        <v>950</v>
      </c>
      <c r="S412" s="124">
        <f>D412*H412*I412*J412</f>
        <v>209000</v>
      </c>
      <c r="T412" s="124">
        <f>(D412*J412)*(1/K412)</f>
        <v>10555.555555555555</v>
      </c>
      <c r="U412" s="124">
        <f>S412/(O412+Q412)</f>
        <v>6572.3270440251572</v>
      </c>
      <c r="V412" s="124" t="s">
        <v>123</v>
      </c>
      <c r="W412" s="124" t="s">
        <v>123</v>
      </c>
      <c r="X412" s="124">
        <f>(D412*J412)*(1/K412)*1.5</f>
        <v>15833.333333333332</v>
      </c>
      <c r="Y412" s="194"/>
      <c r="Z412" s="194"/>
      <c r="AA412" s="194"/>
      <c r="AB412" s="194"/>
      <c r="AC412" s="194"/>
      <c r="AD412" s="194"/>
    </row>
    <row r="413" spans="1:30" outlineLevel="1" x14ac:dyDescent="0.2">
      <c r="A413" s="144" t="s">
        <v>1210</v>
      </c>
      <c r="B413" s="144">
        <v>12</v>
      </c>
      <c r="C413" s="144" t="s">
        <v>1196</v>
      </c>
      <c r="D413" s="158">
        <v>967</v>
      </c>
      <c r="E413" s="124" t="s">
        <v>123</v>
      </c>
      <c r="F413" s="158"/>
      <c r="G413" s="192"/>
      <c r="H413" s="144">
        <v>220</v>
      </c>
      <c r="I413" s="144">
        <v>1</v>
      </c>
      <c r="J413" s="144">
        <v>1</v>
      </c>
      <c r="K413" s="144">
        <v>0.09</v>
      </c>
      <c r="L413" s="144">
        <v>220</v>
      </c>
      <c r="M413" s="144">
        <v>12</v>
      </c>
      <c r="N413" s="144" t="s">
        <v>1191</v>
      </c>
      <c r="O413" s="123">
        <f>(H413)/((1/M413)*L413)</f>
        <v>12</v>
      </c>
      <c r="P413" s="193">
        <f>1/K413</f>
        <v>11.111111111111111</v>
      </c>
      <c r="Q413" s="194">
        <f>H413/(I413*P413)</f>
        <v>19.8</v>
      </c>
      <c r="R413" s="124">
        <f>D413*I413*J413</f>
        <v>967</v>
      </c>
      <c r="S413" s="124">
        <f>D413*H413*I413*J413</f>
        <v>212740</v>
      </c>
      <c r="T413" s="124">
        <f>(D413*J413)*(1/K413)</f>
        <v>10744.444444444443</v>
      </c>
      <c r="U413" s="124">
        <f>S413/(O413+Q413)</f>
        <v>6689.9371069182389</v>
      </c>
      <c r="V413" s="124" t="s">
        <v>123</v>
      </c>
      <c r="W413" s="124" t="s">
        <v>123</v>
      </c>
      <c r="X413" s="124">
        <f>(D413*J413)*(1/K413)*1.5</f>
        <v>16116.666666666664</v>
      </c>
      <c r="Y413" s="194"/>
      <c r="Z413" s="194"/>
      <c r="AA413" s="194"/>
      <c r="AB413" s="194"/>
      <c r="AC413" s="194"/>
      <c r="AD413" s="194"/>
    </row>
    <row r="414" spans="1:30" outlineLevel="1" x14ac:dyDescent="0.2">
      <c r="A414" s="144" t="s">
        <v>1210</v>
      </c>
      <c r="B414" s="144">
        <v>13</v>
      </c>
      <c r="C414" s="144" t="s">
        <v>1196</v>
      </c>
      <c r="D414" s="158">
        <v>984</v>
      </c>
      <c r="E414" s="124" t="s">
        <v>123</v>
      </c>
      <c r="F414" s="158"/>
      <c r="G414" s="192"/>
      <c r="H414" s="144">
        <v>220</v>
      </c>
      <c r="I414" s="144">
        <v>1</v>
      </c>
      <c r="J414" s="144">
        <v>1</v>
      </c>
      <c r="K414" s="144">
        <v>0.09</v>
      </c>
      <c r="L414" s="144">
        <v>220</v>
      </c>
      <c r="M414" s="144">
        <v>12</v>
      </c>
      <c r="N414" s="144" t="s">
        <v>1191</v>
      </c>
      <c r="O414" s="123">
        <f>(H414)/((1/M414)*L414)</f>
        <v>12</v>
      </c>
      <c r="P414" s="193">
        <f>1/K414</f>
        <v>11.111111111111111</v>
      </c>
      <c r="Q414" s="194">
        <f>H414/(I414*P414)</f>
        <v>19.8</v>
      </c>
      <c r="R414" s="124">
        <f>D414*I414*J414</f>
        <v>984</v>
      </c>
      <c r="S414" s="124">
        <f>D414*H414*I414*J414</f>
        <v>216480</v>
      </c>
      <c r="T414" s="124">
        <f>(D414*J414)*(1/K414)</f>
        <v>10933.333333333332</v>
      </c>
      <c r="U414" s="124">
        <f>S414/(O414+Q414)</f>
        <v>6807.5471698113206</v>
      </c>
      <c r="V414" s="124" t="s">
        <v>123</v>
      </c>
      <c r="W414" s="124" t="s">
        <v>123</v>
      </c>
      <c r="X414" s="124">
        <f>(D414*J414)*(1/K414)*1.5</f>
        <v>16400</v>
      </c>
      <c r="Y414" s="194"/>
      <c r="Z414" s="194"/>
      <c r="AA414" s="194"/>
      <c r="AB414" s="194"/>
      <c r="AC414" s="194"/>
      <c r="AD414" s="194"/>
    </row>
    <row r="415" spans="1:30" outlineLevel="1" x14ac:dyDescent="0.2">
      <c r="A415" s="144" t="s">
        <v>1210</v>
      </c>
      <c r="B415" s="144">
        <v>14</v>
      </c>
      <c r="C415" s="144" t="s">
        <v>1196</v>
      </c>
      <c r="D415" s="158">
        <v>1001</v>
      </c>
      <c r="E415" s="124" t="s">
        <v>123</v>
      </c>
      <c r="F415" s="158"/>
      <c r="G415" s="192"/>
      <c r="H415" s="144">
        <v>220</v>
      </c>
      <c r="I415" s="144">
        <v>1</v>
      </c>
      <c r="J415" s="144">
        <v>1</v>
      </c>
      <c r="K415" s="144">
        <v>0.09</v>
      </c>
      <c r="L415" s="144">
        <v>220</v>
      </c>
      <c r="M415" s="144">
        <v>12</v>
      </c>
      <c r="N415" s="144" t="s">
        <v>1191</v>
      </c>
      <c r="O415" s="123">
        <f>(H415)/((1/M415)*L415)</f>
        <v>12</v>
      </c>
      <c r="P415" s="193">
        <f>1/K415</f>
        <v>11.111111111111111</v>
      </c>
      <c r="Q415" s="194">
        <f>H415/(I415*P415)</f>
        <v>19.8</v>
      </c>
      <c r="R415" s="124">
        <f>D415*I415*J415</f>
        <v>1001</v>
      </c>
      <c r="S415" s="124">
        <f>D415*H415*I415*J415</f>
        <v>220220</v>
      </c>
      <c r="T415" s="124">
        <f>(D415*J415)*(1/K415)</f>
        <v>11122.222222222223</v>
      </c>
      <c r="U415" s="124">
        <f>S415/(O415+Q415)</f>
        <v>6925.1572327044023</v>
      </c>
      <c r="V415" s="124" t="s">
        <v>123</v>
      </c>
      <c r="W415" s="124" t="s">
        <v>123</v>
      </c>
      <c r="X415" s="124">
        <f>(D415*J415)*(1/K415)*1.5</f>
        <v>16683.333333333336</v>
      </c>
      <c r="Y415" s="194"/>
      <c r="Z415" s="194"/>
      <c r="AA415" s="194"/>
      <c r="AB415" s="194"/>
      <c r="AC415" s="194"/>
      <c r="AD415" s="194"/>
    </row>
    <row r="416" spans="1:30" outlineLevel="1" x14ac:dyDescent="0.2">
      <c r="A416" s="144" t="s">
        <v>1210</v>
      </c>
      <c r="B416" s="144">
        <v>15</v>
      </c>
      <c r="C416" s="144" t="s">
        <v>1196</v>
      </c>
      <c r="D416" s="158">
        <v>1018</v>
      </c>
      <c r="E416" s="124" t="s">
        <v>123</v>
      </c>
      <c r="F416" s="158"/>
      <c r="G416" s="192"/>
      <c r="H416" s="144">
        <v>220</v>
      </c>
      <c r="I416" s="144">
        <v>1</v>
      </c>
      <c r="J416" s="144">
        <v>1</v>
      </c>
      <c r="K416" s="144">
        <v>0.09</v>
      </c>
      <c r="L416" s="144">
        <v>220</v>
      </c>
      <c r="M416" s="144">
        <v>12</v>
      </c>
      <c r="N416" s="144" t="s">
        <v>1191</v>
      </c>
      <c r="O416" s="123">
        <f>(H416)/((1/M416)*L416)</f>
        <v>12</v>
      </c>
      <c r="P416" s="193">
        <f>1/K416</f>
        <v>11.111111111111111</v>
      </c>
      <c r="Q416" s="194">
        <f>H416/(I416*P416)</f>
        <v>19.8</v>
      </c>
      <c r="R416" s="124">
        <f>D416*I416*J416</f>
        <v>1018</v>
      </c>
      <c r="S416" s="124">
        <f>D416*H416*I416*J416</f>
        <v>223960</v>
      </c>
      <c r="T416" s="124">
        <f>(D416*J416)*(1/K416)</f>
        <v>11311.111111111111</v>
      </c>
      <c r="U416" s="124">
        <f>S416/(O416+Q416)</f>
        <v>7042.767295597484</v>
      </c>
      <c r="V416" s="124" t="s">
        <v>123</v>
      </c>
      <c r="W416" s="124" t="s">
        <v>123</v>
      </c>
      <c r="X416" s="124">
        <f>(D416*J416)*(1/K416)*1.5</f>
        <v>16966.666666666668</v>
      </c>
      <c r="Y416" s="194"/>
      <c r="Z416" s="194"/>
      <c r="AA416" s="194"/>
      <c r="AB416" s="194"/>
      <c r="AC416" s="194"/>
      <c r="AD416" s="194"/>
    </row>
    <row r="417" spans="1:30" outlineLevel="1" x14ac:dyDescent="0.2">
      <c r="A417" s="144" t="s">
        <v>1210</v>
      </c>
      <c r="B417" s="144">
        <v>16</v>
      </c>
      <c r="C417" s="144" t="s">
        <v>1196</v>
      </c>
      <c r="D417" s="158">
        <v>1035</v>
      </c>
      <c r="E417" s="124" t="s">
        <v>123</v>
      </c>
      <c r="F417" s="158"/>
      <c r="G417" s="192"/>
      <c r="H417" s="144">
        <v>220</v>
      </c>
      <c r="I417" s="144">
        <v>1</v>
      </c>
      <c r="J417" s="144">
        <v>1</v>
      </c>
      <c r="K417" s="144">
        <v>0.09</v>
      </c>
      <c r="L417" s="144">
        <v>220</v>
      </c>
      <c r="M417" s="144">
        <v>12</v>
      </c>
      <c r="N417" s="144" t="s">
        <v>1191</v>
      </c>
      <c r="O417" s="123">
        <f>(H417)/((1/M417)*L417)</f>
        <v>12</v>
      </c>
      <c r="P417" s="193">
        <f>1/K417</f>
        <v>11.111111111111111</v>
      </c>
      <c r="Q417" s="194">
        <f>H417/(I417*P417)</f>
        <v>19.8</v>
      </c>
      <c r="R417" s="124">
        <f>D417*I417*J417</f>
        <v>1035</v>
      </c>
      <c r="S417" s="124">
        <f>D417*H417*I417*J417</f>
        <v>227700</v>
      </c>
      <c r="T417" s="124">
        <f>(D417*J417)*(1/K417)</f>
        <v>11500</v>
      </c>
      <c r="U417" s="124">
        <f>S417/(O417+Q417)</f>
        <v>7160.3773584905657</v>
      </c>
      <c r="V417" s="124" t="s">
        <v>123</v>
      </c>
      <c r="W417" s="124" t="s">
        <v>123</v>
      </c>
      <c r="X417" s="124">
        <f>(D417*J417)*(1/K417)*1.5</f>
        <v>17250</v>
      </c>
      <c r="Y417" s="194"/>
      <c r="Z417" s="194"/>
      <c r="AA417" s="194"/>
      <c r="AB417" s="194"/>
      <c r="AC417" s="194"/>
      <c r="AD417" s="194"/>
    </row>
    <row r="418" spans="1:30" outlineLevel="1" x14ac:dyDescent="0.2">
      <c r="A418" s="144" t="s">
        <v>1210</v>
      </c>
      <c r="B418" s="144">
        <v>17</v>
      </c>
      <c r="C418" s="144" t="s">
        <v>1196</v>
      </c>
      <c r="D418" s="158">
        <v>1052</v>
      </c>
      <c r="E418" s="124" t="s">
        <v>123</v>
      </c>
      <c r="F418" s="158"/>
      <c r="G418" s="192"/>
      <c r="H418" s="144">
        <v>220</v>
      </c>
      <c r="I418" s="144">
        <v>1</v>
      </c>
      <c r="J418" s="144">
        <v>1</v>
      </c>
      <c r="K418" s="144">
        <v>0.09</v>
      </c>
      <c r="L418" s="144">
        <v>220</v>
      </c>
      <c r="M418" s="144">
        <v>12</v>
      </c>
      <c r="N418" s="144" t="s">
        <v>1191</v>
      </c>
      <c r="O418" s="123">
        <f>(H418)/((1/M418)*L418)</f>
        <v>12</v>
      </c>
      <c r="P418" s="193">
        <f>1/K418</f>
        <v>11.111111111111111</v>
      </c>
      <c r="Q418" s="194">
        <f>H418/(I418*P418)</f>
        <v>19.8</v>
      </c>
      <c r="R418" s="124">
        <f>D418*I418*J418</f>
        <v>1052</v>
      </c>
      <c r="S418" s="124">
        <f>D418*H418*I418*J418</f>
        <v>231440</v>
      </c>
      <c r="T418" s="124">
        <f>(D418*J418)*(1/K418)</f>
        <v>11688.888888888889</v>
      </c>
      <c r="U418" s="124">
        <f>S418/(O418+Q418)</f>
        <v>7277.9874213836474</v>
      </c>
      <c r="V418" s="124" t="s">
        <v>123</v>
      </c>
      <c r="W418" s="124" t="s">
        <v>123</v>
      </c>
      <c r="X418" s="124">
        <f>(D418*J418)*(1/K418)*1.5</f>
        <v>17533.333333333332</v>
      </c>
      <c r="Y418" s="194"/>
      <c r="Z418" s="194"/>
      <c r="AA418" s="194"/>
      <c r="AB418" s="194"/>
      <c r="AC418" s="194"/>
      <c r="AD418" s="194"/>
    </row>
    <row r="419" spans="1:30" outlineLevel="1" x14ac:dyDescent="0.2">
      <c r="A419" s="144" t="s">
        <v>1210</v>
      </c>
      <c r="B419" s="144">
        <v>18</v>
      </c>
      <c r="C419" s="144" t="s">
        <v>1196</v>
      </c>
      <c r="D419" s="158">
        <v>1069</v>
      </c>
      <c r="E419" s="124" t="s">
        <v>123</v>
      </c>
      <c r="F419" s="158"/>
      <c r="G419" s="192"/>
      <c r="H419" s="144">
        <v>220</v>
      </c>
      <c r="I419" s="144">
        <v>1</v>
      </c>
      <c r="J419" s="144">
        <v>1</v>
      </c>
      <c r="K419" s="144">
        <v>0.09</v>
      </c>
      <c r="L419" s="144">
        <v>220</v>
      </c>
      <c r="M419" s="144">
        <v>12</v>
      </c>
      <c r="N419" s="144" t="s">
        <v>1191</v>
      </c>
      <c r="O419" s="123">
        <f>(H419)/((1/M419)*L419)</f>
        <v>12</v>
      </c>
      <c r="P419" s="193">
        <f>1/K419</f>
        <v>11.111111111111111</v>
      </c>
      <c r="Q419" s="194">
        <f>H419/(I419*P419)</f>
        <v>19.8</v>
      </c>
      <c r="R419" s="124">
        <f>D419*I419*J419</f>
        <v>1069</v>
      </c>
      <c r="S419" s="124">
        <f>D419*H419*I419*J419</f>
        <v>235180</v>
      </c>
      <c r="T419" s="124">
        <f>(D419*J419)*(1/K419)</f>
        <v>11877.777777777777</v>
      </c>
      <c r="U419" s="124">
        <f>S419/(O419+Q419)</f>
        <v>7395.5974842767291</v>
      </c>
      <c r="V419" s="124" t="s">
        <v>123</v>
      </c>
      <c r="W419" s="124" t="s">
        <v>123</v>
      </c>
      <c r="X419" s="124">
        <f>(D419*J419)*(1/K419)*1.5</f>
        <v>17816.666666666664</v>
      </c>
      <c r="Y419" s="194"/>
      <c r="Z419" s="194"/>
      <c r="AA419" s="194"/>
      <c r="AB419" s="194"/>
      <c r="AC419" s="194"/>
      <c r="AD419" s="194"/>
    </row>
    <row r="420" spans="1:30" outlineLevel="1" x14ac:dyDescent="0.2">
      <c r="A420" s="144" t="s">
        <v>1210</v>
      </c>
      <c r="B420" s="144">
        <v>19</v>
      </c>
      <c r="C420" s="144" t="s">
        <v>1196</v>
      </c>
      <c r="D420" s="158">
        <v>1086</v>
      </c>
      <c r="E420" s="124" t="s">
        <v>123</v>
      </c>
      <c r="F420" s="158"/>
      <c r="G420" s="192"/>
      <c r="H420" s="144">
        <v>220</v>
      </c>
      <c r="I420" s="144">
        <v>1</v>
      </c>
      <c r="J420" s="144">
        <v>1</v>
      </c>
      <c r="K420" s="144">
        <v>0.09</v>
      </c>
      <c r="L420" s="144">
        <v>220</v>
      </c>
      <c r="M420" s="144">
        <v>12</v>
      </c>
      <c r="N420" s="144" t="s">
        <v>1191</v>
      </c>
      <c r="O420" s="123">
        <f>(H420)/((1/M420)*L420)</f>
        <v>12</v>
      </c>
      <c r="P420" s="193">
        <f>1/K420</f>
        <v>11.111111111111111</v>
      </c>
      <c r="Q420" s="194">
        <f>H420/(I420*P420)</f>
        <v>19.8</v>
      </c>
      <c r="R420" s="124">
        <f>D420*I420*J420</f>
        <v>1086</v>
      </c>
      <c r="S420" s="124">
        <f>D420*H420*I420*J420</f>
        <v>238920</v>
      </c>
      <c r="T420" s="124">
        <f>(D420*J420)*(1/K420)</f>
        <v>12066.666666666666</v>
      </c>
      <c r="U420" s="124">
        <f>S420/(O420+Q420)</f>
        <v>7513.2075471698108</v>
      </c>
      <c r="V420" s="124" t="s">
        <v>123</v>
      </c>
      <c r="W420" s="124" t="s">
        <v>123</v>
      </c>
      <c r="X420" s="124">
        <f>(D420*J420)*(1/K420)*1.5</f>
        <v>18100</v>
      </c>
      <c r="Y420" s="194"/>
      <c r="Z420" s="194"/>
      <c r="AA420" s="194"/>
      <c r="AB420" s="194"/>
      <c r="AC420" s="194"/>
      <c r="AD420" s="194"/>
    </row>
    <row r="421" spans="1:30" outlineLevel="1" x14ac:dyDescent="0.2">
      <c r="A421" s="144" t="s">
        <v>1210</v>
      </c>
      <c r="B421" s="144">
        <v>20</v>
      </c>
      <c r="C421" s="144" t="s">
        <v>1196</v>
      </c>
      <c r="D421" s="158">
        <v>1103</v>
      </c>
      <c r="E421" s="124" t="s">
        <v>123</v>
      </c>
      <c r="F421" s="158"/>
      <c r="G421" s="192"/>
      <c r="H421" s="144">
        <v>220</v>
      </c>
      <c r="I421" s="144">
        <v>1</v>
      </c>
      <c r="J421" s="144">
        <v>1</v>
      </c>
      <c r="K421" s="144">
        <v>0.09</v>
      </c>
      <c r="L421" s="144">
        <v>220</v>
      </c>
      <c r="M421" s="144">
        <v>12</v>
      </c>
      <c r="N421" s="144" t="s">
        <v>1191</v>
      </c>
      <c r="O421" s="123">
        <f>(H421)/((1/M421)*L421)</f>
        <v>12</v>
      </c>
      <c r="P421" s="193">
        <f>1/K421</f>
        <v>11.111111111111111</v>
      </c>
      <c r="Q421" s="194">
        <f>H421/(I421*P421)</f>
        <v>19.8</v>
      </c>
      <c r="R421" s="124">
        <f>D421*I421*J421</f>
        <v>1103</v>
      </c>
      <c r="S421" s="124">
        <f>D421*H421*I421*J421</f>
        <v>242660</v>
      </c>
      <c r="T421" s="124">
        <f>(D421*J421)*(1/K421)</f>
        <v>12255.555555555555</v>
      </c>
      <c r="U421" s="124">
        <f>S421/(O421+Q421)</f>
        <v>7630.8176100628925</v>
      </c>
      <c r="V421" s="124" t="s">
        <v>123</v>
      </c>
      <c r="W421" s="124" t="s">
        <v>123</v>
      </c>
      <c r="X421" s="124">
        <f>(D421*J421)*(1/K421)*1.5</f>
        <v>18383.333333333332</v>
      </c>
      <c r="Y421" s="194"/>
      <c r="Z421" s="194"/>
      <c r="AA421" s="194"/>
      <c r="AB421" s="194"/>
      <c r="AC421" s="194"/>
      <c r="AD421" s="194"/>
    </row>
    <row r="422" spans="1:30" outlineLevel="1" x14ac:dyDescent="0.2">
      <c r="A422" s="144" t="s">
        <v>1210</v>
      </c>
      <c r="B422" s="144">
        <v>21</v>
      </c>
      <c r="C422" s="144" t="s">
        <v>1196</v>
      </c>
      <c r="D422" s="158">
        <v>1120</v>
      </c>
      <c r="E422" s="124" t="s">
        <v>123</v>
      </c>
      <c r="F422" s="158"/>
      <c r="G422" s="192"/>
      <c r="H422" s="144">
        <v>220</v>
      </c>
      <c r="I422" s="144">
        <v>1</v>
      </c>
      <c r="J422" s="144">
        <v>1</v>
      </c>
      <c r="K422" s="144">
        <v>0.09</v>
      </c>
      <c r="L422" s="144">
        <v>220</v>
      </c>
      <c r="M422" s="144">
        <v>12</v>
      </c>
      <c r="N422" s="144" t="s">
        <v>1191</v>
      </c>
      <c r="O422" s="123">
        <f>(H422)/((1/M422)*L422)</f>
        <v>12</v>
      </c>
      <c r="P422" s="193">
        <f>1/K422</f>
        <v>11.111111111111111</v>
      </c>
      <c r="Q422" s="194">
        <f>H422/(I422*P422)</f>
        <v>19.8</v>
      </c>
      <c r="R422" s="124">
        <f>D422*I422*J422</f>
        <v>1120</v>
      </c>
      <c r="S422" s="124">
        <f>D422*H422*I422*J422</f>
        <v>246400</v>
      </c>
      <c r="T422" s="124">
        <f>(D422*J422)*(1/K422)</f>
        <v>12444.444444444443</v>
      </c>
      <c r="U422" s="124">
        <f>S422/(O422+Q422)</f>
        <v>7748.4276729559742</v>
      </c>
      <c r="V422" s="124" t="s">
        <v>123</v>
      </c>
      <c r="W422" s="124" t="s">
        <v>123</v>
      </c>
      <c r="X422" s="124">
        <f>(D422*J422)*(1/K422)*1.5</f>
        <v>18666.666666666664</v>
      </c>
      <c r="Y422" s="194"/>
      <c r="Z422" s="194"/>
      <c r="AA422" s="194"/>
      <c r="AB422" s="194"/>
      <c r="AC422" s="194"/>
      <c r="AD422" s="194"/>
    </row>
    <row r="423" spans="1:30" outlineLevel="1" x14ac:dyDescent="0.2">
      <c r="A423" s="144" t="s">
        <v>1210</v>
      </c>
      <c r="B423" s="144">
        <v>22</v>
      </c>
      <c r="C423" s="144" t="s">
        <v>1196</v>
      </c>
      <c r="D423" s="158">
        <v>1137</v>
      </c>
      <c r="E423" s="124" t="s">
        <v>123</v>
      </c>
      <c r="F423" s="158"/>
      <c r="G423" s="192"/>
      <c r="H423" s="144">
        <v>220</v>
      </c>
      <c r="I423" s="144">
        <v>1</v>
      </c>
      <c r="J423" s="144">
        <v>1</v>
      </c>
      <c r="K423" s="144">
        <v>0.09</v>
      </c>
      <c r="L423" s="144">
        <v>220</v>
      </c>
      <c r="M423" s="144">
        <v>12</v>
      </c>
      <c r="N423" s="144" t="s">
        <v>1191</v>
      </c>
      <c r="O423" s="123">
        <f>(H423)/((1/M423)*L423)</f>
        <v>12</v>
      </c>
      <c r="P423" s="193">
        <f>1/K423</f>
        <v>11.111111111111111</v>
      </c>
      <c r="Q423" s="194">
        <f>H423/(I423*P423)</f>
        <v>19.8</v>
      </c>
      <c r="R423" s="124">
        <f>D423*I423*J423</f>
        <v>1137</v>
      </c>
      <c r="S423" s="124">
        <f>D423*H423*I423*J423</f>
        <v>250140</v>
      </c>
      <c r="T423" s="124">
        <f>(D423*J423)*(1/K423)</f>
        <v>12633.333333333332</v>
      </c>
      <c r="U423" s="124">
        <f>S423/(O423+Q423)</f>
        <v>7866.0377358490568</v>
      </c>
      <c r="V423" s="124" t="s">
        <v>123</v>
      </c>
      <c r="W423" s="124" t="s">
        <v>123</v>
      </c>
      <c r="X423" s="124">
        <f>(D423*J423)*(1/K423)*1.5</f>
        <v>18950</v>
      </c>
      <c r="Y423" s="194"/>
      <c r="Z423" s="194"/>
      <c r="AA423" s="194"/>
      <c r="AB423" s="194"/>
      <c r="AC423" s="194"/>
      <c r="AD423" s="194"/>
    </row>
    <row r="424" spans="1:30" outlineLevel="1" x14ac:dyDescent="0.2">
      <c r="A424" s="144" t="s">
        <v>1210</v>
      </c>
      <c r="B424" s="144">
        <v>23</v>
      </c>
      <c r="C424" s="144" t="s">
        <v>1196</v>
      </c>
      <c r="D424" s="158">
        <v>1154</v>
      </c>
      <c r="E424" s="124" t="s">
        <v>123</v>
      </c>
      <c r="F424" s="158"/>
      <c r="G424" s="192"/>
      <c r="H424" s="144">
        <v>220</v>
      </c>
      <c r="I424" s="144">
        <v>1</v>
      </c>
      <c r="J424" s="144">
        <v>1</v>
      </c>
      <c r="K424" s="144">
        <v>0.09</v>
      </c>
      <c r="L424" s="144">
        <v>220</v>
      </c>
      <c r="M424" s="144">
        <v>12</v>
      </c>
      <c r="N424" s="144" t="s">
        <v>1191</v>
      </c>
      <c r="O424" s="123">
        <f>(H424)/((1/M424)*L424)</f>
        <v>12</v>
      </c>
      <c r="P424" s="193">
        <f>1/K424</f>
        <v>11.111111111111111</v>
      </c>
      <c r="Q424" s="194">
        <f>H424/(I424*P424)</f>
        <v>19.8</v>
      </c>
      <c r="R424" s="124">
        <f>D424*I424*J424</f>
        <v>1154</v>
      </c>
      <c r="S424" s="124">
        <f>D424*H424*I424*J424</f>
        <v>253880</v>
      </c>
      <c r="T424" s="124">
        <f>(D424*J424)*(1/K424)</f>
        <v>12822.222222222223</v>
      </c>
      <c r="U424" s="124">
        <f>S424/(O424+Q424)</f>
        <v>7983.6477987421385</v>
      </c>
      <c r="V424" s="124" t="s">
        <v>123</v>
      </c>
      <c r="W424" s="124" t="s">
        <v>123</v>
      </c>
      <c r="X424" s="124">
        <f>(D424*J424)*(1/K424)*1.5</f>
        <v>19233.333333333336</v>
      </c>
      <c r="Y424" s="194"/>
      <c r="Z424" s="194"/>
      <c r="AA424" s="194"/>
      <c r="AB424" s="194"/>
      <c r="AC424" s="194"/>
      <c r="AD424" s="194"/>
    </row>
    <row r="425" spans="1:30" outlineLevel="1" x14ac:dyDescent="0.2">
      <c r="A425" s="144" t="s">
        <v>1210</v>
      </c>
      <c r="B425" s="144">
        <v>24</v>
      </c>
      <c r="C425" s="144" t="s">
        <v>1196</v>
      </c>
      <c r="D425" s="158">
        <v>1171</v>
      </c>
      <c r="E425" s="124" t="s">
        <v>123</v>
      </c>
      <c r="F425" s="158"/>
      <c r="G425" s="192"/>
      <c r="H425" s="144">
        <v>220</v>
      </c>
      <c r="I425" s="144">
        <v>1</v>
      </c>
      <c r="J425" s="144">
        <v>1</v>
      </c>
      <c r="K425" s="144">
        <v>0.09</v>
      </c>
      <c r="L425" s="144">
        <v>220</v>
      </c>
      <c r="M425" s="144">
        <v>12</v>
      </c>
      <c r="N425" s="144" t="s">
        <v>1191</v>
      </c>
      <c r="O425" s="123">
        <f>(H425)/((1/M425)*L425)</f>
        <v>12</v>
      </c>
      <c r="P425" s="193">
        <f>1/K425</f>
        <v>11.111111111111111</v>
      </c>
      <c r="Q425" s="194">
        <f>H425/(I425*P425)</f>
        <v>19.8</v>
      </c>
      <c r="R425" s="124">
        <f>D425*I425*J425</f>
        <v>1171</v>
      </c>
      <c r="S425" s="124">
        <f>D425*H425*I425*J425</f>
        <v>257620</v>
      </c>
      <c r="T425" s="124">
        <f>(D425*J425)*(1/K425)</f>
        <v>13011.111111111111</v>
      </c>
      <c r="U425" s="124">
        <f>S425/(O425+Q425)</f>
        <v>8101.2578616352203</v>
      </c>
      <c r="V425" s="124" t="s">
        <v>123</v>
      </c>
      <c r="W425" s="124" t="s">
        <v>123</v>
      </c>
      <c r="X425" s="124">
        <f>(D425*J425)*(1/K425)*1.5</f>
        <v>19516.666666666668</v>
      </c>
      <c r="Y425" s="194"/>
      <c r="Z425" s="194"/>
      <c r="AA425" s="194"/>
      <c r="AB425" s="194"/>
      <c r="AC425" s="194"/>
      <c r="AD425" s="194"/>
    </row>
    <row r="426" spans="1:30" outlineLevel="1" x14ac:dyDescent="0.2">
      <c r="A426" s="144" t="s">
        <v>1210</v>
      </c>
      <c r="B426" s="144">
        <v>25</v>
      </c>
      <c r="C426" s="144" t="s">
        <v>1196</v>
      </c>
      <c r="D426" s="158">
        <v>1188</v>
      </c>
      <c r="E426" s="124" t="s">
        <v>123</v>
      </c>
      <c r="F426" s="158"/>
      <c r="G426" s="192"/>
      <c r="H426" s="144">
        <v>220</v>
      </c>
      <c r="I426" s="144">
        <v>1</v>
      </c>
      <c r="J426" s="144">
        <v>1</v>
      </c>
      <c r="K426" s="144">
        <v>0.09</v>
      </c>
      <c r="L426" s="144">
        <v>220</v>
      </c>
      <c r="M426" s="144">
        <v>12</v>
      </c>
      <c r="N426" s="144" t="s">
        <v>1191</v>
      </c>
      <c r="O426" s="123">
        <f>(H426)/((1/M426)*L426)</f>
        <v>12</v>
      </c>
      <c r="P426" s="193">
        <f>1/K426</f>
        <v>11.111111111111111</v>
      </c>
      <c r="Q426" s="194">
        <f>H426/(I426*P426)</f>
        <v>19.8</v>
      </c>
      <c r="R426" s="124">
        <f>D426*I426*J426</f>
        <v>1188</v>
      </c>
      <c r="S426" s="124">
        <f>D426*H426*I426*J426</f>
        <v>261360</v>
      </c>
      <c r="T426" s="124">
        <f>(D426*J426)*(1/K426)</f>
        <v>13200</v>
      </c>
      <c r="U426" s="124">
        <f>S426/(O426+Q426)</f>
        <v>8218.867924528302</v>
      </c>
      <c r="V426" s="124" t="s">
        <v>123</v>
      </c>
      <c r="W426" s="124" t="s">
        <v>123</v>
      </c>
      <c r="X426" s="124">
        <f>(D426*J426)*(1/K426)*1.5</f>
        <v>19800</v>
      </c>
      <c r="Y426" s="194"/>
      <c r="Z426" s="194"/>
      <c r="AA426" s="194"/>
      <c r="AB426" s="194"/>
      <c r="AC426" s="194"/>
      <c r="AD426" s="194"/>
    </row>
    <row r="427" spans="1:30" x14ac:dyDescent="0.2">
      <c r="A427" s="144" t="s">
        <v>1211</v>
      </c>
      <c r="B427" s="144">
        <v>1</v>
      </c>
      <c r="C427" s="144" t="s">
        <v>1196</v>
      </c>
      <c r="D427" s="158">
        <v>2430</v>
      </c>
      <c r="E427" s="124" t="s">
        <v>123</v>
      </c>
      <c r="F427" s="158"/>
      <c r="G427" s="192"/>
      <c r="H427" s="144">
        <v>16</v>
      </c>
      <c r="I427" s="144">
        <v>1</v>
      </c>
      <c r="J427" s="144">
        <v>1</v>
      </c>
      <c r="K427" s="144">
        <v>0.25</v>
      </c>
      <c r="L427" s="144">
        <v>1</v>
      </c>
      <c r="M427" s="144">
        <v>1.875</v>
      </c>
      <c r="N427" s="144" t="s">
        <v>1199</v>
      </c>
      <c r="O427" s="123">
        <f>(H427)/((1/M427)*L427)</f>
        <v>30</v>
      </c>
      <c r="P427" s="193">
        <f>1/K427</f>
        <v>4</v>
      </c>
      <c r="Q427" s="194">
        <f>H427/(I427*P427)</f>
        <v>4</v>
      </c>
      <c r="R427" s="124">
        <f>D427*I427*J427</f>
        <v>2430</v>
      </c>
      <c r="S427" s="124">
        <f>D427*H427*I427*J427</f>
        <v>38880</v>
      </c>
      <c r="T427" s="124">
        <f>(D427*J427)*(1/K427)</f>
        <v>9720</v>
      </c>
      <c r="U427" s="124">
        <f>S427/(O427+Q427)</f>
        <v>1143.5294117647059</v>
      </c>
      <c r="V427" s="124" t="s">
        <v>123</v>
      </c>
      <c r="W427" s="124" t="s">
        <v>123</v>
      </c>
      <c r="X427" s="124" t="s">
        <v>123</v>
      </c>
      <c r="Y427" s="194"/>
      <c r="Z427" s="194"/>
      <c r="AA427" s="194"/>
      <c r="AB427" s="194"/>
      <c r="AC427" s="194"/>
      <c r="AD427" s="194"/>
    </row>
    <row r="428" spans="1:30" outlineLevel="1" x14ac:dyDescent="0.2">
      <c r="A428" s="144" t="s">
        <v>1211</v>
      </c>
      <c r="B428" s="144">
        <v>2</v>
      </c>
      <c r="C428" s="144" t="s">
        <v>1196</v>
      </c>
      <c r="D428" s="158">
        <v>2480</v>
      </c>
      <c r="E428" s="124" t="s">
        <v>123</v>
      </c>
      <c r="F428" s="158"/>
      <c r="G428" s="192"/>
      <c r="H428" s="144">
        <v>16</v>
      </c>
      <c r="I428" s="144">
        <v>1</v>
      </c>
      <c r="J428" s="144">
        <v>1</v>
      </c>
      <c r="K428" s="144">
        <v>0.25</v>
      </c>
      <c r="L428" s="144">
        <v>1</v>
      </c>
      <c r="M428" s="144">
        <v>1.875</v>
      </c>
      <c r="N428" s="144" t="s">
        <v>1199</v>
      </c>
      <c r="O428" s="123">
        <f>(H428)/((1/M428)*L428)</f>
        <v>30</v>
      </c>
      <c r="P428" s="193">
        <f>1/K428</f>
        <v>4</v>
      </c>
      <c r="Q428" s="194">
        <f>H428/(I428*P428)</f>
        <v>4</v>
      </c>
      <c r="R428" s="124">
        <f>D428*I428*J428</f>
        <v>2480</v>
      </c>
      <c r="S428" s="124">
        <f>D428*H428*I428*J428</f>
        <v>39680</v>
      </c>
      <c r="T428" s="124">
        <f>(D428*J428)*(1/K428)</f>
        <v>9920</v>
      </c>
      <c r="U428" s="124">
        <f>S428/(O428+Q428)</f>
        <v>1167.0588235294117</v>
      </c>
      <c r="V428" s="124" t="s">
        <v>123</v>
      </c>
      <c r="W428" s="124" t="s">
        <v>123</v>
      </c>
      <c r="X428" s="124" t="s">
        <v>123</v>
      </c>
      <c r="Y428" s="194"/>
      <c r="Z428" s="194"/>
      <c r="AA428" s="194"/>
      <c r="AB428" s="194"/>
      <c r="AC428" s="194"/>
      <c r="AD428" s="194"/>
    </row>
    <row r="429" spans="1:30" outlineLevel="1" x14ac:dyDescent="0.2">
      <c r="A429" s="144" t="s">
        <v>1211</v>
      </c>
      <c r="B429" s="144">
        <v>3</v>
      </c>
      <c r="C429" s="144" t="s">
        <v>1196</v>
      </c>
      <c r="D429" s="158">
        <v>2530</v>
      </c>
      <c r="E429" s="124" t="s">
        <v>123</v>
      </c>
      <c r="F429" s="158"/>
      <c r="G429" s="192"/>
      <c r="H429" s="144">
        <v>16</v>
      </c>
      <c r="I429" s="144">
        <v>1</v>
      </c>
      <c r="J429" s="144">
        <v>1</v>
      </c>
      <c r="K429" s="144">
        <v>0.25</v>
      </c>
      <c r="L429" s="144">
        <v>1</v>
      </c>
      <c r="M429" s="144">
        <v>1.875</v>
      </c>
      <c r="N429" s="144" t="s">
        <v>1199</v>
      </c>
      <c r="O429" s="123">
        <f>(H429)/((1/M429)*L429)</f>
        <v>30</v>
      </c>
      <c r="P429" s="193">
        <f>1/K429</f>
        <v>4</v>
      </c>
      <c r="Q429" s="194">
        <f>H429/(I429*P429)</f>
        <v>4</v>
      </c>
      <c r="R429" s="124">
        <f>D429*I429*J429</f>
        <v>2530</v>
      </c>
      <c r="S429" s="124">
        <f>D429*H429*I429*J429</f>
        <v>40480</v>
      </c>
      <c r="T429" s="124">
        <f>(D429*J429)*(1/K429)</f>
        <v>10120</v>
      </c>
      <c r="U429" s="124">
        <f>S429/(O429+Q429)</f>
        <v>1190.5882352941176</v>
      </c>
      <c r="V429" s="124" t="s">
        <v>123</v>
      </c>
      <c r="W429" s="124" t="s">
        <v>123</v>
      </c>
      <c r="X429" s="124" t="s">
        <v>123</v>
      </c>
      <c r="Y429" s="194"/>
      <c r="Z429" s="194"/>
      <c r="AA429" s="194"/>
      <c r="AB429" s="194"/>
      <c r="AC429" s="194"/>
      <c r="AD429" s="194"/>
    </row>
    <row r="430" spans="1:30" outlineLevel="1" x14ac:dyDescent="0.2">
      <c r="A430" s="144" t="s">
        <v>1211</v>
      </c>
      <c r="B430" s="144">
        <v>4</v>
      </c>
      <c r="C430" s="144" t="s">
        <v>1196</v>
      </c>
      <c r="D430" s="158">
        <v>2580</v>
      </c>
      <c r="E430" s="124" t="s">
        <v>123</v>
      </c>
      <c r="F430" s="158"/>
      <c r="G430" s="192"/>
      <c r="H430" s="144">
        <v>16</v>
      </c>
      <c r="I430" s="144">
        <v>1</v>
      </c>
      <c r="J430" s="144">
        <v>1</v>
      </c>
      <c r="K430" s="144">
        <v>0.25</v>
      </c>
      <c r="L430" s="144">
        <v>1</v>
      </c>
      <c r="M430" s="144">
        <v>1.875</v>
      </c>
      <c r="N430" s="144" t="s">
        <v>1199</v>
      </c>
      <c r="O430" s="123">
        <f>(H430)/((1/M430)*L430)</f>
        <v>30</v>
      </c>
      <c r="P430" s="193">
        <f>1/K430</f>
        <v>4</v>
      </c>
      <c r="Q430" s="194">
        <f>H430/(I430*P430)</f>
        <v>4</v>
      </c>
      <c r="R430" s="124">
        <f>D430*I430*J430</f>
        <v>2580</v>
      </c>
      <c r="S430" s="124">
        <f>D430*H430*I430*J430</f>
        <v>41280</v>
      </c>
      <c r="T430" s="124">
        <f>(D430*J430)*(1/K430)</f>
        <v>10320</v>
      </c>
      <c r="U430" s="124">
        <f>S430/(O430+Q430)</f>
        <v>1214.1176470588234</v>
      </c>
      <c r="V430" s="124" t="s">
        <v>123</v>
      </c>
      <c r="W430" s="124" t="s">
        <v>123</v>
      </c>
      <c r="X430" s="124" t="s">
        <v>123</v>
      </c>
      <c r="Y430" s="194"/>
      <c r="Z430" s="194"/>
      <c r="AA430" s="194"/>
      <c r="AB430" s="194"/>
      <c r="AC430" s="194"/>
      <c r="AD430" s="194"/>
    </row>
    <row r="431" spans="1:30" outlineLevel="1" x14ac:dyDescent="0.2">
      <c r="A431" s="144" t="s">
        <v>1211</v>
      </c>
      <c r="B431" s="144">
        <v>5</v>
      </c>
      <c r="C431" s="144" t="s">
        <v>1196</v>
      </c>
      <c r="D431" s="158">
        <v>2630</v>
      </c>
      <c r="E431" s="124" t="s">
        <v>123</v>
      </c>
      <c r="F431" s="158"/>
      <c r="G431" s="192"/>
      <c r="H431" s="144">
        <v>16</v>
      </c>
      <c r="I431" s="144">
        <v>1</v>
      </c>
      <c r="J431" s="144">
        <v>1</v>
      </c>
      <c r="K431" s="144">
        <v>0.25</v>
      </c>
      <c r="L431" s="144">
        <v>1</v>
      </c>
      <c r="M431" s="144">
        <v>1.875</v>
      </c>
      <c r="N431" s="144" t="s">
        <v>1199</v>
      </c>
      <c r="O431" s="123">
        <f>(H431)/((1/M431)*L431)</f>
        <v>30</v>
      </c>
      <c r="P431" s="193">
        <f>1/K431</f>
        <v>4</v>
      </c>
      <c r="Q431" s="194">
        <f>H431/(I431*P431)</f>
        <v>4</v>
      </c>
      <c r="R431" s="124">
        <f>D431*I431*J431</f>
        <v>2630</v>
      </c>
      <c r="S431" s="124">
        <f>D431*H431*I431*J431</f>
        <v>42080</v>
      </c>
      <c r="T431" s="124">
        <f>(D431*J431)*(1/K431)</f>
        <v>10520</v>
      </c>
      <c r="U431" s="124">
        <f>S431/(O431+Q431)</f>
        <v>1237.6470588235295</v>
      </c>
      <c r="V431" s="124" t="s">
        <v>123</v>
      </c>
      <c r="W431" s="124" t="s">
        <v>123</v>
      </c>
      <c r="X431" s="124" t="s">
        <v>123</v>
      </c>
      <c r="Y431" s="194"/>
      <c r="Z431" s="194"/>
      <c r="AA431" s="194"/>
      <c r="AB431" s="194"/>
      <c r="AC431" s="194"/>
      <c r="AD431" s="194"/>
    </row>
    <row r="432" spans="1:30" outlineLevel="1" x14ac:dyDescent="0.2">
      <c r="A432" s="144" t="s">
        <v>1211</v>
      </c>
      <c r="B432" s="144">
        <v>6</v>
      </c>
      <c r="C432" s="144" t="s">
        <v>1196</v>
      </c>
      <c r="D432" s="158">
        <v>2680</v>
      </c>
      <c r="E432" s="124" t="s">
        <v>123</v>
      </c>
      <c r="F432" s="158"/>
      <c r="G432" s="192"/>
      <c r="H432" s="144">
        <v>16</v>
      </c>
      <c r="I432" s="144">
        <v>1</v>
      </c>
      <c r="J432" s="144">
        <v>1</v>
      </c>
      <c r="K432" s="144">
        <v>0.25</v>
      </c>
      <c r="L432" s="144">
        <v>1</v>
      </c>
      <c r="M432" s="144">
        <v>1.875</v>
      </c>
      <c r="N432" s="144" t="s">
        <v>1199</v>
      </c>
      <c r="O432" s="123">
        <f>(H432)/((1/M432)*L432)</f>
        <v>30</v>
      </c>
      <c r="P432" s="193">
        <f>1/K432</f>
        <v>4</v>
      </c>
      <c r="Q432" s="194">
        <f>H432/(I432*P432)</f>
        <v>4</v>
      </c>
      <c r="R432" s="124">
        <f>D432*I432*J432</f>
        <v>2680</v>
      </c>
      <c r="S432" s="124">
        <f>D432*H432*I432*J432</f>
        <v>42880</v>
      </c>
      <c r="T432" s="124">
        <f>(D432*J432)*(1/K432)</f>
        <v>10720</v>
      </c>
      <c r="U432" s="124">
        <f>S432/(O432+Q432)</f>
        <v>1261.1764705882354</v>
      </c>
      <c r="V432" s="124" t="s">
        <v>123</v>
      </c>
      <c r="W432" s="124" t="s">
        <v>123</v>
      </c>
      <c r="X432" s="124" t="s">
        <v>123</v>
      </c>
      <c r="Y432" s="194"/>
      <c r="Z432" s="194"/>
      <c r="AA432" s="194"/>
      <c r="AB432" s="194"/>
      <c r="AC432" s="194"/>
      <c r="AD432" s="194"/>
    </row>
    <row r="433" spans="1:30" outlineLevel="1" x14ac:dyDescent="0.2">
      <c r="A433" s="144" t="s">
        <v>1211</v>
      </c>
      <c r="B433" s="144">
        <v>7</v>
      </c>
      <c r="C433" s="144" t="s">
        <v>1196</v>
      </c>
      <c r="D433" s="158">
        <v>2730</v>
      </c>
      <c r="E433" s="124" t="s">
        <v>123</v>
      </c>
      <c r="F433" s="158"/>
      <c r="G433" s="192"/>
      <c r="H433" s="144">
        <v>16</v>
      </c>
      <c r="I433" s="144">
        <v>1</v>
      </c>
      <c r="J433" s="144">
        <v>1</v>
      </c>
      <c r="K433" s="144">
        <v>0.25</v>
      </c>
      <c r="L433" s="144">
        <v>1</v>
      </c>
      <c r="M433" s="144">
        <v>1.875</v>
      </c>
      <c r="N433" s="144" t="s">
        <v>1199</v>
      </c>
      <c r="O433" s="123">
        <f>(H433)/((1/M433)*L433)</f>
        <v>30</v>
      </c>
      <c r="P433" s="193">
        <f>1/K433</f>
        <v>4</v>
      </c>
      <c r="Q433" s="194">
        <f>H433/(I433*P433)</f>
        <v>4</v>
      </c>
      <c r="R433" s="124">
        <f>D433*I433*J433</f>
        <v>2730</v>
      </c>
      <c r="S433" s="124">
        <f>D433*H433*I433*J433</f>
        <v>43680</v>
      </c>
      <c r="T433" s="124">
        <f>(D433*J433)*(1/K433)</f>
        <v>10920</v>
      </c>
      <c r="U433" s="124">
        <f>S433/(O433+Q433)</f>
        <v>1284.7058823529412</v>
      </c>
      <c r="V433" s="124" t="s">
        <v>123</v>
      </c>
      <c r="W433" s="124" t="s">
        <v>123</v>
      </c>
      <c r="X433" s="124" t="s">
        <v>123</v>
      </c>
      <c r="Y433" s="194"/>
      <c r="Z433" s="194"/>
      <c r="AA433" s="194"/>
      <c r="AB433" s="194"/>
      <c r="AC433" s="194"/>
      <c r="AD433" s="194"/>
    </row>
    <row r="434" spans="1:30" outlineLevel="1" x14ac:dyDescent="0.2">
      <c r="A434" s="144" t="s">
        <v>1211</v>
      </c>
      <c r="B434" s="144">
        <v>8</v>
      </c>
      <c r="C434" s="144" t="s">
        <v>1196</v>
      </c>
      <c r="D434" s="158">
        <v>2780</v>
      </c>
      <c r="E434" s="124" t="s">
        <v>123</v>
      </c>
      <c r="F434" s="158"/>
      <c r="G434" s="192"/>
      <c r="H434" s="144">
        <v>16</v>
      </c>
      <c r="I434" s="144">
        <v>1</v>
      </c>
      <c r="J434" s="144">
        <v>1</v>
      </c>
      <c r="K434" s="144">
        <v>0.25</v>
      </c>
      <c r="L434" s="144">
        <v>1</v>
      </c>
      <c r="M434" s="144">
        <v>1.875</v>
      </c>
      <c r="N434" s="144" t="s">
        <v>1199</v>
      </c>
      <c r="O434" s="123">
        <f>(H434)/((1/M434)*L434)</f>
        <v>30</v>
      </c>
      <c r="P434" s="193">
        <f>1/K434</f>
        <v>4</v>
      </c>
      <c r="Q434" s="194">
        <f>H434/(I434*P434)</f>
        <v>4</v>
      </c>
      <c r="R434" s="124">
        <f>D434*I434*J434</f>
        <v>2780</v>
      </c>
      <c r="S434" s="124">
        <f>D434*H434*I434*J434</f>
        <v>44480</v>
      </c>
      <c r="T434" s="124">
        <f>(D434*J434)*(1/K434)</f>
        <v>11120</v>
      </c>
      <c r="U434" s="124">
        <f>S434/(O434+Q434)</f>
        <v>1308.2352941176471</v>
      </c>
      <c r="V434" s="124" t="s">
        <v>123</v>
      </c>
      <c r="W434" s="124" t="s">
        <v>123</v>
      </c>
      <c r="X434" s="124" t="s">
        <v>123</v>
      </c>
      <c r="Y434" s="194"/>
      <c r="Z434" s="194"/>
      <c r="AA434" s="194"/>
      <c r="AB434" s="194"/>
      <c r="AC434" s="194"/>
      <c r="AD434" s="194"/>
    </row>
    <row r="435" spans="1:30" outlineLevel="1" x14ac:dyDescent="0.2">
      <c r="A435" s="144" t="s">
        <v>1211</v>
      </c>
      <c r="B435" s="144">
        <v>9</v>
      </c>
      <c r="C435" s="144" t="s">
        <v>1196</v>
      </c>
      <c r="D435" s="158">
        <v>2830</v>
      </c>
      <c r="E435" s="124" t="s">
        <v>123</v>
      </c>
      <c r="F435" s="158"/>
      <c r="G435" s="192"/>
      <c r="H435" s="144">
        <v>16</v>
      </c>
      <c r="I435" s="144">
        <v>1</v>
      </c>
      <c r="J435" s="144">
        <v>1</v>
      </c>
      <c r="K435" s="144">
        <v>0.25</v>
      </c>
      <c r="L435" s="144">
        <v>1</v>
      </c>
      <c r="M435" s="144">
        <v>1.875</v>
      </c>
      <c r="N435" s="144" t="s">
        <v>1199</v>
      </c>
      <c r="O435" s="123">
        <f>(H435)/((1/M435)*L435)</f>
        <v>30</v>
      </c>
      <c r="P435" s="193">
        <f>1/K435</f>
        <v>4</v>
      </c>
      <c r="Q435" s="194">
        <f>H435/(I435*P435)</f>
        <v>4</v>
      </c>
      <c r="R435" s="124">
        <f>D435*I435*J435</f>
        <v>2830</v>
      </c>
      <c r="S435" s="124">
        <f>D435*H435*I435*J435</f>
        <v>45280</v>
      </c>
      <c r="T435" s="124">
        <f>(D435*J435)*(1/K435)</f>
        <v>11320</v>
      </c>
      <c r="U435" s="124">
        <f>S435/(O435+Q435)</f>
        <v>1331.7647058823529</v>
      </c>
      <c r="V435" s="124" t="s">
        <v>123</v>
      </c>
      <c r="W435" s="124" t="s">
        <v>123</v>
      </c>
      <c r="X435" s="124" t="s">
        <v>123</v>
      </c>
      <c r="Y435" s="194"/>
      <c r="Z435" s="194"/>
      <c r="AA435" s="194"/>
      <c r="AB435" s="194"/>
      <c r="AC435" s="194"/>
      <c r="AD435" s="194"/>
    </row>
    <row r="436" spans="1:30" outlineLevel="1" x14ac:dyDescent="0.2">
      <c r="A436" s="144" t="s">
        <v>1211</v>
      </c>
      <c r="B436" s="144">
        <v>10</v>
      </c>
      <c r="C436" s="144" t="s">
        <v>1196</v>
      </c>
      <c r="D436" s="158">
        <v>2880</v>
      </c>
      <c r="E436" s="124" t="s">
        <v>123</v>
      </c>
      <c r="F436" s="158"/>
      <c r="G436" s="192"/>
      <c r="H436" s="144">
        <v>16</v>
      </c>
      <c r="I436" s="144">
        <v>1</v>
      </c>
      <c r="J436" s="144">
        <v>1</v>
      </c>
      <c r="K436" s="144">
        <v>0.25</v>
      </c>
      <c r="L436" s="144">
        <v>1</v>
      </c>
      <c r="M436" s="144">
        <v>1.875</v>
      </c>
      <c r="N436" s="144" t="s">
        <v>1199</v>
      </c>
      <c r="O436" s="123">
        <f>(H436)/((1/M436)*L436)</f>
        <v>30</v>
      </c>
      <c r="P436" s="193">
        <f>1/K436</f>
        <v>4</v>
      </c>
      <c r="Q436" s="194">
        <f>H436/(I436*P436)</f>
        <v>4</v>
      </c>
      <c r="R436" s="124">
        <f>D436*I436*J436</f>
        <v>2880</v>
      </c>
      <c r="S436" s="124">
        <f>D436*H436*I436*J436</f>
        <v>46080</v>
      </c>
      <c r="T436" s="124">
        <f>(D436*J436)*(1/K436)</f>
        <v>11520</v>
      </c>
      <c r="U436" s="124">
        <f>S436/(O436+Q436)</f>
        <v>1355.2941176470588</v>
      </c>
      <c r="V436" s="124" t="s">
        <v>123</v>
      </c>
      <c r="W436" s="124" t="s">
        <v>123</v>
      </c>
      <c r="X436" s="124" t="s">
        <v>123</v>
      </c>
      <c r="Y436" s="194"/>
      <c r="Z436" s="194"/>
      <c r="AA436" s="194"/>
      <c r="AB436" s="194"/>
      <c r="AC436" s="194"/>
      <c r="AD436" s="194"/>
    </row>
    <row r="437" spans="1:30" outlineLevel="1" x14ac:dyDescent="0.2">
      <c r="A437" s="144" t="s">
        <v>1211</v>
      </c>
      <c r="B437" s="144">
        <v>11</v>
      </c>
      <c r="C437" s="144" t="s">
        <v>1196</v>
      </c>
      <c r="D437" s="158">
        <v>2930</v>
      </c>
      <c r="E437" s="124" t="s">
        <v>123</v>
      </c>
      <c r="F437" s="158"/>
      <c r="G437" s="192"/>
      <c r="H437" s="144">
        <v>16</v>
      </c>
      <c r="I437" s="144">
        <v>1</v>
      </c>
      <c r="J437" s="144">
        <v>1</v>
      </c>
      <c r="K437" s="144">
        <v>0.25</v>
      </c>
      <c r="L437" s="144">
        <v>1</v>
      </c>
      <c r="M437" s="144">
        <v>1.875</v>
      </c>
      <c r="N437" s="144" t="s">
        <v>1199</v>
      </c>
      <c r="O437" s="123">
        <f>(H437)/((1/M437)*L437)</f>
        <v>30</v>
      </c>
      <c r="P437" s="193">
        <f>1/K437</f>
        <v>4</v>
      </c>
      <c r="Q437" s="194">
        <f>H437/(I437*P437)</f>
        <v>4</v>
      </c>
      <c r="R437" s="124">
        <f>D437*I437*J437</f>
        <v>2930</v>
      </c>
      <c r="S437" s="124">
        <f>D437*H437*I437*J437</f>
        <v>46880</v>
      </c>
      <c r="T437" s="124">
        <f>(D437*J437)*(1/K437)</f>
        <v>11720</v>
      </c>
      <c r="U437" s="124">
        <f>S437/(O437+Q437)</f>
        <v>1378.8235294117646</v>
      </c>
      <c r="V437" s="124" t="s">
        <v>123</v>
      </c>
      <c r="W437" s="124" t="s">
        <v>123</v>
      </c>
      <c r="X437" s="124" t="s">
        <v>123</v>
      </c>
      <c r="Y437" s="194"/>
      <c r="Z437" s="194"/>
      <c r="AA437" s="194"/>
      <c r="AB437" s="194"/>
      <c r="AC437" s="194"/>
      <c r="AD437" s="194"/>
    </row>
    <row r="438" spans="1:30" outlineLevel="1" x14ac:dyDescent="0.2">
      <c r="A438" s="144" t="s">
        <v>1211</v>
      </c>
      <c r="B438" s="144">
        <v>12</v>
      </c>
      <c r="C438" s="144" t="s">
        <v>1196</v>
      </c>
      <c r="D438" s="158">
        <v>2980</v>
      </c>
      <c r="E438" s="124" t="s">
        <v>123</v>
      </c>
      <c r="F438" s="158"/>
      <c r="G438" s="192"/>
      <c r="H438" s="144">
        <v>16</v>
      </c>
      <c r="I438" s="144">
        <v>1</v>
      </c>
      <c r="J438" s="144">
        <v>1</v>
      </c>
      <c r="K438" s="144">
        <v>0.25</v>
      </c>
      <c r="L438" s="144">
        <v>1</v>
      </c>
      <c r="M438" s="144">
        <v>1.875</v>
      </c>
      <c r="N438" s="144" t="s">
        <v>1199</v>
      </c>
      <c r="O438" s="123">
        <f>(H438)/((1/M438)*L438)</f>
        <v>30</v>
      </c>
      <c r="P438" s="193">
        <f>1/K438</f>
        <v>4</v>
      </c>
      <c r="Q438" s="194">
        <f>H438/(I438*P438)</f>
        <v>4</v>
      </c>
      <c r="R438" s="124">
        <f>D438*I438*J438</f>
        <v>2980</v>
      </c>
      <c r="S438" s="124">
        <f>D438*H438*I438*J438</f>
        <v>47680</v>
      </c>
      <c r="T438" s="124">
        <f>(D438*J438)*(1/K438)</f>
        <v>11920</v>
      </c>
      <c r="U438" s="124">
        <f>S438/(O438+Q438)</f>
        <v>1402.3529411764705</v>
      </c>
      <c r="V438" s="124" t="s">
        <v>123</v>
      </c>
      <c r="W438" s="124" t="s">
        <v>123</v>
      </c>
      <c r="X438" s="124" t="s">
        <v>123</v>
      </c>
      <c r="Y438" s="194"/>
      <c r="Z438" s="194"/>
      <c r="AA438" s="194"/>
      <c r="AB438" s="194"/>
      <c r="AC438" s="194"/>
      <c r="AD438" s="194"/>
    </row>
    <row r="439" spans="1:30" outlineLevel="1" x14ac:dyDescent="0.2">
      <c r="A439" s="144" t="s">
        <v>1211</v>
      </c>
      <c r="B439" s="144">
        <v>13</v>
      </c>
      <c r="C439" s="144" t="s">
        <v>1196</v>
      </c>
      <c r="D439" s="158">
        <v>3030</v>
      </c>
      <c r="E439" s="124" t="s">
        <v>123</v>
      </c>
      <c r="F439" s="158"/>
      <c r="G439" s="192"/>
      <c r="H439" s="144">
        <v>16</v>
      </c>
      <c r="I439" s="144">
        <v>1</v>
      </c>
      <c r="J439" s="144">
        <v>1</v>
      </c>
      <c r="K439" s="144">
        <v>0.25</v>
      </c>
      <c r="L439" s="144">
        <v>1</v>
      </c>
      <c r="M439" s="144">
        <v>1.875</v>
      </c>
      <c r="N439" s="144" t="s">
        <v>1199</v>
      </c>
      <c r="O439" s="123">
        <f>(H439)/((1/M439)*L439)</f>
        <v>30</v>
      </c>
      <c r="P439" s="193">
        <f>1/K439</f>
        <v>4</v>
      </c>
      <c r="Q439" s="194">
        <f>H439/(I439*P439)</f>
        <v>4</v>
      </c>
      <c r="R439" s="124">
        <f>D439*I439*J439</f>
        <v>3030</v>
      </c>
      <c r="S439" s="124">
        <f>D439*H439*I439*J439</f>
        <v>48480</v>
      </c>
      <c r="T439" s="124">
        <f>(D439*J439)*(1/K439)</f>
        <v>12120</v>
      </c>
      <c r="U439" s="124">
        <f>S439/(O439+Q439)</f>
        <v>1425.8823529411766</v>
      </c>
      <c r="V439" s="124" t="s">
        <v>123</v>
      </c>
      <c r="W439" s="124" t="s">
        <v>123</v>
      </c>
      <c r="X439" s="124" t="s">
        <v>123</v>
      </c>
      <c r="Y439" s="194"/>
      <c r="Z439" s="194"/>
      <c r="AA439" s="194"/>
      <c r="AB439" s="194"/>
      <c r="AC439" s="194"/>
      <c r="AD439" s="194"/>
    </row>
    <row r="440" spans="1:30" outlineLevel="1" x14ac:dyDescent="0.2">
      <c r="A440" s="144" t="s">
        <v>1211</v>
      </c>
      <c r="B440" s="144">
        <v>14</v>
      </c>
      <c r="C440" s="144" t="s">
        <v>1196</v>
      </c>
      <c r="D440" s="158">
        <v>3080</v>
      </c>
      <c r="E440" s="124" t="s">
        <v>123</v>
      </c>
      <c r="F440" s="158"/>
      <c r="G440" s="192"/>
      <c r="H440" s="144">
        <v>16</v>
      </c>
      <c r="I440" s="144">
        <v>1</v>
      </c>
      <c r="J440" s="144">
        <v>1</v>
      </c>
      <c r="K440" s="144">
        <v>0.25</v>
      </c>
      <c r="L440" s="144">
        <v>1</v>
      </c>
      <c r="M440" s="144">
        <v>1.875</v>
      </c>
      <c r="N440" s="144" t="s">
        <v>1199</v>
      </c>
      <c r="O440" s="123">
        <f>(H440)/((1/M440)*L440)</f>
        <v>30</v>
      </c>
      <c r="P440" s="193">
        <f>1/K440</f>
        <v>4</v>
      </c>
      <c r="Q440" s="194">
        <f>H440/(I440*P440)</f>
        <v>4</v>
      </c>
      <c r="R440" s="124">
        <f>D440*I440*J440</f>
        <v>3080</v>
      </c>
      <c r="S440" s="124">
        <f>D440*H440*I440*J440</f>
        <v>49280</v>
      </c>
      <c r="T440" s="124">
        <f>(D440*J440)*(1/K440)</f>
        <v>12320</v>
      </c>
      <c r="U440" s="124">
        <f>S440/(O440+Q440)</f>
        <v>1449.4117647058824</v>
      </c>
      <c r="V440" s="124" t="s">
        <v>123</v>
      </c>
      <c r="W440" s="124" t="s">
        <v>123</v>
      </c>
      <c r="X440" s="124" t="s">
        <v>123</v>
      </c>
      <c r="Y440" s="194"/>
      <c r="Z440" s="194"/>
      <c r="AA440" s="194"/>
      <c r="AB440" s="194"/>
      <c r="AC440" s="194"/>
      <c r="AD440" s="194"/>
    </row>
    <row r="441" spans="1:30" outlineLevel="1" x14ac:dyDescent="0.2">
      <c r="A441" s="144" t="s">
        <v>1211</v>
      </c>
      <c r="B441" s="144">
        <v>15</v>
      </c>
      <c r="C441" s="144" t="s">
        <v>1196</v>
      </c>
      <c r="D441" s="158">
        <v>3130</v>
      </c>
      <c r="E441" s="124" t="s">
        <v>123</v>
      </c>
      <c r="F441" s="158"/>
      <c r="G441" s="192"/>
      <c r="H441" s="144">
        <v>16</v>
      </c>
      <c r="I441" s="144">
        <v>1</v>
      </c>
      <c r="J441" s="144">
        <v>1</v>
      </c>
      <c r="K441" s="144">
        <v>0.25</v>
      </c>
      <c r="L441" s="144">
        <v>1</v>
      </c>
      <c r="M441" s="144">
        <v>1.875</v>
      </c>
      <c r="N441" s="144" t="s">
        <v>1199</v>
      </c>
      <c r="O441" s="123">
        <f>(H441)/((1/M441)*L441)</f>
        <v>30</v>
      </c>
      <c r="P441" s="193">
        <f>1/K441</f>
        <v>4</v>
      </c>
      <c r="Q441" s="194">
        <f>H441/(I441*P441)</f>
        <v>4</v>
      </c>
      <c r="R441" s="124">
        <f>D441*I441*J441</f>
        <v>3130</v>
      </c>
      <c r="S441" s="124">
        <f>D441*H441*I441*J441</f>
        <v>50080</v>
      </c>
      <c r="T441" s="124">
        <f>(D441*J441)*(1/K441)</f>
        <v>12520</v>
      </c>
      <c r="U441" s="124">
        <f>S441/(O441+Q441)</f>
        <v>1472.9411764705883</v>
      </c>
      <c r="V441" s="124" t="s">
        <v>123</v>
      </c>
      <c r="W441" s="124" t="s">
        <v>123</v>
      </c>
      <c r="X441" s="124" t="s">
        <v>123</v>
      </c>
      <c r="Y441" s="194"/>
      <c r="Z441" s="194"/>
      <c r="AA441" s="194"/>
      <c r="AB441" s="194"/>
      <c r="AC441" s="194"/>
      <c r="AD441" s="194"/>
    </row>
    <row r="442" spans="1:30" outlineLevel="1" x14ac:dyDescent="0.2">
      <c r="A442" s="144" t="s">
        <v>1211</v>
      </c>
      <c r="B442" s="144">
        <v>16</v>
      </c>
      <c r="C442" s="144" t="s">
        <v>1196</v>
      </c>
      <c r="D442" s="158">
        <v>3180</v>
      </c>
      <c r="E442" s="124" t="s">
        <v>123</v>
      </c>
      <c r="F442" s="158"/>
      <c r="G442" s="192"/>
      <c r="H442" s="144">
        <v>16</v>
      </c>
      <c r="I442" s="144">
        <v>1</v>
      </c>
      <c r="J442" s="144">
        <v>1</v>
      </c>
      <c r="K442" s="144">
        <v>0.25</v>
      </c>
      <c r="L442" s="144">
        <v>1</v>
      </c>
      <c r="M442" s="144">
        <v>1.875</v>
      </c>
      <c r="N442" s="144" t="s">
        <v>1199</v>
      </c>
      <c r="O442" s="123">
        <f>(H442)/((1/M442)*L442)</f>
        <v>30</v>
      </c>
      <c r="P442" s="193">
        <f>1/K442</f>
        <v>4</v>
      </c>
      <c r="Q442" s="194">
        <f>H442/(I442*P442)</f>
        <v>4</v>
      </c>
      <c r="R442" s="124">
        <f>D442*I442*J442</f>
        <v>3180</v>
      </c>
      <c r="S442" s="124">
        <f>D442*H442*I442*J442</f>
        <v>50880</v>
      </c>
      <c r="T442" s="124">
        <f>(D442*J442)*(1/K442)</f>
        <v>12720</v>
      </c>
      <c r="U442" s="124">
        <f>S442/(O442+Q442)</f>
        <v>1496.4705882352941</v>
      </c>
      <c r="V442" s="124" t="s">
        <v>123</v>
      </c>
      <c r="W442" s="124" t="s">
        <v>123</v>
      </c>
      <c r="X442" s="124" t="s">
        <v>123</v>
      </c>
      <c r="Y442" s="194"/>
      <c r="Z442" s="194"/>
      <c r="AA442" s="194"/>
      <c r="AB442" s="194"/>
      <c r="AC442" s="194"/>
      <c r="AD442" s="194"/>
    </row>
    <row r="443" spans="1:30" outlineLevel="1" x14ac:dyDescent="0.2">
      <c r="A443" s="144" t="s">
        <v>1211</v>
      </c>
      <c r="B443" s="144">
        <v>17</v>
      </c>
      <c r="C443" s="144" t="s">
        <v>1196</v>
      </c>
      <c r="D443" s="158">
        <v>3230</v>
      </c>
      <c r="E443" s="124" t="s">
        <v>123</v>
      </c>
      <c r="F443" s="158"/>
      <c r="G443" s="192"/>
      <c r="H443" s="144">
        <v>16</v>
      </c>
      <c r="I443" s="144">
        <v>1</v>
      </c>
      <c r="J443" s="144">
        <v>1</v>
      </c>
      <c r="K443" s="144">
        <v>0.25</v>
      </c>
      <c r="L443" s="144">
        <v>1</v>
      </c>
      <c r="M443" s="144">
        <v>1.875</v>
      </c>
      <c r="N443" s="144" t="s">
        <v>1199</v>
      </c>
      <c r="O443" s="123">
        <f>(H443)/((1/M443)*L443)</f>
        <v>30</v>
      </c>
      <c r="P443" s="193">
        <f>1/K443</f>
        <v>4</v>
      </c>
      <c r="Q443" s="194">
        <f>H443/(I443*P443)</f>
        <v>4</v>
      </c>
      <c r="R443" s="124">
        <f>D443*I443*J443</f>
        <v>3230</v>
      </c>
      <c r="S443" s="124">
        <f>D443*H443*I443*J443</f>
        <v>51680</v>
      </c>
      <c r="T443" s="124">
        <f>(D443*J443)*(1/K443)</f>
        <v>12920</v>
      </c>
      <c r="U443" s="124">
        <f>S443/(O443+Q443)</f>
        <v>1520</v>
      </c>
      <c r="V443" s="124" t="s">
        <v>123</v>
      </c>
      <c r="W443" s="124" t="s">
        <v>123</v>
      </c>
      <c r="X443" s="124" t="s">
        <v>123</v>
      </c>
      <c r="Y443" s="194"/>
      <c r="Z443" s="194"/>
      <c r="AA443" s="194"/>
      <c r="AB443" s="194"/>
      <c r="AC443" s="194"/>
      <c r="AD443" s="194"/>
    </row>
    <row r="444" spans="1:30" outlineLevel="1" x14ac:dyDescent="0.2">
      <c r="A444" s="144" t="s">
        <v>1211</v>
      </c>
      <c r="B444" s="144">
        <v>18</v>
      </c>
      <c r="C444" s="144" t="s">
        <v>1196</v>
      </c>
      <c r="D444" s="158">
        <v>3280</v>
      </c>
      <c r="E444" s="124" t="s">
        <v>123</v>
      </c>
      <c r="F444" s="158"/>
      <c r="G444" s="192"/>
      <c r="H444" s="144">
        <v>16</v>
      </c>
      <c r="I444" s="144">
        <v>1</v>
      </c>
      <c r="J444" s="144">
        <v>1</v>
      </c>
      <c r="K444" s="144">
        <v>0.25</v>
      </c>
      <c r="L444" s="144">
        <v>1</v>
      </c>
      <c r="M444" s="144">
        <v>1.875</v>
      </c>
      <c r="N444" s="144" t="s">
        <v>1199</v>
      </c>
      <c r="O444" s="123">
        <f>(H444)/((1/M444)*L444)</f>
        <v>30</v>
      </c>
      <c r="P444" s="193">
        <f>1/K444</f>
        <v>4</v>
      </c>
      <c r="Q444" s="194">
        <f>H444/(I444*P444)</f>
        <v>4</v>
      </c>
      <c r="R444" s="124">
        <f>D444*I444*J444</f>
        <v>3280</v>
      </c>
      <c r="S444" s="124">
        <f>D444*H444*I444*J444</f>
        <v>52480</v>
      </c>
      <c r="T444" s="124">
        <f>(D444*J444)*(1/K444)</f>
        <v>13120</v>
      </c>
      <c r="U444" s="124">
        <f>S444/(O444+Q444)</f>
        <v>1543.5294117647059</v>
      </c>
      <c r="V444" s="124" t="s">
        <v>123</v>
      </c>
      <c r="W444" s="124" t="s">
        <v>123</v>
      </c>
      <c r="X444" s="124" t="s">
        <v>123</v>
      </c>
      <c r="Y444" s="194"/>
      <c r="Z444" s="194"/>
      <c r="AA444" s="194"/>
      <c r="AB444" s="194"/>
      <c r="AC444" s="194"/>
      <c r="AD444" s="194"/>
    </row>
    <row r="445" spans="1:30" outlineLevel="1" x14ac:dyDescent="0.2">
      <c r="A445" s="144" t="s">
        <v>1211</v>
      </c>
      <c r="B445" s="144">
        <v>19</v>
      </c>
      <c r="C445" s="144" t="s">
        <v>1196</v>
      </c>
      <c r="D445" s="158">
        <v>3330</v>
      </c>
      <c r="E445" s="124" t="s">
        <v>123</v>
      </c>
      <c r="F445" s="158"/>
      <c r="G445" s="192"/>
      <c r="H445" s="144">
        <v>16</v>
      </c>
      <c r="I445" s="144">
        <v>1</v>
      </c>
      <c r="J445" s="144">
        <v>1</v>
      </c>
      <c r="K445" s="144">
        <v>0.25</v>
      </c>
      <c r="L445" s="144">
        <v>1</v>
      </c>
      <c r="M445" s="144">
        <v>1.875</v>
      </c>
      <c r="N445" s="144" t="s">
        <v>1199</v>
      </c>
      <c r="O445" s="123">
        <f>(H445)/((1/M445)*L445)</f>
        <v>30</v>
      </c>
      <c r="P445" s="193">
        <f>1/K445</f>
        <v>4</v>
      </c>
      <c r="Q445" s="194">
        <f>H445/(I445*P445)</f>
        <v>4</v>
      </c>
      <c r="R445" s="124">
        <f>D445*I445*J445</f>
        <v>3330</v>
      </c>
      <c r="S445" s="124">
        <f>D445*H445*I445*J445</f>
        <v>53280</v>
      </c>
      <c r="T445" s="124">
        <f>(D445*J445)*(1/K445)</f>
        <v>13320</v>
      </c>
      <c r="U445" s="124">
        <f>S445/(O445+Q445)</f>
        <v>1567.0588235294117</v>
      </c>
      <c r="V445" s="124" t="s">
        <v>123</v>
      </c>
      <c r="W445" s="124" t="s">
        <v>123</v>
      </c>
      <c r="X445" s="124" t="s">
        <v>123</v>
      </c>
      <c r="Y445" s="194"/>
      <c r="Z445" s="194"/>
      <c r="AA445" s="194"/>
      <c r="AB445" s="194"/>
      <c r="AC445" s="194"/>
      <c r="AD445" s="194"/>
    </row>
    <row r="446" spans="1:30" outlineLevel="1" x14ac:dyDescent="0.2">
      <c r="A446" s="144" t="s">
        <v>1211</v>
      </c>
      <c r="B446" s="144">
        <v>20</v>
      </c>
      <c r="C446" s="144" t="s">
        <v>1196</v>
      </c>
      <c r="D446" s="158">
        <v>3380</v>
      </c>
      <c r="E446" s="124" t="s">
        <v>123</v>
      </c>
      <c r="F446" s="158"/>
      <c r="G446" s="192"/>
      <c r="H446" s="144">
        <v>16</v>
      </c>
      <c r="I446" s="144">
        <v>1</v>
      </c>
      <c r="J446" s="144">
        <v>1</v>
      </c>
      <c r="K446" s="144">
        <v>0.25</v>
      </c>
      <c r="L446" s="144">
        <v>1</v>
      </c>
      <c r="M446" s="144">
        <v>1.875</v>
      </c>
      <c r="N446" s="144" t="s">
        <v>1199</v>
      </c>
      <c r="O446" s="123">
        <f>(H446)/((1/M446)*L446)</f>
        <v>30</v>
      </c>
      <c r="P446" s="193">
        <f>1/K446</f>
        <v>4</v>
      </c>
      <c r="Q446" s="194">
        <f>H446/(I446*P446)</f>
        <v>4</v>
      </c>
      <c r="R446" s="124">
        <f>D446*I446*J446</f>
        <v>3380</v>
      </c>
      <c r="S446" s="124">
        <f>D446*H446*I446*J446</f>
        <v>54080</v>
      </c>
      <c r="T446" s="124">
        <f>(D446*J446)*(1/K446)</f>
        <v>13520</v>
      </c>
      <c r="U446" s="124">
        <f>S446/(O446+Q446)</f>
        <v>1590.5882352941176</v>
      </c>
      <c r="V446" s="124" t="s">
        <v>123</v>
      </c>
      <c r="W446" s="124" t="s">
        <v>123</v>
      </c>
      <c r="X446" s="124" t="s">
        <v>123</v>
      </c>
      <c r="Y446" s="194"/>
      <c r="Z446" s="194"/>
      <c r="AA446" s="194"/>
      <c r="AB446" s="194"/>
      <c r="AC446" s="194"/>
      <c r="AD446" s="194"/>
    </row>
    <row r="447" spans="1:30" outlineLevel="1" x14ac:dyDescent="0.2">
      <c r="A447" s="144" t="s">
        <v>1211</v>
      </c>
      <c r="B447" s="144">
        <v>21</v>
      </c>
      <c r="C447" s="144" t="s">
        <v>1196</v>
      </c>
      <c r="D447" s="158">
        <v>3430</v>
      </c>
      <c r="E447" s="124" t="s">
        <v>123</v>
      </c>
      <c r="F447" s="158"/>
      <c r="G447" s="192"/>
      <c r="H447" s="144">
        <v>16</v>
      </c>
      <c r="I447" s="144">
        <v>1</v>
      </c>
      <c r="J447" s="144">
        <v>1</v>
      </c>
      <c r="K447" s="144">
        <v>0.25</v>
      </c>
      <c r="L447" s="144">
        <v>1</v>
      </c>
      <c r="M447" s="144">
        <v>1.875</v>
      </c>
      <c r="N447" s="144" t="s">
        <v>1199</v>
      </c>
      <c r="O447" s="123">
        <f>(H447)/((1/M447)*L447)</f>
        <v>30</v>
      </c>
      <c r="P447" s="193">
        <f>1/K447</f>
        <v>4</v>
      </c>
      <c r="Q447" s="194">
        <f>H447/(I447*P447)</f>
        <v>4</v>
      </c>
      <c r="R447" s="124">
        <f>D447*I447*J447</f>
        <v>3430</v>
      </c>
      <c r="S447" s="124">
        <f>D447*H447*I447*J447</f>
        <v>54880</v>
      </c>
      <c r="T447" s="124">
        <f>(D447*J447)*(1/K447)</f>
        <v>13720</v>
      </c>
      <c r="U447" s="124">
        <f>S447/(O447+Q447)</f>
        <v>1614.1176470588234</v>
      </c>
      <c r="V447" s="124" t="s">
        <v>123</v>
      </c>
      <c r="W447" s="124" t="s">
        <v>123</v>
      </c>
      <c r="X447" s="124" t="s">
        <v>123</v>
      </c>
      <c r="Y447" s="194"/>
      <c r="Z447" s="194"/>
      <c r="AA447" s="194"/>
      <c r="AB447" s="194"/>
      <c r="AC447" s="194"/>
      <c r="AD447" s="194"/>
    </row>
    <row r="448" spans="1:30" outlineLevel="1" x14ac:dyDescent="0.2">
      <c r="A448" s="144" t="s">
        <v>1211</v>
      </c>
      <c r="B448" s="144">
        <v>22</v>
      </c>
      <c r="C448" s="144" t="s">
        <v>1196</v>
      </c>
      <c r="D448" s="158">
        <v>3480</v>
      </c>
      <c r="E448" s="124" t="s">
        <v>123</v>
      </c>
      <c r="F448" s="158"/>
      <c r="G448" s="192"/>
      <c r="H448" s="144">
        <v>16</v>
      </c>
      <c r="I448" s="144">
        <v>1</v>
      </c>
      <c r="J448" s="144">
        <v>1</v>
      </c>
      <c r="K448" s="144">
        <v>0.25</v>
      </c>
      <c r="L448" s="144">
        <v>1</v>
      </c>
      <c r="M448" s="144">
        <v>1.875</v>
      </c>
      <c r="N448" s="144" t="s">
        <v>1199</v>
      </c>
      <c r="O448" s="123">
        <f>(H448)/((1/M448)*L448)</f>
        <v>30</v>
      </c>
      <c r="P448" s="193">
        <f>1/K448</f>
        <v>4</v>
      </c>
      <c r="Q448" s="194">
        <f>H448/(I448*P448)</f>
        <v>4</v>
      </c>
      <c r="R448" s="124">
        <f>D448*I448*J448</f>
        <v>3480</v>
      </c>
      <c r="S448" s="124">
        <f>D448*H448*I448*J448</f>
        <v>55680</v>
      </c>
      <c r="T448" s="124">
        <f>(D448*J448)*(1/K448)</f>
        <v>13920</v>
      </c>
      <c r="U448" s="124">
        <f>S448/(O448+Q448)</f>
        <v>1637.6470588235295</v>
      </c>
      <c r="V448" s="124" t="s">
        <v>123</v>
      </c>
      <c r="W448" s="124" t="s">
        <v>123</v>
      </c>
      <c r="X448" s="124" t="s">
        <v>123</v>
      </c>
      <c r="Y448" s="194"/>
      <c r="Z448" s="194"/>
      <c r="AA448" s="194"/>
      <c r="AB448" s="194"/>
      <c r="AC448" s="194"/>
      <c r="AD448" s="194"/>
    </row>
    <row r="449" spans="1:30" outlineLevel="1" x14ac:dyDescent="0.2">
      <c r="A449" s="144" t="s">
        <v>1211</v>
      </c>
      <c r="B449" s="144">
        <v>23</v>
      </c>
      <c r="C449" s="144" t="s">
        <v>1196</v>
      </c>
      <c r="D449" s="158">
        <v>3530</v>
      </c>
      <c r="E449" s="124" t="s">
        <v>123</v>
      </c>
      <c r="F449" s="158"/>
      <c r="G449" s="192"/>
      <c r="H449" s="144">
        <v>16</v>
      </c>
      <c r="I449" s="144">
        <v>1</v>
      </c>
      <c r="J449" s="144">
        <v>1</v>
      </c>
      <c r="K449" s="144">
        <v>0.25</v>
      </c>
      <c r="L449" s="144">
        <v>1</v>
      </c>
      <c r="M449" s="144">
        <v>1.875</v>
      </c>
      <c r="N449" s="144" t="s">
        <v>1199</v>
      </c>
      <c r="O449" s="123">
        <f>(H449)/((1/M449)*L449)</f>
        <v>30</v>
      </c>
      <c r="P449" s="193">
        <f>1/K449</f>
        <v>4</v>
      </c>
      <c r="Q449" s="194">
        <f>H449/(I449*P449)</f>
        <v>4</v>
      </c>
      <c r="R449" s="124">
        <f>D449*I449*J449</f>
        <v>3530</v>
      </c>
      <c r="S449" s="124">
        <f>D449*H449*I449*J449</f>
        <v>56480</v>
      </c>
      <c r="T449" s="124">
        <f>(D449*J449)*(1/K449)</f>
        <v>14120</v>
      </c>
      <c r="U449" s="124">
        <f>S449/(O449+Q449)</f>
        <v>1661.1764705882354</v>
      </c>
      <c r="V449" s="124" t="s">
        <v>123</v>
      </c>
      <c r="W449" s="124" t="s">
        <v>123</v>
      </c>
      <c r="X449" s="124" t="s">
        <v>123</v>
      </c>
      <c r="Y449" s="194"/>
      <c r="Z449" s="194"/>
      <c r="AA449" s="194"/>
      <c r="AB449" s="194"/>
      <c r="AC449" s="194"/>
      <c r="AD449" s="194"/>
    </row>
    <row r="450" spans="1:30" outlineLevel="1" x14ac:dyDescent="0.2">
      <c r="A450" s="144" t="s">
        <v>1211</v>
      </c>
      <c r="B450" s="144">
        <v>24</v>
      </c>
      <c r="C450" s="144" t="s">
        <v>1196</v>
      </c>
      <c r="D450" s="158">
        <v>3590</v>
      </c>
      <c r="E450" s="124" t="s">
        <v>123</v>
      </c>
      <c r="F450" s="158"/>
      <c r="G450" s="192"/>
      <c r="H450" s="144">
        <v>16</v>
      </c>
      <c r="I450" s="144">
        <v>1</v>
      </c>
      <c r="J450" s="144">
        <v>1</v>
      </c>
      <c r="K450" s="144">
        <v>0.25</v>
      </c>
      <c r="L450" s="144">
        <v>1</v>
      </c>
      <c r="M450" s="144">
        <v>1.875</v>
      </c>
      <c r="N450" s="144" t="s">
        <v>1199</v>
      </c>
      <c r="O450" s="123">
        <f>(H450)/((1/M450)*L450)</f>
        <v>30</v>
      </c>
      <c r="P450" s="193">
        <f>1/K450</f>
        <v>4</v>
      </c>
      <c r="Q450" s="194">
        <f>H450/(I450*P450)</f>
        <v>4</v>
      </c>
      <c r="R450" s="124">
        <f>D450*I450*J450</f>
        <v>3590</v>
      </c>
      <c r="S450" s="124">
        <f>D450*H450*I450*J450</f>
        <v>57440</v>
      </c>
      <c r="T450" s="124">
        <f>(D450*J450)*(1/K450)</f>
        <v>14360</v>
      </c>
      <c r="U450" s="124">
        <f>S450/(O450+Q450)</f>
        <v>1689.4117647058824</v>
      </c>
      <c r="V450" s="124" t="s">
        <v>123</v>
      </c>
      <c r="W450" s="124" t="s">
        <v>123</v>
      </c>
      <c r="X450" s="124" t="s">
        <v>123</v>
      </c>
      <c r="Y450" s="194"/>
      <c r="Z450" s="194"/>
      <c r="AA450" s="194"/>
      <c r="AB450" s="194"/>
      <c r="AC450" s="194"/>
      <c r="AD450" s="194"/>
    </row>
    <row r="451" spans="1:30" outlineLevel="1" x14ac:dyDescent="0.2">
      <c r="A451" s="144" t="s">
        <v>1211</v>
      </c>
      <c r="B451" s="144">
        <v>25</v>
      </c>
      <c r="C451" s="144" t="s">
        <v>1196</v>
      </c>
      <c r="D451" s="158">
        <v>3650</v>
      </c>
      <c r="E451" s="124" t="s">
        <v>123</v>
      </c>
      <c r="F451" s="158"/>
      <c r="G451" s="192"/>
      <c r="H451" s="144">
        <v>16</v>
      </c>
      <c r="I451" s="144">
        <v>1</v>
      </c>
      <c r="J451" s="144">
        <v>1</v>
      </c>
      <c r="K451" s="144">
        <v>0.25</v>
      </c>
      <c r="L451" s="144">
        <v>1</v>
      </c>
      <c r="M451" s="144">
        <v>1.875</v>
      </c>
      <c r="N451" s="144" t="s">
        <v>1199</v>
      </c>
      <c r="O451" s="123">
        <f>(H451)/((1/M451)*L451)</f>
        <v>30</v>
      </c>
      <c r="P451" s="193">
        <f>1/K451</f>
        <v>4</v>
      </c>
      <c r="Q451" s="194">
        <f>H451/(I451*P451)</f>
        <v>4</v>
      </c>
      <c r="R451" s="124">
        <f>D451*I451*J451</f>
        <v>3650</v>
      </c>
      <c r="S451" s="124">
        <f>D451*H451*I451*J451</f>
        <v>58400</v>
      </c>
      <c r="T451" s="124">
        <f>(D451*J451)*(1/K451)</f>
        <v>14600</v>
      </c>
      <c r="U451" s="124">
        <f>S451/(O451+Q451)</f>
        <v>1717.6470588235295</v>
      </c>
      <c r="V451" s="124" t="s">
        <v>123</v>
      </c>
      <c r="W451" s="124" t="s">
        <v>123</v>
      </c>
      <c r="X451" s="124" t="s">
        <v>123</v>
      </c>
      <c r="Y451" s="194"/>
      <c r="Z451" s="194"/>
      <c r="AA451" s="194"/>
      <c r="AB451" s="194"/>
      <c r="AC451" s="194"/>
      <c r="AD451" s="194"/>
    </row>
    <row r="452" spans="1:30" x14ac:dyDescent="0.2">
      <c r="A452" s="144" t="s">
        <v>1212</v>
      </c>
      <c r="B452" s="144">
        <v>1</v>
      </c>
      <c r="C452" s="144" t="s">
        <v>1196</v>
      </c>
      <c r="D452" s="158">
        <v>438</v>
      </c>
      <c r="E452" s="124" t="s">
        <v>123</v>
      </c>
      <c r="F452" s="158"/>
      <c r="G452" s="192"/>
      <c r="H452" s="144">
        <v>12</v>
      </c>
      <c r="I452" s="144">
        <v>1</v>
      </c>
      <c r="J452" s="144">
        <v>25</v>
      </c>
      <c r="K452" s="144">
        <v>1</v>
      </c>
      <c r="L452" s="144">
        <v>1</v>
      </c>
      <c r="M452" s="144">
        <v>2</v>
      </c>
      <c r="N452" s="144" t="s">
        <v>1199</v>
      </c>
      <c r="O452" s="123">
        <f>(H452)/((1/M452)*L452)</f>
        <v>24</v>
      </c>
      <c r="P452" s="193">
        <f>1/K452</f>
        <v>1</v>
      </c>
      <c r="Q452" s="194">
        <f>H452/(I452*P452)</f>
        <v>12</v>
      </c>
      <c r="R452" s="124">
        <f>D452*I452*J452</f>
        <v>10950</v>
      </c>
      <c r="S452" s="124">
        <f>D452*H452*I452*J452</f>
        <v>131400</v>
      </c>
      <c r="T452" s="124">
        <f>(D452*J452)*(1/K452)</f>
        <v>10950</v>
      </c>
      <c r="U452" s="124">
        <f>S452/(O452+Q452)</f>
        <v>3650</v>
      </c>
      <c r="V452" s="124" t="s">
        <v>123</v>
      </c>
      <c r="W452" s="124" t="s">
        <v>123</v>
      </c>
      <c r="X452" s="124" t="s">
        <v>123</v>
      </c>
      <c r="Y452" s="194"/>
      <c r="Z452" s="194"/>
      <c r="AA452" s="194"/>
      <c r="AB452" s="194"/>
      <c r="AC452" s="194"/>
      <c r="AD452" s="194"/>
    </row>
    <row r="453" spans="1:30" outlineLevel="1" x14ac:dyDescent="0.2">
      <c r="A453" s="144" t="s">
        <v>1212</v>
      </c>
      <c r="B453" s="144">
        <v>2</v>
      </c>
      <c r="C453" s="144" t="s">
        <v>1196</v>
      </c>
      <c r="D453" s="158">
        <v>457</v>
      </c>
      <c r="E453" s="124" t="s">
        <v>123</v>
      </c>
      <c r="F453" s="158"/>
      <c r="G453" s="192"/>
      <c r="H453" s="144">
        <v>12</v>
      </c>
      <c r="I453" s="144">
        <v>1</v>
      </c>
      <c r="J453" s="144">
        <v>25</v>
      </c>
      <c r="K453" s="144">
        <v>1</v>
      </c>
      <c r="L453" s="144">
        <v>1</v>
      </c>
      <c r="M453" s="144">
        <v>2</v>
      </c>
      <c r="N453" s="144" t="s">
        <v>1199</v>
      </c>
      <c r="O453" s="123">
        <f>(H453)/((1/M453)*L453)</f>
        <v>24</v>
      </c>
      <c r="P453" s="193">
        <f>1/K453</f>
        <v>1</v>
      </c>
      <c r="Q453" s="194">
        <f>H453/(I453*P453)</f>
        <v>12</v>
      </c>
      <c r="R453" s="124">
        <f>D453*I453*J453</f>
        <v>11425</v>
      </c>
      <c r="S453" s="124">
        <f>D453*H453*I453*J453</f>
        <v>137100</v>
      </c>
      <c r="T453" s="124">
        <f>(D453*J453)*(1/K453)</f>
        <v>11425</v>
      </c>
      <c r="U453" s="124">
        <f>S453/(O453+Q453)</f>
        <v>3808.3333333333335</v>
      </c>
      <c r="V453" s="124" t="s">
        <v>123</v>
      </c>
      <c r="W453" s="124" t="s">
        <v>123</v>
      </c>
      <c r="X453" s="124" t="s">
        <v>123</v>
      </c>
      <c r="Y453" s="194"/>
      <c r="Z453" s="194"/>
      <c r="AA453" s="194"/>
      <c r="AB453" s="194"/>
      <c r="AC453" s="194"/>
      <c r="AD453" s="194"/>
    </row>
    <row r="454" spans="1:30" outlineLevel="1" x14ac:dyDescent="0.2">
      <c r="A454" s="144" t="s">
        <v>1212</v>
      </c>
      <c r="B454" s="144">
        <v>3</v>
      </c>
      <c r="C454" s="144" t="s">
        <v>1196</v>
      </c>
      <c r="D454" s="158">
        <v>475</v>
      </c>
      <c r="E454" s="124" t="s">
        <v>123</v>
      </c>
      <c r="F454" s="158"/>
      <c r="G454" s="192"/>
      <c r="H454" s="144">
        <v>12</v>
      </c>
      <c r="I454" s="144">
        <v>1</v>
      </c>
      <c r="J454" s="144">
        <v>25</v>
      </c>
      <c r="K454" s="144">
        <v>1</v>
      </c>
      <c r="L454" s="144">
        <v>1</v>
      </c>
      <c r="M454" s="144">
        <v>2</v>
      </c>
      <c r="N454" s="144" t="s">
        <v>1199</v>
      </c>
      <c r="O454" s="123">
        <f>(H454)/((1/M454)*L454)</f>
        <v>24</v>
      </c>
      <c r="P454" s="193">
        <f>1/K454</f>
        <v>1</v>
      </c>
      <c r="Q454" s="194">
        <f>H454/(I454*P454)</f>
        <v>12</v>
      </c>
      <c r="R454" s="124">
        <f>D454*I454*J454</f>
        <v>11875</v>
      </c>
      <c r="S454" s="124">
        <f>D454*H454*I454*J454</f>
        <v>142500</v>
      </c>
      <c r="T454" s="124">
        <f>(D454*J454)*(1/K454)</f>
        <v>11875</v>
      </c>
      <c r="U454" s="124">
        <f>S454/(O454+Q454)</f>
        <v>3958.3333333333335</v>
      </c>
      <c r="V454" s="124" t="s">
        <v>123</v>
      </c>
      <c r="W454" s="124" t="s">
        <v>123</v>
      </c>
      <c r="X454" s="124" t="s">
        <v>123</v>
      </c>
      <c r="Y454" s="194"/>
      <c r="Z454" s="194"/>
      <c r="AA454" s="194"/>
      <c r="AB454" s="194"/>
      <c r="AC454" s="194"/>
      <c r="AD454" s="194"/>
    </row>
    <row r="455" spans="1:30" outlineLevel="1" x14ac:dyDescent="0.2">
      <c r="A455" s="144" t="s">
        <v>1212</v>
      </c>
      <c r="B455" s="144">
        <v>4</v>
      </c>
      <c r="C455" s="144" t="s">
        <v>1196</v>
      </c>
      <c r="D455" s="158">
        <v>489</v>
      </c>
      <c r="E455" s="124" t="s">
        <v>123</v>
      </c>
      <c r="F455" s="158"/>
      <c r="G455" s="192"/>
      <c r="H455" s="144">
        <v>12</v>
      </c>
      <c r="I455" s="144">
        <v>1</v>
      </c>
      <c r="J455" s="144">
        <v>25</v>
      </c>
      <c r="K455" s="144">
        <v>1</v>
      </c>
      <c r="L455" s="144">
        <v>1</v>
      </c>
      <c r="M455" s="144">
        <v>2</v>
      </c>
      <c r="N455" s="144" t="s">
        <v>1199</v>
      </c>
      <c r="O455" s="123">
        <f>(H455)/((1/M455)*L455)</f>
        <v>24</v>
      </c>
      <c r="P455" s="193">
        <f>1/K455</f>
        <v>1</v>
      </c>
      <c r="Q455" s="194">
        <f>H455/(I455*P455)</f>
        <v>12</v>
      </c>
      <c r="R455" s="124">
        <f>D455*I455*J455</f>
        <v>12225</v>
      </c>
      <c r="S455" s="124">
        <f>D455*H455*I455*J455</f>
        <v>146700</v>
      </c>
      <c r="T455" s="124">
        <f>(D455*J455)*(1/K455)</f>
        <v>12225</v>
      </c>
      <c r="U455" s="124">
        <f>S455/(O455+Q455)</f>
        <v>4075</v>
      </c>
      <c r="V455" s="124" t="s">
        <v>123</v>
      </c>
      <c r="W455" s="124" t="s">
        <v>123</v>
      </c>
      <c r="X455" s="124" t="s">
        <v>123</v>
      </c>
      <c r="Y455" s="194"/>
      <c r="Z455" s="194"/>
      <c r="AA455" s="194"/>
      <c r="AB455" s="194"/>
      <c r="AC455" s="194"/>
      <c r="AD455" s="194"/>
    </row>
    <row r="456" spans="1:30" outlineLevel="1" x14ac:dyDescent="0.2">
      <c r="A456" s="144" t="s">
        <v>1212</v>
      </c>
      <c r="B456" s="144">
        <v>5</v>
      </c>
      <c r="C456" s="144" t="s">
        <v>1196</v>
      </c>
      <c r="D456" s="158">
        <v>497</v>
      </c>
      <c r="E456" s="124" t="s">
        <v>123</v>
      </c>
      <c r="F456" s="158"/>
      <c r="G456" s="192"/>
      <c r="H456" s="144">
        <v>12</v>
      </c>
      <c r="I456" s="144">
        <v>1</v>
      </c>
      <c r="J456" s="144">
        <v>25</v>
      </c>
      <c r="K456" s="144">
        <v>1</v>
      </c>
      <c r="L456" s="144">
        <v>1</v>
      </c>
      <c r="M456" s="144">
        <v>2</v>
      </c>
      <c r="N456" s="144" t="s">
        <v>1199</v>
      </c>
      <c r="O456" s="123">
        <f>(H456)/((1/M456)*L456)</f>
        <v>24</v>
      </c>
      <c r="P456" s="193">
        <f>1/K456</f>
        <v>1</v>
      </c>
      <c r="Q456" s="194">
        <f>H456/(I456*P456)</f>
        <v>12</v>
      </c>
      <c r="R456" s="124">
        <f>D456*I456*J456</f>
        <v>12425</v>
      </c>
      <c r="S456" s="124">
        <f>D456*H456*I456*J456</f>
        <v>149100</v>
      </c>
      <c r="T456" s="124">
        <f>(D456*J456)*(1/K456)</f>
        <v>12425</v>
      </c>
      <c r="U456" s="124">
        <f>S456/(O456+Q456)</f>
        <v>4141.666666666667</v>
      </c>
      <c r="V456" s="124" t="s">
        <v>123</v>
      </c>
      <c r="W456" s="124" t="s">
        <v>123</v>
      </c>
      <c r="X456" s="124" t="s">
        <v>123</v>
      </c>
      <c r="Y456" s="194"/>
      <c r="Z456" s="194"/>
      <c r="AA456" s="194"/>
      <c r="AB456" s="194"/>
      <c r="AC456" s="194"/>
      <c r="AD456" s="194"/>
    </row>
    <row r="457" spans="1:30" outlineLevel="1" x14ac:dyDescent="0.2">
      <c r="A457" s="144" t="s">
        <v>1212</v>
      </c>
      <c r="B457" s="144">
        <v>6</v>
      </c>
      <c r="C457" s="144" t="s">
        <v>1196</v>
      </c>
      <c r="D457" s="158">
        <v>512</v>
      </c>
      <c r="E457" s="124" t="s">
        <v>123</v>
      </c>
      <c r="F457" s="158"/>
      <c r="G457" s="192"/>
      <c r="H457" s="144">
        <v>12</v>
      </c>
      <c r="I457" s="144">
        <v>1</v>
      </c>
      <c r="J457" s="144">
        <v>25</v>
      </c>
      <c r="K457" s="144">
        <v>1</v>
      </c>
      <c r="L457" s="144">
        <v>1</v>
      </c>
      <c r="M457" s="144">
        <v>2</v>
      </c>
      <c r="N457" s="144" t="s">
        <v>1199</v>
      </c>
      <c r="O457" s="123">
        <f>(H457)/((1/M457)*L457)</f>
        <v>24</v>
      </c>
      <c r="P457" s="193">
        <f>1/K457</f>
        <v>1</v>
      </c>
      <c r="Q457" s="194">
        <f>H457/(I457*P457)</f>
        <v>12</v>
      </c>
      <c r="R457" s="124">
        <f>D457*I457*J457</f>
        <v>12800</v>
      </c>
      <c r="S457" s="124">
        <f>D457*H457*I457*J457</f>
        <v>153600</v>
      </c>
      <c r="T457" s="124">
        <f>(D457*J457)*(1/K457)</f>
        <v>12800</v>
      </c>
      <c r="U457" s="124">
        <f>S457/(O457+Q457)</f>
        <v>4266.666666666667</v>
      </c>
      <c r="V457" s="124" t="s">
        <v>123</v>
      </c>
      <c r="W457" s="124" t="s">
        <v>123</v>
      </c>
      <c r="X457" s="124" t="s">
        <v>123</v>
      </c>
      <c r="Y457" s="194"/>
      <c r="Z457" s="194"/>
      <c r="AA457" s="194"/>
      <c r="AB457" s="194"/>
      <c r="AC457" s="194"/>
      <c r="AD457" s="194"/>
    </row>
    <row r="458" spans="1:30" outlineLevel="1" x14ac:dyDescent="0.2">
      <c r="A458" s="144" t="s">
        <v>1212</v>
      </c>
      <c r="B458" s="144">
        <v>7</v>
      </c>
      <c r="C458" s="144" t="s">
        <v>1196</v>
      </c>
      <c r="D458" s="158">
        <v>533</v>
      </c>
      <c r="E458" s="124" t="s">
        <v>123</v>
      </c>
      <c r="F458" s="158"/>
      <c r="G458" s="192"/>
      <c r="H458" s="144">
        <v>12</v>
      </c>
      <c r="I458" s="144">
        <v>1</v>
      </c>
      <c r="J458" s="144">
        <v>25</v>
      </c>
      <c r="K458" s="144">
        <v>1</v>
      </c>
      <c r="L458" s="144">
        <v>1</v>
      </c>
      <c r="M458" s="144">
        <v>2</v>
      </c>
      <c r="N458" s="144" t="s">
        <v>1199</v>
      </c>
      <c r="O458" s="123">
        <f>(H458)/((1/M458)*L458)</f>
        <v>24</v>
      </c>
      <c r="P458" s="193">
        <f>1/K458</f>
        <v>1</v>
      </c>
      <c r="Q458" s="194">
        <f>H458/(I458*P458)</f>
        <v>12</v>
      </c>
      <c r="R458" s="124">
        <f>D458*I458*J458</f>
        <v>13325</v>
      </c>
      <c r="S458" s="124">
        <f>D458*H458*I458*J458</f>
        <v>159900</v>
      </c>
      <c r="T458" s="124">
        <f>(D458*J458)*(1/K458)</f>
        <v>13325</v>
      </c>
      <c r="U458" s="124">
        <f>S458/(O458+Q458)</f>
        <v>4441.666666666667</v>
      </c>
      <c r="V458" s="124" t="s">
        <v>123</v>
      </c>
      <c r="W458" s="124" t="s">
        <v>123</v>
      </c>
      <c r="X458" s="124" t="s">
        <v>123</v>
      </c>
      <c r="Y458" s="194"/>
      <c r="Z458" s="194"/>
      <c r="AA458" s="194"/>
      <c r="AB458" s="194"/>
      <c r="AC458" s="194"/>
      <c r="AD458" s="194"/>
    </row>
    <row r="459" spans="1:30" outlineLevel="1" x14ac:dyDescent="0.2">
      <c r="A459" s="144" t="s">
        <v>1212</v>
      </c>
      <c r="B459" s="144">
        <v>8</v>
      </c>
      <c r="C459" s="144" t="s">
        <v>1196</v>
      </c>
      <c r="D459" s="158">
        <v>546</v>
      </c>
      <c r="E459" s="124" t="s">
        <v>123</v>
      </c>
      <c r="F459" s="158"/>
      <c r="G459" s="192"/>
      <c r="H459" s="144">
        <v>12</v>
      </c>
      <c r="I459" s="144">
        <v>1</v>
      </c>
      <c r="J459" s="144">
        <v>25</v>
      </c>
      <c r="K459" s="144">
        <v>1</v>
      </c>
      <c r="L459" s="144">
        <v>1</v>
      </c>
      <c r="M459" s="144">
        <v>2</v>
      </c>
      <c r="N459" s="144" t="s">
        <v>1199</v>
      </c>
      <c r="O459" s="123">
        <f>(H459)/((1/M459)*L459)</f>
        <v>24</v>
      </c>
      <c r="P459" s="193">
        <f>1/K459</f>
        <v>1</v>
      </c>
      <c r="Q459" s="194">
        <f>H459/(I459*P459)</f>
        <v>12</v>
      </c>
      <c r="R459" s="124">
        <f>D459*I459*J459</f>
        <v>13650</v>
      </c>
      <c r="S459" s="124">
        <f>D459*H459*I459*J459</f>
        <v>163800</v>
      </c>
      <c r="T459" s="124">
        <f>(D459*J459)*(1/K459)</f>
        <v>13650</v>
      </c>
      <c r="U459" s="124">
        <f>S459/(O459+Q459)</f>
        <v>4550</v>
      </c>
      <c r="V459" s="124" t="s">
        <v>123</v>
      </c>
      <c r="W459" s="124" t="s">
        <v>123</v>
      </c>
      <c r="X459" s="124" t="s">
        <v>123</v>
      </c>
      <c r="Y459" s="194"/>
      <c r="Z459" s="194"/>
      <c r="AA459" s="194"/>
      <c r="AB459" s="194"/>
      <c r="AC459" s="194"/>
      <c r="AD459" s="194"/>
    </row>
    <row r="460" spans="1:30" outlineLevel="1" x14ac:dyDescent="0.2">
      <c r="A460" s="144" t="s">
        <v>1212</v>
      </c>
      <c r="B460" s="144">
        <v>9</v>
      </c>
      <c r="C460" s="144" t="s">
        <v>1196</v>
      </c>
      <c r="D460" s="158">
        <v>550</v>
      </c>
      <c r="E460" s="124" t="s">
        <v>123</v>
      </c>
      <c r="F460" s="158"/>
      <c r="G460" s="192"/>
      <c r="H460" s="144">
        <v>12</v>
      </c>
      <c r="I460" s="144">
        <v>1</v>
      </c>
      <c r="J460" s="144">
        <v>25</v>
      </c>
      <c r="K460" s="144">
        <v>1</v>
      </c>
      <c r="L460" s="144">
        <v>1</v>
      </c>
      <c r="M460" s="144">
        <v>2</v>
      </c>
      <c r="N460" s="144" t="s">
        <v>1199</v>
      </c>
      <c r="O460" s="123">
        <f>(H460)/((1/M460)*L460)</f>
        <v>24</v>
      </c>
      <c r="P460" s="193">
        <f>1/K460</f>
        <v>1</v>
      </c>
      <c r="Q460" s="194">
        <f>H460/(I460*P460)</f>
        <v>12</v>
      </c>
      <c r="R460" s="124">
        <f>D460*I460*J460</f>
        <v>13750</v>
      </c>
      <c r="S460" s="124">
        <f>D460*H460*I460*J460</f>
        <v>165000</v>
      </c>
      <c r="T460" s="124">
        <f>(D460*J460)*(1/K460)</f>
        <v>13750</v>
      </c>
      <c r="U460" s="124">
        <f>S460/(O460+Q460)</f>
        <v>4583.333333333333</v>
      </c>
      <c r="V460" s="124" t="s">
        <v>123</v>
      </c>
      <c r="W460" s="124" t="s">
        <v>123</v>
      </c>
      <c r="X460" s="124" t="s">
        <v>123</v>
      </c>
      <c r="Y460" s="194"/>
      <c r="Z460" s="194"/>
      <c r="AA460" s="194"/>
      <c r="AB460" s="194"/>
      <c r="AC460" s="194"/>
      <c r="AD460" s="194"/>
    </row>
    <row r="461" spans="1:30" outlineLevel="1" x14ac:dyDescent="0.2">
      <c r="A461" s="144" t="s">
        <v>1212</v>
      </c>
      <c r="B461" s="144">
        <v>10</v>
      </c>
      <c r="C461" s="144" t="s">
        <v>1196</v>
      </c>
      <c r="D461" s="158">
        <v>571</v>
      </c>
      <c r="E461" s="124" t="s">
        <v>123</v>
      </c>
      <c r="F461" s="158"/>
      <c r="G461" s="192"/>
      <c r="H461" s="144">
        <v>12</v>
      </c>
      <c r="I461" s="144">
        <v>1</v>
      </c>
      <c r="J461" s="144">
        <v>25</v>
      </c>
      <c r="K461" s="144">
        <v>1</v>
      </c>
      <c r="L461" s="144">
        <v>1</v>
      </c>
      <c r="M461" s="144">
        <v>2</v>
      </c>
      <c r="N461" s="144" t="s">
        <v>1199</v>
      </c>
      <c r="O461" s="123">
        <f>(H461)/((1/M461)*L461)</f>
        <v>24</v>
      </c>
      <c r="P461" s="193">
        <f>1/K461</f>
        <v>1</v>
      </c>
      <c r="Q461" s="194">
        <f>H461/(I461*P461)</f>
        <v>12</v>
      </c>
      <c r="R461" s="124">
        <f>D461*I461*J461</f>
        <v>14275</v>
      </c>
      <c r="S461" s="124">
        <f>D461*H461*I461*J461</f>
        <v>171300</v>
      </c>
      <c r="T461" s="124">
        <f>(D461*J461)*(1/K461)</f>
        <v>14275</v>
      </c>
      <c r="U461" s="124">
        <f>S461/(O461+Q461)</f>
        <v>4758.333333333333</v>
      </c>
      <c r="V461" s="124" t="s">
        <v>123</v>
      </c>
      <c r="W461" s="124" t="s">
        <v>123</v>
      </c>
      <c r="X461" s="124" t="s">
        <v>123</v>
      </c>
      <c r="Y461" s="194"/>
      <c r="Z461" s="194"/>
      <c r="AA461" s="194"/>
      <c r="AB461" s="194"/>
      <c r="AC461" s="194"/>
      <c r="AD461" s="194"/>
    </row>
    <row r="462" spans="1:30" outlineLevel="1" x14ac:dyDescent="0.2">
      <c r="A462" s="144" t="s">
        <v>1212</v>
      </c>
      <c r="B462" s="144">
        <v>11</v>
      </c>
      <c r="C462" s="144" t="s">
        <v>1196</v>
      </c>
      <c r="D462" s="158">
        <v>583</v>
      </c>
      <c r="E462" s="124" t="s">
        <v>123</v>
      </c>
      <c r="F462" s="158"/>
      <c r="G462" s="192"/>
      <c r="H462" s="144">
        <v>12</v>
      </c>
      <c r="I462" s="144">
        <v>1</v>
      </c>
      <c r="J462" s="144">
        <v>25</v>
      </c>
      <c r="K462" s="144">
        <v>1</v>
      </c>
      <c r="L462" s="144">
        <v>1</v>
      </c>
      <c r="M462" s="144">
        <v>2</v>
      </c>
      <c r="N462" s="144" t="s">
        <v>1199</v>
      </c>
      <c r="O462" s="123">
        <f>(H462)/((1/M462)*L462)</f>
        <v>24</v>
      </c>
      <c r="P462" s="193">
        <f>1/K462</f>
        <v>1</v>
      </c>
      <c r="Q462" s="194">
        <f>H462/(I462*P462)</f>
        <v>12</v>
      </c>
      <c r="R462" s="124">
        <f>D462*I462*J462</f>
        <v>14575</v>
      </c>
      <c r="S462" s="124">
        <f>D462*H462*I462*J462</f>
        <v>174900</v>
      </c>
      <c r="T462" s="124">
        <f>(D462*J462)*(1/K462)</f>
        <v>14575</v>
      </c>
      <c r="U462" s="124">
        <f>S462/(O462+Q462)</f>
        <v>4858.333333333333</v>
      </c>
      <c r="V462" s="124" t="s">
        <v>123</v>
      </c>
      <c r="W462" s="124" t="s">
        <v>123</v>
      </c>
      <c r="X462" s="124" t="s">
        <v>123</v>
      </c>
      <c r="Y462" s="194"/>
      <c r="Z462" s="194"/>
      <c r="AA462" s="194"/>
      <c r="AB462" s="194"/>
      <c r="AC462" s="194"/>
      <c r="AD462" s="194"/>
    </row>
    <row r="463" spans="1:30" outlineLevel="1" x14ac:dyDescent="0.2">
      <c r="A463" s="144" t="s">
        <v>1212</v>
      </c>
      <c r="B463" s="144">
        <v>12</v>
      </c>
      <c r="C463" s="144" t="s">
        <v>1196</v>
      </c>
      <c r="D463" s="158">
        <v>597</v>
      </c>
      <c r="E463" s="124" t="s">
        <v>123</v>
      </c>
      <c r="F463" s="158"/>
      <c r="G463" s="192"/>
      <c r="H463" s="144">
        <v>12</v>
      </c>
      <c r="I463" s="144">
        <v>1</v>
      </c>
      <c r="J463" s="144">
        <v>25</v>
      </c>
      <c r="K463" s="144">
        <v>1</v>
      </c>
      <c r="L463" s="144">
        <v>1</v>
      </c>
      <c r="M463" s="144">
        <v>2</v>
      </c>
      <c r="N463" s="144" t="s">
        <v>1199</v>
      </c>
      <c r="O463" s="123">
        <f>(H463)/((1/M463)*L463)</f>
        <v>24</v>
      </c>
      <c r="P463" s="193">
        <f>1/K463</f>
        <v>1</v>
      </c>
      <c r="Q463" s="194">
        <f>H463/(I463*P463)</f>
        <v>12</v>
      </c>
      <c r="R463" s="124">
        <f>D463*I463*J463</f>
        <v>14925</v>
      </c>
      <c r="S463" s="124">
        <f>D463*H463*I463*J463</f>
        <v>179100</v>
      </c>
      <c r="T463" s="124">
        <f>(D463*J463)*(1/K463)</f>
        <v>14925</v>
      </c>
      <c r="U463" s="124">
        <f>S463/(O463+Q463)</f>
        <v>4975</v>
      </c>
      <c r="V463" s="124" t="s">
        <v>123</v>
      </c>
      <c r="W463" s="124" t="s">
        <v>123</v>
      </c>
      <c r="X463" s="124" t="s">
        <v>123</v>
      </c>
      <c r="Y463" s="194"/>
      <c r="Z463" s="194"/>
      <c r="AA463" s="194"/>
      <c r="AB463" s="194"/>
      <c r="AC463" s="194"/>
      <c r="AD463" s="194"/>
    </row>
    <row r="464" spans="1:30" outlineLevel="1" x14ac:dyDescent="0.2">
      <c r="A464" s="144" t="s">
        <v>1212</v>
      </c>
      <c r="B464" s="144">
        <v>13</v>
      </c>
      <c r="C464" s="144" t="s">
        <v>1196</v>
      </c>
      <c r="D464" s="158">
        <v>599</v>
      </c>
      <c r="E464" s="124" t="s">
        <v>123</v>
      </c>
      <c r="F464" s="158"/>
      <c r="G464" s="192"/>
      <c r="H464" s="144">
        <v>12</v>
      </c>
      <c r="I464" s="144">
        <v>1</v>
      </c>
      <c r="J464" s="144">
        <v>25</v>
      </c>
      <c r="K464" s="144">
        <v>1</v>
      </c>
      <c r="L464" s="144">
        <v>1</v>
      </c>
      <c r="M464" s="144">
        <v>2</v>
      </c>
      <c r="N464" s="144" t="s">
        <v>1199</v>
      </c>
      <c r="O464" s="123">
        <f>(H464)/((1/M464)*L464)</f>
        <v>24</v>
      </c>
      <c r="P464" s="193">
        <f>1/K464</f>
        <v>1</v>
      </c>
      <c r="Q464" s="194">
        <f>H464/(I464*P464)</f>
        <v>12</v>
      </c>
      <c r="R464" s="124">
        <f>D464*I464*J464</f>
        <v>14975</v>
      </c>
      <c r="S464" s="124">
        <f>D464*H464*I464*J464</f>
        <v>179700</v>
      </c>
      <c r="T464" s="124">
        <f>(D464*J464)*(1/K464)</f>
        <v>14975</v>
      </c>
      <c r="U464" s="124">
        <f>S464/(O464+Q464)</f>
        <v>4991.666666666667</v>
      </c>
      <c r="V464" s="124" t="s">
        <v>123</v>
      </c>
      <c r="W464" s="124" t="s">
        <v>123</v>
      </c>
      <c r="X464" s="124" t="s">
        <v>123</v>
      </c>
      <c r="Y464" s="194"/>
      <c r="Z464" s="194"/>
      <c r="AA464" s="194"/>
      <c r="AB464" s="194"/>
      <c r="AC464" s="194"/>
      <c r="AD464" s="194"/>
    </row>
    <row r="465" spans="1:30" outlineLevel="1" x14ac:dyDescent="0.2">
      <c r="A465" s="144" t="s">
        <v>1212</v>
      </c>
      <c r="B465" s="144">
        <v>14</v>
      </c>
      <c r="C465" s="144" t="s">
        <v>1196</v>
      </c>
      <c r="D465" s="158">
        <v>611</v>
      </c>
      <c r="E465" s="124" t="s">
        <v>123</v>
      </c>
      <c r="F465" s="158"/>
      <c r="G465" s="192"/>
      <c r="H465" s="144">
        <v>12</v>
      </c>
      <c r="I465" s="144">
        <v>1</v>
      </c>
      <c r="J465" s="144">
        <v>25</v>
      </c>
      <c r="K465" s="144">
        <v>1</v>
      </c>
      <c r="L465" s="144">
        <v>1</v>
      </c>
      <c r="M465" s="144">
        <v>2</v>
      </c>
      <c r="N465" s="144" t="s">
        <v>1199</v>
      </c>
      <c r="O465" s="123">
        <f>(H465)/((1/M465)*L465)</f>
        <v>24</v>
      </c>
      <c r="P465" s="193">
        <f>1/K465</f>
        <v>1</v>
      </c>
      <c r="Q465" s="194">
        <f>H465/(I465*P465)</f>
        <v>12</v>
      </c>
      <c r="R465" s="124">
        <f>D465*I465*J465</f>
        <v>15275</v>
      </c>
      <c r="S465" s="124">
        <f>D465*H465*I465*J465</f>
        <v>183300</v>
      </c>
      <c r="T465" s="124">
        <f>(D465*J465)*(1/K465)</f>
        <v>15275</v>
      </c>
      <c r="U465" s="124">
        <f>S465/(O465+Q465)</f>
        <v>5091.666666666667</v>
      </c>
      <c r="V465" s="124" t="s">
        <v>123</v>
      </c>
      <c r="W465" s="124" t="s">
        <v>123</v>
      </c>
      <c r="X465" s="124" t="s">
        <v>123</v>
      </c>
      <c r="Y465" s="194"/>
      <c r="Z465" s="194"/>
      <c r="AA465" s="194"/>
      <c r="AB465" s="194"/>
      <c r="AC465" s="194"/>
      <c r="AD465" s="194"/>
    </row>
    <row r="466" spans="1:30" outlineLevel="1" x14ac:dyDescent="0.2">
      <c r="A466" s="144" t="s">
        <v>1212</v>
      </c>
      <c r="B466" s="144">
        <v>15</v>
      </c>
      <c r="C466" s="144" t="s">
        <v>1196</v>
      </c>
      <c r="D466" s="158">
        <v>618</v>
      </c>
      <c r="E466" s="124" t="s">
        <v>123</v>
      </c>
      <c r="F466" s="158"/>
      <c r="G466" s="192"/>
      <c r="H466" s="144">
        <v>12</v>
      </c>
      <c r="I466" s="144">
        <v>1</v>
      </c>
      <c r="J466" s="144">
        <v>25</v>
      </c>
      <c r="K466" s="144">
        <v>1</v>
      </c>
      <c r="L466" s="144">
        <v>1</v>
      </c>
      <c r="M466" s="144">
        <v>2</v>
      </c>
      <c r="N466" s="144" t="s">
        <v>1199</v>
      </c>
      <c r="O466" s="123">
        <f>(H466)/((1/M466)*L466)</f>
        <v>24</v>
      </c>
      <c r="P466" s="193">
        <f>1/K466</f>
        <v>1</v>
      </c>
      <c r="Q466" s="194">
        <f>H466/(I466*P466)</f>
        <v>12</v>
      </c>
      <c r="R466" s="124">
        <f>D466*I466*J466</f>
        <v>15450</v>
      </c>
      <c r="S466" s="124">
        <f>D466*H466*I466*J466</f>
        <v>185400</v>
      </c>
      <c r="T466" s="124">
        <f>(D466*J466)*(1/K466)</f>
        <v>15450</v>
      </c>
      <c r="U466" s="124">
        <f>S466/(O466+Q466)</f>
        <v>5150</v>
      </c>
      <c r="V466" s="124" t="s">
        <v>123</v>
      </c>
      <c r="W466" s="124" t="s">
        <v>123</v>
      </c>
      <c r="X466" s="124" t="s">
        <v>123</v>
      </c>
      <c r="Y466" s="194"/>
      <c r="Z466" s="194"/>
      <c r="AA466" s="194"/>
      <c r="AB466" s="194"/>
      <c r="AC466" s="194"/>
      <c r="AD466" s="194"/>
    </row>
    <row r="467" spans="1:30" outlineLevel="1" x14ac:dyDescent="0.2">
      <c r="A467" s="144" t="s">
        <v>1212</v>
      </c>
      <c r="B467" s="144">
        <v>16</v>
      </c>
      <c r="C467" s="144" t="s">
        <v>1196</v>
      </c>
      <c r="D467" s="158">
        <v>632</v>
      </c>
      <c r="E467" s="124" t="s">
        <v>123</v>
      </c>
      <c r="F467" s="158"/>
      <c r="G467" s="192"/>
      <c r="H467" s="144">
        <v>12</v>
      </c>
      <c r="I467" s="144">
        <v>1</v>
      </c>
      <c r="J467" s="144">
        <v>25</v>
      </c>
      <c r="K467" s="144">
        <v>1</v>
      </c>
      <c r="L467" s="144">
        <v>1</v>
      </c>
      <c r="M467" s="144">
        <v>2</v>
      </c>
      <c r="N467" s="144" t="s">
        <v>1199</v>
      </c>
      <c r="O467" s="123">
        <f>(H467)/((1/M467)*L467)</f>
        <v>24</v>
      </c>
      <c r="P467" s="193">
        <f>1/K467</f>
        <v>1</v>
      </c>
      <c r="Q467" s="194">
        <f>H467/(I467*P467)</f>
        <v>12</v>
      </c>
      <c r="R467" s="124">
        <f>D467*I467*J467</f>
        <v>15800</v>
      </c>
      <c r="S467" s="124">
        <f>D467*H467*I467*J467</f>
        <v>189600</v>
      </c>
      <c r="T467" s="124">
        <f>(D467*J467)*(1/K467)</f>
        <v>15800</v>
      </c>
      <c r="U467" s="124">
        <f>S467/(O467+Q467)</f>
        <v>5266.666666666667</v>
      </c>
      <c r="V467" s="124" t="s">
        <v>123</v>
      </c>
      <c r="W467" s="124" t="s">
        <v>123</v>
      </c>
      <c r="X467" s="124" t="s">
        <v>123</v>
      </c>
      <c r="Y467" s="194"/>
      <c r="Z467" s="194"/>
      <c r="AA467" s="194"/>
      <c r="AB467" s="194"/>
      <c r="AC467" s="194"/>
      <c r="AD467" s="194"/>
    </row>
    <row r="468" spans="1:30" outlineLevel="1" x14ac:dyDescent="0.2">
      <c r="A468" s="144" t="s">
        <v>1212</v>
      </c>
      <c r="B468" s="144">
        <v>17</v>
      </c>
      <c r="C468" s="144" t="s">
        <v>1196</v>
      </c>
      <c r="D468" s="158">
        <v>640</v>
      </c>
      <c r="E468" s="124" t="s">
        <v>123</v>
      </c>
      <c r="F468" s="158"/>
      <c r="G468" s="192"/>
      <c r="H468" s="144">
        <v>12</v>
      </c>
      <c r="I468" s="144">
        <v>1</v>
      </c>
      <c r="J468" s="144">
        <v>25</v>
      </c>
      <c r="K468" s="144">
        <v>1</v>
      </c>
      <c r="L468" s="144">
        <v>1</v>
      </c>
      <c r="M468" s="144">
        <v>2</v>
      </c>
      <c r="N468" s="144" t="s">
        <v>1199</v>
      </c>
      <c r="O468" s="123">
        <f>(H468)/((1/M468)*L468)</f>
        <v>24</v>
      </c>
      <c r="P468" s="193">
        <f>1/K468</f>
        <v>1</v>
      </c>
      <c r="Q468" s="194">
        <f>H468/(I468*P468)</f>
        <v>12</v>
      </c>
      <c r="R468" s="124">
        <f>D468*I468*J468</f>
        <v>16000</v>
      </c>
      <c r="S468" s="124">
        <f>D468*H468*I468*J468</f>
        <v>192000</v>
      </c>
      <c r="T468" s="124">
        <f>(D468*J468)*(1/K468)</f>
        <v>16000</v>
      </c>
      <c r="U468" s="124">
        <f>S468/(O468+Q468)</f>
        <v>5333.333333333333</v>
      </c>
      <c r="V468" s="124" t="s">
        <v>123</v>
      </c>
      <c r="W468" s="124" t="s">
        <v>123</v>
      </c>
      <c r="X468" s="124" t="s">
        <v>123</v>
      </c>
      <c r="Y468" s="194"/>
      <c r="Z468" s="194"/>
      <c r="AA468" s="194"/>
      <c r="AB468" s="194"/>
      <c r="AC468" s="194"/>
      <c r="AD468" s="194"/>
    </row>
    <row r="469" spans="1:30" outlineLevel="1" x14ac:dyDescent="0.2">
      <c r="A469" s="144" t="s">
        <v>1212</v>
      </c>
      <c r="B469" s="144">
        <v>18</v>
      </c>
      <c r="C469" s="144" t="s">
        <v>1196</v>
      </c>
      <c r="D469" s="158">
        <v>648</v>
      </c>
      <c r="E469" s="124" t="s">
        <v>123</v>
      </c>
      <c r="F469" s="158"/>
      <c r="G469" s="192"/>
      <c r="H469" s="144">
        <v>12</v>
      </c>
      <c r="I469" s="144">
        <v>1</v>
      </c>
      <c r="J469" s="144">
        <v>25</v>
      </c>
      <c r="K469" s="144">
        <v>1</v>
      </c>
      <c r="L469" s="144">
        <v>1</v>
      </c>
      <c r="M469" s="144">
        <v>2</v>
      </c>
      <c r="N469" s="144" t="s">
        <v>1199</v>
      </c>
      <c r="O469" s="123">
        <f>(H469)/((1/M469)*L469)</f>
        <v>24</v>
      </c>
      <c r="P469" s="193">
        <f>1/K469</f>
        <v>1</v>
      </c>
      <c r="Q469" s="194">
        <f>H469/(I469*P469)</f>
        <v>12</v>
      </c>
      <c r="R469" s="124">
        <f>D469*I469*J469</f>
        <v>16200</v>
      </c>
      <c r="S469" s="124">
        <f>D469*H469*I469*J469</f>
        <v>194400</v>
      </c>
      <c r="T469" s="124">
        <f>(D469*J469)*(1/K469)</f>
        <v>16200</v>
      </c>
      <c r="U469" s="124">
        <f>S469/(O469+Q469)</f>
        <v>5400</v>
      </c>
      <c r="V469" s="124" t="s">
        <v>123</v>
      </c>
      <c r="W469" s="124" t="s">
        <v>123</v>
      </c>
      <c r="X469" s="124" t="s">
        <v>123</v>
      </c>
      <c r="Y469" s="194"/>
      <c r="Z469" s="194"/>
      <c r="AA469" s="194"/>
      <c r="AB469" s="194"/>
      <c r="AC469" s="194"/>
      <c r="AD469" s="194"/>
    </row>
    <row r="470" spans="1:30" outlineLevel="1" x14ac:dyDescent="0.2">
      <c r="A470" s="144" t="s">
        <v>1212</v>
      </c>
      <c r="B470" s="144">
        <v>19</v>
      </c>
      <c r="C470" s="144" t="s">
        <v>1196</v>
      </c>
      <c r="D470" s="158">
        <v>661</v>
      </c>
      <c r="E470" s="124" t="s">
        <v>123</v>
      </c>
      <c r="F470" s="158"/>
      <c r="G470" s="192"/>
      <c r="H470" s="144">
        <v>12</v>
      </c>
      <c r="I470" s="144">
        <v>1</v>
      </c>
      <c r="J470" s="144">
        <v>25</v>
      </c>
      <c r="K470" s="144">
        <v>1</v>
      </c>
      <c r="L470" s="144">
        <v>1</v>
      </c>
      <c r="M470" s="144">
        <v>2</v>
      </c>
      <c r="N470" s="144" t="s">
        <v>1199</v>
      </c>
      <c r="O470" s="123">
        <f>(H470)/((1/M470)*L470)</f>
        <v>24</v>
      </c>
      <c r="P470" s="193">
        <f>1/K470</f>
        <v>1</v>
      </c>
      <c r="Q470" s="194">
        <f>H470/(I470*P470)</f>
        <v>12</v>
      </c>
      <c r="R470" s="124">
        <f>D470*I470*J470</f>
        <v>16525</v>
      </c>
      <c r="S470" s="124">
        <f>D470*H470*I470*J470</f>
        <v>198300</v>
      </c>
      <c r="T470" s="124">
        <f>(D470*J470)*(1/K470)</f>
        <v>16525</v>
      </c>
      <c r="U470" s="124">
        <f>S470/(O470+Q470)</f>
        <v>5508.333333333333</v>
      </c>
      <c r="V470" s="124" t="s">
        <v>123</v>
      </c>
      <c r="W470" s="124" t="s">
        <v>123</v>
      </c>
      <c r="X470" s="124" t="s">
        <v>123</v>
      </c>
      <c r="Y470" s="194"/>
      <c r="Z470" s="194"/>
      <c r="AA470" s="194"/>
      <c r="AB470" s="194"/>
      <c r="AC470" s="194"/>
      <c r="AD470" s="194"/>
    </row>
    <row r="471" spans="1:30" outlineLevel="1" x14ac:dyDescent="0.2">
      <c r="A471" s="144" t="s">
        <v>1212</v>
      </c>
      <c r="B471" s="144">
        <v>20</v>
      </c>
      <c r="C471" s="144" t="s">
        <v>1196</v>
      </c>
      <c r="D471" s="158">
        <v>673</v>
      </c>
      <c r="E471" s="124" t="s">
        <v>123</v>
      </c>
      <c r="F471" s="158"/>
      <c r="G471" s="192"/>
      <c r="H471" s="144">
        <v>12</v>
      </c>
      <c r="I471" s="144">
        <v>1</v>
      </c>
      <c r="J471" s="144">
        <v>25</v>
      </c>
      <c r="K471" s="144">
        <v>1</v>
      </c>
      <c r="L471" s="144">
        <v>1</v>
      </c>
      <c r="M471" s="144">
        <v>2</v>
      </c>
      <c r="N471" s="144" t="s">
        <v>1199</v>
      </c>
      <c r="O471" s="123">
        <f>(H471)/((1/M471)*L471)</f>
        <v>24</v>
      </c>
      <c r="P471" s="193">
        <f>1/K471</f>
        <v>1</v>
      </c>
      <c r="Q471" s="194">
        <f>H471/(I471*P471)</f>
        <v>12</v>
      </c>
      <c r="R471" s="124">
        <f>D471*I471*J471</f>
        <v>16825</v>
      </c>
      <c r="S471" s="124">
        <f>D471*H471*I471*J471</f>
        <v>201900</v>
      </c>
      <c r="T471" s="124">
        <f>(D471*J471)*(1/K471)</f>
        <v>16825</v>
      </c>
      <c r="U471" s="124">
        <f>S471/(O471+Q471)</f>
        <v>5608.333333333333</v>
      </c>
      <c r="V471" s="124" t="s">
        <v>123</v>
      </c>
      <c r="W471" s="124" t="s">
        <v>123</v>
      </c>
      <c r="X471" s="124" t="s">
        <v>123</v>
      </c>
      <c r="Y471" s="194"/>
      <c r="Z471" s="194"/>
      <c r="AA471" s="194"/>
      <c r="AB471" s="194"/>
      <c r="AC471" s="194"/>
      <c r="AD471" s="194"/>
    </row>
    <row r="472" spans="1:30" outlineLevel="1" x14ac:dyDescent="0.2">
      <c r="A472" s="144" t="s">
        <v>1212</v>
      </c>
      <c r="B472" s="144">
        <v>21</v>
      </c>
      <c r="C472" s="144" t="s">
        <v>1196</v>
      </c>
      <c r="D472" s="158">
        <v>686</v>
      </c>
      <c r="E472" s="124" t="s">
        <v>123</v>
      </c>
      <c r="F472" s="158"/>
      <c r="G472" s="192"/>
      <c r="H472" s="144">
        <v>12</v>
      </c>
      <c r="I472" s="144">
        <v>1</v>
      </c>
      <c r="J472" s="144">
        <v>25</v>
      </c>
      <c r="K472" s="144">
        <v>1</v>
      </c>
      <c r="L472" s="144">
        <v>1</v>
      </c>
      <c r="M472" s="144">
        <v>2</v>
      </c>
      <c r="N472" s="144" t="s">
        <v>1199</v>
      </c>
      <c r="O472" s="123">
        <f>(H472)/((1/M472)*L472)</f>
        <v>24</v>
      </c>
      <c r="P472" s="193">
        <f>1/K472</f>
        <v>1</v>
      </c>
      <c r="Q472" s="194">
        <f>H472/(I472*P472)</f>
        <v>12</v>
      </c>
      <c r="R472" s="124">
        <f>D472*I472*J472</f>
        <v>17150</v>
      </c>
      <c r="S472" s="124">
        <f>D472*H472*I472*J472</f>
        <v>205800</v>
      </c>
      <c r="T472" s="124">
        <f>(D472*J472)*(1/K472)</f>
        <v>17150</v>
      </c>
      <c r="U472" s="124">
        <f>S472/(O472+Q472)</f>
        <v>5716.666666666667</v>
      </c>
      <c r="V472" s="124" t="s">
        <v>123</v>
      </c>
      <c r="W472" s="124" t="s">
        <v>123</v>
      </c>
      <c r="X472" s="124" t="s">
        <v>123</v>
      </c>
      <c r="Y472" s="194"/>
      <c r="Z472" s="194"/>
      <c r="AA472" s="194"/>
      <c r="AB472" s="194"/>
      <c r="AC472" s="194"/>
      <c r="AD472" s="194"/>
    </row>
    <row r="473" spans="1:30" outlineLevel="1" x14ac:dyDescent="0.2">
      <c r="A473" s="144" t="s">
        <v>1212</v>
      </c>
      <c r="B473" s="144">
        <v>22</v>
      </c>
      <c r="C473" s="144" t="s">
        <v>1196</v>
      </c>
      <c r="D473" s="158">
        <v>694</v>
      </c>
      <c r="E473" s="124" t="s">
        <v>123</v>
      </c>
      <c r="F473" s="158"/>
      <c r="G473" s="192"/>
      <c r="H473" s="144">
        <v>12</v>
      </c>
      <c r="I473" s="144">
        <v>1</v>
      </c>
      <c r="J473" s="144">
        <v>25</v>
      </c>
      <c r="K473" s="144">
        <v>1</v>
      </c>
      <c r="L473" s="144">
        <v>1</v>
      </c>
      <c r="M473" s="144">
        <v>2</v>
      </c>
      <c r="N473" s="144" t="s">
        <v>1199</v>
      </c>
      <c r="O473" s="123">
        <f>(H473)/((1/M473)*L473)</f>
        <v>24</v>
      </c>
      <c r="P473" s="193">
        <f>1/K473</f>
        <v>1</v>
      </c>
      <c r="Q473" s="194">
        <f>H473/(I473*P473)</f>
        <v>12</v>
      </c>
      <c r="R473" s="124">
        <f>D473*I473*J473</f>
        <v>17350</v>
      </c>
      <c r="S473" s="124">
        <f>D473*H473*I473*J473</f>
        <v>208200</v>
      </c>
      <c r="T473" s="124">
        <f>(D473*J473)*(1/K473)</f>
        <v>17350</v>
      </c>
      <c r="U473" s="124">
        <f>S473/(O473+Q473)</f>
        <v>5783.333333333333</v>
      </c>
      <c r="V473" s="124" t="s">
        <v>123</v>
      </c>
      <c r="W473" s="124" t="s">
        <v>123</v>
      </c>
      <c r="X473" s="124" t="s">
        <v>123</v>
      </c>
      <c r="Y473" s="194"/>
      <c r="Z473" s="194"/>
      <c r="AA473" s="194"/>
      <c r="AB473" s="194"/>
      <c r="AC473" s="194"/>
      <c r="AD473" s="194"/>
    </row>
    <row r="474" spans="1:30" outlineLevel="1" x14ac:dyDescent="0.2">
      <c r="A474" s="144" t="s">
        <v>1212</v>
      </c>
      <c r="B474" s="144">
        <v>23</v>
      </c>
      <c r="C474" s="144" t="s">
        <v>1196</v>
      </c>
      <c r="D474" s="158">
        <v>706</v>
      </c>
      <c r="E474" s="124" t="s">
        <v>123</v>
      </c>
      <c r="F474" s="158"/>
      <c r="G474" s="192"/>
      <c r="H474" s="144">
        <v>12</v>
      </c>
      <c r="I474" s="144">
        <v>1</v>
      </c>
      <c r="J474" s="144">
        <v>25</v>
      </c>
      <c r="K474" s="144">
        <v>1</v>
      </c>
      <c r="L474" s="144">
        <v>1</v>
      </c>
      <c r="M474" s="144">
        <v>2</v>
      </c>
      <c r="N474" s="144" t="s">
        <v>1199</v>
      </c>
      <c r="O474" s="123">
        <f>(H474)/((1/M474)*L474)</f>
        <v>24</v>
      </c>
      <c r="P474" s="193">
        <f>1/K474</f>
        <v>1</v>
      </c>
      <c r="Q474" s="194">
        <f>H474/(I474*P474)</f>
        <v>12</v>
      </c>
      <c r="R474" s="124">
        <f>D474*I474*J474</f>
        <v>17650</v>
      </c>
      <c r="S474" s="124">
        <f>D474*H474*I474*J474</f>
        <v>211800</v>
      </c>
      <c r="T474" s="124">
        <f>(D474*J474)*(1/K474)</f>
        <v>17650</v>
      </c>
      <c r="U474" s="124">
        <f>S474/(O474+Q474)</f>
        <v>5883.333333333333</v>
      </c>
      <c r="V474" s="124" t="s">
        <v>123</v>
      </c>
      <c r="W474" s="124" t="s">
        <v>123</v>
      </c>
      <c r="X474" s="124" t="s">
        <v>123</v>
      </c>
      <c r="Y474" s="194"/>
      <c r="Z474" s="194"/>
      <c r="AA474" s="194"/>
      <c r="AB474" s="194"/>
      <c r="AC474" s="194"/>
      <c r="AD474" s="194"/>
    </row>
    <row r="475" spans="1:30" outlineLevel="1" x14ac:dyDescent="0.2">
      <c r="A475" s="144" t="s">
        <v>1212</v>
      </c>
      <c r="B475" s="144">
        <v>24</v>
      </c>
      <c r="C475" s="144" t="s">
        <v>1196</v>
      </c>
      <c r="D475" s="158">
        <v>718</v>
      </c>
      <c r="E475" s="124" t="s">
        <v>123</v>
      </c>
      <c r="F475" s="158"/>
      <c r="G475" s="192"/>
      <c r="H475" s="144">
        <v>12</v>
      </c>
      <c r="I475" s="144">
        <v>1</v>
      </c>
      <c r="J475" s="144">
        <v>25</v>
      </c>
      <c r="K475" s="144">
        <v>1</v>
      </c>
      <c r="L475" s="144">
        <v>1</v>
      </c>
      <c r="M475" s="144">
        <v>2</v>
      </c>
      <c r="N475" s="144" t="s">
        <v>1199</v>
      </c>
      <c r="O475" s="123">
        <f>(H475)/((1/M475)*L475)</f>
        <v>24</v>
      </c>
      <c r="P475" s="193">
        <f>1/K475</f>
        <v>1</v>
      </c>
      <c r="Q475" s="194">
        <f>H475/(I475*P475)</f>
        <v>12</v>
      </c>
      <c r="R475" s="124">
        <f>D475*I475*J475</f>
        <v>17950</v>
      </c>
      <c r="S475" s="124">
        <f>D475*H475*I475*J475</f>
        <v>215400</v>
      </c>
      <c r="T475" s="124">
        <f>(D475*J475)*(1/K475)</f>
        <v>17950</v>
      </c>
      <c r="U475" s="124">
        <f>S475/(O475+Q475)</f>
        <v>5983.333333333333</v>
      </c>
      <c r="V475" s="124" t="s">
        <v>123</v>
      </c>
      <c r="W475" s="124" t="s">
        <v>123</v>
      </c>
      <c r="X475" s="124" t="s">
        <v>123</v>
      </c>
      <c r="Y475" s="194"/>
      <c r="Z475" s="194"/>
      <c r="AA475" s="194"/>
      <c r="AB475" s="194"/>
      <c r="AC475" s="194"/>
      <c r="AD475" s="194"/>
    </row>
    <row r="476" spans="1:30" outlineLevel="1" x14ac:dyDescent="0.2">
      <c r="A476" s="144" t="s">
        <v>1212</v>
      </c>
      <c r="B476" s="144">
        <v>25</v>
      </c>
      <c r="C476" s="144" t="s">
        <v>1196</v>
      </c>
      <c r="D476" s="158">
        <v>736</v>
      </c>
      <c r="E476" s="124" t="s">
        <v>123</v>
      </c>
      <c r="F476" s="158"/>
      <c r="G476" s="192"/>
      <c r="H476" s="144">
        <v>12</v>
      </c>
      <c r="I476" s="144">
        <v>1</v>
      </c>
      <c r="J476" s="144">
        <v>25</v>
      </c>
      <c r="K476" s="144">
        <v>1</v>
      </c>
      <c r="L476" s="144">
        <v>1</v>
      </c>
      <c r="M476" s="144">
        <v>2</v>
      </c>
      <c r="N476" s="144" t="s">
        <v>1199</v>
      </c>
      <c r="O476" s="123">
        <f>(H476)/((1/M476)*L476)</f>
        <v>24</v>
      </c>
      <c r="P476" s="193">
        <f>1/K476</f>
        <v>1</v>
      </c>
      <c r="Q476" s="194">
        <f>H476/(I476*P476)</f>
        <v>12</v>
      </c>
      <c r="R476" s="124">
        <f>D476*I476*J476</f>
        <v>18400</v>
      </c>
      <c r="S476" s="124">
        <f>D476*H476*I476*J476</f>
        <v>220800</v>
      </c>
      <c r="T476" s="124">
        <f>(D476*J476)*(1/K476)</f>
        <v>18400</v>
      </c>
      <c r="U476" s="124">
        <f>S476/(O476+Q476)</f>
        <v>6133.333333333333</v>
      </c>
      <c r="V476" s="124" t="s">
        <v>123</v>
      </c>
      <c r="W476" s="124" t="s">
        <v>123</v>
      </c>
      <c r="X476" s="124" t="s">
        <v>123</v>
      </c>
      <c r="Y476" s="194"/>
      <c r="Z476" s="194"/>
      <c r="AA476" s="194"/>
      <c r="AB476" s="194"/>
      <c r="AC476" s="194"/>
      <c r="AD476" s="194"/>
    </row>
    <row r="477" spans="1:30" x14ac:dyDescent="0.2">
      <c r="A477" s="144" t="s">
        <v>1213</v>
      </c>
      <c r="B477" s="144">
        <v>1</v>
      </c>
      <c r="C477" s="144" t="s">
        <v>1190</v>
      </c>
      <c r="D477" s="158">
        <v>3543</v>
      </c>
      <c r="E477" s="124" t="s">
        <v>123</v>
      </c>
      <c r="F477" s="158"/>
      <c r="G477" s="192"/>
      <c r="H477" s="145">
        <v>5</v>
      </c>
      <c r="I477" s="145">
        <v>1</v>
      </c>
      <c r="J477" s="145">
        <v>1</v>
      </c>
      <c r="K477" s="144">
        <v>1</v>
      </c>
      <c r="L477" s="144">
        <v>5</v>
      </c>
      <c r="M477" s="144">
        <v>2</v>
      </c>
      <c r="N477" s="144" t="s">
        <v>1191</v>
      </c>
      <c r="O477" s="123">
        <f>M477</f>
        <v>2</v>
      </c>
      <c r="P477" s="193">
        <f>1/K477</f>
        <v>1</v>
      </c>
      <c r="Q477" s="194">
        <f>H477/(I477*P477)</f>
        <v>5</v>
      </c>
      <c r="R477" s="124">
        <f>D477*I477*J477</f>
        <v>3543</v>
      </c>
      <c r="S477" s="124">
        <f>D477*H477*I477*J477</f>
        <v>17715</v>
      </c>
      <c r="T477" s="124" t="s">
        <v>123</v>
      </c>
      <c r="U477" s="124">
        <f>S477/(O477+Q477)</f>
        <v>2530.7142857142858</v>
      </c>
      <c r="V477" s="124" t="s">
        <v>123</v>
      </c>
      <c r="W477" s="124" t="s">
        <v>123</v>
      </c>
      <c r="X477" s="124" t="s">
        <v>123</v>
      </c>
      <c r="Y477" s="194"/>
      <c r="Z477" s="194"/>
      <c r="AA477" s="194"/>
      <c r="AB477" s="194"/>
      <c r="AC477" s="194"/>
      <c r="AD477" s="194"/>
    </row>
    <row r="478" spans="1:30" outlineLevel="1" x14ac:dyDescent="0.2">
      <c r="A478" s="144" t="s">
        <v>1213</v>
      </c>
      <c r="B478" s="144">
        <v>2</v>
      </c>
      <c r="C478" s="144" t="s">
        <v>1190</v>
      </c>
      <c r="D478" s="158">
        <v>3617</v>
      </c>
      <c r="E478" s="124" t="s">
        <v>123</v>
      </c>
      <c r="F478" s="158"/>
      <c r="G478" s="192"/>
      <c r="H478" s="145">
        <v>5</v>
      </c>
      <c r="I478" s="145">
        <v>1</v>
      </c>
      <c r="J478" s="145">
        <v>1</v>
      </c>
      <c r="K478" s="144">
        <v>1</v>
      </c>
      <c r="L478" s="144">
        <v>5</v>
      </c>
      <c r="M478" s="144">
        <v>2</v>
      </c>
      <c r="N478" s="144" t="s">
        <v>1191</v>
      </c>
      <c r="O478" s="123">
        <f>(H478)/((1/M478)*L478)</f>
        <v>2</v>
      </c>
      <c r="P478" s="193">
        <f>1/K478</f>
        <v>1</v>
      </c>
      <c r="Q478" s="194">
        <f>H478/(I478*P478)</f>
        <v>5</v>
      </c>
      <c r="R478" s="124">
        <f>D478*I478*J478</f>
        <v>3617</v>
      </c>
      <c r="S478" s="124">
        <f>D478*H478*I478*J478</f>
        <v>18085</v>
      </c>
      <c r="T478" s="124" t="s">
        <v>123</v>
      </c>
      <c r="U478" s="124">
        <f>S478/(O478+Q478)</f>
        <v>2583.5714285714284</v>
      </c>
      <c r="V478" s="124" t="s">
        <v>123</v>
      </c>
      <c r="W478" s="124" t="s">
        <v>123</v>
      </c>
      <c r="X478" s="124" t="s">
        <v>123</v>
      </c>
      <c r="Y478" s="194"/>
      <c r="Z478" s="194"/>
      <c r="AA478" s="194"/>
      <c r="AB478" s="194"/>
      <c r="AC478" s="194"/>
      <c r="AD478" s="194"/>
    </row>
    <row r="479" spans="1:30" outlineLevel="1" x14ac:dyDescent="0.2">
      <c r="A479" s="144" t="s">
        <v>1213</v>
      </c>
      <c r="B479" s="144">
        <v>3</v>
      </c>
      <c r="C479" s="144" t="s">
        <v>1190</v>
      </c>
      <c r="D479" s="158">
        <v>3690</v>
      </c>
      <c r="E479" s="124" t="s">
        <v>123</v>
      </c>
      <c r="F479" s="158"/>
      <c r="G479" s="192"/>
      <c r="H479" s="145">
        <v>5</v>
      </c>
      <c r="I479" s="145">
        <v>1</v>
      </c>
      <c r="J479" s="145">
        <v>1</v>
      </c>
      <c r="K479" s="144">
        <v>1</v>
      </c>
      <c r="L479" s="144">
        <v>5</v>
      </c>
      <c r="M479" s="144">
        <v>2</v>
      </c>
      <c r="N479" s="144" t="s">
        <v>1191</v>
      </c>
      <c r="O479" s="123">
        <f>(H479)/((1/M479)*L479)</f>
        <v>2</v>
      </c>
      <c r="P479" s="193">
        <f>1/K479</f>
        <v>1</v>
      </c>
      <c r="Q479" s="194">
        <f>H479/(I479*P479)</f>
        <v>5</v>
      </c>
      <c r="R479" s="124">
        <f>D479*I479*J479</f>
        <v>3690</v>
      </c>
      <c r="S479" s="124">
        <f>D479*H479*I479*J479</f>
        <v>18450</v>
      </c>
      <c r="T479" s="124" t="s">
        <v>123</v>
      </c>
      <c r="U479" s="124">
        <f>S479/(O479+Q479)</f>
        <v>2635.7142857142858</v>
      </c>
      <c r="V479" s="124" t="s">
        <v>123</v>
      </c>
      <c r="W479" s="124" t="s">
        <v>123</v>
      </c>
      <c r="X479" s="124" t="s">
        <v>123</v>
      </c>
      <c r="Y479" s="194"/>
      <c r="Z479" s="194"/>
      <c r="AA479" s="194"/>
      <c r="AB479" s="194"/>
      <c r="AC479" s="194"/>
      <c r="AD479" s="194"/>
    </row>
    <row r="480" spans="1:30" outlineLevel="1" x14ac:dyDescent="0.2">
      <c r="A480" s="144" t="s">
        <v>1213</v>
      </c>
      <c r="B480" s="144">
        <v>4</v>
      </c>
      <c r="C480" s="144" t="s">
        <v>1190</v>
      </c>
      <c r="D480" s="158">
        <v>3764</v>
      </c>
      <c r="E480" s="124" t="s">
        <v>123</v>
      </c>
      <c r="F480" s="158"/>
      <c r="G480" s="192"/>
      <c r="H480" s="145">
        <v>5</v>
      </c>
      <c r="I480" s="145">
        <v>1</v>
      </c>
      <c r="J480" s="145">
        <v>1</v>
      </c>
      <c r="K480" s="144">
        <v>1</v>
      </c>
      <c r="L480" s="144">
        <v>5</v>
      </c>
      <c r="M480" s="144">
        <v>2</v>
      </c>
      <c r="N480" s="144" t="s">
        <v>1191</v>
      </c>
      <c r="O480" s="123">
        <f>(H480)/((1/M480)*L480)</f>
        <v>2</v>
      </c>
      <c r="P480" s="193">
        <f>1/K480</f>
        <v>1</v>
      </c>
      <c r="Q480" s="194">
        <f>H480/(I480*P480)</f>
        <v>5</v>
      </c>
      <c r="R480" s="124">
        <f>D480*I480*J480</f>
        <v>3764</v>
      </c>
      <c r="S480" s="124">
        <f>D480*H480*I480*J480</f>
        <v>18820</v>
      </c>
      <c r="T480" s="124" t="s">
        <v>123</v>
      </c>
      <c r="U480" s="124">
        <f>S480/(O480+Q480)</f>
        <v>2688.5714285714284</v>
      </c>
      <c r="V480" s="124" t="s">
        <v>123</v>
      </c>
      <c r="W480" s="124" t="s">
        <v>123</v>
      </c>
      <c r="X480" s="124" t="s">
        <v>123</v>
      </c>
      <c r="Y480" s="194"/>
      <c r="Z480" s="194"/>
      <c r="AA480" s="194"/>
      <c r="AB480" s="194"/>
      <c r="AC480" s="194"/>
      <c r="AD480" s="194"/>
    </row>
    <row r="481" spans="1:30" outlineLevel="1" x14ac:dyDescent="0.2">
      <c r="A481" s="144" t="s">
        <v>1213</v>
      </c>
      <c r="B481" s="144">
        <v>5</v>
      </c>
      <c r="C481" s="144" t="s">
        <v>1190</v>
      </c>
      <c r="D481" s="158">
        <v>3838</v>
      </c>
      <c r="E481" s="124" t="s">
        <v>123</v>
      </c>
      <c r="F481" s="158"/>
      <c r="G481" s="192"/>
      <c r="H481" s="145">
        <v>5</v>
      </c>
      <c r="I481" s="145">
        <v>1</v>
      </c>
      <c r="J481" s="145">
        <v>1</v>
      </c>
      <c r="K481" s="144">
        <v>1</v>
      </c>
      <c r="L481" s="144">
        <v>5</v>
      </c>
      <c r="M481" s="144">
        <v>2</v>
      </c>
      <c r="N481" s="144" t="s">
        <v>1191</v>
      </c>
      <c r="O481" s="123">
        <f>(H481)/((1/M481)*L481)</f>
        <v>2</v>
      </c>
      <c r="P481" s="193">
        <f>1/K481</f>
        <v>1</v>
      </c>
      <c r="Q481" s="194">
        <f>H481/(I481*P481)</f>
        <v>5</v>
      </c>
      <c r="R481" s="124">
        <f>D481*I481*J481</f>
        <v>3838</v>
      </c>
      <c r="S481" s="124">
        <f>D481*H481*I481*J481</f>
        <v>19190</v>
      </c>
      <c r="T481" s="124" t="s">
        <v>123</v>
      </c>
      <c r="U481" s="124">
        <f>S481/(O481+Q481)</f>
        <v>2741.4285714285716</v>
      </c>
      <c r="V481" s="124" t="s">
        <v>123</v>
      </c>
      <c r="W481" s="124" t="s">
        <v>123</v>
      </c>
      <c r="X481" s="124" t="s">
        <v>123</v>
      </c>
      <c r="Y481" s="194"/>
      <c r="Z481" s="194"/>
      <c r="AA481" s="194"/>
      <c r="AB481" s="194"/>
      <c r="AC481" s="194"/>
      <c r="AD481" s="194"/>
    </row>
    <row r="482" spans="1:30" outlineLevel="1" x14ac:dyDescent="0.2">
      <c r="A482" s="144" t="s">
        <v>1213</v>
      </c>
      <c r="B482" s="144">
        <v>6</v>
      </c>
      <c r="C482" s="144" t="s">
        <v>1190</v>
      </c>
      <c r="D482" s="158">
        <v>3911</v>
      </c>
      <c r="E482" s="124" t="s">
        <v>123</v>
      </c>
      <c r="F482" s="158"/>
      <c r="G482" s="192"/>
      <c r="H482" s="145">
        <v>5</v>
      </c>
      <c r="I482" s="145">
        <v>1</v>
      </c>
      <c r="J482" s="145">
        <v>1</v>
      </c>
      <c r="K482" s="144">
        <v>1</v>
      </c>
      <c r="L482" s="144">
        <v>5</v>
      </c>
      <c r="M482" s="144">
        <v>2</v>
      </c>
      <c r="N482" s="144" t="s">
        <v>1191</v>
      </c>
      <c r="O482" s="123">
        <f>(H482)/((1/M482)*L482)</f>
        <v>2</v>
      </c>
      <c r="P482" s="193">
        <f>1/K482</f>
        <v>1</v>
      </c>
      <c r="Q482" s="194">
        <f>H482/(I482*P482)</f>
        <v>5</v>
      </c>
      <c r="R482" s="124">
        <f>D482*I482*J482</f>
        <v>3911</v>
      </c>
      <c r="S482" s="124">
        <f>D482*H482*I482*J482</f>
        <v>19555</v>
      </c>
      <c r="T482" s="124" t="s">
        <v>123</v>
      </c>
      <c r="U482" s="124">
        <f>S482/(O482+Q482)</f>
        <v>2793.5714285714284</v>
      </c>
      <c r="V482" s="124" t="s">
        <v>123</v>
      </c>
      <c r="W482" s="124" t="s">
        <v>123</v>
      </c>
      <c r="X482" s="124" t="s">
        <v>123</v>
      </c>
      <c r="Y482" s="194"/>
      <c r="Z482" s="194"/>
      <c r="AA482" s="194"/>
      <c r="AB482" s="194"/>
      <c r="AC482" s="194"/>
      <c r="AD482" s="194"/>
    </row>
    <row r="483" spans="1:30" outlineLevel="1" x14ac:dyDescent="0.2">
      <c r="A483" s="144" t="s">
        <v>1213</v>
      </c>
      <c r="B483" s="144">
        <v>7</v>
      </c>
      <c r="C483" s="144" t="s">
        <v>1190</v>
      </c>
      <c r="D483" s="158">
        <v>3985</v>
      </c>
      <c r="E483" s="124" t="s">
        <v>123</v>
      </c>
      <c r="F483" s="158"/>
      <c r="G483" s="192"/>
      <c r="H483" s="145">
        <v>5</v>
      </c>
      <c r="I483" s="145">
        <v>1</v>
      </c>
      <c r="J483" s="145">
        <v>1</v>
      </c>
      <c r="K483" s="144">
        <v>1</v>
      </c>
      <c r="L483" s="144">
        <v>5</v>
      </c>
      <c r="M483" s="144">
        <v>2</v>
      </c>
      <c r="N483" s="144" t="s">
        <v>1191</v>
      </c>
      <c r="O483" s="123">
        <f>(H483)/((1/M483)*L483)</f>
        <v>2</v>
      </c>
      <c r="P483" s="193">
        <f>1/K483</f>
        <v>1</v>
      </c>
      <c r="Q483" s="194">
        <f>H483/(I483*P483)</f>
        <v>5</v>
      </c>
      <c r="R483" s="124">
        <f>D483*I483*J483</f>
        <v>3985</v>
      </c>
      <c r="S483" s="124">
        <f>D483*H483*I483*J483</f>
        <v>19925</v>
      </c>
      <c r="T483" s="124" t="s">
        <v>123</v>
      </c>
      <c r="U483" s="124">
        <f>S483/(O483+Q483)</f>
        <v>2846.4285714285716</v>
      </c>
      <c r="V483" s="124" t="s">
        <v>123</v>
      </c>
      <c r="W483" s="124" t="s">
        <v>123</v>
      </c>
      <c r="X483" s="124" t="s">
        <v>123</v>
      </c>
      <c r="Y483" s="194"/>
      <c r="Z483" s="194"/>
      <c r="AA483" s="194"/>
      <c r="AB483" s="194"/>
      <c r="AC483" s="194"/>
      <c r="AD483" s="194"/>
    </row>
    <row r="484" spans="1:30" outlineLevel="1" x14ac:dyDescent="0.2">
      <c r="A484" s="144" t="s">
        <v>1213</v>
      </c>
      <c r="B484" s="144">
        <v>8</v>
      </c>
      <c r="C484" s="144" t="s">
        <v>1190</v>
      </c>
      <c r="D484" s="158">
        <v>4058</v>
      </c>
      <c r="E484" s="124" t="s">
        <v>123</v>
      </c>
      <c r="F484" s="158"/>
      <c r="G484" s="192"/>
      <c r="H484" s="145">
        <v>5</v>
      </c>
      <c r="I484" s="145">
        <v>1</v>
      </c>
      <c r="J484" s="145">
        <v>1</v>
      </c>
      <c r="K484" s="144">
        <v>1</v>
      </c>
      <c r="L484" s="144">
        <v>5</v>
      </c>
      <c r="M484" s="144">
        <v>2</v>
      </c>
      <c r="N484" s="144" t="s">
        <v>1191</v>
      </c>
      <c r="O484" s="123">
        <f>(H484)/((1/M484)*L484)</f>
        <v>2</v>
      </c>
      <c r="P484" s="193">
        <f>1/K484</f>
        <v>1</v>
      </c>
      <c r="Q484" s="194">
        <f>H484/(I484*P484)</f>
        <v>5</v>
      </c>
      <c r="R484" s="124">
        <f>D484*I484*J484</f>
        <v>4058</v>
      </c>
      <c r="S484" s="124">
        <f>D484*H484*I484*J484</f>
        <v>20290</v>
      </c>
      <c r="T484" s="124" t="s">
        <v>123</v>
      </c>
      <c r="U484" s="124">
        <f>S484/(O484+Q484)</f>
        <v>2898.5714285714284</v>
      </c>
      <c r="V484" s="124" t="s">
        <v>123</v>
      </c>
      <c r="W484" s="124" t="s">
        <v>123</v>
      </c>
      <c r="X484" s="124" t="s">
        <v>123</v>
      </c>
      <c r="Y484" s="194"/>
      <c r="Z484" s="194"/>
      <c r="AA484" s="194"/>
      <c r="AB484" s="194"/>
      <c r="AC484" s="194"/>
      <c r="AD484" s="194"/>
    </row>
    <row r="485" spans="1:30" outlineLevel="1" x14ac:dyDescent="0.2">
      <c r="A485" s="144" t="s">
        <v>1213</v>
      </c>
      <c r="B485" s="144">
        <v>9</v>
      </c>
      <c r="C485" s="144" t="s">
        <v>1190</v>
      </c>
      <c r="D485" s="158">
        <v>4132</v>
      </c>
      <c r="E485" s="124" t="s">
        <v>123</v>
      </c>
      <c r="F485" s="158"/>
      <c r="G485" s="192"/>
      <c r="H485" s="145">
        <v>5</v>
      </c>
      <c r="I485" s="145">
        <v>1</v>
      </c>
      <c r="J485" s="145">
        <v>1</v>
      </c>
      <c r="K485" s="144">
        <v>1</v>
      </c>
      <c r="L485" s="144">
        <v>5</v>
      </c>
      <c r="M485" s="144">
        <v>2</v>
      </c>
      <c r="N485" s="144" t="s">
        <v>1191</v>
      </c>
      <c r="O485" s="123">
        <f>(H485)/((1/M485)*L485)</f>
        <v>2</v>
      </c>
      <c r="P485" s="193">
        <f>1/K485</f>
        <v>1</v>
      </c>
      <c r="Q485" s="194">
        <f>H485/(I485*P485)</f>
        <v>5</v>
      </c>
      <c r="R485" s="124">
        <f>D485*I485*J485</f>
        <v>4132</v>
      </c>
      <c r="S485" s="124">
        <f>D485*H485*I485*J485</f>
        <v>20660</v>
      </c>
      <c r="T485" s="124" t="s">
        <v>123</v>
      </c>
      <c r="U485" s="124">
        <f>S485/(O485+Q485)</f>
        <v>2951.4285714285716</v>
      </c>
      <c r="V485" s="124" t="s">
        <v>123</v>
      </c>
      <c r="W485" s="124" t="s">
        <v>123</v>
      </c>
      <c r="X485" s="124" t="s">
        <v>123</v>
      </c>
      <c r="Y485" s="194"/>
      <c r="Z485" s="194"/>
      <c r="AA485" s="194"/>
      <c r="AB485" s="194"/>
      <c r="AC485" s="194"/>
      <c r="AD485" s="194"/>
    </row>
    <row r="486" spans="1:30" outlineLevel="1" x14ac:dyDescent="0.2">
      <c r="A486" s="144" t="s">
        <v>1213</v>
      </c>
      <c r="B486" s="144">
        <v>10</v>
      </c>
      <c r="C486" s="144" t="s">
        <v>1190</v>
      </c>
      <c r="D486" s="158">
        <v>4206</v>
      </c>
      <c r="E486" s="124" t="s">
        <v>123</v>
      </c>
      <c r="F486" s="158"/>
      <c r="G486" s="192"/>
      <c r="H486" s="145">
        <v>5</v>
      </c>
      <c r="I486" s="145">
        <v>1</v>
      </c>
      <c r="J486" s="145">
        <v>1</v>
      </c>
      <c r="K486" s="144">
        <v>1</v>
      </c>
      <c r="L486" s="144">
        <v>5</v>
      </c>
      <c r="M486" s="144">
        <v>2</v>
      </c>
      <c r="N486" s="144" t="s">
        <v>1191</v>
      </c>
      <c r="O486" s="123">
        <f>(H486)/((1/M486)*L486)</f>
        <v>2</v>
      </c>
      <c r="P486" s="193">
        <f>1/K486</f>
        <v>1</v>
      </c>
      <c r="Q486" s="194">
        <f>H486/(I486*P486)</f>
        <v>5</v>
      </c>
      <c r="R486" s="124">
        <f>D486*I486*J486</f>
        <v>4206</v>
      </c>
      <c r="S486" s="124">
        <f>D486*H486*I486*J486</f>
        <v>21030</v>
      </c>
      <c r="T486" s="124" t="s">
        <v>123</v>
      </c>
      <c r="U486" s="124">
        <f>S486/(O486+Q486)</f>
        <v>3004.2857142857142</v>
      </c>
      <c r="V486" s="124" t="s">
        <v>123</v>
      </c>
      <c r="W486" s="124" t="s">
        <v>123</v>
      </c>
      <c r="X486" s="124" t="s">
        <v>123</v>
      </c>
      <c r="Y486" s="194"/>
      <c r="Z486" s="194"/>
      <c r="AA486" s="194"/>
      <c r="AB486" s="194"/>
      <c r="AC486" s="194"/>
      <c r="AD486" s="194"/>
    </row>
    <row r="487" spans="1:30" outlineLevel="1" x14ac:dyDescent="0.2">
      <c r="A487" s="144" t="s">
        <v>1213</v>
      </c>
      <c r="B487" s="144">
        <v>11</v>
      </c>
      <c r="C487" s="144" t="s">
        <v>1190</v>
      </c>
      <c r="D487" s="158">
        <v>4279</v>
      </c>
      <c r="E487" s="124" t="s">
        <v>123</v>
      </c>
      <c r="F487" s="158"/>
      <c r="G487" s="192"/>
      <c r="H487" s="145">
        <v>5</v>
      </c>
      <c r="I487" s="145">
        <v>1</v>
      </c>
      <c r="J487" s="145">
        <v>1</v>
      </c>
      <c r="K487" s="144">
        <v>1</v>
      </c>
      <c r="L487" s="144">
        <v>5</v>
      </c>
      <c r="M487" s="144">
        <v>2</v>
      </c>
      <c r="N487" s="144" t="s">
        <v>1191</v>
      </c>
      <c r="O487" s="123">
        <f>(H487)/((1/M487)*L487)</f>
        <v>2</v>
      </c>
      <c r="P487" s="193">
        <f>1/K487</f>
        <v>1</v>
      </c>
      <c r="Q487" s="194">
        <f>H487/(I487*P487)</f>
        <v>5</v>
      </c>
      <c r="R487" s="124">
        <f>D487*I487*J487</f>
        <v>4279</v>
      </c>
      <c r="S487" s="124">
        <f>D487*H487*I487*J487</f>
        <v>21395</v>
      </c>
      <c r="T487" s="124" t="s">
        <v>123</v>
      </c>
      <c r="U487" s="124">
        <f>S487/(O487+Q487)</f>
        <v>3056.4285714285716</v>
      </c>
      <c r="V487" s="124" t="s">
        <v>123</v>
      </c>
      <c r="W487" s="124" t="s">
        <v>123</v>
      </c>
      <c r="X487" s="124" t="s">
        <v>123</v>
      </c>
      <c r="Y487" s="194"/>
      <c r="Z487" s="194"/>
      <c r="AA487" s="194"/>
      <c r="AB487" s="194"/>
      <c r="AC487" s="194"/>
      <c r="AD487" s="194"/>
    </row>
    <row r="488" spans="1:30" outlineLevel="1" x14ac:dyDescent="0.2">
      <c r="A488" s="144" t="s">
        <v>1213</v>
      </c>
      <c r="B488" s="144">
        <v>12</v>
      </c>
      <c r="C488" s="144" t="s">
        <v>1190</v>
      </c>
      <c r="D488" s="158">
        <v>4353</v>
      </c>
      <c r="E488" s="124" t="s">
        <v>123</v>
      </c>
      <c r="F488" s="158"/>
      <c r="G488" s="192"/>
      <c r="H488" s="145">
        <v>5</v>
      </c>
      <c r="I488" s="145">
        <v>1</v>
      </c>
      <c r="J488" s="145">
        <v>1</v>
      </c>
      <c r="K488" s="144">
        <v>1</v>
      </c>
      <c r="L488" s="144">
        <v>5</v>
      </c>
      <c r="M488" s="144">
        <v>2</v>
      </c>
      <c r="N488" s="144" t="s">
        <v>1191</v>
      </c>
      <c r="O488" s="123">
        <f>(H488)/((1/M488)*L488)</f>
        <v>2</v>
      </c>
      <c r="P488" s="193">
        <f>1/K488</f>
        <v>1</v>
      </c>
      <c r="Q488" s="194">
        <f>H488/(I488*P488)</f>
        <v>5</v>
      </c>
      <c r="R488" s="124">
        <f>D488*I488*J488</f>
        <v>4353</v>
      </c>
      <c r="S488" s="124">
        <f>D488*H488*I488*J488</f>
        <v>21765</v>
      </c>
      <c r="T488" s="124" t="s">
        <v>123</v>
      </c>
      <c r="U488" s="124">
        <f>S488/(O488+Q488)</f>
        <v>3109.2857142857142</v>
      </c>
      <c r="V488" s="124" t="s">
        <v>123</v>
      </c>
      <c r="W488" s="124" t="s">
        <v>123</v>
      </c>
      <c r="X488" s="124" t="s">
        <v>123</v>
      </c>
      <c r="Y488" s="194"/>
      <c r="Z488" s="194"/>
      <c r="AA488" s="194"/>
      <c r="AB488" s="194"/>
      <c r="AC488" s="194"/>
      <c r="AD488" s="194"/>
    </row>
    <row r="489" spans="1:30" outlineLevel="1" x14ac:dyDescent="0.2">
      <c r="A489" s="144" t="s">
        <v>1213</v>
      </c>
      <c r="B489" s="144">
        <v>13</v>
      </c>
      <c r="C489" s="144" t="s">
        <v>1190</v>
      </c>
      <c r="D489" s="158">
        <v>4426</v>
      </c>
      <c r="E489" s="124" t="s">
        <v>123</v>
      </c>
      <c r="F489" s="158"/>
      <c r="G489" s="192"/>
      <c r="H489" s="145">
        <v>5</v>
      </c>
      <c r="I489" s="145">
        <v>1</v>
      </c>
      <c r="J489" s="145">
        <v>1</v>
      </c>
      <c r="K489" s="144">
        <v>1</v>
      </c>
      <c r="L489" s="144">
        <v>5</v>
      </c>
      <c r="M489" s="144">
        <v>2</v>
      </c>
      <c r="N489" s="144" t="s">
        <v>1191</v>
      </c>
      <c r="O489" s="123">
        <f>(H489)/((1/M489)*L489)</f>
        <v>2</v>
      </c>
      <c r="P489" s="193">
        <f>1/K489</f>
        <v>1</v>
      </c>
      <c r="Q489" s="194">
        <f>H489/(I489*P489)</f>
        <v>5</v>
      </c>
      <c r="R489" s="124">
        <f>D489*I489*J489</f>
        <v>4426</v>
      </c>
      <c r="S489" s="124">
        <f>D489*H489*I489*J489</f>
        <v>22130</v>
      </c>
      <c r="T489" s="124" t="s">
        <v>123</v>
      </c>
      <c r="U489" s="124">
        <f>S489/(O489+Q489)</f>
        <v>3161.4285714285716</v>
      </c>
      <c r="V489" s="124" t="s">
        <v>123</v>
      </c>
      <c r="W489" s="124" t="s">
        <v>123</v>
      </c>
      <c r="X489" s="124" t="s">
        <v>123</v>
      </c>
      <c r="Y489" s="194"/>
      <c r="Z489" s="194"/>
      <c r="AA489" s="194"/>
      <c r="AB489" s="194"/>
      <c r="AC489" s="194"/>
      <c r="AD489" s="194"/>
    </row>
    <row r="490" spans="1:30" outlineLevel="1" x14ac:dyDescent="0.2">
      <c r="A490" s="144" t="s">
        <v>1213</v>
      </c>
      <c r="B490" s="144">
        <v>14</v>
      </c>
      <c r="C490" s="144" t="s">
        <v>1190</v>
      </c>
      <c r="D490" s="158">
        <v>4500</v>
      </c>
      <c r="E490" s="124" t="s">
        <v>123</v>
      </c>
      <c r="F490" s="158"/>
      <c r="G490" s="192"/>
      <c r="H490" s="145">
        <v>5</v>
      </c>
      <c r="I490" s="145">
        <v>1</v>
      </c>
      <c r="J490" s="145">
        <v>1</v>
      </c>
      <c r="K490" s="144">
        <v>1</v>
      </c>
      <c r="L490" s="144">
        <v>5</v>
      </c>
      <c r="M490" s="144">
        <v>2</v>
      </c>
      <c r="N490" s="144" t="s">
        <v>1191</v>
      </c>
      <c r="O490" s="123">
        <f>(H490)/((1/M490)*L490)</f>
        <v>2</v>
      </c>
      <c r="P490" s="193">
        <f>1/K490</f>
        <v>1</v>
      </c>
      <c r="Q490" s="194">
        <f>H490/(I490*P490)</f>
        <v>5</v>
      </c>
      <c r="R490" s="124">
        <f>D490*I490*J490</f>
        <v>4500</v>
      </c>
      <c r="S490" s="124">
        <f>D490*H490*I490*J490</f>
        <v>22500</v>
      </c>
      <c r="T490" s="124" t="s">
        <v>123</v>
      </c>
      <c r="U490" s="124">
        <f>S490/(O490+Q490)</f>
        <v>3214.2857142857142</v>
      </c>
      <c r="V490" s="124" t="s">
        <v>123</v>
      </c>
      <c r="W490" s="124" t="s">
        <v>123</v>
      </c>
      <c r="X490" s="124" t="s">
        <v>123</v>
      </c>
      <c r="Y490" s="194"/>
      <c r="Z490" s="194"/>
      <c r="AA490" s="194"/>
      <c r="AB490" s="194"/>
      <c r="AC490" s="194"/>
      <c r="AD490" s="194"/>
    </row>
    <row r="491" spans="1:30" outlineLevel="1" x14ac:dyDescent="0.2">
      <c r="A491" s="144" t="s">
        <v>1213</v>
      </c>
      <c r="B491" s="144">
        <v>15</v>
      </c>
      <c r="C491" s="144" t="s">
        <v>1190</v>
      </c>
      <c r="D491" s="158">
        <v>4574</v>
      </c>
      <c r="E491" s="124" t="s">
        <v>123</v>
      </c>
      <c r="F491" s="158"/>
      <c r="G491" s="192"/>
      <c r="H491" s="145">
        <v>5</v>
      </c>
      <c r="I491" s="145">
        <v>1</v>
      </c>
      <c r="J491" s="145">
        <v>1</v>
      </c>
      <c r="K491" s="144">
        <v>1</v>
      </c>
      <c r="L491" s="144">
        <v>5</v>
      </c>
      <c r="M491" s="144">
        <v>2</v>
      </c>
      <c r="N491" s="144" t="s">
        <v>1191</v>
      </c>
      <c r="O491" s="123">
        <f>(H491)/((1/M491)*L491)</f>
        <v>2</v>
      </c>
      <c r="P491" s="193">
        <f>1/K491</f>
        <v>1</v>
      </c>
      <c r="Q491" s="194">
        <f>H491/(I491*P491)</f>
        <v>5</v>
      </c>
      <c r="R491" s="124">
        <f>D491*I491*J491</f>
        <v>4574</v>
      </c>
      <c r="S491" s="124">
        <f>D491*H491*I491*J491</f>
        <v>22870</v>
      </c>
      <c r="T491" s="124" t="s">
        <v>123</v>
      </c>
      <c r="U491" s="124">
        <f>S491/(O491+Q491)</f>
        <v>3267.1428571428573</v>
      </c>
      <c r="V491" s="124" t="s">
        <v>123</v>
      </c>
      <c r="W491" s="124" t="s">
        <v>123</v>
      </c>
      <c r="X491" s="124" t="s">
        <v>123</v>
      </c>
      <c r="Y491" s="194"/>
      <c r="Z491" s="194"/>
      <c r="AA491" s="194"/>
      <c r="AB491" s="194"/>
      <c r="AC491" s="194"/>
      <c r="AD491" s="194"/>
    </row>
    <row r="492" spans="1:30" outlineLevel="1" x14ac:dyDescent="0.2">
      <c r="A492" s="144" t="s">
        <v>1213</v>
      </c>
      <c r="B492" s="144">
        <v>16</v>
      </c>
      <c r="C492" s="144" t="s">
        <v>1190</v>
      </c>
      <c r="D492" s="158">
        <v>4647</v>
      </c>
      <c r="E492" s="124" t="s">
        <v>123</v>
      </c>
      <c r="F492" s="158"/>
      <c r="G492" s="192"/>
      <c r="H492" s="145">
        <v>5</v>
      </c>
      <c r="I492" s="145">
        <v>1</v>
      </c>
      <c r="J492" s="145">
        <v>1</v>
      </c>
      <c r="K492" s="144">
        <v>1</v>
      </c>
      <c r="L492" s="144">
        <v>5</v>
      </c>
      <c r="M492" s="144">
        <v>2</v>
      </c>
      <c r="N492" s="144" t="s">
        <v>1191</v>
      </c>
      <c r="O492" s="123">
        <f>(H492)/((1/M492)*L492)</f>
        <v>2</v>
      </c>
      <c r="P492" s="193">
        <f>1/K492</f>
        <v>1</v>
      </c>
      <c r="Q492" s="194">
        <f>H492/(I492*P492)</f>
        <v>5</v>
      </c>
      <c r="R492" s="124">
        <f>D492*I492*J492</f>
        <v>4647</v>
      </c>
      <c r="S492" s="124">
        <f>D492*H492*I492*J492</f>
        <v>23235</v>
      </c>
      <c r="T492" s="124" t="s">
        <v>123</v>
      </c>
      <c r="U492" s="124">
        <f>S492/(O492+Q492)</f>
        <v>3319.2857142857142</v>
      </c>
      <c r="V492" s="124" t="s">
        <v>123</v>
      </c>
      <c r="W492" s="124" t="s">
        <v>123</v>
      </c>
      <c r="X492" s="124" t="s">
        <v>123</v>
      </c>
      <c r="Y492" s="194"/>
      <c r="Z492" s="194"/>
      <c r="AA492" s="194"/>
      <c r="AB492" s="194"/>
      <c r="AC492" s="194"/>
      <c r="AD492" s="194"/>
    </row>
    <row r="493" spans="1:30" outlineLevel="1" x14ac:dyDescent="0.2">
      <c r="A493" s="144" t="s">
        <v>1213</v>
      </c>
      <c r="B493" s="144">
        <v>17</v>
      </c>
      <c r="C493" s="144" t="s">
        <v>1190</v>
      </c>
      <c r="D493" s="158">
        <v>4721</v>
      </c>
      <c r="E493" s="124" t="s">
        <v>123</v>
      </c>
      <c r="F493" s="158"/>
      <c r="G493" s="192"/>
      <c r="H493" s="145">
        <v>5</v>
      </c>
      <c r="I493" s="145">
        <v>1</v>
      </c>
      <c r="J493" s="145">
        <v>1</v>
      </c>
      <c r="K493" s="144">
        <v>1</v>
      </c>
      <c r="L493" s="144">
        <v>5</v>
      </c>
      <c r="M493" s="144">
        <v>2</v>
      </c>
      <c r="N493" s="144" t="s">
        <v>1191</v>
      </c>
      <c r="O493" s="123">
        <f>(H493)/((1/M493)*L493)</f>
        <v>2</v>
      </c>
      <c r="P493" s="193">
        <f>1/K493</f>
        <v>1</v>
      </c>
      <c r="Q493" s="194">
        <f>H493/(I493*P493)</f>
        <v>5</v>
      </c>
      <c r="R493" s="124">
        <f>D493*I493*J493</f>
        <v>4721</v>
      </c>
      <c r="S493" s="124">
        <f>D493*H493*I493*J493</f>
        <v>23605</v>
      </c>
      <c r="T493" s="124" t="s">
        <v>123</v>
      </c>
      <c r="U493" s="124">
        <f>S493/(O493+Q493)</f>
        <v>3372.1428571428573</v>
      </c>
      <c r="V493" s="124" t="s">
        <v>123</v>
      </c>
      <c r="W493" s="124" t="s">
        <v>123</v>
      </c>
      <c r="X493" s="124" t="s">
        <v>123</v>
      </c>
      <c r="Y493" s="194"/>
      <c r="Z493" s="194"/>
      <c r="AA493" s="194"/>
      <c r="AB493" s="194"/>
      <c r="AC493" s="194"/>
      <c r="AD493" s="194"/>
    </row>
    <row r="494" spans="1:30" outlineLevel="1" x14ac:dyDescent="0.2">
      <c r="A494" s="144" t="s">
        <v>1213</v>
      </c>
      <c r="B494" s="144">
        <v>18</v>
      </c>
      <c r="C494" s="144" t="s">
        <v>1190</v>
      </c>
      <c r="D494" s="158">
        <v>4794</v>
      </c>
      <c r="E494" s="124" t="s">
        <v>123</v>
      </c>
      <c r="F494" s="158"/>
      <c r="G494" s="192"/>
      <c r="H494" s="145">
        <v>5</v>
      </c>
      <c r="I494" s="145">
        <v>1</v>
      </c>
      <c r="J494" s="145">
        <v>1</v>
      </c>
      <c r="K494" s="144">
        <v>1</v>
      </c>
      <c r="L494" s="144">
        <v>5</v>
      </c>
      <c r="M494" s="144">
        <v>2</v>
      </c>
      <c r="N494" s="144" t="s">
        <v>1191</v>
      </c>
      <c r="O494" s="123">
        <f>(H494)/((1/M494)*L494)</f>
        <v>2</v>
      </c>
      <c r="P494" s="193">
        <f>1/K494</f>
        <v>1</v>
      </c>
      <c r="Q494" s="194">
        <f>H494/(I494*P494)</f>
        <v>5</v>
      </c>
      <c r="R494" s="124">
        <f>D494*I494*J494</f>
        <v>4794</v>
      </c>
      <c r="S494" s="124">
        <f>D494*H494*I494*J494</f>
        <v>23970</v>
      </c>
      <c r="T494" s="124" t="s">
        <v>123</v>
      </c>
      <c r="U494" s="124">
        <f>S494/(O494+Q494)</f>
        <v>3424.2857142857142</v>
      </c>
      <c r="V494" s="124" t="s">
        <v>123</v>
      </c>
      <c r="W494" s="124" t="s">
        <v>123</v>
      </c>
      <c r="X494" s="124" t="s">
        <v>123</v>
      </c>
      <c r="Y494" s="194"/>
      <c r="Z494" s="194"/>
      <c r="AA494" s="194"/>
      <c r="AB494" s="194"/>
      <c r="AC494" s="194"/>
      <c r="AD494" s="194"/>
    </row>
    <row r="495" spans="1:30" outlineLevel="1" x14ac:dyDescent="0.2">
      <c r="A495" s="144" t="s">
        <v>1213</v>
      </c>
      <c r="B495" s="144">
        <v>19</v>
      </c>
      <c r="C495" s="144" t="s">
        <v>1190</v>
      </c>
      <c r="D495" s="158">
        <v>4868</v>
      </c>
      <c r="E495" s="124" t="s">
        <v>123</v>
      </c>
      <c r="F495" s="158"/>
      <c r="G495" s="192"/>
      <c r="H495" s="145">
        <v>5</v>
      </c>
      <c r="I495" s="145">
        <v>1</v>
      </c>
      <c r="J495" s="145">
        <v>1</v>
      </c>
      <c r="K495" s="144">
        <v>1</v>
      </c>
      <c r="L495" s="144">
        <v>5</v>
      </c>
      <c r="M495" s="144">
        <v>2</v>
      </c>
      <c r="N495" s="144" t="s">
        <v>1191</v>
      </c>
      <c r="O495" s="123">
        <f>(H495)/((1/M495)*L495)</f>
        <v>2</v>
      </c>
      <c r="P495" s="193">
        <f>1/K495</f>
        <v>1</v>
      </c>
      <c r="Q495" s="194">
        <f>H495/(I495*P495)</f>
        <v>5</v>
      </c>
      <c r="R495" s="124">
        <f>D495*I495*J495</f>
        <v>4868</v>
      </c>
      <c r="S495" s="124">
        <f>D495*H495*I495*J495</f>
        <v>24340</v>
      </c>
      <c r="T495" s="124" t="s">
        <v>123</v>
      </c>
      <c r="U495" s="124">
        <f>S495/(O495+Q495)</f>
        <v>3477.1428571428573</v>
      </c>
      <c r="V495" s="124" t="s">
        <v>123</v>
      </c>
      <c r="W495" s="124" t="s">
        <v>123</v>
      </c>
      <c r="X495" s="124" t="s">
        <v>123</v>
      </c>
      <c r="Y495" s="194"/>
      <c r="Z495" s="194"/>
      <c r="AA495" s="194"/>
      <c r="AB495" s="194"/>
      <c r="AC495" s="194"/>
      <c r="AD495" s="194"/>
    </row>
    <row r="496" spans="1:30" outlineLevel="1" x14ac:dyDescent="0.2">
      <c r="A496" s="144" t="s">
        <v>1213</v>
      </c>
      <c r="B496" s="144">
        <v>20</v>
      </c>
      <c r="C496" s="144" t="s">
        <v>1190</v>
      </c>
      <c r="D496" s="158">
        <v>4942</v>
      </c>
      <c r="E496" s="124" t="s">
        <v>123</v>
      </c>
      <c r="F496" s="158"/>
      <c r="G496" s="192"/>
      <c r="H496" s="145">
        <v>5</v>
      </c>
      <c r="I496" s="145">
        <v>1</v>
      </c>
      <c r="J496" s="145">
        <v>1</v>
      </c>
      <c r="K496" s="144">
        <v>1</v>
      </c>
      <c r="L496" s="144">
        <v>5</v>
      </c>
      <c r="M496" s="144">
        <v>2</v>
      </c>
      <c r="N496" s="144" t="s">
        <v>1191</v>
      </c>
      <c r="O496" s="123">
        <f>(H496)/((1/M496)*L496)</f>
        <v>2</v>
      </c>
      <c r="P496" s="193">
        <f>1/K496</f>
        <v>1</v>
      </c>
      <c r="Q496" s="194">
        <f>H496/(I496*P496)</f>
        <v>5</v>
      </c>
      <c r="R496" s="124">
        <f>D496*I496*J496</f>
        <v>4942</v>
      </c>
      <c r="S496" s="124">
        <f>D496*H496*I496*J496</f>
        <v>24710</v>
      </c>
      <c r="T496" s="124" t="s">
        <v>123</v>
      </c>
      <c r="U496" s="124">
        <f>S496/(O496+Q496)</f>
        <v>3530</v>
      </c>
      <c r="V496" s="124" t="s">
        <v>123</v>
      </c>
      <c r="W496" s="124" t="s">
        <v>123</v>
      </c>
      <c r="X496" s="124" t="s">
        <v>123</v>
      </c>
      <c r="Y496" s="194"/>
      <c r="Z496" s="194"/>
      <c r="AA496" s="194"/>
      <c r="AB496" s="194"/>
      <c r="AC496" s="194"/>
      <c r="AD496" s="194"/>
    </row>
    <row r="497" spans="1:30" outlineLevel="1" x14ac:dyDescent="0.2">
      <c r="A497" s="144" t="s">
        <v>1213</v>
      </c>
      <c r="B497" s="144">
        <v>21</v>
      </c>
      <c r="C497" s="144" t="s">
        <v>1190</v>
      </c>
      <c r="D497" s="158">
        <v>5015</v>
      </c>
      <c r="E497" s="124" t="s">
        <v>123</v>
      </c>
      <c r="F497" s="158"/>
      <c r="G497" s="192"/>
      <c r="H497" s="145">
        <v>5</v>
      </c>
      <c r="I497" s="145">
        <v>1</v>
      </c>
      <c r="J497" s="145">
        <v>1</v>
      </c>
      <c r="K497" s="144">
        <v>1</v>
      </c>
      <c r="L497" s="144">
        <v>5</v>
      </c>
      <c r="M497" s="144">
        <v>2</v>
      </c>
      <c r="N497" s="144" t="s">
        <v>1191</v>
      </c>
      <c r="O497" s="123">
        <f>(H497)/((1/M497)*L497)</f>
        <v>2</v>
      </c>
      <c r="P497" s="193">
        <f>1/K497</f>
        <v>1</v>
      </c>
      <c r="Q497" s="194">
        <f>H497/(I497*P497)</f>
        <v>5</v>
      </c>
      <c r="R497" s="124">
        <f>D497*I497*J497</f>
        <v>5015</v>
      </c>
      <c r="S497" s="124">
        <f>D497*H497*I497*J497</f>
        <v>25075</v>
      </c>
      <c r="T497" s="124" t="s">
        <v>123</v>
      </c>
      <c r="U497" s="124">
        <f>S497/(O497+Q497)</f>
        <v>3582.1428571428573</v>
      </c>
      <c r="V497" s="124" t="s">
        <v>123</v>
      </c>
      <c r="W497" s="124" t="s">
        <v>123</v>
      </c>
      <c r="X497" s="124" t="s">
        <v>123</v>
      </c>
      <c r="Y497" s="194"/>
      <c r="Z497" s="194"/>
      <c r="AA497" s="194"/>
      <c r="AB497" s="194"/>
      <c r="AC497" s="194"/>
      <c r="AD497" s="194"/>
    </row>
    <row r="498" spans="1:30" outlineLevel="1" x14ac:dyDescent="0.2">
      <c r="A498" s="144" t="s">
        <v>1213</v>
      </c>
      <c r="B498" s="144">
        <v>22</v>
      </c>
      <c r="C498" s="144" t="s">
        <v>1190</v>
      </c>
      <c r="D498" s="158">
        <v>5089</v>
      </c>
      <c r="E498" s="124" t="s">
        <v>123</v>
      </c>
      <c r="F498" s="158"/>
      <c r="G498" s="192"/>
      <c r="H498" s="145">
        <v>5</v>
      </c>
      <c r="I498" s="145">
        <v>1</v>
      </c>
      <c r="J498" s="145">
        <v>1</v>
      </c>
      <c r="K498" s="144">
        <v>1</v>
      </c>
      <c r="L498" s="144">
        <v>5</v>
      </c>
      <c r="M498" s="144">
        <v>2</v>
      </c>
      <c r="N498" s="144" t="s">
        <v>1191</v>
      </c>
      <c r="O498" s="123">
        <f>(H498)/((1/M498)*L498)</f>
        <v>2</v>
      </c>
      <c r="P498" s="193">
        <f>1/K498</f>
        <v>1</v>
      </c>
      <c r="Q498" s="194">
        <f>H498/(I498*P498)</f>
        <v>5</v>
      </c>
      <c r="R498" s="124">
        <f>D498*I498*J498</f>
        <v>5089</v>
      </c>
      <c r="S498" s="124">
        <f>D498*H498*I498*J498</f>
        <v>25445</v>
      </c>
      <c r="T498" s="124" t="s">
        <v>123</v>
      </c>
      <c r="U498" s="124">
        <f>S498/(O498+Q498)</f>
        <v>3635</v>
      </c>
      <c r="V498" s="124" t="s">
        <v>123</v>
      </c>
      <c r="W498" s="124" t="s">
        <v>123</v>
      </c>
      <c r="X498" s="124" t="s">
        <v>123</v>
      </c>
      <c r="Y498" s="194"/>
      <c r="Z498" s="194"/>
      <c r="AA498" s="194"/>
      <c r="AB498" s="194"/>
      <c r="AC498" s="194"/>
      <c r="AD498" s="194"/>
    </row>
    <row r="499" spans="1:30" outlineLevel="1" x14ac:dyDescent="0.2">
      <c r="A499" s="144" t="s">
        <v>1213</v>
      </c>
      <c r="B499" s="144">
        <v>23</v>
      </c>
      <c r="C499" s="144" t="s">
        <v>1190</v>
      </c>
      <c r="D499" s="158">
        <v>5162</v>
      </c>
      <c r="E499" s="124" t="s">
        <v>123</v>
      </c>
      <c r="F499" s="158"/>
      <c r="G499" s="192"/>
      <c r="H499" s="145">
        <v>5</v>
      </c>
      <c r="I499" s="145">
        <v>1</v>
      </c>
      <c r="J499" s="145">
        <v>1</v>
      </c>
      <c r="K499" s="144">
        <v>1</v>
      </c>
      <c r="L499" s="144">
        <v>5</v>
      </c>
      <c r="M499" s="144">
        <v>2</v>
      </c>
      <c r="N499" s="144" t="s">
        <v>1191</v>
      </c>
      <c r="O499" s="123">
        <f>(H499)/((1/M499)*L499)</f>
        <v>2</v>
      </c>
      <c r="P499" s="193">
        <f>1/K499</f>
        <v>1</v>
      </c>
      <c r="Q499" s="194">
        <f>H499/(I499*P499)</f>
        <v>5</v>
      </c>
      <c r="R499" s="124">
        <f>D499*I499*J499</f>
        <v>5162</v>
      </c>
      <c r="S499" s="124">
        <f>D499*H499*I499*J499</f>
        <v>25810</v>
      </c>
      <c r="T499" s="124" t="s">
        <v>123</v>
      </c>
      <c r="U499" s="124">
        <f>S499/(O499+Q499)</f>
        <v>3687.1428571428573</v>
      </c>
      <c r="V499" s="124" t="s">
        <v>123</v>
      </c>
      <c r="W499" s="124" t="s">
        <v>123</v>
      </c>
      <c r="X499" s="124" t="s">
        <v>123</v>
      </c>
      <c r="Y499" s="194"/>
      <c r="Z499" s="194"/>
      <c r="AA499" s="194"/>
      <c r="AB499" s="194"/>
      <c r="AC499" s="194"/>
      <c r="AD499" s="194"/>
    </row>
    <row r="500" spans="1:30" outlineLevel="1" x14ac:dyDescent="0.2">
      <c r="A500" s="144" t="s">
        <v>1213</v>
      </c>
      <c r="B500" s="144">
        <v>24</v>
      </c>
      <c r="C500" s="144" t="s">
        <v>1190</v>
      </c>
      <c r="D500" s="158">
        <v>5236</v>
      </c>
      <c r="E500" s="124" t="s">
        <v>123</v>
      </c>
      <c r="F500" s="158"/>
      <c r="G500" s="192"/>
      <c r="H500" s="145">
        <v>5</v>
      </c>
      <c r="I500" s="145">
        <v>1</v>
      </c>
      <c r="J500" s="145">
        <v>1</v>
      </c>
      <c r="K500" s="144">
        <v>1</v>
      </c>
      <c r="L500" s="144">
        <v>5</v>
      </c>
      <c r="M500" s="144">
        <v>2</v>
      </c>
      <c r="N500" s="144" t="s">
        <v>1191</v>
      </c>
      <c r="O500" s="123">
        <f>(H500)/((1/M500)*L500)</f>
        <v>2</v>
      </c>
      <c r="P500" s="193">
        <f>1/K500</f>
        <v>1</v>
      </c>
      <c r="Q500" s="194">
        <f>H500/(I500*P500)</f>
        <v>5</v>
      </c>
      <c r="R500" s="124">
        <f>D500*I500*J500</f>
        <v>5236</v>
      </c>
      <c r="S500" s="124">
        <f>D500*H500*I500*J500</f>
        <v>26180</v>
      </c>
      <c r="T500" s="124" t="s">
        <v>123</v>
      </c>
      <c r="U500" s="124">
        <f>S500/(O500+Q500)</f>
        <v>3740</v>
      </c>
      <c r="V500" s="124" t="s">
        <v>123</v>
      </c>
      <c r="W500" s="124" t="s">
        <v>123</v>
      </c>
      <c r="X500" s="124" t="s">
        <v>123</v>
      </c>
      <c r="Y500" s="194"/>
      <c r="Z500" s="194"/>
      <c r="AA500" s="194"/>
      <c r="AB500" s="194"/>
      <c r="AC500" s="194"/>
      <c r="AD500" s="194"/>
    </row>
    <row r="501" spans="1:30" outlineLevel="1" x14ac:dyDescent="0.2">
      <c r="A501" s="144" t="s">
        <v>1213</v>
      </c>
      <c r="B501" s="144">
        <v>25</v>
      </c>
      <c r="C501" s="144" t="s">
        <v>1190</v>
      </c>
      <c r="D501" s="158">
        <v>5310</v>
      </c>
      <c r="E501" s="124" t="s">
        <v>123</v>
      </c>
      <c r="F501" s="158"/>
      <c r="G501" s="192"/>
      <c r="H501" s="145">
        <v>5</v>
      </c>
      <c r="I501" s="145">
        <v>1</v>
      </c>
      <c r="J501" s="145">
        <v>1</v>
      </c>
      <c r="K501" s="144">
        <v>1</v>
      </c>
      <c r="L501" s="144">
        <v>5</v>
      </c>
      <c r="M501" s="144">
        <v>2</v>
      </c>
      <c r="N501" s="144" t="s">
        <v>1191</v>
      </c>
      <c r="O501" s="123">
        <f>(H501)/((1/M501)*L501)</f>
        <v>2</v>
      </c>
      <c r="P501" s="193">
        <f>1/K501</f>
        <v>1</v>
      </c>
      <c r="Q501" s="194">
        <f>H501/(I501*P501)</f>
        <v>5</v>
      </c>
      <c r="R501" s="124">
        <f>D501*I501*J501</f>
        <v>5310</v>
      </c>
      <c r="S501" s="124">
        <f>D501*H501*I501*J501</f>
        <v>26550</v>
      </c>
      <c r="T501" s="124" t="s">
        <v>123</v>
      </c>
      <c r="U501" s="124">
        <f>S501/(O501+Q501)</f>
        <v>3792.8571428571427</v>
      </c>
      <c r="V501" s="124" t="s">
        <v>123</v>
      </c>
      <c r="W501" s="124" t="s">
        <v>123</v>
      </c>
      <c r="X501" s="124" t="s">
        <v>123</v>
      </c>
      <c r="Y501" s="194"/>
      <c r="Z501" s="194"/>
      <c r="AA501" s="194"/>
      <c r="AB501" s="194"/>
      <c r="AC501" s="194"/>
      <c r="AD501" s="194"/>
    </row>
    <row r="502" spans="1:30" x14ac:dyDescent="0.2">
      <c r="A502" s="144" t="s">
        <v>1214</v>
      </c>
      <c r="B502" s="144">
        <v>1</v>
      </c>
      <c r="C502" s="144" t="s">
        <v>1190</v>
      </c>
      <c r="D502" s="158">
        <v>13130</v>
      </c>
      <c r="E502" s="124" t="s">
        <v>123</v>
      </c>
      <c r="F502" s="158"/>
      <c r="G502" s="192"/>
      <c r="H502" s="144">
        <v>1</v>
      </c>
      <c r="I502" s="144">
        <v>1</v>
      </c>
      <c r="J502" s="144">
        <v>1</v>
      </c>
      <c r="K502" s="125">
        <v>4</v>
      </c>
      <c r="L502" s="144">
        <v>1</v>
      </c>
      <c r="M502" s="144">
        <v>4</v>
      </c>
      <c r="N502" s="144" t="s">
        <v>1191</v>
      </c>
      <c r="O502" s="123">
        <f>M502</f>
        <v>4</v>
      </c>
      <c r="P502" s="193">
        <f>1/K502</f>
        <v>0.25</v>
      </c>
      <c r="Q502" s="194">
        <f>H502/(I502*P502)</f>
        <v>4</v>
      </c>
      <c r="R502" s="124">
        <f>D502*I502*J502</f>
        <v>13130</v>
      </c>
      <c r="S502" s="124">
        <f>D502*H502*I502*J502</f>
        <v>13130</v>
      </c>
      <c r="T502" s="124">
        <f>(D502*J502)*(1/K502)</f>
        <v>3282.5</v>
      </c>
      <c r="U502" s="124">
        <f>S502/(O502+Q502)</f>
        <v>1641.25</v>
      </c>
      <c r="V502" s="124" t="s">
        <v>123</v>
      </c>
      <c r="W502" s="124" t="s">
        <v>123</v>
      </c>
      <c r="X502" s="124" t="s">
        <v>123</v>
      </c>
      <c r="Y502" s="194"/>
      <c r="Z502" s="194"/>
      <c r="AA502" s="194"/>
      <c r="AB502" s="194"/>
      <c r="AC502" s="194"/>
      <c r="AD502" s="194"/>
    </row>
    <row r="503" spans="1:30" outlineLevel="1" x14ac:dyDescent="0.2">
      <c r="A503" s="144" t="s">
        <v>1214</v>
      </c>
      <c r="B503" s="144">
        <v>2</v>
      </c>
      <c r="C503" s="144" t="s">
        <v>1190</v>
      </c>
      <c r="D503" s="158">
        <v>13400</v>
      </c>
      <c r="E503" s="124" t="s">
        <v>123</v>
      </c>
      <c r="F503" s="158"/>
      <c r="G503" s="192"/>
      <c r="H503" s="144">
        <v>1</v>
      </c>
      <c r="I503" s="144">
        <v>1</v>
      </c>
      <c r="J503" s="144">
        <v>1</v>
      </c>
      <c r="K503" s="125">
        <v>4</v>
      </c>
      <c r="L503" s="144">
        <v>1</v>
      </c>
      <c r="M503" s="144">
        <v>4</v>
      </c>
      <c r="N503" s="144" t="s">
        <v>1191</v>
      </c>
      <c r="O503" s="123">
        <f>(H503)/((1/M503)*L503)</f>
        <v>4</v>
      </c>
      <c r="P503" s="193">
        <f>1/K503</f>
        <v>0.25</v>
      </c>
      <c r="Q503" s="194">
        <f>H503/(I503*P503)</f>
        <v>4</v>
      </c>
      <c r="R503" s="124">
        <f>D503*I503*J503</f>
        <v>13400</v>
      </c>
      <c r="S503" s="124">
        <f>D503*H503*I503*J503</f>
        <v>13400</v>
      </c>
      <c r="T503" s="124">
        <f>(D503*J503)*(1/K503)</f>
        <v>3350</v>
      </c>
      <c r="U503" s="124">
        <f>S503/(O503+Q503)</f>
        <v>1675</v>
      </c>
      <c r="V503" s="124" t="s">
        <v>123</v>
      </c>
      <c r="W503" s="124" t="s">
        <v>123</v>
      </c>
      <c r="X503" s="124" t="s">
        <v>123</v>
      </c>
      <c r="Y503" s="194"/>
      <c r="Z503" s="194"/>
      <c r="AA503" s="194"/>
      <c r="AB503" s="194"/>
      <c r="AC503" s="194"/>
      <c r="AD503" s="194"/>
    </row>
    <row r="504" spans="1:30" outlineLevel="1" x14ac:dyDescent="0.2">
      <c r="A504" s="144" t="s">
        <v>1214</v>
      </c>
      <c r="B504" s="144">
        <v>3</v>
      </c>
      <c r="C504" s="144" t="s">
        <v>1190</v>
      </c>
      <c r="D504" s="158">
        <v>13670</v>
      </c>
      <c r="E504" s="124" t="s">
        <v>123</v>
      </c>
      <c r="F504" s="158"/>
      <c r="G504" s="192"/>
      <c r="H504" s="144">
        <v>1</v>
      </c>
      <c r="I504" s="144">
        <v>1</v>
      </c>
      <c r="J504" s="144">
        <v>1</v>
      </c>
      <c r="K504" s="125">
        <v>4</v>
      </c>
      <c r="L504" s="144">
        <v>1</v>
      </c>
      <c r="M504" s="144">
        <v>4</v>
      </c>
      <c r="N504" s="144" t="s">
        <v>1191</v>
      </c>
      <c r="O504" s="123">
        <f>(H504)/((1/M504)*L504)</f>
        <v>4</v>
      </c>
      <c r="P504" s="193">
        <f>1/K504</f>
        <v>0.25</v>
      </c>
      <c r="Q504" s="194">
        <f>H504/(I504*P504)</f>
        <v>4</v>
      </c>
      <c r="R504" s="124">
        <f>D504*I504*J504</f>
        <v>13670</v>
      </c>
      <c r="S504" s="124">
        <f>D504*H504*I504*J504</f>
        <v>13670</v>
      </c>
      <c r="T504" s="124">
        <f>(D504*J504)*(1/K504)</f>
        <v>3417.5</v>
      </c>
      <c r="U504" s="124">
        <f>S504/(O504+Q504)</f>
        <v>1708.75</v>
      </c>
      <c r="V504" s="124" t="s">
        <v>123</v>
      </c>
      <c r="W504" s="124" t="s">
        <v>123</v>
      </c>
      <c r="X504" s="124" t="s">
        <v>123</v>
      </c>
      <c r="Y504" s="194"/>
      <c r="Z504" s="194"/>
      <c r="AA504" s="194"/>
      <c r="AB504" s="194"/>
      <c r="AC504" s="194"/>
      <c r="AD504" s="194"/>
    </row>
    <row r="505" spans="1:30" outlineLevel="1" x14ac:dyDescent="0.2">
      <c r="A505" s="144" t="s">
        <v>1214</v>
      </c>
      <c r="B505" s="144">
        <v>4</v>
      </c>
      <c r="C505" s="144" t="s">
        <v>1190</v>
      </c>
      <c r="D505" s="158">
        <v>13940</v>
      </c>
      <c r="E505" s="124" t="s">
        <v>123</v>
      </c>
      <c r="F505" s="158"/>
      <c r="G505" s="192"/>
      <c r="H505" s="144">
        <v>1</v>
      </c>
      <c r="I505" s="144">
        <v>1</v>
      </c>
      <c r="J505" s="144">
        <v>1</v>
      </c>
      <c r="K505" s="125">
        <v>4</v>
      </c>
      <c r="L505" s="144">
        <v>1</v>
      </c>
      <c r="M505" s="144">
        <v>4</v>
      </c>
      <c r="N505" s="144" t="s">
        <v>1191</v>
      </c>
      <c r="O505" s="123">
        <f>(H505)/((1/M505)*L505)</f>
        <v>4</v>
      </c>
      <c r="P505" s="193">
        <f>1/K505</f>
        <v>0.25</v>
      </c>
      <c r="Q505" s="194">
        <f>H505/(I505*P505)</f>
        <v>4</v>
      </c>
      <c r="R505" s="124">
        <f>D505*I505*J505</f>
        <v>13940</v>
      </c>
      <c r="S505" s="124">
        <f>D505*H505*I505*J505</f>
        <v>13940</v>
      </c>
      <c r="T505" s="124">
        <f>(D505*J505)*(1/K505)</f>
        <v>3485</v>
      </c>
      <c r="U505" s="124">
        <f>S505/(O505+Q505)</f>
        <v>1742.5</v>
      </c>
      <c r="V505" s="124" t="s">
        <v>123</v>
      </c>
      <c r="W505" s="124" t="s">
        <v>123</v>
      </c>
      <c r="X505" s="124" t="s">
        <v>123</v>
      </c>
      <c r="Y505" s="194"/>
      <c r="Z505" s="194"/>
      <c r="AA505" s="194"/>
      <c r="AB505" s="194"/>
      <c r="AC505" s="194"/>
      <c r="AD505" s="194"/>
    </row>
    <row r="506" spans="1:30" outlineLevel="1" x14ac:dyDescent="0.2">
      <c r="A506" s="144" t="s">
        <v>1214</v>
      </c>
      <c r="B506" s="144">
        <v>5</v>
      </c>
      <c r="C506" s="144" t="s">
        <v>1190</v>
      </c>
      <c r="D506" s="158">
        <v>14210</v>
      </c>
      <c r="E506" s="124" t="s">
        <v>123</v>
      </c>
      <c r="F506" s="158"/>
      <c r="G506" s="192"/>
      <c r="H506" s="144">
        <v>1</v>
      </c>
      <c r="I506" s="144">
        <v>1</v>
      </c>
      <c r="J506" s="144">
        <v>1</v>
      </c>
      <c r="K506" s="125">
        <v>4</v>
      </c>
      <c r="L506" s="144">
        <v>1</v>
      </c>
      <c r="M506" s="144">
        <v>4</v>
      </c>
      <c r="N506" s="144" t="s">
        <v>1191</v>
      </c>
      <c r="O506" s="123">
        <f>(H506)/((1/M506)*L506)</f>
        <v>4</v>
      </c>
      <c r="P506" s="193">
        <f>1/K506</f>
        <v>0.25</v>
      </c>
      <c r="Q506" s="194">
        <f>H506/(I506*P506)</f>
        <v>4</v>
      </c>
      <c r="R506" s="124">
        <f>D506*I506*J506</f>
        <v>14210</v>
      </c>
      <c r="S506" s="124">
        <f>D506*H506*I506*J506</f>
        <v>14210</v>
      </c>
      <c r="T506" s="124">
        <f>(D506*J506)*(1/K506)</f>
        <v>3552.5</v>
      </c>
      <c r="U506" s="124">
        <f>S506/(O506+Q506)</f>
        <v>1776.25</v>
      </c>
      <c r="V506" s="124" t="s">
        <v>123</v>
      </c>
      <c r="W506" s="124" t="s">
        <v>123</v>
      </c>
      <c r="X506" s="124" t="s">
        <v>123</v>
      </c>
      <c r="Y506" s="194"/>
      <c r="Z506" s="194"/>
      <c r="AA506" s="194"/>
      <c r="AB506" s="194"/>
      <c r="AC506" s="194"/>
      <c r="AD506" s="194"/>
    </row>
    <row r="507" spans="1:30" outlineLevel="1" x14ac:dyDescent="0.2">
      <c r="A507" s="144" t="s">
        <v>1214</v>
      </c>
      <c r="B507" s="144">
        <v>6</v>
      </c>
      <c r="C507" s="144" t="s">
        <v>1190</v>
      </c>
      <c r="D507" s="158">
        <v>14480</v>
      </c>
      <c r="E507" s="124" t="s">
        <v>123</v>
      </c>
      <c r="F507" s="158"/>
      <c r="G507" s="192"/>
      <c r="H507" s="144">
        <v>1</v>
      </c>
      <c r="I507" s="144">
        <v>1</v>
      </c>
      <c r="J507" s="144">
        <v>1</v>
      </c>
      <c r="K507" s="125">
        <v>4</v>
      </c>
      <c r="L507" s="144">
        <v>1</v>
      </c>
      <c r="M507" s="144">
        <v>4</v>
      </c>
      <c r="N507" s="144" t="s">
        <v>1191</v>
      </c>
      <c r="O507" s="123">
        <f>(H507)/((1/M507)*L507)</f>
        <v>4</v>
      </c>
      <c r="P507" s="193">
        <f>1/K507</f>
        <v>0.25</v>
      </c>
      <c r="Q507" s="194">
        <f>H507/(I507*P507)</f>
        <v>4</v>
      </c>
      <c r="R507" s="124">
        <f>D507*I507*J507</f>
        <v>14480</v>
      </c>
      <c r="S507" s="124">
        <f>D507*H507*I507*J507</f>
        <v>14480</v>
      </c>
      <c r="T507" s="124">
        <f>(D507*J507)*(1/K507)</f>
        <v>3620</v>
      </c>
      <c r="U507" s="124">
        <f>S507/(O507+Q507)</f>
        <v>1810</v>
      </c>
      <c r="V507" s="124" t="s">
        <v>123</v>
      </c>
      <c r="W507" s="124" t="s">
        <v>123</v>
      </c>
      <c r="X507" s="124" t="s">
        <v>123</v>
      </c>
      <c r="Y507" s="194"/>
      <c r="Z507" s="194"/>
      <c r="AA507" s="194"/>
      <c r="AB507" s="194"/>
      <c r="AC507" s="194"/>
      <c r="AD507" s="194"/>
    </row>
    <row r="508" spans="1:30" outlineLevel="1" x14ac:dyDescent="0.2">
      <c r="A508" s="144" t="s">
        <v>1214</v>
      </c>
      <c r="B508" s="144">
        <v>7</v>
      </c>
      <c r="C508" s="144" t="s">
        <v>1190</v>
      </c>
      <c r="D508" s="158">
        <v>14750</v>
      </c>
      <c r="E508" s="124" t="s">
        <v>123</v>
      </c>
      <c r="F508" s="158"/>
      <c r="G508" s="192"/>
      <c r="H508" s="144">
        <v>1</v>
      </c>
      <c r="I508" s="144">
        <v>1</v>
      </c>
      <c r="J508" s="144">
        <v>1</v>
      </c>
      <c r="K508" s="125">
        <v>4</v>
      </c>
      <c r="L508" s="144">
        <v>1</v>
      </c>
      <c r="M508" s="144">
        <v>4</v>
      </c>
      <c r="N508" s="144" t="s">
        <v>1191</v>
      </c>
      <c r="O508" s="123">
        <f>(H508)/((1/M508)*L508)</f>
        <v>4</v>
      </c>
      <c r="P508" s="193">
        <f>1/K508</f>
        <v>0.25</v>
      </c>
      <c r="Q508" s="194">
        <f>H508/(I508*P508)</f>
        <v>4</v>
      </c>
      <c r="R508" s="124">
        <f>D508*I508*J508</f>
        <v>14750</v>
      </c>
      <c r="S508" s="124">
        <f>D508*H508*I508*J508</f>
        <v>14750</v>
      </c>
      <c r="T508" s="124">
        <f>(D508*J508)*(1/K508)</f>
        <v>3687.5</v>
      </c>
      <c r="U508" s="124">
        <f>S508/(O508+Q508)</f>
        <v>1843.75</v>
      </c>
      <c r="V508" s="124" t="s">
        <v>123</v>
      </c>
      <c r="W508" s="124" t="s">
        <v>123</v>
      </c>
      <c r="X508" s="124" t="s">
        <v>123</v>
      </c>
      <c r="Y508" s="194"/>
      <c r="Z508" s="194"/>
      <c r="AA508" s="194"/>
      <c r="AB508" s="194"/>
      <c r="AC508" s="194"/>
      <c r="AD508" s="194"/>
    </row>
    <row r="509" spans="1:30" outlineLevel="1" x14ac:dyDescent="0.2">
      <c r="A509" s="144" t="s">
        <v>1214</v>
      </c>
      <c r="B509" s="144">
        <v>8</v>
      </c>
      <c r="C509" s="144" t="s">
        <v>1190</v>
      </c>
      <c r="D509" s="158">
        <v>15020</v>
      </c>
      <c r="E509" s="124" t="s">
        <v>123</v>
      </c>
      <c r="F509" s="158"/>
      <c r="G509" s="192"/>
      <c r="H509" s="144">
        <v>1</v>
      </c>
      <c r="I509" s="144">
        <v>1</v>
      </c>
      <c r="J509" s="144">
        <v>1</v>
      </c>
      <c r="K509" s="125">
        <v>4</v>
      </c>
      <c r="L509" s="144">
        <v>1</v>
      </c>
      <c r="M509" s="144">
        <v>4</v>
      </c>
      <c r="N509" s="144" t="s">
        <v>1191</v>
      </c>
      <c r="O509" s="123">
        <f>(H509)/((1/M509)*L509)</f>
        <v>4</v>
      </c>
      <c r="P509" s="193">
        <f>1/K509</f>
        <v>0.25</v>
      </c>
      <c r="Q509" s="194">
        <f>H509/(I509*P509)</f>
        <v>4</v>
      </c>
      <c r="R509" s="124">
        <f>D509*I509*J509</f>
        <v>15020</v>
      </c>
      <c r="S509" s="124">
        <f>D509*H509*I509*J509</f>
        <v>15020</v>
      </c>
      <c r="T509" s="124">
        <f>(D509*J509)*(1/K509)</f>
        <v>3755</v>
      </c>
      <c r="U509" s="124">
        <f>S509/(O509+Q509)</f>
        <v>1877.5</v>
      </c>
      <c r="V509" s="124" t="s">
        <v>123</v>
      </c>
      <c r="W509" s="124" t="s">
        <v>123</v>
      </c>
      <c r="X509" s="124" t="s">
        <v>123</v>
      </c>
      <c r="Y509" s="194"/>
      <c r="Z509" s="194"/>
      <c r="AA509" s="194"/>
      <c r="AB509" s="194"/>
      <c r="AC509" s="194"/>
      <c r="AD509" s="194"/>
    </row>
    <row r="510" spans="1:30" outlineLevel="1" x14ac:dyDescent="0.2">
      <c r="A510" s="144" t="s">
        <v>1214</v>
      </c>
      <c r="B510" s="144">
        <v>9</v>
      </c>
      <c r="C510" s="144" t="s">
        <v>1190</v>
      </c>
      <c r="D510" s="158">
        <v>15290</v>
      </c>
      <c r="E510" s="124" t="s">
        <v>123</v>
      </c>
      <c r="F510" s="158"/>
      <c r="G510" s="192"/>
      <c r="H510" s="144">
        <v>1</v>
      </c>
      <c r="I510" s="144">
        <v>1</v>
      </c>
      <c r="J510" s="144">
        <v>1</v>
      </c>
      <c r="K510" s="125">
        <v>4</v>
      </c>
      <c r="L510" s="144">
        <v>1</v>
      </c>
      <c r="M510" s="144">
        <v>4</v>
      </c>
      <c r="N510" s="144" t="s">
        <v>1191</v>
      </c>
      <c r="O510" s="123">
        <f>(H510)/((1/M510)*L510)</f>
        <v>4</v>
      </c>
      <c r="P510" s="193">
        <f>1/K510</f>
        <v>0.25</v>
      </c>
      <c r="Q510" s="194">
        <f>H510/(I510*P510)</f>
        <v>4</v>
      </c>
      <c r="R510" s="124">
        <f>D510*I510*J510</f>
        <v>15290</v>
      </c>
      <c r="S510" s="124">
        <f>D510*H510*I510*J510</f>
        <v>15290</v>
      </c>
      <c r="T510" s="124">
        <f>(D510*J510)*(1/K510)</f>
        <v>3822.5</v>
      </c>
      <c r="U510" s="124">
        <f>S510/(O510+Q510)</f>
        <v>1911.25</v>
      </c>
      <c r="V510" s="124" t="s">
        <v>123</v>
      </c>
      <c r="W510" s="124" t="s">
        <v>123</v>
      </c>
      <c r="X510" s="124" t="s">
        <v>123</v>
      </c>
      <c r="Y510" s="194"/>
      <c r="Z510" s="194"/>
      <c r="AA510" s="194"/>
      <c r="AB510" s="194"/>
      <c r="AC510" s="194"/>
      <c r="AD510" s="194"/>
    </row>
    <row r="511" spans="1:30" outlineLevel="1" x14ac:dyDescent="0.2">
      <c r="A511" s="144" t="s">
        <v>1214</v>
      </c>
      <c r="B511" s="144">
        <v>10</v>
      </c>
      <c r="C511" s="144" t="s">
        <v>1190</v>
      </c>
      <c r="D511" s="158">
        <v>15560</v>
      </c>
      <c r="E511" s="124" t="s">
        <v>123</v>
      </c>
      <c r="F511" s="158"/>
      <c r="G511" s="192"/>
      <c r="H511" s="144">
        <v>1</v>
      </c>
      <c r="I511" s="144">
        <v>1</v>
      </c>
      <c r="J511" s="144">
        <v>1</v>
      </c>
      <c r="K511" s="125">
        <v>4</v>
      </c>
      <c r="L511" s="144">
        <v>1</v>
      </c>
      <c r="M511" s="144">
        <v>4</v>
      </c>
      <c r="N511" s="144" t="s">
        <v>1191</v>
      </c>
      <c r="O511" s="123">
        <f>(H511)/((1/M511)*L511)</f>
        <v>4</v>
      </c>
      <c r="P511" s="193">
        <f>1/K511</f>
        <v>0.25</v>
      </c>
      <c r="Q511" s="194">
        <f>H511/(I511*P511)</f>
        <v>4</v>
      </c>
      <c r="R511" s="124">
        <f>D511*I511*J511</f>
        <v>15560</v>
      </c>
      <c r="S511" s="124">
        <f>D511*H511*I511*J511</f>
        <v>15560</v>
      </c>
      <c r="T511" s="124">
        <f>(D511*J511)*(1/K511)</f>
        <v>3890</v>
      </c>
      <c r="U511" s="124">
        <f>S511/(O511+Q511)</f>
        <v>1945</v>
      </c>
      <c r="V511" s="124" t="s">
        <v>123</v>
      </c>
      <c r="W511" s="124" t="s">
        <v>123</v>
      </c>
      <c r="X511" s="124" t="s">
        <v>123</v>
      </c>
      <c r="Y511" s="194"/>
      <c r="Z511" s="194"/>
      <c r="AA511" s="194"/>
      <c r="AB511" s="194"/>
      <c r="AC511" s="194"/>
      <c r="AD511" s="194"/>
    </row>
    <row r="512" spans="1:30" outlineLevel="1" x14ac:dyDescent="0.2">
      <c r="A512" s="144" t="s">
        <v>1214</v>
      </c>
      <c r="B512" s="144">
        <v>11</v>
      </c>
      <c r="C512" s="144" t="s">
        <v>1190</v>
      </c>
      <c r="D512" s="158">
        <v>15830</v>
      </c>
      <c r="E512" s="124" t="s">
        <v>123</v>
      </c>
      <c r="F512" s="158"/>
      <c r="G512" s="192"/>
      <c r="H512" s="144">
        <v>1</v>
      </c>
      <c r="I512" s="144">
        <v>1</v>
      </c>
      <c r="J512" s="144">
        <v>1</v>
      </c>
      <c r="K512" s="125">
        <v>4</v>
      </c>
      <c r="L512" s="144">
        <v>1</v>
      </c>
      <c r="M512" s="144">
        <v>4</v>
      </c>
      <c r="N512" s="144" t="s">
        <v>1191</v>
      </c>
      <c r="O512" s="123">
        <f>(H512)/((1/M512)*L512)</f>
        <v>4</v>
      </c>
      <c r="P512" s="193">
        <f>1/K512</f>
        <v>0.25</v>
      </c>
      <c r="Q512" s="194">
        <f>H512/(I512*P512)</f>
        <v>4</v>
      </c>
      <c r="R512" s="124">
        <f>D512*I512*J512</f>
        <v>15830</v>
      </c>
      <c r="S512" s="124">
        <f>D512*H512*I512*J512</f>
        <v>15830</v>
      </c>
      <c r="T512" s="124">
        <f>(D512*J512)*(1/K512)</f>
        <v>3957.5</v>
      </c>
      <c r="U512" s="124">
        <f>S512/(O512+Q512)</f>
        <v>1978.75</v>
      </c>
      <c r="V512" s="124" t="s">
        <v>123</v>
      </c>
      <c r="W512" s="124" t="s">
        <v>123</v>
      </c>
      <c r="X512" s="124" t="s">
        <v>123</v>
      </c>
      <c r="Y512" s="194"/>
      <c r="Z512" s="194"/>
      <c r="AA512" s="194"/>
      <c r="AB512" s="194"/>
      <c r="AC512" s="194"/>
      <c r="AD512" s="194"/>
    </row>
    <row r="513" spans="1:30" outlineLevel="1" x14ac:dyDescent="0.2">
      <c r="A513" s="144" t="s">
        <v>1214</v>
      </c>
      <c r="B513" s="144">
        <v>12</v>
      </c>
      <c r="C513" s="144" t="s">
        <v>1190</v>
      </c>
      <c r="D513" s="158">
        <v>16100</v>
      </c>
      <c r="E513" s="124" t="s">
        <v>123</v>
      </c>
      <c r="F513" s="158"/>
      <c r="G513" s="192"/>
      <c r="H513" s="144">
        <v>1</v>
      </c>
      <c r="I513" s="144">
        <v>1</v>
      </c>
      <c r="J513" s="144">
        <v>1</v>
      </c>
      <c r="K513" s="125">
        <v>4</v>
      </c>
      <c r="L513" s="144">
        <v>1</v>
      </c>
      <c r="M513" s="144">
        <v>4</v>
      </c>
      <c r="N513" s="144" t="s">
        <v>1191</v>
      </c>
      <c r="O513" s="123">
        <f>(H513)/((1/M513)*L513)</f>
        <v>4</v>
      </c>
      <c r="P513" s="193">
        <f>1/K513</f>
        <v>0.25</v>
      </c>
      <c r="Q513" s="194">
        <f>H513/(I513*P513)</f>
        <v>4</v>
      </c>
      <c r="R513" s="124">
        <f>D513*I513*J513</f>
        <v>16100</v>
      </c>
      <c r="S513" s="124">
        <f>D513*H513*I513*J513</f>
        <v>16100</v>
      </c>
      <c r="T513" s="124">
        <f>(D513*J513)*(1/K513)</f>
        <v>4025</v>
      </c>
      <c r="U513" s="124">
        <f>S513/(O513+Q513)</f>
        <v>2012.5</v>
      </c>
      <c r="V513" s="124" t="s">
        <v>123</v>
      </c>
      <c r="W513" s="124" t="s">
        <v>123</v>
      </c>
      <c r="X513" s="124" t="s">
        <v>123</v>
      </c>
      <c r="Y513" s="194"/>
      <c r="Z513" s="194"/>
      <c r="AA513" s="194"/>
      <c r="AB513" s="194"/>
      <c r="AC513" s="194"/>
      <c r="AD513" s="194"/>
    </row>
    <row r="514" spans="1:30" outlineLevel="1" x14ac:dyDescent="0.2">
      <c r="A514" s="144" t="s">
        <v>1214</v>
      </c>
      <c r="B514" s="144">
        <v>13</v>
      </c>
      <c r="C514" s="144" t="s">
        <v>1190</v>
      </c>
      <c r="D514" s="158">
        <v>16370</v>
      </c>
      <c r="E514" s="124" t="s">
        <v>123</v>
      </c>
      <c r="F514" s="158"/>
      <c r="G514" s="192"/>
      <c r="H514" s="144">
        <v>1</v>
      </c>
      <c r="I514" s="144">
        <v>1</v>
      </c>
      <c r="J514" s="144">
        <v>1</v>
      </c>
      <c r="K514" s="125">
        <v>4</v>
      </c>
      <c r="L514" s="144">
        <v>1</v>
      </c>
      <c r="M514" s="144">
        <v>4</v>
      </c>
      <c r="N514" s="144" t="s">
        <v>1191</v>
      </c>
      <c r="O514" s="123">
        <f>(H514)/((1/M514)*L514)</f>
        <v>4</v>
      </c>
      <c r="P514" s="193">
        <f>1/K514</f>
        <v>0.25</v>
      </c>
      <c r="Q514" s="194">
        <f>H514/(I514*P514)</f>
        <v>4</v>
      </c>
      <c r="R514" s="124">
        <f>D514*I514*J514</f>
        <v>16370</v>
      </c>
      <c r="S514" s="124">
        <f>D514*H514*I514*J514</f>
        <v>16370</v>
      </c>
      <c r="T514" s="124">
        <f>(D514*J514)*(1/K514)</f>
        <v>4092.5</v>
      </c>
      <c r="U514" s="124">
        <f>S514/(O514+Q514)</f>
        <v>2046.25</v>
      </c>
      <c r="V514" s="124" t="s">
        <v>123</v>
      </c>
      <c r="W514" s="124" t="s">
        <v>123</v>
      </c>
      <c r="X514" s="124" t="s">
        <v>123</v>
      </c>
      <c r="Y514" s="194"/>
      <c r="Z514" s="194"/>
      <c r="AA514" s="194"/>
      <c r="AB514" s="194"/>
      <c r="AC514" s="194"/>
      <c r="AD514" s="194"/>
    </row>
    <row r="515" spans="1:30" outlineLevel="1" x14ac:dyDescent="0.2">
      <c r="A515" s="144" t="s">
        <v>1214</v>
      </c>
      <c r="B515" s="144">
        <v>14</v>
      </c>
      <c r="C515" s="144" t="s">
        <v>1190</v>
      </c>
      <c r="D515" s="158">
        <v>16640</v>
      </c>
      <c r="E515" s="124" t="s">
        <v>123</v>
      </c>
      <c r="F515" s="158"/>
      <c r="G515" s="192"/>
      <c r="H515" s="144">
        <v>1</v>
      </c>
      <c r="I515" s="144">
        <v>1</v>
      </c>
      <c r="J515" s="144">
        <v>1</v>
      </c>
      <c r="K515" s="125">
        <v>4</v>
      </c>
      <c r="L515" s="144">
        <v>1</v>
      </c>
      <c r="M515" s="144">
        <v>4</v>
      </c>
      <c r="N515" s="144" t="s">
        <v>1191</v>
      </c>
      <c r="O515" s="123">
        <f>(H515)/((1/M515)*L515)</f>
        <v>4</v>
      </c>
      <c r="P515" s="193">
        <f>1/K515</f>
        <v>0.25</v>
      </c>
      <c r="Q515" s="194">
        <f>H515/(I515*P515)</f>
        <v>4</v>
      </c>
      <c r="R515" s="124">
        <f>D515*I515*J515</f>
        <v>16640</v>
      </c>
      <c r="S515" s="124">
        <f>D515*H515*I515*J515</f>
        <v>16640</v>
      </c>
      <c r="T515" s="124">
        <f>(D515*J515)*(1/K515)</f>
        <v>4160</v>
      </c>
      <c r="U515" s="124">
        <f>S515/(O515+Q515)</f>
        <v>2080</v>
      </c>
      <c r="V515" s="124" t="s">
        <v>123</v>
      </c>
      <c r="W515" s="124" t="s">
        <v>123</v>
      </c>
      <c r="X515" s="124" t="s">
        <v>123</v>
      </c>
      <c r="Y515" s="194"/>
      <c r="Z515" s="194"/>
      <c r="AA515" s="194"/>
      <c r="AB515" s="194"/>
      <c r="AC515" s="194"/>
      <c r="AD515" s="194"/>
    </row>
    <row r="516" spans="1:30" outlineLevel="1" x14ac:dyDescent="0.2">
      <c r="A516" s="144" t="s">
        <v>1214</v>
      </c>
      <c r="B516" s="144">
        <v>15</v>
      </c>
      <c r="C516" s="144" t="s">
        <v>1190</v>
      </c>
      <c r="D516" s="158">
        <v>16910</v>
      </c>
      <c r="E516" s="124" t="s">
        <v>123</v>
      </c>
      <c r="F516" s="158"/>
      <c r="G516" s="192"/>
      <c r="H516" s="144">
        <v>1</v>
      </c>
      <c r="I516" s="144">
        <v>1</v>
      </c>
      <c r="J516" s="144">
        <v>1</v>
      </c>
      <c r="K516" s="125">
        <v>4</v>
      </c>
      <c r="L516" s="144">
        <v>1</v>
      </c>
      <c r="M516" s="144">
        <v>4</v>
      </c>
      <c r="N516" s="144" t="s">
        <v>1191</v>
      </c>
      <c r="O516" s="123">
        <f>(H516)/((1/M516)*L516)</f>
        <v>4</v>
      </c>
      <c r="P516" s="193">
        <f>1/K516</f>
        <v>0.25</v>
      </c>
      <c r="Q516" s="194">
        <f>H516/(I516*P516)</f>
        <v>4</v>
      </c>
      <c r="R516" s="124">
        <f>D516*I516*J516</f>
        <v>16910</v>
      </c>
      <c r="S516" s="124">
        <f>D516*H516*I516*J516</f>
        <v>16910</v>
      </c>
      <c r="T516" s="124">
        <f>(D516*J516)*(1/K516)</f>
        <v>4227.5</v>
      </c>
      <c r="U516" s="124">
        <f>S516/(O516+Q516)</f>
        <v>2113.75</v>
      </c>
      <c r="V516" s="124" t="s">
        <v>123</v>
      </c>
      <c r="W516" s="124" t="s">
        <v>123</v>
      </c>
      <c r="X516" s="124" t="s">
        <v>123</v>
      </c>
      <c r="Y516" s="194"/>
      <c r="Z516" s="194"/>
      <c r="AA516" s="194"/>
      <c r="AB516" s="194"/>
      <c r="AC516" s="194"/>
      <c r="AD516" s="194"/>
    </row>
    <row r="517" spans="1:30" outlineLevel="1" x14ac:dyDescent="0.2">
      <c r="A517" s="144" t="s">
        <v>1214</v>
      </c>
      <c r="B517" s="144">
        <v>16</v>
      </c>
      <c r="C517" s="144" t="s">
        <v>1190</v>
      </c>
      <c r="D517" s="158">
        <v>17180</v>
      </c>
      <c r="E517" s="124" t="s">
        <v>123</v>
      </c>
      <c r="F517" s="158"/>
      <c r="G517" s="192"/>
      <c r="H517" s="144">
        <v>1</v>
      </c>
      <c r="I517" s="144">
        <v>1</v>
      </c>
      <c r="J517" s="144">
        <v>1</v>
      </c>
      <c r="K517" s="125">
        <v>4</v>
      </c>
      <c r="L517" s="144">
        <v>1</v>
      </c>
      <c r="M517" s="144">
        <v>4</v>
      </c>
      <c r="N517" s="144" t="s">
        <v>1191</v>
      </c>
      <c r="O517" s="123">
        <f>(H517)/((1/M517)*L517)</f>
        <v>4</v>
      </c>
      <c r="P517" s="193">
        <f>1/K517</f>
        <v>0.25</v>
      </c>
      <c r="Q517" s="194">
        <f>H517/(I517*P517)</f>
        <v>4</v>
      </c>
      <c r="R517" s="124">
        <f>D517*I517*J517</f>
        <v>17180</v>
      </c>
      <c r="S517" s="124">
        <f>D517*H517*I517*J517</f>
        <v>17180</v>
      </c>
      <c r="T517" s="124">
        <f>(D517*J517)*(1/K517)</f>
        <v>4295</v>
      </c>
      <c r="U517" s="124">
        <f>S517/(O517+Q517)</f>
        <v>2147.5</v>
      </c>
      <c r="V517" s="124" t="s">
        <v>123</v>
      </c>
      <c r="W517" s="124" t="s">
        <v>123</v>
      </c>
      <c r="X517" s="124" t="s">
        <v>123</v>
      </c>
      <c r="Y517" s="194"/>
      <c r="Z517" s="194"/>
      <c r="AA517" s="194"/>
      <c r="AB517" s="194"/>
      <c r="AC517" s="194"/>
      <c r="AD517" s="194"/>
    </row>
    <row r="518" spans="1:30" outlineLevel="1" x14ac:dyDescent="0.2">
      <c r="A518" s="144" t="s">
        <v>1214</v>
      </c>
      <c r="B518" s="144">
        <v>17</v>
      </c>
      <c r="C518" s="144" t="s">
        <v>1190</v>
      </c>
      <c r="D518" s="158">
        <v>17460</v>
      </c>
      <c r="E518" s="124" t="s">
        <v>123</v>
      </c>
      <c r="F518" s="158"/>
      <c r="G518" s="192"/>
      <c r="H518" s="144">
        <v>1</v>
      </c>
      <c r="I518" s="144">
        <v>1</v>
      </c>
      <c r="J518" s="144">
        <v>1</v>
      </c>
      <c r="K518" s="125">
        <v>4</v>
      </c>
      <c r="L518" s="144">
        <v>1</v>
      </c>
      <c r="M518" s="144">
        <v>4</v>
      </c>
      <c r="N518" s="144" t="s">
        <v>1191</v>
      </c>
      <c r="O518" s="123">
        <f>(H518)/((1/M518)*L518)</f>
        <v>4</v>
      </c>
      <c r="P518" s="193">
        <f>1/K518</f>
        <v>0.25</v>
      </c>
      <c r="Q518" s="194">
        <f>H518/(I518*P518)</f>
        <v>4</v>
      </c>
      <c r="R518" s="124">
        <f>D518*I518*J518</f>
        <v>17460</v>
      </c>
      <c r="S518" s="124">
        <f>D518*H518*I518*J518</f>
        <v>17460</v>
      </c>
      <c r="T518" s="124">
        <f>(D518*J518)*(1/K518)</f>
        <v>4365</v>
      </c>
      <c r="U518" s="124">
        <f>S518/(O518+Q518)</f>
        <v>2182.5</v>
      </c>
      <c r="V518" s="124" t="s">
        <v>123</v>
      </c>
      <c r="W518" s="124" t="s">
        <v>123</v>
      </c>
      <c r="X518" s="124" t="s">
        <v>123</v>
      </c>
      <c r="Y518" s="194"/>
      <c r="Z518" s="194"/>
      <c r="AA518" s="194"/>
      <c r="AB518" s="194"/>
      <c r="AC518" s="194"/>
      <c r="AD518" s="194"/>
    </row>
    <row r="519" spans="1:30" outlineLevel="1" x14ac:dyDescent="0.2">
      <c r="A519" s="144" t="s">
        <v>1214</v>
      </c>
      <c r="B519" s="144">
        <v>18</v>
      </c>
      <c r="C519" s="144" t="s">
        <v>1190</v>
      </c>
      <c r="D519" s="158">
        <v>17740</v>
      </c>
      <c r="E519" s="124" t="s">
        <v>123</v>
      </c>
      <c r="F519" s="158"/>
      <c r="G519" s="192"/>
      <c r="H519" s="144">
        <v>1</v>
      </c>
      <c r="I519" s="144">
        <v>1</v>
      </c>
      <c r="J519" s="144">
        <v>1</v>
      </c>
      <c r="K519" s="125">
        <v>4</v>
      </c>
      <c r="L519" s="144">
        <v>1</v>
      </c>
      <c r="M519" s="144">
        <v>4</v>
      </c>
      <c r="N519" s="144" t="s">
        <v>1191</v>
      </c>
      <c r="O519" s="123">
        <f>(H519)/((1/M519)*L519)</f>
        <v>4</v>
      </c>
      <c r="P519" s="193">
        <f>1/K519</f>
        <v>0.25</v>
      </c>
      <c r="Q519" s="194">
        <f>H519/(I519*P519)</f>
        <v>4</v>
      </c>
      <c r="R519" s="124">
        <f>D519*I519*J519</f>
        <v>17740</v>
      </c>
      <c r="S519" s="124">
        <f>D519*H519*I519*J519</f>
        <v>17740</v>
      </c>
      <c r="T519" s="124">
        <f>(D519*J519)*(1/K519)</f>
        <v>4435</v>
      </c>
      <c r="U519" s="124">
        <f>S519/(O519+Q519)</f>
        <v>2217.5</v>
      </c>
      <c r="V519" s="124" t="s">
        <v>123</v>
      </c>
      <c r="W519" s="124" t="s">
        <v>123</v>
      </c>
      <c r="X519" s="124" t="s">
        <v>123</v>
      </c>
      <c r="Y519" s="194"/>
      <c r="Z519" s="194"/>
      <c r="AA519" s="194"/>
      <c r="AB519" s="194"/>
      <c r="AC519" s="194"/>
      <c r="AD519" s="194"/>
    </row>
    <row r="520" spans="1:30" outlineLevel="1" x14ac:dyDescent="0.2">
      <c r="A520" s="144" t="s">
        <v>1214</v>
      </c>
      <c r="B520" s="144">
        <v>19</v>
      </c>
      <c r="C520" s="144" t="s">
        <v>1190</v>
      </c>
      <c r="D520" s="158">
        <v>18020</v>
      </c>
      <c r="E520" s="124" t="s">
        <v>123</v>
      </c>
      <c r="F520" s="158"/>
      <c r="G520" s="192"/>
      <c r="H520" s="144">
        <v>1</v>
      </c>
      <c r="I520" s="144">
        <v>1</v>
      </c>
      <c r="J520" s="144">
        <v>1</v>
      </c>
      <c r="K520" s="125">
        <v>4</v>
      </c>
      <c r="L520" s="144">
        <v>1</v>
      </c>
      <c r="M520" s="144">
        <v>4</v>
      </c>
      <c r="N520" s="144" t="s">
        <v>1191</v>
      </c>
      <c r="O520" s="123">
        <f>(H520)/((1/M520)*L520)</f>
        <v>4</v>
      </c>
      <c r="P520" s="193">
        <f>1/K520</f>
        <v>0.25</v>
      </c>
      <c r="Q520" s="194">
        <f>H520/(I520*P520)</f>
        <v>4</v>
      </c>
      <c r="R520" s="124">
        <f>D520*I520*J520</f>
        <v>18020</v>
      </c>
      <c r="S520" s="124">
        <f>D520*H520*I520*J520</f>
        <v>18020</v>
      </c>
      <c r="T520" s="124">
        <f>(D520*J520)*(1/K520)</f>
        <v>4505</v>
      </c>
      <c r="U520" s="124">
        <f>S520/(O520+Q520)</f>
        <v>2252.5</v>
      </c>
      <c r="V520" s="124" t="s">
        <v>123</v>
      </c>
      <c r="W520" s="124" t="s">
        <v>123</v>
      </c>
      <c r="X520" s="124" t="s">
        <v>123</v>
      </c>
      <c r="Y520" s="194"/>
      <c r="Z520" s="194"/>
      <c r="AA520" s="194"/>
      <c r="AB520" s="194"/>
      <c r="AC520" s="194"/>
      <c r="AD520" s="194"/>
    </row>
    <row r="521" spans="1:30" outlineLevel="1" x14ac:dyDescent="0.2">
      <c r="A521" s="144" t="s">
        <v>1214</v>
      </c>
      <c r="B521" s="144">
        <v>20</v>
      </c>
      <c r="C521" s="144" t="s">
        <v>1190</v>
      </c>
      <c r="D521" s="158">
        <v>18300</v>
      </c>
      <c r="E521" s="124" t="s">
        <v>123</v>
      </c>
      <c r="F521" s="158"/>
      <c r="G521" s="192"/>
      <c r="H521" s="144">
        <v>1</v>
      </c>
      <c r="I521" s="144">
        <v>1</v>
      </c>
      <c r="J521" s="144">
        <v>1</v>
      </c>
      <c r="K521" s="125">
        <v>4</v>
      </c>
      <c r="L521" s="144">
        <v>1</v>
      </c>
      <c r="M521" s="144">
        <v>4</v>
      </c>
      <c r="N521" s="144" t="s">
        <v>1191</v>
      </c>
      <c r="O521" s="123">
        <f>(H521)/((1/M521)*L521)</f>
        <v>4</v>
      </c>
      <c r="P521" s="193">
        <f>1/K521</f>
        <v>0.25</v>
      </c>
      <c r="Q521" s="194">
        <f>H521/(I521*P521)</f>
        <v>4</v>
      </c>
      <c r="R521" s="124">
        <f>D521*I521*J521</f>
        <v>18300</v>
      </c>
      <c r="S521" s="124">
        <f>D521*H521*I521*J521</f>
        <v>18300</v>
      </c>
      <c r="T521" s="124">
        <f>(D521*J521)*(1/K521)</f>
        <v>4575</v>
      </c>
      <c r="U521" s="124">
        <f>S521/(O521+Q521)</f>
        <v>2287.5</v>
      </c>
      <c r="V521" s="124" t="s">
        <v>123</v>
      </c>
      <c r="W521" s="124" t="s">
        <v>123</v>
      </c>
      <c r="X521" s="124" t="s">
        <v>123</v>
      </c>
      <c r="Y521" s="194"/>
      <c r="Z521" s="194"/>
      <c r="AA521" s="194"/>
      <c r="AB521" s="194"/>
      <c r="AC521" s="194"/>
      <c r="AD521" s="194"/>
    </row>
    <row r="522" spans="1:30" outlineLevel="1" x14ac:dyDescent="0.2">
      <c r="A522" s="144" t="s">
        <v>1214</v>
      </c>
      <c r="B522" s="144">
        <v>21</v>
      </c>
      <c r="C522" s="144" t="s">
        <v>1190</v>
      </c>
      <c r="D522" s="158">
        <v>18580</v>
      </c>
      <c r="E522" s="124" t="s">
        <v>123</v>
      </c>
      <c r="F522" s="158"/>
      <c r="G522" s="192"/>
      <c r="H522" s="144">
        <v>1</v>
      </c>
      <c r="I522" s="144">
        <v>1</v>
      </c>
      <c r="J522" s="144">
        <v>1</v>
      </c>
      <c r="K522" s="125">
        <v>4</v>
      </c>
      <c r="L522" s="144">
        <v>1</v>
      </c>
      <c r="M522" s="144">
        <v>4</v>
      </c>
      <c r="N522" s="144" t="s">
        <v>1191</v>
      </c>
      <c r="O522" s="123">
        <f>(H522)/((1/M522)*L522)</f>
        <v>4</v>
      </c>
      <c r="P522" s="193">
        <f>1/K522</f>
        <v>0.25</v>
      </c>
      <c r="Q522" s="194">
        <f>H522/(I522*P522)</f>
        <v>4</v>
      </c>
      <c r="R522" s="124">
        <f>D522*I522*J522</f>
        <v>18580</v>
      </c>
      <c r="S522" s="124">
        <f>D522*H522*I522*J522</f>
        <v>18580</v>
      </c>
      <c r="T522" s="124">
        <f>(D522*J522)*(1/K522)</f>
        <v>4645</v>
      </c>
      <c r="U522" s="124">
        <f>S522/(O522+Q522)</f>
        <v>2322.5</v>
      </c>
      <c r="V522" s="124" t="s">
        <v>123</v>
      </c>
      <c r="W522" s="124" t="s">
        <v>123</v>
      </c>
      <c r="X522" s="124" t="s">
        <v>123</v>
      </c>
      <c r="Y522" s="194"/>
      <c r="Z522" s="194"/>
      <c r="AA522" s="194"/>
      <c r="AB522" s="194"/>
      <c r="AC522" s="194"/>
      <c r="AD522" s="194"/>
    </row>
    <row r="523" spans="1:30" outlineLevel="1" x14ac:dyDescent="0.2">
      <c r="A523" s="144" t="s">
        <v>1214</v>
      </c>
      <c r="B523" s="144">
        <v>22</v>
      </c>
      <c r="C523" s="144" t="s">
        <v>1190</v>
      </c>
      <c r="D523" s="158">
        <v>18860</v>
      </c>
      <c r="E523" s="124" t="s">
        <v>123</v>
      </c>
      <c r="F523" s="158"/>
      <c r="G523" s="192"/>
      <c r="H523" s="144">
        <v>1</v>
      </c>
      <c r="I523" s="144">
        <v>1</v>
      </c>
      <c r="J523" s="144">
        <v>1</v>
      </c>
      <c r="K523" s="125">
        <v>4</v>
      </c>
      <c r="L523" s="144">
        <v>1</v>
      </c>
      <c r="M523" s="144">
        <v>4</v>
      </c>
      <c r="N523" s="144" t="s">
        <v>1191</v>
      </c>
      <c r="O523" s="123">
        <f>(H523)/((1/M523)*L523)</f>
        <v>4</v>
      </c>
      <c r="P523" s="193">
        <f>1/K523</f>
        <v>0.25</v>
      </c>
      <c r="Q523" s="194">
        <f>H523/(I523*P523)</f>
        <v>4</v>
      </c>
      <c r="R523" s="124">
        <f>D523*I523*J523</f>
        <v>18860</v>
      </c>
      <c r="S523" s="124">
        <f>D523*H523*I523*J523</f>
        <v>18860</v>
      </c>
      <c r="T523" s="124">
        <f>(D523*J523)*(1/K523)</f>
        <v>4715</v>
      </c>
      <c r="U523" s="124">
        <f>S523/(O523+Q523)</f>
        <v>2357.5</v>
      </c>
      <c r="V523" s="124" t="s">
        <v>123</v>
      </c>
      <c r="W523" s="124" t="s">
        <v>123</v>
      </c>
      <c r="X523" s="124" t="s">
        <v>123</v>
      </c>
      <c r="Y523" s="194"/>
      <c r="Z523" s="194"/>
      <c r="AA523" s="194"/>
      <c r="AB523" s="194"/>
      <c r="AC523" s="194"/>
      <c r="AD523" s="194"/>
    </row>
    <row r="524" spans="1:30" outlineLevel="1" x14ac:dyDescent="0.2">
      <c r="A524" s="144" t="s">
        <v>1214</v>
      </c>
      <c r="B524" s="144">
        <v>23</v>
      </c>
      <c r="C524" s="144" t="s">
        <v>1190</v>
      </c>
      <c r="D524" s="158">
        <v>19140</v>
      </c>
      <c r="E524" s="124" t="s">
        <v>123</v>
      </c>
      <c r="F524" s="158"/>
      <c r="G524" s="192"/>
      <c r="H524" s="144">
        <v>1</v>
      </c>
      <c r="I524" s="144">
        <v>1</v>
      </c>
      <c r="J524" s="144">
        <v>1</v>
      </c>
      <c r="K524" s="125">
        <v>4</v>
      </c>
      <c r="L524" s="144">
        <v>1</v>
      </c>
      <c r="M524" s="144">
        <v>4</v>
      </c>
      <c r="N524" s="144" t="s">
        <v>1191</v>
      </c>
      <c r="O524" s="123">
        <f>(H524)/((1/M524)*L524)</f>
        <v>4</v>
      </c>
      <c r="P524" s="193">
        <f>1/K524</f>
        <v>0.25</v>
      </c>
      <c r="Q524" s="194">
        <f>H524/(I524*P524)</f>
        <v>4</v>
      </c>
      <c r="R524" s="124">
        <f>D524*I524*J524</f>
        <v>19140</v>
      </c>
      <c r="S524" s="124">
        <f>D524*H524*I524*J524</f>
        <v>19140</v>
      </c>
      <c r="T524" s="124">
        <f>(D524*J524)*(1/K524)</f>
        <v>4785</v>
      </c>
      <c r="U524" s="124">
        <f>S524/(O524+Q524)</f>
        <v>2392.5</v>
      </c>
      <c r="V524" s="124" t="s">
        <v>123</v>
      </c>
      <c r="W524" s="124" t="s">
        <v>123</v>
      </c>
      <c r="X524" s="124" t="s">
        <v>123</v>
      </c>
      <c r="Y524" s="194"/>
      <c r="Z524" s="194"/>
      <c r="AA524" s="194"/>
      <c r="AB524" s="194"/>
      <c r="AC524" s="194"/>
      <c r="AD524" s="194"/>
    </row>
    <row r="525" spans="1:30" outlineLevel="1" x14ac:dyDescent="0.2">
      <c r="A525" s="144" t="s">
        <v>1214</v>
      </c>
      <c r="B525" s="144">
        <v>24</v>
      </c>
      <c r="C525" s="144" t="s">
        <v>1190</v>
      </c>
      <c r="D525" s="158">
        <v>19420</v>
      </c>
      <c r="E525" s="124" t="s">
        <v>123</v>
      </c>
      <c r="F525" s="158"/>
      <c r="G525" s="192"/>
      <c r="H525" s="144">
        <v>1</v>
      </c>
      <c r="I525" s="144">
        <v>1</v>
      </c>
      <c r="J525" s="144">
        <v>1</v>
      </c>
      <c r="K525" s="125">
        <v>4</v>
      </c>
      <c r="L525" s="144">
        <v>1</v>
      </c>
      <c r="M525" s="144">
        <v>4</v>
      </c>
      <c r="N525" s="144" t="s">
        <v>1191</v>
      </c>
      <c r="O525" s="123">
        <f>(H525)/((1/M525)*L525)</f>
        <v>4</v>
      </c>
      <c r="P525" s="193">
        <f>1/K525</f>
        <v>0.25</v>
      </c>
      <c r="Q525" s="194">
        <f>H525/(I525*P525)</f>
        <v>4</v>
      </c>
      <c r="R525" s="124">
        <f>D525*I525*J525</f>
        <v>19420</v>
      </c>
      <c r="S525" s="124">
        <f>D525*H525*I525*J525</f>
        <v>19420</v>
      </c>
      <c r="T525" s="124">
        <f>(D525*J525)*(1/K525)</f>
        <v>4855</v>
      </c>
      <c r="U525" s="124">
        <f>S525/(O525+Q525)</f>
        <v>2427.5</v>
      </c>
      <c r="V525" s="124" t="s">
        <v>123</v>
      </c>
      <c r="W525" s="124" t="s">
        <v>123</v>
      </c>
      <c r="X525" s="124" t="s">
        <v>123</v>
      </c>
      <c r="Y525" s="194"/>
      <c r="Z525" s="194"/>
      <c r="AA525" s="194"/>
      <c r="AB525" s="194"/>
      <c r="AC525" s="194"/>
      <c r="AD525" s="194"/>
    </row>
    <row r="526" spans="1:30" outlineLevel="1" x14ac:dyDescent="0.2">
      <c r="A526" s="144" t="s">
        <v>1214</v>
      </c>
      <c r="B526" s="144">
        <v>25</v>
      </c>
      <c r="C526" s="144" t="s">
        <v>1190</v>
      </c>
      <c r="D526" s="158">
        <v>19700</v>
      </c>
      <c r="E526" s="124" t="s">
        <v>123</v>
      </c>
      <c r="F526" s="158"/>
      <c r="G526" s="192"/>
      <c r="H526" s="144">
        <v>1</v>
      </c>
      <c r="I526" s="144">
        <v>1</v>
      </c>
      <c r="J526" s="144">
        <v>1</v>
      </c>
      <c r="K526" s="125">
        <v>4</v>
      </c>
      <c r="L526" s="144">
        <v>1</v>
      </c>
      <c r="M526" s="144">
        <v>4</v>
      </c>
      <c r="N526" s="144" t="s">
        <v>1191</v>
      </c>
      <c r="O526" s="123">
        <f>(H526)/((1/M526)*L526)</f>
        <v>4</v>
      </c>
      <c r="P526" s="193">
        <f>1/K526</f>
        <v>0.25</v>
      </c>
      <c r="Q526" s="194">
        <f>H526/(I526*P526)</f>
        <v>4</v>
      </c>
      <c r="R526" s="124">
        <f>D526*I526*J526</f>
        <v>19700</v>
      </c>
      <c r="S526" s="124">
        <f>D526*H526*I526*J526</f>
        <v>19700</v>
      </c>
      <c r="T526" s="124">
        <f>(D526*J526)*(1/K526)</f>
        <v>4925</v>
      </c>
      <c r="U526" s="124">
        <f>S526/(O526+Q526)</f>
        <v>2462.5</v>
      </c>
      <c r="V526" s="124" t="s">
        <v>123</v>
      </c>
      <c r="W526" s="124" t="s">
        <v>123</v>
      </c>
      <c r="X526" s="124" t="s">
        <v>123</v>
      </c>
      <c r="Y526" s="194"/>
      <c r="Z526" s="194"/>
      <c r="AA526" s="194"/>
      <c r="AB526" s="194"/>
      <c r="AC526" s="194"/>
      <c r="AD526" s="194"/>
    </row>
    <row r="527" spans="1:30" x14ac:dyDescent="0.2">
      <c r="A527" s="144" t="s">
        <v>1215</v>
      </c>
      <c r="B527" s="144">
        <v>1</v>
      </c>
      <c r="C527" s="144" t="s">
        <v>1190</v>
      </c>
      <c r="D527" s="158">
        <v>2080</v>
      </c>
      <c r="E527" s="124" t="s">
        <v>123</v>
      </c>
      <c r="F527" s="158"/>
      <c r="G527" s="192"/>
      <c r="H527" s="144">
        <v>108</v>
      </c>
      <c r="I527" s="144">
        <v>1</v>
      </c>
      <c r="J527" s="144">
        <v>1</v>
      </c>
      <c r="K527" s="144">
        <v>0.215</v>
      </c>
      <c r="L527" s="144">
        <v>108</v>
      </c>
      <c r="M527" s="144">
        <v>8</v>
      </c>
      <c r="N527" s="144" t="s">
        <v>1191</v>
      </c>
      <c r="O527" s="123">
        <f>M527</f>
        <v>8</v>
      </c>
      <c r="P527" s="193">
        <f>1/K527</f>
        <v>4.6511627906976747</v>
      </c>
      <c r="Q527" s="194">
        <f>H527/(I527*P527)</f>
        <v>23.22</v>
      </c>
      <c r="R527" s="124">
        <f>D527*I527*J527</f>
        <v>2080</v>
      </c>
      <c r="S527" s="124">
        <f>D527*H527*I527*J527</f>
        <v>224640</v>
      </c>
      <c r="T527" s="124">
        <f>(D527*J527)*(1/K527)</f>
        <v>9674.4186046511641</v>
      </c>
      <c r="U527" s="124">
        <f>S527/(O527+Q527)</f>
        <v>7195.3875720691867</v>
      </c>
      <c r="V527" s="124" t="s">
        <v>123</v>
      </c>
      <c r="W527" s="124" t="s">
        <v>123</v>
      </c>
      <c r="X527" s="124">
        <f>((D527*J527)*(1/K527))*1.5</f>
        <v>14511.627906976746</v>
      </c>
      <c r="Y527" s="194"/>
      <c r="Z527" s="194"/>
      <c r="AA527" s="194"/>
      <c r="AB527" s="194"/>
      <c r="AC527" s="194"/>
      <c r="AD527" s="194"/>
    </row>
    <row r="528" spans="1:30" outlineLevel="1" x14ac:dyDescent="0.2">
      <c r="A528" s="144" t="s">
        <v>1215</v>
      </c>
      <c r="B528" s="144">
        <v>2</v>
      </c>
      <c r="C528" s="144" t="s">
        <v>1190</v>
      </c>
      <c r="D528" s="158">
        <v>2120</v>
      </c>
      <c r="E528" s="124" t="s">
        <v>123</v>
      </c>
      <c r="F528" s="158"/>
      <c r="G528" s="192"/>
      <c r="H528" s="144">
        <v>108</v>
      </c>
      <c r="I528" s="144">
        <v>1</v>
      </c>
      <c r="J528" s="144">
        <v>1</v>
      </c>
      <c r="K528" s="144">
        <v>0.215</v>
      </c>
      <c r="L528" s="144">
        <v>108</v>
      </c>
      <c r="M528" s="144">
        <v>8</v>
      </c>
      <c r="N528" s="144" t="s">
        <v>1191</v>
      </c>
      <c r="O528" s="123">
        <f>(H528)/((1/M528)*L528)</f>
        <v>8</v>
      </c>
      <c r="P528" s="193">
        <f>1/K528</f>
        <v>4.6511627906976747</v>
      </c>
      <c r="Q528" s="194">
        <f>H528/(I528*P528)</f>
        <v>23.22</v>
      </c>
      <c r="R528" s="124">
        <f>D528*I528*J528</f>
        <v>2120</v>
      </c>
      <c r="S528" s="124">
        <f>D528*H528*I528*J528</f>
        <v>228960</v>
      </c>
      <c r="T528" s="124">
        <f>(D528*J528)*(1/K528)</f>
        <v>9860.4651162790706</v>
      </c>
      <c r="U528" s="124">
        <f>S528/(O528+Q528)</f>
        <v>7333.7604099935943</v>
      </c>
      <c r="V528" s="124" t="s">
        <v>123</v>
      </c>
      <c r="W528" s="124" t="s">
        <v>123</v>
      </c>
      <c r="X528" s="124">
        <f>(D528*J528)*(1/K528)*1.5</f>
        <v>14790.697674418607</v>
      </c>
      <c r="Y528" s="194"/>
      <c r="Z528" s="194"/>
      <c r="AA528" s="194"/>
      <c r="AB528" s="194"/>
      <c r="AC528" s="194"/>
      <c r="AD528" s="194"/>
    </row>
    <row r="529" spans="1:30" outlineLevel="1" x14ac:dyDescent="0.2">
      <c r="A529" s="144" t="s">
        <v>1215</v>
      </c>
      <c r="B529" s="144">
        <v>3</v>
      </c>
      <c r="C529" s="144" t="s">
        <v>1190</v>
      </c>
      <c r="D529" s="158">
        <v>2160</v>
      </c>
      <c r="E529" s="124" t="s">
        <v>123</v>
      </c>
      <c r="F529" s="158"/>
      <c r="G529" s="192"/>
      <c r="H529" s="144">
        <v>108</v>
      </c>
      <c r="I529" s="144">
        <v>1</v>
      </c>
      <c r="J529" s="144">
        <v>1</v>
      </c>
      <c r="K529" s="144">
        <v>0.215</v>
      </c>
      <c r="L529" s="144">
        <v>108</v>
      </c>
      <c r="M529" s="144">
        <v>8</v>
      </c>
      <c r="N529" s="144" t="s">
        <v>1191</v>
      </c>
      <c r="O529" s="123">
        <f>(H529)/((1/M529)*L529)</f>
        <v>8</v>
      </c>
      <c r="P529" s="193">
        <f>1/K529</f>
        <v>4.6511627906976747</v>
      </c>
      <c r="Q529" s="194">
        <f>H529/(I529*P529)</f>
        <v>23.22</v>
      </c>
      <c r="R529" s="124">
        <f>D529*I529*J529</f>
        <v>2160</v>
      </c>
      <c r="S529" s="124">
        <f>D529*H529*I529*J529</f>
        <v>233280</v>
      </c>
      <c r="T529" s="124">
        <f>(D529*J529)*(1/K529)</f>
        <v>10046.511627906977</v>
      </c>
      <c r="U529" s="124">
        <f>S529/(O529+Q529)</f>
        <v>7472.1332479180019</v>
      </c>
      <c r="V529" s="124" t="s">
        <v>123</v>
      </c>
      <c r="W529" s="124" t="s">
        <v>123</v>
      </c>
      <c r="X529" s="124">
        <f>(D529*J529)*(1/K529)*1.5</f>
        <v>15069.767441860466</v>
      </c>
      <c r="Y529" s="194"/>
      <c r="Z529" s="194"/>
      <c r="AA529" s="194"/>
      <c r="AB529" s="194"/>
      <c r="AC529" s="194"/>
      <c r="AD529" s="194"/>
    </row>
    <row r="530" spans="1:30" outlineLevel="1" x14ac:dyDescent="0.2">
      <c r="A530" s="144" t="s">
        <v>1215</v>
      </c>
      <c r="B530" s="144">
        <v>4</v>
      </c>
      <c r="C530" s="144" t="s">
        <v>1190</v>
      </c>
      <c r="D530" s="158">
        <v>2200</v>
      </c>
      <c r="E530" s="124" t="s">
        <v>123</v>
      </c>
      <c r="F530" s="158"/>
      <c r="G530" s="192"/>
      <c r="H530" s="144">
        <v>108</v>
      </c>
      <c r="I530" s="144">
        <v>1</v>
      </c>
      <c r="J530" s="144">
        <v>1</v>
      </c>
      <c r="K530" s="144">
        <v>0.215</v>
      </c>
      <c r="L530" s="144">
        <v>108</v>
      </c>
      <c r="M530" s="144">
        <v>8</v>
      </c>
      <c r="N530" s="144" t="s">
        <v>1191</v>
      </c>
      <c r="O530" s="123">
        <f>(H530)/((1/M530)*L530)</f>
        <v>8</v>
      </c>
      <c r="P530" s="193">
        <f>1/K530</f>
        <v>4.6511627906976747</v>
      </c>
      <c r="Q530" s="194">
        <f>H530/(I530*P530)</f>
        <v>23.22</v>
      </c>
      <c r="R530" s="124">
        <f>D530*I530*J530</f>
        <v>2200</v>
      </c>
      <c r="S530" s="124">
        <f>D530*H530*I530*J530</f>
        <v>237600</v>
      </c>
      <c r="T530" s="124">
        <f>(D530*J530)*(1/K530)</f>
        <v>10232.558139534884</v>
      </c>
      <c r="U530" s="124">
        <f>S530/(O530+Q530)</f>
        <v>7610.5060858424085</v>
      </c>
      <c r="V530" s="124" t="s">
        <v>123</v>
      </c>
      <c r="W530" s="124" t="s">
        <v>123</v>
      </c>
      <c r="X530" s="124">
        <f>(D530*J530)*(1/K530)*1.5</f>
        <v>15348.837209302324</v>
      </c>
      <c r="Y530" s="194"/>
      <c r="Z530" s="194"/>
      <c r="AA530" s="194"/>
      <c r="AB530" s="194"/>
      <c r="AC530" s="194"/>
      <c r="AD530" s="194"/>
    </row>
    <row r="531" spans="1:30" outlineLevel="1" x14ac:dyDescent="0.2">
      <c r="A531" s="144" t="s">
        <v>1215</v>
      </c>
      <c r="B531" s="144">
        <v>5</v>
      </c>
      <c r="C531" s="144" t="s">
        <v>1190</v>
      </c>
      <c r="D531" s="158">
        <v>2240</v>
      </c>
      <c r="E531" s="124" t="s">
        <v>123</v>
      </c>
      <c r="F531" s="158"/>
      <c r="G531" s="192"/>
      <c r="H531" s="144">
        <v>108</v>
      </c>
      <c r="I531" s="144">
        <v>1</v>
      </c>
      <c r="J531" s="144">
        <v>1</v>
      </c>
      <c r="K531" s="144">
        <v>0.215</v>
      </c>
      <c r="L531" s="144">
        <v>108</v>
      </c>
      <c r="M531" s="144">
        <v>8</v>
      </c>
      <c r="N531" s="144" t="s">
        <v>1191</v>
      </c>
      <c r="O531" s="123">
        <f>(H531)/((1/M531)*L531)</f>
        <v>8</v>
      </c>
      <c r="P531" s="193">
        <f>1/K531</f>
        <v>4.6511627906976747</v>
      </c>
      <c r="Q531" s="194">
        <f>H531/(I531*P531)</f>
        <v>23.22</v>
      </c>
      <c r="R531" s="124">
        <f>D531*I531*J531</f>
        <v>2240</v>
      </c>
      <c r="S531" s="124">
        <f>D531*H531*I531*J531</f>
        <v>241920</v>
      </c>
      <c r="T531" s="124">
        <f>(D531*J531)*(1/K531)</f>
        <v>10418.604651162792</v>
      </c>
      <c r="U531" s="124">
        <f>S531/(O531+Q531)</f>
        <v>7748.8789237668161</v>
      </c>
      <c r="V531" s="124" t="s">
        <v>123</v>
      </c>
      <c r="W531" s="124" t="s">
        <v>123</v>
      </c>
      <c r="X531" s="124">
        <f>(D531*J531)*(1/K531)*1.5</f>
        <v>15627.906976744187</v>
      </c>
      <c r="Y531" s="194"/>
      <c r="Z531" s="194"/>
      <c r="AA531" s="194"/>
      <c r="AB531" s="194"/>
      <c r="AC531" s="194"/>
      <c r="AD531" s="194"/>
    </row>
    <row r="532" spans="1:30" outlineLevel="1" x14ac:dyDescent="0.2">
      <c r="A532" s="144" t="s">
        <v>1215</v>
      </c>
      <c r="B532" s="144">
        <v>6</v>
      </c>
      <c r="C532" s="144" t="s">
        <v>1190</v>
      </c>
      <c r="D532" s="158">
        <v>2280</v>
      </c>
      <c r="E532" s="124" t="s">
        <v>123</v>
      </c>
      <c r="F532" s="158"/>
      <c r="G532" s="192"/>
      <c r="H532" s="144">
        <v>108</v>
      </c>
      <c r="I532" s="144">
        <v>1</v>
      </c>
      <c r="J532" s="144">
        <v>1</v>
      </c>
      <c r="K532" s="144">
        <v>0.215</v>
      </c>
      <c r="L532" s="144">
        <v>108</v>
      </c>
      <c r="M532" s="144">
        <v>8</v>
      </c>
      <c r="N532" s="144" t="s">
        <v>1191</v>
      </c>
      <c r="O532" s="123">
        <f>(H532)/((1/M532)*L532)</f>
        <v>8</v>
      </c>
      <c r="P532" s="193">
        <f>1/K532</f>
        <v>4.6511627906976747</v>
      </c>
      <c r="Q532" s="194">
        <f>H532/(I532*P532)</f>
        <v>23.22</v>
      </c>
      <c r="R532" s="124">
        <f>D532*I532*J532</f>
        <v>2280</v>
      </c>
      <c r="S532" s="124">
        <f>D532*H532*I532*J532</f>
        <v>246240</v>
      </c>
      <c r="T532" s="124">
        <f>(D532*J532)*(1/K532)</f>
        <v>10604.651162790698</v>
      </c>
      <c r="U532" s="124">
        <f>S532/(O532+Q532)</f>
        <v>7887.2517616912237</v>
      </c>
      <c r="V532" s="124" t="s">
        <v>123</v>
      </c>
      <c r="W532" s="124" t="s">
        <v>123</v>
      </c>
      <c r="X532" s="124">
        <f>(D532*J532)*(1/K532)*1.5</f>
        <v>15906.976744186048</v>
      </c>
      <c r="Y532" s="194"/>
      <c r="Z532" s="194"/>
      <c r="AA532" s="194"/>
      <c r="AB532" s="194"/>
      <c r="AC532" s="194"/>
      <c r="AD532" s="194"/>
    </row>
    <row r="533" spans="1:30" outlineLevel="1" x14ac:dyDescent="0.2">
      <c r="A533" s="144" t="s">
        <v>1215</v>
      </c>
      <c r="B533" s="144">
        <v>7</v>
      </c>
      <c r="C533" s="144" t="s">
        <v>1190</v>
      </c>
      <c r="D533" s="158">
        <v>2320</v>
      </c>
      <c r="E533" s="124" t="s">
        <v>123</v>
      </c>
      <c r="F533" s="158"/>
      <c r="G533" s="192"/>
      <c r="H533" s="144">
        <v>108</v>
      </c>
      <c r="I533" s="144">
        <v>1</v>
      </c>
      <c r="J533" s="144">
        <v>1</v>
      </c>
      <c r="K533" s="144">
        <v>0.215</v>
      </c>
      <c r="L533" s="144">
        <v>108</v>
      </c>
      <c r="M533" s="144">
        <v>8</v>
      </c>
      <c r="N533" s="144" t="s">
        <v>1191</v>
      </c>
      <c r="O533" s="123">
        <f>(H533)/((1/M533)*L533)</f>
        <v>8</v>
      </c>
      <c r="P533" s="193">
        <f>1/K533</f>
        <v>4.6511627906976747</v>
      </c>
      <c r="Q533" s="194">
        <f>H533/(I533*P533)</f>
        <v>23.22</v>
      </c>
      <c r="R533" s="124">
        <f>D533*I533*J533</f>
        <v>2320</v>
      </c>
      <c r="S533" s="124">
        <f>D533*H533*I533*J533</f>
        <v>250560</v>
      </c>
      <c r="T533" s="124">
        <f>(D533*J533)*(1/K533)</f>
        <v>10790.697674418605</v>
      </c>
      <c r="U533" s="124">
        <f>S533/(O533+Q533)</f>
        <v>8025.6245996156313</v>
      </c>
      <c r="V533" s="124" t="s">
        <v>123</v>
      </c>
      <c r="W533" s="124" t="s">
        <v>123</v>
      </c>
      <c r="X533" s="124">
        <f>(D533*J533)*(1/K533)*1.5</f>
        <v>16186.046511627908</v>
      </c>
      <c r="Y533" s="194"/>
      <c r="Z533" s="194"/>
      <c r="AA533" s="194"/>
      <c r="AB533" s="194"/>
      <c r="AC533" s="194"/>
      <c r="AD533" s="194"/>
    </row>
    <row r="534" spans="1:30" outlineLevel="1" x14ac:dyDescent="0.2">
      <c r="A534" s="144" t="s">
        <v>1215</v>
      </c>
      <c r="B534" s="144">
        <v>8</v>
      </c>
      <c r="C534" s="144" t="s">
        <v>1190</v>
      </c>
      <c r="D534" s="158">
        <v>2360</v>
      </c>
      <c r="E534" s="124" t="s">
        <v>123</v>
      </c>
      <c r="F534" s="158"/>
      <c r="G534" s="192"/>
      <c r="H534" s="144">
        <v>108</v>
      </c>
      <c r="I534" s="144">
        <v>1</v>
      </c>
      <c r="J534" s="144">
        <v>1</v>
      </c>
      <c r="K534" s="144">
        <v>0.215</v>
      </c>
      <c r="L534" s="144">
        <v>108</v>
      </c>
      <c r="M534" s="144">
        <v>8</v>
      </c>
      <c r="N534" s="144" t="s">
        <v>1191</v>
      </c>
      <c r="O534" s="123">
        <f>(H534)/((1/M534)*L534)</f>
        <v>8</v>
      </c>
      <c r="P534" s="193">
        <f>1/K534</f>
        <v>4.6511627906976747</v>
      </c>
      <c r="Q534" s="194">
        <f>H534/(I534*P534)</f>
        <v>23.22</v>
      </c>
      <c r="R534" s="124">
        <f>D534*I534*J534</f>
        <v>2360</v>
      </c>
      <c r="S534" s="124">
        <f>D534*H534*I534*J534</f>
        <v>254880</v>
      </c>
      <c r="T534" s="124">
        <f>(D534*J534)*(1/K534)</f>
        <v>10976.744186046511</v>
      </c>
      <c r="U534" s="124">
        <f>S534/(O534+Q534)</f>
        <v>8163.9974375400388</v>
      </c>
      <c r="V534" s="124" t="s">
        <v>123</v>
      </c>
      <c r="W534" s="124" t="s">
        <v>123</v>
      </c>
      <c r="X534" s="124">
        <f>(D534*J534)*(1/K534)*1.5</f>
        <v>16465.116279069767</v>
      </c>
      <c r="Y534" s="194"/>
      <c r="Z534" s="194"/>
      <c r="AA534" s="194"/>
      <c r="AB534" s="194"/>
      <c r="AC534" s="194"/>
      <c r="AD534" s="194"/>
    </row>
    <row r="535" spans="1:30" outlineLevel="1" x14ac:dyDescent="0.2">
      <c r="A535" s="144" t="s">
        <v>1215</v>
      </c>
      <c r="B535" s="144">
        <v>9</v>
      </c>
      <c r="C535" s="144" t="s">
        <v>1190</v>
      </c>
      <c r="D535" s="158">
        <v>2400</v>
      </c>
      <c r="E535" s="124" t="s">
        <v>123</v>
      </c>
      <c r="F535" s="158"/>
      <c r="G535" s="192"/>
      <c r="H535" s="144">
        <v>108</v>
      </c>
      <c r="I535" s="144">
        <v>1</v>
      </c>
      <c r="J535" s="144">
        <v>1</v>
      </c>
      <c r="K535" s="144">
        <v>0.215</v>
      </c>
      <c r="L535" s="144">
        <v>108</v>
      </c>
      <c r="M535" s="144">
        <v>8</v>
      </c>
      <c r="N535" s="144" t="s">
        <v>1191</v>
      </c>
      <c r="O535" s="123">
        <f>(H535)/((1/M535)*L535)</f>
        <v>8</v>
      </c>
      <c r="P535" s="193">
        <f>1/K535</f>
        <v>4.6511627906976747</v>
      </c>
      <c r="Q535" s="194">
        <f>H535/(I535*P535)</f>
        <v>23.22</v>
      </c>
      <c r="R535" s="124">
        <f>D535*I535*J535</f>
        <v>2400</v>
      </c>
      <c r="S535" s="124">
        <f>D535*H535*I535*J535</f>
        <v>259200</v>
      </c>
      <c r="T535" s="124">
        <f>(D535*J535)*(1/K535)</f>
        <v>11162.79069767442</v>
      </c>
      <c r="U535" s="124">
        <f>S535/(O535+Q535)</f>
        <v>8302.3702754644455</v>
      </c>
      <c r="V535" s="124" t="s">
        <v>123</v>
      </c>
      <c r="W535" s="124" t="s">
        <v>123</v>
      </c>
      <c r="X535" s="124">
        <f>(D535*J535)*(1/K535)*1.5</f>
        <v>16744.18604651163</v>
      </c>
      <c r="Y535" s="194"/>
      <c r="Z535" s="194"/>
      <c r="AA535" s="194"/>
      <c r="AB535" s="194"/>
      <c r="AC535" s="194"/>
      <c r="AD535" s="194"/>
    </row>
    <row r="536" spans="1:30" outlineLevel="1" x14ac:dyDescent="0.2">
      <c r="A536" s="144" t="s">
        <v>1215</v>
      </c>
      <c r="B536" s="144">
        <v>10</v>
      </c>
      <c r="C536" s="144" t="s">
        <v>1190</v>
      </c>
      <c r="D536" s="158">
        <v>2440</v>
      </c>
      <c r="E536" s="124" t="s">
        <v>123</v>
      </c>
      <c r="F536" s="158"/>
      <c r="G536" s="192"/>
      <c r="H536" s="144">
        <v>108</v>
      </c>
      <c r="I536" s="144">
        <v>1</v>
      </c>
      <c r="J536" s="144">
        <v>1</v>
      </c>
      <c r="K536" s="144">
        <v>0.215</v>
      </c>
      <c r="L536" s="144">
        <v>108</v>
      </c>
      <c r="M536" s="144">
        <v>8</v>
      </c>
      <c r="N536" s="144" t="s">
        <v>1191</v>
      </c>
      <c r="O536" s="123">
        <f>(H536)/((1/M536)*L536)</f>
        <v>8</v>
      </c>
      <c r="P536" s="193">
        <f>1/K536</f>
        <v>4.6511627906976747</v>
      </c>
      <c r="Q536" s="194">
        <f>H536/(I536*P536)</f>
        <v>23.22</v>
      </c>
      <c r="R536" s="124">
        <f>D536*I536*J536</f>
        <v>2440</v>
      </c>
      <c r="S536" s="124">
        <f>D536*H536*I536*J536</f>
        <v>263520</v>
      </c>
      <c r="T536" s="124">
        <f>(D536*J536)*(1/K536)</f>
        <v>11348.837209302326</v>
      </c>
      <c r="U536" s="124">
        <f>S536/(O536+Q536)</f>
        <v>8440.7431133888531</v>
      </c>
      <c r="V536" s="124" t="s">
        <v>123</v>
      </c>
      <c r="W536" s="124" t="s">
        <v>123</v>
      </c>
      <c r="X536" s="124">
        <f>(D536*J536)*(1/K536)*1.5</f>
        <v>17023.255813953489</v>
      </c>
      <c r="Y536" s="194"/>
      <c r="Z536" s="194"/>
      <c r="AA536" s="194"/>
      <c r="AB536" s="194"/>
      <c r="AC536" s="194"/>
      <c r="AD536" s="194"/>
    </row>
    <row r="537" spans="1:30" outlineLevel="1" x14ac:dyDescent="0.2">
      <c r="A537" s="144" t="s">
        <v>1215</v>
      </c>
      <c r="B537" s="144">
        <v>11</v>
      </c>
      <c r="C537" s="144" t="s">
        <v>1190</v>
      </c>
      <c r="D537" s="158">
        <v>2480</v>
      </c>
      <c r="E537" s="124" t="s">
        <v>123</v>
      </c>
      <c r="F537" s="158"/>
      <c r="G537" s="192"/>
      <c r="H537" s="144">
        <v>108</v>
      </c>
      <c r="I537" s="144">
        <v>1</v>
      </c>
      <c r="J537" s="144">
        <v>1</v>
      </c>
      <c r="K537" s="144">
        <v>0.215</v>
      </c>
      <c r="L537" s="144">
        <v>108</v>
      </c>
      <c r="M537" s="144">
        <v>8</v>
      </c>
      <c r="N537" s="144" t="s">
        <v>1191</v>
      </c>
      <c r="O537" s="123">
        <f>(H537)/((1/M537)*L537)</f>
        <v>8</v>
      </c>
      <c r="P537" s="193">
        <f>1/K537</f>
        <v>4.6511627906976747</v>
      </c>
      <c r="Q537" s="194">
        <f>H537/(I537*P537)</f>
        <v>23.22</v>
      </c>
      <c r="R537" s="124">
        <f>D537*I537*J537</f>
        <v>2480</v>
      </c>
      <c r="S537" s="124">
        <f>D537*H537*I537*J537</f>
        <v>267840</v>
      </c>
      <c r="T537" s="124">
        <f>(D537*J537)*(1/K537)</f>
        <v>11534.883720930233</v>
      </c>
      <c r="U537" s="124">
        <f>S537/(O537+Q537)</f>
        <v>8579.1159513132607</v>
      </c>
      <c r="V537" s="124" t="s">
        <v>123</v>
      </c>
      <c r="W537" s="124" t="s">
        <v>123</v>
      </c>
      <c r="X537" s="124">
        <f>(D537*J537)*(1/K537)*1.5</f>
        <v>17302.325581395351</v>
      </c>
      <c r="Y537" s="194"/>
      <c r="Z537" s="194"/>
      <c r="AA537" s="194"/>
      <c r="AB537" s="194"/>
      <c r="AC537" s="194"/>
      <c r="AD537" s="194"/>
    </row>
    <row r="538" spans="1:30" outlineLevel="1" x14ac:dyDescent="0.2">
      <c r="A538" s="144" t="s">
        <v>1215</v>
      </c>
      <c r="B538" s="144">
        <v>12</v>
      </c>
      <c r="C538" s="144" t="s">
        <v>1190</v>
      </c>
      <c r="D538" s="158">
        <v>2520</v>
      </c>
      <c r="E538" s="124" t="s">
        <v>123</v>
      </c>
      <c r="F538" s="158"/>
      <c r="G538" s="192"/>
      <c r="H538" s="144">
        <v>108</v>
      </c>
      <c r="I538" s="144">
        <v>1</v>
      </c>
      <c r="J538" s="144">
        <v>1</v>
      </c>
      <c r="K538" s="144">
        <v>0.215</v>
      </c>
      <c r="L538" s="144">
        <v>108</v>
      </c>
      <c r="M538" s="144">
        <v>8</v>
      </c>
      <c r="N538" s="144" t="s">
        <v>1191</v>
      </c>
      <c r="O538" s="123">
        <f>(H538)/((1/M538)*L538)</f>
        <v>8</v>
      </c>
      <c r="P538" s="193">
        <f>1/K538</f>
        <v>4.6511627906976747</v>
      </c>
      <c r="Q538" s="194">
        <f>H538/(I538*P538)</f>
        <v>23.22</v>
      </c>
      <c r="R538" s="124">
        <f>D538*I538*J538</f>
        <v>2520</v>
      </c>
      <c r="S538" s="124">
        <f>D538*H538*I538*J538</f>
        <v>272160</v>
      </c>
      <c r="T538" s="124">
        <f>(D538*J538)*(1/K538)</f>
        <v>11720.930232558139</v>
      </c>
      <c r="U538" s="124">
        <f>S538/(O538+Q538)</f>
        <v>8717.4887892376682</v>
      </c>
      <c r="V538" s="124" t="s">
        <v>123</v>
      </c>
      <c r="W538" s="124" t="s">
        <v>123</v>
      </c>
      <c r="X538" s="124">
        <f>(D538*J538)*(1/K538)*1.5</f>
        <v>17581.39534883721</v>
      </c>
      <c r="Y538" s="194"/>
      <c r="Z538" s="194"/>
      <c r="AA538" s="194"/>
      <c r="AB538" s="194"/>
      <c r="AC538" s="194"/>
      <c r="AD538" s="194"/>
    </row>
    <row r="539" spans="1:30" outlineLevel="1" x14ac:dyDescent="0.2">
      <c r="A539" s="144" t="s">
        <v>1215</v>
      </c>
      <c r="B539" s="144">
        <v>13</v>
      </c>
      <c r="C539" s="144" t="s">
        <v>1190</v>
      </c>
      <c r="D539" s="158">
        <v>2560</v>
      </c>
      <c r="E539" s="124" t="s">
        <v>123</v>
      </c>
      <c r="F539" s="158"/>
      <c r="G539" s="192"/>
      <c r="H539" s="144">
        <v>108</v>
      </c>
      <c r="I539" s="144">
        <v>1</v>
      </c>
      <c r="J539" s="144">
        <v>1</v>
      </c>
      <c r="K539" s="144">
        <v>0.215</v>
      </c>
      <c r="L539" s="144">
        <v>108</v>
      </c>
      <c r="M539" s="144">
        <v>8</v>
      </c>
      <c r="N539" s="144" t="s">
        <v>1191</v>
      </c>
      <c r="O539" s="123">
        <f>(H539)/((1/M539)*L539)</f>
        <v>8</v>
      </c>
      <c r="P539" s="193">
        <f>1/K539</f>
        <v>4.6511627906976747</v>
      </c>
      <c r="Q539" s="194">
        <f>H539/(I539*P539)</f>
        <v>23.22</v>
      </c>
      <c r="R539" s="124">
        <f>D539*I539*J539</f>
        <v>2560</v>
      </c>
      <c r="S539" s="124">
        <f>D539*H539*I539*J539</f>
        <v>276480</v>
      </c>
      <c r="T539" s="124">
        <f>(D539*J539)*(1/K539)</f>
        <v>11906.976744186048</v>
      </c>
      <c r="U539" s="124">
        <f>S539/(O539+Q539)</f>
        <v>8855.8616271620758</v>
      </c>
      <c r="V539" s="124" t="s">
        <v>123</v>
      </c>
      <c r="W539" s="124" t="s">
        <v>123</v>
      </c>
      <c r="X539" s="124">
        <f>(D539*J539)*(1/K539)*1.5</f>
        <v>17860.465116279072</v>
      </c>
      <c r="Y539" s="194"/>
      <c r="Z539" s="194"/>
      <c r="AA539" s="194"/>
      <c r="AB539" s="194"/>
      <c r="AC539" s="194"/>
      <c r="AD539" s="194"/>
    </row>
    <row r="540" spans="1:30" outlineLevel="1" x14ac:dyDescent="0.2">
      <c r="A540" s="144" t="s">
        <v>1215</v>
      </c>
      <c r="B540" s="144">
        <v>14</v>
      </c>
      <c r="C540" s="144" t="s">
        <v>1190</v>
      </c>
      <c r="D540" s="158">
        <v>2600</v>
      </c>
      <c r="E540" s="124" t="s">
        <v>123</v>
      </c>
      <c r="F540" s="158"/>
      <c r="G540" s="192"/>
      <c r="H540" s="144">
        <v>108</v>
      </c>
      <c r="I540" s="144">
        <v>1</v>
      </c>
      <c r="J540" s="144">
        <v>1</v>
      </c>
      <c r="K540" s="144">
        <v>0.215</v>
      </c>
      <c r="L540" s="144">
        <v>108</v>
      </c>
      <c r="M540" s="144">
        <v>8</v>
      </c>
      <c r="N540" s="144" t="s">
        <v>1191</v>
      </c>
      <c r="O540" s="123">
        <f>(H540)/((1/M540)*L540)</f>
        <v>8</v>
      </c>
      <c r="P540" s="193">
        <f>1/K540</f>
        <v>4.6511627906976747</v>
      </c>
      <c r="Q540" s="194">
        <f>H540/(I540*P540)</f>
        <v>23.22</v>
      </c>
      <c r="R540" s="124">
        <f>D540*I540*J540</f>
        <v>2600</v>
      </c>
      <c r="S540" s="124">
        <f>D540*H540*I540*J540</f>
        <v>280800</v>
      </c>
      <c r="T540" s="124">
        <f>(D540*J540)*(1/K540)</f>
        <v>12093.023255813954</v>
      </c>
      <c r="U540" s="124">
        <f>S540/(O540+Q540)</f>
        <v>8994.2344650864834</v>
      </c>
      <c r="V540" s="124" t="s">
        <v>123</v>
      </c>
      <c r="W540" s="124" t="s">
        <v>123</v>
      </c>
      <c r="X540" s="124">
        <f>(D540*J540)*(1/K540)*1.5</f>
        <v>18139.534883720931</v>
      </c>
      <c r="Y540" s="194"/>
      <c r="Z540" s="194"/>
      <c r="AA540" s="194"/>
      <c r="AB540" s="194"/>
      <c r="AC540" s="194"/>
      <c r="AD540" s="194"/>
    </row>
    <row r="541" spans="1:30" outlineLevel="1" x14ac:dyDescent="0.2">
      <c r="A541" s="144" t="s">
        <v>1215</v>
      </c>
      <c r="B541" s="144">
        <v>15</v>
      </c>
      <c r="C541" s="144" t="s">
        <v>1190</v>
      </c>
      <c r="D541" s="158">
        <v>2640</v>
      </c>
      <c r="E541" s="124" t="s">
        <v>123</v>
      </c>
      <c r="F541" s="158"/>
      <c r="G541" s="192"/>
      <c r="H541" s="144">
        <v>108</v>
      </c>
      <c r="I541" s="144">
        <v>1</v>
      </c>
      <c r="J541" s="144">
        <v>1</v>
      </c>
      <c r="K541" s="144">
        <v>0.215</v>
      </c>
      <c r="L541" s="144">
        <v>108</v>
      </c>
      <c r="M541" s="144">
        <v>8</v>
      </c>
      <c r="N541" s="144" t="s">
        <v>1191</v>
      </c>
      <c r="O541" s="123">
        <f>(H541)/((1/M541)*L541)</f>
        <v>8</v>
      </c>
      <c r="P541" s="193">
        <f>1/K541</f>
        <v>4.6511627906976747</v>
      </c>
      <c r="Q541" s="194">
        <f>H541/(I541*P541)</f>
        <v>23.22</v>
      </c>
      <c r="R541" s="124">
        <f>D541*I541*J541</f>
        <v>2640</v>
      </c>
      <c r="S541" s="124">
        <f>D541*H541*I541*J541</f>
        <v>285120</v>
      </c>
      <c r="T541" s="124">
        <f>(D541*J541)*(1/K541)</f>
        <v>12279.069767441861</v>
      </c>
      <c r="U541" s="124">
        <f>S541/(O541+Q541)</f>
        <v>9132.607303010891</v>
      </c>
      <c r="V541" s="124" t="s">
        <v>123</v>
      </c>
      <c r="W541" s="124" t="s">
        <v>123</v>
      </c>
      <c r="X541" s="124">
        <f>(D541*J541)*(1/K541)*1.5</f>
        <v>18418.60465116279</v>
      </c>
      <c r="Y541" s="194"/>
      <c r="Z541" s="194"/>
      <c r="AA541" s="194"/>
      <c r="AB541" s="194"/>
      <c r="AC541" s="194"/>
      <c r="AD541" s="194"/>
    </row>
    <row r="542" spans="1:30" outlineLevel="1" x14ac:dyDescent="0.2">
      <c r="A542" s="144" t="s">
        <v>1215</v>
      </c>
      <c r="B542" s="144">
        <v>16</v>
      </c>
      <c r="C542" s="144" t="s">
        <v>1190</v>
      </c>
      <c r="D542" s="158">
        <v>2680</v>
      </c>
      <c r="E542" s="124" t="s">
        <v>123</v>
      </c>
      <c r="F542" s="158"/>
      <c r="G542" s="192"/>
      <c r="H542" s="144">
        <v>108</v>
      </c>
      <c r="I542" s="144">
        <v>1</v>
      </c>
      <c r="J542" s="144">
        <v>1</v>
      </c>
      <c r="K542" s="144">
        <v>0.215</v>
      </c>
      <c r="L542" s="144">
        <v>108</v>
      </c>
      <c r="M542" s="144">
        <v>8</v>
      </c>
      <c r="N542" s="144" t="s">
        <v>1191</v>
      </c>
      <c r="O542" s="123">
        <f>(H542)/((1/M542)*L542)</f>
        <v>8</v>
      </c>
      <c r="P542" s="193">
        <f>1/K542</f>
        <v>4.6511627906976747</v>
      </c>
      <c r="Q542" s="194">
        <f>H542/(I542*P542)</f>
        <v>23.22</v>
      </c>
      <c r="R542" s="124">
        <f>D542*I542*J542</f>
        <v>2680</v>
      </c>
      <c r="S542" s="124">
        <f>D542*H542*I542*J542</f>
        <v>289440</v>
      </c>
      <c r="T542" s="124">
        <f>(D542*J542)*(1/K542)</f>
        <v>12465.116279069769</v>
      </c>
      <c r="U542" s="124">
        <f>S542/(O542+Q542)</f>
        <v>9270.9801409352986</v>
      </c>
      <c r="V542" s="124" t="s">
        <v>123</v>
      </c>
      <c r="W542" s="124" t="s">
        <v>123</v>
      </c>
      <c r="X542" s="124">
        <f>(D542*J542)*(1/K542)*1.5</f>
        <v>18697.674418604653</v>
      </c>
      <c r="Y542" s="194"/>
      <c r="Z542" s="194"/>
      <c r="AA542" s="194"/>
      <c r="AB542" s="194"/>
      <c r="AC542" s="194"/>
      <c r="AD542" s="194"/>
    </row>
    <row r="543" spans="1:30" outlineLevel="1" x14ac:dyDescent="0.2">
      <c r="A543" s="144" t="s">
        <v>1215</v>
      </c>
      <c r="B543" s="144">
        <v>17</v>
      </c>
      <c r="C543" s="144" t="s">
        <v>1190</v>
      </c>
      <c r="D543" s="158">
        <v>2720</v>
      </c>
      <c r="E543" s="124" t="s">
        <v>123</v>
      </c>
      <c r="F543" s="158"/>
      <c r="G543" s="192"/>
      <c r="H543" s="144">
        <v>108</v>
      </c>
      <c r="I543" s="144">
        <v>1</v>
      </c>
      <c r="J543" s="144">
        <v>1</v>
      </c>
      <c r="K543" s="144">
        <v>0.215</v>
      </c>
      <c r="L543" s="144">
        <v>108</v>
      </c>
      <c r="M543" s="144">
        <v>8</v>
      </c>
      <c r="N543" s="144" t="s">
        <v>1191</v>
      </c>
      <c r="O543" s="123">
        <f>(H543)/((1/M543)*L543)</f>
        <v>8</v>
      </c>
      <c r="P543" s="193">
        <f>1/K543</f>
        <v>4.6511627906976747</v>
      </c>
      <c r="Q543" s="194">
        <f>H543/(I543*P543)</f>
        <v>23.22</v>
      </c>
      <c r="R543" s="124">
        <f>D543*I543*J543</f>
        <v>2720</v>
      </c>
      <c r="S543" s="124">
        <f>D543*H543*I543*J543</f>
        <v>293760</v>
      </c>
      <c r="T543" s="124">
        <f>(D543*J543)*(1/K543)</f>
        <v>12651.162790697676</v>
      </c>
      <c r="U543" s="124">
        <f>S543/(O543+Q543)</f>
        <v>9409.3529788597061</v>
      </c>
      <c r="V543" s="124" t="s">
        <v>123</v>
      </c>
      <c r="W543" s="124" t="s">
        <v>123</v>
      </c>
      <c r="X543" s="124">
        <f>(D543*J543)*(1/K543)*1.5</f>
        <v>18976.744186046511</v>
      </c>
      <c r="Y543" s="194"/>
      <c r="Z543" s="194"/>
      <c r="AA543" s="194"/>
      <c r="AB543" s="194"/>
      <c r="AC543" s="194"/>
      <c r="AD543" s="194"/>
    </row>
    <row r="544" spans="1:30" outlineLevel="1" x14ac:dyDescent="0.2">
      <c r="A544" s="144" t="s">
        <v>1215</v>
      </c>
      <c r="B544" s="144">
        <v>18</v>
      </c>
      <c r="C544" s="144" t="s">
        <v>1190</v>
      </c>
      <c r="D544" s="158">
        <v>2770</v>
      </c>
      <c r="E544" s="124" t="s">
        <v>123</v>
      </c>
      <c r="F544" s="158"/>
      <c r="G544" s="192"/>
      <c r="H544" s="144">
        <v>108</v>
      </c>
      <c r="I544" s="144">
        <v>1</v>
      </c>
      <c r="J544" s="144">
        <v>1</v>
      </c>
      <c r="K544" s="144">
        <v>0.215</v>
      </c>
      <c r="L544" s="144">
        <v>108</v>
      </c>
      <c r="M544" s="144">
        <v>8</v>
      </c>
      <c r="N544" s="144" t="s">
        <v>1191</v>
      </c>
      <c r="O544" s="123">
        <f>(H544)/((1/M544)*L544)</f>
        <v>8</v>
      </c>
      <c r="P544" s="193">
        <f>1/K544</f>
        <v>4.6511627906976747</v>
      </c>
      <c r="Q544" s="194">
        <f>H544/(I544*P544)</f>
        <v>23.22</v>
      </c>
      <c r="R544" s="124">
        <f>D544*I544*J544</f>
        <v>2770</v>
      </c>
      <c r="S544" s="124">
        <f>D544*H544*I544*J544</f>
        <v>299160</v>
      </c>
      <c r="T544" s="124">
        <f>(D544*J544)*(1/K544)</f>
        <v>12883.720930232559</v>
      </c>
      <c r="U544" s="124">
        <f>S544/(O544+Q544)</f>
        <v>9582.3190262652151</v>
      </c>
      <c r="V544" s="124" t="s">
        <v>123</v>
      </c>
      <c r="W544" s="124" t="s">
        <v>123</v>
      </c>
      <c r="X544" s="124">
        <f>(D544*J544)*(1/K544)*1.5</f>
        <v>19325.58139534884</v>
      </c>
      <c r="Y544" s="194"/>
      <c r="Z544" s="194"/>
      <c r="AA544" s="194"/>
      <c r="AB544" s="194"/>
      <c r="AC544" s="194"/>
      <c r="AD544" s="194"/>
    </row>
    <row r="545" spans="1:30" outlineLevel="1" x14ac:dyDescent="0.2">
      <c r="A545" s="144" t="s">
        <v>1215</v>
      </c>
      <c r="B545" s="144">
        <v>19</v>
      </c>
      <c r="C545" s="144" t="s">
        <v>1190</v>
      </c>
      <c r="D545" s="158">
        <v>2820</v>
      </c>
      <c r="E545" s="124" t="s">
        <v>123</v>
      </c>
      <c r="F545" s="158"/>
      <c r="G545" s="192"/>
      <c r="H545" s="144">
        <v>108</v>
      </c>
      <c r="I545" s="144">
        <v>1</v>
      </c>
      <c r="J545" s="144">
        <v>1</v>
      </c>
      <c r="K545" s="144">
        <v>0.215</v>
      </c>
      <c r="L545" s="144">
        <v>108</v>
      </c>
      <c r="M545" s="144">
        <v>8</v>
      </c>
      <c r="N545" s="144" t="s">
        <v>1191</v>
      </c>
      <c r="O545" s="123">
        <f>(H545)/((1/M545)*L545)</f>
        <v>8</v>
      </c>
      <c r="P545" s="193">
        <f>1/K545</f>
        <v>4.6511627906976747</v>
      </c>
      <c r="Q545" s="194">
        <f>H545/(I545*P545)</f>
        <v>23.22</v>
      </c>
      <c r="R545" s="124">
        <f>D545*I545*J545</f>
        <v>2820</v>
      </c>
      <c r="S545" s="124">
        <f>D545*H545*I545*J545</f>
        <v>304560</v>
      </c>
      <c r="T545" s="124">
        <f>(D545*J545)*(1/K545)</f>
        <v>13116.279069767443</v>
      </c>
      <c r="U545" s="124">
        <f>S545/(O545+Q545)</f>
        <v>9755.2850736707242</v>
      </c>
      <c r="V545" s="124" t="s">
        <v>123</v>
      </c>
      <c r="W545" s="124" t="s">
        <v>123</v>
      </c>
      <c r="X545" s="124">
        <f>(D545*J545)*(1/K545)*1.5</f>
        <v>19674.418604651164</v>
      </c>
      <c r="Y545" s="194"/>
      <c r="Z545" s="194"/>
      <c r="AA545" s="194"/>
      <c r="AB545" s="194"/>
      <c r="AC545" s="194"/>
      <c r="AD545" s="194"/>
    </row>
    <row r="546" spans="1:30" outlineLevel="1" x14ac:dyDescent="0.2">
      <c r="A546" s="144" t="s">
        <v>1215</v>
      </c>
      <c r="B546" s="144">
        <v>20</v>
      </c>
      <c r="C546" s="144" t="s">
        <v>1190</v>
      </c>
      <c r="D546" s="158">
        <v>2870</v>
      </c>
      <c r="E546" s="124" t="s">
        <v>123</v>
      </c>
      <c r="F546" s="158"/>
      <c r="G546" s="192"/>
      <c r="H546" s="144">
        <v>108</v>
      </c>
      <c r="I546" s="144">
        <v>1</v>
      </c>
      <c r="J546" s="144">
        <v>1</v>
      </c>
      <c r="K546" s="144">
        <v>0.215</v>
      </c>
      <c r="L546" s="144">
        <v>108</v>
      </c>
      <c r="M546" s="144">
        <v>8</v>
      </c>
      <c r="N546" s="144" t="s">
        <v>1191</v>
      </c>
      <c r="O546" s="123">
        <f>(H546)/((1/M546)*L546)</f>
        <v>8</v>
      </c>
      <c r="P546" s="193">
        <f>1/K546</f>
        <v>4.6511627906976747</v>
      </c>
      <c r="Q546" s="194">
        <f>H546/(I546*P546)</f>
        <v>23.22</v>
      </c>
      <c r="R546" s="124">
        <f>D546*I546*J546</f>
        <v>2870</v>
      </c>
      <c r="S546" s="124">
        <f>D546*H546*I546*J546</f>
        <v>309960</v>
      </c>
      <c r="T546" s="124">
        <f>(D546*J546)*(1/K546)</f>
        <v>13348.837209302326</v>
      </c>
      <c r="U546" s="124">
        <f>S546/(O546+Q546)</f>
        <v>9928.2511210762332</v>
      </c>
      <c r="V546" s="124" t="s">
        <v>123</v>
      </c>
      <c r="W546" s="124" t="s">
        <v>123</v>
      </c>
      <c r="X546" s="124">
        <f>(D546*J546)*(1/K546)*1.5</f>
        <v>20023.255813953489</v>
      </c>
      <c r="Y546" s="194"/>
      <c r="Z546" s="194"/>
      <c r="AA546" s="194"/>
      <c r="AB546" s="194"/>
      <c r="AC546" s="194"/>
      <c r="AD546" s="194"/>
    </row>
    <row r="547" spans="1:30" outlineLevel="1" x14ac:dyDescent="0.2">
      <c r="A547" s="144" t="s">
        <v>1215</v>
      </c>
      <c r="B547" s="144">
        <v>21</v>
      </c>
      <c r="C547" s="144" t="s">
        <v>1190</v>
      </c>
      <c r="D547" s="158">
        <v>2920</v>
      </c>
      <c r="E547" s="124" t="s">
        <v>123</v>
      </c>
      <c r="F547" s="158"/>
      <c r="G547" s="192"/>
      <c r="H547" s="144">
        <v>108</v>
      </c>
      <c r="I547" s="144">
        <v>1</v>
      </c>
      <c r="J547" s="144">
        <v>1</v>
      </c>
      <c r="K547" s="144">
        <v>0.215</v>
      </c>
      <c r="L547" s="144">
        <v>108</v>
      </c>
      <c r="M547" s="144">
        <v>8</v>
      </c>
      <c r="N547" s="144" t="s">
        <v>1191</v>
      </c>
      <c r="O547" s="123">
        <f>(H547)/((1/M547)*L547)</f>
        <v>8</v>
      </c>
      <c r="P547" s="193">
        <f>1/K547</f>
        <v>4.6511627906976747</v>
      </c>
      <c r="Q547" s="194">
        <f>H547/(I547*P547)</f>
        <v>23.22</v>
      </c>
      <c r="R547" s="124">
        <f>D547*I547*J547</f>
        <v>2920</v>
      </c>
      <c r="S547" s="124">
        <f>D547*H547*I547*J547</f>
        <v>315360</v>
      </c>
      <c r="T547" s="124">
        <f>(D547*J547)*(1/K547)</f>
        <v>13581.39534883721</v>
      </c>
      <c r="U547" s="124">
        <f>S547/(O547+Q547)</f>
        <v>10101.217168481742</v>
      </c>
      <c r="V547" s="124" t="s">
        <v>123</v>
      </c>
      <c r="W547" s="124" t="s">
        <v>123</v>
      </c>
      <c r="X547" s="124">
        <f>(D547*J547)*(1/K547)*1.5</f>
        <v>20372.093023255817</v>
      </c>
      <c r="Y547" s="194"/>
      <c r="Z547" s="194"/>
      <c r="AA547" s="194"/>
      <c r="AB547" s="194"/>
      <c r="AC547" s="194"/>
      <c r="AD547" s="194"/>
    </row>
    <row r="548" spans="1:30" outlineLevel="1" x14ac:dyDescent="0.2">
      <c r="A548" s="144" t="s">
        <v>1215</v>
      </c>
      <c r="B548" s="144">
        <v>22</v>
      </c>
      <c r="C548" s="144" t="s">
        <v>1190</v>
      </c>
      <c r="D548" s="158">
        <v>2970</v>
      </c>
      <c r="E548" s="124" t="s">
        <v>123</v>
      </c>
      <c r="F548" s="158"/>
      <c r="G548" s="192"/>
      <c r="H548" s="144">
        <v>108</v>
      </c>
      <c r="I548" s="144">
        <v>1</v>
      </c>
      <c r="J548" s="144">
        <v>1</v>
      </c>
      <c r="K548" s="144">
        <v>0.215</v>
      </c>
      <c r="L548" s="144">
        <v>108</v>
      </c>
      <c r="M548" s="144">
        <v>8</v>
      </c>
      <c r="N548" s="144" t="s">
        <v>1191</v>
      </c>
      <c r="O548" s="123">
        <f>(H548)/((1/M548)*L548)</f>
        <v>8</v>
      </c>
      <c r="P548" s="193">
        <f>1/K548</f>
        <v>4.6511627906976747</v>
      </c>
      <c r="Q548" s="194">
        <f>H548/(I548*P548)</f>
        <v>23.22</v>
      </c>
      <c r="R548" s="124">
        <f>D548*I548*J548</f>
        <v>2970</v>
      </c>
      <c r="S548" s="124">
        <f>D548*H548*I548*J548</f>
        <v>320760</v>
      </c>
      <c r="T548" s="124">
        <f>(D548*J548)*(1/K548)</f>
        <v>13813.953488372093</v>
      </c>
      <c r="U548" s="124">
        <f>S548/(O548+Q548)</f>
        <v>10274.183215887253</v>
      </c>
      <c r="V548" s="124" t="s">
        <v>123</v>
      </c>
      <c r="W548" s="124" t="s">
        <v>123</v>
      </c>
      <c r="X548" s="124">
        <f>(D548*J548)*(1/K548)*1.5</f>
        <v>20720.930232558141</v>
      </c>
      <c r="Y548" s="194"/>
      <c r="Z548" s="194"/>
      <c r="AA548" s="194"/>
      <c r="AB548" s="194"/>
      <c r="AC548" s="194"/>
      <c r="AD548" s="194"/>
    </row>
    <row r="549" spans="1:30" outlineLevel="1" x14ac:dyDescent="0.2">
      <c r="A549" s="144" t="s">
        <v>1215</v>
      </c>
      <c r="B549" s="144">
        <v>23</v>
      </c>
      <c r="C549" s="144" t="s">
        <v>1190</v>
      </c>
      <c r="D549" s="158">
        <v>3020</v>
      </c>
      <c r="E549" s="124" t="s">
        <v>123</v>
      </c>
      <c r="F549" s="158"/>
      <c r="G549" s="192"/>
      <c r="H549" s="144">
        <v>108</v>
      </c>
      <c r="I549" s="144">
        <v>1</v>
      </c>
      <c r="J549" s="144">
        <v>1</v>
      </c>
      <c r="K549" s="144">
        <v>0.215</v>
      </c>
      <c r="L549" s="144">
        <v>108</v>
      </c>
      <c r="M549" s="144">
        <v>8</v>
      </c>
      <c r="N549" s="144" t="s">
        <v>1191</v>
      </c>
      <c r="O549" s="123">
        <f>(H549)/((1/M549)*L549)</f>
        <v>8</v>
      </c>
      <c r="P549" s="193">
        <f>1/K549</f>
        <v>4.6511627906976747</v>
      </c>
      <c r="Q549" s="194">
        <f>H549/(I549*P549)</f>
        <v>23.22</v>
      </c>
      <c r="R549" s="124">
        <f>D549*I549*J549</f>
        <v>3020</v>
      </c>
      <c r="S549" s="124">
        <f>D549*H549*I549*J549</f>
        <v>326160</v>
      </c>
      <c r="T549" s="124">
        <f>(D549*J549)*(1/K549)</f>
        <v>14046.511627906977</v>
      </c>
      <c r="U549" s="124">
        <f>S549/(O549+Q549)</f>
        <v>10447.149263292762</v>
      </c>
      <c r="V549" s="124" t="s">
        <v>123</v>
      </c>
      <c r="W549" s="124" t="s">
        <v>123</v>
      </c>
      <c r="X549" s="124">
        <f>(D549*J549)*(1/K549)*1.5</f>
        <v>21069.767441860466</v>
      </c>
      <c r="Y549" s="194"/>
      <c r="Z549" s="194"/>
      <c r="AA549" s="194"/>
      <c r="AB549" s="194"/>
      <c r="AC549" s="194"/>
      <c r="AD549" s="194"/>
    </row>
    <row r="550" spans="1:30" outlineLevel="1" x14ac:dyDescent="0.2">
      <c r="A550" s="144" t="s">
        <v>1215</v>
      </c>
      <c r="B550" s="144">
        <v>24</v>
      </c>
      <c r="C550" s="144" t="s">
        <v>1190</v>
      </c>
      <c r="D550" s="158">
        <v>3070</v>
      </c>
      <c r="E550" s="124" t="s">
        <v>123</v>
      </c>
      <c r="F550" s="158"/>
      <c r="G550" s="192"/>
      <c r="H550" s="144">
        <v>108</v>
      </c>
      <c r="I550" s="144">
        <v>1</v>
      </c>
      <c r="J550" s="144">
        <v>1</v>
      </c>
      <c r="K550" s="144">
        <v>0.215</v>
      </c>
      <c r="L550" s="144">
        <v>108</v>
      </c>
      <c r="M550" s="144">
        <v>8</v>
      </c>
      <c r="N550" s="144" t="s">
        <v>1191</v>
      </c>
      <c r="O550" s="123">
        <f>(H550)/((1/M550)*L550)</f>
        <v>8</v>
      </c>
      <c r="P550" s="193">
        <f>1/K550</f>
        <v>4.6511627906976747</v>
      </c>
      <c r="Q550" s="194">
        <f>H550/(I550*P550)</f>
        <v>23.22</v>
      </c>
      <c r="R550" s="124">
        <f>D550*I550*J550</f>
        <v>3070</v>
      </c>
      <c r="S550" s="124">
        <f>D550*H550*I550*J550</f>
        <v>331560</v>
      </c>
      <c r="T550" s="124">
        <f>(D550*J550)*(1/K550)</f>
        <v>14279.069767441861</v>
      </c>
      <c r="U550" s="124">
        <f>S550/(O550+Q550)</f>
        <v>10620.115310698271</v>
      </c>
      <c r="V550" s="124" t="s">
        <v>123</v>
      </c>
      <c r="W550" s="124" t="s">
        <v>123</v>
      </c>
      <c r="X550" s="124">
        <f>(D550*J550)*(1/K550)*1.5</f>
        <v>21418.60465116279</v>
      </c>
      <c r="Y550" s="194"/>
      <c r="Z550" s="194"/>
      <c r="AA550" s="194"/>
      <c r="AB550" s="194"/>
      <c r="AC550" s="194"/>
      <c r="AD550" s="194"/>
    </row>
    <row r="551" spans="1:30" outlineLevel="1" x14ac:dyDescent="0.2">
      <c r="A551" s="144" t="s">
        <v>1215</v>
      </c>
      <c r="B551" s="144">
        <v>25</v>
      </c>
      <c r="C551" s="144" t="s">
        <v>1190</v>
      </c>
      <c r="D551" s="158">
        <v>3120</v>
      </c>
      <c r="E551" s="124" t="s">
        <v>123</v>
      </c>
      <c r="F551" s="158"/>
      <c r="G551" s="192"/>
      <c r="H551" s="144">
        <v>108</v>
      </c>
      <c r="I551" s="144">
        <v>1</v>
      </c>
      <c r="J551" s="144">
        <v>1</v>
      </c>
      <c r="K551" s="144">
        <v>0.215</v>
      </c>
      <c r="L551" s="144">
        <v>108</v>
      </c>
      <c r="M551" s="144">
        <v>8</v>
      </c>
      <c r="N551" s="144" t="s">
        <v>1191</v>
      </c>
      <c r="O551" s="123">
        <f>(H551)/((1/M551)*L551)</f>
        <v>8</v>
      </c>
      <c r="P551" s="193">
        <f>1/K551</f>
        <v>4.6511627906976747</v>
      </c>
      <c r="Q551" s="194">
        <f>H551/(I551*P551)</f>
        <v>23.22</v>
      </c>
      <c r="R551" s="124">
        <f>D551*I551*J551</f>
        <v>3120</v>
      </c>
      <c r="S551" s="124">
        <f>D551*H551*I551*J551</f>
        <v>336960</v>
      </c>
      <c r="T551" s="124">
        <f>(D551*J551)*(1/K551)</f>
        <v>14511.627906976744</v>
      </c>
      <c r="U551" s="124">
        <f>S551/(O551+Q551)</f>
        <v>10793.08135810378</v>
      </c>
      <c r="V551" s="124" t="s">
        <v>123</v>
      </c>
      <c r="W551" s="124" t="s">
        <v>123</v>
      </c>
      <c r="X551" s="124">
        <f>(D551*J551)*(1/K551)*1.5</f>
        <v>21767.441860465115</v>
      </c>
      <c r="Y551" s="194"/>
      <c r="Z551" s="194"/>
      <c r="AA551" s="194"/>
      <c r="AB551" s="194"/>
      <c r="AC551" s="194"/>
      <c r="AD551" s="194"/>
    </row>
    <row r="552" spans="1:30" x14ac:dyDescent="0.2">
      <c r="A552" s="144" t="s">
        <v>1216</v>
      </c>
      <c r="B552" s="144">
        <v>1</v>
      </c>
      <c r="C552" s="144" t="s">
        <v>1190</v>
      </c>
      <c r="D552" s="145">
        <v>1365</v>
      </c>
      <c r="E552" s="124" t="s">
        <v>123</v>
      </c>
      <c r="F552" s="145"/>
      <c r="G552" s="195"/>
      <c r="H552" s="145">
        <v>24</v>
      </c>
      <c r="I552" s="145">
        <v>1</v>
      </c>
      <c r="J552" s="145">
        <v>12</v>
      </c>
      <c r="K552" s="144">
        <v>0.1</v>
      </c>
      <c r="L552" s="144">
        <v>24</v>
      </c>
      <c r="M552" s="144">
        <v>10</v>
      </c>
      <c r="N552" s="144" t="s">
        <v>1191</v>
      </c>
      <c r="O552" s="123">
        <f>M552</f>
        <v>10</v>
      </c>
      <c r="P552" s="193">
        <f>1/K552</f>
        <v>10</v>
      </c>
      <c r="Q552" s="194">
        <f>H552/(I552*P552)</f>
        <v>2.4</v>
      </c>
      <c r="R552" s="124">
        <f>D552*I552*J552</f>
        <v>16380</v>
      </c>
      <c r="S552" s="124">
        <f>D552*J552*2</f>
        <v>32760</v>
      </c>
      <c r="T552" s="124" t="s">
        <v>123</v>
      </c>
      <c r="U552" s="124">
        <f>S552/(O552+Q552)</f>
        <v>2641.9354838709678</v>
      </c>
      <c r="V552" s="124" t="s">
        <v>123</v>
      </c>
      <c r="W552" s="124" t="s">
        <v>123</v>
      </c>
      <c r="X552" s="124" t="s">
        <v>123</v>
      </c>
      <c r="Y552" s="194"/>
      <c r="Z552" s="194"/>
      <c r="AA552" s="194"/>
      <c r="AB552" s="194"/>
      <c r="AC552" s="194"/>
      <c r="AD552" s="194"/>
    </row>
    <row r="553" spans="1:30" outlineLevel="1" x14ac:dyDescent="0.2">
      <c r="A553" s="144" t="s">
        <v>1216</v>
      </c>
      <c r="B553" s="144">
        <v>2</v>
      </c>
      <c r="C553" s="144" t="s">
        <v>1190</v>
      </c>
      <c r="D553" s="145">
        <v>1385</v>
      </c>
      <c r="E553" s="124" t="s">
        <v>123</v>
      </c>
      <c r="F553" s="145"/>
      <c r="G553" s="195"/>
      <c r="H553" s="145">
        <v>24</v>
      </c>
      <c r="I553" s="145">
        <v>1</v>
      </c>
      <c r="J553" s="145">
        <v>12</v>
      </c>
      <c r="K553" s="144">
        <v>0.1</v>
      </c>
      <c r="L553" s="144">
        <v>24</v>
      </c>
      <c r="M553" s="144">
        <v>10</v>
      </c>
      <c r="N553" s="144" t="s">
        <v>1191</v>
      </c>
      <c r="O553" s="123">
        <f>(H553)/((1/M553)*L553)</f>
        <v>9.9999999999999982</v>
      </c>
      <c r="P553" s="193">
        <f>1/K553</f>
        <v>10</v>
      </c>
      <c r="Q553" s="194">
        <f>H553/(I553*P553)</f>
        <v>2.4</v>
      </c>
      <c r="R553" s="124">
        <f>D553*I553*J553</f>
        <v>16620</v>
      </c>
      <c r="S553" s="124">
        <f>D553*J553*2</f>
        <v>33240</v>
      </c>
      <c r="T553" s="124" t="s">
        <v>123</v>
      </c>
      <c r="U553" s="124">
        <f>S553/(O553+Q553)</f>
        <v>2680.6451612903229</v>
      </c>
      <c r="V553" s="124" t="s">
        <v>123</v>
      </c>
      <c r="W553" s="124" t="s">
        <v>123</v>
      </c>
      <c r="X553" s="124" t="s">
        <v>123</v>
      </c>
      <c r="Y553" s="194"/>
      <c r="Z553" s="194"/>
      <c r="AA553" s="194"/>
      <c r="AB553" s="194"/>
      <c r="AC553" s="194"/>
      <c r="AD553" s="194"/>
    </row>
    <row r="554" spans="1:30" outlineLevel="1" x14ac:dyDescent="0.2">
      <c r="A554" s="144" t="s">
        <v>1216</v>
      </c>
      <c r="B554" s="144">
        <v>3</v>
      </c>
      <c r="C554" s="144" t="s">
        <v>1190</v>
      </c>
      <c r="D554" s="145">
        <v>1405</v>
      </c>
      <c r="E554" s="124" t="s">
        <v>123</v>
      </c>
      <c r="F554" s="145"/>
      <c r="G554" s="195"/>
      <c r="H554" s="145">
        <v>24</v>
      </c>
      <c r="I554" s="145">
        <v>1</v>
      </c>
      <c r="J554" s="145">
        <v>12</v>
      </c>
      <c r="K554" s="144">
        <v>0.1</v>
      </c>
      <c r="L554" s="144">
        <v>24</v>
      </c>
      <c r="M554" s="144">
        <v>10</v>
      </c>
      <c r="N554" s="144" t="s">
        <v>1191</v>
      </c>
      <c r="O554" s="123">
        <f>(H554)/((1/M554)*L554)</f>
        <v>9.9999999999999982</v>
      </c>
      <c r="P554" s="193">
        <f>1/K554</f>
        <v>10</v>
      </c>
      <c r="Q554" s="194">
        <f>H554/(I554*P554)</f>
        <v>2.4</v>
      </c>
      <c r="R554" s="124">
        <f>D554*I554*J554</f>
        <v>16860</v>
      </c>
      <c r="S554" s="124">
        <f>D554*J554*2</f>
        <v>33720</v>
      </c>
      <c r="T554" s="124" t="s">
        <v>123</v>
      </c>
      <c r="U554" s="124">
        <f>S554/(O554+Q554)</f>
        <v>2719.3548387096776</v>
      </c>
      <c r="V554" s="124" t="s">
        <v>123</v>
      </c>
      <c r="W554" s="124" t="s">
        <v>123</v>
      </c>
      <c r="X554" s="124" t="s">
        <v>123</v>
      </c>
      <c r="Y554" s="194"/>
      <c r="Z554" s="194"/>
      <c r="AA554" s="194"/>
      <c r="AB554" s="194"/>
      <c r="AC554" s="194"/>
      <c r="AD554" s="194"/>
    </row>
    <row r="555" spans="1:30" outlineLevel="1" x14ac:dyDescent="0.2">
      <c r="A555" s="144" t="s">
        <v>1216</v>
      </c>
      <c r="B555" s="144">
        <v>4</v>
      </c>
      <c r="C555" s="144" t="s">
        <v>1190</v>
      </c>
      <c r="D555" s="145">
        <v>1425</v>
      </c>
      <c r="E555" s="124" t="s">
        <v>123</v>
      </c>
      <c r="F555" s="145"/>
      <c r="G555" s="195"/>
      <c r="H555" s="145">
        <v>24</v>
      </c>
      <c r="I555" s="145">
        <v>1</v>
      </c>
      <c r="J555" s="145">
        <v>12</v>
      </c>
      <c r="K555" s="144">
        <v>0.1</v>
      </c>
      <c r="L555" s="144">
        <v>24</v>
      </c>
      <c r="M555" s="144">
        <v>10</v>
      </c>
      <c r="N555" s="144" t="s">
        <v>1191</v>
      </c>
      <c r="O555" s="123">
        <f>(H555)/((1/M555)*L555)</f>
        <v>9.9999999999999982</v>
      </c>
      <c r="P555" s="193">
        <f>1/K555</f>
        <v>10</v>
      </c>
      <c r="Q555" s="194">
        <f>H555/(I555*P555)</f>
        <v>2.4</v>
      </c>
      <c r="R555" s="124">
        <f>D555*I555*J555</f>
        <v>17100</v>
      </c>
      <c r="S555" s="124">
        <f>D555*J555*2</f>
        <v>34200</v>
      </c>
      <c r="T555" s="124" t="s">
        <v>123</v>
      </c>
      <c r="U555" s="124">
        <f>S555/(O555+Q555)</f>
        <v>2758.0645161290327</v>
      </c>
      <c r="V555" s="124" t="s">
        <v>123</v>
      </c>
      <c r="W555" s="124" t="s">
        <v>123</v>
      </c>
      <c r="X555" s="124" t="s">
        <v>123</v>
      </c>
      <c r="Y555" s="194"/>
      <c r="Z555" s="194"/>
      <c r="AA555" s="194"/>
      <c r="AB555" s="194"/>
      <c r="AC555" s="194"/>
      <c r="AD555" s="194"/>
    </row>
    <row r="556" spans="1:30" outlineLevel="1" x14ac:dyDescent="0.2">
      <c r="A556" s="144" t="s">
        <v>1216</v>
      </c>
      <c r="B556" s="144">
        <v>5</v>
      </c>
      <c r="C556" s="144" t="s">
        <v>1190</v>
      </c>
      <c r="D556" s="145">
        <v>1445</v>
      </c>
      <c r="E556" s="124" t="s">
        <v>123</v>
      </c>
      <c r="F556" s="145"/>
      <c r="G556" s="195"/>
      <c r="H556" s="145">
        <v>24</v>
      </c>
      <c r="I556" s="145">
        <v>1</v>
      </c>
      <c r="J556" s="145">
        <v>12</v>
      </c>
      <c r="K556" s="144">
        <v>0.1</v>
      </c>
      <c r="L556" s="144">
        <v>24</v>
      </c>
      <c r="M556" s="144">
        <v>10</v>
      </c>
      <c r="N556" s="144" t="s">
        <v>1191</v>
      </c>
      <c r="O556" s="123">
        <f>(H556)/((1/M556)*L556)</f>
        <v>9.9999999999999982</v>
      </c>
      <c r="P556" s="193">
        <f>1/K556</f>
        <v>10</v>
      </c>
      <c r="Q556" s="194">
        <f>H556/(I556*P556)</f>
        <v>2.4</v>
      </c>
      <c r="R556" s="124">
        <f>D556*I556*J556</f>
        <v>17340</v>
      </c>
      <c r="S556" s="124">
        <f>D556*J556*2</f>
        <v>34680</v>
      </c>
      <c r="T556" s="124" t="s">
        <v>123</v>
      </c>
      <c r="U556" s="124">
        <f>S556/(O556+Q556)</f>
        <v>2796.7741935483873</v>
      </c>
      <c r="V556" s="124" t="s">
        <v>123</v>
      </c>
      <c r="W556" s="124" t="s">
        <v>123</v>
      </c>
      <c r="X556" s="124" t="s">
        <v>123</v>
      </c>
      <c r="Y556" s="194"/>
      <c r="Z556" s="194"/>
      <c r="AA556" s="194"/>
      <c r="AB556" s="194"/>
      <c r="AC556" s="194"/>
      <c r="AD556" s="194"/>
    </row>
    <row r="557" spans="1:30" outlineLevel="1" x14ac:dyDescent="0.2">
      <c r="A557" s="144" t="s">
        <v>1216</v>
      </c>
      <c r="B557" s="144">
        <v>6</v>
      </c>
      <c r="C557" s="144" t="s">
        <v>1190</v>
      </c>
      <c r="D557" s="145">
        <v>1465</v>
      </c>
      <c r="E557" s="124" t="s">
        <v>123</v>
      </c>
      <c r="F557" s="145"/>
      <c r="G557" s="195"/>
      <c r="H557" s="145">
        <v>24</v>
      </c>
      <c r="I557" s="145">
        <v>1</v>
      </c>
      <c r="J557" s="145">
        <v>12</v>
      </c>
      <c r="K557" s="144">
        <v>0.1</v>
      </c>
      <c r="L557" s="144">
        <v>24</v>
      </c>
      <c r="M557" s="144">
        <v>10</v>
      </c>
      <c r="N557" s="144" t="s">
        <v>1191</v>
      </c>
      <c r="O557" s="123">
        <f>(H557)/((1/M557)*L557)</f>
        <v>9.9999999999999982</v>
      </c>
      <c r="P557" s="193">
        <f>1/K557</f>
        <v>10</v>
      </c>
      <c r="Q557" s="194">
        <f>H557/(I557*P557)</f>
        <v>2.4</v>
      </c>
      <c r="R557" s="124">
        <f>D557*I557*J557</f>
        <v>17580</v>
      </c>
      <c r="S557" s="124">
        <f>D557*J557*2</f>
        <v>35160</v>
      </c>
      <c r="T557" s="124" t="s">
        <v>123</v>
      </c>
      <c r="U557" s="124">
        <f>S557/(O557+Q557)</f>
        <v>2835.4838709677424</v>
      </c>
      <c r="V557" s="124" t="s">
        <v>123</v>
      </c>
      <c r="W557" s="124" t="s">
        <v>123</v>
      </c>
      <c r="X557" s="124" t="s">
        <v>123</v>
      </c>
      <c r="Y557" s="194"/>
      <c r="Z557" s="194"/>
      <c r="AA557" s="194"/>
      <c r="AB557" s="194"/>
      <c r="AC557" s="194"/>
      <c r="AD557" s="194"/>
    </row>
    <row r="558" spans="1:30" outlineLevel="1" x14ac:dyDescent="0.2">
      <c r="A558" s="144" t="s">
        <v>1216</v>
      </c>
      <c r="B558" s="144">
        <v>7</v>
      </c>
      <c r="C558" s="144" t="s">
        <v>1190</v>
      </c>
      <c r="D558" s="145">
        <v>1485</v>
      </c>
      <c r="E558" s="124" t="s">
        <v>123</v>
      </c>
      <c r="F558" s="145"/>
      <c r="G558" s="195"/>
      <c r="H558" s="145">
        <v>24</v>
      </c>
      <c r="I558" s="145">
        <v>1</v>
      </c>
      <c r="J558" s="145">
        <v>12</v>
      </c>
      <c r="K558" s="144">
        <v>0.1</v>
      </c>
      <c r="L558" s="144">
        <v>24</v>
      </c>
      <c r="M558" s="144">
        <v>10</v>
      </c>
      <c r="N558" s="144" t="s">
        <v>1191</v>
      </c>
      <c r="O558" s="123">
        <f>(H558)/((1/M558)*L558)</f>
        <v>9.9999999999999982</v>
      </c>
      <c r="P558" s="193">
        <f>1/K558</f>
        <v>10</v>
      </c>
      <c r="Q558" s="194">
        <f>H558/(I558*P558)</f>
        <v>2.4</v>
      </c>
      <c r="R558" s="124">
        <f>D558*I558*J558</f>
        <v>17820</v>
      </c>
      <c r="S558" s="124">
        <f>D558*J558*2</f>
        <v>35640</v>
      </c>
      <c r="T558" s="124" t="s">
        <v>123</v>
      </c>
      <c r="U558" s="124">
        <f>S558/(O558+Q558)</f>
        <v>2874.1935483870971</v>
      </c>
      <c r="V558" s="124" t="s">
        <v>123</v>
      </c>
      <c r="W558" s="124" t="s">
        <v>123</v>
      </c>
      <c r="X558" s="124" t="s">
        <v>123</v>
      </c>
      <c r="Y558" s="194"/>
      <c r="Z558" s="194"/>
      <c r="AA558" s="194"/>
      <c r="AB558" s="194"/>
      <c r="AC558" s="194"/>
      <c r="AD558" s="194"/>
    </row>
    <row r="559" spans="1:30" outlineLevel="1" x14ac:dyDescent="0.2">
      <c r="A559" s="144" t="s">
        <v>1216</v>
      </c>
      <c r="B559" s="144">
        <v>8</v>
      </c>
      <c r="C559" s="144" t="s">
        <v>1190</v>
      </c>
      <c r="D559" s="145">
        <v>1505</v>
      </c>
      <c r="E559" s="124" t="s">
        <v>123</v>
      </c>
      <c r="F559" s="145"/>
      <c r="G559" s="195"/>
      <c r="H559" s="145">
        <v>24</v>
      </c>
      <c r="I559" s="145">
        <v>1</v>
      </c>
      <c r="J559" s="145">
        <v>12</v>
      </c>
      <c r="K559" s="144">
        <v>0.1</v>
      </c>
      <c r="L559" s="144">
        <v>24</v>
      </c>
      <c r="M559" s="144">
        <v>10</v>
      </c>
      <c r="N559" s="144" t="s">
        <v>1191</v>
      </c>
      <c r="O559" s="123">
        <f>(H559)/((1/M559)*L559)</f>
        <v>9.9999999999999982</v>
      </c>
      <c r="P559" s="193">
        <f>1/K559</f>
        <v>10</v>
      </c>
      <c r="Q559" s="194">
        <f>H559/(I559*P559)</f>
        <v>2.4</v>
      </c>
      <c r="R559" s="124">
        <f>D559*I559*J559</f>
        <v>18060</v>
      </c>
      <c r="S559" s="124">
        <f>D559*J559*2</f>
        <v>36120</v>
      </c>
      <c r="T559" s="124" t="s">
        <v>123</v>
      </c>
      <c r="U559" s="124">
        <f>S559/(O559+Q559)</f>
        <v>2912.9032258064522</v>
      </c>
      <c r="V559" s="124" t="s">
        <v>123</v>
      </c>
      <c r="W559" s="124" t="s">
        <v>123</v>
      </c>
      <c r="X559" s="124" t="s">
        <v>123</v>
      </c>
      <c r="Y559" s="194"/>
      <c r="Z559" s="194"/>
      <c r="AA559" s="194"/>
      <c r="AB559" s="194"/>
      <c r="AC559" s="194"/>
      <c r="AD559" s="194"/>
    </row>
    <row r="560" spans="1:30" outlineLevel="1" x14ac:dyDescent="0.2">
      <c r="A560" s="144" t="s">
        <v>1216</v>
      </c>
      <c r="B560" s="144">
        <v>9</v>
      </c>
      <c r="C560" s="144" t="s">
        <v>1190</v>
      </c>
      <c r="D560" s="145">
        <v>1525</v>
      </c>
      <c r="E560" s="124" t="s">
        <v>123</v>
      </c>
      <c r="F560" s="145"/>
      <c r="G560" s="195"/>
      <c r="H560" s="145">
        <v>24</v>
      </c>
      <c r="I560" s="145">
        <v>1</v>
      </c>
      <c r="J560" s="145">
        <v>12</v>
      </c>
      <c r="K560" s="144">
        <v>0.1</v>
      </c>
      <c r="L560" s="144">
        <v>24</v>
      </c>
      <c r="M560" s="144">
        <v>10</v>
      </c>
      <c r="N560" s="144" t="s">
        <v>1191</v>
      </c>
      <c r="O560" s="123">
        <f>(H560)/((1/M560)*L560)</f>
        <v>9.9999999999999982</v>
      </c>
      <c r="P560" s="193">
        <f>1/K560</f>
        <v>10</v>
      </c>
      <c r="Q560" s="194">
        <f>H560/(I560*P560)</f>
        <v>2.4</v>
      </c>
      <c r="R560" s="124">
        <f>D560*I560*J560</f>
        <v>18300</v>
      </c>
      <c r="S560" s="124">
        <f>D560*J560*2</f>
        <v>36600</v>
      </c>
      <c r="T560" s="124" t="s">
        <v>123</v>
      </c>
      <c r="U560" s="124">
        <f>S560/(O560+Q560)</f>
        <v>2951.6129032258068</v>
      </c>
      <c r="V560" s="124" t="s">
        <v>123</v>
      </c>
      <c r="W560" s="124" t="s">
        <v>123</v>
      </c>
      <c r="X560" s="124" t="s">
        <v>123</v>
      </c>
      <c r="Y560" s="194"/>
      <c r="Z560" s="194"/>
      <c r="AA560" s="194"/>
      <c r="AB560" s="194"/>
      <c r="AC560" s="194"/>
      <c r="AD560" s="194"/>
    </row>
    <row r="561" spans="1:30" outlineLevel="1" x14ac:dyDescent="0.2">
      <c r="A561" s="144" t="s">
        <v>1216</v>
      </c>
      <c r="B561" s="144">
        <v>10</v>
      </c>
      <c r="C561" s="144" t="s">
        <v>1190</v>
      </c>
      <c r="D561" s="145">
        <v>1550</v>
      </c>
      <c r="E561" s="124" t="s">
        <v>123</v>
      </c>
      <c r="F561" s="145"/>
      <c r="G561" s="195"/>
      <c r="H561" s="145">
        <v>24</v>
      </c>
      <c r="I561" s="145">
        <v>1</v>
      </c>
      <c r="J561" s="145">
        <v>12</v>
      </c>
      <c r="K561" s="144">
        <v>0.1</v>
      </c>
      <c r="L561" s="144">
        <v>24</v>
      </c>
      <c r="M561" s="144">
        <v>10</v>
      </c>
      <c r="N561" s="144" t="s">
        <v>1191</v>
      </c>
      <c r="O561" s="123">
        <f>(H561)/((1/M561)*L561)</f>
        <v>9.9999999999999982</v>
      </c>
      <c r="P561" s="193">
        <f>1/K561</f>
        <v>10</v>
      </c>
      <c r="Q561" s="194">
        <f>H561/(I561*P561)</f>
        <v>2.4</v>
      </c>
      <c r="R561" s="124">
        <f>D561*I561*J561</f>
        <v>18600</v>
      </c>
      <c r="S561" s="124">
        <f>D561*J561*2</f>
        <v>37200</v>
      </c>
      <c r="T561" s="124" t="s">
        <v>123</v>
      </c>
      <c r="U561" s="124">
        <f>S561/(O561+Q561)</f>
        <v>3000.0000000000005</v>
      </c>
      <c r="V561" s="124" t="s">
        <v>123</v>
      </c>
      <c r="W561" s="124" t="s">
        <v>123</v>
      </c>
      <c r="X561" s="124" t="s">
        <v>123</v>
      </c>
      <c r="Y561" s="194"/>
      <c r="Z561" s="194"/>
      <c r="AA561" s="194"/>
      <c r="AB561" s="194"/>
      <c r="AC561" s="194"/>
      <c r="AD561" s="194"/>
    </row>
    <row r="562" spans="1:30" outlineLevel="1" x14ac:dyDescent="0.2">
      <c r="A562" s="144" t="s">
        <v>1216</v>
      </c>
      <c r="B562" s="144">
        <v>11</v>
      </c>
      <c r="C562" s="144" t="s">
        <v>1190</v>
      </c>
      <c r="D562" s="145">
        <v>1575</v>
      </c>
      <c r="E562" s="124" t="s">
        <v>123</v>
      </c>
      <c r="F562" s="145"/>
      <c r="G562" s="195"/>
      <c r="H562" s="145">
        <v>24</v>
      </c>
      <c r="I562" s="145">
        <v>1</v>
      </c>
      <c r="J562" s="145">
        <v>12</v>
      </c>
      <c r="K562" s="144">
        <v>0.1</v>
      </c>
      <c r="L562" s="144">
        <v>24</v>
      </c>
      <c r="M562" s="144">
        <v>10</v>
      </c>
      <c r="N562" s="144" t="s">
        <v>1191</v>
      </c>
      <c r="O562" s="123">
        <f>(H562)/((1/M562)*L562)</f>
        <v>9.9999999999999982</v>
      </c>
      <c r="P562" s="193">
        <f>1/K562</f>
        <v>10</v>
      </c>
      <c r="Q562" s="194">
        <f>H562/(I562*P562)</f>
        <v>2.4</v>
      </c>
      <c r="R562" s="124">
        <f>D562*I562*J562</f>
        <v>18900</v>
      </c>
      <c r="S562" s="124">
        <f>D562*J562*2</f>
        <v>37800</v>
      </c>
      <c r="T562" s="124" t="s">
        <v>123</v>
      </c>
      <c r="U562" s="124">
        <f>S562/(O562+Q562)</f>
        <v>3048.3870967741941</v>
      </c>
      <c r="V562" s="124" t="s">
        <v>123</v>
      </c>
      <c r="W562" s="124" t="s">
        <v>123</v>
      </c>
      <c r="X562" s="124" t="s">
        <v>123</v>
      </c>
      <c r="Y562" s="194"/>
      <c r="Z562" s="194"/>
      <c r="AA562" s="194"/>
      <c r="AB562" s="194"/>
      <c r="AC562" s="194"/>
      <c r="AD562" s="194"/>
    </row>
    <row r="563" spans="1:30" outlineLevel="1" x14ac:dyDescent="0.2">
      <c r="A563" s="144" t="s">
        <v>1216</v>
      </c>
      <c r="B563" s="144">
        <v>12</v>
      </c>
      <c r="C563" s="144" t="s">
        <v>1190</v>
      </c>
      <c r="D563" s="145">
        <v>1600</v>
      </c>
      <c r="E563" s="124" t="s">
        <v>123</v>
      </c>
      <c r="F563" s="145"/>
      <c r="G563" s="195"/>
      <c r="H563" s="145">
        <v>24</v>
      </c>
      <c r="I563" s="145">
        <v>1</v>
      </c>
      <c r="J563" s="145">
        <v>12</v>
      </c>
      <c r="K563" s="144">
        <v>0.1</v>
      </c>
      <c r="L563" s="144">
        <v>24</v>
      </c>
      <c r="M563" s="144">
        <v>10</v>
      </c>
      <c r="N563" s="144" t="s">
        <v>1191</v>
      </c>
      <c r="O563" s="123">
        <f>(H563)/((1/M563)*L563)</f>
        <v>9.9999999999999982</v>
      </c>
      <c r="P563" s="193">
        <f>1/K563</f>
        <v>10</v>
      </c>
      <c r="Q563" s="194">
        <f>H563/(I563*P563)</f>
        <v>2.4</v>
      </c>
      <c r="R563" s="124">
        <f>D563*I563*J563</f>
        <v>19200</v>
      </c>
      <c r="S563" s="124">
        <f>D563*J563*2</f>
        <v>38400</v>
      </c>
      <c r="T563" s="124" t="s">
        <v>123</v>
      </c>
      <c r="U563" s="124">
        <f>S563/(O563+Q563)</f>
        <v>3096.7741935483873</v>
      </c>
      <c r="V563" s="124" t="s">
        <v>123</v>
      </c>
      <c r="W563" s="124" t="s">
        <v>123</v>
      </c>
      <c r="X563" s="124" t="s">
        <v>123</v>
      </c>
      <c r="Y563" s="194"/>
      <c r="Z563" s="194"/>
      <c r="AA563" s="194"/>
      <c r="AB563" s="194"/>
      <c r="AC563" s="194"/>
      <c r="AD563" s="194"/>
    </row>
    <row r="564" spans="1:30" outlineLevel="1" x14ac:dyDescent="0.2">
      <c r="A564" s="144" t="s">
        <v>1216</v>
      </c>
      <c r="B564" s="144">
        <v>13</v>
      </c>
      <c r="C564" s="144" t="s">
        <v>1190</v>
      </c>
      <c r="D564" s="145">
        <v>1625</v>
      </c>
      <c r="E564" s="124" t="s">
        <v>123</v>
      </c>
      <c r="F564" s="145"/>
      <c r="G564" s="195"/>
      <c r="H564" s="145">
        <v>24</v>
      </c>
      <c r="I564" s="145">
        <v>1</v>
      </c>
      <c r="J564" s="145">
        <v>12</v>
      </c>
      <c r="K564" s="144">
        <v>0.1</v>
      </c>
      <c r="L564" s="144">
        <v>24</v>
      </c>
      <c r="M564" s="144">
        <v>10</v>
      </c>
      <c r="N564" s="144" t="s">
        <v>1191</v>
      </c>
      <c r="O564" s="123">
        <f>(H564)/((1/M564)*L564)</f>
        <v>9.9999999999999982</v>
      </c>
      <c r="P564" s="193">
        <f>1/K564</f>
        <v>10</v>
      </c>
      <c r="Q564" s="194">
        <f>H564/(I564*P564)</f>
        <v>2.4</v>
      </c>
      <c r="R564" s="124">
        <f>D564*I564*J564</f>
        <v>19500</v>
      </c>
      <c r="S564" s="124">
        <f>D564*J564*2</f>
        <v>39000</v>
      </c>
      <c r="T564" s="124" t="s">
        <v>123</v>
      </c>
      <c r="U564" s="124">
        <f>S564/(O564+Q564)</f>
        <v>3145.161290322581</v>
      </c>
      <c r="V564" s="124" t="s">
        <v>123</v>
      </c>
      <c r="W564" s="124" t="s">
        <v>123</v>
      </c>
      <c r="X564" s="124" t="s">
        <v>123</v>
      </c>
      <c r="Y564" s="194"/>
      <c r="Z564" s="194"/>
      <c r="AA564" s="194"/>
      <c r="AB564" s="194"/>
      <c r="AC564" s="194"/>
      <c r="AD564" s="194"/>
    </row>
    <row r="565" spans="1:30" outlineLevel="1" x14ac:dyDescent="0.2">
      <c r="A565" s="144" t="s">
        <v>1216</v>
      </c>
      <c r="B565" s="144">
        <v>14</v>
      </c>
      <c r="C565" s="144" t="s">
        <v>1190</v>
      </c>
      <c r="D565" s="145">
        <v>1650</v>
      </c>
      <c r="E565" s="124" t="s">
        <v>123</v>
      </c>
      <c r="F565" s="145"/>
      <c r="G565" s="195"/>
      <c r="H565" s="145">
        <v>24</v>
      </c>
      <c r="I565" s="145">
        <v>1</v>
      </c>
      <c r="J565" s="145">
        <v>12</v>
      </c>
      <c r="K565" s="144">
        <v>0.1</v>
      </c>
      <c r="L565" s="144">
        <v>24</v>
      </c>
      <c r="M565" s="144">
        <v>10</v>
      </c>
      <c r="N565" s="144" t="s">
        <v>1191</v>
      </c>
      <c r="O565" s="123">
        <f>(H565)/((1/M565)*L565)</f>
        <v>9.9999999999999982</v>
      </c>
      <c r="P565" s="193">
        <f>1/K565</f>
        <v>10</v>
      </c>
      <c r="Q565" s="194">
        <f>H565/(I565*P565)</f>
        <v>2.4</v>
      </c>
      <c r="R565" s="124">
        <f>D565*I565*J565</f>
        <v>19800</v>
      </c>
      <c r="S565" s="124">
        <f>D565*J565*2</f>
        <v>39600</v>
      </c>
      <c r="T565" s="124" t="s">
        <v>123</v>
      </c>
      <c r="U565" s="124">
        <f>S565/(O565+Q565)</f>
        <v>3193.5483870967746</v>
      </c>
      <c r="V565" s="124" t="s">
        <v>123</v>
      </c>
      <c r="W565" s="124" t="s">
        <v>123</v>
      </c>
      <c r="X565" s="124" t="s">
        <v>123</v>
      </c>
      <c r="Y565" s="194"/>
      <c r="Z565" s="194"/>
      <c r="AA565" s="194"/>
      <c r="AB565" s="194"/>
      <c r="AC565" s="194"/>
      <c r="AD565" s="194"/>
    </row>
    <row r="566" spans="1:30" outlineLevel="1" x14ac:dyDescent="0.2">
      <c r="A566" s="144" t="s">
        <v>1216</v>
      </c>
      <c r="B566" s="144">
        <v>15</v>
      </c>
      <c r="C566" s="144" t="s">
        <v>1190</v>
      </c>
      <c r="D566" s="145">
        <v>1675</v>
      </c>
      <c r="E566" s="124" t="s">
        <v>123</v>
      </c>
      <c r="F566" s="145"/>
      <c r="G566" s="195"/>
      <c r="H566" s="145">
        <v>24</v>
      </c>
      <c r="I566" s="145">
        <v>1</v>
      </c>
      <c r="J566" s="145">
        <v>12</v>
      </c>
      <c r="K566" s="144">
        <v>0.1</v>
      </c>
      <c r="L566" s="144">
        <v>24</v>
      </c>
      <c r="M566" s="144">
        <v>10</v>
      </c>
      <c r="N566" s="144" t="s">
        <v>1191</v>
      </c>
      <c r="O566" s="123">
        <f>(H566)/((1/M566)*L566)</f>
        <v>9.9999999999999982</v>
      </c>
      <c r="P566" s="193">
        <f>1/K566</f>
        <v>10</v>
      </c>
      <c r="Q566" s="194">
        <f>H566/(I566*P566)</f>
        <v>2.4</v>
      </c>
      <c r="R566" s="124">
        <f>D566*I566*J566</f>
        <v>20100</v>
      </c>
      <c r="S566" s="124">
        <f>D566*J566*2</f>
        <v>40200</v>
      </c>
      <c r="T566" s="124" t="s">
        <v>123</v>
      </c>
      <c r="U566" s="124">
        <f>S566/(O566+Q566)</f>
        <v>3241.9354838709683</v>
      </c>
      <c r="V566" s="124" t="s">
        <v>123</v>
      </c>
      <c r="W566" s="124" t="s">
        <v>123</v>
      </c>
      <c r="X566" s="124" t="s">
        <v>123</v>
      </c>
      <c r="Y566" s="194"/>
      <c r="Z566" s="194"/>
      <c r="AA566" s="194"/>
      <c r="AB566" s="194"/>
      <c r="AC566" s="194"/>
      <c r="AD566" s="194"/>
    </row>
    <row r="567" spans="1:30" outlineLevel="1" x14ac:dyDescent="0.2">
      <c r="A567" s="144" t="s">
        <v>1216</v>
      </c>
      <c r="B567" s="144">
        <v>16</v>
      </c>
      <c r="C567" s="144" t="s">
        <v>1190</v>
      </c>
      <c r="D567" s="145">
        <v>1700</v>
      </c>
      <c r="E567" s="124" t="s">
        <v>123</v>
      </c>
      <c r="F567" s="145"/>
      <c r="G567" s="195"/>
      <c r="H567" s="145">
        <v>24</v>
      </c>
      <c r="I567" s="145">
        <v>1</v>
      </c>
      <c r="J567" s="145">
        <v>12</v>
      </c>
      <c r="K567" s="144">
        <v>0.1</v>
      </c>
      <c r="L567" s="144">
        <v>24</v>
      </c>
      <c r="M567" s="144">
        <v>10</v>
      </c>
      <c r="N567" s="144" t="s">
        <v>1191</v>
      </c>
      <c r="O567" s="123">
        <f>(H567)/((1/M567)*L567)</f>
        <v>9.9999999999999982</v>
      </c>
      <c r="P567" s="193">
        <f>1/K567</f>
        <v>10</v>
      </c>
      <c r="Q567" s="194">
        <f>H567/(I567*P567)</f>
        <v>2.4</v>
      </c>
      <c r="R567" s="124">
        <f>D567*I567*J567</f>
        <v>20400</v>
      </c>
      <c r="S567" s="124">
        <f>D567*J567*2</f>
        <v>40800</v>
      </c>
      <c r="T567" s="124" t="s">
        <v>123</v>
      </c>
      <c r="U567" s="124">
        <f>S567/(O567+Q567)</f>
        <v>3290.3225806451615</v>
      </c>
      <c r="V567" s="124" t="s">
        <v>123</v>
      </c>
      <c r="W567" s="124" t="s">
        <v>123</v>
      </c>
      <c r="X567" s="124" t="s">
        <v>123</v>
      </c>
      <c r="Y567" s="194"/>
      <c r="Z567" s="194"/>
      <c r="AA567" s="194"/>
      <c r="AB567" s="194"/>
      <c r="AC567" s="194"/>
      <c r="AD567" s="194"/>
    </row>
    <row r="568" spans="1:30" outlineLevel="1" x14ac:dyDescent="0.2">
      <c r="A568" s="144" t="s">
        <v>1216</v>
      </c>
      <c r="B568" s="144">
        <v>17</v>
      </c>
      <c r="C568" s="144" t="s">
        <v>1190</v>
      </c>
      <c r="D568" s="145">
        <v>1725</v>
      </c>
      <c r="E568" s="124" t="s">
        <v>123</v>
      </c>
      <c r="F568" s="145"/>
      <c r="G568" s="195"/>
      <c r="H568" s="145">
        <v>24</v>
      </c>
      <c r="I568" s="145">
        <v>1</v>
      </c>
      <c r="J568" s="145">
        <v>12</v>
      </c>
      <c r="K568" s="144">
        <v>0.1</v>
      </c>
      <c r="L568" s="144">
        <v>24</v>
      </c>
      <c r="M568" s="144">
        <v>10</v>
      </c>
      <c r="N568" s="144" t="s">
        <v>1191</v>
      </c>
      <c r="O568" s="123">
        <f>(H568)/((1/M568)*L568)</f>
        <v>9.9999999999999982</v>
      </c>
      <c r="P568" s="193">
        <f>1/K568</f>
        <v>10</v>
      </c>
      <c r="Q568" s="194">
        <f>H568/(I568*P568)</f>
        <v>2.4</v>
      </c>
      <c r="R568" s="124">
        <f>D568*I568*J568</f>
        <v>20700</v>
      </c>
      <c r="S568" s="124">
        <f>D568*J568*2</f>
        <v>41400</v>
      </c>
      <c r="T568" s="124" t="s">
        <v>123</v>
      </c>
      <c r="U568" s="124">
        <f>S568/(O568+Q568)</f>
        <v>3338.7096774193551</v>
      </c>
      <c r="V568" s="124" t="s">
        <v>123</v>
      </c>
      <c r="W568" s="124" t="s">
        <v>123</v>
      </c>
      <c r="X568" s="124" t="s">
        <v>123</v>
      </c>
      <c r="Y568" s="194"/>
      <c r="Z568" s="194"/>
      <c r="AA568" s="194"/>
      <c r="AB568" s="194"/>
      <c r="AC568" s="194"/>
      <c r="AD568" s="194"/>
    </row>
    <row r="569" spans="1:30" outlineLevel="1" x14ac:dyDescent="0.2">
      <c r="A569" s="144" t="s">
        <v>1216</v>
      </c>
      <c r="B569" s="144">
        <v>18</v>
      </c>
      <c r="C569" s="144" t="s">
        <v>1190</v>
      </c>
      <c r="D569" s="145">
        <v>1750</v>
      </c>
      <c r="E569" s="124" t="s">
        <v>123</v>
      </c>
      <c r="F569" s="145"/>
      <c r="G569" s="195"/>
      <c r="H569" s="145">
        <v>24</v>
      </c>
      <c r="I569" s="145">
        <v>1</v>
      </c>
      <c r="J569" s="145">
        <v>12</v>
      </c>
      <c r="K569" s="144">
        <v>0.1</v>
      </c>
      <c r="L569" s="144">
        <v>24</v>
      </c>
      <c r="M569" s="144">
        <v>10</v>
      </c>
      <c r="N569" s="144" t="s">
        <v>1191</v>
      </c>
      <c r="O569" s="123">
        <f>(H569)/((1/M569)*L569)</f>
        <v>9.9999999999999982</v>
      </c>
      <c r="P569" s="193">
        <f>1/K569</f>
        <v>10</v>
      </c>
      <c r="Q569" s="194">
        <f>H569/(I569*P569)</f>
        <v>2.4</v>
      </c>
      <c r="R569" s="124">
        <f>D569*I569*J569</f>
        <v>21000</v>
      </c>
      <c r="S569" s="124">
        <f>D569*J569*2</f>
        <v>42000</v>
      </c>
      <c r="T569" s="124" t="s">
        <v>123</v>
      </c>
      <c r="U569" s="124">
        <f>S569/(O569+Q569)</f>
        <v>3387.0967741935488</v>
      </c>
      <c r="V569" s="124" t="s">
        <v>123</v>
      </c>
      <c r="W569" s="124" t="s">
        <v>123</v>
      </c>
      <c r="X569" s="124" t="s">
        <v>123</v>
      </c>
      <c r="Y569" s="194"/>
      <c r="Z569" s="194"/>
      <c r="AA569" s="194"/>
      <c r="AB569" s="194"/>
      <c r="AC569" s="194"/>
      <c r="AD569" s="194"/>
    </row>
    <row r="570" spans="1:30" outlineLevel="1" x14ac:dyDescent="0.2">
      <c r="A570" s="144" t="s">
        <v>1216</v>
      </c>
      <c r="B570" s="144">
        <v>19</v>
      </c>
      <c r="C570" s="144" t="s">
        <v>1190</v>
      </c>
      <c r="D570" s="145">
        <v>1775</v>
      </c>
      <c r="E570" s="124" t="s">
        <v>123</v>
      </c>
      <c r="F570" s="145"/>
      <c r="G570" s="195"/>
      <c r="H570" s="145">
        <v>24</v>
      </c>
      <c r="I570" s="145">
        <v>1</v>
      </c>
      <c r="J570" s="145">
        <v>12</v>
      </c>
      <c r="K570" s="144">
        <v>0.1</v>
      </c>
      <c r="L570" s="144">
        <v>24</v>
      </c>
      <c r="M570" s="144">
        <v>10</v>
      </c>
      <c r="N570" s="144" t="s">
        <v>1191</v>
      </c>
      <c r="O570" s="123">
        <f>(H570)/((1/M570)*L570)</f>
        <v>9.9999999999999982</v>
      </c>
      <c r="P570" s="193">
        <f>1/K570</f>
        <v>10</v>
      </c>
      <c r="Q570" s="194">
        <f>H570/(I570*P570)</f>
        <v>2.4</v>
      </c>
      <c r="R570" s="124">
        <f>D570*I570*J570</f>
        <v>21300</v>
      </c>
      <c r="S570" s="124">
        <f>D570*J570*2</f>
        <v>42600</v>
      </c>
      <c r="T570" s="124" t="s">
        <v>123</v>
      </c>
      <c r="U570" s="124">
        <f>S570/(O570+Q570)</f>
        <v>3435.4838709677424</v>
      </c>
      <c r="V570" s="124" t="s">
        <v>123</v>
      </c>
      <c r="W570" s="124" t="s">
        <v>123</v>
      </c>
      <c r="X570" s="124" t="s">
        <v>123</v>
      </c>
      <c r="Y570" s="194"/>
      <c r="Z570" s="194"/>
      <c r="AA570" s="194"/>
      <c r="AB570" s="194"/>
      <c r="AC570" s="194"/>
      <c r="AD570" s="194"/>
    </row>
    <row r="571" spans="1:30" outlineLevel="1" x14ac:dyDescent="0.2">
      <c r="A571" s="144" t="s">
        <v>1216</v>
      </c>
      <c r="B571" s="144">
        <v>20</v>
      </c>
      <c r="C571" s="144" t="s">
        <v>1190</v>
      </c>
      <c r="D571" s="145">
        <v>1805</v>
      </c>
      <c r="E571" s="124" t="s">
        <v>123</v>
      </c>
      <c r="F571" s="145"/>
      <c r="G571" s="195"/>
      <c r="H571" s="145">
        <v>24</v>
      </c>
      <c r="I571" s="145">
        <v>1</v>
      </c>
      <c r="J571" s="145">
        <v>12</v>
      </c>
      <c r="K571" s="144">
        <v>0.1</v>
      </c>
      <c r="L571" s="144">
        <v>24</v>
      </c>
      <c r="M571" s="144">
        <v>10</v>
      </c>
      <c r="N571" s="144" t="s">
        <v>1191</v>
      </c>
      <c r="O571" s="123">
        <f>(H571)/((1/M571)*L571)</f>
        <v>9.9999999999999982</v>
      </c>
      <c r="P571" s="193">
        <f>1/K571</f>
        <v>10</v>
      </c>
      <c r="Q571" s="194">
        <f>H571/(I571*P571)</f>
        <v>2.4</v>
      </c>
      <c r="R571" s="124">
        <f>D571*I571*J571</f>
        <v>21660</v>
      </c>
      <c r="S571" s="124">
        <f>D571*J571*2</f>
        <v>43320</v>
      </c>
      <c r="T571" s="124" t="s">
        <v>123</v>
      </c>
      <c r="U571" s="124">
        <f>S571/(O571+Q571)</f>
        <v>3493.5483870967746</v>
      </c>
      <c r="V571" s="124" t="s">
        <v>123</v>
      </c>
      <c r="W571" s="124" t="s">
        <v>123</v>
      </c>
      <c r="X571" s="124" t="s">
        <v>123</v>
      </c>
      <c r="Y571" s="194"/>
      <c r="Z571" s="194"/>
      <c r="AA571" s="194"/>
      <c r="AB571" s="194"/>
      <c r="AC571" s="194"/>
      <c r="AD571" s="194"/>
    </row>
    <row r="572" spans="1:30" outlineLevel="1" x14ac:dyDescent="0.2">
      <c r="A572" s="144" t="s">
        <v>1216</v>
      </c>
      <c r="B572" s="144">
        <v>21</v>
      </c>
      <c r="C572" s="144" t="s">
        <v>1190</v>
      </c>
      <c r="D572" s="145">
        <v>1835</v>
      </c>
      <c r="E572" s="124" t="s">
        <v>123</v>
      </c>
      <c r="F572" s="145"/>
      <c r="G572" s="195"/>
      <c r="H572" s="145">
        <v>24</v>
      </c>
      <c r="I572" s="145">
        <v>1</v>
      </c>
      <c r="J572" s="145">
        <v>12</v>
      </c>
      <c r="K572" s="144">
        <v>0.1</v>
      </c>
      <c r="L572" s="144">
        <v>24</v>
      </c>
      <c r="M572" s="144">
        <v>10</v>
      </c>
      <c r="N572" s="144" t="s">
        <v>1191</v>
      </c>
      <c r="O572" s="123">
        <f>(H572)/((1/M572)*L572)</f>
        <v>9.9999999999999982</v>
      </c>
      <c r="P572" s="193">
        <f>1/K572</f>
        <v>10</v>
      </c>
      <c r="Q572" s="194">
        <f>H572/(I572*P572)</f>
        <v>2.4</v>
      </c>
      <c r="R572" s="124">
        <f>D572*I572*J572</f>
        <v>22020</v>
      </c>
      <c r="S572" s="124">
        <f>D572*J572*2</f>
        <v>44040</v>
      </c>
      <c r="T572" s="124" t="s">
        <v>123</v>
      </c>
      <c r="U572" s="124">
        <f>S572/(O572+Q572)</f>
        <v>3551.6129032258068</v>
      </c>
      <c r="V572" s="124" t="s">
        <v>123</v>
      </c>
      <c r="W572" s="124" t="s">
        <v>123</v>
      </c>
      <c r="X572" s="124" t="s">
        <v>123</v>
      </c>
      <c r="Y572" s="194"/>
      <c r="Z572" s="194"/>
      <c r="AA572" s="194"/>
      <c r="AB572" s="194"/>
      <c r="AC572" s="194"/>
      <c r="AD572" s="194"/>
    </row>
    <row r="573" spans="1:30" outlineLevel="1" x14ac:dyDescent="0.2">
      <c r="A573" s="144" t="s">
        <v>1216</v>
      </c>
      <c r="B573" s="144">
        <v>22</v>
      </c>
      <c r="C573" s="144" t="s">
        <v>1190</v>
      </c>
      <c r="D573" s="145">
        <v>1865</v>
      </c>
      <c r="E573" s="124" t="s">
        <v>123</v>
      </c>
      <c r="F573" s="145"/>
      <c r="G573" s="195"/>
      <c r="H573" s="145">
        <v>24</v>
      </c>
      <c r="I573" s="145">
        <v>1</v>
      </c>
      <c r="J573" s="145">
        <v>12</v>
      </c>
      <c r="K573" s="144">
        <v>0.1</v>
      </c>
      <c r="L573" s="144">
        <v>24</v>
      </c>
      <c r="M573" s="144">
        <v>10</v>
      </c>
      <c r="N573" s="144" t="s">
        <v>1191</v>
      </c>
      <c r="O573" s="123">
        <f>(H573)/((1/M573)*L573)</f>
        <v>9.9999999999999982</v>
      </c>
      <c r="P573" s="193">
        <f>1/K573</f>
        <v>10</v>
      </c>
      <c r="Q573" s="194">
        <f>H573/(I573*P573)</f>
        <v>2.4</v>
      </c>
      <c r="R573" s="124">
        <f>D573*I573*J573</f>
        <v>22380</v>
      </c>
      <c r="S573" s="124">
        <f>D573*J573*2</f>
        <v>44760</v>
      </c>
      <c r="T573" s="124" t="s">
        <v>123</v>
      </c>
      <c r="U573" s="124">
        <f>S573/(O573+Q573)</f>
        <v>3609.677419354839</v>
      </c>
      <c r="V573" s="124" t="s">
        <v>123</v>
      </c>
      <c r="W573" s="124" t="s">
        <v>123</v>
      </c>
      <c r="X573" s="124" t="s">
        <v>123</v>
      </c>
      <c r="Y573" s="194"/>
      <c r="Z573" s="194"/>
      <c r="AA573" s="194"/>
      <c r="AB573" s="194"/>
      <c r="AC573" s="194"/>
      <c r="AD573" s="194"/>
    </row>
    <row r="574" spans="1:30" outlineLevel="1" x14ac:dyDescent="0.2">
      <c r="A574" s="144" t="s">
        <v>1216</v>
      </c>
      <c r="B574" s="144">
        <v>23</v>
      </c>
      <c r="C574" s="144" t="s">
        <v>1190</v>
      </c>
      <c r="D574" s="145">
        <v>1895</v>
      </c>
      <c r="E574" s="124" t="s">
        <v>123</v>
      </c>
      <c r="F574" s="145"/>
      <c r="G574" s="195"/>
      <c r="H574" s="145">
        <v>24</v>
      </c>
      <c r="I574" s="145">
        <v>1</v>
      </c>
      <c r="J574" s="145">
        <v>12</v>
      </c>
      <c r="K574" s="144">
        <v>0.1</v>
      </c>
      <c r="L574" s="144">
        <v>24</v>
      </c>
      <c r="M574" s="144">
        <v>10</v>
      </c>
      <c r="N574" s="144" t="s">
        <v>1191</v>
      </c>
      <c r="O574" s="123">
        <f>(H574)/((1/M574)*L574)</f>
        <v>9.9999999999999982</v>
      </c>
      <c r="P574" s="193">
        <f>1/K574</f>
        <v>10</v>
      </c>
      <c r="Q574" s="194">
        <f>H574/(I574*P574)</f>
        <v>2.4</v>
      </c>
      <c r="R574" s="124">
        <f>D574*I574*J574</f>
        <v>22740</v>
      </c>
      <c r="S574" s="124">
        <f>D574*J574*2</f>
        <v>45480</v>
      </c>
      <c r="T574" s="124" t="s">
        <v>123</v>
      </c>
      <c r="U574" s="124">
        <f>S574/(O574+Q574)</f>
        <v>3667.7419354838712</v>
      </c>
      <c r="V574" s="124" t="s">
        <v>123</v>
      </c>
      <c r="W574" s="124" t="s">
        <v>123</v>
      </c>
      <c r="X574" s="124" t="s">
        <v>123</v>
      </c>
      <c r="Y574" s="194"/>
      <c r="Z574" s="194"/>
      <c r="AA574" s="194"/>
      <c r="AB574" s="194"/>
      <c r="AC574" s="194"/>
      <c r="AD574" s="194"/>
    </row>
    <row r="575" spans="1:30" outlineLevel="1" x14ac:dyDescent="0.2">
      <c r="A575" s="144" t="s">
        <v>1216</v>
      </c>
      <c r="B575" s="144">
        <v>24</v>
      </c>
      <c r="C575" s="144" t="s">
        <v>1190</v>
      </c>
      <c r="D575" s="145">
        <v>1925</v>
      </c>
      <c r="E575" s="124" t="s">
        <v>123</v>
      </c>
      <c r="F575" s="145"/>
      <c r="G575" s="195"/>
      <c r="H575" s="145">
        <v>24</v>
      </c>
      <c r="I575" s="145">
        <v>1</v>
      </c>
      <c r="J575" s="145">
        <v>12</v>
      </c>
      <c r="K575" s="144">
        <v>0.1</v>
      </c>
      <c r="L575" s="144">
        <v>24</v>
      </c>
      <c r="M575" s="144">
        <v>10</v>
      </c>
      <c r="N575" s="144" t="s">
        <v>1191</v>
      </c>
      <c r="O575" s="123">
        <f>(H575)/((1/M575)*L575)</f>
        <v>9.9999999999999982</v>
      </c>
      <c r="P575" s="193">
        <f>1/K575</f>
        <v>10</v>
      </c>
      <c r="Q575" s="194">
        <f>H575/(I575*P575)</f>
        <v>2.4</v>
      </c>
      <c r="R575" s="124">
        <f>D575*I575*J575</f>
        <v>23100</v>
      </c>
      <c r="S575" s="124">
        <f>D575*J575*2</f>
        <v>46200</v>
      </c>
      <c r="T575" s="124" t="s">
        <v>123</v>
      </c>
      <c r="U575" s="124">
        <f>S575/(O575+Q575)</f>
        <v>3725.8064516129039</v>
      </c>
      <c r="V575" s="124" t="s">
        <v>123</v>
      </c>
      <c r="W575" s="124" t="s">
        <v>123</v>
      </c>
      <c r="X575" s="124" t="s">
        <v>123</v>
      </c>
      <c r="Y575" s="194"/>
      <c r="Z575" s="194"/>
      <c r="AA575" s="194"/>
      <c r="AB575" s="194"/>
      <c r="AC575" s="194"/>
      <c r="AD575" s="194"/>
    </row>
    <row r="576" spans="1:30" outlineLevel="1" x14ac:dyDescent="0.2">
      <c r="A576" s="144" t="s">
        <v>1216</v>
      </c>
      <c r="B576" s="144">
        <v>25</v>
      </c>
      <c r="C576" s="144" t="s">
        <v>1190</v>
      </c>
      <c r="D576" s="145">
        <v>1955</v>
      </c>
      <c r="E576" s="124" t="s">
        <v>123</v>
      </c>
      <c r="F576" s="145"/>
      <c r="G576" s="195"/>
      <c r="H576" s="145">
        <v>24</v>
      </c>
      <c r="I576" s="145">
        <v>1</v>
      </c>
      <c r="J576" s="145">
        <v>12</v>
      </c>
      <c r="K576" s="144">
        <v>0.1</v>
      </c>
      <c r="L576" s="144">
        <v>24</v>
      </c>
      <c r="M576" s="144">
        <v>10</v>
      </c>
      <c r="N576" s="144" t="s">
        <v>1191</v>
      </c>
      <c r="O576" s="123">
        <f>(H576)/((1/M576)*L576)</f>
        <v>9.9999999999999982</v>
      </c>
      <c r="P576" s="193">
        <f>1/K576</f>
        <v>10</v>
      </c>
      <c r="Q576" s="194">
        <f>H576/(I576*P576)</f>
        <v>2.4</v>
      </c>
      <c r="R576" s="124">
        <f>D576*I576*J576</f>
        <v>23460</v>
      </c>
      <c r="S576" s="124">
        <f>D576*J576*2</f>
        <v>46920</v>
      </c>
      <c r="T576" s="124" t="s">
        <v>123</v>
      </c>
      <c r="U576" s="124">
        <f>S576/(O576+Q576)</f>
        <v>3783.8709677419361</v>
      </c>
      <c r="V576" s="124" t="s">
        <v>123</v>
      </c>
      <c r="W576" s="124" t="s">
        <v>123</v>
      </c>
      <c r="X576" s="124" t="s">
        <v>123</v>
      </c>
      <c r="Y576" s="194"/>
      <c r="Z576" s="194"/>
      <c r="AA576" s="194"/>
      <c r="AB576" s="194"/>
      <c r="AC576" s="194"/>
      <c r="AD576" s="194"/>
    </row>
    <row r="577" spans="1:30" x14ac:dyDescent="0.2">
      <c r="A577" s="144" t="s">
        <v>1217</v>
      </c>
      <c r="B577" s="144">
        <v>1</v>
      </c>
      <c r="C577" s="144" t="s">
        <v>1196</v>
      </c>
      <c r="D577" s="136">
        <v>1200</v>
      </c>
      <c r="E577" s="124" t="s">
        <v>123</v>
      </c>
      <c r="F577" s="136"/>
      <c r="G577" s="195"/>
      <c r="H577" s="145">
        <v>18</v>
      </c>
      <c r="I577" s="145">
        <v>1</v>
      </c>
      <c r="J577" s="145">
        <v>12</v>
      </c>
      <c r="K577" s="144">
        <v>0.1</v>
      </c>
      <c r="L577" s="144">
        <v>18</v>
      </c>
      <c r="M577" s="144">
        <v>10</v>
      </c>
      <c r="N577" s="144" t="s">
        <v>1191</v>
      </c>
      <c r="O577" s="123">
        <f>M577</f>
        <v>10</v>
      </c>
      <c r="P577" s="193">
        <f>1/K577</f>
        <v>10</v>
      </c>
      <c r="Q577" s="194">
        <f>H577/(I577*P577)</f>
        <v>1.8</v>
      </c>
      <c r="R577" s="124">
        <f>D577*I577*J577</f>
        <v>14400</v>
      </c>
      <c r="S577" s="124">
        <f>D577*J577*2</f>
        <v>28800</v>
      </c>
      <c r="T577" s="124" t="s">
        <v>123</v>
      </c>
      <c r="U577" s="124">
        <f>S577/(O577+Q577)</f>
        <v>2440.6779661016949</v>
      </c>
      <c r="V577" s="124" t="s">
        <v>123</v>
      </c>
      <c r="W577" s="124" t="s">
        <v>123</v>
      </c>
      <c r="X577" s="124" t="s">
        <v>123</v>
      </c>
      <c r="Y577" s="194"/>
      <c r="Z577" s="194"/>
      <c r="AA577" s="194"/>
      <c r="AB577" s="194"/>
      <c r="AC577" s="194"/>
      <c r="AD577" s="194"/>
    </row>
    <row r="578" spans="1:30" outlineLevel="1" x14ac:dyDescent="0.2">
      <c r="A578" s="144" t="s">
        <v>1217</v>
      </c>
      <c r="B578" s="144">
        <v>2</v>
      </c>
      <c r="C578" s="144" t="s">
        <v>1196</v>
      </c>
      <c r="D578" s="136">
        <v>1220</v>
      </c>
      <c r="E578" s="124" t="s">
        <v>123</v>
      </c>
      <c r="F578" s="136"/>
      <c r="G578" s="195"/>
      <c r="H578" s="145">
        <v>18</v>
      </c>
      <c r="I578" s="145">
        <v>1</v>
      </c>
      <c r="J578" s="145">
        <v>12</v>
      </c>
      <c r="K578" s="144">
        <v>0.1</v>
      </c>
      <c r="L578" s="144">
        <v>18</v>
      </c>
      <c r="M578" s="144">
        <v>10</v>
      </c>
      <c r="N578" s="144" t="s">
        <v>1191</v>
      </c>
      <c r="O578" s="123">
        <f>(H578)/((1/M578)*L578)</f>
        <v>10</v>
      </c>
      <c r="P578" s="193">
        <f>1/K578</f>
        <v>10</v>
      </c>
      <c r="Q578" s="194">
        <f>H578/(I578*P578)</f>
        <v>1.8</v>
      </c>
      <c r="R578" s="124">
        <f>D578*I578*J578</f>
        <v>14640</v>
      </c>
      <c r="S578" s="124">
        <f>D578*J578*2</f>
        <v>29280</v>
      </c>
      <c r="T578" s="124" t="s">
        <v>123</v>
      </c>
      <c r="U578" s="124">
        <f>S578/(O578+Q578)</f>
        <v>2481.3559322033898</v>
      </c>
      <c r="V578" s="124" t="s">
        <v>123</v>
      </c>
      <c r="W578" s="124" t="s">
        <v>123</v>
      </c>
      <c r="X578" s="124" t="s">
        <v>123</v>
      </c>
      <c r="Y578" s="194"/>
      <c r="Z578" s="194"/>
      <c r="AA578" s="194"/>
      <c r="AB578" s="194"/>
      <c r="AC578" s="194"/>
      <c r="AD578" s="194"/>
    </row>
    <row r="579" spans="1:30" outlineLevel="1" x14ac:dyDescent="0.2">
      <c r="A579" s="144" t="s">
        <v>1217</v>
      </c>
      <c r="B579" s="144">
        <v>3</v>
      </c>
      <c r="C579" s="144" t="s">
        <v>1196</v>
      </c>
      <c r="D579" s="136">
        <v>1240</v>
      </c>
      <c r="E579" s="124" t="s">
        <v>123</v>
      </c>
      <c r="F579" s="136"/>
      <c r="G579" s="195"/>
      <c r="H579" s="145">
        <v>18</v>
      </c>
      <c r="I579" s="145">
        <v>1</v>
      </c>
      <c r="J579" s="145">
        <v>12</v>
      </c>
      <c r="K579" s="144">
        <v>0.1</v>
      </c>
      <c r="L579" s="144">
        <v>18</v>
      </c>
      <c r="M579" s="144">
        <v>10</v>
      </c>
      <c r="N579" s="144" t="s">
        <v>1191</v>
      </c>
      <c r="O579" s="123">
        <f>(H579)/((1/M579)*L579)</f>
        <v>10</v>
      </c>
      <c r="P579" s="193">
        <f>1/K579</f>
        <v>10</v>
      </c>
      <c r="Q579" s="194">
        <f>H579/(I579*P579)</f>
        <v>1.8</v>
      </c>
      <c r="R579" s="124">
        <f>D579*I579*J579</f>
        <v>14880</v>
      </c>
      <c r="S579" s="124">
        <f>D579*J579*2</f>
        <v>29760</v>
      </c>
      <c r="T579" s="124" t="s">
        <v>123</v>
      </c>
      <c r="U579" s="124">
        <f>S579/(O579+Q579)</f>
        <v>2522.0338983050847</v>
      </c>
      <c r="V579" s="124" t="s">
        <v>123</v>
      </c>
      <c r="W579" s="124" t="s">
        <v>123</v>
      </c>
      <c r="X579" s="124" t="s">
        <v>123</v>
      </c>
      <c r="Y579" s="194"/>
      <c r="Z579" s="194"/>
      <c r="AA579" s="194"/>
      <c r="AB579" s="194"/>
      <c r="AC579" s="194"/>
      <c r="AD579" s="194"/>
    </row>
    <row r="580" spans="1:30" outlineLevel="1" x14ac:dyDescent="0.2">
      <c r="A580" s="144" t="s">
        <v>1217</v>
      </c>
      <c r="B580" s="144">
        <v>4</v>
      </c>
      <c r="C580" s="144" t="s">
        <v>1196</v>
      </c>
      <c r="D580" s="136">
        <v>1260</v>
      </c>
      <c r="E580" s="124" t="s">
        <v>123</v>
      </c>
      <c r="F580" s="136"/>
      <c r="G580" s="195"/>
      <c r="H580" s="145">
        <v>18</v>
      </c>
      <c r="I580" s="145">
        <v>1</v>
      </c>
      <c r="J580" s="145">
        <v>12</v>
      </c>
      <c r="K580" s="144">
        <v>0.1</v>
      </c>
      <c r="L580" s="144">
        <v>18</v>
      </c>
      <c r="M580" s="144">
        <v>10</v>
      </c>
      <c r="N580" s="144" t="s">
        <v>1191</v>
      </c>
      <c r="O580" s="123">
        <f>(H580)/((1/M580)*L580)</f>
        <v>10</v>
      </c>
      <c r="P580" s="193">
        <f>1/K580</f>
        <v>10</v>
      </c>
      <c r="Q580" s="194">
        <f>H580/(I580*P580)</f>
        <v>1.8</v>
      </c>
      <c r="R580" s="124">
        <f>D580*I580*J580</f>
        <v>15120</v>
      </c>
      <c r="S580" s="124">
        <f>D580*J580*2</f>
        <v>30240</v>
      </c>
      <c r="T580" s="124" t="s">
        <v>123</v>
      </c>
      <c r="U580" s="124">
        <f>S580/(O580+Q580)</f>
        <v>2562.7118644067796</v>
      </c>
      <c r="V580" s="124" t="s">
        <v>123</v>
      </c>
      <c r="W580" s="124" t="s">
        <v>123</v>
      </c>
      <c r="X580" s="124" t="s">
        <v>123</v>
      </c>
      <c r="Y580" s="194"/>
      <c r="Z580" s="194"/>
      <c r="AA580" s="194"/>
      <c r="AB580" s="194"/>
      <c r="AC580" s="194"/>
      <c r="AD580" s="194"/>
    </row>
    <row r="581" spans="1:30" outlineLevel="1" x14ac:dyDescent="0.2">
      <c r="A581" s="144" t="s">
        <v>1217</v>
      </c>
      <c r="B581" s="144">
        <v>5</v>
      </c>
      <c r="C581" s="144" t="s">
        <v>1196</v>
      </c>
      <c r="D581" s="136">
        <v>1280</v>
      </c>
      <c r="E581" s="124" t="s">
        <v>123</v>
      </c>
      <c r="F581" s="136"/>
      <c r="G581" s="195"/>
      <c r="H581" s="145">
        <v>18</v>
      </c>
      <c r="I581" s="145">
        <v>1</v>
      </c>
      <c r="J581" s="145">
        <v>12</v>
      </c>
      <c r="K581" s="144">
        <v>0.1</v>
      </c>
      <c r="L581" s="144">
        <v>18</v>
      </c>
      <c r="M581" s="144">
        <v>10</v>
      </c>
      <c r="N581" s="144" t="s">
        <v>1191</v>
      </c>
      <c r="O581" s="123">
        <f>(H581)/((1/M581)*L581)</f>
        <v>10</v>
      </c>
      <c r="P581" s="193">
        <f>1/K581</f>
        <v>10</v>
      </c>
      <c r="Q581" s="194">
        <f>H581/(I581*P581)</f>
        <v>1.8</v>
      </c>
      <c r="R581" s="124">
        <f>D581*I581*J581</f>
        <v>15360</v>
      </c>
      <c r="S581" s="124">
        <f>D581*J581*2</f>
        <v>30720</v>
      </c>
      <c r="T581" s="124" t="s">
        <v>123</v>
      </c>
      <c r="U581" s="124">
        <f>S581/(O581+Q581)</f>
        <v>2603.3898305084745</v>
      </c>
      <c r="V581" s="124" t="s">
        <v>123</v>
      </c>
      <c r="W581" s="124" t="s">
        <v>123</v>
      </c>
      <c r="X581" s="124" t="s">
        <v>123</v>
      </c>
      <c r="Y581" s="194"/>
      <c r="Z581" s="194"/>
      <c r="AA581" s="194"/>
      <c r="AB581" s="194"/>
      <c r="AC581" s="194"/>
      <c r="AD581" s="194"/>
    </row>
    <row r="582" spans="1:30" outlineLevel="1" x14ac:dyDescent="0.2">
      <c r="A582" s="144" t="s">
        <v>1217</v>
      </c>
      <c r="B582" s="144">
        <v>6</v>
      </c>
      <c r="C582" s="144" t="s">
        <v>1196</v>
      </c>
      <c r="D582" s="136">
        <v>1300</v>
      </c>
      <c r="E582" s="124" t="s">
        <v>123</v>
      </c>
      <c r="F582" s="136"/>
      <c r="G582" s="195"/>
      <c r="H582" s="145">
        <v>18</v>
      </c>
      <c r="I582" s="145">
        <v>1</v>
      </c>
      <c r="J582" s="145">
        <v>12</v>
      </c>
      <c r="K582" s="144">
        <v>0.1</v>
      </c>
      <c r="L582" s="144">
        <v>18</v>
      </c>
      <c r="M582" s="144">
        <v>10</v>
      </c>
      <c r="N582" s="144" t="s">
        <v>1191</v>
      </c>
      <c r="O582" s="123">
        <f>(H582)/((1/M582)*L582)</f>
        <v>10</v>
      </c>
      <c r="P582" s="193">
        <f>1/K582</f>
        <v>10</v>
      </c>
      <c r="Q582" s="194">
        <f>H582/(I582*P582)</f>
        <v>1.8</v>
      </c>
      <c r="R582" s="124">
        <f>D582*I582*J582</f>
        <v>15600</v>
      </c>
      <c r="S582" s="124">
        <f>D582*J582*2</f>
        <v>31200</v>
      </c>
      <c r="T582" s="124" t="s">
        <v>123</v>
      </c>
      <c r="U582" s="124">
        <f>S582/(O582+Q582)</f>
        <v>2644.0677966101694</v>
      </c>
      <c r="V582" s="124" t="s">
        <v>123</v>
      </c>
      <c r="W582" s="124" t="s">
        <v>123</v>
      </c>
      <c r="X582" s="124" t="s">
        <v>123</v>
      </c>
      <c r="Y582" s="194"/>
      <c r="Z582" s="194"/>
      <c r="AA582" s="194"/>
      <c r="AB582" s="194"/>
      <c r="AC582" s="194"/>
      <c r="AD582" s="194"/>
    </row>
    <row r="583" spans="1:30" outlineLevel="1" x14ac:dyDescent="0.2">
      <c r="A583" s="144" t="s">
        <v>1217</v>
      </c>
      <c r="B583" s="144">
        <v>7</v>
      </c>
      <c r="C583" s="144" t="s">
        <v>1196</v>
      </c>
      <c r="D583" s="136">
        <v>1320</v>
      </c>
      <c r="E583" s="124" t="s">
        <v>123</v>
      </c>
      <c r="F583" s="136"/>
      <c r="G583" s="195"/>
      <c r="H583" s="145">
        <v>18</v>
      </c>
      <c r="I583" s="145">
        <v>1</v>
      </c>
      <c r="J583" s="145">
        <v>12</v>
      </c>
      <c r="K583" s="144">
        <v>0.1</v>
      </c>
      <c r="L583" s="144">
        <v>18</v>
      </c>
      <c r="M583" s="144">
        <v>10</v>
      </c>
      <c r="N583" s="144" t="s">
        <v>1191</v>
      </c>
      <c r="O583" s="123">
        <f>(H583)/((1/M583)*L583)</f>
        <v>10</v>
      </c>
      <c r="P583" s="193">
        <f>1/K583</f>
        <v>10</v>
      </c>
      <c r="Q583" s="194">
        <f>H583/(I583*P583)</f>
        <v>1.8</v>
      </c>
      <c r="R583" s="124">
        <f>D583*I583*J583</f>
        <v>15840</v>
      </c>
      <c r="S583" s="124">
        <f>D583*J583*2</f>
        <v>31680</v>
      </c>
      <c r="T583" s="124" t="s">
        <v>123</v>
      </c>
      <c r="U583" s="124">
        <f>S583/(O583+Q583)</f>
        <v>2684.7457627118642</v>
      </c>
      <c r="V583" s="124" t="s">
        <v>123</v>
      </c>
      <c r="W583" s="124" t="s">
        <v>123</v>
      </c>
      <c r="X583" s="124" t="s">
        <v>123</v>
      </c>
      <c r="Y583" s="194"/>
      <c r="Z583" s="194"/>
      <c r="AA583" s="194"/>
      <c r="AB583" s="194"/>
      <c r="AC583" s="194"/>
      <c r="AD583" s="194"/>
    </row>
    <row r="584" spans="1:30" outlineLevel="1" x14ac:dyDescent="0.2">
      <c r="A584" s="144" t="s">
        <v>1217</v>
      </c>
      <c r="B584" s="144">
        <v>8</v>
      </c>
      <c r="C584" s="144" t="s">
        <v>1196</v>
      </c>
      <c r="D584" s="136">
        <v>1340</v>
      </c>
      <c r="E584" s="124" t="s">
        <v>123</v>
      </c>
      <c r="F584" s="136"/>
      <c r="G584" s="195"/>
      <c r="H584" s="145">
        <v>18</v>
      </c>
      <c r="I584" s="145">
        <v>1</v>
      </c>
      <c r="J584" s="145">
        <v>12</v>
      </c>
      <c r="K584" s="144">
        <v>0.1</v>
      </c>
      <c r="L584" s="144">
        <v>18</v>
      </c>
      <c r="M584" s="144">
        <v>10</v>
      </c>
      <c r="N584" s="144" t="s">
        <v>1191</v>
      </c>
      <c r="O584" s="123">
        <f>(H584)/((1/M584)*L584)</f>
        <v>10</v>
      </c>
      <c r="P584" s="193">
        <f>1/K584</f>
        <v>10</v>
      </c>
      <c r="Q584" s="194">
        <f>H584/(I584*P584)</f>
        <v>1.8</v>
      </c>
      <c r="R584" s="124">
        <f>D584*I584*J584</f>
        <v>16080</v>
      </c>
      <c r="S584" s="124">
        <f>D584*J584*2</f>
        <v>32160</v>
      </c>
      <c r="T584" s="124" t="s">
        <v>123</v>
      </c>
      <c r="U584" s="124">
        <f>S584/(O584+Q584)</f>
        <v>2725.4237288135591</v>
      </c>
      <c r="V584" s="124" t="s">
        <v>123</v>
      </c>
      <c r="W584" s="124" t="s">
        <v>123</v>
      </c>
      <c r="X584" s="124" t="s">
        <v>123</v>
      </c>
      <c r="Y584" s="194"/>
      <c r="Z584" s="194"/>
      <c r="AA584" s="194"/>
      <c r="AB584" s="194"/>
      <c r="AC584" s="194"/>
      <c r="AD584" s="194"/>
    </row>
    <row r="585" spans="1:30" outlineLevel="1" x14ac:dyDescent="0.2">
      <c r="A585" s="144" t="s">
        <v>1217</v>
      </c>
      <c r="B585" s="144">
        <v>9</v>
      </c>
      <c r="C585" s="144" t="s">
        <v>1196</v>
      </c>
      <c r="D585" s="136">
        <v>1360</v>
      </c>
      <c r="E585" s="124" t="s">
        <v>123</v>
      </c>
      <c r="F585" s="136"/>
      <c r="G585" s="195"/>
      <c r="H585" s="145">
        <v>18</v>
      </c>
      <c r="I585" s="145">
        <v>1</v>
      </c>
      <c r="J585" s="145">
        <v>12</v>
      </c>
      <c r="K585" s="144">
        <v>0.1</v>
      </c>
      <c r="L585" s="144">
        <v>18</v>
      </c>
      <c r="M585" s="144">
        <v>10</v>
      </c>
      <c r="N585" s="144" t="s">
        <v>1191</v>
      </c>
      <c r="O585" s="123">
        <f>(H585)/((1/M585)*L585)</f>
        <v>10</v>
      </c>
      <c r="P585" s="193">
        <f>1/K585</f>
        <v>10</v>
      </c>
      <c r="Q585" s="194">
        <f>H585/(I585*P585)</f>
        <v>1.8</v>
      </c>
      <c r="R585" s="124">
        <f>D585*I585*J585</f>
        <v>16320</v>
      </c>
      <c r="S585" s="124">
        <f>D585*J585*2</f>
        <v>32640</v>
      </c>
      <c r="T585" s="124" t="s">
        <v>123</v>
      </c>
      <c r="U585" s="124">
        <f>S585/(O585+Q585)</f>
        <v>2766.101694915254</v>
      </c>
      <c r="V585" s="124" t="s">
        <v>123</v>
      </c>
      <c r="W585" s="124" t="s">
        <v>123</v>
      </c>
      <c r="X585" s="124" t="s">
        <v>123</v>
      </c>
      <c r="Y585" s="194"/>
      <c r="Z585" s="194"/>
      <c r="AA585" s="194"/>
      <c r="AB585" s="194"/>
      <c r="AC585" s="194"/>
      <c r="AD585" s="194"/>
    </row>
    <row r="586" spans="1:30" outlineLevel="1" x14ac:dyDescent="0.2">
      <c r="A586" s="144" t="s">
        <v>1217</v>
      </c>
      <c r="B586" s="144">
        <v>10</v>
      </c>
      <c r="C586" s="144" t="s">
        <v>1196</v>
      </c>
      <c r="D586" s="136">
        <v>1380</v>
      </c>
      <c r="E586" s="124" t="s">
        <v>123</v>
      </c>
      <c r="F586" s="136"/>
      <c r="G586" s="195"/>
      <c r="H586" s="145">
        <v>18</v>
      </c>
      <c r="I586" s="145">
        <v>1</v>
      </c>
      <c r="J586" s="145">
        <v>12</v>
      </c>
      <c r="K586" s="144">
        <v>0.1</v>
      </c>
      <c r="L586" s="144">
        <v>18</v>
      </c>
      <c r="M586" s="144">
        <v>10</v>
      </c>
      <c r="N586" s="144" t="s">
        <v>1191</v>
      </c>
      <c r="O586" s="123">
        <f>(H586)/((1/M586)*L586)</f>
        <v>10</v>
      </c>
      <c r="P586" s="193">
        <f>1/K586</f>
        <v>10</v>
      </c>
      <c r="Q586" s="194">
        <f>H586/(I586*P586)</f>
        <v>1.8</v>
      </c>
      <c r="R586" s="124">
        <f>D586*I586*J586</f>
        <v>16560</v>
      </c>
      <c r="S586" s="124">
        <f>D586*J586*2</f>
        <v>33120</v>
      </c>
      <c r="T586" s="124" t="s">
        <v>123</v>
      </c>
      <c r="U586" s="124">
        <f>S586/(O586+Q586)</f>
        <v>2806.7796610169489</v>
      </c>
      <c r="V586" s="124" t="s">
        <v>123</v>
      </c>
      <c r="W586" s="124" t="s">
        <v>123</v>
      </c>
      <c r="X586" s="124" t="s">
        <v>123</v>
      </c>
      <c r="Y586" s="194"/>
      <c r="Z586" s="194"/>
      <c r="AA586" s="194"/>
      <c r="AB586" s="194"/>
      <c r="AC586" s="194"/>
      <c r="AD586" s="194"/>
    </row>
    <row r="587" spans="1:30" outlineLevel="1" x14ac:dyDescent="0.2">
      <c r="A587" s="144" t="s">
        <v>1217</v>
      </c>
      <c r="B587" s="144">
        <v>11</v>
      </c>
      <c r="C587" s="144" t="s">
        <v>1196</v>
      </c>
      <c r="D587" s="136">
        <v>1400</v>
      </c>
      <c r="E587" s="124" t="s">
        <v>123</v>
      </c>
      <c r="F587" s="136"/>
      <c r="G587" s="195"/>
      <c r="H587" s="145">
        <v>18</v>
      </c>
      <c r="I587" s="145">
        <v>1</v>
      </c>
      <c r="J587" s="145">
        <v>12</v>
      </c>
      <c r="K587" s="144">
        <v>0.1</v>
      </c>
      <c r="L587" s="144">
        <v>18</v>
      </c>
      <c r="M587" s="144">
        <v>10</v>
      </c>
      <c r="N587" s="144" t="s">
        <v>1191</v>
      </c>
      <c r="O587" s="123">
        <f>(H587)/((1/M587)*L587)</f>
        <v>10</v>
      </c>
      <c r="P587" s="193">
        <f>1/K587</f>
        <v>10</v>
      </c>
      <c r="Q587" s="194">
        <f>H587/(I587*P587)</f>
        <v>1.8</v>
      </c>
      <c r="R587" s="124">
        <f>D587*I587*J587</f>
        <v>16800</v>
      </c>
      <c r="S587" s="124">
        <f>D587*J587*2</f>
        <v>33600</v>
      </c>
      <c r="T587" s="124" t="s">
        <v>123</v>
      </c>
      <c r="U587" s="124">
        <f>S587/(O587+Q587)</f>
        <v>2847.4576271186438</v>
      </c>
      <c r="V587" s="124" t="s">
        <v>123</v>
      </c>
      <c r="W587" s="124" t="s">
        <v>123</v>
      </c>
      <c r="X587" s="124" t="s">
        <v>123</v>
      </c>
      <c r="Y587" s="194"/>
      <c r="Z587" s="194"/>
      <c r="AA587" s="194"/>
      <c r="AB587" s="194"/>
      <c r="AC587" s="194"/>
      <c r="AD587" s="194"/>
    </row>
    <row r="588" spans="1:30" outlineLevel="1" x14ac:dyDescent="0.2">
      <c r="A588" s="144" t="s">
        <v>1217</v>
      </c>
      <c r="B588" s="144">
        <v>12</v>
      </c>
      <c r="C588" s="144" t="s">
        <v>1196</v>
      </c>
      <c r="D588" s="136">
        <v>1420</v>
      </c>
      <c r="E588" s="124" t="s">
        <v>123</v>
      </c>
      <c r="F588" s="136"/>
      <c r="G588" s="195"/>
      <c r="H588" s="145">
        <v>18</v>
      </c>
      <c r="I588" s="145">
        <v>1</v>
      </c>
      <c r="J588" s="145">
        <v>12</v>
      </c>
      <c r="K588" s="144">
        <v>0.1</v>
      </c>
      <c r="L588" s="144">
        <v>18</v>
      </c>
      <c r="M588" s="144">
        <v>10</v>
      </c>
      <c r="N588" s="144" t="s">
        <v>1191</v>
      </c>
      <c r="O588" s="123">
        <f>(H588)/((1/M588)*L588)</f>
        <v>10</v>
      </c>
      <c r="P588" s="193">
        <f>1/K588</f>
        <v>10</v>
      </c>
      <c r="Q588" s="194">
        <f>H588/(I588*P588)</f>
        <v>1.8</v>
      </c>
      <c r="R588" s="124">
        <f>D588*I588*J588</f>
        <v>17040</v>
      </c>
      <c r="S588" s="124">
        <f>D588*J588*2</f>
        <v>34080</v>
      </c>
      <c r="T588" s="124" t="s">
        <v>123</v>
      </c>
      <c r="U588" s="124">
        <f>S588/(O588+Q588)</f>
        <v>2888.1355932203387</v>
      </c>
      <c r="V588" s="124" t="s">
        <v>123</v>
      </c>
      <c r="W588" s="124" t="s">
        <v>123</v>
      </c>
      <c r="X588" s="124" t="s">
        <v>123</v>
      </c>
      <c r="Y588" s="194"/>
      <c r="Z588" s="194"/>
      <c r="AA588" s="194"/>
      <c r="AB588" s="194"/>
      <c r="AC588" s="194"/>
      <c r="AD588" s="194"/>
    </row>
    <row r="589" spans="1:30" outlineLevel="1" x14ac:dyDescent="0.2">
      <c r="A589" s="144" t="s">
        <v>1217</v>
      </c>
      <c r="B589" s="144">
        <v>13</v>
      </c>
      <c r="C589" s="144" t="s">
        <v>1196</v>
      </c>
      <c r="D589" s="136">
        <v>1440</v>
      </c>
      <c r="E589" s="124" t="s">
        <v>123</v>
      </c>
      <c r="F589" s="136"/>
      <c r="G589" s="195"/>
      <c r="H589" s="145">
        <v>18</v>
      </c>
      <c r="I589" s="145">
        <v>1</v>
      </c>
      <c r="J589" s="145">
        <v>12</v>
      </c>
      <c r="K589" s="144">
        <v>0.1</v>
      </c>
      <c r="L589" s="144">
        <v>18</v>
      </c>
      <c r="M589" s="144">
        <v>10</v>
      </c>
      <c r="N589" s="144" t="s">
        <v>1191</v>
      </c>
      <c r="O589" s="123">
        <f>(H589)/((1/M589)*L589)</f>
        <v>10</v>
      </c>
      <c r="P589" s="193">
        <f>1/K589</f>
        <v>10</v>
      </c>
      <c r="Q589" s="194">
        <f>H589/(I589*P589)</f>
        <v>1.8</v>
      </c>
      <c r="R589" s="124">
        <f>D589*I589*J589</f>
        <v>17280</v>
      </c>
      <c r="S589" s="124">
        <f>D589*J589*2</f>
        <v>34560</v>
      </c>
      <c r="T589" s="124" t="s">
        <v>123</v>
      </c>
      <c r="U589" s="124">
        <f>S589/(O589+Q589)</f>
        <v>2928.8135593220336</v>
      </c>
      <c r="V589" s="124" t="s">
        <v>123</v>
      </c>
      <c r="W589" s="124" t="s">
        <v>123</v>
      </c>
      <c r="X589" s="124" t="s">
        <v>123</v>
      </c>
      <c r="Y589" s="194"/>
      <c r="Z589" s="194"/>
      <c r="AA589" s="194"/>
      <c r="AB589" s="194"/>
      <c r="AC589" s="194"/>
      <c r="AD589" s="194"/>
    </row>
    <row r="590" spans="1:30" outlineLevel="1" x14ac:dyDescent="0.2">
      <c r="A590" s="144" t="s">
        <v>1217</v>
      </c>
      <c r="B590" s="144">
        <v>14</v>
      </c>
      <c r="C590" s="144" t="s">
        <v>1196</v>
      </c>
      <c r="D590" s="136">
        <v>1460</v>
      </c>
      <c r="E590" s="124" t="s">
        <v>123</v>
      </c>
      <c r="F590" s="136"/>
      <c r="G590" s="195"/>
      <c r="H590" s="145">
        <v>18</v>
      </c>
      <c r="I590" s="145">
        <v>1</v>
      </c>
      <c r="J590" s="145">
        <v>12</v>
      </c>
      <c r="K590" s="144">
        <v>0.1</v>
      </c>
      <c r="L590" s="144">
        <v>18</v>
      </c>
      <c r="M590" s="144">
        <v>10</v>
      </c>
      <c r="N590" s="144" t="s">
        <v>1191</v>
      </c>
      <c r="O590" s="123">
        <f>(H590)/((1/M590)*L590)</f>
        <v>10</v>
      </c>
      <c r="P590" s="193">
        <f>1/K590</f>
        <v>10</v>
      </c>
      <c r="Q590" s="194">
        <f>H590/(I590*P590)</f>
        <v>1.8</v>
      </c>
      <c r="R590" s="124">
        <f>D590*I590*J590</f>
        <v>17520</v>
      </c>
      <c r="S590" s="124">
        <f>D590*J590*2</f>
        <v>35040</v>
      </c>
      <c r="T590" s="124" t="s">
        <v>123</v>
      </c>
      <c r="U590" s="124">
        <f>S590/(O590+Q590)</f>
        <v>2969.4915254237285</v>
      </c>
      <c r="V590" s="124" t="s">
        <v>123</v>
      </c>
      <c r="W590" s="124" t="s">
        <v>123</v>
      </c>
      <c r="X590" s="124" t="s">
        <v>123</v>
      </c>
      <c r="Y590" s="194"/>
      <c r="Z590" s="194"/>
      <c r="AA590" s="194"/>
      <c r="AB590" s="194"/>
      <c r="AC590" s="194"/>
      <c r="AD590" s="194"/>
    </row>
    <row r="591" spans="1:30" outlineLevel="1" x14ac:dyDescent="0.2">
      <c r="A591" s="144" t="s">
        <v>1217</v>
      </c>
      <c r="B591" s="144">
        <v>15</v>
      </c>
      <c r="C591" s="144" t="s">
        <v>1196</v>
      </c>
      <c r="D591" s="136">
        <v>1480</v>
      </c>
      <c r="E591" s="124" t="s">
        <v>123</v>
      </c>
      <c r="F591" s="136"/>
      <c r="G591" s="195"/>
      <c r="H591" s="145">
        <v>18</v>
      </c>
      <c r="I591" s="145">
        <v>1</v>
      </c>
      <c r="J591" s="145">
        <v>12</v>
      </c>
      <c r="K591" s="144">
        <v>0.1</v>
      </c>
      <c r="L591" s="144">
        <v>18</v>
      </c>
      <c r="M591" s="144">
        <v>10</v>
      </c>
      <c r="N591" s="144" t="s">
        <v>1191</v>
      </c>
      <c r="O591" s="123">
        <f>(H591)/((1/M591)*L591)</f>
        <v>10</v>
      </c>
      <c r="P591" s="193">
        <f>1/K591</f>
        <v>10</v>
      </c>
      <c r="Q591" s="194">
        <f>H591/(I591*P591)</f>
        <v>1.8</v>
      </c>
      <c r="R591" s="124">
        <f>D591*I591*J591</f>
        <v>17760</v>
      </c>
      <c r="S591" s="124">
        <f>D591*J591*2</f>
        <v>35520</v>
      </c>
      <c r="T591" s="124" t="s">
        <v>123</v>
      </c>
      <c r="U591" s="124">
        <f>S591/(O591+Q591)</f>
        <v>3010.1694915254234</v>
      </c>
      <c r="V591" s="124" t="s">
        <v>123</v>
      </c>
      <c r="W591" s="124" t="s">
        <v>123</v>
      </c>
      <c r="X591" s="124" t="s">
        <v>123</v>
      </c>
      <c r="Y591" s="194"/>
      <c r="Z591" s="194"/>
      <c r="AA591" s="194"/>
      <c r="AB591" s="194"/>
      <c r="AC591" s="194"/>
      <c r="AD591" s="194"/>
    </row>
    <row r="592" spans="1:30" outlineLevel="1" x14ac:dyDescent="0.2">
      <c r="A592" s="144" t="s">
        <v>1217</v>
      </c>
      <c r="B592" s="144">
        <v>16</v>
      </c>
      <c r="C592" s="144" t="s">
        <v>1196</v>
      </c>
      <c r="D592" s="136">
        <v>1500</v>
      </c>
      <c r="E592" s="124" t="s">
        <v>123</v>
      </c>
      <c r="F592" s="136"/>
      <c r="G592" s="195"/>
      <c r="H592" s="145">
        <v>18</v>
      </c>
      <c r="I592" s="145">
        <v>1</v>
      </c>
      <c r="J592" s="145">
        <v>12</v>
      </c>
      <c r="K592" s="144">
        <v>0.1</v>
      </c>
      <c r="L592" s="144">
        <v>18</v>
      </c>
      <c r="M592" s="144">
        <v>10</v>
      </c>
      <c r="N592" s="144" t="s">
        <v>1191</v>
      </c>
      <c r="O592" s="123">
        <f>(H592)/((1/M592)*L592)</f>
        <v>10</v>
      </c>
      <c r="P592" s="193">
        <f>1/K592</f>
        <v>10</v>
      </c>
      <c r="Q592" s="194">
        <f>H592/(I592*P592)</f>
        <v>1.8</v>
      </c>
      <c r="R592" s="124">
        <f>D592*I592*J592</f>
        <v>18000</v>
      </c>
      <c r="S592" s="124">
        <f>D592*J592*2</f>
        <v>36000</v>
      </c>
      <c r="T592" s="124" t="s">
        <v>123</v>
      </c>
      <c r="U592" s="124">
        <f>S592/(O592+Q592)</f>
        <v>3050.8474576271183</v>
      </c>
      <c r="V592" s="124" t="s">
        <v>123</v>
      </c>
      <c r="W592" s="124" t="s">
        <v>123</v>
      </c>
      <c r="X592" s="124" t="s">
        <v>123</v>
      </c>
      <c r="Y592" s="194"/>
      <c r="Z592" s="194"/>
      <c r="AA592" s="194"/>
      <c r="AB592" s="194"/>
      <c r="AC592" s="194"/>
      <c r="AD592" s="194"/>
    </row>
    <row r="593" spans="1:30" outlineLevel="1" x14ac:dyDescent="0.2">
      <c r="A593" s="144" t="s">
        <v>1217</v>
      </c>
      <c r="B593" s="144">
        <v>17</v>
      </c>
      <c r="C593" s="144" t="s">
        <v>1196</v>
      </c>
      <c r="D593" s="136">
        <v>1525</v>
      </c>
      <c r="E593" s="124" t="s">
        <v>123</v>
      </c>
      <c r="F593" s="136"/>
      <c r="G593" s="195"/>
      <c r="H593" s="145">
        <v>18</v>
      </c>
      <c r="I593" s="145">
        <v>1</v>
      </c>
      <c r="J593" s="145">
        <v>12</v>
      </c>
      <c r="K593" s="144">
        <v>0.1</v>
      </c>
      <c r="L593" s="144">
        <v>18</v>
      </c>
      <c r="M593" s="144">
        <v>10</v>
      </c>
      <c r="N593" s="144" t="s">
        <v>1191</v>
      </c>
      <c r="O593" s="123">
        <f>(H593)/((1/M593)*L593)</f>
        <v>10</v>
      </c>
      <c r="P593" s="193">
        <f>1/K593</f>
        <v>10</v>
      </c>
      <c r="Q593" s="194">
        <f>H593/(I593*P593)</f>
        <v>1.8</v>
      </c>
      <c r="R593" s="124">
        <f>D593*I593*J593</f>
        <v>18300</v>
      </c>
      <c r="S593" s="124">
        <f>D593*J593*2</f>
        <v>36600</v>
      </c>
      <c r="T593" s="124" t="s">
        <v>123</v>
      </c>
      <c r="U593" s="124">
        <f>S593/(O593+Q593)</f>
        <v>3101.694915254237</v>
      </c>
      <c r="V593" s="124" t="s">
        <v>123</v>
      </c>
      <c r="W593" s="124" t="s">
        <v>123</v>
      </c>
      <c r="X593" s="124" t="s">
        <v>123</v>
      </c>
      <c r="Y593" s="194"/>
      <c r="Z593" s="194"/>
      <c r="AA593" s="194"/>
      <c r="AB593" s="194"/>
      <c r="AC593" s="194"/>
      <c r="AD593" s="194"/>
    </row>
    <row r="594" spans="1:30" outlineLevel="1" x14ac:dyDescent="0.2">
      <c r="A594" s="144" t="s">
        <v>1217</v>
      </c>
      <c r="B594" s="144">
        <v>18</v>
      </c>
      <c r="C594" s="144" t="s">
        <v>1196</v>
      </c>
      <c r="D594" s="136">
        <v>1550</v>
      </c>
      <c r="E594" s="124" t="s">
        <v>123</v>
      </c>
      <c r="F594" s="136"/>
      <c r="G594" s="195"/>
      <c r="H594" s="145">
        <v>18</v>
      </c>
      <c r="I594" s="145">
        <v>1</v>
      </c>
      <c r="J594" s="145">
        <v>12</v>
      </c>
      <c r="K594" s="144">
        <v>0.1</v>
      </c>
      <c r="L594" s="144">
        <v>18</v>
      </c>
      <c r="M594" s="144">
        <v>10</v>
      </c>
      <c r="N594" s="144" t="s">
        <v>1191</v>
      </c>
      <c r="O594" s="123">
        <f>(H594)/((1/M594)*L594)</f>
        <v>10</v>
      </c>
      <c r="P594" s="193">
        <f>1/K594</f>
        <v>10</v>
      </c>
      <c r="Q594" s="194">
        <f>H594/(I594*P594)</f>
        <v>1.8</v>
      </c>
      <c r="R594" s="124">
        <f>D594*I594*J594</f>
        <v>18600</v>
      </c>
      <c r="S594" s="124">
        <f>D594*J594*2</f>
        <v>37200</v>
      </c>
      <c r="T594" s="124" t="s">
        <v>123</v>
      </c>
      <c r="U594" s="124">
        <f>S594/(O594+Q594)</f>
        <v>3152.5423728813557</v>
      </c>
      <c r="V594" s="124" t="s">
        <v>123</v>
      </c>
      <c r="W594" s="124" t="s">
        <v>123</v>
      </c>
      <c r="X594" s="124" t="s">
        <v>123</v>
      </c>
      <c r="Y594" s="194"/>
      <c r="Z594" s="194"/>
      <c r="AA594" s="194"/>
      <c r="AB594" s="194"/>
      <c r="AC594" s="194"/>
      <c r="AD594" s="194"/>
    </row>
    <row r="595" spans="1:30" outlineLevel="1" x14ac:dyDescent="0.2">
      <c r="A595" s="144" t="s">
        <v>1217</v>
      </c>
      <c r="B595" s="144">
        <v>19</v>
      </c>
      <c r="C595" s="144" t="s">
        <v>1196</v>
      </c>
      <c r="D595" s="136">
        <v>1575</v>
      </c>
      <c r="E595" s="124" t="s">
        <v>123</v>
      </c>
      <c r="F595" s="136"/>
      <c r="G595" s="195"/>
      <c r="H595" s="145">
        <v>18</v>
      </c>
      <c r="I595" s="145">
        <v>1</v>
      </c>
      <c r="J595" s="145">
        <v>12</v>
      </c>
      <c r="K595" s="144">
        <v>0.1</v>
      </c>
      <c r="L595" s="144">
        <v>18</v>
      </c>
      <c r="M595" s="144">
        <v>10</v>
      </c>
      <c r="N595" s="144" t="s">
        <v>1191</v>
      </c>
      <c r="O595" s="123">
        <f>(H595)/((1/M595)*L595)</f>
        <v>10</v>
      </c>
      <c r="P595" s="193">
        <f>1/K595</f>
        <v>10</v>
      </c>
      <c r="Q595" s="194">
        <f>H595/(I595*P595)</f>
        <v>1.8</v>
      </c>
      <c r="R595" s="124">
        <f>D595*I595*J595</f>
        <v>18900</v>
      </c>
      <c r="S595" s="124">
        <f>D595*J595*2</f>
        <v>37800</v>
      </c>
      <c r="T595" s="124" t="s">
        <v>123</v>
      </c>
      <c r="U595" s="124">
        <f>S595/(O595+Q595)</f>
        <v>3203.3898305084745</v>
      </c>
      <c r="V595" s="124" t="s">
        <v>123</v>
      </c>
      <c r="W595" s="124" t="s">
        <v>123</v>
      </c>
      <c r="X595" s="124" t="s">
        <v>123</v>
      </c>
      <c r="Y595" s="194"/>
      <c r="Z595" s="194"/>
      <c r="AA595" s="194"/>
      <c r="AB595" s="194"/>
      <c r="AC595" s="194"/>
      <c r="AD595" s="194"/>
    </row>
    <row r="596" spans="1:30" outlineLevel="1" x14ac:dyDescent="0.2">
      <c r="A596" s="144" t="s">
        <v>1217</v>
      </c>
      <c r="B596" s="144">
        <v>20</v>
      </c>
      <c r="C596" s="144" t="s">
        <v>1196</v>
      </c>
      <c r="D596" s="136">
        <v>1600</v>
      </c>
      <c r="E596" s="124" t="s">
        <v>123</v>
      </c>
      <c r="F596" s="136"/>
      <c r="G596" s="195"/>
      <c r="H596" s="145">
        <v>18</v>
      </c>
      <c r="I596" s="145">
        <v>1</v>
      </c>
      <c r="J596" s="145">
        <v>12</v>
      </c>
      <c r="K596" s="144">
        <v>0.1</v>
      </c>
      <c r="L596" s="144">
        <v>18</v>
      </c>
      <c r="M596" s="144">
        <v>10</v>
      </c>
      <c r="N596" s="144" t="s">
        <v>1191</v>
      </c>
      <c r="O596" s="123">
        <f>(H596)/((1/M596)*L596)</f>
        <v>10</v>
      </c>
      <c r="P596" s="193">
        <f>1/K596</f>
        <v>10</v>
      </c>
      <c r="Q596" s="194">
        <f>H596/(I596*P596)</f>
        <v>1.8</v>
      </c>
      <c r="R596" s="124">
        <f>D596*I596*J596</f>
        <v>19200</v>
      </c>
      <c r="S596" s="124">
        <f>D596*J596*2</f>
        <v>38400</v>
      </c>
      <c r="T596" s="124" t="s">
        <v>123</v>
      </c>
      <c r="U596" s="124">
        <f>S596/(O596+Q596)</f>
        <v>3254.2372881355932</v>
      </c>
      <c r="V596" s="124" t="s">
        <v>123</v>
      </c>
      <c r="W596" s="124" t="s">
        <v>123</v>
      </c>
      <c r="X596" s="124" t="s">
        <v>123</v>
      </c>
      <c r="Y596" s="194"/>
      <c r="Z596" s="194"/>
      <c r="AA596" s="194"/>
      <c r="AB596" s="194"/>
      <c r="AC596" s="194"/>
      <c r="AD596" s="194"/>
    </row>
    <row r="597" spans="1:30" outlineLevel="1" x14ac:dyDescent="0.2">
      <c r="A597" s="144" t="s">
        <v>1217</v>
      </c>
      <c r="B597" s="144">
        <v>21</v>
      </c>
      <c r="C597" s="144" t="s">
        <v>1196</v>
      </c>
      <c r="D597" s="136">
        <v>1625</v>
      </c>
      <c r="E597" s="124" t="s">
        <v>123</v>
      </c>
      <c r="F597" s="136"/>
      <c r="G597" s="195"/>
      <c r="H597" s="145">
        <v>18</v>
      </c>
      <c r="I597" s="145">
        <v>1</v>
      </c>
      <c r="J597" s="145">
        <v>12</v>
      </c>
      <c r="K597" s="144">
        <v>0.1</v>
      </c>
      <c r="L597" s="144">
        <v>18</v>
      </c>
      <c r="M597" s="144">
        <v>10</v>
      </c>
      <c r="N597" s="144" t="s">
        <v>1191</v>
      </c>
      <c r="O597" s="123">
        <f>(H597)/((1/M597)*L597)</f>
        <v>10</v>
      </c>
      <c r="P597" s="193">
        <f>1/K597</f>
        <v>10</v>
      </c>
      <c r="Q597" s="194">
        <f>H597/(I597*P597)</f>
        <v>1.8</v>
      </c>
      <c r="R597" s="124">
        <f>D597*I597*J597</f>
        <v>19500</v>
      </c>
      <c r="S597" s="124">
        <f>D597*J597*2</f>
        <v>39000</v>
      </c>
      <c r="T597" s="124" t="s">
        <v>123</v>
      </c>
      <c r="U597" s="124">
        <f>S597/(O597+Q597)</f>
        <v>3305.0847457627115</v>
      </c>
      <c r="V597" s="124" t="s">
        <v>123</v>
      </c>
      <c r="W597" s="124" t="s">
        <v>123</v>
      </c>
      <c r="X597" s="124" t="s">
        <v>123</v>
      </c>
      <c r="Y597" s="194"/>
      <c r="Z597" s="194"/>
      <c r="AA597" s="194"/>
      <c r="AB597" s="194"/>
      <c r="AC597" s="194"/>
      <c r="AD597" s="194"/>
    </row>
    <row r="598" spans="1:30" outlineLevel="1" x14ac:dyDescent="0.2">
      <c r="A598" s="144" t="s">
        <v>1217</v>
      </c>
      <c r="B598" s="144">
        <v>22</v>
      </c>
      <c r="C598" s="144" t="s">
        <v>1196</v>
      </c>
      <c r="D598" s="136">
        <v>1650</v>
      </c>
      <c r="E598" s="124" t="s">
        <v>123</v>
      </c>
      <c r="F598" s="136"/>
      <c r="G598" s="195"/>
      <c r="H598" s="145">
        <v>18</v>
      </c>
      <c r="I598" s="145">
        <v>1</v>
      </c>
      <c r="J598" s="145">
        <v>12</v>
      </c>
      <c r="K598" s="144">
        <v>0.1</v>
      </c>
      <c r="L598" s="144">
        <v>18</v>
      </c>
      <c r="M598" s="144">
        <v>10</v>
      </c>
      <c r="N598" s="144" t="s">
        <v>1191</v>
      </c>
      <c r="O598" s="123">
        <f>(H598)/((1/M598)*L598)</f>
        <v>10</v>
      </c>
      <c r="P598" s="193">
        <f>1/K598</f>
        <v>10</v>
      </c>
      <c r="Q598" s="194">
        <f>H598/(I598*P598)</f>
        <v>1.8</v>
      </c>
      <c r="R598" s="124">
        <f>D598*I598*J598</f>
        <v>19800</v>
      </c>
      <c r="S598" s="124">
        <f>D598*J598*2</f>
        <v>39600</v>
      </c>
      <c r="T598" s="124" t="s">
        <v>123</v>
      </c>
      <c r="U598" s="124">
        <f>S598/(O598+Q598)</f>
        <v>3355.9322033898302</v>
      </c>
      <c r="V598" s="124" t="s">
        <v>123</v>
      </c>
      <c r="W598" s="124" t="s">
        <v>123</v>
      </c>
      <c r="X598" s="124" t="s">
        <v>123</v>
      </c>
      <c r="Y598" s="194"/>
      <c r="Z598" s="194"/>
      <c r="AA598" s="194"/>
      <c r="AB598" s="194"/>
      <c r="AC598" s="194"/>
      <c r="AD598" s="194"/>
    </row>
    <row r="599" spans="1:30" outlineLevel="1" x14ac:dyDescent="0.2">
      <c r="A599" s="144" t="s">
        <v>1217</v>
      </c>
      <c r="B599" s="144">
        <v>23</v>
      </c>
      <c r="C599" s="144" t="s">
        <v>1196</v>
      </c>
      <c r="D599" s="136">
        <v>1675</v>
      </c>
      <c r="E599" s="124" t="s">
        <v>123</v>
      </c>
      <c r="F599" s="136"/>
      <c r="G599" s="195"/>
      <c r="H599" s="145">
        <v>18</v>
      </c>
      <c r="I599" s="145">
        <v>1</v>
      </c>
      <c r="J599" s="145">
        <v>12</v>
      </c>
      <c r="K599" s="144">
        <v>0.1</v>
      </c>
      <c r="L599" s="144">
        <v>18</v>
      </c>
      <c r="M599" s="144">
        <v>10</v>
      </c>
      <c r="N599" s="144" t="s">
        <v>1191</v>
      </c>
      <c r="O599" s="123">
        <f>(H599)/((1/M599)*L599)</f>
        <v>10</v>
      </c>
      <c r="P599" s="193">
        <f>1/K599</f>
        <v>10</v>
      </c>
      <c r="Q599" s="194">
        <f>H599/(I599*P599)</f>
        <v>1.8</v>
      </c>
      <c r="R599" s="124">
        <f>D599*I599*J599</f>
        <v>20100</v>
      </c>
      <c r="S599" s="124">
        <f>D599*J599*2</f>
        <v>40200</v>
      </c>
      <c r="T599" s="124" t="s">
        <v>123</v>
      </c>
      <c r="U599" s="124">
        <f>S599/(O599+Q599)</f>
        <v>3406.7796610169489</v>
      </c>
      <c r="V599" s="124" t="s">
        <v>123</v>
      </c>
      <c r="W599" s="124" t="s">
        <v>123</v>
      </c>
      <c r="X599" s="124" t="s">
        <v>123</v>
      </c>
      <c r="Y599" s="194"/>
      <c r="Z599" s="194"/>
      <c r="AA599" s="194"/>
      <c r="AB599" s="194"/>
      <c r="AC599" s="194"/>
      <c r="AD599" s="194"/>
    </row>
    <row r="600" spans="1:30" outlineLevel="1" x14ac:dyDescent="0.2">
      <c r="A600" s="144" t="s">
        <v>1217</v>
      </c>
      <c r="B600" s="144">
        <v>24</v>
      </c>
      <c r="C600" s="144" t="s">
        <v>1196</v>
      </c>
      <c r="D600" s="136">
        <v>1700</v>
      </c>
      <c r="E600" s="124" t="s">
        <v>123</v>
      </c>
      <c r="F600" s="136"/>
      <c r="G600" s="195"/>
      <c r="H600" s="145">
        <v>18</v>
      </c>
      <c r="I600" s="145">
        <v>1</v>
      </c>
      <c r="J600" s="145">
        <v>12</v>
      </c>
      <c r="K600" s="144">
        <v>0.1</v>
      </c>
      <c r="L600" s="144">
        <v>18</v>
      </c>
      <c r="M600" s="144">
        <v>10</v>
      </c>
      <c r="N600" s="144" t="s">
        <v>1191</v>
      </c>
      <c r="O600" s="123">
        <f>(H600)/((1/M600)*L600)</f>
        <v>10</v>
      </c>
      <c r="P600" s="193">
        <f>1/K600</f>
        <v>10</v>
      </c>
      <c r="Q600" s="194">
        <f>H600/(I600*P600)</f>
        <v>1.8</v>
      </c>
      <c r="R600" s="124">
        <f>D600*I600*J600</f>
        <v>20400</v>
      </c>
      <c r="S600" s="124">
        <f>D600*J600*2</f>
        <v>40800</v>
      </c>
      <c r="T600" s="124" t="s">
        <v>123</v>
      </c>
      <c r="U600" s="124">
        <f>S600/(O600+Q600)</f>
        <v>3457.6271186440677</v>
      </c>
      <c r="V600" s="124" t="s">
        <v>123</v>
      </c>
      <c r="W600" s="124" t="s">
        <v>123</v>
      </c>
      <c r="X600" s="124" t="s">
        <v>123</v>
      </c>
      <c r="Y600" s="194"/>
      <c r="Z600" s="194"/>
      <c r="AA600" s="194"/>
      <c r="AB600" s="194"/>
      <c r="AC600" s="194"/>
      <c r="AD600" s="194"/>
    </row>
    <row r="601" spans="1:30" outlineLevel="1" x14ac:dyDescent="0.2">
      <c r="A601" s="144" t="s">
        <v>1217</v>
      </c>
      <c r="B601" s="144">
        <v>25</v>
      </c>
      <c r="C601" s="144" t="s">
        <v>1196</v>
      </c>
      <c r="D601" s="136">
        <v>1725</v>
      </c>
      <c r="E601" s="124" t="s">
        <v>123</v>
      </c>
      <c r="F601" s="136"/>
      <c r="G601" s="195"/>
      <c r="H601" s="145">
        <v>18</v>
      </c>
      <c r="I601" s="145">
        <v>1</v>
      </c>
      <c r="J601" s="145">
        <v>12</v>
      </c>
      <c r="K601" s="144">
        <v>0.1</v>
      </c>
      <c r="L601" s="144">
        <v>18</v>
      </c>
      <c r="M601" s="144">
        <v>10</v>
      </c>
      <c r="N601" s="144" t="s">
        <v>1191</v>
      </c>
      <c r="O601" s="123">
        <f>(H601)/((1/M601)*L601)</f>
        <v>10</v>
      </c>
      <c r="P601" s="193">
        <f>1/K601</f>
        <v>10</v>
      </c>
      <c r="Q601" s="194">
        <f>H601/(I601*P601)</f>
        <v>1.8</v>
      </c>
      <c r="R601" s="124">
        <f>D601*I601*J601</f>
        <v>20700</v>
      </c>
      <c r="S601" s="124">
        <f>D601*J601*2</f>
        <v>41400</v>
      </c>
      <c r="T601" s="124" t="s">
        <v>123</v>
      </c>
      <c r="U601" s="124">
        <f>S601/(O601+Q601)</f>
        <v>3508.4745762711864</v>
      </c>
      <c r="V601" s="124" t="s">
        <v>123</v>
      </c>
      <c r="W601" s="124" t="s">
        <v>123</v>
      </c>
      <c r="X601" s="124" t="s">
        <v>123</v>
      </c>
      <c r="Y601" s="194"/>
      <c r="Z601" s="194"/>
      <c r="AA601" s="194"/>
      <c r="AB601" s="194"/>
      <c r="AC601" s="194"/>
      <c r="AD601" s="194"/>
    </row>
  </sheetData>
  <autoFilter ref="A1:AD501" xr:uid="{00000000-0009-0000-0000-000010000000}">
    <filterColumn colId="0">
      <filters>
        <filter val="Bulava"/>
        <filter val="Kisten"/>
        <filter val="Zmej Bulava"/>
        <filter val="Zmej Kisten"/>
      </filters>
    </filterColumn>
    <sortState xmlns:xlrd2="http://schemas.microsoft.com/office/spreadsheetml/2017/richdata2" ref="A2:AD601">
      <sortCondition ref="A1:A501"/>
    </sortState>
  </autoFilter>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117"/>
  <sheetViews>
    <sheetView zoomScaleNormal="150" zoomScaleSheetLayoutView="100" workbookViewId="0">
      <pane ySplit="1" topLeftCell="A91" activePane="bottomLeft" state="frozen"/>
      <selection activeCell="B34" sqref="B34"/>
      <selection pane="bottomLeft" activeCell="C105" sqref="C105"/>
    </sheetView>
  </sheetViews>
  <sheetFormatPr defaultRowHeight="12.75" outlineLevelRow="1" x14ac:dyDescent="0.15"/>
  <cols>
    <col min="1" max="1" width="22.65234375" style="234" customWidth="1"/>
    <col min="2" max="2" width="6.60546875" style="234" customWidth="1"/>
    <col min="3" max="3" width="11.4609375" style="234" customWidth="1"/>
    <col min="4" max="4" width="9.9765625" style="234" customWidth="1"/>
    <col min="5" max="5" width="12.26953125" style="234" bestFit="1" customWidth="1"/>
  </cols>
  <sheetData>
    <row r="1" spans="1:20" ht="15.75" customHeight="1" x14ac:dyDescent="0.15">
      <c r="A1" s="95" t="s">
        <v>92</v>
      </c>
      <c r="B1" s="95" t="s">
        <v>93</v>
      </c>
      <c r="C1" s="95" t="s">
        <v>96</v>
      </c>
      <c r="D1" s="95" t="s">
        <v>330</v>
      </c>
      <c r="E1" s="95" t="s">
        <v>331</v>
      </c>
      <c r="F1" s="161"/>
      <c r="G1" s="161"/>
      <c r="H1" s="161"/>
      <c r="I1" s="161"/>
      <c r="J1" s="161"/>
      <c r="K1" s="161"/>
      <c r="L1" s="161"/>
      <c r="M1" s="161"/>
      <c r="N1" s="161"/>
      <c r="O1" s="161"/>
      <c r="P1" s="161"/>
      <c r="Q1" s="161"/>
      <c r="R1" s="161"/>
      <c r="S1" s="161"/>
      <c r="T1" s="161"/>
    </row>
    <row r="2" spans="1:20" s="320" customFormat="1" ht="14.25" customHeight="1" x14ac:dyDescent="0.2">
      <c r="A2" s="106" t="s">
        <v>1218</v>
      </c>
      <c r="B2" s="106">
        <v>1</v>
      </c>
      <c r="C2" s="108">
        <v>560400</v>
      </c>
      <c r="D2" s="109"/>
    </row>
    <row r="3" spans="1:20" s="320" customFormat="1" ht="14.25" hidden="1" customHeight="1" outlineLevel="1" x14ac:dyDescent="0.2">
      <c r="A3" s="106" t="s">
        <v>1218</v>
      </c>
      <c r="B3" s="106">
        <v>2</v>
      </c>
      <c r="C3" s="108">
        <v>574800</v>
      </c>
      <c r="D3" s="109"/>
    </row>
    <row r="4" spans="1:20" s="320" customFormat="1" ht="14.25" hidden="1" customHeight="1" outlineLevel="1" x14ac:dyDescent="0.2">
      <c r="A4" s="106" t="s">
        <v>1218</v>
      </c>
      <c r="B4" s="106">
        <v>3</v>
      </c>
      <c r="C4" s="108">
        <v>589200</v>
      </c>
      <c r="D4" s="109"/>
    </row>
    <row r="5" spans="1:20" s="320" customFormat="1" ht="14.25" hidden="1" customHeight="1" outlineLevel="1" x14ac:dyDescent="0.2">
      <c r="A5" s="106" t="s">
        <v>1218</v>
      </c>
      <c r="B5" s="106">
        <v>4</v>
      </c>
      <c r="C5" s="108">
        <v>603600</v>
      </c>
      <c r="D5" s="109"/>
    </row>
    <row r="6" spans="1:20" s="320" customFormat="1" ht="14.25" hidden="1" customHeight="1" outlineLevel="1" x14ac:dyDescent="0.2">
      <c r="A6" s="106" t="s">
        <v>1218</v>
      </c>
      <c r="B6" s="106">
        <v>5</v>
      </c>
      <c r="C6" s="108">
        <v>618000</v>
      </c>
      <c r="D6" s="109"/>
    </row>
    <row r="7" spans="1:20" s="320" customFormat="1" ht="14.25" hidden="1" customHeight="1" outlineLevel="1" x14ac:dyDescent="0.2">
      <c r="A7" s="106" t="s">
        <v>1218</v>
      </c>
      <c r="B7" s="106">
        <v>6</v>
      </c>
      <c r="C7" s="108">
        <v>632400</v>
      </c>
      <c r="D7" s="109"/>
    </row>
    <row r="8" spans="1:20" s="320" customFormat="1" ht="14.25" hidden="1" customHeight="1" outlineLevel="1" x14ac:dyDescent="0.2">
      <c r="A8" s="106" t="s">
        <v>1218</v>
      </c>
      <c r="B8" s="106">
        <v>7</v>
      </c>
      <c r="C8" s="108">
        <v>646800</v>
      </c>
      <c r="D8" s="109"/>
    </row>
    <row r="9" spans="1:20" s="320" customFormat="1" ht="14.25" hidden="1" customHeight="1" outlineLevel="1" x14ac:dyDescent="0.2">
      <c r="A9" s="106" t="s">
        <v>1218</v>
      </c>
      <c r="B9" s="106">
        <v>8</v>
      </c>
      <c r="C9" s="108">
        <v>661200</v>
      </c>
      <c r="D9" s="109"/>
    </row>
    <row r="10" spans="1:20" s="320" customFormat="1" ht="14.25" hidden="1" customHeight="1" outlineLevel="1" x14ac:dyDescent="0.2">
      <c r="A10" s="106" t="s">
        <v>1218</v>
      </c>
      <c r="B10" s="106">
        <v>9</v>
      </c>
      <c r="C10" s="108">
        <v>675600</v>
      </c>
      <c r="D10" s="109"/>
    </row>
    <row r="11" spans="1:20" s="320" customFormat="1" ht="14.25" hidden="1" customHeight="1" outlineLevel="1" x14ac:dyDescent="0.2">
      <c r="A11" s="106" t="s">
        <v>1218</v>
      </c>
      <c r="B11" s="106">
        <v>10</v>
      </c>
      <c r="C11" s="108">
        <v>690000</v>
      </c>
      <c r="D11" s="109"/>
    </row>
    <row r="12" spans="1:20" s="320" customFormat="1" ht="14.25" hidden="1" customHeight="1" outlineLevel="1" x14ac:dyDescent="0.2">
      <c r="A12" s="106" t="s">
        <v>1218</v>
      </c>
      <c r="B12" s="106">
        <v>11</v>
      </c>
      <c r="C12" s="108">
        <v>704400</v>
      </c>
      <c r="D12" s="109"/>
    </row>
    <row r="13" spans="1:20" s="320" customFormat="1" ht="14.25" hidden="1" customHeight="1" outlineLevel="1" x14ac:dyDescent="0.2">
      <c r="A13" s="106" t="s">
        <v>1218</v>
      </c>
      <c r="B13" s="106">
        <v>12</v>
      </c>
      <c r="C13" s="108">
        <v>718800</v>
      </c>
      <c r="D13" s="109"/>
    </row>
    <row r="14" spans="1:20" s="320" customFormat="1" ht="14.25" hidden="1" customHeight="1" outlineLevel="1" x14ac:dyDescent="0.2">
      <c r="A14" s="106" t="s">
        <v>1218</v>
      </c>
      <c r="B14" s="106">
        <v>13</v>
      </c>
      <c r="C14" s="108">
        <v>733200</v>
      </c>
      <c r="D14" s="109"/>
    </row>
    <row r="15" spans="1:20" s="320" customFormat="1" ht="14.25" hidden="1" customHeight="1" outlineLevel="1" x14ac:dyDescent="0.2">
      <c r="A15" s="106" t="s">
        <v>1218</v>
      </c>
      <c r="B15" s="106">
        <v>14</v>
      </c>
      <c r="C15" s="108">
        <v>747600</v>
      </c>
      <c r="D15" s="109"/>
    </row>
    <row r="16" spans="1:20" s="320" customFormat="1" ht="14.25" hidden="1" customHeight="1" outlineLevel="1" x14ac:dyDescent="0.2">
      <c r="A16" s="106" t="s">
        <v>1218</v>
      </c>
      <c r="B16" s="106">
        <v>15</v>
      </c>
      <c r="C16" s="108">
        <v>762000</v>
      </c>
      <c r="D16" s="109"/>
    </row>
    <row r="17" spans="1:4" s="320" customFormat="1" ht="14.25" hidden="1" customHeight="1" outlineLevel="1" x14ac:dyDescent="0.2">
      <c r="A17" s="106" t="s">
        <v>1218</v>
      </c>
      <c r="B17" s="106">
        <v>16</v>
      </c>
      <c r="C17" s="108">
        <v>776400</v>
      </c>
      <c r="D17" s="109"/>
    </row>
    <row r="18" spans="1:4" s="320" customFormat="1" ht="14.25" hidden="1" customHeight="1" outlineLevel="1" x14ac:dyDescent="0.2">
      <c r="A18" s="106" t="s">
        <v>1218</v>
      </c>
      <c r="B18" s="106">
        <v>17</v>
      </c>
      <c r="C18" s="108">
        <v>790800</v>
      </c>
      <c r="D18" s="109"/>
    </row>
    <row r="19" spans="1:4" s="320" customFormat="1" ht="14.25" hidden="1" customHeight="1" outlineLevel="1" x14ac:dyDescent="0.2">
      <c r="A19" s="106" t="s">
        <v>1218</v>
      </c>
      <c r="B19" s="106">
        <v>18</v>
      </c>
      <c r="C19" s="108">
        <v>805200</v>
      </c>
      <c r="D19" s="109"/>
    </row>
    <row r="20" spans="1:4" s="320" customFormat="1" ht="14.25" hidden="1" customHeight="1" outlineLevel="1" x14ac:dyDescent="0.2">
      <c r="A20" s="106" t="s">
        <v>1218</v>
      </c>
      <c r="B20" s="106">
        <v>19</v>
      </c>
      <c r="C20" s="108">
        <v>819600</v>
      </c>
      <c r="D20" s="109"/>
    </row>
    <row r="21" spans="1:4" s="320" customFormat="1" ht="14.25" hidden="1" customHeight="1" outlineLevel="1" x14ac:dyDescent="0.2">
      <c r="A21" s="106" t="s">
        <v>1218</v>
      </c>
      <c r="B21" s="106">
        <v>20</v>
      </c>
      <c r="C21" s="108">
        <v>834000</v>
      </c>
      <c r="D21" s="109"/>
    </row>
    <row r="22" spans="1:4" s="320" customFormat="1" ht="14.25" hidden="1" customHeight="1" outlineLevel="1" x14ac:dyDescent="0.2">
      <c r="A22" s="106" t="s">
        <v>1218</v>
      </c>
      <c r="B22" s="106">
        <v>21</v>
      </c>
      <c r="C22" s="108">
        <v>848400</v>
      </c>
      <c r="D22" s="109"/>
    </row>
    <row r="23" spans="1:4" s="320" customFormat="1" ht="14.25" hidden="1" customHeight="1" outlineLevel="1" x14ac:dyDescent="0.2">
      <c r="A23" s="106" t="s">
        <v>1218</v>
      </c>
      <c r="B23" s="106">
        <v>22</v>
      </c>
      <c r="C23" s="108">
        <v>862800</v>
      </c>
      <c r="D23" s="109"/>
    </row>
    <row r="24" spans="1:4" s="320" customFormat="1" ht="14.25" hidden="1" customHeight="1" outlineLevel="1" x14ac:dyDescent="0.2">
      <c r="A24" s="106" t="s">
        <v>1218</v>
      </c>
      <c r="B24" s="106">
        <v>23</v>
      </c>
      <c r="C24" s="108">
        <v>877200</v>
      </c>
      <c r="D24" s="109"/>
    </row>
    <row r="25" spans="1:4" s="320" customFormat="1" ht="14.25" hidden="1" customHeight="1" outlineLevel="1" x14ac:dyDescent="0.2">
      <c r="A25" s="106" t="s">
        <v>1218</v>
      </c>
      <c r="B25" s="106">
        <v>24</v>
      </c>
      <c r="C25" s="108">
        <v>891600</v>
      </c>
      <c r="D25" s="109"/>
    </row>
    <row r="26" spans="1:4" s="320" customFormat="1" ht="14.25" hidden="1" customHeight="1" outlineLevel="1" x14ac:dyDescent="0.2">
      <c r="A26" s="106" t="s">
        <v>1218</v>
      </c>
      <c r="B26" s="106">
        <v>25</v>
      </c>
      <c r="C26" s="108">
        <v>906000</v>
      </c>
      <c r="D26" s="109"/>
    </row>
    <row r="27" spans="1:4" s="166" customFormat="1" ht="14.25" hidden="1" customHeight="1" outlineLevel="1" x14ac:dyDescent="0.2">
      <c r="A27" s="163" t="s">
        <v>1218</v>
      </c>
      <c r="B27" s="163">
        <v>26</v>
      </c>
      <c r="C27" s="164">
        <v>920400</v>
      </c>
      <c r="D27" s="165"/>
    </row>
    <row r="28" spans="1:4" s="320" customFormat="1" ht="14.25" customHeight="1" collapsed="1" x14ac:dyDescent="0.2">
      <c r="A28" s="106" t="s">
        <v>1219</v>
      </c>
      <c r="B28" s="106">
        <v>1</v>
      </c>
      <c r="C28" s="108">
        <v>560400</v>
      </c>
      <c r="D28" s="109"/>
    </row>
    <row r="29" spans="1:4" s="320" customFormat="1" ht="14.25" hidden="1" customHeight="1" outlineLevel="1" x14ac:dyDescent="0.2">
      <c r="A29" s="106" t="s">
        <v>1219</v>
      </c>
      <c r="B29" s="106">
        <v>2</v>
      </c>
      <c r="C29" s="108">
        <v>574800</v>
      </c>
      <c r="D29" s="109"/>
    </row>
    <row r="30" spans="1:4" s="320" customFormat="1" ht="14.25" hidden="1" customHeight="1" outlineLevel="1" x14ac:dyDescent="0.2">
      <c r="A30" s="106" t="s">
        <v>1219</v>
      </c>
      <c r="B30" s="106">
        <v>3</v>
      </c>
      <c r="C30" s="108">
        <v>589200</v>
      </c>
      <c r="D30" s="109"/>
    </row>
    <row r="31" spans="1:4" s="320" customFormat="1" ht="14.25" hidden="1" customHeight="1" outlineLevel="1" x14ac:dyDescent="0.2">
      <c r="A31" s="106" t="s">
        <v>1219</v>
      </c>
      <c r="B31" s="106">
        <v>4</v>
      </c>
      <c r="C31" s="108">
        <v>603600</v>
      </c>
      <c r="D31" s="109"/>
    </row>
    <row r="32" spans="1:4" s="320" customFormat="1" ht="14.25" hidden="1" customHeight="1" outlineLevel="1" x14ac:dyDescent="0.2">
      <c r="A32" s="106" t="s">
        <v>1219</v>
      </c>
      <c r="B32" s="106">
        <v>5</v>
      </c>
      <c r="C32" s="108">
        <v>618000</v>
      </c>
      <c r="D32" s="109"/>
    </row>
    <row r="33" spans="1:4" s="320" customFormat="1" ht="14.25" hidden="1" customHeight="1" outlineLevel="1" x14ac:dyDescent="0.2">
      <c r="A33" s="106" t="s">
        <v>1219</v>
      </c>
      <c r="B33" s="106">
        <v>6</v>
      </c>
      <c r="C33" s="108">
        <v>632400</v>
      </c>
      <c r="D33" s="109"/>
    </row>
    <row r="34" spans="1:4" s="320" customFormat="1" ht="14.25" hidden="1" customHeight="1" outlineLevel="1" x14ac:dyDescent="0.2">
      <c r="A34" s="106" t="s">
        <v>1219</v>
      </c>
      <c r="B34" s="106">
        <v>7</v>
      </c>
      <c r="C34" s="108">
        <v>646800</v>
      </c>
      <c r="D34" s="109"/>
    </row>
    <row r="35" spans="1:4" s="320" customFormat="1" ht="14.25" hidden="1" customHeight="1" outlineLevel="1" x14ac:dyDescent="0.2">
      <c r="A35" s="106" t="s">
        <v>1219</v>
      </c>
      <c r="B35" s="106">
        <v>8</v>
      </c>
      <c r="C35" s="108">
        <v>661200</v>
      </c>
      <c r="D35" s="109"/>
    </row>
    <row r="36" spans="1:4" s="320" customFormat="1" ht="14.25" hidden="1" customHeight="1" outlineLevel="1" x14ac:dyDescent="0.2">
      <c r="A36" s="106" t="s">
        <v>1219</v>
      </c>
      <c r="B36" s="106">
        <v>9</v>
      </c>
      <c r="C36" s="108">
        <v>675600</v>
      </c>
      <c r="D36" s="109"/>
    </row>
    <row r="37" spans="1:4" s="320" customFormat="1" ht="14.25" hidden="1" customHeight="1" outlineLevel="1" x14ac:dyDescent="0.2">
      <c r="A37" s="106" t="s">
        <v>1219</v>
      </c>
      <c r="B37" s="106">
        <v>10</v>
      </c>
      <c r="C37" s="108">
        <v>690000</v>
      </c>
      <c r="D37" s="109"/>
    </row>
    <row r="38" spans="1:4" s="320" customFormat="1" ht="14.25" hidden="1" customHeight="1" outlineLevel="1" x14ac:dyDescent="0.2">
      <c r="A38" s="106" t="s">
        <v>1219</v>
      </c>
      <c r="B38" s="106">
        <v>11</v>
      </c>
      <c r="C38" s="108">
        <v>704400</v>
      </c>
      <c r="D38" s="109"/>
    </row>
    <row r="39" spans="1:4" s="320" customFormat="1" ht="14.25" hidden="1" customHeight="1" outlineLevel="1" x14ac:dyDescent="0.2">
      <c r="A39" s="106" t="s">
        <v>1219</v>
      </c>
      <c r="B39" s="106">
        <v>12</v>
      </c>
      <c r="C39" s="108">
        <v>718800</v>
      </c>
      <c r="D39" s="109"/>
    </row>
    <row r="40" spans="1:4" s="320" customFormat="1" ht="14.25" hidden="1" customHeight="1" outlineLevel="1" x14ac:dyDescent="0.2">
      <c r="A40" s="106" t="s">
        <v>1219</v>
      </c>
      <c r="B40" s="106">
        <v>13</v>
      </c>
      <c r="C40" s="108">
        <v>733200</v>
      </c>
      <c r="D40" s="109"/>
    </row>
    <row r="41" spans="1:4" s="320" customFormat="1" ht="14.25" hidden="1" customHeight="1" outlineLevel="1" x14ac:dyDescent="0.2">
      <c r="A41" s="106" t="s">
        <v>1219</v>
      </c>
      <c r="B41" s="106">
        <v>14</v>
      </c>
      <c r="C41" s="108">
        <v>747600</v>
      </c>
      <c r="D41" s="109"/>
    </row>
    <row r="42" spans="1:4" s="320" customFormat="1" ht="14.25" hidden="1" customHeight="1" outlineLevel="1" x14ac:dyDescent="0.2">
      <c r="A42" s="106" t="s">
        <v>1219</v>
      </c>
      <c r="B42" s="106">
        <v>15</v>
      </c>
      <c r="C42" s="108">
        <v>762000</v>
      </c>
      <c r="D42" s="109"/>
    </row>
    <row r="43" spans="1:4" s="320" customFormat="1" ht="14.25" hidden="1" customHeight="1" outlineLevel="1" x14ac:dyDescent="0.2">
      <c r="A43" s="106" t="s">
        <v>1219</v>
      </c>
      <c r="B43" s="106">
        <v>16</v>
      </c>
      <c r="C43" s="108">
        <v>776400</v>
      </c>
      <c r="D43" s="109"/>
    </row>
    <row r="44" spans="1:4" s="320" customFormat="1" ht="14.25" hidden="1" customHeight="1" outlineLevel="1" x14ac:dyDescent="0.2">
      <c r="A44" s="106" t="s">
        <v>1219</v>
      </c>
      <c r="B44" s="106">
        <v>17</v>
      </c>
      <c r="C44" s="108">
        <v>790800</v>
      </c>
      <c r="D44" s="109"/>
    </row>
    <row r="45" spans="1:4" s="320" customFormat="1" ht="14.25" hidden="1" customHeight="1" outlineLevel="1" x14ac:dyDescent="0.2">
      <c r="A45" s="106" t="s">
        <v>1219</v>
      </c>
      <c r="B45" s="106">
        <v>18</v>
      </c>
      <c r="C45" s="108">
        <v>805200</v>
      </c>
      <c r="D45" s="109"/>
    </row>
    <row r="46" spans="1:4" s="320" customFormat="1" ht="14.25" hidden="1" customHeight="1" outlineLevel="1" x14ac:dyDescent="0.2">
      <c r="A46" s="106" t="s">
        <v>1219</v>
      </c>
      <c r="B46" s="106">
        <v>19</v>
      </c>
      <c r="C46" s="108">
        <v>819600</v>
      </c>
      <c r="D46" s="109"/>
    </row>
    <row r="47" spans="1:4" s="320" customFormat="1" ht="14.25" hidden="1" customHeight="1" outlineLevel="1" x14ac:dyDescent="0.2">
      <c r="A47" s="106" t="s">
        <v>1219</v>
      </c>
      <c r="B47" s="106">
        <v>20</v>
      </c>
      <c r="C47" s="108">
        <v>834000</v>
      </c>
      <c r="D47" s="109"/>
    </row>
    <row r="48" spans="1:4" s="320" customFormat="1" ht="14.25" hidden="1" customHeight="1" outlineLevel="1" x14ac:dyDescent="0.2">
      <c r="A48" s="106" t="s">
        <v>1219</v>
      </c>
      <c r="B48" s="106">
        <v>21</v>
      </c>
      <c r="C48" s="108">
        <v>848400</v>
      </c>
      <c r="D48" s="109"/>
    </row>
    <row r="49" spans="1:5" s="320" customFormat="1" ht="14.25" hidden="1" customHeight="1" outlineLevel="1" x14ac:dyDescent="0.2">
      <c r="A49" s="106" t="s">
        <v>1219</v>
      </c>
      <c r="B49" s="106">
        <v>22</v>
      </c>
      <c r="C49" s="108">
        <v>862800</v>
      </c>
      <c r="D49" s="109"/>
    </row>
    <row r="50" spans="1:5" s="320" customFormat="1" ht="14.25" hidden="1" customHeight="1" outlineLevel="1" x14ac:dyDescent="0.2">
      <c r="A50" s="106" t="s">
        <v>1219</v>
      </c>
      <c r="B50" s="106">
        <v>23</v>
      </c>
      <c r="C50" s="108">
        <v>877200</v>
      </c>
      <c r="D50" s="109"/>
    </row>
    <row r="51" spans="1:5" s="320" customFormat="1" ht="14.25" hidden="1" customHeight="1" outlineLevel="1" x14ac:dyDescent="0.2">
      <c r="A51" s="106" t="s">
        <v>1219</v>
      </c>
      <c r="B51" s="106">
        <v>24</v>
      </c>
      <c r="C51" s="108">
        <v>891600</v>
      </c>
      <c r="D51" s="109"/>
    </row>
    <row r="52" spans="1:5" s="320" customFormat="1" ht="14.25" hidden="1" customHeight="1" outlineLevel="1" x14ac:dyDescent="0.2">
      <c r="A52" s="106" t="s">
        <v>1219</v>
      </c>
      <c r="B52" s="106">
        <v>25</v>
      </c>
      <c r="C52" s="108">
        <v>906000</v>
      </c>
      <c r="D52" s="109"/>
    </row>
    <row r="53" spans="1:5" s="166" customFormat="1" ht="14.25" hidden="1" customHeight="1" outlineLevel="1" x14ac:dyDescent="0.2">
      <c r="A53" s="163" t="s">
        <v>1219</v>
      </c>
      <c r="B53" s="163">
        <v>26</v>
      </c>
      <c r="C53" s="164">
        <v>920400</v>
      </c>
      <c r="D53" s="165"/>
    </row>
    <row r="54" spans="1:5" s="320" customFormat="1" ht="14.25" customHeight="1" collapsed="1" x14ac:dyDescent="0.2">
      <c r="A54" s="106" t="s">
        <v>1220</v>
      </c>
      <c r="B54" s="106">
        <v>1</v>
      </c>
      <c r="C54" s="109"/>
      <c r="D54" s="109"/>
      <c r="E54" s="107"/>
    </row>
    <row r="55" spans="1:5" s="320" customFormat="1" ht="14.25" hidden="1" customHeight="1" outlineLevel="1" x14ac:dyDescent="0.2">
      <c r="A55" s="106" t="s">
        <v>1220</v>
      </c>
      <c r="B55" s="106">
        <v>2</v>
      </c>
      <c r="C55" s="109"/>
      <c r="D55" s="109"/>
      <c r="E55" s="107"/>
    </row>
    <row r="56" spans="1:5" s="320" customFormat="1" ht="14.25" hidden="1" customHeight="1" outlineLevel="1" x14ac:dyDescent="0.2">
      <c r="A56" s="106" t="s">
        <v>1220</v>
      </c>
      <c r="B56" s="106">
        <v>3</v>
      </c>
      <c r="C56" s="109"/>
      <c r="D56" s="109"/>
      <c r="E56" s="107"/>
    </row>
    <row r="57" spans="1:5" s="320" customFormat="1" ht="14.25" hidden="1" customHeight="1" outlineLevel="1" x14ac:dyDescent="0.2">
      <c r="A57" s="106" t="s">
        <v>1220</v>
      </c>
      <c r="B57" s="106">
        <v>4</v>
      </c>
      <c r="C57" s="109"/>
      <c r="D57" s="109"/>
      <c r="E57" s="107"/>
    </row>
    <row r="58" spans="1:5" s="320" customFormat="1" ht="14.25" hidden="1" customHeight="1" outlineLevel="1" x14ac:dyDescent="0.2">
      <c r="A58" s="106" t="s">
        <v>1220</v>
      </c>
      <c r="B58" s="106">
        <v>5</v>
      </c>
      <c r="C58" s="109"/>
      <c r="D58" s="109"/>
      <c r="E58" s="107"/>
    </row>
    <row r="59" spans="1:5" s="320" customFormat="1" ht="14.25" hidden="1" customHeight="1" outlineLevel="1" x14ac:dyDescent="0.2">
      <c r="A59" s="106" t="s">
        <v>1220</v>
      </c>
      <c r="B59" s="106">
        <v>6</v>
      </c>
      <c r="C59" s="109"/>
      <c r="D59" s="109"/>
      <c r="E59" s="107"/>
    </row>
    <row r="60" spans="1:5" s="320" customFormat="1" ht="14.25" hidden="1" customHeight="1" outlineLevel="1" x14ac:dyDescent="0.2">
      <c r="A60" s="106" t="s">
        <v>1220</v>
      </c>
      <c r="B60" s="106">
        <v>7</v>
      </c>
      <c r="C60" s="109"/>
      <c r="D60" s="109"/>
      <c r="E60" s="107"/>
    </row>
    <row r="61" spans="1:5" s="320" customFormat="1" ht="14.25" hidden="1" customHeight="1" outlineLevel="1" x14ac:dyDescent="0.2">
      <c r="A61" s="106" t="s">
        <v>1220</v>
      </c>
      <c r="B61" s="106">
        <v>8</v>
      </c>
      <c r="C61" s="109"/>
      <c r="D61" s="109"/>
      <c r="E61" s="107"/>
    </row>
    <row r="62" spans="1:5" s="320" customFormat="1" ht="14.25" hidden="1" customHeight="1" outlineLevel="1" x14ac:dyDescent="0.2">
      <c r="A62" s="106" t="s">
        <v>1220</v>
      </c>
      <c r="B62" s="106">
        <v>9</v>
      </c>
      <c r="C62" s="109"/>
      <c r="D62" s="109"/>
      <c r="E62" s="107"/>
    </row>
    <row r="63" spans="1:5" s="320" customFormat="1" ht="14.25" hidden="1" customHeight="1" outlineLevel="1" x14ac:dyDescent="0.2">
      <c r="A63" s="106" t="s">
        <v>1220</v>
      </c>
      <c r="B63" s="106">
        <v>10</v>
      </c>
      <c r="C63" s="109"/>
      <c r="D63" s="109"/>
      <c r="E63" s="107"/>
    </row>
    <row r="64" spans="1:5" s="320" customFormat="1" ht="14.25" hidden="1" customHeight="1" outlineLevel="1" x14ac:dyDescent="0.2">
      <c r="A64" s="106" t="s">
        <v>1220</v>
      </c>
      <c r="B64" s="106">
        <v>11</v>
      </c>
      <c r="C64" s="109"/>
      <c r="D64" s="109"/>
      <c r="E64" s="107"/>
    </row>
    <row r="65" spans="1:5" s="320" customFormat="1" ht="14.25" hidden="1" customHeight="1" outlineLevel="1" x14ac:dyDescent="0.2">
      <c r="A65" s="106" t="s">
        <v>1220</v>
      </c>
      <c r="B65" s="106">
        <v>12</v>
      </c>
      <c r="C65" s="109"/>
      <c r="D65" s="109"/>
      <c r="E65" s="107"/>
    </row>
    <row r="66" spans="1:5" s="320" customFormat="1" ht="14.25" hidden="1" customHeight="1" outlineLevel="1" x14ac:dyDescent="0.2">
      <c r="A66" s="106" t="s">
        <v>1220</v>
      </c>
      <c r="B66" s="106">
        <v>13</v>
      </c>
      <c r="C66" s="109"/>
      <c r="D66" s="109"/>
      <c r="E66" s="107"/>
    </row>
    <row r="67" spans="1:5" s="320" customFormat="1" ht="14.25" hidden="1" customHeight="1" outlineLevel="1" x14ac:dyDescent="0.2">
      <c r="A67" s="106" t="s">
        <v>1220</v>
      </c>
      <c r="B67" s="106">
        <v>14</v>
      </c>
      <c r="C67" s="109"/>
      <c r="D67" s="109"/>
      <c r="E67" s="107"/>
    </row>
    <row r="68" spans="1:5" s="320" customFormat="1" ht="14.25" hidden="1" customHeight="1" outlineLevel="1" x14ac:dyDescent="0.2">
      <c r="A68" s="106" t="s">
        <v>1220</v>
      </c>
      <c r="B68" s="106">
        <v>15</v>
      </c>
      <c r="C68" s="109"/>
      <c r="D68" s="109"/>
      <c r="E68" s="107"/>
    </row>
    <row r="69" spans="1:5" s="320" customFormat="1" ht="14.25" hidden="1" customHeight="1" outlineLevel="1" x14ac:dyDescent="0.2">
      <c r="A69" s="106" t="s">
        <v>1220</v>
      </c>
      <c r="B69" s="106">
        <v>16</v>
      </c>
      <c r="C69" s="109"/>
      <c r="D69" s="109"/>
      <c r="E69" s="107"/>
    </row>
    <row r="70" spans="1:5" s="320" customFormat="1" ht="14.25" hidden="1" customHeight="1" outlineLevel="1" x14ac:dyDescent="0.2">
      <c r="A70" s="106" t="s">
        <v>1220</v>
      </c>
      <c r="B70" s="106">
        <v>17</v>
      </c>
      <c r="C70" s="109"/>
      <c r="D70" s="109"/>
      <c r="E70" s="107"/>
    </row>
    <row r="71" spans="1:5" s="320" customFormat="1" ht="14.25" hidden="1" customHeight="1" outlineLevel="1" x14ac:dyDescent="0.2">
      <c r="A71" s="106" t="s">
        <v>1220</v>
      </c>
      <c r="B71" s="106">
        <v>18</v>
      </c>
      <c r="C71" s="109"/>
      <c r="D71" s="109"/>
      <c r="E71" s="107"/>
    </row>
    <row r="72" spans="1:5" s="320" customFormat="1" ht="14.25" hidden="1" customHeight="1" outlineLevel="1" x14ac:dyDescent="0.2">
      <c r="A72" s="106" t="s">
        <v>1220</v>
      </c>
      <c r="B72" s="106">
        <v>19</v>
      </c>
      <c r="C72" s="109"/>
      <c r="D72" s="109"/>
      <c r="E72" s="107"/>
    </row>
    <row r="73" spans="1:5" s="320" customFormat="1" ht="14.25" hidden="1" customHeight="1" outlineLevel="1" x14ac:dyDescent="0.2">
      <c r="A73" s="106" t="s">
        <v>1220</v>
      </c>
      <c r="B73" s="106">
        <v>20</v>
      </c>
      <c r="C73" s="109"/>
      <c r="D73" s="109"/>
      <c r="E73" s="107"/>
    </row>
    <row r="74" spans="1:5" s="320" customFormat="1" ht="14.25" hidden="1" customHeight="1" outlineLevel="1" x14ac:dyDescent="0.2">
      <c r="A74" s="106" t="s">
        <v>1220</v>
      </c>
      <c r="B74" s="106">
        <v>21</v>
      </c>
      <c r="C74" s="109"/>
      <c r="D74" s="109"/>
      <c r="E74" s="107"/>
    </row>
    <row r="75" spans="1:5" s="320" customFormat="1" ht="14.25" hidden="1" customHeight="1" outlineLevel="1" x14ac:dyDescent="0.2">
      <c r="A75" s="106" t="s">
        <v>1220</v>
      </c>
      <c r="B75" s="106">
        <v>22</v>
      </c>
      <c r="C75" s="109"/>
      <c r="D75" s="109"/>
      <c r="E75" s="107"/>
    </row>
    <row r="76" spans="1:5" s="320" customFormat="1" ht="14.25" hidden="1" customHeight="1" outlineLevel="1" x14ac:dyDescent="0.2">
      <c r="A76" s="106" t="s">
        <v>1220</v>
      </c>
      <c r="B76" s="106">
        <v>23</v>
      </c>
      <c r="C76" s="109"/>
      <c r="D76" s="109"/>
      <c r="E76" s="107"/>
    </row>
    <row r="77" spans="1:5" s="320" customFormat="1" ht="14.25" hidden="1" customHeight="1" outlineLevel="1" x14ac:dyDescent="0.2">
      <c r="A77" s="106" t="s">
        <v>1220</v>
      </c>
      <c r="B77" s="106">
        <v>24</v>
      </c>
      <c r="C77" s="109"/>
      <c r="D77" s="109"/>
      <c r="E77" s="107"/>
    </row>
    <row r="78" spans="1:5" s="320" customFormat="1" ht="14.25" hidden="1" customHeight="1" outlineLevel="1" x14ac:dyDescent="0.2">
      <c r="A78" s="106" t="s">
        <v>1220</v>
      </c>
      <c r="B78" s="106">
        <v>25</v>
      </c>
      <c r="C78" s="109"/>
      <c r="D78" s="109"/>
      <c r="E78" s="107"/>
    </row>
    <row r="79" spans="1:5" s="166" customFormat="1" ht="14.25" hidden="1" customHeight="1" outlineLevel="1" x14ac:dyDescent="0.2">
      <c r="A79" s="163" t="s">
        <v>1220</v>
      </c>
      <c r="B79" s="163">
        <v>26</v>
      </c>
      <c r="C79" s="165"/>
      <c r="D79" s="165"/>
      <c r="E79" s="167"/>
    </row>
    <row r="80" spans="1:5" s="320" customFormat="1" ht="14.25" customHeight="1" collapsed="1" x14ac:dyDescent="0.2">
      <c r="A80" s="106" t="s">
        <v>1221</v>
      </c>
      <c r="B80" s="106">
        <v>1</v>
      </c>
      <c r="C80" s="108">
        <v>389392</v>
      </c>
      <c r="D80" s="109"/>
      <c r="E80" s="107"/>
    </row>
    <row r="81" spans="1:5" s="320" customFormat="1" ht="14.25" customHeight="1" outlineLevel="1" x14ac:dyDescent="0.2">
      <c r="A81" s="106" t="s">
        <v>1221</v>
      </c>
      <c r="B81" s="106">
        <v>2</v>
      </c>
      <c r="C81" s="108">
        <v>397338</v>
      </c>
      <c r="D81" s="109"/>
      <c r="E81" s="107"/>
    </row>
    <row r="82" spans="1:5" s="320" customFormat="1" ht="14.25" customHeight="1" outlineLevel="1" x14ac:dyDescent="0.2">
      <c r="A82" s="106" t="s">
        <v>1221</v>
      </c>
      <c r="B82" s="106">
        <v>3</v>
      </c>
      <c r="C82" s="108">
        <v>405447</v>
      </c>
      <c r="D82" s="109"/>
      <c r="E82" s="107"/>
    </row>
    <row r="83" spans="1:5" s="320" customFormat="1" ht="14.25" customHeight="1" outlineLevel="1" x14ac:dyDescent="0.2">
      <c r="A83" s="106" t="s">
        <v>1221</v>
      </c>
      <c r="B83" s="106">
        <v>4</v>
      </c>
      <c r="C83" s="108">
        <v>413722</v>
      </c>
      <c r="D83" s="109"/>
      <c r="E83" s="107"/>
    </row>
    <row r="84" spans="1:5" s="320" customFormat="1" ht="14.25" customHeight="1" outlineLevel="1" x14ac:dyDescent="0.2">
      <c r="A84" s="106" t="s">
        <v>1221</v>
      </c>
      <c r="B84" s="106">
        <v>5</v>
      </c>
      <c r="C84" s="108">
        <v>422165</v>
      </c>
      <c r="D84" s="109"/>
      <c r="E84" s="107"/>
    </row>
    <row r="85" spans="1:5" s="320" customFormat="1" ht="14.25" customHeight="1" outlineLevel="1" x14ac:dyDescent="0.2">
      <c r="A85" s="106" t="s">
        <v>1221</v>
      </c>
      <c r="B85" s="106">
        <v>6</v>
      </c>
      <c r="C85" s="108">
        <v>430781</v>
      </c>
      <c r="D85" s="109"/>
      <c r="E85" s="107"/>
    </row>
    <row r="86" spans="1:5" s="320" customFormat="1" ht="14.25" customHeight="1" outlineLevel="1" x14ac:dyDescent="0.2">
      <c r="A86" s="106" t="s">
        <v>1221</v>
      </c>
      <c r="B86" s="106">
        <v>7</v>
      </c>
      <c r="C86" s="108">
        <v>439572</v>
      </c>
      <c r="D86" s="109"/>
      <c r="E86" s="107"/>
    </row>
    <row r="87" spans="1:5" s="320" customFormat="1" ht="14.25" customHeight="1" outlineLevel="1" x14ac:dyDescent="0.2">
      <c r="A87" s="106" t="s">
        <v>1221</v>
      </c>
      <c r="B87" s="106">
        <v>8</v>
      </c>
      <c r="C87" s="108">
        <v>448543</v>
      </c>
      <c r="D87" s="109"/>
      <c r="E87" s="107"/>
    </row>
    <row r="88" spans="1:5" s="320" customFormat="1" ht="14.25" customHeight="1" outlineLevel="1" x14ac:dyDescent="0.2">
      <c r="A88" s="106" t="s">
        <v>1221</v>
      </c>
      <c r="B88" s="106">
        <v>9</v>
      </c>
      <c r="C88" s="108">
        <v>457697</v>
      </c>
      <c r="D88" s="109"/>
      <c r="E88" s="107"/>
    </row>
    <row r="89" spans="1:5" s="320" customFormat="1" ht="14.25" customHeight="1" outlineLevel="1" x14ac:dyDescent="0.2">
      <c r="A89" s="106" t="s">
        <v>1221</v>
      </c>
      <c r="B89" s="106">
        <v>10</v>
      </c>
      <c r="C89" s="108">
        <v>467038</v>
      </c>
      <c r="D89" s="109"/>
      <c r="E89" s="107"/>
    </row>
    <row r="90" spans="1:5" s="320" customFormat="1" ht="14.25" customHeight="1" outlineLevel="1" x14ac:dyDescent="0.2">
      <c r="A90" s="106" t="s">
        <v>1221</v>
      </c>
      <c r="B90" s="106">
        <v>11</v>
      </c>
      <c r="C90" s="108">
        <v>476569</v>
      </c>
      <c r="D90" s="109"/>
      <c r="E90" s="107"/>
    </row>
    <row r="91" spans="1:5" s="320" customFormat="1" ht="14.25" customHeight="1" outlineLevel="1" x14ac:dyDescent="0.2">
      <c r="A91" s="106" t="s">
        <v>1221</v>
      </c>
      <c r="B91" s="106">
        <v>12</v>
      </c>
      <c r="C91" s="108">
        <v>486295</v>
      </c>
      <c r="D91" s="109"/>
      <c r="E91" s="107"/>
    </row>
    <row r="92" spans="1:5" s="320" customFormat="1" ht="14.25" customHeight="1" outlineLevel="1" x14ac:dyDescent="0.2">
      <c r="A92" s="106" t="s">
        <v>1221</v>
      </c>
      <c r="B92" s="106">
        <v>13</v>
      </c>
      <c r="C92" s="108">
        <v>496219</v>
      </c>
      <c r="D92" s="106"/>
      <c r="E92" s="107"/>
    </row>
    <row r="93" spans="1:5" s="320" customFormat="1" ht="14.25" customHeight="1" outlineLevel="1" x14ac:dyDescent="0.2">
      <c r="A93" s="106" t="s">
        <v>1221</v>
      </c>
      <c r="B93" s="106">
        <v>14</v>
      </c>
      <c r="C93" s="108">
        <v>506346</v>
      </c>
      <c r="D93" s="106"/>
      <c r="E93" s="107"/>
    </row>
    <row r="94" spans="1:5" s="320" customFormat="1" ht="14.25" customHeight="1" outlineLevel="1" x14ac:dyDescent="0.2">
      <c r="A94" s="106" t="s">
        <v>1221</v>
      </c>
      <c r="B94" s="106">
        <v>15</v>
      </c>
      <c r="C94" s="108">
        <v>516680</v>
      </c>
      <c r="D94" s="106"/>
      <c r="E94" s="107"/>
    </row>
    <row r="95" spans="1:5" s="320" customFormat="1" ht="14.25" customHeight="1" outlineLevel="1" x14ac:dyDescent="0.2">
      <c r="A95" s="106" t="s">
        <v>1221</v>
      </c>
      <c r="B95" s="106">
        <v>16</v>
      </c>
      <c r="C95" s="108">
        <v>527224</v>
      </c>
      <c r="D95" s="106"/>
      <c r="E95" s="107"/>
    </row>
    <row r="96" spans="1:5" s="320" customFormat="1" ht="14.25" customHeight="1" outlineLevel="1" x14ac:dyDescent="0.2">
      <c r="A96" s="106" t="s">
        <v>1221</v>
      </c>
      <c r="B96" s="106">
        <v>17</v>
      </c>
      <c r="C96" s="108">
        <v>537984</v>
      </c>
      <c r="D96" s="106"/>
      <c r="E96" s="107"/>
    </row>
    <row r="97" spans="1:5" s="320" customFormat="1" ht="14.25" customHeight="1" outlineLevel="1" x14ac:dyDescent="0.2">
      <c r="A97" s="106" t="s">
        <v>1221</v>
      </c>
      <c r="B97" s="106">
        <v>18</v>
      </c>
      <c r="C97" s="108">
        <v>548744</v>
      </c>
      <c r="D97" s="106"/>
      <c r="E97" s="107"/>
    </row>
    <row r="98" spans="1:5" s="320" customFormat="1" ht="14.25" customHeight="1" outlineLevel="1" x14ac:dyDescent="0.2">
      <c r="A98" s="106" t="s">
        <v>1221</v>
      </c>
      <c r="B98" s="106">
        <v>19</v>
      </c>
      <c r="C98" s="108">
        <v>559719</v>
      </c>
      <c r="D98" s="106"/>
      <c r="E98" s="107"/>
    </row>
    <row r="99" spans="1:5" s="320" customFormat="1" ht="14.25" customHeight="1" outlineLevel="1" x14ac:dyDescent="0.2">
      <c r="A99" s="106" t="s">
        <v>1221</v>
      </c>
      <c r="B99" s="106">
        <v>20</v>
      </c>
      <c r="C99" s="108">
        <v>570913</v>
      </c>
      <c r="D99" s="106"/>
      <c r="E99" s="107"/>
    </row>
    <row r="100" spans="1:5" s="320" customFormat="1" ht="14.25" customHeight="1" outlineLevel="1" x14ac:dyDescent="0.2">
      <c r="A100" s="106" t="s">
        <v>1221</v>
      </c>
      <c r="B100" s="106">
        <v>21</v>
      </c>
      <c r="C100" s="108">
        <v>582331</v>
      </c>
      <c r="D100" s="106"/>
      <c r="E100" s="107"/>
    </row>
    <row r="101" spans="1:5" s="320" customFormat="1" ht="14.25" customHeight="1" outlineLevel="1" x14ac:dyDescent="0.2">
      <c r="A101" s="106" t="s">
        <v>1221</v>
      </c>
      <c r="B101" s="106">
        <v>22</v>
      </c>
      <c r="C101" s="108">
        <v>593978</v>
      </c>
      <c r="D101" s="106"/>
      <c r="E101" s="107"/>
    </row>
    <row r="102" spans="1:5" s="320" customFormat="1" ht="14.25" customHeight="1" outlineLevel="1" x14ac:dyDescent="0.2">
      <c r="A102" s="106" t="s">
        <v>1221</v>
      </c>
      <c r="B102" s="106">
        <v>23</v>
      </c>
      <c r="C102" s="108">
        <v>605857</v>
      </c>
      <c r="D102" s="106"/>
      <c r="E102" s="107"/>
    </row>
    <row r="103" spans="1:5" s="320" customFormat="1" ht="14.25" customHeight="1" outlineLevel="1" x14ac:dyDescent="0.2">
      <c r="A103" s="106" t="s">
        <v>1221</v>
      </c>
      <c r="B103" s="106">
        <v>24</v>
      </c>
      <c r="C103" s="108">
        <v>617975</v>
      </c>
      <c r="D103" s="106"/>
      <c r="E103" s="107"/>
    </row>
    <row r="104" spans="1:5" s="320" customFormat="1" ht="14.25" customHeight="1" outlineLevel="1" x14ac:dyDescent="0.2">
      <c r="A104" s="106" t="s">
        <v>1221</v>
      </c>
      <c r="B104" s="106">
        <v>25</v>
      </c>
      <c r="C104" s="108">
        <v>630334</v>
      </c>
      <c r="D104" s="106"/>
      <c r="E104" s="107"/>
    </row>
    <row r="105" spans="1:5" s="166" customFormat="1" ht="14.25" customHeight="1" outlineLevel="1" x14ac:dyDescent="0.2">
      <c r="A105" s="163" t="s">
        <v>1221</v>
      </c>
      <c r="B105" s="163">
        <v>26</v>
      </c>
      <c r="C105" s="164">
        <v>642940.68000000005</v>
      </c>
      <c r="D105" s="106"/>
      <c r="E105" s="167"/>
    </row>
    <row r="106" spans="1:5" ht="14.25" customHeight="1" x14ac:dyDescent="0.2">
      <c r="D106" s="106"/>
    </row>
    <row r="107" spans="1:5" ht="14.25" customHeight="1" x14ac:dyDescent="0.2">
      <c r="D107" s="106"/>
    </row>
    <row r="108" spans="1:5" ht="14.25" customHeight="1" x14ac:dyDescent="0.2">
      <c r="D108" s="106"/>
    </row>
    <row r="109" spans="1:5" ht="14.25" customHeight="1" x14ac:dyDescent="0.2">
      <c r="D109" s="106"/>
    </row>
    <row r="110" spans="1:5" ht="14.25" customHeight="1" x14ac:dyDescent="0.2">
      <c r="D110" s="106"/>
    </row>
    <row r="111" spans="1:5" ht="14.25" customHeight="1" x14ac:dyDescent="0.2">
      <c r="D111" s="106"/>
    </row>
    <row r="112" spans="1:5" ht="14.25" customHeight="1" x14ac:dyDescent="0.2">
      <c r="D112" s="106"/>
    </row>
    <row r="113" spans="4:4" ht="14.25" customHeight="1" x14ac:dyDescent="0.2">
      <c r="D113" s="106"/>
    </row>
    <row r="114" spans="4:4" ht="14.25" customHeight="1" x14ac:dyDescent="0.2">
      <c r="D114" s="106"/>
    </row>
    <row r="115" spans="4:4" ht="14.25" customHeight="1" x14ac:dyDescent="0.2">
      <c r="D115" s="106"/>
    </row>
    <row r="116" spans="4:4" ht="14.25" customHeight="1" x14ac:dyDescent="0.2">
      <c r="D116" s="106"/>
    </row>
    <row r="117" spans="4:4" ht="14.25" customHeight="1" x14ac:dyDescent="0.2">
      <c r="D117" s="1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377"/>
  <sheetViews>
    <sheetView zoomScaleNormal="150" zoomScaleSheetLayoutView="100" workbookViewId="0">
      <selection activeCell="I5" sqref="I5"/>
    </sheetView>
  </sheetViews>
  <sheetFormatPr defaultRowHeight="14.25" outlineLevelRow="1" x14ac:dyDescent="0.2"/>
  <cols>
    <col min="1" max="1" width="2.42578125" style="320" bestFit="1" customWidth="1"/>
    <col min="2" max="2" width="16.71875" style="320" customWidth="1"/>
    <col min="3" max="4" width="8.62890625" style="320" customWidth="1"/>
    <col min="5" max="5" width="17.2578125" style="320" customWidth="1"/>
    <col min="6" max="6" width="8.62890625" style="320" customWidth="1"/>
    <col min="7" max="7" width="17.2578125" style="320" customWidth="1"/>
    <col min="8" max="8" width="8.62890625" style="320" customWidth="1"/>
    <col min="9" max="9" width="17.2578125" style="320" customWidth="1"/>
    <col min="10" max="11" width="8.62890625" style="320" customWidth="1"/>
    <col min="12" max="16384" width="8.62890625" style="320"/>
  </cols>
  <sheetData>
    <row r="1" spans="1:10" s="121" customFormat="1" ht="24.75" customHeight="1" x14ac:dyDescent="0.15">
      <c r="A1" s="96" t="s">
        <v>99</v>
      </c>
      <c r="B1" s="95" t="s">
        <v>92</v>
      </c>
      <c r="C1" s="95" t="s">
        <v>93</v>
      </c>
      <c r="D1" s="95" t="s">
        <v>1170</v>
      </c>
      <c r="E1" s="96" t="s">
        <v>587</v>
      </c>
      <c r="F1" s="96" t="s">
        <v>588</v>
      </c>
      <c r="G1" s="96" t="s">
        <v>589</v>
      </c>
      <c r="H1" s="96" t="s">
        <v>590</v>
      </c>
      <c r="I1" s="96" t="s">
        <v>591</v>
      </c>
      <c r="J1" s="96" t="s">
        <v>592</v>
      </c>
    </row>
    <row r="2" spans="1:10" s="121" customFormat="1" ht="14.25" customHeight="1" x14ac:dyDescent="0.2">
      <c r="A2" s="320">
        <v>1</v>
      </c>
      <c r="B2" s="144" t="s">
        <v>1222</v>
      </c>
      <c r="C2" s="144">
        <v>1</v>
      </c>
      <c r="D2" s="144" t="s">
        <v>1223</v>
      </c>
      <c r="E2" s="144"/>
      <c r="F2" s="123"/>
      <c r="G2" s="144"/>
      <c r="H2" s="192"/>
    </row>
    <row r="3" spans="1:10" s="121" customFormat="1" ht="14.25" hidden="1" customHeight="1" outlineLevel="1" x14ac:dyDescent="0.2">
      <c r="A3" s="320">
        <v>1</v>
      </c>
      <c r="B3" s="144" t="s">
        <v>1222</v>
      </c>
      <c r="C3" s="144">
        <v>2</v>
      </c>
      <c r="D3" s="144" t="s">
        <v>1223</v>
      </c>
      <c r="E3" s="144"/>
      <c r="F3" s="124"/>
      <c r="G3" s="144"/>
      <c r="H3" s="192"/>
    </row>
    <row r="4" spans="1:10" s="121" customFormat="1" ht="14.25" hidden="1" customHeight="1" outlineLevel="1" x14ac:dyDescent="0.2">
      <c r="A4" s="320">
        <v>1</v>
      </c>
      <c r="B4" s="144" t="s">
        <v>1222</v>
      </c>
      <c r="C4" s="144">
        <v>3</v>
      </c>
      <c r="D4" s="144" t="s">
        <v>1223</v>
      </c>
      <c r="E4" s="144"/>
      <c r="F4" s="124"/>
      <c r="G4" s="144"/>
      <c r="H4" s="192"/>
    </row>
    <row r="5" spans="1:10" s="121" customFormat="1" ht="14.25" hidden="1" customHeight="1" outlineLevel="1" x14ac:dyDescent="0.2">
      <c r="A5" s="320">
        <v>1</v>
      </c>
      <c r="B5" s="144" t="s">
        <v>1222</v>
      </c>
      <c r="C5" s="144">
        <v>4</v>
      </c>
      <c r="D5" s="144" t="s">
        <v>1223</v>
      </c>
      <c r="E5" s="144"/>
      <c r="F5" s="124"/>
      <c r="G5" s="144"/>
      <c r="H5" s="192"/>
    </row>
    <row r="6" spans="1:10" s="121" customFormat="1" ht="14.25" hidden="1" customHeight="1" outlineLevel="1" x14ac:dyDescent="0.2">
      <c r="A6" s="320">
        <v>1</v>
      </c>
      <c r="B6" s="144" t="s">
        <v>1222</v>
      </c>
      <c r="C6" s="144">
        <v>5</v>
      </c>
      <c r="D6" s="144" t="s">
        <v>1223</v>
      </c>
      <c r="E6" s="144"/>
      <c r="F6" s="124"/>
      <c r="G6" s="144"/>
      <c r="H6" s="192"/>
    </row>
    <row r="7" spans="1:10" s="121" customFormat="1" ht="14.25" hidden="1" customHeight="1" outlineLevel="1" x14ac:dyDescent="0.2">
      <c r="A7" s="320">
        <v>1</v>
      </c>
      <c r="B7" s="144" t="s">
        <v>1222</v>
      </c>
      <c r="C7" s="144">
        <v>6</v>
      </c>
      <c r="D7" s="144" t="s">
        <v>1223</v>
      </c>
      <c r="E7" s="144"/>
      <c r="F7" s="124"/>
      <c r="G7" s="144"/>
      <c r="H7" s="192"/>
    </row>
    <row r="8" spans="1:10" s="121" customFormat="1" ht="14.25" hidden="1" customHeight="1" outlineLevel="1" x14ac:dyDescent="0.2">
      <c r="A8" s="320">
        <v>1</v>
      </c>
      <c r="B8" s="144" t="s">
        <v>1222</v>
      </c>
      <c r="C8" s="144">
        <v>7</v>
      </c>
      <c r="D8" s="144" t="s">
        <v>1223</v>
      </c>
      <c r="E8" s="144"/>
      <c r="F8" s="124"/>
      <c r="G8" s="144"/>
      <c r="H8" s="192"/>
    </row>
    <row r="9" spans="1:10" s="121" customFormat="1" ht="14.25" hidden="1" customHeight="1" outlineLevel="1" x14ac:dyDescent="0.2">
      <c r="A9" s="320">
        <v>1</v>
      </c>
      <c r="B9" s="144" t="s">
        <v>1222</v>
      </c>
      <c r="C9" s="144">
        <v>8</v>
      </c>
      <c r="D9" s="144" t="s">
        <v>1223</v>
      </c>
      <c r="E9" s="144"/>
      <c r="F9" s="124"/>
      <c r="G9" s="144"/>
      <c r="H9" s="192"/>
    </row>
    <row r="10" spans="1:10" s="121" customFormat="1" ht="14.25" hidden="1" customHeight="1" outlineLevel="1" x14ac:dyDescent="0.2">
      <c r="A10" s="320">
        <v>1</v>
      </c>
      <c r="B10" s="144" t="s">
        <v>1222</v>
      </c>
      <c r="C10" s="144">
        <v>9</v>
      </c>
      <c r="D10" s="144" t="s">
        <v>1223</v>
      </c>
      <c r="E10" s="144"/>
      <c r="F10" s="124"/>
      <c r="G10" s="144"/>
      <c r="H10" s="192"/>
    </row>
    <row r="11" spans="1:10" s="121" customFormat="1" ht="14.25" hidden="1" customHeight="1" outlineLevel="1" x14ac:dyDescent="0.2">
      <c r="A11" s="320">
        <v>1</v>
      </c>
      <c r="B11" s="144" t="s">
        <v>1222</v>
      </c>
      <c r="C11" s="144">
        <v>10</v>
      </c>
      <c r="D11" s="144" t="s">
        <v>1223</v>
      </c>
      <c r="E11" s="144"/>
      <c r="F11" s="124"/>
      <c r="G11" s="144"/>
      <c r="H11" s="192"/>
    </row>
    <row r="12" spans="1:10" s="121" customFormat="1" ht="14.25" hidden="1" customHeight="1" outlineLevel="1" x14ac:dyDescent="0.2">
      <c r="A12" s="320">
        <v>1</v>
      </c>
      <c r="B12" s="144" t="s">
        <v>1222</v>
      </c>
      <c r="C12" s="144">
        <v>11</v>
      </c>
      <c r="D12" s="144" t="s">
        <v>1223</v>
      </c>
      <c r="E12" s="144"/>
      <c r="F12" s="124"/>
      <c r="G12" s="144"/>
      <c r="H12" s="192"/>
    </row>
    <row r="13" spans="1:10" s="121" customFormat="1" ht="14.25" hidden="1" customHeight="1" outlineLevel="1" x14ac:dyDescent="0.2">
      <c r="A13" s="320">
        <v>1</v>
      </c>
      <c r="B13" s="144" t="s">
        <v>1222</v>
      </c>
      <c r="C13" s="144">
        <v>12</v>
      </c>
      <c r="D13" s="144" t="s">
        <v>1223</v>
      </c>
      <c r="E13" s="144"/>
      <c r="F13" s="124"/>
      <c r="G13" s="144"/>
      <c r="H13" s="192"/>
    </row>
    <row r="14" spans="1:10" s="121" customFormat="1" ht="14.25" hidden="1" customHeight="1" outlineLevel="1" x14ac:dyDescent="0.2">
      <c r="A14" s="320">
        <v>1</v>
      </c>
      <c r="B14" s="144" t="s">
        <v>1222</v>
      </c>
      <c r="C14" s="144">
        <v>13</v>
      </c>
      <c r="D14" s="144" t="s">
        <v>1223</v>
      </c>
      <c r="E14" s="144"/>
      <c r="F14" s="124"/>
      <c r="G14" s="144"/>
      <c r="H14" s="192"/>
    </row>
    <row r="15" spans="1:10" s="121" customFormat="1" ht="14.25" hidden="1" customHeight="1" outlineLevel="1" x14ac:dyDescent="0.2">
      <c r="A15" s="320">
        <v>1</v>
      </c>
      <c r="B15" s="144" t="s">
        <v>1222</v>
      </c>
      <c r="C15" s="144">
        <v>14</v>
      </c>
      <c r="D15" s="144" t="s">
        <v>1223</v>
      </c>
      <c r="E15" s="144"/>
      <c r="F15" s="124"/>
      <c r="G15" s="144"/>
      <c r="H15" s="192"/>
    </row>
    <row r="16" spans="1:10" s="121" customFormat="1" ht="14.25" hidden="1" customHeight="1" outlineLevel="1" x14ac:dyDescent="0.2">
      <c r="A16" s="320">
        <v>1</v>
      </c>
      <c r="B16" s="144" t="s">
        <v>1222</v>
      </c>
      <c r="C16" s="144">
        <v>15</v>
      </c>
      <c r="D16" s="144" t="s">
        <v>1223</v>
      </c>
      <c r="E16" s="144"/>
      <c r="F16" s="124"/>
      <c r="G16" s="144"/>
      <c r="H16" s="192"/>
    </row>
    <row r="17" spans="1:8" s="121" customFormat="1" ht="14.25" hidden="1" customHeight="1" outlineLevel="1" x14ac:dyDescent="0.2">
      <c r="A17" s="320">
        <v>1</v>
      </c>
      <c r="B17" s="144" t="s">
        <v>1222</v>
      </c>
      <c r="C17" s="144">
        <v>16</v>
      </c>
      <c r="D17" s="144" t="s">
        <v>1223</v>
      </c>
      <c r="E17" s="144"/>
      <c r="F17" s="124"/>
      <c r="G17" s="144"/>
      <c r="H17" s="192"/>
    </row>
    <row r="18" spans="1:8" s="121" customFormat="1" ht="14.25" hidden="1" customHeight="1" outlineLevel="1" x14ac:dyDescent="0.2">
      <c r="A18" s="320">
        <v>1</v>
      </c>
      <c r="B18" s="144" t="s">
        <v>1222</v>
      </c>
      <c r="C18" s="144">
        <v>17</v>
      </c>
      <c r="D18" s="144" t="s">
        <v>1223</v>
      </c>
      <c r="E18" s="144"/>
      <c r="F18" s="124"/>
      <c r="G18" s="144"/>
      <c r="H18" s="192"/>
    </row>
    <row r="19" spans="1:8" s="121" customFormat="1" ht="14.25" hidden="1" customHeight="1" outlineLevel="1" x14ac:dyDescent="0.2">
      <c r="A19" s="320">
        <v>1</v>
      </c>
      <c r="B19" s="144" t="s">
        <v>1222</v>
      </c>
      <c r="C19" s="144">
        <v>18</v>
      </c>
      <c r="D19" s="144" t="s">
        <v>1223</v>
      </c>
      <c r="E19" s="144"/>
      <c r="F19" s="124"/>
      <c r="G19" s="144"/>
      <c r="H19" s="192"/>
    </row>
    <row r="20" spans="1:8" s="121" customFormat="1" ht="14.25" hidden="1" customHeight="1" outlineLevel="1" x14ac:dyDescent="0.2">
      <c r="A20" s="320">
        <v>1</v>
      </c>
      <c r="B20" s="144" t="s">
        <v>1222</v>
      </c>
      <c r="C20" s="144">
        <v>19</v>
      </c>
      <c r="D20" s="144" t="s">
        <v>1223</v>
      </c>
      <c r="E20" s="144"/>
      <c r="F20" s="124"/>
      <c r="G20" s="144"/>
      <c r="H20" s="192"/>
    </row>
    <row r="21" spans="1:8" s="121" customFormat="1" ht="14.25" hidden="1" customHeight="1" outlineLevel="1" x14ac:dyDescent="0.2">
      <c r="A21" s="320">
        <v>1</v>
      </c>
      <c r="B21" s="144" t="s">
        <v>1222</v>
      </c>
      <c r="C21" s="144">
        <v>20</v>
      </c>
      <c r="D21" s="144" t="s">
        <v>1223</v>
      </c>
      <c r="E21" s="144"/>
      <c r="F21" s="124"/>
      <c r="G21" s="144"/>
      <c r="H21" s="192"/>
    </row>
    <row r="22" spans="1:8" s="121" customFormat="1" ht="14.25" hidden="1" customHeight="1" outlineLevel="1" x14ac:dyDescent="0.2">
      <c r="A22" s="320">
        <v>1</v>
      </c>
      <c r="B22" s="144" t="s">
        <v>1222</v>
      </c>
      <c r="C22" s="144">
        <v>21</v>
      </c>
      <c r="D22" s="144" t="s">
        <v>1223</v>
      </c>
      <c r="E22" s="144"/>
      <c r="F22" s="124"/>
      <c r="G22" s="144"/>
      <c r="H22" s="192"/>
    </row>
    <row r="23" spans="1:8" s="121" customFormat="1" ht="14.25" hidden="1" customHeight="1" outlineLevel="1" x14ac:dyDescent="0.2">
      <c r="A23" s="320">
        <v>1</v>
      </c>
      <c r="B23" s="144" t="s">
        <v>1222</v>
      </c>
      <c r="C23" s="144">
        <v>22</v>
      </c>
      <c r="D23" s="144" t="s">
        <v>1223</v>
      </c>
      <c r="E23" s="144"/>
      <c r="F23" s="124"/>
      <c r="G23" s="144"/>
      <c r="H23" s="192"/>
    </row>
    <row r="24" spans="1:8" s="121" customFormat="1" ht="14.25" hidden="1" customHeight="1" outlineLevel="1" x14ac:dyDescent="0.2">
      <c r="A24" s="320">
        <v>1</v>
      </c>
      <c r="B24" s="144" t="s">
        <v>1222</v>
      </c>
      <c r="C24" s="144">
        <v>23</v>
      </c>
      <c r="D24" s="144" t="s">
        <v>1223</v>
      </c>
      <c r="E24" s="144"/>
      <c r="F24" s="124"/>
      <c r="G24" s="144"/>
      <c r="H24" s="192"/>
    </row>
    <row r="25" spans="1:8" s="121" customFormat="1" ht="14.25" hidden="1" customHeight="1" outlineLevel="1" x14ac:dyDescent="0.2">
      <c r="A25" s="320">
        <v>1</v>
      </c>
      <c r="B25" s="144" t="s">
        <v>1222</v>
      </c>
      <c r="C25" s="144">
        <v>24</v>
      </c>
      <c r="D25" s="144" t="s">
        <v>1223</v>
      </c>
      <c r="E25" s="144"/>
      <c r="F25" s="124"/>
      <c r="G25" s="144"/>
      <c r="H25" s="192"/>
    </row>
    <row r="26" spans="1:8" s="121" customFormat="1" ht="14.25" hidden="1" customHeight="1" outlineLevel="1" x14ac:dyDescent="0.2">
      <c r="A26" s="320">
        <v>1</v>
      </c>
      <c r="B26" s="144" t="s">
        <v>1222</v>
      </c>
      <c r="C26" s="144">
        <v>25</v>
      </c>
      <c r="D26" s="144" t="s">
        <v>1223</v>
      </c>
      <c r="E26" s="144"/>
      <c r="F26" s="124"/>
      <c r="G26" s="144"/>
      <c r="H26" s="192"/>
    </row>
    <row r="27" spans="1:8" s="121" customFormat="1" ht="14.25" customHeight="1" collapsed="1" x14ac:dyDescent="0.15">
      <c r="B27" s="144"/>
      <c r="C27" s="144">
        <v>1</v>
      </c>
      <c r="D27" s="144"/>
      <c r="E27" s="144"/>
      <c r="F27" s="123"/>
      <c r="G27" s="144"/>
      <c r="H27" s="192"/>
    </row>
    <row r="28" spans="1:8" s="121" customFormat="1" ht="14.25" hidden="1" customHeight="1" outlineLevel="1" x14ac:dyDescent="0.15">
      <c r="B28" s="144"/>
      <c r="C28" s="144">
        <v>2</v>
      </c>
      <c r="D28" s="144"/>
      <c r="E28" s="144"/>
      <c r="F28" s="124"/>
      <c r="G28" s="144"/>
      <c r="H28" s="192"/>
    </row>
    <row r="29" spans="1:8" s="121" customFormat="1" ht="14.25" hidden="1" customHeight="1" outlineLevel="1" x14ac:dyDescent="0.15">
      <c r="B29" s="144"/>
      <c r="C29" s="144">
        <v>3</v>
      </c>
      <c r="D29" s="144"/>
      <c r="E29" s="144"/>
      <c r="F29" s="124"/>
      <c r="G29" s="144"/>
      <c r="H29" s="192"/>
    </row>
    <row r="30" spans="1:8" s="121" customFormat="1" ht="14.25" hidden="1" customHeight="1" outlineLevel="1" x14ac:dyDescent="0.15">
      <c r="B30" s="144"/>
      <c r="C30" s="144">
        <v>4</v>
      </c>
      <c r="D30" s="144"/>
      <c r="E30" s="144"/>
      <c r="F30" s="124"/>
      <c r="G30" s="144"/>
      <c r="H30" s="192"/>
    </row>
    <row r="31" spans="1:8" s="121" customFormat="1" ht="14.25" hidden="1" customHeight="1" outlineLevel="1" x14ac:dyDescent="0.15">
      <c r="B31" s="144"/>
      <c r="C31" s="144">
        <v>5</v>
      </c>
      <c r="D31" s="144"/>
      <c r="E31" s="144"/>
      <c r="F31" s="124"/>
      <c r="G31" s="144"/>
      <c r="H31" s="192"/>
    </row>
    <row r="32" spans="1:8" s="121" customFormat="1" ht="14.25" hidden="1" customHeight="1" outlineLevel="1" x14ac:dyDescent="0.15">
      <c r="B32" s="144"/>
      <c r="C32" s="144">
        <v>6</v>
      </c>
      <c r="D32" s="144"/>
      <c r="E32" s="144"/>
      <c r="F32" s="124"/>
      <c r="G32" s="144"/>
      <c r="H32" s="192"/>
    </row>
    <row r="33" spans="2:8" s="121" customFormat="1" ht="14.25" hidden="1" customHeight="1" outlineLevel="1" x14ac:dyDescent="0.15">
      <c r="B33" s="144"/>
      <c r="C33" s="144">
        <v>7</v>
      </c>
      <c r="D33" s="144"/>
      <c r="E33" s="144"/>
      <c r="F33" s="124"/>
      <c r="G33" s="144"/>
      <c r="H33" s="192"/>
    </row>
    <row r="34" spans="2:8" s="121" customFormat="1" ht="14.25" hidden="1" customHeight="1" outlineLevel="1" x14ac:dyDescent="0.15">
      <c r="B34" s="144"/>
      <c r="C34" s="144">
        <v>8</v>
      </c>
      <c r="D34" s="144"/>
      <c r="E34" s="144"/>
      <c r="F34" s="124"/>
      <c r="G34" s="144"/>
      <c r="H34" s="192"/>
    </row>
    <row r="35" spans="2:8" s="121" customFormat="1" ht="14.25" hidden="1" customHeight="1" outlineLevel="1" x14ac:dyDescent="0.15">
      <c r="B35" s="144"/>
      <c r="C35" s="144">
        <v>9</v>
      </c>
      <c r="D35" s="144"/>
      <c r="E35" s="144"/>
      <c r="F35" s="124"/>
      <c r="G35" s="144"/>
      <c r="H35" s="192"/>
    </row>
    <row r="36" spans="2:8" s="121" customFormat="1" ht="14.25" hidden="1" customHeight="1" outlineLevel="1" x14ac:dyDescent="0.15">
      <c r="B36" s="144"/>
      <c r="C36" s="144">
        <v>10</v>
      </c>
      <c r="D36" s="144"/>
      <c r="E36" s="144"/>
      <c r="F36" s="124"/>
      <c r="G36" s="144"/>
      <c r="H36" s="192"/>
    </row>
    <row r="37" spans="2:8" s="121" customFormat="1" ht="14.25" hidden="1" customHeight="1" outlineLevel="1" x14ac:dyDescent="0.15">
      <c r="B37" s="144"/>
      <c r="C37" s="144">
        <v>11</v>
      </c>
      <c r="D37" s="144"/>
      <c r="E37" s="144"/>
      <c r="F37" s="124"/>
      <c r="G37" s="144"/>
      <c r="H37" s="192"/>
    </row>
    <row r="38" spans="2:8" s="121" customFormat="1" ht="14.25" hidden="1" customHeight="1" outlineLevel="1" x14ac:dyDescent="0.15">
      <c r="B38" s="144"/>
      <c r="C38" s="144">
        <v>12</v>
      </c>
      <c r="D38" s="144"/>
      <c r="E38" s="144"/>
      <c r="F38" s="124"/>
      <c r="G38" s="144"/>
      <c r="H38" s="192"/>
    </row>
    <row r="39" spans="2:8" s="121" customFormat="1" ht="14.25" hidden="1" customHeight="1" outlineLevel="1" x14ac:dyDescent="0.15">
      <c r="B39" s="144"/>
      <c r="C39" s="144">
        <v>13</v>
      </c>
      <c r="D39" s="144"/>
      <c r="E39" s="144"/>
      <c r="F39" s="124"/>
      <c r="G39" s="144"/>
      <c r="H39" s="192"/>
    </row>
    <row r="40" spans="2:8" s="121" customFormat="1" ht="14.25" hidden="1" customHeight="1" outlineLevel="1" x14ac:dyDescent="0.15">
      <c r="B40" s="144"/>
      <c r="C40" s="144">
        <v>14</v>
      </c>
      <c r="D40" s="144"/>
      <c r="E40" s="144"/>
      <c r="F40" s="124"/>
      <c r="G40" s="144"/>
      <c r="H40" s="192"/>
    </row>
    <row r="41" spans="2:8" s="121" customFormat="1" ht="14.25" hidden="1" customHeight="1" outlineLevel="1" x14ac:dyDescent="0.15">
      <c r="B41" s="144"/>
      <c r="C41" s="144">
        <v>15</v>
      </c>
      <c r="D41" s="144"/>
      <c r="E41" s="144"/>
      <c r="F41" s="124"/>
      <c r="G41" s="144"/>
      <c r="H41" s="192"/>
    </row>
    <row r="42" spans="2:8" s="121" customFormat="1" ht="14.25" hidden="1" customHeight="1" outlineLevel="1" x14ac:dyDescent="0.15">
      <c r="B42" s="144"/>
      <c r="C42" s="144">
        <v>16</v>
      </c>
      <c r="D42" s="144"/>
      <c r="E42" s="144"/>
      <c r="F42" s="124"/>
      <c r="G42" s="144"/>
      <c r="H42" s="192"/>
    </row>
    <row r="43" spans="2:8" s="121" customFormat="1" ht="14.25" hidden="1" customHeight="1" outlineLevel="1" x14ac:dyDescent="0.15">
      <c r="B43" s="144"/>
      <c r="C43" s="144">
        <v>17</v>
      </c>
      <c r="D43" s="144"/>
      <c r="E43" s="144"/>
      <c r="F43" s="124"/>
      <c r="G43" s="144"/>
      <c r="H43" s="192"/>
    </row>
    <row r="44" spans="2:8" s="121" customFormat="1" ht="14.25" hidden="1" customHeight="1" outlineLevel="1" x14ac:dyDescent="0.15">
      <c r="B44" s="144"/>
      <c r="C44" s="144">
        <v>18</v>
      </c>
      <c r="D44" s="144"/>
      <c r="E44" s="144"/>
      <c r="F44" s="124"/>
      <c r="G44" s="144"/>
      <c r="H44" s="192"/>
    </row>
    <row r="45" spans="2:8" s="121" customFormat="1" ht="14.25" hidden="1" customHeight="1" outlineLevel="1" x14ac:dyDescent="0.15">
      <c r="B45" s="144"/>
      <c r="C45" s="144">
        <v>19</v>
      </c>
      <c r="D45" s="144"/>
      <c r="E45" s="144"/>
      <c r="F45" s="124"/>
      <c r="G45" s="144"/>
      <c r="H45" s="192"/>
    </row>
    <row r="46" spans="2:8" s="121" customFormat="1" ht="14.25" hidden="1" customHeight="1" outlineLevel="1" x14ac:dyDescent="0.15">
      <c r="B46" s="144"/>
      <c r="C46" s="144">
        <v>20</v>
      </c>
      <c r="D46" s="144"/>
      <c r="E46" s="144"/>
      <c r="F46" s="124"/>
      <c r="G46" s="144"/>
      <c r="H46" s="192"/>
    </row>
    <row r="47" spans="2:8" s="121" customFormat="1" ht="14.25" hidden="1" customHeight="1" outlineLevel="1" x14ac:dyDescent="0.15">
      <c r="B47" s="144"/>
      <c r="C47" s="144">
        <v>21</v>
      </c>
      <c r="D47" s="144"/>
      <c r="E47" s="144"/>
      <c r="F47" s="124"/>
      <c r="G47" s="144"/>
      <c r="H47" s="192"/>
    </row>
    <row r="48" spans="2:8" s="121" customFormat="1" ht="14.25" hidden="1" customHeight="1" outlineLevel="1" x14ac:dyDescent="0.15">
      <c r="B48" s="144"/>
      <c r="C48" s="144">
        <v>22</v>
      </c>
      <c r="D48" s="144"/>
      <c r="E48" s="144"/>
      <c r="F48" s="124"/>
      <c r="G48" s="144"/>
      <c r="H48" s="192"/>
    </row>
    <row r="49" spans="2:8" s="121" customFormat="1" ht="14.25" hidden="1" customHeight="1" outlineLevel="1" x14ac:dyDescent="0.15">
      <c r="B49" s="144"/>
      <c r="C49" s="144">
        <v>23</v>
      </c>
      <c r="D49" s="144"/>
      <c r="E49" s="144"/>
      <c r="F49" s="124"/>
      <c r="G49" s="144"/>
      <c r="H49" s="192"/>
    </row>
    <row r="50" spans="2:8" s="121" customFormat="1" ht="14.25" hidden="1" customHeight="1" outlineLevel="1" x14ac:dyDescent="0.15">
      <c r="B50" s="144"/>
      <c r="C50" s="144">
        <v>24</v>
      </c>
      <c r="D50" s="144"/>
      <c r="E50" s="144"/>
      <c r="F50" s="124"/>
      <c r="G50" s="144"/>
      <c r="H50" s="192"/>
    </row>
    <row r="51" spans="2:8" s="121" customFormat="1" ht="14.25" hidden="1" customHeight="1" outlineLevel="1" x14ac:dyDescent="0.15">
      <c r="B51" s="144"/>
      <c r="C51" s="144">
        <v>25</v>
      </c>
      <c r="D51" s="144"/>
      <c r="E51" s="144"/>
      <c r="F51" s="124"/>
      <c r="G51" s="144"/>
      <c r="H51" s="192"/>
    </row>
    <row r="52" spans="2:8" s="121" customFormat="1" ht="14.25" customHeight="1" collapsed="1" x14ac:dyDescent="0.15">
      <c r="B52" s="144"/>
      <c r="C52" s="144">
        <v>1</v>
      </c>
      <c r="D52" s="144"/>
      <c r="E52" s="144"/>
      <c r="F52" s="124"/>
      <c r="G52" s="144"/>
      <c r="H52" s="192"/>
    </row>
    <row r="53" spans="2:8" s="121" customFormat="1" ht="14.25" hidden="1" customHeight="1" outlineLevel="1" x14ac:dyDescent="0.15">
      <c r="B53" s="144"/>
      <c r="C53" s="144">
        <v>2</v>
      </c>
      <c r="D53" s="144"/>
      <c r="E53" s="144"/>
      <c r="F53" s="124"/>
      <c r="G53" s="144"/>
      <c r="H53" s="192"/>
    </row>
    <row r="54" spans="2:8" s="121" customFormat="1" ht="14.25" hidden="1" customHeight="1" outlineLevel="1" x14ac:dyDescent="0.15">
      <c r="B54" s="144"/>
      <c r="C54" s="144">
        <v>3</v>
      </c>
      <c r="D54" s="144"/>
      <c r="E54" s="144"/>
      <c r="F54" s="124"/>
      <c r="G54" s="144"/>
      <c r="H54" s="192"/>
    </row>
    <row r="55" spans="2:8" s="121" customFormat="1" ht="14.25" hidden="1" customHeight="1" outlineLevel="1" x14ac:dyDescent="0.15">
      <c r="B55" s="144"/>
      <c r="C55" s="144">
        <v>4</v>
      </c>
      <c r="D55" s="144"/>
      <c r="E55" s="144"/>
      <c r="F55" s="124"/>
      <c r="G55" s="144"/>
      <c r="H55" s="192"/>
    </row>
    <row r="56" spans="2:8" s="121" customFormat="1" ht="14.25" hidden="1" customHeight="1" outlineLevel="1" x14ac:dyDescent="0.15">
      <c r="B56" s="144"/>
      <c r="C56" s="144">
        <v>5</v>
      </c>
      <c r="D56" s="144"/>
      <c r="E56" s="144"/>
      <c r="F56" s="124"/>
      <c r="G56" s="144"/>
      <c r="H56" s="192"/>
    </row>
    <row r="57" spans="2:8" s="121" customFormat="1" ht="14.25" hidden="1" customHeight="1" outlineLevel="1" x14ac:dyDescent="0.15">
      <c r="B57" s="144"/>
      <c r="C57" s="144">
        <v>6</v>
      </c>
      <c r="D57" s="144"/>
      <c r="E57" s="144"/>
      <c r="F57" s="124"/>
      <c r="G57" s="144"/>
      <c r="H57" s="192"/>
    </row>
    <row r="58" spans="2:8" s="121" customFormat="1" ht="14.25" hidden="1" customHeight="1" outlineLevel="1" x14ac:dyDescent="0.15">
      <c r="B58" s="144"/>
      <c r="C58" s="144">
        <v>7</v>
      </c>
      <c r="D58" s="144"/>
      <c r="E58" s="144"/>
      <c r="F58" s="124"/>
      <c r="G58" s="144"/>
      <c r="H58" s="192"/>
    </row>
    <row r="59" spans="2:8" s="121" customFormat="1" ht="14.25" hidden="1" customHeight="1" outlineLevel="1" x14ac:dyDescent="0.15">
      <c r="B59" s="144"/>
      <c r="C59" s="144">
        <v>8</v>
      </c>
      <c r="D59" s="144"/>
      <c r="E59" s="144"/>
      <c r="F59" s="124"/>
      <c r="G59" s="144"/>
      <c r="H59" s="192"/>
    </row>
    <row r="60" spans="2:8" s="121" customFormat="1" ht="14.25" hidden="1" customHeight="1" outlineLevel="1" x14ac:dyDescent="0.15">
      <c r="B60" s="144"/>
      <c r="C60" s="144">
        <v>9</v>
      </c>
      <c r="D60" s="144"/>
      <c r="E60" s="144"/>
      <c r="F60" s="124"/>
      <c r="G60" s="144"/>
      <c r="H60" s="192"/>
    </row>
    <row r="61" spans="2:8" s="121" customFormat="1" ht="14.25" hidden="1" customHeight="1" outlineLevel="1" x14ac:dyDescent="0.15">
      <c r="B61" s="144"/>
      <c r="C61" s="144">
        <v>10</v>
      </c>
      <c r="D61" s="144"/>
      <c r="E61" s="144"/>
      <c r="F61" s="124"/>
      <c r="G61" s="144"/>
      <c r="H61" s="192"/>
    </row>
    <row r="62" spans="2:8" s="121" customFormat="1" ht="14.25" hidden="1" customHeight="1" outlineLevel="1" x14ac:dyDescent="0.15">
      <c r="B62" s="144"/>
      <c r="C62" s="144">
        <v>11</v>
      </c>
      <c r="D62" s="144"/>
      <c r="E62" s="144"/>
      <c r="F62" s="124"/>
      <c r="G62" s="144"/>
      <c r="H62" s="192"/>
    </row>
    <row r="63" spans="2:8" s="121" customFormat="1" ht="14.25" hidden="1" customHeight="1" outlineLevel="1" x14ac:dyDescent="0.15">
      <c r="B63" s="144"/>
      <c r="C63" s="144">
        <v>12</v>
      </c>
      <c r="D63" s="144"/>
      <c r="E63" s="144"/>
      <c r="F63" s="124"/>
      <c r="G63" s="144"/>
      <c r="H63" s="192"/>
    </row>
    <row r="64" spans="2:8" s="121" customFormat="1" ht="14.25" hidden="1" customHeight="1" outlineLevel="1" x14ac:dyDescent="0.15">
      <c r="B64" s="144"/>
      <c r="C64" s="144">
        <v>13</v>
      </c>
      <c r="D64" s="144"/>
      <c r="E64" s="144"/>
      <c r="F64" s="124"/>
      <c r="G64" s="144"/>
      <c r="H64" s="192"/>
    </row>
    <row r="65" spans="2:8" s="121" customFormat="1" ht="14.25" hidden="1" customHeight="1" outlineLevel="1" x14ac:dyDescent="0.15">
      <c r="B65" s="144"/>
      <c r="C65" s="144">
        <v>14</v>
      </c>
      <c r="D65" s="144"/>
      <c r="E65" s="144"/>
      <c r="F65" s="124"/>
      <c r="G65" s="144"/>
      <c r="H65" s="192"/>
    </row>
    <row r="66" spans="2:8" s="121" customFormat="1" ht="14.25" hidden="1" customHeight="1" outlineLevel="1" x14ac:dyDescent="0.15">
      <c r="B66" s="144"/>
      <c r="C66" s="144">
        <v>15</v>
      </c>
      <c r="D66" s="144"/>
      <c r="E66" s="144"/>
      <c r="F66" s="124"/>
      <c r="G66" s="144"/>
      <c r="H66" s="192"/>
    </row>
    <row r="67" spans="2:8" s="121" customFormat="1" ht="14.25" hidden="1" customHeight="1" outlineLevel="1" x14ac:dyDescent="0.15">
      <c r="B67" s="144"/>
      <c r="C67" s="144">
        <v>16</v>
      </c>
      <c r="D67" s="144"/>
      <c r="E67" s="144"/>
      <c r="F67" s="124"/>
      <c r="G67" s="144"/>
      <c r="H67" s="192"/>
    </row>
    <row r="68" spans="2:8" s="121" customFormat="1" ht="14.25" hidden="1" customHeight="1" outlineLevel="1" x14ac:dyDescent="0.15">
      <c r="B68" s="144"/>
      <c r="C68" s="144">
        <v>17</v>
      </c>
      <c r="D68" s="144"/>
      <c r="E68" s="144"/>
      <c r="F68" s="124"/>
      <c r="G68" s="144"/>
      <c r="H68" s="192"/>
    </row>
    <row r="69" spans="2:8" s="121" customFormat="1" ht="14.25" hidden="1" customHeight="1" outlineLevel="1" x14ac:dyDescent="0.15">
      <c r="B69" s="144"/>
      <c r="C69" s="144">
        <v>18</v>
      </c>
      <c r="D69" s="144"/>
      <c r="E69" s="144"/>
      <c r="F69" s="124"/>
      <c r="G69" s="144"/>
      <c r="H69" s="192"/>
    </row>
    <row r="70" spans="2:8" s="121" customFormat="1" ht="14.25" hidden="1" customHeight="1" outlineLevel="1" x14ac:dyDescent="0.15">
      <c r="B70" s="144"/>
      <c r="C70" s="144">
        <v>19</v>
      </c>
      <c r="D70" s="144"/>
      <c r="E70" s="144"/>
      <c r="F70" s="124"/>
      <c r="G70" s="144"/>
      <c r="H70" s="192"/>
    </row>
    <row r="71" spans="2:8" s="121" customFormat="1" ht="14.25" hidden="1" customHeight="1" outlineLevel="1" x14ac:dyDescent="0.15">
      <c r="B71" s="144"/>
      <c r="C71" s="144">
        <v>20</v>
      </c>
      <c r="D71" s="144"/>
      <c r="E71" s="144"/>
      <c r="F71" s="124"/>
      <c r="G71" s="144"/>
      <c r="H71" s="192"/>
    </row>
    <row r="72" spans="2:8" s="121" customFormat="1" ht="14.25" hidden="1" customHeight="1" outlineLevel="1" x14ac:dyDescent="0.15">
      <c r="B72" s="144"/>
      <c r="C72" s="144">
        <v>21</v>
      </c>
      <c r="D72" s="144"/>
      <c r="E72" s="144"/>
      <c r="F72" s="124"/>
      <c r="G72" s="144"/>
      <c r="H72" s="192"/>
    </row>
    <row r="73" spans="2:8" s="121" customFormat="1" ht="14.25" hidden="1" customHeight="1" outlineLevel="1" x14ac:dyDescent="0.15">
      <c r="B73" s="144"/>
      <c r="C73" s="144">
        <v>22</v>
      </c>
      <c r="D73" s="144"/>
      <c r="E73" s="144"/>
      <c r="F73" s="124"/>
      <c r="G73" s="144"/>
      <c r="H73" s="192"/>
    </row>
    <row r="74" spans="2:8" s="121" customFormat="1" ht="14.25" hidden="1" customHeight="1" outlineLevel="1" x14ac:dyDescent="0.15">
      <c r="B74" s="144"/>
      <c r="C74" s="144">
        <v>23</v>
      </c>
      <c r="D74" s="144"/>
      <c r="E74" s="144"/>
      <c r="F74" s="124"/>
      <c r="G74" s="144"/>
      <c r="H74" s="192"/>
    </row>
    <row r="75" spans="2:8" s="121" customFormat="1" ht="14.25" hidden="1" customHeight="1" outlineLevel="1" x14ac:dyDescent="0.15">
      <c r="B75" s="144"/>
      <c r="C75" s="144">
        <v>24</v>
      </c>
      <c r="D75" s="144"/>
      <c r="E75" s="144"/>
      <c r="F75" s="124"/>
      <c r="G75" s="144"/>
      <c r="H75" s="192"/>
    </row>
    <row r="76" spans="2:8" s="121" customFormat="1" ht="14.25" hidden="1" customHeight="1" outlineLevel="1" x14ac:dyDescent="0.15">
      <c r="B76" s="144"/>
      <c r="C76" s="144">
        <v>25</v>
      </c>
      <c r="D76" s="144"/>
      <c r="E76" s="144"/>
      <c r="F76" s="124"/>
      <c r="G76" s="144"/>
      <c r="H76" s="192"/>
    </row>
    <row r="77" spans="2:8" s="121" customFormat="1" ht="14.25" customHeight="1" collapsed="1" x14ac:dyDescent="0.15">
      <c r="B77" s="144"/>
      <c r="C77" s="144">
        <v>1</v>
      </c>
      <c r="D77" s="144"/>
      <c r="E77" s="144"/>
      <c r="F77" s="124"/>
      <c r="G77" s="144"/>
      <c r="H77" s="192"/>
    </row>
    <row r="78" spans="2:8" s="121" customFormat="1" ht="14.25" hidden="1" customHeight="1" outlineLevel="1" x14ac:dyDescent="0.15">
      <c r="B78" s="144"/>
      <c r="C78" s="144">
        <v>2</v>
      </c>
      <c r="D78" s="144"/>
      <c r="E78" s="158"/>
      <c r="F78" s="124"/>
      <c r="G78" s="158"/>
      <c r="H78" s="192"/>
    </row>
    <row r="79" spans="2:8" s="121" customFormat="1" ht="14.25" hidden="1" customHeight="1" outlineLevel="1" x14ac:dyDescent="0.15">
      <c r="B79" s="144"/>
      <c r="C79" s="144">
        <v>3</v>
      </c>
      <c r="D79" s="144"/>
      <c r="E79" s="158"/>
      <c r="F79" s="124"/>
      <c r="G79" s="158"/>
      <c r="H79" s="192"/>
    </row>
    <row r="80" spans="2:8" s="121" customFormat="1" ht="14.25" hidden="1" customHeight="1" outlineLevel="1" x14ac:dyDescent="0.15">
      <c r="B80" s="144"/>
      <c r="C80" s="144">
        <v>4</v>
      </c>
      <c r="D80" s="144"/>
      <c r="E80" s="158"/>
      <c r="F80" s="124"/>
      <c r="G80" s="158"/>
      <c r="H80" s="192"/>
    </row>
    <row r="81" spans="2:8" s="121" customFormat="1" ht="14.25" hidden="1" customHeight="1" outlineLevel="1" x14ac:dyDescent="0.15">
      <c r="B81" s="144"/>
      <c r="C81" s="144">
        <v>5</v>
      </c>
      <c r="D81" s="144"/>
      <c r="E81" s="158"/>
      <c r="F81" s="124"/>
      <c r="G81" s="158"/>
      <c r="H81" s="192"/>
    </row>
    <row r="82" spans="2:8" s="121" customFormat="1" ht="14.25" hidden="1" customHeight="1" outlineLevel="1" x14ac:dyDescent="0.15">
      <c r="B82" s="144"/>
      <c r="C82" s="144">
        <v>6</v>
      </c>
      <c r="D82" s="144"/>
      <c r="E82" s="158"/>
      <c r="F82" s="124"/>
      <c r="G82" s="158"/>
      <c r="H82" s="192"/>
    </row>
    <row r="83" spans="2:8" s="121" customFormat="1" ht="14.25" hidden="1" customHeight="1" outlineLevel="1" x14ac:dyDescent="0.15">
      <c r="B83" s="144"/>
      <c r="C83" s="144">
        <v>7</v>
      </c>
      <c r="D83" s="144"/>
      <c r="E83" s="158"/>
      <c r="F83" s="124"/>
      <c r="G83" s="158"/>
      <c r="H83" s="192"/>
    </row>
    <row r="84" spans="2:8" s="121" customFormat="1" ht="14.25" hidden="1" customHeight="1" outlineLevel="1" x14ac:dyDescent="0.15">
      <c r="B84" s="144"/>
      <c r="C84" s="144">
        <v>8</v>
      </c>
      <c r="D84" s="144"/>
      <c r="E84" s="158"/>
      <c r="F84" s="124"/>
      <c r="G84" s="158"/>
      <c r="H84" s="192"/>
    </row>
    <row r="85" spans="2:8" s="121" customFormat="1" ht="14.25" hidden="1" customHeight="1" outlineLevel="1" x14ac:dyDescent="0.15">
      <c r="B85" s="144"/>
      <c r="C85" s="144">
        <v>9</v>
      </c>
      <c r="D85" s="144"/>
      <c r="E85" s="158"/>
      <c r="F85" s="124"/>
      <c r="G85" s="158"/>
      <c r="H85" s="192"/>
    </row>
    <row r="86" spans="2:8" s="121" customFormat="1" ht="14.25" hidden="1" customHeight="1" outlineLevel="1" x14ac:dyDescent="0.15">
      <c r="B86" s="144"/>
      <c r="C86" s="144">
        <v>10</v>
      </c>
      <c r="D86" s="144"/>
      <c r="E86" s="158"/>
      <c r="F86" s="124"/>
      <c r="G86" s="158"/>
      <c r="H86" s="192"/>
    </row>
    <row r="87" spans="2:8" s="121" customFormat="1" ht="14.25" hidden="1" customHeight="1" outlineLevel="1" x14ac:dyDescent="0.15">
      <c r="B87" s="144"/>
      <c r="C87" s="144">
        <v>11</v>
      </c>
      <c r="D87" s="144"/>
      <c r="E87" s="158"/>
      <c r="F87" s="124"/>
      <c r="G87" s="158"/>
      <c r="H87" s="192"/>
    </row>
    <row r="88" spans="2:8" s="121" customFormat="1" ht="14.25" hidden="1" customHeight="1" outlineLevel="1" x14ac:dyDescent="0.15">
      <c r="B88" s="144"/>
      <c r="C88" s="144">
        <v>12</v>
      </c>
      <c r="D88" s="144"/>
      <c r="E88" s="158"/>
      <c r="F88" s="124"/>
      <c r="G88" s="158"/>
      <c r="H88" s="192"/>
    </row>
    <row r="89" spans="2:8" s="121" customFormat="1" ht="14.25" hidden="1" customHeight="1" outlineLevel="1" x14ac:dyDescent="0.15">
      <c r="B89" s="144"/>
      <c r="C89" s="144">
        <v>13</v>
      </c>
      <c r="D89" s="144"/>
      <c r="E89" s="158"/>
      <c r="F89" s="124"/>
      <c r="G89" s="158"/>
      <c r="H89" s="192"/>
    </row>
    <row r="90" spans="2:8" s="121" customFormat="1" ht="14.25" hidden="1" customHeight="1" outlineLevel="1" x14ac:dyDescent="0.15">
      <c r="B90" s="144"/>
      <c r="C90" s="144">
        <v>14</v>
      </c>
      <c r="D90" s="144"/>
      <c r="E90" s="158"/>
      <c r="F90" s="124"/>
      <c r="G90" s="158"/>
      <c r="H90" s="192"/>
    </row>
    <row r="91" spans="2:8" s="121" customFormat="1" ht="14.25" hidden="1" customHeight="1" outlineLevel="1" x14ac:dyDescent="0.15">
      <c r="B91" s="144"/>
      <c r="C91" s="144">
        <v>15</v>
      </c>
      <c r="D91" s="144"/>
      <c r="E91" s="158"/>
      <c r="F91" s="124"/>
      <c r="G91" s="158"/>
      <c r="H91" s="192"/>
    </row>
    <row r="92" spans="2:8" s="121" customFormat="1" ht="14.25" hidden="1" customHeight="1" outlineLevel="1" x14ac:dyDescent="0.15">
      <c r="B92" s="144"/>
      <c r="C92" s="144">
        <v>16</v>
      </c>
      <c r="D92" s="144"/>
      <c r="E92" s="158"/>
      <c r="F92" s="124"/>
      <c r="G92" s="158"/>
      <c r="H92" s="192"/>
    </row>
    <row r="93" spans="2:8" s="121" customFormat="1" ht="14.25" hidden="1" customHeight="1" outlineLevel="1" x14ac:dyDescent="0.15">
      <c r="B93" s="144"/>
      <c r="C93" s="144">
        <v>17</v>
      </c>
      <c r="D93" s="144"/>
      <c r="E93" s="158"/>
      <c r="F93" s="124"/>
      <c r="G93" s="158"/>
      <c r="H93" s="192"/>
    </row>
    <row r="94" spans="2:8" s="121" customFormat="1" ht="14.25" hidden="1" customHeight="1" outlineLevel="1" x14ac:dyDescent="0.15">
      <c r="B94" s="144"/>
      <c r="C94" s="144">
        <v>18</v>
      </c>
      <c r="D94" s="144"/>
      <c r="E94" s="158"/>
      <c r="F94" s="124"/>
      <c r="G94" s="158"/>
      <c r="H94" s="192"/>
    </row>
    <row r="95" spans="2:8" s="121" customFormat="1" ht="14.25" hidden="1" customHeight="1" outlineLevel="1" x14ac:dyDescent="0.15">
      <c r="B95" s="144"/>
      <c r="C95" s="144">
        <v>19</v>
      </c>
      <c r="D95" s="144"/>
      <c r="E95" s="158"/>
      <c r="F95" s="124"/>
      <c r="G95" s="158"/>
      <c r="H95" s="192"/>
    </row>
    <row r="96" spans="2:8" s="121" customFormat="1" ht="14.25" hidden="1" customHeight="1" outlineLevel="1" x14ac:dyDescent="0.15">
      <c r="B96" s="144"/>
      <c r="C96" s="144">
        <v>20</v>
      </c>
      <c r="D96" s="144"/>
      <c r="E96" s="158"/>
      <c r="F96" s="124"/>
      <c r="G96" s="158"/>
      <c r="H96" s="192"/>
    </row>
    <row r="97" spans="2:8" s="121" customFormat="1" ht="14.25" hidden="1" customHeight="1" outlineLevel="1" x14ac:dyDescent="0.15">
      <c r="B97" s="144"/>
      <c r="C97" s="144">
        <v>21</v>
      </c>
      <c r="D97" s="144"/>
      <c r="E97" s="158"/>
      <c r="F97" s="124"/>
      <c r="G97" s="158"/>
      <c r="H97" s="192"/>
    </row>
    <row r="98" spans="2:8" s="121" customFormat="1" ht="14.25" hidden="1" customHeight="1" outlineLevel="1" x14ac:dyDescent="0.15">
      <c r="B98" s="144"/>
      <c r="C98" s="144">
        <v>22</v>
      </c>
      <c r="D98" s="144"/>
      <c r="E98" s="158"/>
      <c r="F98" s="124"/>
      <c r="G98" s="158"/>
      <c r="H98" s="192"/>
    </row>
    <row r="99" spans="2:8" s="121" customFormat="1" ht="14.25" hidden="1" customHeight="1" outlineLevel="1" x14ac:dyDescent="0.15">
      <c r="B99" s="144"/>
      <c r="C99" s="144">
        <v>23</v>
      </c>
      <c r="D99" s="144"/>
      <c r="E99" s="158"/>
      <c r="F99" s="124"/>
      <c r="G99" s="158"/>
      <c r="H99" s="192"/>
    </row>
    <row r="100" spans="2:8" s="121" customFormat="1" ht="14.25" hidden="1" customHeight="1" outlineLevel="1" x14ac:dyDescent="0.15">
      <c r="B100" s="144"/>
      <c r="C100" s="144">
        <v>24</v>
      </c>
      <c r="D100" s="144"/>
      <c r="E100" s="158"/>
      <c r="F100" s="124"/>
      <c r="G100" s="158"/>
      <c r="H100" s="192"/>
    </row>
    <row r="101" spans="2:8" s="121" customFormat="1" ht="14.25" hidden="1" customHeight="1" outlineLevel="1" x14ac:dyDescent="0.15">
      <c r="B101" s="144"/>
      <c r="C101" s="144">
        <v>25</v>
      </c>
      <c r="D101" s="144"/>
      <c r="E101" s="158"/>
      <c r="F101" s="124"/>
      <c r="G101" s="158"/>
      <c r="H101" s="192"/>
    </row>
    <row r="102" spans="2:8" s="121" customFormat="1" ht="14.25" customHeight="1" collapsed="1" x14ac:dyDescent="0.15">
      <c r="B102" s="144"/>
      <c r="C102" s="144">
        <v>1</v>
      </c>
      <c r="D102" s="144"/>
      <c r="E102" s="158"/>
      <c r="F102" s="124"/>
      <c r="G102" s="158"/>
      <c r="H102" s="192"/>
    </row>
    <row r="103" spans="2:8" s="121" customFormat="1" ht="14.25" hidden="1" customHeight="1" outlineLevel="1" x14ac:dyDescent="0.15">
      <c r="B103" s="144"/>
      <c r="C103" s="144">
        <v>2</v>
      </c>
      <c r="D103" s="144"/>
      <c r="E103" s="158"/>
      <c r="F103" s="124"/>
      <c r="G103" s="158"/>
      <c r="H103" s="192"/>
    </row>
    <row r="104" spans="2:8" s="121" customFormat="1" ht="14.25" hidden="1" customHeight="1" outlineLevel="1" x14ac:dyDescent="0.15">
      <c r="B104" s="144"/>
      <c r="C104" s="144">
        <v>3</v>
      </c>
      <c r="D104" s="144"/>
      <c r="E104" s="158"/>
      <c r="F104" s="124"/>
      <c r="G104" s="158"/>
      <c r="H104" s="192"/>
    </row>
    <row r="105" spans="2:8" s="121" customFormat="1" ht="14.25" hidden="1" customHeight="1" outlineLevel="1" x14ac:dyDescent="0.15">
      <c r="B105" s="144"/>
      <c r="C105" s="144">
        <v>4</v>
      </c>
      <c r="D105" s="144"/>
      <c r="E105" s="158"/>
      <c r="F105" s="124"/>
      <c r="G105" s="158"/>
      <c r="H105" s="192"/>
    </row>
    <row r="106" spans="2:8" s="121" customFormat="1" ht="14.25" hidden="1" customHeight="1" outlineLevel="1" x14ac:dyDescent="0.15">
      <c r="B106" s="144"/>
      <c r="C106" s="144">
        <v>5</v>
      </c>
      <c r="D106" s="144"/>
      <c r="E106" s="158"/>
      <c r="F106" s="124"/>
      <c r="G106" s="158"/>
      <c r="H106" s="192"/>
    </row>
    <row r="107" spans="2:8" s="121" customFormat="1" ht="14.25" hidden="1" customHeight="1" outlineLevel="1" x14ac:dyDescent="0.15">
      <c r="B107" s="144"/>
      <c r="C107" s="144">
        <v>6</v>
      </c>
      <c r="D107" s="144"/>
      <c r="E107" s="158"/>
      <c r="F107" s="124"/>
      <c r="G107" s="158"/>
      <c r="H107" s="192"/>
    </row>
    <row r="108" spans="2:8" s="121" customFormat="1" ht="14.25" hidden="1" customHeight="1" outlineLevel="1" x14ac:dyDescent="0.15">
      <c r="B108" s="144"/>
      <c r="C108" s="144">
        <v>7</v>
      </c>
      <c r="D108" s="144"/>
      <c r="E108" s="158"/>
      <c r="F108" s="124"/>
      <c r="G108" s="158"/>
      <c r="H108" s="192"/>
    </row>
    <row r="109" spans="2:8" s="121" customFormat="1" ht="14.25" hidden="1" customHeight="1" outlineLevel="1" x14ac:dyDescent="0.15">
      <c r="B109" s="144"/>
      <c r="C109" s="144">
        <v>8</v>
      </c>
      <c r="D109" s="144"/>
      <c r="E109" s="158"/>
      <c r="F109" s="124"/>
      <c r="G109" s="158"/>
      <c r="H109" s="192"/>
    </row>
    <row r="110" spans="2:8" s="121" customFormat="1" ht="14.25" hidden="1" customHeight="1" outlineLevel="1" x14ac:dyDescent="0.15">
      <c r="B110" s="144"/>
      <c r="C110" s="144">
        <v>9</v>
      </c>
      <c r="D110" s="144"/>
      <c r="E110" s="158"/>
      <c r="F110" s="124"/>
      <c r="G110" s="158"/>
      <c r="H110" s="192"/>
    </row>
    <row r="111" spans="2:8" s="121" customFormat="1" ht="14.25" hidden="1" customHeight="1" outlineLevel="1" x14ac:dyDescent="0.15">
      <c r="B111" s="144"/>
      <c r="C111" s="144">
        <v>10</v>
      </c>
      <c r="D111" s="144"/>
      <c r="E111" s="158"/>
      <c r="F111" s="124"/>
      <c r="G111" s="158"/>
      <c r="H111" s="192"/>
    </row>
    <row r="112" spans="2:8" s="121" customFormat="1" ht="14.25" hidden="1" customHeight="1" outlineLevel="1" x14ac:dyDescent="0.15">
      <c r="B112" s="144"/>
      <c r="C112" s="144">
        <v>11</v>
      </c>
      <c r="D112" s="144"/>
      <c r="E112" s="158"/>
      <c r="F112" s="124"/>
      <c r="G112" s="158"/>
      <c r="H112" s="192"/>
    </row>
    <row r="113" spans="2:8" s="121" customFormat="1" ht="14.25" hidden="1" customHeight="1" outlineLevel="1" x14ac:dyDescent="0.15">
      <c r="B113" s="144"/>
      <c r="C113" s="144">
        <v>12</v>
      </c>
      <c r="D113" s="144"/>
      <c r="E113" s="158"/>
      <c r="F113" s="124"/>
      <c r="G113" s="158"/>
      <c r="H113" s="192"/>
    </row>
    <row r="114" spans="2:8" s="121" customFormat="1" ht="14.25" hidden="1" customHeight="1" outlineLevel="1" x14ac:dyDescent="0.15">
      <c r="B114" s="144"/>
      <c r="C114" s="144">
        <v>13</v>
      </c>
      <c r="D114" s="144"/>
      <c r="E114" s="158"/>
      <c r="F114" s="124"/>
      <c r="G114" s="158"/>
      <c r="H114" s="192"/>
    </row>
    <row r="115" spans="2:8" s="121" customFormat="1" ht="14.25" hidden="1" customHeight="1" outlineLevel="1" x14ac:dyDescent="0.15">
      <c r="B115" s="144"/>
      <c r="C115" s="144">
        <v>14</v>
      </c>
      <c r="D115" s="144"/>
      <c r="E115" s="158"/>
      <c r="F115" s="124"/>
      <c r="G115" s="158"/>
      <c r="H115" s="192"/>
    </row>
    <row r="116" spans="2:8" s="121" customFormat="1" ht="14.25" hidden="1" customHeight="1" outlineLevel="1" x14ac:dyDescent="0.15">
      <c r="B116" s="144"/>
      <c r="C116" s="144">
        <v>15</v>
      </c>
      <c r="D116" s="144"/>
      <c r="E116" s="158"/>
      <c r="F116" s="124"/>
      <c r="G116" s="158"/>
      <c r="H116" s="192"/>
    </row>
    <row r="117" spans="2:8" s="121" customFormat="1" ht="14.25" hidden="1" customHeight="1" outlineLevel="1" x14ac:dyDescent="0.15">
      <c r="B117" s="144"/>
      <c r="C117" s="144">
        <v>16</v>
      </c>
      <c r="D117" s="144"/>
      <c r="E117" s="158"/>
      <c r="F117" s="124"/>
      <c r="G117" s="158"/>
      <c r="H117" s="192"/>
    </row>
    <row r="118" spans="2:8" s="121" customFormat="1" ht="14.25" hidden="1" customHeight="1" outlineLevel="1" x14ac:dyDescent="0.15">
      <c r="B118" s="144"/>
      <c r="C118" s="144">
        <v>17</v>
      </c>
      <c r="D118" s="144"/>
      <c r="E118" s="158"/>
      <c r="F118" s="124"/>
      <c r="G118" s="158"/>
      <c r="H118" s="192"/>
    </row>
    <row r="119" spans="2:8" s="121" customFormat="1" ht="14.25" hidden="1" customHeight="1" outlineLevel="1" x14ac:dyDescent="0.15">
      <c r="B119" s="144"/>
      <c r="C119" s="144">
        <v>18</v>
      </c>
      <c r="D119" s="144"/>
      <c r="E119" s="158"/>
      <c r="F119" s="124"/>
      <c r="G119" s="158"/>
      <c r="H119" s="192"/>
    </row>
    <row r="120" spans="2:8" s="121" customFormat="1" ht="14.25" hidden="1" customHeight="1" outlineLevel="1" x14ac:dyDescent="0.15">
      <c r="B120" s="144"/>
      <c r="C120" s="144">
        <v>19</v>
      </c>
      <c r="D120" s="144"/>
      <c r="E120" s="158"/>
      <c r="F120" s="124"/>
      <c r="G120" s="158"/>
      <c r="H120" s="192"/>
    </row>
    <row r="121" spans="2:8" s="121" customFormat="1" ht="14.25" hidden="1" customHeight="1" outlineLevel="1" x14ac:dyDescent="0.15">
      <c r="B121" s="144"/>
      <c r="C121" s="144">
        <v>20</v>
      </c>
      <c r="D121" s="144"/>
      <c r="E121" s="158"/>
      <c r="F121" s="124"/>
      <c r="G121" s="158"/>
      <c r="H121" s="192"/>
    </row>
    <row r="122" spans="2:8" s="121" customFormat="1" ht="14.25" hidden="1" customHeight="1" outlineLevel="1" x14ac:dyDescent="0.15">
      <c r="B122" s="144"/>
      <c r="C122" s="144">
        <v>21</v>
      </c>
      <c r="D122" s="144"/>
      <c r="E122" s="158"/>
      <c r="F122" s="124"/>
      <c r="G122" s="158"/>
      <c r="H122" s="192"/>
    </row>
    <row r="123" spans="2:8" s="121" customFormat="1" ht="14.25" hidden="1" customHeight="1" outlineLevel="1" x14ac:dyDescent="0.15">
      <c r="B123" s="144"/>
      <c r="C123" s="144">
        <v>22</v>
      </c>
      <c r="D123" s="144"/>
      <c r="E123" s="158"/>
      <c r="F123" s="124"/>
      <c r="G123" s="158"/>
      <c r="H123" s="192"/>
    </row>
    <row r="124" spans="2:8" s="121" customFormat="1" ht="14.25" hidden="1" customHeight="1" outlineLevel="1" x14ac:dyDescent="0.15">
      <c r="B124" s="144"/>
      <c r="C124" s="144">
        <v>23</v>
      </c>
      <c r="D124" s="144"/>
      <c r="E124" s="158"/>
      <c r="F124" s="124"/>
      <c r="G124" s="158"/>
      <c r="H124" s="192"/>
    </row>
    <row r="125" spans="2:8" s="121" customFormat="1" ht="14.25" hidden="1" customHeight="1" outlineLevel="1" x14ac:dyDescent="0.15">
      <c r="B125" s="144"/>
      <c r="C125" s="144">
        <v>24</v>
      </c>
      <c r="D125" s="144"/>
      <c r="E125" s="158"/>
      <c r="F125" s="124"/>
      <c r="G125" s="158"/>
      <c r="H125" s="192"/>
    </row>
    <row r="126" spans="2:8" s="121" customFormat="1" ht="14.25" hidden="1" customHeight="1" outlineLevel="1" x14ac:dyDescent="0.15">
      <c r="B126" s="144"/>
      <c r="C126" s="144">
        <v>25</v>
      </c>
      <c r="D126" s="144"/>
      <c r="E126" s="158"/>
      <c r="F126" s="124"/>
      <c r="G126" s="158"/>
      <c r="H126" s="192"/>
    </row>
    <row r="127" spans="2:8" s="121" customFormat="1" ht="14.25" customHeight="1" collapsed="1" x14ac:dyDescent="0.15">
      <c r="B127" s="144"/>
      <c r="C127" s="144">
        <v>1</v>
      </c>
      <c r="D127" s="144"/>
      <c r="E127" s="158"/>
      <c r="F127" s="124"/>
      <c r="G127" s="158"/>
      <c r="H127" s="192"/>
    </row>
    <row r="128" spans="2:8" s="121" customFormat="1" ht="14.25" hidden="1" customHeight="1" outlineLevel="1" x14ac:dyDescent="0.15">
      <c r="B128" s="144"/>
      <c r="C128" s="144">
        <v>2</v>
      </c>
      <c r="D128" s="144"/>
      <c r="E128" s="158"/>
      <c r="F128" s="124"/>
      <c r="G128" s="158"/>
      <c r="H128" s="192"/>
    </row>
    <row r="129" spans="2:8" s="121" customFormat="1" ht="14.25" hidden="1" customHeight="1" outlineLevel="1" x14ac:dyDescent="0.15">
      <c r="B129" s="144"/>
      <c r="C129" s="144">
        <v>3</v>
      </c>
      <c r="D129" s="144"/>
      <c r="E129" s="158"/>
      <c r="F129" s="124"/>
      <c r="G129" s="158"/>
      <c r="H129" s="192"/>
    </row>
    <row r="130" spans="2:8" s="121" customFormat="1" ht="14.25" hidden="1" customHeight="1" outlineLevel="1" x14ac:dyDescent="0.15">
      <c r="B130" s="144"/>
      <c r="C130" s="144">
        <v>4</v>
      </c>
      <c r="D130" s="144"/>
      <c r="E130" s="158"/>
      <c r="F130" s="124"/>
      <c r="G130" s="158"/>
      <c r="H130" s="192"/>
    </row>
    <row r="131" spans="2:8" s="121" customFormat="1" ht="14.25" hidden="1" customHeight="1" outlineLevel="1" x14ac:dyDescent="0.15">
      <c r="B131" s="144"/>
      <c r="C131" s="144">
        <v>5</v>
      </c>
      <c r="D131" s="144"/>
      <c r="E131" s="158"/>
      <c r="F131" s="124"/>
      <c r="G131" s="158"/>
      <c r="H131" s="192"/>
    </row>
    <row r="132" spans="2:8" s="121" customFormat="1" ht="14.25" hidden="1" customHeight="1" outlineLevel="1" x14ac:dyDescent="0.15">
      <c r="B132" s="144"/>
      <c r="C132" s="144">
        <v>6</v>
      </c>
      <c r="D132" s="144"/>
      <c r="E132" s="158"/>
      <c r="F132" s="124"/>
      <c r="G132" s="158"/>
      <c r="H132" s="192"/>
    </row>
    <row r="133" spans="2:8" s="121" customFormat="1" ht="14.25" hidden="1" customHeight="1" outlineLevel="1" x14ac:dyDescent="0.15">
      <c r="B133" s="144"/>
      <c r="C133" s="144">
        <v>7</v>
      </c>
      <c r="D133" s="144"/>
      <c r="E133" s="158"/>
      <c r="F133" s="124"/>
      <c r="G133" s="158"/>
      <c r="H133" s="192"/>
    </row>
    <row r="134" spans="2:8" s="121" customFormat="1" ht="14.25" hidden="1" customHeight="1" outlineLevel="1" x14ac:dyDescent="0.15">
      <c r="B134" s="144"/>
      <c r="C134" s="144">
        <v>8</v>
      </c>
      <c r="D134" s="144"/>
      <c r="E134" s="158"/>
      <c r="F134" s="124"/>
      <c r="G134" s="158"/>
      <c r="H134" s="192"/>
    </row>
    <row r="135" spans="2:8" s="121" customFormat="1" ht="14.25" hidden="1" customHeight="1" outlineLevel="1" x14ac:dyDescent="0.15">
      <c r="B135" s="144"/>
      <c r="C135" s="144">
        <v>9</v>
      </c>
      <c r="D135" s="144"/>
      <c r="E135" s="158"/>
      <c r="F135" s="124"/>
      <c r="G135" s="158"/>
      <c r="H135" s="192"/>
    </row>
    <row r="136" spans="2:8" s="121" customFormat="1" ht="14.25" hidden="1" customHeight="1" outlineLevel="1" x14ac:dyDescent="0.15">
      <c r="B136" s="144"/>
      <c r="C136" s="144">
        <v>10</v>
      </c>
      <c r="D136" s="144"/>
      <c r="E136" s="158"/>
      <c r="F136" s="124"/>
      <c r="G136" s="158"/>
      <c r="H136" s="192"/>
    </row>
    <row r="137" spans="2:8" s="121" customFormat="1" ht="14.25" hidden="1" customHeight="1" outlineLevel="1" x14ac:dyDescent="0.15">
      <c r="B137" s="144"/>
      <c r="C137" s="144">
        <v>11</v>
      </c>
      <c r="D137" s="144"/>
      <c r="E137" s="158"/>
      <c r="F137" s="124"/>
      <c r="G137" s="158"/>
      <c r="H137" s="192"/>
    </row>
    <row r="138" spans="2:8" s="121" customFormat="1" ht="14.25" hidden="1" customHeight="1" outlineLevel="1" x14ac:dyDescent="0.15">
      <c r="B138" s="144"/>
      <c r="C138" s="144">
        <v>12</v>
      </c>
      <c r="D138" s="144"/>
      <c r="E138" s="158"/>
      <c r="F138" s="124"/>
      <c r="G138" s="158"/>
      <c r="H138" s="192"/>
    </row>
    <row r="139" spans="2:8" s="121" customFormat="1" ht="14.25" hidden="1" customHeight="1" outlineLevel="1" x14ac:dyDescent="0.15">
      <c r="B139" s="144"/>
      <c r="C139" s="144">
        <v>13</v>
      </c>
      <c r="D139" s="144"/>
      <c r="E139" s="158"/>
      <c r="F139" s="124"/>
      <c r="G139" s="158"/>
      <c r="H139" s="192"/>
    </row>
    <row r="140" spans="2:8" s="121" customFormat="1" ht="14.25" hidden="1" customHeight="1" outlineLevel="1" x14ac:dyDescent="0.15">
      <c r="B140" s="144"/>
      <c r="C140" s="144">
        <v>14</v>
      </c>
      <c r="D140" s="144"/>
      <c r="E140" s="158"/>
      <c r="F140" s="124"/>
      <c r="G140" s="158"/>
      <c r="H140" s="192"/>
    </row>
    <row r="141" spans="2:8" s="121" customFormat="1" ht="14.25" hidden="1" customHeight="1" outlineLevel="1" x14ac:dyDescent="0.15">
      <c r="B141" s="144"/>
      <c r="C141" s="144">
        <v>15</v>
      </c>
      <c r="D141" s="144"/>
      <c r="E141" s="158"/>
      <c r="F141" s="124"/>
      <c r="G141" s="158"/>
      <c r="H141" s="192"/>
    </row>
    <row r="142" spans="2:8" s="121" customFormat="1" ht="14.25" hidden="1" customHeight="1" outlineLevel="1" x14ac:dyDescent="0.15">
      <c r="B142" s="144"/>
      <c r="C142" s="144">
        <v>16</v>
      </c>
      <c r="D142" s="144"/>
      <c r="E142" s="158"/>
      <c r="F142" s="124"/>
      <c r="G142" s="158"/>
      <c r="H142" s="192"/>
    </row>
    <row r="143" spans="2:8" s="121" customFormat="1" ht="14.25" hidden="1" customHeight="1" outlineLevel="1" x14ac:dyDescent="0.15">
      <c r="B143" s="144"/>
      <c r="C143" s="144">
        <v>17</v>
      </c>
      <c r="D143" s="144"/>
      <c r="E143" s="158"/>
      <c r="F143" s="124"/>
      <c r="G143" s="158"/>
      <c r="H143" s="192"/>
    </row>
    <row r="144" spans="2:8" s="121" customFormat="1" ht="14.25" hidden="1" customHeight="1" outlineLevel="1" x14ac:dyDescent="0.15">
      <c r="B144" s="144"/>
      <c r="C144" s="144">
        <v>18</v>
      </c>
      <c r="D144" s="144"/>
      <c r="E144" s="158"/>
      <c r="F144" s="124"/>
      <c r="G144" s="158"/>
      <c r="H144" s="192"/>
    </row>
    <row r="145" spans="2:8" s="121" customFormat="1" ht="14.25" hidden="1" customHeight="1" outlineLevel="1" x14ac:dyDescent="0.15">
      <c r="B145" s="144"/>
      <c r="C145" s="144">
        <v>19</v>
      </c>
      <c r="D145" s="144"/>
      <c r="E145" s="158"/>
      <c r="F145" s="124"/>
      <c r="G145" s="158"/>
      <c r="H145" s="192"/>
    </row>
    <row r="146" spans="2:8" s="121" customFormat="1" ht="14.25" hidden="1" customHeight="1" outlineLevel="1" x14ac:dyDescent="0.15">
      <c r="B146" s="144"/>
      <c r="C146" s="144">
        <v>20</v>
      </c>
      <c r="D146" s="144"/>
      <c r="E146" s="158"/>
      <c r="F146" s="124"/>
      <c r="G146" s="158"/>
      <c r="H146" s="192"/>
    </row>
    <row r="147" spans="2:8" s="121" customFormat="1" ht="14.25" hidden="1" customHeight="1" outlineLevel="1" x14ac:dyDescent="0.15">
      <c r="B147" s="144"/>
      <c r="C147" s="144">
        <v>21</v>
      </c>
      <c r="D147" s="144"/>
      <c r="E147" s="158"/>
      <c r="F147" s="124"/>
      <c r="G147" s="158"/>
      <c r="H147" s="192"/>
    </row>
    <row r="148" spans="2:8" s="121" customFormat="1" ht="14.25" hidden="1" customHeight="1" outlineLevel="1" x14ac:dyDescent="0.15">
      <c r="B148" s="144"/>
      <c r="C148" s="144">
        <v>22</v>
      </c>
      <c r="D148" s="144"/>
      <c r="E148" s="158"/>
      <c r="F148" s="124"/>
      <c r="G148" s="158"/>
      <c r="H148" s="192"/>
    </row>
    <row r="149" spans="2:8" s="121" customFormat="1" ht="14.25" hidden="1" customHeight="1" outlineLevel="1" x14ac:dyDescent="0.15">
      <c r="B149" s="144"/>
      <c r="C149" s="144">
        <v>23</v>
      </c>
      <c r="D149" s="144"/>
      <c r="E149" s="158"/>
      <c r="F149" s="124"/>
      <c r="G149" s="158"/>
      <c r="H149" s="192"/>
    </row>
    <row r="150" spans="2:8" s="121" customFormat="1" ht="14.25" hidden="1" customHeight="1" outlineLevel="1" x14ac:dyDescent="0.15">
      <c r="B150" s="144"/>
      <c r="C150" s="144">
        <v>24</v>
      </c>
      <c r="D150" s="144"/>
      <c r="E150" s="158"/>
      <c r="F150" s="124"/>
      <c r="G150" s="158"/>
      <c r="H150" s="192"/>
    </row>
    <row r="151" spans="2:8" s="121" customFormat="1" ht="14.25" hidden="1" customHeight="1" outlineLevel="1" x14ac:dyDescent="0.15">
      <c r="B151" s="144"/>
      <c r="C151" s="144">
        <v>25</v>
      </c>
      <c r="D151" s="144"/>
      <c r="E151" s="158"/>
      <c r="F151" s="124"/>
      <c r="G151" s="158"/>
      <c r="H151" s="192"/>
    </row>
    <row r="152" spans="2:8" s="121" customFormat="1" ht="14.25" customHeight="1" collapsed="1" x14ac:dyDescent="0.15">
      <c r="B152" s="144"/>
      <c r="C152" s="144">
        <v>1</v>
      </c>
      <c r="D152" s="144"/>
      <c r="E152" s="158"/>
      <c r="F152" s="124"/>
      <c r="G152" s="158"/>
      <c r="H152" s="192"/>
    </row>
    <row r="153" spans="2:8" s="121" customFormat="1" ht="14.25" hidden="1" customHeight="1" outlineLevel="1" x14ac:dyDescent="0.15">
      <c r="B153" s="144"/>
      <c r="C153" s="144">
        <v>2</v>
      </c>
      <c r="D153" s="144"/>
      <c r="E153" s="158"/>
      <c r="F153" s="124"/>
      <c r="G153" s="158"/>
      <c r="H153" s="192"/>
    </row>
    <row r="154" spans="2:8" s="121" customFormat="1" ht="14.25" hidden="1" customHeight="1" outlineLevel="1" x14ac:dyDescent="0.15">
      <c r="B154" s="144"/>
      <c r="C154" s="144">
        <v>3</v>
      </c>
      <c r="D154" s="144"/>
      <c r="E154" s="158"/>
      <c r="F154" s="124"/>
      <c r="G154" s="158"/>
      <c r="H154" s="192"/>
    </row>
    <row r="155" spans="2:8" s="121" customFormat="1" ht="14.25" hidden="1" customHeight="1" outlineLevel="1" x14ac:dyDescent="0.15">
      <c r="B155" s="144"/>
      <c r="C155" s="144">
        <v>4</v>
      </c>
      <c r="D155" s="144"/>
      <c r="E155" s="158"/>
      <c r="F155" s="124"/>
      <c r="G155" s="158"/>
      <c r="H155" s="192"/>
    </row>
    <row r="156" spans="2:8" s="121" customFormat="1" ht="14.25" hidden="1" customHeight="1" outlineLevel="1" x14ac:dyDescent="0.15">
      <c r="B156" s="144"/>
      <c r="C156" s="144">
        <v>5</v>
      </c>
      <c r="D156" s="144"/>
      <c r="E156" s="158"/>
      <c r="F156" s="124"/>
      <c r="G156" s="158"/>
      <c r="H156" s="192"/>
    </row>
    <row r="157" spans="2:8" s="121" customFormat="1" ht="14.25" hidden="1" customHeight="1" outlineLevel="1" x14ac:dyDescent="0.15">
      <c r="B157" s="144"/>
      <c r="C157" s="144">
        <v>6</v>
      </c>
      <c r="D157" s="144"/>
      <c r="E157" s="158"/>
      <c r="F157" s="124"/>
      <c r="G157" s="158"/>
      <c r="H157" s="192"/>
    </row>
    <row r="158" spans="2:8" s="121" customFormat="1" ht="14.25" hidden="1" customHeight="1" outlineLevel="1" x14ac:dyDescent="0.15">
      <c r="B158" s="144"/>
      <c r="C158" s="144">
        <v>7</v>
      </c>
      <c r="D158" s="144"/>
      <c r="E158" s="158"/>
      <c r="F158" s="124"/>
      <c r="G158" s="158"/>
      <c r="H158" s="192"/>
    </row>
    <row r="159" spans="2:8" s="121" customFormat="1" ht="14.25" hidden="1" customHeight="1" outlineLevel="1" x14ac:dyDescent="0.15">
      <c r="B159" s="144"/>
      <c r="C159" s="144">
        <v>8</v>
      </c>
      <c r="D159" s="144"/>
      <c r="E159" s="158"/>
      <c r="F159" s="124"/>
      <c r="G159" s="158"/>
      <c r="H159" s="192"/>
    </row>
    <row r="160" spans="2:8" s="121" customFormat="1" ht="14.25" hidden="1" customHeight="1" outlineLevel="1" x14ac:dyDescent="0.15">
      <c r="B160" s="144"/>
      <c r="C160" s="144">
        <v>9</v>
      </c>
      <c r="D160" s="144"/>
      <c r="E160" s="158"/>
      <c r="F160" s="124"/>
      <c r="G160" s="158"/>
      <c r="H160" s="192"/>
    </row>
    <row r="161" spans="2:8" s="121" customFormat="1" ht="14.25" hidden="1" customHeight="1" outlineLevel="1" x14ac:dyDescent="0.15">
      <c r="B161" s="144"/>
      <c r="C161" s="144">
        <v>10</v>
      </c>
      <c r="D161" s="144"/>
      <c r="E161" s="158"/>
      <c r="F161" s="124"/>
      <c r="G161" s="158"/>
      <c r="H161" s="192"/>
    </row>
    <row r="162" spans="2:8" s="121" customFormat="1" ht="14.25" hidden="1" customHeight="1" outlineLevel="1" x14ac:dyDescent="0.15">
      <c r="B162" s="144"/>
      <c r="C162" s="144">
        <v>11</v>
      </c>
      <c r="D162" s="144"/>
      <c r="E162" s="158"/>
      <c r="F162" s="124"/>
      <c r="G162" s="158"/>
      <c r="H162" s="192"/>
    </row>
    <row r="163" spans="2:8" s="121" customFormat="1" ht="14.25" hidden="1" customHeight="1" outlineLevel="1" x14ac:dyDescent="0.15">
      <c r="B163" s="144"/>
      <c r="C163" s="144">
        <v>12</v>
      </c>
      <c r="D163" s="144"/>
      <c r="E163" s="158"/>
      <c r="F163" s="124"/>
      <c r="G163" s="158"/>
      <c r="H163" s="192"/>
    </row>
    <row r="164" spans="2:8" s="121" customFormat="1" ht="14.25" hidden="1" customHeight="1" outlineLevel="1" x14ac:dyDescent="0.15">
      <c r="B164" s="144"/>
      <c r="C164" s="144">
        <v>13</v>
      </c>
      <c r="D164" s="144"/>
      <c r="E164" s="158"/>
      <c r="F164" s="124"/>
      <c r="G164" s="158"/>
      <c r="H164" s="192"/>
    </row>
    <row r="165" spans="2:8" s="121" customFormat="1" ht="14.25" hidden="1" customHeight="1" outlineLevel="1" x14ac:dyDescent="0.15">
      <c r="B165" s="144"/>
      <c r="C165" s="144">
        <v>14</v>
      </c>
      <c r="D165" s="144"/>
      <c r="E165" s="158"/>
      <c r="F165" s="124"/>
      <c r="G165" s="158"/>
      <c r="H165" s="192"/>
    </row>
    <row r="166" spans="2:8" s="121" customFormat="1" ht="14.25" hidden="1" customHeight="1" outlineLevel="1" x14ac:dyDescent="0.15">
      <c r="B166" s="144"/>
      <c r="C166" s="144">
        <v>15</v>
      </c>
      <c r="D166" s="144"/>
      <c r="E166" s="158"/>
      <c r="F166" s="124"/>
      <c r="G166" s="158"/>
      <c r="H166" s="192"/>
    </row>
    <row r="167" spans="2:8" s="121" customFormat="1" ht="14.25" hidden="1" customHeight="1" outlineLevel="1" x14ac:dyDescent="0.15">
      <c r="B167" s="144"/>
      <c r="C167" s="144">
        <v>16</v>
      </c>
      <c r="D167" s="144"/>
      <c r="E167" s="158"/>
      <c r="F167" s="124"/>
      <c r="G167" s="158"/>
      <c r="H167" s="192"/>
    </row>
    <row r="168" spans="2:8" s="121" customFormat="1" ht="14.25" hidden="1" customHeight="1" outlineLevel="1" x14ac:dyDescent="0.15">
      <c r="B168" s="144"/>
      <c r="C168" s="144">
        <v>17</v>
      </c>
      <c r="D168" s="144"/>
      <c r="E168" s="158"/>
      <c r="F168" s="124"/>
      <c r="G168" s="158"/>
      <c r="H168" s="192"/>
    </row>
    <row r="169" spans="2:8" s="121" customFormat="1" ht="14.25" hidden="1" customHeight="1" outlineLevel="1" x14ac:dyDescent="0.15">
      <c r="B169" s="144"/>
      <c r="C169" s="144">
        <v>18</v>
      </c>
      <c r="D169" s="144"/>
      <c r="E169" s="158"/>
      <c r="F169" s="124"/>
      <c r="G169" s="158"/>
      <c r="H169" s="192"/>
    </row>
    <row r="170" spans="2:8" s="121" customFormat="1" ht="14.25" hidden="1" customHeight="1" outlineLevel="1" x14ac:dyDescent="0.15">
      <c r="B170" s="144"/>
      <c r="C170" s="144">
        <v>19</v>
      </c>
      <c r="D170" s="144"/>
      <c r="E170" s="158"/>
      <c r="F170" s="124"/>
      <c r="G170" s="158"/>
      <c r="H170" s="192"/>
    </row>
    <row r="171" spans="2:8" s="121" customFormat="1" ht="14.25" hidden="1" customHeight="1" outlineLevel="1" x14ac:dyDescent="0.15">
      <c r="B171" s="144"/>
      <c r="C171" s="144">
        <v>20</v>
      </c>
      <c r="D171" s="144"/>
      <c r="E171" s="158"/>
      <c r="F171" s="124"/>
      <c r="G171" s="158"/>
      <c r="H171" s="192"/>
    </row>
    <row r="172" spans="2:8" s="121" customFormat="1" ht="14.25" hidden="1" customHeight="1" outlineLevel="1" x14ac:dyDescent="0.15">
      <c r="B172" s="144"/>
      <c r="C172" s="144">
        <v>21</v>
      </c>
      <c r="D172" s="144"/>
      <c r="E172" s="158"/>
      <c r="F172" s="124"/>
      <c r="G172" s="158"/>
      <c r="H172" s="192"/>
    </row>
    <row r="173" spans="2:8" s="121" customFormat="1" ht="14.25" hidden="1" customHeight="1" outlineLevel="1" x14ac:dyDescent="0.15">
      <c r="B173" s="144"/>
      <c r="C173" s="144">
        <v>22</v>
      </c>
      <c r="D173" s="144"/>
      <c r="E173" s="158"/>
      <c r="F173" s="124"/>
      <c r="G173" s="158"/>
      <c r="H173" s="192"/>
    </row>
    <row r="174" spans="2:8" s="121" customFormat="1" ht="14.25" hidden="1" customHeight="1" outlineLevel="1" x14ac:dyDescent="0.15">
      <c r="B174" s="144"/>
      <c r="C174" s="144">
        <v>23</v>
      </c>
      <c r="D174" s="144"/>
      <c r="E174" s="158"/>
      <c r="F174" s="124"/>
      <c r="G174" s="158"/>
      <c r="H174" s="192"/>
    </row>
    <row r="175" spans="2:8" s="121" customFormat="1" ht="14.25" hidden="1" customHeight="1" outlineLevel="1" x14ac:dyDescent="0.15">
      <c r="B175" s="144"/>
      <c r="C175" s="144">
        <v>24</v>
      </c>
      <c r="D175" s="144"/>
      <c r="E175" s="158"/>
      <c r="F175" s="124"/>
      <c r="G175" s="158"/>
      <c r="H175" s="192"/>
    </row>
    <row r="176" spans="2:8" s="121" customFormat="1" ht="14.25" hidden="1" customHeight="1" outlineLevel="1" x14ac:dyDescent="0.15">
      <c r="B176" s="144"/>
      <c r="C176" s="144">
        <v>25</v>
      </c>
      <c r="D176" s="144"/>
      <c r="E176" s="158"/>
      <c r="F176" s="124"/>
      <c r="G176" s="158"/>
      <c r="H176" s="192"/>
    </row>
    <row r="177" spans="2:8" s="121" customFormat="1" ht="14.25" customHeight="1" collapsed="1" x14ac:dyDescent="0.15">
      <c r="B177" s="144"/>
      <c r="C177" s="144">
        <v>1</v>
      </c>
      <c r="D177" s="144"/>
      <c r="E177" s="158"/>
      <c r="F177" s="124"/>
      <c r="G177" s="158"/>
      <c r="H177" s="192"/>
    </row>
    <row r="178" spans="2:8" s="121" customFormat="1" ht="14.25" hidden="1" customHeight="1" outlineLevel="1" x14ac:dyDescent="0.15">
      <c r="B178" s="144"/>
      <c r="C178" s="144">
        <v>2</v>
      </c>
      <c r="D178" s="144"/>
      <c r="E178" s="158"/>
      <c r="F178" s="124"/>
      <c r="G178" s="158"/>
      <c r="H178" s="192"/>
    </row>
    <row r="179" spans="2:8" s="121" customFormat="1" ht="14.25" hidden="1" customHeight="1" outlineLevel="1" x14ac:dyDescent="0.15">
      <c r="B179" s="144"/>
      <c r="C179" s="144">
        <v>3</v>
      </c>
      <c r="D179" s="144"/>
      <c r="E179" s="158"/>
      <c r="F179" s="124"/>
      <c r="G179" s="158"/>
      <c r="H179" s="192"/>
    </row>
    <row r="180" spans="2:8" s="121" customFormat="1" ht="14.25" hidden="1" customHeight="1" outlineLevel="1" x14ac:dyDescent="0.15">
      <c r="B180" s="144"/>
      <c r="C180" s="144">
        <v>4</v>
      </c>
      <c r="D180" s="144"/>
      <c r="E180" s="158"/>
      <c r="F180" s="124"/>
      <c r="G180" s="158"/>
      <c r="H180" s="192"/>
    </row>
    <row r="181" spans="2:8" s="121" customFormat="1" ht="14.25" hidden="1" customHeight="1" outlineLevel="1" x14ac:dyDescent="0.15">
      <c r="B181" s="144"/>
      <c r="C181" s="144">
        <v>5</v>
      </c>
      <c r="D181" s="144"/>
      <c r="E181" s="158"/>
      <c r="F181" s="124"/>
      <c r="G181" s="158"/>
      <c r="H181" s="192"/>
    </row>
    <row r="182" spans="2:8" s="121" customFormat="1" ht="14.25" hidden="1" customHeight="1" outlineLevel="1" x14ac:dyDescent="0.15">
      <c r="B182" s="144"/>
      <c r="C182" s="144">
        <v>6</v>
      </c>
      <c r="D182" s="144"/>
      <c r="E182" s="158"/>
      <c r="F182" s="124"/>
      <c r="G182" s="158"/>
      <c r="H182" s="192"/>
    </row>
    <row r="183" spans="2:8" s="121" customFormat="1" ht="14.25" hidden="1" customHeight="1" outlineLevel="1" x14ac:dyDescent="0.15">
      <c r="B183" s="144"/>
      <c r="C183" s="144">
        <v>7</v>
      </c>
      <c r="D183" s="144"/>
      <c r="E183" s="158"/>
      <c r="F183" s="124"/>
      <c r="G183" s="158"/>
      <c r="H183" s="192"/>
    </row>
    <row r="184" spans="2:8" s="121" customFormat="1" ht="14.25" hidden="1" customHeight="1" outlineLevel="1" x14ac:dyDescent="0.15">
      <c r="B184" s="144"/>
      <c r="C184" s="144">
        <v>8</v>
      </c>
      <c r="D184" s="144"/>
      <c r="E184" s="158"/>
      <c r="F184" s="124"/>
      <c r="G184" s="158"/>
      <c r="H184" s="192"/>
    </row>
    <row r="185" spans="2:8" s="121" customFormat="1" ht="14.25" hidden="1" customHeight="1" outlineLevel="1" x14ac:dyDescent="0.15">
      <c r="B185" s="144"/>
      <c r="C185" s="144">
        <v>9</v>
      </c>
      <c r="D185" s="144"/>
      <c r="E185" s="158"/>
      <c r="F185" s="124"/>
      <c r="G185" s="158"/>
      <c r="H185" s="192"/>
    </row>
    <row r="186" spans="2:8" s="121" customFormat="1" ht="14.25" hidden="1" customHeight="1" outlineLevel="1" x14ac:dyDescent="0.15">
      <c r="B186" s="144"/>
      <c r="C186" s="144">
        <v>10</v>
      </c>
      <c r="D186" s="144"/>
      <c r="E186" s="158"/>
      <c r="F186" s="124"/>
      <c r="G186" s="158"/>
      <c r="H186" s="192"/>
    </row>
    <row r="187" spans="2:8" s="121" customFormat="1" ht="14.25" hidden="1" customHeight="1" outlineLevel="1" x14ac:dyDescent="0.15">
      <c r="B187" s="144"/>
      <c r="C187" s="144">
        <v>11</v>
      </c>
      <c r="D187" s="144"/>
      <c r="E187" s="158"/>
      <c r="F187" s="124"/>
      <c r="G187" s="158"/>
      <c r="H187" s="192"/>
    </row>
    <row r="188" spans="2:8" s="121" customFormat="1" ht="14.25" hidden="1" customHeight="1" outlineLevel="1" x14ac:dyDescent="0.15">
      <c r="B188" s="144"/>
      <c r="C188" s="144">
        <v>12</v>
      </c>
      <c r="D188" s="144"/>
      <c r="E188" s="158"/>
      <c r="F188" s="124"/>
      <c r="G188" s="158"/>
      <c r="H188" s="192"/>
    </row>
    <row r="189" spans="2:8" s="121" customFormat="1" ht="14.25" hidden="1" customHeight="1" outlineLevel="1" x14ac:dyDescent="0.15">
      <c r="B189" s="144"/>
      <c r="C189" s="144">
        <v>13</v>
      </c>
      <c r="D189" s="144"/>
      <c r="E189" s="158"/>
      <c r="F189" s="124"/>
      <c r="G189" s="158"/>
      <c r="H189" s="192"/>
    </row>
    <row r="190" spans="2:8" s="121" customFormat="1" ht="14.25" hidden="1" customHeight="1" outlineLevel="1" x14ac:dyDescent="0.15">
      <c r="B190" s="144"/>
      <c r="C190" s="144">
        <v>14</v>
      </c>
      <c r="D190" s="144"/>
      <c r="E190" s="158"/>
      <c r="F190" s="124"/>
      <c r="G190" s="158"/>
      <c r="H190" s="192"/>
    </row>
    <row r="191" spans="2:8" s="121" customFormat="1" ht="14.25" hidden="1" customHeight="1" outlineLevel="1" x14ac:dyDescent="0.15">
      <c r="B191" s="144"/>
      <c r="C191" s="144">
        <v>15</v>
      </c>
      <c r="D191" s="144"/>
      <c r="E191" s="158"/>
      <c r="F191" s="124"/>
      <c r="G191" s="158"/>
      <c r="H191" s="192"/>
    </row>
    <row r="192" spans="2:8" s="121" customFormat="1" ht="14.25" hidden="1" customHeight="1" outlineLevel="1" x14ac:dyDescent="0.15">
      <c r="B192" s="144"/>
      <c r="C192" s="144">
        <v>16</v>
      </c>
      <c r="D192" s="144"/>
      <c r="E192" s="158"/>
      <c r="F192" s="124"/>
      <c r="G192" s="158"/>
      <c r="H192" s="192"/>
    </row>
    <row r="193" spans="2:8" s="121" customFormat="1" ht="14.25" hidden="1" customHeight="1" outlineLevel="1" x14ac:dyDescent="0.15">
      <c r="B193" s="144"/>
      <c r="C193" s="144">
        <v>17</v>
      </c>
      <c r="D193" s="144"/>
      <c r="E193" s="158"/>
      <c r="F193" s="124"/>
      <c r="G193" s="158"/>
      <c r="H193" s="192"/>
    </row>
    <row r="194" spans="2:8" s="121" customFormat="1" ht="14.25" hidden="1" customHeight="1" outlineLevel="1" x14ac:dyDescent="0.15">
      <c r="B194" s="144"/>
      <c r="C194" s="144">
        <v>18</v>
      </c>
      <c r="D194" s="144"/>
      <c r="E194" s="158"/>
      <c r="F194" s="124"/>
      <c r="G194" s="158"/>
      <c r="H194" s="192"/>
    </row>
    <row r="195" spans="2:8" s="121" customFormat="1" ht="14.25" hidden="1" customHeight="1" outlineLevel="1" x14ac:dyDescent="0.15">
      <c r="B195" s="144"/>
      <c r="C195" s="144">
        <v>19</v>
      </c>
      <c r="D195" s="144"/>
      <c r="E195" s="158"/>
      <c r="F195" s="124"/>
      <c r="G195" s="158"/>
      <c r="H195" s="192"/>
    </row>
    <row r="196" spans="2:8" s="121" customFormat="1" ht="14.25" hidden="1" customHeight="1" outlineLevel="1" x14ac:dyDescent="0.15">
      <c r="B196" s="144"/>
      <c r="C196" s="144">
        <v>20</v>
      </c>
      <c r="D196" s="144"/>
      <c r="E196" s="158"/>
      <c r="F196" s="124"/>
      <c r="G196" s="158"/>
      <c r="H196" s="192"/>
    </row>
    <row r="197" spans="2:8" s="121" customFormat="1" ht="14.25" hidden="1" customHeight="1" outlineLevel="1" x14ac:dyDescent="0.15">
      <c r="B197" s="144"/>
      <c r="C197" s="144">
        <v>21</v>
      </c>
      <c r="D197" s="144"/>
      <c r="E197" s="158"/>
      <c r="F197" s="124"/>
      <c r="G197" s="158"/>
      <c r="H197" s="192"/>
    </row>
    <row r="198" spans="2:8" s="121" customFormat="1" ht="14.25" hidden="1" customHeight="1" outlineLevel="1" x14ac:dyDescent="0.15">
      <c r="B198" s="144"/>
      <c r="C198" s="144">
        <v>22</v>
      </c>
      <c r="D198" s="144"/>
      <c r="E198" s="158"/>
      <c r="F198" s="124"/>
      <c r="G198" s="158"/>
      <c r="H198" s="192"/>
    </row>
    <row r="199" spans="2:8" s="121" customFormat="1" ht="14.25" hidden="1" customHeight="1" outlineLevel="1" x14ac:dyDescent="0.15">
      <c r="B199" s="144"/>
      <c r="C199" s="144">
        <v>23</v>
      </c>
      <c r="D199" s="144"/>
      <c r="E199" s="158"/>
      <c r="F199" s="124"/>
      <c r="G199" s="158"/>
      <c r="H199" s="192"/>
    </row>
    <row r="200" spans="2:8" s="121" customFormat="1" ht="14.25" hidden="1" customHeight="1" outlineLevel="1" x14ac:dyDescent="0.15">
      <c r="B200" s="144"/>
      <c r="C200" s="144">
        <v>24</v>
      </c>
      <c r="D200" s="144"/>
      <c r="E200" s="158"/>
      <c r="F200" s="124"/>
      <c r="G200" s="158"/>
      <c r="H200" s="192"/>
    </row>
    <row r="201" spans="2:8" s="121" customFormat="1" ht="14.25" hidden="1" customHeight="1" outlineLevel="1" x14ac:dyDescent="0.15">
      <c r="B201" s="144"/>
      <c r="C201" s="144">
        <v>25</v>
      </c>
      <c r="D201" s="144"/>
      <c r="E201" s="158"/>
      <c r="F201" s="124"/>
      <c r="G201" s="158"/>
      <c r="H201" s="192"/>
    </row>
    <row r="202" spans="2:8" s="121" customFormat="1" ht="14.25" customHeight="1" collapsed="1" x14ac:dyDescent="0.15">
      <c r="B202" s="144"/>
      <c r="C202" s="144">
        <v>1</v>
      </c>
      <c r="D202" s="144"/>
      <c r="E202" s="158"/>
      <c r="F202" s="124"/>
      <c r="G202" s="158"/>
      <c r="H202" s="192"/>
    </row>
    <row r="203" spans="2:8" s="121" customFormat="1" ht="14.25" hidden="1" customHeight="1" outlineLevel="1" x14ac:dyDescent="0.15">
      <c r="B203" s="144"/>
      <c r="C203" s="144">
        <v>2</v>
      </c>
      <c r="D203" s="144"/>
      <c r="E203" s="158"/>
      <c r="F203" s="124"/>
      <c r="G203" s="158"/>
      <c r="H203" s="192"/>
    </row>
    <row r="204" spans="2:8" s="121" customFormat="1" ht="14.25" hidden="1" customHeight="1" outlineLevel="1" x14ac:dyDescent="0.15">
      <c r="B204" s="144"/>
      <c r="C204" s="144">
        <v>3</v>
      </c>
      <c r="D204" s="144"/>
      <c r="E204" s="158"/>
      <c r="F204" s="124"/>
      <c r="G204" s="158"/>
      <c r="H204" s="192"/>
    </row>
    <row r="205" spans="2:8" s="121" customFormat="1" ht="14.25" hidden="1" customHeight="1" outlineLevel="1" x14ac:dyDescent="0.15">
      <c r="B205" s="144"/>
      <c r="C205" s="144">
        <v>4</v>
      </c>
      <c r="D205" s="144"/>
      <c r="E205" s="158"/>
      <c r="F205" s="124"/>
      <c r="G205" s="158"/>
      <c r="H205" s="192"/>
    </row>
    <row r="206" spans="2:8" s="121" customFormat="1" ht="14.25" hidden="1" customHeight="1" outlineLevel="1" x14ac:dyDescent="0.15">
      <c r="B206" s="144"/>
      <c r="C206" s="144">
        <v>5</v>
      </c>
      <c r="D206" s="144"/>
      <c r="E206" s="158"/>
      <c r="F206" s="124"/>
      <c r="G206" s="158"/>
      <c r="H206" s="192"/>
    </row>
    <row r="207" spans="2:8" s="121" customFormat="1" ht="14.25" hidden="1" customHeight="1" outlineLevel="1" x14ac:dyDescent="0.15">
      <c r="B207" s="144"/>
      <c r="C207" s="144">
        <v>6</v>
      </c>
      <c r="D207" s="144"/>
      <c r="E207" s="158"/>
      <c r="F207" s="124"/>
      <c r="G207" s="158"/>
      <c r="H207" s="192"/>
    </row>
    <row r="208" spans="2:8" s="121" customFormat="1" ht="14.25" hidden="1" customHeight="1" outlineLevel="1" x14ac:dyDescent="0.15">
      <c r="B208" s="144"/>
      <c r="C208" s="144">
        <v>7</v>
      </c>
      <c r="D208" s="144"/>
      <c r="E208" s="158"/>
      <c r="F208" s="124"/>
      <c r="G208" s="158"/>
      <c r="H208" s="192"/>
    </row>
    <row r="209" spans="2:8" s="121" customFormat="1" ht="14.25" hidden="1" customHeight="1" outlineLevel="1" x14ac:dyDescent="0.15">
      <c r="B209" s="144"/>
      <c r="C209" s="144">
        <v>8</v>
      </c>
      <c r="D209" s="144"/>
      <c r="E209" s="158"/>
      <c r="F209" s="124"/>
      <c r="G209" s="158"/>
      <c r="H209" s="192"/>
    </row>
    <row r="210" spans="2:8" s="121" customFormat="1" ht="14.25" hidden="1" customHeight="1" outlineLevel="1" x14ac:dyDescent="0.15">
      <c r="B210" s="144"/>
      <c r="C210" s="144">
        <v>9</v>
      </c>
      <c r="D210" s="144"/>
      <c r="E210" s="158"/>
      <c r="F210" s="124"/>
      <c r="G210" s="158"/>
      <c r="H210" s="192"/>
    </row>
    <row r="211" spans="2:8" s="121" customFormat="1" ht="14.25" hidden="1" customHeight="1" outlineLevel="1" x14ac:dyDescent="0.15">
      <c r="B211" s="144"/>
      <c r="C211" s="144">
        <v>10</v>
      </c>
      <c r="D211" s="144"/>
      <c r="E211" s="158"/>
      <c r="F211" s="124"/>
      <c r="G211" s="158"/>
      <c r="H211" s="192"/>
    </row>
    <row r="212" spans="2:8" s="121" customFormat="1" ht="14.25" hidden="1" customHeight="1" outlineLevel="1" x14ac:dyDescent="0.15">
      <c r="B212" s="144"/>
      <c r="C212" s="144">
        <v>11</v>
      </c>
      <c r="D212" s="144"/>
      <c r="E212" s="158"/>
      <c r="F212" s="124"/>
      <c r="G212" s="158"/>
      <c r="H212" s="192"/>
    </row>
    <row r="213" spans="2:8" s="121" customFormat="1" ht="14.25" hidden="1" customHeight="1" outlineLevel="1" x14ac:dyDescent="0.15">
      <c r="B213" s="144"/>
      <c r="C213" s="144">
        <v>12</v>
      </c>
      <c r="D213" s="144"/>
      <c r="E213" s="158"/>
      <c r="F213" s="124"/>
      <c r="G213" s="158"/>
      <c r="H213" s="192"/>
    </row>
    <row r="214" spans="2:8" s="121" customFormat="1" ht="14.25" hidden="1" customHeight="1" outlineLevel="1" x14ac:dyDescent="0.15">
      <c r="B214" s="144"/>
      <c r="C214" s="144">
        <v>13</v>
      </c>
      <c r="D214" s="144"/>
      <c r="E214" s="158"/>
      <c r="F214" s="124"/>
      <c r="G214" s="158"/>
      <c r="H214" s="192"/>
    </row>
    <row r="215" spans="2:8" s="121" customFormat="1" ht="14.25" hidden="1" customHeight="1" outlineLevel="1" x14ac:dyDescent="0.15">
      <c r="B215" s="144"/>
      <c r="C215" s="144">
        <v>14</v>
      </c>
      <c r="D215" s="144"/>
      <c r="E215" s="158"/>
      <c r="F215" s="124"/>
      <c r="G215" s="158"/>
      <c r="H215" s="192"/>
    </row>
    <row r="216" spans="2:8" s="121" customFormat="1" ht="14.25" hidden="1" customHeight="1" outlineLevel="1" x14ac:dyDescent="0.15">
      <c r="B216" s="144"/>
      <c r="C216" s="144">
        <v>15</v>
      </c>
      <c r="D216" s="144"/>
      <c r="E216" s="158"/>
      <c r="F216" s="124"/>
      <c r="G216" s="158"/>
      <c r="H216" s="192"/>
    </row>
    <row r="217" spans="2:8" s="121" customFormat="1" ht="14.25" hidden="1" customHeight="1" outlineLevel="1" x14ac:dyDescent="0.15">
      <c r="B217" s="144"/>
      <c r="C217" s="144">
        <v>16</v>
      </c>
      <c r="D217" s="144"/>
      <c r="E217" s="158"/>
      <c r="F217" s="124"/>
      <c r="G217" s="158"/>
      <c r="H217" s="192"/>
    </row>
    <row r="218" spans="2:8" s="121" customFormat="1" ht="14.25" hidden="1" customHeight="1" outlineLevel="1" x14ac:dyDescent="0.15">
      <c r="B218" s="144"/>
      <c r="C218" s="144">
        <v>17</v>
      </c>
      <c r="D218" s="144"/>
      <c r="E218" s="158"/>
      <c r="F218" s="124"/>
      <c r="G218" s="158"/>
      <c r="H218" s="192"/>
    </row>
    <row r="219" spans="2:8" s="121" customFormat="1" ht="14.25" hidden="1" customHeight="1" outlineLevel="1" x14ac:dyDescent="0.15">
      <c r="B219" s="144"/>
      <c r="C219" s="144">
        <v>18</v>
      </c>
      <c r="D219" s="144"/>
      <c r="E219" s="158"/>
      <c r="F219" s="124"/>
      <c r="G219" s="158"/>
      <c r="H219" s="192"/>
    </row>
    <row r="220" spans="2:8" s="121" customFormat="1" ht="14.25" hidden="1" customHeight="1" outlineLevel="1" x14ac:dyDescent="0.15">
      <c r="B220" s="144"/>
      <c r="C220" s="144">
        <v>19</v>
      </c>
      <c r="D220" s="144"/>
      <c r="E220" s="158"/>
      <c r="F220" s="124"/>
      <c r="G220" s="158"/>
      <c r="H220" s="192"/>
    </row>
    <row r="221" spans="2:8" s="121" customFormat="1" ht="14.25" hidden="1" customHeight="1" outlineLevel="1" x14ac:dyDescent="0.15">
      <c r="B221" s="144"/>
      <c r="C221" s="144">
        <v>20</v>
      </c>
      <c r="D221" s="144"/>
      <c r="E221" s="158"/>
      <c r="F221" s="124"/>
      <c r="G221" s="158"/>
      <c r="H221" s="192"/>
    </row>
    <row r="222" spans="2:8" s="121" customFormat="1" ht="14.25" hidden="1" customHeight="1" outlineLevel="1" x14ac:dyDescent="0.15">
      <c r="B222" s="144"/>
      <c r="C222" s="144">
        <v>21</v>
      </c>
      <c r="D222" s="144"/>
      <c r="E222" s="158"/>
      <c r="F222" s="124"/>
      <c r="G222" s="158"/>
      <c r="H222" s="192"/>
    </row>
    <row r="223" spans="2:8" s="121" customFormat="1" ht="14.25" hidden="1" customHeight="1" outlineLevel="1" x14ac:dyDescent="0.15">
      <c r="B223" s="144"/>
      <c r="C223" s="144">
        <v>22</v>
      </c>
      <c r="D223" s="144"/>
      <c r="E223" s="158"/>
      <c r="F223" s="124"/>
      <c r="G223" s="158"/>
      <c r="H223" s="192"/>
    </row>
    <row r="224" spans="2:8" s="121" customFormat="1" ht="14.25" hidden="1" customHeight="1" outlineLevel="1" x14ac:dyDescent="0.15">
      <c r="B224" s="144"/>
      <c r="C224" s="144">
        <v>23</v>
      </c>
      <c r="D224" s="144"/>
      <c r="E224" s="158"/>
      <c r="F224" s="124"/>
      <c r="G224" s="158"/>
      <c r="H224" s="192"/>
    </row>
    <row r="225" spans="2:8" s="121" customFormat="1" ht="14.25" hidden="1" customHeight="1" outlineLevel="1" x14ac:dyDescent="0.15">
      <c r="B225" s="144"/>
      <c r="C225" s="144">
        <v>24</v>
      </c>
      <c r="D225" s="144"/>
      <c r="E225" s="158"/>
      <c r="F225" s="124"/>
      <c r="G225" s="158"/>
      <c r="H225" s="192"/>
    </row>
    <row r="226" spans="2:8" s="121" customFormat="1" ht="14.25" hidden="1" customHeight="1" outlineLevel="1" x14ac:dyDescent="0.15">
      <c r="B226" s="144"/>
      <c r="C226" s="144">
        <v>25</v>
      </c>
      <c r="D226" s="144"/>
      <c r="E226" s="158"/>
      <c r="F226" s="124"/>
      <c r="G226" s="158"/>
      <c r="H226" s="192"/>
    </row>
    <row r="227" spans="2:8" s="121" customFormat="1" ht="14.25" customHeight="1" collapsed="1" x14ac:dyDescent="0.15">
      <c r="B227" s="144"/>
      <c r="C227" s="144">
        <v>1</v>
      </c>
      <c r="D227" s="144"/>
      <c r="E227" s="158"/>
      <c r="F227" s="124"/>
      <c r="G227" s="158"/>
      <c r="H227" s="192"/>
    </row>
    <row r="228" spans="2:8" s="121" customFormat="1" ht="14.25" hidden="1" customHeight="1" outlineLevel="1" x14ac:dyDescent="0.15">
      <c r="B228" s="144"/>
      <c r="C228" s="144">
        <v>2</v>
      </c>
      <c r="D228" s="144"/>
      <c r="E228" s="158"/>
      <c r="F228" s="124"/>
      <c r="G228" s="158"/>
      <c r="H228" s="192"/>
    </row>
    <row r="229" spans="2:8" s="121" customFormat="1" ht="14.25" hidden="1" customHeight="1" outlineLevel="1" x14ac:dyDescent="0.15">
      <c r="B229" s="144"/>
      <c r="C229" s="144">
        <v>3</v>
      </c>
      <c r="D229" s="144"/>
      <c r="E229" s="158"/>
      <c r="F229" s="124"/>
      <c r="G229" s="158"/>
      <c r="H229" s="192"/>
    </row>
    <row r="230" spans="2:8" s="121" customFormat="1" ht="14.25" hidden="1" customHeight="1" outlineLevel="1" x14ac:dyDescent="0.15">
      <c r="B230" s="144"/>
      <c r="C230" s="144">
        <v>4</v>
      </c>
      <c r="D230" s="144"/>
      <c r="E230" s="158"/>
      <c r="F230" s="124"/>
      <c r="G230" s="158"/>
      <c r="H230" s="192"/>
    </row>
    <row r="231" spans="2:8" s="121" customFormat="1" ht="14.25" hidden="1" customHeight="1" outlineLevel="1" x14ac:dyDescent="0.15">
      <c r="B231" s="144"/>
      <c r="C231" s="144">
        <v>5</v>
      </c>
      <c r="D231" s="144"/>
      <c r="E231" s="158"/>
      <c r="F231" s="124"/>
      <c r="G231" s="158"/>
      <c r="H231" s="192"/>
    </row>
    <row r="232" spans="2:8" s="121" customFormat="1" ht="14.25" hidden="1" customHeight="1" outlineLevel="1" x14ac:dyDescent="0.15">
      <c r="B232" s="144"/>
      <c r="C232" s="144">
        <v>6</v>
      </c>
      <c r="D232" s="144"/>
      <c r="E232" s="158"/>
      <c r="F232" s="124"/>
      <c r="G232" s="158"/>
      <c r="H232" s="192"/>
    </row>
    <row r="233" spans="2:8" s="121" customFormat="1" ht="14.25" hidden="1" customHeight="1" outlineLevel="1" x14ac:dyDescent="0.15">
      <c r="B233" s="144"/>
      <c r="C233" s="144">
        <v>7</v>
      </c>
      <c r="D233" s="144"/>
      <c r="E233" s="158"/>
      <c r="F233" s="124"/>
      <c r="G233" s="158"/>
      <c r="H233" s="192"/>
    </row>
    <row r="234" spans="2:8" s="121" customFormat="1" ht="14.25" hidden="1" customHeight="1" outlineLevel="1" x14ac:dyDescent="0.15">
      <c r="B234" s="144"/>
      <c r="C234" s="144">
        <v>8</v>
      </c>
      <c r="D234" s="144"/>
      <c r="E234" s="158"/>
      <c r="F234" s="124"/>
      <c r="G234" s="158"/>
      <c r="H234" s="192"/>
    </row>
    <row r="235" spans="2:8" s="121" customFormat="1" ht="14.25" hidden="1" customHeight="1" outlineLevel="1" x14ac:dyDescent="0.15">
      <c r="B235" s="144"/>
      <c r="C235" s="144">
        <v>9</v>
      </c>
      <c r="D235" s="144"/>
      <c r="E235" s="158"/>
      <c r="F235" s="124"/>
      <c r="G235" s="158"/>
      <c r="H235" s="192"/>
    </row>
    <row r="236" spans="2:8" s="121" customFormat="1" ht="14.25" hidden="1" customHeight="1" outlineLevel="1" x14ac:dyDescent="0.15">
      <c r="B236" s="144"/>
      <c r="C236" s="144">
        <v>10</v>
      </c>
      <c r="D236" s="144"/>
      <c r="E236" s="158"/>
      <c r="F236" s="124"/>
      <c r="G236" s="158"/>
      <c r="H236" s="192"/>
    </row>
    <row r="237" spans="2:8" s="121" customFormat="1" ht="14.25" hidden="1" customHeight="1" outlineLevel="1" x14ac:dyDescent="0.15">
      <c r="B237" s="144"/>
      <c r="C237" s="144">
        <v>11</v>
      </c>
      <c r="D237" s="144"/>
      <c r="E237" s="158"/>
      <c r="F237" s="124"/>
      <c r="G237" s="158"/>
      <c r="H237" s="192"/>
    </row>
    <row r="238" spans="2:8" s="121" customFormat="1" ht="14.25" hidden="1" customHeight="1" outlineLevel="1" x14ac:dyDescent="0.15">
      <c r="B238" s="144"/>
      <c r="C238" s="144">
        <v>12</v>
      </c>
      <c r="D238" s="144"/>
      <c r="E238" s="158"/>
      <c r="F238" s="124"/>
      <c r="G238" s="158"/>
      <c r="H238" s="192"/>
    </row>
    <row r="239" spans="2:8" s="121" customFormat="1" ht="14.25" hidden="1" customHeight="1" outlineLevel="1" x14ac:dyDescent="0.15">
      <c r="B239" s="144"/>
      <c r="C239" s="144">
        <v>13</v>
      </c>
      <c r="D239" s="144"/>
      <c r="E239" s="158"/>
      <c r="F239" s="124"/>
      <c r="G239" s="158"/>
      <c r="H239" s="192"/>
    </row>
    <row r="240" spans="2:8" s="121" customFormat="1" ht="14.25" hidden="1" customHeight="1" outlineLevel="1" x14ac:dyDescent="0.15">
      <c r="B240" s="144"/>
      <c r="C240" s="144">
        <v>14</v>
      </c>
      <c r="D240" s="144"/>
      <c r="E240" s="158"/>
      <c r="F240" s="124"/>
      <c r="G240" s="158"/>
      <c r="H240" s="192"/>
    </row>
    <row r="241" spans="2:8" s="121" customFormat="1" ht="14.25" hidden="1" customHeight="1" outlineLevel="1" x14ac:dyDescent="0.15">
      <c r="B241" s="144"/>
      <c r="C241" s="144">
        <v>15</v>
      </c>
      <c r="D241" s="144"/>
      <c r="E241" s="158"/>
      <c r="F241" s="124"/>
      <c r="G241" s="158"/>
      <c r="H241" s="192"/>
    </row>
    <row r="242" spans="2:8" s="121" customFormat="1" ht="14.25" hidden="1" customHeight="1" outlineLevel="1" x14ac:dyDescent="0.15">
      <c r="B242" s="144"/>
      <c r="C242" s="144">
        <v>16</v>
      </c>
      <c r="D242" s="144"/>
      <c r="E242" s="158"/>
      <c r="F242" s="124"/>
      <c r="G242" s="158"/>
      <c r="H242" s="192"/>
    </row>
    <row r="243" spans="2:8" s="121" customFormat="1" ht="14.25" hidden="1" customHeight="1" outlineLevel="1" x14ac:dyDescent="0.15">
      <c r="B243" s="144"/>
      <c r="C243" s="144">
        <v>17</v>
      </c>
      <c r="D243" s="144"/>
      <c r="E243" s="158"/>
      <c r="F243" s="124"/>
      <c r="G243" s="158"/>
      <c r="H243" s="192"/>
    </row>
    <row r="244" spans="2:8" s="121" customFormat="1" ht="14.25" hidden="1" customHeight="1" outlineLevel="1" x14ac:dyDescent="0.15">
      <c r="B244" s="144"/>
      <c r="C244" s="144">
        <v>18</v>
      </c>
      <c r="D244" s="144"/>
      <c r="E244" s="158"/>
      <c r="F244" s="124"/>
      <c r="G244" s="158"/>
      <c r="H244" s="192"/>
    </row>
    <row r="245" spans="2:8" s="121" customFormat="1" ht="14.25" hidden="1" customHeight="1" outlineLevel="1" x14ac:dyDescent="0.15">
      <c r="B245" s="144"/>
      <c r="C245" s="144">
        <v>19</v>
      </c>
      <c r="D245" s="144"/>
      <c r="E245" s="158"/>
      <c r="F245" s="124"/>
      <c r="G245" s="158"/>
      <c r="H245" s="192"/>
    </row>
    <row r="246" spans="2:8" s="121" customFormat="1" ht="14.25" hidden="1" customHeight="1" outlineLevel="1" x14ac:dyDescent="0.15">
      <c r="B246" s="144"/>
      <c r="C246" s="144">
        <v>20</v>
      </c>
      <c r="D246" s="144"/>
      <c r="E246" s="158"/>
      <c r="F246" s="124"/>
      <c r="G246" s="158"/>
      <c r="H246" s="192"/>
    </row>
    <row r="247" spans="2:8" s="121" customFormat="1" ht="14.25" hidden="1" customHeight="1" outlineLevel="1" x14ac:dyDescent="0.15">
      <c r="B247" s="144"/>
      <c r="C247" s="144">
        <v>21</v>
      </c>
      <c r="D247" s="144"/>
      <c r="E247" s="158"/>
      <c r="F247" s="124"/>
      <c r="G247" s="158"/>
      <c r="H247" s="192"/>
    </row>
    <row r="248" spans="2:8" s="121" customFormat="1" ht="14.25" hidden="1" customHeight="1" outlineLevel="1" x14ac:dyDescent="0.15">
      <c r="B248" s="144"/>
      <c r="C248" s="144">
        <v>22</v>
      </c>
      <c r="D248" s="144"/>
      <c r="E248" s="158"/>
      <c r="F248" s="124"/>
      <c r="G248" s="158"/>
      <c r="H248" s="192"/>
    </row>
    <row r="249" spans="2:8" s="121" customFormat="1" ht="14.25" hidden="1" customHeight="1" outlineLevel="1" x14ac:dyDescent="0.15">
      <c r="B249" s="144"/>
      <c r="C249" s="144">
        <v>23</v>
      </c>
      <c r="D249" s="144"/>
      <c r="E249" s="158"/>
      <c r="F249" s="124"/>
      <c r="G249" s="158"/>
      <c r="H249" s="192"/>
    </row>
    <row r="250" spans="2:8" s="121" customFormat="1" ht="14.25" hidden="1" customHeight="1" outlineLevel="1" x14ac:dyDescent="0.15">
      <c r="B250" s="144"/>
      <c r="C250" s="144">
        <v>24</v>
      </c>
      <c r="D250" s="144"/>
      <c r="E250" s="158"/>
      <c r="F250" s="124"/>
      <c r="G250" s="158"/>
      <c r="H250" s="192"/>
    </row>
    <row r="251" spans="2:8" s="121" customFormat="1" ht="14.25" hidden="1" customHeight="1" outlineLevel="1" x14ac:dyDescent="0.15">
      <c r="B251" s="144"/>
      <c r="C251" s="144">
        <v>25</v>
      </c>
      <c r="D251" s="144"/>
      <c r="E251" s="158"/>
      <c r="F251" s="124"/>
      <c r="G251" s="158"/>
      <c r="H251" s="192"/>
    </row>
    <row r="252" spans="2:8" s="121" customFormat="1" ht="14.25" customHeight="1" collapsed="1" x14ac:dyDescent="0.15">
      <c r="B252" s="144"/>
      <c r="C252" s="144">
        <v>1</v>
      </c>
      <c r="D252" s="144"/>
      <c r="E252" s="158"/>
      <c r="F252" s="124"/>
      <c r="G252" s="158"/>
      <c r="H252" s="192"/>
    </row>
    <row r="253" spans="2:8" s="121" customFormat="1" ht="14.25" hidden="1" customHeight="1" outlineLevel="1" x14ac:dyDescent="0.15">
      <c r="B253" s="144"/>
      <c r="C253" s="144">
        <v>2</v>
      </c>
      <c r="D253" s="144"/>
      <c r="E253" s="158"/>
      <c r="F253" s="124"/>
      <c r="G253" s="158"/>
      <c r="H253" s="192"/>
    </row>
    <row r="254" spans="2:8" s="121" customFormat="1" ht="14.25" hidden="1" customHeight="1" outlineLevel="1" x14ac:dyDescent="0.15">
      <c r="B254" s="144"/>
      <c r="C254" s="144">
        <v>3</v>
      </c>
      <c r="D254" s="144"/>
      <c r="E254" s="158"/>
      <c r="F254" s="124"/>
      <c r="G254" s="158"/>
      <c r="H254" s="192"/>
    </row>
    <row r="255" spans="2:8" s="121" customFormat="1" ht="14.25" hidden="1" customHeight="1" outlineLevel="1" x14ac:dyDescent="0.15">
      <c r="B255" s="144"/>
      <c r="C255" s="144">
        <v>4</v>
      </c>
      <c r="D255" s="144"/>
      <c r="E255" s="158"/>
      <c r="F255" s="124"/>
      <c r="G255" s="158"/>
      <c r="H255" s="192"/>
    </row>
    <row r="256" spans="2:8" s="121" customFormat="1" ht="14.25" hidden="1" customHeight="1" outlineLevel="1" x14ac:dyDescent="0.15">
      <c r="B256" s="144"/>
      <c r="C256" s="144">
        <v>5</v>
      </c>
      <c r="D256" s="144"/>
      <c r="E256" s="158"/>
      <c r="F256" s="124"/>
      <c r="G256" s="158"/>
      <c r="H256" s="192"/>
    </row>
    <row r="257" spans="2:8" s="121" customFormat="1" ht="14.25" hidden="1" customHeight="1" outlineLevel="1" x14ac:dyDescent="0.15">
      <c r="B257" s="144"/>
      <c r="C257" s="144">
        <v>6</v>
      </c>
      <c r="D257" s="144"/>
      <c r="E257" s="158"/>
      <c r="F257" s="124"/>
      <c r="G257" s="158"/>
      <c r="H257" s="192"/>
    </row>
    <row r="258" spans="2:8" s="121" customFormat="1" ht="14.25" hidden="1" customHeight="1" outlineLevel="1" x14ac:dyDescent="0.15">
      <c r="B258" s="144"/>
      <c r="C258" s="144">
        <v>7</v>
      </c>
      <c r="D258" s="144"/>
      <c r="E258" s="158"/>
      <c r="F258" s="124"/>
      <c r="G258" s="158"/>
      <c r="H258" s="192"/>
    </row>
    <row r="259" spans="2:8" s="121" customFormat="1" ht="14.25" hidden="1" customHeight="1" outlineLevel="1" x14ac:dyDescent="0.15">
      <c r="B259" s="144"/>
      <c r="C259" s="144">
        <v>8</v>
      </c>
      <c r="D259" s="144"/>
      <c r="E259" s="158"/>
      <c r="F259" s="124"/>
      <c r="G259" s="158"/>
      <c r="H259" s="192"/>
    </row>
    <row r="260" spans="2:8" s="121" customFormat="1" ht="14.25" hidden="1" customHeight="1" outlineLevel="1" x14ac:dyDescent="0.15">
      <c r="B260" s="144"/>
      <c r="C260" s="144">
        <v>9</v>
      </c>
      <c r="D260" s="144"/>
      <c r="E260" s="158"/>
      <c r="F260" s="124"/>
      <c r="G260" s="158"/>
      <c r="H260" s="192"/>
    </row>
    <row r="261" spans="2:8" s="121" customFormat="1" ht="14.25" hidden="1" customHeight="1" outlineLevel="1" x14ac:dyDescent="0.15">
      <c r="B261" s="144"/>
      <c r="C261" s="144">
        <v>10</v>
      </c>
      <c r="D261" s="144"/>
      <c r="E261" s="158"/>
      <c r="F261" s="124"/>
      <c r="G261" s="158"/>
      <c r="H261" s="192"/>
    </row>
    <row r="262" spans="2:8" s="121" customFormat="1" ht="14.25" hidden="1" customHeight="1" outlineLevel="1" x14ac:dyDescent="0.15">
      <c r="B262" s="144"/>
      <c r="C262" s="144">
        <v>11</v>
      </c>
      <c r="D262" s="144"/>
      <c r="E262" s="158"/>
      <c r="F262" s="124"/>
      <c r="G262" s="158"/>
      <c r="H262" s="192"/>
    </row>
    <row r="263" spans="2:8" s="121" customFormat="1" ht="14.25" hidden="1" customHeight="1" outlineLevel="1" x14ac:dyDescent="0.15">
      <c r="B263" s="144"/>
      <c r="C263" s="144">
        <v>12</v>
      </c>
      <c r="D263" s="144"/>
      <c r="E263" s="158"/>
      <c r="F263" s="124"/>
      <c r="G263" s="158"/>
      <c r="H263" s="192"/>
    </row>
    <row r="264" spans="2:8" s="121" customFormat="1" ht="14.25" hidden="1" customHeight="1" outlineLevel="1" x14ac:dyDescent="0.15">
      <c r="B264" s="144"/>
      <c r="C264" s="144">
        <v>13</v>
      </c>
      <c r="D264" s="144"/>
      <c r="E264" s="158"/>
      <c r="F264" s="124"/>
      <c r="G264" s="158"/>
      <c r="H264" s="192"/>
    </row>
    <row r="265" spans="2:8" s="121" customFormat="1" ht="14.25" hidden="1" customHeight="1" outlineLevel="1" x14ac:dyDescent="0.15">
      <c r="B265" s="144"/>
      <c r="C265" s="144">
        <v>14</v>
      </c>
      <c r="D265" s="144"/>
      <c r="E265" s="158"/>
      <c r="F265" s="124"/>
      <c r="G265" s="158"/>
      <c r="H265" s="192"/>
    </row>
    <row r="266" spans="2:8" s="121" customFormat="1" ht="14.25" hidden="1" customHeight="1" outlineLevel="1" x14ac:dyDescent="0.15">
      <c r="B266" s="144"/>
      <c r="C266" s="144">
        <v>15</v>
      </c>
      <c r="D266" s="144"/>
      <c r="E266" s="158"/>
      <c r="F266" s="124"/>
      <c r="G266" s="158"/>
      <c r="H266" s="192"/>
    </row>
    <row r="267" spans="2:8" s="121" customFormat="1" ht="14.25" hidden="1" customHeight="1" outlineLevel="1" x14ac:dyDescent="0.15">
      <c r="B267" s="144"/>
      <c r="C267" s="144">
        <v>16</v>
      </c>
      <c r="D267" s="144"/>
      <c r="E267" s="158"/>
      <c r="F267" s="124"/>
      <c r="G267" s="158"/>
      <c r="H267" s="192"/>
    </row>
    <row r="268" spans="2:8" s="121" customFormat="1" ht="14.25" hidden="1" customHeight="1" outlineLevel="1" x14ac:dyDescent="0.15">
      <c r="B268" s="144"/>
      <c r="C268" s="144">
        <v>17</v>
      </c>
      <c r="D268" s="144"/>
      <c r="E268" s="158"/>
      <c r="F268" s="124"/>
      <c r="G268" s="158"/>
      <c r="H268" s="192"/>
    </row>
    <row r="269" spans="2:8" s="121" customFormat="1" ht="14.25" hidden="1" customHeight="1" outlineLevel="1" x14ac:dyDescent="0.15">
      <c r="B269" s="144"/>
      <c r="C269" s="144">
        <v>18</v>
      </c>
      <c r="D269" s="144"/>
      <c r="E269" s="158"/>
      <c r="F269" s="124"/>
      <c r="G269" s="158"/>
      <c r="H269" s="192"/>
    </row>
    <row r="270" spans="2:8" s="121" customFormat="1" ht="14.25" hidden="1" customHeight="1" outlineLevel="1" x14ac:dyDescent="0.15">
      <c r="B270" s="144"/>
      <c r="C270" s="144">
        <v>19</v>
      </c>
      <c r="D270" s="144"/>
      <c r="E270" s="158"/>
      <c r="F270" s="124"/>
      <c r="G270" s="158"/>
      <c r="H270" s="192"/>
    </row>
    <row r="271" spans="2:8" s="121" customFormat="1" ht="14.25" hidden="1" customHeight="1" outlineLevel="1" x14ac:dyDescent="0.15">
      <c r="B271" s="144"/>
      <c r="C271" s="144">
        <v>20</v>
      </c>
      <c r="D271" s="144"/>
      <c r="E271" s="158"/>
      <c r="F271" s="124"/>
      <c r="G271" s="158"/>
      <c r="H271" s="192"/>
    </row>
    <row r="272" spans="2:8" s="121" customFormat="1" ht="14.25" hidden="1" customHeight="1" outlineLevel="1" x14ac:dyDescent="0.15">
      <c r="B272" s="144"/>
      <c r="C272" s="144">
        <v>21</v>
      </c>
      <c r="D272" s="144"/>
      <c r="E272" s="158"/>
      <c r="F272" s="124"/>
      <c r="G272" s="158"/>
      <c r="H272" s="192"/>
    </row>
    <row r="273" spans="2:8" s="121" customFormat="1" ht="14.25" hidden="1" customHeight="1" outlineLevel="1" x14ac:dyDescent="0.15">
      <c r="B273" s="144"/>
      <c r="C273" s="144">
        <v>22</v>
      </c>
      <c r="D273" s="144"/>
      <c r="E273" s="158"/>
      <c r="F273" s="124"/>
      <c r="G273" s="158"/>
      <c r="H273" s="192"/>
    </row>
    <row r="274" spans="2:8" s="121" customFormat="1" ht="14.25" hidden="1" customHeight="1" outlineLevel="1" x14ac:dyDescent="0.15">
      <c r="B274" s="144"/>
      <c r="C274" s="144">
        <v>23</v>
      </c>
      <c r="D274" s="144"/>
      <c r="E274" s="158"/>
      <c r="F274" s="124"/>
      <c r="G274" s="158"/>
      <c r="H274" s="192"/>
    </row>
    <row r="275" spans="2:8" s="121" customFormat="1" ht="14.25" hidden="1" customHeight="1" outlineLevel="1" x14ac:dyDescent="0.15">
      <c r="B275" s="144"/>
      <c r="C275" s="144">
        <v>24</v>
      </c>
      <c r="D275" s="144"/>
      <c r="E275" s="158"/>
      <c r="F275" s="124"/>
      <c r="G275" s="158"/>
      <c r="H275" s="192"/>
    </row>
    <row r="276" spans="2:8" s="121" customFormat="1" ht="14.25" hidden="1" customHeight="1" outlineLevel="1" x14ac:dyDescent="0.15">
      <c r="B276" s="144"/>
      <c r="C276" s="144">
        <v>25</v>
      </c>
      <c r="D276" s="144"/>
      <c r="E276" s="158"/>
      <c r="F276" s="124"/>
      <c r="G276" s="158"/>
      <c r="H276" s="192"/>
    </row>
    <row r="277" spans="2:8" s="121" customFormat="1" ht="14.25" customHeight="1" collapsed="1" x14ac:dyDescent="0.15">
      <c r="B277" s="144"/>
      <c r="C277" s="144">
        <v>1</v>
      </c>
      <c r="D277" s="144"/>
      <c r="E277" s="158"/>
      <c r="F277" s="124"/>
      <c r="G277" s="144"/>
      <c r="H277" s="192"/>
    </row>
    <row r="278" spans="2:8" s="121" customFormat="1" ht="14.25" hidden="1" customHeight="1" outlineLevel="1" x14ac:dyDescent="0.15">
      <c r="B278" s="144"/>
      <c r="C278" s="144">
        <v>2</v>
      </c>
      <c r="D278" s="144"/>
      <c r="E278" s="158"/>
      <c r="F278" s="124"/>
      <c r="G278" s="144"/>
      <c r="H278" s="192"/>
    </row>
    <row r="279" spans="2:8" s="121" customFormat="1" ht="14.25" hidden="1" customHeight="1" outlineLevel="1" x14ac:dyDescent="0.15">
      <c r="B279" s="144"/>
      <c r="C279" s="144">
        <v>3</v>
      </c>
      <c r="D279" s="144"/>
      <c r="E279" s="158"/>
      <c r="F279" s="124"/>
      <c r="G279" s="144"/>
      <c r="H279" s="192"/>
    </row>
    <row r="280" spans="2:8" s="121" customFormat="1" ht="14.25" hidden="1" customHeight="1" outlineLevel="1" x14ac:dyDescent="0.15">
      <c r="B280" s="144"/>
      <c r="C280" s="144">
        <v>4</v>
      </c>
      <c r="D280" s="144"/>
      <c r="E280" s="158"/>
      <c r="F280" s="124"/>
      <c r="G280" s="144"/>
      <c r="H280" s="192"/>
    </row>
    <row r="281" spans="2:8" s="121" customFormat="1" ht="14.25" hidden="1" customHeight="1" outlineLevel="1" x14ac:dyDescent="0.15">
      <c r="B281" s="144"/>
      <c r="C281" s="144">
        <v>5</v>
      </c>
      <c r="D281" s="144"/>
      <c r="E281" s="158"/>
      <c r="F281" s="124"/>
      <c r="G281" s="144"/>
      <c r="H281" s="192"/>
    </row>
    <row r="282" spans="2:8" s="121" customFormat="1" ht="14.25" hidden="1" customHeight="1" outlineLevel="1" x14ac:dyDescent="0.15">
      <c r="B282" s="144"/>
      <c r="C282" s="144">
        <v>6</v>
      </c>
      <c r="D282" s="144"/>
      <c r="E282" s="158"/>
      <c r="F282" s="124"/>
      <c r="G282" s="144"/>
      <c r="H282" s="192"/>
    </row>
    <row r="283" spans="2:8" s="121" customFormat="1" ht="14.25" hidden="1" customHeight="1" outlineLevel="1" x14ac:dyDescent="0.15">
      <c r="B283" s="144"/>
      <c r="C283" s="144">
        <v>7</v>
      </c>
      <c r="D283" s="144"/>
      <c r="E283" s="158"/>
      <c r="F283" s="124"/>
      <c r="G283" s="144"/>
      <c r="H283" s="192"/>
    </row>
    <row r="284" spans="2:8" s="121" customFormat="1" ht="14.25" hidden="1" customHeight="1" outlineLevel="1" x14ac:dyDescent="0.15">
      <c r="B284" s="144"/>
      <c r="C284" s="144">
        <v>8</v>
      </c>
      <c r="D284" s="144"/>
      <c r="E284" s="158"/>
      <c r="F284" s="124"/>
      <c r="G284" s="144"/>
      <c r="H284" s="192"/>
    </row>
    <row r="285" spans="2:8" s="121" customFormat="1" ht="14.25" hidden="1" customHeight="1" outlineLevel="1" x14ac:dyDescent="0.15">
      <c r="B285" s="144"/>
      <c r="C285" s="144">
        <v>9</v>
      </c>
      <c r="D285" s="144"/>
      <c r="E285" s="158"/>
      <c r="F285" s="124"/>
      <c r="G285" s="144"/>
      <c r="H285" s="192"/>
    </row>
    <row r="286" spans="2:8" s="121" customFormat="1" ht="14.25" hidden="1" customHeight="1" outlineLevel="1" x14ac:dyDescent="0.15">
      <c r="B286" s="144"/>
      <c r="C286" s="144">
        <v>10</v>
      </c>
      <c r="D286" s="144"/>
      <c r="E286" s="158"/>
      <c r="F286" s="124"/>
      <c r="G286" s="144"/>
      <c r="H286" s="192"/>
    </row>
    <row r="287" spans="2:8" s="121" customFormat="1" ht="14.25" hidden="1" customHeight="1" outlineLevel="1" x14ac:dyDescent="0.15">
      <c r="B287" s="144"/>
      <c r="C287" s="144">
        <v>11</v>
      </c>
      <c r="D287" s="144"/>
      <c r="E287" s="158"/>
      <c r="F287" s="124"/>
      <c r="G287" s="144"/>
      <c r="H287" s="192"/>
    </row>
    <row r="288" spans="2:8" s="121" customFormat="1" ht="14.25" hidden="1" customHeight="1" outlineLevel="1" x14ac:dyDescent="0.15">
      <c r="B288" s="144"/>
      <c r="C288" s="144">
        <v>12</v>
      </c>
      <c r="D288" s="144"/>
      <c r="E288" s="158"/>
      <c r="F288" s="124"/>
      <c r="G288" s="144"/>
      <c r="H288" s="192"/>
    </row>
    <row r="289" spans="2:8" s="121" customFormat="1" ht="14.25" hidden="1" customHeight="1" outlineLevel="1" x14ac:dyDescent="0.15">
      <c r="B289" s="144"/>
      <c r="C289" s="144">
        <v>13</v>
      </c>
      <c r="D289" s="144"/>
      <c r="E289" s="158"/>
      <c r="F289" s="124"/>
      <c r="G289" s="144"/>
      <c r="H289" s="192"/>
    </row>
    <row r="290" spans="2:8" s="121" customFormat="1" ht="14.25" hidden="1" customHeight="1" outlineLevel="1" x14ac:dyDescent="0.15">
      <c r="B290" s="144"/>
      <c r="C290" s="144">
        <v>14</v>
      </c>
      <c r="D290" s="144"/>
      <c r="E290" s="158"/>
      <c r="F290" s="124"/>
      <c r="G290" s="144"/>
      <c r="H290" s="192"/>
    </row>
    <row r="291" spans="2:8" s="121" customFormat="1" ht="14.25" hidden="1" customHeight="1" outlineLevel="1" x14ac:dyDescent="0.15">
      <c r="B291" s="144"/>
      <c r="C291" s="144">
        <v>15</v>
      </c>
      <c r="D291" s="144"/>
      <c r="E291" s="158"/>
      <c r="F291" s="124"/>
      <c r="G291" s="144"/>
      <c r="H291" s="192"/>
    </row>
    <row r="292" spans="2:8" s="121" customFormat="1" ht="14.25" hidden="1" customHeight="1" outlineLevel="1" x14ac:dyDescent="0.15">
      <c r="B292" s="144"/>
      <c r="C292" s="144">
        <v>16</v>
      </c>
      <c r="D292" s="144"/>
      <c r="E292" s="158"/>
      <c r="F292" s="124"/>
      <c r="G292" s="144"/>
      <c r="H292" s="192"/>
    </row>
    <row r="293" spans="2:8" s="121" customFormat="1" ht="14.25" hidden="1" customHeight="1" outlineLevel="1" x14ac:dyDescent="0.15">
      <c r="B293" s="144"/>
      <c r="C293" s="144">
        <v>17</v>
      </c>
      <c r="D293" s="144"/>
      <c r="E293" s="158"/>
      <c r="F293" s="124"/>
      <c r="G293" s="144"/>
      <c r="H293" s="192"/>
    </row>
    <row r="294" spans="2:8" s="121" customFormat="1" ht="14.25" hidden="1" customHeight="1" outlineLevel="1" x14ac:dyDescent="0.15">
      <c r="B294" s="144"/>
      <c r="C294" s="144">
        <v>18</v>
      </c>
      <c r="D294" s="144"/>
      <c r="E294" s="158"/>
      <c r="F294" s="124"/>
      <c r="G294" s="144"/>
      <c r="H294" s="192"/>
    </row>
    <row r="295" spans="2:8" s="121" customFormat="1" ht="14.25" hidden="1" customHeight="1" outlineLevel="1" x14ac:dyDescent="0.15">
      <c r="B295" s="144"/>
      <c r="C295" s="144">
        <v>19</v>
      </c>
      <c r="D295" s="144"/>
      <c r="E295" s="158"/>
      <c r="F295" s="124"/>
      <c r="G295" s="144"/>
      <c r="H295" s="192"/>
    </row>
    <row r="296" spans="2:8" s="121" customFormat="1" ht="14.25" hidden="1" customHeight="1" outlineLevel="1" x14ac:dyDescent="0.15">
      <c r="B296" s="144"/>
      <c r="C296" s="144">
        <v>20</v>
      </c>
      <c r="D296" s="144"/>
      <c r="E296" s="158"/>
      <c r="F296" s="124"/>
      <c r="G296" s="144"/>
      <c r="H296" s="192"/>
    </row>
    <row r="297" spans="2:8" s="121" customFormat="1" ht="14.25" hidden="1" customHeight="1" outlineLevel="1" x14ac:dyDescent="0.15">
      <c r="B297" s="144"/>
      <c r="C297" s="144">
        <v>21</v>
      </c>
      <c r="D297" s="144"/>
      <c r="E297" s="158"/>
      <c r="F297" s="124"/>
      <c r="G297" s="144"/>
      <c r="H297" s="192"/>
    </row>
    <row r="298" spans="2:8" s="121" customFormat="1" ht="14.25" hidden="1" customHeight="1" outlineLevel="1" x14ac:dyDescent="0.15">
      <c r="B298" s="144"/>
      <c r="C298" s="144">
        <v>22</v>
      </c>
      <c r="D298" s="144"/>
      <c r="E298" s="158"/>
      <c r="F298" s="124"/>
      <c r="G298" s="144"/>
      <c r="H298" s="192"/>
    </row>
    <row r="299" spans="2:8" s="121" customFormat="1" ht="14.25" hidden="1" customHeight="1" outlineLevel="1" x14ac:dyDescent="0.15">
      <c r="B299" s="144"/>
      <c r="C299" s="144">
        <v>23</v>
      </c>
      <c r="D299" s="144"/>
      <c r="E299" s="158"/>
      <c r="F299" s="124"/>
      <c r="G299" s="144"/>
      <c r="H299" s="192"/>
    </row>
    <row r="300" spans="2:8" s="121" customFormat="1" ht="14.25" hidden="1" customHeight="1" outlineLevel="1" x14ac:dyDescent="0.15">
      <c r="B300" s="144"/>
      <c r="C300" s="144">
        <v>24</v>
      </c>
      <c r="D300" s="144"/>
      <c r="E300" s="158"/>
      <c r="F300" s="124"/>
      <c r="G300" s="144"/>
      <c r="H300" s="192"/>
    </row>
    <row r="301" spans="2:8" s="121" customFormat="1" ht="14.25" hidden="1" customHeight="1" outlineLevel="1" x14ac:dyDescent="0.15">
      <c r="B301" s="144"/>
      <c r="C301" s="144">
        <v>25</v>
      </c>
      <c r="D301" s="144"/>
      <c r="E301" s="158"/>
      <c r="F301" s="124"/>
      <c r="G301" s="144"/>
      <c r="H301" s="192"/>
    </row>
    <row r="302" spans="2:8" s="121" customFormat="1" ht="14.25" customHeight="1" collapsed="1" x14ac:dyDescent="0.15">
      <c r="B302" s="144"/>
      <c r="C302" s="144">
        <v>1</v>
      </c>
      <c r="D302" s="144"/>
      <c r="E302" s="158"/>
      <c r="F302" s="124"/>
      <c r="G302" s="158"/>
      <c r="H302" s="192"/>
    </row>
    <row r="303" spans="2:8" s="121" customFormat="1" ht="14.25" hidden="1" customHeight="1" outlineLevel="1" x14ac:dyDescent="0.15">
      <c r="B303" s="144"/>
      <c r="C303" s="144">
        <v>2</v>
      </c>
      <c r="D303" s="144"/>
      <c r="E303" s="158"/>
      <c r="F303" s="124"/>
      <c r="G303" s="158"/>
      <c r="H303" s="192"/>
    </row>
    <row r="304" spans="2:8" s="121" customFormat="1" ht="14.25" hidden="1" customHeight="1" outlineLevel="1" x14ac:dyDescent="0.15">
      <c r="B304" s="144"/>
      <c r="C304" s="144">
        <v>3</v>
      </c>
      <c r="D304" s="144"/>
      <c r="E304" s="158"/>
      <c r="F304" s="124"/>
      <c r="G304" s="158"/>
      <c r="H304" s="192"/>
    </row>
    <row r="305" spans="2:8" s="121" customFormat="1" ht="14.25" hidden="1" customHeight="1" outlineLevel="1" x14ac:dyDescent="0.15">
      <c r="B305" s="144"/>
      <c r="C305" s="144">
        <v>4</v>
      </c>
      <c r="D305" s="144"/>
      <c r="E305" s="158"/>
      <c r="F305" s="124"/>
      <c r="G305" s="158"/>
      <c r="H305" s="192"/>
    </row>
    <row r="306" spans="2:8" s="121" customFormat="1" ht="14.25" hidden="1" customHeight="1" outlineLevel="1" x14ac:dyDescent="0.15">
      <c r="B306" s="144"/>
      <c r="C306" s="144">
        <v>5</v>
      </c>
      <c r="D306" s="144"/>
      <c r="E306" s="158"/>
      <c r="F306" s="124"/>
      <c r="G306" s="158"/>
      <c r="H306" s="192"/>
    </row>
    <row r="307" spans="2:8" s="121" customFormat="1" ht="14.25" hidden="1" customHeight="1" outlineLevel="1" x14ac:dyDescent="0.15">
      <c r="B307" s="144"/>
      <c r="C307" s="144">
        <v>6</v>
      </c>
      <c r="D307" s="144"/>
      <c r="E307" s="158"/>
      <c r="F307" s="124"/>
      <c r="G307" s="158"/>
      <c r="H307" s="192"/>
    </row>
    <row r="308" spans="2:8" s="121" customFormat="1" ht="14.25" hidden="1" customHeight="1" outlineLevel="1" x14ac:dyDescent="0.15">
      <c r="B308" s="144"/>
      <c r="C308" s="144">
        <v>7</v>
      </c>
      <c r="D308" s="144"/>
      <c r="E308" s="158"/>
      <c r="F308" s="124"/>
      <c r="G308" s="158"/>
      <c r="H308" s="192"/>
    </row>
    <row r="309" spans="2:8" s="121" customFormat="1" ht="14.25" hidden="1" customHeight="1" outlineLevel="1" x14ac:dyDescent="0.15">
      <c r="B309" s="144"/>
      <c r="C309" s="144">
        <v>8</v>
      </c>
      <c r="D309" s="144"/>
      <c r="E309" s="158"/>
      <c r="F309" s="124"/>
      <c r="G309" s="158"/>
      <c r="H309" s="192"/>
    </row>
    <row r="310" spans="2:8" s="121" customFormat="1" ht="14.25" hidden="1" customHeight="1" outlineLevel="1" x14ac:dyDescent="0.15">
      <c r="B310" s="144"/>
      <c r="C310" s="144">
        <v>9</v>
      </c>
      <c r="D310" s="144"/>
      <c r="E310" s="158"/>
      <c r="F310" s="124"/>
      <c r="G310" s="158"/>
      <c r="H310" s="192"/>
    </row>
    <row r="311" spans="2:8" s="121" customFormat="1" ht="14.25" hidden="1" customHeight="1" outlineLevel="1" x14ac:dyDescent="0.15">
      <c r="B311" s="144"/>
      <c r="C311" s="144">
        <v>10</v>
      </c>
      <c r="D311" s="144"/>
      <c r="E311" s="158"/>
      <c r="F311" s="124"/>
      <c r="G311" s="158"/>
      <c r="H311" s="192"/>
    </row>
    <row r="312" spans="2:8" s="121" customFormat="1" ht="14.25" hidden="1" customHeight="1" outlineLevel="1" x14ac:dyDescent="0.15">
      <c r="B312" s="144"/>
      <c r="C312" s="144">
        <v>11</v>
      </c>
      <c r="D312" s="144"/>
      <c r="E312" s="158"/>
      <c r="F312" s="124"/>
      <c r="G312" s="158"/>
      <c r="H312" s="192"/>
    </row>
    <row r="313" spans="2:8" s="121" customFormat="1" ht="14.25" hidden="1" customHeight="1" outlineLevel="1" x14ac:dyDescent="0.15">
      <c r="B313" s="144"/>
      <c r="C313" s="144">
        <v>12</v>
      </c>
      <c r="D313" s="144"/>
      <c r="E313" s="158"/>
      <c r="F313" s="124"/>
      <c r="G313" s="158"/>
      <c r="H313" s="192"/>
    </row>
    <row r="314" spans="2:8" s="121" customFormat="1" ht="14.25" hidden="1" customHeight="1" outlineLevel="1" x14ac:dyDescent="0.15">
      <c r="B314" s="144"/>
      <c r="C314" s="144">
        <v>13</v>
      </c>
      <c r="D314" s="144"/>
      <c r="E314" s="158"/>
      <c r="F314" s="124"/>
      <c r="G314" s="158"/>
      <c r="H314" s="192"/>
    </row>
    <row r="315" spans="2:8" s="121" customFormat="1" ht="14.25" hidden="1" customHeight="1" outlineLevel="1" x14ac:dyDescent="0.15">
      <c r="B315" s="144"/>
      <c r="C315" s="144">
        <v>14</v>
      </c>
      <c r="D315" s="144"/>
      <c r="E315" s="158"/>
      <c r="F315" s="124"/>
      <c r="G315" s="158"/>
      <c r="H315" s="192"/>
    </row>
    <row r="316" spans="2:8" s="121" customFormat="1" ht="14.25" hidden="1" customHeight="1" outlineLevel="1" x14ac:dyDescent="0.15">
      <c r="B316" s="144"/>
      <c r="C316" s="144">
        <v>15</v>
      </c>
      <c r="D316" s="144"/>
      <c r="E316" s="158"/>
      <c r="F316" s="124"/>
      <c r="G316" s="158"/>
      <c r="H316" s="192"/>
    </row>
    <row r="317" spans="2:8" s="121" customFormat="1" ht="14.25" hidden="1" customHeight="1" outlineLevel="1" x14ac:dyDescent="0.15">
      <c r="B317" s="144"/>
      <c r="C317" s="144">
        <v>16</v>
      </c>
      <c r="D317" s="144"/>
      <c r="E317" s="158"/>
      <c r="F317" s="124"/>
      <c r="G317" s="158"/>
      <c r="H317" s="192"/>
    </row>
    <row r="318" spans="2:8" s="121" customFormat="1" ht="14.25" hidden="1" customHeight="1" outlineLevel="1" x14ac:dyDescent="0.15">
      <c r="B318" s="144"/>
      <c r="C318" s="144">
        <v>17</v>
      </c>
      <c r="D318" s="144"/>
      <c r="E318" s="158"/>
      <c r="F318" s="124"/>
      <c r="G318" s="158"/>
      <c r="H318" s="192"/>
    </row>
    <row r="319" spans="2:8" s="121" customFormat="1" ht="14.25" hidden="1" customHeight="1" outlineLevel="1" x14ac:dyDescent="0.15">
      <c r="B319" s="144"/>
      <c r="C319" s="144">
        <v>18</v>
      </c>
      <c r="D319" s="144"/>
      <c r="E319" s="158"/>
      <c r="F319" s="124"/>
      <c r="G319" s="158"/>
      <c r="H319" s="192"/>
    </row>
    <row r="320" spans="2:8" s="121" customFormat="1" ht="14.25" hidden="1" customHeight="1" outlineLevel="1" x14ac:dyDescent="0.15">
      <c r="B320" s="144"/>
      <c r="C320" s="144">
        <v>19</v>
      </c>
      <c r="D320" s="144"/>
      <c r="E320" s="158"/>
      <c r="F320" s="124"/>
      <c r="G320" s="158"/>
      <c r="H320" s="192"/>
    </row>
    <row r="321" spans="2:8" s="121" customFormat="1" ht="14.25" hidden="1" customHeight="1" outlineLevel="1" x14ac:dyDescent="0.15">
      <c r="B321" s="144"/>
      <c r="C321" s="144">
        <v>20</v>
      </c>
      <c r="D321" s="144"/>
      <c r="E321" s="158"/>
      <c r="F321" s="124"/>
      <c r="G321" s="158"/>
      <c r="H321" s="192"/>
    </row>
    <row r="322" spans="2:8" s="121" customFormat="1" ht="14.25" hidden="1" customHeight="1" outlineLevel="1" x14ac:dyDescent="0.15">
      <c r="B322" s="144"/>
      <c r="C322" s="144">
        <v>21</v>
      </c>
      <c r="D322" s="144"/>
      <c r="E322" s="158"/>
      <c r="F322" s="124"/>
      <c r="G322" s="158"/>
      <c r="H322" s="192"/>
    </row>
    <row r="323" spans="2:8" s="121" customFormat="1" ht="14.25" hidden="1" customHeight="1" outlineLevel="1" x14ac:dyDescent="0.15">
      <c r="B323" s="144"/>
      <c r="C323" s="144">
        <v>22</v>
      </c>
      <c r="D323" s="144"/>
      <c r="E323" s="158"/>
      <c r="F323" s="124"/>
      <c r="G323" s="158"/>
      <c r="H323" s="192"/>
    </row>
    <row r="324" spans="2:8" s="121" customFormat="1" ht="14.25" hidden="1" customHeight="1" outlineLevel="1" x14ac:dyDescent="0.15">
      <c r="B324" s="144"/>
      <c r="C324" s="144">
        <v>23</v>
      </c>
      <c r="D324" s="144"/>
      <c r="E324" s="158"/>
      <c r="F324" s="124"/>
      <c r="G324" s="158"/>
      <c r="H324" s="192"/>
    </row>
    <row r="325" spans="2:8" s="121" customFormat="1" ht="14.25" hidden="1" customHeight="1" outlineLevel="1" x14ac:dyDescent="0.15">
      <c r="B325" s="144"/>
      <c r="C325" s="144">
        <v>24</v>
      </c>
      <c r="D325" s="144"/>
      <c r="E325" s="158"/>
      <c r="F325" s="124"/>
      <c r="G325" s="158"/>
      <c r="H325" s="192"/>
    </row>
    <row r="326" spans="2:8" s="121" customFormat="1" ht="14.25" hidden="1" customHeight="1" outlineLevel="1" x14ac:dyDescent="0.15">
      <c r="B326" s="144"/>
      <c r="C326" s="144">
        <v>25</v>
      </c>
      <c r="D326" s="144"/>
      <c r="E326" s="158"/>
      <c r="F326" s="124"/>
      <c r="G326" s="158"/>
      <c r="H326" s="192"/>
    </row>
    <row r="327" spans="2:8" s="121" customFormat="1" ht="14.25" customHeight="1" collapsed="1" x14ac:dyDescent="0.15">
      <c r="B327" s="144"/>
      <c r="C327" s="144">
        <v>1</v>
      </c>
      <c r="D327" s="144"/>
      <c r="E327" s="158"/>
      <c r="F327" s="124"/>
      <c r="G327" s="158"/>
      <c r="H327" s="192"/>
    </row>
    <row r="328" spans="2:8" s="121" customFormat="1" ht="14.25" hidden="1" customHeight="1" outlineLevel="1" x14ac:dyDescent="0.15">
      <c r="B328" s="144"/>
      <c r="C328" s="144">
        <v>2</v>
      </c>
      <c r="D328" s="144"/>
      <c r="E328" s="158"/>
      <c r="F328" s="124"/>
      <c r="G328" s="158"/>
      <c r="H328" s="192"/>
    </row>
    <row r="329" spans="2:8" s="121" customFormat="1" ht="14.25" hidden="1" customHeight="1" outlineLevel="1" x14ac:dyDescent="0.15">
      <c r="B329" s="144"/>
      <c r="C329" s="144">
        <v>3</v>
      </c>
      <c r="D329" s="144"/>
      <c r="E329" s="158"/>
      <c r="F329" s="124"/>
      <c r="G329" s="158"/>
      <c r="H329" s="192"/>
    </row>
    <row r="330" spans="2:8" s="121" customFormat="1" ht="14.25" hidden="1" customHeight="1" outlineLevel="1" x14ac:dyDescent="0.15">
      <c r="B330" s="144"/>
      <c r="C330" s="144">
        <v>4</v>
      </c>
      <c r="D330" s="144"/>
      <c r="E330" s="158"/>
      <c r="F330" s="124"/>
      <c r="G330" s="158"/>
      <c r="H330" s="192"/>
    </row>
    <row r="331" spans="2:8" s="121" customFormat="1" ht="14.25" hidden="1" customHeight="1" outlineLevel="1" x14ac:dyDescent="0.15">
      <c r="B331" s="144"/>
      <c r="C331" s="144">
        <v>5</v>
      </c>
      <c r="D331" s="144"/>
      <c r="E331" s="158"/>
      <c r="F331" s="124"/>
      <c r="G331" s="158"/>
      <c r="H331" s="192"/>
    </row>
    <row r="332" spans="2:8" s="121" customFormat="1" ht="14.25" hidden="1" customHeight="1" outlineLevel="1" x14ac:dyDescent="0.15">
      <c r="B332" s="144"/>
      <c r="C332" s="144">
        <v>6</v>
      </c>
      <c r="D332" s="144"/>
      <c r="E332" s="158"/>
      <c r="F332" s="124"/>
      <c r="G332" s="158"/>
      <c r="H332" s="192"/>
    </row>
    <row r="333" spans="2:8" s="121" customFormat="1" ht="14.25" hidden="1" customHeight="1" outlineLevel="1" x14ac:dyDescent="0.15">
      <c r="B333" s="144"/>
      <c r="C333" s="144">
        <v>7</v>
      </c>
      <c r="D333" s="144"/>
      <c r="E333" s="158"/>
      <c r="F333" s="124"/>
      <c r="G333" s="158"/>
      <c r="H333" s="192"/>
    </row>
    <row r="334" spans="2:8" s="121" customFormat="1" ht="14.25" hidden="1" customHeight="1" outlineLevel="1" x14ac:dyDescent="0.15">
      <c r="B334" s="144"/>
      <c r="C334" s="144">
        <v>8</v>
      </c>
      <c r="D334" s="144"/>
      <c r="E334" s="158"/>
      <c r="F334" s="124"/>
      <c r="G334" s="158"/>
      <c r="H334" s="192"/>
    </row>
    <row r="335" spans="2:8" s="121" customFormat="1" ht="14.25" hidden="1" customHeight="1" outlineLevel="1" x14ac:dyDescent="0.15">
      <c r="B335" s="144"/>
      <c r="C335" s="144">
        <v>9</v>
      </c>
      <c r="D335" s="144"/>
      <c r="E335" s="158"/>
      <c r="F335" s="124"/>
      <c r="G335" s="158"/>
      <c r="H335" s="192"/>
    </row>
    <row r="336" spans="2:8" s="121" customFormat="1" ht="14.25" hidden="1" customHeight="1" outlineLevel="1" x14ac:dyDescent="0.15">
      <c r="B336" s="144"/>
      <c r="C336" s="144">
        <v>10</v>
      </c>
      <c r="D336" s="144"/>
      <c r="E336" s="158"/>
      <c r="F336" s="124"/>
      <c r="G336" s="158"/>
      <c r="H336" s="192"/>
    </row>
    <row r="337" spans="2:8" s="121" customFormat="1" ht="14.25" hidden="1" customHeight="1" outlineLevel="1" x14ac:dyDescent="0.15">
      <c r="B337" s="144"/>
      <c r="C337" s="144">
        <v>11</v>
      </c>
      <c r="D337" s="144"/>
      <c r="E337" s="158"/>
      <c r="F337" s="124"/>
      <c r="G337" s="158"/>
      <c r="H337" s="192"/>
    </row>
    <row r="338" spans="2:8" s="121" customFormat="1" ht="14.25" hidden="1" customHeight="1" outlineLevel="1" x14ac:dyDescent="0.15">
      <c r="B338" s="144"/>
      <c r="C338" s="144">
        <v>12</v>
      </c>
      <c r="D338" s="144"/>
      <c r="E338" s="158"/>
      <c r="F338" s="124"/>
      <c r="G338" s="158"/>
      <c r="H338" s="192"/>
    </row>
    <row r="339" spans="2:8" s="121" customFormat="1" ht="14.25" hidden="1" customHeight="1" outlineLevel="1" x14ac:dyDescent="0.15">
      <c r="B339" s="144"/>
      <c r="C339" s="144">
        <v>13</v>
      </c>
      <c r="D339" s="144"/>
      <c r="E339" s="158"/>
      <c r="F339" s="124"/>
      <c r="G339" s="158"/>
      <c r="H339" s="192"/>
    </row>
    <row r="340" spans="2:8" s="121" customFormat="1" ht="14.25" hidden="1" customHeight="1" outlineLevel="1" x14ac:dyDescent="0.15">
      <c r="B340" s="144"/>
      <c r="C340" s="144">
        <v>14</v>
      </c>
      <c r="D340" s="144"/>
      <c r="E340" s="158"/>
      <c r="F340" s="124"/>
      <c r="G340" s="158"/>
      <c r="H340" s="192"/>
    </row>
    <row r="341" spans="2:8" s="121" customFormat="1" ht="14.25" hidden="1" customHeight="1" outlineLevel="1" x14ac:dyDescent="0.15">
      <c r="B341" s="144"/>
      <c r="C341" s="144">
        <v>15</v>
      </c>
      <c r="D341" s="144"/>
      <c r="E341" s="158"/>
      <c r="F341" s="124"/>
      <c r="G341" s="158"/>
      <c r="H341" s="192"/>
    </row>
    <row r="342" spans="2:8" s="121" customFormat="1" ht="14.25" hidden="1" customHeight="1" outlineLevel="1" x14ac:dyDescent="0.15">
      <c r="B342" s="144"/>
      <c r="C342" s="144">
        <v>16</v>
      </c>
      <c r="D342" s="144"/>
      <c r="E342" s="158"/>
      <c r="F342" s="124"/>
      <c r="G342" s="158"/>
      <c r="H342" s="192"/>
    </row>
    <row r="343" spans="2:8" s="121" customFormat="1" ht="14.25" hidden="1" customHeight="1" outlineLevel="1" x14ac:dyDescent="0.15">
      <c r="B343" s="144"/>
      <c r="C343" s="144">
        <v>17</v>
      </c>
      <c r="D343" s="144"/>
      <c r="E343" s="158"/>
      <c r="F343" s="124"/>
      <c r="G343" s="158"/>
      <c r="H343" s="192"/>
    </row>
    <row r="344" spans="2:8" s="121" customFormat="1" ht="14.25" hidden="1" customHeight="1" outlineLevel="1" x14ac:dyDescent="0.15">
      <c r="B344" s="144"/>
      <c r="C344" s="144">
        <v>18</v>
      </c>
      <c r="D344" s="144"/>
      <c r="E344" s="158"/>
      <c r="F344" s="124"/>
      <c r="G344" s="158"/>
      <c r="H344" s="192"/>
    </row>
    <row r="345" spans="2:8" s="121" customFormat="1" ht="14.25" hidden="1" customHeight="1" outlineLevel="1" x14ac:dyDescent="0.15">
      <c r="B345" s="144"/>
      <c r="C345" s="144">
        <v>19</v>
      </c>
      <c r="D345" s="144"/>
      <c r="E345" s="158"/>
      <c r="F345" s="124"/>
      <c r="G345" s="158"/>
      <c r="H345" s="192"/>
    </row>
    <row r="346" spans="2:8" s="121" customFormat="1" ht="14.25" hidden="1" customHeight="1" outlineLevel="1" x14ac:dyDescent="0.15">
      <c r="B346" s="144"/>
      <c r="C346" s="144">
        <v>20</v>
      </c>
      <c r="D346" s="144"/>
      <c r="E346" s="158"/>
      <c r="F346" s="124"/>
      <c r="G346" s="158"/>
      <c r="H346" s="192"/>
    </row>
    <row r="347" spans="2:8" s="121" customFormat="1" ht="14.25" hidden="1" customHeight="1" outlineLevel="1" x14ac:dyDescent="0.15">
      <c r="B347" s="144"/>
      <c r="C347" s="144">
        <v>21</v>
      </c>
      <c r="D347" s="144"/>
      <c r="E347" s="158"/>
      <c r="F347" s="124"/>
      <c r="G347" s="158"/>
      <c r="H347" s="192"/>
    </row>
    <row r="348" spans="2:8" s="121" customFormat="1" ht="14.25" hidden="1" customHeight="1" outlineLevel="1" x14ac:dyDescent="0.15">
      <c r="B348" s="144"/>
      <c r="C348" s="144">
        <v>22</v>
      </c>
      <c r="D348" s="144"/>
      <c r="E348" s="158"/>
      <c r="F348" s="124"/>
      <c r="G348" s="158"/>
      <c r="H348" s="192"/>
    </row>
    <row r="349" spans="2:8" s="121" customFormat="1" ht="14.25" hidden="1" customHeight="1" outlineLevel="1" x14ac:dyDescent="0.15">
      <c r="B349" s="144"/>
      <c r="C349" s="144">
        <v>23</v>
      </c>
      <c r="D349" s="144"/>
      <c r="E349" s="158"/>
      <c r="F349" s="124"/>
      <c r="G349" s="158"/>
      <c r="H349" s="192"/>
    </row>
    <row r="350" spans="2:8" s="121" customFormat="1" ht="14.25" hidden="1" customHeight="1" outlineLevel="1" x14ac:dyDescent="0.15">
      <c r="B350" s="144"/>
      <c r="C350" s="144">
        <v>24</v>
      </c>
      <c r="D350" s="144"/>
      <c r="E350" s="158"/>
      <c r="F350" s="124"/>
      <c r="G350" s="158"/>
      <c r="H350" s="192"/>
    </row>
    <row r="351" spans="2:8" s="121" customFormat="1" ht="14.25" hidden="1" customHeight="1" outlineLevel="1" x14ac:dyDescent="0.15">
      <c r="B351" s="144"/>
      <c r="C351" s="144">
        <v>25</v>
      </c>
      <c r="D351" s="144"/>
      <c r="E351" s="158"/>
      <c r="F351" s="124"/>
      <c r="G351" s="158"/>
      <c r="H351" s="192"/>
    </row>
    <row r="352" spans="2:8" s="121" customFormat="1" ht="14.25" customHeight="1" collapsed="1" x14ac:dyDescent="0.15">
      <c r="B352" s="144"/>
      <c r="C352" s="144">
        <v>1</v>
      </c>
      <c r="D352" s="144"/>
      <c r="E352" s="158"/>
      <c r="F352" s="124"/>
      <c r="G352" s="158"/>
      <c r="H352" s="192"/>
    </row>
    <row r="353" spans="2:8" s="121" customFormat="1" ht="14.25" hidden="1" customHeight="1" outlineLevel="1" x14ac:dyDescent="0.15">
      <c r="B353" s="144"/>
      <c r="C353" s="144">
        <v>2</v>
      </c>
      <c r="D353" s="144"/>
      <c r="E353" s="158"/>
      <c r="F353" s="124"/>
      <c r="G353" s="158"/>
      <c r="H353" s="192"/>
    </row>
    <row r="354" spans="2:8" s="121" customFormat="1" ht="14.25" hidden="1" customHeight="1" outlineLevel="1" x14ac:dyDescent="0.15">
      <c r="B354" s="144"/>
      <c r="C354" s="144">
        <v>3</v>
      </c>
      <c r="D354" s="144"/>
      <c r="E354" s="158"/>
      <c r="F354" s="124"/>
      <c r="G354" s="158"/>
      <c r="H354" s="192"/>
    </row>
    <row r="355" spans="2:8" s="121" customFormat="1" ht="14.25" hidden="1" customHeight="1" outlineLevel="1" x14ac:dyDescent="0.15">
      <c r="B355" s="144"/>
      <c r="C355" s="144">
        <v>4</v>
      </c>
      <c r="D355" s="144"/>
      <c r="E355" s="158"/>
      <c r="F355" s="124"/>
      <c r="G355" s="158"/>
      <c r="H355" s="192"/>
    </row>
    <row r="356" spans="2:8" s="121" customFormat="1" ht="14.25" hidden="1" customHeight="1" outlineLevel="1" x14ac:dyDescent="0.15">
      <c r="B356" s="144"/>
      <c r="C356" s="144">
        <v>5</v>
      </c>
      <c r="D356" s="144"/>
      <c r="E356" s="158"/>
      <c r="F356" s="124"/>
      <c r="G356" s="158"/>
      <c r="H356" s="192"/>
    </row>
    <row r="357" spans="2:8" s="121" customFormat="1" ht="14.25" hidden="1" customHeight="1" outlineLevel="1" x14ac:dyDescent="0.15">
      <c r="B357" s="144"/>
      <c r="C357" s="144">
        <v>6</v>
      </c>
      <c r="D357" s="144"/>
      <c r="E357" s="158"/>
      <c r="F357" s="124"/>
      <c r="G357" s="158"/>
      <c r="H357" s="192"/>
    </row>
    <row r="358" spans="2:8" s="121" customFormat="1" ht="14.25" hidden="1" customHeight="1" outlineLevel="1" x14ac:dyDescent="0.15">
      <c r="B358" s="144"/>
      <c r="C358" s="144">
        <v>7</v>
      </c>
      <c r="D358" s="144"/>
      <c r="E358" s="158"/>
      <c r="F358" s="124"/>
      <c r="G358" s="158"/>
      <c r="H358" s="192"/>
    </row>
    <row r="359" spans="2:8" s="121" customFormat="1" ht="14.25" hidden="1" customHeight="1" outlineLevel="1" x14ac:dyDescent="0.15">
      <c r="B359" s="144"/>
      <c r="C359" s="144">
        <v>8</v>
      </c>
      <c r="D359" s="144"/>
      <c r="E359" s="158"/>
      <c r="F359" s="124"/>
      <c r="G359" s="158"/>
      <c r="H359" s="192"/>
    </row>
    <row r="360" spans="2:8" s="121" customFormat="1" ht="14.25" hidden="1" customHeight="1" outlineLevel="1" x14ac:dyDescent="0.15">
      <c r="B360" s="144"/>
      <c r="C360" s="144">
        <v>9</v>
      </c>
      <c r="D360" s="144"/>
      <c r="E360" s="158"/>
      <c r="F360" s="124"/>
      <c r="G360" s="158"/>
      <c r="H360" s="192"/>
    </row>
    <row r="361" spans="2:8" s="121" customFormat="1" ht="14.25" hidden="1" customHeight="1" outlineLevel="1" x14ac:dyDescent="0.15">
      <c r="B361" s="144"/>
      <c r="C361" s="144">
        <v>10</v>
      </c>
      <c r="D361" s="144"/>
      <c r="E361" s="158"/>
      <c r="F361" s="124"/>
      <c r="G361" s="158"/>
      <c r="H361" s="192"/>
    </row>
    <row r="362" spans="2:8" s="121" customFormat="1" ht="14.25" hidden="1" customHeight="1" outlineLevel="1" x14ac:dyDescent="0.15">
      <c r="B362" s="144"/>
      <c r="C362" s="144">
        <v>11</v>
      </c>
      <c r="D362" s="144"/>
      <c r="E362" s="158"/>
      <c r="F362" s="124"/>
      <c r="G362" s="158"/>
      <c r="H362" s="192"/>
    </row>
    <row r="363" spans="2:8" s="121" customFormat="1" ht="14.25" hidden="1" customHeight="1" outlineLevel="1" x14ac:dyDescent="0.15">
      <c r="B363" s="144"/>
      <c r="C363" s="144">
        <v>12</v>
      </c>
      <c r="D363" s="144"/>
      <c r="E363" s="158"/>
      <c r="F363" s="124"/>
      <c r="G363" s="158"/>
      <c r="H363" s="192"/>
    </row>
    <row r="364" spans="2:8" s="121" customFormat="1" ht="14.25" hidden="1" customHeight="1" outlineLevel="1" x14ac:dyDescent="0.15">
      <c r="B364" s="144"/>
      <c r="C364" s="144">
        <v>13</v>
      </c>
      <c r="D364" s="144"/>
      <c r="E364" s="158"/>
      <c r="F364" s="124"/>
      <c r="G364" s="158"/>
      <c r="H364" s="192"/>
    </row>
    <row r="365" spans="2:8" s="121" customFormat="1" ht="14.25" hidden="1" customHeight="1" outlineLevel="1" x14ac:dyDescent="0.15">
      <c r="B365" s="144"/>
      <c r="C365" s="144">
        <v>14</v>
      </c>
      <c r="D365" s="144"/>
      <c r="E365" s="158"/>
      <c r="F365" s="124"/>
      <c r="G365" s="158"/>
      <c r="H365" s="192"/>
    </row>
    <row r="366" spans="2:8" s="121" customFormat="1" ht="14.25" hidden="1" customHeight="1" outlineLevel="1" x14ac:dyDescent="0.15">
      <c r="B366" s="144"/>
      <c r="C366" s="144">
        <v>15</v>
      </c>
      <c r="D366" s="144"/>
      <c r="E366" s="158"/>
      <c r="F366" s="124"/>
      <c r="G366" s="158"/>
      <c r="H366" s="192"/>
    </row>
    <row r="367" spans="2:8" s="121" customFormat="1" ht="14.25" hidden="1" customHeight="1" outlineLevel="1" x14ac:dyDescent="0.15">
      <c r="B367" s="144"/>
      <c r="C367" s="144">
        <v>16</v>
      </c>
      <c r="D367" s="144"/>
      <c r="E367" s="158"/>
      <c r="F367" s="124"/>
      <c r="G367" s="158"/>
      <c r="H367" s="192"/>
    </row>
    <row r="368" spans="2:8" s="121" customFormat="1" ht="14.25" hidden="1" customHeight="1" outlineLevel="1" x14ac:dyDescent="0.15">
      <c r="B368" s="144"/>
      <c r="C368" s="144">
        <v>17</v>
      </c>
      <c r="D368" s="144"/>
      <c r="E368" s="158"/>
      <c r="F368" s="124"/>
      <c r="G368" s="158"/>
      <c r="H368" s="192"/>
    </row>
    <row r="369" spans="2:10" s="121" customFormat="1" ht="14.25" hidden="1" customHeight="1" outlineLevel="1" x14ac:dyDescent="0.15">
      <c r="B369" s="144"/>
      <c r="C369" s="144">
        <v>18</v>
      </c>
      <c r="D369" s="144"/>
      <c r="E369" s="158"/>
      <c r="F369" s="124"/>
      <c r="G369" s="158"/>
      <c r="H369" s="192"/>
    </row>
    <row r="370" spans="2:10" s="121" customFormat="1" ht="14.25" hidden="1" customHeight="1" outlineLevel="1" x14ac:dyDescent="0.15">
      <c r="B370" s="144"/>
      <c r="C370" s="144">
        <v>19</v>
      </c>
      <c r="D370" s="144"/>
      <c r="E370" s="158"/>
      <c r="F370" s="124"/>
      <c r="G370" s="158"/>
      <c r="H370" s="192"/>
    </row>
    <row r="371" spans="2:10" s="121" customFormat="1" ht="14.25" hidden="1" customHeight="1" outlineLevel="1" x14ac:dyDescent="0.15">
      <c r="B371" s="144"/>
      <c r="C371" s="144">
        <v>20</v>
      </c>
      <c r="D371" s="144"/>
      <c r="E371" s="158"/>
      <c r="F371" s="124"/>
      <c r="G371" s="158"/>
      <c r="H371" s="192"/>
    </row>
    <row r="372" spans="2:10" s="121" customFormat="1" ht="14.25" hidden="1" customHeight="1" outlineLevel="1" x14ac:dyDescent="0.15">
      <c r="B372" s="144"/>
      <c r="C372" s="144">
        <v>21</v>
      </c>
      <c r="D372" s="144"/>
      <c r="E372" s="158"/>
      <c r="F372" s="124"/>
      <c r="G372" s="158"/>
      <c r="H372" s="192"/>
    </row>
    <row r="373" spans="2:10" s="121" customFormat="1" ht="14.25" hidden="1" customHeight="1" outlineLevel="1" x14ac:dyDescent="0.15">
      <c r="B373" s="144"/>
      <c r="C373" s="144">
        <v>22</v>
      </c>
      <c r="D373" s="144"/>
      <c r="E373" s="158"/>
      <c r="F373" s="124"/>
      <c r="G373" s="158"/>
      <c r="H373" s="192"/>
    </row>
    <row r="374" spans="2:10" s="121" customFormat="1" ht="14.25" hidden="1" customHeight="1" outlineLevel="1" x14ac:dyDescent="0.15">
      <c r="B374" s="144"/>
      <c r="C374" s="144">
        <v>23</v>
      </c>
      <c r="D374" s="144"/>
      <c r="E374" s="158"/>
      <c r="F374" s="124"/>
      <c r="G374" s="158"/>
      <c r="H374" s="192"/>
    </row>
    <row r="375" spans="2:10" s="121" customFormat="1" ht="14.25" hidden="1" customHeight="1" outlineLevel="1" x14ac:dyDescent="0.15">
      <c r="B375" s="144"/>
      <c r="C375" s="144">
        <v>24</v>
      </c>
      <c r="D375" s="144"/>
      <c r="E375" s="158"/>
      <c r="F375" s="124"/>
      <c r="G375" s="158"/>
      <c r="H375" s="192"/>
    </row>
    <row r="376" spans="2:10" s="121" customFormat="1" ht="14.25" hidden="1" customHeight="1" outlineLevel="1" x14ac:dyDescent="0.15">
      <c r="B376" s="144"/>
      <c r="C376" s="144">
        <v>25</v>
      </c>
      <c r="D376" s="144"/>
      <c r="E376" s="158"/>
      <c r="F376" s="124"/>
      <c r="G376" s="158"/>
      <c r="H376" s="192"/>
      <c r="I376" s="144"/>
      <c r="J376" s="144"/>
    </row>
    <row r="377" spans="2:10" collapsed="1"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39997558519241921"/>
  </sheetPr>
  <dimension ref="A1:Z1000"/>
  <sheetViews>
    <sheetView workbookViewId="0">
      <pane xSplit="3" ySplit="5" topLeftCell="D21" activePane="bottomRight" state="frozen"/>
      <selection pane="bottomLeft" activeCell="A6" sqref="A6"/>
      <selection pane="topRight" activeCell="E1" sqref="E1"/>
      <selection pane="bottomRight" activeCell="D9" sqref="D9"/>
    </sheetView>
  </sheetViews>
  <sheetFormatPr defaultColWidth="14.42578125" defaultRowHeight="15" customHeight="1" x14ac:dyDescent="0.15"/>
  <cols>
    <col min="1" max="1" width="12.80859375" style="321" customWidth="1"/>
    <col min="2" max="2" width="10.65234375" style="321" customWidth="1"/>
    <col min="3" max="3" width="7.14453125" style="321" customWidth="1"/>
    <col min="4" max="4" width="49.0859375" style="321" customWidth="1"/>
    <col min="5" max="5" width="10.65234375" style="321" customWidth="1"/>
    <col min="6" max="6" width="14.29296875" style="321" customWidth="1"/>
    <col min="7" max="7" width="12.67578125" style="321" customWidth="1"/>
    <col min="8" max="8" width="32.76953125" style="321" customWidth="1"/>
    <col min="9" max="9" width="31.41796875" style="321" customWidth="1"/>
    <col min="10" max="11" width="10.78515625" style="321" customWidth="1"/>
    <col min="12" max="13" width="9.9765625" style="321" customWidth="1"/>
    <col min="14" max="14" width="12.9453125" style="321" customWidth="1"/>
    <col min="15" max="15" width="9.9765625" style="321" customWidth="1"/>
    <col min="16" max="16" width="11.19140625" style="321" customWidth="1"/>
    <col min="17" max="17" width="9.9765625" style="321" customWidth="1"/>
    <col min="18" max="26" width="8.76171875" style="321" customWidth="1"/>
    <col min="27" max="39" width="14.42578125" style="321" customWidth="1"/>
    <col min="40" max="16384" width="14.42578125" style="321"/>
  </cols>
  <sheetData>
    <row r="1" spans="1:26" ht="36" customHeight="1" x14ac:dyDescent="0.2">
      <c r="A1" s="334" t="s">
        <v>1224</v>
      </c>
      <c r="B1" s="335"/>
      <c r="C1" s="335"/>
      <c r="D1" s="48" t="s">
        <v>1225</v>
      </c>
      <c r="E1" s="337"/>
      <c r="F1" s="335"/>
      <c r="G1" s="335"/>
      <c r="H1" s="335"/>
      <c r="I1" s="335"/>
      <c r="J1" s="335"/>
      <c r="K1" s="335"/>
      <c r="L1" s="335"/>
      <c r="M1" s="335"/>
      <c r="N1" s="335"/>
      <c r="O1" s="335"/>
      <c r="P1" s="335"/>
      <c r="Q1" s="335"/>
    </row>
    <row r="2" spans="1:26" ht="14.25" customHeight="1" x14ac:dyDescent="0.2">
      <c r="A2" s="335"/>
      <c r="B2" s="335"/>
      <c r="C2" s="335"/>
      <c r="D2" s="48" t="s">
        <v>1226</v>
      </c>
      <c r="E2" s="335"/>
      <c r="F2" s="335"/>
      <c r="G2" s="335"/>
      <c r="H2" s="335"/>
      <c r="I2" s="335"/>
      <c r="J2" s="335"/>
      <c r="K2" s="335"/>
      <c r="L2" s="335"/>
      <c r="M2" s="335"/>
      <c r="N2" s="335"/>
      <c r="O2" s="335"/>
      <c r="P2" s="335"/>
      <c r="Q2" s="335"/>
    </row>
    <row r="3" spans="1:26" ht="14.25" customHeight="1" x14ac:dyDescent="0.2">
      <c r="A3" s="335"/>
      <c r="B3" s="335"/>
      <c r="C3" s="335"/>
      <c r="D3" s="48" t="s">
        <v>1227</v>
      </c>
      <c r="E3" s="335"/>
      <c r="F3" s="335"/>
      <c r="G3" s="335"/>
      <c r="H3" s="335"/>
      <c r="I3" s="335"/>
      <c r="J3" s="335"/>
      <c r="K3" s="335"/>
      <c r="L3" s="335"/>
      <c r="M3" s="335"/>
      <c r="N3" s="335"/>
      <c r="O3" s="335"/>
      <c r="P3" s="335"/>
      <c r="Q3" s="335"/>
    </row>
    <row r="4" spans="1:26" x14ac:dyDescent="0.2">
      <c r="A4" s="336"/>
      <c r="B4" s="336"/>
      <c r="C4" s="336"/>
      <c r="D4" s="49">
        <f ca="1">NOW()</f>
        <v>44728.00133900463</v>
      </c>
      <c r="E4" s="336"/>
      <c r="F4" s="336"/>
      <c r="G4" s="336"/>
      <c r="H4" s="336"/>
      <c r="I4" s="336"/>
      <c r="J4" s="336"/>
      <c r="K4" s="336"/>
      <c r="L4" s="336"/>
      <c r="M4" s="336"/>
      <c r="N4" s="336"/>
      <c r="O4" s="336"/>
      <c r="P4" s="336"/>
      <c r="Q4" s="336"/>
    </row>
    <row r="5" spans="1:26" s="5" customFormat="1" ht="41.25" customHeight="1" x14ac:dyDescent="0.2">
      <c r="A5" s="7" t="s">
        <v>1228</v>
      </c>
      <c r="B5" s="7" t="s">
        <v>1229</v>
      </c>
      <c r="C5" s="7" t="s">
        <v>1230</v>
      </c>
      <c r="D5" s="7" t="s">
        <v>10</v>
      </c>
      <c r="E5" s="7" t="s">
        <v>216</v>
      </c>
      <c r="F5" s="7" t="s">
        <v>1231</v>
      </c>
      <c r="G5" s="7" t="s">
        <v>1232</v>
      </c>
      <c r="H5" s="7" t="s">
        <v>1233</v>
      </c>
      <c r="I5" s="7" t="s">
        <v>1234</v>
      </c>
      <c r="J5" s="7" t="s">
        <v>1235</v>
      </c>
      <c r="K5" s="7" t="s">
        <v>1236</v>
      </c>
      <c r="L5" s="7" t="s">
        <v>1237</v>
      </c>
      <c r="M5" s="7" t="s">
        <v>1238</v>
      </c>
      <c r="N5" s="7" t="s">
        <v>1239</v>
      </c>
      <c r="O5" s="7" t="s">
        <v>1240</v>
      </c>
      <c r="P5" s="7" t="s">
        <v>1241</v>
      </c>
      <c r="Q5" s="7" t="s">
        <v>1242</v>
      </c>
      <c r="R5" s="6"/>
      <c r="S5" s="6"/>
      <c r="T5" s="6"/>
      <c r="U5" s="6"/>
      <c r="V5" s="6"/>
      <c r="W5" s="6"/>
      <c r="X5" s="6"/>
      <c r="Y5" s="6"/>
      <c r="Z5" s="6"/>
    </row>
    <row r="6" spans="1:26" s="39" customFormat="1" ht="25.5" customHeight="1" x14ac:dyDescent="0.2">
      <c r="A6" s="36" t="s">
        <v>1243</v>
      </c>
      <c r="B6" s="37">
        <v>6.3</v>
      </c>
      <c r="C6" s="38">
        <v>1</v>
      </c>
      <c r="D6" s="36" t="s">
        <v>1244</v>
      </c>
      <c r="E6" s="37" t="s">
        <v>1245</v>
      </c>
      <c r="F6" s="37" t="s">
        <v>1246</v>
      </c>
      <c r="G6" s="37" t="s">
        <v>1246</v>
      </c>
      <c r="H6" s="37" t="s">
        <v>1246</v>
      </c>
      <c r="I6" s="37" t="s">
        <v>1246</v>
      </c>
      <c r="J6" s="37" t="s">
        <v>1246</v>
      </c>
      <c r="K6" s="37" t="s">
        <v>1246</v>
      </c>
      <c r="L6" s="37" t="s">
        <v>1246</v>
      </c>
      <c r="M6" s="37" t="s">
        <v>1246</v>
      </c>
      <c r="N6" s="37" t="s">
        <v>1246</v>
      </c>
      <c r="O6" s="37">
        <v>1</v>
      </c>
      <c r="P6" s="37" t="s">
        <v>1246</v>
      </c>
      <c r="Q6" s="37" t="s">
        <v>1246</v>
      </c>
    </row>
    <row r="7" spans="1:26" s="39" customFormat="1" ht="37.5" customHeight="1" x14ac:dyDescent="0.2">
      <c r="A7" s="36" t="s">
        <v>1247</v>
      </c>
      <c r="B7" s="37">
        <v>6.3</v>
      </c>
      <c r="C7" s="38">
        <v>1</v>
      </c>
      <c r="D7" s="36" t="s">
        <v>1248</v>
      </c>
      <c r="E7" s="37" t="s">
        <v>1249</v>
      </c>
      <c r="F7" s="37" t="s">
        <v>1246</v>
      </c>
      <c r="G7" s="36" t="s">
        <v>1250</v>
      </c>
      <c r="H7" s="36" t="s">
        <v>1251</v>
      </c>
      <c r="I7" s="36" t="s">
        <v>1252</v>
      </c>
      <c r="J7" s="37" t="s">
        <v>1253</v>
      </c>
      <c r="K7" s="37" t="s">
        <v>1045</v>
      </c>
      <c r="L7" s="37" t="s">
        <v>1246</v>
      </c>
      <c r="M7" s="37" t="s">
        <v>1246</v>
      </c>
      <c r="N7" s="37">
        <v>1</v>
      </c>
      <c r="O7" s="37" t="s">
        <v>1246</v>
      </c>
      <c r="P7" s="37" t="s">
        <v>1246</v>
      </c>
      <c r="Q7" s="37" t="s">
        <v>1246</v>
      </c>
    </row>
    <row r="8" spans="1:26" s="39" customFormat="1" ht="37.5" customHeight="1" x14ac:dyDescent="0.2">
      <c r="A8" s="36" t="s">
        <v>1254</v>
      </c>
      <c r="B8" s="37">
        <v>6.3</v>
      </c>
      <c r="C8" s="40">
        <v>2</v>
      </c>
      <c r="D8" s="36" t="s">
        <v>1255</v>
      </c>
      <c r="E8" s="37" t="s">
        <v>1256</v>
      </c>
      <c r="F8" s="37" t="s">
        <v>1246</v>
      </c>
      <c r="G8" s="36" t="s">
        <v>1257</v>
      </c>
      <c r="H8" s="36" t="s">
        <v>1258</v>
      </c>
      <c r="I8" s="36" t="s">
        <v>1259</v>
      </c>
      <c r="J8" s="37" t="s">
        <v>1253</v>
      </c>
      <c r="K8" s="37" t="s">
        <v>1045</v>
      </c>
      <c r="L8" s="37" t="s">
        <v>1246</v>
      </c>
      <c r="M8" s="37" t="s">
        <v>1246</v>
      </c>
      <c r="N8" s="37">
        <v>1</v>
      </c>
      <c r="O8" s="37">
        <v>1</v>
      </c>
      <c r="P8" s="37" t="s">
        <v>1246</v>
      </c>
      <c r="Q8" s="37" t="s">
        <v>1246</v>
      </c>
    </row>
    <row r="9" spans="1:26" s="39" customFormat="1" ht="49.5" customHeight="1" x14ac:dyDescent="0.2">
      <c r="A9" s="36" t="s">
        <v>1260</v>
      </c>
      <c r="B9" s="37">
        <v>6.3</v>
      </c>
      <c r="C9" s="40">
        <v>2</v>
      </c>
      <c r="D9" s="36" t="s">
        <v>1261</v>
      </c>
      <c r="E9" s="37" t="s">
        <v>1256</v>
      </c>
      <c r="F9" s="37" t="s">
        <v>1246</v>
      </c>
      <c r="G9" s="36" t="s">
        <v>1262</v>
      </c>
      <c r="H9" s="36" t="s">
        <v>1263</v>
      </c>
      <c r="I9" s="36" t="s">
        <v>1264</v>
      </c>
      <c r="J9" s="37" t="s">
        <v>1253</v>
      </c>
      <c r="K9" s="37" t="s">
        <v>1045</v>
      </c>
      <c r="L9" s="37">
        <v>1</v>
      </c>
      <c r="M9" s="37">
        <v>1</v>
      </c>
      <c r="N9" s="37" t="s">
        <v>1246</v>
      </c>
      <c r="O9" s="37" t="s">
        <v>1246</v>
      </c>
      <c r="P9" s="37" t="s">
        <v>1246</v>
      </c>
      <c r="Q9" s="37" t="s">
        <v>1246</v>
      </c>
    </row>
    <row r="10" spans="1:26" s="39" customFormat="1" ht="37.5" customHeight="1" x14ac:dyDescent="0.2">
      <c r="A10" s="36" t="s">
        <v>1265</v>
      </c>
      <c r="B10" s="37">
        <v>6.3</v>
      </c>
      <c r="C10" s="41">
        <v>3</v>
      </c>
      <c r="D10" s="36" t="s">
        <v>1266</v>
      </c>
      <c r="E10" s="37" t="s">
        <v>1267</v>
      </c>
      <c r="F10" s="37" t="s">
        <v>1246</v>
      </c>
      <c r="G10" s="36" t="s">
        <v>1268</v>
      </c>
      <c r="H10" s="36" t="s">
        <v>1269</v>
      </c>
      <c r="I10" s="42" t="s">
        <v>1270</v>
      </c>
      <c r="J10" s="37" t="s">
        <v>1271</v>
      </c>
      <c r="K10" s="37" t="s">
        <v>1045</v>
      </c>
      <c r="L10" s="37" t="s">
        <v>1246</v>
      </c>
      <c r="M10" s="37">
        <v>1</v>
      </c>
      <c r="N10" s="37">
        <v>1</v>
      </c>
      <c r="O10" s="37" t="s">
        <v>1246</v>
      </c>
      <c r="P10" s="37" t="s">
        <v>1246</v>
      </c>
      <c r="Q10" s="37">
        <v>1</v>
      </c>
    </row>
    <row r="11" spans="1:26" s="39" customFormat="1" ht="37.5" customHeight="1" x14ac:dyDescent="0.2">
      <c r="A11" s="36" t="s">
        <v>1272</v>
      </c>
      <c r="B11" s="37">
        <v>6.3</v>
      </c>
      <c r="C11" s="41">
        <v>3</v>
      </c>
      <c r="D11" s="36" t="s">
        <v>1273</v>
      </c>
      <c r="E11" s="37" t="s">
        <v>1267</v>
      </c>
      <c r="F11" s="36" t="s">
        <v>1274</v>
      </c>
      <c r="G11" s="36" t="s">
        <v>1275</v>
      </c>
      <c r="H11" s="36" t="s">
        <v>1276</v>
      </c>
      <c r="I11" s="36" t="s">
        <v>1277</v>
      </c>
      <c r="J11" s="37" t="s">
        <v>1253</v>
      </c>
      <c r="K11" s="37" t="s">
        <v>1045</v>
      </c>
      <c r="L11" s="37">
        <v>1</v>
      </c>
      <c r="M11" s="37" t="s">
        <v>1246</v>
      </c>
      <c r="N11" s="37" t="s">
        <v>1246</v>
      </c>
      <c r="O11" s="37">
        <v>1</v>
      </c>
      <c r="P11" s="37">
        <v>1</v>
      </c>
      <c r="Q11" s="37" t="s">
        <v>1246</v>
      </c>
    </row>
    <row r="12" spans="1:26" s="39" customFormat="1" ht="37.5" customHeight="1" x14ac:dyDescent="0.2">
      <c r="A12" s="36" t="s">
        <v>1012</v>
      </c>
      <c r="B12" s="37">
        <v>6.3</v>
      </c>
      <c r="C12" s="41">
        <v>3</v>
      </c>
      <c r="D12" s="36" t="s">
        <v>1278</v>
      </c>
      <c r="E12" s="37" t="s">
        <v>1267</v>
      </c>
      <c r="F12" s="36" t="s">
        <v>1279</v>
      </c>
      <c r="G12" s="36" t="s">
        <v>1280</v>
      </c>
      <c r="H12" s="36" t="s">
        <v>1281</v>
      </c>
      <c r="I12" s="36" t="s">
        <v>1282</v>
      </c>
      <c r="J12" s="37" t="s">
        <v>1253</v>
      </c>
      <c r="K12" s="37" t="s">
        <v>1045</v>
      </c>
      <c r="L12" s="37">
        <v>1</v>
      </c>
      <c r="M12" s="37">
        <v>1</v>
      </c>
      <c r="N12" s="37" t="s">
        <v>1246</v>
      </c>
      <c r="O12" s="37" t="s">
        <v>1246</v>
      </c>
      <c r="P12" s="37">
        <v>1</v>
      </c>
      <c r="Q12" s="37" t="s">
        <v>1246</v>
      </c>
    </row>
    <row r="13" spans="1:26" s="39" customFormat="1" ht="49.5" customHeight="1" x14ac:dyDescent="0.2">
      <c r="A13" s="36" t="s">
        <v>1283</v>
      </c>
      <c r="B13" s="37">
        <v>6.3</v>
      </c>
      <c r="C13" s="43">
        <v>4</v>
      </c>
      <c r="D13" s="36" t="s">
        <v>1284</v>
      </c>
      <c r="E13" s="37" t="s">
        <v>1285</v>
      </c>
      <c r="F13" s="37" t="s">
        <v>1246</v>
      </c>
      <c r="G13" s="36" t="s">
        <v>1286</v>
      </c>
      <c r="H13" s="36" t="s">
        <v>1287</v>
      </c>
      <c r="I13" s="36" t="s">
        <v>1288</v>
      </c>
      <c r="J13" s="37" t="s">
        <v>1253</v>
      </c>
      <c r="K13" s="37" t="s">
        <v>1045</v>
      </c>
      <c r="L13" s="37">
        <v>1</v>
      </c>
      <c r="M13" s="37" t="s">
        <v>1246</v>
      </c>
      <c r="N13" s="37" t="s">
        <v>1246</v>
      </c>
      <c r="O13" s="37">
        <v>2</v>
      </c>
      <c r="P13" s="37" t="s">
        <v>1246</v>
      </c>
      <c r="Q13" s="37">
        <v>1</v>
      </c>
    </row>
    <row r="14" spans="1:26" s="39" customFormat="1" ht="49.5" customHeight="1" x14ac:dyDescent="0.2">
      <c r="A14" s="36" t="s">
        <v>1289</v>
      </c>
      <c r="B14" s="37">
        <v>6.3</v>
      </c>
      <c r="C14" s="43">
        <v>4</v>
      </c>
      <c r="D14" s="36" t="s">
        <v>1290</v>
      </c>
      <c r="E14" s="37" t="s">
        <v>1285</v>
      </c>
      <c r="F14" s="37" t="s">
        <v>1246</v>
      </c>
      <c r="G14" s="36" t="s">
        <v>1291</v>
      </c>
      <c r="H14" s="36" t="s">
        <v>1292</v>
      </c>
      <c r="I14" s="36" t="s">
        <v>1293</v>
      </c>
      <c r="J14" s="37" t="s">
        <v>1253</v>
      </c>
      <c r="K14" s="37" t="s">
        <v>1045</v>
      </c>
      <c r="L14" s="37">
        <v>1</v>
      </c>
      <c r="M14" s="37" t="s">
        <v>1246</v>
      </c>
      <c r="N14" s="37">
        <v>2</v>
      </c>
      <c r="O14" s="37" t="s">
        <v>1246</v>
      </c>
      <c r="P14" s="37" t="s">
        <v>1246</v>
      </c>
      <c r="Q14" s="37">
        <v>1</v>
      </c>
    </row>
    <row r="15" spans="1:26" s="39" customFormat="1" ht="49.5" customHeight="1" x14ac:dyDescent="0.2">
      <c r="A15" s="36" t="s">
        <v>1294</v>
      </c>
      <c r="B15" s="37">
        <v>6.3</v>
      </c>
      <c r="C15" s="43">
        <v>4</v>
      </c>
      <c r="D15" s="36" t="s">
        <v>1295</v>
      </c>
      <c r="E15" s="37" t="s">
        <v>1285</v>
      </c>
      <c r="F15" s="36" t="s">
        <v>1279</v>
      </c>
      <c r="G15" s="36" t="s">
        <v>1262</v>
      </c>
      <c r="H15" s="36" t="s">
        <v>1263</v>
      </c>
      <c r="I15" s="36" t="s">
        <v>1296</v>
      </c>
      <c r="J15" s="37" t="s">
        <v>1253</v>
      </c>
      <c r="K15" s="37" t="s">
        <v>1045</v>
      </c>
      <c r="L15" s="37">
        <v>2</v>
      </c>
      <c r="M15" s="37">
        <v>1</v>
      </c>
      <c r="N15" s="37" t="s">
        <v>1246</v>
      </c>
      <c r="O15" s="37" t="s">
        <v>1246</v>
      </c>
      <c r="P15" s="37">
        <v>1</v>
      </c>
      <c r="Q15" s="37" t="s">
        <v>1246</v>
      </c>
    </row>
    <row r="16" spans="1:26" s="39" customFormat="1" ht="49.5" customHeight="1" x14ac:dyDescent="0.2">
      <c r="A16" s="36" t="s">
        <v>456</v>
      </c>
      <c r="B16" s="37">
        <v>6.3</v>
      </c>
      <c r="C16" s="43">
        <v>4</v>
      </c>
      <c r="D16" s="36" t="s">
        <v>1297</v>
      </c>
      <c r="E16" s="37" t="s">
        <v>1285</v>
      </c>
      <c r="F16" s="36" t="s">
        <v>1298</v>
      </c>
      <c r="G16" s="36" t="s">
        <v>1299</v>
      </c>
      <c r="H16" s="36" t="s">
        <v>1300</v>
      </c>
      <c r="I16" s="36" t="s">
        <v>1301</v>
      </c>
      <c r="J16" s="37" t="s">
        <v>1271</v>
      </c>
      <c r="K16" s="37" t="s">
        <v>1302</v>
      </c>
      <c r="L16" s="37">
        <v>1</v>
      </c>
      <c r="M16" s="37">
        <v>2</v>
      </c>
      <c r="N16" s="37" t="s">
        <v>1246</v>
      </c>
      <c r="O16" s="37" t="s">
        <v>1246</v>
      </c>
      <c r="P16" s="37">
        <v>1</v>
      </c>
      <c r="Q16" s="37" t="s">
        <v>1246</v>
      </c>
    </row>
    <row r="17" spans="1:17" s="39" customFormat="1" ht="86.25" customHeight="1" x14ac:dyDescent="0.2">
      <c r="A17" s="36" t="s">
        <v>1303</v>
      </c>
      <c r="B17" s="37">
        <v>6.7</v>
      </c>
      <c r="C17" s="43">
        <v>4</v>
      </c>
      <c r="D17" s="36" t="s">
        <v>1304</v>
      </c>
      <c r="E17" s="37" t="s">
        <v>1305</v>
      </c>
      <c r="F17" s="36" t="s">
        <v>1279</v>
      </c>
      <c r="G17" s="36" t="s">
        <v>1306</v>
      </c>
      <c r="H17" s="36" t="s">
        <v>1307</v>
      </c>
      <c r="I17" s="36" t="s">
        <v>1308</v>
      </c>
      <c r="J17" s="37" t="s">
        <v>1271</v>
      </c>
      <c r="K17" s="37" t="s">
        <v>1302</v>
      </c>
      <c r="L17" s="37">
        <v>2</v>
      </c>
      <c r="M17" s="37">
        <v>2</v>
      </c>
      <c r="N17" s="37" t="s">
        <v>1246</v>
      </c>
      <c r="O17" s="37" t="s">
        <v>1246</v>
      </c>
      <c r="P17" s="37" t="s">
        <v>1246</v>
      </c>
      <c r="Q17" s="37" t="s">
        <v>1246</v>
      </c>
    </row>
    <row r="18" spans="1:17" s="39" customFormat="1" ht="37.5" customHeight="1" x14ac:dyDescent="0.2">
      <c r="A18" s="36" t="s">
        <v>1309</v>
      </c>
      <c r="B18" s="37">
        <v>7.1</v>
      </c>
      <c r="C18" s="43">
        <v>4</v>
      </c>
      <c r="D18" s="36" t="s">
        <v>1310</v>
      </c>
      <c r="E18" s="37" t="s">
        <v>1305</v>
      </c>
      <c r="F18" s="37" t="s">
        <v>1246</v>
      </c>
      <c r="G18" s="36" t="s">
        <v>1311</v>
      </c>
      <c r="H18" s="36" t="s">
        <v>1312</v>
      </c>
      <c r="I18" s="36" t="s">
        <v>1313</v>
      </c>
      <c r="J18" s="37" t="s">
        <v>1271</v>
      </c>
      <c r="K18" s="37" t="s">
        <v>1314</v>
      </c>
      <c r="L18" s="37">
        <v>1</v>
      </c>
      <c r="M18" s="37">
        <v>2</v>
      </c>
      <c r="N18" s="37" t="s">
        <v>1246</v>
      </c>
      <c r="O18" s="37" t="s">
        <v>1246</v>
      </c>
      <c r="P18" s="37" t="s">
        <v>1246</v>
      </c>
      <c r="Q18" s="37">
        <v>1</v>
      </c>
    </row>
    <row r="19" spans="1:17" s="39" customFormat="1" ht="49.5" customHeight="1" x14ac:dyDescent="0.2">
      <c r="A19" s="36" t="s">
        <v>1315</v>
      </c>
      <c r="B19" s="37">
        <v>7.1</v>
      </c>
      <c r="C19" s="43">
        <v>4</v>
      </c>
      <c r="D19" s="36" t="s">
        <v>1316</v>
      </c>
      <c r="E19" s="37" t="s">
        <v>1305</v>
      </c>
      <c r="F19" s="37" t="s">
        <v>1317</v>
      </c>
      <c r="G19" s="36" t="s">
        <v>1318</v>
      </c>
      <c r="H19" s="36" t="s">
        <v>1319</v>
      </c>
      <c r="I19" s="36" t="s">
        <v>1320</v>
      </c>
      <c r="J19" s="37" t="s">
        <v>1253</v>
      </c>
      <c r="K19" s="37" t="s">
        <v>1045</v>
      </c>
      <c r="L19" s="37" t="s">
        <v>1246</v>
      </c>
      <c r="M19" s="37">
        <v>1</v>
      </c>
      <c r="N19" s="37">
        <v>2</v>
      </c>
      <c r="O19" s="37" t="s">
        <v>1246</v>
      </c>
      <c r="P19" s="37" t="s">
        <v>1246</v>
      </c>
      <c r="Q19" s="37">
        <v>1</v>
      </c>
    </row>
    <row r="20" spans="1:17" s="39" customFormat="1" ht="49.5" customHeight="1" x14ac:dyDescent="0.2">
      <c r="A20" s="36" t="s">
        <v>1321</v>
      </c>
      <c r="B20" s="37">
        <v>7.2</v>
      </c>
      <c r="C20" s="43">
        <v>4</v>
      </c>
      <c r="D20" s="36" t="s">
        <v>1322</v>
      </c>
      <c r="E20" s="37" t="s">
        <v>1305</v>
      </c>
      <c r="F20" s="37" t="s">
        <v>1246</v>
      </c>
      <c r="G20" s="36" t="s">
        <v>1323</v>
      </c>
      <c r="H20" s="36" t="s">
        <v>1324</v>
      </c>
      <c r="I20" s="36" t="s">
        <v>1325</v>
      </c>
      <c r="J20" s="37" t="s">
        <v>1253</v>
      </c>
      <c r="K20" s="37" t="s">
        <v>1045</v>
      </c>
      <c r="L20" s="37" t="s">
        <v>1246</v>
      </c>
      <c r="M20" s="37">
        <v>2</v>
      </c>
      <c r="N20" s="37">
        <v>1</v>
      </c>
      <c r="O20" s="37" t="s">
        <v>1246</v>
      </c>
      <c r="P20" s="37" t="s">
        <v>1246</v>
      </c>
      <c r="Q20" s="37">
        <v>1</v>
      </c>
    </row>
    <row r="21" spans="1:17" s="39" customFormat="1" ht="61.5" customHeight="1" x14ac:dyDescent="0.2">
      <c r="A21" s="36" t="s">
        <v>1326</v>
      </c>
      <c r="B21" s="37" t="s">
        <v>1327</v>
      </c>
      <c r="C21" s="43">
        <v>4</v>
      </c>
      <c r="D21" s="36" t="s">
        <v>1328</v>
      </c>
      <c r="E21" s="37" t="s">
        <v>1305</v>
      </c>
      <c r="F21" s="36" t="s">
        <v>1298</v>
      </c>
      <c r="G21" s="36" t="s">
        <v>1329</v>
      </c>
      <c r="H21" s="36" t="s">
        <v>1330</v>
      </c>
      <c r="I21" s="36" t="s">
        <v>1331</v>
      </c>
      <c r="J21" s="37" t="s">
        <v>1271</v>
      </c>
      <c r="K21" s="37" t="s">
        <v>1302</v>
      </c>
      <c r="L21" s="37">
        <v>1</v>
      </c>
      <c r="M21" s="37">
        <v>2</v>
      </c>
      <c r="N21" s="37">
        <v>1</v>
      </c>
      <c r="O21" s="37" t="s">
        <v>1246</v>
      </c>
      <c r="P21" s="37" t="s">
        <v>1246</v>
      </c>
      <c r="Q21" s="37" t="s">
        <v>1246</v>
      </c>
    </row>
    <row r="22" spans="1:17" s="39" customFormat="1" ht="37.5" customHeight="1" x14ac:dyDescent="0.2">
      <c r="A22" s="44" t="s">
        <v>1332</v>
      </c>
      <c r="B22" s="45">
        <v>7.5</v>
      </c>
      <c r="C22" s="46">
        <v>4</v>
      </c>
      <c r="D22" s="47" t="s">
        <v>1333</v>
      </c>
      <c r="E22" s="45" t="s">
        <v>1305</v>
      </c>
      <c r="F22" s="47" t="s">
        <v>1279</v>
      </c>
      <c r="G22" s="47" t="s">
        <v>1334</v>
      </c>
      <c r="H22" s="47" t="s">
        <v>1335</v>
      </c>
      <c r="I22" s="47" t="s">
        <v>1336</v>
      </c>
      <c r="J22" s="45" t="s">
        <v>1271</v>
      </c>
      <c r="K22" s="45" t="s">
        <v>1045</v>
      </c>
      <c r="L22" s="45">
        <v>1</v>
      </c>
      <c r="M22" s="45" t="s">
        <v>1246</v>
      </c>
      <c r="N22" s="45">
        <v>1</v>
      </c>
      <c r="O22" s="45">
        <v>1</v>
      </c>
      <c r="P22" s="45">
        <v>1</v>
      </c>
      <c r="Q22" s="45" t="s">
        <v>1246</v>
      </c>
    </row>
    <row r="23" spans="1:17" ht="49.5" customHeight="1" x14ac:dyDescent="0.2">
      <c r="A23" s="44" t="s">
        <v>1337</v>
      </c>
      <c r="B23" s="45" t="s">
        <v>1338</v>
      </c>
      <c r="C23" s="46">
        <v>4</v>
      </c>
      <c r="D23" s="47" t="s">
        <v>1339</v>
      </c>
      <c r="E23" s="45" t="s">
        <v>1305</v>
      </c>
      <c r="F23" s="45" t="s">
        <v>1246</v>
      </c>
      <c r="G23" s="47" t="s">
        <v>1340</v>
      </c>
      <c r="H23" s="47" t="s">
        <v>1341</v>
      </c>
      <c r="I23" s="45" t="s">
        <v>1246</v>
      </c>
      <c r="J23" s="45" t="s">
        <v>1271</v>
      </c>
      <c r="K23" s="45" t="s">
        <v>1045</v>
      </c>
      <c r="L23" s="45" t="s">
        <v>1246</v>
      </c>
      <c r="M23" s="45" t="s">
        <v>1246</v>
      </c>
      <c r="N23" s="45">
        <v>2</v>
      </c>
      <c r="O23" s="45" t="s">
        <v>1246</v>
      </c>
      <c r="P23" s="45">
        <v>1</v>
      </c>
      <c r="Q23" s="45">
        <v>1</v>
      </c>
    </row>
    <row r="24" spans="1:17" ht="15.75" customHeight="1" x14ac:dyDescent="0.15">
      <c r="A24" s="4"/>
      <c r="B24" s="1"/>
      <c r="C24" s="1"/>
      <c r="D24" s="3"/>
      <c r="E24" s="316"/>
      <c r="F24" s="4"/>
      <c r="G24" s="3"/>
      <c r="H24" s="3"/>
      <c r="I24" s="3"/>
      <c r="J24" s="2"/>
      <c r="K24" s="2"/>
      <c r="L24" s="1"/>
      <c r="M24" s="1"/>
      <c r="N24" s="1"/>
      <c r="O24" s="1"/>
      <c r="P24" s="1"/>
      <c r="Q24" s="1"/>
    </row>
    <row r="25" spans="1:17" ht="15.75" customHeight="1" x14ac:dyDescent="0.15">
      <c r="A25" s="4"/>
      <c r="B25" s="1"/>
      <c r="C25" s="1"/>
      <c r="D25" s="3"/>
      <c r="E25" s="316"/>
      <c r="F25" s="4"/>
      <c r="G25" s="3"/>
      <c r="H25" s="3"/>
      <c r="I25" s="3"/>
      <c r="J25" s="2"/>
      <c r="K25" s="2"/>
      <c r="L25" s="1"/>
      <c r="M25" s="1"/>
      <c r="N25" s="1"/>
      <c r="O25" s="1"/>
      <c r="P25" s="1"/>
      <c r="Q25" s="1"/>
    </row>
    <row r="26" spans="1:17" ht="15.75" customHeight="1" x14ac:dyDescent="0.15">
      <c r="A26" s="4"/>
      <c r="B26" s="1"/>
      <c r="C26" s="1"/>
      <c r="D26" s="3"/>
      <c r="E26" s="316"/>
      <c r="F26" s="4"/>
      <c r="G26" s="3"/>
      <c r="H26" s="3"/>
      <c r="I26" s="3"/>
      <c r="J26" s="2"/>
      <c r="K26" s="2"/>
      <c r="L26" s="1"/>
      <c r="M26" s="1"/>
      <c r="N26" s="1"/>
      <c r="O26" s="1"/>
      <c r="P26" s="1"/>
      <c r="Q26" s="1"/>
    </row>
    <row r="27" spans="1:17" ht="15.75" customHeight="1" x14ac:dyDescent="0.15">
      <c r="A27" s="4"/>
      <c r="B27" s="1"/>
      <c r="C27" s="1"/>
      <c r="D27" s="3"/>
      <c r="E27" s="316"/>
      <c r="F27" s="4"/>
      <c r="G27" s="3"/>
      <c r="H27" s="3"/>
      <c r="I27" s="3"/>
      <c r="J27" s="2"/>
      <c r="K27" s="2"/>
      <c r="L27" s="1"/>
      <c r="M27" s="1"/>
      <c r="N27" s="1"/>
      <c r="O27" s="1"/>
      <c r="P27" s="1"/>
      <c r="Q27" s="1"/>
    </row>
    <row r="28" spans="1:17" ht="15.75" customHeight="1" x14ac:dyDescent="0.15">
      <c r="A28" s="4"/>
      <c r="B28" s="1"/>
      <c r="C28" s="1"/>
      <c r="D28" s="3"/>
      <c r="E28" s="316"/>
      <c r="F28" s="4"/>
      <c r="G28" s="3"/>
      <c r="H28" s="3"/>
      <c r="I28" s="3"/>
      <c r="J28" s="2"/>
      <c r="K28" s="2"/>
      <c r="L28" s="1"/>
      <c r="M28" s="1"/>
      <c r="N28" s="1"/>
      <c r="O28" s="1"/>
      <c r="P28" s="1"/>
      <c r="Q28" s="1"/>
    </row>
    <row r="29" spans="1:17" ht="15.75" customHeight="1" x14ac:dyDescent="0.15">
      <c r="A29" s="4"/>
      <c r="B29" s="1"/>
      <c r="C29" s="1"/>
      <c r="D29" s="3"/>
      <c r="E29" s="316"/>
      <c r="F29" s="4"/>
      <c r="G29" s="3"/>
      <c r="H29" s="3"/>
      <c r="I29" s="3"/>
      <c r="J29" s="2"/>
      <c r="K29" s="2"/>
      <c r="L29" s="1"/>
      <c r="M29" s="1"/>
      <c r="N29" s="1"/>
      <c r="O29" s="1"/>
      <c r="P29" s="1"/>
      <c r="Q29" s="1"/>
    </row>
    <row r="30" spans="1:17" ht="15.75" customHeight="1" x14ac:dyDescent="0.15">
      <c r="A30" s="4"/>
      <c r="B30" s="1"/>
      <c r="C30" s="1"/>
      <c r="D30" s="3"/>
      <c r="E30" s="316"/>
      <c r="F30" s="4"/>
      <c r="G30" s="3"/>
      <c r="H30" s="3"/>
      <c r="I30" s="3"/>
      <c r="J30" s="2"/>
      <c r="K30" s="2"/>
      <c r="L30" s="1"/>
      <c r="M30" s="1"/>
      <c r="N30" s="1"/>
      <c r="O30" s="1"/>
      <c r="P30" s="1"/>
      <c r="Q30" s="1"/>
    </row>
    <row r="31" spans="1:17" ht="15.75" customHeight="1" x14ac:dyDescent="0.15">
      <c r="A31" s="4"/>
      <c r="B31" s="1"/>
      <c r="C31" s="1"/>
      <c r="D31" s="3"/>
      <c r="E31" s="316"/>
      <c r="F31" s="4"/>
      <c r="G31" s="3"/>
      <c r="H31" s="3"/>
      <c r="I31" s="3"/>
      <c r="J31" s="2"/>
      <c r="K31" s="2"/>
      <c r="L31" s="1"/>
      <c r="M31" s="1"/>
      <c r="N31" s="1"/>
      <c r="O31" s="1"/>
      <c r="P31" s="1"/>
      <c r="Q31" s="1"/>
    </row>
    <row r="32" spans="1:17" ht="15.75" customHeight="1" x14ac:dyDescent="0.15">
      <c r="A32" s="4"/>
      <c r="B32" s="1"/>
      <c r="C32" s="1"/>
      <c r="D32" s="3"/>
      <c r="E32" s="316"/>
      <c r="F32" s="4"/>
      <c r="G32" s="3"/>
      <c r="H32" s="3"/>
      <c r="I32" s="3"/>
      <c r="J32" s="2"/>
      <c r="K32" s="2"/>
      <c r="L32" s="1"/>
      <c r="M32" s="1"/>
      <c r="N32" s="1"/>
      <c r="O32" s="1"/>
      <c r="P32" s="1"/>
      <c r="Q32" s="1"/>
    </row>
    <row r="33" spans="1:17" ht="15.75" customHeight="1" x14ac:dyDescent="0.15">
      <c r="A33" s="4"/>
      <c r="B33" s="1"/>
      <c r="C33" s="1"/>
      <c r="D33" s="3"/>
      <c r="E33" s="316"/>
      <c r="F33" s="4"/>
      <c r="G33" s="3"/>
      <c r="H33" s="3"/>
      <c r="I33" s="3"/>
      <c r="J33" s="2"/>
      <c r="K33" s="2"/>
      <c r="L33" s="1"/>
      <c r="M33" s="1"/>
      <c r="N33" s="1"/>
      <c r="O33" s="1"/>
      <c r="P33" s="1"/>
      <c r="Q33" s="1"/>
    </row>
    <row r="34" spans="1:17" ht="15.75" customHeight="1" x14ac:dyDescent="0.15">
      <c r="A34" s="4"/>
      <c r="B34" s="1"/>
      <c r="C34" s="1"/>
      <c r="D34" s="3"/>
      <c r="E34" s="316"/>
      <c r="F34" s="4"/>
      <c r="G34" s="3"/>
      <c r="H34" s="3"/>
      <c r="I34" s="3"/>
      <c r="J34" s="2"/>
      <c r="K34" s="2"/>
      <c r="L34" s="1"/>
      <c r="M34" s="1"/>
      <c r="N34" s="1"/>
      <c r="O34" s="1"/>
      <c r="P34" s="1"/>
      <c r="Q34" s="1"/>
    </row>
    <row r="35" spans="1:17" ht="15.75" customHeight="1" x14ac:dyDescent="0.15">
      <c r="A35" s="4"/>
      <c r="B35" s="1"/>
      <c r="C35" s="1"/>
      <c r="D35" s="3"/>
      <c r="E35" s="316"/>
      <c r="F35" s="4"/>
      <c r="G35" s="3"/>
      <c r="H35" s="3"/>
      <c r="I35" s="3"/>
      <c r="J35" s="2"/>
      <c r="K35" s="2"/>
      <c r="L35" s="1"/>
      <c r="M35" s="1"/>
      <c r="N35" s="1"/>
      <c r="O35" s="1"/>
      <c r="P35" s="1"/>
      <c r="Q35" s="1"/>
    </row>
    <row r="36" spans="1:17" ht="15.75" customHeight="1" x14ac:dyDescent="0.15">
      <c r="A36" s="4"/>
      <c r="B36" s="1"/>
      <c r="C36" s="1"/>
      <c r="D36" s="3"/>
      <c r="E36" s="316"/>
      <c r="F36" s="4"/>
      <c r="G36" s="3"/>
      <c r="H36" s="3"/>
      <c r="I36" s="3"/>
      <c r="J36" s="2"/>
      <c r="K36" s="2"/>
      <c r="L36" s="1"/>
      <c r="M36" s="1"/>
      <c r="N36" s="1"/>
      <c r="O36" s="1"/>
      <c r="P36" s="1"/>
      <c r="Q36" s="1"/>
    </row>
    <row r="37" spans="1:17" ht="15.75" customHeight="1" x14ac:dyDescent="0.15">
      <c r="A37" s="4"/>
      <c r="B37" s="1"/>
      <c r="C37" s="1"/>
      <c r="D37" s="3"/>
      <c r="E37" s="316"/>
      <c r="F37" s="4"/>
      <c r="G37" s="3"/>
      <c r="H37" s="3"/>
      <c r="I37" s="3"/>
      <c r="J37" s="2"/>
      <c r="K37" s="2"/>
      <c r="L37" s="1"/>
      <c r="M37" s="1"/>
      <c r="N37" s="1"/>
      <c r="O37" s="1"/>
      <c r="P37" s="1"/>
      <c r="Q37" s="1"/>
    </row>
    <row r="38" spans="1:17" ht="15.75" customHeight="1" x14ac:dyDescent="0.15">
      <c r="A38" s="4"/>
      <c r="B38" s="1"/>
      <c r="C38" s="1"/>
      <c r="D38" s="3"/>
      <c r="E38" s="316"/>
      <c r="F38" s="4"/>
      <c r="G38" s="3"/>
      <c r="H38" s="3"/>
      <c r="I38" s="3"/>
      <c r="J38" s="2"/>
      <c r="K38" s="2"/>
      <c r="L38" s="1"/>
      <c r="M38" s="1"/>
      <c r="N38" s="1"/>
      <c r="O38" s="1"/>
      <c r="P38" s="1"/>
      <c r="Q38" s="1"/>
    </row>
    <row r="39" spans="1:17" ht="15.75" customHeight="1" x14ac:dyDescent="0.15">
      <c r="A39" s="4"/>
      <c r="B39" s="1"/>
      <c r="C39" s="1"/>
      <c r="D39" s="3"/>
      <c r="E39" s="316"/>
      <c r="F39" s="4"/>
      <c r="G39" s="3"/>
      <c r="H39" s="3"/>
      <c r="I39" s="3"/>
      <c r="J39" s="2"/>
      <c r="K39" s="2"/>
      <c r="L39" s="1"/>
      <c r="M39" s="1"/>
      <c r="N39" s="1"/>
      <c r="O39" s="1"/>
      <c r="P39" s="1"/>
      <c r="Q39" s="1"/>
    </row>
    <row r="40" spans="1:17" ht="15.75" customHeight="1" x14ac:dyDescent="0.15">
      <c r="A40" s="4"/>
      <c r="B40" s="1"/>
      <c r="C40" s="1"/>
      <c r="D40" s="3"/>
      <c r="E40" s="316"/>
      <c r="F40" s="4"/>
      <c r="G40" s="3"/>
      <c r="H40" s="3"/>
      <c r="I40" s="3"/>
      <c r="J40" s="2"/>
      <c r="K40" s="2"/>
      <c r="L40" s="1"/>
      <c r="M40" s="1"/>
      <c r="N40" s="1"/>
      <c r="O40" s="1"/>
      <c r="P40" s="1"/>
      <c r="Q40" s="1"/>
    </row>
    <row r="41" spans="1:17" ht="15.75" customHeight="1" x14ac:dyDescent="0.15">
      <c r="A41" s="4"/>
      <c r="B41" s="1"/>
      <c r="C41" s="1"/>
      <c r="D41" s="3"/>
      <c r="E41" s="316"/>
      <c r="F41" s="4"/>
      <c r="G41" s="3"/>
      <c r="H41" s="3"/>
      <c r="I41" s="3"/>
      <c r="J41" s="2"/>
      <c r="K41" s="2"/>
      <c r="L41" s="1"/>
      <c r="M41" s="1"/>
      <c r="N41" s="1"/>
      <c r="O41" s="1"/>
      <c r="P41" s="1"/>
      <c r="Q41" s="1"/>
    </row>
    <row r="42" spans="1:17" ht="15.75" customHeight="1" x14ac:dyDescent="0.15">
      <c r="A42" s="4"/>
      <c r="B42" s="1"/>
      <c r="C42" s="1"/>
      <c r="D42" s="3"/>
      <c r="E42" s="316"/>
      <c r="F42" s="4"/>
      <c r="G42" s="3"/>
      <c r="H42" s="3"/>
      <c r="I42" s="3"/>
      <c r="J42" s="2"/>
      <c r="K42" s="2"/>
      <c r="L42" s="1"/>
      <c r="M42" s="1"/>
      <c r="N42" s="1"/>
      <c r="O42" s="1"/>
      <c r="P42" s="1"/>
      <c r="Q42" s="1"/>
    </row>
    <row r="43" spans="1:17" ht="15.75" customHeight="1" x14ac:dyDescent="0.15">
      <c r="A43" s="4"/>
      <c r="B43" s="1"/>
      <c r="C43" s="1"/>
      <c r="D43" s="3"/>
      <c r="E43" s="316"/>
      <c r="F43" s="4"/>
      <c r="G43" s="3"/>
      <c r="H43" s="3"/>
      <c r="I43" s="3"/>
      <c r="J43" s="2"/>
      <c r="K43" s="2"/>
      <c r="L43" s="1"/>
      <c r="M43" s="1"/>
      <c r="N43" s="1"/>
      <c r="O43" s="1"/>
      <c r="P43" s="1"/>
      <c r="Q43" s="1"/>
    </row>
    <row r="44" spans="1:17" ht="15.75" customHeight="1" x14ac:dyDescent="0.15">
      <c r="A44" s="4"/>
      <c r="B44" s="1"/>
      <c r="C44" s="1"/>
      <c r="D44" s="3"/>
      <c r="E44" s="316"/>
      <c r="F44" s="4"/>
      <c r="G44" s="3"/>
      <c r="H44" s="3"/>
      <c r="I44" s="3"/>
      <c r="J44" s="2"/>
      <c r="K44" s="2"/>
      <c r="L44" s="1"/>
      <c r="M44" s="1"/>
      <c r="N44" s="1"/>
      <c r="O44" s="1"/>
      <c r="P44" s="1"/>
      <c r="Q44" s="1"/>
    </row>
    <row r="45" spans="1:17" ht="15.75" customHeight="1" x14ac:dyDescent="0.15">
      <c r="A45" s="4"/>
      <c r="B45" s="1"/>
      <c r="C45" s="1"/>
      <c r="D45" s="3"/>
      <c r="E45" s="316"/>
      <c r="F45" s="4"/>
      <c r="G45" s="3"/>
      <c r="H45" s="3"/>
      <c r="I45" s="3"/>
      <c r="J45" s="2"/>
      <c r="K45" s="2"/>
      <c r="L45" s="1"/>
      <c r="M45" s="1"/>
      <c r="N45" s="1"/>
      <c r="O45" s="1"/>
      <c r="P45" s="1"/>
      <c r="Q45" s="1"/>
    </row>
    <row r="46" spans="1:17" ht="15.75" customHeight="1" x14ac:dyDescent="0.15">
      <c r="A46" s="4"/>
      <c r="B46" s="1"/>
      <c r="C46" s="1"/>
      <c r="D46" s="3"/>
      <c r="E46" s="316"/>
      <c r="F46" s="4"/>
      <c r="G46" s="3"/>
      <c r="H46" s="3"/>
      <c r="I46" s="3"/>
      <c r="J46" s="2"/>
      <c r="K46" s="2"/>
      <c r="L46" s="1"/>
      <c r="M46" s="1"/>
      <c r="N46" s="1"/>
      <c r="O46" s="1"/>
      <c r="P46" s="1"/>
      <c r="Q46" s="1"/>
    </row>
    <row r="47" spans="1:17" ht="15.75" customHeight="1" x14ac:dyDescent="0.15">
      <c r="A47" s="4"/>
      <c r="B47" s="1"/>
      <c r="C47" s="1"/>
      <c r="D47" s="3"/>
      <c r="E47" s="316"/>
      <c r="F47" s="4"/>
      <c r="G47" s="3"/>
      <c r="H47" s="3"/>
      <c r="I47" s="3"/>
      <c r="J47" s="2"/>
      <c r="K47" s="2"/>
      <c r="L47" s="1"/>
      <c r="M47" s="1"/>
      <c r="N47" s="1"/>
      <c r="O47" s="1"/>
      <c r="P47" s="1"/>
      <c r="Q47" s="1"/>
    </row>
    <row r="48" spans="1:17" ht="15.75" customHeight="1" x14ac:dyDescent="0.15">
      <c r="A48" s="4"/>
      <c r="B48" s="1"/>
      <c r="C48" s="1"/>
      <c r="D48" s="3"/>
      <c r="E48" s="316"/>
      <c r="F48" s="4"/>
      <c r="G48" s="3"/>
      <c r="H48" s="3"/>
      <c r="I48" s="3"/>
      <c r="J48" s="2"/>
      <c r="K48" s="2"/>
      <c r="L48" s="1"/>
      <c r="M48" s="1"/>
      <c r="N48" s="1"/>
      <c r="O48" s="1"/>
      <c r="P48" s="1"/>
      <c r="Q48" s="1"/>
    </row>
    <row r="49" spans="1:17" ht="15.75" customHeight="1" x14ac:dyDescent="0.15">
      <c r="A49" s="4"/>
      <c r="B49" s="1"/>
      <c r="C49" s="1"/>
      <c r="D49" s="3"/>
      <c r="E49" s="316"/>
      <c r="F49" s="4"/>
      <c r="G49" s="3"/>
      <c r="H49" s="3"/>
      <c r="I49" s="3"/>
      <c r="J49" s="2"/>
      <c r="K49" s="2"/>
      <c r="L49" s="1"/>
      <c r="M49" s="1"/>
      <c r="N49" s="1"/>
      <c r="O49" s="1"/>
      <c r="P49" s="1"/>
      <c r="Q49" s="1"/>
    </row>
    <row r="50" spans="1:17" ht="15.75" customHeight="1" x14ac:dyDescent="0.15">
      <c r="A50" s="4"/>
      <c r="B50" s="1"/>
      <c r="C50" s="1"/>
      <c r="D50" s="3"/>
      <c r="E50" s="316"/>
      <c r="F50" s="4"/>
      <c r="G50" s="3"/>
      <c r="H50" s="3"/>
      <c r="I50" s="3"/>
      <c r="J50" s="2"/>
      <c r="K50" s="2"/>
      <c r="L50" s="1"/>
      <c r="M50" s="1"/>
      <c r="N50" s="1"/>
      <c r="O50" s="1"/>
      <c r="P50" s="1"/>
      <c r="Q50" s="1"/>
    </row>
    <row r="51" spans="1:17" ht="15.75" customHeight="1" x14ac:dyDescent="0.15">
      <c r="A51" s="4"/>
      <c r="B51" s="1"/>
      <c r="C51" s="1"/>
      <c r="D51" s="3"/>
      <c r="E51" s="316"/>
      <c r="F51" s="4"/>
      <c r="G51" s="3"/>
      <c r="H51" s="3"/>
      <c r="I51" s="3"/>
      <c r="J51" s="2"/>
      <c r="K51" s="2"/>
      <c r="L51" s="1"/>
      <c r="M51" s="1"/>
      <c r="N51" s="1"/>
      <c r="O51" s="1"/>
      <c r="P51" s="1"/>
      <c r="Q51" s="1"/>
    </row>
    <row r="52" spans="1:17" ht="15.75" customHeight="1" x14ac:dyDescent="0.15">
      <c r="A52" s="4"/>
      <c r="B52" s="1"/>
      <c r="C52" s="1"/>
      <c r="D52" s="3"/>
      <c r="E52" s="316"/>
      <c r="F52" s="4"/>
      <c r="G52" s="3"/>
      <c r="H52" s="3"/>
      <c r="I52" s="3"/>
      <c r="J52" s="2"/>
      <c r="K52" s="2"/>
      <c r="L52" s="1"/>
      <c r="M52" s="1"/>
      <c r="N52" s="1"/>
      <c r="O52" s="1"/>
      <c r="P52" s="1"/>
      <c r="Q52" s="1"/>
    </row>
    <row r="53" spans="1:17" ht="15.75" customHeight="1" x14ac:dyDescent="0.15">
      <c r="A53" s="4"/>
      <c r="B53" s="1"/>
      <c r="C53" s="1"/>
      <c r="D53" s="3"/>
      <c r="E53" s="316"/>
      <c r="F53" s="4"/>
      <c r="G53" s="3"/>
      <c r="H53" s="3"/>
      <c r="I53" s="3"/>
      <c r="J53" s="2"/>
      <c r="K53" s="2"/>
      <c r="L53" s="1"/>
      <c r="M53" s="1"/>
      <c r="N53" s="1"/>
      <c r="O53" s="1"/>
      <c r="P53" s="1"/>
      <c r="Q53" s="1"/>
    </row>
    <row r="54" spans="1:17" ht="15.75" customHeight="1" x14ac:dyDescent="0.15">
      <c r="A54" s="4"/>
      <c r="B54" s="1"/>
      <c r="C54" s="1"/>
      <c r="D54" s="3"/>
      <c r="E54" s="316"/>
      <c r="F54" s="4"/>
      <c r="G54" s="3"/>
      <c r="H54" s="3"/>
      <c r="I54" s="3"/>
      <c r="J54" s="2"/>
      <c r="K54" s="2"/>
      <c r="L54" s="1"/>
      <c r="M54" s="1"/>
      <c r="N54" s="1"/>
      <c r="O54" s="1"/>
      <c r="P54" s="1"/>
      <c r="Q54" s="1"/>
    </row>
    <row r="55" spans="1:17" ht="15.75" customHeight="1" x14ac:dyDescent="0.15">
      <c r="A55" s="4"/>
      <c r="B55" s="1"/>
      <c r="C55" s="1"/>
      <c r="D55" s="3"/>
      <c r="E55" s="316"/>
      <c r="F55" s="4"/>
      <c r="G55" s="3"/>
      <c r="H55" s="3"/>
      <c r="I55" s="3"/>
      <c r="J55" s="2"/>
      <c r="K55" s="2"/>
      <c r="L55" s="1"/>
      <c r="M55" s="1"/>
      <c r="N55" s="1"/>
      <c r="O55" s="1"/>
      <c r="P55" s="1"/>
      <c r="Q55" s="1"/>
    </row>
    <row r="56" spans="1:17" ht="15.75" customHeight="1" x14ac:dyDescent="0.15">
      <c r="A56" s="4"/>
      <c r="B56" s="1"/>
      <c r="C56" s="1"/>
      <c r="D56" s="3"/>
      <c r="E56" s="316"/>
      <c r="F56" s="4"/>
      <c r="G56" s="3"/>
      <c r="H56" s="3"/>
      <c r="I56" s="3"/>
      <c r="J56" s="2"/>
      <c r="K56" s="2"/>
      <c r="L56" s="1"/>
      <c r="M56" s="1"/>
      <c r="N56" s="1"/>
      <c r="O56" s="1"/>
      <c r="P56" s="1"/>
      <c r="Q56" s="1"/>
    </row>
    <row r="57" spans="1:17" ht="15.75" customHeight="1" x14ac:dyDescent="0.15">
      <c r="A57" s="4"/>
      <c r="B57" s="1"/>
      <c r="C57" s="1"/>
      <c r="D57" s="3"/>
      <c r="E57" s="316"/>
      <c r="F57" s="4"/>
      <c r="G57" s="3"/>
      <c r="H57" s="3"/>
      <c r="I57" s="3"/>
      <c r="J57" s="2"/>
      <c r="K57" s="2"/>
      <c r="L57" s="1"/>
      <c r="M57" s="1"/>
      <c r="N57" s="1"/>
      <c r="O57" s="1"/>
      <c r="P57" s="1"/>
      <c r="Q57" s="1"/>
    </row>
    <row r="58" spans="1:17" ht="15.75" customHeight="1" x14ac:dyDescent="0.15">
      <c r="A58" s="4"/>
      <c r="B58" s="1"/>
      <c r="C58" s="1"/>
      <c r="D58" s="3"/>
      <c r="E58" s="316"/>
      <c r="F58" s="4"/>
      <c r="G58" s="3"/>
      <c r="H58" s="3"/>
      <c r="I58" s="3"/>
      <c r="J58" s="2"/>
      <c r="K58" s="2"/>
      <c r="L58" s="1"/>
      <c r="M58" s="1"/>
      <c r="N58" s="1"/>
      <c r="O58" s="1"/>
      <c r="P58" s="1"/>
      <c r="Q58" s="1"/>
    </row>
    <row r="59" spans="1:17" ht="15.75" customHeight="1" x14ac:dyDescent="0.15">
      <c r="A59" s="4"/>
      <c r="B59" s="1"/>
      <c r="C59" s="1"/>
      <c r="D59" s="3"/>
      <c r="E59" s="316"/>
      <c r="F59" s="4"/>
      <c r="G59" s="3"/>
      <c r="H59" s="3"/>
      <c r="I59" s="3"/>
      <c r="J59" s="2"/>
      <c r="K59" s="2"/>
      <c r="L59" s="1"/>
      <c r="M59" s="1"/>
      <c r="N59" s="1"/>
      <c r="O59" s="1"/>
      <c r="P59" s="1"/>
      <c r="Q59" s="1"/>
    </row>
    <row r="60" spans="1:17" ht="15.75" customHeight="1" x14ac:dyDescent="0.15">
      <c r="A60" s="4"/>
      <c r="B60" s="1"/>
      <c r="C60" s="1"/>
      <c r="D60" s="3"/>
      <c r="E60" s="316"/>
      <c r="F60" s="4"/>
      <c r="G60" s="3"/>
      <c r="H60" s="3"/>
      <c r="I60" s="3"/>
      <c r="J60" s="2"/>
      <c r="K60" s="2"/>
      <c r="L60" s="1"/>
      <c r="M60" s="1"/>
      <c r="N60" s="1"/>
      <c r="O60" s="1"/>
      <c r="P60" s="1"/>
      <c r="Q60" s="1"/>
    </row>
    <row r="61" spans="1:17" ht="15.75" customHeight="1" x14ac:dyDescent="0.15">
      <c r="A61" s="4"/>
      <c r="B61" s="1"/>
      <c r="C61" s="1"/>
      <c r="D61" s="3"/>
      <c r="E61" s="316"/>
      <c r="F61" s="4"/>
      <c r="G61" s="3"/>
      <c r="H61" s="3"/>
      <c r="I61" s="3"/>
      <c r="J61" s="2"/>
      <c r="K61" s="2"/>
      <c r="L61" s="1"/>
      <c r="M61" s="1"/>
      <c r="N61" s="1"/>
      <c r="O61" s="1"/>
      <c r="P61" s="1"/>
      <c r="Q61" s="1"/>
    </row>
    <row r="62" spans="1:17" ht="15.75" customHeight="1" x14ac:dyDescent="0.15">
      <c r="A62" s="4"/>
      <c r="B62" s="1"/>
      <c r="C62" s="1"/>
      <c r="D62" s="3"/>
      <c r="E62" s="316"/>
      <c r="F62" s="4"/>
      <c r="G62" s="3"/>
      <c r="H62" s="3"/>
      <c r="I62" s="3"/>
      <c r="J62" s="2"/>
      <c r="K62" s="2"/>
      <c r="L62" s="1"/>
      <c r="M62" s="1"/>
      <c r="N62" s="1"/>
      <c r="O62" s="1"/>
      <c r="P62" s="1"/>
      <c r="Q62" s="1"/>
    </row>
    <row r="63" spans="1:17" ht="15.75" customHeight="1" x14ac:dyDescent="0.15">
      <c r="A63" s="4"/>
      <c r="B63" s="1"/>
      <c r="C63" s="1"/>
      <c r="D63" s="3"/>
      <c r="E63" s="316"/>
      <c r="F63" s="4"/>
      <c r="G63" s="3"/>
      <c r="H63" s="3"/>
      <c r="I63" s="3"/>
      <c r="J63" s="2"/>
      <c r="K63" s="2"/>
      <c r="L63" s="1"/>
      <c r="M63" s="1"/>
      <c r="N63" s="1"/>
      <c r="O63" s="1"/>
      <c r="P63" s="1"/>
      <c r="Q63" s="1"/>
    </row>
    <row r="64" spans="1:17" ht="15.75" customHeight="1" x14ac:dyDescent="0.15">
      <c r="A64" s="4"/>
      <c r="B64" s="1"/>
      <c r="C64" s="1"/>
      <c r="D64" s="3"/>
      <c r="E64" s="316"/>
      <c r="F64" s="4"/>
      <c r="G64" s="3"/>
      <c r="H64" s="3"/>
      <c r="I64" s="3"/>
      <c r="J64" s="2"/>
      <c r="K64" s="2"/>
      <c r="L64" s="1"/>
      <c r="M64" s="1"/>
      <c r="N64" s="1"/>
      <c r="O64" s="1"/>
      <c r="P64" s="1"/>
      <c r="Q64" s="1"/>
    </row>
    <row r="65" spans="1:17" ht="15.75" customHeight="1" x14ac:dyDescent="0.15">
      <c r="A65" s="4"/>
      <c r="B65" s="1"/>
      <c r="C65" s="1"/>
      <c r="D65" s="3"/>
      <c r="E65" s="316"/>
      <c r="F65" s="4"/>
      <c r="G65" s="3"/>
      <c r="H65" s="3"/>
      <c r="I65" s="3"/>
      <c r="J65" s="2"/>
      <c r="K65" s="2"/>
      <c r="L65" s="1"/>
      <c r="M65" s="1"/>
      <c r="N65" s="1"/>
      <c r="O65" s="1"/>
      <c r="P65" s="1"/>
      <c r="Q65" s="1"/>
    </row>
    <row r="66" spans="1:17" ht="15.75" customHeight="1" x14ac:dyDescent="0.15">
      <c r="A66" s="4"/>
      <c r="B66" s="1"/>
      <c r="C66" s="1"/>
      <c r="D66" s="3"/>
      <c r="E66" s="316"/>
      <c r="F66" s="4"/>
      <c r="G66" s="3"/>
      <c r="H66" s="3"/>
      <c r="I66" s="3"/>
      <c r="J66" s="2"/>
      <c r="K66" s="2"/>
      <c r="L66" s="1"/>
      <c r="M66" s="1"/>
      <c r="N66" s="1"/>
      <c r="O66" s="1"/>
      <c r="P66" s="1"/>
      <c r="Q66" s="1"/>
    </row>
    <row r="67" spans="1:17" ht="15.75" customHeight="1" x14ac:dyDescent="0.15">
      <c r="A67" s="4"/>
      <c r="B67" s="1"/>
      <c r="C67" s="1"/>
      <c r="D67" s="3"/>
      <c r="E67" s="316"/>
      <c r="F67" s="4"/>
      <c r="G67" s="3"/>
      <c r="H67" s="3"/>
      <c r="I67" s="3"/>
      <c r="J67" s="2"/>
      <c r="K67" s="2"/>
      <c r="L67" s="1"/>
      <c r="M67" s="1"/>
      <c r="N67" s="1"/>
      <c r="O67" s="1"/>
      <c r="P67" s="1"/>
      <c r="Q67" s="1"/>
    </row>
    <row r="68" spans="1:17" ht="15.75" customHeight="1" x14ac:dyDescent="0.15">
      <c r="A68" s="4"/>
      <c r="B68" s="1"/>
      <c r="C68" s="1"/>
      <c r="D68" s="3"/>
      <c r="E68" s="316"/>
      <c r="F68" s="4"/>
      <c r="G68" s="3"/>
      <c r="H68" s="3"/>
      <c r="I68" s="3"/>
      <c r="J68" s="2"/>
      <c r="K68" s="2"/>
      <c r="L68" s="1"/>
      <c r="M68" s="1"/>
      <c r="N68" s="1"/>
      <c r="O68" s="1"/>
      <c r="P68" s="1"/>
      <c r="Q68" s="1"/>
    </row>
    <row r="69" spans="1:17" ht="15.75" customHeight="1" x14ac:dyDescent="0.15">
      <c r="A69" s="4"/>
      <c r="B69" s="1"/>
      <c r="C69" s="1"/>
      <c r="D69" s="3"/>
      <c r="E69" s="316"/>
      <c r="F69" s="4"/>
      <c r="G69" s="3"/>
      <c r="H69" s="3"/>
      <c r="I69" s="3"/>
      <c r="J69" s="2"/>
      <c r="K69" s="2"/>
      <c r="L69" s="1"/>
      <c r="M69" s="1"/>
      <c r="N69" s="1"/>
      <c r="O69" s="1"/>
      <c r="P69" s="1"/>
      <c r="Q69" s="1"/>
    </row>
    <row r="70" spans="1:17" ht="15.75" customHeight="1" x14ac:dyDescent="0.15">
      <c r="A70" s="4"/>
      <c r="B70" s="1"/>
      <c r="C70" s="1"/>
      <c r="D70" s="3"/>
      <c r="E70" s="316"/>
      <c r="F70" s="4"/>
      <c r="G70" s="3"/>
      <c r="H70" s="3"/>
      <c r="I70" s="3"/>
      <c r="J70" s="2"/>
      <c r="K70" s="2"/>
      <c r="L70" s="1"/>
      <c r="M70" s="1"/>
      <c r="N70" s="1"/>
      <c r="O70" s="1"/>
      <c r="P70" s="1"/>
      <c r="Q70" s="1"/>
    </row>
    <row r="71" spans="1:17" ht="15.75" customHeight="1" x14ac:dyDescent="0.15">
      <c r="A71" s="4"/>
      <c r="B71" s="1"/>
      <c r="C71" s="1"/>
      <c r="D71" s="3"/>
      <c r="E71" s="316"/>
      <c r="F71" s="4"/>
      <c r="G71" s="3"/>
      <c r="H71" s="3"/>
      <c r="I71" s="3"/>
      <c r="J71" s="2"/>
      <c r="K71" s="2"/>
      <c r="L71" s="1"/>
      <c r="M71" s="1"/>
      <c r="N71" s="1"/>
      <c r="O71" s="1"/>
      <c r="P71" s="1"/>
      <c r="Q71" s="1"/>
    </row>
    <row r="72" spans="1:17" ht="15.75" customHeight="1" x14ac:dyDescent="0.15">
      <c r="A72" s="4"/>
      <c r="B72" s="1"/>
      <c r="C72" s="1"/>
      <c r="D72" s="3"/>
      <c r="E72" s="316"/>
      <c r="F72" s="4"/>
      <c r="G72" s="3"/>
      <c r="H72" s="3"/>
      <c r="I72" s="3"/>
      <c r="J72" s="2"/>
      <c r="K72" s="2"/>
      <c r="L72" s="1"/>
      <c r="M72" s="1"/>
      <c r="N72" s="1"/>
      <c r="O72" s="1"/>
      <c r="P72" s="1"/>
      <c r="Q72" s="1"/>
    </row>
    <row r="73" spans="1:17" ht="15.75" customHeight="1" x14ac:dyDescent="0.15">
      <c r="A73" s="4"/>
      <c r="B73" s="1"/>
      <c r="C73" s="1"/>
      <c r="D73" s="3"/>
      <c r="E73" s="316"/>
      <c r="F73" s="4"/>
      <c r="G73" s="3"/>
      <c r="H73" s="3"/>
      <c r="I73" s="3"/>
      <c r="J73" s="2"/>
      <c r="K73" s="2"/>
      <c r="L73" s="1"/>
      <c r="M73" s="1"/>
      <c r="N73" s="1"/>
      <c r="O73" s="1"/>
      <c r="P73" s="1"/>
      <c r="Q73" s="1"/>
    </row>
    <row r="74" spans="1:17" ht="15.75" customHeight="1" x14ac:dyDescent="0.15">
      <c r="A74" s="4"/>
      <c r="B74" s="1"/>
      <c r="C74" s="1"/>
      <c r="D74" s="3"/>
      <c r="E74" s="316"/>
      <c r="F74" s="4"/>
      <c r="G74" s="3"/>
      <c r="H74" s="3"/>
      <c r="I74" s="3"/>
      <c r="J74" s="2"/>
      <c r="K74" s="2"/>
      <c r="L74" s="1"/>
      <c r="M74" s="1"/>
      <c r="N74" s="1"/>
      <c r="O74" s="1"/>
      <c r="P74" s="1"/>
      <c r="Q74" s="1"/>
    </row>
    <row r="75" spans="1:17" ht="15.75" customHeight="1" x14ac:dyDescent="0.15">
      <c r="A75" s="4"/>
      <c r="B75" s="1"/>
      <c r="C75" s="1"/>
      <c r="D75" s="3"/>
      <c r="E75" s="316"/>
      <c r="F75" s="4"/>
      <c r="G75" s="3"/>
      <c r="H75" s="3"/>
      <c r="I75" s="3"/>
      <c r="J75" s="2"/>
      <c r="K75" s="2"/>
      <c r="L75" s="1"/>
      <c r="M75" s="1"/>
      <c r="N75" s="1"/>
      <c r="O75" s="1"/>
      <c r="P75" s="1"/>
      <c r="Q75" s="1"/>
    </row>
    <row r="76" spans="1:17" ht="15.75" customHeight="1" x14ac:dyDescent="0.15">
      <c r="A76" s="4"/>
      <c r="B76" s="1"/>
      <c r="C76" s="1"/>
      <c r="D76" s="3"/>
      <c r="E76" s="316"/>
      <c r="F76" s="4"/>
      <c r="G76" s="3"/>
      <c r="H76" s="3"/>
      <c r="I76" s="3"/>
      <c r="J76" s="2"/>
      <c r="K76" s="2"/>
      <c r="L76" s="1"/>
      <c r="M76" s="1"/>
      <c r="N76" s="1"/>
      <c r="O76" s="1"/>
      <c r="P76" s="1"/>
      <c r="Q76" s="1"/>
    </row>
    <row r="77" spans="1:17" ht="15.75" customHeight="1" x14ac:dyDescent="0.15">
      <c r="A77" s="4"/>
      <c r="B77" s="1"/>
      <c r="C77" s="1"/>
      <c r="D77" s="3"/>
      <c r="E77" s="316"/>
      <c r="F77" s="4"/>
      <c r="G77" s="3"/>
      <c r="H77" s="3"/>
      <c r="I77" s="3"/>
      <c r="J77" s="2"/>
      <c r="K77" s="2"/>
      <c r="L77" s="1"/>
      <c r="M77" s="1"/>
      <c r="N77" s="1"/>
      <c r="O77" s="1"/>
      <c r="P77" s="1"/>
      <c r="Q77" s="1"/>
    </row>
    <row r="78" spans="1:17" ht="15.75" customHeight="1" x14ac:dyDescent="0.15">
      <c r="A78" s="4"/>
      <c r="B78" s="1"/>
      <c r="C78" s="1"/>
      <c r="D78" s="3"/>
      <c r="E78" s="316"/>
      <c r="F78" s="4"/>
      <c r="G78" s="3"/>
      <c r="H78" s="3"/>
      <c r="I78" s="3"/>
      <c r="J78" s="2"/>
      <c r="K78" s="2"/>
      <c r="L78" s="1"/>
      <c r="M78" s="1"/>
      <c r="N78" s="1"/>
      <c r="O78" s="1"/>
      <c r="P78" s="1"/>
      <c r="Q78" s="1"/>
    </row>
    <row r="79" spans="1:17" ht="15.75" customHeight="1" x14ac:dyDescent="0.15">
      <c r="A79" s="4"/>
      <c r="B79" s="1"/>
      <c r="C79" s="1"/>
      <c r="D79" s="3"/>
      <c r="E79" s="316"/>
      <c r="F79" s="4"/>
      <c r="G79" s="3"/>
      <c r="H79" s="3"/>
      <c r="I79" s="3"/>
      <c r="J79" s="2"/>
      <c r="K79" s="2"/>
      <c r="L79" s="1"/>
      <c r="M79" s="1"/>
      <c r="N79" s="1"/>
      <c r="O79" s="1"/>
      <c r="P79" s="1"/>
      <c r="Q79" s="1"/>
    </row>
    <row r="80" spans="1:17" ht="15.75" customHeight="1" x14ac:dyDescent="0.15">
      <c r="A80" s="4"/>
      <c r="B80" s="1"/>
      <c r="C80" s="1"/>
      <c r="D80" s="3"/>
      <c r="E80" s="316"/>
      <c r="F80" s="4"/>
      <c r="G80" s="3"/>
      <c r="H80" s="3"/>
      <c r="I80" s="3"/>
      <c r="J80" s="2"/>
      <c r="K80" s="2"/>
      <c r="L80" s="1"/>
      <c r="M80" s="1"/>
      <c r="N80" s="1"/>
      <c r="O80" s="1"/>
      <c r="P80" s="1"/>
      <c r="Q80" s="1"/>
    </row>
    <row r="81" spans="1:17" ht="15.75" customHeight="1" x14ac:dyDescent="0.15">
      <c r="A81" s="4"/>
      <c r="B81" s="1"/>
      <c r="C81" s="1"/>
      <c r="D81" s="3"/>
      <c r="E81" s="316"/>
      <c r="F81" s="4"/>
      <c r="G81" s="3"/>
      <c r="H81" s="3"/>
      <c r="I81" s="3"/>
      <c r="J81" s="2"/>
      <c r="K81" s="2"/>
      <c r="L81" s="1"/>
      <c r="M81" s="1"/>
      <c r="N81" s="1"/>
      <c r="O81" s="1"/>
      <c r="P81" s="1"/>
      <c r="Q81" s="1"/>
    </row>
    <row r="82" spans="1:17" ht="15.75" customHeight="1" x14ac:dyDescent="0.15">
      <c r="A82" s="4"/>
      <c r="B82" s="1"/>
      <c r="C82" s="1"/>
      <c r="D82" s="3"/>
      <c r="E82" s="316"/>
      <c r="F82" s="4"/>
      <c r="G82" s="3"/>
      <c r="H82" s="3"/>
      <c r="I82" s="3"/>
      <c r="J82" s="2"/>
      <c r="K82" s="2"/>
      <c r="L82" s="1"/>
      <c r="M82" s="1"/>
      <c r="N82" s="1"/>
      <c r="O82" s="1"/>
      <c r="P82" s="1"/>
      <c r="Q82" s="1"/>
    </row>
    <row r="83" spans="1:17" ht="15.75" customHeight="1" x14ac:dyDescent="0.15">
      <c r="A83" s="4"/>
      <c r="B83" s="1"/>
      <c r="C83" s="1"/>
      <c r="D83" s="3"/>
      <c r="E83" s="316"/>
      <c r="F83" s="4"/>
      <c r="G83" s="3"/>
      <c r="H83" s="3"/>
      <c r="I83" s="3"/>
      <c r="J83" s="2"/>
      <c r="K83" s="2"/>
      <c r="L83" s="1"/>
      <c r="M83" s="1"/>
      <c r="N83" s="1"/>
      <c r="O83" s="1"/>
      <c r="P83" s="1"/>
      <c r="Q83" s="1"/>
    </row>
    <row r="84" spans="1:17" ht="15.75" customHeight="1" x14ac:dyDescent="0.15">
      <c r="A84" s="4"/>
      <c r="B84" s="1"/>
      <c r="C84" s="1"/>
      <c r="D84" s="3"/>
      <c r="E84" s="316"/>
      <c r="F84" s="4"/>
      <c r="G84" s="3"/>
      <c r="H84" s="3"/>
      <c r="I84" s="3"/>
      <c r="J84" s="2"/>
      <c r="K84" s="2"/>
      <c r="L84" s="1"/>
      <c r="M84" s="1"/>
      <c r="N84" s="1"/>
      <c r="O84" s="1"/>
      <c r="P84" s="1"/>
      <c r="Q84" s="1"/>
    </row>
    <row r="85" spans="1:17" ht="15.75" customHeight="1" x14ac:dyDescent="0.15">
      <c r="A85" s="4"/>
      <c r="B85" s="1"/>
      <c r="C85" s="1"/>
      <c r="D85" s="3"/>
      <c r="E85" s="316"/>
      <c r="F85" s="4"/>
      <c r="G85" s="3"/>
      <c r="H85" s="3"/>
      <c r="I85" s="3"/>
      <c r="J85" s="2"/>
      <c r="K85" s="2"/>
      <c r="L85" s="1"/>
      <c r="M85" s="1"/>
      <c r="N85" s="1"/>
      <c r="O85" s="1"/>
      <c r="P85" s="1"/>
      <c r="Q85" s="1"/>
    </row>
    <row r="86" spans="1:17" ht="15.75" customHeight="1" x14ac:dyDescent="0.15">
      <c r="A86" s="4"/>
      <c r="B86" s="1"/>
      <c r="C86" s="1"/>
      <c r="D86" s="3"/>
      <c r="E86" s="316"/>
      <c r="F86" s="4"/>
      <c r="G86" s="3"/>
      <c r="H86" s="3"/>
      <c r="I86" s="3"/>
      <c r="J86" s="2"/>
      <c r="K86" s="2"/>
      <c r="L86" s="1"/>
      <c r="M86" s="1"/>
      <c r="N86" s="1"/>
      <c r="O86" s="1"/>
      <c r="P86" s="1"/>
      <c r="Q86" s="1"/>
    </row>
    <row r="87" spans="1:17" ht="15.75" customHeight="1" x14ac:dyDescent="0.15">
      <c r="A87" s="4"/>
      <c r="B87" s="1"/>
      <c r="C87" s="1"/>
      <c r="D87" s="3"/>
      <c r="E87" s="316"/>
      <c r="F87" s="4"/>
      <c r="G87" s="3"/>
      <c r="H87" s="3"/>
      <c r="I87" s="3"/>
      <c r="J87" s="2"/>
      <c r="K87" s="2"/>
      <c r="L87" s="1"/>
      <c r="M87" s="1"/>
      <c r="N87" s="1"/>
      <c r="O87" s="1"/>
      <c r="P87" s="1"/>
      <c r="Q87" s="1"/>
    </row>
    <row r="88" spans="1:17" ht="15.75" customHeight="1" x14ac:dyDescent="0.15">
      <c r="A88" s="4"/>
      <c r="B88" s="1"/>
      <c r="C88" s="1"/>
      <c r="D88" s="3"/>
      <c r="E88" s="316"/>
      <c r="F88" s="4"/>
      <c r="G88" s="3"/>
      <c r="H88" s="3"/>
      <c r="I88" s="3"/>
      <c r="J88" s="2"/>
      <c r="K88" s="2"/>
      <c r="L88" s="1"/>
      <c r="M88" s="1"/>
      <c r="N88" s="1"/>
      <c r="O88" s="1"/>
      <c r="P88" s="1"/>
      <c r="Q88" s="1"/>
    </row>
    <row r="89" spans="1:17" ht="15.75" customHeight="1" x14ac:dyDescent="0.15">
      <c r="A89" s="4"/>
      <c r="B89" s="1"/>
      <c r="C89" s="1"/>
      <c r="D89" s="3"/>
      <c r="E89" s="316"/>
      <c r="F89" s="4"/>
      <c r="G89" s="3"/>
      <c r="H89" s="3"/>
      <c r="I89" s="3"/>
      <c r="J89" s="2"/>
      <c r="K89" s="2"/>
      <c r="L89" s="1"/>
      <c r="M89" s="1"/>
      <c r="N89" s="1"/>
      <c r="O89" s="1"/>
      <c r="P89" s="1"/>
      <c r="Q89" s="1"/>
    </row>
    <row r="90" spans="1:17" ht="15.75" customHeight="1" x14ac:dyDescent="0.15">
      <c r="A90" s="4"/>
      <c r="B90" s="1"/>
      <c r="C90" s="1"/>
      <c r="D90" s="3"/>
      <c r="E90" s="316"/>
      <c r="F90" s="4"/>
      <c r="G90" s="3"/>
      <c r="H90" s="3"/>
      <c r="I90" s="3"/>
      <c r="J90" s="2"/>
      <c r="K90" s="2"/>
      <c r="L90" s="1"/>
      <c r="M90" s="1"/>
      <c r="N90" s="1"/>
      <c r="O90" s="1"/>
      <c r="P90" s="1"/>
      <c r="Q90" s="1"/>
    </row>
    <row r="91" spans="1:17" ht="15.75" customHeight="1" x14ac:dyDescent="0.15">
      <c r="A91" s="4"/>
      <c r="B91" s="1"/>
      <c r="C91" s="1"/>
      <c r="D91" s="3"/>
      <c r="E91" s="316"/>
      <c r="F91" s="4"/>
      <c r="G91" s="3"/>
      <c r="H91" s="3"/>
      <c r="I91" s="3"/>
      <c r="J91" s="2"/>
      <c r="K91" s="2"/>
      <c r="L91" s="1"/>
      <c r="M91" s="1"/>
      <c r="N91" s="1"/>
      <c r="O91" s="1"/>
      <c r="P91" s="1"/>
      <c r="Q91" s="1"/>
    </row>
    <row r="92" spans="1:17" ht="15.75" customHeight="1" x14ac:dyDescent="0.15">
      <c r="A92" s="4"/>
      <c r="B92" s="1"/>
      <c r="C92" s="1"/>
      <c r="D92" s="3"/>
      <c r="E92" s="316"/>
      <c r="F92" s="4"/>
      <c r="G92" s="3"/>
      <c r="H92" s="3"/>
      <c r="I92" s="3"/>
      <c r="J92" s="2"/>
      <c r="K92" s="2"/>
      <c r="L92" s="1"/>
      <c r="M92" s="1"/>
      <c r="N92" s="1"/>
      <c r="O92" s="1"/>
      <c r="P92" s="1"/>
      <c r="Q92" s="1"/>
    </row>
    <row r="93" spans="1:17" ht="15.75" customHeight="1" x14ac:dyDescent="0.15">
      <c r="A93" s="4"/>
      <c r="B93" s="1"/>
      <c r="C93" s="1"/>
      <c r="D93" s="3"/>
      <c r="E93" s="316"/>
      <c r="F93" s="4"/>
      <c r="G93" s="3"/>
      <c r="H93" s="3"/>
      <c r="I93" s="3"/>
      <c r="J93" s="2"/>
      <c r="K93" s="2"/>
      <c r="L93" s="1"/>
      <c r="M93" s="1"/>
      <c r="N93" s="1"/>
      <c r="O93" s="1"/>
      <c r="P93" s="1"/>
      <c r="Q93" s="1"/>
    </row>
    <row r="94" spans="1:17" ht="15.75" customHeight="1" x14ac:dyDescent="0.15">
      <c r="A94" s="4"/>
      <c r="B94" s="1"/>
      <c r="C94" s="1"/>
      <c r="D94" s="3"/>
      <c r="E94" s="316"/>
      <c r="F94" s="4"/>
      <c r="G94" s="3"/>
      <c r="H94" s="3"/>
      <c r="I94" s="3"/>
      <c r="J94" s="2"/>
      <c r="K94" s="2"/>
      <c r="L94" s="1"/>
      <c r="M94" s="1"/>
      <c r="N94" s="1"/>
      <c r="O94" s="1"/>
      <c r="P94" s="1"/>
      <c r="Q94" s="1"/>
    </row>
    <row r="95" spans="1:17" ht="15.75" customHeight="1" x14ac:dyDescent="0.15">
      <c r="A95" s="4"/>
      <c r="B95" s="1"/>
      <c r="C95" s="1"/>
      <c r="D95" s="3"/>
      <c r="E95" s="316"/>
      <c r="F95" s="4"/>
      <c r="G95" s="3"/>
      <c r="H95" s="3"/>
      <c r="I95" s="3"/>
      <c r="J95" s="2"/>
      <c r="K95" s="2"/>
      <c r="L95" s="1"/>
      <c r="M95" s="1"/>
      <c r="N95" s="1"/>
      <c r="O95" s="1"/>
      <c r="P95" s="1"/>
      <c r="Q95" s="1"/>
    </row>
    <row r="96" spans="1:17" ht="15.75" customHeight="1" x14ac:dyDescent="0.15">
      <c r="A96" s="4"/>
      <c r="B96" s="1"/>
      <c r="C96" s="1"/>
      <c r="D96" s="3"/>
      <c r="E96" s="316"/>
      <c r="F96" s="4"/>
      <c r="G96" s="3"/>
      <c r="H96" s="3"/>
      <c r="I96" s="3"/>
      <c r="J96" s="2"/>
      <c r="K96" s="2"/>
      <c r="L96" s="1"/>
      <c r="M96" s="1"/>
      <c r="N96" s="1"/>
      <c r="O96" s="1"/>
      <c r="P96" s="1"/>
      <c r="Q96" s="1"/>
    </row>
    <row r="97" spans="1:17" ht="15.75" customHeight="1" x14ac:dyDescent="0.15">
      <c r="A97" s="4"/>
      <c r="B97" s="1"/>
      <c r="C97" s="1"/>
      <c r="D97" s="3"/>
      <c r="E97" s="316"/>
      <c r="F97" s="4"/>
      <c r="G97" s="3"/>
      <c r="H97" s="3"/>
      <c r="I97" s="3"/>
      <c r="J97" s="2"/>
      <c r="K97" s="2"/>
      <c r="L97" s="1"/>
      <c r="M97" s="1"/>
      <c r="N97" s="1"/>
      <c r="O97" s="1"/>
      <c r="P97" s="1"/>
      <c r="Q97" s="1"/>
    </row>
    <row r="98" spans="1:17" ht="15.75" customHeight="1" x14ac:dyDescent="0.15">
      <c r="A98" s="4"/>
      <c r="B98" s="1"/>
      <c r="C98" s="1"/>
      <c r="D98" s="3"/>
      <c r="E98" s="316"/>
      <c r="F98" s="4"/>
      <c r="G98" s="3"/>
      <c r="H98" s="3"/>
      <c r="I98" s="3"/>
      <c r="J98" s="2"/>
      <c r="K98" s="2"/>
      <c r="L98" s="1"/>
      <c r="M98" s="1"/>
      <c r="N98" s="1"/>
      <c r="O98" s="1"/>
      <c r="P98" s="1"/>
      <c r="Q98" s="1"/>
    </row>
    <row r="99" spans="1:17" ht="15.75" customHeight="1" x14ac:dyDescent="0.15">
      <c r="A99" s="4"/>
      <c r="B99" s="1"/>
      <c r="C99" s="1"/>
      <c r="D99" s="3"/>
      <c r="E99" s="316"/>
      <c r="F99" s="4"/>
      <c r="G99" s="3"/>
      <c r="H99" s="3"/>
      <c r="I99" s="3"/>
      <c r="J99" s="2"/>
      <c r="K99" s="2"/>
      <c r="L99" s="1"/>
      <c r="M99" s="1"/>
      <c r="N99" s="1"/>
      <c r="O99" s="1"/>
      <c r="P99" s="1"/>
      <c r="Q99" s="1"/>
    </row>
    <row r="100" spans="1:17" ht="15.75" customHeight="1" x14ac:dyDescent="0.15">
      <c r="A100" s="4"/>
      <c r="B100" s="1"/>
      <c r="C100" s="1"/>
      <c r="D100" s="3"/>
      <c r="E100" s="316"/>
      <c r="F100" s="4"/>
      <c r="G100" s="3"/>
      <c r="H100" s="3"/>
      <c r="I100" s="3"/>
      <c r="J100" s="2"/>
      <c r="K100" s="2"/>
      <c r="L100" s="1"/>
      <c r="M100" s="1"/>
      <c r="N100" s="1"/>
      <c r="O100" s="1"/>
      <c r="P100" s="1"/>
      <c r="Q100" s="1"/>
    </row>
    <row r="101" spans="1:17" ht="15.75" customHeight="1" x14ac:dyDescent="0.15">
      <c r="A101" s="4"/>
      <c r="B101" s="1"/>
      <c r="C101" s="1"/>
      <c r="D101" s="3"/>
      <c r="E101" s="316"/>
      <c r="F101" s="4"/>
      <c r="G101" s="3"/>
      <c r="H101" s="3"/>
      <c r="I101" s="3"/>
      <c r="J101" s="2"/>
      <c r="K101" s="2"/>
      <c r="L101" s="1"/>
      <c r="M101" s="1"/>
      <c r="N101" s="1"/>
      <c r="O101" s="1"/>
      <c r="P101" s="1"/>
      <c r="Q101" s="1"/>
    </row>
    <row r="102" spans="1:17" ht="15.75" customHeight="1" x14ac:dyDescent="0.15">
      <c r="A102" s="4"/>
      <c r="B102" s="1"/>
      <c r="C102" s="1"/>
      <c r="D102" s="3"/>
      <c r="E102" s="316"/>
      <c r="F102" s="4"/>
      <c r="G102" s="3"/>
      <c r="H102" s="3"/>
      <c r="I102" s="3"/>
      <c r="J102" s="2"/>
      <c r="K102" s="2"/>
      <c r="L102" s="1"/>
      <c r="M102" s="1"/>
      <c r="N102" s="1"/>
      <c r="O102" s="1"/>
      <c r="P102" s="1"/>
      <c r="Q102" s="1"/>
    </row>
    <row r="103" spans="1:17" ht="15.75" customHeight="1" x14ac:dyDescent="0.15">
      <c r="A103" s="4"/>
      <c r="B103" s="1"/>
      <c r="C103" s="1"/>
      <c r="D103" s="3"/>
      <c r="E103" s="316"/>
      <c r="F103" s="4"/>
      <c r="G103" s="3"/>
      <c r="H103" s="3"/>
      <c r="I103" s="3"/>
      <c r="J103" s="2"/>
      <c r="K103" s="2"/>
      <c r="L103" s="1"/>
      <c r="M103" s="1"/>
      <c r="N103" s="1"/>
      <c r="O103" s="1"/>
      <c r="P103" s="1"/>
      <c r="Q103" s="1"/>
    </row>
    <row r="104" spans="1:17" ht="15.75" customHeight="1" x14ac:dyDescent="0.15">
      <c r="A104" s="4"/>
      <c r="B104" s="1"/>
      <c r="C104" s="1"/>
      <c r="D104" s="3"/>
      <c r="E104" s="316"/>
      <c r="F104" s="4"/>
      <c r="G104" s="3"/>
      <c r="H104" s="3"/>
      <c r="I104" s="3"/>
      <c r="J104" s="2"/>
      <c r="K104" s="2"/>
      <c r="L104" s="1"/>
      <c r="M104" s="1"/>
      <c r="N104" s="1"/>
      <c r="O104" s="1"/>
      <c r="P104" s="1"/>
      <c r="Q104" s="1"/>
    </row>
    <row r="105" spans="1:17" ht="15.75" customHeight="1" x14ac:dyDescent="0.15">
      <c r="A105" s="4"/>
      <c r="B105" s="1"/>
      <c r="C105" s="1"/>
      <c r="D105" s="3"/>
      <c r="E105" s="316"/>
      <c r="F105" s="4"/>
      <c r="G105" s="3"/>
      <c r="H105" s="3"/>
      <c r="I105" s="3"/>
      <c r="J105" s="2"/>
      <c r="K105" s="2"/>
      <c r="L105" s="1"/>
      <c r="M105" s="1"/>
      <c r="N105" s="1"/>
      <c r="O105" s="1"/>
      <c r="P105" s="1"/>
      <c r="Q105" s="1"/>
    </row>
    <row r="106" spans="1:17" ht="15.75" customHeight="1" x14ac:dyDescent="0.15">
      <c r="A106" s="4"/>
      <c r="B106" s="1"/>
      <c r="C106" s="1"/>
      <c r="D106" s="3"/>
      <c r="E106" s="316"/>
      <c r="F106" s="4"/>
      <c r="G106" s="3"/>
      <c r="H106" s="3"/>
      <c r="I106" s="3"/>
      <c r="J106" s="2"/>
      <c r="K106" s="2"/>
      <c r="L106" s="1"/>
      <c r="M106" s="1"/>
      <c r="N106" s="1"/>
      <c r="O106" s="1"/>
      <c r="P106" s="1"/>
      <c r="Q106" s="1"/>
    </row>
    <row r="107" spans="1:17" ht="15.75" customHeight="1" x14ac:dyDescent="0.15">
      <c r="A107" s="4"/>
      <c r="B107" s="1"/>
      <c r="C107" s="1"/>
      <c r="D107" s="3"/>
      <c r="E107" s="316"/>
      <c r="F107" s="4"/>
      <c r="G107" s="3"/>
      <c r="H107" s="3"/>
      <c r="I107" s="3"/>
      <c r="J107" s="2"/>
      <c r="K107" s="2"/>
      <c r="L107" s="1"/>
      <c r="M107" s="1"/>
      <c r="N107" s="1"/>
      <c r="O107" s="1"/>
      <c r="P107" s="1"/>
      <c r="Q107" s="1"/>
    </row>
    <row r="108" spans="1:17" ht="15.75" customHeight="1" x14ac:dyDescent="0.15">
      <c r="A108" s="4"/>
      <c r="B108" s="1"/>
      <c r="C108" s="1"/>
      <c r="D108" s="3"/>
      <c r="E108" s="316"/>
      <c r="F108" s="4"/>
      <c r="G108" s="3"/>
      <c r="H108" s="3"/>
      <c r="I108" s="3"/>
      <c r="J108" s="2"/>
      <c r="K108" s="2"/>
      <c r="L108" s="1"/>
      <c r="M108" s="1"/>
      <c r="N108" s="1"/>
      <c r="O108" s="1"/>
      <c r="P108" s="1"/>
      <c r="Q108" s="1"/>
    </row>
    <row r="109" spans="1:17" ht="15.75" customHeight="1" x14ac:dyDescent="0.15">
      <c r="A109" s="4"/>
      <c r="B109" s="1"/>
      <c r="C109" s="1"/>
      <c r="D109" s="3"/>
      <c r="E109" s="316"/>
      <c r="F109" s="4"/>
      <c r="G109" s="3"/>
      <c r="H109" s="3"/>
      <c r="I109" s="3"/>
      <c r="J109" s="2"/>
      <c r="K109" s="2"/>
      <c r="L109" s="1"/>
      <c r="M109" s="1"/>
      <c r="N109" s="1"/>
      <c r="O109" s="1"/>
      <c r="P109" s="1"/>
      <c r="Q109" s="1"/>
    </row>
    <row r="110" spans="1:17" ht="15.75" customHeight="1" x14ac:dyDescent="0.15">
      <c r="A110" s="4"/>
      <c r="B110" s="1"/>
      <c r="C110" s="1"/>
      <c r="D110" s="3"/>
      <c r="E110" s="316"/>
      <c r="F110" s="4"/>
      <c r="G110" s="3"/>
      <c r="H110" s="3"/>
      <c r="I110" s="3"/>
      <c r="J110" s="2"/>
      <c r="K110" s="2"/>
      <c r="L110" s="1"/>
      <c r="M110" s="1"/>
      <c r="N110" s="1"/>
      <c r="O110" s="1"/>
      <c r="P110" s="1"/>
      <c r="Q110" s="1"/>
    </row>
    <row r="111" spans="1:17" ht="15.75" customHeight="1" x14ac:dyDescent="0.15">
      <c r="A111" s="4"/>
      <c r="B111" s="1"/>
      <c r="C111" s="1"/>
      <c r="D111" s="3"/>
      <c r="E111" s="316"/>
      <c r="F111" s="4"/>
      <c r="G111" s="3"/>
      <c r="H111" s="3"/>
      <c r="I111" s="3"/>
      <c r="J111" s="2"/>
      <c r="K111" s="2"/>
      <c r="L111" s="1"/>
      <c r="M111" s="1"/>
      <c r="N111" s="1"/>
      <c r="O111" s="1"/>
      <c r="P111" s="1"/>
      <c r="Q111" s="1"/>
    </row>
    <row r="112" spans="1:17" ht="15.75" customHeight="1" x14ac:dyDescent="0.15">
      <c r="A112" s="4"/>
      <c r="B112" s="1"/>
      <c r="C112" s="1"/>
      <c r="D112" s="3"/>
      <c r="E112" s="316"/>
      <c r="F112" s="4"/>
      <c r="G112" s="3"/>
      <c r="H112" s="3"/>
      <c r="I112" s="3"/>
      <c r="J112" s="2"/>
      <c r="K112" s="2"/>
      <c r="L112" s="1"/>
      <c r="M112" s="1"/>
      <c r="N112" s="1"/>
      <c r="O112" s="1"/>
      <c r="P112" s="1"/>
      <c r="Q112" s="1"/>
    </row>
    <row r="113" spans="1:17" ht="15.75" customHeight="1" x14ac:dyDescent="0.15">
      <c r="A113" s="4"/>
      <c r="B113" s="1"/>
      <c r="C113" s="1"/>
      <c r="D113" s="3"/>
      <c r="E113" s="316"/>
      <c r="F113" s="4"/>
      <c r="G113" s="3"/>
      <c r="H113" s="3"/>
      <c r="I113" s="3"/>
      <c r="J113" s="2"/>
      <c r="K113" s="2"/>
      <c r="L113" s="1"/>
      <c r="M113" s="1"/>
      <c r="N113" s="1"/>
      <c r="O113" s="1"/>
      <c r="P113" s="1"/>
      <c r="Q113" s="1"/>
    </row>
    <row r="114" spans="1:17" ht="15.75" customHeight="1" x14ac:dyDescent="0.15">
      <c r="A114" s="4"/>
      <c r="B114" s="1"/>
      <c r="C114" s="1"/>
      <c r="D114" s="3"/>
      <c r="E114" s="316"/>
      <c r="F114" s="4"/>
      <c r="G114" s="3"/>
      <c r="H114" s="3"/>
      <c r="I114" s="3"/>
      <c r="J114" s="2"/>
      <c r="K114" s="2"/>
      <c r="L114" s="1"/>
      <c r="M114" s="1"/>
      <c r="N114" s="1"/>
      <c r="O114" s="1"/>
      <c r="P114" s="1"/>
      <c r="Q114" s="1"/>
    </row>
    <row r="115" spans="1:17" ht="15.75" customHeight="1" x14ac:dyDescent="0.15">
      <c r="A115" s="4"/>
      <c r="B115" s="1"/>
      <c r="C115" s="1"/>
      <c r="D115" s="3"/>
      <c r="E115" s="316"/>
      <c r="F115" s="4"/>
      <c r="G115" s="3"/>
      <c r="H115" s="3"/>
      <c r="I115" s="3"/>
      <c r="J115" s="2"/>
      <c r="K115" s="2"/>
      <c r="L115" s="1"/>
      <c r="M115" s="1"/>
      <c r="N115" s="1"/>
      <c r="O115" s="1"/>
      <c r="P115" s="1"/>
      <c r="Q115" s="1"/>
    </row>
    <row r="116" spans="1:17" ht="15.75" customHeight="1" x14ac:dyDescent="0.15">
      <c r="A116" s="4"/>
      <c r="B116" s="1"/>
      <c r="C116" s="1"/>
      <c r="D116" s="3"/>
      <c r="E116" s="316"/>
      <c r="F116" s="4"/>
      <c r="G116" s="3"/>
      <c r="H116" s="3"/>
      <c r="I116" s="3"/>
      <c r="J116" s="2"/>
      <c r="K116" s="2"/>
      <c r="L116" s="1"/>
      <c r="M116" s="1"/>
      <c r="N116" s="1"/>
      <c r="O116" s="1"/>
      <c r="P116" s="1"/>
      <c r="Q116" s="1"/>
    </row>
    <row r="117" spans="1:17" ht="15.75" customHeight="1" x14ac:dyDescent="0.15">
      <c r="A117" s="4"/>
      <c r="B117" s="1"/>
      <c r="C117" s="1"/>
      <c r="D117" s="3"/>
      <c r="E117" s="316"/>
      <c r="F117" s="4"/>
      <c r="G117" s="3"/>
      <c r="H117" s="3"/>
      <c r="I117" s="3"/>
      <c r="J117" s="2"/>
      <c r="K117" s="2"/>
      <c r="L117" s="1"/>
      <c r="M117" s="1"/>
      <c r="N117" s="1"/>
      <c r="O117" s="1"/>
      <c r="P117" s="1"/>
      <c r="Q117" s="1"/>
    </row>
    <row r="118" spans="1:17" ht="15.75" customHeight="1" x14ac:dyDescent="0.15">
      <c r="A118" s="4"/>
      <c r="B118" s="1"/>
      <c r="C118" s="1"/>
      <c r="D118" s="3"/>
      <c r="E118" s="316"/>
      <c r="F118" s="4"/>
      <c r="G118" s="3"/>
      <c r="H118" s="3"/>
      <c r="I118" s="3"/>
      <c r="J118" s="2"/>
      <c r="K118" s="2"/>
      <c r="L118" s="1"/>
      <c r="M118" s="1"/>
      <c r="N118" s="1"/>
      <c r="O118" s="1"/>
      <c r="P118" s="1"/>
      <c r="Q118" s="1"/>
    </row>
    <row r="119" spans="1:17" ht="15.75" customHeight="1" x14ac:dyDescent="0.15">
      <c r="A119" s="4"/>
      <c r="B119" s="1"/>
      <c r="C119" s="1"/>
      <c r="D119" s="3"/>
      <c r="E119" s="316"/>
      <c r="F119" s="4"/>
      <c r="G119" s="3"/>
      <c r="H119" s="3"/>
      <c r="I119" s="3"/>
      <c r="J119" s="2"/>
      <c r="K119" s="2"/>
      <c r="L119" s="1"/>
      <c r="M119" s="1"/>
      <c r="N119" s="1"/>
      <c r="O119" s="1"/>
      <c r="P119" s="1"/>
      <c r="Q119" s="1"/>
    </row>
    <row r="120" spans="1:17" ht="15.75" customHeight="1" x14ac:dyDescent="0.15">
      <c r="A120" s="4"/>
      <c r="B120" s="1"/>
      <c r="C120" s="1"/>
      <c r="D120" s="3"/>
      <c r="E120" s="316"/>
      <c r="F120" s="4"/>
      <c r="G120" s="3"/>
      <c r="H120" s="3"/>
      <c r="I120" s="3"/>
      <c r="J120" s="2"/>
      <c r="K120" s="2"/>
      <c r="L120" s="1"/>
      <c r="M120" s="1"/>
      <c r="N120" s="1"/>
      <c r="O120" s="1"/>
      <c r="P120" s="1"/>
      <c r="Q120" s="1"/>
    </row>
    <row r="121" spans="1:17" ht="15.75" customHeight="1" x14ac:dyDescent="0.15">
      <c r="A121" s="4"/>
      <c r="B121" s="1"/>
      <c r="C121" s="1"/>
      <c r="D121" s="3"/>
      <c r="E121" s="316"/>
      <c r="F121" s="4"/>
      <c r="G121" s="3"/>
      <c r="H121" s="3"/>
      <c r="I121" s="3"/>
      <c r="J121" s="2"/>
      <c r="K121" s="2"/>
      <c r="L121" s="1"/>
      <c r="M121" s="1"/>
      <c r="N121" s="1"/>
      <c r="O121" s="1"/>
      <c r="P121" s="1"/>
      <c r="Q121" s="1"/>
    </row>
    <row r="122" spans="1:17" ht="15.75" customHeight="1" x14ac:dyDescent="0.15">
      <c r="A122" s="4"/>
      <c r="B122" s="1"/>
      <c r="C122" s="1"/>
      <c r="D122" s="3"/>
      <c r="E122" s="316"/>
      <c r="F122" s="4"/>
      <c r="G122" s="3"/>
      <c r="H122" s="3"/>
      <c r="I122" s="3"/>
      <c r="J122" s="2"/>
      <c r="K122" s="2"/>
      <c r="L122" s="1"/>
      <c r="M122" s="1"/>
      <c r="N122" s="1"/>
      <c r="O122" s="1"/>
      <c r="P122" s="1"/>
      <c r="Q122" s="1"/>
    </row>
    <row r="123" spans="1:17" ht="15.75" customHeight="1" x14ac:dyDescent="0.15">
      <c r="A123" s="4"/>
      <c r="B123" s="1"/>
      <c r="C123" s="1"/>
      <c r="D123" s="3"/>
      <c r="E123" s="316"/>
      <c r="F123" s="4"/>
      <c r="G123" s="3"/>
      <c r="H123" s="3"/>
      <c r="I123" s="3"/>
      <c r="J123" s="2"/>
      <c r="K123" s="2"/>
      <c r="L123" s="1"/>
      <c r="M123" s="1"/>
      <c r="N123" s="1"/>
      <c r="O123" s="1"/>
      <c r="P123" s="1"/>
      <c r="Q123" s="1"/>
    </row>
    <row r="124" spans="1:17" ht="15.75" customHeight="1" x14ac:dyDescent="0.15">
      <c r="A124" s="4"/>
      <c r="B124" s="1"/>
      <c r="C124" s="1"/>
      <c r="D124" s="3"/>
      <c r="E124" s="316"/>
      <c r="F124" s="4"/>
      <c r="G124" s="3"/>
      <c r="H124" s="3"/>
      <c r="I124" s="3"/>
      <c r="J124" s="2"/>
      <c r="K124" s="2"/>
      <c r="L124" s="1"/>
      <c r="M124" s="1"/>
      <c r="N124" s="1"/>
      <c r="O124" s="1"/>
      <c r="P124" s="1"/>
      <c r="Q124" s="1"/>
    </row>
    <row r="125" spans="1:17" ht="15.75" customHeight="1" x14ac:dyDescent="0.15">
      <c r="A125" s="4"/>
      <c r="B125" s="1"/>
      <c r="C125" s="1"/>
      <c r="D125" s="3"/>
      <c r="E125" s="316"/>
      <c r="F125" s="4"/>
      <c r="G125" s="3"/>
      <c r="H125" s="3"/>
      <c r="I125" s="3"/>
      <c r="J125" s="2"/>
      <c r="K125" s="2"/>
      <c r="L125" s="1"/>
      <c r="M125" s="1"/>
      <c r="N125" s="1"/>
      <c r="O125" s="1"/>
      <c r="P125" s="1"/>
      <c r="Q125" s="1"/>
    </row>
    <row r="126" spans="1:17" ht="15.75" customHeight="1" x14ac:dyDescent="0.15">
      <c r="A126" s="4"/>
      <c r="B126" s="1"/>
      <c r="C126" s="1"/>
      <c r="D126" s="3"/>
      <c r="E126" s="316"/>
      <c r="F126" s="4"/>
      <c r="G126" s="3"/>
      <c r="H126" s="3"/>
      <c r="I126" s="3"/>
      <c r="J126" s="2"/>
      <c r="K126" s="2"/>
      <c r="L126" s="1"/>
      <c r="M126" s="1"/>
      <c r="N126" s="1"/>
      <c r="O126" s="1"/>
      <c r="P126" s="1"/>
      <c r="Q126" s="1"/>
    </row>
    <row r="127" spans="1:17" ht="15.75" customHeight="1" x14ac:dyDescent="0.15">
      <c r="A127" s="4"/>
      <c r="B127" s="1"/>
      <c r="C127" s="1"/>
      <c r="D127" s="3"/>
      <c r="E127" s="316"/>
      <c r="F127" s="4"/>
      <c r="G127" s="3"/>
      <c r="H127" s="3"/>
      <c r="I127" s="3"/>
      <c r="J127" s="2"/>
      <c r="K127" s="2"/>
      <c r="L127" s="1"/>
      <c r="M127" s="1"/>
      <c r="N127" s="1"/>
      <c r="O127" s="1"/>
      <c r="P127" s="1"/>
      <c r="Q127" s="1"/>
    </row>
    <row r="128" spans="1:17" ht="15.75" customHeight="1" x14ac:dyDescent="0.15">
      <c r="A128" s="4"/>
      <c r="B128" s="1"/>
      <c r="C128" s="1"/>
      <c r="D128" s="3"/>
      <c r="E128" s="316"/>
      <c r="F128" s="4"/>
      <c r="G128" s="3"/>
      <c r="H128" s="3"/>
      <c r="I128" s="3"/>
      <c r="J128" s="2"/>
      <c r="K128" s="2"/>
      <c r="L128" s="1"/>
      <c r="M128" s="1"/>
      <c r="N128" s="1"/>
      <c r="O128" s="1"/>
      <c r="P128" s="1"/>
      <c r="Q128" s="1"/>
    </row>
    <row r="129" spans="1:17" ht="15.75" customHeight="1" x14ac:dyDescent="0.15">
      <c r="A129" s="4"/>
      <c r="B129" s="1"/>
      <c r="C129" s="1"/>
      <c r="D129" s="3"/>
      <c r="E129" s="316"/>
      <c r="F129" s="4"/>
      <c r="G129" s="3"/>
      <c r="H129" s="3"/>
      <c r="I129" s="3"/>
      <c r="J129" s="2"/>
      <c r="K129" s="2"/>
      <c r="L129" s="1"/>
      <c r="M129" s="1"/>
      <c r="N129" s="1"/>
      <c r="O129" s="1"/>
      <c r="P129" s="1"/>
      <c r="Q129" s="1"/>
    </row>
    <row r="130" spans="1:17" ht="15.75" customHeight="1" x14ac:dyDescent="0.15">
      <c r="A130" s="4"/>
      <c r="B130" s="1"/>
      <c r="C130" s="1"/>
      <c r="D130" s="3"/>
      <c r="E130" s="316"/>
      <c r="F130" s="4"/>
      <c r="G130" s="3"/>
      <c r="H130" s="3"/>
      <c r="I130" s="3"/>
      <c r="J130" s="2"/>
      <c r="K130" s="2"/>
      <c r="L130" s="1"/>
      <c r="M130" s="1"/>
      <c r="N130" s="1"/>
      <c r="O130" s="1"/>
      <c r="P130" s="1"/>
      <c r="Q130" s="1"/>
    </row>
    <row r="131" spans="1:17" ht="15.75" customHeight="1" x14ac:dyDescent="0.15">
      <c r="A131" s="4"/>
      <c r="B131" s="1"/>
      <c r="C131" s="1"/>
      <c r="D131" s="3"/>
      <c r="E131" s="316"/>
      <c r="F131" s="4"/>
      <c r="G131" s="3"/>
      <c r="H131" s="3"/>
      <c r="I131" s="3"/>
      <c r="J131" s="2"/>
      <c r="K131" s="2"/>
      <c r="L131" s="1"/>
      <c r="M131" s="1"/>
      <c r="N131" s="1"/>
      <c r="O131" s="1"/>
      <c r="P131" s="1"/>
      <c r="Q131" s="1"/>
    </row>
    <row r="132" spans="1:17" ht="15.75" customHeight="1" x14ac:dyDescent="0.15">
      <c r="A132" s="4"/>
      <c r="B132" s="1"/>
      <c r="C132" s="1"/>
      <c r="D132" s="3"/>
      <c r="E132" s="316"/>
      <c r="F132" s="4"/>
      <c r="G132" s="3"/>
      <c r="H132" s="3"/>
      <c r="I132" s="3"/>
      <c r="J132" s="2"/>
      <c r="K132" s="2"/>
      <c r="L132" s="1"/>
      <c r="M132" s="1"/>
      <c r="N132" s="1"/>
      <c r="O132" s="1"/>
      <c r="P132" s="1"/>
      <c r="Q132" s="1"/>
    </row>
    <row r="133" spans="1:17" ht="15.75" customHeight="1" x14ac:dyDescent="0.15">
      <c r="A133" s="4"/>
      <c r="B133" s="1"/>
      <c r="C133" s="1"/>
      <c r="D133" s="3"/>
      <c r="E133" s="316"/>
      <c r="F133" s="4"/>
      <c r="G133" s="3"/>
      <c r="H133" s="3"/>
      <c r="I133" s="3"/>
      <c r="J133" s="2"/>
      <c r="K133" s="2"/>
      <c r="L133" s="1"/>
      <c r="M133" s="1"/>
      <c r="N133" s="1"/>
      <c r="O133" s="1"/>
      <c r="P133" s="1"/>
      <c r="Q133" s="1"/>
    </row>
    <row r="134" spans="1:17" ht="15.75" customHeight="1" x14ac:dyDescent="0.15">
      <c r="A134" s="4"/>
      <c r="B134" s="1"/>
      <c r="C134" s="1"/>
      <c r="D134" s="3"/>
      <c r="E134" s="316"/>
      <c r="F134" s="4"/>
      <c r="G134" s="3"/>
      <c r="H134" s="3"/>
      <c r="I134" s="3"/>
      <c r="J134" s="2"/>
      <c r="K134" s="2"/>
      <c r="L134" s="1"/>
      <c r="M134" s="1"/>
      <c r="N134" s="1"/>
      <c r="O134" s="1"/>
      <c r="P134" s="1"/>
      <c r="Q134" s="1"/>
    </row>
    <row r="135" spans="1:17" ht="15.75" customHeight="1" x14ac:dyDescent="0.15">
      <c r="A135" s="4"/>
      <c r="B135" s="1"/>
      <c r="C135" s="1"/>
      <c r="D135" s="3"/>
      <c r="E135" s="316"/>
      <c r="F135" s="4"/>
      <c r="G135" s="3"/>
      <c r="H135" s="3"/>
      <c r="I135" s="3"/>
      <c r="J135" s="2"/>
      <c r="K135" s="2"/>
      <c r="L135" s="1"/>
      <c r="M135" s="1"/>
      <c r="N135" s="1"/>
      <c r="O135" s="1"/>
      <c r="P135" s="1"/>
      <c r="Q135" s="1"/>
    </row>
    <row r="136" spans="1:17" ht="15.75" customHeight="1" x14ac:dyDescent="0.15">
      <c r="A136" s="4"/>
      <c r="B136" s="1"/>
      <c r="C136" s="1"/>
      <c r="D136" s="3"/>
      <c r="E136" s="316"/>
      <c r="F136" s="4"/>
      <c r="G136" s="3"/>
      <c r="H136" s="3"/>
      <c r="I136" s="3"/>
      <c r="J136" s="2"/>
      <c r="K136" s="2"/>
      <c r="L136" s="1"/>
      <c r="M136" s="1"/>
      <c r="N136" s="1"/>
      <c r="O136" s="1"/>
      <c r="P136" s="1"/>
      <c r="Q136" s="1"/>
    </row>
    <row r="137" spans="1:17" ht="15.75" customHeight="1" x14ac:dyDescent="0.15">
      <c r="A137" s="4"/>
      <c r="B137" s="1"/>
      <c r="C137" s="1"/>
      <c r="D137" s="3"/>
      <c r="E137" s="316"/>
      <c r="F137" s="4"/>
      <c r="G137" s="3"/>
      <c r="H137" s="3"/>
      <c r="I137" s="3"/>
      <c r="J137" s="2"/>
      <c r="K137" s="2"/>
      <c r="L137" s="1"/>
      <c r="M137" s="1"/>
      <c r="N137" s="1"/>
      <c r="O137" s="1"/>
      <c r="P137" s="1"/>
      <c r="Q137" s="1"/>
    </row>
    <row r="138" spans="1:17" ht="15.75" customHeight="1" x14ac:dyDescent="0.15">
      <c r="A138" s="4"/>
      <c r="B138" s="1"/>
      <c r="C138" s="1"/>
      <c r="D138" s="3"/>
      <c r="E138" s="316"/>
      <c r="F138" s="4"/>
      <c r="G138" s="3"/>
      <c r="H138" s="3"/>
      <c r="I138" s="3"/>
      <c r="J138" s="2"/>
      <c r="K138" s="2"/>
      <c r="L138" s="1"/>
      <c r="M138" s="1"/>
      <c r="N138" s="1"/>
      <c r="O138" s="1"/>
      <c r="P138" s="1"/>
      <c r="Q138" s="1"/>
    </row>
    <row r="139" spans="1:17" ht="15.75" customHeight="1" x14ac:dyDescent="0.15">
      <c r="A139" s="4"/>
      <c r="B139" s="1"/>
      <c r="C139" s="1"/>
      <c r="D139" s="3"/>
      <c r="E139" s="316"/>
      <c r="F139" s="4"/>
      <c r="G139" s="3"/>
      <c r="H139" s="3"/>
      <c r="I139" s="3"/>
      <c r="J139" s="2"/>
      <c r="K139" s="2"/>
      <c r="L139" s="1"/>
      <c r="M139" s="1"/>
      <c r="N139" s="1"/>
      <c r="O139" s="1"/>
      <c r="P139" s="1"/>
      <c r="Q139" s="1"/>
    </row>
    <row r="140" spans="1:17" ht="15.75" customHeight="1" x14ac:dyDescent="0.15">
      <c r="A140" s="4"/>
      <c r="B140" s="1"/>
      <c r="C140" s="1"/>
      <c r="D140" s="3"/>
      <c r="E140" s="316"/>
      <c r="F140" s="4"/>
      <c r="G140" s="3"/>
      <c r="H140" s="3"/>
      <c r="I140" s="3"/>
      <c r="J140" s="2"/>
      <c r="K140" s="2"/>
      <c r="L140" s="1"/>
      <c r="M140" s="1"/>
      <c r="N140" s="1"/>
      <c r="O140" s="1"/>
      <c r="P140" s="1"/>
      <c r="Q140" s="1"/>
    </row>
    <row r="141" spans="1:17" ht="15.75" customHeight="1" x14ac:dyDescent="0.15">
      <c r="A141" s="4"/>
      <c r="B141" s="1"/>
      <c r="C141" s="1"/>
      <c r="D141" s="3"/>
      <c r="E141" s="316"/>
      <c r="F141" s="4"/>
      <c r="G141" s="3"/>
      <c r="H141" s="3"/>
      <c r="I141" s="3"/>
      <c r="J141" s="2"/>
      <c r="K141" s="2"/>
      <c r="L141" s="1"/>
      <c r="M141" s="1"/>
      <c r="N141" s="1"/>
      <c r="O141" s="1"/>
      <c r="P141" s="1"/>
      <c r="Q141" s="1"/>
    </row>
    <row r="142" spans="1:17" ht="15.75" customHeight="1" x14ac:dyDescent="0.15">
      <c r="A142" s="4"/>
      <c r="B142" s="1"/>
      <c r="C142" s="1"/>
      <c r="D142" s="3"/>
      <c r="E142" s="316"/>
      <c r="F142" s="4"/>
      <c r="G142" s="3"/>
      <c r="H142" s="3"/>
      <c r="I142" s="3"/>
      <c r="J142" s="2"/>
      <c r="K142" s="2"/>
      <c r="L142" s="1"/>
      <c r="M142" s="1"/>
      <c r="N142" s="1"/>
      <c r="O142" s="1"/>
      <c r="P142" s="1"/>
      <c r="Q142" s="1"/>
    </row>
    <row r="143" spans="1:17" ht="15.75" customHeight="1" x14ac:dyDescent="0.15">
      <c r="A143" s="4"/>
      <c r="B143" s="1"/>
      <c r="C143" s="1"/>
      <c r="D143" s="3"/>
      <c r="E143" s="316"/>
      <c r="F143" s="4"/>
      <c r="G143" s="3"/>
      <c r="H143" s="3"/>
      <c r="I143" s="3"/>
      <c r="J143" s="2"/>
      <c r="K143" s="2"/>
      <c r="L143" s="1"/>
      <c r="M143" s="1"/>
      <c r="N143" s="1"/>
      <c r="O143" s="1"/>
      <c r="P143" s="1"/>
      <c r="Q143" s="1"/>
    </row>
    <row r="144" spans="1:17" ht="15.75" customHeight="1" x14ac:dyDescent="0.15">
      <c r="A144" s="4"/>
      <c r="B144" s="1"/>
      <c r="C144" s="1"/>
      <c r="D144" s="3"/>
      <c r="E144" s="316"/>
      <c r="F144" s="4"/>
      <c r="G144" s="3"/>
      <c r="H144" s="3"/>
      <c r="I144" s="3"/>
      <c r="J144" s="2"/>
      <c r="K144" s="2"/>
      <c r="L144" s="1"/>
      <c r="M144" s="1"/>
      <c r="N144" s="1"/>
      <c r="O144" s="1"/>
      <c r="P144" s="1"/>
      <c r="Q144" s="1"/>
    </row>
    <row r="145" spans="1:17" ht="15.75" customHeight="1" x14ac:dyDescent="0.15">
      <c r="A145" s="4"/>
      <c r="B145" s="1"/>
      <c r="C145" s="1"/>
      <c r="D145" s="3"/>
      <c r="E145" s="316"/>
      <c r="F145" s="4"/>
      <c r="G145" s="3"/>
      <c r="H145" s="3"/>
      <c r="I145" s="3"/>
      <c r="J145" s="2"/>
      <c r="K145" s="2"/>
      <c r="L145" s="1"/>
      <c r="M145" s="1"/>
      <c r="N145" s="1"/>
      <c r="O145" s="1"/>
      <c r="P145" s="1"/>
      <c r="Q145" s="1"/>
    </row>
    <row r="146" spans="1:17" ht="15.75" customHeight="1" x14ac:dyDescent="0.15">
      <c r="A146" s="4"/>
      <c r="B146" s="1"/>
      <c r="C146" s="1"/>
      <c r="D146" s="3"/>
      <c r="E146" s="316"/>
      <c r="F146" s="4"/>
      <c r="G146" s="3"/>
      <c r="H146" s="3"/>
      <c r="I146" s="3"/>
      <c r="J146" s="2"/>
      <c r="K146" s="2"/>
      <c r="L146" s="1"/>
      <c r="M146" s="1"/>
      <c r="N146" s="1"/>
      <c r="O146" s="1"/>
      <c r="P146" s="1"/>
      <c r="Q146" s="1"/>
    </row>
    <row r="147" spans="1:17" ht="15.75" customHeight="1" x14ac:dyDescent="0.15">
      <c r="A147" s="4"/>
      <c r="B147" s="1"/>
      <c r="C147" s="1"/>
      <c r="D147" s="3"/>
      <c r="E147" s="316"/>
      <c r="F147" s="4"/>
      <c r="G147" s="3"/>
      <c r="H147" s="3"/>
      <c r="I147" s="3"/>
      <c r="J147" s="2"/>
      <c r="K147" s="2"/>
      <c r="L147" s="1"/>
      <c r="M147" s="1"/>
      <c r="N147" s="1"/>
      <c r="O147" s="1"/>
      <c r="P147" s="1"/>
      <c r="Q147" s="1"/>
    </row>
    <row r="148" spans="1:17" ht="15.75" customHeight="1" x14ac:dyDescent="0.15">
      <c r="A148" s="4"/>
      <c r="B148" s="1"/>
      <c r="C148" s="1"/>
      <c r="D148" s="3"/>
      <c r="E148" s="316"/>
      <c r="F148" s="4"/>
      <c r="G148" s="3"/>
      <c r="H148" s="3"/>
      <c r="I148" s="3"/>
      <c r="J148" s="2"/>
      <c r="K148" s="2"/>
      <c r="L148" s="1"/>
      <c r="M148" s="1"/>
      <c r="N148" s="1"/>
      <c r="O148" s="1"/>
      <c r="P148" s="1"/>
      <c r="Q148" s="1"/>
    </row>
    <row r="149" spans="1:17" ht="15.75" customHeight="1" x14ac:dyDescent="0.15">
      <c r="A149" s="4"/>
      <c r="B149" s="1"/>
      <c r="C149" s="1"/>
      <c r="D149" s="3"/>
      <c r="E149" s="316"/>
      <c r="F149" s="4"/>
      <c r="G149" s="3"/>
      <c r="H149" s="3"/>
      <c r="I149" s="3"/>
      <c r="J149" s="2"/>
      <c r="K149" s="2"/>
      <c r="L149" s="1"/>
      <c r="M149" s="1"/>
      <c r="N149" s="1"/>
      <c r="O149" s="1"/>
      <c r="P149" s="1"/>
      <c r="Q149" s="1"/>
    </row>
    <row r="150" spans="1:17" ht="15.75" customHeight="1" x14ac:dyDescent="0.15">
      <c r="A150" s="4"/>
      <c r="B150" s="1"/>
      <c r="C150" s="1"/>
      <c r="D150" s="3"/>
      <c r="E150" s="316"/>
      <c r="F150" s="4"/>
      <c r="G150" s="3"/>
      <c r="H150" s="3"/>
      <c r="I150" s="3"/>
      <c r="J150" s="2"/>
      <c r="K150" s="2"/>
      <c r="L150" s="1"/>
      <c r="M150" s="1"/>
      <c r="N150" s="1"/>
      <c r="O150" s="1"/>
      <c r="P150" s="1"/>
      <c r="Q150" s="1"/>
    </row>
    <row r="151" spans="1:17" ht="15.75" customHeight="1" x14ac:dyDescent="0.15">
      <c r="A151" s="4"/>
      <c r="B151" s="1"/>
      <c r="C151" s="1"/>
      <c r="D151" s="3"/>
      <c r="E151" s="316"/>
      <c r="F151" s="4"/>
      <c r="G151" s="3"/>
      <c r="H151" s="3"/>
      <c r="I151" s="3"/>
      <c r="J151" s="2"/>
      <c r="K151" s="2"/>
      <c r="L151" s="1"/>
      <c r="M151" s="1"/>
      <c r="N151" s="1"/>
      <c r="O151" s="1"/>
      <c r="P151" s="1"/>
      <c r="Q151" s="1"/>
    </row>
    <row r="152" spans="1:17" ht="15.75" customHeight="1" x14ac:dyDescent="0.15">
      <c r="A152" s="4"/>
      <c r="B152" s="1"/>
      <c r="C152" s="1"/>
      <c r="D152" s="3"/>
      <c r="E152" s="316"/>
      <c r="F152" s="4"/>
      <c r="G152" s="3"/>
      <c r="H152" s="3"/>
      <c r="I152" s="3"/>
      <c r="J152" s="2"/>
      <c r="K152" s="2"/>
      <c r="L152" s="1"/>
      <c r="M152" s="1"/>
      <c r="N152" s="1"/>
      <c r="O152" s="1"/>
      <c r="P152" s="1"/>
      <c r="Q152" s="1"/>
    </row>
    <row r="153" spans="1:17" ht="15.75" customHeight="1" x14ac:dyDescent="0.15">
      <c r="A153" s="4"/>
      <c r="B153" s="1"/>
      <c r="C153" s="1"/>
      <c r="D153" s="3"/>
      <c r="E153" s="316"/>
      <c r="F153" s="4"/>
      <c r="G153" s="3"/>
      <c r="H153" s="3"/>
      <c r="I153" s="3"/>
      <c r="J153" s="2"/>
      <c r="K153" s="2"/>
      <c r="L153" s="1"/>
      <c r="M153" s="1"/>
      <c r="N153" s="1"/>
      <c r="O153" s="1"/>
      <c r="P153" s="1"/>
      <c r="Q153" s="1"/>
    </row>
    <row r="154" spans="1:17" ht="15.75" customHeight="1" x14ac:dyDescent="0.15">
      <c r="A154" s="4"/>
      <c r="B154" s="1"/>
      <c r="C154" s="1"/>
      <c r="D154" s="3"/>
      <c r="E154" s="316"/>
      <c r="F154" s="4"/>
      <c r="G154" s="3"/>
      <c r="H154" s="3"/>
      <c r="I154" s="3"/>
      <c r="J154" s="2"/>
      <c r="K154" s="2"/>
      <c r="L154" s="1"/>
      <c r="M154" s="1"/>
      <c r="N154" s="1"/>
      <c r="O154" s="1"/>
      <c r="P154" s="1"/>
      <c r="Q154" s="1"/>
    </row>
    <row r="155" spans="1:17" ht="15.75" customHeight="1" x14ac:dyDescent="0.15">
      <c r="A155" s="4"/>
      <c r="B155" s="1"/>
      <c r="C155" s="1"/>
      <c r="D155" s="3"/>
      <c r="E155" s="316"/>
      <c r="F155" s="4"/>
      <c r="G155" s="3"/>
      <c r="H155" s="3"/>
      <c r="I155" s="3"/>
      <c r="J155" s="2"/>
      <c r="K155" s="2"/>
      <c r="L155" s="1"/>
      <c r="M155" s="1"/>
      <c r="N155" s="1"/>
      <c r="O155" s="1"/>
      <c r="P155" s="1"/>
      <c r="Q155" s="1"/>
    </row>
    <row r="156" spans="1:17" ht="15.75" customHeight="1" x14ac:dyDescent="0.15">
      <c r="A156" s="4"/>
      <c r="B156" s="1"/>
      <c r="C156" s="1"/>
      <c r="D156" s="3"/>
      <c r="E156" s="316"/>
      <c r="F156" s="4"/>
      <c r="G156" s="3"/>
      <c r="H156" s="3"/>
      <c r="I156" s="3"/>
      <c r="J156" s="2"/>
      <c r="K156" s="2"/>
      <c r="L156" s="1"/>
      <c r="M156" s="1"/>
      <c r="N156" s="1"/>
      <c r="O156" s="1"/>
      <c r="P156" s="1"/>
      <c r="Q156" s="1"/>
    </row>
    <row r="157" spans="1:17" ht="15.75" customHeight="1" x14ac:dyDescent="0.15">
      <c r="A157" s="4"/>
      <c r="B157" s="1"/>
      <c r="C157" s="1"/>
      <c r="D157" s="3"/>
      <c r="E157" s="316"/>
      <c r="F157" s="4"/>
      <c r="G157" s="3"/>
      <c r="H157" s="3"/>
      <c r="I157" s="3"/>
      <c r="J157" s="2"/>
      <c r="K157" s="2"/>
      <c r="L157" s="1"/>
      <c r="M157" s="1"/>
      <c r="N157" s="1"/>
      <c r="O157" s="1"/>
      <c r="P157" s="1"/>
      <c r="Q157" s="1"/>
    </row>
    <row r="158" spans="1:17" ht="15.75" customHeight="1" x14ac:dyDescent="0.15">
      <c r="A158" s="4"/>
      <c r="B158" s="1"/>
      <c r="C158" s="1"/>
      <c r="D158" s="3"/>
      <c r="E158" s="316"/>
      <c r="F158" s="4"/>
      <c r="G158" s="3"/>
      <c r="H158" s="3"/>
      <c r="I158" s="3"/>
      <c r="J158" s="2"/>
      <c r="K158" s="2"/>
      <c r="L158" s="1"/>
      <c r="M158" s="1"/>
      <c r="N158" s="1"/>
      <c r="O158" s="1"/>
      <c r="P158" s="1"/>
      <c r="Q158" s="1"/>
    </row>
    <row r="159" spans="1:17" ht="15.75" customHeight="1" x14ac:dyDescent="0.15">
      <c r="A159" s="4"/>
      <c r="B159" s="1"/>
      <c r="C159" s="1"/>
      <c r="D159" s="3"/>
      <c r="E159" s="316"/>
      <c r="F159" s="4"/>
      <c r="G159" s="3"/>
      <c r="H159" s="3"/>
      <c r="I159" s="3"/>
      <c r="J159" s="2"/>
      <c r="K159" s="2"/>
      <c r="L159" s="1"/>
      <c r="M159" s="1"/>
      <c r="N159" s="1"/>
      <c r="O159" s="1"/>
      <c r="P159" s="1"/>
      <c r="Q159" s="1"/>
    </row>
    <row r="160" spans="1:17" ht="15.75" customHeight="1" x14ac:dyDescent="0.15">
      <c r="A160" s="4"/>
      <c r="B160" s="1"/>
      <c r="C160" s="1"/>
      <c r="D160" s="3"/>
      <c r="E160" s="316"/>
      <c r="F160" s="4"/>
      <c r="G160" s="3"/>
      <c r="H160" s="3"/>
      <c r="I160" s="3"/>
      <c r="J160" s="2"/>
      <c r="K160" s="2"/>
      <c r="L160" s="1"/>
      <c r="M160" s="1"/>
      <c r="N160" s="1"/>
      <c r="O160" s="1"/>
      <c r="P160" s="1"/>
      <c r="Q160" s="1"/>
    </row>
    <row r="161" spans="1:17" ht="15.75" customHeight="1" x14ac:dyDescent="0.15">
      <c r="A161" s="4"/>
      <c r="B161" s="1"/>
      <c r="C161" s="1"/>
      <c r="D161" s="3"/>
      <c r="E161" s="316"/>
      <c r="F161" s="4"/>
      <c r="G161" s="3"/>
      <c r="H161" s="3"/>
      <c r="I161" s="3"/>
      <c r="J161" s="2"/>
      <c r="K161" s="2"/>
      <c r="L161" s="1"/>
      <c r="M161" s="1"/>
      <c r="N161" s="1"/>
      <c r="O161" s="1"/>
      <c r="P161" s="1"/>
      <c r="Q161" s="1"/>
    </row>
    <row r="162" spans="1:17" ht="15.75" customHeight="1" x14ac:dyDescent="0.15">
      <c r="A162" s="4"/>
      <c r="B162" s="1"/>
      <c r="C162" s="1"/>
      <c r="D162" s="3"/>
      <c r="E162" s="316"/>
      <c r="F162" s="4"/>
      <c r="G162" s="3"/>
      <c r="H162" s="3"/>
      <c r="I162" s="3"/>
      <c r="J162" s="2"/>
      <c r="K162" s="2"/>
      <c r="L162" s="1"/>
      <c r="M162" s="1"/>
      <c r="N162" s="1"/>
      <c r="O162" s="1"/>
      <c r="P162" s="1"/>
      <c r="Q162" s="1"/>
    </row>
    <row r="163" spans="1:17" ht="15.75" customHeight="1" x14ac:dyDescent="0.15">
      <c r="A163" s="4"/>
      <c r="B163" s="1"/>
      <c r="C163" s="1"/>
      <c r="D163" s="3"/>
      <c r="E163" s="316"/>
      <c r="F163" s="4"/>
      <c r="G163" s="3"/>
      <c r="H163" s="3"/>
      <c r="I163" s="3"/>
      <c r="J163" s="2"/>
      <c r="K163" s="2"/>
      <c r="L163" s="1"/>
      <c r="M163" s="1"/>
      <c r="N163" s="1"/>
      <c r="O163" s="1"/>
      <c r="P163" s="1"/>
      <c r="Q163" s="1"/>
    </row>
    <row r="164" spans="1:17" ht="15.75" customHeight="1" x14ac:dyDescent="0.15">
      <c r="A164" s="4"/>
      <c r="B164" s="1"/>
      <c r="C164" s="1"/>
      <c r="D164" s="3"/>
      <c r="E164" s="316"/>
      <c r="F164" s="4"/>
      <c r="G164" s="3"/>
      <c r="H164" s="3"/>
      <c r="I164" s="3"/>
      <c r="J164" s="2"/>
      <c r="K164" s="2"/>
      <c r="L164" s="1"/>
      <c r="M164" s="1"/>
      <c r="N164" s="1"/>
      <c r="O164" s="1"/>
      <c r="P164" s="1"/>
      <c r="Q164" s="1"/>
    </row>
    <row r="165" spans="1:17" ht="15.75" customHeight="1" x14ac:dyDescent="0.15">
      <c r="A165" s="4"/>
      <c r="B165" s="1"/>
      <c r="C165" s="1"/>
      <c r="D165" s="3"/>
      <c r="E165" s="316"/>
      <c r="F165" s="4"/>
      <c r="G165" s="3"/>
      <c r="H165" s="3"/>
      <c r="I165" s="3"/>
      <c r="J165" s="2"/>
      <c r="K165" s="2"/>
      <c r="L165" s="1"/>
      <c r="M165" s="1"/>
      <c r="N165" s="1"/>
      <c r="O165" s="1"/>
      <c r="P165" s="1"/>
      <c r="Q165" s="1"/>
    </row>
    <row r="166" spans="1:17" ht="15.75" customHeight="1" x14ac:dyDescent="0.15">
      <c r="A166" s="4"/>
      <c r="B166" s="1"/>
      <c r="C166" s="1"/>
      <c r="D166" s="3"/>
      <c r="E166" s="316"/>
      <c r="F166" s="4"/>
      <c r="G166" s="3"/>
      <c r="H166" s="3"/>
      <c r="I166" s="3"/>
      <c r="J166" s="2"/>
      <c r="K166" s="2"/>
      <c r="L166" s="1"/>
      <c r="M166" s="1"/>
      <c r="N166" s="1"/>
      <c r="O166" s="1"/>
      <c r="P166" s="1"/>
      <c r="Q166" s="1"/>
    </row>
    <row r="167" spans="1:17" ht="15.75" customHeight="1" x14ac:dyDescent="0.15">
      <c r="A167" s="4"/>
      <c r="B167" s="1"/>
      <c r="C167" s="1"/>
      <c r="D167" s="3"/>
      <c r="E167" s="316"/>
      <c r="F167" s="4"/>
      <c r="G167" s="3"/>
      <c r="H167" s="3"/>
      <c r="I167" s="3"/>
      <c r="J167" s="2"/>
      <c r="K167" s="2"/>
      <c r="L167" s="1"/>
      <c r="M167" s="1"/>
      <c r="N167" s="1"/>
      <c r="O167" s="1"/>
      <c r="P167" s="1"/>
      <c r="Q167" s="1"/>
    </row>
    <row r="168" spans="1:17" ht="15.75" customHeight="1" x14ac:dyDescent="0.15">
      <c r="A168" s="4"/>
      <c r="B168" s="1"/>
      <c r="C168" s="1"/>
      <c r="D168" s="3"/>
      <c r="E168" s="316"/>
      <c r="F168" s="4"/>
      <c r="G168" s="3"/>
      <c r="H168" s="3"/>
      <c r="I168" s="3"/>
      <c r="J168" s="2"/>
      <c r="K168" s="2"/>
      <c r="L168" s="1"/>
      <c r="M168" s="1"/>
      <c r="N168" s="1"/>
      <c r="O168" s="1"/>
      <c r="P168" s="1"/>
      <c r="Q168" s="1"/>
    </row>
    <row r="169" spans="1:17" ht="15.75" customHeight="1" x14ac:dyDescent="0.15">
      <c r="A169" s="4"/>
      <c r="B169" s="1"/>
      <c r="C169" s="1"/>
      <c r="D169" s="3"/>
      <c r="E169" s="316"/>
      <c r="F169" s="4"/>
      <c r="G169" s="3"/>
      <c r="H169" s="3"/>
      <c r="I169" s="3"/>
      <c r="J169" s="2"/>
      <c r="K169" s="2"/>
      <c r="L169" s="1"/>
      <c r="M169" s="1"/>
      <c r="N169" s="1"/>
      <c r="O169" s="1"/>
      <c r="P169" s="1"/>
      <c r="Q169" s="1"/>
    </row>
    <row r="170" spans="1:17" ht="15.75" customHeight="1" x14ac:dyDescent="0.15">
      <c r="A170" s="4"/>
      <c r="B170" s="1"/>
      <c r="C170" s="1"/>
      <c r="D170" s="3"/>
      <c r="E170" s="316"/>
      <c r="F170" s="4"/>
      <c r="G170" s="3"/>
      <c r="H170" s="3"/>
      <c r="I170" s="3"/>
      <c r="J170" s="2"/>
      <c r="K170" s="2"/>
      <c r="L170" s="1"/>
      <c r="M170" s="1"/>
      <c r="N170" s="1"/>
      <c r="O170" s="1"/>
      <c r="P170" s="1"/>
      <c r="Q170" s="1"/>
    </row>
    <row r="171" spans="1:17" ht="15.75" customHeight="1" x14ac:dyDescent="0.15">
      <c r="A171" s="4"/>
      <c r="B171" s="1"/>
      <c r="C171" s="1"/>
      <c r="D171" s="3"/>
      <c r="E171" s="316"/>
      <c r="F171" s="4"/>
      <c r="G171" s="3"/>
      <c r="H171" s="3"/>
      <c r="I171" s="3"/>
      <c r="J171" s="2"/>
      <c r="K171" s="2"/>
      <c r="L171" s="1"/>
      <c r="M171" s="1"/>
      <c r="N171" s="1"/>
      <c r="O171" s="1"/>
      <c r="P171" s="1"/>
      <c r="Q171" s="1"/>
    </row>
    <row r="172" spans="1:17" ht="15.75" customHeight="1" x14ac:dyDescent="0.15">
      <c r="A172" s="4"/>
      <c r="B172" s="1"/>
      <c r="C172" s="1"/>
      <c r="D172" s="3"/>
      <c r="E172" s="316"/>
      <c r="F172" s="4"/>
      <c r="G172" s="3"/>
      <c r="H172" s="3"/>
      <c r="I172" s="3"/>
      <c r="J172" s="2"/>
      <c r="K172" s="2"/>
      <c r="L172" s="1"/>
      <c r="M172" s="1"/>
      <c r="N172" s="1"/>
      <c r="O172" s="1"/>
      <c r="P172" s="1"/>
      <c r="Q172" s="1"/>
    </row>
    <row r="173" spans="1:17" ht="15.75" customHeight="1" x14ac:dyDescent="0.15">
      <c r="A173" s="4"/>
      <c r="B173" s="1"/>
      <c r="C173" s="1"/>
      <c r="D173" s="3"/>
      <c r="E173" s="316"/>
      <c r="F173" s="4"/>
      <c r="G173" s="3"/>
      <c r="H173" s="3"/>
      <c r="I173" s="3"/>
      <c r="J173" s="2"/>
      <c r="K173" s="2"/>
      <c r="L173" s="1"/>
      <c r="M173" s="1"/>
      <c r="N173" s="1"/>
      <c r="O173" s="1"/>
      <c r="P173" s="1"/>
      <c r="Q173" s="1"/>
    </row>
    <row r="174" spans="1:17" ht="15.75" customHeight="1" x14ac:dyDescent="0.15">
      <c r="A174" s="4"/>
      <c r="B174" s="1"/>
      <c r="C174" s="1"/>
      <c r="D174" s="3"/>
      <c r="E174" s="316"/>
      <c r="F174" s="4"/>
      <c r="G174" s="3"/>
      <c r="H174" s="3"/>
      <c r="I174" s="3"/>
      <c r="J174" s="2"/>
      <c r="K174" s="2"/>
      <c r="L174" s="1"/>
      <c r="M174" s="1"/>
      <c r="N174" s="1"/>
      <c r="O174" s="1"/>
      <c r="P174" s="1"/>
      <c r="Q174" s="1"/>
    </row>
    <row r="175" spans="1:17" ht="15.75" customHeight="1" x14ac:dyDescent="0.15">
      <c r="A175" s="4"/>
      <c r="B175" s="1"/>
      <c r="C175" s="1"/>
      <c r="D175" s="3"/>
      <c r="E175" s="316"/>
      <c r="F175" s="4"/>
      <c r="G175" s="3"/>
      <c r="H175" s="3"/>
      <c r="I175" s="3"/>
      <c r="J175" s="2"/>
      <c r="K175" s="2"/>
      <c r="L175" s="1"/>
      <c r="M175" s="1"/>
      <c r="N175" s="1"/>
      <c r="O175" s="1"/>
      <c r="P175" s="1"/>
      <c r="Q175" s="1"/>
    </row>
    <row r="176" spans="1:17" ht="15.75" customHeight="1" x14ac:dyDescent="0.15">
      <c r="A176" s="4"/>
      <c r="B176" s="1"/>
      <c r="C176" s="1"/>
      <c r="D176" s="3"/>
      <c r="E176" s="316"/>
      <c r="F176" s="4"/>
      <c r="G176" s="3"/>
      <c r="H176" s="3"/>
      <c r="I176" s="3"/>
      <c r="J176" s="2"/>
      <c r="K176" s="2"/>
      <c r="L176" s="1"/>
      <c r="M176" s="1"/>
      <c r="N176" s="1"/>
      <c r="O176" s="1"/>
      <c r="P176" s="1"/>
      <c r="Q176" s="1"/>
    </row>
    <row r="177" spans="1:17" ht="15.75" customHeight="1" x14ac:dyDescent="0.15">
      <c r="A177" s="4"/>
      <c r="B177" s="1"/>
      <c r="C177" s="1"/>
      <c r="D177" s="3"/>
      <c r="E177" s="316"/>
      <c r="F177" s="4"/>
      <c r="G177" s="3"/>
      <c r="H177" s="3"/>
      <c r="I177" s="3"/>
      <c r="J177" s="2"/>
      <c r="K177" s="2"/>
      <c r="L177" s="1"/>
      <c r="M177" s="1"/>
      <c r="N177" s="1"/>
      <c r="O177" s="1"/>
      <c r="P177" s="1"/>
      <c r="Q177" s="1"/>
    </row>
    <row r="178" spans="1:17" ht="15.75" customHeight="1" x14ac:dyDescent="0.15">
      <c r="A178" s="4"/>
      <c r="B178" s="1"/>
      <c r="C178" s="1"/>
      <c r="D178" s="3"/>
      <c r="E178" s="316"/>
      <c r="F178" s="4"/>
      <c r="G178" s="3"/>
      <c r="H178" s="3"/>
      <c r="I178" s="3"/>
      <c r="J178" s="2"/>
      <c r="K178" s="2"/>
      <c r="L178" s="1"/>
      <c r="M178" s="1"/>
      <c r="N178" s="1"/>
      <c r="O178" s="1"/>
      <c r="P178" s="1"/>
      <c r="Q178" s="1"/>
    </row>
    <row r="179" spans="1:17" ht="15.75" customHeight="1" x14ac:dyDescent="0.15">
      <c r="A179" s="4"/>
      <c r="B179" s="1"/>
      <c r="C179" s="1"/>
      <c r="D179" s="3"/>
      <c r="E179" s="316"/>
      <c r="F179" s="4"/>
      <c r="G179" s="3"/>
      <c r="H179" s="3"/>
      <c r="I179" s="3"/>
      <c r="J179" s="2"/>
      <c r="K179" s="2"/>
      <c r="L179" s="1"/>
      <c r="M179" s="1"/>
      <c r="N179" s="1"/>
      <c r="O179" s="1"/>
      <c r="P179" s="1"/>
      <c r="Q179" s="1"/>
    </row>
    <row r="180" spans="1:17" ht="15.75" customHeight="1" x14ac:dyDescent="0.15">
      <c r="A180" s="4"/>
      <c r="B180" s="1"/>
      <c r="C180" s="1"/>
      <c r="D180" s="3"/>
      <c r="E180" s="316"/>
      <c r="F180" s="4"/>
      <c r="G180" s="3"/>
      <c r="H180" s="3"/>
      <c r="I180" s="3"/>
      <c r="J180" s="2"/>
      <c r="K180" s="2"/>
      <c r="L180" s="1"/>
      <c r="M180" s="1"/>
      <c r="N180" s="1"/>
      <c r="O180" s="1"/>
      <c r="P180" s="1"/>
      <c r="Q180" s="1"/>
    </row>
    <row r="181" spans="1:17" ht="15.75" customHeight="1" x14ac:dyDescent="0.15">
      <c r="A181" s="4"/>
      <c r="B181" s="1"/>
      <c r="C181" s="1"/>
      <c r="D181" s="3"/>
      <c r="E181" s="316"/>
      <c r="F181" s="4"/>
      <c r="G181" s="3"/>
      <c r="H181" s="3"/>
      <c r="I181" s="3"/>
      <c r="J181" s="2"/>
      <c r="K181" s="2"/>
      <c r="L181" s="1"/>
      <c r="M181" s="1"/>
      <c r="N181" s="1"/>
      <c r="O181" s="1"/>
      <c r="P181" s="1"/>
      <c r="Q181" s="1"/>
    </row>
    <row r="182" spans="1:17" ht="15.75" customHeight="1" x14ac:dyDescent="0.15">
      <c r="A182" s="4"/>
      <c r="B182" s="1"/>
      <c r="C182" s="1"/>
      <c r="D182" s="3"/>
      <c r="E182" s="316"/>
      <c r="F182" s="4"/>
      <c r="G182" s="3"/>
      <c r="H182" s="3"/>
      <c r="I182" s="3"/>
      <c r="J182" s="2"/>
      <c r="K182" s="2"/>
      <c r="L182" s="1"/>
      <c r="M182" s="1"/>
      <c r="N182" s="1"/>
      <c r="O182" s="1"/>
      <c r="P182" s="1"/>
      <c r="Q182" s="1"/>
    </row>
    <row r="183" spans="1:17" ht="15.75" customHeight="1" x14ac:dyDescent="0.15">
      <c r="A183" s="4"/>
      <c r="B183" s="1"/>
      <c r="C183" s="1"/>
      <c r="D183" s="3"/>
      <c r="E183" s="316"/>
      <c r="F183" s="4"/>
      <c r="G183" s="3"/>
      <c r="H183" s="3"/>
      <c r="I183" s="3"/>
      <c r="J183" s="2"/>
      <c r="K183" s="2"/>
      <c r="L183" s="1"/>
      <c r="M183" s="1"/>
      <c r="N183" s="1"/>
      <c r="O183" s="1"/>
      <c r="P183" s="1"/>
      <c r="Q183" s="1"/>
    </row>
    <row r="184" spans="1:17" ht="15.75" customHeight="1" x14ac:dyDescent="0.15">
      <c r="A184" s="4"/>
      <c r="B184" s="1"/>
      <c r="C184" s="1"/>
      <c r="D184" s="3"/>
      <c r="E184" s="316"/>
      <c r="F184" s="4"/>
      <c r="G184" s="3"/>
      <c r="H184" s="3"/>
      <c r="I184" s="3"/>
      <c r="J184" s="2"/>
      <c r="K184" s="2"/>
      <c r="L184" s="1"/>
      <c r="M184" s="1"/>
      <c r="N184" s="1"/>
      <c r="O184" s="1"/>
      <c r="P184" s="1"/>
      <c r="Q184" s="1"/>
    </row>
    <row r="185" spans="1:17" ht="15.75" customHeight="1" x14ac:dyDescent="0.15">
      <c r="A185" s="4"/>
      <c r="B185" s="1"/>
      <c r="C185" s="1"/>
      <c r="D185" s="3"/>
      <c r="E185" s="316"/>
      <c r="F185" s="4"/>
      <c r="G185" s="3"/>
      <c r="H185" s="3"/>
      <c r="I185" s="3"/>
      <c r="J185" s="2"/>
      <c r="K185" s="2"/>
      <c r="L185" s="1"/>
      <c r="M185" s="1"/>
      <c r="N185" s="1"/>
      <c r="O185" s="1"/>
      <c r="P185" s="1"/>
      <c r="Q185" s="1"/>
    </row>
    <row r="186" spans="1:17" ht="15.75" customHeight="1" x14ac:dyDescent="0.15">
      <c r="A186" s="4"/>
      <c r="B186" s="1"/>
      <c r="C186" s="1"/>
      <c r="D186" s="3"/>
      <c r="E186" s="316"/>
      <c r="F186" s="4"/>
      <c r="G186" s="3"/>
      <c r="H186" s="3"/>
      <c r="I186" s="3"/>
      <c r="J186" s="2"/>
      <c r="K186" s="2"/>
      <c r="L186" s="1"/>
      <c r="M186" s="1"/>
      <c r="N186" s="1"/>
      <c r="O186" s="1"/>
      <c r="P186" s="1"/>
      <c r="Q186" s="1"/>
    </row>
    <row r="187" spans="1:17" ht="15.75" customHeight="1" x14ac:dyDescent="0.15">
      <c r="A187" s="4"/>
      <c r="B187" s="1"/>
      <c r="C187" s="1"/>
      <c r="D187" s="3"/>
      <c r="E187" s="316"/>
      <c r="F187" s="4"/>
      <c r="G187" s="3"/>
      <c r="H187" s="3"/>
      <c r="I187" s="3"/>
      <c r="J187" s="2"/>
      <c r="K187" s="2"/>
      <c r="L187" s="1"/>
      <c r="M187" s="1"/>
      <c r="N187" s="1"/>
      <c r="O187" s="1"/>
      <c r="P187" s="1"/>
      <c r="Q187" s="1"/>
    </row>
    <row r="188" spans="1:17" ht="15.75" customHeight="1" x14ac:dyDescent="0.15">
      <c r="A188" s="4"/>
      <c r="B188" s="1"/>
      <c r="C188" s="1"/>
      <c r="D188" s="3"/>
      <c r="E188" s="316"/>
      <c r="F188" s="4"/>
      <c r="G188" s="3"/>
      <c r="H188" s="3"/>
      <c r="I188" s="3"/>
      <c r="J188" s="2"/>
      <c r="K188" s="2"/>
      <c r="L188" s="1"/>
      <c r="M188" s="1"/>
      <c r="N188" s="1"/>
      <c r="O188" s="1"/>
      <c r="P188" s="1"/>
      <c r="Q188" s="1"/>
    </row>
    <row r="189" spans="1:17" ht="15.75" customHeight="1" x14ac:dyDescent="0.15">
      <c r="A189" s="4"/>
      <c r="B189" s="1"/>
      <c r="C189" s="1"/>
      <c r="D189" s="3"/>
      <c r="E189" s="316"/>
      <c r="F189" s="4"/>
      <c r="G189" s="3"/>
      <c r="H189" s="3"/>
      <c r="I189" s="3"/>
      <c r="J189" s="2"/>
      <c r="K189" s="2"/>
      <c r="L189" s="1"/>
      <c r="M189" s="1"/>
      <c r="N189" s="1"/>
      <c r="O189" s="1"/>
      <c r="P189" s="1"/>
      <c r="Q189" s="1"/>
    </row>
    <row r="190" spans="1:17" ht="15.75" customHeight="1" x14ac:dyDescent="0.15">
      <c r="A190" s="4"/>
      <c r="B190" s="1"/>
      <c r="C190" s="1"/>
      <c r="D190" s="3"/>
      <c r="E190" s="316"/>
      <c r="F190" s="4"/>
      <c r="G190" s="3"/>
      <c r="H190" s="3"/>
      <c r="I190" s="3"/>
      <c r="J190" s="2"/>
      <c r="K190" s="2"/>
      <c r="L190" s="1"/>
      <c r="M190" s="1"/>
      <c r="N190" s="1"/>
      <c r="O190" s="1"/>
      <c r="P190" s="1"/>
      <c r="Q190" s="1"/>
    </row>
    <row r="191" spans="1:17" ht="15.75" customHeight="1" x14ac:dyDescent="0.15">
      <c r="A191" s="4"/>
      <c r="B191" s="1"/>
      <c r="C191" s="1"/>
      <c r="D191" s="3"/>
      <c r="E191" s="316"/>
      <c r="F191" s="4"/>
      <c r="G191" s="3"/>
      <c r="H191" s="3"/>
      <c r="I191" s="3"/>
      <c r="J191" s="2"/>
      <c r="K191" s="2"/>
      <c r="L191" s="1"/>
      <c r="M191" s="1"/>
      <c r="N191" s="1"/>
      <c r="O191" s="1"/>
      <c r="P191" s="1"/>
      <c r="Q191" s="1"/>
    </row>
    <row r="192" spans="1:17" ht="15.75" customHeight="1" x14ac:dyDescent="0.15">
      <c r="A192" s="4"/>
      <c r="B192" s="1"/>
      <c r="C192" s="1"/>
      <c r="D192" s="3"/>
      <c r="E192" s="316"/>
      <c r="F192" s="4"/>
      <c r="G192" s="3"/>
      <c r="H192" s="3"/>
      <c r="I192" s="3"/>
      <c r="J192" s="2"/>
      <c r="K192" s="2"/>
      <c r="L192" s="1"/>
      <c r="M192" s="1"/>
      <c r="N192" s="1"/>
      <c r="O192" s="1"/>
      <c r="P192" s="1"/>
      <c r="Q192" s="1"/>
    </row>
    <row r="193" spans="1:17" ht="15.75" customHeight="1" x14ac:dyDescent="0.15">
      <c r="A193" s="4"/>
      <c r="B193" s="1"/>
      <c r="C193" s="1"/>
      <c r="D193" s="3"/>
      <c r="E193" s="316"/>
      <c r="F193" s="4"/>
      <c r="G193" s="3"/>
      <c r="H193" s="3"/>
      <c r="I193" s="3"/>
      <c r="J193" s="2"/>
      <c r="K193" s="2"/>
      <c r="L193" s="1"/>
      <c r="M193" s="1"/>
      <c r="N193" s="1"/>
      <c r="O193" s="1"/>
      <c r="P193" s="1"/>
      <c r="Q193" s="1"/>
    </row>
    <row r="194" spans="1:17" ht="15.75" customHeight="1" x14ac:dyDescent="0.15">
      <c r="A194" s="4"/>
      <c r="B194" s="1"/>
      <c r="C194" s="1"/>
      <c r="D194" s="3"/>
      <c r="E194" s="316"/>
      <c r="F194" s="4"/>
      <c r="G194" s="3"/>
      <c r="H194" s="3"/>
      <c r="I194" s="3"/>
      <c r="J194" s="2"/>
      <c r="K194" s="2"/>
      <c r="L194" s="1"/>
      <c r="M194" s="1"/>
      <c r="N194" s="1"/>
      <c r="O194" s="1"/>
      <c r="P194" s="1"/>
      <c r="Q194" s="1"/>
    </row>
    <row r="195" spans="1:17" ht="15.75" customHeight="1" x14ac:dyDescent="0.15">
      <c r="A195" s="4"/>
      <c r="B195" s="1"/>
      <c r="C195" s="1"/>
      <c r="D195" s="3"/>
      <c r="E195" s="316"/>
      <c r="F195" s="4"/>
      <c r="G195" s="3"/>
      <c r="H195" s="3"/>
      <c r="I195" s="3"/>
      <c r="J195" s="2"/>
      <c r="K195" s="2"/>
      <c r="L195" s="1"/>
      <c r="M195" s="1"/>
      <c r="N195" s="1"/>
      <c r="O195" s="1"/>
      <c r="P195" s="1"/>
      <c r="Q195" s="1"/>
    </row>
    <row r="196" spans="1:17" ht="15.75" customHeight="1" x14ac:dyDescent="0.15">
      <c r="A196" s="4"/>
      <c r="B196" s="1"/>
      <c r="C196" s="1"/>
      <c r="D196" s="3"/>
      <c r="E196" s="316"/>
      <c r="F196" s="4"/>
      <c r="G196" s="3"/>
      <c r="H196" s="3"/>
      <c r="I196" s="3"/>
      <c r="J196" s="2"/>
      <c r="K196" s="2"/>
      <c r="L196" s="1"/>
      <c r="M196" s="1"/>
      <c r="N196" s="1"/>
      <c r="O196" s="1"/>
      <c r="P196" s="1"/>
      <c r="Q196" s="1"/>
    </row>
    <row r="197" spans="1:17" ht="15.75" customHeight="1" x14ac:dyDescent="0.15">
      <c r="A197" s="4"/>
      <c r="B197" s="1"/>
      <c r="C197" s="1"/>
      <c r="D197" s="3"/>
      <c r="E197" s="316"/>
      <c r="F197" s="4"/>
      <c r="G197" s="3"/>
      <c r="H197" s="3"/>
      <c r="I197" s="3"/>
      <c r="J197" s="2"/>
      <c r="K197" s="2"/>
      <c r="L197" s="1"/>
      <c r="M197" s="1"/>
      <c r="N197" s="1"/>
      <c r="O197" s="1"/>
      <c r="P197" s="1"/>
      <c r="Q197" s="1"/>
    </row>
    <row r="198" spans="1:17" ht="15.75" customHeight="1" x14ac:dyDescent="0.15">
      <c r="A198" s="4"/>
      <c r="B198" s="1"/>
      <c r="C198" s="1"/>
      <c r="D198" s="3"/>
      <c r="E198" s="316"/>
      <c r="F198" s="4"/>
      <c r="G198" s="3"/>
      <c r="H198" s="3"/>
      <c r="I198" s="3"/>
      <c r="J198" s="2"/>
      <c r="K198" s="2"/>
      <c r="L198" s="1"/>
      <c r="M198" s="1"/>
      <c r="N198" s="1"/>
      <c r="O198" s="1"/>
      <c r="P198" s="1"/>
      <c r="Q198" s="1"/>
    </row>
    <row r="199" spans="1:17" ht="15.75" customHeight="1" x14ac:dyDescent="0.15">
      <c r="A199" s="4"/>
      <c r="B199" s="1"/>
      <c r="C199" s="1"/>
      <c r="D199" s="3"/>
      <c r="E199" s="316"/>
      <c r="F199" s="4"/>
      <c r="G199" s="3"/>
      <c r="H199" s="3"/>
      <c r="I199" s="3"/>
      <c r="J199" s="2"/>
      <c r="K199" s="2"/>
      <c r="L199" s="1"/>
      <c r="M199" s="1"/>
      <c r="N199" s="1"/>
      <c r="O199" s="1"/>
      <c r="P199" s="1"/>
      <c r="Q199" s="1"/>
    </row>
    <row r="200" spans="1:17" ht="15.75" customHeight="1" x14ac:dyDescent="0.15">
      <c r="A200" s="4"/>
      <c r="B200" s="1"/>
      <c r="C200" s="1"/>
      <c r="D200" s="3"/>
      <c r="E200" s="316"/>
      <c r="F200" s="4"/>
      <c r="G200" s="3"/>
      <c r="H200" s="3"/>
      <c r="I200" s="3"/>
      <c r="J200" s="2"/>
      <c r="K200" s="2"/>
      <c r="L200" s="1"/>
      <c r="M200" s="1"/>
      <c r="N200" s="1"/>
      <c r="O200" s="1"/>
      <c r="P200" s="1"/>
      <c r="Q200" s="1"/>
    </row>
    <row r="201" spans="1:17" ht="15.75" customHeight="1" x14ac:dyDescent="0.15">
      <c r="A201" s="4"/>
      <c r="B201" s="1"/>
      <c r="C201" s="1"/>
      <c r="D201" s="3"/>
      <c r="E201" s="316"/>
      <c r="F201" s="4"/>
      <c r="G201" s="3"/>
      <c r="H201" s="3"/>
      <c r="I201" s="3"/>
      <c r="J201" s="2"/>
      <c r="K201" s="2"/>
      <c r="L201" s="1"/>
      <c r="M201" s="1"/>
      <c r="N201" s="1"/>
      <c r="O201" s="1"/>
      <c r="P201" s="1"/>
      <c r="Q201" s="1"/>
    </row>
    <row r="202" spans="1:17" ht="15.75" customHeight="1" x14ac:dyDescent="0.15">
      <c r="A202" s="4"/>
      <c r="B202" s="1"/>
      <c r="C202" s="1"/>
      <c r="D202" s="3"/>
      <c r="E202" s="316"/>
      <c r="F202" s="4"/>
      <c r="G202" s="3"/>
      <c r="H202" s="3"/>
      <c r="I202" s="3"/>
      <c r="J202" s="2"/>
      <c r="K202" s="2"/>
      <c r="L202" s="1"/>
      <c r="M202" s="1"/>
      <c r="N202" s="1"/>
      <c r="O202" s="1"/>
      <c r="P202" s="1"/>
      <c r="Q202" s="1"/>
    </row>
    <row r="203" spans="1:17" ht="15.75" customHeight="1" x14ac:dyDescent="0.15">
      <c r="A203" s="4"/>
      <c r="B203" s="1"/>
      <c r="C203" s="1"/>
      <c r="D203" s="3"/>
      <c r="E203" s="316"/>
      <c r="F203" s="4"/>
      <c r="G203" s="3"/>
      <c r="H203" s="3"/>
      <c r="I203" s="3"/>
      <c r="J203" s="2"/>
      <c r="K203" s="2"/>
      <c r="L203" s="1"/>
      <c r="M203" s="1"/>
      <c r="N203" s="1"/>
      <c r="O203" s="1"/>
      <c r="P203" s="1"/>
      <c r="Q203" s="1"/>
    </row>
    <row r="204" spans="1:17" ht="15.75" customHeight="1" x14ac:dyDescent="0.15">
      <c r="A204" s="4"/>
      <c r="B204" s="1"/>
      <c r="C204" s="1"/>
      <c r="D204" s="3"/>
      <c r="E204" s="316"/>
      <c r="F204" s="4"/>
      <c r="G204" s="3"/>
      <c r="H204" s="3"/>
      <c r="I204" s="3"/>
      <c r="J204" s="2"/>
      <c r="K204" s="2"/>
      <c r="L204" s="1"/>
      <c r="M204" s="1"/>
      <c r="N204" s="1"/>
      <c r="O204" s="1"/>
      <c r="P204" s="1"/>
      <c r="Q204" s="1"/>
    </row>
    <row r="205" spans="1:17" ht="15.75" customHeight="1" x14ac:dyDescent="0.15">
      <c r="A205" s="4"/>
      <c r="B205" s="1"/>
      <c r="C205" s="1"/>
      <c r="D205" s="3"/>
      <c r="E205" s="316"/>
      <c r="F205" s="4"/>
      <c r="G205" s="3"/>
      <c r="H205" s="3"/>
      <c r="I205" s="3"/>
      <c r="J205" s="2"/>
      <c r="K205" s="2"/>
      <c r="L205" s="1"/>
      <c r="M205" s="1"/>
      <c r="N205" s="1"/>
      <c r="O205" s="1"/>
      <c r="P205" s="1"/>
      <c r="Q205" s="1"/>
    </row>
    <row r="206" spans="1:17" ht="15.75" customHeight="1" x14ac:dyDescent="0.15">
      <c r="A206" s="4"/>
      <c r="B206" s="1"/>
      <c r="C206" s="1"/>
      <c r="D206" s="3"/>
      <c r="E206" s="316"/>
      <c r="F206" s="4"/>
      <c r="G206" s="3"/>
      <c r="H206" s="3"/>
      <c r="I206" s="3"/>
      <c r="J206" s="2"/>
      <c r="K206" s="2"/>
      <c r="L206" s="1"/>
      <c r="M206" s="1"/>
      <c r="N206" s="1"/>
      <c r="O206" s="1"/>
      <c r="P206" s="1"/>
      <c r="Q206" s="1"/>
    </row>
    <row r="207" spans="1:17" ht="15.75" customHeight="1" x14ac:dyDescent="0.15">
      <c r="A207" s="4"/>
      <c r="B207" s="1"/>
      <c r="C207" s="1"/>
      <c r="D207" s="3"/>
      <c r="E207" s="316"/>
      <c r="F207" s="4"/>
      <c r="G207" s="3"/>
      <c r="H207" s="3"/>
      <c r="I207" s="3"/>
      <c r="J207" s="2"/>
      <c r="K207" s="2"/>
      <c r="L207" s="1"/>
      <c r="M207" s="1"/>
      <c r="N207" s="1"/>
      <c r="O207" s="1"/>
      <c r="P207" s="1"/>
      <c r="Q207" s="1"/>
    </row>
    <row r="208" spans="1:17" ht="15.75" customHeight="1" x14ac:dyDescent="0.15">
      <c r="A208" s="4"/>
      <c r="B208" s="1"/>
      <c r="C208" s="1"/>
      <c r="D208" s="3"/>
      <c r="E208" s="316"/>
      <c r="F208" s="4"/>
      <c r="G208" s="3"/>
      <c r="H208" s="3"/>
      <c r="I208" s="3"/>
      <c r="J208" s="2"/>
      <c r="K208" s="2"/>
      <c r="L208" s="1"/>
      <c r="M208" s="1"/>
      <c r="N208" s="1"/>
      <c r="O208" s="1"/>
      <c r="P208" s="1"/>
      <c r="Q208" s="1"/>
    </row>
    <row r="209" spans="1:17" ht="15.75" customHeight="1" x14ac:dyDescent="0.15">
      <c r="A209" s="4"/>
      <c r="B209" s="1"/>
      <c r="C209" s="1"/>
      <c r="D209" s="3"/>
      <c r="E209" s="316"/>
      <c r="F209" s="4"/>
      <c r="G209" s="3"/>
      <c r="H209" s="3"/>
      <c r="I209" s="3"/>
      <c r="J209" s="2"/>
      <c r="K209" s="2"/>
      <c r="L209" s="1"/>
      <c r="M209" s="1"/>
      <c r="N209" s="1"/>
      <c r="O209" s="1"/>
      <c r="P209" s="1"/>
      <c r="Q209" s="1"/>
    </row>
    <row r="210" spans="1:17" ht="15.75" customHeight="1" x14ac:dyDescent="0.15">
      <c r="A210" s="4"/>
      <c r="B210" s="1"/>
      <c r="C210" s="1"/>
      <c r="D210" s="3"/>
      <c r="E210" s="316"/>
      <c r="F210" s="4"/>
      <c r="G210" s="3"/>
      <c r="H210" s="3"/>
      <c r="I210" s="3"/>
      <c r="J210" s="2"/>
      <c r="K210" s="2"/>
      <c r="L210" s="1"/>
      <c r="M210" s="1"/>
      <c r="N210" s="1"/>
      <c r="O210" s="1"/>
      <c r="P210" s="1"/>
      <c r="Q210" s="1"/>
    </row>
    <row r="211" spans="1:17" ht="15.75" customHeight="1" x14ac:dyDescent="0.15">
      <c r="A211" s="4"/>
      <c r="B211" s="1"/>
      <c r="C211" s="1"/>
      <c r="D211" s="3"/>
      <c r="E211" s="316"/>
      <c r="F211" s="4"/>
      <c r="G211" s="3"/>
      <c r="H211" s="3"/>
      <c r="I211" s="3"/>
      <c r="J211" s="2"/>
      <c r="K211" s="2"/>
      <c r="L211" s="1"/>
      <c r="M211" s="1"/>
      <c r="N211" s="1"/>
      <c r="O211" s="1"/>
      <c r="P211" s="1"/>
      <c r="Q211" s="1"/>
    </row>
    <row r="212" spans="1:17" ht="15.75" customHeight="1" x14ac:dyDescent="0.15">
      <c r="A212" s="4"/>
      <c r="B212" s="1"/>
      <c r="C212" s="1"/>
      <c r="D212" s="3"/>
      <c r="E212" s="316"/>
      <c r="F212" s="4"/>
      <c r="G212" s="3"/>
      <c r="H212" s="3"/>
      <c r="I212" s="3"/>
      <c r="J212" s="2"/>
      <c r="K212" s="2"/>
      <c r="L212" s="1"/>
      <c r="M212" s="1"/>
      <c r="N212" s="1"/>
      <c r="O212" s="1"/>
      <c r="P212" s="1"/>
      <c r="Q212" s="1"/>
    </row>
    <row r="213" spans="1:17" ht="15.75" customHeight="1" x14ac:dyDescent="0.15">
      <c r="A213" s="4"/>
      <c r="B213" s="1"/>
      <c r="C213" s="1"/>
      <c r="D213" s="3"/>
      <c r="E213" s="316"/>
      <c r="F213" s="4"/>
      <c r="G213" s="3"/>
      <c r="H213" s="3"/>
      <c r="I213" s="3"/>
      <c r="J213" s="2"/>
      <c r="K213" s="2"/>
      <c r="L213" s="1"/>
      <c r="M213" s="1"/>
      <c r="N213" s="1"/>
      <c r="O213" s="1"/>
      <c r="P213" s="1"/>
      <c r="Q213" s="1"/>
    </row>
    <row r="214" spans="1:17" ht="15.75" customHeight="1" x14ac:dyDescent="0.15">
      <c r="A214" s="4"/>
      <c r="B214" s="1"/>
      <c r="C214" s="1"/>
      <c r="D214" s="3"/>
      <c r="E214" s="316"/>
      <c r="F214" s="4"/>
      <c r="G214" s="3"/>
      <c r="H214" s="3"/>
      <c r="I214" s="3"/>
      <c r="J214" s="2"/>
      <c r="K214" s="2"/>
      <c r="L214" s="1"/>
      <c r="M214" s="1"/>
      <c r="N214" s="1"/>
      <c r="O214" s="1"/>
      <c r="P214" s="1"/>
      <c r="Q214" s="1"/>
    </row>
    <row r="215" spans="1:17" ht="15.75" customHeight="1" x14ac:dyDescent="0.15">
      <c r="A215" s="4"/>
      <c r="B215" s="1"/>
      <c r="C215" s="1"/>
      <c r="D215" s="3"/>
      <c r="E215" s="316"/>
      <c r="F215" s="4"/>
      <c r="G215" s="3"/>
      <c r="H215" s="3"/>
      <c r="I215" s="3"/>
      <c r="J215" s="2"/>
      <c r="K215" s="2"/>
      <c r="L215" s="1"/>
      <c r="M215" s="1"/>
      <c r="N215" s="1"/>
      <c r="O215" s="1"/>
      <c r="P215" s="1"/>
      <c r="Q215" s="1"/>
    </row>
    <row r="216" spans="1:17" ht="15.75" customHeight="1" x14ac:dyDescent="0.15">
      <c r="A216" s="4"/>
      <c r="B216" s="1"/>
      <c r="C216" s="1"/>
      <c r="D216" s="3"/>
      <c r="E216" s="316"/>
      <c r="F216" s="4"/>
      <c r="G216" s="3"/>
      <c r="H216" s="3"/>
      <c r="I216" s="3"/>
      <c r="J216" s="2"/>
      <c r="K216" s="2"/>
      <c r="L216" s="1"/>
      <c r="M216" s="1"/>
      <c r="N216" s="1"/>
      <c r="O216" s="1"/>
      <c r="P216" s="1"/>
      <c r="Q216" s="1"/>
    </row>
    <row r="217" spans="1:17" ht="15.75" customHeight="1" x14ac:dyDescent="0.15">
      <c r="A217" s="4"/>
      <c r="B217" s="1"/>
      <c r="C217" s="1"/>
      <c r="D217" s="3"/>
      <c r="E217" s="316"/>
      <c r="F217" s="4"/>
      <c r="G217" s="3"/>
      <c r="H217" s="3"/>
      <c r="I217" s="3"/>
      <c r="J217" s="2"/>
      <c r="K217" s="2"/>
      <c r="L217" s="1"/>
      <c r="M217" s="1"/>
      <c r="N217" s="1"/>
      <c r="O217" s="1"/>
      <c r="P217" s="1"/>
      <c r="Q217" s="1"/>
    </row>
    <row r="218" spans="1:17" ht="15.75" customHeight="1" x14ac:dyDescent="0.15">
      <c r="A218" s="4"/>
      <c r="B218" s="1"/>
      <c r="C218" s="1"/>
      <c r="D218" s="3"/>
      <c r="E218" s="316"/>
      <c r="F218" s="4"/>
      <c r="G218" s="3"/>
      <c r="H218" s="3"/>
      <c r="I218" s="3"/>
      <c r="J218" s="2"/>
      <c r="K218" s="2"/>
      <c r="L218" s="1"/>
      <c r="M218" s="1"/>
      <c r="N218" s="1"/>
      <c r="O218" s="1"/>
      <c r="P218" s="1"/>
      <c r="Q218" s="1"/>
    </row>
    <row r="219" spans="1:17" ht="15.75" customHeight="1" x14ac:dyDescent="0.15">
      <c r="A219" s="4"/>
      <c r="B219" s="1"/>
      <c r="C219" s="1"/>
      <c r="D219" s="3"/>
      <c r="E219" s="316"/>
      <c r="F219" s="4"/>
      <c r="G219" s="3"/>
      <c r="H219" s="3"/>
      <c r="I219" s="3"/>
      <c r="J219" s="2"/>
      <c r="K219" s="2"/>
      <c r="L219" s="1"/>
      <c r="M219" s="1"/>
      <c r="N219" s="1"/>
      <c r="O219" s="1"/>
      <c r="P219" s="1"/>
      <c r="Q219" s="1"/>
    </row>
    <row r="220" spans="1:17" ht="15.75" customHeight="1" x14ac:dyDescent="0.15">
      <c r="A220" s="4"/>
      <c r="B220" s="1"/>
      <c r="C220" s="1"/>
      <c r="D220" s="3"/>
      <c r="E220" s="316"/>
      <c r="F220" s="4"/>
      <c r="G220" s="3"/>
      <c r="H220" s="3"/>
      <c r="I220" s="3"/>
      <c r="J220" s="2"/>
      <c r="K220" s="2"/>
      <c r="L220" s="1"/>
      <c r="M220" s="1"/>
      <c r="N220" s="1"/>
      <c r="O220" s="1"/>
      <c r="P220" s="1"/>
      <c r="Q220" s="1"/>
    </row>
    <row r="221" spans="1:17" ht="15.75" customHeight="1" x14ac:dyDescent="0.15">
      <c r="A221" s="4"/>
      <c r="B221" s="1"/>
      <c r="C221" s="1"/>
      <c r="D221" s="3"/>
      <c r="E221" s="316"/>
      <c r="F221" s="4"/>
      <c r="G221" s="3"/>
      <c r="H221" s="3"/>
      <c r="I221" s="3"/>
      <c r="J221" s="2"/>
      <c r="K221" s="2"/>
      <c r="L221" s="1"/>
      <c r="M221" s="1"/>
      <c r="N221" s="1"/>
      <c r="O221" s="1"/>
      <c r="P221" s="1"/>
      <c r="Q221" s="1"/>
    </row>
    <row r="222" spans="1:17" ht="15.75" customHeight="1" x14ac:dyDescent="0.15">
      <c r="A222" s="4"/>
      <c r="B222" s="1"/>
      <c r="C222" s="1"/>
      <c r="D222" s="3"/>
      <c r="E222" s="316"/>
      <c r="F222" s="4"/>
      <c r="G222" s="3"/>
      <c r="H222" s="3"/>
      <c r="I222" s="3"/>
      <c r="J222" s="2"/>
      <c r="K222" s="2"/>
      <c r="L222" s="1"/>
      <c r="M222" s="1"/>
      <c r="N222" s="1"/>
      <c r="O222" s="1"/>
      <c r="P222" s="1"/>
      <c r="Q222" s="1"/>
    </row>
    <row r="223" spans="1:17" ht="15.75" customHeight="1" x14ac:dyDescent="0.15">
      <c r="A223" s="4"/>
      <c r="B223" s="1"/>
      <c r="C223" s="1"/>
      <c r="D223" s="3"/>
      <c r="E223" s="316"/>
      <c r="F223" s="4"/>
      <c r="G223" s="3"/>
      <c r="H223" s="3"/>
      <c r="I223" s="3"/>
      <c r="J223" s="2"/>
      <c r="K223" s="2"/>
      <c r="L223" s="1"/>
      <c r="M223" s="1"/>
      <c r="N223" s="1"/>
      <c r="O223" s="1"/>
      <c r="P223" s="1"/>
      <c r="Q223" s="1"/>
    </row>
    <row r="224" spans="1:17" ht="15.75" customHeight="1" x14ac:dyDescent="0.15">
      <c r="A224" s="4"/>
      <c r="B224" s="1"/>
      <c r="C224" s="1"/>
      <c r="D224" s="3"/>
      <c r="E224" s="316"/>
      <c r="F224" s="4"/>
      <c r="G224" s="3"/>
      <c r="H224" s="3"/>
      <c r="I224" s="3"/>
      <c r="J224" s="2"/>
      <c r="K224" s="2"/>
      <c r="L224" s="1"/>
      <c r="M224" s="1"/>
      <c r="N224" s="1"/>
      <c r="O224" s="1"/>
      <c r="P224" s="1"/>
      <c r="Q224" s="1"/>
    </row>
    <row r="225" spans="1:17" ht="15.75" customHeight="1" x14ac:dyDescent="0.15">
      <c r="A225" s="4"/>
      <c r="B225" s="1"/>
      <c r="C225" s="1"/>
      <c r="D225" s="3"/>
      <c r="E225" s="316"/>
      <c r="F225" s="4"/>
      <c r="G225" s="3"/>
      <c r="H225" s="3"/>
      <c r="I225" s="3"/>
      <c r="J225" s="2"/>
      <c r="K225" s="2"/>
      <c r="L225" s="1"/>
      <c r="M225" s="1"/>
      <c r="N225" s="1"/>
      <c r="O225" s="1"/>
      <c r="P225" s="1"/>
      <c r="Q225" s="1"/>
    </row>
    <row r="226" spans="1:17" ht="15.75" customHeight="1" x14ac:dyDescent="0.15">
      <c r="A226" s="4"/>
      <c r="B226" s="1"/>
      <c r="C226" s="1"/>
      <c r="D226" s="3"/>
      <c r="E226" s="316"/>
      <c r="F226" s="4"/>
      <c r="G226" s="3"/>
      <c r="H226" s="3"/>
      <c r="I226" s="3"/>
      <c r="J226" s="2"/>
      <c r="K226" s="2"/>
      <c r="L226" s="1"/>
      <c r="M226" s="1"/>
      <c r="N226" s="1"/>
      <c r="O226" s="1"/>
      <c r="P226" s="1"/>
      <c r="Q226" s="1"/>
    </row>
    <row r="227" spans="1:17" ht="15.75" customHeight="1" x14ac:dyDescent="0.15">
      <c r="A227" s="4"/>
      <c r="B227" s="1"/>
      <c r="C227" s="1"/>
      <c r="D227" s="3"/>
      <c r="E227" s="316"/>
      <c r="F227" s="4"/>
      <c r="G227" s="3"/>
      <c r="H227" s="3"/>
      <c r="I227" s="3"/>
      <c r="J227" s="2"/>
      <c r="K227" s="2"/>
      <c r="L227" s="1"/>
      <c r="M227" s="1"/>
      <c r="N227" s="1"/>
      <c r="O227" s="1"/>
      <c r="P227" s="1"/>
      <c r="Q227" s="1"/>
    </row>
    <row r="228" spans="1:17" ht="15.75" customHeight="1" x14ac:dyDescent="0.15">
      <c r="A228" s="4"/>
      <c r="B228" s="1"/>
      <c r="C228" s="1"/>
      <c r="D228" s="3"/>
      <c r="E228" s="316"/>
      <c r="F228" s="4"/>
      <c r="G228" s="3"/>
      <c r="H228" s="3"/>
      <c r="I228" s="3"/>
      <c r="J228" s="2"/>
      <c r="K228" s="2"/>
      <c r="L228" s="1"/>
      <c r="M228" s="1"/>
      <c r="N228" s="1"/>
      <c r="O228" s="1"/>
      <c r="P228" s="1"/>
      <c r="Q228" s="1"/>
    </row>
    <row r="229" spans="1:17" ht="15.75" customHeight="1" x14ac:dyDescent="0.15">
      <c r="A229" s="4"/>
      <c r="B229" s="1"/>
      <c r="C229" s="1"/>
      <c r="D229" s="3"/>
      <c r="E229" s="316"/>
      <c r="F229" s="4"/>
      <c r="G229" s="3"/>
      <c r="H229" s="3"/>
      <c r="I229" s="3"/>
      <c r="J229" s="2"/>
      <c r="K229" s="2"/>
      <c r="L229" s="1"/>
      <c r="M229" s="1"/>
      <c r="N229" s="1"/>
      <c r="O229" s="1"/>
      <c r="P229" s="1"/>
      <c r="Q229" s="1"/>
    </row>
    <row r="230" spans="1:17" ht="15.75" customHeight="1" x14ac:dyDescent="0.15">
      <c r="A230" s="4"/>
      <c r="B230" s="1"/>
      <c r="C230" s="1"/>
      <c r="D230" s="3"/>
      <c r="E230" s="316"/>
      <c r="F230" s="4"/>
      <c r="G230" s="3"/>
      <c r="H230" s="3"/>
      <c r="I230" s="3"/>
      <c r="J230" s="2"/>
      <c r="K230" s="2"/>
      <c r="L230" s="1"/>
      <c r="M230" s="1"/>
      <c r="N230" s="1"/>
      <c r="O230" s="1"/>
      <c r="P230" s="1"/>
      <c r="Q230" s="1"/>
    </row>
    <row r="231" spans="1:17" ht="15.75" customHeight="1" x14ac:dyDescent="0.15">
      <c r="A231" s="4"/>
      <c r="B231" s="1"/>
      <c r="C231" s="1"/>
      <c r="D231" s="3"/>
      <c r="E231" s="316"/>
      <c r="F231" s="4"/>
      <c r="G231" s="3"/>
      <c r="H231" s="3"/>
      <c r="I231" s="3"/>
      <c r="J231" s="2"/>
      <c r="K231" s="2"/>
      <c r="L231" s="1"/>
      <c r="M231" s="1"/>
      <c r="N231" s="1"/>
      <c r="O231" s="1"/>
      <c r="P231" s="1"/>
      <c r="Q231" s="1"/>
    </row>
    <row r="232" spans="1:17" ht="15.75" customHeight="1" x14ac:dyDescent="0.15">
      <c r="A232" s="4"/>
      <c r="B232" s="1"/>
      <c r="C232" s="1"/>
      <c r="D232" s="3"/>
      <c r="E232" s="316"/>
      <c r="F232" s="4"/>
      <c r="G232" s="3"/>
      <c r="H232" s="3"/>
      <c r="I232" s="3"/>
      <c r="J232" s="2"/>
      <c r="K232" s="2"/>
      <c r="L232" s="1"/>
      <c r="M232" s="1"/>
      <c r="N232" s="1"/>
      <c r="O232" s="1"/>
      <c r="P232" s="1"/>
      <c r="Q232" s="1"/>
    </row>
    <row r="233" spans="1:17" ht="15.75" customHeight="1" x14ac:dyDescent="0.15">
      <c r="A233" s="4"/>
      <c r="B233" s="1"/>
      <c r="C233" s="1"/>
      <c r="D233" s="3"/>
      <c r="E233" s="316"/>
      <c r="F233" s="4"/>
      <c r="G233" s="3"/>
      <c r="H233" s="3"/>
      <c r="I233" s="3"/>
      <c r="J233" s="2"/>
      <c r="K233" s="2"/>
      <c r="L233" s="1"/>
      <c r="M233" s="1"/>
      <c r="N233" s="1"/>
      <c r="O233" s="1"/>
      <c r="P233" s="1"/>
      <c r="Q233" s="1"/>
    </row>
    <row r="234" spans="1:17" ht="15.75" customHeight="1" x14ac:dyDescent="0.15">
      <c r="A234" s="4"/>
      <c r="B234" s="1"/>
      <c r="C234" s="1"/>
      <c r="D234" s="3"/>
      <c r="E234" s="316"/>
      <c r="F234" s="4"/>
      <c r="G234" s="3"/>
      <c r="H234" s="3"/>
      <c r="I234" s="3"/>
      <c r="J234" s="2"/>
      <c r="K234" s="2"/>
      <c r="L234" s="1"/>
      <c r="M234" s="1"/>
      <c r="N234" s="1"/>
      <c r="O234" s="1"/>
      <c r="P234" s="1"/>
      <c r="Q234" s="1"/>
    </row>
    <row r="235" spans="1:17" ht="15.75" customHeight="1" x14ac:dyDescent="0.15">
      <c r="A235" s="4"/>
      <c r="B235" s="1"/>
      <c r="C235" s="1"/>
      <c r="D235" s="3"/>
      <c r="E235" s="316"/>
      <c r="F235" s="4"/>
      <c r="G235" s="3"/>
      <c r="H235" s="3"/>
      <c r="I235" s="3"/>
      <c r="J235" s="2"/>
      <c r="K235" s="2"/>
      <c r="L235" s="1"/>
      <c r="M235" s="1"/>
      <c r="N235" s="1"/>
      <c r="O235" s="1"/>
      <c r="P235" s="1"/>
      <c r="Q235" s="1"/>
    </row>
    <row r="236" spans="1:17" ht="15.75" customHeight="1" x14ac:dyDescent="0.15">
      <c r="A236" s="4"/>
      <c r="B236" s="1"/>
      <c r="C236" s="1"/>
      <c r="D236" s="3"/>
      <c r="E236" s="316"/>
      <c r="F236" s="4"/>
      <c r="G236" s="3"/>
      <c r="H236" s="3"/>
      <c r="I236" s="3"/>
      <c r="J236" s="2"/>
      <c r="K236" s="2"/>
      <c r="L236" s="1"/>
      <c r="M236" s="1"/>
      <c r="N236" s="1"/>
      <c r="O236" s="1"/>
      <c r="P236" s="1"/>
      <c r="Q236" s="1"/>
    </row>
    <row r="237" spans="1:17" ht="15.75" customHeight="1" x14ac:dyDescent="0.15">
      <c r="A237" s="4"/>
      <c r="B237" s="1"/>
      <c r="C237" s="1"/>
      <c r="D237" s="3"/>
      <c r="E237" s="316"/>
      <c r="F237" s="4"/>
      <c r="G237" s="3"/>
      <c r="H237" s="3"/>
      <c r="I237" s="3"/>
      <c r="J237" s="2"/>
      <c r="K237" s="2"/>
      <c r="L237" s="1"/>
      <c r="M237" s="1"/>
      <c r="N237" s="1"/>
      <c r="O237" s="1"/>
      <c r="P237" s="1"/>
      <c r="Q237" s="1"/>
    </row>
    <row r="238" spans="1:17" ht="15.75" customHeight="1" x14ac:dyDescent="0.15">
      <c r="A238" s="4"/>
      <c r="B238" s="1"/>
      <c r="C238" s="1"/>
      <c r="D238" s="3"/>
      <c r="E238" s="316"/>
      <c r="F238" s="4"/>
      <c r="G238" s="3"/>
      <c r="H238" s="3"/>
      <c r="I238" s="3"/>
      <c r="J238" s="2"/>
      <c r="K238" s="2"/>
      <c r="L238" s="1"/>
      <c r="M238" s="1"/>
      <c r="N238" s="1"/>
      <c r="O238" s="1"/>
      <c r="P238" s="1"/>
      <c r="Q238" s="1"/>
    </row>
    <row r="239" spans="1:17" ht="15.75" customHeight="1" x14ac:dyDescent="0.15">
      <c r="A239" s="4"/>
      <c r="B239" s="1"/>
      <c r="C239" s="1"/>
      <c r="D239" s="3"/>
      <c r="E239" s="316"/>
      <c r="F239" s="4"/>
      <c r="G239" s="3"/>
      <c r="H239" s="3"/>
      <c r="I239" s="3"/>
      <c r="J239" s="2"/>
      <c r="K239" s="2"/>
      <c r="L239" s="1"/>
      <c r="M239" s="1"/>
      <c r="N239" s="1"/>
      <c r="O239" s="1"/>
      <c r="P239" s="1"/>
      <c r="Q239" s="1"/>
    </row>
    <row r="240" spans="1:17" ht="15.75" customHeight="1" x14ac:dyDescent="0.15">
      <c r="A240" s="4"/>
      <c r="B240" s="1"/>
      <c r="C240" s="1"/>
      <c r="D240" s="3"/>
      <c r="E240" s="316"/>
      <c r="F240" s="4"/>
      <c r="G240" s="3"/>
      <c r="H240" s="3"/>
      <c r="I240" s="3"/>
      <c r="J240" s="2"/>
      <c r="K240" s="2"/>
      <c r="L240" s="1"/>
      <c r="M240" s="1"/>
      <c r="N240" s="1"/>
      <c r="O240" s="1"/>
      <c r="P240" s="1"/>
      <c r="Q240" s="1"/>
    </row>
    <row r="241" spans="1:17" ht="15.75" customHeight="1" x14ac:dyDescent="0.15">
      <c r="A241" s="4"/>
      <c r="B241" s="1"/>
      <c r="C241" s="1"/>
      <c r="D241" s="3"/>
      <c r="E241" s="316"/>
      <c r="F241" s="4"/>
      <c r="G241" s="3"/>
      <c r="H241" s="3"/>
      <c r="I241" s="3"/>
      <c r="J241" s="2"/>
      <c r="K241" s="2"/>
      <c r="L241" s="1"/>
      <c r="M241" s="1"/>
      <c r="N241" s="1"/>
      <c r="O241" s="1"/>
      <c r="P241" s="1"/>
      <c r="Q241" s="1"/>
    </row>
    <row r="242" spans="1:17" ht="15.75" customHeight="1" x14ac:dyDescent="0.15">
      <c r="A242" s="4"/>
      <c r="B242" s="1"/>
      <c r="C242" s="1"/>
      <c r="D242" s="3"/>
      <c r="E242" s="316"/>
      <c r="F242" s="4"/>
      <c r="G242" s="3"/>
      <c r="H242" s="3"/>
      <c r="I242" s="3"/>
      <c r="J242" s="2"/>
      <c r="K242" s="2"/>
      <c r="L242" s="1"/>
      <c r="M242" s="1"/>
      <c r="N242" s="1"/>
      <c r="O242" s="1"/>
      <c r="P242" s="1"/>
      <c r="Q242" s="1"/>
    </row>
    <row r="243" spans="1:17" ht="15.75" customHeight="1" x14ac:dyDescent="0.15">
      <c r="A243" s="4"/>
      <c r="B243" s="1"/>
      <c r="C243" s="1"/>
      <c r="D243" s="3"/>
      <c r="E243" s="316"/>
      <c r="F243" s="4"/>
      <c r="G243" s="3"/>
      <c r="H243" s="3"/>
      <c r="I243" s="3"/>
      <c r="J243" s="2"/>
      <c r="K243" s="2"/>
      <c r="L243" s="1"/>
      <c r="M243" s="1"/>
      <c r="N243" s="1"/>
      <c r="O243" s="1"/>
      <c r="P243" s="1"/>
      <c r="Q243" s="1"/>
    </row>
    <row r="244" spans="1:17" ht="15.75" customHeight="1" x14ac:dyDescent="0.15">
      <c r="A244" s="4"/>
      <c r="B244" s="1"/>
      <c r="C244" s="1"/>
      <c r="D244" s="3"/>
      <c r="E244" s="316"/>
      <c r="F244" s="4"/>
      <c r="G244" s="3"/>
      <c r="H244" s="3"/>
      <c r="I244" s="3"/>
      <c r="J244" s="2"/>
      <c r="K244" s="2"/>
      <c r="L244" s="1"/>
      <c r="M244" s="1"/>
      <c r="N244" s="1"/>
      <c r="O244" s="1"/>
      <c r="P244" s="1"/>
      <c r="Q244" s="1"/>
    </row>
    <row r="245" spans="1:17" ht="15.75" customHeight="1" x14ac:dyDescent="0.15">
      <c r="A245" s="4"/>
      <c r="B245" s="1"/>
      <c r="C245" s="1"/>
      <c r="D245" s="3"/>
      <c r="E245" s="316"/>
      <c r="F245" s="4"/>
      <c r="G245" s="3"/>
      <c r="H245" s="3"/>
      <c r="I245" s="3"/>
      <c r="J245" s="2"/>
      <c r="K245" s="2"/>
      <c r="L245" s="1"/>
      <c r="M245" s="1"/>
      <c r="N245" s="1"/>
      <c r="O245" s="1"/>
      <c r="P245" s="1"/>
      <c r="Q245" s="1"/>
    </row>
    <row r="246" spans="1:17" ht="15.75" customHeight="1" x14ac:dyDescent="0.15">
      <c r="A246" s="4"/>
      <c r="B246" s="1"/>
      <c r="C246" s="1"/>
      <c r="D246" s="3"/>
      <c r="E246" s="316"/>
      <c r="F246" s="4"/>
      <c r="G246" s="3"/>
      <c r="H246" s="3"/>
      <c r="I246" s="3"/>
      <c r="J246" s="2"/>
      <c r="K246" s="2"/>
      <c r="L246" s="1"/>
      <c r="M246" s="1"/>
      <c r="N246" s="1"/>
      <c r="O246" s="1"/>
      <c r="P246" s="1"/>
      <c r="Q246" s="1"/>
    </row>
    <row r="247" spans="1:17" ht="15.75" customHeight="1" x14ac:dyDescent="0.15">
      <c r="A247" s="4"/>
      <c r="B247" s="1"/>
      <c r="C247" s="1"/>
      <c r="D247" s="3"/>
      <c r="E247" s="316"/>
      <c r="F247" s="4"/>
      <c r="G247" s="3"/>
      <c r="H247" s="3"/>
      <c r="I247" s="3"/>
      <c r="J247" s="2"/>
      <c r="K247" s="2"/>
      <c r="L247" s="1"/>
      <c r="M247" s="1"/>
      <c r="N247" s="1"/>
      <c r="O247" s="1"/>
      <c r="P247" s="1"/>
      <c r="Q247" s="1"/>
    </row>
    <row r="248" spans="1:17" ht="15.75" customHeight="1" x14ac:dyDescent="0.15">
      <c r="A248" s="4"/>
      <c r="B248" s="1"/>
      <c r="C248" s="1"/>
      <c r="D248" s="3"/>
      <c r="E248" s="316"/>
      <c r="F248" s="4"/>
      <c r="G248" s="3"/>
      <c r="H248" s="3"/>
      <c r="I248" s="3"/>
      <c r="J248" s="2"/>
      <c r="K248" s="2"/>
      <c r="L248" s="1"/>
      <c r="M248" s="1"/>
      <c r="N248" s="1"/>
      <c r="O248" s="1"/>
      <c r="P248" s="1"/>
      <c r="Q248" s="1"/>
    </row>
    <row r="249" spans="1:17" ht="15.75" customHeight="1" x14ac:dyDescent="0.15">
      <c r="A249" s="4"/>
      <c r="B249" s="1"/>
      <c r="C249" s="1"/>
      <c r="D249" s="3"/>
      <c r="E249" s="316"/>
      <c r="F249" s="4"/>
      <c r="G249" s="3"/>
      <c r="H249" s="3"/>
      <c r="I249" s="3"/>
      <c r="J249" s="2"/>
      <c r="K249" s="2"/>
      <c r="L249" s="1"/>
      <c r="M249" s="1"/>
      <c r="N249" s="1"/>
      <c r="O249" s="1"/>
      <c r="P249" s="1"/>
      <c r="Q249" s="1"/>
    </row>
    <row r="250" spans="1:17" ht="15.75" customHeight="1" x14ac:dyDescent="0.15">
      <c r="A250" s="4"/>
      <c r="B250" s="1"/>
      <c r="C250" s="1"/>
      <c r="D250" s="3"/>
      <c r="E250" s="316"/>
      <c r="F250" s="4"/>
      <c r="G250" s="3"/>
      <c r="H250" s="3"/>
      <c r="I250" s="3"/>
      <c r="J250" s="2"/>
      <c r="K250" s="2"/>
      <c r="L250" s="1"/>
      <c r="M250" s="1"/>
      <c r="N250" s="1"/>
      <c r="O250" s="1"/>
      <c r="P250" s="1"/>
      <c r="Q250" s="1"/>
    </row>
    <row r="251" spans="1:17" ht="15.75" customHeight="1" x14ac:dyDescent="0.15">
      <c r="A251" s="4"/>
      <c r="B251" s="1"/>
      <c r="C251" s="1"/>
      <c r="D251" s="3"/>
      <c r="E251" s="316"/>
      <c r="F251" s="4"/>
      <c r="G251" s="3"/>
      <c r="H251" s="3"/>
      <c r="I251" s="3"/>
      <c r="J251" s="2"/>
      <c r="K251" s="2"/>
      <c r="L251" s="1"/>
      <c r="M251" s="1"/>
      <c r="N251" s="1"/>
      <c r="O251" s="1"/>
      <c r="P251" s="1"/>
      <c r="Q251" s="1"/>
    </row>
    <row r="252" spans="1:17" ht="15.75" customHeight="1" x14ac:dyDescent="0.15">
      <c r="A252" s="4"/>
      <c r="B252" s="1"/>
      <c r="C252" s="1"/>
      <c r="D252" s="3"/>
      <c r="E252" s="316"/>
      <c r="F252" s="4"/>
      <c r="G252" s="3"/>
      <c r="H252" s="3"/>
      <c r="I252" s="3"/>
      <c r="J252" s="2"/>
      <c r="K252" s="2"/>
      <c r="L252" s="1"/>
      <c r="M252" s="1"/>
      <c r="N252" s="1"/>
      <c r="O252" s="1"/>
      <c r="P252" s="1"/>
      <c r="Q252" s="1"/>
    </row>
    <row r="253" spans="1:17" ht="15.75" customHeight="1" x14ac:dyDescent="0.15">
      <c r="A253" s="4"/>
      <c r="B253" s="1"/>
      <c r="C253" s="1"/>
      <c r="D253" s="3"/>
      <c r="E253" s="316"/>
      <c r="F253" s="4"/>
      <c r="G253" s="3"/>
      <c r="H253" s="3"/>
      <c r="I253" s="3"/>
      <c r="J253" s="2"/>
      <c r="K253" s="2"/>
      <c r="L253" s="1"/>
      <c r="M253" s="1"/>
      <c r="N253" s="1"/>
      <c r="O253" s="1"/>
      <c r="P253" s="1"/>
      <c r="Q253" s="1"/>
    </row>
    <row r="254" spans="1:17" ht="15.75" customHeight="1" x14ac:dyDescent="0.15">
      <c r="A254" s="4"/>
      <c r="B254" s="1"/>
      <c r="C254" s="1"/>
      <c r="D254" s="3"/>
      <c r="E254" s="316"/>
      <c r="F254" s="4"/>
      <c r="G254" s="3"/>
      <c r="H254" s="3"/>
      <c r="I254" s="3"/>
      <c r="J254" s="2"/>
      <c r="K254" s="2"/>
      <c r="L254" s="1"/>
      <c r="M254" s="1"/>
      <c r="N254" s="1"/>
      <c r="O254" s="1"/>
      <c r="P254" s="1"/>
      <c r="Q254" s="1"/>
    </row>
    <row r="255" spans="1:17" ht="15.75" customHeight="1" x14ac:dyDescent="0.15">
      <c r="A255" s="4"/>
      <c r="B255" s="1"/>
      <c r="C255" s="1"/>
      <c r="D255" s="3"/>
      <c r="E255" s="316"/>
      <c r="F255" s="4"/>
      <c r="G255" s="3"/>
      <c r="H255" s="3"/>
      <c r="I255" s="3"/>
      <c r="J255" s="2"/>
      <c r="K255" s="2"/>
      <c r="L255" s="1"/>
      <c r="M255" s="1"/>
      <c r="N255" s="1"/>
      <c r="O255" s="1"/>
      <c r="P255" s="1"/>
      <c r="Q255" s="1"/>
    </row>
    <row r="256" spans="1:17" ht="15.75" customHeight="1" x14ac:dyDescent="0.15">
      <c r="A256" s="4"/>
      <c r="B256" s="1"/>
      <c r="C256" s="1"/>
      <c r="D256" s="3"/>
      <c r="E256" s="316"/>
      <c r="F256" s="4"/>
      <c r="G256" s="3"/>
      <c r="H256" s="3"/>
      <c r="I256" s="3"/>
      <c r="J256" s="2"/>
      <c r="K256" s="2"/>
      <c r="L256" s="1"/>
      <c r="M256" s="1"/>
      <c r="N256" s="1"/>
      <c r="O256" s="1"/>
      <c r="P256" s="1"/>
      <c r="Q256" s="1"/>
    </row>
    <row r="257" spans="1:17" ht="15.75" customHeight="1" x14ac:dyDescent="0.15">
      <c r="A257" s="4"/>
      <c r="B257" s="1"/>
      <c r="C257" s="1"/>
      <c r="D257" s="3"/>
      <c r="E257" s="316"/>
      <c r="F257" s="4"/>
      <c r="G257" s="3"/>
      <c r="H257" s="3"/>
      <c r="I257" s="3"/>
      <c r="J257" s="2"/>
      <c r="K257" s="2"/>
      <c r="L257" s="1"/>
      <c r="M257" s="1"/>
      <c r="N257" s="1"/>
      <c r="O257" s="1"/>
      <c r="P257" s="1"/>
      <c r="Q257" s="1"/>
    </row>
    <row r="258" spans="1:17" ht="15.75" customHeight="1" x14ac:dyDescent="0.15">
      <c r="A258" s="4"/>
      <c r="B258" s="1"/>
      <c r="C258" s="1"/>
      <c r="D258" s="3"/>
      <c r="E258" s="316"/>
      <c r="F258" s="4"/>
      <c r="G258" s="3"/>
      <c r="H258" s="3"/>
      <c r="I258" s="3"/>
      <c r="J258" s="2"/>
      <c r="K258" s="2"/>
      <c r="L258" s="1"/>
      <c r="M258" s="1"/>
      <c r="N258" s="1"/>
      <c r="O258" s="1"/>
      <c r="P258" s="1"/>
      <c r="Q258" s="1"/>
    </row>
    <row r="259" spans="1:17" ht="15.75" customHeight="1" x14ac:dyDescent="0.15">
      <c r="A259" s="4"/>
      <c r="B259" s="1"/>
      <c r="C259" s="1"/>
      <c r="D259" s="3"/>
      <c r="E259" s="316"/>
      <c r="F259" s="4"/>
      <c r="G259" s="3"/>
      <c r="H259" s="3"/>
      <c r="I259" s="3"/>
      <c r="J259" s="2"/>
      <c r="K259" s="2"/>
      <c r="L259" s="1"/>
      <c r="M259" s="1"/>
      <c r="N259" s="1"/>
      <c r="O259" s="1"/>
      <c r="P259" s="1"/>
      <c r="Q259" s="1"/>
    </row>
    <row r="260" spans="1:17" ht="15.75" customHeight="1" x14ac:dyDescent="0.15">
      <c r="A260" s="4"/>
      <c r="B260" s="1"/>
      <c r="C260" s="1"/>
      <c r="D260" s="3"/>
      <c r="E260" s="316"/>
      <c r="F260" s="4"/>
      <c r="G260" s="3"/>
      <c r="H260" s="3"/>
      <c r="I260" s="3"/>
      <c r="J260" s="2"/>
      <c r="K260" s="2"/>
      <c r="L260" s="1"/>
      <c r="M260" s="1"/>
      <c r="N260" s="1"/>
      <c r="O260" s="1"/>
      <c r="P260" s="1"/>
      <c r="Q260" s="1"/>
    </row>
    <row r="261" spans="1:17" ht="15.75" customHeight="1" x14ac:dyDescent="0.15">
      <c r="A261" s="4"/>
      <c r="B261" s="1"/>
      <c r="C261" s="1"/>
      <c r="D261" s="3"/>
      <c r="E261" s="316"/>
      <c r="F261" s="4"/>
      <c r="G261" s="3"/>
      <c r="H261" s="3"/>
      <c r="I261" s="3"/>
      <c r="J261" s="2"/>
      <c r="K261" s="2"/>
      <c r="L261" s="1"/>
      <c r="M261" s="1"/>
      <c r="N261" s="1"/>
      <c r="O261" s="1"/>
      <c r="P261" s="1"/>
      <c r="Q261" s="1"/>
    </row>
    <row r="262" spans="1:17" ht="15.75" customHeight="1" x14ac:dyDescent="0.15">
      <c r="A262" s="4"/>
      <c r="B262" s="1"/>
      <c r="C262" s="1"/>
      <c r="D262" s="3"/>
      <c r="E262" s="316"/>
      <c r="F262" s="4"/>
      <c r="G262" s="3"/>
      <c r="H262" s="3"/>
      <c r="I262" s="3"/>
      <c r="J262" s="2"/>
      <c r="K262" s="2"/>
      <c r="L262" s="1"/>
      <c r="M262" s="1"/>
      <c r="N262" s="1"/>
      <c r="O262" s="1"/>
      <c r="P262" s="1"/>
      <c r="Q262" s="1"/>
    </row>
    <row r="263" spans="1:17" ht="15.75" customHeight="1" x14ac:dyDescent="0.15">
      <c r="A263" s="4"/>
      <c r="B263" s="1"/>
      <c r="C263" s="1"/>
      <c r="D263" s="3"/>
      <c r="E263" s="316"/>
      <c r="F263" s="4"/>
      <c r="G263" s="3"/>
      <c r="H263" s="3"/>
      <c r="I263" s="3"/>
      <c r="J263" s="2"/>
      <c r="K263" s="2"/>
      <c r="L263" s="1"/>
      <c r="M263" s="1"/>
      <c r="N263" s="1"/>
      <c r="O263" s="1"/>
      <c r="P263" s="1"/>
      <c r="Q263" s="1"/>
    </row>
    <row r="264" spans="1:17" ht="15.75" customHeight="1" x14ac:dyDescent="0.15">
      <c r="A264" s="4"/>
      <c r="B264" s="1"/>
      <c r="C264" s="1"/>
      <c r="D264" s="3"/>
      <c r="E264" s="316"/>
      <c r="F264" s="4"/>
      <c r="G264" s="3"/>
      <c r="H264" s="3"/>
      <c r="I264" s="3"/>
      <c r="J264" s="2"/>
      <c r="K264" s="2"/>
      <c r="L264" s="1"/>
      <c r="M264" s="1"/>
      <c r="N264" s="1"/>
      <c r="O264" s="1"/>
      <c r="P264" s="1"/>
      <c r="Q264" s="1"/>
    </row>
    <row r="265" spans="1:17" ht="15.75" customHeight="1" x14ac:dyDescent="0.15">
      <c r="A265" s="4"/>
      <c r="B265" s="1"/>
      <c r="C265" s="1"/>
      <c r="D265" s="3"/>
      <c r="E265" s="316"/>
      <c r="F265" s="4"/>
      <c r="G265" s="3"/>
      <c r="H265" s="3"/>
      <c r="I265" s="3"/>
      <c r="J265" s="2"/>
      <c r="K265" s="2"/>
      <c r="L265" s="1"/>
      <c r="M265" s="1"/>
      <c r="N265" s="1"/>
      <c r="O265" s="1"/>
      <c r="P265" s="1"/>
      <c r="Q265" s="1"/>
    </row>
    <row r="266" spans="1:17" ht="15.75" customHeight="1" x14ac:dyDescent="0.15">
      <c r="A266" s="4"/>
      <c r="B266" s="1"/>
      <c r="C266" s="1"/>
      <c r="D266" s="3"/>
      <c r="E266" s="316"/>
      <c r="F266" s="4"/>
      <c r="G266" s="3"/>
      <c r="H266" s="3"/>
      <c r="I266" s="3"/>
      <c r="J266" s="2"/>
      <c r="K266" s="2"/>
      <c r="L266" s="1"/>
      <c r="M266" s="1"/>
      <c r="N266" s="1"/>
      <c r="O266" s="1"/>
      <c r="P266" s="1"/>
      <c r="Q266" s="1"/>
    </row>
    <row r="267" spans="1:17" ht="15.75" customHeight="1" x14ac:dyDescent="0.15">
      <c r="A267" s="4"/>
      <c r="B267" s="1"/>
      <c r="C267" s="1"/>
      <c r="D267" s="3"/>
      <c r="E267" s="316"/>
      <c r="F267" s="4"/>
      <c r="G267" s="3"/>
      <c r="H267" s="3"/>
      <c r="I267" s="3"/>
      <c r="J267" s="2"/>
      <c r="K267" s="2"/>
      <c r="L267" s="1"/>
      <c r="M267" s="1"/>
      <c r="N267" s="1"/>
      <c r="O267" s="1"/>
      <c r="P267" s="1"/>
      <c r="Q267" s="1"/>
    </row>
    <row r="268" spans="1:17" ht="15.75" customHeight="1" x14ac:dyDescent="0.15">
      <c r="A268" s="4"/>
      <c r="B268" s="1"/>
      <c r="C268" s="1"/>
      <c r="D268" s="3"/>
      <c r="E268" s="316"/>
      <c r="F268" s="4"/>
      <c r="G268" s="3"/>
      <c r="H268" s="3"/>
      <c r="I268" s="3"/>
      <c r="J268" s="2"/>
      <c r="K268" s="2"/>
      <c r="L268" s="1"/>
      <c r="M268" s="1"/>
      <c r="N268" s="1"/>
      <c r="O268" s="1"/>
      <c r="P268" s="1"/>
      <c r="Q268" s="1"/>
    </row>
    <row r="269" spans="1:17" ht="15.75" customHeight="1" x14ac:dyDescent="0.15">
      <c r="A269" s="4"/>
      <c r="B269" s="1"/>
      <c r="C269" s="1"/>
      <c r="D269" s="3"/>
      <c r="E269" s="316"/>
      <c r="F269" s="4"/>
      <c r="G269" s="3"/>
      <c r="H269" s="3"/>
      <c r="I269" s="3"/>
      <c r="J269" s="2"/>
      <c r="K269" s="2"/>
      <c r="L269" s="1"/>
      <c r="M269" s="1"/>
      <c r="N269" s="1"/>
      <c r="O269" s="1"/>
      <c r="P269" s="1"/>
      <c r="Q269" s="1"/>
    </row>
    <row r="270" spans="1:17" ht="15.75" customHeight="1" x14ac:dyDescent="0.15">
      <c r="A270" s="4"/>
      <c r="B270" s="1"/>
      <c r="C270" s="1"/>
      <c r="D270" s="3"/>
      <c r="E270" s="316"/>
      <c r="F270" s="4"/>
      <c r="G270" s="3"/>
      <c r="H270" s="3"/>
      <c r="I270" s="3"/>
      <c r="J270" s="2"/>
      <c r="K270" s="2"/>
      <c r="L270" s="1"/>
      <c r="M270" s="1"/>
      <c r="N270" s="1"/>
      <c r="O270" s="1"/>
      <c r="P270" s="1"/>
      <c r="Q270" s="1"/>
    </row>
    <row r="271" spans="1:17" ht="15.75" customHeight="1" x14ac:dyDescent="0.15">
      <c r="A271" s="4"/>
      <c r="B271" s="1"/>
      <c r="C271" s="1"/>
      <c r="D271" s="3"/>
      <c r="E271" s="316"/>
      <c r="F271" s="4"/>
      <c r="G271" s="3"/>
      <c r="H271" s="3"/>
      <c r="I271" s="3"/>
      <c r="J271" s="2"/>
      <c r="K271" s="2"/>
      <c r="L271" s="1"/>
      <c r="M271" s="1"/>
      <c r="N271" s="1"/>
      <c r="O271" s="1"/>
      <c r="P271" s="1"/>
      <c r="Q271" s="1"/>
    </row>
    <row r="272" spans="1:17" ht="15.75" customHeight="1" x14ac:dyDescent="0.15">
      <c r="A272" s="4"/>
      <c r="B272" s="1"/>
      <c r="C272" s="1"/>
      <c r="D272" s="3"/>
      <c r="E272" s="316"/>
      <c r="F272" s="4"/>
      <c r="G272" s="3"/>
      <c r="H272" s="3"/>
      <c r="I272" s="3"/>
      <c r="J272" s="2"/>
      <c r="K272" s="2"/>
      <c r="L272" s="1"/>
      <c r="M272" s="1"/>
      <c r="N272" s="1"/>
      <c r="O272" s="1"/>
      <c r="P272" s="1"/>
      <c r="Q272" s="1"/>
    </row>
    <row r="273" spans="1:17" ht="15.75" customHeight="1" x14ac:dyDescent="0.15">
      <c r="A273" s="4"/>
      <c r="B273" s="1"/>
      <c r="C273" s="1"/>
      <c r="D273" s="3"/>
      <c r="E273" s="316"/>
      <c r="F273" s="4"/>
      <c r="G273" s="3"/>
      <c r="H273" s="3"/>
      <c r="I273" s="3"/>
      <c r="J273" s="2"/>
      <c r="K273" s="2"/>
      <c r="L273" s="1"/>
      <c r="M273" s="1"/>
      <c r="N273" s="1"/>
      <c r="O273" s="1"/>
      <c r="P273" s="1"/>
      <c r="Q273" s="1"/>
    </row>
    <row r="274" spans="1:17" ht="15.75" customHeight="1" x14ac:dyDescent="0.15">
      <c r="A274" s="4"/>
      <c r="B274" s="1"/>
      <c r="C274" s="1"/>
      <c r="D274" s="3"/>
      <c r="E274" s="316"/>
      <c r="F274" s="4"/>
      <c r="G274" s="3"/>
      <c r="H274" s="3"/>
      <c r="I274" s="3"/>
      <c r="J274" s="2"/>
      <c r="K274" s="2"/>
      <c r="L274" s="1"/>
      <c r="M274" s="1"/>
      <c r="N274" s="1"/>
      <c r="O274" s="1"/>
      <c r="P274" s="1"/>
      <c r="Q274" s="1"/>
    </row>
    <row r="275" spans="1:17" ht="15.75" customHeight="1" x14ac:dyDescent="0.15">
      <c r="A275" s="4"/>
      <c r="B275" s="1"/>
      <c r="C275" s="1"/>
      <c r="D275" s="3"/>
      <c r="E275" s="316"/>
      <c r="F275" s="4"/>
      <c r="G275" s="3"/>
      <c r="H275" s="3"/>
      <c r="I275" s="3"/>
      <c r="J275" s="2"/>
      <c r="K275" s="2"/>
      <c r="L275" s="1"/>
      <c r="M275" s="1"/>
      <c r="N275" s="1"/>
      <c r="O275" s="1"/>
      <c r="P275" s="1"/>
      <c r="Q275" s="1"/>
    </row>
    <row r="276" spans="1:17" ht="15.75" customHeight="1" x14ac:dyDescent="0.15">
      <c r="A276" s="4"/>
      <c r="B276" s="1"/>
      <c r="C276" s="1"/>
      <c r="D276" s="3"/>
      <c r="E276" s="316"/>
      <c r="F276" s="4"/>
      <c r="G276" s="3"/>
      <c r="H276" s="3"/>
      <c r="I276" s="3"/>
      <c r="J276" s="2"/>
      <c r="K276" s="2"/>
      <c r="L276" s="1"/>
      <c r="M276" s="1"/>
      <c r="N276" s="1"/>
      <c r="O276" s="1"/>
      <c r="P276" s="1"/>
      <c r="Q276" s="1"/>
    </row>
    <row r="277" spans="1:17" ht="15.75" customHeight="1" x14ac:dyDescent="0.15">
      <c r="A277" s="4"/>
      <c r="B277" s="1"/>
      <c r="C277" s="1"/>
      <c r="D277" s="3"/>
      <c r="E277" s="316"/>
      <c r="F277" s="4"/>
      <c r="G277" s="3"/>
      <c r="H277" s="3"/>
      <c r="I277" s="3"/>
      <c r="J277" s="2"/>
      <c r="K277" s="2"/>
      <c r="L277" s="1"/>
      <c r="M277" s="1"/>
      <c r="N277" s="1"/>
      <c r="O277" s="1"/>
      <c r="P277" s="1"/>
      <c r="Q277" s="1"/>
    </row>
    <row r="278" spans="1:17" ht="15.75" customHeight="1" x14ac:dyDescent="0.15">
      <c r="A278" s="4"/>
      <c r="B278" s="1"/>
      <c r="C278" s="1"/>
      <c r="D278" s="3"/>
      <c r="E278" s="316"/>
      <c r="F278" s="4"/>
      <c r="G278" s="3"/>
      <c r="H278" s="3"/>
      <c r="I278" s="3"/>
      <c r="J278" s="2"/>
      <c r="K278" s="2"/>
      <c r="L278" s="1"/>
      <c r="M278" s="1"/>
      <c r="N278" s="1"/>
      <c r="O278" s="1"/>
      <c r="P278" s="1"/>
      <c r="Q278" s="1"/>
    </row>
    <row r="279" spans="1:17" ht="15.75" customHeight="1" x14ac:dyDescent="0.15">
      <c r="A279" s="4"/>
      <c r="B279" s="1"/>
      <c r="C279" s="1"/>
      <c r="D279" s="3"/>
      <c r="E279" s="316"/>
      <c r="F279" s="4"/>
      <c r="G279" s="3"/>
      <c r="H279" s="3"/>
      <c r="I279" s="3"/>
      <c r="J279" s="2"/>
      <c r="K279" s="2"/>
      <c r="L279" s="1"/>
      <c r="M279" s="1"/>
      <c r="N279" s="1"/>
      <c r="O279" s="1"/>
      <c r="P279" s="1"/>
      <c r="Q279" s="1"/>
    </row>
    <row r="280" spans="1:17" ht="15.75" customHeight="1" x14ac:dyDescent="0.15">
      <c r="A280" s="4"/>
      <c r="B280" s="1"/>
      <c r="C280" s="1"/>
      <c r="D280" s="3"/>
      <c r="E280" s="316"/>
      <c r="F280" s="4"/>
      <c r="G280" s="3"/>
      <c r="H280" s="3"/>
      <c r="I280" s="3"/>
      <c r="J280" s="2"/>
      <c r="K280" s="2"/>
      <c r="L280" s="1"/>
      <c r="M280" s="1"/>
      <c r="N280" s="1"/>
      <c r="O280" s="1"/>
      <c r="P280" s="1"/>
      <c r="Q280" s="1"/>
    </row>
    <row r="281" spans="1:17" ht="15.75" customHeight="1" x14ac:dyDescent="0.15">
      <c r="A281" s="4"/>
      <c r="B281" s="1"/>
      <c r="C281" s="1"/>
      <c r="D281" s="3"/>
      <c r="E281" s="316"/>
      <c r="F281" s="4"/>
      <c r="G281" s="3"/>
      <c r="H281" s="3"/>
      <c r="I281" s="3"/>
      <c r="J281" s="2"/>
      <c r="K281" s="2"/>
      <c r="L281" s="1"/>
      <c r="M281" s="1"/>
      <c r="N281" s="1"/>
      <c r="O281" s="1"/>
      <c r="P281" s="1"/>
      <c r="Q281" s="1"/>
    </row>
    <row r="282" spans="1:17" ht="15.75" customHeight="1" x14ac:dyDescent="0.15">
      <c r="A282" s="4"/>
      <c r="B282" s="1"/>
      <c r="C282" s="1"/>
      <c r="D282" s="3"/>
      <c r="E282" s="316"/>
      <c r="F282" s="4"/>
      <c r="G282" s="3"/>
      <c r="H282" s="3"/>
      <c r="I282" s="3"/>
      <c r="J282" s="2"/>
      <c r="K282" s="2"/>
      <c r="L282" s="1"/>
      <c r="M282" s="1"/>
      <c r="N282" s="1"/>
      <c r="O282" s="1"/>
      <c r="P282" s="1"/>
      <c r="Q282" s="1"/>
    </row>
    <row r="283" spans="1:17" ht="15.75" customHeight="1" x14ac:dyDescent="0.15">
      <c r="A283" s="4"/>
      <c r="B283" s="1"/>
      <c r="C283" s="1"/>
      <c r="D283" s="3"/>
      <c r="E283" s="316"/>
      <c r="F283" s="4"/>
      <c r="G283" s="3"/>
      <c r="H283" s="3"/>
      <c r="I283" s="3"/>
      <c r="J283" s="2"/>
      <c r="K283" s="2"/>
      <c r="L283" s="1"/>
      <c r="M283" s="1"/>
      <c r="N283" s="1"/>
      <c r="O283" s="1"/>
      <c r="P283" s="1"/>
      <c r="Q283" s="1"/>
    </row>
    <row r="284" spans="1:17" ht="15.75" customHeight="1" x14ac:dyDescent="0.15">
      <c r="A284" s="4"/>
      <c r="B284" s="1"/>
      <c r="C284" s="1"/>
      <c r="D284" s="3"/>
      <c r="E284" s="316"/>
      <c r="F284" s="4"/>
      <c r="G284" s="3"/>
      <c r="H284" s="3"/>
      <c r="I284" s="3"/>
      <c r="J284" s="2"/>
      <c r="K284" s="2"/>
      <c r="L284" s="1"/>
      <c r="M284" s="1"/>
      <c r="N284" s="1"/>
      <c r="O284" s="1"/>
      <c r="P284" s="1"/>
      <c r="Q284" s="1"/>
    </row>
    <row r="285" spans="1:17" ht="15.75" customHeight="1" x14ac:dyDescent="0.15">
      <c r="A285" s="4"/>
      <c r="B285" s="1"/>
      <c r="C285" s="1"/>
      <c r="D285" s="3"/>
      <c r="E285" s="316"/>
      <c r="F285" s="4"/>
      <c r="G285" s="3"/>
      <c r="H285" s="3"/>
      <c r="I285" s="3"/>
      <c r="J285" s="2"/>
      <c r="K285" s="2"/>
      <c r="L285" s="1"/>
      <c r="M285" s="1"/>
      <c r="N285" s="1"/>
      <c r="O285" s="1"/>
      <c r="P285" s="1"/>
      <c r="Q285" s="1"/>
    </row>
    <row r="286" spans="1:17" ht="15.75" customHeight="1" x14ac:dyDescent="0.15">
      <c r="A286" s="4"/>
      <c r="B286" s="1"/>
      <c r="C286" s="1"/>
      <c r="D286" s="3"/>
      <c r="E286" s="316"/>
      <c r="F286" s="4"/>
      <c r="G286" s="3"/>
      <c r="H286" s="3"/>
      <c r="I286" s="3"/>
      <c r="J286" s="2"/>
      <c r="K286" s="2"/>
      <c r="L286" s="1"/>
      <c r="M286" s="1"/>
      <c r="N286" s="1"/>
      <c r="O286" s="1"/>
      <c r="P286" s="1"/>
      <c r="Q286" s="1"/>
    </row>
    <row r="287" spans="1:17" ht="15.75" customHeight="1" x14ac:dyDescent="0.15">
      <c r="A287" s="4"/>
      <c r="B287" s="1"/>
      <c r="C287" s="1"/>
      <c r="D287" s="3"/>
      <c r="E287" s="316"/>
      <c r="F287" s="4"/>
      <c r="G287" s="3"/>
      <c r="H287" s="3"/>
      <c r="I287" s="3"/>
      <c r="J287" s="2"/>
      <c r="K287" s="2"/>
      <c r="L287" s="1"/>
      <c r="M287" s="1"/>
      <c r="N287" s="1"/>
      <c r="O287" s="1"/>
      <c r="P287" s="1"/>
      <c r="Q287" s="1"/>
    </row>
    <row r="288" spans="1:17" ht="15.75" customHeight="1" x14ac:dyDescent="0.15">
      <c r="A288" s="4"/>
      <c r="B288" s="1"/>
      <c r="C288" s="1"/>
      <c r="D288" s="3"/>
      <c r="E288" s="316"/>
      <c r="F288" s="4"/>
      <c r="G288" s="3"/>
      <c r="H288" s="3"/>
      <c r="I288" s="3"/>
      <c r="J288" s="2"/>
      <c r="K288" s="2"/>
      <c r="L288" s="1"/>
      <c r="M288" s="1"/>
      <c r="N288" s="1"/>
      <c r="O288" s="1"/>
      <c r="P288" s="1"/>
      <c r="Q288" s="1"/>
    </row>
    <row r="289" spans="1:17" ht="15.75" customHeight="1" x14ac:dyDescent="0.15">
      <c r="A289" s="4"/>
      <c r="B289" s="1"/>
      <c r="C289" s="1"/>
      <c r="D289" s="3"/>
      <c r="E289" s="316"/>
      <c r="F289" s="4"/>
      <c r="G289" s="3"/>
      <c r="H289" s="3"/>
      <c r="I289" s="3"/>
      <c r="J289" s="2"/>
      <c r="K289" s="2"/>
      <c r="L289" s="1"/>
      <c r="M289" s="1"/>
      <c r="N289" s="1"/>
      <c r="O289" s="1"/>
      <c r="P289" s="1"/>
      <c r="Q289" s="1"/>
    </row>
    <row r="290" spans="1:17" ht="15.75" customHeight="1" x14ac:dyDescent="0.15">
      <c r="A290" s="4"/>
      <c r="B290" s="1"/>
      <c r="C290" s="1"/>
      <c r="D290" s="3"/>
      <c r="E290" s="316"/>
      <c r="F290" s="4"/>
      <c r="G290" s="3"/>
      <c r="H290" s="3"/>
      <c r="I290" s="3"/>
      <c r="J290" s="2"/>
      <c r="K290" s="2"/>
      <c r="L290" s="1"/>
      <c r="M290" s="1"/>
      <c r="N290" s="1"/>
      <c r="O290" s="1"/>
      <c r="P290" s="1"/>
      <c r="Q290" s="1"/>
    </row>
    <row r="291" spans="1:17" ht="15.75" customHeight="1" x14ac:dyDescent="0.15">
      <c r="A291" s="4"/>
      <c r="B291" s="1"/>
      <c r="C291" s="1"/>
      <c r="D291" s="3"/>
      <c r="E291" s="316"/>
      <c r="F291" s="4"/>
      <c r="G291" s="3"/>
      <c r="H291" s="3"/>
      <c r="I291" s="3"/>
      <c r="J291" s="2"/>
      <c r="K291" s="2"/>
      <c r="L291" s="1"/>
      <c r="M291" s="1"/>
      <c r="N291" s="1"/>
      <c r="O291" s="1"/>
      <c r="P291" s="1"/>
      <c r="Q291" s="1"/>
    </row>
    <row r="292" spans="1:17" ht="15.75" customHeight="1" x14ac:dyDescent="0.15">
      <c r="A292" s="4"/>
      <c r="B292" s="1"/>
      <c r="C292" s="1"/>
      <c r="D292" s="3"/>
      <c r="E292" s="316"/>
      <c r="F292" s="4"/>
      <c r="G292" s="3"/>
      <c r="H292" s="3"/>
      <c r="I292" s="3"/>
      <c r="J292" s="2"/>
      <c r="K292" s="2"/>
      <c r="L292" s="1"/>
      <c r="M292" s="1"/>
      <c r="N292" s="1"/>
      <c r="O292" s="1"/>
      <c r="P292" s="1"/>
      <c r="Q292" s="1"/>
    </row>
    <row r="293" spans="1:17" ht="15.75" customHeight="1" x14ac:dyDescent="0.15">
      <c r="A293" s="4"/>
      <c r="B293" s="1"/>
      <c r="C293" s="1"/>
      <c r="D293" s="3"/>
      <c r="E293" s="316"/>
      <c r="F293" s="4"/>
      <c r="G293" s="3"/>
      <c r="H293" s="3"/>
      <c r="I293" s="3"/>
      <c r="J293" s="2"/>
      <c r="K293" s="2"/>
      <c r="L293" s="1"/>
      <c r="M293" s="1"/>
      <c r="N293" s="1"/>
      <c r="O293" s="1"/>
      <c r="P293" s="1"/>
      <c r="Q293" s="1"/>
    </row>
    <row r="294" spans="1:17" ht="15.75" customHeight="1" x14ac:dyDescent="0.15">
      <c r="A294" s="4"/>
      <c r="B294" s="1"/>
      <c r="C294" s="1"/>
      <c r="D294" s="3"/>
      <c r="E294" s="316"/>
      <c r="F294" s="4"/>
      <c r="G294" s="3"/>
      <c r="H294" s="3"/>
      <c r="I294" s="3"/>
      <c r="J294" s="2"/>
      <c r="K294" s="2"/>
      <c r="L294" s="1"/>
      <c r="M294" s="1"/>
      <c r="N294" s="1"/>
      <c r="O294" s="1"/>
      <c r="P294" s="1"/>
      <c r="Q294" s="1"/>
    </row>
    <row r="295" spans="1:17" ht="15.75" customHeight="1" x14ac:dyDescent="0.15">
      <c r="A295" s="4"/>
      <c r="B295" s="1"/>
      <c r="C295" s="1"/>
      <c r="D295" s="3"/>
      <c r="E295" s="316"/>
      <c r="F295" s="4"/>
      <c r="G295" s="3"/>
      <c r="H295" s="3"/>
      <c r="I295" s="3"/>
      <c r="J295" s="2"/>
      <c r="K295" s="2"/>
      <c r="L295" s="1"/>
      <c r="M295" s="1"/>
      <c r="N295" s="1"/>
      <c r="O295" s="1"/>
      <c r="P295" s="1"/>
      <c r="Q295" s="1"/>
    </row>
    <row r="296" spans="1:17" ht="15.75" customHeight="1" x14ac:dyDescent="0.15">
      <c r="A296" s="4"/>
      <c r="B296" s="1"/>
      <c r="C296" s="1"/>
      <c r="D296" s="3"/>
      <c r="E296" s="316"/>
      <c r="F296" s="4"/>
      <c r="G296" s="3"/>
      <c r="H296" s="3"/>
      <c r="I296" s="3"/>
      <c r="J296" s="2"/>
      <c r="K296" s="2"/>
      <c r="L296" s="1"/>
      <c r="M296" s="1"/>
      <c r="N296" s="1"/>
      <c r="O296" s="1"/>
      <c r="P296" s="1"/>
      <c r="Q296" s="1"/>
    </row>
    <row r="297" spans="1:17" ht="15.75" customHeight="1" x14ac:dyDescent="0.15">
      <c r="A297" s="4"/>
      <c r="B297" s="1"/>
      <c r="C297" s="1"/>
      <c r="D297" s="3"/>
      <c r="E297" s="316"/>
      <c r="F297" s="4"/>
      <c r="G297" s="3"/>
      <c r="H297" s="3"/>
      <c r="I297" s="3"/>
      <c r="J297" s="2"/>
      <c r="K297" s="2"/>
      <c r="L297" s="1"/>
      <c r="M297" s="1"/>
      <c r="N297" s="1"/>
      <c r="O297" s="1"/>
      <c r="P297" s="1"/>
      <c r="Q297" s="1"/>
    </row>
    <row r="298" spans="1:17" ht="15.75" customHeight="1" x14ac:dyDescent="0.15">
      <c r="A298" s="4"/>
      <c r="B298" s="1"/>
      <c r="C298" s="1"/>
      <c r="D298" s="3"/>
      <c r="E298" s="316"/>
      <c r="F298" s="4"/>
      <c r="G298" s="3"/>
      <c r="H298" s="3"/>
      <c r="I298" s="3"/>
      <c r="J298" s="2"/>
      <c r="K298" s="2"/>
      <c r="L298" s="1"/>
      <c r="M298" s="1"/>
      <c r="N298" s="1"/>
      <c r="O298" s="1"/>
      <c r="P298" s="1"/>
      <c r="Q298" s="1"/>
    </row>
    <row r="299" spans="1:17" ht="15.75" customHeight="1" x14ac:dyDescent="0.15">
      <c r="A299" s="4"/>
      <c r="B299" s="1"/>
      <c r="C299" s="1"/>
      <c r="D299" s="3"/>
      <c r="E299" s="316"/>
      <c r="F299" s="4"/>
      <c r="G299" s="3"/>
      <c r="H299" s="3"/>
      <c r="I299" s="3"/>
      <c r="J299" s="2"/>
      <c r="K299" s="2"/>
      <c r="L299" s="1"/>
      <c r="M299" s="1"/>
      <c r="N299" s="1"/>
      <c r="O299" s="1"/>
      <c r="P299" s="1"/>
      <c r="Q299" s="1"/>
    </row>
    <row r="300" spans="1:17" ht="15.75" customHeight="1" x14ac:dyDescent="0.15">
      <c r="A300" s="4"/>
      <c r="B300" s="1"/>
      <c r="C300" s="1"/>
      <c r="D300" s="3"/>
      <c r="E300" s="316"/>
      <c r="F300" s="4"/>
      <c r="G300" s="3"/>
      <c r="H300" s="3"/>
      <c r="I300" s="3"/>
      <c r="J300" s="2"/>
      <c r="K300" s="2"/>
      <c r="L300" s="1"/>
      <c r="M300" s="1"/>
      <c r="N300" s="1"/>
      <c r="O300" s="1"/>
      <c r="P300" s="1"/>
      <c r="Q300" s="1"/>
    </row>
    <row r="301" spans="1:17" ht="15.75" customHeight="1" x14ac:dyDescent="0.15">
      <c r="A301" s="4"/>
      <c r="B301" s="1"/>
      <c r="C301" s="1"/>
      <c r="D301" s="3"/>
      <c r="E301" s="316"/>
      <c r="F301" s="4"/>
      <c r="G301" s="3"/>
      <c r="H301" s="3"/>
      <c r="I301" s="3"/>
      <c r="J301" s="2"/>
      <c r="K301" s="2"/>
      <c r="L301" s="1"/>
      <c r="M301" s="1"/>
      <c r="N301" s="1"/>
      <c r="O301" s="1"/>
      <c r="P301" s="1"/>
      <c r="Q301" s="1"/>
    </row>
    <row r="302" spans="1:17" ht="15.75" customHeight="1" x14ac:dyDescent="0.15">
      <c r="A302" s="4"/>
      <c r="B302" s="1"/>
      <c r="C302" s="1"/>
      <c r="D302" s="3"/>
      <c r="E302" s="316"/>
      <c r="F302" s="4"/>
      <c r="G302" s="3"/>
      <c r="H302" s="3"/>
      <c r="I302" s="3"/>
      <c r="J302" s="2"/>
      <c r="K302" s="2"/>
      <c r="L302" s="1"/>
      <c r="M302" s="1"/>
      <c r="N302" s="1"/>
      <c r="O302" s="1"/>
      <c r="P302" s="1"/>
      <c r="Q302" s="1"/>
    </row>
    <row r="303" spans="1:17" ht="15.75" customHeight="1" x14ac:dyDescent="0.15">
      <c r="A303" s="4"/>
      <c r="B303" s="1"/>
      <c r="C303" s="1"/>
      <c r="D303" s="3"/>
      <c r="E303" s="316"/>
      <c r="F303" s="4"/>
      <c r="G303" s="3"/>
      <c r="H303" s="3"/>
      <c r="I303" s="3"/>
      <c r="J303" s="2"/>
      <c r="K303" s="2"/>
      <c r="L303" s="1"/>
      <c r="M303" s="1"/>
      <c r="N303" s="1"/>
      <c r="O303" s="1"/>
      <c r="P303" s="1"/>
      <c r="Q303" s="1"/>
    </row>
    <row r="304" spans="1:17" ht="15.75" customHeight="1" x14ac:dyDescent="0.15">
      <c r="A304" s="4"/>
      <c r="B304" s="1"/>
      <c r="C304" s="1"/>
      <c r="D304" s="3"/>
      <c r="E304" s="316"/>
      <c r="F304" s="4"/>
      <c r="G304" s="3"/>
      <c r="H304" s="3"/>
      <c r="I304" s="3"/>
      <c r="J304" s="2"/>
      <c r="K304" s="2"/>
      <c r="L304" s="1"/>
      <c r="M304" s="1"/>
      <c r="N304" s="1"/>
      <c r="O304" s="1"/>
      <c r="P304" s="1"/>
      <c r="Q304" s="1"/>
    </row>
    <row r="305" spans="1:17" ht="15.75" customHeight="1" x14ac:dyDescent="0.15">
      <c r="A305" s="4"/>
      <c r="B305" s="1"/>
      <c r="C305" s="1"/>
      <c r="D305" s="3"/>
      <c r="E305" s="316"/>
      <c r="F305" s="4"/>
      <c r="G305" s="3"/>
      <c r="H305" s="3"/>
      <c r="I305" s="3"/>
      <c r="J305" s="2"/>
      <c r="K305" s="2"/>
      <c r="L305" s="1"/>
      <c r="M305" s="1"/>
      <c r="N305" s="1"/>
      <c r="O305" s="1"/>
      <c r="P305" s="1"/>
      <c r="Q305" s="1"/>
    </row>
    <row r="306" spans="1:17" ht="15.75" customHeight="1" x14ac:dyDescent="0.15">
      <c r="A306" s="4"/>
      <c r="B306" s="1"/>
      <c r="C306" s="1"/>
      <c r="D306" s="3"/>
      <c r="E306" s="316"/>
      <c r="F306" s="4"/>
      <c r="G306" s="3"/>
      <c r="H306" s="3"/>
      <c r="I306" s="3"/>
      <c r="J306" s="2"/>
      <c r="K306" s="2"/>
      <c r="L306" s="1"/>
      <c r="M306" s="1"/>
      <c r="N306" s="1"/>
      <c r="O306" s="1"/>
      <c r="P306" s="1"/>
      <c r="Q306" s="1"/>
    </row>
    <row r="307" spans="1:17" ht="15.75" customHeight="1" x14ac:dyDescent="0.15">
      <c r="A307" s="4"/>
      <c r="B307" s="1"/>
      <c r="C307" s="1"/>
      <c r="D307" s="3"/>
      <c r="E307" s="316"/>
      <c r="F307" s="4"/>
      <c r="G307" s="3"/>
      <c r="H307" s="3"/>
      <c r="I307" s="3"/>
      <c r="J307" s="2"/>
      <c r="K307" s="2"/>
      <c r="L307" s="1"/>
      <c r="M307" s="1"/>
      <c r="N307" s="1"/>
      <c r="O307" s="1"/>
      <c r="P307" s="1"/>
      <c r="Q307" s="1"/>
    </row>
    <row r="308" spans="1:17" ht="15.75" customHeight="1" x14ac:dyDescent="0.15">
      <c r="A308" s="4"/>
      <c r="B308" s="1"/>
      <c r="C308" s="1"/>
      <c r="D308" s="3"/>
      <c r="E308" s="316"/>
      <c r="F308" s="4"/>
      <c r="G308" s="3"/>
      <c r="H308" s="3"/>
      <c r="I308" s="3"/>
      <c r="J308" s="2"/>
      <c r="K308" s="2"/>
      <c r="L308" s="1"/>
      <c r="M308" s="1"/>
      <c r="N308" s="1"/>
      <c r="O308" s="1"/>
      <c r="P308" s="1"/>
      <c r="Q308" s="1"/>
    </row>
    <row r="309" spans="1:17" ht="15.75" customHeight="1" x14ac:dyDescent="0.15">
      <c r="A309" s="4"/>
      <c r="B309" s="1"/>
      <c r="C309" s="1"/>
      <c r="D309" s="3"/>
      <c r="E309" s="316"/>
      <c r="F309" s="4"/>
      <c r="G309" s="3"/>
      <c r="H309" s="3"/>
      <c r="I309" s="3"/>
      <c r="J309" s="2"/>
      <c r="K309" s="2"/>
      <c r="L309" s="1"/>
      <c r="M309" s="1"/>
      <c r="N309" s="1"/>
      <c r="O309" s="1"/>
      <c r="P309" s="1"/>
      <c r="Q309" s="1"/>
    </row>
    <row r="310" spans="1:17" ht="15.75" customHeight="1" x14ac:dyDescent="0.15">
      <c r="A310" s="4"/>
      <c r="B310" s="1"/>
      <c r="C310" s="1"/>
      <c r="D310" s="3"/>
      <c r="E310" s="316"/>
      <c r="F310" s="4"/>
      <c r="G310" s="3"/>
      <c r="H310" s="3"/>
      <c r="I310" s="3"/>
      <c r="J310" s="2"/>
      <c r="K310" s="2"/>
      <c r="L310" s="1"/>
      <c r="M310" s="1"/>
      <c r="N310" s="1"/>
      <c r="O310" s="1"/>
      <c r="P310" s="1"/>
      <c r="Q310" s="1"/>
    </row>
    <row r="311" spans="1:17" ht="15.75" customHeight="1" x14ac:dyDescent="0.15">
      <c r="A311" s="4"/>
      <c r="B311" s="1"/>
      <c r="C311" s="1"/>
      <c r="D311" s="3"/>
      <c r="E311" s="316"/>
      <c r="F311" s="4"/>
      <c r="G311" s="3"/>
      <c r="H311" s="3"/>
      <c r="I311" s="3"/>
      <c r="J311" s="2"/>
      <c r="K311" s="2"/>
      <c r="L311" s="1"/>
      <c r="M311" s="1"/>
      <c r="N311" s="1"/>
      <c r="O311" s="1"/>
      <c r="P311" s="1"/>
      <c r="Q311" s="1"/>
    </row>
    <row r="312" spans="1:17" ht="15.75" customHeight="1" x14ac:dyDescent="0.15">
      <c r="A312" s="4"/>
      <c r="B312" s="1"/>
      <c r="C312" s="1"/>
      <c r="D312" s="3"/>
      <c r="E312" s="316"/>
      <c r="F312" s="4"/>
      <c r="G312" s="3"/>
      <c r="H312" s="3"/>
      <c r="I312" s="3"/>
      <c r="J312" s="2"/>
      <c r="K312" s="2"/>
      <c r="L312" s="1"/>
      <c r="M312" s="1"/>
      <c r="N312" s="1"/>
      <c r="O312" s="1"/>
      <c r="P312" s="1"/>
      <c r="Q312" s="1"/>
    </row>
    <row r="313" spans="1:17" ht="15.75" customHeight="1" x14ac:dyDescent="0.15">
      <c r="A313" s="4"/>
      <c r="B313" s="1"/>
      <c r="C313" s="1"/>
      <c r="D313" s="3"/>
      <c r="E313" s="316"/>
      <c r="F313" s="4"/>
      <c r="G313" s="3"/>
      <c r="H313" s="3"/>
      <c r="I313" s="3"/>
      <c r="J313" s="2"/>
      <c r="K313" s="2"/>
      <c r="L313" s="1"/>
      <c r="M313" s="1"/>
      <c r="N313" s="1"/>
      <c r="O313" s="1"/>
      <c r="P313" s="1"/>
      <c r="Q313" s="1"/>
    </row>
    <row r="314" spans="1:17" ht="15.75" customHeight="1" x14ac:dyDescent="0.15">
      <c r="A314" s="4"/>
      <c r="B314" s="1"/>
      <c r="C314" s="1"/>
      <c r="D314" s="3"/>
      <c r="E314" s="316"/>
      <c r="F314" s="4"/>
      <c r="G314" s="3"/>
      <c r="H314" s="3"/>
      <c r="I314" s="3"/>
      <c r="J314" s="2"/>
      <c r="K314" s="2"/>
      <c r="L314" s="1"/>
      <c r="M314" s="1"/>
      <c r="N314" s="1"/>
      <c r="O314" s="1"/>
      <c r="P314" s="1"/>
      <c r="Q314" s="1"/>
    </row>
    <row r="315" spans="1:17" ht="15.75" customHeight="1" x14ac:dyDescent="0.15">
      <c r="A315" s="4"/>
      <c r="B315" s="1"/>
      <c r="C315" s="1"/>
      <c r="D315" s="3"/>
      <c r="E315" s="316"/>
      <c r="F315" s="4"/>
      <c r="G315" s="3"/>
      <c r="H315" s="3"/>
      <c r="I315" s="3"/>
      <c r="J315" s="2"/>
      <c r="K315" s="2"/>
      <c r="L315" s="1"/>
      <c r="M315" s="1"/>
      <c r="N315" s="1"/>
      <c r="O315" s="1"/>
      <c r="P315" s="1"/>
      <c r="Q315" s="1"/>
    </row>
    <row r="316" spans="1:17" ht="15.75" customHeight="1" x14ac:dyDescent="0.15">
      <c r="A316" s="4"/>
      <c r="B316" s="1"/>
      <c r="C316" s="1"/>
      <c r="D316" s="3"/>
      <c r="E316" s="316"/>
      <c r="F316" s="4"/>
      <c r="G316" s="3"/>
      <c r="H316" s="3"/>
      <c r="I316" s="3"/>
      <c r="J316" s="2"/>
      <c r="K316" s="2"/>
      <c r="L316" s="1"/>
      <c r="M316" s="1"/>
      <c r="N316" s="1"/>
      <c r="O316" s="1"/>
      <c r="P316" s="1"/>
      <c r="Q316" s="1"/>
    </row>
    <row r="317" spans="1:17" ht="15.75" customHeight="1" x14ac:dyDescent="0.15">
      <c r="A317" s="4"/>
      <c r="B317" s="1"/>
      <c r="C317" s="1"/>
      <c r="D317" s="3"/>
      <c r="E317" s="316"/>
      <c r="F317" s="4"/>
      <c r="G317" s="3"/>
      <c r="H317" s="3"/>
      <c r="I317" s="3"/>
      <c r="J317" s="2"/>
      <c r="K317" s="2"/>
      <c r="L317" s="1"/>
      <c r="M317" s="1"/>
      <c r="N317" s="1"/>
      <c r="O317" s="1"/>
      <c r="P317" s="1"/>
      <c r="Q317" s="1"/>
    </row>
    <row r="318" spans="1:17" ht="15.75" customHeight="1" x14ac:dyDescent="0.15">
      <c r="A318" s="4"/>
      <c r="B318" s="1"/>
      <c r="C318" s="1"/>
      <c r="D318" s="3"/>
      <c r="E318" s="316"/>
      <c r="F318" s="4"/>
      <c r="G318" s="3"/>
      <c r="H318" s="3"/>
      <c r="I318" s="3"/>
      <c r="J318" s="2"/>
      <c r="K318" s="2"/>
      <c r="L318" s="1"/>
      <c r="M318" s="1"/>
      <c r="N318" s="1"/>
      <c r="O318" s="1"/>
      <c r="P318" s="1"/>
      <c r="Q318" s="1"/>
    </row>
    <row r="319" spans="1:17" ht="15.75" customHeight="1" x14ac:dyDescent="0.15">
      <c r="A319" s="4"/>
      <c r="B319" s="1"/>
      <c r="C319" s="1"/>
      <c r="D319" s="3"/>
      <c r="E319" s="316"/>
      <c r="F319" s="4"/>
      <c r="G319" s="3"/>
      <c r="H319" s="3"/>
      <c r="I319" s="3"/>
      <c r="J319" s="2"/>
      <c r="K319" s="2"/>
      <c r="L319" s="1"/>
      <c r="M319" s="1"/>
      <c r="N319" s="1"/>
      <c r="O319" s="1"/>
      <c r="P319" s="1"/>
      <c r="Q319" s="1"/>
    </row>
    <row r="320" spans="1:17" ht="15.75" customHeight="1" x14ac:dyDescent="0.15">
      <c r="A320" s="4"/>
      <c r="B320" s="1"/>
      <c r="C320" s="1"/>
      <c r="D320" s="3"/>
      <c r="E320" s="316"/>
      <c r="F320" s="4"/>
      <c r="G320" s="3"/>
      <c r="H320" s="3"/>
      <c r="I320" s="3"/>
      <c r="J320" s="2"/>
      <c r="K320" s="2"/>
      <c r="L320" s="1"/>
      <c r="M320" s="1"/>
      <c r="N320" s="1"/>
      <c r="O320" s="1"/>
      <c r="P320" s="1"/>
      <c r="Q320" s="1"/>
    </row>
    <row r="321" spans="1:17" ht="15.75" customHeight="1" x14ac:dyDescent="0.15">
      <c r="A321" s="4"/>
      <c r="B321" s="1"/>
      <c r="C321" s="1"/>
      <c r="D321" s="3"/>
      <c r="E321" s="316"/>
      <c r="F321" s="4"/>
      <c r="G321" s="3"/>
      <c r="H321" s="3"/>
      <c r="I321" s="3"/>
      <c r="J321" s="2"/>
      <c r="K321" s="2"/>
      <c r="L321" s="1"/>
      <c r="M321" s="1"/>
      <c r="N321" s="1"/>
      <c r="O321" s="1"/>
      <c r="P321" s="1"/>
      <c r="Q321" s="1"/>
    </row>
    <row r="322" spans="1:17" ht="15.75" customHeight="1" x14ac:dyDescent="0.15">
      <c r="A322" s="4"/>
      <c r="B322" s="1"/>
      <c r="C322" s="1"/>
      <c r="D322" s="3"/>
      <c r="E322" s="316"/>
      <c r="F322" s="4"/>
      <c r="G322" s="3"/>
      <c r="H322" s="3"/>
      <c r="I322" s="3"/>
      <c r="J322" s="2"/>
      <c r="K322" s="2"/>
      <c r="L322" s="1"/>
      <c r="M322" s="1"/>
      <c r="N322" s="1"/>
      <c r="O322" s="1"/>
      <c r="P322" s="1"/>
      <c r="Q322" s="1"/>
    </row>
    <row r="323" spans="1:17" ht="15.75" customHeight="1" x14ac:dyDescent="0.15">
      <c r="A323" s="4"/>
      <c r="B323" s="1"/>
      <c r="C323" s="1"/>
      <c r="D323" s="3"/>
      <c r="E323" s="316"/>
      <c r="F323" s="4"/>
      <c r="G323" s="3"/>
      <c r="H323" s="3"/>
      <c r="I323" s="3"/>
      <c r="J323" s="2"/>
      <c r="K323" s="2"/>
      <c r="L323" s="1"/>
      <c r="M323" s="1"/>
      <c r="N323" s="1"/>
      <c r="O323" s="1"/>
      <c r="P323" s="1"/>
      <c r="Q323" s="1"/>
    </row>
    <row r="324" spans="1:17" ht="15.75" customHeight="1" x14ac:dyDescent="0.15">
      <c r="A324" s="4"/>
      <c r="B324" s="1"/>
      <c r="C324" s="1"/>
      <c r="D324" s="3"/>
      <c r="E324" s="316"/>
      <c r="F324" s="4"/>
      <c r="G324" s="3"/>
      <c r="H324" s="3"/>
      <c r="I324" s="3"/>
      <c r="J324" s="2"/>
      <c r="K324" s="2"/>
      <c r="L324" s="1"/>
      <c r="M324" s="1"/>
      <c r="N324" s="1"/>
      <c r="O324" s="1"/>
      <c r="P324" s="1"/>
      <c r="Q324" s="1"/>
    </row>
    <row r="325" spans="1:17" ht="15.75" customHeight="1" x14ac:dyDescent="0.15">
      <c r="A325" s="4"/>
      <c r="B325" s="1"/>
      <c r="C325" s="1"/>
      <c r="D325" s="3"/>
      <c r="E325" s="316"/>
      <c r="F325" s="4"/>
      <c r="G325" s="3"/>
      <c r="H325" s="3"/>
      <c r="I325" s="3"/>
      <c r="J325" s="2"/>
      <c r="K325" s="2"/>
      <c r="L325" s="1"/>
      <c r="M325" s="1"/>
      <c r="N325" s="1"/>
      <c r="O325" s="1"/>
      <c r="P325" s="1"/>
      <c r="Q325" s="1"/>
    </row>
    <row r="326" spans="1:17" ht="15.75" customHeight="1" x14ac:dyDescent="0.15">
      <c r="A326" s="4"/>
      <c r="B326" s="1"/>
      <c r="C326" s="1"/>
      <c r="D326" s="3"/>
      <c r="E326" s="316"/>
      <c r="F326" s="4"/>
      <c r="G326" s="3"/>
      <c r="H326" s="3"/>
      <c r="I326" s="3"/>
      <c r="J326" s="2"/>
      <c r="K326" s="2"/>
      <c r="L326" s="1"/>
      <c r="M326" s="1"/>
      <c r="N326" s="1"/>
      <c r="O326" s="1"/>
      <c r="P326" s="1"/>
      <c r="Q326" s="1"/>
    </row>
    <row r="327" spans="1:17" ht="15.75" customHeight="1" x14ac:dyDescent="0.15">
      <c r="A327" s="4"/>
      <c r="B327" s="1"/>
      <c r="C327" s="1"/>
      <c r="D327" s="3"/>
      <c r="E327" s="316"/>
      <c r="F327" s="4"/>
      <c r="G327" s="3"/>
      <c r="H327" s="3"/>
      <c r="I327" s="3"/>
      <c r="J327" s="2"/>
      <c r="K327" s="2"/>
      <c r="L327" s="1"/>
      <c r="M327" s="1"/>
      <c r="N327" s="1"/>
      <c r="O327" s="1"/>
      <c r="P327" s="1"/>
      <c r="Q327" s="1"/>
    </row>
    <row r="328" spans="1:17" ht="15.75" customHeight="1" x14ac:dyDescent="0.15">
      <c r="A328" s="4"/>
      <c r="B328" s="1"/>
      <c r="C328" s="1"/>
      <c r="D328" s="3"/>
      <c r="E328" s="316"/>
      <c r="F328" s="4"/>
      <c r="G328" s="3"/>
      <c r="H328" s="3"/>
      <c r="I328" s="3"/>
      <c r="J328" s="2"/>
      <c r="K328" s="2"/>
      <c r="L328" s="1"/>
      <c r="M328" s="1"/>
      <c r="N328" s="1"/>
      <c r="O328" s="1"/>
      <c r="P328" s="1"/>
      <c r="Q328" s="1"/>
    </row>
    <row r="329" spans="1:17" ht="15.75" customHeight="1" x14ac:dyDescent="0.15">
      <c r="A329" s="4"/>
      <c r="B329" s="1"/>
      <c r="C329" s="1"/>
      <c r="D329" s="3"/>
      <c r="E329" s="316"/>
      <c r="F329" s="4"/>
      <c r="G329" s="3"/>
      <c r="H329" s="3"/>
      <c r="I329" s="3"/>
      <c r="J329" s="2"/>
      <c r="K329" s="2"/>
      <c r="L329" s="1"/>
      <c r="M329" s="1"/>
      <c r="N329" s="1"/>
      <c r="O329" s="1"/>
      <c r="P329" s="1"/>
      <c r="Q329" s="1"/>
    </row>
    <row r="330" spans="1:17" ht="15.75" customHeight="1" x14ac:dyDescent="0.15">
      <c r="A330" s="4"/>
      <c r="B330" s="1"/>
      <c r="C330" s="1"/>
      <c r="D330" s="3"/>
      <c r="E330" s="316"/>
      <c r="F330" s="4"/>
      <c r="G330" s="3"/>
      <c r="H330" s="3"/>
      <c r="I330" s="3"/>
      <c r="J330" s="2"/>
      <c r="K330" s="2"/>
      <c r="L330" s="1"/>
      <c r="M330" s="1"/>
      <c r="N330" s="1"/>
      <c r="O330" s="1"/>
      <c r="P330" s="1"/>
      <c r="Q330" s="1"/>
    </row>
    <row r="331" spans="1:17" ht="15.75" customHeight="1" x14ac:dyDescent="0.15">
      <c r="A331" s="4"/>
      <c r="B331" s="1"/>
      <c r="C331" s="1"/>
      <c r="D331" s="3"/>
      <c r="E331" s="316"/>
      <c r="F331" s="4"/>
      <c r="G331" s="3"/>
      <c r="H331" s="3"/>
      <c r="I331" s="3"/>
      <c r="J331" s="2"/>
      <c r="K331" s="2"/>
      <c r="L331" s="1"/>
      <c r="M331" s="1"/>
      <c r="N331" s="1"/>
      <c r="O331" s="1"/>
      <c r="P331" s="1"/>
      <c r="Q331" s="1"/>
    </row>
    <row r="332" spans="1:17" ht="15.75" customHeight="1" x14ac:dyDescent="0.15">
      <c r="A332" s="4"/>
      <c r="B332" s="1"/>
      <c r="C332" s="1"/>
      <c r="D332" s="3"/>
      <c r="E332" s="316"/>
      <c r="F332" s="4"/>
      <c r="G332" s="3"/>
      <c r="H332" s="3"/>
      <c r="I332" s="3"/>
      <c r="J332" s="2"/>
      <c r="K332" s="2"/>
      <c r="L332" s="1"/>
      <c r="M332" s="1"/>
      <c r="N332" s="1"/>
      <c r="O332" s="1"/>
      <c r="P332" s="1"/>
      <c r="Q332" s="1"/>
    </row>
    <row r="333" spans="1:17" ht="15.75" customHeight="1" x14ac:dyDescent="0.15">
      <c r="A333" s="4"/>
      <c r="B333" s="1"/>
      <c r="C333" s="1"/>
      <c r="D333" s="3"/>
      <c r="E333" s="316"/>
      <c r="F333" s="4"/>
      <c r="G333" s="3"/>
      <c r="H333" s="3"/>
      <c r="I333" s="3"/>
      <c r="J333" s="2"/>
      <c r="K333" s="2"/>
      <c r="L333" s="1"/>
      <c r="M333" s="1"/>
      <c r="N333" s="1"/>
      <c r="O333" s="1"/>
      <c r="P333" s="1"/>
      <c r="Q333" s="1"/>
    </row>
    <row r="334" spans="1:17" ht="15.75" customHeight="1" x14ac:dyDescent="0.15">
      <c r="A334" s="4"/>
      <c r="B334" s="1"/>
      <c r="C334" s="1"/>
      <c r="D334" s="3"/>
      <c r="E334" s="316"/>
      <c r="F334" s="4"/>
      <c r="G334" s="3"/>
      <c r="H334" s="3"/>
      <c r="I334" s="3"/>
      <c r="J334" s="2"/>
      <c r="K334" s="2"/>
      <c r="L334" s="1"/>
      <c r="M334" s="1"/>
      <c r="N334" s="1"/>
      <c r="O334" s="1"/>
      <c r="P334" s="1"/>
      <c r="Q334" s="1"/>
    </row>
    <row r="335" spans="1:17" ht="15.75" customHeight="1" x14ac:dyDescent="0.15">
      <c r="A335" s="4"/>
      <c r="B335" s="1"/>
      <c r="C335" s="1"/>
      <c r="D335" s="3"/>
      <c r="E335" s="316"/>
      <c r="F335" s="4"/>
      <c r="G335" s="3"/>
      <c r="H335" s="3"/>
      <c r="I335" s="3"/>
      <c r="J335" s="2"/>
      <c r="K335" s="2"/>
      <c r="L335" s="1"/>
      <c r="M335" s="1"/>
      <c r="N335" s="1"/>
      <c r="O335" s="1"/>
      <c r="P335" s="1"/>
      <c r="Q335" s="1"/>
    </row>
    <row r="336" spans="1:17" ht="15.75" customHeight="1" x14ac:dyDescent="0.15">
      <c r="A336" s="4"/>
      <c r="B336" s="1"/>
      <c r="C336" s="1"/>
      <c r="D336" s="3"/>
      <c r="E336" s="316"/>
      <c r="F336" s="4"/>
      <c r="G336" s="3"/>
      <c r="H336" s="3"/>
      <c r="I336" s="3"/>
      <c r="J336" s="2"/>
      <c r="K336" s="2"/>
      <c r="L336" s="1"/>
      <c r="M336" s="1"/>
      <c r="N336" s="1"/>
      <c r="O336" s="1"/>
      <c r="P336" s="1"/>
      <c r="Q336" s="1"/>
    </row>
    <row r="337" spans="1:17" ht="15.75" customHeight="1" x14ac:dyDescent="0.15">
      <c r="A337" s="4"/>
      <c r="B337" s="1"/>
      <c r="C337" s="1"/>
      <c r="D337" s="3"/>
      <c r="E337" s="316"/>
      <c r="F337" s="4"/>
      <c r="G337" s="3"/>
      <c r="H337" s="3"/>
      <c r="I337" s="3"/>
      <c r="J337" s="2"/>
      <c r="K337" s="2"/>
      <c r="L337" s="1"/>
      <c r="M337" s="1"/>
      <c r="N337" s="1"/>
      <c r="O337" s="1"/>
      <c r="P337" s="1"/>
      <c r="Q337" s="1"/>
    </row>
    <row r="338" spans="1:17" ht="15.75" customHeight="1" x14ac:dyDescent="0.15">
      <c r="A338" s="4"/>
      <c r="B338" s="1"/>
      <c r="C338" s="1"/>
      <c r="D338" s="3"/>
      <c r="E338" s="316"/>
      <c r="F338" s="4"/>
      <c r="G338" s="3"/>
      <c r="H338" s="3"/>
      <c r="I338" s="3"/>
      <c r="J338" s="2"/>
      <c r="K338" s="2"/>
      <c r="L338" s="1"/>
      <c r="M338" s="1"/>
      <c r="N338" s="1"/>
      <c r="O338" s="1"/>
      <c r="P338" s="1"/>
      <c r="Q338" s="1"/>
    </row>
    <row r="339" spans="1:17" ht="15.75" customHeight="1" x14ac:dyDescent="0.15">
      <c r="A339" s="4"/>
      <c r="B339" s="1"/>
      <c r="C339" s="1"/>
      <c r="D339" s="3"/>
      <c r="E339" s="316"/>
      <c r="F339" s="4"/>
      <c r="G339" s="3"/>
      <c r="H339" s="3"/>
      <c r="I339" s="3"/>
      <c r="J339" s="2"/>
      <c r="K339" s="2"/>
      <c r="L339" s="1"/>
      <c r="M339" s="1"/>
      <c r="N339" s="1"/>
      <c r="O339" s="1"/>
      <c r="P339" s="1"/>
      <c r="Q339" s="1"/>
    </row>
    <row r="340" spans="1:17" ht="15.75" customHeight="1" x14ac:dyDescent="0.15">
      <c r="A340" s="4"/>
      <c r="B340" s="1"/>
      <c r="C340" s="1"/>
      <c r="D340" s="3"/>
      <c r="E340" s="316"/>
      <c r="F340" s="4"/>
      <c r="G340" s="3"/>
      <c r="H340" s="3"/>
      <c r="I340" s="3"/>
      <c r="J340" s="2"/>
      <c r="K340" s="2"/>
      <c r="L340" s="1"/>
      <c r="M340" s="1"/>
      <c r="N340" s="1"/>
      <c r="O340" s="1"/>
      <c r="P340" s="1"/>
      <c r="Q340" s="1"/>
    </row>
    <row r="341" spans="1:17" ht="15.75" customHeight="1" x14ac:dyDescent="0.15">
      <c r="A341" s="4"/>
      <c r="B341" s="1"/>
      <c r="C341" s="1"/>
      <c r="D341" s="3"/>
      <c r="E341" s="316"/>
      <c r="F341" s="4"/>
      <c r="G341" s="3"/>
      <c r="H341" s="3"/>
      <c r="I341" s="3"/>
      <c r="J341" s="2"/>
      <c r="K341" s="2"/>
      <c r="L341" s="1"/>
      <c r="M341" s="1"/>
      <c r="N341" s="1"/>
      <c r="O341" s="1"/>
      <c r="P341" s="1"/>
      <c r="Q341" s="1"/>
    </row>
    <row r="342" spans="1:17" ht="15.75" customHeight="1" x14ac:dyDescent="0.15">
      <c r="A342" s="4"/>
      <c r="B342" s="1"/>
      <c r="C342" s="1"/>
      <c r="D342" s="3"/>
      <c r="E342" s="316"/>
      <c r="F342" s="4"/>
      <c r="G342" s="3"/>
      <c r="H342" s="3"/>
      <c r="I342" s="3"/>
      <c r="J342" s="2"/>
      <c r="K342" s="2"/>
      <c r="L342" s="1"/>
      <c r="M342" s="1"/>
      <c r="N342" s="1"/>
      <c r="O342" s="1"/>
      <c r="P342" s="1"/>
      <c r="Q342" s="1"/>
    </row>
    <row r="343" spans="1:17" ht="15.75" customHeight="1" x14ac:dyDescent="0.15">
      <c r="A343" s="4"/>
      <c r="B343" s="1"/>
      <c r="C343" s="1"/>
      <c r="D343" s="3"/>
      <c r="E343" s="316"/>
      <c r="F343" s="4"/>
      <c r="G343" s="3"/>
      <c r="H343" s="3"/>
      <c r="I343" s="3"/>
      <c r="J343" s="2"/>
      <c r="K343" s="2"/>
      <c r="L343" s="1"/>
      <c r="M343" s="1"/>
      <c r="N343" s="1"/>
      <c r="O343" s="1"/>
      <c r="P343" s="1"/>
      <c r="Q343" s="1"/>
    </row>
    <row r="344" spans="1:17" ht="15.75" customHeight="1" x14ac:dyDescent="0.15">
      <c r="A344" s="4"/>
      <c r="B344" s="1"/>
      <c r="C344" s="1"/>
      <c r="D344" s="3"/>
      <c r="E344" s="316"/>
      <c r="F344" s="4"/>
      <c r="G344" s="3"/>
      <c r="H344" s="3"/>
      <c r="I344" s="3"/>
      <c r="J344" s="2"/>
      <c r="K344" s="2"/>
      <c r="L344" s="1"/>
      <c r="M344" s="1"/>
      <c r="N344" s="1"/>
      <c r="O344" s="1"/>
      <c r="P344" s="1"/>
      <c r="Q344" s="1"/>
    </row>
    <row r="345" spans="1:17" ht="15.75" customHeight="1" x14ac:dyDescent="0.15">
      <c r="A345" s="4"/>
      <c r="B345" s="1"/>
      <c r="C345" s="1"/>
      <c r="D345" s="3"/>
      <c r="E345" s="316"/>
      <c r="F345" s="4"/>
      <c r="G345" s="3"/>
      <c r="H345" s="3"/>
      <c r="I345" s="3"/>
      <c r="J345" s="2"/>
      <c r="K345" s="2"/>
      <c r="L345" s="1"/>
      <c r="M345" s="1"/>
      <c r="N345" s="1"/>
      <c r="O345" s="1"/>
      <c r="P345" s="1"/>
      <c r="Q345" s="1"/>
    </row>
    <row r="346" spans="1:17" ht="15.75" customHeight="1" x14ac:dyDescent="0.15">
      <c r="A346" s="4"/>
      <c r="B346" s="1"/>
      <c r="C346" s="1"/>
      <c r="D346" s="3"/>
      <c r="E346" s="316"/>
      <c r="F346" s="4"/>
      <c r="G346" s="3"/>
      <c r="H346" s="3"/>
      <c r="I346" s="3"/>
      <c r="J346" s="2"/>
      <c r="K346" s="2"/>
      <c r="L346" s="1"/>
      <c r="M346" s="1"/>
      <c r="N346" s="1"/>
      <c r="O346" s="1"/>
      <c r="P346" s="1"/>
      <c r="Q346" s="1"/>
    </row>
    <row r="347" spans="1:17" ht="15.75" customHeight="1" x14ac:dyDescent="0.15">
      <c r="A347" s="4"/>
      <c r="B347" s="1"/>
      <c r="C347" s="1"/>
      <c r="D347" s="3"/>
      <c r="E347" s="316"/>
      <c r="F347" s="4"/>
      <c r="G347" s="3"/>
      <c r="H347" s="3"/>
      <c r="I347" s="3"/>
      <c r="J347" s="2"/>
      <c r="K347" s="2"/>
      <c r="L347" s="1"/>
      <c r="M347" s="1"/>
      <c r="N347" s="1"/>
      <c r="O347" s="1"/>
      <c r="P347" s="1"/>
      <c r="Q347" s="1"/>
    </row>
    <row r="348" spans="1:17" ht="15.75" customHeight="1" x14ac:dyDescent="0.15">
      <c r="A348" s="4"/>
      <c r="B348" s="1"/>
      <c r="C348" s="1"/>
      <c r="D348" s="3"/>
      <c r="E348" s="316"/>
      <c r="F348" s="4"/>
      <c r="G348" s="3"/>
      <c r="H348" s="3"/>
      <c r="I348" s="3"/>
      <c r="J348" s="2"/>
      <c r="K348" s="2"/>
      <c r="L348" s="1"/>
      <c r="M348" s="1"/>
      <c r="N348" s="1"/>
      <c r="O348" s="1"/>
      <c r="P348" s="1"/>
      <c r="Q348" s="1"/>
    </row>
    <row r="349" spans="1:17" ht="15.75" customHeight="1" x14ac:dyDescent="0.15">
      <c r="A349" s="4"/>
      <c r="B349" s="1"/>
      <c r="C349" s="1"/>
      <c r="D349" s="3"/>
      <c r="E349" s="316"/>
      <c r="F349" s="4"/>
      <c r="G349" s="3"/>
      <c r="H349" s="3"/>
      <c r="I349" s="3"/>
      <c r="J349" s="2"/>
      <c r="K349" s="2"/>
      <c r="L349" s="1"/>
      <c r="M349" s="1"/>
      <c r="N349" s="1"/>
      <c r="O349" s="1"/>
      <c r="P349" s="1"/>
      <c r="Q349" s="1"/>
    </row>
    <row r="350" spans="1:17" ht="15.75" customHeight="1" x14ac:dyDescent="0.15">
      <c r="A350" s="4"/>
      <c r="B350" s="1"/>
      <c r="C350" s="1"/>
      <c r="D350" s="3"/>
      <c r="E350" s="316"/>
      <c r="F350" s="4"/>
      <c r="G350" s="3"/>
      <c r="H350" s="3"/>
      <c r="I350" s="3"/>
      <c r="J350" s="2"/>
      <c r="K350" s="2"/>
      <c r="L350" s="1"/>
      <c r="M350" s="1"/>
      <c r="N350" s="1"/>
      <c r="O350" s="1"/>
      <c r="P350" s="1"/>
      <c r="Q350" s="1"/>
    </row>
    <row r="351" spans="1:17" ht="15.75" customHeight="1" x14ac:dyDescent="0.15">
      <c r="A351" s="4"/>
      <c r="B351" s="1"/>
      <c r="C351" s="1"/>
      <c r="D351" s="3"/>
      <c r="E351" s="316"/>
      <c r="F351" s="4"/>
      <c r="G351" s="3"/>
      <c r="H351" s="3"/>
      <c r="I351" s="3"/>
      <c r="J351" s="2"/>
      <c r="K351" s="2"/>
      <c r="L351" s="1"/>
      <c r="M351" s="1"/>
      <c r="N351" s="1"/>
      <c r="O351" s="1"/>
      <c r="P351" s="1"/>
      <c r="Q351" s="1"/>
    </row>
    <row r="352" spans="1:17" ht="15.75" customHeight="1" x14ac:dyDescent="0.15">
      <c r="A352" s="4"/>
      <c r="B352" s="1"/>
      <c r="C352" s="1"/>
      <c r="D352" s="3"/>
      <c r="E352" s="316"/>
      <c r="F352" s="4"/>
      <c r="G352" s="3"/>
      <c r="H352" s="3"/>
      <c r="I352" s="3"/>
      <c r="J352" s="2"/>
      <c r="K352" s="2"/>
      <c r="L352" s="1"/>
      <c r="M352" s="1"/>
      <c r="N352" s="1"/>
      <c r="O352" s="1"/>
      <c r="P352" s="1"/>
      <c r="Q352" s="1"/>
    </row>
    <row r="353" spans="1:17" ht="15.75" customHeight="1" x14ac:dyDescent="0.15">
      <c r="A353" s="4"/>
      <c r="B353" s="1"/>
      <c r="C353" s="1"/>
      <c r="D353" s="3"/>
      <c r="E353" s="316"/>
      <c r="F353" s="4"/>
      <c r="G353" s="3"/>
      <c r="H353" s="3"/>
      <c r="I353" s="3"/>
      <c r="J353" s="2"/>
      <c r="K353" s="2"/>
      <c r="L353" s="1"/>
      <c r="M353" s="1"/>
      <c r="N353" s="1"/>
      <c r="O353" s="1"/>
      <c r="P353" s="1"/>
      <c r="Q353" s="1"/>
    </row>
    <row r="354" spans="1:17" ht="15.75" customHeight="1" x14ac:dyDescent="0.15">
      <c r="A354" s="4"/>
      <c r="B354" s="1"/>
      <c r="C354" s="1"/>
      <c r="D354" s="3"/>
      <c r="E354" s="316"/>
      <c r="F354" s="4"/>
      <c r="G354" s="3"/>
      <c r="H354" s="3"/>
      <c r="I354" s="3"/>
      <c r="J354" s="2"/>
      <c r="K354" s="2"/>
      <c r="L354" s="1"/>
      <c r="M354" s="1"/>
      <c r="N354" s="1"/>
      <c r="O354" s="1"/>
      <c r="P354" s="1"/>
      <c r="Q354" s="1"/>
    </row>
    <row r="355" spans="1:17" ht="15.75" customHeight="1" x14ac:dyDescent="0.15">
      <c r="A355" s="4"/>
      <c r="B355" s="1"/>
      <c r="C355" s="1"/>
      <c r="D355" s="3"/>
      <c r="E355" s="316"/>
      <c r="F355" s="4"/>
      <c r="G355" s="3"/>
      <c r="H355" s="3"/>
      <c r="I355" s="3"/>
      <c r="J355" s="2"/>
      <c r="K355" s="2"/>
      <c r="L355" s="1"/>
      <c r="M355" s="1"/>
      <c r="N355" s="1"/>
      <c r="O355" s="1"/>
      <c r="P355" s="1"/>
      <c r="Q355" s="1"/>
    </row>
    <row r="356" spans="1:17" ht="15.75" customHeight="1" x14ac:dyDescent="0.15">
      <c r="A356" s="4"/>
      <c r="B356" s="1"/>
      <c r="C356" s="1"/>
      <c r="D356" s="3"/>
      <c r="E356" s="316"/>
      <c r="F356" s="4"/>
      <c r="G356" s="3"/>
      <c r="H356" s="3"/>
      <c r="I356" s="3"/>
      <c r="J356" s="2"/>
      <c r="K356" s="2"/>
      <c r="L356" s="1"/>
      <c r="M356" s="1"/>
      <c r="N356" s="1"/>
      <c r="O356" s="1"/>
      <c r="P356" s="1"/>
      <c r="Q356" s="1"/>
    </row>
    <row r="357" spans="1:17" ht="15.75" customHeight="1" x14ac:dyDescent="0.15">
      <c r="A357" s="4"/>
      <c r="B357" s="1"/>
      <c r="C357" s="1"/>
      <c r="D357" s="3"/>
      <c r="E357" s="316"/>
      <c r="F357" s="4"/>
      <c r="G357" s="3"/>
      <c r="H357" s="3"/>
      <c r="I357" s="3"/>
      <c r="J357" s="2"/>
      <c r="K357" s="2"/>
      <c r="L357" s="1"/>
      <c r="M357" s="1"/>
      <c r="N357" s="1"/>
      <c r="O357" s="1"/>
      <c r="P357" s="1"/>
      <c r="Q357" s="1"/>
    </row>
    <row r="358" spans="1:17" ht="15.75" customHeight="1" x14ac:dyDescent="0.15">
      <c r="A358" s="4"/>
      <c r="B358" s="1"/>
      <c r="C358" s="1"/>
      <c r="D358" s="3"/>
      <c r="E358" s="316"/>
      <c r="F358" s="4"/>
      <c r="G358" s="3"/>
      <c r="H358" s="3"/>
      <c r="I358" s="3"/>
      <c r="J358" s="2"/>
      <c r="K358" s="2"/>
      <c r="L358" s="1"/>
      <c r="M358" s="1"/>
      <c r="N358" s="1"/>
      <c r="O358" s="1"/>
      <c r="P358" s="1"/>
      <c r="Q358" s="1"/>
    </row>
    <row r="359" spans="1:17" ht="15.75" customHeight="1" x14ac:dyDescent="0.15">
      <c r="A359" s="4"/>
      <c r="B359" s="1"/>
      <c r="C359" s="1"/>
      <c r="D359" s="3"/>
      <c r="E359" s="316"/>
      <c r="F359" s="4"/>
      <c r="G359" s="3"/>
      <c r="H359" s="3"/>
      <c r="I359" s="3"/>
      <c r="J359" s="2"/>
      <c r="K359" s="2"/>
      <c r="L359" s="1"/>
      <c r="M359" s="1"/>
      <c r="N359" s="1"/>
      <c r="O359" s="1"/>
      <c r="P359" s="1"/>
      <c r="Q359" s="1"/>
    </row>
    <row r="360" spans="1:17" ht="15.75" customHeight="1" x14ac:dyDescent="0.15">
      <c r="A360" s="4"/>
      <c r="B360" s="1"/>
      <c r="C360" s="1"/>
      <c r="D360" s="3"/>
      <c r="E360" s="316"/>
      <c r="F360" s="4"/>
      <c r="G360" s="3"/>
      <c r="H360" s="3"/>
      <c r="I360" s="3"/>
      <c r="J360" s="2"/>
      <c r="K360" s="2"/>
      <c r="L360" s="1"/>
      <c r="M360" s="1"/>
      <c r="N360" s="1"/>
      <c r="O360" s="1"/>
      <c r="P360" s="1"/>
      <c r="Q360" s="1"/>
    </row>
    <row r="361" spans="1:17" ht="15.75" customHeight="1" x14ac:dyDescent="0.15">
      <c r="A361" s="4"/>
      <c r="B361" s="1"/>
      <c r="C361" s="1"/>
      <c r="D361" s="3"/>
      <c r="E361" s="316"/>
      <c r="F361" s="4"/>
      <c r="G361" s="3"/>
      <c r="H361" s="3"/>
      <c r="I361" s="3"/>
      <c r="J361" s="2"/>
      <c r="K361" s="2"/>
      <c r="L361" s="1"/>
      <c r="M361" s="1"/>
      <c r="N361" s="1"/>
      <c r="O361" s="1"/>
      <c r="P361" s="1"/>
      <c r="Q361" s="1"/>
    </row>
    <row r="362" spans="1:17" ht="15.75" customHeight="1" x14ac:dyDescent="0.15">
      <c r="A362" s="4"/>
      <c r="B362" s="1"/>
      <c r="C362" s="1"/>
      <c r="D362" s="3"/>
      <c r="E362" s="316"/>
      <c r="F362" s="4"/>
      <c r="G362" s="3"/>
      <c r="H362" s="3"/>
      <c r="I362" s="3"/>
      <c r="J362" s="2"/>
      <c r="K362" s="2"/>
      <c r="L362" s="1"/>
      <c r="M362" s="1"/>
      <c r="N362" s="1"/>
      <c r="O362" s="1"/>
      <c r="P362" s="1"/>
      <c r="Q362" s="1"/>
    </row>
    <row r="363" spans="1:17" ht="15.75" customHeight="1" x14ac:dyDescent="0.15">
      <c r="A363" s="4"/>
      <c r="B363" s="1"/>
      <c r="C363" s="1"/>
      <c r="D363" s="3"/>
      <c r="E363" s="316"/>
      <c r="F363" s="4"/>
      <c r="G363" s="3"/>
      <c r="H363" s="3"/>
      <c r="I363" s="3"/>
      <c r="J363" s="2"/>
      <c r="K363" s="2"/>
      <c r="L363" s="1"/>
      <c r="M363" s="1"/>
      <c r="N363" s="1"/>
      <c r="O363" s="1"/>
      <c r="P363" s="1"/>
      <c r="Q363" s="1"/>
    </row>
    <row r="364" spans="1:17" ht="15.75" customHeight="1" x14ac:dyDescent="0.15">
      <c r="A364" s="4"/>
      <c r="B364" s="1"/>
      <c r="C364" s="1"/>
      <c r="D364" s="3"/>
      <c r="E364" s="316"/>
      <c r="F364" s="4"/>
      <c r="G364" s="3"/>
      <c r="H364" s="3"/>
      <c r="I364" s="3"/>
      <c r="J364" s="2"/>
      <c r="K364" s="2"/>
      <c r="L364" s="1"/>
      <c r="M364" s="1"/>
      <c r="N364" s="1"/>
      <c r="O364" s="1"/>
      <c r="P364" s="1"/>
      <c r="Q364" s="1"/>
    </row>
    <row r="365" spans="1:17" ht="15.75" customHeight="1" x14ac:dyDescent="0.15">
      <c r="A365" s="4"/>
      <c r="B365" s="1"/>
      <c r="C365" s="1"/>
      <c r="D365" s="3"/>
      <c r="E365" s="316"/>
      <c r="F365" s="4"/>
      <c r="G365" s="3"/>
      <c r="H365" s="3"/>
      <c r="I365" s="3"/>
      <c r="J365" s="2"/>
      <c r="K365" s="2"/>
      <c r="L365" s="1"/>
      <c r="M365" s="1"/>
      <c r="N365" s="1"/>
      <c r="O365" s="1"/>
      <c r="P365" s="1"/>
      <c r="Q365" s="1"/>
    </row>
    <row r="366" spans="1:17" ht="15.75" customHeight="1" x14ac:dyDescent="0.15">
      <c r="A366" s="4"/>
      <c r="B366" s="1"/>
      <c r="C366" s="1"/>
      <c r="D366" s="3"/>
      <c r="E366" s="316"/>
      <c r="F366" s="4"/>
      <c r="G366" s="3"/>
      <c r="H366" s="3"/>
      <c r="I366" s="3"/>
      <c r="J366" s="2"/>
      <c r="K366" s="2"/>
      <c r="L366" s="1"/>
      <c r="M366" s="1"/>
      <c r="N366" s="1"/>
      <c r="O366" s="1"/>
      <c r="P366" s="1"/>
      <c r="Q366" s="1"/>
    </row>
    <row r="367" spans="1:17" ht="15.75" customHeight="1" x14ac:dyDescent="0.15">
      <c r="A367" s="4"/>
      <c r="B367" s="1"/>
      <c r="C367" s="1"/>
      <c r="D367" s="3"/>
      <c r="E367" s="316"/>
      <c r="F367" s="4"/>
      <c r="G367" s="3"/>
      <c r="H367" s="3"/>
      <c r="I367" s="3"/>
      <c r="J367" s="2"/>
      <c r="K367" s="2"/>
      <c r="L367" s="1"/>
      <c r="M367" s="1"/>
      <c r="N367" s="1"/>
      <c r="O367" s="1"/>
      <c r="P367" s="1"/>
      <c r="Q367" s="1"/>
    </row>
    <row r="368" spans="1:17" ht="15.75" customHeight="1" x14ac:dyDescent="0.15">
      <c r="A368" s="4"/>
      <c r="B368" s="1"/>
      <c r="C368" s="1"/>
      <c r="D368" s="3"/>
      <c r="E368" s="316"/>
      <c r="F368" s="4"/>
      <c r="G368" s="3"/>
      <c r="H368" s="3"/>
      <c r="I368" s="3"/>
      <c r="J368" s="2"/>
      <c r="K368" s="2"/>
      <c r="L368" s="1"/>
      <c r="M368" s="1"/>
      <c r="N368" s="1"/>
      <c r="O368" s="1"/>
      <c r="P368" s="1"/>
      <c r="Q368" s="1"/>
    </row>
    <row r="369" spans="1:17" ht="15.75" customHeight="1" x14ac:dyDescent="0.15">
      <c r="A369" s="4"/>
      <c r="B369" s="1"/>
      <c r="C369" s="1"/>
      <c r="D369" s="3"/>
      <c r="E369" s="316"/>
      <c r="F369" s="4"/>
      <c r="G369" s="3"/>
      <c r="H369" s="3"/>
      <c r="I369" s="3"/>
      <c r="J369" s="2"/>
      <c r="K369" s="2"/>
      <c r="L369" s="1"/>
      <c r="M369" s="1"/>
      <c r="N369" s="1"/>
      <c r="O369" s="1"/>
      <c r="P369" s="1"/>
      <c r="Q369" s="1"/>
    </row>
    <row r="370" spans="1:17" ht="15.75" customHeight="1" x14ac:dyDescent="0.15">
      <c r="A370" s="4"/>
      <c r="B370" s="1"/>
      <c r="C370" s="1"/>
      <c r="D370" s="3"/>
      <c r="E370" s="316"/>
      <c r="F370" s="4"/>
      <c r="G370" s="3"/>
      <c r="H370" s="3"/>
      <c r="I370" s="3"/>
      <c r="J370" s="2"/>
      <c r="K370" s="2"/>
      <c r="L370" s="1"/>
      <c r="M370" s="1"/>
      <c r="N370" s="1"/>
      <c r="O370" s="1"/>
      <c r="P370" s="1"/>
      <c r="Q370" s="1"/>
    </row>
    <row r="371" spans="1:17" ht="15.75" customHeight="1" x14ac:dyDescent="0.15">
      <c r="A371" s="4"/>
      <c r="B371" s="1"/>
      <c r="C371" s="1"/>
      <c r="D371" s="3"/>
      <c r="E371" s="316"/>
      <c r="F371" s="4"/>
      <c r="G371" s="3"/>
      <c r="H371" s="3"/>
      <c r="I371" s="3"/>
      <c r="J371" s="2"/>
      <c r="K371" s="2"/>
      <c r="L371" s="1"/>
      <c r="M371" s="1"/>
      <c r="N371" s="1"/>
      <c r="O371" s="1"/>
      <c r="P371" s="1"/>
      <c r="Q371" s="1"/>
    </row>
    <row r="372" spans="1:17" ht="15.75" customHeight="1" x14ac:dyDescent="0.15">
      <c r="A372" s="4"/>
      <c r="B372" s="1"/>
      <c r="C372" s="1"/>
      <c r="D372" s="3"/>
      <c r="E372" s="316"/>
      <c r="F372" s="4"/>
      <c r="G372" s="3"/>
      <c r="H372" s="3"/>
      <c r="I372" s="3"/>
      <c r="J372" s="2"/>
      <c r="K372" s="2"/>
      <c r="L372" s="1"/>
      <c r="M372" s="1"/>
      <c r="N372" s="1"/>
      <c r="O372" s="1"/>
      <c r="P372" s="1"/>
      <c r="Q372" s="1"/>
    </row>
    <row r="373" spans="1:17" ht="15.75" customHeight="1" x14ac:dyDescent="0.15">
      <c r="A373" s="4"/>
      <c r="B373" s="1"/>
      <c r="C373" s="1"/>
      <c r="D373" s="3"/>
      <c r="E373" s="316"/>
      <c r="F373" s="4"/>
      <c r="G373" s="3"/>
      <c r="H373" s="3"/>
      <c r="I373" s="3"/>
      <c r="J373" s="2"/>
      <c r="K373" s="2"/>
      <c r="L373" s="1"/>
      <c r="M373" s="1"/>
      <c r="N373" s="1"/>
      <c r="O373" s="1"/>
      <c r="P373" s="1"/>
      <c r="Q373" s="1"/>
    </row>
    <row r="374" spans="1:17" ht="15.75" customHeight="1" x14ac:dyDescent="0.15">
      <c r="A374" s="4"/>
      <c r="B374" s="1"/>
      <c r="C374" s="1"/>
      <c r="D374" s="3"/>
      <c r="E374" s="316"/>
      <c r="F374" s="4"/>
      <c r="G374" s="3"/>
      <c r="H374" s="3"/>
      <c r="I374" s="3"/>
      <c r="J374" s="2"/>
      <c r="K374" s="2"/>
      <c r="L374" s="1"/>
      <c r="M374" s="1"/>
      <c r="N374" s="1"/>
      <c r="O374" s="1"/>
      <c r="P374" s="1"/>
      <c r="Q374" s="1"/>
    </row>
    <row r="375" spans="1:17" ht="15.75" customHeight="1" x14ac:dyDescent="0.15">
      <c r="A375" s="4"/>
      <c r="B375" s="1"/>
      <c r="C375" s="1"/>
      <c r="D375" s="3"/>
      <c r="E375" s="316"/>
      <c r="F375" s="4"/>
      <c r="G375" s="3"/>
      <c r="H375" s="3"/>
      <c r="I375" s="3"/>
      <c r="J375" s="2"/>
      <c r="K375" s="2"/>
      <c r="L375" s="1"/>
      <c r="M375" s="1"/>
      <c r="N375" s="1"/>
      <c r="O375" s="1"/>
      <c r="P375" s="1"/>
      <c r="Q375" s="1"/>
    </row>
    <row r="376" spans="1:17" ht="15.75" customHeight="1" x14ac:dyDescent="0.15">
      <c r="A376" s="4"/>
      <c r="B376" s="1"/>
      <c r="C376" s="1"/>
      <c r="D376" s="3"/>
      <c r="E376" s="316"/>
      <c r="F376" s="4"/>
      <c r="G376" s="3"/>
      <c r="H376" s="3"/>
      <c r="I376" s="3"/>
      <c r="J376" s="2"/>
      <c r="K376" s="2"/>
      <c r="L376" s="1"/>
      <c r="M376" s="1"/>
      <c r="N376" s="1"/>
      <c r="O376" s="1"/>
      <c r="P376" s="1"/>
      <c r="Q376" s="1"/>
    </row>
    <row r="377" spans="1:17" ht="15.75" customHeight="1" x14ac:dyDescent="0.15">
      <c r="A377" s="4"/>
      <c r="B377" s="1"/>
      <c r="C377" s="1"/>
      <c r="D377" s="3"/>
      <c r="E377" s="316"/>
      <c r="F377" s="4"/>
      <c r="G377" s="3"/>
      <c r="H377" s="3"/>
      <c r="I377" s="3"/>
      <c r="J377" s="2"/>
      <c r="K377" s="2"/>
      <c r="L377" s="1"/>
      <c r="M377" s="1"/>
      <c r="N377" s="1"/>
      <c r="O377" s="1"/>
      <c r="P377" s="1"/>
      <c r="Q377" s="1"/>
    </row>
    <row r="378" spans="1:17" ht="15.75" customHeight="1" x14ac:dyDescent="0.15">
      <c r="A378" s="4"/>
      <c r="B378" s="1"/>
      <c r="C378" s="1"/>
      <c r="D378" s="3"/>
      <c r="E378" s="316"/>
      <c r="F378" s="4"/>
      <c r="G378" s="3"/>
      <c r="H378" s="3"/>
      <c r="I378" s="3"/>
      <c r="J378" s="2"/>
      <c r="K378" s="2"/>
      <c r="L378" s="1"/>
      <c r="M378" s="1"/>
      <c r="N378" s="1"/>
      <c r="O378" s="1"/>
      <c r="P378" s="1"/>
      <c r="Q378" s="1"/>
    </row>
    <row r="379" spans="1:17" ht="15.75" customHeight="1" x14ac:dyDescent="0.15">
      <c r="A379" s="4"/>
      <c r="B379" s="1"/>
      <c r="C379" s="1"/>
      <c r="D379" s="3"/>
      <c r="E379" s="316"/>
      <c r="F379" s="4"/>
      <c r="G379" s="3"/>
      <c r="H379" s="3"/>
      <c r="I379" s="3"/>
      <c r="J379" s="2"/>
      <c r="K379" s="2"/>
      <c r="L379" s="1"/>
      <c r="M379" s="1"/>
      <c r="N379" s="1"/>
      <c r="O379" s="1"/>
      <c r="P379" s="1"/>
      <c r="Q379" s="1"/>
    </row>
    <row r="380" spans="1:17" ht="15.75" customHeight="1" x14ac:dyDescent="0.15">
      <c r="A380" s="4"/>
      <c r="B380" s="1"/>
      <c r="C380" s="1"/>
      <c r="D380" s="3"/>
      <c r="E380" s="316"/>
      <c r="F380" s="4"/>
      <c r="G380" s="3"/>
      <c r="H380" s="3"/>
      <c r="I380" s="3"/>
      <c r="J380" s="2"/>
      <c r="K380" s="2"/>
      <c r="L380" s="1"/>
      <c r="M380" s="1"/>
      <c r="N380" s="1"/>
      <c r="O380" s="1"/>
      <c r="P380" s="1"/>
      <c r="Q380" s="1"/>
    </row>
    <row r="381" spans="1:17" ht="15.75" customHeight="1" x14ac:dyDescent="0.15">
      <c r="A381" s="4"/>
      <c r="B381" s="1"/>
      <c r="C381" s="1"/>
      <c r="D381" s="3"/>
      <c r="E381" s="316"/>
      <c r="F381" s="4"/>
      <c r="G381" s="3"/>
      <c r="H381" s="3"/>
      <c r="I381" s="3"/>
      <c r="J381" s="2"/>
      <c r="K381" s="2"/>
      <c r="L381" s="1"/>
      <c r="M381" s="1"/>
      <c r="N381" s="1"/>
      <c r="O381" s="1"/>
      <c r="P381" s="1"/>
      <c r="Q381" s="1"/>
    </row>
    <row r="382" spans="1:17" ht="15.75" customHeight="1" x14ac:dyDescent="0.15">
      <c r="A382" s="4"/>
      <c r="B382" s="1"/>
      <c r="C382" s="1"/>
      <c r="D382" s="3"/>
      <c r="E382" s="316"/>
      <c r="F382" s="4"/>
      <c r="G382" s="3"/>
      <c r="H382" s="3"/>
      <c r="I382" s="3"/>
      <c r="J382" s="2"/>
      <c r="K382" s="2"/>
      <c r="L382" s="1"/>
      <c r="M382" s="1"/>
      <c r="N382" s="1"/>
      <c r="O382" s="1"/>
      <c r="P382" s="1"/>
      <c r="Q382" s="1"/>
    </row>
    <row r="383" spans="1:17" ht="15.75" customHeight="1" x14ac:dyDescent="0.15">
      <c r="A383" s="4"/>
      <c r="B383" s="1"/>
      <c r="C383" s="1"/>
      <c r="D383" s="3"/>
      <c r="E383" s="316"/>
      <c r="F383" s="4"/>
      <c r="G383" s="3"/>
      <c r="H383" s="3"/>
      <c r="I383" s="3"/>
      <c r="J383" s="2"/>
      <c r="K383" s="2"/>
      <c r="L383" s="1"/>
      <c r="M383" s="1"/>
      <c r="N383" s="1"/>
      <c r="O383" s="1"/>
      <c r="P383" s="1"/>
      <c r="Q383" s="1"/>
    </row>
    <row r="384" spans="1:17" ht="15.75" customHeight="1" x14ac:dyDescent="0.15">
      <c r="A384" s="4"/>
      <c r="B384" s="1"/>
      <c r="C384" s="1"/>
      <c r="D384" s="3"/>
      <c r="E384" s="316"/>
      <c r="F384" s="4"/>
      <c r="G384" s="3"/>
      <c r="H384" s="3"/>
      <c r="I384" s="3"/>
      <c r="J384" s="2"/>
      <c r="K384" s="2"/>
      <c r="L384" s="1"/>
      <c r="M384" s="1"/>
      <c r="N384" s="1"/>
      <c r="O384" s="1"/>
      <c r="P384" s="1"/>
      <c r="Q384" s="1"/>
    </row>
    <row r="385" spans="1:17" ht="15.75" customHeight="1" x14ac:dyDescent="0.15">
      <c r="A385" s="4"/>
      <c r="B385" s="1"/>
      <c r="C385" s="1"/>
      <c r="D385" s="3"/>
      <c r="E385" s="316"/>
      <c r="F385" s="4"/>
      <c r="G385" s="3"/>
      <c r="H385" s="3"/>
      <c r="I385" s="3"/>
      <c r="J385" s="2"/>
      <c r="K385" s="2"/>
      <c r="L385" s="1"/>
      <c r="M385" s="1"/>
      <c r="N385" s="1"/>
      <c r="O385" s="1"/>
      <c r="P385" s="1"/>
      <c r="Q385" s="1"/>
    </row>
    <row r="386" spans="1:17" ht="15.75" customHeight="1" x14ac:dyDescent="0.15">
      <c r="A386" s="4"/>
      <c r="B386" s="1"/>
      <c r="C386" s="1"/>
      <c r="D386" s="3"/>
      <c r="E386" s="316"/>
      <c r="F386" s="4"/>
      <c r="G386" s="3"/>
      <c r="H386" s="3"/>
      <c r="I386" s="3"/>
      <c r="J386" s="2"/>
      <c r="K386" s="2"/>
      <c r="L386" s="1"/>
      <c r="M386" s="1"/>
      <c r="N386" s="1"/>
      <c r="O386" s="1"/>
      <c r="P386" s="1"/>
      <c r="Q386" s="1"/>
    </row>
    <row r="387" spans="1:17" ht="15.75" customHeight="1" x14ac:dyDescent="0.15">
      <c r="A387" s="4"/>
      <c r="B387" s="1"/>
      <c r="C387" s="1"/>
      <c r="D387" s="3"/>
      <c r="E387" s="316"/>
      <c r="F387" s="4"/>
      <c r="G387" s="3"/>
      <c r="H387" s="3"/>
      <c r="I387" s="3"/>
      <c r="J387" s="2"/>
      <c r="K387" s="2"/>
      <c r="L387" s="1"/>
      <c r="M387" s="1"/>
      <c r="N387" s="1"/>
      <c r="O387" s="1"/>
      <c r="P387" s="1"/>
      <c r="Q387" s="1"/>
    </row>
    <row r="388" spans="1:17" ht="15.75" customHeight="1" x14ac:dyDescent="0.15">
      <c r="A388" s="4"/>
      <c r="B388" s="1"/>
      <c r="C388" s="1"/>
      <c r="D388" s="3"/>
      <c r="E388" s="316"/>
      <c r="F388" s="4"/>
      <c r="G388" s="3"/>
      <c r="H388" s="3"/>
      <c r="I388" s="3"/>
      <c r="J388" s="2"/>
      <c r="K388" s="2"/>
      <c r="L388" s="1"/>
      <c r="M388" s="1"/>
      <c r="N388" s="1"/>
      <c r="O388" s="1"/>
      <c r="P388" s="1"/>
      <c r="Q388" s="1"/>
    </row>
    <row r="389" spans="1:17" ht="15.75" customHeight="1" x14ac:dyDescent="0.15">
      <c r="A389" s="4"/>
      <c r="B389" s="1"/>
      <c r="C389" s="1"/>
      <c r="D389" s="3"/>
      <c r="E389" s="316"/>
      <c r="F389" s="4"/>
      <c r="G389" s="3"/>
      <c r="H389" s="3"/>
      <c r="I389" s="3"/>
      <c r="J389" s="2"/>
      <c r="K389" s="2"/>
      <c r="L389" s="1"/>
      <c r="M389" s="1"/>
      <c r="N389" s="1"/>
      <c r="O389" s="1"/>
      <c r="P389" s="1"/>
      <c r="Q389" s="1"/>
    </row>
    <row r="390" spans="1:17" ht="15.75" customHeight="1" x14ac:dyDescent="0.15">
      <c r="A390" s="4"/>
      <c r="B390" s="1"/>
      <c r="C390" s="1"/>
      <c r="D390" s="3"/>
      <c r="E390" s="316"/>
      <c r="F390" s="4"/>
      <c r="G390" s="3"/>
      <c r="H390" s="3"/>
      <c r="I390" s="3"/>
      <c r="J390" s="2"/>
      <c r="K390" s="2"/>
      <c r="L390" s="1"/>
      <c r="M390" s="1"/>
      <c r="N390" s="1"/>
      <c r="O390" s="1"/>
      <c r="P390" s="1"/>
      <c r="Q390" s="1"/>
    </row>
    <row r="391" spans="1:17" ht="15.75" customHeight="1" x14ac:dyDescent="0.15">
      <c r="A391" s="4"/>
      <c r="B391" s="1"/>
      <c r="C391" s="1"/>
      <c r="D391" s="3"/>
      <c r="E391" s="316"/>
      <c r="F391" s="4"/>
      <c r="G391" s="3"/>
      <c r="H391" s="3"/>
      <c r="I391" s="3"/>
      <c r="J391" s="2"/>
      <c r="K391" s="2"/>
      <c r="L391" s="1"/>
      <c r="M391" s="1"/>
      <c r="N391" s="1"/>
      <c r="O391" s="1"/>
      <c r="P391" s="1"/>
      <c r="Q391" s="1"/>
    </row>
    <row r="392" spans="1:17" ht="15.75" customHeight="1" x14ac:dyDescent="0.15">
      <c r="A392" s="4"/>
      <c r="B392" s="1"/>
      <c r="C392" s="1"/>
      <c r="D392" s="3"/>
      <c r="E392" s="316"/>
      <c r="F392" s="4"/>
      <c r="G392" s="3"/>
      <c r="H392" s="3"/>
      <c r="I392" s="3"/>
      <c r="J392" s="2"/>
      <c r="K392" s="2"/>
      <c r="L392" s="1"/>
      <c r="M392" s="1"/>
      <c r="N392" s="1"/>
      <c r="O392" s="1"/>
      <c r="P392" s="1"/>
      <c r="Q392" s="1"/>
    </row>
    <row r="393" spans="1:17" ht="15.75" customHeight="1" x14ac:dyDescent="0.15">
      <c r="A393" s="4"/>
      <c r="B393" s="1"/>
      <c r="C393" s="1"/>
      <c r="D393" s="3"/>
      <c r="E393" s="316"/>
      <c r="F393" s="4"/>
      <c r="G393" s="3"/>
      <c r="H393" s="3"/>
      <c r="I393" s="3"/>
      <c r="J393" s="2"/>
      <c r="K393" s="2"/>
      <c r="L393" s="1"/>
      <c r="M393" s="1"/>
      <c r="N393" s="1"/>
      <c r="O393" s="1"/>
      <c r="P393" s="1"/>
      <c r="Q393" s="1"/>
    </row>
    <row r="394" spans="1:17" ht="15.75" customHeight="1" x14ac:dyDescent="0.15">
      <c r="A394" s="4"/>
      <c r="B394" s="1"/>
      <c r="C394" s="1"/>
      <c r="D394" s="3"/>
      <c r="E394" s="316"/>
      <c r="F394" s="4"/>
      <c r="G394" s="3"/>
      <c r="H394" s="3"/>
      <c r="I394" s="3"/>
      <c r="J394" s="2"/>
      <c r="K394" s="2"/>
      <c r="L394" s="1"/>
      <c r="M394" s="1"/>
      <c r="N394" s="1"/>
      <c r="O394" s="1"/>
      <c r="P394" s="1"/>
      <c r="Q394" s="1"/>
    </row>
    <row r="395" spans="1:17" ht="15.75" customHeight="1" x14ac:dyDescent="0.15">
      <c r="A395" s="4"/>
      <c r="B395" s="1"/>
      <c r="C395" s="1"/>
      <c r="D395" s="3"/>
      <c r="E395" s="316"/>
      <c r="F395" s="4"/>
      <c r="G395" s="3"/>
      <c r="H395" s="3"/>
      <c r="I395" s="3"/>
      <c r="J395" s="2"/>
      <c r="K395" s="2"/>
      <c r="L395" s="1"/>
      <c r="M395" s="1"/>
      <c r="N395" s="1"/>
      <c r="O395" s="1"/>
      <c r="P395" s="1"/>
      <c r="Q395" s="1"/>
    </row>
    <row r="396" spans="1:17" ht="15.75" customHeight="1" x14ac:dyDescent="0.15">
      <c r="A396" s="4"/>
      <c r="B396" s="1"/>
      <c r="C396" s="1"/>
      <c r="D396" s="3"/>
      <c r="E396" s="316"/>
      <c r="F396" s="4"/>
      <c r="G396" s="3"/>
      <c r="H396" s="3"/>
      <c r="I396" s="3"/>
      <c r="J396" s="2"/>
      <c r="K396" s="2"/>
      <c r="L396" s="1"/>
      <c r="M396" s="1"/>
      <c r="N396" s="1"/>
      <c r="O396" s="1"/>
      <c r="P396" s="1"/>
      <c r="Q396" s="1"/>
    </row>
    <row r="397" spans="1:17" ht="15.75" customHeight="1" x14ac:dyDescent="0.15">
      <c r="A397" s="4"/>
      <c r="B397" s="1"/>
      <c r="C397" s="1"/>
      <c r="D397" s="3"/>
      <c r="E397" s="316"/>
      <c r="F397" s="4"/>
      <c r="G397" s="3"/>
      <c r="H397" s="3"/>
      <c r="I397" s="3"/>
      <c r="J397" s="2"/>
      <c r="K397" s="2"/>
      <c r="L397" s="1"/>
      <c r="M397" s="1"/>
      <c r="N397" s="1"/>
      <c r="O397" s="1"/>
      <c r="P397" s="1"/>
      <c r="Q397" s="1"/>
    </row>
    <row r="398" spans="1:17" ht="15.75" customHeight="1" x14ac:dyDescent="0.15">
      <c r="A398" s="4"/>
      <c r="B398" s="1"/>
      <c r="C398" s="1"/>
      <c r="D398" s="3"/>
      <c r="E398" s="316"/>
      <c r="F398" s="4"/>
      <c r="G398" s="3"/>
      <c r="H398" s="3"/>
      <c r="I398" s="3"/>
      <c r="J398" s="2"/>
      <c r="K398" s="2"/>
      <c r="L398" s="1"/>
      <c r="M398" s="1"/>
      <c r="N398" s="1"/>
      <c r="O398" s="1"/>
      <c r="P398" s="1"/>
      <c r="Q398" s="1"/>
    </row>
    <row r="399" spans="1:17" ht="15.75" customHeight="1" x14ac:dyDescent="0.15">
      <c r="A399" s="4"/>
      <c r="B399" s="1"/>
      <c r="C399" s="1"/>
      <c r="D399" s="3"/>
      <c r="E399" s="316"/>
      <c r="F399" s="4"/>
      <c r="G399" s="3"/>
      <c r="H399" s="3"/>
      <c r="I399" s="3"/>
      <c r="J399" s="2"/>
      <c r="K399" s="2"/>
      <c r="L399" s="1"/>
      <c r="M399" s="1"/>
      <c r="N399" s="1"/>
      <c r="O399" s="1"/>
      <c r="P399" s="1"/>
      <c r="Q399" s="1"/>
    </row>
    <row r="400" spans="1:17" ht="15.75" customHeight="1" x14ac:dyDescent="0.15">
      <c r="A400" s="4"/>
      <c r="B400" s="1"/>
      <c r="C400" s="1"/>
      <c r="D400" s="3"/>
      <c r="E400" s="316"/>
      <c r="F400" s="4"/>
      <c r="G400" s="3"/>
      <c r="H400" s="3"/>
      <c r="I400" s="3"/>
      <c r="J400" s="2"/>
      <c r="K400" s="2"/>
      <c r="L400" s="1"/>
      <c r="M400" s="1"/>
      <c r="N400" s="1"/>
      <c r="O400" s="1"/>
      <c r="P400" s="1"/>
      <c r="Q400" s="1"/>
    </row>
    <row r="401" spans="1:17" ht="15.75" customHeight="1" x14ac:dyDescent="0.15">
      <c r="A401" s="4"/>
      <c r="B401" s="1"/>
      <c r="C401" s="1"/>
      <c r="D401" s="3"/>
      <c r="E401" s="316"/>
      <c r="F401" s="4"/>
      <c r="G401" s="3"/>
      <c r="H401" s="3"/>
      <c r="I401" s="3"/>
      <c r="J401" s="2"/>
      <c r="K401" s="2"/>
      <c r="L401" s="1"/>
      <c r="M401" s="1"/>
      <c r="N401" s="1"/>
      <c r="O401" s="1"/>
      <c r="P401" s="1"/>
      <c r="Q401" s="1"/>
    </row>
    <row r="402" spans="1:17" ht="15.75" customHeight="1" x14ac:dyDescent="0.15">
      <c r="A402" s="4"/>
      <c r="B402" s="1"/>
      <c r="C402" s="1"/>
      <c r="D402" s="3"/>
      <c r="E402" s="316"/>
      <c r="F402" s="4"/>
      <c r="G402" s="3"/>
      <c r="H402" s="3"/>
      <c r="I402" s="3"/>
      <c r="J402" s="2"/>
      <c r="K402" s="2"/>
      <c r="L402" s="1"/>
      <c r="M402" s="1"/>
      <c r="N402" s="1"/>
      <c r="O402" s="1"/>
      <c r="P402" s="1"/>
      <c r="Q402" s="1"/>
    </row>
    <row r="403" spans="1:17" ht="15.75" customHeight="1" x14ac:dyDescent="0.15">
      <c r="A403" s="4"/>
      <c r="B403" s="1"/>
      <c r="C403" s="1"/>
      <c r="D403" s="3"/>
      <c r="E403" s="316"/>
      <c r="F403" s="4"/>
      <c r="G403" s="3"/>
      <c r="H403" s="3"/>
      <c r="I403" s="3"/>
      <c r="J403" s="2"/>
      <c r="K403" s="2"/>
      <c r="L403" s="1"/>
      <c r="M403" s="1"/>
      <c r="N403" s="1"/>
      <c r="O403" s="1"/>
      <c r="P403" s="1"/>
      <c r="Q403" s="1"/>
    </row>
    <row r="404" spans="1:17" ht="15.75" customHeight="1" x14ac:dyDescent="0.15">
      <c r="A404" s="4"/>
      <c r="B404" s="1"/>
      <c r="C404" s="1"/>
      <c r="D404" s="3"/>
      <c r="E404" s="316"/>
      <c r="F404" s="4"/>
      <c r="G404" s="3"/>
      <c r="H404" s="3"/>
      <c r="I404" s="3"/>
      <c r="J404" s="2"/>
      <c r="K404" s="2"/>
      <c r="L404" s="1"/>
      <c r="M404" s="1"/>
      <c r="N404" s="1"/>
      <c r="O404" s="1"/>
      <c r="P404" s="1"/>
      <c r="Q404" s="1"/>
    </row>
    <row r="405" spans="1:17" ht="15.75" customHeight="1" x14ac:dyDescent="0.15">
      <c r="A405" s="4"/>
      <c r="B405" s="1"/>
      <c r="C405" s="1"/>
      <c r="D405" s="3"/>
      <c r="E405" s="316"/>
      <c r="F405" s="4"/>
      <c r="G405" s="3"/>
      <c r="H405" s="3"/>
      <c r="I405" s="3"/>
      <c r="J405" s="2"/>
      <c r="K405" s="2"/>
      <c r="L405" s="1"/>
      <c r="M405" s="1"/>
      <c r="N405" s="1"/>
      <c r="O405" s="1"/>
      <c r="P405" s="1"/>
      <c r="Q405" s="1"/>
    </row>
    <row r="406" spans="1:17" ht="15.75" customHeight="1" x14ac:dyDescent="0.15">
      <c r="A406" s="4"/>
      <c r="B406" s="1"/>
      <c r="C406" s="1"/>
      <c r="D406" s="3"/>
      <c r="E406" s="316"/>
      <c r="F406" s="4"/>
      <c r="G406" s="3"/>
      <c r="H406" s="3"/>
      <c r="I406" s="3"/>
      <c r="J406" s="2"/>
      <c r="K406" s="2"/>
      <c r="L406" s="1"/>
      <c r="M406" s="1"/>
      <c r="N406" s="1"/>
      <c r="O406" s="1"/>
      <c r="P406" s="1"/>
      <c r="Q406" s="1"/>
    </row>
    <row r="407" spans="1:17" ht="15.75" customHeight="1" x14ac:dyDescent="0.15">
      <c r="A407" s="4"/>
      <c r="B407" s="1"/>
      <c r="C407" s="1"/>
      <c r="D407" s="3"/>
      <c r="E407" s="316"/>
      <c r="F407" s="4"/>
      <c r="G407" s="3"/>
      <c r="H407" s="3"/>
      <c r="I407" s="3"/>
      <c r="J407" s="2"/>
      <c r="K407" s="2"/>
      <c r="L407" s="1"/>
      <c r="M407" s="1"/>
      <c r="N407" s="1"/>
      <c r="O407" s="1"/>
      <c r="P407" s="1"/>
      <c r="Q407" s="1"/>
    </row>
    <row r="408" spans="1:17" ht="15.75" customHeight="1" x14ac:dyDescent="0.15">
      <c r="A408" s="4"/>
      <c r="B408" s="1"/>
      <c r="C408" s="1"/>
      <c r="D408" s="3"/>
      <c r="E408" s="316"/>
      <c r="F408" s="4"/>
      <c r="G408" s="3"/>
      <c r="H408" s="3"/>
      <c r="I408" s="3"/>
      <c r="J408" s="2"/>
      <c r="K408" s="2"/>
      <c r="L408" s="1"/>
      <c r="M408" s="1"/>
      <c r="N408" s="1"/>
      <c r="O408" s="1"/>
      <c r="P408" s="1"/>
      <c r="Q408" s="1"/>
    </row>
    <row r="409" spans="1:17" ht="15.75" customHeight="1" x14ac:dyDescent="0.15">
      <c r="A409" s="4"/>
      <c r="B409" s="1"/>
      <c r="C409" s="1"/>
      <c r="D409" s="3"/>
      <c r="E409" s="316"/>
      <c r="F409" s="4"/>
      <c r="G409" s="3"/>
      <c r="H409" s="3"/>
      <c r="I409" s="3"/>
      <c r="J409" s="2"/>
      <c r="K409" s="2"/>
      <c r="L409" s="1"/>
      <c r="M409" s="1"/>
      <c r="N409" s="1"/>
      <c r="O409" s="1"/>
      <c r="P409" s="1"/>
      <c r="Q409" s="1"/>
    </row>
    <row r="410" spans="1:17" ht="15.75" customHeight="1" x14ac:dyDescent="0.15">
      <c r="A410" s="4"/>
      <c r="B410" s="1"/>
      <c r="C410" s="1"/>
      <c r="D410" s="3"/>
      <c r="E410" s="316"/>
      <c r="F410" s="4"/>
      <c r="G410" s="3"/>
      <c r="H410" s="3"/>
      <c r="I410" s="3"/>
      <c r="J410" s="2"/>
      <c r="K410" s="2"/>
      <c r="L410" s="1"/>
      <c r="M410" s="1"/>
      <c r="N410" s="1"/>
      <c r="O410" s="1"/>
      <c r="P410" s="1"/>
      <c r="Q410" s="1"/>
    </row>
    <row r="411" spans="1:17" ht="15.75" customHeight="1" x14ac:dyDescent="0.15">
      <c r="A411" s="4"/>
      <c r="B411" s="1"/>
      <c r="C411" s="1"/>
      <c r="D411" s="3"/>
      <c r="E411" s="316"/>
      <c r="F411" s="4"/>
      <c r="G411" s="3"/>
      <c r="H411" s="3"/>
      <c r="I411" s="3"/>
      <c r="J411" s="2"/>
      <c r="K411" s="2"/>
      <c r="L411" s="1"/>
      <c r="M411" s="1"/>
      <c r="N411" s="1"/>
      <c r="O411" s="1"/>
      <c r="P411" s="1"/>
      <c r="Q411" s="1"/>
    </row>
    <row r="412" spans="1:17" ht="15.75" customHeight="1" x14ac:dyDescent="0.15">
      <c r="A412" s="4"/>
      <c r="B412" s="1"/>
      <c r="C412" s="1"/>
      <c r="D412" s="3"/>
      <c r="E412" s="316"/>
      <c r="F412" s="4"/>
      <c r="G412" s="3"/>
      <c r="H412" s="3"/>
      <c r="I412" s="3"/>
      <c r="J412" s="2"/>
      <c r="K412" s="2"/>
      <c r="L412" s="1"/>
      <c r="M412" s="1"/>
      <c r="N412" s="1"/>
      <c r="O412" s="1"/>
      <c r="P412" s="1"/>
      <c r="Q412" s="1"/>
    </row>
    <row r="413" spans="1:17" ht="15.75" customHeight="1" x14ac:dyDescent="0.15">
      <c r="A413" s="4"/>
      <c r="B413" s="1"/>
      <c r="C413" s="1"/>
      <c r="D413" s="3"/>
      <c r="E413" s="316"/>
      <c r="F413" s="4"/>
      <c r="G413" s="3"/>
      <c r="H413" s="3"/>
      <c r="I413" s="3"/>
      <c r="J413" s="2"/>
      <c r="K413" s="2"/>
      <c r="L413" s="1"/>
      <c r="M413" s="1"/>
      <c r="N413" s="1"/>
      <c r="O413" s="1"/>
      <c r="P413" s="1"/>
      <c r="Q413" s="1"/>
    </row>
    <row r="414" spans="1:17" ht="15.75" customHeight="1" x14ac:dyDescent="0.15">
      <c r="A414" s="4"/>
      <c r="B414" s="1"/>
      <c r="C414" s="1"/>
      <c r="D414" s="3"/>
      <c r="E414" s="316"/>
      <c r="F414" s="4"/>
      <c r="G414" s="3"/>
      <c r="H414" s="3"/>
      <c r="I414" s="3"/>
      <c r="J414" s="2"/>
      <c r="K414" s="2"/>
      <c r="L414" s="1"/>
      <c r="M414" s="1"/>
      <c r="N414" s="1"/>
      <c r="O414" s="1"/>
      <c r="P414" s="1"/>
      <c r="Q414" s="1"/>
    </row>
    <row r="415" spans="1:17" ht="15.75" customHeight="1" x14ac:dyDescent="0.15">
      <c r="A415" s="4"/>
      <c r="B415" s="1"/>
      <c r="C415" s="1"/>
      <c r="D415" s="3"/>
      <c r="E415" s="316"/>
      <c r="F415" s="4"/>
      <c r="G415" s="3"/>
      <c r="H415" s="3"/>
      <c r="I415" s="3"/>
      <c r="J415" s="2"/>
      <c r="K415" s="2"/>
      <c r="L415" s="1"/>
      <c r="M415" s="1"/>
      <c r="N415" s="1"/>
      <c r="O415" s="1"/>
      <c r="P415" s="1"/>
      <c r="Q415" s="1"/>
    </row>
    <row r="416" spans="1:17" ht="15.75" customHeight="1" x14ac:dyDescent="0.15">
      <c r="A416" s="4"/>
      <c r="B416" s="1"/>
      <c r="C416" s="1"/>
      <c r="D416" s="3"/>
      <c r="E416" s="316"/>
      <c r="F416" s="4"/>
      <c r="G416" s="3"/>
      <c r="H416" s="3"/>
      <c r="I416" s="3"/>
      <c r="J416" s="2"/>
      <c r="K416" s="2"/>
      <c r="L416" s="1"/>
      <c r="M416" s="1"/>
      <c r="N416" s="1"/>
      <c r="O416" s="1"/>
      <c r="P416" s="1"/>
      <c r="Q416" s="1"/>
    </row>
    <row r="417" spans="1:17" ht="15.75" customHeight="1" x14ac:dyDescent="0.15">
      <c r="A417" s="4"/>
      <c r="B417" s="1"/>
      <c r="C417" s="1"/>
      <c r="D417" s="3"/>
      <c r="E417" s="316"/>
      <c r="F417" s="4"/>
      <c r="G417" s="3"/>
      <c r="H417" s="3"/>
      <c r="I417" s="3"/>
      <c r="J417" s="2"/>
      <c r="K417" s="2"/>
      <c r="L417" s="1"/>
      <c r="M417" s="1"/>
      <c r="N417" s="1"/>
      <c r="O417" s="1"/>
      <c r="P417" s="1"/>
      <c r="Q417" s="1"/>
    </row>
    <row r="418" spans="1:17" ht="15.75" customHeight="1" x14ac:dyDescent="0.15">
      <c r="A418" s="4"/>
      <c r="B418" s="1"/>
      <c r="C418" s="1"/>
      <c r="D418" s="3"/>
      <c r="E418" s="316"/>
      <c r="F418" s="4"/>
      <c r="G418" s="3"/>
      <c r="H418" s="3"/>
      <c r="I418" s="3"/>
      <c r="J418" s="2"/>
      <c r="K418" s="2"/>
      <c r="L418" s="1"/>
      <c r="M418" s="1"/>
      <c r="N418" s="1"/>
      <c r="O418" s="1"/>
      <c r="P418" s="1"/>
      <c r="Q418" s="1"/>
    </row>
    <row r="419" spans="1:17" ht="15.75" customHeight="1" x14ac:dyDescent="0.15">
      <c r="A419" s="4"/>
      <c r="B419" s="1"/>
      <c r="C419" s="1"/>
      <c r="D419" s="3"/>
      <c r="E419" s="316"/>
      <c r="F419" s="4"/>
      <c r="G419" s="3"/>
      <c r="H419" s="3"/>
      <c r="I419" s="3"/>
      <c r="J419" s="2"/>
      <c r="K419" s="2"/>
      <c r="L419" s="1"/>
      <c r="M419" s="1"/>
      <c r="N419" s="1"/>
      <c r="O419" s="1"/>
      <c r="P419" s="1"/>
      <c r="Q419" s="1"/>
    </row>
    <row r="420" spans="1:17" ht="15.75" customHeight="1" x14ac:dyDescent="0.15">
      <c r="A420" s="4"/>
      <c r="B420" s="1"/>
      <c r="C420" s="1"/>
      <c r="D420" s="3"/>
      <c r="E420" s="316"/>
      <c r="F420" s="4"/>
      <c r="G420" s="3"/>
      <c r="H420" s="3"/>
      <c r="I420" s="3"/>
      <c r="J420" s="2"/>
      <c r="K420" s="2"/>
      <c r="L420" s="1"/>
      <c r="M420" s="1"/>
      <c r="N420" s="1"/>
      <c r="O420" s="1"/>
      <c r="P420" s="1"/>
      <c r="Q420" s="1"/>
    </row>
    <row r="421" spans="1:17" ht="15.75" customHeight="1" x14ac:dyDescent="0.15">
      <c r="A421" s="4"/>
      <c r="B421" s="1"/>
      <c r="C421" s="1"/>
      <c r="D421" s="3"/>
      <c r="E421" s="316"/>
      <c r="F421" s="4"/>
      <c r="G421" s="3"/>
      <c r="H421" s="3"/>
      <c r="I421" s="3"/>
      <c r="J421" s="2"/>
      <c r="K421" s="2"/>
      <c r="L421" s="1"/>
      <c r="M421" s="1"/>
      <c r="N421" s="1"/>
      <c r="O421" s="1"/>
      <c r="P421" s="1"/>
      <c r="Q421" s="1"/>
    </row>
    <row r="422" spans="1:17" ht="15.75" customHeight="1" x14ac:dyDescent="0.15">
      <c r="A422" s="4"/>
      <c r="B422" s="1"/>
      <c r="C422" s="1"/>
      <c r="D422" s="3"/>
      <c r="E422" s="316"/>
      <c r="F422" s="4"/>
      <c r="G422" s="3"/>
      <c r="H422" s="3"/>
      <c r="I422" s="3"/>
      <c r="J422" s="2"/>
      <c r="K422" s="2"/>
      <c r="L422" s="1"/>
      <c r="M422" s="1"/>
      <c r="N422" s="1"/>
      <c r="O422" s="1"/>
      <c r="P422" s="1"/>
      <c r="Q422" s="1"/>
    </row>
    <row r="423" spans="1:17" ht="15.75" customHeight="1" x14ac:dyDescent="0.15">
      <c r="A423" s="4"/>
      <c r="B423" s="1"/>
      <c r="C423" s="1"/>
      <c r="D423" s="3"/>
      <c r="E423" s="316"/>
      <c r="F423" s="4"/>
      <c r="G423" s="3"/>
      <c r="H423" s="3"/>
      <c r="I423" s="3"/>
      <c r="J423" s="2"/>
      <c r="K423" s="2"/>
      <c r="L423" s="1"/>
      <c r="M423" s="1"/>
      <c r="N423" s="1"/>
      <c r="O423" s="1"/>
      <c r="P423" s="1"/>
      <c r="Q423" s="1"/>
    </row>
    <row r="424" spans="1:17" ht="15.75" customHeight="1" x14ac:dyDescent="0.15">
      <c r="A424" s="4"/>
      <c r="B424" s="1"/>
      <c r="C424" s="1"/>
      <c r="D424" s="3"/>
      <c r="E424" s="316"/>
      <c r="F424" s="4"/>
      <c r="G424" s="3"/>
      <c r="H424" s="3"/>
      <c r="I424" s="3"/>
      <c r="J424" s="2"/>
      <c r="K424" s="2"/>
      <c r="L424" s="1"/>
      <c r="M424" s="1"/>
      <c r="N424" s="1"/>
      <c r="O424" s="1"/>
      <c r="P424" s="1"/>
      <c r="Q424" s="1"/>
    </row>
    <row r="425" spans="1:17" ht="15.75" customHeight="1" x14ac:dyDescent="0.15">
      <c r="A425" s="4"/>
      <c r="B425" s="1"/>
      <c r="C425" s="1"/>
      <c r="D425" s="3"/>
      <c r="E425" s="316"/>
      <c r="F425" s="4"/>
      <c r="G425" s="3"/>
      <c r="H425" s="3"/>
      <c r="I425" s="3"/>
      <c r="J425" s="2"/>
      <c r="K425" s="2"/>
      <c r="L425" s="1"/>
      <c r="M425" s="1"/>
      <c r="N425" s="1"/>
      <c r="O425" s="1"/>
      <c r="P425" s="1"/>
      <c r="Q425" s="1"/>
    </row>
    <row r="426" spans="1:17" ht="15.75" customHeight="1" x14ac:dyDescent="0.15">
      <c r="A426" s="4"/>
      <c r="B426" s="1"/>
      <c r="C426" s="1"/>
      <c r="D426" s="3"/>
      <c r="E426" s="316"/>
      <c r="F426" s="4"/>
      <c r="G426" s="3"/>
      <c r="H426" s="3"/>
      <c r="I426" s="3"/>
      <c r="J426" s="2"/>
      <c r="K426" s="2"/>
      <c r="L426" s="1"/>
      <c r="M426" s="1"/>
      <c r="N426" s="1"/>
      <c r="O426" s="1"/>
      <c r="P426" s="1"/>
      <c r="Q426" s="1"/>
    </row>
    <row r="427" spans="1:17" ht="15.75" customHeight="1" x14ac:dyDescent="0.15">
      <c r="A427" s="4"/>
      <c r="B427" s="1"/>
      <c r="C427" s="1"/>
      <c r="D427" s="3"/>
      <c r="E427" s="316"/>
      <c r="F427" s="4"/>
      <c r="G427" s="3"/>
      <c r="H427" s="3"/>
      <c r="I427" s="3"/>
      <c r="J427" s="2"/>
      <c r="K427" s="2"/>
      <c r="L427" s="1"/>
      <c r="M427" s="1"/>
      <c r="N427" s="1"/>
      <c r="O427" s="1"/>
      <c r="P427" s="1"/>
      <c r="Q427" s="1"/>
    </row>
    <row r="428" spans="1:17" ht="15.75" customHeight="1" x14ac:dyDescent="0.15">
      <c r="A428" s="4"/>
      <c r="B428" s="1"/>
      <c r="C428" s="1"/>
      <c r="D428" s="3"/>
      <c r="E428" s="316"/>
      <c r="F428" s="4"/>
      <c r="G428" s="3"/>
      <c r="H428" s="3"/>
      <c r="I428" s="3"/>
      <c r="J428" s="2"/>
      <c r="K428" s="2"/>
      <c r="L428" s="1"/>
      <c r="M428" s="1"/>
      <c r="N428" s="1"/>
      <c r="O428" s="1"/>
      <c r="P428" s="1"/>
      <c r="Q428" s="1"/>
    </row>
    <row r="429" spans="1:17" ht="15.75" customHeight="1" x14ac:dyDescent="0.15">
      <c r="A429" s="4"/>
      <c r="B429" s="1"/>
      <c r="C429" s="1"/>
      <c r="D429" s="3"/>
      <c r="E429" s="316"/>
      <c r="F429" s="4"/>
      <c r="G429" s="3"/>
      <c r="H429" s="3"/>
      <c r="I429" s="3"/>
      <c r="J429" s="2"/>
      <c r="K429" s="2"/>
      <c r="L429" s="1"/>
      <c r="M429" s="1"/>
      <c r="N429" s="1"/>
      <c r="O429" s="1"/>
      <c r="P429" s="1"/>
      <c r="Q429" s="1"/>
    </row>
    <row r="430" spans="1:17" ht="15.75" customHeight="1" x14ac:dyDescent="0.15">
      <c r="A430" s="4"/>
      <c r="B430" s="1"/>
      <c r="C430" s="1"/>
      <c r="D430" s="3"/>
      <c r="E430" s="316"/>
      <c r="F430" s="4"/>
      <c r="G430" s="3"/>
      <c r="H430" s="3"/>
      <c r="I430" s="3"/>
      <c r="J430" s="2"/>
      <c r="K430" s="2"/>
      <c r="L430" s="1"/>
      <c r="M430" s="1"/>
      <c r="N430" s="1"/>
      <c r="O430" s="1"/>
      <c r="P430" s="1"/>
      <c r="Q430" s="1"/>
    </row>
    <row r="431" spans="1:17" ht="15.75" customHeight="1" x14ac:dyDescent="0.15">
      <c r="A431" s="4"/>
      <c r="B431" s="1"/>
      <c r="C431" s="1"/>
      <c r="D431" s="3"/>
      <c r="E431" s="316"/>
      <c r="F431" s="4"/>
      <c r="G431" s="3"/>
      <c r="H431" s="3"/>
      <c r="I431" s="3"/>
      <c r="J431" s="2"/>
      <c r="K431" s="2"/>
      <c r="L431" s="1"/>
      <c r="M431" s="1"/>
      <c r="N431" s="1"/>
      <c r="O431" s="1"/>
      <c r="P431" s="1"/>
      <c r="Q431" s="1"/>
    </row>
    <row r="432" spans="1:17" ht="15.75" customHeight="1" x14ac:dyDescent="0.15">
      <c r="A432" s="4"/>
      <c r="B432" s="1"/>
      <c r="C432" s="1"/>
      <c r="D432" s="3"/>
      <c r="E432" s="316"/>
      <c r="F432" s="4"/>
      <c r="G432" s="3"/>
      <c r="H432" s="3"/>
      <c r="I432" s="3"/>
      <c r="J432" s="2"/>
      <c r="K432" s="2"/>
      <c r="L432" s="1"/>
      <c r="M432" s="1"/>
      <c r="N432" s="1"/>
      <c r="O432" s="1"/>
      <c r="P432" s="1"/>
      <c r="Q432" s="1"/>
    </row>
    <row r="433" spans="1:17" ht="15.75" customHeight="1" x14ac:dyDescent="0.15">
      <c r="A433" s="4"/>
      <c r="B433" s="1"/>
      <c r="C433" s="1"/>
      <c r="D433" s="3"/>
      <c r="E433" s="316"/>
      <c r="F433" s="4"/>
      <c r="G433" s="3"/>
      <c r="H433" s="3"/>
      <c r="I433" s="3"/>
      <c r="J433" s="2"/>
      <c r="K433" s="2"/>
      <c r="L433" s="1"/>
      <c r="M433" s="1"/>
      <c r="N433" s="1"/>
      <c r="O433" s="1"/>
      <c r="P433" s="1"/>
      <c r="Q433" s="1"/>
    </row>
    <row r="434" spans="1:17" ht="15.75" customHeight="1" x14ac:dyDescent="0.15">
      <c r="A434" s="4"/>
      <c r="B434" s="1"/>
      <c r="C434" s="1"/>
      <c r="D434" s="3"/>
      <c r="E434" s="316"/>
      <c r="F434" s="4"/>
      <c r="G434" s="3"/>
      <c r="H434" s="3"/>
      <c r="I434" s="3"/>
      <c r="J434" s="2"/>
      <c r="K434" s="2"/>
      <c r="L434" s="1"/>
      <c r="M434" s="1"/>
      <c r="N434" s="1"/>
      <c r="O434" s="1"/>
      <c r="P434" s="1"/>
      <c r="Q434" s="1"/>
    </row>
    <row r="435" spans="1:17" ht="15.75" customHeight="1" x14ac:dyDescent="0.15">
      <c r="A435" s="4"/>
      <c r="B435" s="1"/>
      <c r="C435" s="1"/>
      <c r="D435" s="3"/>
      <c r="E435" s="316"/>
      <c r="F435" s="4"/>
      <c r="G435" s="3"/>
      <c r="H435" s="3"/>
      <c r="I435" s="3"/>
      <c r="J435" s="2"/>
      <c r="K435" s="2"/>
      <c r="L435" s="1"/>
      <c r="M435" s="1"/>
      <c r="N435" s="1"/>
      <c r="O435" s="1"/>
      <c r="P435" s="1"/>
      <c r="Q435" s="1"/>
    </row>
    <row r="436" spans="1:17" ht="15.75" customHeight="1" x14ac:dyDescent="0.15">
      <c r="A436" s="4"/>
      <c r="B436" s="1"/>
      <c r="C436" s="1"/>
      <c r="D436" s="3"/>
      <c r="E436" s="316"/>
      <c r="F436" s="4"/>
      <c r="G436" s="3"/>
      <c r="H436" s="3"/>
      <c r="I436" s="3"/>
      <c r="J436" s="2"/>
      <c r="K436" s="2"/>
      <c r="L436" s="1"/>
      <c r="M436" s="1"/>
      <c r="N436" s="1"/>
      <c r="O436" s="1"/>
      <c r="P436" s="1"/>
      <c r="Q436" s="1"/>
    </row>
    <row r="437" spans="1:17" ht="15.75" customHeight="1" x14ac:dyDescent="0.15">
      <c r="A437" s="4"/>
      <c r="B437" s="1"/>
      <c r="C437" s="1"/>
      <c r="D437" s="3"/>
      <c r="E437" s="316"/>
      <c r="F437" s="4"/>
      <c r="G437" s="3"/>
      <c r="H437" s="3"/>
      <c r="I437" s="3"/>
      <c r="J437" s="2"/>
      <c r="K437" s="2"/>
      <c r="L437" s="1"/>
      <c r="M437" s="1"/>
      <c r="N437" s="1"/>
      <c r="O437" s="1"/>
      <c r="P437" s="1"/>
      <c r="Q437" s="1"/>
    </row>
    <row r="438" spans="1:17" ht="15.75" customHeight="1" x14ac:dyDescent="0.15">
      <c r="A438" s="4"/>
      <c r="B438" s="1"/>
      <c r="C438" s="1"/>
      <c r="D438" s="3"/>
      <c r="E438" s="316"/>
      <c r="F438" s="4"/>
      <c r="G438" s="3"/>
      <c r="H438" s="3"/>
      <c r="I438" s="3"/>
      <c r="J438" s="2"/>
      <c r="K438" s="2"/>
      <c r="L438" s="1"/>
      <c r="M438" s="1"/>
      <c r="N438" s="1"/>
      <c r="O438" s="1"/>
      <c r="P438" s="1"/>
      <c r="Q438" s="1"/>
    </row>
    <row r="439" spans="1:17" ht="15.75" customHeight="1" x14ac:dyDescent="0.15">
      <c r="A439" s="4"/>
      <c r="B439" s="1"/>
      <c r="C439" s="1"/>
      <c r="D439" s="3"/>
      <c r="E439" s="316"/>
      <c r="F439" s="4"/>
      <c r="G439" s="3"/>
      <c r="H439" s="3"/>
      <c r="I439" s="3"/>
      <c r="J439" s="2"/>
      <c r="K439" s="2"/>
      <c r="L439" s="1"/>
      <c r="M439" s="1"/>
      <c r="N439" s="1"/>
      <c r="O439" s="1"/>
      <c r="P439" s="1"/>
      <c r="Q439" s="1"/>
    </row>
    <row r="440" spans="1:17" ht="15.75" customHeight="1" x14ac:dyDescent="0.15">
      <c r="A440" s="4"/>
      <c r="B440" s="1"/>
      <c r="C440" s="1"/>
      <c r="D440" s="3"/>
      <c r="E440" s="316"/>
      <c r="F440" s="4"/>
      <c r="G440" s="3"/>
      <c r="H440" s="3"/>
      <c r="I440" s="3"/>
      <c r="J440" s="2"/>
      <c r="K440" s="2"/>
      <c r="L440" s="1"/>
      <c r="M440" s="1"/>
      <c r="N440" s="1"/>
      <c r="O440" s="1"/>
      <c r="P440" s="1"/>
      <c r="Q440" s="1"/>
    </row>
    <row r="441" spans="1:17" ht="15.75" customHeight="1" x14ac:dyDescent="0.15">
      <c r="A441" s="4"/>
      <c r="B441" s="1"/>
      <c r="C441" s="1"/>
      <c r="D441" s="3"/>
      <c r="E441" s="316"/>
      <c r="F441" s="4"/>
      <c r="G441" s="3"/>
      <c r="H441" s="3"/>
      <c r="I441" s="3"/>
      <c r="J441" s="2"/>
      <c r="K441" s="2"/>
      <c r="L441" s="1"/>
      <c r="M441" s="1"/>
      <c r="N441" s="1"/>
      <c r="O441" s="1"/>
      <c r="P441" s="1"/>
      <c r="Q441" s="1"/>
    </row>
    <row r="442" spans="1:17" ht="15.75" customHeight="1" x14ac:dyDescent="0.15">
      <c r="A442" s="4"/>
      <c r="B442" s="1"/>
      <c r="C442" s="1"/>
      <c r="D442" s="3"/>
      <c r="E442" s="316"/>
      <c r="F442" s="4"/>
      <c r="G442" s="3"/>
      <c r="H442" s="3"/>
      <c r="I442" s="3"/>
      <c r="J442" s="2"/>
      <c r="K442" s="2"/>
      <c r="L442" s="1"/>
      <c r="M442" s="1"/>
      <c r="N442" s="1"/>
      <c r="O442" s="1"/>
      <c r="P442" s="1"/>
      <c r="Q442" s="1"/>
    </row>
    <row r="443" spans="1:17" ht="15.75" customHeight="1" x14ac:dyDescent="0.15">
      <c r="A443" s="4"/>
      <c r="B443" s="1"/>
      <c r="C443" s="1"/>
      <c r="D443" s="3"/>
      <c r="E443" s="316"/>
      <c r="F443" s="4"/>
      <c r="G443" s="3"/>
      <c r="H443" s="3"/>
      <c r="I443" s="3"/>
      <c r="J443" s="2"/>
      <c r="K443" s="2"/>
      <c r="L443" s="1"/>
      <c r="M443" s="1"/>
      <c r="N443" s="1"/>
      <c r="O443" s="1"/>
      <c r="P443" s="1"/>
      <c r="Q443" s="1"/>
    </row>
    <row r="444" spans="1:17" ht="15.75" customHeight="1" x14ac:dyDescent="0.15">
      <c r="A444" s="4"/>
      <c r="B444" s="1"/>
      <c r="C444" s="1"/>
      <c r="D444" s="3"/>
      <c r="E444" s="316"/>
      <c r="F444" s="4"/>
      <c r="G444" s="3"/>
      <c r="H444" s="3"/>
      <c r="I444" s="3"/>
      <c r="J444" s="2"/>
      <c r="K444" s="2"/>
      <c r="L444" s="1"/>
      <c r="M444" s="1"/>
      <c r="N444" s="1"/>
      <c r="O444" s="1"/>
      <c r="P444" s="1"/>
      <c r="Q444" s="1"/>
    </row>
    <row r="445" spans="1:17" ht="15.75" customHeight="1" x14ac:dyDescent="0.15">
      <c r="A445" s="4"/>
      <c r="B445" s="1"/>
      <c r="C445" s="1"/>
      <c r="D445" s="3"/>
      <c r="E445" s="316"/>
      <c r="F445" s="4"/>
      <c r="G445" s="3"/>
      <c r="H445" s="3"/>
      <c r="I445" s="3"/>
      <c r="J445" s="2"/>
      <c r="K445" s="2"/>
      <c r="L445" s="1"/>
      <c r="M445" s="1"/>
      <c r="N445" s="1"/>
      <c r="O445" s="1"/>
      <c r="P445" s="1"/>
      <c r="Q445" s="1"/>
    </row>
    <row r="446" spans="1:17" ht="15.75" customHeight="1" x14ac:dyDescent="0.15">
      <c r="A446" s="4"/>
      <c r="B446" s="1"/>
      <c r="C446" s="1"/>
      <c r="D446" s="3"/>
      <c r="E446" s="316"/>
      <c r="F446" s="4"/>
      <c r="G446" s="3"/>
      <c r="H446" s="3"/>
      <c r="I446" s="3"/>
      <c r="J446" s="2"/>
      <c r="K446" s="2"/>
      <c r="L446" s="1"/>
      <c r="M446" s="1"/>
      <c r="N446" s="1"/>
      <c r="O446" s="1"/>
      <c r="P446" s="1"/>
      <c r="Q446" s="1"/>
    </row>
    <row r="447" spans="1:17" ht="15.75" customHeight="1" x14ac:dyDescent="0.15">
      <c r="A447" s="4"/>
      <c r="B447" s="1"/>
      <c r="C447" s="1"/>
      <c r="D447" s="3"/>
      <c r="E447" s="316"/>
      <c r="F447" s="4"/>
      <c r="G447" s="3"/>
      <c r="H447" s="3"/>
      <c r="I447" s="3"/>
      <c r="J447" s="2"/>
      <c r="K447" s="2"/>
      <c r="L447" s="1"/>
      <c r="M447" s="1"/>
      <c r="N447" s="1"/>
      <c r="O447" s="1"/>
      <c r="P447" s="1"/>
      <c r="Q447" s="1"/>
    </row>
    <row r="448" spans="1:17" ht="15.75" customHeight="1" x14ac:dyDescent="0.15">
      <c r="A448" s="4"/>
      <c r="B448" s="1"/>
      <c r="C448" s="1"/>
      <c r="D448" s="3"/>
      <c r="E448" s="316"/>
      <c r="F448" s="4"/>
      <c r="G448" s="3"/>
      <c r="H448" s="3"/>
      <c r="I448" s="3"/>
      <c r="J448" s="2"/>
      <c r="K448" s="2"/>
      <c r="L448" s="1"/>
      <c r="M448" s="1"/>
      <c r="N448" s="1"/>
      <c r="O448" s="1"/>
      <c r="P448" s="1"/>
      <c r="Q448" s="1"/>
    </row>
    <row r="449" spans="1:17" ht="15.75" customHeight="1" x14ac:dyDescent="0.15">
      <c r="A449" s="4"/>
      <c r="B449" s="1"/>
      <c r="C449" s="1"/>
      <c r="D449" s="3"/>
      <c r="E449" s="316"/>
      <c r="F449" s="4"/>
      <c r="G449" s="3"/>
      <c r="H449" s="3"/>
      <c r="I449" s="3"/>
      <c r="J449" s="2"/>
      <c r="K449" s="2"/>
      <c r="L449" s="1"/>
      <c r="M449" s="1"/>
      <c r="N449" s="1"/>
      <c r="O449" s="1"/>
      <c r="P449" s="1"/>
      <c r="Q449" s="1"/>
    </row>
    <row r="450" spans="1:17" ht="15.75" customHeight="1" x14ac:dyDescent="0.15">
      <c r="A450" s="4"/>
      <c r="B450" s="1"/>
      <c r="C450" s="1"/>
      <c r="D450" s="3"/>
      <c r="E450" s="316"/>
      <c r="F450" s="4"/>
      <c r="G450" s="3"/>
      <c r="H450" s="3"/>
      <c r="I450" s="3"/>
      <c r="J450" s="2"/>
      <c r="K450" s="2"/>
      <c r="L450" s="1"/>
      <c r="M450" s="1"/>
      <c r="N450" s="1"/>
      <c r="O450" s="1"/>
      <c r="P450" s="1"/>
      <c r="Q450" s="1"/>
    </row>
    <row r="451" spans="1:17" ht="15.75" customHeight="1" x14ac:dyDescent="0.15">
      <c r="A451" s="4"/>
      <c r="B451" s="1"/>
      <c r="C451" s="1"/>
      <c r="D451" s="3"/>
      <c r="E451" s="316"/>
      <c r="F451" s="4"/>
      <c r="G451" s="3"/>
      <c r="H451" s="3"/>
      <c r="I451" s="3"/>
      <c r="J451" s="2"/>
      <c r="K451" s="2"/>
      <c r="L451" s="1"/>
      <c r="M451" s="1"/>
      <c r="N451" s="1"/>
      <c r="O451" s="1"/>
      <c r="P451" s="1"/>
      <c r="Q451" s="1"/>
    </row>
    <row r="452" spans="1:17" ht="15.75" customHeight="1" x14ac:dyDescent="0.15">
      <c r="A452" s="4"/>
      <c r="B452" s="1"/>
      <c r="C452" s="1"/>
      <c r="D452" s="3"/>
      <c r="E452" s="316"/>
      <c r="F452" s="4"/>
      <c r="G452" s="3"/>
      <c r="H452" s="3"/>
      <c r="I452" s="3"/>
      <c r="J452" s="2"/>
      <c r="K452" s="2"/>
      <c r="L452" s="1"/>
      <c r="M452" s="1"/>
      <c r="N452" s="1"/>
      <c r="O452" s="1"/>
      <c r="P452" s="1"/>
      <c r="Q452" s="1"/>
    </row>
    <row r="453" spans="1:17" ht="15.75" customHeight="1" x14ac:dyDescent="0.15">
      <c r="A453" s="4"/>
      <c r="B453" s="1"/>
      <c r="C453" s="1"/>
      <c r="D453" s="3"/>
      <c r="E453" s="316"/>
      <c r="F453" s="4"/>
      <c r="G453" s="3"/>
      <c r="H453" s="3"/>
      <c r="I453" s="3"/>
      <c r="J453" s="2"/>
      <c r="K453" s="2"/>
      <c r="L453" s="1"/>
      <c r="M453" s="1"/>
      <c r="N453" s="1"/>
      <c r="O453" s="1"/>
      <c r="P453" s="1"/>
      <c r="Q453" s="1"/>
    </row>
    <row r="454" spans="1:17" ht="15.75" customHeight="1" x14ac:dyDescent="0.15">
      <c r="A454" s="4"/>
      <c r="B454" s="1"/>
      <c r="C454" s="1"/>
      <c r="D454" s="3"/>
      <c r="E454" s="316"/>
      <c r="F454" s="4"/>
      <c r="G454" s="3"/>
      <c r="H454" s="3"/>
      <c r="I454" s="3"/>
      <c r="J454" s="2"/>
      <c r="K454" s="2"/>
      <c r="L454" s="1"/>
      <c r="M454" s="1"/>
      <c r="N454" s="1"/>
      <c r="O454" s="1"/>
      <c r="P454" s="1"/>
      <c r="Q454" s="1"/>
    </row>
    <row r="455" spans="1:17" ht="15.75" customHeight="1" x14ac:dyDescent="0.15">
      <c r="A455" s="4"/>
      <c r="B455" s="1"/>
      <c r="C455" s="1"/>
      <c r="D455" s="3"/>
      <c r="E455" s="316"/>
      <c r="F455" s="4"/>
      <c r="G455" s="3"/>
      <c r="H455" s="3"/>
      <c r="I455" s="3"/>
      <c r="J455" s="2"/>
      <c r="K455" s="2"/>
      <c r="L455" s="1"/>
      <c r="M455" s="1"/>
      <c r="N455" s="1"/>
      <c r="O455" s="1"/>
      <c r="P455" s="1"/>
      <c r="Q455" s="1"/>
    </row>
    <row r="456" spans="1:17" ht="15.75" customHeight="1" x14ac:dyDescent="0.15">
      <c r="A456" s="4"/>
      <c r="B456" s="1"/>
      <c r="C456" s="1"/>
      <c r="D456" s="3"/>
      <c r="E456" s="316"/>
      <c r="F456" s="4"/>
      <c r="G456" s="3"/>
      <c r="H456" s="3"/>
      <c r="I456" s="3"/>
      <c r="J456" s="2"/>
      <c r="K456" s="2"/>
      <c r="L456" s="1"/>
      <c r="M456" s="1"/>
      <c r="N456" s="1"/>
      <c r="O456" s="1"/>
      <c r="P456" s="1"/>
      <c r="Q456" s="1"/>
    </row>
    <row r="457" spans="1:17" ht="15.75" customHeight="1" x14ac:dyDescent="0.15">
      <c r="A457" s="4"/>
      <c r="B457" s="1"/>
      <c r="C457" s="1"/>
      <c r="D457" s="3"/>
      <c r="E457" s="316"/>
      <c r="F457" s="4"/>
      <c r="G457" s="3"/>
      <c r="H457" s="3"/>
      <c r="I457" s="3"/>
      <c r="J457" s="2"/>
      <c r="K457" s="2"/>
      <c r="L457" s="1"/>
      <c r="M457" s="1"/>
      <c r="N457" s="1"/>
      <c r="O457" s="1"/>
      <c r="P457" s="1"/>
      <c r="Q457" s="1"/>
    </row>
    <row r="458" spans="1:17" ht="15.75" customHeight="1" x14ac:dyDescent="0.15">
      <c r="A458" s="4"/>
      <c r="B458" s="1"/>
      <c r="C458" s="1"/>
      <c r="D458" s="3"/>
      <c r="E458" s="316"/>
      <c r="F458" s="4"/>
      <c r="G458" s="3"/>
      <c r="H458" s="3"/>
      <c r="I458" s="3"/>
      <c r="J458" s="2"/>
      <c r="K458" s="2"/>
      <c r="L458" s="1"/>
      <c r="M458" s="1"/>
      <c r="N458" s="1"/>
      <c r="O458" s="1"/>
      <c r="P458" s="1"/>
      <c r="Q458" s="1"/>
    </row>
    <row r="459" spans="1:17" ht="15.75" customHeight="1" x14ac:dyDescent="0.15">
      <c r="A459" s="4"/>
      <c r="B459" s="1"/>
      <c r="C459" s="1"/>
      <c r="D459" s="3"/>
      <c r="E459" s="316"/>
      <c r="F459" s="4"/>
      <c r="G459" s="3"/>
      <c r="H459" s="3"/>
      <c r="I459" s="3"/>
      <c r="J459" s="2"/>
      <c r="K459" s="2"/>
      <c r="L459" s="1"/>
      <c r="M459" s="1"/>
      <c r="N459" s="1"/>
      <c r="O459" s="1"/>
      <c r="P459" s="1"/>
      <c r="Q459" s="1"/>
    </row>
    <row r="460" spans="1:17" ht="15.75" customHeight="1" x14ac:dyDescent="0.15">
      <c r="A460" s="4"/>
      <c r="B460" s="1"/>
      <c r="C460" s="1"/>
      <c r="D460" s="3"/>
      <c r="E460" s="316"/>
      <c r="F460" s="4"/>
      <c r="G460" s="3"/>
      <c r="H460" s="3"/>
      <c r="I460" s="3"/>
      <c r="J460" s="2"/>
      <c r="K460" s="2"/>
      <c r="L460" s="1"/>
      <c r="M460" s="1"/>
      <c r="N460" s="1"/>
      <c r="O460" s="1"/>
      <c r="P460" s="1"/>
      <c r="Q460" s="1"/>
    </row>
    <row r="461" spans="1:17" ht="15.75" customHeight="1" x14ac:dyDescent="0.15">
      <c r="A461" s="4"/>
      <c r="B461" s="1"/>
      <c r="C461" s="1"/>
      <c r="D461" s="3"/>
      <c r="E461" s="316"/>
      <c r="F461" s="4"/>
      <c r="G461" s="3"/>
      <c r="H461" s="3"/>
      <c r="I461" s="3"/>
      <c r="J461" s="2"/>
      <c r="K461" s="2"/>
      <c r="L461" s="1"/>
      <c r="M461" s="1"/>
      <c r="N461" s="1"/>
      <c r="O461" s="1"/>
      <c r="P461" s="1"/>
      <c r="Q461" s="1"/>
    </row>
    <row r="462" spans="1:17" ht="15.75" customHeight="1" x14ac:dyDescent="0.15">
      <c r="A462" s="4"/>
      <c r="B462" s="1"/>
      <c r="C462" s="1"/>
      <c r="D462" s="3"/>
      <c r="E462" s="316"/>
      <c r="F462" s="4"/>
      <c r="G462" s="3"/>
      <c r="H462" s="3"/>
      <c r="I462" s="3"/>
      <c r="J462" s="2"/>
      <c r="K462" s="2"/>
      <c r="L462" s="1"/>
      <c r="M462" s="1"/>
      <c r="N462" s="1"/>
      <c r="O462" s="1"/>
      <c r="P462" s="1"/>
      <c r="Q462" s="1"/>
    </row>
    <row r="463" spans="1:17" ht="15.75" customHeight="1" x14ac:dyDescent="0.15">
      <c r="A463" s="4"/>
      <c r="B463" s="1"/>
      <c r="C463" s="1"/>
      <c r="D463" s="3"/>
      <c r="E463" s="316"/>
      <c r="F463" s="4"/>
      <c r="G463" s="3"/>
      <c r="H463" s="3"/>
      <c r="I463" s="3"/>
      <c r="J463" s="2"/>
      <c r="K463" s="2"/>
      <c r="L463" s="1"/>
      <c r="M463" s="1"/>
      <c r="N463" s="1"/>
      <c r="O463" s="1"/>
      <c r="P463" s="1"/>
      <c r="Q463" s="1"/>
    </row>
    <row r="464" spans="1:17" ht="15.75" customHeight="1" x14ac:dyDescent="0.15">
      <c r="A464" s="4"/>
      <c r="B464" s="1"/>
      <c r="C464" s="1"/>
      <c r="D464" s="3"/>
      <c r="E464" s="316"/>
      <c r="F464" s="4"/>
      <c r="G464" s="3"/>
      <c r="H464" s="3"/>
      <c r="I464" s="3"/>
      <c r="J464" s="2"/>
      <c r="K464" s="2"/>
      <c r="L464" s="1"/>
      <c r="M464" s="1"/>
      <c r="N464" s="1"/>
      <c r="O464" s="1"/>
      <c r="P464" s="1"/>
      <c r="Q464" s="1"/>
    </row>
    <row r="465" spans="1:17" ht="15.75" customHeight="1" x14ac:dyDescent="0.15">
      <c r="A465" s="4"/>
      <c r="B465" s="1"/>
      <c r="C465" s="1"/>
      <c r="D465" s="3"/>
      <c r="E465" s="316"/>
      <c r="F465" s="4"/>
      <c r="G465" s="3"/>
      <c r="H465" s="3"/>
      <c r="I465" s="3"/>
      <c r="J465" s="2"/>
      <c r="K465" s="2"/>
      <c r="L465" s="1"/>
      <c r="M465" s="1"/>
      <c r="N465" s="1"/>
      <c r="O465" s="1"/>
      <c r="P465" s="1"/>
      <c r="Q465" s="1"/>
    </row>
    <row r="466" spans="1:17" ht="15.75" customHeight="1" x14ac:dyDescent="0.15">
      <c r="A466" s="4"/>
      <c r="B466" s="1"/>
      <c r="C466" s="1"/>
      <c r="D466" s="3"/>
      <c r="E466" s="316"/>
      <c r="F466" s="4"/>
      <c r="G466" s="3"/>
      <c r="H466" s="3"/>
      <c r="I466" s="3"/>
      <c r="J466" s="2"/>
      <c r="K466" s="2"/>
      <c r="L466" s="1"/>
      <c r="M466" s="1"/>
      <c r="N466" s="1"/>
      <c r="O466" s="1"/>
      <c r="P466" s="1"/>
      <c r="Q466" s="1"/>
    </row>
    <row r="467" spans="1:17" ht="15.75" customHeight="1" x14ac:dyDescent="0.15">
      <c r="A467" s="4"/>
      <c r="B467" s="1"/>
      <c r="C467" s="1"/>
      <c r="D467" s="3"/>
      <c r="E467" s="316"/>
      <c r="F467" s="4"/>
      <c r="G467" s="3"/>
      <c r="H467" s="3"/>
      <c r="I467" s="3"/>
      <c r="J467" s="2"/>
      <c r="K467" s="2"/>
      <c r="L467" s="1"/>
      <c r="M467" s="1"/>
      <c r="N467" s="1"/>
      <c r="O467" s="1"/>
      <c r="P467" s="1"/>
      <c r="Q467" s="1"/>
    </row>
    <row r="468" spans="1:17" ht="15.75" customHeight="1" x14ac:dyDescent="0.15">
      <c r="A468" s="4"/>
      <c r="B468" s="1"/>
      <c r="C468" s="1"/>
      <c r="D468" s="3"/>
      <c r="E468" s="316"/>
      <c r="F468" s="4"/>
      <c r="G468" s="3"/>
      <c r="H468" s="3"/>
      <c r="I468" s="3"/>
      <c r="J468" s="2"/>
      <c r="K468" s="2"/>
      <c r="L468" s="1"/>
      <c r="M468" s="1"/>
      <c r="N468" s="1"/>
      <c r="O468" s="1"/>
      <c r="P468" s="1"/>
      <c r="Q468" s="1"/>
    </row>
    <row r="469" spans="1:17" ht="15.75" customHeight="1" x14ac:dyDescent="0.15">
      <c r="A469" s="4"/>
      <c r="B469" s="1"/>
      <c r="C469" s="1"/>
      <c r="D469" s="3"/>
      <c r="E469" s="316"/>
      <c r="F469" s="4"/>
      <c r="G469" s="3"/>
      <c r="H469" s="3"/>
      <c r="I469" s="3"/>
      <c r="J469" s="2"/>
      <c r="K469" s="2"/>
      <c r="L469" s="1"/>
      <c r="M469" s="1"/>
      <c r="N469" s="1"/>
      <c r="O469" s="1"/>
      <c r="P469" s="1"/>
      <c r="Q469" s="1"/>
    </row>
    <row r="470" spans="1:17" ht="15.75" customHeight="1" x14ac:dyDescent="0.15">
      <c r="A470" s="4"/>
      <c r="B470" s="1"/>
      <c r="C470" s="1"/>
      <c r="D470" s="3"/>
      <c r="E470" s="316"/>
      <c r="F470" s="4"/>
      <c r="G470" s="3"/>
      <c r="H470" s="3"/>
      <c r="I470" s="3"/>
      <c r="J470" s="2"/>
      <c r="K470" s="2"/>
      <c r="L470" s="1"/>
      <c r="M470" s="1"/>
      <c r="N470" s="1"/>
      <c r="O470" s="1"/>
      <c r="P470" s="1"/>
      <c r="Q470" s="1"/>
    </row>
    <row r="471" spans="1:17" ht="15.75" customHeight="1" x14ac:dyDescent="0.15">
      <c r="A471" s="4"/>
      <c r="B471" s="1"/>
      <c r="C471" s="1"/>
      <c r="D471" s="3"/>
      <c r="E471" s="316"/>
      <c r="F471" s="4"/>
      <c r="G471" s="3"/>
      <c r="H471" s="3"/>
      <c r="I471" s="3"/>
      <c r="J471" s="2"/>
      <c r="K471" s="2"/>
      <c r="L471" s="1"/>
      <c r="M471" s="1"/>
      <c r="N471" s="1"/>
      <c r="O471" s="1"/>
      <c r="P471" s="1"/>
      <c r="Q471" s="1"/>
    </row>
    <row r="472" spans="1:17" ht="15.75" customHeight="1" x14ac:dyDescent="0.15">
      <c r="A472" s="4"/>
      <c r="B472" s="1"/>
      <c r="C472" s="1"/>
      <c r="D472" s="3"/>
      <c r="E472" s="316"/>
      <c r="F472" s="4"/>
      <c r="G472" s="3"/>
      <c r="H472" s="3"/>
      <c r="I472" s="3"/>
      <c r="J472" s="2"/>
      <c r="K472" s="2"/>
      <c r="L472" s="1"/>
      <c r="M472" s="1"/>
      <c r="N472" s="1"/>
      <c r="O472" s="1"/>
      <c r="P472" s="1"/>
      <c r="Q472" s="1"/>
    </row>
    <row r="473" spans="1:17" ht="15.75" customHeight="1" x14ac:dyDescent="0.15">
      <c r="A473" s="4"/>
      <c r="B473" s="1"/>
      <c r="C473" s="1"/>
      <c r="D473" s="3"/>
      <c r="E473" s="316"/>
      <c r="F473" s="4"/>
      <c r="G473" s="3"/>
      <c r="H473" s="3"/>
      <c r="I473" s="3"/>
      <c r="J473" s="2"/>
      <c r="K473" s="2"/>
      <c r="L473" s="1"/>
      <c r="M473" s="1"/>
      <c r="N473" s="1"/>
      <c r="O473" s="1"/>
      <c r="P473" s="1"/>
      <c r="Q473" s="1"/>
    </row>
    <row r="474" spans="1:17" ht="15.75" customHeight="1" x14ac:dyDescent="0.15">
      <c r="A474" s="4"/>
      <c r="B474" s="1"/>
      <c r="C474" s="1"/>
      <c r="D474" s="3"/>
      <c r="E474" s="316"/>
      <c r="F474" s="4"/>
      <c r="G474" s="3"/>
      <c r="H474" s="3"/>
      <c r="I474" s="3"/>
      <c r="J474" s="2"/>
      <c r="K474" s="2"/>
      <c r="L474" s="1"/>
      <c r="M474" s="1"/>
      <c r="N474" s="1"/>
      <c r="O474" s="1"/>
      <c r="P474" s="1"/>
      <c r="Q474" s="1"/>
    </row>
    <row r="475" spans="1:17" ht="15.75" customHeight="1" x14ac:dyDescent="0.15">
      <c r="A475" s="4"/>
      <c r="B475" s="1"/>
      <c r="C475" s="1"/>
      <c r="D475" s="3"/>
      <c r="E475" s="316"/>
      <c r="F475" s="4"/>
      <c r="G475" s="3"/>
      <c r="H475" s="3"/>
      <c r="I475" s="3"/>
      <c r="J475" s="2"/>
      <c r="K475" s="2"/>
      <c r="L475" s="1"/>
      <c r="M475" s="1"/>
      <c r="N475" s="1"/>
      <c r="O475" s="1"/>
      <c r="P475" s="1"/>
      <c r="Q475" s="1"/>
    </row>
    <row r="476" spans="1:17" ht="15.75" customHeight="1" x14ac:dyDescent="0.15">
      <c r="A476" s="4"/>
      <c r="B476" s="1"/>
      <c r="C476" s="1"/>
      <c r="D476" s="3"/>
      <c r="E476" s="316"/>
      <c r="F476" s="4"/>
      <c r="G476" s="3"/>
      <c r="H476" s="3"/>
      <c r="I476" s="3"/>
      <c r="J476" s="2"/>
      <c r="K476" s="2"/>
      <c r="L476" s="1"/>
      <c r="M476" s="1"/>
      <c r="N476" s="1"/>
      <c r="O476" s="1"/>
      <c r="P476" s="1"/>
      <c r="Q476" s="1"/>
    </row>
    <row r="477" spans="1:17" ht="15.75" customHeight="1" x14ac:dyDescent="0.15">
      <c r="A477" s="4"/>
      <c r="B477" s="1"/>
      <c r="C477" s="1"/>
      <c r="D477" s="3"/>
      <c r="E477" s="316"/>
      <c r="F477" s="4"/>
      <c r="G477" s="3"/>
      <c r="H477" s="3"/>
      <c r="I477" s="3"/>
      <c r="J477" s="2"/>
      <c r="K477" s="2"/>
      <c r="L477" s="1"/>
      <c r="M477" s="1"/>
      <c r="N477" s="1"/>
      <c r="O477" s="1"/>
      <c r="P477" s="1"/>
      <c r="Q477" s="1"/>
    </row>
    <row r="478" spans="1:17" ht="15.75" customHeight="1" x14ac:dyDescent="0.15">
      <c r="A478" s="4"/>
      <c r="B478" s="1"/>
      <c r="C478" s="1"/>
      <c r="D478" s="3"/>
      <c r="E478" s="316"/>
      <c r="F478" s="4"/>
      <c r="G478" s="3"/>
      <c r="H478" s="3"/>
      <c r="I478" s="3"/>
      <c r="J478" s="2"/>
      <c r="K478" s="2"/>
      <c r="L478" s="1"/>
      <c r="M478" s="1"/>
      <c r="N478" s="1"/>
      <c r="O478" s="1"/>
      <c r="P478" s="1"/>
      <c r="Q478" s="1"/>
    </row>
    <row r="479" spans="1:17" ht="15.75" customHeight="1" x14ac:dyDescent="0.15">
      <c r="A479" s="4"/>
      <c r="B479" s="1"/>
      <c r="C479" s="1"/>
      <c r="D479" s="3"/>
      <c r="E479" s="316"/>
      <c r="F479" s="4"/>
      <c r="G479" s="3"/>
      <c r="H479" s="3"/>
      <c r="I479" s="3"/>
      <c r="J479" s="2"/>
      <c r="K479" s="2"/>
      <c r="L479" s="1"/>
      <c r="M479" s="1"/>
      <c r="N479" s="1"/>
      <c r="O479" s="1"/>
      <c r="P479" s="1"/>
      <c r="Q479" s="1"/>
    </row>
    <row r="480" spans="1:17" ht="15.75" customHeight="1" x14ac:dyDescent="0.15">
      <c r="A480" s="4"/>
      <c r="B480" s="1"/>
      <c r="C480" s="1"/>
      <c r="D480" s="3"/>
      <c r="E480" s="316"/>
      <c r="F480" s="4"/>
      <c r="G480" s="3"/>
      <c r="H480" s="3"/>
      <c r="I480" s="3"/>
      <c r="J480" s="2"/>
      <c r="K480" s="2"/>
      <c r="L480" s="1"/>
      <c r="M480" s="1"/>
      <c r="N480" s="1"/>
      <c r="O480" s="1"/>
      <c r="P480" s="1"/>
      <c r="Q480" s="1"/>
    </row>
    <row r="481" spans="1:17" ht="15.75" customHeight="1" x14ac:dyDescent="0.15">
      <c r="A481" s="4"/>
      <c r="B481" s="1"/>
      <c r="C481" s="1"/>
      <c r="D481" s="3"/>
      <c r="E481" s="316"/>
      <c r="F481" s="4"/>
      <c r="G481" s="3"/>
      <c r="H481" s="3"/>
      <c r="I481" s="3"/>
      <c r="J481" s="2"/>
      <c r="K481" s="2"/>
      <c r="L481" s="1"/>
      <c r="M481" s="1"/>
      <c r="N481" s="1"/>
      <c r="O481" s="1"/>
      <c r="P481" s="1"/>
      <c r="Q481" s="1"/>
    </row>
    <row r="482" spans="1:17" ht="15.75" customHeight="1" x14ac:dyDescent="0.15">
      <c r="A482" s="4"/>
      <c r="B482" s="1"/>
      <c r="C482" s="1"/>
      <c r="D482" s="3"/>
      <c r="E482" s="316"/>
      <c r="F482" s="4"/>
      <c r="G482" s="3"/>
      <c r="H482" s="3"/>
      <c r="I482" s="3"/>
      <c r="J482" s="2"/>
      <c r="K482" s="2"/>
      <c r="L482" s="1"/>
      <c r="M482" s="1"/>
      <c r="N482" s="1"/>
      <c r="O482" s="1"/>
      <c r="P482" s="1"/>
      <c r="Q482" s="1"/>
    </row>
    <row r="483" spans="1:17" ht="15.75" customHeight="1" x14ac:dyDescent="0.15">
      <c r="A483" s="4"/>
      <c r="B483" s="1"/>
      <c r="C483" s="1"/>
      <c r="D483" s="3"/>
      <c r="E483" s="316"/>
      <c r="F483" s="4"/>
      <c r="G483" s="3"/>
      <c r="H483" s="3"/>
      <c r="I483" s="3"/>
      <c r="J483" s="2"/>
      <c r="K483" s="2"/>
      <c r="L483" s="1"/>
      <c r="M483" s="1"/>
      <c r="N483" s="1"/>
      <c r="O483" s="1"/>
      <c r="P483" s="1"/>
      <c r="Q483" s="1"/>
    </row>
    <row r="484" spans="1:17" ht="15.75" customHeight="1" x14ac:dyDescent="0.15">
      <c r="A484" s="4"/>
      <c r="B484" s="1"/>
      <c r="C484" s="1"/>
      <c r="D484" s="3"/>
      <c r="E484" s="316"/>
      <c r="F484" s="4"/>
      <c r="G484" s="3"/>
      <c r="H484" s="3"/>
      <c r="I484" s="3"/>
      <c r="J484" s="2"/>
      <c r="K484" s="2"/>
      <c r="L484" s="1"/>
      <c r="M484" s="1"/>
      <c r="N484" s="1"/>
      <c r="O484" s="1"/>
      <c r="P484" s="1"/>
      <c r="Q484" s="1"/>
    </row>
    <row r="485" spans="1:17" ht="15.75" customHeight="1" x14ac:dyDescent="0.15">
      <c r="A485" s="4"/>
      <c r="B485" s="1"/>
      <c r="C485" s="1"/>
      <c r="D485" s="3"/>
      <c r="E485" s="316"/>
      <c r="F485" s="4"/>
      <c r="G485" s="3"/>
      <c r="H485" s="3"/>
      <c r="I485" s="3"/>
      <c r="J485" s="2"/>
      <c r="K485" s="2"/>
      <c r="L485" s="1"/>
      <c r="M485" s="1"/>
      <c r="N485" s="1"/>
      <c r="O485" s="1"/>
      <c r="P485" s="1"/>
      <c r="Q485" s="1"/>
    </row>
    <row r="486" spans="1:17" ht="15.75" customHeight="1" x14ac:dyDescent="0.15">
      <c r="A486" s="4"/>
      <c r="B486" s="1"/>
      <c r="C486" s="1"/>
      <c r="D486" s="3"/>
      <c r="E486" s="316"/>
      <c r="F486" s="4"/>
      <c r="G486" s="3"/>
      <c r="H486" s="3"/>
      <c r="I486" s="3"/>
      <c r="J486" s="2"/>
      <c r="K486" s="2"/>
      <c r="L486" s="1"/>
      <c r="M486" s="1"/>
      <c r="N486" s="1"/>
      <c r="O486" s="1"/>
      <c r="P486" s="1"/>
      <c r="Q486" s="1"/>
    </row>
    <row r="487" spans="1:17" ht="15.75" customHeight="1" x14ac:dyDescent="0.15">
      <c r="A487" s="4"/>
      <c r="B487" s="1"/>
      <c r="C487" s="1"/>
      <c r="D487" s="3"/>
      <c r="E487" s="316"/>
      <c r="F487" s="4"/>
      <c r="G487" s="3"/>
      <c r="H487" s="3"/>
      <c r="I487" s="3"/>
      <c r="J487" s="2"/>
      <c r="K487" s="2"/>
      <c r="L487" s="1"/>
      <c r="M487" s="1"/>
      <c r="N487" s="1"/>
      <c r="O487" s="1"/>
      <c r="P487" s="1"/>
      <c r="Q487" s="1"/>
    </row>
    <row r="488" spans="1:17" ht="15.75" customHeight="1" x14ac:dyDescent="0.15">
      <c r="A488" s="4"/>
      <c r="B488" s="1"/>
      <c r="C488" s="1"/>
      <c r="D488" s="3"/>
      <c r="E488" s="316"/>
      <c r="F488" s="4"/>
      <c r="G488" s="3"/>
      <c r="H488" s="3"/>
      <c r="I488" s="3"/>
      <c r="J488" s="2"/>
      <c r="K488" s="2"/>
      <c r="L488" s="1"/>
      <c r="M488" s="1"/>
      <c r="N488" s="1"/>
      <c r="O488" s="1"/>
      <c r="P488" s="1"/>
      <c r="Q488" s="1"/>
    </row>
    <row r="489" spans="1:17" ht="15.75" customHeight="1" x14ac:dyDescent="0.15">
      <c r="A489" s="4"/>
      <c r="B489" s="1"/>
      <c r="C489" s="1"/>
      <c r="D489" s="3"/>
      <c r="E489" s="316"/>
      <c r="F489" s="4"/>
      <c r="G489" s="3"/>
      <c r="H489" s="3"/>
      <c r="I489" s="3"/>
      <c r="J489" s="2"/>
      <c r="K489" s="2"/>
      <c r="L489" s="1"/>
      <c r="M489" s="1"/>
      <c r="N489" s="1"/>
      <c r="O489" s="1"/>
      <c r="P489" s="1"/>
      <c r="Q489" s="1"/>
    </row>
    <row r="490" spans="1:17" ht="15.75" customHeight="1" x14ac:dyDescent="0.15">
      <c r="A490" s="4"/>
      <c r="B490" s="1"/>
      <c r="C490" s="1"/>
      <c r="D490" s="3"/>
      <c r="E490" s="316"/>
      <c r="F490" s="4"/>
      <c r="G490" s="3"/>
      <c r="H490" s="3"/>
      <c r="I490" s="3"/>
      <c r="J490" s="2"/>
      <c r="K490" s="2"/>
      <c r="L490" s="1"/>
      <c r="M490" s="1"/>
      <c r="N490" s="1"/>
      <c r="O490" s="1"/>
      <c r="P490" s="1"/>
      <c r="Q490" s="1"/>
    </row>
    <row r="491" spans="1:17" ht="15.75" customHeight="1" x14ac:dyDescent="0.15">
      <c r="A491" s="4"/>
      <c r="B491" s="1"/>
      <c r="C491" s="1"/>
      <c r="D491" s="3"/>
      <c r="E491" s="316"/>
      <c r="F491" s="4"/>
      <c r="G491" s="3"/>
      <c r="H491" s="3"/>
      <c r="I491" s="3"/>
      <c r="J491" s="2"/>
      <c r="K491" s="2"/>
      <c r="L491" s="1"/>
      <c r="M491" s="1"/>
      <c r="N491" s="1"/>
      <c r="O491" s="1"/>
      <c r="P491" s="1"/>
      <c r="Q491" s="1"/>
    </row>
    <row r="492" spans="1:17" ht="15.75" customHeight="1" x14ac:dyDescent="0.15">
      <c r="A492" s="4"/>
      <c r="B492" s="1"/>
      <c r="C492" s="1"/>
      <c r="D492" s="3"/>
      <c r="E492" s="316"/>
      <c r="F492" s="4"/>
      <c r="G492" s="3"/>
      <c r="H492" s="3"/>
      <c r="I492" s="3"/>
      <c r="J492" s="2"/>
      <c r="K492" s="2"/>
      <c r="L492" s="1"/>
      <c r="M492" s="1"/>
      <c r="N492" s="1"/>
      <c r="O492" s="1"/>
      <c r="P492" s="1"/>
      <c r="Q492" s="1"/>
    </row>
    <row r="493" spans="1:17" ht="15.75" customHeight="1" x14ac:dyDescent="0.15">
      <c r="A493" s="4"/>
      <c r="B493" s="1"/>
      <c r="C493" s="1"/>
      <c r="D493" s="3"/>
      <c r="E493" s="316"/>
      <c r="F493" s="4"/>
      <c r="G493" s="3"/>
      <c r="H493" s="3"/>
      <c r="I493" s="3"/>
      <c r="J493" s="2"/>
      <c r="K493" s="2"/>
      <c r="L493" s="1"/>
      <c r="M493" s="1"/>
      <c r="N493" s="1"/>
      <c r="O493" s="1"/>
      <c r="P493" s="1"/>
      <c r="Q493" s="1"/>
    </row>
    <row r="494" spans="1:17" ht="15.75" customHeight="1" x14ac:dyDescent="0.15">
      <c r="A494" s="4"/>
      <c r="B494" s="1"/>
      <c r="C494" s="1"/>
      <c r="D494" s="3"/>
      <c r="E494" s="316"/>
      <c r="F494" s="4"/>
      <c r="G494" s="3"/>
      <c r="H494" s="3"/>
      <c r="I494" s="3"/>
      <c r="J494" s="2"/>
      <c r="K494" s="2"/>
      <c r="L494" s="1"/>
      <c r="M494" s="1"/>
      <c r="N494" s="1"/>
      <c r="O494" s="1"/>
      <c r="P494" s="1"/>
      <c r="Q494" s="1"/>
    </row>
    <row r="495" spans="1:17" ht="15.75" customHeight="1" x14ac:dyDescent="0.15">
      <c r="A495" s="4"/>
      <c r="B495" s="1"/>
      <c r="C495" s="1"/>
      <c r="D495" s="3"/>
      <c r="E495" s="316"/>
      <c r="F495" s="4"/>
      <c r="G495" s="3"/>
      <c r="H495" s="3"/>
      <c r="I495" s="3"/>
      <c r="J495" s="2"/>
      <c r="K495" s="2"/>
      <c r="L495" s="1"/>
      <c r="M495" s="1"/>
      <c r="N495" s="1"/>
      <c r="O495" s="1"/>
      <c r="P495" s="1"/>
      <c r="Q495" s="1"/>
    </row>
    <row r="496" spans="1:17" ht="15.75" customHeight="1" x14ac:dyDescent="0.15">
      <c r="A496" s="4"/>
      <c r="B496" s="1"/>
      <c r="C496" s="1"/>
      <c r="D496" s="3"/>
      <c r="E496" s="316"/>
      <c r="F496" s="4"/>
      <c r="G496" s="3"/>
      <c r="H496" s="3"/>
      <c r="I496" s="3"/>
      <c r="J496" s="2"/>
      <c r="K496" s="2"/>
      <c r="L496" s="1"/>
      <c r="M496" s="1"/>
      <c r="N496" s="1"/>
      <c r="O496" s="1"/>
      <c r="P496" s="1"/>
      <c r="Q496" s="1"/>
    </row>
    <row r="497" spans="1:17" ht="15.75" customHeight="1" x14ac:dyDescent="0.15">
      <c r="A497" s="4"/>
      <c r="B497" s="1"/>
      <c r="C497" s="1"/>
      <c r="D497" s="3"/>
      <c r="E497" s="316"/>
      <c r="F497" s="4"/>
      <c r="G497" s="3"/>
      <c r="H497" s="3"/>
      <c r="I497" s="3"/>
      <c r="J497" s="2"/>
      <c r="K497" s="2"/>
      <c r="L497" s="1"/>
      <c r="M497" s="1"/>
      <c r="N497" s="1"/>
      <c r="O497" s="1"/>
      <c r="P497" s="1"/>
      <c r="Q497" s="1"/>
    </row>
    <row r="498" spans="1:17" ht="15.75" customHeight="1" x14ac:dyDescent="0.15">
      <c r="A498" s="4"/>
      <c r="B498" s="1"/>
      <c r="C498" s="1"/>
      <c r="D498" s="3"/>
      <c r="E498" s="316"/>
      <c r="F498" s="4"/>
      <c r="G498" s="3"/>
      <c r="H498" s="3"/>
      <c r="I498" s="3"/>
      <c r="J498" s="2"/>
      <c r="K498" s="2"/>
      <c r="L498" s="1"/>
      <c r="M498" s="1"/>
      <c r="N498" s="1"/>
      <c r="O498" s="1"/>
      <c r="P498" s="1"/>
      <c r="Q498" s="1"/>
    </row>
    <row r="499" spans="1:17" ht="15.75" customHeight="1" x14ac:dyDescent="0.15">
      <c r="A499" s="4"/>
      <c r="B499" s="1"/>
      <c r="C499" s="1"/>
      <c r="D499" s="3"/>
      <c r="E499" s="316"/>
      <c r="F499" s="4"/>
      <c r="G499" s="3"/>
      <c r="H499" s="3"/>
      <c r="I499" s="3"/>
      <c r="J499" s="2"/>
      <c r="K499" s="2"/>
      <c r="L499" s="1"/>
      <c r="M499" s="1"/>
      <c r="N499" s="1"/>
      <c r="O499" s="1"/>
      <c r="P499" s="1"/>
      <c r="Q499" s="1"/>
    </row>
    <row r="500" spans="1:17" ht="15.75" customHeight="1" x14ac:dyDescent="0.15">
      <c r="A500" s="4"/>
      <c r="B500" s="1"/>
      <c r="C500" s="1"/>
      <c r="D500" s="3"/>
      <c r="E500" s="316"/>
      <c r="F500" s="4"/>
      <c r="G500" s="3"/>
      <c r="H500" s="3"/>
      <c r="I500" s="3"/>
      <c r="J500" s="2"/>
      <c r="K500" s="2"/>
      <c r="L500" s="1"/>
      <c r="M500" s="1"/>
      <c r="N500" s="1"/>
      <c r="O500" s="1"/>
      <c r="P500" s="1"/>
      <c r="Q500" s="1"/>
    </row>
    <row r="501" spans="1:17" ht="15.75" customHeight="1" x14ac:dyDescent="0.15">
      <c r="A501" s="4"/>
      <c r="B501" s="1"/>
      <c r="C501" s="1"/>
      <c r="D501" s="3"/>
      <c r="E501" s="316"/>
      <c r="F501" s="4"/>
      <c r="G501" s="3"/>
      <c r="H501" s="3"/>
      <c r="I501" s="3"/>
      <c r="J501" s="2"/>
      <c r="K501" s="2"/>
      <c r="L501" s="1"/>
      <c r="M501" s="1"/>
      <c r="N501" s="1"/>
      <c r="O501" s="1"/>
      <c r="P501" s="1"/>
      <c r="Q501" s="1"/>
    </row>
    <row r="502" spans="1:17" ht="15.75" customHeight="1" x14ac:dyDescent="0.15">
      <c r="A502" s="4"/>
      <c r="B502" s="1"/>
      <c r="C502" s="1"/>
      <c r="D502" s="3"/>
      <c r="E502" s="316"/>
      <c r="F502" s="4"/>
      <c r="G502" s="3"/>
      <c r="H502" s="3"/>
      <c r="I502" s="3"/>
      <c r="J502" s="2"/>
      <c r="K502" s="2"/>
      <c r="L502" s="1"/>
      <c r="M502" s="1"/>
      <c r="N502" s="1"/>
      <c r="O502" s="1"/>
      <c r="P502" s="1"/>
      <c r="Q502" s="1"/>
    </row>
    <row r="503" spans="1:17" ht="15.75" customHeight="1" x14ac:dyDescent="0.15">
      <c r="A503" s="4"/>
      <c r="B503" s="1"/>
      <c r="C503" s="1"/>
      <c r="D503" s="3"/>
      <c r="E503" s="316"/>
      <c r="F503" s="4"/>
      <c r="G503" s="3"/>
      <c r="H503" s="3"/>
      <c r="I503" s="3"/>
      <c r="J503" s="2"/>
      <c r="K503" s="2"/>
      <c r="L503" s="1"/>
      <c r="M503" s="1"/>
      <c r="N503" s="1"/>
      <c r="O503" s="1"/>
      <c r="P503" s="1"/>
      <c r="Q503" s="1"/>
    </row>
    <row r="504" spans="1:17" ht="15.75" customHeight="1" x14ac:dyDescent="0.15">
      <c r="A504" s="4"/>
      <c r="B504" s="1"/>
      <c r="C504" s="1"/>
      <c r="D504" s="3"/>
      <c r="E504" s="316"/>
      <c r="F504" s="4"/>
      <c r="G504" s="3"/>
      <c r="H504" s="3"/>
      <c r="I504" s="3"/>
      <c r="J504" s="2"/>
      <c r="K504" s="2"/>
      <c r="L504" s="1"/>
      <c r="M504" s="1"/>
      <c r="N504" s="1"/>
      <c r="O504" s="1"/>
      <c r="P504" s="1"/>
      <c r="Q504" s="1"/>
    </row>
    <row r="505" spans="1:17" ht="15.75" customHeight="1" x14ac:dyDescent="0.15">
      <c r="A505" s="4"/>
      <c r="B505" s="1"/>
      <c r="C505" s="1"/>
      <c r="D505" s="3"/>
      <c r="E505" s="316"/>
      <c r="F505" s="4"/>
      <c r="G505" s="3"/>
      <c r="H505" s="3"/>
      <c r="I505" s="3"/>
      <c r="J505" s="2"/>
      <c r="K505" s="2"/>
      <c r="L505" s="1"/>
      <c r="M505" s="1"/>
      <c r="N505" s="1"/>
      <c r="O505" s="1"/>
      <c r="P505" s="1"/>
      <c r="Q505" s="1"/>
    </row>
    <row r="506" spans="1:17" ht="15.75" customHeight="1" x14ac:dyDescent="0.15">
      <c r="A506" s="4"/>
      <c r="B506" s="1"/>
      <c r="C506" s="1"/>
      <c r="D506" s="3"/>
      <c r="E506" s="316"/>
      <c r="F506" s="4"/>
      <c r="G506" s="3"/>
      <c r="H506" s="3"/>
      <c r="I506" s="3"/>
      <c r="J506" s="2"/>
      <c r="K506" s="2"/>
      <c r="L506" s="1"/>
      <c r="M506" s="1"/>
      <c r="N506" s="1"/>
      <c r="O506" s="1"/>
      <c r="P506" s="1"/>
      <c r="Q506" s="1"/>
    </row>
    <row r="507" spans="1:17" ht="15.75" customHeight="1" x14ac:dyDescent="0.15">
      <c r="A507" s="4"/>
      <c r="B507" s="1"/>
      <c r="C507" s="1"/>
      <c r="D507" s="3"/>
      <c r="E507" s="316"/>
      <c r="F507" s="4"/>
      <c r="G507" s="3"/>
      <c r="H507" s="3"/>
      <c r="I507" s="3"/>
      <c r="J507" s="2"/>
      <c r="K507" s="2"/>
      <c r="L507" s="1"/>
      <c r="M507" s="1"/>
      <c r="N507" s="1"/>
      <c r="O507" s="1"/>
      <c r="P507" s="1"/>
      <c r="Q507" s="1"/>
    </row>
    <row r="508" spans="1:17" ht="15.75" customHeight="1" x14ac:dyDescent="0.15">
      <c r="A508" s="4"/>
      <c r="B508" s="1"/>
      <c r="C508" s="1"/>
      <c r="D508" s="3"/>
      <c r="E508" s="316"/>
      <c r="F508" s="4"/>
      <c r="G508" s="3"/>
      <c r="H508" s="3"/>
      <c r="I508" s="3"/>
      <c r="J508" s="2"/>
      <c r="K508" s="2"/>
      <c r="L508" s="1"/>
      <c r="M508" s="1"/>
      <c r="N508" s="1"/>
      <c r="O508" s="1"/>
      <c r="P508" s="1"/>
      <c r="Q508" s="1"/>
    </row>
    <row r="509" spans="1:17" ht="15.75" customHeight="1" x14ac:dyDescent="0.15">
      <c r="A509" s="4"/>
      <c r="B509" s="1"/>
      <c r="C509" s="1"/>
      <c r="D509" s="3"/>
      <c r="E509" s="316"/>
      <c r="F509" s="4"/>
      <c r="G509" s="3"/>
      <c r="H509" s="3"/>
      <c r="I509" s="3"/>
      <c r="J509" s="2"/>
      <c r="K509" s="2"/>
      <c r="L509" s="1"/>
      <c r="M509" s="1"/>
      <c r="N509" s="1"/>
      <c r="O509" s="1"/>
      <c r="P509" s="1"/>
      <c r="Q509" s="1"/>
    </row>
    <row r="510" spans="1:17" ht="15.75" customHeight="1" x14ac:dyDescent="0.15">
      <c r="A510" s="4"/>
      <c r="B510" s="1"/>
      <c r="C510" s="1"/>
      <c r="D510" s="3"/>
      <c r="E510" s="316"/>
      <c r="F510" s="4"/>
      <c r="G510" s="3"/>
      <c r="H510" s="3"/>
      <c r="I510" s="3"/>
      <c r="J510" s="2"/>
      <c r="K510" s="2"/>
      <c r="L510" s="1"/>
      <c r="M510" s="1"/>
      <c r="N510" s="1"/>
      <c r="O510" s="1"/>
      <c r="P510" s="1"/>
      <c r="Q510" s="1"/>
    </row>
    <row r="511" spans="1:17" ht="15.75" customHeight="1" x14ac:dyDescent="0.15">
      <c r="A511" s="4"/>
      <c r="B511" s="1"/>
      <c r="C511" s="1"/>
      <c r="D511" s="3"/>
      <c r="E511" s="316"/>
      <c r="F511" s="4"/>
      <c r="G511" s="3"/>
      <c r="H511" s="3"/>
      <c r="I511" s="3"/>
      <c r="J511" s="2"/>
      <c r="K511" s="2"/>
      <c r="L511" s="1"/>
      <c r="M511" s="1"/>
      <c r="N511" s="1"/>
      <c r="O511" s="1"/>
      <c r="P511" s="1"/>
      <c r="Q511" s="1"/>
    </row>
    <row r="512" spans="1:17" ht="15.75" customHeight="1" x14ac:dyDescent="0.15">
      <c r="A512" s="4"/>
      <c r="B512" s="1"/>
      <c r="C512" s="1"/>
      <c r="D512" s="3"/>
      <c r="E512" s="316"/>
      <c r="F512" s="4"/>
      <c r="G512" s="3"/>
      <c r="H512" s="3"/>
      <c r="I512" s="3"/>
      <c r="J512" s="2"/>
      <c r="K512" s="2"/>
      <c r="L512" s="1"/>
      <c r="M512" s="1"/>
      <c r="N512" s="1"/>
      <c r="O512" s="1"/>
      <c r="P512" s="1"/>
      <c r="Q512" s="1"/>
    </row>
    <row r="513" spans="1:17" ht="15.75" customHeight="1" x14ac:dyDescent="0.15">
      <c r="A513" s="4"/>
      <c r="B513" s="1"/>
      <c r="C513" s="1"/>
      <c r="D513" s="3"/>
      <c r="E513" s="316"/>
      <c r="F513" s="4"/>
      <c r="G513" s="3"/>
      <c r="H513" s="3"/>
      <c r="I513" s="3"/>
      <c r="J513" s="2"/>
      <c r="K513" s="2"/>
      <c r="L513" s="1"/>
      <c r="M513" s="1"/>
      <c r="N513" s="1"/>
      <c r="O513" s="1"/>
      <c r="P513" s="1"/>
      <c r="Q513" s="1"/>
    </row>
    <row r="514" spans="1:17" ht="15.75" customHeight="1" x14ac:dyDescent="0.15">
      <c r="A514" s="4"/>
      <c r="B514" s="1"/>
      <c r="C514" s="1"/>
      <c r="D514" s="3"/>
      <c r="E514" s="316"/>
      <c r="F514" s="4"/>
      <c r="G514" s="3"/>
      <c r="H514" s="3"/>
      <c r="I514" s="3"/>
      <c r="J514" s="2"/>
      <c r="K514" s="2"/>
      <c r="L514" s="1"/>
      <c r="M514" s="1"/>
      <c r="N514" s="1"/>
      <c r="O514" s="1"/>
      <c r="P514" s="1"/>
      <c r="Q514" s="1"/>
    </row>
    <row r="515" spans="1:17" ht="15.75" customHeight="1" x14ac:dyDescent="0.15">
      <c r="A515" s="4"/>
      <c r="B515" s="1"/>
      <c r="C515" s="1"/>
      <c r="D515" s="3"/>
      <c r="E515" s="316"/>
      <c r="F515" s="4"/>
      <c r="G515" s="3"/>
      <c r="H515" s="3"/>
      <c r="I515" s="3"/>
      <c r="J515" s="2"/>
      <c r="K515" s="2"/>
      <c r="L515" s="1"/>
      <c r="M515" s="1"/>
      <c r="N515" s="1"/>
      <c r="O515" s="1"/>
      <c r="P515" s="1"/>
      <c r="Q515" s="1"/>
    </row>
    <row r="516" spans="1:17" ht="15.75" customHeight="1" x14ac:dyDescent="0.15">
      <c r="A516" s="4"/>
      <c r="B516" s="1"/>
      <c r="C516" s="1"/>
      <c r="D516" s="3"/>
      <c r="E516" s="316"/>
      <c r="F516" s="4"/>
      <c r="G516" s="3"/>
      <c r="H516" s="3"/>
      <c r="I516" s="3"/>
      <c r="J516" s="2"/>
      <c r="K516" s="2"/>
      <c r="L516" s="1"/>
      <c r="M516" s="1"/>
      <c r="N516" s="1"/>
      <c r="O516" s="1"/>
      <c r="P516" s="1"/>
      <c r="Q516" s="1"/>
    </row>
    <row r="517" spans="1:17" ht="15.75" customHeight="1" x14ac:dyDescent="0.15">
      <c r="A517" s="4"/>
      <c r="B517" s="1"/>
      <c r="C517" s="1"/>
      <c r="D517" s="3"/>
      <c r="E517" s="316"/>
      <c r="F517" s="4"/>
      <c r="G517" s="3"/>
      <c r="H517" s="3"/>
      <c r="I517" s="3"/>
      <c r="J517" s="2"/>
      <c r="K517" s="2"/>
      <c r="L517" s="1"/>
      <c r="M517" s="1"/>
      <c r="N517" s="1"/>
      <c r="O517" s="1"/>
      <c r="P517" s="1"/>
      <c r="Q517" s="1"/>
    </row>
    <row r="518" spans="1:17" ht="15.75" customHeight="1" x14ac:dyDescent="0.15">
      <c r="A518" s="4"/>
      <c r="B518" s="1"/>
      <c r="C518" s="1"/>
      <c r="D518" s="3"/>
      <c r="E518" s="316"/>
      <c r="F518" s="4"/>
      <c r="G518" s="3"/>
      <c r="H518" s="3"/>
      <c r="I518" s="3"/>
      <c r="J518" s="2"/>
      <c r="K518" s="2"/>
      <c r="L518" s="1"/>
      <c r="M518" s="1"/>
      <c r="N518" s="1"/>
      <c r="O518" s="1"/>
      <c r="P518" s="1"/>
      <c r="Q518" s="1"/>
    </row>
    <row r="519" spans="1:17" ht="15.75" customHeight="1" x14ac:dyDescent="0.15">
      <c r="A519" s="4"/>
      <c r="B519" s="1"/>
      <c r="C519" s="1"/>
      <c r="D519" s="3"/>
      <c r="E519" s="316"/>
      <c r="F519" s="4"/>
      <c r="G519" s="3"/>
      <c r="H519" s="3"/>
      <c r="I519" s="3"/>
      <c r="J519" s="2"/>
      <c r="K519" s="2"/>
      <c r="L519" s="1"/>
      <c r="M519" s="1"/>
      <c r="N519" s="1"/>
      <c r="O519" s="1"/>
      <c r="P519" s="1"/>
      <c r="Q519" s="1"/>
    </row>
    <row r="520" spans="1:17" ht="15.75" customHeight="1" x14ac:dyDescent="0.15">
      <c r="A520" s="4"/>
      <c r="B520" s="1"/>
      <c r="C520" s="1"/>
      <c r="D520" s="3"/>
      <c r="E520" s="316"/>
      <c r="F520" s="4"/>
      <c r="G520" s="3"/>
      <c r="H520" s="3"/>
      <c r="I520" s="3"/>
      <c r="J520" s="2"/>
      <c r="K520" s="2"/>
      <c r="L520" s="1"/>
      <c r="M520" s="1"/>
      <c r="N520" s="1"/>
      <c r="O520" s="1"/>
      <c r="P520" s="1"/>
      <c r="Q520" s="1"/>
    </row>
    <row r="521" spans="1:17" ht="15.75" customHeight="1" x14ac:dyDescent="0.15">
      <c r="A521" s="4"/>
      <c r="B521" s="1"/>
      <c r="C521" s="1"/>
      <c r="D521" s="3"/>
      <c r="E521" s="316"/>
      <c r="F521" s="4"/>
      <c r="G521" s="3"/>
      <c r="H521" s="3"/>
      <c r="I521" s="3"/>
      <c r="J521" s="2"/>
      <c r="K521" s="2"/>
      <c r="L521" s="1"/>
      <c r="M521" s="1"/>
      <c r="N521" s="1"/>
      <c r="O521" s="1"/>
      <c r="P521" s="1"/>
      <c r="Q521" s="1"/>
    </row>
    <row r="522" spans="1:17" ht="15.75" customHeight="1" x14ac:dyDescent="0.15">
      <c r="A522" s="4"/>
      <c r="B522" s="1"/>
      <c r="C522" s="1"/>
      <c r="D522" s="3"/>
      <c r="E522" s="316"/>
      <c r="F522" s="4"/>
      <c r="G522" s="3"/>
      <c r="H522" s="3"/>
      <c r="I522" s="3"/>
      <c r="J522" s="2"/>
      <c r="K522" s="2"/>
      <c r="L522" s="1"/>
      <c r="M522" s="1"/>
      <c r="N522" s="1"/>
      <c r="O522" s="1"/>
      <c r="P522" s="1"/>
      <c r="Q522" s="1"/>
    </row>
    <row r="523" spans="1:17" ht="15.75" customHeight="1" x14ac:dyDescent="0.15">
      <c r="A523" s="4"/>
      <c r="B523" s="1"/>
      <c r="C523" s="1"/>
      <c r="D523" s="3"/>
      <c r="E523" s="316"/>
      <c r="F523" s="4"/>
      <c r="G523" s="3"/>
      <c r="H523" s="3"/>
      <c r="I523" s="3"/>
      <c r="J523" s="2"/>
      <c r="K523" s="2"/>
      <c r="L523" s="1"/>
      <c r="M523" s="1"/>
      <c r="N523" s="1"/>
      <c r="O523" s="1"/>
      <c r="P523" s="1"/>
      <c r="Q523" s="1"/>
    </row>
    <row r="524" spans="1:17" ht="15.75" customHeight="1" x14ac:dyDescent="0.15">
      <c r="A524" s="4"/>
      <c r="B524" s="1"/>
      <c r="C524" s="1"/>
      <c r="D524" s="3"/>
      <c r="E524" s="316"/>
      <c r="F524" s="4"/>
      <c r="G524" s="3"/>
      <c r="H524" s="3"/>
      <c r="I524" s="3"/>
      <c r="J524" s="2"/>
      <c r="K524" s="2"/>
      <c r="L524" s="1"/>
      <c r="M524" s="1"/>
      <c r="N524" s="1"/>
      <c r="O524" s="1"/>
      <c r="P524" s="1"/>
      <c r="Q524" s="1"/>
    </row>
    <row r="525" spans="1:17" ht="15.75" customHeight="1" x14ac:dyDescent="0.15">
      <c r="A525" s="4"/>
      <c r="B525" s="1"/>
      <c r="C525" s="1"/>
      <c r="D525" s="3"/>
      <c r="E525" s="316"/>
      <c r="F525" s="4"/>
      <c r="G525" s="3"/>
      <c r="H525" s="3"/>
      <c r="I525" s="3"/>
      <c r="J525" s="2"/>
      <c r="K525" s="2"/>
      <c r="L525" s="1"/>
      <c r="M525" s="1"/>
      <c r="N525" s="1"/>
      <c r="O525" s="1"/>
      <c r="P525" s="1"/>
      <c r="Q525" s="1"/>
    </row>
    <row r="526" spans="1:17" ht="15.75" customHeight="1" x14ac:dyDescent="0.15">
      <c r="A526" s="4"/>
      <c r="B526" s="1"/>
      <c r="C526" s="1"/>
      <c r="D526" s="3"/>
      <c r="E526" s="316"/>
      <c r="F526" s="4"/>
      <c r="G526" s="3"/>
      <c r="H526" s="3"/>
      <c r="I526" s="3"/>
      <c r="J526" s="2"/>
      <c r="K526" s="2"/>
      <c r="L526" s="1"/>
      <c r="M526" s="1"/>
      <c r="N526" s="1"/>
      <c r="O526" s="1"/>
      <c r="P526" s="1"/>
      <c r="Q526" s="1"/>
    </row>
    <row r="527" spans="1:17" ht="15.75" customHeight="1" x14ac:dyDescent="0.15">
      <c r="A527" s="4"/>
      <c r="B527" s="1"/>
      <c r="C527" s="1"/>
      <c r="D527" s="3"/>
      <c r="E527" s="316"/>
      <c r="F527" s="4"/>
      <c r="G527" s="3"/>
      <c r="H527" s="3"/>
      <c r="I527" s="3"/>
      <c r="J527" s="2"/>
      <c r="K527" s="2"/>
      <c r="L527" s="1"/>
      <c r="M527" s="1"/>
      <c r="N527" s="1"/>
      <c r="O527" s="1"/>
      <c r="P527" s="1"/>
      <c r="Q527" s="1"/>
    </row>
    <row r="528" spans="1:17" ht="15.75" customHeight="1" x14ac:dyDescent="0.15">
      <c r="A528" s="4"/>
      <c r="B528" s="1"/>
      <c r="C528" s="1"/>
      <c r="D528" s="3"/>
      <c r="E528" s="316"/>
      <c r="F528" s="4"/>
      <c r="G528" s="3"/>
      <c r="H528" s="3"/>
      <c r="I528" s="3"/>
      <c r="J528" s="2"/>
      <c r="K528" s="2"/>
      <c r="L528" s="1"/>
      <c r="M528" s="1"/>
      <c r="N528" s="1"/>
      <c r="O528" s="1"/>
      <c r="P528" s="1"/>
      <c r="Q528" s="1"/>
    </row>
    <row r="529" spans="1:17" ht="15.75" customHeight="1" x14ac:dyDescent="0.15">
      <c r="A529" s="4"/>
      <c r="B529" s="1"/>
      <c r="C529" s="1"/>
      <c r="D529" s="3"/>
      <c r="E529" s="316"/>
      <c r="F529" s="4"/>
      <c r="G529" s="3"/>
      <c r="H529" s="3"/>
      <c r="I529" s="3"/>
      <c r="J529" s="2"/>
      <c r="K529" s="2"/>
      <c r="L529" s="1"/>
      <c r="M529" s="1"/>
      <c r="N529" s="1"/>
      <c r="O529" s="1"/>
      <c r="P529" s="1"/>
      <c r="Q529" s="1"/>
    </row>
    <row r="530" spans="1:17" ht="15.75" customHeight="1" x14ac:dyDescent="0.15">
      <c r="A530" s="4"/>
      <c r="B530" s="1"/>
      <c r="C530" s="1"/>
      <c r="D530" s="3"/>
      <c r="E530" s="316"/>
      <c r="F530" s="4"/>
      <c r="G530" s="3"/>
      <c r="H530" s="3"/>
      <c r="I530" s="3"/>
      <c r="J530" s="2"/>
      <c r="K530" s="2"/>
      <c r="L530" s="1"/>
      <c r="M530" s="1"/>
      <c r="N530" s="1"/>
      <c r="O530" s="1"/>
      <c r="P530" s="1"/>
      <c r="Q530" s="1"/>
    </row>
    <row r="531" spans="1:17" ht="15.75" customHeight="1" x14ac:dyDescent="0.15">
      <c r="A531" s="4"/>
      <c r="B531" s="1"/>
      <c r="C531" s="1"/>
      <c r="D531" s="3"/>
      <c r="E531" s="316"/>
      <c r="F531" s="4"/>
      <c r="G531" s="3"/>
      <c r="H531" s="3"/>
      <c r="I531" s="3"/>
      <c r="J531" s="2"/>
      <c r="K531" s="2"/>
      <c r="L531" s="1"/>
      <c r="M531" s="1"/>
      <c r="N531" s="1"/>
      <c r="O531" s="1"/>
      <c r="P531" s="1"/>
      <c r="Q531" s="1"/>
    </row>
    <row r="532" spans="1:17" ht="15.75" customHeight="1" x14ac:dyDescent="0.15">
      <c r="A532" s="4"/>
      <c r="B532" s="1"/>
      <c r="C532" s="1"/>
      <c r="D532" s="3"/>
      <c r="E532" s="316"/>
      <c r="F532" s="4"/>
      <c r="G532" s="3"/>
      <c r="H532" s="3"/>
      <c r="I532" s="3"/>
      <c r="J532" s="2"/>
      <c r="K532" s="2"/>
      <c r="L532" s="1"/>
      <c r="M532" s="1"/>
      <c r="N532" s="1"/>
      <c r="O532" s="1"/>
      <c r="P532" s="1"/>
      <c r="Q532" s="1"/>
    </row>
    <row r="533" spans="1:17" ht="15.75" customHeight="1" x14ac:dyDescent="0.15">
      <c r="A533" s="4"/>
      <c r="B533" s="1"/>
      <c r="C533" s="1"/>
      <c r="D533" s="3"/>
      <c r="E533" s="316"/>
      <c r="F533" s="4"/>
      <c r="G533" s="3"/>
      <c r="H533" s="3"/>
      <c r="I533" s="3"/>
      <c r="J533" s="2"/>
      <c r="K533" s="2"/>
      <c r="L533" s="1"/>
      <c r="M533" s="1"/>
      <c r="N533" s="1"/>
      <c r="O533" s="1"/>
      <c r="P533" s="1"/>
      <c r="Q533" s="1"/>
    </row>
    <row r="534" spans="1:17" ht="15.75" customHeight="1" x14ac:dyDescent="0.15">
      <c r="A534" s="4"/>
      <c r="B534" s="1"/>
      <c r="C534" s="1"/>
      <c r="D534" s="3"/>
      <c r="E534" s="316"/>
      <c r="F534" s="4"/>
      <c r="G534" s="3"/>
      <c r="H534" s="3"/>
      <c r="I534" s="3"/>
      <c r="J534" s="2"/>
      <c r="K534" s="2"/>
      <c r="L534" s="1"/>
      <c r="M534" s="1"/>
      <c r="N534" s="1"/>
      <c r="O534" s="1"/>
      <c r="P534" s="1"/>
      <c r="Q534" s="1"/>
    </row>
    <row r="535" spans="1:17" ht="15.75" customHeight="1" x14ac:dyDescent="0.15">
      <c r="A535" s="4"/>
      <c r="B535" s="1"/>
      <c r="C535" s="1"/>
      <c r="D535" s="3"/>
      <c r="E535" s="316"/>
      <c r="F535" s="4"/>
      <c r="G535" s="3"/>
      <c r="H535" s="3"/>
      <c r="I535" s="3"/>
      <c r="J535" s="2"/>
      <c r="K535" s="2"/>
      <c r="L535" s="1"/>
      <c r="M535" s="1"/>
      <c r="N535" s="1"/>
      <c r="O535" s="1"/>
      <c r="P535" s="1"/>
      <c r="Q535" s="1"/>
    </row>
    <row r="536" spans="1:17" ht="15.75" customHeight="1" x14ac:dyDescent="0.15">
      <c r="A536" s="4"/>
      <c r="B536" s="1"/>
      <c r="C536" s="1"/>
      <c r="D536" s="3"/>
      <c r="E536" s="316"/>
      <c r="F536" s="4"/>
      <c r="G536" s="3"/>
      <c r="H536" s="3"/>
      <c r="I536" s="3"/>
      <c r="J536" s="2"/>
      <c r="K536" s="2"/>
      <c r="L536" s="1"/>
      <c r="M536" s="1"/>
      <c r="N536" s="1"/>
      <c r="O536" s="1"/>
      <c r="P536" s="1"/>
      <c r="Q536" s="1"/>
    </row>
    <row r="537" spans="1:17" ht="15.75" customHeight="1" x14ac:dyDescent="0.15">
      <c r="A537" s="4"/>
      <c r="B537" s="1"/>
      <c r="C537" s="1"/>
      <c r="D537" s="3"/>
      <c r="E537" s="316"/>
      <c r="F537" s="4"/>
      <c r="G537" s="3"/>
      <c r="H537" s="3"/>
      <c r="I537" s="3"/>
      <c r="J537" s="2"/>
      <c r="K537" s="2"/>
      <c r="L537" s="1"/>
      <c r="M537" s="1"/>
      <c r="N537" s="1"/>
      <c r="O537" s="1"/>
      <c r="P537" s="1"/>
      <c r="Q537" s="1"/>
    </row>
    <row r="538" spans="1:17" ht="15.75" customHeight="1" x14ac:dyDescent="0.15">
      <c r="A538" s="4"/>
      <c r="B538" s="1"/>
      <c r="C538" s="1"/>
      <c r="D538" s="3"/>
      <c r="E538" s="316"/>
      <c r="F538" s="4"/>
      <c r="G538" s="3"/>
      <c r="H538" s="3"/>
      <c r="I538" s="3"/>
      <c r="J538" s="2"/>
      <c r="K538" s="2"/>
      <c r="L538" s="1"/>
      <c r="M538" s="1"/>
      <c r="N538" s="1"/>
      <c r="O538" s="1"/>
      <c r="P538" s="1"/>
      <c r="Q538" s="1"/>
    </row>
    <row r="539" spans="1:17" ht="15.75" customHeight="1" x14ac:dyDescent="0.15">
      <c r="A539" s="4"/>
      <c r="B539" s="1"/>
      <c r="C539" s="1"/>
      <c r="D539" s="3"/>
      <c r="E539" s="316"/>
      <c r="F539" s="4"/>
      <c r="G539" s="3"/>
      <c r="H539" s="3"/>
      <c r="I539" s="3"/>
      <c r="J539" s="2"/>
      <c r="K539" s="2"/>
      <c r="L539" s="1"/>
      <c r="M539" s="1"/>
      <c r="N539" s="1"/>
      <c r="O539" s="1"/>
      <c r="P539" s="1"/>
      <c r="Q539" s="1"/>
    </row>
    <row r="540" spans="1:17" ht="15.75" customHeight="1" x14ac:dyDescent="0.15">
      <c r="A540" s="4"/>
      <c r="B540" s="1"/>
      <c r="C540" s="1"/>
      <c r="D540" s="3"/>
      <c r="E540" s="316"/>
      <c r="F540" s="4"/>
      <c r="G540" s="3"/>
      <c r="H540" s="3"/>
      <c r="I540" s="3"/>
      <c r="J540" s="2"/>
      <c r="K540" s="2"/>
      <c r="L540" s="1"/>
      <c r="M540" s="1"/>
      <c r="N540" s="1"/>
      <c r="O540" s="1"/>
      <c r="P540" s="1"/>
      <c r="Q540" s="1"/>
    </row>
    <row r="541" spans="1:17" ht="15.75" customHeight="1" x14ac:dyDescent="0.15">
      <c r="A541" s="4"/>
      <c r="B541" s="1"/>
      <c r="C541" s="1"/>
      <c r="D541" s="3"/>
      <c r="E541" s="316"/>
      <c r="F541" s="4"/>
      <c r="G541" s="3"/>
      <c r="H541" s="3"/>
      <c r="I541" s="3"/>
      <c r="J541" s="2"/>
      <c r="K541" s="2"/>
      <c r="L541" s="1"/>
      <c r="M541" s="1"/>
      <c r="N541" s="1"/>
      <c r="O541" s="1"/>
      <c r="P541" s="1"/>
      <c r="Q541" s="1"/>
    </row>
    <row r="542" spans="1:17" ht="15.75" customHeight="1" x14ac:dyDescent="0.15">
      <c r="A542" s="4"/>
      <c r="B542" s="1"/>
      <c r="C542" s="1"/>
      <c r="D542" s="3"/>
      <c r="E542" s="316"/>
      <c r="F542" s="4"/>
      <c r="G542" s="3"/>
      <c r="H542" s="3"/>
      <c r="I542" s="3"/>
      <c r="J542" s="2"/>
      <c r="K542" s="2"/>
      <c r="L542" s="1"/>
      <c r="M542" s="1"/>
      <c r="N542" s="1"/>
      <c r="O542" s="1"/>
      <c r="P542" s="1"/>
      <c r="Q542" s="1"/>
    </row>
    <row r="543" spans="1:17" ht="15.75" customHeight="1" x14ac:dyDescent="0.15">
      <c r="A543" s="4"/>
      <c r="B543" s="1"/>
      <c r="C543" s="1"/>
      <c r="D543" s="3"/>
      <c r="E543" s="316"/>
      <c r="F543" s="4"/>
      <c r="G543" s="3"/>
      <c r="H543" s="3"/>
      <c r="I543" s="3"/>
      <c r="J543" s="2"/>
      <c r="K543" s="2"/>
      <c r="L543" s="1"/>
      <c r="M543" s="1"/>
      <c r="N543" s="1"/>
      <c r="O543" s="1"/>
      <c r="P543" s="1"/>
      <c r="Q543" s="1"/>
    </row>
    <row r="544" spans="1:17" ht="15.75" customHeight="1" x14ac:dyDescent="0.15">
      <c r="A544" s="4"/>
      <c r="B544" s="1"/>
      <c r="C544" s="1"/>
      <c r="D544" s="3"/>
      <c r="E544" s="316"/>
      <c r="F544" s="4"/>
      <c r="G544" s="3"/>
      <c r="H544" s="3"/>
      <c r="I544" s="3"/>
      <c r="J544" s="2"/>
      <c r="K544" s="2"/>
      <c r="L544" s="1"/>
      <c r="M544" s="1"/>
      <c r="N544" s="1"/>
      <c r="O544" s="1"/>
      <c r="P544" s="1"/>
      <c r="Q544" s="1"/>
    </row>
    <row r="545" spans="1:17" ht="15.75" customHeight="1" x14ac:dyDescent="0.15">
      <c r="A545" s="4"/>
      <c r="B545" s="1"/>
      <c r="C545" s="1"/>
      <c r="D545" s="3"/>
      <c r="E545" s="316"/>
      <c r="F545" s="4"/>
      <c r="G545" s="3"/>
      <c r="H545" s="3"/>
      <c r="I545" s="3"/>
      <c r="J545" s="2"/>
      <c r="K545" s="2"/>
      <c r="L545" s="1"/>
      <c r="M545" s="1"/>
      <c r="N545" s="1"/>
      <c r="O545" s="1"/>
      <c r="P545" s="1"/>
      <c r="Q545" s="1"/>
    </row>
    <row r="546" spans="1:17" ht="15.75" customHeight="1" x14ac:dyDescent="0.15">
      <c r="A546" s="4"/>
      <c r="B546" s="1"/>
      <c r="C546" s="1"/>
      <c r="D546" s="3"/>
      <c r="E546" s="316"/>
      <c r="F546" s="4"/>
      <c r="G546" s="3"/>
      <c r="H546" s="3"/>
      <c r="I546" s="3"/>
      <c r="J546" s="2"/>
      <c r="K546" s="2"/>
      <c r="L546" s="1"/>
      <c r="M546" s="1"/>
      <c r="N546" s="1"/>
      <c r="O546" s="1"/>
      <c r="P546" s="1"/>
      <c r="Q546" s="1"/>
    </row>
    <row r="547" spans="1:17" ht="15.75" customHeight="1" x14ac:dyDescent="0.15">
      <c r="A547" s="4"/>
      <c r="B547" s="1"/>
      <c r="C547" s="1"/>
      <c r="D547" s="3"/>
      <c r="E547" s="316"/>
      <c r="F547" s="4"/>
      <c r="G547" s="3"/>
      <c r="H547" s="3"/>
      <c r="I547" s="3"/>
      <c r="J547" s="2"/>
      <c r="K547" s="2"/>
      <c r="L547" s="1"/>
      <c r="M547" s="1"/>
      <c r="N547" s="1"/>
      <c r="O547" s="1"/>
      <c r="P547" s="1"/>
      <c r="Q547" s="1"/>
    </row>
    <row r="548" spans="1:17" ht="15.75" customHeight="1" x14ac:dyDescent="0.15">
      <c r="A548" s="4"/>
      <c r="B548" s="1"/>
      <c r="C548" s="1"/>
      <c r="D548" s="3"/>
      <c r="E548" s="316"/>
      <c r="F548" s="4"/>
      <c r="G548" s="3"/>
      <c r="H548" s="3"/>
      <c r="I548" s="3"/>
      <c r="J548" s="2"/>
      <c r="K548" s="2"/>
      <c r="L548" s="1"/>
      <c r="M548" s="1"/>
      <c r="N548" s="1"/>
      <c r="O548" s="1"/>
      <c r="P548" s="1"/>
      <c r="Q548" s="1"/>
    </row>
    <row r="549" spans="1:17" ht="15.75" customHeight="1" x14ac:dyDescent="0.15">
      <c r="A549" s="4"/>
      <c r="B549" s="1"/>
      <c r="C549" s="1"/>
      <c r="D549" s="3"/>
      <c r="E549" s="316"/>
      <c r="F549" s="4"/>
      <c r="G549" s="3"/>
      <c r="H549" s="3"/>
      <c r="I549" s="3"/>
      <c r="J549" s="2"/>
      <c r="K549" s="2"/>
      <c r="L549" s="1"/>
      <c r="M549" s="1"/>
      <c r="N549" s="1"/>
      <c r="O549" s="1"/>
      <c r="P549" s="1"/>
      <c r="Q549" s="1"/>
    </row>
    <row r="550" spans="1:17" ht="15.75" customHeight="1" x14ac:dyDescent="0.15">
      <c r="A550" s="4"/>
      <c r="B550" s="1"/>
      <c r="C550" s="1"/>
      <c r="D550" s="3"/>
      <c r="E550" s="316"/>
      <c r="F550" s="4"/>
      <c r="G550" s="3"/>
      <c r="H550" s="3"/>
      <c r="I550" s="3"/>
      <c r="J550" s="2"/>
      <c r="K550" s="2"/>
      <c r="L550" s="1"/>
      <c r="M550" s="1"/>
      <c r="N550" s="1"/>
      <c r="O550" s="1"/>
      <c r="P550" s="1"/>
      <c r="Q550" s="1"/>
    </row>
    <row r="551" spans="1:17" ht="15.75" customHeight="1" x14ac:dyDescent="0.15">
      <c r="A551" s="4"/>
      <c r="B551" s="1"/>
      <c r="C551" s="1"/>
      <c r="D551" s="3"/>
      <c r="E551" s="316"/>
      <c r="F551" s="4"/>
      <c r="G551" s="3"/>
      <c r="H551" s="3"/>
      <c r="I551" s="3"/>
      <c r="J551" s="2"/>
      <c r="K551" s="2"/>
      <c r="L551" s="1"/>
      <c r="M551" s="1"/>
      <c r="N551" s="1"/>
      <c r="O551" s="1"/>
      <c r="P551" s="1"/>
      <c r="Q551" s="1"/>
    </row>
    <row r="552" spans="1:17" ht="15.75" customHeight="1" x14ac:dyDescent="0.15">
      <c r="A552" s="4"/>
      <c r="B552" s="1"/>
      <c r="C552" s="1"/>
      <c r="D552" s="3"/>
      <c r="E552" s="316"/>
      <c r="F552" s="4"/>
      <c r="G552" s="3"/>
      <c r="H552" s="3"/>
      <c r="I552" s="3"/>
      <c r="J552" s="2"/>
      <c r="K552" s="2"/>
      <c r="L552" s="1"/>
      <c r="M552" s="1"/>
      <c r="N552" s="1"/>
      <c r="O552" s="1"/>
      <c r="P552" s="1"/>
      <c r="Q552" s="1"/>
    </row>
    <row r="553" spans="1:17" ht="15.75" customHeight="1" x14ac:dyDescent="0.15">
      <c r="A553" s="4"/>
      <c r="B553" s="1"/>
      <c r="C553" s="1"/>
      <c r="D553" s="3"/>
      <c r="E553" s="316"/>
      <c r="F553" s="4"/>
      <c r="G553" s="3"/>
      <c r="H553" s="3"/>
      <c r="I553" s="3"/>
      <c r="J553" s="2"/>
      <c r="K553" s="2"/>
      <c r="L553" s="1"/>
      <c r="M553" s="1"/>
      <c r="N553" s="1"/>
      <c r="O553" s="1"/>
      <c r="P553" s="1"/>
      <c r="Q553" s="1"/>
    </row>
    <row r="554" spans="1:17" ht="15.75" customHeight="1" x14ac:dyDescent="0.15">
      <c r="A554" s="4"/>
      <c r="B554" s="1"/>
      <c r="C554" s="1"/>
      <c r="D554" s="3"/>
      <c r="E554" s="316"/>
      <c r="F554" s="4"/>
      <c r="G554" s="3"/>
      <c r="H554" s="3"/>
      <c r="I554" s="3"/>
      <c r="J554" s="2"/>
      <c r="K554" s="2"/>
      <c r="L554" s="1"/>
      <c r="M554" s="1"/>
      <c r="N554" s="1"/>
      <c r="O554" s="1"/>
      <c r="P554" s="1"/>
      <c r="Q554" s="1"/>
    </row>
    <row r="555" spans="1:17" ht="15.75" customHeight="1" x14ac:dyDescent="0.15">
      <c r="A555" s="4"/>
      <c r="B555" s="1"/>
      <c r="C555" s="1"/>
      <c r="D555" s="3"/>
      <c r="E555" s="316"/>
      <c r="F555" s="4"/>
      <c r="G555" s="3"/>
      <c r="H555" s="3"/>
      <c r="I555" s="3"/>
      <c r="J555" s="2"/>
      <c r="K555" s="2"/>
      <c r="L555" s="1"/>
      <c r="M555" s="1"/>
      <c r="N555" s="1"/>
      <c r="O555" s="1"/>
      <c r="P555" s="1"/>
      <c r="Q555" s="1"/>
    </row>
    <row r="556" spans="1:17" ht="15.75" customHeight="1" x14ac:dyDescent="0.15">
      <c r="A556" s="4"/>
      <c r="B556" s="1"/>
      <c r="C556" s="1"/>
      <c r="D556" s="3"/>
      <c r="E556" s="316"/>
      <c r="F556" s="4"/>
      <c r="G556" s="3"/>
      <c r="H556" s="3"/>
      <c r="I556" s="3"/>
      <c r="J556" s="2"/>
      <c r="K556" s="2"/>
      <c r="L556" s="1"/>
      <c r="M556" s="1"/>
      <c r="N556" s="1"/>
      <c r="O556" s="1"/>
      <c r="P556" s="1"/>
      <c r="Q556" s="1"/>
    </row>
    <row r="557" spans="1:17" ht="15.75" customHeight="1" x14ac:dyDescent="0.15">
      <c r="A557" s="4"/>
      <c r="B557" s="1"/>
      <c r="C557" s="1"/>
      <c r="D557" s="3"/>
      <c r="E557" s="316"/>
      <c r="F557" s="4"/>
      <c r="G557" s="3"/>
      <c r="H557" s="3"/>
      <c r="I557" s="3"/>
      <c r="J557" s="2"/>
      <c r="K557" s="2"/>
      <c r="L557" s="1"/>
      <c r="M557" s="1"/>
      <c r="N557" s="1"/>
      <c r="O557" s="1"/>
      <c r="P557" s="1"/>
      <c r="Q557" s="1"/>
    </row>
    <row r="558" spans="1:17" ht="15.75" customHeight="1" x14ac:dyDescent="0.15">
      <c r="A558" s="4"/>
      <c r="B558" s="1"/>
      <c r="C558" s="1"/>
      <c r="D558" s="3"/>
      <c r="E558" s="316"/>
      <c r="F558" s="4"/>
      <c r="G558" s="3"/>
      <c r="H558" s="3"/>
      <c r="I558" s="3"/>
      <c r="J558" s="2"/>
      <c r="K558" s="2"/>
      <c r="L558" s="1"/>
      <c r="M558" s="1"/>
      <c r="N558" s="1"/>
      <c r="O558" s="1"/>
      <c r="P558" s="1"/>
      <c r="Q558" s="1"/>
    </row>
    <row r="559" spans="1:17" ht="15.75" customHeight="1" x14ac:dyDescent="0.15">
      <c r="A559" s="4"/>
      <c r="B559" s="1"/>
      <c r="C559" s="1"/>
      <c r="D559" s="3"/>
      <c r="E559" s="316"/>
      <c r="F559" s="4"/>
      <c r="G559" s="3"/>
      <c r="H559" s="3"/>
      <c r="I559" s="3"/>
      <c r="J559" s="2"/>
      <c r="K559" s="2"/>
      <c r="L559" s="1"/>
      <c r="M559" s="1"/>
      <c r="N559" s="1"/>
      <c r="O559" s="1"/>
      <c r="P559" s="1"/>
      <c r="Q559" s="1"/>
    </row>
    <row r="560" spans="1:17" ht="15.75" customHeight="1" x14ac:dyDescent="0.15">
      <c r="A560" s="4"/>
      <c r="B560" s="1"/>
      <c r="C560" s="1"/>
      <c r="D560" s="3"/>
      <c r="E560" s="316"/>
      <c r="F560" s="4"/>
      <c r="G560" s="3"/>
      <c r="H560" s="3"/>
      <c r="I560" s="3"/>
      <c r="J560" s="2"/>
      <c r="K560" s="2"/>
      <c r="L560" s="1"/>
      <c r="M560" s="1"/>
      <c r="N560" s="1"/>
      <c r="O560" s="1"/>
      <c r="P560" s="1"/>
      <c r="Q560" s="1"/>
    </row>
    <row r="561" spans="1:17" ht="15.75" customHeight="1" x14ac:dyDescent="0.15">
      <c r="A561" s="4"/>
      <c r="B561" s="1"/>
      <c r="C561" s="1"/>
      <c r="D561" s="3"/>
      <c r="E561" s="316"/>
      <c r="F561" s="4"/>
      <c r="G561" s="3"/>
      <c r="H561" s="3"/>
      <c r="I561" s="3"/>
      <c r="J561" s="2"/>
      <c r="K561" s="2"/>
      <c r="L561" s="1"/>
      <c r="M561" s="1"/>
      <c r="N561" s="1"/>
      <c r="O561" s="1"/>
      <c r="P561" s="1"/>
      <c r="Q561" s="1"/>
    </row>
    <row r="562" spans="1:17" ht="15.75" customHeight="1" x14ac:dyDescent="0.15">
      <c r="A562" s="4"/>
      <c r="B562" s="1"/>
      <c r="C562" s="1"/>
      <c r="D562" s="3"/>
      <c r="E562" s="316"/>
      <c r="F562" s="4"/>
      <c r="G562" s="3"/>
      <c r="H562" s="3"/>
      <c r="I562" s="3"/>
      <c r="J562" s="2"/>
      <c r="K562" s="2"/>
      <c r="L562" s="1"/>
      <c r="M562" s="1"/>
      <c r="N562" s="1"/>
      <c r="O562" s="1"/>
      <c r="P562" s="1"/>
      <c r="Q562" s="1"/>
    </row>
    <row r="563" spans="1:17" ht="15.75" customHeight="1" x14ac:dyDescent="0.15">
      <c r="A563" s="4"/>
      <c r="B563" s="1"/>
      <c r="C563" s="1"/>
      <c r="D563" s="3"/>
      <c r="E563" s="316"/>
      <c r="F563" s="4"/>
      <c r="G563" s="3"/>
      <c r="H563" s="3"/>
      <c r="I563" s="3"/>
      <c r="J563" s="2"/>
      <c r="K563" s="2"/>
      <c r="L563" s="1"/>
      <c r="M563" s="1"/>
      <c r="N563" s="1"/>
      <c r="O563" s="1"/>
      <c r="P563" s="1"/>
      <c r="Q563" s="1"/>
    </row>
    <row r="564" spans="1:17" ht="15.75" customHeight="1" x14ac:dyDescent="0.15">
      <c r="A564" s="4"/>
      <c r="B564" s="1"/>
      <c r="C564" s="1"/>
      <c r="D564" s="3"/>
      <c r="E564" s="316"/>
      <c r="F564" s="4"/>
      <c r="G564" s="3"/>
      <c r="H564" s="3"/>
      <c r="I564" s="3"/>
      <c r="J564" s="2"/>
      <c r="K564" s="2"/>
      <c r="L564" s="1"/>
      <c r="M564" s="1"/>
      <c r="N564" s="1"/>
      <c r="O564" s="1"/>
      <c r="P564" s="1"/>
      <c r="Q564" s="1"/>
    </row>
    <row r="565" spans="1:17" ht="15.75" customHeight="1" x14ac:dyDescent="0.15">
      <c r="A565" s="4"/>
      <c r="B565" s="1"/>
      <c r="C565" s="1"/>
      <c r="D565" s="3"/>
      <c r="E565" s="316"/>
      <c r="F565" s="4"/>
      <c r="G565" s="3"/>
      <c r="H565" s="3"/>
      <c r="I565" s="3"/>
      <c r="J565" s="2"/>
      <c r="K565" s="2"/>
      <c r="L565" s="1"/>
      <c r="M565" s="1"/>
      <c r="N565" s="1"/>
      <c r="O565" s="1"/>
      <c r="P565" s="1"/>
      <c r="Q565" s="1"/>
    </row>
    <row r="566" spans="1:17" ht="15.75" customHeight="1" x14ac:dyDescent="0.15">
      <c r="A566" s="4"/>
      <c r="B566" s="1"/>
      <c r="C566" s="1"/>
      <c r="D566" s="3"/>
      <c r="E566" s="316"/>
      <c r="F566" s="4"/>
      <c r="G566" s="3"/>
      <c r="H566" s="3"/>
      <c r="I566" s="3"/>
      <c r="J566" s="2"/>
      <c r="K566" s="2"/>
      <c r="L566" s="1"/>
      <c r="M566" s="1"/>
      <c r="N566" s="1"/>
      <c r="O566" s="1"/>
      <c r="P566" s="1"/>
      <c r="Q566" s="1"/>
    </row>
    <row r="567" spans="1:17" ht="15.75" customHeight="1" x14ac:dyDescent="0.15">
      <c r="A567" s="4"/>
      <c r="B567" s="1"/>
      <c r="C567" s="1"/>
      <c r="D567" s="3"/>
      <c r="E567" s="316"/>
      <c r="F567" s="4"/>
      <c r="G567" s="3"/>
      <c r="H567" s="3"/>
      <c r="I567" s="3"/>
      <c r="J567" s="2"/>
      <c r="K567" s="2"/>
      <c r="L567" s="1"/>
      <c r="M567" s="1"/>
      <c r="N567" s="1"/>
      <c r="O567" s="1"/>
      <c r="P567" s="1"/>
      <c r="Q567" s="1"/>
    </row>
    <row r="568" spans="1:17" ht="15.75" customHeight="1" x14ac:dyDescent="0.15">
      <c r="A568" s="4"/>
      <c r="B568" s="1"/>
      <c r="C568" s="1"/>
      <c r="D568" s="3"/>
      <c r="E568" s="316"/>
      <c r="F568" s="4"/>
      <c r="G568" s="3"/>
      <c r="H568" s="3"/>
      <c r="I568" s="3"/>
      <c r="J568" s="2"/>
      <c r="K568" s="2"/>
      <c r="L568" s="1"/>
      <c r="M568" s="1"/>
      <c r="N568" s="1"/>
      <c r="O568" s="1"/>
      <c r="P568" s="1"/>
      <c r="Q568" s="1"/>
    </row>
    <row r="569" spans="1:17" ht="15.75" customHeight="1" x14ac:dyDescent="0.15">
      <c r="A569" s="4"/>
      <c r="B569" s="1"/>
      <c r="C569" s="1"/>
      <c r="D569" s="3"/>
      <c r="E569" s="316"/>
      <c r="F569" s="4"/>
      <c r="G569" s="3"/>
      <c r="H569" s="3"/>
      <c r="I569" s="3"/>
      <c r="J569" s="2"/>
      <c r="K569" s="2"/>
      <c r="L569" s="1"/>
      <c r="M569" s="1"/>
      <c r="N569" s="1"/>
      <c r="O569" s="1"/>
      <c r="P569" s="1"/>
      <c r="Q569" s="1"/>
    </row>
    <row r="570" spans="1:17" ht="15.75" customHeight="1" x14ac:dyDescent="0.15">
      <c r="A570" s="4"/>
      <c r="B570" s="1"/>
      <c r="C570" s="1"/>
      <c r="D570" s="3"/>
      <c r="E570" s="316"/>
      <c r="F570" s="4"/>
      <c r="G570" s="3"/>
      <c r="H570" s="3"/>
      <c r="I570" s="3"/>
      <c r="J570" s="2"/>
      <c r="K570" s="2"/>
      <c r="L570" s="1"/>
      <c r="M570" s="1"/>
      <c r="N570" s="1"/>
      <c r="O570" s="1"/>
      <c r="P570" s="1"/>
      <c r="Q570" s="1"/>
    </row>
    <row r="571" spans="1:17" ht="15.75" customHeight="1" x14ac:dyDescent="0.15">
      <c r="A571" s="4"/>
      <c r="B571" s="1"/>
      <c r="C571" s="1"/>
      <c r="D571" s="3"/>
      <c r="E571" s="316"/>
      <c r="F571" s="4"/>
      <c r="G571" s="3"/>
      <c r="H571" s="3"/>
      <c r="I571" s="3"/>
      <c r="J571" s="2"/>
      <c r="K571" s="2"/>
      <c r="L571" s="1"/>
      <c r="M571" s="1"/>
      <c r="N571" s="1"/>
      <c r="O571" s="1"/>
      <c r="P571" s="1"/>
      <c r="Q571" s="1"/>
    </row>
    <row r="572" spans="1:17" ht="15.75" customHeight="1" x14ac:dyDescent="0.15">
      <c r="A572" s="4"/>
      <c r="B572" s="1"/>
      <c r="C572" s="1"/>
      <c r="D572" s="3"/>
      <c r="E572" s="316"/>
      <c r="F572" s="4"/>
      <c r="G572" s="3"/>
      <c r="H572" s="3"/>
      <c r="I572" s="3"/>
      <c r="J572" s="2"/>
      <c r="K572" s="2"/>
      <c r="L572" s="1"/>
      <c r="M572" s="1"/>
      <c r="N572" s="1"/>
      <c r="O572" s="1"/>
      <c r="P572" s="1"/>
      <c r="Q572" s="1"/>
    </row>
    <row r="573" spans="1:17" ht="15.75" customHeight="1" x14ac:dyDescent="0.15">
      <c r="A573" s="4"/>
      <c r="B573" s="1"/>
      <c r="C573" s="1"/>
      <c r="D573" s="3"/>
      <c r="E573" s="316"/>
      <c r="F573" s="4"/>
      <c r="G573" s="3"/>
      <c r="H573" s="3"/>
      <c r="I573" s="3"/>
      <c r="J573" s="2"/>
      <c r="K573" s="2"/>
      <c r="L573" s="1"/>
      <c r="M573" s="1"/>
      <c r="N573" s="1"/>
      <c r="O573" s="1"/>
      <c r="P573" s="1"/>
      <c r="Q573" s="1"/>
    </row>
    <row r="574" spans="1:17" ht="15.75" customHeight="1" x14ac:dyDescent="0.15">
      <c r="A574" s="4"/>
      <c r="B574" s="1"/>
      <c r="C574" s="1"/>
      <c r="D574" s="3"/>
      <c r="E574" s="316"/>
      <c r="F574" s="4"/>
      <c r="G574" s="3"/>
      <c r="H574" s="3"/>
      <c r="I574" s="3"/>
      <c r="J574" s="2"/>
      <c r="K574" s="2"/>
      <c r="L574" s="1"/>
      <c r="M574" s="1"/>
      <c r="N574" s="1"/>
      <c r="O574" s="1"/>
      <c r="P574" s="1"/>
      <c r="Q574" s="1"/>
    </row>
    <row r="575" spans="1:17" ht="15.75" customHeight="1" x14ac:dyDescent="0.15">
      <c r="A575" s="4"/>
      <c r="B575" s="1"/>
      <c r="C575" s="1"/>
      <c r="D575" s="3"/>
      <c r="E575" s="316"/>
      <c r="F575" s="4"/>
      <c r="G575" s="3"/>
      <c r="H575" s="3"/>
      <c r="I575" s="3"/>
      <c r="J575" s="2"/>
      <c r="K575" s="2"/>
      <c r="L575" s="1"/>
      <c r="M575" s="1"/>
      <c r="N575" s="1"/>
      <c r="O575" s="1"/>
      <c r="P575" s="1"/>
      <c r="Q575" s="1"/>
    </row>
    <row r="576" spans="1:17" ht="15.75" customHeight="1" x14ac:dyDescent="0.15">
      <c r="A576" s="4"/>
      <c r="B576" s="1"/>
      <c r="C576" s="1"/>
      <c r="D576" s="3"/>
      <c r="E576" s="316"/>
      <c r="F576" s="4"/>
      <c r="G576" s="3"/>
      <c r="H576" s="3"/>
      <c r="I576" s="3"/>
      <c r="J576" s="2"/>
      <c r="K576" s="2"/>
      <c r="L576" s="1"/>
      <c r="M576" s="1"/>
      <c r="N576" s="1"/>
      <c r="O576" s="1"/>
      <c r="P576" s="1"/>
      <c r="Q576" s="1"/>
    </row>
    <row r="577" spans="1:17" ht="15.75" customHeight="1" x14ac:dyDescent="0.15">
      <c r="A577" s="4"/>
      <c r="B577" s="1"/>
      <c r="C577" s="1"/>
      <c r="D577" s="3"/>
      <c r="E577" s="316"/>
      <c r="F577" s="4"/>
      <c r="G577" s="3"/>
      <c r="H577" s="3"/>
      <c r="I577" s="3"/>
      <c r="J577" s="2"/>
      <c r="K577" s="2"/>
      <c r="L577" s="1"/>
      <c r="M577" s="1"/>
      <c r="N577" s="1"/>
      <c r="O577" s="1"/>
      <c r="P577" s="1"/>
      <c r="Q577" s="1"/>
    </row>
    <row r="578" spans="1:17" ht="15.75" customHeight="1" x14ac:dyDescent="0.15">
      <c r="A578" s="4"/>
      <c r="B578" s="1"/>
      <c r="C578" s="1"/>
      <c r="D578" s="3"/>
      <c r="E578" s="316"/>
      <c r="F578" s="4"/>
      <c r="G578" s="3"/>
      <c r="H578" s="3"/>
      <c r="I578" s="3"/>
      <c r="J578" s="2"/>
      <c r="K578" s="2"/>
      <c r="L578" s="1"/>
      <c r="M578" s="1"/>
      <c r="N578" s="1"/>
      <c r="O578" s="1"/>
      <c r="P578" s="1"/>
      <c r="Q578" s="1"/>
    </row>
    <row r="579" spans="1:17" ht="15.75" customHeight="1" x14ac:dyDescent="0.15">
      <c r="A579" s="4"/>
      <c r="B579" s="1"/>
      <c r="C579" s="1"/>
      <c r="D579" s="3"/>
      <c r="E579" s="316"/>
      <c r="F579" s="4"/>
      <c r="G579" s="3"/>
      <c r="H579" s="3"/>
      <c r="I579" s="3"/>
      <c r="J579" s="2"/>
      <c r="K579" s="2"/>
      <c r="L579" s="1"/>
      <c r="M579" s="1"/>
      <c r="N579" s="1"/>
      <c r="O579" s="1"/>
      <c r="P579" s="1"/>
      <c r="Q579" s="1"/>
    </row>
    <row r="580" spans="1:17" ht="15.75" customHeight="1" x14ac:dyDescent="0.15">
      <c r="A580" s="4"/>
      <c r="B580" s="1"/>
      <c r="C580" s="1"/>
      <c r="D580" s="3"/>
      <c r="E580" s="316"/>
      <c r="F580" s="4"/>
      <c r="G580" s="3"/>
      <c r="H580" s="3"/>
      <c r="I580" s="3"/>
      <c r="J580" s="2"/>
      <c r="K580" s="2"/>
      <c r="L580" s="1"/>
      <c r="M580" s="1"/>
      <c r="N580" s="1"/>
      <c r="O580" s="1"/>
      <c r="P580" s="1"/>
      <c r="Q580" s="1"/>
    </row>
    <row r="581" spans="1:17" ht="15.75" customHeight="1" x14ac:dyDescent="0.15">
      <c r="A581" s="4"/>
      <c r="B581" s="1"/>
      <c r="C581" s="1"/>
      <c r="D581" s="3"/>
      <c r="E581" s="316"/>
      <c r="F581" s="4"/>
      <c r="G581" s="3"/>
      <c r="H581" s="3"/>
      <c r="I581" s="3"/>
      <c r="J581" s="2"/>
      <c r="K581" s="2"/>
      <c r="L581" s="1"/>
      <c r="M581" s="1"/>
      <c r="N581" s="1"/>
      <c r="O581" s="1"/>
      <c r="P581" s="1"/>
      <c r="Q581" s="1"/>
    </row>
    <row r="582" spans="1:17" ht="15.75" customHeight="1" x14ac:dyDescent="0.15">
      <c r="A582" s="4"/>
      <c r="B582" s="1"/>
      <c r="C582" s="1"/>
      <c r="D582" s="3"/>
      <c r="E582" s="316"/>
      <c r="F582" s="4"/>
      <c r="G582" s="3"/>
      <c r="H582" s="3"/>
      <c r="I582" s="3"/>
      <c r="J582" s="2"/>
      <c r="K582" s="2"/>
      <c r="L582" s="1"/>
      <c r="M582" s="1"/>
      <c r="N582" s="1"/>
      <c r="O582" s="1"/>
      <c r="P582" s="1"/>
      <c r="Q582" s="1"/>
    </row>
    <row r="583" spans="1:17" ht="15.75" customHeight="1" x14ac:dyDescent="0.15">
      <c r="A583" s="4"/>
      <c r="B583" s="1"/>
      <c r="C583" s="1"/>
      <c r="D583" s="3"/>
      <c r="E583" s="316"/>
      <c r="F583" s="4"/>
      <c r="G583" s="3"/>
      <c r="H583" s="3"/>
      <c r="I583" s="3"/>
      <c r="J583" s="2"/>
      <c r="K583" s="2"/>
      <c r="L583" s="1"/>
      <c r="M583" s="1"/>
      <c r="N583" s="1"/>
      <c r="O583" s="1"/>
      <c r="P583" s="1"/>
      <c r="Q583" s="1"/>
    </row>
    <row r="584" spans="1:17" ht="15.75" customHeight="1" x14ac:dyDescent="0.15">
      <c r="A584" s="4"/>
      <c r="B584" s="1"/>
      <c r="C584" s="1"/>
      <c r="D584" s="3"/>
      <c r="E584" s="316"/>
      <c r="F584" s="4"/>
      <c r="G584" s="3"/>
      <c r="H584" s="3"/>
      <c r="I584" s="3"/>
      <c r="J584" s="2"/>
      <c r="K584" s="2"/>
      <c r="L584" s="1"/>
      <c r="M584" s="1"/>
      <c r="N584" s="1"/>
      <c r="O584" s="1"/>
      <c r="P584" s="1"/>
      <c r="Q584" s="1"/>
    </row>
    <row r="585" spans="1:17" ht="15.75" customHeight="1" x14ac:dyDescent="0.15">
      <c r="A585" s="4"/>
      <c r="B585" s="1"/>
      <c r="C585" s="1"/>
      <c r="D585" s="3"/>
      <c r="E585" s="316"/>
      <c r="F585" s="4"/>
      <c r="G585" s="3"/>
      <c r="H585" s="3"/>
      <c r="I585" s="3"/>
      <c r="J585" s="2"/>
      <c r="K585" s="2"/>
      <c r="L585" s="1"/>
      <c r="M585" s="1"/>
      <c r="N585" s="1"/>
      <c r="O585" s="1"/>
      <c r="P585" s="1"/>
      <c r="Q585" s="1"/>
    </row>
    <row r="586" spans="1:17" ht="15.75" customHeight="1" x14ac:dyDescent="0.15">
      <c r="A586" s="4"/>
      <c r="B586" s="1"/>
      <c r="C586" s="1"/>
      <c r="D586" s="3"/>
      <c r="E586" s="316"/>
      <c r="F586" s="4"/>
      <c r="G586" s="3"/>
      <c r="H586" s="3"/>
      <c r="I586" s="3"/>
      <c r="J586" s="2"/>
      <c r="K586" s="2"/>
      <c r="L586" s="1"/>
      <c r="M586" s="1"/>
      <c r="N586" s="1"/>
      <c r="O586" s="1"/>
      <c r="P586" s="1"/>
      <c r="Q586" s="1"/>
    </row>
    <row r="587" spans="1:17" ht="15.75" customHeight="1" x14ac:dyDescent="0.15">
      <c r="A587" s="4"/>
      <c r="B587" s="1"/>
      <c r="C587" s="1"/>
      <c r="D587" s="3"/>
      <c r="E587" s="316"/>
      <c r="F587" s="4"/>
      <c r="G587" s="3"/>
      <c r="H587" s="3"/>
      <c r="I587" s="3"/>
      <c r="J587" s="2"/>
      <c r="K587" s="2"/>
      <c r="L587" s="1"/>
      <c r="M587" s="1"/>
      <c r="N587" s="1"/>
      <c r="O587" s="1"/>
      <c r="P587" s="1"/>
      <c r="Q587" s="1"/>
    </row>
    <row r="588" spans="1:17" ht="15.75" customHeight="1" x14ac:dyDescent="0.15">
      <c r="A588" s="4"/>
      <c r="B588" s="1"/>
      <c r="C588" s="1"/>
      <c r="D588" s="3"/>
      <c r="E588" s="316"/>
      <c r="F588" s="4"/>
      <c r="G588" s="3"/>
      <c r="H588" s="3"/>
      <c r="I588" s="3"/>
      <c r="J588" s="2"/>
      <c r="K588" s="2"/>
      <c r="L588" s="1"/>
      <c r="M588" s="1"/>
      <c r="N588" s="1"/>
      <c r="O588" s="1"/>
      <c r="P588" s="1"/>
      <c r="Q588" s="1"/>
    </row>
    <row r="589" spans="1:17" ht="15.75" customHeight="1" x14ac:dyDescent="0.15">
      <c r="A589" s="4"/>
      <c r="B589" s="1"/>
      <c r="C589" s="1"/>
      <c r="D589" s="3"/>
      <c r="E589" s="316"/>
      <c r="F589" s="4"/>
      <c r="G589" s="3"/>
      <c r="H589" s="3"/>
      <c r="I589" s="3"/>
      <c r="J589" s="2"/>
      <c r="K589" s="2"/>
      <c r="L589" s="1"/>
      <c r="M589" s="1"/>
      <c r="N589" s="1"/>
      <c r="O589" s="1"/>
      <c r="P589" s="1"/>
      <c r="Q589" s="1"/>
    </row>
    <row r="590" spans="1:17" ht="15.75" customHeight="1" x14ac:dyDescent="0.15">
      <c r="A590" s="4"/>
      <c r="B590" s="1"/>
      <c r="C590" s="1"/>
      <c r="D590" s="3"/>
      <c r="E590" s="316"/>
      <c r="F590" s="4"/>
      <c r="G590" s="3"/>
      <c r="H590" s="3"/>
      <c r="I590" s="3"/>
      <c r="J590" s="2"/>
      <c r="K590" s="2"/>
      <c r="L590" s="1"/>
      <c r="M590" s="1"/>
      <c r="N590" s="1"/>
      <c r="O590" s="1"/>
      <c r="P590" s="1"/>
      <c r="Q590" s="1"/>
    </row>
    <row r="591" spans="1:17" ht="15.75" customHeight="1" x14ac:dyDescent="0.15">
      <c r="A591" s="4"/>
      <c r="B591" s="1"/>
      <c r="C591" s="1"/>
      <c r="D591" s="3"/>
      <c r="E591" s="316"/>
      <c r="F591" s="4"/>
      <c r="G591" s="3"/>
      <c r="H591" s="3"/>
      <c r="I591" s="3"/>
      <c r="J591" s="2"/>
      <c r="K591" s="2"/>
      <c r="L591" s="1"/>
      <c r="M591" s="1"/>
      <c r="N591" s="1"/>
      <c r="O591" s="1"/>
      <c r="P591" s="1"/>
      <c r="Q591" s="1"/>
    </row>
    <row r="592" spans="1:17" ht="15.75" customHeight="1" x14ac:dyDescent="0.15">
      <c r="A592" s="4"/>
      <c r="B592" s="1"/>
      <c r="C592" s="1"/>
      <c r="D592" s="3"/>
      <c r="E592" s="316"/>
      <c r="F592" s="4"/>
      <c r="G592" s="3"/>
      <c r="H592" s="3"/>
      <c r="I592" s="3"/>
      <c r="J592" s="2"/>
      <c r="K592" s="2"/>
      <c r="L592" s="1"/>
      <c r="M592" s="1"/>
      <c r="N592" s="1"/>
      <c r="O592" s="1"/>
      <c r="P592" s="1"/>
      <c r="Q592" s="1"/>
    </row>
    <row r="593" spans="1:17" ht="15.75" customHeight="1" x14ac:dyDescent="0.15">
      <c r="A593" s="4"/>
      <c r="B593" s="1"/>
      <c r="C593" s="1"/>
      <c r="D593" s="3"/>
      <c r="E593" s="316"/>
      <c r="F593" s="4"/>
      <c r="G593" s="3"/>
      <c r="H593" s="3"/>
      <c r="I593" s="3"/>
      <c r="J593" s="2"/>
      <c r="K593" s="2"/>
      <c r="L593" s="1"/>
      <c r="M593" s="1"/>
      <c r="N593" s="1"/>
      <c r="O593" s="1"/>
      <c r="P593" s="1"/>
      <c r="Q593" s="1"/>
    </row>
    <row r="594" spans="1:17" ht="15.75" customHeight="1" x14ac:dyDescent="0.15">
      <c r="A594" s="4"/>
      <c r="B594" s="1"/>
      <c r="C594" s="1"/>
      <c r="D594" s="3"/>
      <c r="E594" s="316"/>
      <c r="F594" s="4"/>
      <c r="G594" s="3"/>
      <c r="H594" s="3"/>
      <c r="I594" s="3"/>
      <c r="J594" s="2"/>
      <c r="K594" s="2"/>
      <c r="L594" s="1"/>
      <c r="M594" s="1"/>
      <c r="N594" s="1"/>
      <c r="O594" s="1"/>
      <c r="P594" s="1"/>
      <c r="Q594" s="1"/>
    </row>
    <row r="595" spans="1:17" ht="15.75" customHeight="1" x14ac:dyDescent="0.15">
      <c r="A595" s="4"/>
      <c r="B595" s="1"/>
      <c r="C595" s="1"/>
      <c r="D595" s="3"/>
      <c r="E595" s="316"/>
      <c r="F595" s="4"/>
      <c r="G595" s="3"/>
      <c r="H595" s="3"/>
      <c r="I595" s="3"/>
      <c r="J595" s="2"/>
      <c r="K595" s="2"/>
      <c r="L595" s="1"/>
      <c r="M595" s="1"/>
      <c r="N595" s="1"/>
      <c r="O595" s="1"/>
      <c r="P595" s="1"/>
      <c r="Q595" s="1"/>
    </row>
    <row r="596" spans="1:17" ht="15.75" customHeight="1" x14ac:dyDescent="0.15">
      <c r="A596" s="4"/>
      <c r="B596" s="1"/>
      <c r="C596" s="1"/>
      <c r="D596" s="3"/>
      <c r="E596" s="316"/>
      <c r="F596" s="4"/>
      <c r="G596" s="3"/>
      <c r="H596" s="3"/>
      <c r="I596" s="3"/>
      <c r="J596" s="2"/>
      <c r="K596" s="2"/>
      <c r="L596" s="1"/>
      <c r="M596" s="1"/>
      <c r="N596" s="1"/>
      <c r="O596" s="1"/>
      <c r="P596" s="1"/>
      <c r="Q596" s="1"/>
    </row>
    <row r="597" spans="1:17" ht="15.75" customHeight="1" x14ac:dyDescent="0.15">
      <c r="A597" s="4"/>
      <c r="B597" s="1"/>
      <c r="C597" s="1"/>
      <c r="D597" s="3"/>
      <c r="E597" s="316"/>
      <c r="F597" s="4"/>
      <c r="G597" s="3"/>
      <c r="H597" s="3"/>
      <c r="I597" s="3"/>
      <c r="J597" s="2"/>
      <c r="K597" s="2"/>
      <c r="L597" s="1"/>
      <c r="M597" s="1"/>
      <c r="N597" s="1"/>
      <c r="O597" s="1"/>
      <c r="P597" s="1"/>
      <c r="Q597" s="1"/>
    </row>
    <row r="598" spans="1:17" ht="15.75" customHeight="1" x14ac:dyDescent="0.15">
      <c r="A598" s="4"/>
      <c r="B598" s="1"/>
      <c r="C598" s="1"/>
      <c r="D598" s="3"/>
      <c r="E598" s="316"/>
      <c r="F598" s="4"/>
      <c r="G598" s="3"/>
      <c r="H598" s="3"/>
      <c r="I598" s="3"/>
      <c r="J598" s="2"/>
      <c r="K598" s="2"/>
      <c r="L598" s="1"/>
      <c r="M598" s="1"/>
      <c r="N598" s="1"/>
      <c r="O598" s="1"/>
      <c r="P598" s="1"/>
      <c r="Q598" s="1"/>
    </row>
    <row r="599" spans="1:17" ht="15.75" customHeight="1" x14ac:dyDescent="0.15">
      <c r="A599" s="4"/>
      <c r="B599" s="1"/>
      <c r="C599" s="1"/>
      <c r="D599" s="3"/>
      <c r="E599" s="316"/>
      <c r="F599" s="4"/>
      <c r="G599" s="3"/>
      <c r="H599" s="3"/>
      <c r="I599" s="3"/>
      <c r="J599" s="2"/>
      <c r="K599" s="2"/>
      <c r="L599" s="1"/>
      <c r="M599" s="1"/>
      <c r="N599" s="1"/>
      <c r="O599" s="1"/>
      <c r="P599" s="1"/>
      <c r="Q599" s="1"/>
    </row>
    <row r="600" spans="1:17" ht="15.75" customHeight="1" x14ac:dyDescent="0.15">
      <c r="A600" s="4"/>
      <c r="B600" s="1"/>
      <c r="C600" s="1"/>
      <c r="D600" s="3"/>
      <c r="E600" s="316"/>
      <c r="F600" s="4"/>
      <c r="G600" s="3"/>
      <c r="H600" s="3"/>
      <c r="I600" s="3"/>
      <c r="J600" s="2"/>
      <c r="K600" s="2"/>
      <c r="L600" s="1"/>
      <c r="M600" s="1"/>
      <c r="N600" s="1"/>
      <c r="O600" s="1"/>
      <c r="P600" s="1"/>
      <c r="Q600" s="1"/>
    </row>
    <row r="601" spans="1:17" ht="15.75" customHeight="1" x14ac:dyDescent="0.15">
      <c r="A601" s="4"/>
      <c r="B601" s="1"/>
      <c r="C601" s="1"/>
      <c r="D601" s="3"/>
      <c r="E601" s="316"/>
      <c r="F601" s="4"/>
      <c r="G601" s="3"/>
      <c r="H601" s="3"/>
      <c r="I601" s="3"/>
      <c r="J601" s="2"/>
      <c r="K601" s="2"/>
      <c r="L601" s="1"/>
      <c r="M601" s="1"/>
      <c r="N601" s="1"/>
      <c r="O601" s="1"/>
      <c r="P601" s="1"/>
      <c r="Q601" s="1"/>
    </row>
    <row r="602" spans="1:17" ht="15.75" customHeight="1" x14ac:dyDescent="0.15">
      <c r="A602" s="4"/>
      <c r="B602" s="1"/>
      <c r="C602" s="1"/>
      <c r="D602" s="3"/>
      <c r="E602" s="316"/>
      <c r="F602" s="4"/>
      <c r="G602" s="3"/>
      <c r="H602" s="3"/>
      <c r="I602" s="3"/>
      <c r="J602" s="2"/>
      <c r="K602" s="2"/>
      <c r="L602" s="1"/>
      <c r="M602" s="1"/>
      <c r="N602" s="1"/>
      <c r="O602" s="1"/>
      <c r="P602" s="1"/>
      <c r="Q602" s="1"/>
    </row>
    <row r="603" spans="1:17" ht="15.75" customHeight="1" x14ac:dyDescent="0.15">
      <c r="A603" s="4"/>
      <c r="B603" s="1"/>
      <c r="C603" s="1"/>
      <c r="D603" s="3"/>
      <c r="E603" s="316"/>
      <c r="F603" s="4"/>
      <c r="G603" s="3"/>
      <c r="H603" s="3"/>
      <c r="I603" s="3"/>
      <c r="J603" s="2"/>
      <c r="K603" s="2"/>
      <c r="L603" s="1"/>
      <c r="M603" s="1"/>
      <c r="N603" s="1"/>
      <c r="O603" s="1"/>
      <c r="P603" s="1"/>
      <c r="Q603" s="1"/>
    </row>
    <row r="604" spans="1:17" ht="15.75" customHeight="1" x14ac:dyDescent="0.15">
      <c r="A604" s="4"/>
      <c r="B604" s="1"/>
      <c r="C604" s="1"/>
      <c r="D604" s="3"/>
      <c r="E604" s="316"/>
      <c r="F604" s="4"/>
      <c r="G604" s="3"/>
      <c r="H604" s="3"/>
      <c r="I604" s="3"/>
      <c r="J604" s="2"/>
      <c r="K604" s="2"/>
      <c r="L604" s="1"/>
      <c r="M604" s="1"/>
      <c r="N604" s="1"/>
      <c r="O604" s="1"/>
      <c r="P604" s="1"/>
      <c r="Q604" s="1"/>
    </row>
    <row r="605" spans="1:17" ht="15.75" customHeight="1" x14ac:dyDescent="0.15">
      <c r="A605" s="4"/>
      <c r="B605" s="1"/>
      <c r="C605" s="1"/>
      <c r="D605" s="3"/>
      <c r="E605" s="316"/>
      <c r="F605" s="4"/>
      <c r="G605" s="3"/>
      <c r="H605" s="3"/>
      <c r="I605" s="3"/>
      <c r="J605" s="2"/>
      <c r="K605" s="2"/>
      <c r="L605" s="1"/>
      <c r="M605" s="1"/>
      <c r="N605" s="1"/>
      <c r="O605" s="1"/>
      <c r="P605" s="1"/>
      <c r="Q605" s="1"/>
    </row>
    <row r="606" spans="1:17" ht="15.75" customHeight="1" x14ac:dyDescent="0.15">
      <c r="A606" s="4"/>
      <c r="B606" s="1"/>
      <c r="C606" s="1"/>
      <c r="D606" s="3"/>
      <c r="E606" s="316"/>
      <c r="F606" s="4"/>
      <c r="G606" s="3"/>
      <c r="H606" s="3"/>
      <c r="I606" s="3"/>
      <c r="J606" s="2"/>
      <c r="K606" s="2"/>
      <c r="L606" s="1"/>
      <c r="M606" s="1"/>
      <c r="N606" s="1"/>
      <c r="O606" s="1"/>
      <c r="P606" s="1"/>
      <c r="Q606" s="1"/>
    </row>
    <row r="607" spans="1:17" ht="15.75" customHeight="1" x14ac:dyDescent="0.15">
      <c r="A607" s="4"/>
      <c r="B607" s="1"/>
      <c r="C607" s="1"/>
      <c r="D607" s="3"/>
      <c r="E607" s="316"/>
      <c r="F607" s="4"/>
      <c r="G607" s="3"/>
      <c r="H607" s="3"/>
      <c r="I607" s="3"/>
      <c r="J607" s="2"/>
      <c r="K607" s="2"/>
      <c r="L607" s="1"/>
      <c r="M607" s="1"/>
      <c r="N607" s="1"/>
      <c r="O607" s="1"/>
      <c r="P607" s="1"/>
      <c r="Q607" s="1"/>
    </row>
    <row r="608" spans="1:17" ht="15.75" customHeight="1" x14ac:dyDescent="0.15">
      <c r="A608" s="4"/>
      <c r="B608" s="1"/>
      <c r="C608" s="1"/>
      <c r="D608" s="3"/>
      <c r="E608" s="316"/>
      <c r="F608" s="4"/>
      <c r="G608" s="3"/>
      <c r="H608" s="3"/>
      <c r="I608" s="3"/>
      <c r="J608" s="2"/>
      <c r="K608" s="2"/>
      <c r="L608" s="1"/>
      <c r="M608" s="1"/>
      <c r="N608" s="1"/>
      <c r="O608" s="1"/>
      <c r="P608" s="1"/>
      <c r="Q608" s="1"/>
    </row>
    <row r="609" spans="1:17" ht="15.75" customHeight="1" x14ac:dyDescent="0.15">
      <c r="A609" s="4"/>
      <c r="B609" s="1"/>
      <c r="C609" s="1"/>
      <c r="D609" s="3"/>
      <c r="E609" s="316"/>
      <c r="F609" s="4"/>
      <c r="G609" s="3"/>
      <c r="H609" s="3"/>
      <c r="I609" s="3"/>
      <c r="J609" s="2"/>
      <c r="K609" s="2"/>
      <c r="L609" s="1"/>
      <c r="M609" s="1"/>
      <c r="N609" s="1"/>
      <c r="O609" s="1"/>
      <c r="P609" s="1"/>
      <c r="Q609" s="1"/>
    </row>
    <row r="610" spans="1:17" ht="15.75" customHeight="1" x14ac:dyDescent="0.15">
      <c r="A610" s="4"/>
      <c r="B610" s="1"/>
      <c r="C610" s="1"/>
      <c r="D610" s="3"/>
      <c r="E610" s="316"/>
      <c r="F610" s="4"/>
      <c r="G610" s="3"/>
      <c r="H610" s="3"/>
      <c r="I610" s="3"/>
      <c r="J610" s="2"/>
      <c r="K610" s="2"/>
      <c r="L610" s="1"/>
      <c r="M610" s="1"/>
      <c r="N610" s="1"/>
      <c r="O610" s="1"/>
      <c r="P610" s="1"/>
      <c r="Q610" s="1"/>
    </row>
    <row r="611" spans="1:17" ht="15.75" customHeight="1" x14ac:dyDescent="0.15">
      <c r="A611" s="4"/>
      <c r="B611" s="1"/>
      <c r="C611" s="1"/>
      <c r="D611" s="3"/>
      <c r="E611" s="316"/>
      <c r="F611" s="4"/>
      <c r="G611" s="3"/>
      <c r="H611" s="3"/>
      <c r="I611" s="3"/>
      <c r="J611" s="2"/>
      <c r="K611" s="2"/>
      <c r="L611" s="1"/>
      <c r="M611" s="1"/>
      <c r="N611" s="1"/>
      <c r="O611" s="1"/>
      <c r="P611" s="1"/>
      <c r="Q611" s="1"/>
    </row>
    <row r="612" spans="1:17" ht="15.75" customHeight="1" x14ac:dyDescent="0.15">
      <c r="A612" s="4"/>
      <c r="B612" s="1"/>
      <c r="C612" s="1"/>
      <c r="D612" s="3"/>
      <c r="E612" s="316"/>
      <c r="F612" s="4"/>
      <c r="G612" s="3"/>
      <c r="H612" s="3"/>
      <c r="I612" s="3"/>
      <c r="J612" s="2"/>
      <c r="K612" s="2"/>
      <c r="L612" s="1"/>
      <c r="M612" s="1"/>
      <c r="N612" s="1"/>
      <c r="O612" s="1"/>
      <c r="P612" s="1"/>
      <c r="Q612" s="1"/>
    </row>
    <row r="613" spans="1:17" ht="15.75" customHeight="1" x14ac:dyDescent="0.15">
      <c r="A613" s="4"/>
      <c r="B613" s="1"/>
      <c r="C613" s="1"/>
      <c r="D613" s="3"/>
      <c r="E613" s="316"/>
      <c r="F613" s="4"/>
      <c r="G613" s="3"/>
      <c r="H613" s="3"/>
      <c r="I613" s="3"/>
      <c r="J613" s="2"/>
      <c r="K613" s="2"/>
      <c r="L613" s="1"/>
      <c r="M613" s="1"/>
      <c r="N613" s="1"/>
      <c r="O613" s="1"/>
      <c r="P613" s="1"/>
      <c r="Q613" s="1"/>
    </row>
    <row r="614" spans="1:17" ht="15.75" customHeight="1" x14ac:dyDescent="0.15">
      <c r="A614" s="4"/>
      <c r="B614" s="1"/>
      <c r="C614" s="1"/>
      <c r="D614" s="3"/>
      <c r="E614" s="316"/>
      <c r="F614" s="4"/>
      <c r="G614" s="3"/>
      <c r="H614" s="3"/>
      <c r="I614" s="3"/>
      <c r="J614" s="2"/>
      <c r="K614" s="2"/>
      <c r="L614" s="1"/>
      <c r="M614" s="1"/>
      <c r="N614" s="1"/>
      <c r="O614" s="1"/>
      <c r="P614" s="1"/>
      <c r="Q614" s="1"/>
    </row>
    <row r="615" spans="1:17" ht="15.75" customHeight="1" x14ac:dyDescent="0.15">
      <c r="A615" s="4"/>
      <c r="B615" s="1"/>
      <c r="C615" s="1"/>
      <c r="D615" s="3"/>
      <c r="E615" s="316"/>
      <c r="F615" s="4"/>
      <c r="G615" s="3"/>
      <c r="H615" s="3"/>
      <c r="I615" s="3"/>
      <c r="J615" s="2"/>
      <c r="K615" s="2"/>
      <c r="L615" s="1"/>
      <c r="M615" s="1"/>
      <c r="N615" s="1"/>
      <c r="O615" s="1"/>
      <c r="P615" s="1"/>
      <c r="Q615" s="1"/>
    </row>
    <row r="616" spans="1:17" ht="15.75" customHeight="1" x14ac:dyDescent="0.15">
      <c r="A616" s="4"/>
      <c r="B616" s="1"/>
      <c r="C616" s="1"/>
      <c r="D616" s="3"/>
      <c r="E616" s="316"/>
      <c r="F616" s="4"/>
      <c r="G616" s="3"/>
      <c r="H616" s="3"/>
      <c r="I616" s="3"/>
      <c r="J616" s="2"/>
      <c r="K616" s="2"/>
      <c r="L616" s="1"/>
      <c r="M616" s="1"/>
      <c r="N616" s="1"/>
      <c r="O616" s="1"/>
      <c r="P616" s="1"/>
      <c r="Q616" s="1"/>
    </row>
    <row r="617" spans="1:17" ht="15.75" customHeight="1" x14ac:dyDescent="0.15">
      <c r="A617" s="4"/>
      <c r="B617" s="1"/>
      <c r="C617" s="1"/>
      <c r="D617" s="3"/>
      <c r="E617" s="316"/>
      <c r="F617" s="4"/>
      <c r="G617" s="3"/>
      <c r="H617" s="3"/>
      <c r="I617" s="3"/>
      <c r="J617" s="2"/>
      <c r="K617" s="2"/>
      <c r="L617" s="1"/>
      <c r="M617" s="1"/>
      <c r="N617" s="1"/>
      <c r="O617" s="1"/>
      <c r="P617" s="1"/>
      <c r="Q617" s="1"/>
    </row>
    <row r="618" spans="1:17" ht="15.75" customHeight="1" x14ac:dyDescent="0.15">
      <c r="A618" s="4"/>
      <c r="B618" s="1"/>
      <c r="C618" s="1"/>
      <c r="D618" s="3"/>
      <c r="E618" s="316"/>
      <c r="F618" s="4"/>
      <c r="G618" s="3"/>
      <c r="H618" s="3"/>
      <c r="I618" s="3"/>
      <c r="J618" s="2"/>
      <c r="K618" s="2"/>
      <c r="L618" s="1"/>
      <c r="M618" s="1"/>
      <c r="N618" s="1"/>
      <c r="O618" s="1"/>
      <c r="P618" s="1"/>
      <c r="Q618" s="1"/>
    </row>
    <row r="619" spans="1:17" ht="15.75" customHeight="1" x14ac:dyDescent="0.15">
      <c r="A619" s="4"/>
      <c r="B619" s="1"/>
      <c r="C619" s="1"/>
      <c r="D619" s="3"/>
      <c r="E619" s="316"/>
      <c r="F619" s="4"/>
      <c r="G619" s="3"/>
      <c r="H619" s="3"/>
      <c r="I619" s="3"/>
      <c r="J619" s="2"/>
      <c r="K619" s="2"/>
      <c r="L619" s="1"/>
      <c r="M619" s="1"/>
      <c r="N619" s="1"/>
      <c r="O619" s="1"/>
      <c r="P619" s="1"/>
      <c r="Q619" s="1"/>
    </row>
    <row r="620" spans="1:17" ht="15.75" customHeight="1" x14ac:dyDescent="0.15">
      <c r="A620" s="4"/>
      <c r="B620" s="1"/>
      <c r="C620" s="1"/>
      <c r="D620" s="3"/>
      <c r="E620" s="316"/>
      <c r="F620" s="4"/>
      <c r="G620" s="3"/>
      <c r="H620" s="3"/>
      <c r="I620" s="3"/>
      <c r="J620" s="2"/>
      <c r="K620" s="2"/>
      <c r="L620" s="1"/>
      <c r="M620" s="1"/>
      <c r="N620" s="1"/>
      <c r="O620" s="1"/>
      <c r="P620" s="1"/>
      <c r="Q620" s="1"/>
    </row>
    <row r="621" spans="1:17" ht="15.75" customHeight="1" x14ac:dyDescent="0.15">
      <c r="A621" s="4"/>
      <c r="B621" s="1"/>
      <c r="C621" s="1"/>
      <c r="D621" s="3"/>
      <c r="E621" s="316"/>
      <c r="F621" s="4"/>
      <c r="G621" s="3"/>
      <c r="H621" s="3"/>
      <c r="I621" s="3"/>
      <c r="J621" s="2"/>
      <c r="K621" s="2"/>
      <c r="L621" s="1"/>
      <c r="M621" s="1"/>
      <c r="N621" s="1"/>
      <c r="O621" s="1"/>
      <c r="P621" s="1"/>
      <c r="Q621" s="1"/>
    </row>
    <row r="622" spans="1:17" ht="15.75" customHeight="1" x14ac:dyDescent="0.15">
      <c r="A622" s="4"/>
      <c r="B622" s="1"/>
      <c r="C622" s="1"/>
      <c r="D622" s="3"/>
      <c r="E622" s="316"/>
      <c r="F622" s="4"/>
      <c r="G622" s="3"/>
      <c r="H622" s="3"/>
      <c r="I622" s="3"/>
      <c r="J622" s="2"/>
      <c r="K622" s="2"/>
      <c r="L622" s="1"/>
      <c r="M622" s="1"/>
      <c r="N622" s="1"/>
      <c r="O622" s="1"/>
      <c r="P622" s="1"/>
      <c r="Q622" s="1"/>
    </row>
    <row r="623" spans="1:17" ht="15.75" customHeight="1" x14ac:dyDescent="0.15">
      <c r="A623" s="4"/>
      <c r="B623" s="1"/>
      <c r="C623" s="1"/>
      <c r="D623" s="3"/>
      <c r="E623" s="316"/>
      <c r="F623" s="4"/>
      <c r="G623" s="3"/>
      <c r="H623" s="3"/>
      <c r="I623" s="3"/>
      <c r="J623" s="2"/>
      <c r="K623" s="2"/>
      <c r="L623" s="1"/>
      <c r="M623" s="1"/>
      <c r="N623" s="1"/>
      <c r="O623" s="1"/>
      <c r="P623" s="1"/>
      <c r="Q623" s="1"/>
    </row>
    <row r="624" spans="1:17" ht="15.75" customHeight="1" x14ac:dyDescent="0.15">
      <c r="A624" s="4"/>
      <c r="B624" s="1"/>
      <c r="C624" s="1"/>
      <c r="D624" s="3"/>
      <c r="E624" s="316"/>
      <c r="F624" s="4"/>
      <c r="G624" s="3"/>
      <c r="H624" s="3"/>
      <c r="I624" s="3"/>
      <c r="J624" s="2"/>
      <c r="K624" s="2"/>
      <c r="L624" s="1"/>
      <c r="M624" s="1"/>
      <c r="N624" s="1"/>
      <c r="O624" s="1"/>
      <c r="P624" s="1"/>
      <c r="Q624" s="1"/>
    </row>
    <row r="625" spans="1:17" ht="15.75" customHeight="1" x14ac:dyDescent="0.15">
      <c r="A625" s="4"/>
      <c r="B625" s="1"/>
      <c r="C625" s="1"/>
      <c r="D625" s="3"/>
      <c r="E625" s="316"/>
      <c r="F625" s="4"/>
      <c r="G625" s="3"/>
      <c r="H625" s="3"/>
      <c r="I625" s="3"/>
      <c r="J625" s="2"/>
      <c r="K625" s="2"/>
      <c r="L625" s="1"/>
      <c r="M625" s="1"/>
      <c r="N625" s="1"/>
      <c r="O625" s="1"/>
      <c r="P625" s="1"/>
      <c r="Q625" s="1"/>
    </row>
    <row r="626" spans="1:17" ht="15.75" customHeight="1" x14ac:dyDescent="0.15">
      <c r="A626" s="4"/>
      <c r="B626" s="1"/>
      <c r="C626" s="1"/>
      <c r="D626" s="3"/>
      <c r="E626" s="316"/>
      <c r="F626" s="4"/>
      <c r="G626" s="3"/>
      <c r="H626" s="3"/>
      <c r="I626" s="3"/>
      <c r="J626" s="2"/>
      <c r="K626" s="2"/>
      <c r="L626" s="1"/>
      <c r="M626" s="1"/>
      <c r="N626" s="1"/>
      <c r="O626" s="1"/>
      <c r="P626" s="1"/>
      <c r="Q626" s="1"/>
    </row>
    <row r="627" spans="1:17" ht="15.75" customHeight="1" x14ac:dyDescent="0.15">
      <c r="A627" s="4"/>
      <c r="B627" s="1"/>
      <c r="C627" s="1"/>
      <c r="D627" s="3"/>
      <c r="E627" s="316"/>
      <c r="F627" s="4"/>
      <c r="G627" s="3"/>
      <c r="H627" s="3"/>
      <c r="I627" s="3"/>
      <c r="J627" s="2"/>
      <c r="K627" s="2"/>
      <c r="L627" s="1"/>
      <c r="M627" s="1"/>
      <c r="N627" s="1"/>
      <c r="O627" s="1"/>
      <c r="P627" s="1"/>
      <c r="Q627" s="1"/>
    </row>
    <row r="628" spans="1:17" ht="15.75" customHeight="1" x14ac:dyDescent="0.15">
      <c r="A628" s="4"/>
      <c r="B628" s="1"/>
      <c r="C628" s="1"/>
      <c r="D628" s="3"/>
      <c r="E628" s="316"/>
      <c r="F628" s="4"/>
      <c r="G628" s="3"/>
      <c r="H628" s="3"/>
      <c r="I628" s="3"/>
      <c r="J628" s="2"/>
      <c r="K628" s="2"/>
      <c r="L628" s="1"/>
      <c r="M628" s="1"/>
      <c r="N628" s="1"/>
      <c r="O628" s="1"/>
      <c r="P628" s="1"/>
      <c r="Q628" s="1"/>
    </row>
    <row r="629" spans="1:17" ht="15.75" customHeight="1" x14ac:dyDescent="0.15">
      <c r="A629" s="4"/>
      <c r="B629" s="1"/>
      <c r="C629" s="1"/>
      <c r="D629" s="3"/>
      <c r="E629" s="316"/>
      <c r="F629" s="4"/>
      <c r="G629" s="3"/>
      <c r="H629" s="3"/>
      <c r="I629" s="3"/>
      <c r="J629" s="2"/>
      <c r="K629" s="2"/>
      <c r="L629" s="1"/>
      <c r="M629" s="1"/>
      <c r="N629" s="1"/>
      <c r="O629" s="1"/>
      <c r="P629" s="1"/>
      <c r="Q629" s="1"/>
    </row>
    <row r="630" spans="1:17" ht="15.75" customHeight="1" x14ac:dyDescent="0.15">
      <c r="A630" s="4"/>
      <c r="B630" s="1"/>
      <c r="C630" s="1"/>
      <c r="D630" s="3"/>
      <c r="E630" s="316"/>
      <c r="F630" s="4"/>
      <c r="G630" s="3"/>
      <c r="H630" s="3"/>
      <c r="I630" s="3"/>
      <c r="J630" s="2"/>
      <c r="K630" s="2"/>
      <c r="L630" s="1"/>
      <c r="M630" s="1"/>
      <c r="N630" s="1"/>
      <c r="O630" s="1"/>
      <c r="P630" s="1"/>
      <c r="Q630" s="1"/>
    </row>
    <row r="631" spans="1:17" ht="15.75" customHeight="1" x14ac:dyDescent="0.15">
      <c r="A631" s="4"/>
      <c r="B631" s="1"/>
      <c r="C631" s="1"/>
      <c r="D631" s="3"/>
      <c r="E631" s="316"/>
      <c r="F631" s="4"/>
      <c r="G631" s="3"/>
      <c r="H631" s="3"/>
      <c r="I631" s="3"/>
      <c r="J631" s="2"/>
      <c r="K631" s="2"/>
      <c r="L631" s="1"/>
      <c r="M631" s="1"/>
      <c r="N631" s="1"/>
      <c r="O631" s="1"/>
      <c r="P631" s="1"/>
      <c r="Q631" s="1"/>
    </row>
    <row r="632" spans="1:17" ht="15.75" customHeight="1" x14ac:dyDescent="0.15">
      <c r="A632" s="4"/>
      <c r="B632" s="1"/>
      <c r="C632" s="1"/>
      <c r="D632" s="3"/>
      <c r="E632" s="316"/>
      <c r="F632" s="4"/>
      <c r="G632" s="3"/>
      <c r="H632" s="3"/>
      <c r="I632" s="3"/>
      <c r="J632" s="2"/>
      <c r="K632" s="2"/>
      <c r="L632" s="1"/>
      <c r="M632" s="1"/>
      <c r="N632" s="1"/>
      <c r="O632" s="1"/>
      <c r="P632" s="1"/>
      <c r="Q632" s="1"/>
    </row>
    <row r="633" spans="1:17" ht="15.75" customHeight="1" x14ac:dyDescent="0.15">
      <c r="A633" s="4"/>
      <c r="B633" s="1"/>
      <c r="C633" s="1"/>
      <c r="D633" s="3"/>
      <c r="E633" s="316"/>
      <c r="F633" s="4"/>
      <c r="G633" s="3"/>
      <c r="H633" s="3"/>
      <c r="I633" s="3"/>
      <c r="J633" s="2"/>
      <c r="K633" s="2"/>
      <c r="L633" s="1"/>
      <c r="M633" s="1"/>
      <c r="N633" s="1"/>
      <c r="O633" s="1"/>
      <c r="P633" s="1"/>
      <c r="Q633" s="1"/>
    </row>
    <row r="634" spans="1:17" ht="15.75" customHeight="1" x14ac:dyDescent="0.15">
      <c r="A634" s="4"/>
      <c r="B634" s="1"/>
      <c r="C634" s="1"/>
      <c r="D634" s="3"/>
      <c r="E634" s="316"/>
      <c r="F634" s="4"/>
      <c r="G634" s="3"/>
      <c r="H634" s="3"/>
      <c r="I634" s="3"/>
      <c r="J634" s="2"/>
      <c r="K634" s="2"/>
      <c r="L634" s="1"/>
      <c r="M634" s="1"/>
      <c r="N634" s="1"/>
      <c r="O634" s="1"/>
      <c r="P634" s="1"/>
      <c r="Q634" s="1"/>
    </row>
    <row r="635" spans="1:17" ht="15.75" customHeight="1" x14ac:dyDescent="0.15">
      <c r="A635" s="4"/>
      <c r="B635" s="1"/>
      <c r="C635" s="1"/>
      <c r="D635" s="3"/>
      <c r="E635" s="316"/>
      <c r="F635" s="4"/>
      <c r="G635" s="3"/>
      <c r="H635" s="3"/>
      <c r="I635" s="3"/>
      <c r="J635" s="2"/>
      <c r="K635" s="2"/>
      <c r="L635" s="1"/>
      <c r="M635" s="1"/>
      <c r="N635" s="1"/>
      <c r="O635" s="1"/>
      <c r="P635" s="1"/>
      <c r="Q635" s="1"/>
    </row>
    <row r="636" spans="1:17" ht="15.75" customHeight="1" x14ac:dyDescent="0.15">
      <c r="A636" s="4"/>
      <c r="B636" s="1"/>
      <c r="C636" s="1"/>
      <c r="D636" s="3"/>
      <c r="E636" s="316"/>
      <c r="F636" s="4"/>
      <c r="G636" s="3"/>
      <c r="H636" s="3"/>
      <c r="I636" s="3"/>
      <c r="J636" s="2"/>
      <c r="K636" s="2"/>
      <c r="L636" s="1"/>
      <c r="M636" s="1"/>
      <c r="N636" s="1"/>
      <c r="O636" s="1"/>
      <c r="P636" s="1"/>
      <c r="Q636" s="1"/>
    </row>
    <row r="637" spans="1:17" ht="15.75" customHeight="1" x14ac:dyDescent="0.15">
      <c r="A637" s="4"/>
      <c r="B637" s="1"/>
      <c r="C637" s="1"/>
      <c r="D637" s="3"/>
      <c r="E637" s="316"/>
      <c r="F637" s="4"/>
      <c r="G637" s="3"/>
      <c r="H637" s="3"/>
      <c r="I637" s="3"/>
      <c r="J637" s="2"/>
      <c r="K637" s="2"/>
      <c r="L637" s="1"/>
      <c r="M637" s="1"/>
      <c r="N637" s="1"/>
      <c r="O637" s="1"/>
      <c r="P637" s="1"/>
      <c r="Q637" s="1"/>
    </row>
    <row r="638" spans="1:17" ht="15.75" customHeight="1" x14ac:dyDescent="0.15">
      <c r="A638" s="4"/>
      <c r="B638" s="1"/>
      <c r="C638" s="1"/>
      <c r="D638" s="3"/>
      <c r="E638" s="316"/>
      <c r="F638" s="4"/>
      <c r="G638" s="3"/>
      <c r="H638" s="3"/>
      <c r="I638" s="3"/>
      <c r="J638" s="2"/>
      <c r="K638" s="2"/>
      <c r="L638" s="1"/>
      <c r="M638" s="1"/>
      <c r="N638" s="1"/>
      <c r="O638" s="1"/>
      <c r="P638" s="1"/>
      <c r="Q638" s="1"/>
    </row>
    <row r="639" spans="1:17" ht="15.75" customHeight="1" x14ac:dyDescent="0.15">
      <c r="A639" s="4"/>
      <c r="B639" s="1"/>
      <c r="C639" s="1"/>
      <c r="D639" s="3"/>
      <c r="E639" s="316"/>
      <c r="F639" s="4"/>
      <c r="G639" s="3"/>
      <c r="H639" s="3"/>
      <c r="I639" s="3"/>
      <c r="J639" s="2"/>
      <c r="K639" s="2"/>
      <c r="L639" s="1"/>
      <c r="M639" s="1"/>
      <c r="N639" s="1"/>
      <c r="O639" s="1"/>
      <c r="P639" s="1"/>
      <c r="Q639" s="1"/>
    </row>
    <row r="640" spans="1:17" ht="15.75" customHeight="1" x14ac:dyDescent="0.15">
      <c r="A640" s="4"/>
      <c r="B640" s="1"/>
      <c r="C640" s="1"/>
      <c r="D640" s="3"/>
      <c r="E640" s="316"/>
      <c r="F640" s="4"/>
      <c r="G640" s="3"/>
      <c r="H640" s="3"/>
      <c r="I640" s="3"/>
      <c r="J640" s="2"/>
      <c r="K640" s="2"/>
      <c r="L640" s="1"/>
      <c r="M640" s="1"/>
      <c r="N640" s="1"/>
      <c r="O640" s="1"/>
      <c r="P640" s="1"/>
      <c r="Q640" s="1"/>
    </row>
    <row r="641" spans="1:17" ht="15.75" customHeight="1" x14ac:dyDescent="0.15">
      <c r="A641" s="4"/>
      <c r="B641" s="1"/>
      <c r="C641" s="1"/>
      <c r="D641" s="3"/>
      <c r="E641" s="316"/>
      <c r="F641" s="4"/>
      <c r="G641" s="3"/>
      <c r="H641" s="3"/>
      <c r="I641" s="3"/>
      <c r="J641" s="2"/>
      <c r="K641" s="2"/>
      <c r="L641" s="1"/>
      <c r="M641" s="1"/>
      <c r="N641" s="1"/>
      <c r="O641" s="1"/>
      <c r="P641" s="1"/>
      <c r="Q641" s="1"/>
    </row>
    <row r="642" spans="1:17" ht="15.75" customHeight="1" x14ac:dyDescent="0.15">
      <c r="A642" s="4"/>
      <c r="B642" s="1"/>
      <c r="C642" s="1"/>
      <c r="D642" s="3"/>
      <c r="E642" s="316"/>
      <c r="F642" s="4"/>
      <c r="G642" s="3"/>
      <c r="H642" s="3"/>
      <c r="I642" s="3"/>
      <c r="J642" s="2"/>
      <c r="K642" s="2"/>
      <c r="L642" s="1"/>
      <c r="M642" s="1"/>
      <c r="N642" s="1"/>
      <c r="O642" s="1"/>
      <c r="P642" s="1"/>
      <c r="Q642" s="1"/>
    </row>
    <row r="643" spans="1:17" ht="15.75" customHeight="1" x14ac:dyDescent="0.15">
      <c r="A643" s="4"/>
      <c r="B643" s="1"/>
      <c r="C643" s="1"/>
      <c r="D643" s="3"/>
      <c r="E643" s="316"/>
      <c r="F643" s="4"/>
      <c r="G643" s="3"/>
      <c r="H643" s="3"/>
      <c r="I643" s="3"/>
      <c r="J643" s="2"/>
      <c r="K643" s="2"/>
      <c r="L643" s="1"/>
      <c r="M643" s="1"/>
      <c r="N643" s="1"/>
      <c r="O643" s="1"/>
      <c r="P643" s="1"/>
      <c r="Q643" s="1"/>
    </row>
    <row r="644" spans="1:17" ht="15.75" customHeight="1" x14ac:dyDescent="0.15">
      <c r="A644" s="4"/>
      <c r="B644" s="1"/>
      <c r="C644" s="1"/>
      <c r="D644" s="3"/>
      <c r="E644" s="316"/>
      <c r="F644" s="4"/>
      <c r="G644" s="3"/>
      <c r="H644" s="3"/>
      <c r="I644" s="3"/>
      <c r="J644" s="2"/>
      <c r="K644" s="2"/>
      <c r="L644" s="1"/>
      <c r="M644" s="1"/>
      <c r="N644" s="1"/>
      <c r="O644" s="1"/>
      <c r="P644" s="1"/>
      <c r="Q644" s="1"/>
    </row>
    <row r="645" spans="1:17" ht="15.75" customHeight="1" x14ac:dyDescent="0.15">
      <c r="A645" s="4"/>
      <c r="B645" s="1"/>
      <c r="C645" s="1"/>
      <c r="D645" s="3"/>
      <c r="E645" s="316"/>
      <c r="F645" s="4"/>
      <c r="G645" s="3"/>
      <c r="H645" s="3"/>
      <c r="I645" s="3"/>
      <c r="J645" s="2"/>
      <c r="K645" s="2"/>
      <c r="L645" s="1"/>
      <c r="M645" s="1"/>
      <c r="N645" s="1"/>
      <c r="O645" s="1"/>
      <c r="P645" s="1"/>
      <c r="Q645" s="1"/>
    </row>
    <row r="646" spans="1:17" ht="15.75" customHeight="1" x14ac:dyDescent="0.15">
      <c r="A646" s="4"/>
      <c r="B646" s="1"/>
      <c r="C646" s="1"/>
      <c r="D646" s="3"/>
      <c r="E646" s="316"/>
      <c r="F646" s="4"/>
      <c r="G646" s="3"/>
      <c r="H646" s="3"/>
      <c r="I646" s="3"/>
      <c r="J646" s="2"/>
      <c r="K646" s="2"/>
      <c r="L646" s="1"/>
      <c r="M646" s="1"/>
      <c r="N646" s="1"/>
      <c r="O646" s="1"/>
      <c r="P646" s="1"/>
      <c r="Q646" s="1"/>
    </row>
    <row r="647" spans="1:17" ht="15.75" customHeight="1" x14ac:dyDescent="0.15">
      <c r="A647" s="4"/>
      <c r="B647" s="1"/>
      <c r="C647" s="1"/>
      <c r="D647" s="3"/>
      <c r="E647" s="316"/>
      <c r="F647" s="4"/>
      <c r="G647" s="3"/>
      <c r="H647" s="3"/>
      <c r="I647" s="3"/>
      <c r="J647" s="2"/>
      <c r="K647" s="2"/>
      <c r="L647" s="1"/>
      <c r="M647" s="1"/>
      <c r="N647" s="1"/>
      <c r="O647" s="1"/>
      <c r="P647" s="1"/>
      <c r="Q647" s="1"/>
    </row>
    <row r="648" spans="1:17" ht="15.75" customHeight="1" x14ac:dyDescent="0.15">
      <c r="A648" s="4"/>
      <c r="B648" s="1"/>
      <c r="C648" s="1"/>
      <c r="D648" s="3"/>
      <c r="E648" s="316"/>
      <c r="F648" s="4"/>
      <c r="G648" s="3"/>
      <c r="H648" s="3"/>
      <c r="I648" s="3"/>
      <c r="J648" s="2"/>
      <c r="K648" s="2"/>
      <c r="L648" s="1"/>
      <c r="M648" s="1"/>
      <c r="N648" s="1"/>
      <c r="O648" s="1"/>
      <c r="P648" s="1"/>
      <c r="Q648" s="1"/>
    </row>
    <row r="649" spans="1:17" ht="15.75" customHeight="1" x14ac:dyDescent="0.15">
      <c r="A649" s="4"/>
      <c r="B649" s="1"/>
      <c r="C649" s="1"/>
      <c r="D649" s="3"/>
      <c r="E649" s="316"/>
      <c r="F649" s="4"/>
      <c r="G649" s="3"/>
      <c r="H649" s="3"/>
      <c r="I649" s="3"/>
      <c r="J649" s="2"/>
      <c r="K649" s="2"/>
      <c r="L649" s="1"/>
      <c r="M649" s="1"/>
      <c r="N649" s="1"/>
      <c r="O649" s="1"/>
      <c r="P649" s="1"/>
      <c r="Q649" s="1"/>
    </row>
    <row r="650" spans="1:17" ht="15.75" customHeight="1" x14ac:dyDescent="0.15">
      <c r="A650" s="4"/>
      <c r="B650" s="1"/>
      <c r="C650" s="1"/>
      <c r="D650" s="3"/>
      <c r="E650" s="316"/>
      <c r="F650" s="4"/>
      <c r="G650" s="3"/>
      <c r="H650" s="3"/>
      <c r="I650" s="3"/>
      <c r="J650" s="2"/>
      <c r="K650" s="2"/>
      <c r="L650" s="1"/>
      <c r="M650" s="1"/>
      <c r="N650" s="1"/>
      <c r="O650" s="1"/>
      <c r="P650" s="1"/>
      <c r="Q650" s="1"/>
    </row>
    <row r="651" spans="1:17" ht="15.75" customHeight="1" x14ac:dyDescent="0.15">
      <c r="A651" s="4"/>
      <c r="B651" s="1"/>
      <c r="C651" s="1"/>
      <c r="D651" s="3"/>
      <c r="E651" s="316"/>
      <c r="F651" s="4"/>
      <c r="G651" s="3"/>
      <c r="H651" s="3"/>
      <c r="I651" s="3"/>
      <c r="J651" s="2"/>
      <c r="K651" s="2"/>
      <c r="L651" s="1"/>
      <c r="M651" s="1"/>
      <c r="N651" s="1"/>
      <c r="O651" s="1"/>
      <c r="P651" s="1"/>
      <c r="Q651" s="1"/>
    </row>
    <row r="652" spans="1:17" ht="15.75" customHeight="1" x14ac:dyDescent="0.15">
      <c r="A652" s="4"/>
      <c r="B652" s="1"/>
      <c r="C652" s="1"/>
      <c r="D652" s="3"/>
      <c r="E652" s="316"/>
      <c r="F652" s="4"/>
      <c r="G652" s="3"/>
      <c r="H652" s="3"/>
      <c r="I652" s="3"/>
      <c r="J652" s="2"/>
      <c r="K652" s="2"/>
      <c r="L652" s="1"/>
      <c r="M652" s="1"/>
      <c r="N652" s="1"/>
      <c r="O652" s="1"/>
      <c r="P652" s="1"/>
      <c r="Q652" s="1"/>
    </row>
    <row r="653" spans="1:17" ht="15.75" customHeight="1" x14ac:dyDescent="0.15">
      <c r="A653" s="4"/>
      <c r="B653" s="1"/>
      <c r="C653" s="1"/>
      <c r="D653" s="3"/>
      <c r="E653" s="316"/>
      <c r="F653" s="4"/>
      <c r="G653" s="3"/>
      <c r="H653" s="3"/>
      <c r="I653" s="3"/>
      <c r="J653" s="2"/>
      <c r="K653" s="2"/>
      <c r="L653" s="1"/>
      <c r="M653" s="1"/>
      <c r="N653" s="1"/>
      <c r="O653" s="1"/>
      <c r="P653" s="1"/>
      <c r="Q653" s="1"/>
    </row>
    <row r="654" spans="1:17" ht="15.75" customHeight="1" x14ac:dyDescent="0.15">
      <c r="A654" s="4"/>
      <c r="B654" s="1"/>
      <c r="C654" s="1"/>
      <c r="D654" s="3"/>
      <c r="E654" s="316"/>
      <c r="F654" s="4"/>
      <c r="G654" s="3"/>
      <c r="H654" s="3"/>
      <c r="I654" s="3"/>
      <c r="J654" s="2"/>
      <c r="K654" s="2"/>
      <c r="L654" s="1"/>
      <c r="M654" s="1"/>
      <c r="N654" s="1"/>
      <c r="O654" s="1"/>
      <c r="P654" s="1"/>
      <c r="Q654" s="1"/>
    </row>
    <row r="655" spans="1:17" ht="15.75" customHeight="1" x14ac:dyDescent="0.15">
      <c r="A655" s="4"/>
      <c r="B655" s="1"/>
      <c r="C655" s="1"/>
      <c r="D655" s="3"/>
      <c r="E655" s="316"/>
      <c r="F655" s="4"/>
      <c r="G655" s="3"/>
      <c r="H655" s="3"/>
      <c r="I655" s="3"/>
      <c r="J655" s="2"/>
      <c r="K655" s="2"/>
      <c r="L655" s="1"/>
      <c r="M655" s="1"/>
      <c r="N655" s="1"/>
      <c r="O655" s="1"/>
      <c r="P655" s="1"/>
      <c r="Q655" s="1"/>
    </row>
    <row r="656" spans="1:17" ht="15.75" customHeight="1" x14ac:dyDescent="0.15">
      <c r="A656" s="4"/>
      <c r="B656" s="1"/>
      <c r="C656" s="1"/>
      <c r="D656" s="3"/>
      <c r="E656" s="316"/>
      <c r="F656" s="4"/>
      <c r="G656" s="3"/>
      <c r="H656" s="3"/>
      <c r="I656" s="3"/>
      <c r="J656" s="2"/>
      <c r="K656" s="2"/>
      <c r="L656" s="1"/>
      <c r="M656" s="1"/>
      <c r="N656" s="1"/>
      <c r="O656" s="1"/>
      <c r="P656" s="1"/>
      <c r="Q656" s="1"/>
    </row>
    <row r="657" spans="1:17" ht="15.75" customHeight="1" x14ac:dyDescent="0.15">
      <c r="A657" s="4"/>
      <c r="B657" s="1"/>
      <c r="C657" s="1"/>
      <c r="D657" s="3"/>
      <c r="E657" s="316"/>
      <c r="F657" s="4"/>
      <c r="G657" s="3"/>
      <c r="H657" s="3"/>
      <c r="I657" s="3"/>
      <c r="J657" s="2"/>
      <c r="K657" s="2"/>
      <c r="L657" s="1"/>
      <c r="M657" s="1"/>
      <c r="N657" s="1"/>
      <c r="O657" s="1"/>
      <c r="P657" s="1"/>
      <c r="Q657" s="1"/>
    </row>
    <row r="658" spans="1:17" ht="15.75" customHeight="1" x14ac:dyDescent="0.15">
      <c r="A658" s="4"/>
      <c r="B658" s="1"/>
      <c r="C658" s="1"/>
      <c r="D658" s="3"/>
      <c r="E658" s="316"/>
      <c r="F658" s="4"/>
      <c r="G658" s="3"/>
      <c r="H658" s="3"/>
      <c r="I658" s="3"/>
      <c r="J658" s="2"/>
      <c r="K658" s="2"/>
      <c r="L658" s="1"/>
      <c r="M658" s="1"/>
      <c r="N658" s="1"/>
      <c r="O658" s="1"/>
      <c r="P658" s="1"/>
      <c r="Q658" s="1"/>
    </row>
    <row r="659" spans="1:17" ht="15.75" customHeight="1" x14ac:dyDescent="0.15">
      <c r="A659" s="4"/>
      <c r="B659" s="1"/>
      <c r="C659" s="1"/>
      <c r="D659" s="3"/>
      <c r="E659" s="316"/>
      <c r="F659" s="4"/>
      <c r="G659" s="3"/>
      <c r="H659" s="3"/>
      <c r="I659" s="3"/>
      <c r="J659" s="2"/>
      <c r="K659" s="2"/>
      <c r="L659" s="1"/>
      <c r="M659" s="1"/>
      <c r="N659" s="1"/>
      <c r="O659" s="1"/>
      <c r="P659" s="1"/>
      <c r="Q659" s="1"/>
    </row>
    <row r="660" spans="1:17" ht="15.75" customHeight="1" x14ac:dyDescent="0.15">
      <c r="A660" s="4"/>
      <c r="B660" s="1"/>
      <c r="C660" s="1"/>
      <c r="D660" s="3"/>
      <c r="E660" s="316"/>
      <c r="F660" s="4"/>
      <c r="G660" s="3"/>
      <c r="H660" s="3"/>
      <c r="I660" s="3"/>
      <c r="J660" s="2"/>
      <c r="K660" s="2"/>
      <c r="L660" s="1"/>
      <c r="M660" s="1"/>
      <c r="N660" s="1"/>
      <c r="O660" s="1"/>
      <c r="P660" s="1"/>
      <c r="Q660" s="1"/>
    </row>
    <row r="661" spans="1:17" ht="15.75" customHeight="1" x14ac:dyDescent="0.15">
      <c r="A661" s="4"/>
      <c r="B661" s="1"/>
      <c r="C661" s="1"/>
      <c r="D661" s="3"/>
      <c r="E661" s="316"/>
      <c r="F661" s="4"/>
      <c r="G661" s="3"/>
      <c r="H661" s="3"/>
      <c r="I661" s="3"/>
      <c r="J661" s="2"/>
      <c r="K661" s="2"/>
      <c r="L661" s="1"/>
      <c r="M661" s="1"/>
      <c r="N661" s="1"/>
      <c r="O661" s="1"/>
      <c r="P661" s="1"/>
      <c r="Q661" s="1"/>
    </row>
    <row r="662" spans="1:17" ht="15.75" customHeight="1" x14ac:dyDescent="0.15">
      <c r="A662" s="4"/>
      <c r="B662" s="1"/>
      <c r="C662" s="1"/>
      <c r="D662" s="3"/>
      <c r="E662" s="316"/>
      <c r="F662" s="4"/>
      <c r="G662" s="3"/>
      <c r="H662" s="3"/>
      <c r="I662" s="3"/>
      <c r="J662" s="2"/>
      <c r="K662" s="2"/>
      <c r="L662" s="1"/>
      <c r="M662" s="1"/>
      <c r="N662" s="1"/>
      <c r="O662" s="1"/>
      <c r="P662" s="1"/>
      <c r="Q662" s="1"/>
    </row>
    <row r="663" spans="1:17" ht="15.75" customHeight="1" x14ac:dyDescent="0.15">
      <c r="A663" s="4"/>
      <c r="B663" s="1"/>
      <c r="C663" s="1"/>
      <c r="D663" s="3"/>
      <c r="E663" s="316"/>
      <c r="F663" s="4"/>
      <c r="G663" s="3"/>
      <c r="H663" s="3"/>
      <c r="I663" s="3"/>
      <c r="J663" s="2"/>
      <c r="K663" s="2"/>
      <c r="L663" s="1"/>
      <c r="M663" s="1"/>
      <c r="N663" s="1"/>
      <c r="O663" s="1"/>
      <c r="P663" s="1"/>
      <c r="Q663" s="1"/>
    </row>
    <row r="664" spans="1:17" ht="15.75" customHeight="1" x14ac:dyDescent="0.15">
      <c r="A664" s="4"/>
      <c r="B664" s="1"/>
      <c r="C664" s="1"/>
      <c r="D664" s="3"/>
      <c r="E664" s="316"/>
      <c r="F664" s="4"/>
      <c r="G664" s="3"/>
      <c r="H664" s="3"/>
      <c r="I664" s="3"/>
      <c r="J664" s="2"/>
      <c r="K664" s="2"/>
      <c r="L664" s="1"/>
      <c r="M664" s="1"/>
      <c r="N664" s="1"/>
      <c r="O664" s="1"/>
      <c r="P664" s="1"/>
      <c r="Q664" s="1"/>
    </row>
    <row r="665" spans="1:17" ht="15.75" customHeight="1" x14ac:dyDescent="0.15">
      <c r="A665" s="4"/>
      <c r="B665" s="1"/>
      <c r="C665" s="1"/>
      <c r="D665" s="3"/>
      <c r="E665" s="316"/>
      <c r="F665" s="4"/>
      <c r="G665" s="3"/>
      <c r="H665" s="3"/>
      <c r="I665" s="3"/>
      <c r="J665" s="2"/>
      <c r="K665" s="2"/>
      <c r="L665" s="1"/>
      <c r="M665" s="1"/>
      <c r="N665" s="1"/>
      <c r="O665" s="1"/>
      <c r="P665" s="1"/>
      <c r="Q665" s="1"/>
    </row>
    <row r="666" spans="1:17" ht="15.75" customHeight="1" x14ac:dyDescent="0.15">
      <c r="A666" s="4"/>
      <c r="B666" s="1"/>
      <c r="C666" s="1"/>
      <c r="D666" s="3"/>
      <c r="E666" s="316"/>
      <c r="F666" s="4"/>
      <c r="G666" s="3"/>
      <c r="H666" s="3"/>
      <c r="I666" s="3"/>
      <c r="J666" s="2"/>
      <c r="K666" s="2"/>
      <c r="L666" s="1"/>
      <c r="M666" s="1"/>
      <c r="N666" s="1"/>
      <c r="O666" s="1"/>
      <c r="P666" s="1"/>
      <c r="Q666" s="1"/>
    </row>
    <row r="667" spans="1:17" ht="15.75" customHeight="1" x14ac:dyDescent="0.15">
      <c r="A667" s="4"/>
      <c r="B667" s="1"/>
      <c r="C667" s="1"/>
      <c r="D667" s="3"/>
      <c r="E667" s="316"/>
      <c r="F667" s="4"/>
      <c r="G667" s="3"/>
      <c r="H667" s="3"/>
      <c r="I667" s="3"/>
      <c r="J667" s="2"/>
      <c r="K667" s="2"/>
      <c r="L667" s="1"/>
      <c r="M667" s="1"/>
      <c r="N667" s="1"/>
      <c r="O667" s="1"/>
      <c r="P667" s="1"/>
      <c r="Q667" s="1"/>
    </row>
    <row r="668" spans="1:17" ht="15.75" customHeight="1" x14ac:dyDescent="0.15">
      <c r="A668" s="4"/>
      <c r="B668" s="1"/>
      <c r="C668" s="1"/>
      <c r="D668" s="3"/>
      <c r="E668" s="316"/>
      <c r="F668" s="4"/>
      <c r="G668" s="3"/>
      <c r="H668" s="3"/>
      <c r="I668" s="3"/>
      <c r="J668" s="2"/>
      <c r="K668" s="2"/>
      <c r="L668" s="1"/>
      <c r="M668" s="1"/>
      <c r="N668" s="1"/>
      <c r="O668" s="1"/>
      <c r="P668" s="1"/>
      <c r="Q668" s="1"/>
    </row>
    <row r="669" spans="1:17" ht="15.75" customHeight="1" x14ac:dyDescent="0.15">
      <c r="A669" s="4"/>
      <c r="B669" s="1"/>
      <c r="C669" s="1"/>
      <c r="D669" s="3"/>
      <c r="E669" s="316"/>
      <c r="F669" s="4"/>
      <c r="G669" s="3"/>
      <c r="H669" s="3"/>
      <c r="I669" s="3"/>
      <c r="J669" s="2"/>
      <c r="K669" s="2"/>
      <c r="L669" s="1"/>
      <c r="M669" s="1"/>
      <c r="N669" s="1"/>
      <c r="O669" s="1"/>
      <c r="P669" s="1"/>
      <c r="Q669" s="1"/>
    </row>
    <row r="670" spans="1:17" ht="15.75" customHeight="1" x14ac:dyDescent="0.15">
      <c r="A670" s="4"/>
      <c r="B670" s="1"/>
      <c r="C670" s="1"/>
      <c r="D670" s="3"/>
      <c r="E670" s="316"/>
      <c r="F670" s="4"/>
      <c r="G670" s="3"/>
      <c r="H670" s="3"/>
      <c r="I670" s="3"/>
      <c r="J670" s="2"/>
      <c r="K670" s="2"/>
      <c r="L670" s="1"/>
      <c r="M670" s="1"/>
      <c r="N670" s="1"/>
      <c r="O670" s="1"/>
      <c r="P670" s="1"/>
      <c r="Q670" s="1"/>
    </row>
    <row r="671" spans="1:17" ht="15.75" customHeight="1" x14ac:dyDescent="0.15">
      <c r="A671" s="4"/>
      <c r="B671" s="1"/>
      <c r="C671" s="1"/>
      <c r="D671" s="3"/>
      <c r="E671" s="316"/>
      <c r="F671" s="4"/>
      <c r="G671" s="3"/>
      <c r="H671" s="3"/>
      <c r="I671" s="3"/>
      <c r="J671" s="2"/>
      <c r="K671" s="2"/>
      <c r="L671" s="1"/>
      <c r="M671" s="1"/>
      <c r="N671" s="1"/>
      <c r="O671" s="1"/>
      <c r="P671" s="1"/>
      <c r="Q671" s="1"/>
    </row>
    <row r="672" spans="1:17" ht="15.75" customHeight="1" x14ac:dyDescent="0.15">
      <c r="A672" s="4"/>
      <c r="B672" s="1"/>
      <c r="C672" s="1"/>
      <c r="D672" s="3"/>
      <c r="E672" s="316"/>
      <c r="F672" s="4"/>
      <c r="G672" s="3"/>
      <c r="H672" s="3"/>
      <c r="I672" s="3"/>
      <c r="J672" s="2"/>
      <c r="K672" s="2"/>
      <c r="L672" s="1"/>
      <c r="M672" s="1"/>
      <c r="N672" s="1"/>
      <c r="O672" s="1"/>
      <c r="P672" s="1"/>
      <c r="Q672" s="1"/>
    </row>
    <row r="673" spans="1:17" ht="15.75" customHeight="1" x14ac:dyDescent="0.15">
      <c r="A673" s="4"/>
      <c r="B673" s="1"/>
      <c r="C673" s="1"/>
      <c r="D673" s="3"/>
      <c r="E673" s="316"/>
      <c r="F673" s="4"/>
      <c r="G673" s="3"/>
      <c r="H673" s="3"/>
      <c r="I673" s="3"/>
      <c r="J673" s="2"/>
      <c r="K673" s="2"/>
      <c r="L673" s="1"/>
      <c r="M673" s="1"/>
      <c r="N673" s="1"/>
      <c r="O673" s="1"/>
      <c r="P673" s="1"/>
      <c r="Q673" s="1"/>
    </row>
    <row r="674" spans="1:17" ht="15.75" customHeight="1" x14ac:dyDescent="0.15">
      <c r="A674" s="4"/>
      <c r="B674" s="1"/>
      <c r="C674" s="1"/>
      <c r="D674" s="3"/>
      <c r="E674" s="316"/>
      <c r="F674" s="4"/>
      <c r="G674" s="3"/>
      <c r="H674" s="3"/>
      <c r="I674" s="3"/>
      <c r="J674" s="2"/>
      <c r="K674" s="2"/>
      <c r="L674" s="1"/>
      <c r="M674" s="1"/>
      <c r="N674" s="1"/>
      <c r="O674" s="1"/>
      <c r="P674" s="1"/>
      <c r="Q674" s="1"/>
    </row>
    <row r="675" spans="1:17" ht="15.75" customHeight="1" x14ac:dyDescent="0.15">
      <c r="A675" s="4"/>
      <c r="B675" s="1"/>
      <c r="C675" s="1"/>
      <c r="D675" s="3"/>
      <c r="E675" s="316"/>
      <c r="F675" s="4"/>
      <c r="G675" s="3"/>
      <c r="H675" s="3"/>
      <c r="I675" s="3"/>
      <c r="J675" s="2"/>
      <c r="K675" s="2"/>
      <c r="L675" s="1"/>
      <c r="M675" s="1"/>
      <c r="N675" s="1"/>
      <c r="O675" s="1"/>
      <c r="P675" s="1"/>
      <c r="Q675" s="1"/>
    </row>
    <row r="676" spans="1:17" ht="15.75" customHeight="1" x14ac:dyDescent="0.15">
      <c r="A676" s="4"/>
      <c r="B676" s="1"/>
      <c r="C676" s="1"/>
      <c r="D676" s="3"/>
      <c r="E676" s="316"/>
      <c r="F676" s="4"/>
      <c r="G676" s="3"/>
      <c r="H676" s="3"/>
      <c r="I676" s="3"/>
      <c r="J676" s="2"/>
      <c r="K676" s="2"/>
      <c r="L676" s="1"/>
      <c r="M676" s="1"/>
      <c r="N676" s="1"/>
      <c r="O676" s="1"/>
      <c r="P676" s="1"/>
      <c r="Q676" s="1"/>
    </row>
    <row r="677" spans="1:17" ht="15.75" customHeight="1" x14ac:dyDescent="0.15">
      <c r="A677" s="4"/>
      <c r="B677" s="1"/>
      <c r="C677" s="1"/>
      <c r="D677" s="3"/>
      <c r="E677" s="316"/>
      <c r="F677" s="4"/>
      <c r="G677" s="3"/>
      <c r="H677" s="3"/>
      <c r="I677" s="3"/>
      <c r="J677" s="2"/>
      <c r="K677" s="2"/>
      <c r="L677" s="1"/>
      <c r="M677" s="1"/>
      <c r="N677" s="1"/>
      <c r="O677" s="1"/>
      <c r="P677" s="1"/>
      <c r="Q677" s="1"/>
    </row>
    <row r="678" spans="1:17" ht="15.75" customHeight="1" x14ac:dyDescent="0.15">
      <c r="A678" s="4"/>
      <c r="B678" s="1"/>
      <c r="C678" s="1"/>
      <c r="D678" s="3"/>
      <c r="E678" s="316"/>
      <c r="F678" s="4"/>
      <c r="G678" s="3"/>
      <c r="H678" s="3"/>
      <c r="I678" s="3"/>
      <c r="J678" s="2"/>
      <c r="K678" s="2"/>
      <c r="L678" s="1"/>
      <c r="M678" s="1"/>
      <c r="N678" s="1"/>
      <c r="O678" s="1"/>
      <c r="P678" s="1"/>
      <c r="Q678" s="1"/>
    </row>
    <row r="679" spans="1:17" ht="15.75" customHeight="1" x14ac:dyDescent="0.15">
      <c r="A679" s="4"/>
      <c r="B679" s="1"/>
      <c r="C679" s="1"/>
      <c r="D679" s="3"/>
      <c r="E679" s="316"/>
      <c r="F679" s="4"/>
      <c r="G679" s="3"/>
      <c r="H679" s="3"/>
      <c r="I679" s="3"/>
      <c r="J679" s="2"/>
      <c r="K679" s="2"/>
      <c r="L679" s="1"/>
      <c r="M679" s="1"/>
      <c r="N679" s="1"/>
      <c r="O679" s="1"/>
      <c r="P679" s="1"/>
      <c r="Q679" s="1"/>
    </row>
    <row r="680" spans="1:17" ht="15.75" customHeight="1" x14ac:dyDescent="0.15">
      <c r="A680" s="4"/>
      <c r="B680" s="1"/>
      <c r="C680" s="1"/>
      <c r="D680" s="3"/>
      <c r="E680" s="316"/>
      <c r="F680" s="4"/>
      <c r="G680" s="3"/>
      <c r="H680" s="3"/>
      <c r="I680" s="3"/>
      <c r="J680" s="2"/>
      <c r="K680" s="2"/>
      <c r="L680" s="1"/>
      <c r="M680" s="1"/>
      <c r="N680" s="1"/>
      <c r="O680" s="1"/>
      <c r="P680" s="1"/>
      <c r="Q680" s="1"/>
    </row>
    <row r="681" spans="1:17" ht="15.75" customHeight="1" x14ac:dyDescent="0.15">
      <c r="A681" s="4"/>
      <c r="B681" s="1"/>
      <c r="C681" s="1"/>
      <c r="D681" s="3"/>
      <c r="E681" s="316"/>
      <c r="F681" s="4"/>
      <c r="G681" s="3"/>
      <c r="H681" s="3"/>
      <c r="I681" s="3"/>
      <c r="J681" s="2"/>
      <c r="K681" s="2"/>
      <c r="L681" s="1"/>
      <c r="M681" s="1"/>
      <c r="N681" s="1"/>
      <c r="O681" s="1"/>
      <c r="P681" s="1"/>
      <c r="Q681" s="1"/>
    </row>
    <row r="682" spans="1:17" ht="15.75" customHeight="1" x14ac:dyDescent="0.15">
      <c r="A682" s="4"/>
      <c r="B682" s="1"/>
      <c r="C682" s="1"/>
      <c r="D682" s="3"/>
      <c r="E682" s="316"/>
      <c r="F682" s="4"/>
      <c r="G682" s="3"/>
      <c r="H682" s="3"/>
      <c r="I682" s="3"/>
      <c r="J682" s="2"/>
      <c r="K682" s="2"/>
      <c r="L682" s="1"/>
      <c r="M682" s="1"/>
      <c r="N682" s="1"/>
      <c r="O682" s="1"/>
      <c r="P682" s="1"/>
      <c r="Q682" s="1"/>
    </row>
    <row r="683" spans="1:17" ht="15.75" customHeight="1" x14ac:dyDescent="0.15">
      <c r="A683" s="4"/>
      <c r="B683" s="1"/>
      <c r="C683" s="1"/>
      <c r="D683" s="3"/>
      <c r="E683" s="316"/>
      <c r="F683" s="4"/>
      <c r="G683" s="3"/>
      <c r="H683" s="3"/>
      <c r="I683" s="3"/>
      <c r="J683" s="2"/>
      <c r="K683" s="2"/>
      <c r="L683" s="1"/>
      <c r="M683" s="1"/>
      <c r="N683" s="1"/>
      <c r="O683" s="1"/>
      <c r="P683" s="1"/>
      <c r="Q683" s="1"/>
    </row>
    <row r="684" spans="1:17" ht="15.75" customHeight="1" x14ac:dyDescent="0.15">
      <c r="A684" s="4"/>
      <c r="B684" s="1"/>
      <c r="C684" s="1"/>
      <c r="D684" s="3"/>
      <c r="E684" s="316"/>
      <c r="F684" s="4"/>
      <c r="G684" s="3"/>
      <c r="H684" s="3"/>
      <c r="I684" s="3"/>
      <c r="J684" s="2"/>
      <c r="K684" s="2"/>
      <c r="L684" s="1"/>
      <c r="M684" s="1"/>
      <c r="N684" s="1"/>
      <c r="O684" s="1"/>
      <c r="P684" s="1"/>
      <c r="Q684" s="1"/>
    </row>
    <row r="685" spans="1:17" ht="15.75" customHeight="1" x14ac:dyDescent="0.15">
      <c r="A685" s="4"/>
      <c r="B685" s="1"/>
      <c r="C685" s="1"/>
      <c r="D685" s="3"/>
      <c r="E685" s="316"/>
      <c r="F685" s="4"/>
      <c r="G685" s="3"/>
      <c r="H685" s="3"/>
      <c r="I685" s="3"/>
      <c r="J685" s="2"/>
      <c r="K685" s="2"/>
      <c r="L685" s="1"/>
      <c r="M685" s="1"/>
      <c r="N685" s="1"/>
      <c r="O685" s="1"/>
      <c r="P685" s="1"/>
      <c r="Q685" s="1"/>
    </row>
    <row r="686" spans="1:17" ht="15.75" customHeight="1" x14ac:dyDescent="0.15">
      <c r="A686" s="4"/>
      <c r="B686" s="1"/>
      <c r="C686" s="1"/>
      <c r="D686" s="3"/>
      <c r="E686" s="316"/>
      <c r="F686" s="4"/>
      <c r="G686" s="3"/>
      <c r="H686" s="3"/>
      <c r="I686" s="3"/>
      <c r="J686" s="2"/>
      <c r="K686" s="2"/>
      <c r="L686" s="1"/>
      <c r="M686" s="1"/>
      <c r="N686" s="1"/>
      <c r="O686" s="1"/>
      <c r="P686" s="1"/>
      <c r="Q686" s="1"/>
    </row>
    <row r="687" spans="1:17" ht="15.75" customHeight="1" x14ac:dyDescent="0.15">
      <c r="A687" s="4"/>
      <c r="B687" s="1"/>
      <c r="C687" s="1"/>
      <c r="D687" s="3"/>
      <c r="E687" s="316"/>
      <c r="F687" s="4"/>
      <c r="G687" s="3"/>
      <c r="H687" s="3"/>
      <c r="I687" s="3"/>
      <c r="J687" s="2"/>
      <c r="K687" s="2"/>
      <c r="L687" s="1"/>
      <c r="M687" s="1"/>
      <c r="N687" s="1"/>
      <c r="O687" s="1"/>
      <c r="P687" s="1"/>
      <c r="Q687" s="1"/>
    </row>
    <row r="688" spans="1:17" ht="15.75" customHeight="1" x14ac:dyDescent="0.15">
      <c r="A688" s="4"/>
      <c r="B688" s="1"/>
      <c r="C688" s="1"/>
      <c r="D688" s="3"/>
      <c r="E688" s="316"/>
      <c r="F688" s="4"/>
      <c r="G688" s="3"/>
      <c r="H688" s="3"/>
      <c r="I688" s="3"/>
      <c r="J688" s="2"/>
      <c r="K688" s="2"/>
      <c r="L688" s="1"/>
      <c r="M688" s="1"/>
      <c r="N688" s="1"/>
      <c r="O688" s="1"/>
      <c r="P688" s="1"/>
      <c r="Q688" s="1"/>
    </row>
    <row r="689" spans="1:17" ht="15.75" customHeight="1" x14ac:dyDescent="0.15">
      <c r="A689" s="4"/>
      <c r="B689" s="1"/>
      <c r="C689" s="1"/>
      <c r="D689" s="3"/>
      <c r="E689" s="316"/>
      <c r="F689" s="4"/>
      <c r="G689" s="3"/>
      <c r="H689" s="3"/>
      <c r="I689" s="3"/>
      <c r="J689" s="2"/>
      <c r="K689" s="2"/>
      <c r="L689" s="1"/>
      <c r="M689" s="1"/>
      <c r="N689" s="1"/>
      <c r="O689" s="1"/>
      <c r="P689" s="1"/>
      <c r="Q689" s="1"/>
    </row>
    <row r="690" spans="1:17" ht="15.75" customHeight="1" x14ac:dyDescent="0.15">
      <c r="A690" s="4"/>
      <c r="B690" s="1"/>
      <c r="C690" s="1"/>
      <c r="D690" s="3"/>
      <c r="E690" s="316"/>
      <c r="F690" s="4"/>
      <c r="G690" s="3"/>
      <c r="H690" s="3"/>
      <c r="I690" s="3"/>
      <c r="J690" s="2"/>
      <c r="K690" s="2"/>
      <c r="L690" s="1"/>
      <c r="M690" s="1"/>
      <c r="N690" s="1"/>
      <c r="O690" s="1"/>
      <c r="P690" s="1"/>
      <c r="Q690" s="1"/>
    </row>
    <row r="691" spans="1:17" ht="15.75" customHeight="1" x14ac:dyDescent="0.15">
      <c r="A691" s="4"/>
      <c r="B691" s="1"/>
      <c r="C691" s="1"/>
      <c r="D691" s="3"/>
      <c r="E691" s="316"/>
      <c r="F691" s="4"/>
      <c r="G691" s="3"/>
      <c r="H691" s="3"/>
      <c r="I691" s="3"/>
      <c r="J691" s="2"/>
      <c r="K691" s="2"/>
      <c r="L691" s="1"/>
      <c r="M691" s="1"/>
      <c r="N691" s="1"/>
      <c r="O691" s="1"/>
      <c r="P691" s="1"/>
      <c r="Q691" s="1"/>
    </row>
    <row r="692" spans="1:17" ht="15.75" customHeight="1" x14ac:dyDescent="0.15">
      <c r="A692" s="4"/>
      <c r="B692" s="1"/>
      <c r="C692" s="1"/>
      <c r="D692" s="3"/>
      <c r="E692" s="316"/>
      <c r="F692" s="4"/>
      <c r="G692" s="3"/>
      <c r="H692" s="3"/>
      <c r="I692" s="3"/>
      <c r="J692" s="2"/>
      <c r="K692" s="2"/>
      <c r="L692" s="1"/>
      <c r="M692" s="1"/>
      <c r="N692" s="1"/>
      <c r="O692" s="1"/>
      <c r="P692" s="1"/>
      <c r="Q692" s="1"/>
    </row>
    <row r="693" spans="1:17" ht="15.75" customHeight="1" x14ac:dyDescent="0.15">
      <c r="A693" s="4"/>
      <c r="B693" s="1"/>
      <c r="C693" s="1"/>
      <c r="D693" s="3"/>
      <c r="E693" s="316"/>
      <c r="F693" s="4"/>
      <c r="G693" s="3"/>
      <c r="H693" s="3"/>
      <c r="I693" s="3"/>
      <c r="J693" s="2"/>
      <c r="K693" s="2"/>
      <c r="L693" s="1"/>
      <c r="M693" s="1"/>
      <c r="N693" s="1"/>
      <c r="O693" s="1"/>
      <c r="P693" s="1"/>
      <c r="Q693" s="1"/>
    </row>
    <row r="694" spans="1:17" ht="15.75" customHeight="1" x14ac:dyDescent="0.15">
      <c r="A694" s="4"/>
      <c r="B694" s="1"/>
      <c r="C694" s="1"/>
      <c r="D694" s="3"/>
      <c r="E694" s="316"/>
      <c r="F694" s="4"/>
      <c r="G694" s="3"/>
      <c r="H694" s="3"/>
      <c r="I694" s="3"/>
      <c r="J694" s="2"/>
      <c r="K694" s="2"/>
      <c r="L694" s="1"/>
      <c r="M694" s="1"/>
      <c r="N694" s="1"/>
      <c r="O694" s="1"/>
      <c r="P694" s="1"/>
      <c r="Q694" s="1"/>
    </row>
    <row r="695" spans="1:17" ht="15.75" customHeight="1" x14ac:dyDescent="0.15">
      <c r="A695" s="4"/>
      <c r="B695" s="1"/>
      <c r="C695" s="1"/>
      <c r="D695" s="3"/>
      <c r="E695" s="316"/>
      <c r="F695" s="4"/>
      <c r="G695" s="3"/>
      <c r="H695" s="3"/>
      <c r="I695" s="3"/>
      <c r="J695" s="2"/>
      <c r="K695" s="2"/>
      <c r="L695" s="1"/>
      <c r="M695" s="1"/>
      <c r="N695" s="1"/>
      <c r="O695" s="1"/>
      <c r="P695" s="1"/>
      <c r="Q695" s="1"/>
    </row>
    <row r="696" spans="1:17" ht="15.75" customHeight="1" x14ac:dyDescent="0.15">
      <c r="A696" s="4"/>
      <c r="B696" s="1"/>
      <c r="C696" s="1"/>
      <c r="D696" s="3"/>
      <c r="E696" s="316"/>
      <c r="F696" s="4"/>
      <c r="G696" s="3"/>
      <c r="H696" s="3"/>
      <c r="I696" s="3"/>
      <c r="J696" s="2"/>
      <c r="K696" s="2"/>
      <c r="L696" s="1"/>
      <c r="M696" s="1"/>
      <c r="N696" s="1"/>
      <c r="O696" s="1"/>
      <c r="P696" s="1"/>
      <c r="Q696" s="1"/>
    </row>
    <row r="697" spans="1:17" ht="15.75" customHeight="1" x14ac:dyDescent="0.15">
      <c r="A697" s="4"/>
      <c r="B697" s="1"/>
      <c r="C697" s="1"/>
      <c r="D697" s="3"/>
      <c r="E697" s="316"/>
      <c r="F697" s="4"/>
      <c r="G697" s="3"/>
      <c r="H697" s="3"/>
      <c r="I697" s="3"/>
      <c r="J697" s="2"/>
      <c r="K697" s="2"/>
      <c r="L697" s="1"/>
      <c r="M697" s="1"/>
      <c r="N697" s="1"/>
      <c r="O697" s="1"/>
      <c r="P697" s="1"/>
      <c r="Q697" s="1"/>
    </row>
    <row r="698" spans="1:17" ht="15.75" customHeight="1" x14ac:dyDescent="0.15">
      <c r="A698" s="4"/>
      <c r="B698" s="1"/>
      <c r="C698" s="1"/>
      <c r="D698" s="3"/>
      <c r="E698" s="316"/>
      <c r="F698" s="4"/>
      <c r="G698" s="3"/>
      <c r="H698" s="3"/>
      <c r="I698" s="3"/>
      <c r="J698" s="2"/>
      <c r="K698" s="2"/>
      <c r="L698" s="1"/>
      <c r="M698" s="1"/>
      <c r="N698" s="1"/>
      <c r="O698" s="1"/>
      <c r="P698" s="1"/>
      <c r="Q698" s="1"/>
    </row>
    <row r="699" spans="1:17" ht="15.75" customHeight="1" x14ac:dyDescent="0.15">
      <c r="A699" s="4"/>
      <c r="B699" s="1"/>
      <c r="C699" s="1"/>
      <c r="D699" s="3"/>
      <c r="E699" s="316"/>
      <c r="F699" s="4"/>
      <c r="G699" s="3"/>
      <c r="H699" s="3"/>
      <c r="I699" s="3"/>
      <c r="J699" s="2"/>
      <c r="K699" s="2"/>
      <c r="L699" s="1"/>
      <c r="M699" s="1"/>
      <c r="N699" s="1"/>
      <c r="O699" s="1"/>
      <c r="P699" s="1"/>
      <c r="Q699" s="1"/>
    </row>
    <row r="700" spans="1:17" ht="15.75" customHeight="1" x14ac:dyDescent="0.15">
      <c r="A700" s="4"/>
      <c r="B700" s="1"/>
      <c r="C700" s="1"/>
      <c r="D700" s="3"/>
      <c r="E700" s="316"/>
      <c r="F700" s="4"/>
      <c r="G700" s="3"/>
      <c r="H700" s="3"/>
      <c r="I700" s="3"/>
      <c r="J700" s="2"/>
      <c r="K700" s="2"/>
      <c r="L700" s="1"/>
      <c r="M700" s="1"/>
      <c r="N700" s="1"/>
      <c r="O700" s="1"/>
      <c r="P700" s="1"/>
      <c r="Q700" s="1"/>
    </row>
    <row r="701" spans="1:17" ht="15.75" customHeight="1" x14ac:dyDescent="0.15">
      <c r="A701" s="4"/>
      <c r="B701" s="1"/>
      <c r="C701" s="1"/>
      <c r="D701" s="3"/>
      <c r="E701" s="316"/>
      <c r="F701" s="4"/>
      <c r="G701" s="3"/>
      <c r="H701" s="3"/>
      <c r="I701" s="3"/>
      <c r="J701" s="2"/>
      <c r="K701" s="2"/>
      <c r="L701" s="1"/>
      <c r="M701" s="1"/>
      <c r="N701" s="1"/>
      <c r="O701" s="1"/>
      <c r="P701" s="1"/>
      <c r="Q701" s="1"/>
    </row>
    <row r="702" spans="1:17" ht="15.75" customHeight="1" x14ac:dyDescent="0.15">
      <c r="A702" s="4"/>
      <c r="B702" s="1"/>
      <c r="C702" s="1"/>
      <c r="D702" s="3"/>
      <c r="E702" s="316"/>
      <c r="F702" s="4"/>
      <c r="G702" s="3"/>
      <c r="H702" s="3"/>
      <c r="I702" s="3"/>
      <c r="J702" s="2"/>
      <c r="K702" s="2"/>
      <c r="L702" s="1"/>
      <c r="M702" s="1"/>
      <c r="N702" s="1"/>
      <c r="O702" s="1"/>
      <c r="P702" s="1"/>
      <c r="Q702" s="1"/>
    </row>
    <row r="703" spans="1:17" ht="15.75" customHeight="1" x14ac:dyDescent="0.15">
      <c r="A703" s="4"/>
      <c r="B703" s="1"/>
      <c r="C703" s="1"/>
      <c r="D703" s="3"/>
      <c r="E703" s="316"/>
      <c r="F703" s="4"/>
      <c r="G703" s="3"/>
      <c r="H703" s="3"/>
      <c r="I703" s="3"/>
      <c r="J703" s="2"/>
      <c r="K703" s="2"/>
      <c r="L703" s="1"/>
      <c r="M703" s="1"/>
      <c r="N703" s="1"/>
      <c r="O703" s="1"/>
      <c r="P703" s="1"/>
      <c r="Q703" s="1"/>
    </row>
    <row r="704" spans="1:17" ht="15.75" customHeight="1" x14ac:dyDescent="0.15">
      <c r="A704" s="4"/>
      <c r="B704" s="1"/>
      <c r="C704" s="1"/>
      <c r="D704" s="3"/>
      <c r="E704" s="316"/>
      <c r="F704" s="4"/>
      <c r="G704" s="3"/>
      <c r="H704" s="3"/>
      <c r="I704" s="3"/>
      <c r="J704" s="2"/>
      <c r="K704" s="2"/>
      <c r="L704" s="1"/>
      <c r="M704" s="1"/>
      <c r="N704" s="1"/>
      <c r="O704" s="1"/>
      <c r="P704" s="1"/>
      <c r="Q704" s="1"/>
    </row>
    <row r="705" spans="1:17" ht="15.75" customHeight="1" x14ac:dyDescent="0.15">
      <c r="A705" s="4"/>
      <c r="B705" s="1"/>
      <c r="C705" s="1"/>
      <c r="D705" s="3"/>
      <c r="E705" s="316"/>
      <c r="F705" s="4"/>
      <c r="G705" s="3"/>
      <c r="H705" s="3"/>
      <c r="I705" s="3"/>
      <c r="J705" s="2"/>
      <c r="K705" s="2"/>
      <c r="L705" s="1"/>
      <c r="M705" s="1"/>
      <c r="N705" s="1"/>
      <c r="O705" s="1"/>
      <c r="P705" s="1"/>
      <c r="Q705" s="1"/>
    </row>
    <row r="706" spans="1:17" ht="15.75" customHeight="1" x14ac:dyDescent="0.15">
      <c r="A706" s="4"/>
      <c r="B706" s="1"/>
      <c r="C706" s="1"/>
      <c r="D706" s="3"/>
      <c r="E706" s="316"/>
      <c r="F706" s="4"/>
      <c r="G706" s="3"/>
      <c r="H706" s="3"/>
      <c r="I706" s="3"/>
      <c r="J706" s="2"/>
      <c r="K706" s="2"/>
      <c r="L706" s="1"/>
      <c r="M706" s="1"/>
      <c r="N706" s="1"/>
      <c r="O706" s="1"/>
      <c r="P706" s="1"/>
      <c r="Q706" s="1"/>
    </row>
    <row r="707" spans="1:17" ht="15.75" customHeight="1" x14ac:dyDescent="0.15">
      <c r="A707" s="4"/>
      <c r="B707" s="1"/>
      <c r="C707" s="1"/>
      <c r="D707" s="3"/>
      <c r="E707" s="316"/>
      <c r="F707" s="4"/>
      <c r="G707" s="3"/>
      <c r="H707" s="3"/>
      <c r="I707" s="3"/>
      <c r="J707" s="2"/>
      <c r="K707" s="2"/>
      <c r="L707" s="1"/>
      <c r="M707" s="1"/>
      <c r="N707" s="1"/>
      <c r="O707" s="1"/>
      <c r="P707" s="1"/>
      <c r="Q707" s="1"/>
    </row>
    <row r="708" spans="1:17" ht="15.75" customHeight="1" x14ac:dyDescent="0.15">
      <c r="A708" s="4"/>
      <c r="B708" s="1"/>
      <c r="C708" s="1"/>
      <c r="D708" s="3"/>
      <c r="E708" s="316"/>
      <c r="F708" s="4"/>
      <c r="G708" s="3"/>
      <c r="H708" s="3"/>
      <c r="I708" s="3"/>
      <c r="J708" s="2"/>
      <c r="K708" s="2"/>
      <c r="L708" s="1"/>
      <c r="M708" s="1"/>
      <c r="N708" s="1"/>
      <c r="O708" s="1"/>
      <c r="P708" s="1"/>
      <c r="Q708" s="1"/>
    </row>
    <row r="709" spans="1:17" ht="15.75" customHeight="1" x14ac:dyDescent="0.15">
      <c r="A709" s="4"/>
      <c r="B709" s="1"/>
      <c r="C709" s="1"/>
      <c r="D709" s="3"/>
      <c r="E709" s="316"/>
      <c r="F709" s="4"/>
      <c r="G709" s="3"/>
      <c r="H709" s="3"/>
      <c r="I709" s="3"/>
      <c r="J709" s="2"/>
      <c r="K709" s="2"/>
      <c r="L709" s="1"/>
      <c r="M709" s="1"/>
      <c r="N709" s="1"/>
      <c r="O709" s="1"/>
      <c r="P709" s="1"/>
      <c r="Q709" s="1"/>
    </row>
    <row r="710" spans="1:17" ht="15.75" customHeight="1" x14ac:dyDescent="0.15">
      <c r="A710" s="4"/>
      <c r="B710" s="1"/>
      <c r="C710" s="1"/>
      <c r="D710" s="3"/>
      <c r="E710" s="316"/>
      <c r="F710" s="4"/>
      <c r="G710" s="3"/>
      <c r="H710" s="3"/>
      <c r="I710" s="3"/>
      <c r="J710" s="2"/>
      <c r="K710" s="2"/>
      <c r="L710" s="1"/>
      <c r="M710" s="1"/>
      <c r="N710" s="1"/>
      <c r="O710" s="1"/>
      <c r="P710" s="1"/>
      <c r="Q710" s="1"/>
    </row>
    <row r="711" spans="1:17" ht="15.75" customHeight="1" x14ac:dyDescent="0.15">
      <c r="A711" s="4"/>
      <c r="B711" s="1"/>
      <c r="C711" s="1"/>
      <c r="D711" s="3"/>
      <c r="E711" s="316"/>
      <c r="F711" s="4"/>
      <c r="G711" s="3"/>
      <c r="H711" s="3"/>
      <c r="I711" s="3"/>
      <c r="J711" s="2"/>
      <c r="K711" s="2"/>
      <c r="L711" s="1"/>
      <c r="M711" s="1"/>
      <c r="N711" s="1"/>
      <c r="O711" s="1"/>
      <c r="P711" s="1"/>
      <c r="Q711" s="1"/>
    </row>
    <row r="712" spans="1:17" ht="15.75" customHeight="1" x14ac:dyDescent="0.15">
      <c r="A712" s="4"/>
      <c r="B712" s="1"/>
      <c r="C712" s="1"/>
      <c r="D712" s="3"/>
      <c r="E712" s="316"/>
      <c r="F712" s="4"/>
      <c r="G712" s="3"/>
      <c r="H712" s="3"/>
      <c r="I712" s="3"/>
      <c r="J712" s="2"/>
      <c r="K712" s="2"/>
      <c r="L712" s="1"/>
      <c r="M712" s="1"/>
      <c r="N712" s="1"/>
      <c r="O712" s="1"/>
      <c r="P712" s="1"/>
      <c r="Q712" s="1"/>
    </row>
    <row r="713" spans="1:17" ht="15.75" customHeight="1" x14ac:dyDescent="0.15">
      <c r="A713" s="4"/>
      <c r="B713" s="1"/>
      <c r="C713" s="1"/>
      <c r="D713" s="3"/>
      <c r="E713" s="316"/>
      <c r="F713" s="4"/>
      <c r="G713" s="3"/>
      <c r="H713" s="3"/>
      <c r="I713" s="3"/>
      <c r="J713" s="2"/>
      <c r="K713" s="2"/>
      <c r="L713" s="1"/>
      <c r="M713" s="1"/>
      <c r="N713" s="1"/>
      <c r="O713" s="1"/>
      <c r="P713" s="1"/>
      <c r="Q713" s="1"/>
    </row>
    <row r="714" spans="1:17" ht="15.75" customHeight="1" x14ac:dyDescent="0.15">
      <c r="A714" s="4"/>
      <c r="B714" s="1"/>
      <c r="C714" s="1"/>
      <c r="D714" s="3"/>
      <c r="E714" s="316"/>
      <c r="F714" s="4"/>
      <c r="G714" s="3"/>
      <c r="H714" s="3"/>
      <c r="I714" s="3"/>
      <c r="J714" s="2"/>
      <c r="K714" s="2"/>
      <c r="L714" s="1"/>
      <c r="M714" s="1"/>
      <c r="N714" s="1"/>
      <c r="O714" s="1"/>
      <c r="P714" s="1"/>
      <c r="Q714" s="1"/>
    </row>
    <row r="715" spans="1:17" ht="15.75" customHeight="1" x14ac:dyDescent="0.15">
      <c r="A715" s="4"/>
      <c r="B715" s="1"/>
      <c r="C715" s="1"/>
      <c r="D715" s="3"/>
      <c r="E715" s="316"/>
      <c r="F715" s="4"/>
      <c r="G715" s="3"/>
      <c r="H715" s="3"/>
      <c r="I715" s="3"/>
      <c r="J715" s="2"/>
      <c r="K715" s="2"/>
      <c r="L715" s="1"/>
      <c r="M715" s="1"/>
      <c r="N715" s="1"/>
      <c r="O715" s="1"/>
      <c r="P715" s="1"/>
      <c r="Q715" s="1"/>
    </row>
    <row r="716" spans="1:17" ht="15.75" customHeight="1" x14ac:dyDescent="0.15">
      <c r="A716" s="4"/>
      <c r="B716" s="1"/>
      <c r="C716" s="1"/>
      <c r="D716" s="3"/>
      <c r="E716" s="316"/>
      <c r="F716" s="4"/>
      <c r="G716" s="3"/>
      <c r="H716" s="3"/>
      <c r="I716" s="3"/>
      <c r="J716" s="2"/>
      <c r="K716" s="2"/>
      <c r="L716" s="1"/>
      <c r="M716" s="1"/>
      <c r="N716" s="1"/>
      <c r="O716" s="1"/>
      <c r="P716" s="1"/>
      <c r="Q716" s="1"/>
    </row>
    <row r="717" spans="1:17" ht="15.75" customHeight="1" x14ac:dyDescent="0.15">
      <c r="A717" s="4"/>
      <c r="B717" s="1"/>
      <c r="C717" s="1"/>
      <c r="D717" s="3"/>
      <c r="E717" s="316"/>
      <c r="F717" s="4"/>
      <c r="G717" s="3"/>
      <c r="H717" s="3"/>
      <c r="I717" s="3"/>
      <c r="J717" s="2"/>
      <c r="K717" s="2"/>
      <c r="L717" s="1"/>
      <c r="M717" s="1"/>
      <c r="N717" s="1"/>
      <c r="O717" s="1"/>
      <c r="P717" s="1"/>
      <c r="Q717" s="1"/>
    </row>
    <row r="718" spans="1:17" ht="15.75" customHeight="1" x14ac:dyDescent="0.15">
      <c r="A718" s="4"/>
      <c r="B718" s="1"/>
      <c r="C718" s="1"/>
      <c r="D718" s="3"/>
      <c r="E718" s="316"/>
      <c r="F718" s="4"/>
      <c r="G718" s="3"/>
      <c r="H718" s="3"/>
      <c r="I718" s="3"/>
      <c r="J718" s="2"/>
      <c r="K718" s="2"/>
      <c r="L718" s="1"/>
      <c r="M718" s="1"/>
      <c r="N718" s="1"/>
      <c r="O718" s="1"/>
      <c r="P718" s="1"/>
      <c r="Q718" s="1"/>
    </row>
    <row r="719" spans="1:17" ht="15.75" customHeight="1" x14ac:dyDescent="0.15">
      <c r="A719" s="4"/>
      <c r="B719" s="1"/>
      <c r="C719" s="1"/>
      <c r="D719" s="3"/>
      <c r="E719" s="316"/>
      <c r="F719" s="4"/>
      <c r="G719" s="3"/>
      <c r="H719" s="3"/>
      <c r="I719" s="3"/>
      <c r="J719" s="2"/>
      <c r="K719" s="2"/>
      <c r="L719" s="1"/>
      <c r="M719" s="1"/>
      <c r="N719" s="1"/>
      <c r="O719" s="1"/>
      <c r="P719" s="1"/>
      <c r="Q719" s="1"/>
    </row>
    <row r="720" spans="1:17" ht="15.75" customHeight="1" x14ac:dyDescent="0.15">
      <c r="A720" s="4"/>
      <c r="B720" s="1"/>
      <c r="C720" s="1"/>
      <c r="D720" s="3"/>
      <c r="E720" s="316"/>
      <c r="F720" s="4"/>
      <c r="G720" s="3"/>
      <c r="H720" s="3"/>
      <c r="I720" s="3"/>
      <c r="J720" s="2"/>
      <c r="K720" s="2"/>
      <c r="L720" s="1"/>
      <c r="M720" s="1"/>
      <c r="N720" s="1"/>
      <c r="O720" s="1"/>
      <c r="P720" s="1"/>
      <c r="Q720" s="1"/>
    </row>
    <row r="721" spans="1:17" ht="15.75" customHeight="1" x14ac:dyDescent="0.15">
      <c r="A721" s="4"/>
      <c r="B721" s="1"/>
      <c r="C721" s="1"/>
      <c r="D721" s="3"/>
      <c r="E721" s="316"/>
      <c r="F721" s="4"/>
      <c r="G721" s="3"/>
      <c r="H721" s="3"/>
      <c r="I721" s="3"/>
      <c r="J721" s="2"/>
      <c r="K721" s="2"/>
      <c r="L721" s="1"/>
      <c r="M721" s="1"/>
      <c r="N721" s="1"/>
      <c r="O721" s="1"/>
      <c r="P721" s="1"/>
      <c r="Q721" s="1"/>
    </row>
    <row r="722" spans="1:17" ht="15.75" customHeight="1" x14ac:dyDescent="0.15">
      <c r="A722" s="4"/>
      <c r="B722" s="1"/>
      <c r="C722" s="1"/>
      <c r="D722" s="3"/>
      <c r="E722" s="316"/>
      <c r="F722" s="4"/>
      <c r="G722" s="3"/>
      <c r="H722" s="3"/>
      <c r="I722" s="3"/>
      <c r="J722" s="2"/>
      <c r="K722" s="2"/>
      <c r="L722" s="1"/>
      <c r="M722" s="1"/>
      <c r="N722" s="1"/>
      <c r="O722" s="1"/>
      <c r="P722" s="1"/>
      <c r="Q722" s="1"/>
    </row>
    <row r="723" spans="1:17" ht="15.75" customHeight="1" x14ac:dyDescent="0.15">
      <c r="A723" s="4"/>
      <c r="B723" s="1"/>
      <c r="C723" s="1"/>
      <c r="D723" s="3"/>
      <c r="E723" s="316"/>
      <c r="F723" s="4"/>
      <c r="G723" s="3"/>
      <c r="H723" s="3"/>
      <c r="I723" s="3"/>
      <c r="J723" s="2"/>
      <c r="K723" s="2"/>
      <c r="L723" s="1"/>
      <c r="M723" s="1"/>
      <c r="N723" s="1"/>
      <c r="O723" s="1"/>
      <c r="P723" s="1"/>
      <c r="Q723" s="1"/>
    </row>
    <row r="724" spans="1:17" ht="15.75" customHeight="1" x14ac:dyDescent="0.15">
      <c r="A724" s="4"/>
      <c r="B724" s="1"/>
      <c r="C724" s="1"/>
      <c r="D724" s="3"/>
      <c r="E724" s="316"/>
      <c r="F724" s="4"/>
      <c r="G724" s="3"/>
      <c r="H724" s="3"/>
      <c r="I724" s="3"/>
      <c r="J724" s="2"/>
      <c r="K724" s="2"/>
      <c r="L724" s="1"/>
      <c r="M724" s="1"/>
      <c r="N724" s="1"/>
      <c r="O724" s="1"/>
      <c r="P724" s="1"/>
      <c r="Q724" s="1"/>
    </row>
    <row r="725" spans="1:17" ht="15.75" customHeight="1" x14ac:dyDescent="0.15">
      <c r="A725" s="4"/>
      <c r="B725" s="1"/>
      <c r="C725" s="1"/>
      <c r="D725" s="3"/>
      <c r="E725" s="316"/>
      <c r="F725" s="4"/>
      <c r="G725" s="3"/>
      <c r="H725" s="3"/>
      <c r="I725" s="3"/>
      <c r="J725" s="2"/>
      <c r="K725" s="2"/>
      <c r="L725" s="1"/>
      <c r="M725" s="1"/>
      <c r="N725" s="1"/>
      <c r="O725" s="1"/>
      <c r="P725" s="1"/>
      <c r="Q725" s="1"/>
    </row>
    <row r="726" spans="1:17" ht="15.75" customHeight="1" x14ac:dyDescent="0.15">
      <c r="A726" s="4"/>
      <c r="B726" s="1"/>
      <c r="C726" s="1"/>
      <c r="D726" s="3"/>
      <c r="E726" s="316"/>
      <c r="F726" s="4"/>
      <c r="G726" s="3"/>
      <c r="H726" s="3"/>
      <c r="I726" s="3"/>
      <c r="J726" s="2"/>
      <c r="K726" s="2"/>
      <c r="L726" s="1"/>
      <c r="M726" s="1"/>
      <c r="N726" s="1"/>
      <c r="O726" s="1"/>
      <c r="P726" s="1"/>
      <c r="Q726" s="1"/>
    </row>
    <row r="727" spans="1:17" ht="15.75" customHeight="1" x14ac:dyDescent="0.15">
      <c r="A727" s="4"/>
      <c r="B727" s="1"/>
      <c r="C727" s="1"/>
      <c r="D727" s="3"/>
      <c r="E727" s="316"/>
      <c r="F727" s="4"/>
      <c r="G727" s="3"/>
      <c r="H727" s="3"/>
      <c r="I727" s="3"/>
      <c r="J727" s="2"/>
      <c r="K727" s="2"/>
      <c r="L727" s="1"/>
      <c r="M727" s="1"/>
      <c r="N727" s="1"/>
      <c r="O727" s="1"/>
      <c r="P727" s="1"/>
      <c r="Q727" s="1"/>
    </row>
    <row r="728" spans="1:17" ht="15.75" customHeight="1" x14ac:dyDescent="0.15">
      <c r="A728" s="4"/>
      <c r="B728" s="1"/>
      <c r="C728" s="1"/>
      <c r="D728" s="3"/>
      <c r="E728" s="316"/>
      <c r="F728" s="4"/>
      <c r="G728" s="3"/>
      <c r="H728" s="3"/>
      <c r="I728" s="3"/>
      <c r="J728" s="2"/>
      <c r="K728" s="2"/>
      <c r="L728" s="1"/>
      <c r="M728" s="1"/>
      <c r="N728" s="1"/>
      <c r="O728" s="1"/>
      <c r="P728" s="1"/>
      <c r="Q728" s="1"/>
    </row>
    <row r="729" spans="1:17" ht="15.75" customHeight="1" x14ac:dyDescent="0.15">
      <c r="A729" s="4"/>
      <c r="B729" s="1"/>
      <c r="C729" s="1"/>
      <c r="D729" s="3"/>
      <c r="E729" s="316"/>
      <c r="F729" s="4"/>
      <c r="G729" s="3"/>
      <c r="H729" s="3"/>
      <c r="I729" s="3"/>
      <c r="J729" s="2"/>
      <c r="K729" s="2"/>
      <c r="L729" s="1"/>
      <c r="M729" s="1"/>
      <c r="N729" s="1"/>
      <c r="O729" s="1"/>
      <c r="P729" s="1"/>
      <c r="Q729" s="1"/>
    </row>
    <row r="730" spans="1:17" ht="15.75" customHeight="1" x14ac:dyDescent="0.15">
      <c r="A730" s="4"/>
      <c r="B730" s="1"/>
      <c r="C730" s="1"/>
      <c r="D730" s="3"/>
      <c r="E730" s="316"/>
      <c r="F730" s="4"/>
      <c r="G730" s="3"/>
      <c r="H730" s="3"/>
      <c r="I730" s="3"/>
      <c r="J730" s="2"/>
      <c r="K730" s="2"/>
      <c r="L730" s="1"/>
      <c r="M730" s="1"/>
      <c r="N730" s="1"/>
      <c r="O730" s="1"/>
      <c r="P730" s="1"/>
      <c r="Q730" s="1"/>
    </row>
    <row r="731" spans="1:17" ht="15.75" customHeight="1" x14ac:dyDescent="0.15">
      <c r="A731" s="4"/>
      <c r="B731" s="1"/>
      <c r="C731" s="1"/>
      <c r="D731" s="3"/>
      <c r="E731" s="316"/>
      <c r="F731" s="4"/>
      <c r="G731" s="3"/>
      <c r="H731" s="3"/>
      <c r="I731" s="3"/>
      <c r="J731" s="2"/>
      <c r="K731" s="2"/>
      <c r="L731" s="1"/>
      <c r="M731" s="1"/>
      <c r="N731" s="1"/>
      <c r="O731" s="1"/>
      <c r="P731" s="1"/>
      <c r="Q731" s="1"/>
    </row>
    <row r="732" spans="1:17" ht="15.75" customHeight="1" x14ac:dyDescent="0.15">
      <c r="A732" s="4"/>
      <c r="B732" s="1"/>
      <c r="C732" s="1"/>
      <c r="D732" s="3"/>
      <c r="E732" s="316"/>
      <c r="F732" s="4"/>
      <c r="G732" s="3"/>
      <c r="H732" s="3"/>
      <c r="I732" s="3"/>
      <c r="J732" s="2"/>
      <c r="K732" s="2"/>
      <c r="L732" s="1"/>
      <c r="M732" s="1"/>
      <c r="N732" s="1"/>
      <c r="O732" s="1"/>
      <c r="P732" s="1"/>
      <c r="Q732" s="1"/>
    </row>
    <row r="733" spans="1:17" ht="15.75" customHeight="1" x14ac:dyDescent="0.15">
      <c r="A733" s="4"/>
      <c r="B733" s="1"/>
      <c r="C733" s="1"/>
      <c r="D733" s="3"/>
      <c r="E733" s="316"/>
      <c r="F733" s="4"/>
      <c r="G733" s="3"/>
      <c r="H733" s="3"/>
      <c r="I733" s="3"/>
      <c r="J733" s="2"/>
      <c r="K733" s="2"/>
      <c r="L733" s="1"/>
      <c r="M733" s="1"/>
      <c r="N733" s="1"/>
      <c r="O733" s="1"/>
      <c r="P733" s="1"/>
      <c r="Q733" s="1"/>
    </row>
    <row r="734" spans="1:17" ht="15.75" customHeight="1" x14ac:dyDescent="0.15">
      <c r="A734" s="4"/>
      <c r="B734" s="1"/>
      <c r="C734" s="1"/>
      <c r="D734" s="3"/>
      <c r="E734" s="316"/>
      <c r="F734" s="4"/>
      <c r="G734" s="3"/>
      <c r="H734" s="3"/>
      <c r="I734" s="3"/>
      <c r="J734" s="2"/>
      <c r="K734" s="2"/>
      <c r="L734" s="1"/>
      <c r="M734" s="1"/>
      <c r="N734" s="1"/>
      <c r="O734" s="1"/>
      <c r="P734" s="1"/>
      <c r="Q734" s="1"/>
    </row>
    <row r="735" spans="1:17" ht="15.75" customHeight="1" x14ac:dyDescent="0.15">
      <c r="A735" s="4"/>
      <c r="B735" s="1"/>
      <c r="C735" s="1"/>
      <c r="D735" s="3"/>
      <c r="E735" s="316"/>
      <c r="F735" s="4"/>
      <c r="G735" s="3"/>
      <c r="H735" s="3"/>
      <c r="I735" s="3"/>
      <c r="J735" s="2"/>
      <c r="K735" s="2"/>
      <c r="L735" s="1"/>
      <c r="M735" s="1"/>
      <c r="N735" s="1"/>
      <c r="O735" s="1"/>
      <c r="P735" s="1"/>
      <c r="Q735" s="1"/>
    </row>
    <row r="736" spans="1:17" ht="15.75" customHeight="1" x14ac:dyDescent="0.15">
      <c r="A736" s="4"/>
      <c r="B736" s="1"/>
      <c r="C736" s="1"/>
      <c r="D736" s="3"/>
      <c r="E736" s="316"/>
      <c r="F736" s="4"/>
      <c r="G736" s="3"/>
      <c r="H736" s="3"/>
      <c r="I736" s="3"/>
      <c r="J736" s="2"/>
      <c r="K736" s="2"/>
      <c r="L736" s="1"/>
      <c r="M736" s="1"/>
      <c r="N736" s="1"/>
      <c r="O736" s="1"/>
      <c r="P736" s="1"/>
      <c r="Q736" s="1"/>
    </row>
    <row r="737" spans="1:17" ht="15.75" customHeight="1" x14ac:dyDescent="0.15">
      <c r="A737" s="4"/>
      <c r="B737" s="1"/>
      <c r="C737" s="1"/>
      <c r="D737" s="3"/>
      <c r="E737" s="316"/>
      <c r="F737" s="4"/>
      <c r="G737" s="3"/>
      <c r="H737" s="3"/>
      <c r="I737" s="3"/>
      <c r="J737" s="2"/>
      <c r="K737" s="2"/>
      <c r="L737" s="1"/>
      <c r="M737" s="1"/>
      <c r="N737" s="1"/>
      <c r="O737" s="1"/>
      <c r="P737" s="1"/>
      <c r="Q737" s="1"/>
    </row>
    <row r="738" spans="1:17" ht="15.75" customHeight="1" x14ac:dyDescent="0.15">
      <c r="A738" s="4"/>
      <c r="B738" s="1"/>
      <c r="C738" s="1"/>
      <c r="D738" s="3"/>
      <c r="E738" s="316"/>
      <c r="F738" s="4"/>
      <c r="G738" s="3"/>
      <c r="H738" s="3"/>
      <c r="I738" s="3"/>
      <c r="J738" s="2"/>
      <c r="K738" s="2"/>
      <c r="L738" s="1"/>
      <c r="M738" s="1"/>
      <c r="N738" s="1"/>
      <c r="O738" s="1"/>
      <c r="P738" s="1"/>
      <c r="Q738" s="1"/>
    </row>
    <row r="739" spans="1:17" ht="15.75" customHeight="1" x14ac:dyDescent="0.15">
      <c r="A739" s="4"/>
      <c r="B739" s="1"/>
      <c r="C739" s="1"/>
      <c r="D739" s="3"/>
      <c r="E739" s="316"/>
      <c r="F739" s="4"/>
      <c r="G739" s="3"/>
      <c r="H739" s="3"/>
      <c r="I739" s="3"/>
      <c r="J739" s="2"/>
      <c r="K739" s="2"/>
      <c r="L739" s="1"/>
      <c r="M739" s="1"/>
      <c r="N739" s="1"/>
      <c r="O739" s="1"/>
      <c r="P739" s="1"/>
      <c r="Q739" s="1"/>
    </row>
    <row r="740" spans="1:17" ht="15.75" customHeight="1" x14ac:dyDescent="0.15">
      <c r="A740" s="4"/>
      <c r="B740" s="1"/>
      <c r="C740" s="1"/>
      <c r="D740" s="3"/>
      <c r="E740" s="316"/>
      <c r="F740" s="4"/>
      <c r="G740" s="3"/>
      <c r="H740" s="3"/>
      <c r="I740" s="3"/>
      <c r="J740" s="2"/>
      <c r="K740" s="2"/>
      <c r="L740" s="1"/>
      <c r="M740" s="1"/>
      <c r="N740" s="1"/>
      <c r="O740" s="1"/>
      <c r="P740" s="1"/>
      <c r="Q740" s="1"/>
    </row>
    <row r="741" spans="1:17" ht="15.75" customHeight="1" x14ac:dyDescent="0.15">
      <c r="A741" s="4"/>
      <c r="B741" s="1"/>
      <c r="C741" s="1"/>
      <c r="D741" s="3"/>
      <c r="E741" s="316"/>
      <c r="F741" s="4"/>
      <c r="G741" s="3"/>
      <c r="H741" s="3"/>
      <c r="I741" s="3"/>
      <c r="J741" s="2"/>
      <c r="K741" s="2"/>
      <c r="L741" s="1"/>
      <c r="M741" s="1"/>
      <c r="N741" s="1"/>
      <c r="O741" s="1"/>
      <c r="P741" s="1"/>
      <c r="Q741" s="1"/>
    </row>
    <row r="742" spans="1:17" ht="15.75" customHeight="1" x14ac:dyDescent="0.15">
      <c r="A742" s="4"/>
      <c r="B742" s="1"/>
      <c r="C742" s="1"/>
      <c r="D742" s="3"/>
      <c r="E742" s="316"/>
      <c r="F742" s="4"/>
      <c r="G742" s="3"/>
      <c r="H742" s="3"/>
      <c r="I742" s="3"/>
      <c r="J742" s="2"/>
      <c r="K742" s="2"/>
      <c r="L742" s="1"/>
      <c r="M742" s="1"/>
      <c r="N742" s="1"/>
      <c r="O742" s="1"/>
      <c r="P742" s="1"/>
      <c r="Q742" s="1"/>
    </row>
    <row r="743" spans="1:17" ht="15.75" customHeight="1" x14ac:dyDescent="0.15">
      <c r="A743" s="4"/>
      <c r="B743" s="1"/>
      <c r="C743" s="1"/>
      <c r="D743" s="3"/>
      <c r="E743" s="316"/>
      <c r="F743" s="4"/>
      <c r="G743" s="3"/>
      <c r="H743" s="3"/>
      <c r="I743" s="3"/>
      <c r="J743" s="2"/>
      <c r="K743" s="2"/>
      <c r="L743" s="1"/>
      <c r="M743" s="1"/>
      <c r="N743" s="1"/>
      <c r="O743" s="1"/>
      <c r="P743" s="1"/>
      <c r="Q743" s="1"/>
    </row>
    <row r="744" spans="1:17" ht="15.75" customHeight="1" x14ac:dyDescent="0.15">
      <c r="A744" s="4"/>
      <c r="B744" s="1"/>
      <c r="C744" s="1"/>
      <c r="D744" s="3"/>
      <c r="E744" s="316"/>
      <c r="F744" s="4"/>
      <c r="G744" s="3"/>
      <c r="H744" s="3"/>
      <c r="I744" s="3"/>
      <c r="J744" s="2"/>
      <c r="K744" s="2"/>
      <c r="L744" s="1"/>
      <c r="M744" s="1"/>
      <c r="N744" s="1"/>
      <c r="O744" s="1"/>
      <c r="P744" s="1"/>
      <c r="Q744" s="1"/>
    </row>
    <row r="745" spans="1:17" ht="15.75" customHeight="1" x14ac:dyDescent="0.15">
      <c r="A745" s="4"/>
      <c r="B745" s="1"/>
      <c r="C745" s="1"/>
      <c r="D745" s="3"/>
      <c r="E745" s="316"/>
      <c r="F745" s="4"/>
      <c r="G745" s="3"/>
      <c r="H745" s="3"/>
      <c r="I745" s="3"/>
      <c r="J745" s="2"/>
      <c r="K745" s="2"/>
      <c r="L745" s="1"/>
      <c r="M745" s="1"/>
      <c r="N745" s="1"/>
      <c r="O745" s="1"/>
      <c r="P745" s="1"/>
      <c r="Q745" s="1"/>
    </row>
    <row r="746" spans="1:17" ht="15.75" customHeight="1" x14ac:dyDescent="0.15">
      <c r="A746" s="4"/>
      <c r="B746" s="1"/>
      <c r="C746" s="1"/>
      <c r="D746" s="3"/>
      <c r="E746" s="316"/>
      <c r="F746" s="4"/>
      <c r="G746" s="3"/>
      <c r="H746" s="3"/>
      <c r="I746" s="3"/>
      <c r="J746" s="2"/>
      <c r="K746" s="2"/>
      <c r="L746" s="1"/>
      <c r="M746" s="1"/>
      <c r="N746" s="1"/>
      <c r="O746" s="1"/>
      <c r="P746" s="1"/>
      <c r="Q746" s="1"/>
    </row>
    <row r="747" spans="1:17" ht="15.75" customHeight="1" x14ac:dyDescent="0.15">
      <c r="A747" s="4"/>
      <c r="B747" s="1"/>
      <c r="C747" s="1"/>
      <c r="D747" s="3"/>
      <c r="E747" s="316"/>
      <c r="F747" s="4"/>
      <c r="G747" s="3"/>
      <c r="H747" s="3"/>
      <c r="I747" s="3"/>
      <c r="J747" s="2"/>
      <c r="K747" s="2"/>
      <c r="L747" s="1"/>
      <c r="M747" s="1"/>
      <c r="N747" s="1"/>
      <c r="O747" s="1"/>
      <c r="P747" s="1"/>
      <c r="Q747" s="1"/>
    </row>
    <row r="748" spans="1:17" ht="15.75" customHeight="1" x14ac:dyDescent="0.15">
      <c r="A748" s="4"/>
      <c r="B748" s="1"/>
      <c r="C748" s="1"/>
      <c r="D748" s="3"/>
      <c r="E748" s="316"/>
      <c r="F748" s="4"/>
      <c r="G748" s="3"/>
      <c r="H748" s="3"/>
      <c r="I748" s="3"/>
      <c r="J748" s="2"/>
      <c r="K748" s="2"/>
      <c r="L748" s="1"/>
      <c r="M748" s="1"/>
      <c r="N748" s="1"/>
      <c r="O748" s="1"/>
      <c r="P748" s="1"/>
      <c r="Q748" s="1"/>
    </row>
    <row r="749" spans="1:17" ht="15.75" customHeight="1" x14ac:dyDescent="0.15">
      <c r="A749" s="4"/>
      <c r="B749" s="1"/>
      <c r="C749" s="1"/>
      <c r="D749" s="3"/>
      <c r="E749" s="316"/>
      <c r="F749" s="4"/>
      <c r="G749" s="3"/>
      <c r="H749" s="3"/>
      <c r="I749" s="3"/>
      <c r="J749" s="2"/>
      <c r="K749" s="2"/>
      <c r="L749" s="1"/>
      <c r="M749" s="1"/>
      <c r="N749" s="1"/>
      <c r="O749" s="1"/>
      <c r="P749" s="1"/>
      <c r="Q749" s="1"/>
    </row>
    <row r="750" spans="1:17" ht="15.75" customHeight="1" x14ac:dyDescent="0.15">
      <c r="A750" s="4"/>
      <c r="B750" s="1"/>
      <c r="C750" s="1"/>
      <c r="D750" s="3"/>
      <c r="E750" s="316"/>
      <c r="F750" s="4"/>
      <c r="G750" s="3"/>
      <c r="H750" s="3"/>
      <c r="I750" s="3"/>
      <c r="J750" s="2"/>
      <c r="K750" s="2"/>
      <c r="L750" s="1"/>
      <c r="M750" s="1"/>
      <c r="N750" s="1"/>
      <c r="O750" s="1"/>
      <c r="P750" s="1"/>
      <c r="Q750" s="1"/>
    </row>
    <row r="751" spans="1:17" ht="15.75" customHeight="1" x14ac:dyDescent="0.15">
      <c r="A751" s="4"/>
      <c r="B751" s="1"/>
      <c r="C751" s="1"/>
      <c r="D751" s="3"/>
      <c r="E751" s="316"/>
      <c r="F751" s="4"/>
      <c r="G751" s="3"/>
      <c r="H751" s="3"/>
      <c r="I751" s="3"/>
      <c r="J751" s="2"/>
      <c r="K751" s="2"/>
      <c r="L751" s="1"/>
      <c r="M751" s="1"/>
      <c r="N751" s="1"/>
      <c r="O751" s="1"/>
      <c r="P751" s="1"/>
      <c r="Q751" s="1"/>
    </row>
    <row r="752" spans="1:17" ht="15.75" customHeight="1" x14ac:dyDescent="0.15">
      <c r="A752" s="4"/>
      <c r="B752" s="1"/>
      <c r="C752" s="1"/>
      <c r="D752" s="3"/>
      <c r="E752" s="316"/>
      <c r="F752" s="4"/>
      <c r="G752" s="3"/>
      <c r="H752" s="3"/>
      <c r="I752" s="3"/>
      <c r="J752" s="2"/>
      <c r="K752" s="2"/>
      <c r="L752" s="1"/>
      <c r="M752" s="1"/>
      <c r="N752" s="1"/>
      <c r="O752" s="1"/>
      <c r="P752" s="1"/>
      <c r="Q752" s="1"/>
    </row>
    <row r="753" spans="1:17" ht="15.75" customHeight="1" x14ac:dyDescent="0.15">
      <c r="A753" s="4"/>
      <c r="B753" s="1"/>
      <c r="C753" s="1"/>
      <c r="D753" s="3"/>
      <c r="E753" s="316"/>
      <c r="F753" s="4"/>
      <c r="G753" s="3"/>
      <c r="H753" s="3"/>
      <c r="I753" s="3"/>
      <c r="J753" s="2"/>
      <c r="K753" s="2"/>
      <c r="L753" s="1"/>
      <c r="M753" s="1"/>
      <c r="N753" s="1"/>
      <c r="O753" s="1"/>
      <c r="P753" s="1"/>
      <c r="Q753" s="1"/>
    </row>
    <row r="754" spans="1:17" ht="15.75" customHeight="1" x14ac:dyDescent="0.15">
      <c r="A754" s="4"/>
      <c r="B754" s="1"/>
      <c r="C754" s="1"/>
      <c r="D754" s="3"/>
      <c r="E754" s="316"/>
      <c r="F754" s="4"/>
      <c r="G754" s="3"/>
      <c r="H754" s="3"/>
      <c r="I754" s="3"/>
      <c r="J754" s="2"/>
      <c r="K754" s="2"/>
      <c r="L754" s="1"/>
      <c r="M754" s="1"/>
      <c r="N754" s="1"/>
      <c r="O754" s="1"/>
      <c r="P754" s="1"/>
      <c r="Q754" s="1"/>
    </row>
    <row r="755" spans="1:17" ht="15.75" customHeight="1" x14ac:dyDescent="0.15">
      <c r="A755" s="4"/>
      <c r="B755" s="1"/>
      <c r="C755" s="1"/>
      <c r="D755" s="3"/>
      <c r="E755" s="316"/>
      <c r="F755" s="4"/>
      <c r="G755" s="3"/>
      <c r="H755" s="3"/>
      <c r="I755" s="3"/>
      <c r="J755" s="2"/>
      <c r="K755" s="2"/>
      <c r="L755" s="1"/>
      <c r="M755" s="1"/>
      <c r="N755" s="1"/>
      <c r="O755" s="1"/>
      <c r="P755" s="1"/>
      <c r="Q755" s="1"/>
    </row>
    <row r="756" spans="1:17" ht="15.75" customHeight="1" x14ac:dyDescent="0.15">
      <c r="A756" s="4"/>
      <c r="B756" s="1"/>
      <c r="C756" s="1"/>
      <c r="D756" s="3"/>
      <c r="E756" s="316"/>
      <c r="F756" s="4"/>
      <c r="G756" s="3"/>
      <c r="H756" s="3"/>
      <c r="I756" s="3"/>
      <c r="J756" s="2"/>
      <c r="K756" s="2"/>
      <c r="L756" s="1"/>
      <c r="M756" s="1"/>
      <c r="N756" s="1"/>
      <c r="O756" s="1"/>
      <c r="P756" s="1"/>
      <c r="Q756" s="1"/>
    </row>
    <row r="757" spans="1:17" ht="15.75" customHeight="1" x14ac:dyDescent="0.15">
      <c r="A757" s="4"/>
      <c r="B757" s="1"/>
      <c r="C757" s="1"/>
      <c r="D757" s="3"/>
      <c r="E757" s="316"/>
      <c r="F757" s="4"/>
      <c r="G757" s="3"/>
      <c r="H757" s="3"/>
      <c r="I757" s="3"/>
      <c r="J757" s="2"/>
      <c r="K757" s="2"/>
      <c r="L757" s="1"/>
      <c r="M757" s="1"/>
      <c r="N757" s="1"/>
      <c r="O757" s="1"/>
      <c r="P757" s="1"/>
      <c r="Q757" s="1"/>
    </row>
    <row r="758" spans="1:17" ht="15.75" customHeight="1" x14ac:dyDescent="0.15">
      <c r="A758" s="4"/>
      <c r="B758" s="1"/>
      <c r="C758" s="1"/>
      <c r="D758" s="3"/>
      <c r="E758" s="316"/>
      <c r="F758" s="4"/>
      <c r="G758" s="3"/>
      <c r="H758" s="3"/>
      <c r="I758" s="3"/>
      <c r="J758" s="2"/>
      <c r="K758" s="2"/>
      <c r="L758" s="1"/>
      <c r="M758" s="1"/>
      <c r="N758" s="1"/>
      <c r="O758" s="1"/>
      <c r="P758" s="1"/>
      <c r="Q758" s="1"/>
    </row>
    <row r="759" spans="1:17" ht="15.75" customHeight="1" x14ac:dyDescent="0.15">
      <c r="A759" s="4"/>
      <c r="B759" s="1"/>
      <c r="C759" s="1"/>
      <c r="D759" s="3"/>
      <c r="E759" s="316"/>
      <c r="F759" s="4"/>
      <c r="G759" s="3"/>
      <c r="H759" s="3"/>
      <c r="I759" s="3"/>
      <c r="J759" s="2"/>
      <c r="K759" s="2"/>
      <c r="L759" s="1"/>
      <c r="M759" s="1"/>
      <c r="N759" s="1"/>
      <c r="O759" s="1"/>
      <c r="P759" s="1"/>
      <c r="Q759" s="1"/>
    </row>
    <row r="760" spans="1:17" ht="15.75" customHeight="1" x14ac:dyDescent="0.15">
      <c r="A760" s="4"/>
      <c r="B760" s="1"/>
      <c r="C760" s="1"/>
      <c r="D760" s="3"/>
      <c r="E760" s="316"/>
      <c r="F760" s="4"/>
      <c r="G760" s="3"/>
      <c r="H760" s="3"/>
      <c r="I760" s="3"/>
      <c r="J760" s="2"/>
      <c r="K760" s="2"/>
      <c r="L760" s="1"/>
      <c r="M760" s="1"/>
      <c r="N760" s="1"/>
      <c r="O760" s="1"/>
      <c r="P760" s="1"/>
      <c r="Q760" s="1"/>
    </row>
    <row r="761" spans="1:17" ht="15.75" customHeight="1" x14ac:dyDescent="0.15">
      <c r="A761" s="4"/>
      <c r="B761" s="1"/>
      <c r="C761" s="1"/>
      <c r="D761" s="3"/>
      <c r="E761" s="316"/>
      <c r="F761" s="4"/>
      <c r="G761" s="3"/>
      <c r="H761" s="3"/>
      <c r="I761" s="3"/>
      <c r="J761" s="2"/>
      <c r="K761" s="2"/>
      <c r="L761" s="1"/>
      <c r="M761" s="1"/>
      <c r="N761" s="1"/>
      <c r="O761" s="1"/>
      <c r="P761" s="1"/>
      <c r="Q761" s="1"/>
    </row>
    <row r="762" spans="1:17" ht="15.75" customHeight="1" x14ac:dyDescent="0.15">
      <c r="A762" s="4"/>
      <c r="B762" s="1"/>
      <c r="C762" s="1"/>
      <c r="D762" s="3"/>
      <c r="E762" s="316"/>
      <c r="F762" s="4"/>
      <c r="G762" s="3"/>
      <c r="H762" s="3"/>
      <c r="I762" s="3"/>
      <c r="J762" s="2"/>
      <c r="K762" s="2"/>
      <c r="L762" s="1"/>
      <c r="M762" s="1"/>
      <c r="N762" s="1"/>
      <c r="O762" s="1"/>
      <c r="P762" s="1"/>
      <c r="Q762" s="1"/>
    </row>
    <row r="763" spans="1:17" ht="15.75" customHeight="1" x14ac:dyDescent="0.15">
      <c r="A763" s="4"/>
      <c r="B763" s="1"/>
      <c r="C763" s="1"/>
      <c r="D763" s="3"/>
      <c r="E763" s="316"/>
      <c r="F763" s="4"/>
      <c r="G763" s="3"/>
      <c r="H763" s="3"/>
      <c r="I763" s="3"/>
      <c r="J763" s="2"/>
      <c r="K763" s="2"/>
      <c r="L763" s="1"/>
      <c r="M763" s="1"/>
      <c r="N763" s="1"/>
      <c r="O763" s="1"/>
      <c r="P763" s="1"/>
      <c r="Q763" s="1"/>
    </row>
    <row r="764" spans="1:17" ht="15.75" customHeight="1" x14ac:dyDescent="0.15">
      <c r="A764" s="4"/>
      <c r="B764" s="1"/>
      <c r="C764" s="1"/>
      <c r="D764" s="3"/>
      <c r="E764" s="316"/>
      <c r="F764" s="4"/>
      <c r="G764" s="3"/>
      <c r="H764" s="3"/>
      <c r="I764" s="3"/>
      <c r="J764" s="2"/>
      <c r="K764" s="2"/>
      <c r="L764" s="1"/>
      <c r="M764" s="1"/>
      <c r="N764" s="1"/>
      <c r="O764" s="1"/>
      <c r="P764" s="1"/>
      <c r="Q764" s="1"/>
    </row>
    <row r="765" spans="1:17" ht="15.75" customHeight="1" x14ac:dyDescent="0.15">
      <c r="A765" s="4"/>
      <c r="B765" s="1"/>
      <c r="C765" s="1"/>
      <c r="D765" s="3"/>
      <c r="E765" s="316"/>
      <c r="F765" s="4"/>
      <c r="G765" s="3"/>
      <c r="H765" s="3"/>
      <c r="I765" s="3"/>
      <c r="J765" s="2"/>
      <c r="K765" s="2"/>
      <c r="L765" s="1"/>
      <c r="M765" s="1"/>
      <c r="N765" s="1"/>
      <c r="O765" s="1"/>
      <c r="P765" s="1"/>
      <c r="Q765" s="1"/>
    </row>
    <row r="766" spans="1:17" ht="15.75" customHeight="1" x14ac:dyDescent="0.15">
      <c r="A766" s="4"/>
      <c r="B766" s="1"/>
      <c r="C766" s="1"/>
      <c r="D766" s="3"/>
      <c r="E766" s="316"/>
      <c r="F766" s="4"/>
      <c r="G766" s="3"/>
      <c r="H766" s="3"/>
      <c r="I766" s="3"/>
      <c r="J766" s="2"/>
      <c r="K766" s="2"/>
      <c r="L766" s="1"/>
      <c r="M766" s="1"/>
      <c r="N766" s="1"/>
      <c r="O766" s="1"/>
      <c r="P766" s="1"/>
      <c r="Q766" s="1"/>
    </row>
    <row r="767" spans="1:17" ht="15.75" customHeight="1" x14ac:dyDescent="0.15">
      <c r="A767" s="4"/>
      <c r="B767" s="1"/>
      <c r="C767" s="1"/>
      <c r="D767" s="3"/>
      <c r="E767" s="316"/>
      <c r="F767" s="4"/>
      <c r="G767" s="3"/>
      <c r="H767" s="3"/>
      <c r="I767" s="3"/>
      <c r="J767" s="2"/>
      <c r="K767" s="2"/>
      <c r="L767" s="1"/>
      <c r="M767" s="1"/>
      <c r="N767" s="1"/>
      <c r="O767" s="1"/>
      <c r="P767" s="1"/>
      <c r="Q767" s="1"/>
    </row>
    <row r="768" spans="1:17" ht="15.75" customHeight="1" x14ac:dyDescent="0.15">
      <c r="A768" s="4"/>
      <c r="B768" s="1"/>
      <c r="C768" s="1"/>
      <c r="D768" s="3"/>
      <c r="E768" s="316"/>
      <c r="F768" s="4"/>
      <c r="G768" s="3"/>
      <c r="H768" s="3"/>
      <c r="I768" s="3"/>
      <c r="J768" s="2"/>
      <c r="K768" s="2"/>
      <c r="L768" s="1"/>
      <c r="M768" s="1"/>
      <c r="N768" s="1"/>
      <c r="O768" s="1"/>
      <c r="P768" s="1"/>
      <c r="Q768" s="1"/>
    </row>
    <row r="769" spans="1:17" ht="15.75" customHeight="1" x14ac:dyDescent="0.15">
      <c r="A769" s="4"/>
      <c r="B769" s="1"/>
      <c r="C769" s="1"/>
      <c r="D769" s="3"/>
      <c r="E769" s="316"/>
      <c r="F769" s="4"/>
      <c r="G769" s="3"/>
      <c r="H769" s="3"/>
      <c r="I769" s="3"/>
      <c r="J769" s="2"/>
      <c r="K769" s="2"/>
      <c r="L769" s="1"/>
      <c r="M769" s="1"/>
      <c r="N769" s="1"/>
      <c r="O769" s="1"/>
      <c r="P769" s="1"/>
      <c r="Q769" s="1"/>
    </row>
    <row r="770" spans="1:17" ht="15.75" customHeight="1" x14ac:dyDescent="0.15">
      <c r="A770" s="4"/>
      <c r="B770" s="1"/>
      <c r="C770" s="1"/>
      <c r="D770" s="3"/>
      <c r="E770" s="316"/>
      <c r="F770" s="4"/>
      <c r="G770" s="3"/>
      <c r="H770" s="3"/>
      <c r="I770" s="3"/>
      <c r="J770" s="2"/>
      <c r="K770" s="2"/>
      <c r="L770" s="1"/>
      <c r="M770" s="1"/>
      <c r="N770" s="1"/>
      <c r="O770" s="1"/>
      <c r="P770" s="1"/>
      <c r="Q770" s="1"/>
    </row>
    <row r="771" spans="1:17" ht="15.75" customHeight="1" x14ac:dyDescent="0.15">
      <c r="A771" s="4"/>
      <c r="B771" s="1"/>
      <c r="C771" s="1"/>
      <c r="D771" s="3"/>
      <c r="E771" s="316"/>
      <c r="F771" s="4"/>
      <c r="G771" s="3"/>
      <c r="H771" s="3"/>
      <c r="I771" s="3"/>
      <c r="J771" s="2"/>
      <c r="K771" s="2"/>
      <c r="L771" s="1"/>
      <c r="M771" s="1"/>
      <c r="N771" s="1"/>
      <c r="O771" s="1"/>
      <c r="P771" s="1"/>
      <c r="Q771" s="1"/>
    </row>
    <row r="772" spans="1:17" ht="15.75" customHeight="1" x14ac:dyDescent="0.15">
      <c r="A772" s="4"/>
      <c r="B772" s="1"/>
      <c r="C772" s="1"/>
      <c r="D772" s="3"/>
      <c r="E772" s="316"/>
      <c r="F772" s="4"/>
      <c r="G772" s="3"/>
      <c r="H772" s="3"/>
      <c r="I772" s="3"/>
      <c r="J772" s="2"/>
      <c r="K772" s="2"/>
      <c r="L772" s="1"/>
      <c r="M772" s="1"/>
      <c r="N772" s="1"/>
      <c r="O772" s="1"/>
      <c r="P772" s="1"/>
      <c r="Q772" s="1"/>
    </row>
    <row r="773" spans="1:17" ht="15.75" customHeight="1" x14ac:dyDescent="0.15">
      <c r="A773" s="4"/>
      <c r="B773" s="1"/>
      <c r="C773" s="1"/>
      <c r="D773" s="3"/>
      <c r="E773" s="316"/>
      <c r="F773" s="4"/>
      <c r="G773" s="3"/>
      <c r="H773" s="3"/>
      <c r="I773" s="3"/>
      <c r="J773" s="2"/>
      <c r="K773" s="2"/>
      <c r="L773" s="1"/>
      <c r="M773" s="1"/>
      <c r="N773" s="1"/>
      <c r="O773" s="1"/>
      <c r="P773" s="1"/>
      <c r="Q773" s="1"/>
    </row>
    <row r="774" spans="1:17" ht="15.75" customHeight="1" x14ac:dyDescent="0.15">
      <c r="A774" s="4"/>
      <c r="B774" s="1"/>
      <c r="C774" s="1"/>
      <c r="D774" s="3"/>
      <c r="E774" s="316"/>
      <c r="F774" s="4"/>
      <c r="G774" s="3"/>
      <c r="H774" s="3"/>
      <c r="I774" s="3"/>
      <c r="J774" s="2"/>
      <c r="K774" s="2"/>
      <c r="L774" s="1"/>
      <c r="M774" s="1"/>
      <c r="N774" s="1"/>
      <c r="O774" s="1"/>
      <c r="P774" s="1"/>
      <c r="Q774" s="1"/>
    </row>
    <row r="775" spans="1:17" ht="15.75" customHeight="1" x14ac:dyDescent="0.15">
      <c r="A775" s="4"/>
      <c r="B775" s="1"/>
      <c r="C775" s="1"/>
      <c r="D775" s="3"/>
      <c r="E775" s="316"/>
      <c r="F775" s="4"/>
      <c r="G775" s="3"/>
      <c r="H775" s="3"/>
      <c r="I775" s="3"/>
      <c r="J775" s="2"/>
      <c r="K775" s="2"/>
      <c r="L775" s="1"/>
      <c r="M775" s="1"/>
      <c r="N775" s="1"/>
      <c r="O775" s="1"/>
      <c r="P775" s="1"/>
      <c r="Q775" s="1"/>
    </row>
    <row r="776" spans="1:17" ht="15.75" customHeight="1" x14ac:dyDescent="0.15">
      <c r="A776" s="4"/>
      <c r="B776" s="1"/>
      <c r="C776" s="1"/>
      <c r="D776" s="3"/>
      <c r="E776" s="316"/>
      <c r="F776" s="4"/>
      <c r="G776" s="3"/>
      <c r="H776" s="3"/>
      <c r="I776" s="3"/>
      <c r="J776" s="2"/>
      <c r="K776" s="2"/>
      <c r="L776" s="1"/>
      <c r="M776" s="1"/>
      <c r="N776" s="1"/>
      <c r="O776" s="1"/>
      <c r="P776" s="1"/>
      <c r="Q776" s="1"/>
    </row>
    <row r="777" spans="1:17" ht="15.75" customHeight="1" x14ac:dyDescent="0.15">
      <c r="A777" s="4"/>
      <c r="B777" s="1"/>
      <c r="C777" s="1"/>
      <c r="D777" s="3"/>
      <c r="E777" s="316"/>
      <c r="F777" s="4"/>
      <c r="G777" s="3"/>
      <c r="H777" s="3"/>
      <c r="I777" s="3"/>
      <c r="J777" s="2"/>
      <c r="K777" s="2"/>
      <c r="L777" s="1"/>
      <c r="M777" s="1"/>
      <c r="N777" s="1"/>
      <c r="O777" s="1"/>
      <c r="P777" s="1"/>
      <c r="Q777" s="1"/>
    </row>
    <row r="778" spans="1:17" ht="15.75" customHeight="1" x14ac:dyDescent="0.15">
      <c r="A778" s="4"/>
      <c r="B778" s="1"/>
      <c r="C778" s="1"/>
      <c r="D778" s="3"/>
      <c r="E778" s="316"/>
      <c r="F778" s="4"/>
      <c r="G778" s="3"/>
      <c r="H778" s="3"/>
      <c r="I778" s="3"/>
      <c r="J778" s="2"/>
      <c r="K778" s="2"/>
      <c r="L778" s="1"/>
      <c r="M778" s="1"/>
      <c r="N778" s="1"/>
      <c r="O778" s="1"/>
      <c r="P778" s="1"/>
      <c r="Q778" s="1"/>
    </row>
    <row r="779" spans="1:17" ht="15.75" customHeight="1" x14ac:dyDescent="0.15">
      <c r="A779" s="4"/>
      <c r="B779" s="1"/>
      <c r="C779" s="1"/>
      <c r="D779" s="3"/>
      <c r="E779" s="316"/>
      <c r="F779" s="4"/>
      <c r="G779" s="3"/>
      <c r="H779" s="3"/>
      <c r="I779" s="3"/>
      <c r="J779" s="2"/>
      <c r="K779" s="2"/>
      <c r="L779" s="1"/>
      <c r="M779" s="1"/>
      <c r="N779" s="1"/>
      <c r="O779" s="1"/>
      <c r="P779" s="1"/>
      <c r="Q779" s="1"/>
    </row>
    <row r="780" spans="1:17" ht="15.75" customHeight="1" x14ac:dyDescent="0.15">
      <c r="A780" s="4"/>
      <c r="B780" s="1"/>
      <c r="C780" s="1"/>
      <c r="D780" s="3"/>
      <c r="E780" s="316"/>
      <c r="F780" s="4"/>
      <c r="G780" s="3"/>
      <c r="H780" s="3"/>
      <c r="I780" s="3"/>
      <c r="J780" s="2"/>
      <c r="K780" s="2"/>
      <c r="L780" s="1"/>
      <c r="M780" s="1"/>
      <c r="N780" s="1"/>
      <c r="O780" s="1"/>
      <c r="P780" s="1"/>
      <c r="Q780" s="1"/>
    </row>
    <row r="781" spans="1:17" ht="15.75" customHeight="1" x14ac:dyDescent="0.15">
      <c r="A781" s="4"/>
      <c r="B781" s="1"/>
      <c r="C781" s="1"/>
      <c r="D781" s="3"/>
      <c r="E781" s="316"/>
      <c r="F781" s="4"/>
      <c r="G781" s="3"/>
      <c r="H781" s="3"/>
      <c r="I781" s="3"/>
      <c r="J781" s="2"/>
      <c r="K781" s="2"/>
      <c r="L781" s="1"/>
      <c r="M781" s="1"/>
      <c r="N781" s="1"/>
      <c r="O781" s="1"/>
      <c r="P781" s="1"/>
      <c r="Q781" s="1"/>
    </row>
    <row r="782" spans="1:17" ht="15.75" customHeight="1" x14ac:dyDescent="0.15">
      <c r="A782" s="4"/>
      <c r="B782" s="1"/>
      <c r="C782" s="1"/>
      <c r="D782" s="3"/>
      <c r="E782" s="316"/>
      <c r="F782" s="4"/>
      <c r="G782" s="3"/>
      <c r="H782" s="3"/>
      <c r="I782" s="3"/>
      <c r="J782" s="2"/>
      <c r="K782" s="2"/>
      <c r="L782" s="1"/>
      <c r="M782" s="1"/>
      <c r="N782" s="1"/>
      <c r="O782" s="1"/>
      <c r="P782" s="1"/>
      <c r="Q782" s="1"/>
    </row>
    <row r="783" spans="1:17" ht="15.75" customHeight="1" x14ac:dyDescent="0.15">
      <c r="A783" s="4"/>
      <c r="B783" s="1"/>
      <c r="C783" s="1"/>
      <c r="D783" s="3"/>
      <c r="E783" s="316"/>
      <c r="F783" s="4"/>
      <c r="G783" s="3"/>
      <c r="H783" s="3"/>
      <c r="I783" s="3"/>
      <c r="J783" s="2"/>
      <c r="K783" s="2"/>
      <c r="L783" s="1"/>
      <c r="M783" s="1"/>
      <c r="N783" s="1"/>
      <c r="O783" s="1"/>
      <c r="P783" s="1"/>
      <c r="Q783" s="1"/>
    </row>
    <row r="784" spans="1:17" ht="15.75" customHeight="1" x14ac:dyDescent="0.15">
      <c r="A784" s="4"/>
      <c r="B784" s="1"/>
      <c r="C784" s="1"/>
      <c r="D784" s="3"/>
      <c r="E784" s="316"/>
      <c r="F784" s="4"/>
      <c r="G784" s="3"/>
      <c r="H784" s="3"/>
      <c r="I784" s="3"/>
      <c r="J784" s="2"/>
      <c r="K784" s="2"/>
      <c r="L784" s="1"/>
      <c r="M784" s="1"/>
      <c r="N784" s="1"/>
      <c r="O784" s="1"/>
      <c r="P784" s="1"/>
      <c r="Q784" s="1"/>
    </row>
    <row r="785" spans="1:17" ht="15.75" customHeight="1" x14ac:dyDescent="0.15">
      <c r="A785" s="4"/>
      <c r="B785" s="1"/>
      <c r="C785" s="1"/>
      <c r="D785" s="3"/>
      <c r="E785" s="316"/>
      <c r="F785" s="4"/>
      <c r="G785" s="3"/>
      <c r="H785" s="3"/>
      <c r="I785" s="3"/>
      <c r="J785" s="2"/>
      <c r="K785" s="2"/>
      <c r="L785" s="1"/>
      <c r="M785" s="1"/>
      <c r="N785" s="1"/>
      <c r="O785" s="1"/>
      <c r="P785" s="1"/>
      <c r="Q785" s="1"/>
    </row>
    <row r="786" spans="1:17" ht="15.75" customHeight="1" x14ac:dyDescent="0.15">
      <c r="A786" s="4"/>
      <c r="B786" s="1"/>
      <c r="C786" s="1"/>
      <c r="D786" s="3"/>
      <c r="E786" s="316"/>
      <c r="F786" s="4"/>
      <c r="G786" s="3"/>
      <c r="H786" s="3"/>
      <c r="I786" s="3"/>
      <c r="J786" s="2"/>
      <c r="K786" s="2"/>
      <c r="L786" s="1"/>
      <c r="M786" s="1"/>
      <c r="N786" s="1"/>
      <c r="O786" s="1"/>
      <c r="P786" s="1"/>
      <c r="Q786" s="1"/>
    </row>
    <row r="787" spans="1:17" ht="15.75" customHeight="1" x14ac:dyDescent="0.15">
      <c r="A787" s="4"/>
      <c r="B787" s="1"/>
      <c r="C787" s="1"/>
      <c r="D787" s="3"/>
      <c r="E787" s="316"/>
      <c r="F787" s="4"/>
      <c r="G787" s="3"/>
      <c r="H787" s="3"/>
      <c r="I787" s="3"/>
      <c r="J787" s="2"/>
      <c r="K787" s="2"/>
      <c r="L787" s="1"/>
      <c r="M787" s="1"/>
      <c r="N787" s="1"/>
      <c r="O787" s="1"/>
      <c r="P787" s="1"/>
      <c r="Q787" s="1"/>
    </row>
    <row r="788" spans="1:17" ht="15.75" customHeight="1" x14ac:dyDescent="0.15">
      <c r="A788" s="4"/>
      <c r="B788" s="1"/>
      <c r="C788" s="1"/>
      <c r="D788" s="3"/>
      <c r="E788" s="316"/>
      <c r="F788" s="4"/>
      <c r="G788" s="3"/>
      <c r="H788" s="3"/>
      <c r="I788" s="3"/>
      <c r="J788" s="2"/>
      <c r="K788" s="2"/>
      <c r="L788" s="1"/>
      <c r="M788" s="1"/>
      <c r="N788" s="1"/>
      <c r="O788" s="1"/>
      <c r="P788" s="1"/>
      <c r="Q788" s="1"/>
    </row>
    <row r="789" spans="1:17" ht="15.75" customHeight="1" x14ac:dyDescent="0.15">
      <c r="A789" s="4"/>
      <c r="B789" s="1"/>
      <c r="C789" s="1"/>
      <c r="D789" s="3"/>
      <c r="E789" s="316"/>
      <c r="F789" s="4"/>
      <c r="G789" s="3"/>
      <c r="H789" s="3"/>
      <c r="I789" s="3"/>
      <c r="J789" s="2"/>
      <c r="K789" s="2"/>
      <c r="L789" s="1"/>
      <c r="M789" s="1"/>
      <c r="N789" s="1"/>
      <c r="O789" s="1"/>
      <c r="P789" s="1"/>
      <c r="Q789" s="1"/>
    </row>
    <row r="790" spans="1:17" ht="15.75" customHeight="1" x14ac:dyDescent="0.15">
      <c r="A790" s="4"/>
      <c r="B790" s="1"/>
      <c r="C790" s="1"/>
      <c r="D790" s="3"/>
      <c r="E790" s="316"/>
      <c r="F790" s="4"/>
      <c r="G790" s="3"/>
      <c r="H790" s="3"/>
      <c r="I790" s="3"/>
      <c r="J790" s="2"/>
      <c r="K790" s="2"/>
      <c r="L790" s="1"/>
      <c r="M790" s="1"/>
      <c r="N790" s="1"/>
      <c r="O790" s="1"/>
      <c r="P790" s="1"/>
      <c r="Q790" s="1"/>
    </row>
    <row r="791" spans="1:17" ht="15.75" customHeight="1" x14ac:dyDescent="0.15">
      <c r="A791" s="4"/>
      <c r="B791" s="1"/>
      <c r="C791" s="1"/>
      <c r="D791" s="3"/>
      <c r="E791" s="316"/>
      <c r="F791" s="4"/>
      <c r="G791" s="3"/>
      <c r="H791" s="3"/>
      <c r="I791" s="3"/>
      <c r="J791" s="2"/>
      <c r="K791" s="2"/>
      <c r="L791" s="1"/>
      <c r="M791" s="1"/>
      <c r="N791" s="1"/>
      <c r="O791" s="1"/>
      <c r="P791" s="1"/>
      <c r="Q791" s="1"/>
    </row>
    <row r="792" spans="1:17" ht="15.75" customHeight="1" x14ac:dyDescent="0.15">
      <c r="A792" s="4"/>
      <c r="B792" s="1"/>
      <c r="C792" s="1"/>
      <c r="D792" s="3"/>
      <c r="E792" s="316"/>
      <c r="F792" s="4"/>
      <c r="G792" s="3"/>
      <c r="H792" s="3"/>
      <c r="I792" s="3"/>
      <c r="J792" s="2"/>
      <c r="K792" s="2"/>
      <c r="L792" s="1"/>
      <c r="M792" s="1"/>
      <c r="N792" s="1"/>
      <c r="O792" s="1"/>
      <c r="P792" s="1"/>
      <c r="Q792" s="1"/>
    </row>
    <row r="793" spans="1:17" ht="15.75" customHeight="1" x14ac:dyDescent="0.15">
      <c r="A793" s="4"/>
      <c r="B793" s="1"/>
      <c r="C793" s="1"/>
      <c r="D793" s="3"/>
      <c r="E793" s="316"/>
      <c r="F793" s="4"/>
      <c r="G793" s="3"/>
      <c r="H793" s="3"/>
      <c r="I793" s="3"/>
      <c r="J793" s="2"/>
      <c r="K793" s="2"/>
      <c r="L793" s="1"/>
      <c r="M793" s="1"/>
      <c r="N793" s="1"/>
      <c r="O793" s="1"/>
      <c r="P793" s="1"/>
      <c r="Q793" s="1"/>
    </row>
    <row r="794" spans="1:17" ht="15.75" customHeight="1" x14ac:dyDescent="0.15">
      <c r="A794" s="4"/>
      <c r="B794" s="1"/>
      <c r="C794" s="1"/>
      <c r="D794" s="3"/>
      <c r="E794" s="316"/>
      <c r="F794" s="4"/>
      <c r="G794" s="3"/>
      <c r="H794" s="3"/>
      <c r="I794" s="3"/>
      <c r="J794" s="2"/>
      <c r="K794" s="2"/>
      <c r="L794" s="1"/>
      <c r="M794" s="1"/>
      <c r="N794" s="1"/>
      <c r="O794" s="1"/>
      <c r="P794" s="1"/>
      <c r="Q794" s="1"/>
    </row>
    <row r="795" spans="1:17" ht="15.75" customHeight="1" x14ac:dyDescent="0.15">
      <c r="A795" s="4"/>
      <c r="B795" s="1"/>
      <c r="C795" s="1"/>
      <c r="D795" s="3"/>
      <c r="E795" s="316"/>
      <c r="F795" s="4"/>
      <c r="G795" s="3"/>
      <c r="H795" s="3"/>
      <c r="I795" s="3"/>
      <c r="J795" s="2"/>
      <c r="K795" s="2"/>
      <c r="L795" s="1"/>
      <c r="M795" s="1"/>
      <c r="N795" s="1"/>
      <c r="O795" s="1"/>
      <c r="P795" s="1"/>
      <c r="Q795" s="1"/>
    </row>
    <row r="796" spans="1:17" ht="15.75" customHeight="1" x14ac:dyDescent="0.15">
      <c r="A796" s="4"/>
      <c r="B796" s="1"/>
      <c r="C796" s="1"/>
      <c r="D796" s="3"/>
      <c r="E796" s="316"/>
      <c r="F796" s="4"/>
      <c r="G796" s="3"/>
      <c r="H796" s="3"/>
      <c r="I796" s="3"/>
      <c r="J796" s="2"/>
      <c r="K796" s="2"/>
      <c r="L796" s="1"/>
      <c r="M796" s="1"/>
      <c r="N796" s="1"/>
      <c r="O796" s="1"/>
      <c r="P796" s="1"/>
      <c r="Q796" s="1"/>
    </row>
    <row r="797" spans="1:17" ht="15.75" customHeight="1" x14ac:dyDescent="0.15">
      <c r="A797" s="4"/>
      <c r="B797" s="1"/>
      <c r="C797" s="1"/>
      <c r="D797" s="3"/>
      <c r="E797" s="316"/>
      <c r="F797" s="4"/>
      <c r="G797" s="3"/>
      <c r="H797" s="3"/>
      <c r="I797" s="3"/>
      <c r="J797" s="2"/>
      <c r="K797" s="2"/>
      <c r="L797" s="1"/>
      <c r="M797" s="1"/>
      <c r="N797" s="1"/>
      <c r="O797" s="1"/>
      <c r="P797" s="1"/>
      <c r="Q797" s="1"/>
    </row>
    <row r="798" spans="1:17" ht="15.75" customHeight="1" x14ac:dyDescent="0.15">
      <c r="A798" s="4"/>
      <c r="B798" s="1"/>
      <c r="C798" s="1"/>
      <c r="D798" s="3"/>
      <c r="E798" s="316"/>
      <c r="F798" s="4"/>
      <c r="G798" s="3"/>
      <c r="H798" s="3"/>
      <c r="I798" s="3"/>
      <c r="J798" s="2"/>
      <c r="K798" s="2"/>
      <c r="L798" s="1"/>
      <c r="M798" s="1"/>
      <c r="N798" s="1"/>
      <c r="O798" s="1"/>
      <c r="P798" s="1"/>
      <c r="Q798" s="1"/>
    </row>
    <row r="799" spans="1:17" ht="15.75" customHeight="1" x14ac:dyDescent="0.15">
      <c r="A799" s="4"/>
      <c r="B799" s="1"/>
      <c r="C799" s="1"/>
      <c r="D799" s="3"/>
      <c r="E799" s="316"/>
      <c r="F799" s="4"/>
      <c r="G799" s="3"/>
      <c r="H799" s="3"/>
      <c r="I799" s="3"/>
      <c r="J799" s="2"/>
      <c r="K799" s="2"/>
      <c r="L799" s="1"/>
      <c r="M799" s="1"/>
      <c r="N799" s="1"/>
      <c r="O799" s="1"/>
      <c r="P799" s="1"/>
      <c r="Q799" s="1"/>
    </row>
    <row r="800" spans="1:17" ht="15.75" customHeight="1" x14ac:dyDescent="0.15">
      <c r="A800" s="4"/>
      <c r="B800" s="1"/>
      <c r="C800" s="1"/>
      <c r="D800" s="3"/>
      <c r="E800" s="316"/>
      <c r="F800" s="4"/>
      <c r="G800" s="3"/>
      <c r="H800" s="3"/>
      <c r="I800" s="3"/>
      <c r="J800" s="2"/>
      <c r="K800" s="2"/>
      <c r="L800" s="1"/>
      <c r="M800" s="1"/>
      <c r="N800" s="1"/>
      <c r="O800" s="1"/>
      <c r="P800" s="1"/>
      <c r="Q800" s="1"/>
    </row>
    <row r="801" spans="1:17" ht="15.75" customHeight="1" x14ac:dyDescent="0.15">
      <c r="A801" s="4"/>
      <c r="B801" s="1"/>
      <c r="C801" s="1"/>
      <c r="D801" s="3"/>
      <c r="E801" s="316"/>
      <c r="F801" s="4"/>
      <c r="G801" s="3"/>
      <c r="H801" s="3"/>
      <c r="I801" s="3"/>
      <c r="J801" s="2"/>
      <c r="K801" s="2"/>
      <c r="L801" s="1"/>
      <c r="M801" s="1"/>
      <c r="N801" s="1"/>
      <c r="O801" s="1"/>
      <c r="P801" s="1"/>
      <c r="Q801" s="1"/>
    </row>
    <row r="802" spans="1:17" ht="15.75" customHeight="1" x14ac:dyDescent="0.15">
      <c r="A802" s="4"/>
      <c r="B802" s="1"/>
      <c r="C802" s="1"/>
      <c r="D802" s="3"/>
      <c r="E802" s="316"/>
      <c r="F802" s="4"/>
      <c r="G802" s="3"/>
      <c r="H802" s="3"/>
      <c r="I802" s="3"/>
      <c r="J802" s="2"/>
      <c r="K802" s="2"/>
      <c r="L802" s="1"/>
      <c r="M802" s="1"/>
      <c r="N802" s="1"/>
      <c r="O802" s="1"/>
      <c r="P802" s="1"/>
      <c r="Q802" s="1"/>
    </row>
    <row r="803" spans="1:17" ht="15.75" customHeight="1" x14ac:dyDescent="0.15">
      <c r="A803" s="4"/>
      <c r="B803" s="1"/>
      <c r="C803" s="1"/>
      <c r="D803" s="3"/>
      <c r="E803" s="316"/>
      <c r="F803" s="4"/>
      <c r="G803" s="3"/>
      <c r="H803" s="3"/>
      <c r="I803" s="3"/>
      <c r="J803" s="2"/>
      <c r="K803" s="2"/>
      <c r="L803" s="1"/>
      <c r="M803" s="1"/>
      <c r="N803" s="1"/>
      <c r="O803" s="1"/>
      <c r="P803" s="1"/>
      <c r="Q803" s="1"/>
    </row>
    <row r="804" spans="1:17" ht="15.75" customHeight="1" x14ac:dyDescent="0.15">
      <c r="A804" s="4"/>
      <c r="B804" s="1"/>
      <c r="C804" s="1"/>
      <c r="D804" s="3"/>
      <c r="E804" s="316"/>
      <c r="F804" s="4"/>
      <c r="G804" s="3"/>
      <c r="H804" s="3"/>
      <c r="I804" s="3"/>
      <c r="J804" s="2"/>
      <c r="K804" s="2"/>
      <c r="L804" s="1"/>
      <c r="M804" s="1"/>
      <c r="N804" s="1"/>
      <c r="O804" s="1"/>
      <c r="P804" s="1"/>
      <c r="Q804" s="1"/>
    </row>
    <row r="805" spans="1:17" ht="15.75" customHeight="1" x14ac:dyDescent="0.15">
      <c r="A805" s="4"/>
      <c r="B805" s="1"/>
      <c r="C805" s="1"/>
      <c r="D805" s="3"/>
      <c r="E805" s="316"/>
      <c r="F805" s="4"/>
      <c r="G805" s="3"/>
      <c r="H805" s="3"/>
      <c r="I805" s="3"/>
      <c r="J805" s="2"/>
      <c r="K805" s="2"/>
      <c r="L805" s="1"/>
      <c r="M805" s="1"/>
      <c r="N805" s="1"/>
      <c r="O805" s="1"/>
      <c r="P805" s="1"/>
      <c r="Q805" s="1"/>
    </row>
    <row r="806" spans="1:17" ht="15.75" customHeight="1" x14ac:dyDescent="0.15">
      <c r="A806" s="4"/>
      <c r="B806" s="1"/>
      <c r="C806" s="1"/>
      <c r="D806" s="3"/>
      <c r="E806" s="316"/>
      <c r="F806" s="4"/>
      <c r="G806" s="3"/>
      <c r="H806" s="3"/>
      <c r="I806" s="3"/>
      <c r="J806" s="2"/>
      <c r="K806" s="2"/>
      <c r="L806" s="1"/>
      <c r="M806" s="1"/>
      <c r="N806" s="1"/>
      <c r="O806" s="1"/>
      <c r="P806" s="1"/>
      <c r="Q806" s="1"/>
    </row>
    <row r="807" spans="1:17" ht="15.75" customHeight="1" x14ac:dyDescent="0.15">
      <c r="A807" s="4"/>
      <c r="B807" s="1"/>
      <c r="C807" s="1"/>
      <c r="D807" s="3"/>
      <c r="E807" s="316"/>
      <c r="F807" s="4"/>
      <c r="G807" s="3"/>
      <c r="H807" s="3"/>
      <c r="I807" s="3"/>
      <c r="J807" s="2"/>
      <c r="K807" s="2"/>
      <c r="L807" s="1"/>
      <c r="M807" s="1"/>
      <c r="N807" s="1"/>
      <c r="O807" s="1"/>
      <c r="P807" s="1"/>
      <c r="Q807" s="1"/>
    </row>
    <row r="808" spans="1:17" ht="15.75" customHeight="1" x14ac:dyDescent="0.15">
      <c r="A808" s="4"/>
      <c r="B808" s="1"/>
      <c r="C808" s="1"/>
      <c r="D808" s="3"/>
      <c r="E808" s="316"/>
      <c r="F808" s="4"/>
      <c r="G808" s="3"/>
      <c r="H808" s="3"/>
      <c r="I808" s="3"/>
      <c r="J808" s="2"/>
      <c r="K808" s="2"/>
      <c r="L808" s="1"/>
      <c r="M808" s="1"/>
      <c r="N808" s="1"/>
      <c r="O808" s="1"/>
      <c r="P808" s="1"/>
      <c r="Q808" s="1"/>
    </row>
    <row r="809" spans="1:17" ht="15.75" customHeight="1" x14ac:dyDescent="0.15">
      <c r="A809" s="4"/>
      <c r="B809" s="1"/>
      <c r="C809" s="1"/>
      <c r="D809" s="3"/>
      <c r="E809" s="316"/>
      <c r="F809" s="4"/>
      <c r="G809" s="3"/>
      <c r="H809" s="3"/>
      <c r="I809" s="3"/>
      <c r="J809" s="2"/>
      <c r="K809" s="2"/>
      <c r="L809" s="1"/>
      <c r="M809" s="1"/>
      <c r="N809" s="1"/>
      <c r="O809" s="1"/>
      <c r="P809" s="1"/>
      <c r="Q809" s="1"/>
    </row>
    <row r="810" spans="1:17" ht="15.75" customHeight="1" x14ac:dyDescent="0.15">
      <c r="A810" s="4"/>
      <c r="B810" s="1"/>
      <c r="C810" s="1"/>
      <c r="D810" s="3"/>
      <c r="E810" s="316"/>
      <c r="F810" s="4"/>
      <c r="G810" s="3"/>
      <c r="H810" s="3"/>
      <c r="I810" s="3"/>
      <c r="J810" s="2"/>
      <c r="K810" s="2"/>
      <c r="L810" s="1"/>
      <c r="M810" s="1"/>
      <c r="N810" s="1"/>
      <c r="O810" s="1"/>
      <c r="P810" s="1"/>
      <c r="Q810" s="1"/>
    </row>
    <row r="811" spans="1:17" ht="15.75" customHeight="1" x14ac:dyDescent="0.15">
      <c r="A811" s="4"/>
      <c r="B811" s="1"/>
      <c r="C811" s="1"/>
      <c r="D811" s="3"/>
      <c r="E811" s="316"/>
      <c r="F811" s="4"/>
      <c r="G811" s="3"/>
      <c r="H811" s="3"/>
      <c r="I811" s="3"/>
      <c r="J811" s="2"/>
      <c r="K811" s="2"/>
      <c r="L811" s="1"/>
      <c r="M811" s="1"/>
      <c r="N811" s="1"/>
      <c r="O811" s="1"/>
      <c r="P811" s="1"/>
      <c r="Q811" s="1"/>
    </row>
    <row r="812" spans="1:17" ht="15.75" customHeight="1" x14ac:dyDescent="0.15">
      <c r="A812" s="4"/>
      <c r="B812" s="1"/>
      <c r="C812" s="1"/>
      <c r="D812" s="3"/>
      <c r="E812" s="316"/>
      <c r="F812" s="4"/>
      <c r="G812" s="3"/>
      <c r="H812" s="3"/>
      <c r="I812" s="3"/>
      <c r="J812" s="2"/>
      <c r="K812" s="2"/>
      <c r="L812" s="1"/>
      <c r="M812" s="1"/>
      <c r="N812" s="1"/>
      <c r="O812" s="1"/>
      <c r="P812" s="1"/>
      <c r="Q812" s="1"/>
    </row>
    <row r="813" spans="1:17" ht="15.75" customHeight="1" x14ac:dyDescent="0.15">
      <c r="A813" s="4"/>
      <c r="B813" s="1"/>
      <c r="C813" s="1"/>
      <c r="D813" s="3"/>
      <c r="E813" s="316"/>
      <c r="F813" s="4"/>
      <c r="G813" s="3"/>
      <c r="H813" s="3"/>
      <c r="I813" s="3"/>
      <c r="J813" s="2"/>
      <c r="K813" s="2"/>
      <c r="L813" s="1"/>
      <c r="M813" s="1"/>
      <c r="N813" s="1"/>
      <c r="O813" s="1"/>
      <c r="P813" s="1"/>
      <c r="Q813" s="1"/>
    </row>
    <row r="814" spans="1:17" ht="15.75" customHeight="1" x14ac:dyDescent="0.15">
      <c r="A814" s="4"/>
      <c r="B814" s="1"/>
      <c r="C814" s="1"/>
      <c r="D814" s="3"/>
      <c r="E814" s="316"/>
      <c r="F814" s="4"/>
      <c r="G814" s="3"/>
      <c r="H814" s="3"/>
      <c r="I814" s="3"/>
      <c r="J814" s="2"/>
      <c r="K814" s="2"/>
      <c r="L814" s="1"/>
      <c r="M814" s="1"/>
      <c r="N814" s="1"/>
      <c r="O814" s="1"/>
      <c r="P814" s="1"/>
      <c r="Q814" s="1"/>
    </row>
    <row r="815" spans="1:17" ht="15.75" customHeight="1" x14ac:dyDescent="0.15">
      <c r="A815" s="4"/>
      <c r="B815" s="1"/>
      <c r="C815" s="1"/>
      <c r="D815" s="3"/>
      <c r="E815" s="316"/>
      <c r="F815" s="4"/>
      <c r="G815" s="3"/>
      <c r="H815" s="3"/>
      <c r="I815" s="3"/>
      <c r="J815" s="2"/>
      <c r="K815" s="2"/>
      <c r="L815" s="1"/>
      <c r="M815" s="1"/>
      <c r="N815" s="1"/>
      <c r="O815" s="1"/>
      <c r="P815" s="1"/>
      <c r="Q815" s="1"/>
    </row>
    <row r="816" spans="1:17" ht="15.75" customHeight="1" x14ac:dyDescent="0.15">
      <c r="A816" s="4"/>
      <c r="B816" s="1"/>
      <c r="C816" s="1"/>
      <c r="D816" s="3"/>
      <c r="E816" s="316"/>
      <c r="F816" s="4"/>
      <c r="G816" s="3"/>
      <c r="H816" s="3"/>
      <c r="I816" s="3"/>
      <c r="J816" s="2"/>
      <c r="K816" s="2"/>
      <c r="L816" s="1"/>
      <c r="M816" s="1"/>
      <c r="N816" s="1"/>
      <c r="O816" s="1"/>
      <c r="P816" s="1"/>
      <c r="Q816" s="1"/>
    </row>
    <row r="817" spans="1:17" ht="15.75" customHeight="1" x14ac:dyDescent="0.15">
      <c r="A817" s="4"/>
      <c r="B817" s="1"/>
      <c r="C817" s="1"/>
      <c r="D817" s="3"/>
      <c r="E817" s="316"/>
      <c r="F817" s="4"/>
      <c r="G817" s="3"/>
      <c r="H817" s="3"/>
      <c r="I817" s="3"/>
      <c r="J817" s="2"/>
      <c r="K817" s="2"/>
      <c r="L817" s="1"/>
      <c r="M817" s="1"/>
      <c r="N817" s="1"/>
      <c r="O817" s="1"/>
      <c r="P817" s="1"/>
      <c r="Q817" s="1"/>
    </row>
    <row r="818" spans="1:17" ht="15.75" customHeight="1" x14ac:dyDescent="0.15">
      <c r="A818" s="4"/>
      <c r="B818" s="1"/>
      <c r="C818" s="1"/>
      <c r="D818" s="3"/>
      <c r="E818" s="316"/>
      <c r="F818" s="4"/>
      <c r="G818" s="3"/>
      <c r="H818" s="3"/>
      <c r="I818" s="3"/>
      <c r="J818" s="2"/>
      <c r="K818" s="2"/>
      <c r="L818" s="1"/>
      <c r="M818" s="1"/>
      <c r="N818" s="1"/>
      <c r="O818" s="1"/>
      <c r="P818" s="1"/>
      <c r="Q818" s="1"/>
    </row>
    <row r="819" spans="1:17" ht="15.75" customHeight="1" x14ac:dyDescent="0.15">
      <c r="A819" s="4"/>
      <c r="B819" s="1"/>
      <c r="C819" s="1"/>
      <c r="D819" s="3"/>
      <c r="E819" s="316"/>
      <c r="F819" s="4"/>
      <c r="G819" s="3"/>
      <c r="H819" s="3"/>
      <c r="I819" s="3"/>
      <c r="J819" s="2"/>
      <c r="K819" s="2"/>
      <c r="L819" s="1"/>
      <c r="M819" s="1"/>
      <c r="N819" s="1"/>
      <c r="O819" s="1"/>
      <c r="P819" s="1"/>
      <c r="Q819" s="1"/>
    </row>
    <row r="820" spans="1:17" ht="15.75" customHeight="1" x14ac:dyDescent="0.15">
      <c r="A820" s="4"/>
      <c r="B820" s="1"/>
      <c r="C820" s="1"/>
      <c r="D820" s="3"/>
      <c r="E820" s="316"/>
      <c r="F820" s="4"/>
      <c r="G820" s="3"/>
      <c r="H820" s="3"/>
      <c r="I820" s="3"/>
      <c r="J820" s="2"/>
      <c r="K820" s="2"/>
      <c r="L820" s="1"/>
      <c r="M820" s="1"/>
      <c r="N820" s="1"/>
      <c r="O820" s="1"/>
      <c r="P820" s="1"/>
      <c r="Q820" s="1"/>
    </row>
    <row r="821" spans="1:17" ht="15.75" customHeight="1" x14ac:dyDescent="0.15">
      <c r="A821" s="4"/>
      <c r="B821" s="1"/>
      <c r="C821" s="1"/>
      <c r="D821" s="3"/>
      <c r="E821" s="316"/>
      <c r="F821" s="4"/>
      <c r="G821" s="3"/>
      <c r="H821" s="3"/>
      <c r="I821" s="3"/>
      <c r="J821" s="2"/>
      <c r="K821" s="2"/>
      <c r="L821" s="1"/>
      <c r="M821" s="1"/>
      <c r="N821" s="1"/>
      <c r="O821" s="1"/>
      <c r="P821" s="1"/>
      <c r="Q821" s="1"/>
    </row>
    <row r="822" spans="1:17" ht="15.75" customHeight="1" x14ac:dyDescent="0.15">
      <c r="A822" s="4"/>
      <c r="B822" s="1"/>
      <c r="C822" s="1"/>
      <c r="D822" s="3"/>
      <c r="E822" s="316"/>
      <c r="F822" s="4"/>
      <c r="G822" s="3"/>
      <c r="H822" s="3"/>
      <c r="I822" s="3"/>
      <c r="J822" s="2"/>
      <c r="K822" s="2"/>
      <c r="L822" s="1"/>
      <c r="M822" s="1"/>
      <c r="N822" s="1"/>
      <c r="O822" s="1"/>
      <c r="P822" s="1"/>
      <c r="Q822" s="1"/>
    </row>
    <row r="823" spans="1:17" ht="15.75" customHeight="1" x14ac:dyDescent="0.15">
      <c r="A823" s="4"/>
      <c r="B823" s="1"/>
      <c r="C823" s="1"/>
      <c r="D823" s="3"/>
      <c r="E823" s="316"/>
      <c r="F823" s="4"/>
      <c r="G823" s="3"/>
      <c r="H823" s="3"/>
      <c r="I823" s="3"/>
      <c r="J823" s="2"/>
      <c r="K823" s="2"/>
      <c r="L823" s="1"/>
      <c r="M823" s="1"/>
      <c r="N823" s="1"/>
      <c r="O823" s="1"/>
      <c r="P823" s="1"/>
      <c r="Q823" s="1"/>
    </row>
    <row r="824" spans="1:17" ht="15.75" customHeight="1" x14ac:dyDescent="0.15">
      <c r="A824" s="4"/>
      <c r="B824" s="1"/>
      <c r="C824" s="1"/>
      <c r="D824" s="3"/>
      <c r="E824" s="316"/>
      <c r="F824" s="4"/>
      <c r="G824" s="3"/>
      <c r="H824" s="3"/>
      <c r="I824" s="3"/>
      <c r="J824" s="2"/>
      <c r="K824" s="2"/>
      <c r="L824" s="1"/>
      <c r="M824" s="1"/>
      <c r="N824" s="1"/>
      <c r="O824" s="1"/>
      <c r="P824" s="1"/>
      <c r="Q824" s="1"/>
    </row>
    <row r="825" spans="1:17" ht="15.75" customHeight="1" x14ac:dyDescent="0.15">
      <c r="A825" s="4"/>
      <c r="B825" s="1"/>
      <c r="C825" s="1"/>
      <c r="D825" s="3"/>
      <c r="E825" s="316"/>
      <c r="F825" s="4"/>
      <c r="G825" s="3"/>
      <c r="H825" s="3"/>
      <c r="I825" s="3"/>
      <c r="J825" s="2"/>
      <c r="K825" s="2"/>
      <c r="L825" s="1"/>
      <c r="M825" s="1"/>
      <c r="N825" s="1"/>
      <c r="O825" s="1"/>
      <c r="P825" s="1"/>
      <c r="Q825" s="1"/>
    </row>
    <row r="826" spans="1:17" ht="15.75" customHeight="1" x14ac:dyDescent="0.15">
      <c r="A826" s="4"/>
      <c r="B826" s="1"/>
      <c r="C826" s="1"/>
      <c r="D826" s="3"/>
      <c r="E826" s="316"/>
      <c r="F826" s="4"/>
      <c r="G826" s="3"/>
      <c r="H826" s="3"/>
      <c r="I826" s="3"/>
      <c r="J826" s="2"/>
      <c r="K826" s="2"/>
      <c r="L826" s="1"/>
      <c r="M826" s="1"/>
      <c r="N826" s="1"/>
      <c r="O826" s="1"/>
      <c r="P826" s="1"/>
      <c r="Q826" s="1"/>
    </row>
    <row r="827" spans="1:17" ht="15.75" customHeight="1" x14ac:dyDescent="0.15">
      <c r="A827" s="4"/>
      <c r="B827" s="1"/>
      <c r="C827" s="1"/>
      <c r="D827" s="3"/>
      <c r="E827" s="316"/>
      <c r="F827" s="4"/>
      <c r="G827" s="3"/>
      <c r="H827" s="3"/>
      <c r="I827" s="3"/>
      <c r="J827" s="2"/>
      <c r="K827" s="2"/>
      <c r="L827" s="1"/>
      <c r="M827" s="1"/>
      <c r="N827" s="1"/>
      <c r="O827" s="1"/>
      <c r="P827" s="1"/>
      <c r="Q827" s="1"/>
    </row>
    <row r="828" spans="1:17" ht="15.75" customHeight="1" x14ac:dyDescent="0.15">
      <c r="A828" s="4"/>
      <c r="B828" s="1"/>
      <c r="C828" s="1"/>
      <c r="D828" s="3"/>
      <c r="E828" s="316"/>
      <c r="F828" s="4"/>
      <c r="G828" s="3"/>
      <c r="H828" s="3"/>
      <c r="I828" s="3"/>
      <c r="J828" s="2"/>
      <c r="K828" s="2"/>
      <c r="L828" s="1"/>
      <c r="M828" s="1"/>
      <c r="N828" s="1"/>
      <c r="O828" s="1"/>
      <c r="P828" s="1"/>
      <c r="Q828" s="1"/>
    </row>
    <row r="829" spans="1:17" ht="15.75" customHeight="1" x14ac:dyDescent="0.15">
      <c r="A829" s="4"/>
      <c r="B829" s="1"/>
      <c r="C829" s="1"/>
      <c r="D829" s="3"/>
      <c r="E829" s="316"/>
      <c r="F829" s="4"/>
      <c r="G829" s="3"/>
      <c r="H829" s="3"/>
      <c r="I829" s="3"/>
      <c r="J829" s="2"/>
      <c r="K829" s="2"/>
      <c r="L829" s="1"/>
      <c r="M829" s="1"/>
      <c r="N829" s="1"/>
      <c r="O829" s="1"/>
      <c r="P829" s="1"/>
      <c r="Q829" s="1"/>
    </row>
    <row r="830" spans="1:17" ht="15.75" customHeight="1" x14ac:dyDescent="0.15">
      <c r="A830" s="4"/>
      <c r="B830" s="1"/>
      <c r="C830" s="1"/>
      <c r="D830" s="3"/>
      <c r="E830" s="316"/>
      <c r="F830" s="4"/>
      <c r="G830" s="3"/>
      <c r="H830" s="3"/>
      <c r="I830" s="3"/>
      <c r="J830" s="2"/>
      <c r="K830" s="2"/>
      <c r="L830" s="1"/>
      <c r="M830" s="1"/>
      <c r="N830" s="1"/>
      <c r="O830" s="1"/>
      <c r="P830" s="1"/>
      <c r="Q830" s="1"/>
    </row>
    <row r="831" spans="1:17" ht="15.75" customHeight="1" x14ac:dyDescent="0.15">
      <c r="A831" s="4"/>
      <c r="B831" s="1"/>
      <c r="C831" s="1"/>
      <c r="D831" s="3"/>
      <c r="E831" s="316"/>
      <c r="F831" s="4"/>
      <c r="G831" s="3"/>
      <c r="H831" s="3"/>
      <c r="I831" s="3"/>
      <c r="J831" s="2"/>
      <c r="K831" s="2"/>
      <c r="L831" s="1"/>
      <c r="M831" s="1"/>
      <c r="N831" s="1"/>
      <c r="O831" s="1"/>
      <c r="P831" s="1"/>
      <c r="Q831" s="1"/>
    </row>
    <row r="832" spans="1:17" ht="15.75" customHeight="1" x14ac:dyDescent="0.15">
      <c r="A832" s="4"/>
      <c r="B832" s="1"/>
      <c r="C832" s="1"/>
      <c r="D832" s="3"/>
      <c r="E832" s="316"/>
      <c r="F832" s="4"/>
      <c r="G832" s="3"/>
      <c r="H832" s="3"/>
      <c r="I832" s="3"/>
      <c r="J832" s="2"/>
      <c r="K832" s="2"/>
      <c r="L832" s="1"/>
      <c r="M832" s="1"/>
      <c r="N832" s="1"/>
      <c r="O832" s="1"/>
      <c r="P832" s="1"/>
      <c r="Q832" s="1"/>
    </row>
    <row r="833" spans="1:17" ht="15.75" customHeight="1" x14ac:dyDescent="0.15">
      <c r="A833" s="4"/>
      <c r="B833" s="1"/>
      <c r="C833" s="1"/>
      <c r="D833" s="3"/>
      <c r="E833" s="316"/>
      <c r="F833" s="4"/>
      <c r="G833" s="3"/>
      <c r="H833" s="3"/>
      <c r="I833" s="3"/>
      <c r="J833" s="2"/>
      <c r="K833" s="2"/>
      <c r="L833" s="1"/>
      <c r="M833" s="1"/>
      <c r="N833" s="1"/>
      <c r="O833" s="1"/>
      <c r="P833" s="1"/>
      <c r="Q833" s="1"/>
    </row>
    <row r="834" spans="1:17" ht="15.75" customHeight="1" x14ac:dyDescent="0.15">
      <c r="A834" s="4"/>
      <c r="B834" s="1"/>
      <c r="C834" s="1"/>
      <c r="D834" s="3"/>
      <c r="E834" s="316"/>
      <c r="F834" s="4"/>
      <c r="G834" s="3"/>
      <c r="H834" s="3"/>
      <c r="I834" s="3"/>
      <c r="J834" s="2"/>
      <c r="K834" s="2"/>
      <c r="L834" s="1"/>
      <c r="M834" s="1"/>
      <c r="N834" s="1"/>
      <c r="O834" s="1"/>
      <c r="P834" s="1"/>
      <c r="Q834" s="1"/>
    </row>
    <row r="835" spans="1:17" ht="15.75" customHeight="1" x14ac:dyDescent="0.15">
      <c r="A835" s="4"/>
      <c r="B835" s="1"/>
      <c r="C835" s="1"/>
      <c r="D835" s="3"/>
      <c r="E835" s="316"/>
      <c r="F835" s="4"/>
      <c r="G835" s="3"/>
      <c r="H835" s="3"/>
      <c r="I835" s="3"/>
      <c r="J835" s="2"/>
      <c r="K835" s="2"/>
      <c r="L835" s="1"/>
      <c r="M835" s="1"/>
      <c r="N835" s="1"/>
      <c r="O835" s="1"/>
      <c r="P835" s="1"/>
      <c r="Q835" s="1"/>
    </row>
    <row r="836" spans="1:17" ht="15.75" customHeight="1" x14ac:dyDescent="0.15">
      <c r="A836" s="4"/>
      <c r="B836" s="1"/>
      <c r="C836" s="1"/>
      <c r="D836" s="3"/>
      <c r="E836" s="316"/>
      <c r="F836" s="4"/>
      <c r="G836" s="3"/>
      <c r="H836" s="3"/>
      <c r="I836" s="3"/>
      <c r="J836" s="2"/>
      <c r="K836" s="2"/>
      <c r="L836" s="1"/>
      <c r="M836" s="1"/>
      <c r="N836" s="1"/>
      <c r="O836" s="1"/>
      <c r="P836" s="1"/>
      <c r="Q836" s="1"/>
    </row>
    <row r="837" spans="1:17" ht="15.75" customHeight="1" x14ac:dyDescent="0.15">
      <c r="A837" s="4"/>
      <c r="B837" s="1"/>
      <c r="C837" s="1"/>
      <c r="D837" s="3"/>
      <c r="E837" s="316"/>
      <c r="F837" s="4"/>
      <c r="G837" s="3"/>
      <c r="H837" s="3"/>
      <c r="I837" s="3"/>
      <c r="J837" s="2"/>
      <c r="K837" s="2"/>
      <c r="L837" s="1"/>
      <c r="M837" s="1"/>
      <c r="N837" s="1"/>
      <c r="O837" s="1"/>
      <c r="P837" s="1"/>
      <c r="Q837" s="1"/>
    </row>
    <row r="838" spans="1:17" ht="15.75" customHeight="1" x14ac:dyDescent="0.15">
      <c r="A838" s="4"/>
      <c r="B838" s="1"/>
      <c r="C838" s="1"/>
      <c r="D838" s="3"/>
      <c r="E838" s="316"/>
      <c r="F838" s="4"/>
      <c r="G838" s="3"/>
      <c r="H838" s="3"/>
      <c r="I838" s="3"/>
      <c r="J838" s="2"/>
      <c r="K838" s="2"/>
      <c r="L838" s="1"/>
      <c r="M838" s="1"/>
      <c r="N838" s="1"/>
      <c r="O838" s="1"/>
      <c r="P838" s="1"/>
      <c r="Q838" s="1"/>
    </row>
    <row r="839" spans="1:17" ht="15.75" customHeight="1" x14ac:dyDescent="0.15">
      <c r="A839" s="4"/>
      <c r="B839" s="1"/>
      <c r="C839" s="1"/>
      <c r="D839" s="3"/>
      <c r="E839" s="316"/>
      <c r="F839" s="4"/>
      <c r="G839" s="3"/>
      <c r="H839" s="3"/>
      <c r="I839" s="3"/>
      <c r="J839" s="2"/>
      <c r="K839" s="2"/>
      <c r="L839" s="1"/>
      <c r="M839" s="1"/>
      <c r="N839" s="1"/>
      <c r="O839" s="1"/>
      <c r="P839" s="1"/>
      <c r="Q839" s="1"/>
    </row>
    <row r="840" spans="1:17" ht="15.75" customHeight="1" x14ac:dyDescent="0.15">
      <c r="A840" s="4"/>
      <c r="B840" s="1"/>
      <c r="C840" s="1"/>
      <c r="D840" s="3"/>
      <c r="E840" s="316"/>
      <c r="F840" s="4"/>
      <c r="G840" s="3"/>
      <c r="H840" s="3"/>
      <c r="I840" s="3"/>
      <c r="J840" s="2"/>
      <c r="K840" s="2"/>
      <c r="L840" s="1"/>
      <c r="M840" s="1"/>
      <c r="N840" s="1"/>
      <c r="O840" s="1"/>
      <c r="P840" s="1"/>
      <c r="Q840" s="1"/>
    </row>
    <row r="841" spans="1:17" ht="15.75" customHeight="1" x14ac:dyDescent="0.15">
      <c r="A841" s="4"/>
      <c r="B841" s="1"/>
      <c r="C841" s="1"/>
      <c r="D841" s="3"/>
      <c r="E841" s="316"/>
      <c r="F841" s="4"/>
      <c r="G841" s="3"/>
      <c r="H841" s="3"/>
      <c r="I841" s="3"/>
      <c r="J841" s="2"/>
      <c r="K841" s="2"/>
      <c r="L841" s="1"/>
      <c r="M841" s="1"/>
      <c r="N841" s="1"/>
      <c r="O841" s="1"/>
      <c r="P841" s="1"/>
      <c r="Q841" s="1"/>
    </row>
    <row r="842" spans="1:17" ht="15.75" customHeight="1" x14ac:dyDescent="0.15">
      <c r="A842" s="4"/>
      <c r="B842" s="1"/>
      <c r="C842" s="1"/>
      <c r="D842" s="3"/>
      <c r="E842" s="316"/>
      <c r="F842" s="4"/>
      <c r="G842" s="3"/>
      <c r="H842" s="3"/>
      <c r="I842" s="3"/>
      <c r="J842" s="2"/>
      <c r="K842" s="2"/>
      <c r="L842" s="1"/>
      <c r="M842" s="1"/>
      <c r="N842" s="1"/>
      <c r="O842" s="1"/>
      <c r="P842" s="1"/>
      <c r="Q842" s="1"/>
    </row>
    <row r="843" spans="1:17" ht="15.75" customHeight="1" x14ac:dyDescent="0.15">
      <c r="A843" s="4"/>
      <c r="B843" s="1"/>
      <c r="C843" s="1"/>
      <c r="D843" s="3"/>
      <c r="E843" s="316"/>
      <c r="F843" s="4"/>
      <c r="G843" s="3"/>
      <c r="H843" s="3"/>
      <c r="I843" s="3"/>
      <c r="J843" s="2"/>
      <c r="K843" s="2"/>
      <c r="L843" s="1"/>
      <c r="M843" s="1"/>
      <c r="N843" s="1"/>
      <c r="O843" s="1"/>
      <c r="P843" s="1"/>
      <c r="Q843" s="1"/>
    </row>
    <row r="844" spans="1:17" ht="15.75" customHeight="1" x14ac:dyDescent="0.15">
      <c r="A844" s="4"/>
      <c r="B844" s="1"/>
      <c r="C844" s="1"/>
      <c r="D844" s="3"/>
      <c r="E844" s="316"/>
      <c r="F844" s="4"/>
      <c r="G844" s="3"/>
      <c r="H844" s="3"/>
      <c r="I844" s="3"/>
      <c r="J844" s="2"/>
      <c r="K844" s="2"/>
      <c r="L844" s="1"/>
      <c r="M844" s="1"/>
      <c r="N844" s="1"/>
      <c r="O844" s="1"/>
      <c r="P844" s="1"/>
      <c r="Q844" s="1"/>
    </row>
    <row r="845" spans="1:17" ht="15.75" customHeight="1" x14ac:dyDescent="0.15">
      <c r="A845" s="4"/>
      <c r="B845" s="1"/>
      <c r="C845" s="1"/>
      <c r="D845" s="3"/>
      <c r="E845" s="316"/>
      <c r="F845" s="4"/>
      <c r="G845" s="3"/>
      <c r="H845" s="3"/>
      <c r="I845" s="3"/>
      <c r="J845" s="2"/>
      <c r="K845" s="2"/>
      <c r="L845" s="1"/>
      <c r="M845" s="1"/>
      <c r="N845" s="1"/>
      <c r="O845" s="1"/>
      <c r="P845" s="1"/>
      <c r="Q845" s="1"/>
    </row>
    <row r="846" spans="1:17" ht="15.75" customHeight="1" x14ac:dyDescent="0.15">
      <c r="A846" s="4"/>
      <c r="B846" s="1"/>
      <c r="C846" s="1"/>
      <c r="D846" s="3"/>
      <c r="E846" s="316"/>
      <c r="F846" s="4"/>
      <c r="G846" s="3"/>
      <c r="H846" s="3"/>
      <c r="I846" s="3"/>
      <c r="J846" s="2"/>
      <c r="K846" s="2"/>
      <c r="L846" s="1"/>
      <c r="M846" s="1"/>
      <c r="N846" s="1"/>
      <c r="O846" s="1"/>
      <c r="P846" s="1"/>
      <c r="Q846" s="1"/>
    </row>
    <row r="847" spans="1:17" ht="15.75" customHeight="1" x14ac:dyDescent="0.15">
      <c r="A847" s="4"/>
      <c r="B847" s="1"/>
      <c r="C847" s="1"/>
      <c r="D847" s="3"/>
      <c r="E847" s="316"/>
      <c r="F847" s="4"/>
      <c r="G847" s="3"/>
      <c r="H847" s="3"/>
      <c r="I847" s="3"/>
      <c r="J847" s="2"/>
      <c r="K847" s="2"/>
      <c r="L847" s="1"/>
      <c r="M847" s="1"/>
      <c r="N847" s="1"/>
      <c r="O847" s="1"/>
      <c r="P847" s="1"/>
      <c r="Q847" s="1"/>
    </row>
    <row r="848" spans="1:17" ht="15.75" customHeight="1" x14ac:dyDescent="0.15">
      <c r="A848" s="4"/>
      <c r="B848" s="1"/>
      <c r="C848" s="1"/>
      <c r="D848" s="3"/>
      <c r="E848" s="316"/>
      <c r="F848" s="4"/>
      <c r="G848" s="3"/>
      <c r="H848" s="3"/>
      <c r="I848" s="3"/>
      <c r="J848" s="2"/>
      <c r="K848" s="2"/>
      <c r="L848" s="1"/>
      <c r="M848" s="1"/>
      <c r="N848" s="1"/>
      <c r="O848" s="1"/>
      <c r="P848" s="1"/>
      <c r="Q848" s="1"/>
    </row>
    <row r="849" spans="1:17" ht="15.75" customHeight="1" x14ac:dyDescent="0.15">
      <c r="A849" s="4"/>
      <c r="B849" s="1"/>
      <c r="C849" s="1"/>
      <c r="D849" s="3"/>
      <c r="E849" s="316"/>
      <c r="F849" s="4"/>
      <c r="G849" s="3"/>
      <c r="H849" s="3"/>
      <c r="I849" s="3"/>
      <c r="J849" s="2"/>
      <c r="K849" s="2"/>
      <c r="L849" s="1"/>
      <c r="M849" s="1"/>
      <c r="N849" s="1"/>
      <c r="O849" s="1"/>
      <c r="P849" s="1"/>
      <c r="Q849" s="1"/>
    </row>
    <row r="850" spans="1:17" ht="15.75" customHeight="1" x14ac:dyDescent="0.15">
      <c r="A850" s="4"/>
      <c r="B850" s="1"/>
      <c r="C850" s="1"/>
      <c r="D850" s="3"/>
      <c r="E850" s="316"/>
      <c r="F850" s="4"/>
      <c r="G850" s="3"/>
      <c r="H850" s="3"/>
      <c r="I850" s="3"/>
      <c r="J850" s="2"/>
      <c r="K850" s="2"/>
      <c r="L850" s="1"/>
      <c r="M850" s="1"/>
      <c r="N850" s="1"/>
      <c r="O850" s="1"/>
      <c r="P850" s="1"/>
      <c r="Q850" s="1"/>
    </row>
    <row r="851" spans="1:17" ht="15.75" customHeight="1" x14ac:dyDescent="0.15">
      <c r="A851" s="4"/>
      <c r="B851" s="1"/>
      <c r="C851" s="1"/>
      <c r="D851" s="3"/>
      <c r="E851" s="316"/>
      <c r="F851" s="4"/>
      <c r="G851" s="3"/>
      <c r="H851" s="3"/>
      <c r="I851" s="3"/>
      <c r="J851" s="2"/>
      <c r="K851" s="2"/>
      <c r="L851" s="1"/>
      <c r="M851" s="1"/>
      <c r="N851" s="1"/>
      <c r="O851" s="1"/>
      <c r="P851" s="1"/>
      <c r="Q851" s="1"/>
    </row>
    <row r="852" spans="1:17" ht="15.75" customHeight="1" x14ac:dyDescent="0.15">
      <c r="A852" s="4"/>
      <c r="B852" s="1"/>
      <c r="C852" s="1"/>
      <c r="D852" s="3"/>
      <c r="E852" s="316"/>
      <c r="F852" s="4"/>
      <c r="G852" s="3"/>
      <c r="H852" s="3"/>
      <c r="I852" s="3"/>
      <c r="J852" s="2"/>
      <c r="K852" s="2"/>
      <c r="L852" s="1"/>
      <c r="M852" s="1"/>
      <c r="N852" s="1"/>
      <c r="O852" s="1"/>
      <c r="P852" s="1"/>
      <c r="Q852" s="1"/>
    </row>
    <row r="853" spans="1:17" ht="15.75" customHeight="1" x14ac:dyDescent="0.15">
      <c r="A853" s="4"/>
      <c r="B853" s="1"/>
      <c r="C853" s="1"/>
      <c r="D853" s="3"/>
      <c r="E853" s="316"/>
      <c r="F853" s="4"/>
      <c r="G853" s="3"/>
      <c r="H853" s="3"/>
      <c r="I853" s="3"/>
      <c r="J853" s="2"/>
      <c r="K853" s="2"/>
      <c r="L853" s="1"/>
      <c r="M853" s="1"/>
      <c r="N853" s="1"/>
      <c r="O853" s="1"/>
      <c r="P853" s="1"/>
      <c r="Q853" s="1"/>
    </row>
    <row r="854" spans="1:17" ht="15.75" customHeight="1" x14ac:dyDescent="0.15">
      <c r="A854" s="4"/>
      <c r="B854" s="1"/>
      <c r="C854" s="1"/>
      <c r="D854" s="3"/>
      <c r="E854" s="316"/>
      <c r="F854" s="4"/>
      <c r="G854" s="3"/>
      <c r="H854" s="3"/>
      <c r="I854" s="3"/>
      <c r="J854" s="2"/>
      <c r="K854" s="2"/>
      <c r="L854" s="1"/>
      <c r="M854" s="1"/>
      <c r="N854" s="1"/>
      <c r="O854" s="1"/>
      <c r="P854" s="1"/>
      <c r="Q854" s="1"/>
    </row>
    <row r="855" spans="1:17" ht="15.75" customHeight="1" x14ac:dyDescent="0.15">
      <c r="A855" s="4"/>
      <c r="B855" s="1"/>
      <c r="C855" s="1"/>
      <c r="D855" s="3"/>
      <c r="E855" s="316"/>
      <c r="F855" s="4"/>
      <c r="G855" s="3"/>
      <c r="H855" s="3"/>
      <c r="I855" s="3"/>
      <c r="J855" s="2"/>
      <c r="K855" s="2"/>
      <c r="L855" s="1"/>
      <c r="M855" s="1"/>
      <c r="N855" s="1"/>
      <c r="O855" s="1"/>
      <c r="P855" s="1"/>
      <c r="Q855" s="1"/>
    </row>
    <row r="856" spans="1:17" ht="15.75" customHeight="1" x14ac:dyDescent="0.15">
      <c r="A856" s="4"/>
      <c r="B856" s="1"/>
      <c r="C856" s="1"/>
      <c r="D856" s="3"/>
      <c r="E856" s="316"/>
      <c r="F856" s="4"/>
      <c r="G856" s="3"/>
      <c r="H856" s="3"/>
      <c r="I856" s="3"/>
      <c r="J856" s="2"/>
      <c r="K856" s="2"/>
      <c r="L856" s="1"/>
      <c r="M856" s="1"/>
      <c r="N856" s="1"/>
      <c r="O856" s="1"/>
      <c r="P856" s="1"/>
      <c r="Q856" s="1"/>
    </row>
    <row r="857" spans="1:17" ht="15.75" customHeight="1" x14ac:dyDescent="0.15">
      <c r="A857" s="4"/>
      <c r="B857" s="1"/>
      <c r="C857" s="1"/>
      <c r="D857" s="3"/>
      <c r="E857" s="316"/>
      <c r="F857" s="4"/>
      <c r="G857" s="3"/>
      <c r="H857" s="3"/>
      <c r="I857" s="3"/>
      <c r="J857" s="2"/>
      <c r="K857" s="2"/>
      <c r="L857" s="1"/>
      <c r="M857" s="1"/>
      <c r="N857" s="1"/>
      <c r="O857" s="1"/>
      <c r="P857" s="1"/>
      <c r="Q857" s="1"/>
    </row>
    <row r="858" spans="1:17" ht="15.75" customHeight="1" x14ac:dyDescent="0.15">
      <c r="A858" s="4"/>
      <c r="B858" s="1"/>
      <c r="C858" s="1"/>
      <c r="D858" s="3"/>
      <c r="E858" s="316"/>
      <c r="F858" s="4"/>
      <c r="G858" s="3"/>
      <c r="H858" s="3"/>
      <c r="I858" s="3"/>
      <c r="J858" s="2"/>
      <c r="K858" s="2"/>
      <c r="L858" s="1"/>
      <c r="M858" s="1"/>
      <c r="N858" s="1"/>
      <c r="O858" s="1"/>
      <c r="P858" s="1"/>
      <c r="Q858" s="1"/>
    </row>
    <row r="859" spans="1:17" ht="15.75" customHeight="1" x14ac:dyDescent="0.15">
      <c r="A859" s="4"/>
      <c r="B859" s="1"/>
      <c r="C859" s="1"/>
      <c r="D859" s="3"/>
      <c r="E859" s="316"/>
      <c r="F859" s="4"/>
      <c r="G859" s="3"/>
      <c r="H859" s="3"/>
      <c r="I859" s="3"/>
      <c r="J859" s="2"/>
      <c r="K859" s="2"/>
      <c r="L859" s="1"/>
      <c r="M859" s="1"/>
      <c r="N859" s="1"/>
      <c r="O859" s="1"/>
      <c r="P859" s="1"/>
      <c r="Q859" s="1"/>
    </row>
    <row r="860" spans="1:17" ht="15.75" customHeight="1" x14ac:dyDescent="0.15">
      <c r="A860" s="4"/>
      <c r="B860" s="1"/>
      <c r="C860" s="1"/>
      <c r="D860" s="3"/>
      <c r="E860" s="316"/>
      <c r="F860" s="4"/>
      <c r="G860" s="3"/>
      <c r="H860" s="3"/>
      <c r="I860" s="3"/>
      <c r="J860" s="2"/>
      <c r="K860" s="2"/>
      <c r="L860" s="1"/>
      <c r="M860" s="1"/>
      <c r="N860" s="1"/>
      <c r="O860" s="1"/>
      <c r="P860" s="1"/>
      <c r="Q860" s="1"/>
    </row>
    <row r="861" spans="1:17" ht="15.75" customHeight="1" x14ac:dyDescent="0.15">
      <c r="A861" s="4"/>
      <c r="B861" s="1"/>
      <c r="C861" s="1"/>
      <c r="D861" s="3"/>
      <c r="E861" s="316"/>
      <c r="F861" s="4"/>
      <c r="G861" s="3"/>
      <c r="H861" s="3"/>
      <c r="I861" s="3"/>
      <c r="J861" s="2"/>
      <c r="K861" s="2"/>
      <c r="L861" s="1"/>
      <c r="M861" s="1"/>
      <c r="N861" s="1"/>
      <c r="O861" s="1"/>
      <c r="P861" s="1"/>
      <c r="Q861" s="1"/>
    </row>
    <row r="862" spans="1:17" ht="15.75" customHeight="1" x14ac:dyDescent="0.15">
      <c r="A862" s="4"/>
      <c r="B862" s="1"/>
      <c r="C862" s="1"/>
      <c r="D862" s="3"/>
      <c r="E862" s="316"/>
      <c r="F862" s="4"/>
      <c r="G862" s="3"/>
      <c r="H862" s="3"/>
      <c r="I862" s="3"/>
      <c r="J862" s="2"/>
      <c r="K862" s="2"/>
      <c r="L862" s="1"/>
      <c r="M862" s="1"/>
      <c r="N862" s="1"/>
      <c r="O862" s="1"/>
      <c r="P862" s="1"/>
      <c r="Q862" s="1"/>
    </row>
    <row r="863" spans="1:17" ht="15.75" customHeight="1" x14ac:dyDescent="0.15">
      <c r="A863" s="4"/>
      <c r="B863" s="1"/>
      <c r="C863" s="1"/>
      <c r="D863" s="3"/>
      <c r="E863" s="316"/>
      <c r="F863" s="4"/>
      <c r="G863" s="3"/>
      <c r="H863" s="3"/>
      <c r="I863" s="3"/>
      <c r="J863" s="2"/>
      <c r="K863" s="2"/>
      <c r="L863" s="1"/>
      <c r="M863" s="1"/>
      <c r="N863" s="1"/>
      <c r="O863" s="1"/>
      <c r="P863" s="1"/>
      <c r="Q863" s="1"/>
    </row>
    <row r="864" spans="1:17" ht="15.75" customHeight="1" x14ac:dyDescent="0.15">
      <c r="A864" s="4"/>
      <c r="B864" s="1"/>
      <c r="C864" s="1"/>
      <c r="D864" s="3"/>
      <c r="E864" s="316"/>
      <c r="F864" s="4"/>
      <c r="G864" s="3"/>
      <c r="H864" s="3"/>
      <c r="I864" s="3"/>
      <c r="J864" s="2"/>
      <c r="K864" s="2"/>
      <c r="L864" s="1"/>
      <c r="M864" s="1"/>
      <c r="N864" s="1"/>
      <c r="O864" s="1"/>
      <c r="P864" s="1"/>
      <c r="Q864" s="1"/>
    </row>
    <row r="865" spans="1:17" ht="15.75" customHeight="1" x14ac:dyDescent="0.15">
      <c r="A865" s="4"/>
      <c r="B865" s="1"/>
      <c r="C865" s="1"/>
      <c r="D865" s="3"/>
      <c r="E865" s="316"/>
      <c r="F865" s="4"/>
      <c r="G865" s="3"/>
      <c r="H865" s="3"/>
      <c r="I865" s="3"/>
      <c r="J865" s="2"/>
      <c r="K865" s="2"/>
      <c r="L865" s="1"/>
      <c r="M865" s="1"/>
      <c r="N865" s="1"/>
      <c r="O865" s="1"/>
      <c r="P865" s="1"/>
      <c r="Q865" s="1"/>
    </row>
    <row r="866" spans="1:17" ht="15.75" customHeight="1" x14ac:dyDescent="0.15">
      <c r="A866" s="4"/>
      <c r="B866" s="1"/>
      <c r="C866" s="1"/>
      <c r="D866" s="3"/>
      <c r="E866" s="316"/>
      <c r="F866" s="4"/>
      <c r="G866" s="3"/>
      <c r="H866" s="3"/>
      <c r="I866" s="3"/>
      <c r="J866" s="2"/>
      <c r="K866" s="2"/>
      <c r="L866" s="1"/>
      <c r="M866" s="1"/>
      <c r="N866" s="1"/>
      <c r="O866" s="1"/>
      <c r="P866" s="1"/>
      <c r="Q866" s="1"/>
    </row>
    <row r="867" spans="1:17" ht="15.75" customHeight="1" x14ac:dyDescent="0.15">
      <c r="A867" s="4"/>
      <c r="B867" s="1"/>
      <c r="C867" s="1"/>
      <c r="D867" s="3"/>
      <c r="E867" s="316"/>
      <c r="F867" s="4"/>
      <c r="G867" s="3"/>
      <c r="H867" s="3"/>
      <c r="I867" s="3"/>
      <c r="J867" s="2"/>
      <c r="K867" s="2"/>
      <c r="L867" s="1"/>
      <c r="M867" s="1"/>
      <c r="N867" s="1"/>
      <c r="O867" s="1"/>
      <c r="P867" s="1"/>
      <c r="Q867" s="1"/>
    </row>
    <row r="868" spans="1:17" ht="15.75" customHeight="1" x14ac:dyDescent="0.15">
      <c r="A868" s="4"/>
      <c r="B868" s="1"/>
      <c r="C868" s="1"/>
      <c r="D868" s="3"/>
      <c r="E868" s="316"/>
      <c r="F868" s="4"/>
      <c r="G868" s="3"/>
      <c r="H868" s="3"/>
      <c r="I868" s="3"/>
      <c r="J868" s="2"/>
      <c r="K868" s="2"/>
      <c r="L868" s="1"/>
      <c r="M868" s="1"/>
      <c r="N868" s="1"/>
      <c r="O868" s="1"/>
      <c r="P868" s="1"/>
      <c r="Q868" s="1"/>
    </row>
    <row r="869" spans="1:17" ht="15.75" customHeight="1" x14ac:dyDescent="0.15">
      <c r="A869" s="4"/>
      <c r="B869" s="1"/>
      <c r="C869" s="1"/>
      <c r="D869" s="3"/>
      <c r="E869" s="316"/>
      <c r="F869" s="4"/>
      <c r="G869" s="3"/>
      <c r="H869" s="3"/>
      <c r="I869" s="3"/>
      <c r="J869" s="2"/>
      <c r="K869" s="2"/>
      <c r="L869" s="1"/>
      <c r="M869" s="1"/>
      <c r="N869" s="1"/>
      <c r="O869" s="1"/>
      <c r="P869" s="1"/>
      <c r="Q869" s="1"/>
    </row>
    <row r="870" spans="1:17" ht="15.75" customHeight="1" x14ac:dyDescent="0.15">
      <c r="A870" s="4"/>
      <c r="B870" s="1"/>
      <c r="C870" s="1"/>
      <c r="D870" s="3"/>
      <c r="E870" s="316"/>
      <c r="F870" s="4"/>
      <c r="G870" s="3"/>
      <c r="H870" s="3"/>
      <c r="I870" s="3"/>
      <c r="J870" s="2"/>
      <c r="K870" s="2"/>
      <c r="L870" s="1"/>
      <c r="M870" s="1"/>
      <c r="N870" s="1"/>
      <c r="O870" s="1"/>
      <c r="P870" s="1"/>
      <c r="Q870" s="1"/>
    </row>
    <row r="871" spans="1:17" ht="15.75" customHeight="1" x14ac:dyDescent="0.15">
      <c r="A871" s="4"/>
      <c r="B871" s="1"/>
      <c r="C871" s="1"/>
      <c r="D871" s="3"/>
      <c r="E871" s="316"/>
      <c r="F871" s="4"/>
      <c r="G871" s="3"/>
      <c r="H871" s="3"/>
      <c r="I871" s="3"/>
      <c r="J871" s="2"/>
      <c r="K871" s="2"/>
      <c r="L871" s="1"/>
      <c r="M871" s="1"/>
      <c r="N871" s="1"/>
      <c r="O871" s="1"/>
      <c r="P871" s="1"/>
      <c r="Q871" s="1"/>
    </row>
    <row r="872" spans="1:17" ht="15.75" customHeight="1" x14ac:dyDescent="0.15">
      <c r="A872" s="4"/>
      <c r="B872" s="1"/>
      <c r="C872" s="1"/>
      <c r="D872" s="3"/>
      <c r="E872" s="316"/>
      <c r="F872" s="4"/>
      <c r="G872" s="3"/>
      <c r="H872" s="3"/>
      <c r="I872" s="3"/>
      <c r="J872" s="2"/>
      <c r="K872" s="2"/>
      <c r="L872" s="1"/>
      <c r="M872" s="1"/>
      <c r="N872" s="1"/>
      <c r="O872" s="1"/>
      <c r="P872" s="1"/>
      <c r="Q872" s="1"/>
    </row>
    <row r="873" spans="1:17" ht="15.75" customHeight="1" x14ac:dyDescent="0.15">
      <c r="A873" s="4"/>
      <c r="B873" s="1"/>
      <c r="C873" s="1"/>
      <c r="D873" s="3"/>
      <c r="E873" s="316"/>
      <c r="F873" s="4"/>
      <c r="G873" s="3"/>
      <c r="H873" s="3"/>
      <c r="I873" s="3"/>
      <c r="J873" s="2"/>
      <c r="K873" s="2"/>
      <c r="L873" s="1"/>
      <c r="M873" s="1"/>
      <c r="N873" s="1"/>
      <c r="O873" s="1"/>
      <c r="P873" s="1"/>
      <c r="Q873" s="1"/>
    </row>
    <row r="874" spans="1:17" ht="15.75" customHeight="1" x14ac:dyDescent="0.15">
      <c r="A874" s="4"/>
      <c r="B874" s="1"/>
      <c r="C874" s="1"/>
      <c r="D874" s="3"/>
      <c r="E874" s="316"/>
      <c r="F874" s="4"/>
      <c r="G874" s="3"/>
      <c r="H874" s="3"/>
      <c r="I874" s="3"/>
      <c r="J874" s="2"/>
      <c r="K874" s="2"/>
      <c r="L874" s="1"/>
      <c r="M874" s="1"/>
      <c r="N874" s="1"/>
      <c r="O874" s="1"/>
      <c r="P874" s="1"/>
      <c r="Q874" s="1"/>
    </row>
    <row r="875" spans="1:17" ht="15.75" customHeight="1" x14ac:dyDescent="0.15">
      <c r="A875" s="4"/>
      <c r="B875" s="1"/>
      <c r="C875" s="1"/>
      <c r="D875" s="3"/>
      <c r="E875" s="316"/>
      <c r="F875" s="4"/>
      <c r="G875" s="3"/>
      <c r="H875" s="3"/>
      <c r="I875" s="3"/>
      <c r="J875" s="2"/>
      <c r="K875" s="2"/>
      <c r="L875" s="1"/>
      <c r="M875" s="1"/>
      <c r="N875" s="1"/>
      <c r="O875" s="1"/>
      <c r="P875" s="1"/>
      <c r="Q875" s="1"/>
    </row>
    <row r="876" spans="1:17" ht="15.75" customHeight="1" x14ac:dyDescent="0.15">
      <c r="A876" s="4"/>
      <c r="B876" s="1"/>
      <c r="C876" s="1"/>
      <c r="D876" s="3"/>
      <c r="E876" s="316"/>
      <c r="F876" s="4"/>
      <c r="G876" s="3"/>
      <c r="H876" s="3"/>
      <c r="I876" s="3"/>
      <c r="J876" s="2"/>
      <c r="K876" s="2"/>
      <c r="L876" s="1"/>
      <c r="M876" s="1"/>
      <c r="N876" s="1"/>
      <c r="O876" s="1"/>
      <c r="P876" s="1"/>
      <c r="Q876" s="1"/>
    </row>
    <row r="877" spans="1:17" ht="15.75" customHeight="1" x14ac:dyDescent="0.15">
      <c r="A877" s="4"/>
      <c r="B877" s="1"/>
      <c r="C877" s="1"/>
      <c r="D877" s="3"/>
      <c r="E877" s="316"/>
      <c r="F877" s="4"/>
      <c r="G877" s="3"/>
      <c r="H877" s="3"/>
      <c r="I877" s="3"/>
      <c r="J877" s="2"/>
      <c r="K877" s="2"/>
      <c r="L877" s="1"/>
      <c r="M877" s="1"/>
      <c r="N877" s="1"/>
      <c r="O877" s="1"/>
      <c r="P877" s="1"/>
      <c r="Q877" s="1"/>
    </row>
    <row r="878" spans="1:17" ht="15.75" customHeight="1" x14ac:dyDescent="0.15">
      <c r="A878" s="4"/>
      <c r="B878" s="1"/>
      <c r="C878" s="1"/>
      <c r="D878" s="3"/>
      <c r="E878" s="316"/>
      <c r="F878" s="4"/>
      <c r="G878" s="3"/>
      <c r="H878" s="3"/>
      <c r="I878" s="3"/>
      <c r="J878" s="2"/>
      <c r="K878" s="2"/>
      <c r="L878" s="1"/>
      <c r="M878" s="1"/>
      <c r="N878" s="1"/>
      <c r="O878" s="1"/>
      <c r="P878" s="1"/>
      <c r="Q878" s="1"/>
    </row>
    <row r="879" spans="1:17" ht="15.75" customHeight="1" x14ac:dyDescent="0.15">
      <c r="A879" s="4"/>
      <c r="B879" s="1"/>
      <c r="C879" s="1"/>
      <c r="D879" s="3"/>
      <c r="E879" s="316"/>
      <c r="F879" s="4"/>
      <c r="G879" s="3"/>
      <c r="H879" s="3"/>
      <c r="I879" s="3"/>
      <c r="J879" s="2"/>
      <c r="K879" s="2"/>
      <c r="L879" s="1"/>
      <c r="M879" s="1"/>
      <c r="N879" s="1"/>
      <c r="O879" s="1"/>
      <c r="P879" s="1"/>
      <c r="Q879" s="1"/>
    </row>
    <row r="880" spans="1:17" ht="15.75" customHeight="1" x14ac:dyDescent="0.15">
      <c r="A880" s="4"/>
      <c r="B880" s="1"/>
      <c r="C880" s="1"/>
      <c r="D880" s="3"/>
      <c r="E880" s="316"/>
      <c r="F880" s="4"/>
      <c r="G880" s="3"/>
      <c r="H880" s="3"/>
      <c r="I880" s="3"/>
      <c r="J880" s="2"/>
      <c r="K880" s="2"/>
      <c r="L880" s="1"/>
      <c r="M880" s="1"/>
      <c r="N880" s="1"/>
      <c r="O880" s="1"/>
      <c r="P880" s="1"/>
      <c r="Q880" s="1"/>
    </row>
    <row r="881" spans="1:17" ht="15.75" customHeight="1" x14ac:dyDescent="0.15">
      <c r="A881" s="4"/>
      <c r="B881" s="1"/>
      <c r="C881" s="1"/>
      <c r="D881" s="3"/>
      <c r="E881" s="316"/>
      <c r="F881" s="4"/>
      <c r="G881" s="3"/>
      <c r="H881" s="3"/>
      <c r="I881" s="3"/>
      <c r="J881" s="2"/>
      <c r="K881" s="2"/>
      <c r="L881" s="1"/>
      <c r="M881" s="1"/>
      <c r="N881" s="1"/>
      <c r="O881" s="1"/>
      <c r="P881" s="1"/>
      <c r="Q881" s="1"/>
    </row>
    <row r="882" spans="1:17" ht="15.75" customHeight="1" x14ac:dyDescent="0.15">
      <c r="A882" s="4"/>
      <c r="B882" s="1"/>
      <c r="C882" s="1"/>
      <c r="D882" s="3"/>
      <c r="E882" s="316"/>
      <c r="F882" s="4"/>
      <c r="G882" s="3"/>
      <c r="H882" s="3"/>
      <c r="I882" s="3"/>
      <c r="J882" s="2"/>
      <c r="K882" s="2"/>
      <c r="L882" s="1"/>
      <c r="M882" s="1"/>
      <c r="N882" s="1"/>
      <c r="O882" s="1"/>
      <c r="P882" s="1"/>
      <c r="Q882" s="1"/>
    </row>
    <row r="883" spans="1:17" ht="15.75" customHeight="1" x14ac:dyDescent="0.15">
      <c r="A883" s="4"/>
      <c r="B883" s="1"/>
      <c r="C883" s="1"/>
      <c r="D883" s="3"/>
      <c r="E883" s="316"/>
      <c r="F883" s="4"/>
      <c r="G883" s="3"/>
      <c r="H883" s="3"/>
      <c r="I883" s="3"/>
      <c r="J883" s="2"/>
      <c r="K883" s="2"/>
      <c r="L883" s="1"/>
      <c r="M883" s="1"/>
      <c r="N883" s="1"/>
      <c r="O883" s="1"/>
      <c r="P883" s="1"/>
      <c r="Q883" s="1"/>
    </row>
    <row r="884" spans="1:17" ht="15.75" customHeight="1" x14ac:dyDescent="0.15">
      <c r="A884" s="4"/>
      <c r="B884" s="1"/>
      <c r="C884" s="1"/>
      <c r="D884" s="3"/>
      <c r="E884" s="316"/>
      <c r="F884" s="4"/>
      <c r="G884" s="3"/>
      <c r="H884" s="3"/>
      <c r="I884" s="3"/>
      <c r="J884" s="2"/>
      <c r="K884" s="2"/>
      <c r="L884" s="1"/>
      <c r="M884" s="1"/>
      <c r="N884" s="1"/>
      <c r="O884" s="1"/>
      <c r="P884" s="1"/>
      <c r="Q884" s="1"/>
    </row>
    <row r="885" spans="1:17" ht="15.75" customHeight="1" x14ac:dyDescent="0.15">
      <c r="A885" s="4"/>
      <c r="B885" s="1"/>
      <c r="C885" s="1"/>
      <c r="D885" s="3"/>
      <c r="E885" s="316"/>
      <c r="F885" s="4"/>
      <c r="G885" s="3"/>
      <c r="H885" s="3"/>
      <c r="I885" s="3"/>
      <c r="J885" s="2"/>
      <c r="K885" s="2"/>
      <c r="L885" s="1"/>
      <c r="M885" s="1"/>
      <c r="N885" s="1"/>
      <c r="O885" s="1"/>
      <c r="P885" s="1"/>
      <c r="Q885" s="1"/>
    </row>
    <row r="886" spans="1:17" ht="15.75" customHeight="1" x14ac:dyDescent="0.15">
      <c r="A886" s="4"/>
      <c r="B886" s="1"/>
      <c r="C886" s="1"/>
      <c r="D886" s="3"/>
      <c r="E886" s="316"/>
      <c r="F886" s="4"/>
      <c r="G886" s="3"/>
      <c r="H886" s="3"/>
      <c r="I886" s="3"/>
      <c r="J886" s="2"/>
      <c r="K886" s="2"/>
      <c r="L886" s="1"/>
      <c r="M886" s="1"/>
      <c r="N886" s="1"/>
      <c r="O886" s="1"/>
      <c r="P886" s="1"/>
      <c r="Q886" s="1"/>
    </row>
    <row r="887" spans="1:17" ht="15.75" customHeight="1" x14ac:dyDescent="0.15">
      <c r="A887" s="4"/>
      <c r="B887" s="1"/>
      <c r="C887" s="1"/>
      <c r="D887" s="3"/>
      <c r="E887" s="316"/>
      <c r="F887" s="4"/>
      <c r="G887" s="3"/>
      <c r="H887" s="3"/>
      <c r="I887" s="3"/>
      <c r="J887" s="2"/>
      <c r="K887" s="2"/>
      <c r="L887" s="1"/>
      <c r="M887" s="1"/>
      <c r="N887" s="1"/>
      <c r="O887" s="1"/>
      <c r="P887" s="1"/>
      <c r="Q887" s="1"/>
    </row>
    <row r="888" spans="1:17" ht="15.75" customHeight="1" x14ac:dyDescent="0.15">
      <c r="A888" s="4"/>
      <c r="B888" s="1"/>
      <c r="C888" s="1"/>
      <c r="D888" s="3"/>
      <c r="E888" s="316"/>
      <c r="F888" s="4"/>
      <c r="G888" s="3"/>
      <c r="H888" s="3"/>
      <c r="I888" s="3"/>
      <c r="J888" s="2"/>
      <c r="K888" s="2"/>
      <c r="L888" s="1"/>
      <c r="M888" s="1"/>
      <c r="N888" s="1"/>
      <c r="O888" s="1"/>
      <c r="P888" s="1"/>
      <c r="Q888" s="1"/>
    </row>
    <row r="889" spans="1:17" ht="15.75" customHeight="1" x14ac:dyDescent="0.15">
      <c r="A889" s="4"/>
      <c r="B889" s="1"/>
      <c r="C889" s="1"/>
      <c r="D889" s="3"/>
      <c r="E889" s="316"/>
      <c r="F889" s="4"/>
      <c r="G889" s="3"/>
      <c r="H889" s="3"/>
      <c r="I889" s="3"/>
      <c r="J889" s="2"/>
      <c r="K889" s="2"/>
      <c r="L889" s="1"/>
      <c r="M889" s="1"/>
      <c r="N889" s="1"/>
      <c r="O889" s="1"/>
      <c r="P889" s="1"/>
      <c r="Q889" s="1"/>
    </row>
    <row r="890" spans="1:17" ht="15.75" customHeight="1" x14ac:dyDescent="0.15">
      <c r="A890" s="4"/>
      <c r="B890" s="1"/>
      <c r="C890" s="1"/>
      <c r="D890" s="3"/>
      <c r="E890" s="316"/>
      <c r="F890" s="4"/>
      <c r="G890" s="3"/>
      <c r="H890" s="3"/>
      <c r="I890" s="3"/>
      <c r="J890" s="2"/>
      <c r="K890" s="2"/>
      <c r="L890" s="1"/>
      <c r="M890" s="1"/>
      <c r="N890" s="1"/>
      <c r="O890" s="1"/>
      <c r="P890" s="1"/>
      <c r="Q890" s="1"/>
    </row>
    <row r="891" spans="1:17" ht="15.75" customHeight="1" x14ac:dyDescent="0.15">
      <c r="A891" s="4"/>
      <c r="B891" s="1"/>
      <c r="C891" s="1"/>
      <c r="D891" s="3"/>
      <c r="E891" s="316"/>
      <c r="F891" s="4"/>
      <c r="G891" s="3"/>
      <c r="H891" s="3"/>
      <c r="I891" s="3"/>
      <c r="J891" s="2"/>
      <c r="K891" s="2"/>
      <c r="L891" s="1"/>
      <c r="M891" s="1"/>
      <c r="N891" s="1"/>
      <c r="O891" s="1"/>
      <c r="P891" s="1"/>
      <c r="Q891" s="1"/>
    </row>
    <row r="892" spans="1:17" ht="15.75" customHeight="1" x14ac:dyDescent="0.15">
      <c r="A892" s="4"/>
      <c r="B892" s="1"/>
      <c r="C892" s="1"/>
      <c r="D892" s="3"/>
      <c r="E892" s="316"/>
      <c r="F892" s="4"/>
      <c r="G892" s="3"/>
      <c r="H892" s="3"/>
      <c r="I892" s="3"/>
      <c r="J892" s="2"/>
      <c r="K892" s="2"/>
      <c r="L892" s="1"/>
      <c r="M892" s="1"/>
      <c r="N892" s="1"/>
      <c r="O892" s="1"/>
      <c r="P892" s="1"/>
      <c r="Q892" s="1"/>
    </row>
    <row r="893" spans="1:17" ht="15.75" customHeight="1" x14ac:dyDescent="0.15">
      <c r="A893" s="4"/>
      <c r="B893" s="1"/>
      <c r="C893" s="1"/>
      <c r="D893" s="3"/>
      <c r="E893" s="316"/>
      <c r="F893" s="4"/>
      <c r="G893" s="3"/>
      <c r="H893" s="3"/>
      <c r="I893" s="3"/>
      <c r="J893" s="2"/>
      <c r="K893" s="2"/>
      <c r="L893" s="1"/>
      <c r="M893" s="1"/>
      <c r="N893" s="1"/>
      <c r="O893" s="1"/>
      <c r="P893" s="1"/>
      <c r="Q893" s="1"/>
    </row>
    <row r="894" spans="1:17" ht="15.75" customHeight="1" x14ac:dyDescent="0.15">
      <c r="A894" s="4"/>
      <c r="B894" s="1"/>
      <c r="C894" s="1"/>
      <c r="D894" s="3"/>
      <c r="E894" s="316"/>
      <c r="F894" s="4"/>
      <c r="G894" s="3"/>
      <c r="H894" s="3"/>
      <c r="I894" s="3"/>
      <c r="J894" s="2"/>
      <c r="K894" s="2"/>
      <c r="L894" s="1"/>
      <c r="M894" s="1"/>
      <c r="N894" s="1"/>
      <c r="O894" s="1"/>
      <c r="P894" s="1"/>
      <c r="Q894" s="1"/>
    </row>
    <row r="895" spans="1:17" ht="15.75" customHeight="1" x14ac:dyDescent="0.15">
      <c r="A895" s="4"/>
      <c r="B895" s="1"/>
      <c r="C895" s="1"/>
      <c r="D895" s="3"/>
      <c r="E895" s="316"/>
      <c r="F895" s="4"/>
      <c r="G895" s="3"/>
      <c r="H895" s="3"/>
      <c r="I895" s="3"/>
      <c r="J895" s="2"/>
      <c r="K895" s="2"/>
      <c r="L895" s="1"/>
      <c r="M895" s="1"/>
      <c r="N895" s="1"/>
      <c r="O895" s="1"/>
      <c r="P895" s="1"/>
      <c r="Q895" s="1"/>
    </row>
    <row r="896" spans="1:17" ht="15.75" customHeight="1" x14ac:dyDescent="0.15">
      <c r="A896" s="4"/>
      <c r="B896" s="1"/>
      <c r="C896" s="1"/>
      <c r="D896" s="3"/>
      <c r="E896" s="316"/>
      <c r="F896" s="4"/>
      <c r="G896" s="3"/>
      <c r="H896" s="3"/>
      <c r="I896" s="3"/>
      <c r="J896" s="2"/>
      <c r="K896" s="2"/>
      <c r="L896" s="1"/>
      <c r="M896" s="1"/>
      <c r="N896" s="1"/>
      <c r="O896" s="1"/>
      <c r="P896" s="1"/>
      <c r="Q896" s="1"/>
    </row>
    <row r="897" spans="1:17" ht="15.75" customHeight="1" x14ac:dyDescent="0.15">
      <c r="A897" s="4"/>
      <c r="B897" s="1"/>
      <c r="C897" s="1"/>
      <c r="D897" s="3"/>
      <c r="E897" s="316"/>
      <c r="F897" s="4"/>
      <c r="G897" s="3"/>
      <c r="H897" s="3"/>
      <c r="I897" s="3"/>
      <c r="J897" s="2"/>
      <c r="K897" s="2"/>
      <c r="L897" s="1"/>
      <c r="M897" s="1"/>
      <c r="N897" s="1"/>
      <c r="O897" s="1"/>
      <c r="P897" s="1"/>
      <c r="Q897" s="1"/>
    </row>
    <row r="898" spans="1:17" ht="15.75" customHeight="1" x14ac:dyDescent="0.15">
      <c r="A898" s="4"/>
      <c r="B898" s="1"/>
      <c r="C898" s="1"/>
      <c r="D898" s="3"/>
      <c r="E898" s="316"/>
      <c r="F898" s="4"/>
      <c r="G898" s="3"/>
      <c r="H898" s="3"/>
      <c r="I898" s="3"/>
      <c r="J898" s="2"/>
      <c r="K898" s="2"/>
      <c r="L898" s="1"/>
      <c r="M898" s="1"/>
      <c r="N898" s="1"/>
      <c r="O898" s="1"/>
      <c r="P898" s="1"/>
      <c r="Q898" s="1"/>
    </row>
    <row r="899" spans="1:17" ht="15.75" customHeight="1" x14ac:dyDescent="0.15">
      <c r="A899" s="4"/>
      <c r="B899" s="1"/>
      <c r="C899" s="1"/>
      <c r="D899" s="3"/>
      <c r="E899" s="316"/>
      <c r="F899" s="4"/>
      <c r="G899" s="3"/>
      <c r="H899" s="3"/>
      <c r="I899" s="3"/>
      <c r="J899" s="2"/>
      <c r="K899" s="2"/>
      <c r="L899" s="1"/>
      <c r="M899" s="1"/>
      <c r="N899" s="1"/>
      <c r="O899" s="1"/>
      <c r="P899" s="1"/>
      <c r="Q899" s="1"/>
    </row>
    <row r="900" spans="1:17" ht="15.75" customHeight="1" x14ac:dyDescent="0.15">
      <c r="A900" s="4"/>
      <c r="B900" s="1"/>
      <c r="C900" s="1"/>
      <c r="D900" s="3"/>
      <c r="E900" s="316"/>
      <c r="F900" s="4"/>
      <c r="G900" s="3"/>
      <c r="H900" s="3"/>
      <c r="I900" s="3"/>
      <c r="J900" s="2"/>
      <c r="K900" s="2"/>
      <c r="L900" s="1"/>
      <c r="M900" s="1"/>
      <c r="N900" s="1"/>
      <c r="O900" s="1"/>
      <c r="P900" s="1"/>
      <c r="Q900" s="1"/>
    </row>
    <row r="901" spans="1:17" ht="15.75" customHeight="1" x14ac:dyDescent="0.15">
      <c r="A901" s="4"/>
      <c r="B901" s="1"/>
      <c r="C901" s="1"/>
      <c r="D901" s="3"/>
      <c r="E901" s="316"/>
      <c r="F901" s="4"/>
      <c r="G901" s="3"/>
      <c r="H901" s="3"/>
      <c r="I901" s="3"/>
      <c r="J901" s="2"/>
      <c r="K901" s="2"/>
      <c r="L901" s="1"/>
      <c r="M901" s="1"/>
      <c r="N901" s="1"/>
      <c r="O901" s="1"/>
      <c r="P901" s="1"/>
      <c r="Q901" s="1"/>
    </row>
    <row r="902" spans="1:17" ht="15.75" customHeight="1" x14ac:dyDescent="0.15">
      <c r="A902" s="4"/>
      <c r="B902" s="1"/>
      <c r="C902" s="1"/>
      <c r="D902" s="3"/>
      <c r="E902" s="316"/>
      <c r="F902" s="4"/>
      <c r="G902" s="3"/>
      <c r="H902" s="3"/>
      <c r="I902" s="3"/>
      <c r="J902" s="2"/>
      <c r="K902" s="2"/>
      <c r="L902" s="1"/>
      <c r="M902" s="1"/>
      <c r="N902" s="1"/>
      <c r="O902" s="1"/>
      <c r="P902" s="1"/>
      <c r="Q902" s="1"/>
    </row>
    <row r="903" spans="1:17" ht="15.75" customHeight="1" x14ac:dyDescent="0.15">
      <c r="A903" s="4"/>
      <c r="B903" s="1"/>
      <c r="C903" s="1"/>
      <c r="D903" s="3"/>
      <c r="E903" s="316"/>
      <c r="F903" s="4"/>
      <c r="G903" s="3"/>
      <c r="H903" s="3"/>
      <c r="I903" s="3"/>
      <c r="J903" s="2"/>
      <c r="K903" s="2"/>
      <c r="L903" s="1"/>
      <c r="M903" s="1"/>
      <c r="N903" s="1"/>
      <c r="O903" s="1"/>
      <c r="P903" s="1"/>
      <c r="Q903" s="1"/>
    </row>
    <row r="904" spans="1:17" ht="15.75" customHeight="1" x14ac:dyDescent="0.15">
      <c r="A904" s="4"/>
      <c r="B904" s="1"/>
      <c r="C904" s="1"/>
      <c r="D904" s="3"/>
      <c r="E904" s="316"/>
      <c r="F904" s="4"/>
      <c r="G904" s="3"/>
      <c r="H904" s="3"/>
      <c r="I904" s="3"/>
      <c r="J904" s="2"/>
      <c r="K904" s="2"/>
      <c r="L904" s="1"/>
      <c r="M904" s="1"/>
      <c r="N904" s="1"/>
      <c r="O904" s="1"/>
      <c r="P904" s="1"/>
      <c r="Q904" s="1"/>
    </row>
    <row r="905" spans="1:17" ht="15.75" customHeight="1" x14ac:dyDescent="0.15">
      <c r="A905" s="4"/>
      <c r="B905" s="1"/>
      <c r="C905" s="1"/>
      <c r="D905" s="3"/>
      <c r="E905" s="316"/>
      <c r="F905" s="4"/>
      <c r="G905" s="3"/>
      <c r="H905" s="3"/>
      <c r="I905" s="3"/>
      <c r="J905" s="2"/>
      <c r="K905" s="2"/>
      <c r="L905" s="1"/>
      <c r="M905" s="1"/>
      <c r="N905" s="1"/>
      <c r="O905" s="1"/>
      <c r="P905" s="1"/>
      <c r="Q905" s="1"/>
    </row>
    <row r="906" spans="1:17" ht="15.75" customHeight="1" x14ac:dyDescent="0.15">
      <c r="A906" s="4"/>
      <c r="B906" s="1"/>
      <c r="C906" s="1"/>
      <c r="D906" s="3"/>
      <c r="E906" s="316"/>
      <c r="F906" s="4"/>
      <c r="G906" s="3"/>
      <c r="H906" s="3"/>
      <c r="I906" s="3"/>
      <c r="J906" s="2"/>
      <c r="K906" s="2"/>
      <c r="L906" s="1"/>
      <c r="M906" s="1"/>
      <c r="N906" s="1"/>
      <c r="O906" s="1"/>
      <c r="P906" s="1"/>
      <c r="Q906" s="1"/>
    </row>
    <row r="907" spans="1:17" ht="15.75" customHeight="1" x14ac:dyDescent="0.15">
      <c r="A907" s="4"/>
      <c r="B907" s="1"/>
      <c r="C907" s="1"/>
      <c r="D907" s="3"/>
      <c r="E907" s="316"/>
      <c r="F907" s="4"/>
      <c r="G907" s="3"/>
      <c r="H907" s="3"/>
      <c r="I907" s="3"/>
      <c r="J907" s="2"/>
      <c r="K907" s="2"/>
      <c r="L907" s="1"/>
      <c r="M907" s="1"/>
      <c r="N907" s="1"/>
      <c r="O907" s="1"/>
      <c r="P907" s="1"/>
      <c r="Q907" s="1"/>
    </row>
    <row r="908" spans="1:17" ht="15.75" customHeight="1" x14ac:dyDescent="0.15">
      <c r="A908" s="4"/>
      <c r="B908" s="1"/>
      <c r="C908" s="1"/>
      <c r="D908" s="3"/>
      <c r="E908" s="316"/>
      <c r="F908" s="4"/>
      <c r="G908" s="3"/>
      <c r="H908" s="3"/>
      <c r="I908" s="3"/>
      <c r="J908" s="2"/>
      <c r="K908" s="2"/>
      <c r="L908" s="1"/>
      <c r="M908" s="1"/>
      <c r="N908" s="1"/>
      <c r="O908" s="1"/>
      <c r="P908" s="1"/>
      <c r="Q908" s="1"/>
    </row>
    <row r="909" spans="1:17" ht="15.75" customHeight="1" x14ac:dyDescent="0.15">
      <c r="A909" s="4"/>
      <c r="B909" s="1"/>
      <c r="C909" s="1"/>
      <c r="D909" s="3"/>
      <c r="E909" s="316"/>
      <c r="F909" s="4"/>
      <c r="G909" s="3"/>
      <c r="H909" s="3"/>
      <c r="I909" s="3"/>
      <c r="J909" s="2"/>
      <c r="K909" s="2"/>
      <c r="L909" s="1"/>
      <c r="M909" s="1"/>
      <c r="N909" s="1"/>
      <c r="O909" s="1"/>
      <c r="P909" s="1"/>
      <c r="Q909" s="1"/>
    </row>
    <row r="910" spans="1:17" ht="15.75" customHeight="1" x14ac:dyDescent="0.15">
      <c r="A910" s="4"/>
      <c r="B910" s="1"/>
      <c r="C910" s="1"/>
      <c r="D910" s="3"/>
      <c r="E910" s="316"/>
      <c r="F910" s="4"/>
      <c r="G910" s="3"/>
      <c r="H910" s="3"/>
      <c r="I910" s="3"/>
      <c r="J910" s="2"/>
      <c r="K910" s="2"/>
      <c r="L910" s="1"/>
      <c r="M910" s="1"/>
      <c r="N910" s="1"/>
      <c r="O910" s="1"/>
      <c r="P910" s="1"/>
      <c r="Q910" s="1"/>
    </row>
    <row r="911" spans="1:17" ht="15.75" customHeight="1" x14ac:dyDescent="0.15">
      <c r="A911" s="4"/>
      <c r="B911" s="1"/>
      <c r="C911" s="1"/>
      <c r="D911" s="3"/>
      <c r="E911" s="316"/>
      <c r="F911" s="4"/>
      <c r="G911" s="3"/>
      <c r="H911" s="3"/>
      <c r="I911" s="3"/>
      <c r="J911" s="2"/>
      <c r="K911" s="2"/>
      <c r="L911" s="1"/>
      <c r="M911" s="1"/>
      <c r="N911" s="1"/>
      <c r="O911" s="1"/>
      <c r="P911" s="1"/>
      <c r="Q911" s="1"/>
    </row>
    <row r="912" spans="1:17" ht="15.75" customHeight="1" x14ac:dyDescent="0.15">
      <c r="A912" s="4"/>
      <c r="B912" s="1"/>
      <c r="C912" s="1"/>
      <c r="D912" s="3"/>
      <c r="E912" s="316"/>
      <c r="F912" s="4"/>
      <c r="G912" s="3"/>
      <c r="H912" s="3"/>
      <c r="I912" s="3"/>
      <c r="J912" s="2"/>
      <c r="K912" s="2"/>
      <c r="L912" s="1"/>
      <c r="M912" s="1"/>
      <c r="N912" s="1"/>
      <c r="O912" s="1"/>
      <c r="P912" s="1"/>
      <c r="Q912" s="1"/>
    </row>
    <row r="913" spans="1:17" ht="15.75" customHeight="1" x14ac:dyDescent="0.15">
      <c r="A913" s="4"/>
      <c r="B913" s="1"/>
      <c r="C913" s="1"/>
      <c r="D913" s="3"/>
      <c r="E913" s="316"/>
      <c r="F913" s="4"/>
      <c r="G913" s="3"/>
      <c r="H913" s="3"/>
      <c r="I913" s="3"/>
      <c r="J913" s="2"/>
      <c r="K913" s="2"/>
      <c r="L913" s="1"/>
      <c r="M913" s="1"/>
      <c r="N913" s="1"/>
      <c r="O913" s="1"/>
      <c r="P913" s="1"/>
      <c r="Q913" s="1"/>
    </row>
    <row r="914" spans="1:17" ht="15.75" customHeight="1" x14ac:dyDescent="0.15">
      <c r="A914" s="4"/>
      <c r="B914" s="1"/>
      <c r="C914" s="1"/>
      <c r="D914" s="3"/>
      <c r="E914" s="316"/>
      <c r="F914" s="4"/>
      <c r="G914" s="3"/>
      <c r="H914" s="3"/>
      <c r="I914" s="3"/>
      <c r="J914" s="2"/>
      <c r="K914" s="2"/>
      <c r="L914" s="1"/>
      <c r="M914" s="1"/>
      <c r="N914" s="1"/>
      <c r="O914" s="1"/>
      <c r="P914" s="1"/>
      <c r="Q914" s="1"/>
    </row>
    <row r="915" spans="1:17" ht="15.75" customHeight="1" x14ac:dyDescent="0.15">
      <c r="A915" s="4"/>
      <c r="B915" s="1"/>
      <c r="C915" s="1"/>
      <c r="D915" s="3"/>
      <c r="E915" s="316"/>
      <c r="F915" s="4"/>
      <c r="G915" s="3"/>
      <c r="H915" s="3"/>
      <c r="I915" s="3"/>
      <c r="J915" s="2"/>
      <c r="K915" s="2"/>
      <c r="L915" s="1"/>
      <c r="M915" s="1"/>
      <c r="N915" s="1"/>
      <c r="O915" s="1"/>
      <c r="P915" s="1"/>
      <c r="Q915" s="1"/>
    </row>
    <row r="916" spans="1:17" ht="15.75" customHeight="1" x14ac:dyDescent="0.15">
      <c r="A916" s="4"/>
      <c r="B916" s="1"/>
      <c r="C916" s="1"/>
      <c r="D916" s="3"/>
      <c r="E916" s="316"/>
      <c r="F916" s="4"/>
      <c r="G916" s="3"/>
      <c r="H916" s="3"/>
      <c r="I916" s="3"/>
      <c r="J916" s="2"/>
      <c r="K916" s="2"/>
      <c r="L916" s="1"/>
      <c r="M916" s="1"/>
      <c r="N916" s="1"/>
      <c r="O916" s="1"/>
      <c r="P916" s="1"/>
      <c r="Q916" s="1"/>
    </row>
    <row r="917" spans="1:17" ht="15.75" customHeight="1" x14ac:dyDescent="0.15">
      <c r="A917" s="4"/>
      <c r="B917" s="1"/>
      <c r="C917" s="1"/>
      <c r="D917" s="3"/>
      <c r="E917" s="316"/>
      <c r="F917" s="4"/>
      <c r="G917" s="3"/>
      <c r="H917" s="3"/>
      <c r="I917" s="3"/>
      <c r="J917" s="2"/>
      <c r="K917" s="2"/>
      <c r="L917" s="1"/>
      <c r="M917" s="1"/>
      <c r="N917" s="1"/>
      <c r="O917" s="1"/>
      <c r="P917" s="1"/>
      <c r="Q917" s="1"/>
    </row>
    <row r="918" spans="1:17" ht="15.75" customHeight="1" x14ac:dyDescent="0.15">
      <c r="A918" s="4"/>
      <c r="B918" s="1"/>
      <c r="C918" s="1"/>
      <c r="D918" s="3"/>
      <c r="E918" s="316"/>
      <c r="F918" s="4"/>
      <c r="G918" s="3"/>
      <c r="H918" s="3"/>
      <c r="I918" s="3"/>
      <c r="J918" s="2"/>
      <c r="K918" s="2"/>
      <c r="L918" s="1"/>
      <c r="M918" s="1"/>
      <c r="N918" s="1"/>
      <c r="O918" s="1"/>
      <c r="P918" s="1"/>
      <c r="Q918" s="1"/>
    </row>
    <row r="919" spans="1:17" ht="15.75" customHeight="1" x14ac:dyDescent="0.15">
      <c r="A919" s="4"/>
      <c r="B919" s="1"/>
      <c r="C919" s="1"/>
      <c r="D919" s="3"/>
      <c r="E919" s="316"/>
      <c r="F919" s="4"/>
      <c r="G919" s="3"/>
      <c r="H919" s="3"/>
      <c r="I919" s="3"/>
      <c r="J919" s="2"/>
      <c r="K919" s="2"/>
      <c r="L919" s="1"/>
      <c r="M919" s="1"/>
      <c r="N919" s="1"/>
      <c r="O919" s="1"/>
      <c r="P919" s="1"/>
      <c r="Q919" s="1"/>
    </row>
    <row r="920" spans="1:17" ht="15.75" customHeight="1" x14ac:dyDescent="0.15">
      <c r="A920" s="4"/>
      <c r="B920" s="1"/>
      <c r="C920" s="1"/>
      <c r="D920" s="3"/>
      <c r="E920" s="316"/>
      <c r="F920" s="4"/>
      <c r="G920" s="3"/>
      <c r="H920" s="3"/>
      <c r="I920" s="3"/>
      <c r="J920" s="2"/>
      <c r="K920" s="2"/>
      <c r="L920" s="1"/>
      <c r="M920" s="1"/>
      <c r="N920" s="1"/>
      <c r="O920" s="1"/>
      <c r="P920" s="1"/>
      <c r="Q920" s="1"/>
    </row>
    <row r="921" spans="1:17" ht="15.75" customHeight="1" x14ac:dyDescent="0.15">
      <c r="A921" s="4"/>
      <c r="B921" s="1"/>
      <c r="C921" s="1"/>
      <c r="D921" s="3"/>
      <c r="E921" s="316"/>
      <c r="F921" s="4"/>
      <c r="G921" s="3"/>
      <c r="H921" s="3"/>
      <c r="I921" s="3"/>
      <c r="J921" s="2"/>
      <c r="K921" s="2"/>
      <c r="L921" s="1"/>
      <c r="M921" s="1"/>
      <c r="N921" s="1"/>
      <c r="O921" s="1"/>
      <c r="P921" s="1"/>
      <c r="Q921" s="1"/>
    </row>
    <row r="922" spans="1:17" ht="15.75" customHeight="1" x14ac:dyDescent="0.15">
      <c r="A922" s="4"/>
      <c r="B922" s="1"/>
      <c r="C922" s="1"/>
      <c r="D922" s="3"/>
      <c r="E922" s="316"/>
      <c r="F922" s="4"/>
      <c r="G922" s="3"/>
      <c r="H922" s="3"/>
      <c r="I922" s="3"/>
      <c r="J922" s="2"/>
      <c r="K922" s="2"/>
      <c r="L922" s="1"/>
      <c r="M922" s="1"/>
      <c r="N922" s="1"/>
      <c r="O922" s="1"/>
      <c r="P922" s="1"/>
      <c r="Q922" s="1"/>
    </row>
    <row r="923" spans="1:17" ht="15.75" customHeight="1" x14ac:dyDescent="0.15">
      <c r="A923" s="4"/>
      <c r="B923" s="1"/>
      <c r="C923" s="1"/>
      <c r="D923" s="3"/>
      <c r="E923" s="316"/>
      <c r="F923" s="4"/>
      <c r="G923" s="3"/>
      <c r="H923" s="3"/>
      <c r="I923" s="3"/>
      <c r="J923" s="2"/>
      <c r="K923" s="2"/>
      <c r="L923" s="1"/>
      <c r="M923" s="1"/>
      <c r="N923" s="1"/>
      <c r="O923" s="1"/>
      <c r="P923" s="1"/>
      <c r="Q923" s="1"/>
    </row>
    <row r="924" spans="1:17" ht="15.75" customHeight="1" x14ac:dyDescent="0.15">
      <c r="A924" s="4"/>
      <c r="B924" s="1"/>
      <c r="C924" s="1"/>
      <c r="D924" s="3"/>
      <c r="E924" s="316"/>
      <c r="F924" s="4"/>
      <c r="G924" s="3"/>
      <c r="H924" s="3"/>
      <c r="I924" s="3"/>
      <c r="J924" s="2"/>
      <c r="K924" s="2"/>
      <c r="L924" s="1"/>
      <c r="M924" s="1"/>
      <c r="N924" s="1"/>
      <c r="O924" s="1"/>
      <c r="P924" s="1"/>
      <c r="Q924" s="1"/>
    </row>
    <row r="925" spans="1:17" ht="15.75" customHeight="1" x14ac:dyDescent="0.15">
      <c r="A925" s="4"/>
      <c r="B925" s="1"/>
      <c r="C925" s="1"/>
      <c r="D925" s="3"/>
      <c r="E925" s="316"/>
      <c r="F925" s="4"/>
      <c r="G925" s="3"/>
      <c r="H925" s="3"/>
      <c r="I925" s="3"/>
      <c r="J925" s="2"/>
      <c r="K925" s="2"/>
      <c r="L925" s="1"/>
      <c r="M925" s="1"/>
      <c r="N925" s="1"/>
      <c r="O925" s="1"/>
      <c r="P925" s="1"/>
      <c r="Q925" s="1"/>
    </row>
    <row r="926" spans="1:17" ht="15.75" customHeight="1" x14ac:dyDescent="0.15">
      <c r="A926" s="4"/>
      <c r="B926" s="1"/>
      <c r="C926" s="1"/>
      <c r="D926" s="3"/>
      <c r="E926" s="316"/>
      <c r="F926" s="4"/>
      <c r="G926" s="3"/>
      <c r="H926" s="3"/>
      <c r="I926" s="3"/>
      <c r="J926" s="2"/>
      <c r="K926" s="2"/>
      <c r="L926" s="1"/>
      <c r="M926" s="1"/>
      <c r="N926" s="1"/>
      <c r="O926" s="1"/>
      <c r="P926" s="1"/>
      <c r="Q926" s="1"/>
    </row>
    <row r="927" spans="1:17" ht="15.75" customHeight="1" x14ac:dyDescent="0.15">
      <c r="A927" s="4"/>
      <c r="B927" s="1"/>
      <c r="C927" s="1"/>
      <c r="D927" s="3"/>
      <c r="E927" s="316"/>
      <c r="F927" s="4"/>
      <c r="G927" s="3"/>
      <c r="H927" s="3"/>
      <c r="I927" s="3"/>
      <c r="J927" s="2"/>
      <c r="K927" s="2"/>
      <c r="L927" s="1"/>
      <c r="M927" s="1"/>
      <c r="N927" s="1"/>
      <c r="O927" s="1"/>
      <c r="P927" s="1"/>
      <c r="Q927" s="1"/>
    </row>
    <row r="928" spans="1:17" ht="15.75" customHeight="1" x14ac:dyDescent="0.15">
      <c r="A928" s="4"/>
      <c r="B928" s="1"/>
      <c r="C928" s="1"/>
      <c r="D928" s="3"/>
      <c r="E928" s="316"/>
      <c r="F928" s="4"/>
      <c r="G928" s="3"/>
      <c r="H928" s="3"/>
      <c r="I928" s="3"/>
      <c r="J928" s="2"/>
      <c r="K928" s="2"/>
      <c r="L928" s="1"/>
      <c r="M928" s="1"/>
      <c r="N928" s="1"/>
      <c r="O928" s="1"/>
      <c r="P928" s="1"/>
      <c r="Q928" s="1"/>
    </row>
    <row r="929" spans="1:17" ht="15.75" customHeight="1" x14ac:dyDescent="0.15">
      <c r="A929" s="4"/>
      <c r="B929" s="1"/>
      <c r="C929" s="1"/>
      <c r="D929" s="3"/>
      <c r="E929" s="316"/>
      <c r="F929" s="4"/>
      <c r="G929" s="3"/>
      <c r="H929" s="3"/>
      <c r="I929" s="3"/>
      <c r="J929" s="2"/>
      <c r="K929" s="2"/>
      <c r="L929" s="1"/>
      <c r="M929" s="1"/>
      <c r="N929" s="1"/>
      <c r="O929" s="1"/>
      <c r="P929" s="1"/>
      <c r="Q929" s="1"/>
    </row>
    <row r="930" spans="1:17" ht="15.75" customHeight="1" x14ac:dyDescent="0.15">
      <c r="A930" s="4"/>
      <c r="B930" s="1"/>
      <c r="C930" s="1"/>
      <c r="D930" s="3"/>
      <c r="E930" s="316"/>
      <c r="F930" s="4"/>
      <c r="G930" s="3"/>
      <c r="H930" s="3"/>
      <c r="I930" s="3"/>
      <c r="J930" s="2"/>
      <c r="K930" s="2"/>
      <c r="L930" s="1"/>
      <c r="M930" s="1"/>
      <c r="N930" s="1"/>
      <c r="O930" s="1"/>
      <c r="P930" s="1"/>
      <c r="Q930" s="1"/>
    </row>
    <row r="931" spans="1:17" ht="15.75" customHeight="1" x14ac:dyDescent="0.15">
      <c r="A931" s="4"/>
      <c r="B931" s="1"/>
      <c r="C931" s="1"/>
      <c r="D931" s="3"/>
      <c r="E931" s="316"/>
      <c r="F931" s="4"/>
      <c r="G931" s="3"/>
      <c r="H931" s="3"/>
      <c r="I931" s="3"/>
      <c r="J931" s="2"/>
      <c r="K931" s="2"/>
      <c r="L931" s="1"/>
      <c r="M931" s="1"/>
      <c r="N931" s="1"/>
      <c r="O931" s="1"/>
      <c r="P931" s="1"/>
      <c r="Q931" s="1"/>
    </row>
    <row r="932" spans="1:17" ht="15.75" customHeight="1" x14ac:dyDescent="0.15">
      <c r="A932" s="4"/>
      <c r="B932" s="1"/>
      <c r="C932" s="1"/>
      <c r="D932" s="3"/>
      <c r="E932" s="316"/>
      <c r="F932" s="4"/>
      <c r="G932" s="3"/>
      <c r="H932" s="3"/>
      <c r="I932" s="3"/>
      <c r="J932" s="2"/>
      <c r="K932" s="2"/>
      <c r="L932" s="1"/>
      <c r="M932" s="1"/>
      <c r="N932" s="1"/>
      <c r="O932" s="1"/>
      <c r="P932" s="1"/>
      <c r="Q932" s="1"/>
    </row>
    <row r="933" spans="1:17" ht="15.75" customHeight="1" x14ac:dyDescent="0.15">
      <c r="A933" s="4"/>
      <c r="B933" s="1"/>
      <c r="C933" s="1"/>
      <c r="D933" s="3"/>
      <c r="E933" s="316"/>
      <c r="F933" s="4"/>
      <c r="G933" s="3"/>
      <c r="H933" s="3"/>
      <c r="I933" s="3"/>
      <c r="J933" s="2"/>
      <c r="K933" s="2"/>
      <c r="L933" s="1"/>
      <c r="M933" s="1"/>
      <c r="N933" s="1"/>
      <c r="O933" s="1"/>
      <c r="P933" s="1"/>
      <c r="Q933" s="1"/>
    </row>
    <row r="934" spans="1:17" ht="15.75" customHeight="1" x14ac:dyDescent="0.15">
      <c r="A934" s="4"/>
      <c r="B934" s="1"/>
      <c r="C934" s="1"/>
      <c r="D934" s="3"/>
      <c r="E934" s="316"/>
      <c r="F934" s="4"/>
      <c r="G934" s="3"/>
      <c r="H934" s="3"/>
      <c r="I934" s="3"/>
      <c r="J934" s="2"/>
      <c r="K934" s="2"/>
      <c r="L934" s="1"/>
      <c r="M934" s="1"/>
      <c r="N934" s="1"/>
      <c r="O934" s="1"/>
      <c r="P934" s="1"/>
      <c r="Q934" s="1"/>
    </row>
    <row r="935" spans="1:17" ht="15.75" customHeight="1" x14ac:dyDescent="0.15">
      <c r="A935" s="4"/>
      <c r="B935" s="1"/>
      <c r="C935" s="1"/>
      <c r="D935" s="3"/>
      <c r="E935" s="316"/>
      <c r="F935" s="4"/>
      <c r="G935" s="3"/>
      <c r="H935" s="3"/>
      <c r="I935" s="3"/>
      <c r="J935" s="2"/>
      <c r="K935" s="2"/>
      <c r="L935" s="1"/>
      <c r="M935" s="1"/>
      <c r="N935" s="1"/>
      <c r="O935" s="1"/>
      <c r="P935" s="1"/>
      <c r="Q935" s="1"/>
    </row>
    <row r="936" spans="1:17" ht="15.75" customHeight="1" x14ac:dyDescent="0.15">
      <c r="A936" s="4"/>
      <c r="B936" s="1"/>
      <c r="C936" s="1"/>
      <c r="D936" s="3"/>
      <c r="E936" s="316"/>
      <c r="F936" s="4"/>
      <c r="G936" s="3"/>
      <c r="H936" s="3"/>
      <c r="I936" s="3"/>
      <c r="J936" s="2"/>
      <c r="K936" s="2"/>
      <c r="L936" s="1"/>
      <c r="M936" s="1"/>
      <c r="N936" s="1"/>
      <c r="O936" s="1"/>
      <c r="P936" s="1"/>
      <c r="Q936" s="1"/>
    </row>
    <row r="937" spans="1:17" ht="15.75" customHeight="1" x14ac:dyDescent="0.15">
      <c r="A937" s="4"/>
      <c r="B937" s="1"/>
      <c r="C937" s="1"/>
      <c r="D937" s="3"/>
      <c r="E937" s="316"/>
      <c r="F937" s="4"/>
      <c r="G937" s="3"/>
      <c r="H937" s="3"/>
      <c r="I937" s="3"/>
      <c r="J937" s="2"/>
      <c r="K937" s="2"/>
      <c r="L937" s="1"/>
      <c r="M937" s="1"/>
      <c r="N937" s="1"/>
      <c r="O937" s="1"/>
      <c r="P937" s="1"/>
      <c r="Q937" s="1"/>
    </row>
    <row r="938" spans="1:17" ht="15.75" customHeight="1" x14ac:dyDescent="0.15">
      <c r="A938" s="4"/>
      <c r="B938" s="1"/>
      <c r="C938" s="1"/>
      <c r="D938" s="3"/>
      <c r="E938" s="316"/>
      <c r="F938" s="4"/>
      <c r="G938" s="3"/>
      <c r="H938" s="3"/>
      <c r="I938" s="3"/>
      <c r="J938" s="2"/>
      <c r="K938" s="2"/>
      <c r="L938" s="1"/>
      <c r="M938" s="1"/>
      <c r="N938" s="1"/>
      <c r="O938" s="1"/>
      <c r="P938" s="1"/>
      <c r="Q938" s="1"/>
    </row>
    <row r="939" spans="1:17" ht="15.75" customHeight="1" x14ac:dyDescent="0.15">
      <c r="A939" s="4"/>
      <c r="B939" s="1"/>
      <c r="C939" s="1"/>
      <c r="D939" s="3"/>
      <c r="E939" s="316"/>
      <c r="F939" s="4"/>
      <c r="G939" s="3"/>
      <c r="H939" s="3"/>
      <c r="I939" s="3"/>
      <c r="J939" s="2"/>
      <c r="K939" s="2"/>
      <c r="L939" s="1"/>
      <c r="M939" s="1"/>
      <c r="N939" s="1"/>
      <c r="O939" s="1"/>
      <c r="P939" s="1"/>
      <c r="Q939" s="1"/>
    </row>
    <row r="940" spans="1:17" ht="15.75" customHeight="1" x14ac:dyDescent="0.15">
      <c r="A940" s="4"/>
      <c r="B940" s="1"/>
      <c r="C940" s="1"/>
      <c r="D940" s="3"/>
      <c r="E940" s="316"/>
      <c r="F940" s="4"/>
      <c r="G940" s="3"/>
      <c r="H940" s="3"/>
      <c r="I940" s="3"/>
      <c r="J940" s="2"/>
      <c r="K940" s="2"/>
      <c r="L940" s="1"/>
      <c r="M940" s="1"/>
      <c r="N940" s="1"/>
      <c r="O940" s="1"/>
      <c r="P940" s="1"/>
      <c r="Q940" s="1"/>
    </row>
    <row r="941" spans="1:17" ht="15.75" customHeight="1" x14ac:dyDescent="0.15">
      <c r="A941" s="4"/>
      <c r="B941" s="1"/>
      <c r="C941" s="1"/>
      <c r="D941" s="3"/>
      <c r="E941" s="316"/>
      <c r="F941" s="4"/>
      <c r="G941" s="3"/>
      <c r="H941" s="3"/>
      <c r="I941" s="3"/>
      <c r="J941" s="2"/>
      <c r="K941" s="2"/>
      <c r="L941" s="1"/>
      <c r="M941" s="1"/>
      <c r="N941" s="1"/>
      <c r="O941" s="1"/>
      <c r="P941" s="1"/>
      <c r="Q941" s="1"/>
    </row>
    <row r="942" spans="1:17" ht="15.75" customHeight="1" x14ac:dyDescent="0.15">
      <c r="A942" s="4"/>
      <c r="B942" s="1"/>
      <c r="C942" s="1"/>
      <c r="D942" s="3"/>
      <c r="E942" s="316"/>
      <c r="F942" s="4"/>
      <c r="G942" s="3"/>
      <c r="H942" s="3"/>
      <c r="I942" s="3"/>
      <c r="J942" s="2"/>
      <c r="K942" s="2"/>
      <c r="L942" s="1"/>
      <c r="M942" s="1"/>
      <c r="N942" s="1"/>
      <c r="O942" s="1"/>
      <c r="P942" s="1"/>
      <c r="Q942" s="1"/>
    </row>
    <row r="943" spans="1:17" ht="15.75" customHeight="1" x14ac:dyDescent="0.15">
      <c r="A943" s="4"/>
      <c r="B943" s="1"/>
      <c r="C943" s="1"/>
      <c r="D943" s="3"/>
      <c r="E943" s="316"/>
      <c r="F943" s="4"/>
      <c r="G943" s="3"/>
      <c r="H943" s="3"/>
      <c r="I943" s="3"/>
      <c r="J943" s="2"/>
      <c r="K943" s="2"/>
      <c r="L943" s="1"/>
      <c r="M943" s="1"/>
      <c r="N943" s="1"/>
      <c r="O943" s="1"/>
      <c r="P943" s="1"/>
      <c r="Q943" s="1"/>
    </row>
    <row r="944" spans="1:17" ht="15.75" customHeight="1" x14ac:dyDescent="0.15">
      <c r="A944" s="4"/>
      <c r="B944" s="1"/>
      <c r="C944" s="1"/>
      <c r="D944" s="3"/>
      <c r="E944" s="316"/>
      <c r="F944" s="4"/>
      <c r="G944" s="3"/>
      <c r="H944" s="3"/>
      <c r="I944" s="3"/>
      <c r="J944" s="2"/>
      <c r="K944" s="2"/>
      <c r="L944" s="1"/>
      <c r="M944" s="1"/>
      <c r="N944" s="1"/>
      <c r="O944" s="1"/>
      <c r="P944" s="1"/>
      <c r="Q944" s="1"/>
    </row>
    <row r="945" spans="1:17" ht="15.75" customHeight="1" x14ac:dyDescent="0.15">
      <c r="A945" s="4"/>
      <c r="B945" s="1"/>
      <c r="C945" s="1"/>
      <c r="D945" s="3"/>
      <c r="E945" s="316"/>
      <c r="F945" s="4"/>
      <c r="G945" s="3"/>
      <c r="H945" s="3"/>
      <c r="I945" s="3"/>
      <c r="J945" s="2"/>
      <c r="K945" s="2"/>
      <c r="L945" s="1"/>
      <c r="M945" s="1"/>
      <c r="N945" s="1"/>
      <c r="O945" s="1"/>
      <c r="P945" s="1"/>
      <c r="Q945" s="1"/>
    </row>
    <row r="946" spans="1:17" ht="15.75" customHeight="1" x14ac:dyDescent="0.15">
      <c r="A946" s="4"/>
      <c r="B946" s="1"/>
      <c r="C946" s="1"/>
      <c r="D946" s="3"/>
      <c r="E946" s="316"/>
      <c r="F946" s="4"/>
      <c r="G946" s="3"/>
      <c r="H946" s="3"/>
      <c r="I946" s="3"/>
      <c r="J946" s="2"/>
      <c r="K946" s="2"/>
      <c r="L946" s="1"/>
      <c r="M946" s="1"/>
      <c r="N946" s="1"/>
      <c r="O946" s="1"/>
      <c r="P946" s="1"/>
      <c r="Q946" s="1"/>
    </row>
    <row r="947" spans="1:17" ht="15.75" customHeight="1" x14ac:dyDescent="0.15">
      <c r="A947" s="4"/>
      <c r="B947" s="1"/>
      <c r="C947" s="1"/>
      <c r="D947" s="3"/>
      <c r="E947" s="316"/>
      <c r="F947" s="4"/>
      <c r="G947" s="3"/>
      <c r="H947" s="3"/>
      <c r="I947" s="3"/>
      <c r="J947" s="2"/>
      <c r="K947" s="2"/>
      <c r="L947" s="1"/>
      <c r="M947" s="1"/>
      <c r="N947" s="1"/>
      <c r="O947" s="1"/>
      <c r="P947" s="1"/>
      <c r="Q947" s="1"/>
    </row>
    <row r="948" spans="1:17" ht="15.75" customHeight="1" x14ac:dyDescent="0.15">
      <c r="A948" s="4"/>
      <c r="B948" s="1"/>
      <c r="C948" s="1"/>
      <c r="D948" s="3"/>
      <c r="E948" s="316"/>
      <c r="F948" s="4"/>
      <c r="G948" s="3"/>
      <c r="H948" s="3"/>
      <c r="I948" s="3"/>
      <c r="J948" s="2"/>
      <c r="K948" s="2"/>
      <c r="L948" s="1"/>
      <c r="M948" s="1"/>
      <c r="N948" s="1"/>
      <c r="O948" s="1"/>
      <c r="P948" s="1"/>
      <c r="Q948" s="1"/>
    </row>
    <row r="949" spans="1:17" ht="15.75" customHeight="1" x14ac:dyDescent="0.15">
      <c r="A949" s="4"/>
      <c r="B949" s="1"/>
      <c r="C949" s="1"/>
      <c r="D949" s="3"/>
      <c r="E949" s="316"/>
      <c r="F949" s="4"/>
      <c r="G949" s="3"/>
      <c r="H949" s="3"/>
      <c r="I949" s="3"/>
      <c r="J949" s="2"/>
      <c r="K949" s="2"/>
      <c r="L949" s="1"/>
      <c r="M949" s="1"/>
      <c r="N949" s="1"/>
      <c r="O949" s="1"/>
      <c r="P949" s="1"/>
      <c r="Q949" s="1"/>
    </row>
    <row r="950" spans="1:17" ht="15.75" customHeight="1" x14ac:dyDescent="0.15">
      <c r="A950" s="4"/>
      <c r="B950" s="1"/>
      <c r="C950" s="1"/>
      <c r="D950" s="3"/>
      <c r="E950" s="316"/>
      <c r="F950" s="4"/>
      <c r="G950" s="3"/>
      <c r="H950" s="3"/>
      <c r="I950" s="3"/>
      <c r="J950" s="2"/>
      <c r="K950" s="2"/>
      <c r="L950" s="1"/>
      <c r="M950" s="1"/>
      <c r="N950" s="1"/>
      <c r="O950" s="1"/>
      <c r="P950" s="1"/>
      <c r="Q950" s="1"/>
    </row>
    <row r="951" spans="1:17" ht="15.75" customHeight="1" x14ac:dyDescent="0.15">
      <c r="A951" s="4"/>
      <c r="B951" s="1"/>
      <c r="C951" s="1"/>
      <c r="D951" s="3"/>
      <c r="E951" s="316"/>
      <c r="F951" s="4"/>
      <c r="G951" s="3"/>
      <c r="H951" s="3"/>
      <c r="I951" s="3"/>
      <c r="J951" s="2"/>
      <c r="K951" s="2"/>
      <c r="L951" s="1"/>
      <c r="M951" s="1"/>
      <c r="N951" s="1"/>
      <c r="O951" s="1"/>
      <c r="P951" s="1"/>
      <c r="Q951" s="1"/>
    </row>
    <row r="952" spans="1:17" ht="15.75" customHeight="1" x14ac:dyDescent="0.15">
      <c r="A952" s="4"/>
      <c r="B952" s="1"/>
      <c r="C952" s="1"/>
      <c r="D952" s="3"/>
      <c r="E952" s="316"/>
      <c r="F952" s="4"/>
      <c r="G952" s="3"/>
      <c r="H952" s="3"/>
      <c r="I952" s="3"/>
      <c r="J952" s="2"/>
      <c r="K952" s="2"/>
      <c r="L952" s="1"/>
      <c r="M952" s="1"/>
      <c r="N952" s="1"/>
      <c r="O952" s="1"/>
      <c r="P952" s="1"/>
      <c r="Q952" s="1"/>
    </row>
    <row r="953" spans="1:17" ht="15.75" customHeight="1" x14ac:dyDescent="0.15">
      <c r="A953" s="4"/>
      <c r="B953" s="1"/>
      <c r="C953" s="1"/>
      <c r="D953" s="3"/>
      <c r="E953" s="316"/>
      <c r="F953" s="4"/>
      <c r="G953" s="3"/>
      <c r="H953" s="3"/>
      <c r="I953" s="3"/>
      <c r="J953" s="2"/>
      <c r="K953" s="2"/>
      <c r="L953" s="1"/>
      <c r="M953" s="1"/>
      <c r="N953" s="1"/>
      <c r="O953" s="1"/>
      <c r="P953" s="1"/>
      <c r="Q953" s="1"/>
    </row>
    <row r="954" spans="1:17" ht="15.75" customHeight="1" x14ac:dyDescent="0.15">
      <c r="A954" s="4"/>
      <c r="B954" s="1"/>
      <c r="C954" s="1"/>
      <c r="D954" s="3"/>
      <c r="E954" s="316"/>
      <c r="F954" s="4"/>
      <c r="G954" s="3"/>
      <c r="H954" s="3"/>
      <c r="I954" s="3"/>
      <c r="J954" s="2"/>
      <c r="K954" s="2"/>
      <c r="L954" s="1"/>
      <c r="M954" s="1"/>
      <c r="N954" s="1"/>
      <c r="O954" s="1"/>
      <c r="P954" s="1"/>
      <c r="Q954" s="1"/>
    </row>
    <row r="955" spans="1:17" ht="15.75" customHeight="1" x14ac:dyDescent="0.15">
      <c r="A955" s="4"/>
      <c r="B955" s="1"/>
      <c r="C955" s="1"/>
      <c r="D955" s="3"/>
      <c r="E955" s="316"/>
      <c r="F955" s="4"/>
      <c r="G955" s="3"/>
      <c r="H955" s="3"/>
      <c r="I955" s="3"/>
      <c r="J955" s="2"/>
      <c r="K955" s="2"/>
      <c r="L955" s="1"/>
      <c r="M955" s="1"/>
      <c r="N955" s="1"/>
      <c r="O955" s="1"/>
      <c r="P955" s="1"/>
      <c r="Q955" s="1"/>
    </row>
    <row r="956" spans="1:17" ht="15.75" customHeight="1" x14ac:dyDescent="0.15">
      <c r="A956" s="4"/>
      <c r="B956" s="1"/>
      <c r="C956" s="1"/>
      <c r="D956" s="3"/>
      <c r="E956" s="316"/>
      <c r="F956" s="4"/>
      <c r="G956" s="3"/>
      <c r="H956" s="3"/>
      <c r="I956" s="3"/>
      <c r="J956" s="2"/>
      <c r="K956" s="2"/>
      <c r="L956" s="1"/>
      <c r="M956" s="1"/>
      <c r="N956" s="1"/>
      <c r="O956" s="1"/>
      <c r="P956" s="1"/>
      <c r="Q956" s="1"/>
    </row>
    <row r="957" spans="1:17" ht="15.75" customHeight="1" x14ac:dyDescent="0.15">
      <c r="A957" s="4"/>
      <c r="B957" s="1"/>
      <c r="C957" s="1"/>
      <c r="D957" s="3"/>
      <c r="E957" s="316"/>
      <c r="F957" s="4"/>
      <c r="G957" s="3"/>
      <c r="H957" s="3"/>
      <c r="I957" s="3"/>
      <c r="J957" s="2"/>
      <c r="K957" s="2"/>
      <c r="L957" s="1"/>
      <c r="M957" s="1"/>
      <c r="N957" s="1"/>
      <c r="O957" s="1"/>
      <c r="P957" s="1"/>
      <c r="Q957" s="1"/>
    </row>
    <row r="958" spans="1:17" ht="15.75" customHeight="1" x14ac:dyDescent="0.15">
      <c r="A958" s="4"/>
      <c r="B958" s="1"/>
      <c r="C958" s="1"/>
      <c r="D958" s="3"/>
      <c r="E958" s="316"/>
      <c r="F958" s="4"/>
      <c r="G958" s="3"/>
      <c r="H958" s="3"/>
      <c r="I958" s="3"/>
      <c r="J958" s="2"/>
      <c r="K958" s="2"/>
      <c r="L958" s="1"/>
      <c r="M958" s="1"/>
      <c r="N958" s="1"/>
      <c r="O958" s="1"/>
      <c r="P958" s="1"/>
      <c r="Q958" s="1"/>
    </row>
    <row r="959" spans="1:17" ht="15.75" customHeight="1" x14ac:dyDescent="0.15">
      <c r="A959" s="4"/>
      <c r="B959" s="1"/>
      <c r="C959" s="1"/>
      <c r="D959" s="3"/>
      <c r="E959" s="316"/>
      <c r="F959" s="4"/>
      <c r="G959" s="3"/>
      <c r="H959" s="3"/>
      <c r="I959" s="3"/>
      <c r="J959" s="2"/>
      <c r="K959" s="2"/>
      <c r="L959" s="1"/>
      <c r="M959" s="1"/>
      <c r="N959" s="1"/>
      <c r="O959" s="1"/>
      <c r="P959" s="1"/>
      <c r="Q959" s="1"/>
    </row>
    <row r="960" spans="1:17" ht="15.75" customHeight="1" x14ac:dyDescent="0.15">
      <c r="A960" s="4"/>
      <c r="B960" s="1"/>
      <c r="C960" s="1"/>
      <c r="D960" s="3"/>
      <c r="E960" s="316"/>
      <c r="F960" s="4"/>
      <c r="G960" s="3"/>
      <c r="H960" s="3"/>
      <c r="I960" s="3"/>
      <c r="J960" s="2"/>
      <c r="K960" s="2"/>
      <c r="L960" s="1"/>
      <c r="M960" s="1"/>
      <c r="N960" s="1"/>
      <c r="O960" s="1"/>
      <c r="P960" s="1"/>
      <c r="Q960" s="1"/>
    </row>
    <row r="961" spans="1:17" ht="15.75" customHeight="1" x14ac:dyDescent="0.15">
      <c r="A961" s="4"/>
      <c r="B961" s="1"/>
      <c r="C961" s="1"/>
      <c r="D961" s="3"/>
      <c r="E961" s="316"/>
      <c r="F961" s="4"/>
      <c r="G961" s="3"/>
      <c r="H961" s="3"/>
      <c r="I961" s="3"/>
      <c r="J961" s="2"/>
      <c r="K961" s="2"/>
      <c r="L961" s="1"/>
      <c r="M961" s="1"/>
      <c r="N961" s="1"/>
      <c r="O961" s="1"/>
      <c r="P961" s="1"/>
      <c r="Q961" s="1"/>
    </row>
    <row r="962" spans="1:17" ht="15.75" customHeight="1" x14ac:dyDescent="0.15">
      <c r="A962" s="4"/>
      <c r="B962" s="1"/>
      <c r="C962" s="1"/>
      <c r="D962" s="3"/>
      <c r="E962" s="316"/>
      <c r="F962" s="4"/>
      <c r="G962" s="3"/>
      <c r="H962" s="3"/>
      <c r="I962" s="3"/>
      <c r="J962" s="2"/>
      <c r="K962" s="2"/>
      <c r="L962" s="1"/>
      <c r="M962" s="1"/>
      <c r="N962" s="1"/>
      <c r="O962" s="1"/>
      <c r="P962" s="1"/>
      <c r="Q962" s="1"/>
    </row>
    <row r="963" spans="1:17" ht="15.75" customHeight="1" x14ac:dyDescent="0.15">
      <c r="A963" s="4"/>
      <c r="B963" s="1"/>
      <c r="C963" s="1"/>
      <c r="D963" s="3"/>
      <c r="E963" s="316"/>
      <c r="F963" s="4"/>
      <c r="G963" s="3"/>
      <c r="H963" s="3"/>
      <c r="I963" s="3"/>
      <c r="J963" s="2"/>
      <c r="K963" s="2"/>
      <c r="L963" s="1"/>
      <c r="M963" s="1"/>
      <c r="N963" s="1"/>
      <c r="O963" s="1"/>
      <c r="P963" s="1"/>
      <c r="Q963" s="1"/>
    </row>
    <row r="964" spans="1:17" ht="15.75" customHeight="1" x14ac:dyDescent="0.15">
      <c r="A964" s="4"/>
      <c r="B964" s="1"/>
      <c r="C964" s="1"/>
      <c r="D964" s="3"/>
      <c r="E964" s="316"/>
      <c r="F964" s="4"/>
      <c r="G964" s="3"/>
      <c r="H964" s="3"/>
      <c r="I964" s="3"/>
      <c r="J964" s="2"/>
      <c r="K964" s="2"/>
      <c r="L964" s="1"/>
      <c r="M964" s="1"/>
      <c r="N964" s="1"/>
      <c r="O964" s="1"/>
      <c r="P964" s="1"/>
      <c r="Q964" s="1"/>
    </row>
    <row r="965" spans="1:17" ht="15.75" customHeight="1" x14ac:dyDescent="0.15">
      <c r="A965" s="4"/>
      <c r="B965" s="1"/>
      <c r="C965" s="1"/>
      <c r="D965" s="3"/>
      <c r="E965" s="316"/>
      <c r="F965" s="4"/>
      <c r="G965" s="3"/>
      <c r="H965" s="3"/>
      <c r="I965" s="3"/>
      <c r="J965" s="2"/>
      <c r="K965" s="2"/>
      <c r="L965" s="1"/>
      <c r="M965" s="1"/>
      <c r="N965" s="1"/>
      <c r="O965" s="1"/>
      <c r="P965" s="1"/>
      <c r="Q965" s="1"/>
    </row>
    <row r="966" spans="1:17" ht="15.75" customHeight="1" x14ac:dyDescent="0.15">
      <c r="A966" s="4"/>
      <c r="B966" s="1"/>
      <c r="C966" s="1"/>
      <c r="D966" s="3"/>
      <c r="E966" s="316"/>
      <c r="F966" s="4"/>
      <c r="G966" s="3"/>
      <c r="H966" s="3"/>
      <c r="I966" s="3"/>
      <c r="J966" s="2"/>
      <c r="K966" s="2"/>
      <c r="L966" s="1"/>
      <c r="M966" s="1"/>
      <c r="N966" s="1"/>
      <c r="O966" s="1"/>
      <c r="P966" s="1"/>
      <c r="Q966" s="1"/>
    </row>
    <row r="967" spans="1:17" ht="15.75" customHeight="1" x14ac:dyDescent="0.15">
      <c r="A967" s="4"/>
      <c r="B967" s="1"/>
      <c r="C967" s="1"/>
      <c r="D967" s="3"/>
      <c r="E967" s="316"/>
      <c r="F967" s="4"/>
      <c r="G967" s="3"/>
      <c r="H967" s="3"/>
      <c r="I967" s="3"/>
      <c r="J967" s="2"/>
      <c r="K967" s="2"/>
      <c r="L967" s="1"/>
      <c r="M967" s="1"/>
      <c r="N967" s="1"/>
      <c r="O967" s="1"/>
      <c r="P967" s="1"/>
      <c r="Q967" s="1"/>
    </row>
    <row r="968" spans="1:17" ht="15.75" customHeight="1" x14ac:dyDescent="0.15">
      <c r="A968" s="4"/>
      <c r="B968" s="1"/>
      <c r="C968" s="1"/>
      <c r="D968" s="3"/>
      <c r="E968" s="316"/>
      <c r="F968" s="4"/>
      <c r="G968" s="3"/>
      <c r="H968" s="3"/>
      <c r="I968" s="3"/>
      <c r="J968" s="2"/>
      <c r="K968" s="2"/>
      <c r="L968" s="1"/>
      <c r="M968" s="1"/>
      <c r="N968" s="1"/>
      <c r="O968" s="1"/>
      <c r="P968" s="1"/>
      <c r="Q968" s="1"/>
    </row>
    <row r="969" spans="1:17" ht="15.75" customHeight="1" x14ac:dyDescent="0.15">
      <c r="A969" s="4"/>
      <c r="B969" s="1"/>
      <c r="C969" s="1"/>
      <c r="D969" s="3"/>
      <c r="E969" s="316"/>
      <c r="F969" s="4"/>
      <c r="G969" s="3"/>
      <c r="H969" s="3"/>
      <c r="I969" s="3"/>
      <c r="J969" s="2"/>
      <c r="K969" s="2"/>
      <c r="L969" s="1"/>
      <c r="M969" s="1"/>
      <c r="N969" s="1"/>
      <c r="O969" s="1"/>
      <c r="P969" s="1"/>
      <c r="Q969" s="1"/>
    </row>
    <row r="970" spans="1:17" ht="15.75" customHeight="1" x14ac:dyDescent="0.15">
      <c r="A970" s="4"/>
      <c r="B970" s="1"/>
      <c r="C970" s="1"/>
      <c r="D970" s="3"/>
      <c r="E970" s="316"/>
      <c r="F970" s="4"/>
      <c r="G970" s="3"/>
      <c r="H970" s="3"/>
      <c r="I970" s="3"/>
      <c r="J970" s="2"/>
      <c r="K970" s="2"/>
      <c r="L970" s="1"/>
      <c r="M970" s="1"/>
      <c r="N970" s="1"/>
      <c r="O970" s="1"/>
      <c r="P970" s="1"/>
      <c r="Q970" s="1"/>
    </row>
    <row r="971" spans="1:17" ht="15.75" customHeight="1" x14ac:dyDescent="0.15">
      <c r="A971" s="4"/>
      <c r="B971" s="1"/>
      <c r="C971" s="1"/>
      <c r="D971" s="3"/>
      <c r="E971" s="316"/>
      <c r="F971" s="4"/>
      <c r="G971" s="3"/>
      <c r="H971" s="3"/>
      <c r="I971" s="3"/>
      <c r="J971" s="2"/>
      <c r="K971" s="2"/>
      <c r="L971" s="1"/>
      <c r="M971" s="1"/>
      <c r="N971" s="1"/>
      <c r="O971" s="1"/>
      <c r="P971" s="1"/>
      <c r="Q971" s="1"/>
    </row>
    <row r="972" spans="1:17" ht="15.75" customHeight="1" x14ac:dyDescent="0.15">
      <c r="A972" s="4"/>
      <c r="B972" s="1"/>
      <c r="C972" s="1"/>
      <c r="D972" s="3"/>
      <c r="E972" s="316"/>
      <c r="F972" s="4"/>
      <c r="G972" s="3"/>
      <c r="H972" s="3"/>
      <c r="I972" s="3"/>
      <c r="J972" s="2"/>
      <c r="K972" s="2"/>
      <c r="L972" s="1"/>
      <c r="M972" s="1"/>
      <c r="N972" s="1"/>
      <c r="O972" s="1"/>
      <c r="P972" s="1"/>
      <c r="Q972" s="1"/>
    </row>
    <row r="973" spans="1:17" ht="15.75" customHeight="1" x14ac:dyDescent="0.15">
      <c r="A973" s="4"/>
      <c r="B973" s="1"/>
      <c r="C973" s="1"/>
      <c r="D973" s="3"/>
      <c r="E973" s="316"/>
      <c r="F973" s="4"/>
      <c r="G973" s="3"/>
      <c r="H973" s="3"/>
      <c r="I973" s="3"/>
      <c r="J973" s="2"/>
      <c r="K973" s="2"/>
      <c r="L973" s="1"/>
      <c r="M973" s="1"/>
      <c r="N973" s="1"/>
      <c r="O973" s="1"/>
      <c r="P973" s="1"/>
      <c r="Q973" s="1"/>
    </row>
    <row r="974" spans="1:17" ht="15.75" customHeight="1" x14ac:dyDescent="0.15">
      <c r="A974" s="4"/>
      <c r="B974" s="1"/>
      <c r="C974" s="1"/>
      <c r="D974" s="3"/>
      <c r="E974" s="316"/>
      <c r="F974" s="4"/>
      <c r="G974" s="3"/>
      <c r="H974" s="3"/>
      <c r="I974" s="3"/>
      <c r="J974" s="2"/>
      <c r="K974" s="2"/>
      <c r="L974" s="1"/>
      <c r="M974" s="1"/>
      <c r="N974" s="1"/>
      <c r="O974" s="1"/>
      <c r="P974" s="1"/>
      <c r="Q974" s="1"/>
    </row>
    <row r="975" spans="1:17" ht="15.75" customHeight="1" x14ac:dyDescent="0.15">
      <c r="A975" s="4"/>
      <c r="B975" s="1"/>
      <c r="C975" s="1"/>
      <c r="D975" s="3"/>
      <c r="E975" s="316"/>
      <c r="F975" s="4"/>
      <c r="G975" s="3"/>
      <c r="H975" s="3"/>
      <c r="I975" s="3"/>
      <c r="J975" s="2"/>
      <c r="K975" s="2"/>
      <c r="L975" s="1"/>
      <c r="M975" s="1"/>
      <c r="N975" s="1"/>
      <c r="O975" s="1"/>
      <c r="P975" s="1"/>
      <c r="Q975" s="1"/>
    </row>
    <row r="976" spans="1:17" ht="15.75" customHeight="1" x14ac:dyDescent="0.15">
      <c r="A976" s="4"/>
      <c r="B976" s="1"/>
      <c r="C976" s="1"/>
      <c r="D976" s="3"/>
      <c r="E976" s="316"/>
      <c r="F976" s="4"/>
      <c r="G976" s="3"/>
      <c r="H976" s="3"/>
      <c r="I976" s="3"/>
      <c r="J976" s="2"/>
      <c r="K976" s="2"/>
      <c r="L976" s="1"/>
      <c r="M976" s="1"/>
      <c r="N976" s="1"/>
      <c r="O976" s="1"/>
      <c r="P976" s="1"/>
      <c r="Q976" s="1"/>
    </row>
    <row r="977" spans="1:17" ht="15.75" customHeight="1" x14ac:dyDescent="0.15">
      <c r="A977" s="4"/>
      <c r="B977" s="1"/>
      <c r="C977" s="1"/>
      <c r="D977" s="3"/>
      <c r="E977" s="316"/>
      <c r="F977" s="4"/>
      <c r="G977" s="3"/>
      <c r="H977" s="3"/>
      <c r="I977" s="3"/>
      <c r="J977" s="2"/>
      <c r="K977" s="2"/>
      <c r="L977" s="1"/>
      <c r="M977" s="1"/>
      <c r="N977" s="1"/>
      <c r="O977" s="1"/>
      <c r="P977" s="1"/>
      <c r="Q977" s="1"/>
    </row>
    <row r="978" spans="1:17" ht="15.75" customHeight="1" x14ac:dyDescent="0.15">
      <c r="A978" s="4"/>
      <c r="B978" s="1"/>
      <c r="C978" s="1"/>
      <c r="D978" s="3"/>
      <c r="E978" s="316"/>
      <c r="F978" s="4"/>
      <c r="G978" s="3"/>
      <c r="H978" s="3"/>
      <c r="I978" s="3"/>
      <c r="J978" s="2"/>
      <c r="K978" s="2"/>
      <c r="L978" s="1"/>
      <c r="M978" s="1"/>
      <c r="N978" s="1"/>
      <c r="O978" s="1"/>
      <c r="P978" s="1"/>
      <c r="Q978" s="1"/>
    </row>
    <row r="979" spans="1:17" ht="15.75" customHeight="1" x14ac:dyDescent="0.15">
      <c r="A979" s="4"/>
      <c r="B979" s="1"/>
      <c r="C979" s="1"/>
      <c r="D979" s="3"/>
      <c r="E979" s="316"/>
      <c r="F979" s="4"/>
      <c r="G979" s="3"/>
      <c r="H979" s="3"/>
      <c r="I979" s="3"/>
      <c r="J979" s="2"/>
      <c r="K979" s="2"/>
      <c r="L979" s="1"/>
      <c r="M979" s="1"/>
      <c r="N979" s="1"/>
      <c r="O979" s="1"/>
      <c r="P979" s="1"/>
      <c r="Q979" s="1"/>
    </row>
    <row r="980" spans="1:17" ht="15.75" customHeight="1" x14ac:dyDescent="0.15">
      <c r="A980" s="4"/>
      <c r="B980" s="1"/>
      <c r="C980" s="1"/>
      <c r="D980" s="3"/>
      <c r="E980" s="316"/>
      <c r="F980" s="4"/>
      <c r="G980" s="3"/>
      <c r="H980" s="3"/>
      <c r="I980" s="3"/>
      <c r="J980" s="2"/>
      <c r="K980" s="2"/>
      <c r="L980" s="1"/>
      <c r="M980" s="1"/>
      <c r="N980" s="1"/>
      <c r="O980" s="1"/>
      <c r="P980" s="1"/>
      <c r="Q980" s="1"/>
    </row>
    <row r="981" spans="1:17" ht="15.75" customHeight="1" x14ac:dyDescent="0.15">
      <c r="A981" s="4"/>
      <c r="B981" s="1"/>
      <c r="C981" s="1"/>
      <c r="D981" s="3"/>
      <c r="E981" s="316"/>
      <c r="F981" s="4"/>
      <c r="G981" s="3"/>
      <c r="H981" s="3"/>
      <c r="I981" s="3"/>
      <c r="J981" s="2"/>
      <c r="K981" s="2"/>
      <c r="L981" s="1"/>
      <c r="M981" s="1"/>
      <c r="N981" s="1"/>
      <c r="O981" s="1"/>
      <c r="P981" s="1"/>
      <c r="Q981" s="1"/>
    </row>
    <row r="982" spans="1:17" ht="15.75" customHeight="1" x14ac:dyDescent="0.15">
      <c r="A982" s="4"/>
      <c r="B982" s="1"/>
      <c r="C982" s="1"/>
      <c r="D982" s="3"/>
      <c r="E982" s="316"/>
      <c r="F982" s="4"/>
      <c r="G982" s="3"/>
      <c r="H982" s="3"/>
      <c r="I982" s="3"/>
      <c r="J982" s="2"/>
      <c r="K982" s="2"/>
      <c r="L982" s="1"/>
      <c r="M982" s="1"/>
      <c r="N982" s="1"/>
      <c r="O982" s="1"/>
      <c r="P982" s="1"/>
      <c r="Q982" s="1"/>
    </row>
    <row r="983" spans="1:17" ht="15.75" customHeight="1" x14ac:dyDescent="0.15">
      <c r="A983" s="4"/>
      <c r="B983" s="1"/>
      <c r="C983" s="1"/>
      <c r="D983" s="3"/>
      <c r="E983" s="316"/>
      <c r="F983" s="4"/>
      <c r="G983" s="3"/>
      <c r="H983" s="3"/>
      <c r="I983" s="3"/>
      <c r="J983" s="2"/>
      <c r="K983" s="2"/>
      <c r="L983" s="1"/>
      <c r="M983" s="1"/>
      <c r="N983" s="1"/>
      <c r="O983" s="1"/>
      <c r="P983" s="1"/>
      <c r="Q983" s="1"/>
    </row>
    <row r="984" spans="1:17" ht="15.75" customHeight="1" x14ac:dyDescent="0.15">
      <c r="A984" s="4"/>
      <c r="B984" s="1"/>
      <c r="C984" s="1"/>
      <c r="D984" s="3"/>
      <c r="E984" s="316"/>
      <c r="F984" s="4"/>
      <c r="G984" s="3"/>
      <c r="H984" s="3"/>
      <c r="I984" s="3"/>
      <c r="J984" s="2"/>
      <c r="K984" s="2"/>
      <c r="L984" s="1"/>
      <c r="M984" s="1"/>
      <c r="N984" s="1"/>
      <c r="O984" s="1"/>
      <c r="P984" s="1"/>
      <c r="Q984" s="1"/>
    </row>
    <row r="985" spans="1:17" ht="15.75" customHeight="1" x14ac:dyDescent="0.15">
      <c r="A985" s="4"/>
      <c r="B985" s="1"/>
      <c r="C985" s="1"/>
      <c r="D985" s="3"/>
      <c r="E985" s="316"/>
      <c r="F985" s="4"/>
      <c r="G985" s="3"/>
      <c r="H985" s="3"/>
      <c r="I985" s="3"/>
      <c r="J985" s="2"/>
      <c r="K985" s="2"/>
      <c r="L985" s="1"/>
      <c r="M985" s="1"/>
      <c r="N985" s="1"/>
      <c r="O985" s="1"/>
      <c r="P985" s="1"/>
      <c r="Q985" s="1"/>
    </row>
    <row r="986" spans="1:17" ht="15.75" customHeight="1" x14ac:dyDescent="0.15">
      <c r="A986" s="4"/>
      <c r="B986" s="1"/>
      <c r="C986" s="1"/>
      <c r="D986" s="3"/>
      <c r="E986" s="316"/>
      <c r="F986" s="4"/>
      <c r="G986" s="3"/>
      <c r="H986" s="3"/>
      <c r="I986" s="3"/>
      <c r="J986" s="2"/>
      <c r="K986" s="2"/>
      <c r="L986" s="1"/>
      <c r="M986" s="1"/>
      <c r="N986" s="1"/>
      <c r="O986" s="1"/>
      <c r="P986" s="1"/>
      <c r="Q986" s="1"/>
    </row>
    <row r="987" spans="1:17" ht="15.75" customHeight="1" x14ac:dyDescent="0.15">
      <c r="A987" s="4"/>
      <c r="B987" s="1"/>
      <c r="C987" s="1"/>
      <c r="D987" s="3"/>
      <c r="E987" s="316"/>
      <c r="F987" s="4"/>
      <c r="G987" s="3"/>
      <c r="H987" s="3"/>
      <c r="I987" s="3"/>
      <c r="J987" s="2"/>
      <c r="K987" s="2"/>
      <c r="L987" s="1"/>
      <c r="M987" s="1"/>
      <c r="N987" s="1"/>
      <c r="O987" s="1"/>
      <c r="P987" s="1"/>
      <c r="Q987" s="1"/>
    </row>
    <row r="988" spans="1:17" ht="15.75" customHeight="1" x14ac:dyDescent="0.15">
      <c r="A988" s="4"/>
      <c r="B988" s="1"/>
      <c r="C988" s="1"/>
      <c r="D988" s="3"/>
      <c r="E988" s="316"/>
      <c r="F988" s="4"/>
      <c r="G988" s="3"/>
      <c r="H988" s="3"/>
      <c r="I988" s="3"/>
      <c r="J988" s="2"/>
      <c r="K988" s="2"/>
      <c r="L988" s="1"/>
      <c r="M988" s="1"/>
      <c r="N988" s="1"/>
      <c r="O988" s="1"/>
      <c r="P988" s="1"/>
      <c r="Q988" s="1"/>
    </row>
    <row r="989" spans="1:17" ht="15.75" customHeight="1" x14ac:dyDescent="0.15">
      <c r="A989" s="4"/>
      <c r="B989" s="1"/>
      <c r="C989" s="1"/>
      <c r="D989" s="3"/>
      <c r="E989" s="316"/>
      <c r="F989" s="4"/>
      <c r="G989" s="3"/>
      <c r="H989" s="3"/>
      <c r="I989" s="3"/>
      <c r="J989" s="2"/>
      <c r="K989" s="2"/>
      <c r="L989" s="1"/>
      <c r="M989" s="1"/>
      <c r="N989" s="1"/>
      <c r="O989" s="1"/>
      <c r="P989" s="1"/>
      <c r="Q989" s="1"/>
    </row>
    <row r="990" spans="1:17" ht="15.75" customHeight="1" x14ac:dyDescent="0.15">
      <c r="A990" s="4"/>
      <c r="B990" s="1"/>
      <c r="C990" s="1"/>
      <c r="D990" s="3"/>
      <c r="E990" s="316"/>
      <c r="F990" s="4"/>
      <c r="G990" s="3"/>
      <c r="H990" s="3"/>
      <c r="I990" s="3"/>
      <c r="J990" s="2"/>
      <c r="K990" s="2"/>
      <c r="L990" s="1"/>
      <c r="M990" s="1"/>
      <c r="N990" s="1"/>
      <c r="O990" s="1"/>
      <c r="P990" s="1"/>
      <c r="Q990" s="1"/>
    </row>
    <row r="991" spans="1:17" ht="15.75" customHeight="1" x14ac:dyDescent="0.15">
      <c r="A991" s="4"/>
      <c r="B991" s="1"/>
      <c r="C991" s="1"/>
      <c r="D991" s="3"/>
      <c r="E991" s="316"/>
      <c r="F991" s="4"/>
      <c r="G991" s="3"/>
      <c r="H991" s="3"/>
      <c r="I991" s="3"/>
      <c r="J991" s="2"/>
      <c r="K991" s="2"/>
      <c r="L991" s="1"/>
      <c r="M991" s="1"/>
      <c r="N991" s="1"/>
      <c r="O991" s="1"/>
      <c r="P991" s="1"/>
      <c r="Q991" s="1"/>
    </row>
    <row r="992" spans="1:17" ht="15.75" customHeight="1" x14ac:dyDescent="0.15">
      <c r="A992" s="4"/>
      <c r="B992" s="1"/>
      <c r="C992" s="1"/>
      <c r="D992" s="3"/>
      <c r="E992" s="316"/>
      <c r="F992" s="4"/>
      <c r="G992" s="3"/>
      <c r="H992" s="3"/>
      <c r="I992" s="3"/>
      <c r="J992" s="2"/>
      <c r="K992" s="2"/>
      <c r="L992" s="1"/>
      <c r="M992" s="1"/>
      <c r="N992" s="1"/>
      <c r="O992" s="1"/>
      <c r="P992" s="1"/>
      <c r="Q992" s="1"/>
    </row>
    <row r="993" spans="1:17" ht="15.75" customHeight="1" x14ac:dyDescent="0.15">
      <c r="A993" s="4"/>
      <c r="B993" s="1"/>
      <c r="C993" s="1"/>
      <c r="D993" s="3"/>
      <c r="E993" s="316"/>
      <c r="F993" s="4"/>
      <c r="G993" s="3"/>
      <c r="H993" s="3"/>
      <c r="I993" s="3"/>
      <c r="J993" s="2"/>
      <c r="K993" s="2"/>
      <c r="L993" s="1"/>
      <c r="M993" s="1"/>
      <c r="N993" s="1"/>
      <c r="O993" s="1"/>
      <c r="P993" s="1"/>
      <c r="Q993" s="1"/>
    </row>
    <row r="994" spans="1:17" ht="15.75" customHeight="1" x14ac:dyDescent="0.15">
      <c r="A994" s="4"/>
      <c r="B994" s="1"/>
      <c r="C994" s="1"/>
      <c r="D994" s="3"/>
      <c r="E994" s="316"/>
      <c r="F994" s="4"/>
      <c r="G994" s="3"/>
      <c r="H994" s="3"/>
      <c r="I994" s="3"/>
      <c r="J994" s="2"/>
      <c r="K994" s="2"/>
      <c r="L994" s="1"/>
      <c r="M994" s="1"/>
      <c r="N994" s="1"/>
      <c r="O994" s="1"/>
      <c r="P994" s="1"/>
      <c r="Q994" s="1"/>
    </row>
    <row r="995" spans="1:17" ht="15.75" customHeight="1" x14ac:dyDescent="0.15">
      <c r="A995" s="4"/>
      <c r="B995" s="1"/>
      <c r="C995" s="1"/>
      <c r="D995" s="3"/>
      <c r="E995" s="316"/>
      <c r="F995" s="4"/>
      <c r="G995" s="3"/>
      <c r="H995" s="3"/>
      <c r="I995" s="3"/>
      <c r="J995" s="2"/>
      <c r="K995" s="2"/>
      <c r="L995" s="1"/>
      <c r="M995" s="1"/>
      <c r="N995" s="1"/>
      <c r="O995" s="1"/>
      <c r="P995" s="1"/>
      <c r="Q995" s="1"/>
    </row>
    <row r="996" spans="1:17" ht="15.75" customHeight="1" x14ac:dyDescent="0.15">
      <c r="A996" s="4"/>
      <c r="B996" s="1"/>
      <c r="C996" s="1"/>
      <c r="D996" s="3"/>
      <c r="E996" s="316"/>
      <c r="F996" s="4"/>
      <c r="G996" s="3"/>
      <c r="H996" s="3"/>
      <c r="I996" s="3"/>
      <c r="J996" s="2"/>
      <c r="K996" s="2"/>
      <c r="L996" s="1"/>
      <c r="M996" s="1"/>
      <c r="N996" s="1"/>
      <c r="O996" s="1"/>
      <c r="P996" s="1"/>
      <c r="Q996" s="1"/>
    </row>
    <row r="997" spans="1:17" ht="15.75" customHeight="1" x14ac:dyDescent="0.15">
      <c r="A997" s="4"/>
      <c r="B997" s="1"/>
      <c r="C997" s="1"/>
      <c r="D997" s="3"/>
      <c r="E997" s="316"/>
      <c r="F997" s="4"/>
      <c r="G997" s="3"/>
      <c r="H997" s="3"/>
      <c r="I997" s="3"/>
      <c r="J997" s="2"/>
      <c r="K997" s="2"/>
      <c r="L997" s="1"/>
      <c r="M997" s="1"/>
      <c r="N997" s="1"/>
      <c r="O997" s="1"/>
      <c r="P997" s="1"/>
      <c r="Q997" s="1"/>
    </row>
    <row r="998" spans="1:17" ht="15.75" customHeight="1" x14ac:dyDescent="0.15">
      <c r="A998" s="4"/>
      <c r="B998" s="1"/>
      <c r="C998" s="1"/>
      <c r="D998" s="3"/>
      <c r="E998" s="316"/>
      <c r="F998" s="4"/>
      <c r="G998" s="3"/>
      <c r="H998" s="3"/>
      <c r="I998" s="3"/>
      <c r="J998" s="2"/>
      <c r="K998" s="2"/>
      <c r="L998" s="1"/>
      <c r="M998" s="1"/>
      <c r="N998" s="1"/>
      <c r="O998" s="1"/>
      <c r="P998" s="1"/>
      <c r="Q998" s="1"/>
    </row>
    <row r="999" spans="1:17" ht="15.75" customHeight="1" x14ac:dyDescent="0.15">
      <c r="A999" s="4"/>
      <c r="B999" s="1"/>
      <c r="C999" s="1"/>
      <c r="D999" s="3"/>
      <c r="E999" s="316"/>
      <c r="F999" s="4"/>
      <c r="G999" s="3"/>
      <c r="H999" s="3"/>
      <c r="I999" s="3"/>
      <c r="J999" s="2"/>
      <c r="K999" s="2"/>
      <c r="L999" s="1"/>
      <c r="M999" s="1"/>
      <c r="N999" s="1"/>
      <c r="O999" s="1"/>
      <c r="P999" s="1"/>
      <c r="Q999" s="1"/>
    </row>
    <row r="1000" spans="1:17" ht="15.75" customHeight="1" x14ac:dyDescent="0.15">
      <c r="A1000" s="4"/>
      <c r="B1000" s="1"/>
      <c r="C1000" s="1"/>
      <c r="D1000" s="3"/>
      <c r="E1000" s="316"/>
      <c r="F1000" s="4"/>
      <c r="G1000" s="3"/>
      <c r="H1000" s="3"/>
      <c r="I1000" s="3"/>
      <c r="J1000" s="2"/>
      <c r="K1000" s="2"/>
      <c r="L1000" s="1"/>
      <c r="M1000" s="1"/>
      <c r="N1000" s="1"/>
      <c r="O1000" s="1"/>
      <c r="P1000" s="1"/>
      <c r="Q1000" s="1"/>
    </row>
  </sheetData>
  <autoFilter ref="A5:Q5" xr:uid="{00000000-0009-0000-0000-000013000000}"/>
  <mergeCells count="2">
    <mergeCell ref="A1:C4"/>
    <mergeCell ref="E1:Q4"/>
  </mergeCells>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249977111117893"/>
  </sheetPr>
  <dimension ref="A1:M999"/>
  <sheetViews>
    <sheetView workbookViewId="0">
      <pane xSplit="2" ySplit="5" topLeftCell="E27" activePane="bottomRight" state="frozen"/>
      <selection pane="bottomLeft" activeCell="A6" sqref="A6"/>
      <selection pane="topRight" activeCell="D1" sqref="D1"/>
      <selection pane="bottomRight" activeCell="F8" sqref="F8"/>
    </sheetView>
  </sheetViews>
  <sheetFormatPr defaultColWidth="14.42578125" defaultRowHeight="13.5" x14ac:dyDescent="0.15"/>
  <cols>
    <col min="1" max="1" width="18.33984375" style="324" customWidth="1"/>
    <col min="2" max="2" width="21.3046875" style="324" customWidth="1"/>
    <col min="3" max="3" width="11.32421875" style="324" customWidth="1"/>
    <col min="4" max="4" width="5.52734375" style="324" bestFit="1" customWidth="1"/>
    <col min="5" max="5" width="47.19921875" style="324" customWidth="1"/>
    <col min="6" max="6" width="11.19140625" style="324" bestFit="1" customWidth="1"/>
    <col min="7" max="7" width="8.62890625" style="324" bestFit="1" customWidth="1"/>
    <col min="8" max="8" width="23.59765625" style="324" bestFit="1" customWidth="1"/>
    <col min="9" max="11" width="32.09375" style="324" customWidth="1"/>
    <col min="12" max="26" width="8.76171875" style="324" customWidth="1"/>
    <col min="27" max="39" width="14.42578125" style="324" customWidth="1"/>
    <col min="40" max="16384" width="14.42578125" style="324"/>
  </cols>
  <sheetData>
    <row r="1" spans="1:11" ht="36" customHeight="1" x14ac:dyDescent="0.15">
      <c r="A1" s="349" t="s">
        <v>1342</v>
      </c>
      <c r="B1" s="343"/>
      <c r="D1" s="347" t="s">
        <v>1225</v>
      </c>
      <c r="E1" s="343"/>
      <c r="F1" s="342"/>
      <c r="G1" s="343"/>
      <c r="H1" s="343"/>
      <c r="I1" s="343"/>
      <c r="J1" s="343"/>
      <c r="K1" s="343"/>
    </row>
    <row r="2" spans="1:11" ht="15" customHeight="1" x14ac:dyDescent="0.15">
      <c r="A2" s="343"/>
      <c r="B2" s="343"/>
      <c r="D2" s="347" t="s">
        <v>1226</v>
      </c>
      <c r="E2" s="343"/>
      <c r="F2" s="343"/>
      <c r="G2" s="343"/>
      <c r="H2" s="343"/>
      <c r="I2" s="343"/>
      <c r="J2" s="343"/>
      <c r="K2" s="343"/>
    </row>
    <row r="3" spans="1:11" ht="30" customHeight="1" x14ac:dyDescent="0.15">
      <c r="A3" s="343"/>
      <c r="B3" s="343"/>
      <c r="D3" s="347" t="s">
        <v>1227</v>
      </c>
      <c r="E3" s="343"/>
      <c r="F3" s="343"/>
      <c r="G3" s="343"/>
      <c r="H3" s="343"/>
      <c r="I3" s="343"/>
      <c r="J3" s="343"/>
      <c r="K3" s="343"/>
    </row>
    <row r="4" spans="1:11" ht="15.75" customHeight="1" x14ac:dyDescent="0.15">
      <c r="A4" s="336"/>
      <c r="B4" s="336"/>
      <c r="C4" s="322"/>
      <c r="D4" s="348">
        <f ca="1">NOW()</f>
        <v>44728.00133900463</v>
      </c>
      <c r="E4" s="336"/>
      <c r="F4" s="323"/>
      <c r="G4" s="18"/>
      <c r="H4" s="344" t="s">
        <v>1343</v>
      </c>
      <c r="I4" s="345"/>
      <c r="J4" s="345"/>
      <c r="K4" s="346"/>
    </row>
    <row r="5" spans="1:11" ht="30.75" customHeight="1" thickBot="1" x14ac:dyDescent="0.25">
      <c r="A5" s="15" t="s">
        <v>1344</v>
      </c>
      <c r="B5" s="15" t="s">
        <v>1345</v>
      </c>
      <c r="C5" s="17" t="s">
        <v>1229</v>
      </c>
      <c r="D5" s="16" t="s">
        <v>1230</v>
      </c>
      <c r="E5" s="15" t="s">
        <v>10</v>
      </c>
      <c r="F5" s="15" t="s">
        <v>1235</v>
      </c>
      <c r="G5" s="15" t="s">
        <v>1236</v>
      </c>
      <c r="H5" s="14" t="s">
        <v>836</v>
      </c>
      <c r="I5" s="13" t="s">
        <v>837</v>
      </c>
      <c r="J5" s="12" t="s">
        <v>838</v>
      </c>
      <c r="K5" s="11" t="s">
        <v>839</v>
      </c>
    </row>
    <row r="6" spans="1:11" s="39" customFormat="1" ht="25.5" customHeight="1" x14ac:dyDescent="0.2">
      <c r="A6" s="338" t="s">
        <v>1346</v>
      </c>
      <c r="B6" s="50" t="s">
        <v>1299</v>
      </c>
      <c r="C6" s="51">
        <v>6.3</v>
      </c>
      <c r="D6" s="52" t="s">
        <v>1347</v>
      </c>
      <c r="E6" s="50" t="s">
        <v>1300</v>
      </c>
      <c r="F6" s="53" t="s">
        <v>1271</v>
      </c>
      <c r="G6" s="53" t="s">
        <v>1302</v>
      </c>
      <c r="H6" s="50" t="s">
        <v>1348</v>
      </c>
      <c r="I6" s="50" t="s">
        <v>1349</v>
      </c>
      <c r="J6" s="50" t="s">
        <v>1350</v>
      </c>
      <c r="K6" s="54" t="s">
        <v>1351</v>
      </c>
    </row>
    <row r="7" spans="1:11" s="39" customFormat="1" ht="14.25" customHeight="1" x14ac:dyDescent="0.15">
      <c r="A7" s="339"/>
      <c r="B7" s="36" t="s">
        <v>1352</v>
      </c>
      <c r="C7" s="55">
        <v>6.3</v>
      </c>
      <c r="D7" s="56" t="s">
        <v>1353</v>
      </c>
      <c r="E7" s="36" t="s">
        <v>1354</v>
      </c>
      <c r="F7" s="37" t="s">
        <v>1271</v>
      </c>
      <c r="G7" s="37" t="s">
        <v>1045</v>
      </c>
      <c r="H7" s="37" t="s">
        <v>1246</v>
      </c>
      <c r="I7" s="37" t="s">
        <v>1246</v>
      </c>
      <c r="J7" s="42" t="s">
        <v>1355</v>
      </c>
      <c r="K7" s="57" t="s">
        <v>1356</v>
      </c>
    </row>
    <row r="8" spans="1:11" s="39" customFormat="1" ht="14.25" customHeight="1" x14ac:dyDescent="0.15">
      <c r="A8" s="339"/>
      <c r="B8" s="36" t="s">
        <v>1268</v>
      </c>
      <c r="C8" s="55">
        <v>6.3</v>
      </c>
      <c r="D8" s="56" t="s">
        <v>1347</v>
      </c>
      <c r="E8" s="36" t="s">
        <v>1269</v>
      </c>
      <c r="F8" s="37" t="s">
        <v>1271</v>
      </c>
      <c r="G8" s="37" t="s">
        <v>1045</v>
      </c>
      <c r="H8" s="42" t="s">
        <v>1357</v>
      </c>
      <c r="I8" s="42" t="s">
        <v>1358</v>
      </c>
      <c r="J8" s="42" t="s">
        <v>1359</v>
      </c>
      <c r="K8" s="57" t="s">
        <v>1360</v>
      </c>
    </row>
    <row r="9" spans="1:11" s="39" customFormat="1" ht="14.25" customHeight="1" x14ac:dyDescent="0.15">
      <c r="A9" s="339"/>
      <c r="B9" s="36" t="s">
        <v>1361</v>
      </c>
      <c r="C9" s="55">
        <v>6.3</v>
      </c>
      <c r="D9" s="56" t="s">
        <v>1347</v>
      </c>
      <c r="E9" s="36" t="s">
        <v>1362</v>
      </c>
      <c r="F9" s="37" t="s">
        <v>1271</v>
      </c>
      <c r="G9" s="37" t="s">
        <v>1302</v>
      </c>
      <c r="H9" s="36" t="s">
        <v>1363</v>
      </c>
      <c r="I9" s="36" t="s">
        <v>1364</v>
      </c>
      <c r="J9" s="36" t="s">
        <v>1365</v>
      </c>
      <c r="K9" s="58" t="s">
        <v>1366</v>
      </c>
    </row>
    <row r="10" spans="1:11" s="39" customFormat="1" ht="37.5" customHeight="1" x14ac:dyDescent="0.2">
      <c r="A10" s="339"/>
      <c r="B10" s="36" t="s">
        <v>1367</v>
      </c>
      <c r="C10" s="55">
        <v>6.3</v>
      </c>
      <c r="D10" s="56" t="s">
        <v>1368</v>
      </c>
      <c r="E10" s="36" t="s">
        <v>1369</v>
      </c>
      <c r="F10" s="37" t="s">
        <v>1271</v>
      </c>
      <c r="G10" s="37" t="s">
        <v>1314</v>
      </c>
      <c r="H10" s="37" t="s">
        <v>1246</v>
      </c>
      <c r="I10" s="36" t="s">
        <v>1370</v>
      </c>
      <c r="J10" s="36" t="s">
        <v>1371</v>
      </c>
      <c r="K10" s="58" t="s">
        <v>1372</v>
      </c>
    </row>
    <row r="11" spans="1:11" s="39" customFormat="1" ht="14.25" customHeight="1" x14ac:dyDescent="0.15">
      <c r="A11" s="339"/>
      <c r="B11" s="36" t="s">
        <v>1311</v>
      </c>
      <c r="C11" s="55">
        <v>6.3</v>
      </c>
      <c r="D11" s="56" t="s">
        <v>1368</v>
      </c>
      <c r="E11" s="36" t="s">
        <v>1312</v>
      </c>
      <c r="F11" s="37" t="s">
        <v>1271</v>
      </c>
      <c r="G11" s="37" t="s">
        <v>1314</v>
      </c>
      <c r="H11" s="37" t="s">
        <v>1246</v>
      </c>
      <c r="I11" s="36" t="s">
        <v>1373</v>
      </c>
      <c r="J11" s="36" t="s">
        <v>1374</v>
      </c>
      <c r="K11" s="58" t="s">
        <v>1375</v>
      </c>
    </row>
    <row r="12" spans="1:11" s="39" customFormat="1" ht="26.25" customHeight="1" thickBot="1" x14ac:dyDescent="0.25">
      <c r="A12" s="340"/>
      <c r="B12" s="59" t="s">
        <v>963</v>
      </c>
      <c r="C12" s="60">
        <v>6.3</v>
      </c>
      <c r="D12" s="61" t="s">
        <v>1368</v>
      </c>
      <c r="E12" s="59" t="s">
        <v>1376</v>
      </c>
      <c r="F12" s="62" t="s">
        <v>1271</v>
      </c>
      <c r="G12" s="62" t="s">
        <v>1314</v>
      </c>
      <c r="H12" s="62" t="s">
        <v>1246</v>
      </c>
      <c r="I12" s="59" t="s">
        <v>1377</v>
      </c>
      <c r="J12" s="59" t="s">
        <v>1378</v>
      </c>
      <c r="K12" s="63" t="s">
        <v>1379</v>
      </c>
    </row>
    <row r="13" spans="1:11" s="39" customFormat="1" ht="25.5" customHeight="1" x14ac:dyDescent="0.2">
      <c r="A13" s="338" t="s">
        <v>1380</v>
      </c>
      <c r="B13" s="50" t="s">
        <v>1381</v>
      </c>
      <c r="C13" s="51">
        <v>6.3</v>
      </c>
      <c r="D13" s="52" t="s">
        <v>1347</v>
      </c>
      <c r="E13" s="50" t="s">
        <v>1382</v>
      </c>
      <c r="F13" s="53" t="s">
        <v>1253</v>
      </c>
      <c r="G13" s="53" t="s">
        <v>1045</v>
      </c>
      <c r="H13" s="50" t="s">
        <v>1383</v>
      </c>
      <c r="I13" s="50" t="s">
        <v>1384</v>
      </c>
      <c r="J13" s="50" t="s">
        <v>1385</v>
      </c>
      <c r="K13" s="64" t="s">
        <v>1386</v>
      </c>
    </row>
    <row r="14" spans="1:11" s="39" customFormat="1" ht="25.5" customHeight="1" x14ac:dyDescent="0.2">
      <c r="A14" s="339"/>
      <c r="B14" s="36" t="s">
        <v>1387</v>
      </c>
      <c r="C14" s="55">
        <v>6.3</v>
      </c>
      <c r="D14" s="56" t="s">
        <v>1347</v>
      </c>
      <c r="E14" s="36" t="s">
        <v>1388</v>
      </c>
      <c r="F14" s="37" t="s">
        <v>1253</v>
      </c>
      <c r="G14" s="37" t="s">
        <v>1045</v>
      </c>
      <c r="H14" s="36" t="s">
        <v>1389</v>
      </c>
      <c r="I14" s="36" t="s">
        <v>1390</v>
      </c>
      <c r="J14" s="36" t="s">
        <v>1391</v>
      </c>
      <c r="K14" s="58" t="s">
        <v>1392</v>
      </c>
    </row>
    <row r="15" spans="1:11" s="39" customFormat="1" ht="25.5" customHeight="1" x14ac:dyDescent="0.2">
      <c r="A15" s="339"/>
      <c r="B15" s="36" t="s">
        <v>1393</v>
      </c>
      <c r="C15" s="55">
        <v>7.2</v>
      </c>
      <c r="D15" s="56" t="s">
        <v>1347</v>
      </c>
      <c r="E15" s="36" t="s">
        <v>1394</v>
      </c>
      <c r="F15" s="37" t="s">
        <v>1253</v>
      </c>
      <c r="G15" s="37" t="s">
        <v>1045</v>
      </c>
      <c r="H15" s="65" t="s">
        <v>1395</v>
      </c>
      <c r="I15" s="36" t="s">
        <v>1396</v>
      </c>
      <c r="J15" s="65" t="s">
        <v>1397</v>
      </c>
      <c r="K15" s="66" t="s">
        <v>1398</v>
      </c>
    </row>
    <row r="16" spans="1:11" s="39" customFormat="1" ht="25.5" customHeight="1" x14ac:dyDescent="0.2">
      <c r="A16" s="339"/>
      <c r="B16" s="36" t="s">
        <v>1399</v>
      </c>
      <c r="C16" s="55">
        <v>6.3</v>
      </c>
      <c r="D16" s="56" t="s">
        <v>1347</v>
      </c>
      <c r="E16" s="36" t="s">
        <v>1400</v>
      </c>
      <c r="F16" s="37" t="s">
        <v>1253</v>
      </c>
      <c r="G16" s="37" t="s">
        <v>1045</v>
      </c>
      <c r="H16" s="36" t="s">
        <v>1389</v>
      </c>
      <c r="I16" s="36" t="s">
        <v>1390</v>
      </c>
      <c r="J16" s="36" t="s">
        <v>1391</v>
      </c>
      <c r="K16" s="58" t="s">
        <v>1392</v>
      </c>
    </row>
    <row r="17" spans="1:11" s="39" customFormat="1" ht="25.5" customHeight="1" x14ac:dyDescent="0.2">
      <c r="A17" s="339"/>
      <c r="B17" s="36" t="s">
        <v>1280</v>
      </c>
      <c r="C17" s="55">
        <v>6.3</v>
      </c>
      <c r="D17" s="56" t="s">
        <v>1347</v>
      </c>
      <c r="E17" s="36" t="s">
        <v>1281</v>
      </c>
      <c r="F17" s="37" t="s">
        <v>1253</v>
      </c>
      <c r="G17" s="37" t="s">
        <v>1045</v>
      </c>
      <c r="H17" s="36" t="s">
        <v>1389</v>
      </c>
      <c r="I17" s="36" t="s">
        <v>1390</v>
      </c>
      <c r="J17" s="36" t="s">
        <v>1391</v>
      </c>
      <c r="K17" s="58" t="s">
        <v>1392</v>
      </c>
    </row>
    <row r="18" spans="1:11" s="39" customFormat="1" ht="25.5" customHeight="1" x14ac:dyDescent="0.2">
      <c r="A18" s="339"/>
      <c r="B18" s="36" t="s">
        <v>1401</v>
      </c>
      <c r="C18" s="55">
        <v>6.3</v>
      </c>
      <c r="D18" s="56" t="s">
        <v>1347</v>
      </c>
      <c r="E18" s="36" t="s">
        <v>1402</v>
      </c>
      <c r="F18" s="37" t="s">
        <v>1253</v>
      </c>
      <c r="G18" s="37" t="s">
        <v>1045</v>
      </c>
      <c r="H18" s="36" t="s">
        <v>1389</v>
      </c>
      <c r="I18" s="36" t="s">
        <v>1390</v>
      </c>
      <c r="J18" s="36" t="s">
        <v>1391</v>
      </c>
      <c r="K18" s="58" t="s">
        <v>1392</v>
      </c>
    </row>
    <row r="19" spans="1:11" s="39" customFormat="1" ht="25.5" customHeight="1" x14ac:dyDescent="0.2">
      <c r="A19" s="339"/>
      <c r="B19" s="36" t="s">
        <v>1262</v>
      </c>
      <c r="C19" s="55">
        <v>6.3</v>
      </c>
      <c r="D19" s="56" t="s">
        <v>1347</v>
      </c>
      <c r="E19" s="36" t="s">
        <v>1263</v>
      </c>
      <c r="F19" s="37" t="s">
        <v>1253</v>
      </c>
      <c r="G19" s="37" t="s">
        <v>1045</v>
      </c>
      <c r="H19" s="36" t="s">
        <v>1403</v>
      </c>
      <c r="I19" s="36" t="s">
        <v>1384</v>
      </c>
      <c r="J19" s="36" t="s">
        <v>1404</v>
      </c>
      <c r="K19" s="58" t="s">
        <v>1405</v>
      </c>
    </row>
    <row r="20" spans="1:11" s="39" customFormat="1" ht="25.5" customHeight="1" x14ac:dyDescent="0.2">
      <c r="A20" s="339"/>
      <c r="B20" s="36" t="s">
        <v>1406</v>
      </c>
      <c r="C20" s="55">
        <v>6.3</v>
      </c>
      <c r="D20" s="56" t="s">
        <v>1353</v>
      </c>
      <c r="E20" s="36" t="s">
        <v>1407</v>
      </c>
      <c r="F20" s="37" t="s">
        <v>1253</v>
      </c>
      <c r="G20" s="37" t="s">
        <v>1045</v>
      </c>
      <c r="H20" s="37" t="s">
        <v>1246</v>
      </c>
      <c r="I20" s="37" t="s">
        <v>1246</v>
      </c>
      <c r="J20" s="36" t="s">
        <v>1385</v>
      </c>
      <c r="K20" s="58" t="s">
        <v>1386</v>
      </c>
    </row>
    <row r="21" spans="1:11" s="39" customFormat="1" ht="25.5" customHeight="1" x14ac:dyDescent="0.2">
      <c r="A21" s="339"/>
      <c r="B21" s="36" t="s">
        <v>1408</v>
      </c>
      <c r="C21" s="55">
        <v>6.3</v>
      </c>
      <c r="D21" s="56" t="s">
        <v>1347</v>
      </c>
      <c r="E21" s="36" t="s">
        <v>1409</v>
      </c>
      <c r="F21" s="37" t="s">
        <v>1253</v>
      </c>
      <c r="G21" s="37" t="s">
        <v>1045</v>
      </c>
      <c r="H21" s="36" t="s">
        <v>1389</v>
      </c>
      <c r="I21" s="36" t="s">
        <v>1390</v>
      </c>
      <c r="J21" s="36" t="s">
        <v>1391</v>
      </c>
      <c r="K21" s="58" t="s">
        <v>1392</v>
      </c>
    </row>
    <row r="22" spans="1:11" s="39" customFormat="1" ht="26.25" customHeight="1" thickBot="1" x14ac:dyDescent="0.25">
      <c r="A22" s="340"/>
      <c r="B22" s="59" t="s">
        <v>1410</v>
      </c>
      <c r="C22" s="60">
        <v>6.3</v>
      </c>
      <c r="D22" s="61" t="s">
        <v>1347</v>
      </c>
      <c r="E22" s="59" t="s">
        <v>1411</v>
      </c>
      <c r="F22" s="62" t="s">
        <v>1253</v>
      </c>
      <c r="G22" s="62" t="s">
        <v>1045</v>
      </c>
      <c r="H22" s="59" t="s">
        <v>1389</v>
      </c>
      <c r="I22" s="59" t="s">
        <v>1390</v>
      </c>
      <c r="J22" s="59" t="s">
        <v>1391</v>
      </c>
      <c r="K22" s="63" t="s">
        <v>1392</v>
      </c>
    </row>
    <row r="23" spans="1:11" s="39" customFormat="1" ht="37.5" customHeight="1" x14ac:dyDescent="0.2">
      <c r="A23" s="338" t="s">
        <v>1412</v>
      </c>
      <c r="B23" s="50" t="s">
        <v>1413</v>
      </c>
      <c r="C23" s="51">
        <v>6.3</v>
      </c>
      <c r="D23" s="52" t="s">
        <v>1347</v>
      </c>
      <c r="E23" s="50" t="s">
        <v>1414</v>
      </c>
      <c r="F23" s="53" t="s">
        <v>1253</v>
      </c>
      <c r="G23" s="53" t="s">
        <v>1045</v>
      </c>
      <c r="H23" s="50" t="s">
        <v>1415</v>
      </c>
      <c r="I23" s="50" t="s">
        <v>1416</v>
      </c>
      <c r="J23" s="50" t="s">
        <v>1417</v>
      </c>
      <c r="K23" s="54" t="s">
        <v>1418</v>
      </c>
    </row>
    <row r="24" spans="1:11" s="39" customFormat="1" ht="37.5" customHeight="1" x14ac:dyDescent="0.2">
      <c r="A24" s="339"/>
      <c r="B24" s="36" t="s">
        <v>1419</v>
      </c>
      <c r="C24" s="55">
        <v>6.3</v>
      </c>
      <c r="D24" s="56" t="s">
        <v>1347</v>
      </c>
      <c r="E24" s="36" t="s">
        <v>1420</v>
      </c>
      <c r="F24" s="37" t="s">
        <v>1253</v>
      </c>
      <c r="G24" s="37" t="s">
        <v>1045</v>
      </c>
      <c r="H24" s="36" t="s">
        <v>1421</v>
      </c>
      <c r="I24" s="36" t="s">
        <v>1422</v>
      </c>
      <c r="J24" s="36" t="s">
        <v>1423</v>
      </c>
      <c r="K24" s="58" t="s">
        <v>1424</v>
      </c>
    </row>
    <row r="25" spans="1:11" s="39" customFormat="1" ht="37.5" customHeight="1" x14ac:dyDescent="0.2">
      <c r="A25" s="339"/>
      <c r="B25" s="36" t="s">
        <v>1425</v>
      </c>
      <c r="C25" s="55">
        <v>6.3</v>
      </c>
      <c r="D25" s="56" t="s">
        <v>1347</v>
      </c>
      <c r="E25" s="36" t="s">
        <v>1426</v>
      </c>
      <c r="F25" s="37" t="s">
        <v>1253</v>
      </c>
      <c r="G25" s="37" t="s">
        <v>1045</v>
      </c>
      <c r="H25" s="36" t="s">
        <v>1421</v>
      </c>
      <c r="I25" s="36" t="s">
        <v>1422</v>
      </c>
      <c r="J25" s="36" t="s">
        <v>1423</v>
      </c>
      <c r="K25" s="67" t="s">
        <v>1424</v>
      </c>
    </row>
    <row r="26" spans="1:11" s="39" customFormat="1" ht="37.5" customHeight="1" x14ac:dyDescent="0.2">
      <c r="A26" s="339"/>
      <c r="B26" s="36" t="s">
        <v>1275</v>
      </c>
      <c r="C26" s="55">
        <v>6.3</v>
      </c>
      <c r="D26" s="56" t="s">
        <v>1347</v>
      </c>
      <c r="E26" s="36" t="s">
        <v>1427</v>
      </c>
      <c r="F26" s="37" t="s">
        <v>1253</v>
      </c>
      <c r="G26" s="37" t="s">
        <v>1045</v>
      </c>
      <c r="H26" s="36" t="s">
        <v>1428</v>
      </c>
      <c r="I26" s="36" t="s">
        <v>1429</v>
      </c>
      <c r="J26" s="36" t="s">
        <v>1430</v>
      </c>
      <c r="K26" s="58" t="s">
        <v>1431</v>
      </c>
    </row>
    <row r="27" spans="1:11" s="39" customFormat="1" ht="37.5" customHeight="1" x14ac:dyDescent="0.2">
      <c r="A27" s="339"/>
      <c r="B27" s="36" t="s">
        <v>1432</v>
      </c>
      <c r="C27" s="55">
        <v>6.3</v>
      </c>
      <c r="D27" s="56" t="s">
        <v>1347</v>
      </c>
      <c r="E27" s="36" t="s">
        <v>1433</v>
      </c>
      <c r="F27" s="37" t="s">
        <v>1253</v>
      </c>
      <c r="G27" s="37" t="s">
        <v>1045</v>
      </c>
      <c r="H27" s="36" t="s">
        <v>1434</v>
      </c>
      <c r="I27" s="36" t="s">
        <v>1435</v>
      </c>
      <c r="J27" s="36" t="s">
        <v>1436</v>
      </c>
      <c r="K27" s="58" t="s">
        <v>1437</v>
      </c>
    </row>
    <row r="28" spans="1:11" s="39" customFormat="1" ht="25.5" customHeight="1" x14ac:dyDescent="0.2">
      <c r="A28" s="339"/>
      <c r="B28" s="36" t="s">
        <v>1438</v>
      </c>
      <c r="C28" s="68">
        <v>6.3</v>
      </c>
      <c r="D28" s="56" t="s">
        <v>1347</v>
      </c>
      <c r="E28" s="69" t="s">
        <v>1439</v>
      </c>
      <c r="F28" s="37" t="s">
        <v>1253</v>
      </c>
      <c r="G28" s="37" t="s">
        <v>1045</v>
      </c>
      <c r="H28" s="69" t="s">
        <v>1440</v>
      </c>
      <c r="I28" s="69" t="s">
        <v>1441</v>
      </c>
      <c r="J28" s="69" t="s">
        <v>1442</v>
      </c>
      <c r="K28" s="70" t="s">
        <v>1443</v>
      </c>
    </row>
    <row r="29" spans="1:11" s="39" customFormat="1" ht="26.25" customHeight="1" thickBot="1" x14ac:dyDescent="0.25">
      <c r="A29" s="340"/>
      <c r="B29" s="59" t="s">
        <v>1444</v>
      </c>
      <c r="C29" s="60">
        <v>6.3</v>
      </c>
      <c r="D29" s="61" t="s">
        <v>1347</v>
      </c>
      <c r="E29" s="59" t="s">
        <v>1445</v>
      </c>
      <c r="F29" s="62" t="s">
        <v>1253</v>
      </c>
      <c r="G29" s="62" t="s">
        <v>1045</v>
      </c>
      <c r="H29" s="59" t="s">
        <v>1440</v>
      </c>
      <c r="I29" s="59" t="s">
        <v>1441</v>
      </c>
      <c r="J29" s="59" t="s">
        <v>1442</v>
      </c>
      <c r="K29" s="63" t="s">
        <v>1443</v>
      </c>
    </row>
    <row r="30" spans="1:11" s="39" customFormat="1" ht="25.5" customHeight="1" x14ac:dyDescent="0.2">
      <c r="A30" s="338" t="s">
        <v>1446</v>
      </c>
      <c r="B30" s="50" t="s">
        <v>1447</v>
      </c>
      <c r="C30" s="51">
        <v>6.3</v>
      </c>
      <c r="D30" s="52" t="s">
        <v>1347</v>
      </c>
      <c r="E30" s="50" t="s">
        <v>1287</v>
      </c>
      <c r="F30" s="53" t="s">
        <v>1253</v>
      </c>
      <c r="G30" s="53" t="s">
        <v>1045</v>
      </c>
      <c r="H30" s="50" t="s">
        <v>1448</v>
      </c>
      <c r="I30" s="50" t="s">
        <v>1449</v>
      </c>
      <c r="J30" s="50" t="s">
        <v>1450</v>
      </c>
      <c r="K30" s="54" t="s">
        <v>1451</v>
      </c>
    </row>
    <row r="31" spans="1:11" s="39" customFormat="1" ht="25.5" customHeight="1" x14ac:dyDescent="0.2">
      <c r="A31" s="339"/>
      <c r="B31" s="86" t="s">
        <v>1452</v>
      </c>
      <c r="C31" s="71">
        <v>6.3</v>
      </c>
      <c r="D31" s="72" t="s">
        <v>1347</v>
      </c>
      <c r="E31" s="73" t="s">
        <v>1292</v>
      </c>
      <c r="F31" s="74" t="s">
        <v>1253</v>
      </c>
      <c r="G31" s="74" t="s">
        <v>1045</v>
      </c>
      <c r="H31" s="73" t="s">
        <v>1453</v>
      </c>
      <c r="I31" s="73" t="s">
        <v>1454</v>
      </c>
      <c r="J31" s="73" t="s">
        <v>1455</v>
      </c>
      <c r="K31" s="75" t="s">
        <v>1456</v>
      </c>
    </row>
    <row r="32" spans="1:11" s="39" customFormat="1" ht="25.5" customHeight="1" x14ac:dyDescent="0.2">
      <c r="A32" s="339"/>
      <c r="B32" s="86" t="s">
        <v>1291</v>
      </c>
      <c r="C32" s="55">
        <v>6.3</v>
      </c>
      <c r="D32" s="56" t="s">
        <v>1347</v>
      </c>
      <c r="E32" s="36" t="s">
        <v>1292</v>
      </c>
      <c r="F32" s="37" t="s">
        <v>1253</v>
      </c>
      <c r="G32" s="37" t="s">
        <v>1045</v>
      </c>
      <c r="H32" s="36" t="s">
        <v>1457</v>
      </c>
      <c r="I32" s="36" t="s">
        <v>1458</v>
      </c>
      <c r="J32" s="36" t="s">
        <v>1459</v>
      </c>
      <c r="K32" s="58" t="s">
        <v>1460</v>
      </c>
    </row>
    <row r="33" spans="1:13" s="39" customFormat="1" ht="25.5" customHeight="1" x14ac:dyDescent="0.2">
      <c r="A33" s="339"/>
      <c r="B33" s="93" t="s">
        <v>1461</v>
      </c>
      <c r="C33" s="55">
        <v>7.1</v>
      </c>
      <c r="D33" s="56" t="s">
        <v>1347</v>
      </c>
      <c r="E33" s="36" t="s">
        <v>1462</v>
      </c>
      <c r="F33" s="37" t="s">
        <v>1253</v>
      </c>
      <c r="G33" s="37" t="s">
        <v>1045</v>
      </c>
      <c r="H33" s="36" t="s">
        <v>1448</v>
      </c>
      <c r="I33" s="36" t="s">
        <v>1449</v>
      </c>
      <c r="J33" s="36" t="s">
        <v>1450</v>
      </c>
      <c r="K33" s="58" t="s">
        <v>1451</v>
      </c>
    </row>
    <row r="34" spans="1:13" s="39" customFormat="1" ht="25.5" customHeight="1" x14ac:dyDescent="0.2">
      <c r="A34" s="339"/>
      <c r="B34" s="92" t="s">
        <v>1463</v>
      </c>
      <c r="C34" s="55">
        <v>6.3</v>
      </c>
      <c r="D34" s="56" t="s">
        <v>1368</v>
      </c>
      <c r="E34" s="36" t="s">
        <v>1251</v>
      </c>
      <c r="F34" s="37" t="s">
        <v>1253</v>
      </c>
      <c r="G34" s="37" t="s">
        <v>1045</v>
      </c>
      <c r="H34" s="76" t="s">
        <v>1246</v>
      </c>
      <c r="I34" s="36" t="s">
        <v>1464</v>
      </c>
      <c r="J34" s="36" t="s">
        <v>1465</v>
      </c>
      <c r="K34" s="58" t="s">
        <v>1466</v>
      </c>
    </row>
    <row r="35" spans="1:13" s="39" customFormat="1" ht="25.5" customHeight="1" x14ac:dyDescent="0.2">
      <c r="A35" s="339"/>
      <c r="B35" s="92" t="s">
        <v>1467</v>
      </c>
      <c r="C35" s="55">
        <v>6.3</v>
      </c>
      <c r="D35" s="56" t="s">
        <v>1347</v>
      </c>
      <c r="E35" s="36" t="s">
        <v>1251</v>
      </c>
      <c r="F35" s="37" t="s">
        <v>1253</v>
      </c>
      <c r="G35" s="37" t="s">
        <v>1045</v>
      </c>
      <c r="H35" s="36" t="s">
        <v>1468</v>
      </c>
      <c r="I35" s="36" t="s">
        <v>1469</v>
      </c>
      <c r="J35" s="36" t="s">
        <v>1470</v>
      </c>
      <c r="K35" s="58" t="s">
        <v>1471</v>
      </c>
    </row>
    <row r="36" spans="1:13" s="39" customFormat="1" ht="25.5" customHeight="1" x14ac:dyDescent="0.2">
      <c r="A36" s="339"/>
      <c r="B36" s="90" t="s">
        <v>1472</v>
      </c>
      <c r="C36" s="55">
        <v>6.3</v>
      </c>
      <c r="D36" s="56" t="s">
        <v>1368</v>
      </c>
      <c r="E36" s="36" t="s">
        <v>1258</v>
      </c>
      <c r="F36" s="37" t="s">
        <v>1253</v>
      </c>
      <c r="G36" s="37" t="s">
        <v>1045</v>
      </c>
      <c r="H36" s="37" t="s">
        <v>1246</v>
      </c>
      <c r="I36" s="36" t="s">
        <v>1473</v>
      </c>
      <c r="J36" s="36" t="s">
        <v>1474</v>
      </c>
      <c r="K36" s="58" t="s">
        <v>1475</v>
      </c>
    </row>
    <row r="37" spans="1:13" s="39" customFormat="1" ht="25.5" customHeight="1" x14ac:dyDescent="0.2">
      <c r="A37" s="339"/>
      <c r="B37" s="90" t="s">
        <v>1257</v>
      </c>
      <c r="C37" s="68">
        <v>6.3</v>
      </c>
      <c r="D37" s="77" t="s">
        <v>1347</v>
      </c>
      <c r="E37" s="69" t="s">
        <v>1258</v>
      </c>
      <c r="F37" s="78" t="s">
        <v>1253</v>
      </c>
      <c r="G37" s="78" t="s">
        <v>1045</v>
      </c>
      <c r="H37" s="69" t="s">
        <v>1476</v>
      </c>
      <c r="I37" s="69" t="s">
        <v>1457</v>
      </c>
      <c r="J37" s="69" t="s">
        <v>1458</v>
      </c>
      <c r="K37" s="79" t="s">
        <v>1477</v>
      </c>
    </row>
    <row r="38" spans="1:13" s="39" customFormat="1" ht="25.5" customHeight="1" x14ac:dyDescent="0.2">
      <c r="A38" s="339"/>
      <c r="B38" s="84" t="s">
        <v>1478</v>
      </c>
      <c r="C38" s="68">
        <v>6.3</v>
      </c>
      <c r="D38" s="77" t="s">
        <v>1347</v>
      </c>
      <c r="E38" s="69" t="s">
        <v>1479</v>
      </c>
      <c r="F38" s="78" t="s">
        <v>1253</v>
      </c>
      <c r="G38" s="78" t="s">
        <v>1045</v>
      </c>
      <c r="H38" s="69" t="s">
        <v>1480</v>
      </c>
      <c r="I38" s="69" t="s">
        <v>1481</v>
      </c>
      <c r="J38" s="69" t="s">
        <v>1482</v>
      </c>
      <c r="K38" s="79" t="s">
        <v>1483</v>
      </c>
    </row>
    <row r="39" spans="1:13" s="39" customFormat="1" ht="26.25" customHeight="1" thickBot="1" x14ac:dyDescent="0.25">
      <c r="A39" s="340"/>
      <c r="B39" s="85" t="s">
        <v>1484</v>
      </c>
      <c r="C39" s="60">
        <v>6.3</v>
      </c>
      <c r="D39" s="61" t="s">
        <v>1347</v>
      </c>
      <c r="E39" s="59" t="s">
        <v>1479</v>
      </c>
      <c r="F39" s="62" t="s">
        <v>1253</v>
      </c>
      <c r="G39" s="62" t="s">
        <v>1045</v>
      </c>
      <c r="H39" s="59" t="s">
        <v>1485</v>
      </c>
      <c r="I39" s="59" t="s">
        <v>1486</v>
      </c>
      <c r="J39" s="59" t="s">
        <v>1487</v>
      </c>
      <c r="K39" s="63" t="s">
        <v>1488</v>
      </c>
    </row>
    <row r="40" spans="1:13" s="39" customFormat="1" ht="37.5" customHeight="1" x14ac:dyDescent="0.2">
      <c r="A40" s="341" t="s">
        <v>1489</v>
      </c>
      <c r="B40" s="50" t="s">
        <v>1490</v>
      </c>
      <c r="C40" s="51">
        <v>6.3</v>
      </c>
      <c r="D40" s="52" t="s">
        <v>1353</v>
      </c>
      <c r="E40" s="50" t="s">
        <v>1491</v>
      </c>
      <c r="F40" s="53" t="s">
        <v>1271</v>
      </c>
      <c r="G40" s="53" t="s">
        <v>1302</v>
      </c>
      <c r="H40" s="53" t="s">
        <v>1246</v>
      </c>
      <c r="I40" s="53" t="s">
        <v>1246</v>
      </c>
      <c r="J40" s="50" t="s">
        <v>1492</v>
      </c>
      <c r="K40" s="54" t="s">
        <v>1493</v>
      </c>
    </row>
    <row r="41" spans="1:13" s="39" customFormat="1" ht="37.5" customHeight="1" x14ac:dyDescent="0.2">
      <c r="A41" s="339"/>
      <c r="B41" s="36" t="s">
        <v>1494</v>
      </c>
      <c r="C41" s="55">
        <v>6.3</v>
      </c>
      <c r="D41" s="56" t="s">
        <v>1353</v>
      </c>
      <c r="E41" s="36" t="s">
        <v>1495</v>
      </c>
      <c r="F41" s="37" t="s">
        <v>1271</v>
      </c>
      <c r="G41" s="37" t="s">
        <v>1302</v>
      </c>
      <c r="H41" s="37" t="s">
        <v>1246</v>
      </c>
      <c r="I41" s="37" t="s">
        <v>1246</v>
      </c>
      <c r="J41" s="36" t="s">
        <v>1496</v>
      </c>
      <c r="K41" s="58" t="s">
        <v>1497</v>
      </c>
    </row>
    <row r="42" spans="1:13" s="39" customFormat="1" ht="37.5" customHeight="1" x14ac:dyDescent="0.2">
      <c r="A42" s="339"/>
      <c r="B42" s="36" t="s">
        <v>1498</v>
      </c>
      <c r="C42" s="55">
        <v>6.3</v>
      </c>
      <c r="D42" s="56" t="s">
        <v>1353</v>
      </c>
      <c r="E42" s="36" t="s">
        <v>1499</v>
      </c>
      <c r="F42" s="37" t="s">
        <v>1271</v>
      </c>
      <c r="G42" s="37" t="s">
        <v>1302</v>
      </c>
      <c r="H42" s="37" t="s">
        <v>1246</v>
      </c>
      <c r="I42" s="37" t="s">
        <v>1246</v>
      </c>
      <c r="J42" s="36" t="s">
        <v>1500</v>
      </c>
      <c r="K42" s="58" t="s">
        <v>1501</v>
      </c>
      <c r="L42" s="297" t="s">
        <v>1502</v>
      </c>
      <c r="M42" s="39" t="s">
        <v>1503</v>
      </c>
    </row>
    <row r="43" spans="1:13" s="39" customFormat="1" ht="37.5" customHeight="1" thickBot="1" x14ac:dyDescent="0.25">
      <c r="A43" s="339"/>
      <c r="B43" s="59" t="s">
        <v>1306</v>
      </c>
      <c r="C43" s="68">
        <v>6.3</v>
      </c>
      <c r="D43" s="77" t="s">
        <v>1353</v>
      </c>
      <c r="E43" s="69" t="s">
        <v>1307</v>
      </c>
      <c r="F43" s="78" t="s">
        <v>1271</v>
      </c>
      <c r="G43" s="78" t="s">
        <v>1302</v>
      </c>
      <c r="H43" s="78" t="s">
        <v>1246</v>
      </c>
      <c r="I43" s="78" t="s">
        <v>1246</v>
      </c>
      <c r="J43" s="69" t="s">
        <v>1504</v>
      </c>
      <c r="K43" s="79" t="s">
        <v>1505</v>
      </c>
      <c r="L43" s="297" t="s">
        <v>1506</v>
      </c>
      <c r="M43" s="39" t="s">
        <v>1503</v>
      </c>
    </row>
    <row r="44" spans="1:13" s="39" customFormat="1" ht="38.25" customHeight="1" thickBot="1" x14ac:dyDescent="0.25">
      <c r="A44" s="339"/>
      <c r="B44" s="36" t="s">
        <v>1507</v>
      </c>
      <c r="C44" s="68">
        <v>7.1</v>
      </c>
      <c r="D44" s="80" t="s">
        <v>1353</v>
      </c>
      <c r="E44" s="69" t="s">
        <v>1508</v>
      </c>
      <c r="F44" s="78" t="s">
        <v>1271</v>
      </c>
      <c r="G44" s="78" t="s">
        <v>1302</v>
      </c>
      <c r="H44" s="78" t="s">
        <v>1246</v>
      </c>
      <c r="I44" s="78" t="s">
        <v>1246</v>
      </c>
      <c r="J44" s="81" t="s">
        <v>1509</v>
      </c>
      <c r="K44" s="79" t="s">
        <v>1510</v>
      </c>
    </row>
    <row r="45" spans="1:13" s="39" customFormat="1" ht="25.5" customHeight="1" thickBot="1" x14ac:dyDescent="0.25">
      <c r="A45" s="338" t="s">
        <v>1511</v>
      </c>
      <c r="B45" s="87" t="s">
        <v>1512</v>
      </c>
      <c r="C45" s="51">
        <v>7</v>
      </c>
      <c r="D45" s="52" t="s">
        <v>1347</v>
      </c>
      <c r="E45" s="50" t="s">
        <v>1513</v>
      </c>
      <c r="F45" s="53" t="s">
        <v>1271</v>
      </c>
      <c r="G45" s="53" t="s">
        <v>1045</v>
      </c>
      <c r="H45" s="50" t="s">
        <v>1514</v>
      </c>
      <c r="I45" s="50" t="s">
        <v>1515</v>
      </c>
      <c r="J45" s="50" t="s">
        <v>1516</v>
      </c>
      <c r="K45" s="54" t="s">
        <v>1517</v>
      </c>
    </row>
    <row r="46" spans="1:13" s="39" customFormat="1" ht="25.5" customHeight="1" x14ac:dyDescent="0.2">
      <c r="A46" s="339"/>
      <c r="B46" s="88" t="s">
        <v>1518</v>
      </c>
      <c r="C46" s="55">
        <v>7</v>
      </c>
      <c r="D46" s="56" t="s">
        <v>1347</v>
      </c>
      <c r="E46" s="36" t="s">
        <v>1519</v>
      </c>
      <c r="F46" s="37" t="s">
        <v>1271</v>
      </c>
      <c r="G46" s="37" t="s">
        <v>1045</v>
      </c>
      <c r="H46" s="36" t="s">
        <v>1514</v>
      </c>
      <c r="I46" s="36" t="s">
        <v>1515</v>
      </c>
      <c r="J46" s="36" t="s">
        <v>1516</v>
      </c>
      <c r="K46" s="58" t="s">
        <v>1520</v>
      </c>
    </row>
    <row r="47" spans="1:13" s="39" customFormat="1" ht="25.5" customHeight="1" x14ac:dyDescent="0.2">
      <c r="A47" s="339"/>
      <c r="B47" s="86" t="s">
        <v>1521</v>
      </c>
      <c r="C47" s="55">
        <v>7</v>
      </c>
      <c r="D47" s="56" t="s">
        <v>1368</v>
      </c>
      <c r="E47" s="36" t="s">
        <v>1522</v>
      </c>
      <c r="F47" s="37" t="s">
        <v>1271</v>
      </c>
      <c r="G47" s="37" t="s">
        <v>1045</v>
      </c>
      <c r="H47" s="37" t="s">
        <v>1246</v>
      </c>
      <c r="I47" s="36" t="s">
        <v>1523</v>
      </c>
      <c r="J47" s="36" t="s">
        <v>1523</v>
      </c>
      <c r="K47" s="58" t="s">
        <v>1523</v>
      </c>
    </row>
    <row r="48" spans="1:13" s="39" customFormat="1" ht="25.5" customHeight="1" x14ac:dyDescent="0.2">
      <c r="A48" s="339"/>
      <c r="B48" s="86" t="s">
        <v>1524</v>
      </c>
      <c r="C48" s="55">
        <v>7</v>
      </c>
      <c r="D48" s="56" t="s">
        <v>1347</v>
      </c>
      <c r="E48" s="36" t="s">
        <v>1525</v>
      </c>
      <c r="F48" s="37" t="s">
        <v>1271</v>
      </c>
      <c r="G48" s="37" t="s">
        <v>1045</v>
      </c>
      <c r="H48" s="36" t="s">
        <v>1526</v>
      </c>
      <c r="I48" s="36" t="s">
        <v>1527</v>
      </c>
      <c r="J48" s="36" t="s">
        <v>1528</v>
      </c>
      <c r="K48" s="58" t="s">
        <v>1529</v>
      </c>
    </row>
    <row r="49" spans="1:11" s="39" customFormat="1" ht="25.5" customHeight="1" x14ac:dyDescent="0.2">
      <c r="A49" s="339"/>
      <c r="B49" s="86" t="s">
        <v>1530</v>
      </c>
      <c r="C49" s="55">
        <v>7</v>
      </c>
      <c r="D49" s="56" t="s">
        <v>1347</v>
      </c>
      <c r="E49" s="36" t="s">
        <v>1531</v>
      </c>
      <c r="F49" s="37" t="s">
        <v>1271</v>
      </c>
      <c r="G49" s="37" t="s">
        <v>1045</v>
      </c>
      <c r="H49" s="36" t="s">
        <v>1527</v>
      </c>
      <c r="I49" s="36" t="s">
        <v>1532</v>
      </c>
      <c r="J49" s="36" t="s">
        <v>1533</v>
      </c>
      <c r="K49" s="58" t="s">
        <v>1534</v>
      </c>
    </row>
    <row r="50" spans="1:11" s="39" customFormat="1" ht="25.5" customHeight="1" x14ac:dyDescent="0.2">
      <c r="A50" s="339"/>
      <c r="B50" s="89" t="s">
        <v>1535</v>
      </c>
      <c r="C50" s="55">
        <v>7</v>
      </c>
      <c r="D50" s="56" t="s">
        <v>1353</v>
      </c>
      <c r="E50" s="36" t="s">
        <v>1536</v>
      </c>
      <c r="F50" s="37" t="s">
        <v>1271</v>
      </c>
      <c r="G50" s="37" t="s">
        <v>1045</v>
      </c>
      <c r="H50" s="37" t="s">
        <v>1246</v>
      </c>
      <c r="I50" s="37" t="s">
        <v>1246</v>
      </c>
      <c r="J50" s="36" t="s">
        <v>1537</v>
      </c>
      <c r="K50" s="58" t="s">
        <v>1537</v>
      </c>
    </row>
    <row r="51" spans="1:11" s="39" customFormat="1" ht="25.5" customHeight="1" x14ac:dyDescent="0.2">
      <c r="A51" s="339"/>
      <c r="B51" s="89" t="s">
        <v>1538</v>
      </c>
      <c r="C51" s="55">
        <v>7</v>
      </c>
      <c r="D51" s="56" t="s">
        <v>1353</v>
      </c>
      <c r="E51" s="36" t="s">
        <v>1539</v>
      </c>
      <c r="F51" s="37" t="s">
        <v>1271</v>
      </c>
      <c r="G51" s="37" t="s">
        <v>1045</v>
      </c>
      <c r="H51" s="37" t="s">
        <v>1246</v>
      </c>
      <c r="I51" s="37" t="s">
        <v>1246</v>
      </c>
      <c r="J51" s="36" t="s">
        <v>1540</v>
      </c>
      <c r="K51" s="58" t="s">
        <v>1541</v>
      </c>
    </row>
    <row r="52" spans="1:11" s="39" customFormat="1" ht="25.5" customHeight="1" x14ac:dyDescent="0.2">
      <c r="A52" s="339"/>
      <c r="B52" s="89" t="s">
        <v>1542</v>
      </c>
      <c r="C52" s="55">
        <v>7</v>
      </c>
      <c r="D52" s="56" t="s">
        <v>1368</v>
      </c>
      <c r="E52" s="36" t="s">
        <v>1543</v>
      </c>
      <c r="F52" s="37" t="s">
        <v>1271</v>
      </c>
      <c r="G52" s="37" t="s">
        <v>1045</v>
      </c>
      <c r="H52" s="37" t="s">
        <v>1246</v>
      </c>
      <c r="I52" s="36" t="s">
        <v>1544</v>
      </c>
      <c r="J52" s="36" t="s">
        <v>1545</v>
      </c>
      <c r="K52" s="58" t="s">
        <v>1546</v>
      </c>
    </row>
    <row r="53" spans="1:11" s="39" customFormat="1" ht="25.5" customHeight="1" x14ac:dyDescent="0.2">
      <c r="A53" s="339"/>
      <c r="B53" s="90" t="s">
        <v>1547</v>
      </c>
      <c r="C53" s="55">
        <v>7</v>
      </c>
      <c r="D53" s="56" t="s">
        <v>1368</v>
      </c>
      <c r="E53" s="36" t="s">
        <v>1548</v>
      </c>
      <c r="F53" s="37" t="s">
        <v>1271</v>
      </c>
      <c r="G53" s="37" t="s">
        <v>1045</v>
      </c>
      <c r="H53" s="37" t="s">
        <v>1246</v>
      </c>
      <c r="I53" s="36" t="s">
        <v>1523</v>
      </c>
      <c r="J53" s="36" t="s">
        <v>1523</v>
      </c>
      <c r="K53" s="58" t="s">
        <v>1523</v>
      </c>
    </row>
    <row r="54" spans="1:11" s="39" customFormat="1" ht="25.5" customHeight="1" x14ac:dyDescent="0.2">
      <c r="A54" s="339"/>
      <c r="B54" s="90" t="s">
        <v>1549</v>
      </c>
      <c r="C54" s="55">
        <v>7</v>
      </c>
      <c r="D54" s="56" t="s">
        <v>1368</v>
      </c>
      <c r="E54" s="36" t="s">
        <v>1550</v>
      </c>
      <c r="F54" s="37" t="s">
        <v>1271</v>
      </c>
      <c r="G54" s="37" t="s">
        <v>1045</v>
      </c>
      <c r="H54" s="37" t="s">
        <v>1246</v>
      </c>
      <c r="I54" s="36" t="s">
        <v>1551</v>
      </c>
      <c r="J54" s="36" t="s">
        <v>1552</v>
      </c>
      <c r="K54" s="58" t="s">
        <v>1553</v>
      </c>
    </row>
    <row r="55" spans="1:11" s="39" customFormat="1" ht="26.25" customHeight="1" thickBot="1" x14ac:dyDescent="0.25">
      <c r="A55" s="340"/>
      <c r="B55" s="91" t="s">
        <v>1554</v>
      </c>
      <c r="C55" s="60">
        <v>7</v>
      </c>
      <c r="D55" s="61" t="s">
        <v>1347</v>
      </c>
      <c r="E55" s="59" t="s">
        <v>1555</v>
      </c>
      <c r="F55" s="62" t="s">
        <v>1271</v>
      </c>
      <c r="G55" s="62" t="s">
        <v>1045</v>
      </c>
      <c r="H55" s="59" t="s">
        <v>1556</v>
      </c>
      <c r="I55" s="59" t="s">
        <v>1526</v>
      </c>
      <c r="J55" s="59" t="s">
        <v>1552</v>
      </c>
      <c r="K55" s="63" t="s">
        <v>1557</v>
      </c>
    </row>
    <row r="56" spans="1:11" ht="15" customHeight="1" x14ac:dyDescent="0.15">
      <c r="A56" s="8"/>
      <c r="B56" s="8"/>
      <c r="C56" s="10"/>
      <c r="D56" s="9"/>
      <c r="E56" s="8"/>
      <c r="F56" s="8"/>
      <c r="G56" s="8"/>
      <c r="H56" s="8"/>
      <c r="I56" s="8"/>
      <c r="J56" s="8"/>
      <c r="K56" s="8"/>
    </row>
    <row r="57" spans="1:11" ht="15" customHeight="1" x14ac:dyDescent="0.15">
      <c r="A57" s="8"/>
      <c r="B57" s="8"/>
      <c r="C57" s="10"/>
      <c r="D57" s="9"/>
      <c r="E57" s="8"/>
      <c r="F57" s="8"/>
      <c r="G57" s="8"/>
      <c r="H57" s="8"/>
      <c r="I57" s="8"/>
      <c r="J57" s="8"/>
      <c r="K57" s="8"/>
    </row>
    <row r="58" spans="1:11" ht="15" customHeight="1" x14ac:dyDescent="0.15">
      <c r="A58" s="8"/>
      <c r="B58" s="8"/>
      <c r="C58" s="10"/>
      <c r="D58" s="9"/>
      <c r="E58" s="8"/>
      <c r="F58" s="8"/>
      <c r="G58" s="8"/>
      <c r="H58" s="8"/>
      <c r="I58" s="8"/>
      <c r="J58" s="8"/>
      <c r="K58" s="8"/>
    </row>
    <row r="59" spans="1:11" ht="15" customHeight="1" x14ac:dyDescent="0.15">
      <c r="A59" s="8"/>
      <c r="B59" s="8"/>
      <c r="C59" s="10"/>
      <c r="D59" s="9"/>
      <c r="E59" s="8"/>
      <c r="F59" s="8"/>
      <c r="G59" s="8"/>
      <c r="H59" s="8"/>
      <c r="I59" s="8"/>
      <c r="J59" s="8"/>
      <c r="K59" s="8"/>
    </row>
    <row r="60" spans="1:11" ht="15" customHeight="1" x14ac:dyDescent="0.15">
      <c r="A60" s="8"/>
      <c r="B60" s="8"/>
      <c r="C60" s="10"/>
      <c r="D60" s="9"/>
      <c r="E60" s="8"/>
      <c r="F60" s="8"/>
      <c r="G60" s="8"/>
      <c r="H60" s="8"/>
      <c r="I60" s="8"/>
      <c r="J60" s="8"/>
      <c r="K60" s="8"/>
    </row>
    <row r="61" spans="1:11" ht="15" customHeight="1" x14ac:dyDescent="0.15">
      <c r="A61" s="8"/>
      <c r="B61" s="8"/>
      <c r="C61" s="10"/>
      <c r="D61" s="9"/>
      <c r="E61" s="8"/>
      <c r="F61" s="8"/>
      <c r="G61" s="8"/>
      <c r="H61" s="8"/>
      <c r="I61" s="8"/>
      <c r="J61" s="8"/>
      <c r="K61" s="8"/>
    </row>
    <row r="62" spans="1:11" ht="15" customHeight="1" x14ac:dyDescent="0.15">
      <c r="A62" s="8"/>
      <c r="B62" s="8"/>
      <c r="C62" s="10"/>
      <c r="D62" s="9"/>
      <c r="E62" s="8"/>
      <c r="F62" s="8"/>
      <c r="G62" s="8"/>
      <c r="H62" s="8"/>
      <c r="I62" s="8"/>
      <c r="J62" s="8"/>
      <c r="K62" s="8"/>
    </row>
    <row r="63" spans="1:11" ht="15" customHeight="1" x14ac:dyDescent="0.15">
      <c r="A63" s="8"/>
      <c r="B63" s="8"/>
      <c r="C63" s="10"/>
      <c r="D63" s="9"/>
      <c r="E63" s="8"/>
      <c r="F63" s="8"/>
      <c r="G63" s="8"/>
      <c r="H63" s="8"/>
      <c r="I63" s="8"/>
      <c r="J63" s="8"/>
      <c r="K63" s="8"/>
    </row>
    <row r="64" spans="1:11" ht="15" customHeight="1" x14ac:dyDescent="0.15">
      <c r="A64" s="8"/>
      <c r="B64" s="8"/>
      <c r="C64" s="10"/>
      <c r="D64" s="9"/>
      <c r="E64" s="8"/>
      <c r="F64" s="8"/>
      <c r="G64" s="8"/>
      <c r="H64" s="8"/>
      <c r="I64" s="8"/>
      <c r="J64" s="8"/>
      <c r="K64" s="8"/>
    </row>
    <row r="65" spans="1:11" ht="15" customHeight="1" x14ac:dyDescent="0.15">
      <c r="A65" s="8"/>
      <c r="B65" s="8"/>
      <c r="C65" s="10"/>
      <c r="D65" s="9"/>
      <c r="E65" s="8"/>
      <c r="F65" s="8"/>
      <c r="G65" s="8"/>
      <c r="H65" s="8"/>
      <c r="I65" s="8"/>
      <c r="J65" s="8"/>
      <c r="K65" s="8"/>
    </row>
    <row r="66" spans="1:11" ht="15" customHeight="1" x14ac:dyDescent="0.15">
      <c r="A66" s="8"/>
      <c r="B66" s="8"/>
      <c r="C66" s="10"/>
      <c r="D66" s="9"/>
      <c r="E66" s="8"/>
      <c r="F66" s="8"/>
      <c r="G66" s="8"/>
      <c r="H66" s="8"/>
      <c r="I66" s="8"/>
      <c r="J66" s="8"/>
      <c r="K66" s="8"/>
    </row>
    <row r="67" spans="1:11" ht="15" customHeight="1" x14ac:dyDescent="0.15">
      <c r="A67" s="8"/>
      <c r="B67" s="8"/>
      <c r="C67" s="10"/>
      <c r="D67" s="9"/>
      <c r="E67" s="8"/>
      <c r="F67" s="8"/>
      <c r="G67" s="8"/>
      <c r="H67" s="8"/>
      <c r="I67" s="8"/>
      <c r="J67" s="8"/>
      <c r="K67" s="8"/>
    </row>
    <row r="68" spans="1:11" ht="15" customHeight="1" x14ac:dyDescent="0.15">
      <c r="A68" s="8"/>
      <c r="B68" s="8"/>
      <c r="C68" s="10"/>
      <c r="D68" s="9"/>
      <c r="E68" s="8"/>
      <c r="F68" s="8"/>
      <c r="G68" s="8"/>
      <c r="H68" s="8"/>
      <c r="I68" s="8"/>
      <c r="J68" s="8"/>
      <c r="K68" s="8"/>
    </row>
    <row r="69" spans="1:11" ht="15" customHeight="1" x14ac:dyDescent="0.15">
      <c r="A69" s="8"/>
      <c r="B69" s="8"/>
      <c r="C69" s="10"/>
      <c r="D69" s="9"/>
      <c r="E69" s="8"/>
      <c r="F69" s="8"/>
      <c r="G69" s="8"/>
      <c r="H69" s="8"/>
      <c r="I69" s="8"/>
      <c r="J69" s="8"/>
      <c r="K69" s="8"/>
    </row>
    <row r="70" spans="1:11" ht="15" customHeight="1" x14ac:dyDescent="0.15">
      <c r="A70" s="8"/>
      <c r="B70" s="8"/>
      <c r="C70" s="10"/>
      <c r="D70" s="9"/>
      <c r="E70" s="8"/>
      <c r="F70" s="8"/>
      <c r="G70" s="8"/>
      <c r="H70" s="8"/>
      <c r="I70" s="8"/>
      <c r="J70" s="8"/>
      <c r="K70" s="8"/>
    </row>
    <row r="71" spans="1:11" ht="15" customHeight="1" x14ac:dyDescent="0.15">
      <c r="A71" s="8"/>
      <c r="B71" s="8"/>
      <c r="C71" s="10"/>
      <c r="D71" s="9"/>
      <c r="E71" s="8"/>
      <c r="F71" s="8"/>
      <c r="G71" s="8"/>
      <c r="H71" s="8"/>
      <c r="I71" s="8"/>
      <c r="J71" s="8"/>
      <c r="K71" s="8"/>
    </row>
    <row r="72" spans="1:11" ht="15" customHeight="1" x14ac:dyDescent="0.15">
      <c r="A72" s="8"/>
      <c r="B72" s="8"/>
      <c r="C72" s="10"/>
      <c r="D72" s="9"/>
      <c r="E72" s="8"/>
      <c r="F72" s="8"/>
      <c r="G72" s="8"/>
      <c r="H72" s="8"/>
      <c r="I72" s="8"/>
      <c r="J72" s="8"/>
      <c r="K72" s="8"/>
    </row>
    <row r="73" spans="1:11" ht="15" customHeight="1" x14ac:dyDescent="0.15">
      <c r="A73" s="8"/>
      <c r="B73" s="8"/>
      <c r="C73" s="10"/>
      <c r="D73" s="9"/>
      <c r="E73" s="8"/>
      <c r="F73" s="8"/>
      <c r="G73" s="8"/>
      <c r="H73" s="8"/>
      <c r="I73" s="8"/>
      <c r="J73" s="8"/>
      <c r="K73" s="8"/>
    </row>
    <row r="74" spans="1:11" ht="15" customHeight="1" x14ac:dyDescent="0.15">
      <c r="A74" s="8"/>
      <c r="B74" s="8"/>
      <c r="C74" s="10"/>
      <c r="D74" s="9"/>
      <c r="E74" s="8"/>
      <c r="F74" s="8"/>
      <c r="G74" s="8"/>
      <c r="H74" s="8"/>
      <c r="I74" s="8"/>
      <c r="J74" s="8"/>
      <c r="K74" s="8"/>
    </row>
    <row r="75" spans="1:11" ht="15" customHeight="1" x14ac:dyDescent="0.15">
      <c r="A75" s="8"/>
      <c r="B75" s="8"/>
      <c r="C75" s="10"/>
      <c r="D75" s="9"/>
      <c r="E75" s="8"/>
      <c r="F75" s="8"/>
      <c r="G75" s="8"/>
      <c r="H75" s="8"/>
      <c r="I75" s="8"/>
      <c r="J75" s="8"/>
      <c r="K75" s="8"/>
    </row>
    <row r="76" spans="1:11" ht="15" customHeight="1" x14ac:dyDescent="0.15">
      <c r="A76" s="8"/>
      <c r="B76" s="8"/>
      <c r="C76" s="10"/>
      <c r="D76" s="9"/>
      <c r="E76" s="8"/>
      <c r="F76" s="8"/>
      <c r="G76" s="8"/>
      <c r="H76" s="8"/>
      <c r="I76" s="8"/>
      <c r="J76" s="8"/>
      <c r="K76" s="8"/>
    </row>
    <row r="77" spans="1:11" ht="15" customHeight="1" x14ac:dyDescent="0.15">
      <c r="A77" s="8"/>
      <c r="B77" s="8"/>
      <c r="C77" s="10"/>
      <c r="D77" s="9"/>
      <c r="E77" s="8"/>
      <c r="F77" s="8"/>
      <c r="G77" s="8"/>
      <c r="H77" s="8"/>
      <c r="I77" s="8"/>
      <c r="J77" s="8"/>
      <c r="K77" s="8"/>
    </row>
    <row r="78" spans="1:11" ht="15" customHeight="1" x14ac:dyDescent="0.15">
      <c r="A78" s="8"/>
      <c r="B78" s="8"/>
      <c r="C78" s="10"/>
      <c r="D78" s="9"/>
      <c r="E78" s="8"/>
      <c r="F78" s="8"/>
      <c r="G78" s="8"/>
      <c r="H78" s="8"/>
      <c r="I78" s="8"/>
      <c r="J78" s="8"/>
      <c r="K78" s="8"/>
    </row>
    <row r="79" spans="1:11" ht="15" customHeight="1" x14ac:dyDescent="0.15">
      <c r="A79" s="8"/>
      <c r="B79" s="8"/>
      <c r="C79" s="10"/>
      <c r="D79" s="9"/>
      <c r="E79" s="8"/>
      <c r="F79" s="8"/>
      <c r="G79" s="8"/>
      <c r="H79" s="8"/>
      <c r="I79" s="8"/>
      <c r="J79" s="8"/>
      <c r="K79" s="8"/>
    </row>
    <row r="80" spans="1:11" ht="15" customHeight="1" x14ac:dyDescent="0.15">
      <c r="A80" s="8"/>
      <c r="B80" s="8"/>
      <c r="C80" s="10"/>
      <c r="D80" s="9"/>
      <c r="E80" s="8"/>
      <c r="F80" s="8"/>
      <c r="G80" s="8"/>
      <c r="H80" s="8"/>
      <c r="I80" s="8"/>
      <c r="J80" s="8"/>
      <c r="K80" s="8"/>
    </row>
    <row r="81" spans="1:11" ht="15" customHeight="1" x14ac:dyDescent="0.15">
      <c r="A81" s="8"/>
      <c r="B81" s="8"/>
      <c r="C81" s="10"/>
      <c r="D81" s="9"/>
      <c r="E81" s="8"/>
      <c r="F81" s="8"/>
      <c r="G81" s="8"/>
      <c r="H81" s="8"/>
      <c r="I81" s="8"/>
      <c r="J81" s="8"/>
      <c r="K81" s="8"/>
    </row>
    <row r="82" spans="1:11" ht="15" customHeight="1" x14ac:dyDescent="0.15">
      <c r="A82" s="8"/>
      <c r="B82" s="8"/>
      <c r="C82" s="10"/>
      <c r="D82" s="9"/>
      <c r="E82" s="8"/>
      <c r="F82" s="8"/>
      <c r="G82" s="8"/>
      <c r="H82" s="8"/>
      <c r="I82" s="8"/>
      <c r="J82" s="8"/>
      <c r="K82" s="8"/>
    </row>
    <row r="83" spans="1:11" ht="15" customHeight="1" x14ac:dyDescent="0.15">
      <c r="A83" s="8"/>
      <c r="B83" s="8"/>
      <c r="C83" s="10"/>
      <c r="D83" s="9"/>
      <c r="E83" s="8"/>
      <c r="F83" s="8"/>
      <c r="G83" s="8"/>
      <c r="H83" s="8"/>
      <c r="I83" s="8"/>
      <c r="J83" s="8"/>
      <c r="K83" s="8"/>
    </row>
    <row r="84" spans="1:11" ht="15" customHeight="1" x14ac:dyDescent="0.15">
      <c r="A84" s="8"/>
      <c r="B84" s="8"/>
      <c r="C84" s="10"/>
      <c r="D84" s="9"/>
      <c r="E84" s="8"/>
      <c r="F84" s="8"/>
      <c r="G84" s="8"/>
      <c r="H84" s="8"/>
      <c r="I84" s="8"/>
      <c r="J84" s="8"/>
      <c r="K84" s="8"/>
    </row>
    <row r="85" spans="1:11" ht="15" customHeight="1" x14ac:dyDescent="0.15">
      <c r="A85" s="8"/>
      <c r="B85" s="8"/>
      <c r="C85" s="10"/>
      <c r="D85" s="9"/>
      <c r="E85" s="8"/>
      <c r="F85" s="8"/>
      <c r="G85" s="8"/>
      <c r="H85" s="8"/>
      <c r="I85" s="8"/>
      <c r="J85" s="8"/>
      <c r="K85" s="8"/>
    </row>
    <row r="86" spans="1:11" ht="15" customHeight="1" x14ac:dyDescent="0.15">
      <c r="A86" s="8"/>
      <c r="B86" s="8"/>
      <c r="C86" s="10"/>
      <c r="D86" s="9"/>
      <c r="E86" s="8"/>
      <c r="F86" s="8"/>
      <c r="G86" s="8"/>
      <c r="H86" s="8"/>
      <c r="I86" s="8"/>
      <c r="J86" s="8"/>
      <c r="K86" s="8"/>
    </row>
    <row r="87" spans="1:11" ht="15" customHeight="1" x14ac:dyDescent="0.15">
      <c r="A87" s="8"/>
      <c r="B87" s="8"/>
      <c r="C87" s="10"/>
      <c r="D87" s="9"/>
      <c r="E87" s="8"/>
      <c r="F87" s="8"/>
      <c r="G87" s="8"/>
      <c r="H87" s="8"/>
      <c r="I87" s="8"/>
      <c r="J87" s="8"/>
      <c r="K87" s="8"/>
    </row>
    <row r="88" spans="1:11" ht="15" customHeight="1" x14ac:dyDescent="0.15">
      <c r="A88" s="8"/>
      <c r="B88" s="8"/>
      <c r="C88" s="10"/>
      <c r="D88" s="9"/>
      <c r="E88" s="8"/>
      <c r="F88" s="8"/>
      <c r="G88" s="8"/>
      <c r="H88" s="8"/>
      <c r="I88" s="8"/>
      <c r="J88" s="8"/>
      <c r="K88" s="8"/>
    </row>
    <row r="89" spans="1:11" ht="15" customHeight="1" x14ac:dyDescent="0.15">
      <c r="A89" s="8"/>
      <c r="B89" s="8"/>
      <c r="C89" s="10"/>
      <c r="D89" s="9"/>
      <c r="E89" s="8"/>
      <c r="F89" s="8"/>
      <c r="G89" s="8"/>
      <c r="H89" s="8"/>
      <c r="I89" s="8"/>
      <c r="J89" s="8"/>
      <c r="K89" s="8"/>
    </row>
    <row r="90" spans="1:11" ht="15" customHeight="1" x14ac:dyDescent="0.15">
      <c r="A90" s="8"/>
      <c r="B90" s="8"/>
      <c r="C90" s="10"/>
      <c r="D90" s="9"/>
      <c r="E90" s="8"/>
      <c r="F90" s="8"/>
      <c r="G90" s="8"/>
      <c r="H90" s="8"/>
      <c r="I90" s="8"/>
      <c r="J90" s="8"/>
      <c r="K90" s="8"/>
    </row>
    <row r="91" spans="1:11" ht="15" customHeight="1" x14ac:dyDescent="0.15">
      <c r="A91" s="8"/>
      <c r="B91" s="8"/>
      <c r="C91" s="10"/>
      <c r="D91" s="9"/>
      <c r="E91" s="8"/>
      <c r="F91" s="8"/>
      <c r="G91" s="8"/>
      <c r="H91" s="8"/>
      <c r="I91" s="8"/>
      <c r="J91" s="8"/>
      <c r="K91" s="8"/>
    </row>
    <row r="92" spans="1:11" ht="15" customHeight="1" x14ac:dyDescent="0.15">
      <c r="A92" s="8"/>
      <c r="B92" s="8"/>
      <c r="C92" s="10"/>
      <c r="D92" s="9"/>
      <c r="E92" s="8"/>
      <c r="F92" s="8"/>
      <c r="G92" s="8"/>
      <c r="H92" s="8"/>
      <c r="I92" s="8"/>
      <c r="J92" s="8"/>
      <c r="K92" s="8"/>
    </row>
    <row r="93" spans="1:11" ht="15" customHeight="1" x14ac:dyDescent="0.15">
      <c r="A93" s="8"/>
      <c r="B93" s="8"/>
      <c r="C93" s="10"/>
      <c r="D93" s="9"/>
      <c r="E93" s="8"/>
      <c r="F93" s="8"/>
      <c r="G93" s="8"/>
      <c r="H93" s="8"/>
      <c r="I93" s="8"/>
      <c r="J93" s="8"/>
      <c r="K93" s="8"/>
    </row>
    <row r="94" spans="1:11" ht="15" customHeight="1" x14ac:dyDescent="0.15">
      <c r="A94" s="8"/>
      <c r="B94" s="8"/>
      <c r="C94" s="10"/>
      <c r="D94" s="9"/>
      <c r="E94" s="8"/>
      <c r="F94" s="8"/>
      <c r="G94" s="8"/>
      <c r="H94" s="8"/>
      <c r="I94" s="8"/>
      <c r="J94" s="8"/>
      <c r="K94" s="8"/>
    </row>
    <row r="95" spans="1:11" ht="15" customHeight="1" x14ac:dyDescent="0.15">
      <c r="A95" s="8"/>
      <c r="B95" s="8"/>
      <c r="C95" s="10"/>
      <c r="D95" s="9"/>
      <c r="E95" s="8"/>
      <c r="F95" s="8"/>
      <c r="G95" s="8"/>
      <c r="H95" s="8"/>
      <c r="I95" s="8"/>
      <c r="J95" s="8"/>
      <c r="K95" s="8"/>
    </row>
    <row r="96" spans="1:11" ht="15" customHeight="1" x14ac:dyDescent="0.15">
      <c r="A96" s="8"/>
      <c r="B96" s="8"/>
      <c r="C96" s="10"/>
      <c r="D96" s="9"/>
      <c r="E96" s="8"/>
      <c r="F96" s="8"/>
      <c r="G96" s="8"/>
      <c r="H96" s="8"/>
      <c r="I96" s="8"/>
      <c r="J96" s="8"/>
      <c r="K96" s="8"/>
    </row>
    <row r="97" spans="1:11" ht="15" customHeight="1" x14ac:dyDescent="0.15">
      <c r="A97" s="8"/>
      <c r="B97" s="8"/>
      <c r="C97" s="10"/>
      <c r="D97" s="9"/>
      <c r="E97" s="8"/>
      <c r="F97" s="8"/>
      <c r="G97" s="8"/>
      <c r="H97" s="8"/>
      <c r="I97" s="8"/>
      <c r="J97" s="8"/>
      <c r="K97" s="8"/>
    </row>
    <row r="98" spans="1:11" ht="15" customHeight="1" x14ac:dyDescent="0.15">
      <c r="A98" s="8"/>
      <c r="B98" s="8"/>
      <c r="C98" s="10"/>
      <c r="D98" s="9"/>
      <c r="E98" s="8"/>
      <c r="F98" s="8"/>
      <c r="G98" s="8"/>
      <c r="H98" s="8"/>
      <c r="I98" s="8"/>
      <c r="J98" s="8"/>
      <c r="K98" s="8"/>
    </row>
    <row r="99" spans="1:11" ht="15" customHeight="1" x14ac:dyDescent="0.15">
      <c r="A99" s="8"/>
      <c r="B99" s="8"/>
      <c r="C99" s="10"/>
      <c r="D99" s="9"/>
      <c r="E99" s="8"/>
      <c r="F99" s="8"/>
      <c r="G99" s="8"/>
      <c r="H99" s="8"/>
      <c r="I99" s="8"/>
      <c r="J99" s="8"/>
      <c r="K99" s="8"/>
    </row>
    <row r="100" spans="1:11" ht="15" customHeight="1" x14ac:dyDescent="0.15">
      <c r="A100" s="8"/>
      <c r="B100" s="8"/>
      <c r="C100" s="10"/>
      <c r="D100" s="9"/>
      <c r="E100" s="8"/>
      <c r="F100" s="8"/>
      <c r="G100" s="8"/>
      <c r="H100" s="8"/>
      <c r="I100" s="8"/>
      <c r="J100" s="8"/>
      <c r="K100" s="8"/>
    </row>
    <row r="101" spans="1:11" ht="15" customHeight="1" x14ac:dyDescent="0.15">
      <c r="A101" s="8"/>
      <c r="B101" s="8"/>
      <c r="C101" s="10"/>
      <c r="D101" s="9"/>
      <c r="E101" s="8"/>
      <c r="F101" s="8"/>
      <c r="G101" s="8"/>
      <c r="H101" s="8"/>
      <c r="I101" s="8"/>
      <c r="J101" s="8"/>
      <c r="K101" s="8"/>
    </row>
    <row r="102" spans="1:11" ht="15" customHeight="1" x14ac:dyDescent="0.15">
      <c r="A102" s="8"/>
      <c r="B102" s="8"/>
      <c r="C102" s="10"/>
      <c r="D102" s="9"/>
      <c r="E102" s="8"/>
      <c r="F102" s="8"/>
      <c r="G102" s="8"/>
      <c r="H102" s="8"/>
      <c r="I102" s="8"/>
      <c r="J102" s="8"/>
      <c r="K102" s="8"/>
    </row>
    <row r="103" spans="1:11" ht="15" customHeight="1" x14ac:dyDescent="0.15">
      <c r="A103" s="8"/>
      <c r="B103" s="8"/>
      <c r="C103" s="10"/>
      <c r="D103" s="9"/>
      <c r="E103" s="8"/>
      <c r="F103" s="8"/>
      <c r="G103" s="8"/>
      <c r="H103" s="8"/>
      <c r="I103" s="8"/>
      <c r="J103" s="8"/>
      <c r="K103" s="8"/>
    </row>
    <row r="104" spans="1:11" ht="15" customHeight="1" x14ac:dyDescent="0.15">
      <c r="A104" s="8"/>
      <c r="B104" s="8"/>
      <c r="C104" s="10"/>
      <c r="D104" s="9"/>
      <c r="E104" s="8"/>
      <c r="F104" s="8"/>
      <c r="G104" s="8"/>
      <c r="H104" s="8"/>
      <c r="I104" s="8"/>
      <c r="J104" s="8"/>
      <c r="K104" s="8"/>
    </row>
    <row r="105" spans="1:11" ht="15" customHeight="1" x14ac:dyDescent="0.15">
      <c r="A105" s="8"/>
      <c r="B105" s="8"/>
      <c r="C105" s="10"/>
      <c r="D105" s="9"/>
      <c r="E105" s="8"/>
      <c r="F105" s="8"/>
      <c r="G105" s="8"/>
      <c r="H105" s="8"/>
      <c r="I105" s="8"/>
      <c r="J105" s="8"/>
      <c r="K105" s="8"/>
    </row>
    <row r="106" spans="1:11" ht="15" customHeight="1" x14ac:dyDescent="0.15">
      <c r="A106" s="8"/>
      <c r="B106" s="8"/>
      <c r="C106" s="10"/>
      <c r="D106" s="9"/>
      <c r="E106" s="8"/>
      <c r="F106" s="8"/>
      <c r="G106" s="8"/>
      <c r="H106" s="8"/>
      <c r="I106" s="8"/>
      <c r="J106" s="8"/>
      <c r="K106" s="8"/>
    </row>
    <row r="107" spans="1:11" ht="15" customHeight="1" x14ac:dyDescent="0.15">
      <c r="A107" s="8"/>
      <c r="B107" s="8"/>
      <c r="C107" s="10"/>
      <c r="D107" s="9"/>
      <c r="E107" s="8"/>
      <c r="F107" s="8"/>
      <c r="G107" s="8"/>
      <c r="H107" s="8"/>
      <c r="I107" s="8"/>
      <c r="J107" s="8"/>
      <c r="K107" s="8"/>
    </row>
    <row r="108" spans="1:11" ht="15" customHeight="1" x14ac:dyDescent="0.15">
      <c r="A108" s="8"/>
      <c r="B108" s="8"/>
      <c r="C108" s="10"/>
      <c r="D108" s="9"/>
      <c r="E108" s="8"/>
      <c r="F108" s="8"/>
      <c r="G108" s="8"/>
      <c r="H108" s="8"/>
      <c r="I108" s="8"/>
      <c r="J108" s="8"/>
      <c r="K108" s="8"/>
    </row>
    <row r="109" spans="1:11" ht="15" customHeight="1" x14ac:dyDescent="0.15">
      <c r="A109" s="8"/>
      <c r="B109" s="8"/>
      <c r="C109" s="10"/>
      <c r="D109" s="9"/>
      <c r="E109" s="8"/>
      <c r="F109" s="8"/>
      <c r="G109" s="8"/>
      <c r="H109" s="8"/>
      <c r="I109" s="8"/>
      <c r="J109" s="8"/>
      <c r="K109" s="8"/>
    </row>
    <row r="110" spans="1:11" ht="15" customHeight="1" x14ac:dyDescent="0.15">
      <c r="A110" s="8"/>
      <c r="B110" s="8"/>
      <c r="C110" s="10"/>
      <c r="D110" s="9"/>
      <c r="E110" s="8"/>
      <c r="F110" s="8"/>
      <c r="G110" s="8"/>
      <c r="H110" s="8"/>
      <c r="I110" s="8"/>
      <c r="J110" s="8"/>
      <c r="K110" s="8"/>
    </row>
    <row r="111" spans="1:11" ht="15" customHeight="1" x14ac:dyDescent="0.15">
      <c r="A111" s="8"/>
      <c r="B111" s="8"/>
      <c r="C111" s="10"/>
      <c r="D111" s="9"/>
      <c r="E111" s="8"/>
      <c r="F111" s="8"/>
      <c r="G111" s="8"/>
      <c r="H111" s="8"/>
      <c r="I111" s="8"/>
      <c r="J111" s="8"/>
      <c r="K111" s="8"/>
    </row>
    <row r="112" spans="1:11" ht="15" customHeight="1" x14ac:dyDescent="0.15">
      <c r="A112" s="8"/>
      <c r="B112" s="8"/>
      <c r="C112" s="10"/>
      <c r="D112" s="9"/>
      <c r="E112" s="8"/>
      <c r="F112" s="8"/>
      <c r="G112" s="8"/>
      <c r="H112" s="8"/>
      <c r="I112" s="8"/>
      <c r="J112" s="8"/>
      <c r="K112" s="8"/>
    </row>
    <row r="113" spans="1:11" ht="15" customHeight="1" x14ac:dyDescent="0.15">
      <c r="A113" s="8"/>
      <c r="B113" s="8"/>
      <c r="C113" s="10"/>
      <c r="D113" s="9"/>
      <c r="E113" s="8"/>
      <c r="F113" s="8"/>
      <c r="G113" s="8"/>
      <c r="H113" s="8"/>
      <c r="I113" s="8"/>
      <c r="J113" s="8"/>
      <c r="K113" s="8"/>
    </row>
    <row r="114" spans="1:11" ht="15" customHeight="1" x14ac:dyDescent="0.15">
      <c r="A114" s="8"/>
      <c r="B114" s="8"/>
      <c r="C114" s="10"/>
      <c r="D114" s="9"/>
      <c r="E114" s="8"/>
      <c r="F114" s="8"/>
      <c r="G114" s="8"/>
      <c r="H114" s="8"/>
      <c r="I114" s="8"/>
      <c r="J114" s="8"/>
      <c r="K114" s="8"/>
    </row>
    <row r="115" spans="1:11" ht="15" customHeight="1" x14ac:dyDescent="0.15">
      <c r="A115" s="8"/>
      <c r="B115" s="8"/>
      <c r="C115" s="10"/>
      <c r="D115" s="9"/>
      <c r="E115" s="8"/>
      <c r="F115" s="8"/>
      <c r="G115" s="8"/>
      <c r="H115" s="8"/>
      <c r="I115" s="8"/>
      <c r="J115" s="8"/>
      <c r="K115" s="8"/>
    </row>
    <row r="116" spans="1:11" ht="15" customHeight="1" x14ac:dyDescent="0.15">
      <c r="A116" s="8"/>
      <c r="B116" s="8"/>
      <c r="C116" s="10"/>
      <c r="D116" s="9"/>
      <c r="E116" s="8"/>
      <c r="F116" s="8"/>
      <c r="G116" s="8"/>
      <c r="H116" s="8"/>
      <c r="I116" s="8"/>
      <c r="J116" s="8"/>
      <c r="K116" s="8"/>
    </row>
    <row r="117" spans="1:11" ht="15" customHeight="1" x14ac:dyDescent="0.15">
      <c r="A117" s="8"/>
      <c r="B117" s="8"/>
      <c r="C117" s="10"/>
      <c r="D117" s="9"/>
      <c r="E117" s="8"/>
      <c r="F117" s="8"/>
      <c r="G117" s="8"/>
      <c r="H117" s="8"/>
      <c r="I117" s="8"/>
      <c r="J117" s="8"/>
      <c r="K117" s="8"/>
    </row>
    <row r="118" spans="1:11" ht="15" customHeight="1" x14ac:dyDescent="0.15">
      <c r="A118" s="8"/>
      <c r="B118" s="8"/>
      <c r="C118" s="10"/>
      <c r="D118" s="9"/>
      <c r="E118" s="8"/>
      <c r="F118" s="8"/>
      <c r="G118" s="8"/>
      <c r="H118" s="8"/>
      <c r="I118" s="8"/>
      <c r="J118" s="8"/>
      <c r="K118" s="8"/>
    </row>
    <row r="119" spans="1:11" ht="15" customHeight="1" x14ac:dyDescent="0.15">
      <c r="A119" s="8"/>
      <c r="B119" s="8"/>
      <c r="C119" s="10"/>
      <c r="D119" s="9"/>
      <c r="E119" s="8"/>
      <c r="F119" s="8"/>
      <c r="G119" s="8"/>
      <c r="H119" s="8"/>
      <c r="I119" s="8"/>
      <c r="J119" s="8"/>
      <c r="K119" s="8"/>
    </row>
    <row r="120" spans="1:11" ht="15" customHeight="1" x14ac:dyDescent="0.15">
      <c r="A120" s="8"/>
      <c r="B120" s="8"/>
      <c r="C120" s="10"/>
      <c r="D120" s="9"/>
      <c r="E120" s="8"/>
      <c r="F120" s="8"/>
      <c r="G120" s="8"/>
      <c r="H120" s="8"/>
      <c r="I120" s="8"/>
      <c r="J120" s="8"/>
      <c r="K120" s="8"/>
    </row>
    <row r="121" spans="1:11" ht="15" customHeight="1" x14ac:dyDescent="0.15">
      <c r="A121" s="8"/>
      <c r="B121" s="8"/>
      <c r="C121" s="10"/>
      <c r="D121" s="9"/>
      <c r="E121" s="8"/>
      <c r="F121" s="8"/>
      <c r="G121" s="8"/>
      <c r="H121" s="8"/>
      <c r="I121" s="8"/>
      <c r="J121" s="8"/>
      <c r="K121" s="8"/>
    </row>
    <row r="122" spans="1:11" ht="15" customHeight="1" x14ac:dyDescent="0.15">
      <c r="A122" s="8"/>
      <c r="B122" s="8"/>
      <c r="C122" s="10"/>
      <c r="D122" s="9"/>
      <c r="E122" s="8"/>
      <c r="F122" s="8"/>
      <c r="G122" s="8"/>
      <c r="H122" s="8"/>
      <c r="I122" s="8"/>
      <c r="J122" s="8"/>
      <c r="K122" s="8"/>
    </row>
    <row r="123" spans="1:11" ht="15" customHeight="1" x14ac:dyDescent="0.15">
      <c r="A123" s="8"/>
      <c r="B123" s="8"/>
      <c r="C123" s="10"/>
      <c r="D123" s="9"/>
      <c r="E123" s="8"/>
      <c r="F123" s="8"/>
      <c r="G123" s="8"/>
      <c r="H123" s="8"/>
      <c r="I123" s="8"/>
      <c r="J123" s="8"/>
      <c r="K123" s="8"/>
    </row>
    <row r="124" spans="1:11" ht="15" customHeight="1" x14ac:dyDescent="0.15">
      <c r="A124" s="8"/>
      <c r="B124" s="8"/>
      <c r="C124" s="10"/>
      <c r="D124" s="9"/>
      <c r="E124" s="8"/>
      <c r="F124" s="8"/>
      <c r="G124" s="8"/>
      <c r="H124" s="8"/>
      <c r="I124" s="8"/>
      <c r="J124" s="8"/>
      <c r="K124" s="8"/>
    </row>
    <row r="125" spans="1:11" ht="15" customHeight="1" x14ac:dyDescent="0.15">
      <c r="A125" s="8"/>
      <c r="B125" s="8"/>
      <c r="C125" s="10"/>
      <c r="D125" s="9"/>
      <c r="E125" s="8"/>
      <c r="F125" s="8"/>
      <c r="G125" s="8"/>
      <c r="H125" s="8"/>
      <c r="I125" s="8"/>
      <c r="J125" s="8"/>
      <c r="K125" s="8"/>
    </row>
    <row r="126" spans="1:11" ht="15" customHeight="1" x14ac:dyDescent="0.15">
      <c r="A126" s="8"/>
      <c r="B126" s="8"/>
      <c r="C126" s="10"/>
      <c r="D126" s="9"/>
      <c r="E126" s="8"/>
      <c r="F126" s="8"/>
      <c r="G126" s="8"/>
      <c r="H126" s="8"/>
      <c r="I126" s="8"/>
      <c r="J126" s="8"/>
      <c r="K126" s="8"/>
    </row>
    <row r="127" spans="1:11" ht="15" customHeight="1" x14ac:dyDescent="0.15">
      <c r="A127" s="8"/>
      <c r="B127" s="8"/>
      <c r="C127" s="10"/>
      <c r="D127" s="9"/>
      <c r="E127" s="8"/>
      <c r="F127" s="8"/>
      <c r="G127" s="8"/>
      <c r="H127" s="8"/>
      <c r="I127" s="8"/>
      <c r="J127" s="8"/>
      <c r="K127" s="8"/>
    </row>
    <row r="128" spans="1:11" ht="15" customHeight="1" x14ac:dyDescent="0.15">
      <c r="A128" s="8"/>
      <c r="B128" s="8"/>
      <c r="C128" s="10"/>
      <c r="D128" s="9"/>
      <c r="E128" s="8"/>
      <c r="F128" s="8"/>
      <c r="G128" s="8"/>
      <c r="H128" s="8"/>
      <c r="I128" s="8"/>
      <c r="J128" s="8"/>
      <c r="K128" s="8"/>
    </row>
    <row r="129" spans="1:11" ht="15" customHeight="1" x14ac:dyDescent="0.15">
      <c r="A129" s="8"/>
      <c r="B129" s="8"/>
      <c r="C129" s="10"/>
      <c r="D129" s="9"/>
      <c r="E129" s="8"/>
      <c r="F129" s="8"/>
      <c r="G129" s="8"/>
      <c r="H129" s="8"/>
      <c r="I129" s="8"/>
      <c r="J129" s="8"/>
      <c r="K129" s="8"/>
    </row>
    <row r="130" spans="1:11" ht="15" customHeight="1" x14ac:dyDescent="0.15">
      <c r="A130" s="8"/>
      <c r="B130" s="8"/>
      <c r="C130" s="10"/>
      <c r="D130" s="9"/>
      <c r="E130" s="8"/>
      <c r="F130" s="8"/>
      <c r="G130" s="8"/>
      <c r="H130" s="8"/>
      <c r="I130" s="8"/>
      <c r="J130" s="8"/>
      <c r="K130" s="8"/>
    </row>
    <row r="131" spans="1:11" ht="15" customHeight="1" x14ac:dyDescent="0.15">
      <c r="A131" s="8"/>
      <c r="B131" s="8"/>
      <c r="C131" s="10"/>
      <c r="D131" s="9"/>
      <c r="E131" s="8"/>
      <c r="F131" s="8"/>
      <c r="G131" s="8"/>
      <c r="H131" s="8"/>
      <c r="I131" s="8"/>
      <c r="J131" s="8"/>
      <c r="K131" s="8"/>
    </row>
    <row r="132" spans="1:11" ht="15" customHeight="1" x14ac:dyDescent="0.15">
      <c r="A132" s="8"/>
      <c r="B132" s="8"/>
      <c r="C132" s="10"/>
      <c r="D132" s="9"/>
      <c r="E132" s="8"/>
      <c r="F132" s="8"/>
      <c r="G132" s="8"/>
      <c r="H132" s="8"/>
      <c r="I132" s="8"/>
      <c r="J132" s="8"/>
      <c r="K132" s="8"/>
    </row>
    <row r="133" spans="1:11" ht="15" customHeight="1" x14ac:dyDescent="0.15">
      <c r="A133" s="8"/>
      <c r="B133" s="8"/>
      <c r="C133" s="10"/>
      <c r="D133" s="9"/>
      <c r="E133" s="8"/>
      <c r="F133" s="8"/>
      <c r="G133" s="8"/>
      <c r="H133" s="8"/>
      <c r="I133" s="8"/>
      <c r="J133" s="8"/>
      <c r="K133" s="8"/>
    </row>
    <row r="134" spans="1:11" ht="15" customHeight="1" x14ac:dyDescent="0.15">
      <c r="A134" s="8"/>
      <c r="B134" s="8"/>
      <c r="C134" s="10"/>
      <c r="D134" s="9"/>
      <c r="E134" s="8"/>
      <c r="F134" s="8"/>
      <c r="G134" s="8"/>
      <c r="H134" s="8"/>
      <c r="I134" s="8"/>
      <c r="J134" s="8"/>
      <c r="K134" s="8"/>
    </row>
    <row r="135" spans="1:11" ht="15" customHeight="1" x14ac:dyDescent="0.15">
      <c r="A135" s="8"/>
      <c r="B135" s="8"/>
      <c r="C135" s="10"/>
      <c r="D135" s="9"/>
      <c r="E135" s="8"/>
      <c r="F135" s="8"/>
      <c r="G135" s="8"/>
      <c r="H135" s="8"/>
      <c r="I135" s="8"/>
      <c r="J135" s="8"/>
      <c r="K135" s="8"/>
    </row>
    <row r="136" spans="1:11" ht="15" customHeight="1" x14ac:dyDescent="0.15">
      <c r="A136" s="8"/>
      <c r="B136" s="8"/>
      <c r="C136" s="10"/>
      <c r="D136" s="9"/>
      <c r="E136" s="8"/>
      <c r="F136" s="8"/>
      <c r="G136" s="8"/>
      <c r="H136" s="8"/>
      <c r="I136" s="8"/>
      <c r="J136" s="8"/>
      <c r="K136" s="8"/>
    </row>
    <row r="137" spans="1:11" ht="15" customHeight="1" x14ac:dyDescent="0.15">
      <c r="A137" s="8"/>
      <c r="B137" s="8"/>
      <c r="C137" s="10"/>
      <c r="D137" s="9"/>
      <c r="E137" s="8"/>
      <c r="F137" s="8"/>
      <c r="G137" s="8"/>
      <c r="H137" s="8"/>
      <c r="I137" s="8"/>
      <c r="J137" s="8"/>
      <c r="K137" s="8"/>
    </row>
    <row r="138" spans="1:11" ht="15" customHeight="1" x14ac:dyDescent="0.15">
      <c r="A138" s="8"/>
      <c r="B138" s="8"/>
      <c r="C138" s="10"/>
      <c r="D138" s="9"/>
      <c r="E138" s="8"/>
      <c r="F138" s="8"/>
      <c r="G138" s="8"/>
      <c r="H138" s="8"/>
      <c r="I138" s="8"/>
      <c r="J138" s="8"/>
      <c r="K138" s="8"/>
    </row>
    <row r="139" spans="1:11" ht="15" customHeight="1" x14ac:dyDescent="0.15">
      <c r="A139" s="8"/>
      <c r="B139" s="8"/>
      <c r="C139" s="10"/>
      <c r="D139" s="9"/>
      <c r="E139" s="8"/>
      <c r="F139" s="8"/>
      <c r="G139" s="8"/>
      <c r="H139" s="8"/>
      <c r="I139" s="8"/>
      <c r="J139" s="8"/>
      <c r="K139" s="8"/>
    </row>
    <row r="140" spans="1:11" ht="15" customHeight="1" x14ac:dyDescent="0.15">
      <c r="A140" s="8"/>
      <c r="B140" s="8"/>
      <c r="C140" s="10"/>
      <c r="D140" s="9"/>
      <c r="E140" s="8"/>
      <c r="F140" s="8"/>
      <c r="G140" s="8"/>
      <c r="H140" s="8"/>
      <c r="I140" s="8"/>
      <c r="J140" s="8"/>
      <c r="K140" s="8"/>
    </row>
    <row r="141" spans="1:11" ht="15" customHeight="1" x14ac:dyDescent="0.15">
      <c r="A141" s="8"/>
      <c r="B141" s="8"/>
      <c r="C141" s="10"/>
      <c r="D141" s="9"/>
      <c r="E141" s="8"/>
      <c r="F141" s="8"/>
      <c r="G141" s="8"/>
      <c r="H141" s="8"/>
      <c r="I141" s="8"/>
      <c r="J141" s="8"/>
      <c r="K141" s="8"/>
    </row>
    <row r="142" spans="1:11" ht="15" customHeight="1" x14ac:dyDescent="0.15">
      <c r="A142" s="8"/>
      <c r="B142" s="8"/>
      <c r="C142" s="10"/>
      <c r="D142" s="9"/>
      <c r="E142" s="8"/>
      <c r="F142" s="8"/>
      <c r="G142" s="8"/>
      <c r="H142" s="8"/>
      <c r="I142" s="8"/>
      <c r="J142" s="8"/>
      <c r="K142" s="8"/>
    </row>
    <row r="143" spans="1:11" ht="15" customHeight="1" x14ac:dyDescent="0.15">
      <c r="A143" s="8"/>
      <c r="B143" s="8"/>
      <c r="C143" s="10"/>
      <c r="D143" s="9"/>
      <c r="E143" s="8"/>
      <c r="F143" s="8"/>
      <c r="G143" s="8"/>
      <c r="H143" s="8"/>
      <c r="I143" s="8"/>
      <c r="J143" s="8"/>
      <c r="K143" s="8"/>
    </row>
    <row r="144" spans="1:11" ht="15" customHeight="1" x14ac:dyDescent="0.15">
      <c r="A144" s="8"/>
      <c r="B144" s="8"/>
      <c r="C144" s="10"/>
      <c r="D144" s="9"/>
      <c r="E144" s="8"/>
      <c r="F144" s="8"/>
      <c r="G144" s="8"/>
      <c r="H144" s="8"/>
      <c r="I144" s="8"/>
      <c r="J144" s="8"/>
      <c r="K144" s="8"/>
    </row>
    <row r="145" spans="1:11" ht="15" customHeight="1" x14ac:dyDescent="0.15">
      <c r="A145" s="8"/>
      <c r="B145" s="8"/>
      <c r="C145" s="10"/>
      <c r="D145" s="9"/>
      <c r="E145" s="8"/>
      <c r="F145" s="8"/>
      <c r="G145" s="8"/>
      <c r="H145" s="8"/>
      <c r="I145" s="8"/>
      <c r="J145" s="8"/>
      <c r="K145" s="8"/>
    </row>
    <row r="146" spans="1:11" ht="15" customHeight="1" x14ac:dyDescent="0.15">
      <c r="A146" s="8"/>
      <c r="B146" s="8"/>
      <c r="C146" s="10"/>
      <c r="D146" s="9"/>
      <c r="E146" s="8"/>
      <c r="F146" s="8"/>
      <c r="G146" s="8"/>
      <c r="H146" s="8"/>
      <c r="I146" s="8"/>
      <c r="J146" s="8"/>
      <c r="K146" s="8"/>
    </row>
    <row r="147" spans="1:11" ht="15" customHeight="1" x14ac:dyDescent="0.15">
      <c r="A147" s="8"/>
      <c r="B147" s="8"/>
      <c r="C147" s="10"/>
      <c r="D147" s="9"/>
      <c r="E147" s="8"/>
      <c r="F147" s="8"/>
      <c r="G147" s="8"/>
      <c r="H147" s="8"/>
      <c r="I147" s="8"/>
      <c r="J147" s="8"/>
      <c r="K147" s="8"/>
    </row>
    <row r="148" spans="1:11" ht="15" customHeight="1" x14ac:dyDescent="0.15">
      <c r="A148" s="8"/>
      <c r="B148" s="8"/>
      <c r="C148" s="10"/>
      <c r="D148" s="9"/>
      <c r="E148" s="8"/>
      <c r="F148" s="8"/>
      <c r="G148" s="8"/>
      <c r="H148" s="8"/>
      <c r="I148" s="8"/>
      <c r="J148" s="8"/>
      <c r="K148" s="8"/>
    </row>
    <row r="149" spans="1:11" ht="15" customHeight="1" x14ac:dyDescent="0.15">
      <c r="A149" s="8"/>
      <c r="B149" s="8"/>
      <c r="C149" s="10"/>
      <c r="D149" s="9"/>
      <c r="E149" s="8"/>
      <c r="F149" s="8"/>
      <c r="G149" s="8"/>
      <c r="H149" s="8"/>
      <c r="I149" s="8"/>
      <c r="J149" s="8"/>
      <c r="K149" s="8"/>
    </row>
    <row r="150" spans="1:11" ht="15" customHeight="1" x14ac:dyDescent="0.15">
      <c r="A150" s="8"/>
      <c r="B150" s="8"/>
      <c r="C150" s="10"/>
      <c r="D150" s="9"/>
      <c r="E150" s="8"/>
      <c r="F150" s="8"/>
      <c r="G150" s="8"/>
      <c r="H150" s="8"/>
      <c r="I150" s="8"/>
      <c r="J150" s="8"/>
      <c r="K150" s="8"/>
    </row>
    <row r="151" spans="1:11" ht="15" customHeight="1" x14ac:dyDescent="0.15">
      <c r="A151" s="8"/>
      <c r="B151" s="8"/>
      <c r="C151" s="10"/>
      <c r="D151" s="9"/>
      <c r="E151" s="8"/>
      <c r="F151" s="8"/>
      <c r="G151" s="8"/>
      <c r="H151" s="8"/>
      <c r="I151" s="8"/>
      <c r="J151" s="8"/>
      <c r="K151" s="8"/>
    </row>
    <row r="152" spans="1:11" ht="15" customHeight="1" x14ac:dyDescent="0.15">
      <c r="A152" s="8"/>
      <c r="B152" s="8"/>
      <c r="C152" s="10"/>
      <c r="D152" s="9"/>
      <c r="E152" s="8"/>
      <c r="F152" s="8"/>
      <c r="G152" s="8"/>
      <c r="H152" s="8"/>
      <c r="I152" s="8"/>
      <c r="J152" s="8"/>
      <c r="K152" s="8"/>
    </row>
    <row r="153" spans="1:11" ht="15" customHeight="1" x14ac:dyDescent="0.15">
      <c r="A153" s="8"/>
      <c r="B153" s="8"/>
      <c r="C153" s="10"/>
      <c r="D153" s="9"/>
      <c r="E153" s="8"/>
      <c r="F153" s="8"/>
      <c r="G153" s="8"/>
      <c r="H153" s="8"/>
      <c r="I153" s="8"/>
      <c r="J153" s="8"/>
      <c r="K153" s="8"/>
    </row>
    <row r="154" spans="1:11" ht="15" customHeight="1" x14ac:dyDescent="0.15">
      <c r="A154" s="8"/>
      <c r="B154" s="8"/>
      <c r="C154" s="10"/>
      <c r="D154" s="9"/>
      <c r="E154" s="8"/>
      <c r="F154" s="8"/>
      <c r="G154" s="8"/>
      <c r="H154" s="8"/>
      <c r="I154" s="8"/>
      <c r="J154" s="8"/>
      <c r="K154" s="8"/>
    </row>
    <row r="155" spans="1:11" ht="15" customHeight="1" x14ac:dyDescent="0.15">
      <c r="A155" s="8"/>
      <c r="B155" s="8"/>
      <c r="C155" s="10"/>
      <c r="D155" s="9"/>
      <c r="E155" s="8"/>
      <c r="F155" s="8"/>
      <c r="G155" s="8"/>
      <c r="H155" s="8"/>
      <c r="I155" s="8"/>
      <c r="J155" s="8"/>
      <c r="K155" s="8"/>
    </row>
    <row r="156" spans="1:11" ht="15" customHeight="1" x14ac:dyDescent="0.15">
      <c r="A156" s="8"/>
      <c r="B156" s="8"/>
      <c r="C156" s="10"/>
      <c r="D156" s="9"/>
      <c r="E156" s="8"/>
      <c r="F156" s="8"/>
      <c r="G156" s="8"/>
      <c r="H156" s="8"/>
      <c r="I156" s="8"/>
      <c r="J156" s="8"/>
      <c r="K156" s="8"/>
    </row>
    <row r="157" spans="1:11" ht="15" customHeight="1" x14ac:dyDescent="0.15">
      <c r="A157" s="8"/>
      <c r="B157" s="8"/>
      <c r="C157" s="10"/>
      <c r="D157" s="9"/>
      <c r="E157" s="8"/>
      <c r="F157" s="8"/>
      <c r="G157" s="8"/>
      <c r="H157" s="8"/>
      <c r="I157" s="8"/>
      <c r="J157" s="8"/>
      <c r="K157" s="8"/>
    </row>
    <row r="158" spans="1:11" ht="15" customHeight="1" x14ac:dyDescent="0.15">
      <c r="A158" s="8"/>
      <c r="B158" s="8"/>
      <c r="C158" s="10"/>
      <c r="D158" s="9"/>
      <c r="E158" s="8"/>
      <c r="F158" s="8"/>
      <c r="G158" s="8"/>
      <c r="H158" s="8"/>
      <c r="I158" s="8"/>
      <c r="J158" s="8"/>
      <c r="K158" s="8"/>
    </row>
    <row r="159" spans="1:11" ht="15" customHeight="1" x14ac:dyDescent="0.15">
      <c r="A159" s="8"/>
      <c r="B159" s="8"/>
      <c r="C159" s="10"/>
      <c r="D159" s="9"/>
      <c r="E159" s="8"/>
      <c r="F159" s="8"/>
      <c r="G159" s="8"/>
      <c r="H159" s="8"/>
      <c r="I159" s="8"/>
      <c r="J159" s="8"/>
      <c r="K159" s="8"/>
    </row>
    <row r="160" spans="1:11" ht="15" customHeight="1" x14ac:dyDescent="0.15">
      <c r="A160" s="8"/>
      <c r="B160" s="8"/>
      <c r="C160" s="10"/>
      <c r="D160" s="9"/>
      <c r="E160" s="8"/>
      <c r="F160" s="8"/>
      <c r="G160" s="8"/>
      <c r="H160" s="8"/>
      <c r="I160" s="8"/>
      <c r="J160" s="8"/>
      <c r="K160" s="8"/>
    </row>
    <row r="161" spans="1:11" ht="15" customHeight="1" x14ac:dyDescent="0.15">
      <c r="A161" s="8"/>
      <c r="B161" s="8"/>
      <c r="C161" s="10"/>
      <c r="D161" s="9"/>
      <c r="E161" s="8"/>
      <c r="F161" s="8"/>
      <c r="G161" s="8"/>
      <c r="H161" s="8"/>
      <c r="I161" s="8"/>
      <c r="J161" s="8"/>
      <c r="K161" s="8"/>
    </row>
    <row r="162" spans="1:11" ht="15" customHeight="1" x14ac:dyDescent="0.15">
      <c r="A162" s="8"/>
      <c r="B162" s="8"/>
      <c r="C162" s="10"/>
      <c r="D162" s="9"/>
      <c r="E162" s="8"/>
      <c r="F162" s="8"/>
      <c r="G162" s="8"/>
      <c r="H162" s="8"/>
      <c r="I162" s="8"/>
      <c r="J162" s="8"/>
      <c r="K162" s="8"/>
    </row>
    <row r="163" spans="1:11" ht="15" customHeight="1" x14ac:dyDescent="0.15">
      <c r="A163" s="8"/>
      <c r="B163" s="8"/>
      <c r="C163" s="10"/>
      <c r="D163" s="9"/>
      <c r="E163" s="8"/>
      <c r="F163" s="8"/>
      <c r="G163" s="8"/>
      <c r="H163" s="8"/>
      <c r="I163" s="8"/>
      <c r="J163" s="8"/>
      <c r="K163" s="8"/>
    </row>
    <row r="164" spans="1:11" ht="15" customHeight="1" x14ac:dyDescent="0.15">
      <c r="A164" s="8"/>
      <c r="B164" s="8"/>
      <c r="C164" s="10"/>
      <c r="D164" s="9"/>
      <c r="E164" s="8"/>
      <c r="F164" s="8"/>
      <c r="G164" s="8"/>
      <c r="H164" s="8"/>
      <c r="I164" s="8"/>
      <c r="J164" s="8"/>
      <c r="K164" s="8"/>
    </row>
    <row r="165" spans="1:11" ht="15" customHeight="1" x14ac:dyDescent="0.15">
      <c r="A165" s="8"/>
      <c r="B165" s="8"/>
      <c r="C165" s="10"/>
      <c r="D165" s="9"/>
      <c r="E165" s="8"/>
      <c r="F165" s="8"/>
      <c r="G165" s="8"/>
      <c r="H165" s="8"/>
      <c r="I165" s="8"/>
      <c r="J165" s="8"/>
      <c r="K165" s="8"/>
    </row>
    <row r="166" spans="1:11" ht="15" customHeight="1" x14ac:dyDescent="0.15">
      <c r="A166" s="8"/>
      <c r="B166" s="8"/>
      <c r="C166" s="10"/>
      <c r="D166" s="9"/>
      <c r="E166" s="8"/>
      <c r="F166" s="8"/>
      <c r="G166" s="8"/>
      <c r="H166" s="8"/>
      <c r="I166" s="8"/>
      <c r="J166" s="8"/>
      <c r="K166" s="8"/>
    </row>
    <row r="167" spans="1:11" ht="15" customHeight="1" x14ac:dyDescent="0.15">
      <c r="A167" s="8"/>
      <c r="B167" s="8"/>
      <c r="C167" s="10"/>
      <c r="D167" s="9"/>
      <c r="E167" s="8"/>
      <c r="F167" s="8"/>
      <c r="G167" s="8"/>
      <c r="H167" s="8"/>
      <c r="I167" s="8"/>
      <c r="J167" s="8"/>
      <c r="K167" s="8"/>
    </row>
    <row r="168" spans="1:11" ht="15" customHeight="1" x14ac:dyDescent="0.15">
      <c r="A168" s="8"/>
      <c r="B168" s="8"/>
      <c r="C168" s="10"/>
      <c r="D168" s="9"/>
      <c r="E168" s="8"/>
      <c r="F168" s="8"/>
      <c r="G168" s="8"/>
      <c r="H168" s="8"/>
      <c r="I168" s="8"/>
      <c r="J168" s="8"/>
      <c r="K168" s="8"/>
    </row>
    <row r="169" spans="1:11" ht="15" customHeight="1" x14ac:dyDescent="0.15">
      <c r="A169" s="8"/>
      <c r="B169" s="8"/>
      <c r="C169" s="10"/>
      <c r="D169" s="9"/>
      <c r="E169" s="8"/>
      <c r="F169" s="8"/>
      <c r="G169" s="8"/>
      <c r="H169" s="8"/>
      <c r="I169" s="8"/>
      <c r="J169" s="8"/>
      <c r="K169" s="8"/>
    </row>
    <row r="170" spans="1:11" ht="15" customHeight="1" x14ac:dyDescent="0.15">
      <c r="A170" s="8"/>
      <c r="B170" s="8"/>
      <c r="C170" s="10"/>
      <c r="D170" s="9"/>
      <c r="E170" s="8"/>
      <c r="F170" s="8"/>
      <c r="G170" s="8"/>
      <c r="H170" s="8"/>
      <c r="I170" s="8"/>
      <c r="J170" s="8"/>
      <c r="K170" s="8"/>
    </row>
    <row r="171" spans="1:11" ht="15" customHeight="1" x14ac:dyDescent="0.15">
      <c r="A171" s="8"/>
      <c r="B171" s="8"/>
      <c r="C171" s="10"/>
      <c r="D171" s="9"/>
      <c r="E171" s="8"/>
      <c r="F171" s="8"/>
      <c r="G171" s="8"/>
      <c r="H171" s="8"/>
      <c r="I171" s="8"/>
      <c r="J171" s="8"/>
      <c r="K171" s="8"/>
    </row>
    <row r="172" spans="1:11" ht="15" customHeight="1" x14ac:dyDescent="0.15">
      <c r="A172" s="8"/>
      <c r="B172" s="8"/>
      <c r="C172" s="10"/>
      <c r="D172" s="9"/>
      <c r="E172" s="8"/>
      <c r="F172" s="8"/>
      <c r="G172" s="8"/>
      <c r="H172" s="8"/>
      <c r="I172" s="8"/>
      <c r="J172" s="8"/>
      <c r="K172" s="8"/>
    </row>
    <row r="173" spans="1:11" ht="15" customHeight="1" x14ac:dyDescent="0.15">
      <c r="A173" s="8"/>
      <c r="B173" s="8"/>
      <c r="C173" s="10"/>
      <c r="D173" s="9"/>
      <c r="E173" s="8"/>
      <c r="F173" s="8"/>
      <c r="G173" s="8"/>
      <c r="H173" s="8"/>
      <c r="I173" s="8"/>
      <c r="J173" s="8"/>
      <c r="K173" s="8"/>
    </row>
    <row r="174" spans="1:11" ht="15" customHeight="1" x14ac:dyDescent="0.15">
      <c r="A174" s="8"/>
      <c r="B174" s="8"/>
      <c r="C174" s="10"/>
      <c r="D174" s="9"/>
      <c r="E174" s="8"/>
      <c r="F174" s="8"/>
      <c r="G174" s="8"/>
      <c r="H174" s="8"/>
      <c r="I174" s="8"/>
      <c r="J174" s="8"/>
      <c r="K174" s="8"/>
    </row>
    <row r="175" spans="1:11" ht="15" customHeight="1" x14ac:dyDescent="0.15">
      <c r="A175" s="8"/>
      <c r="B175" s="8"/>
      <c r="C175" s="10"/>
      <c r="D175" s="9"/>
      <c r="E175" s="8"/>
      <c r="F175" s="8"/>
      <c r="G175" s="8"/>
      <c r="H175" s="8"/>
      <c r="I175" s="8"/>
      <c r="J175" s="8"/>
      <c r="K175" s="8"/>
    </row>
    <row r="176" spans="1:11" ht="15" customHeight="1" x14ac:dyDescent="0.15">
      <c r="A176" s="8"/>
      <c r="B176" s="8"/>
      <c r="C176" s="10"/>
      <c r="D176" s="9"/>
      <c r="E176" s="8"/>
      <c r="F176" s="8"/>
      <c r="G176" s="8"/>
      <c r="H176" s="8"/>
      <c r="I176" s="8"/>
      <c r="J176" s="8"/>
      <c r="K176" s="8"/>
    </row>
    <row r="177" spans="1:11" ht="15" customHeight="1" x14ac:dyDescent="0.15">
      <c r="A177" s="8"/>
      <c r="B177" s="8"/>
      <c r="C177" s="10"/>
      <c r="D177" s="9"/>
      <c r="E177" s="8"/>
      <c r="F177" s="8"/>
      <c r="G177" s="8"/>
      <c r="H177" s="8"/>
      <c r="I177" s="8"/>
      <c r="J177" s="8"/>
      <c r="K177" s="8"/>
    </row>
    <row r="178" spans="1:11" ht="15" customHeight="1" x14ac:dyDescent="0.15">
      <c r="A178" s="8"/>
      <c r="B178" s="8"/>
      <c r="C178" s="10"/>
      <c r="D178" s="9"/>
      <c r="E178" s="8"/>
      <c r="F178" s="8"/>
      <c r="G178" s="8"/>
      <c r="H178" s="8"/>
      <c r="I178" s="8"/>
      <c r="J178" s="8"/>
      <c r="K178" s="8"/>
    </row>
    <row r="179" spans="1:11" ht="15" customHeight="1" x14ac:dyDescent="0.15">
      <c r="A179" s="8"/>
      <c r="B179" s="8"/>
      <c r="C179" s="10"/>
      <c r="D179" s="9"/>
      <c r="E179" s="8"/>
      <c r="F179" s="8"/>
      <c r="G179" s="8"/>
      <c r="H179" s="8"/>
      <c r="I179" s="8"/>
      <c r="J179" s="8"/>
      <c r="K179" s="8"/>
    </row>
    <row r="180" spans="1:11" ht="15" customHeight="1" x14ac:dyDescent="0.15">
      <c r="A180" s="8"/>
      <c r="B180" s="8"/>
      <c r="C180" s="10"/>
      <c r="D180" s="9"/>
      <c r="E180" s="8"/>
      <c r="F180" s="8"/>
      <c r="G180" s="8"/>
      <c r="H180" s="8"/>
      <c r="I180" s="8"/>
      <c r="J180" s="8"/>
      <c r="K180" s="8"/>
    </row>
    <row r="181" spans="1:11" ht="15" customHeight="1" x14ac:dyDescent="0.15">
      <c r="A181" s="8"/>
      <c r="B181" s="8"/>
      <c r="C181" s="10"/>
      <c r="D181" s="9"/>
      <c r="E181" s="8"/>
      <c r="F181" s="8"/>
      <c r="G181" s="8"/>
      <c r="H181" s="8"/>
      <c r="I181" s="8"/>
      <c r="J181" s="8"/>
      <c r="K181" s="8"/>
    </row>
    <row r="182" spans="1:11" ht="15" customHeight="1" x14ac:dyDescent="0.15">
      <c r="A182" s="8"/>
      <c r="B182" s="8"/>
      <c r="C182" s="10"/>
      <c r="D182" s="9"/>
      <c r="E182" s="8"/>
      <c r="F182" s="8"/>
      <c r="G182" s="8"/>
      <c r="H182" s="8"/>
      <c r="I182" s="8"/>
      <c r="J182" s="8"/>
      <c r="K182" s="8"/>
    </row>
    <row r="183" spans="1:11" ht="15" customHeight="1" x14ac:dyDescent="0.15">
      <c r="A183" s="8"/>
      <c r="B183" s="8"/>
      <c r="C183" s="10"/>
      <c r="D183" s="9"/>
      <c r="E183" s="8"/>
      <c r="F183" s="8"/>
      <c r="G183" s="8"/>
      <c r="H183" s="8"/>
      <c r="I183" s="8"/>
      <c r="J183" s="8"/>
      <c r="K183" s="8"/>
    </row>
    <row r="184" spans="1:11" ht="15" customHeight="1" x14ac:dyDescent="0.15">
      <c r="A184" s="8"/>
      <c r="B184" s="8"/>
      <c r="C184" s="10"/>
      <c r="D184" s="9"/>
      <c r="E184" s="8"/>
      <c r="F184" s="8"/>
      <c r="G184" s="8"/>
      <c r="H184" s="8"/>
      <c r="I184" s="8"/>
      <c r="J184" s="8"/>
      <c r="K184" s="8"/>
    </row>
    <row r="185" spans="1:11" ht="15" customHeight="1" x14ac:dyDescent="0.15">
      <c r="A185" s="8"/>
      <c r="B185" s="8"/>
      <c r="C185" s="10"/>
      <c r="D185" s="9"/>
      <c r="E185" s="8"/>
      <c r="F185" s="8"/>
      <c r="G185" s="8"/>
      <c r="H185" s="8"/>
      <c r="I185" s="8"/>
      <c r="J185" s="8"/>
      <c r="K185" s="8"/>
    </row>
    <row r="186" spans="1:11" ht="15" customHeight="1" x14ac:dyDescent="0.15">
      <c r="A186" s="8"/>
      <c r="B186" s="8"/>
      <c r="C186" s="10"/>
      <c r="D186" s="9"/>
      <c r="E186" s="8"/>
      <c r="F186" s="8"/>
      <c r="G186" s="8"/>
      <c r="H186" s="8"/>
      <c r="I186" s="8"/>
      <c r="J186" s="8"/>
      <c r="K186" s="8"/>
    </row>
    <row r="187" spans="1:11" ht="15" customHeight="1" x14ac:dyDescent="0.15">
      <c r="A187" s="8"/>
      <c r="B187" s="8"/>
      <c r="C187" s="10"/>
      <c r="D187" s="9"/>
      <c r="E187" s="8"/>
      <c r="F187" s="8"/>
      <c r="G187" s="8"/>
      <c r="H187" s="8"/>
      <c r="I187" s="8"/>
      <c r="J187" s="8"/>
      <c r="K187" s="8"/>
    </row>
    <row r="188" spans="1:11" ht="15" customHeight="1" x14ac:dyDescent="0.15">
      <c r="A188" s="8"/>
      <c r="B188" s="8"/>
      <c r="C188" s="10"/>
      <c r="D188" s="9"/>
      <c r="E188" s="8"/>
      <c r="F188" s="8"/>
      <c r="G188" s="8"/>
      <c r="H188" s="8"/>
      <c r="I188" s="8"/>
      <c r="J188" s="8"/>
      <c r="K188" s="8"/>
    </row>
    <row r="189" spans="1:11" ht="15" customHeight="1" x14ac:dyDescent="0.15">
      <c r="A189" s="8"/>
      <c r="B189" s="8"/>
      <c r="C189" s="10"/>
      <c r="D189" s="9"/>
      <c r="E189" s="8"/>
      <c r="F189" s="8"/>
      <c r="G189" s="8"/>
      <c r="H189" s="8"/>
      <c r="I189" s="8"/>
      <c r="J189" s="8"/>
      <c r="K189" s="8"/>
    </row>
    <row r="190" spans="1:11" ht="15" customHeight="1" x14ac:dyDescent="0.15">
      <c r="A190" s="8"/>
      <c r="B190" s="8"/>
      <c r="C190" s="10"/>
      <c r="D190" s="9"/>
      <c r="E190" s="8"/>
      <c r="F190" s="8"/>
      <c r="G190" s="8"/>
      <c r="H190" s="8"/>
      <c r="I190" s="8"/>
      <c r="J190" s="8"/>
      <c r="K190" s="8"/>
    </row>
    <row r="191" spans="1:11" ht="15" customHeight="1" x14ac:dyDescent="0.15">
      <c r="A191" s="8"/>
      <c r="B191" s="8"/>
      <c r="C191" s="10"/>
      <c r="D191" s="9"/>
      <c r="E191" s="8"/>
      <c r="F191" s="8"/>
      <c r="G191" s="8"/>
      <c r="H191" s="8"/>
      <c r="I191" s="8"/>
      <c r="J191" s="8"/>
      <c r="K191" s="8"/>
    </row>
    <row r="192" spans="1:11" ht="15" customHeight="1" x14ac:dyDescent="0.15">
      <c r="A192" s="8"/>
      <c r="B192" s="8"/>
      <c r="C192" s="10"/>
      <c r="D192" s="9"/>
      <c r="E192" s="8"/>
      <c r="F192" s="8"/>
      <c r="G192" s="8"/>
      <c r="H192" s="8"/>
      <c r="I192" s="8"/>
      <c r="J192" s="8"/>
      <c r="K192" s="8"/>
    </row>
    <row r="193" spans="1:11" ht="15" customHeight="1" x14ac:dyDescent="0.15">
      <c r="A193" s="8"/>
      <c r="B193" s="8"/>
      <c r="C193" s="10"/>
      <c r="D193" s="9"/>
      <c r="E193" s="8"/>
      <c r="F193" s="8"/>
      <c r="G193" s="8"/>
      <c r="H193" s="8"/>
      <c r="I193" s="8"/>
      <c r="J193" s="8"/>
      <c r="K193" s="8"/>
    </row>
    <row r="194" spans="1:11" ht="15" customHeight="1" x14ac:dyDescent="0.15">
      <c r="A194" s="8"/>
      <c r="B194" s="8"/>
      <c r="C194" s="10"/>
      <c r="D194" s="9"/>
      <c r="E194" s="8"/>
      <c r="F194" s="8"/>
      <c r="G194" s="8"/>
      <c r="H194" s="8"/>
      <c r="I194" s="8"/>
      <c r="J194" s="8"/>
      <c r="K194" s="8"/>
    </row>
    <row r="195" spans="1:11" ht="15" customHeight="1" x14ac:dyDescent="0.15">
      <c r="A195" s="8"/>
      <c r="B195" s="8"/>
      <c r="C195" s="10"/>
      <c r="D195" s="9"/>
      <c r="E195" s="8"/>
      <c r="F195" s="8"/>
      <c r="G195" s="8"/>
      <c r="H195" s="8"/>
      <c r="I195" s="8"/>
      <c r="J195" s="8"/>
      <c r="K195" s="8"/>
    </row>
    <row r="196" spans="1:11" ht="15" customHeight="1" x14ac:dyDescent="0.15">
      <c r="A196" s="8"/>
      <c r="B196" s="8"/>
      <c r="C196" s="10"/>
      <c r="D196" s="9"/>
      <c r="E196" s="8"/>
      <c r="F196" s="8"/>
      <c r="G196" s="8"/>
      <c r="H196" s="8"/>
      <c r="I196" s="8"/>
      <c r="J196" s="8"/>
      <c r="K196" s="8"/>
    </row>
    <row r="197" spans="1:11" ht="15" customHeight="1" x14ac:dyDescent="0.15">
      <c r="A197" s="8"/>
      <c r="B197" s="8"/>
      <c r="C197" s="10"/>
      <c r="D197" s="9"/>
      <c r="E197" s="8"/>
      <c r="F197" s="8"/>
      <c r="G197" s="8"/>
      <c r="H197" s="8"/>
      <c r="I197" s="8"/>
      <c r="J197" s="8"/>
      <c r="K197" s="8"/>
    </row>
    <row r="198" spans="1:11" ht="15" customHeight="1" x14ac:dyDescent="0.15">
      <c r="A198" s="8"/>
      <c r="B198" s="8"/>
      <c r="C198" s="10"/>
      <c r="D198" s="9"/>
      <c r="E198" s="8"/>
      <c r="F198" s="8"/>
      <c r="G198" s="8"/>
      <c r="H198" s="8"/>
      <c r="I198" s="8"/>
      <c r="J198" s="8"/>
      <c r="K198" s="8"/>
    </row>
    <row r="199" spans="1:11" ht="15" customHeight="1" x14ac:dyDescent="0.15">
      <c r="A199" s="8"/>
      <c r="B199" s="8"/>
      <c r="C199" s="10"/>
      <c r="D199" s="9"/>
      <c r="E199" s="8"/>
      <c r="F199" s="8"/>
      <c r="G199" s="8"/>
      <c r="H199" s="8"/>
      <c r="I199" s="8"/>
      <c r="J199" s="8"/>
      <c r="K199" s="8"/>
    </row>
    <row r="200" spans="1:11" ht="15" customHeight="1" x14ac:dyDescent="0.15">
      <c r="A200" s="8"/>
      <c r="B200" s="8"/>
      <c r="C200" s="10"/>
      <c r="D200" s="9"/>
      <c r="E200" s="8"/>
      <c r="F200" s="8"/>
      <c r="G200" s="8"/>
      <c r="H200" s="8"/>
      <c r="I200" s="8"/>
      <c r="J200" s="8"/>
      <c r="K200" s="8"/>
    </row>
    <row r="201" spans="1:11" ht="15" customHeight="1" x14ac:dyDescent="0.15">
      <c r="A201" s="8"/>
      <c r="B201" s="8"/>
      <c r="C201" s="10"/>
      <c r="D201" s="9"/>
      <c r="E201" s="8"/>
      <c r="F201" s="8"/>
      <c r="G201" s="8"/>
      <c r="H201" s="8"/>
      <c r="I201" s="8"/>
      <c r="J201" s="8"/>
      <c r="K201" s="8"/>
    </row>
    <row r="202" spans="1:11" ht="15" customHeight="1" x14ac:dyDescent="0.15">
      <c r="A202" s="8"/>
      <c r="B202" s="8"/>
      <c r="C202" s="10"/>
      <c r="D202" s="9"/>
      <c r="E202" s="8"/>
      <c r="F202" s="8"/>
      <c r="G202" s="8"/>
      <c r="H202" s="8"/>
      <c r="I202" s="8"/>
      <c r="J202" s="8"/>
      <c r="K202" s="8"/>
    </row>
    <row r="203" spans="1:11" ht="15" customHeight="1" x14ac:dyDescent="0.15">
      <c r="A203" s="8"/>
      <c r="B203" s="8"/>
      <c r="C203" s="10"/>
      <c r="D203" s="9"/>
      <c r="E203" s="8"/>
      <c r="F203" s="8"/>
      <c r="G203" s="8"/>
      <c r="H203" s="8"/>
      <c r="I203" s="8"/>
      <c r="J203" s="8"/>
      <c r="K203" s="8"/>
    </row>
    <row r="204" spans="1:11" ht="15" customHeight="1" x14ac:dyDescent="0.15">
      <c r="A204" s="8"/>
      <c r="B204" s="8"/>
      <c r="C204" s="10"/>
      <c r="D204" s="9"/>
      <c r="E204" s="8"/>
      <c r="F204" s="8"/>
      <c r="G204" s="8"/>
      <c r="H204" s="8"/>
      <c r="I204" s="8"/>
      <c r="J204" s="8"/>
      <c r="K204" s="8"/>
    </row>
    <row r="205" spans="1:11" ht="15" customHeight="1" x14ac:dyDescent="0.15">
      <c r="A205" s="8"/>
      <c r="B205" s="8"/>
      <c r="C205" s="10"/>
      <c r="D205" s="9"/>
      <c r="E205" s="8"/>
      <c r="F205" s="8"/>
      <c r="G205" s="8"/>
      <c r="H205" s="8"/>
      <c r="I205" s="8"/>
      <c r="J205" s="8"/>
      <c r="K205" s="8"/>
    </row>
    <row r="206" spans="1:11" ht="15" customHeight="1" x14ac:dyDescent="0.15">
      <c r="A206" s="8"/>
      <c r="B206" s="8"/>
      <c r="C206" s="10"/>
      <c r="D206" s="9"/>
      <c r="E206" s="8"/>
      <c r="F206" s="8"/>
      <c r="G206" s="8"/>
      <c r="H206" s="8"/>
      <c r="I206" s="8"/>
      <c r="J206" s="8"/>
      <c r="K206" s="8"/>
    </row>
    <row r="207" spans="1:11" ht="15" customHeight="1" x14ac:dyDescent="0.15">
      <c r="A207" s="8"/>
      <c r="B207" s="8"/>
      <c r="C207" s="10"/>
      <c r="D207" s="9"/>
      <c r="E207" s="8"/>
      <c r="F207" s="8"/>
      <c r="G207" s="8"/>
      <c r="H207" s="8"/>
      <c r="I207" s="8"/>
      <c r="J207" s="8"/>
      <c r="K207" s="8"/>
    </row>
    <row r="208" spans="1:11" ht="15" customHeight="1" x14ac:dyDescent="0.15">
      <c r="A208" s="8"/>
      <c r="B208" s="8"/>
      <c r="C208" s="10"/>
      <c r="D208" s="9"/>
      <c r="E208" s="8"/>
      <c r="F208" s="8"/>
      <c r="G208" s="8"/>
      <c r="H208" s="8"/>
      <c r="I208" s="8"/>
      <c r="J208" s="8"/>
      <c r="K208" s="8"/>
    </row>
    <row r="209" spans="1:11" ht="15" customHeight="1" x14ac:dyDescent="0.15">
      <c r="A209" s="8"/>
      <c r="B209" s="8"/>
      <c r="C209" s="10"/>
      <c r="D209" s="9"/>
      <c r="E209" s="8"/>
      <c r="F209" s="8"/>
      <c r="G209" s="8"/>
      <c r="H209" s="8"/>
      <c r="I209" s="8"/>
      <c r="J209" s="8"/>
      <c r="K209" s="8"/>
    </row>
    <row r="210" spans="1:11" ht="15" customHeight="1" x14ac:dyDescent="0.15">
      <c r="A210" s="8"/>
      <c r="B210" s="8"/>
      <c r="C210" s="10"/>
      <c r="D210" s="9"/>
      <c r="E210" s="8"/>
      <c r="F210" s="8"/>
      <c r="G210" s="8"/>
      <c r="H210" s="8"/>
      <c r="I210" s="8"/>
      <c r="J210" s="8"/>
      <c r="K210" s="8"/>
    </row>
    <row r="211" spans="1:11" ht="15" customHeight="1" x14ac:dyDescent="0.15">
      <c r="A211" s="8"/>
      <c r="B211" s="8"/>
      <c r="C211" s="10"/>
      <c r="D211" s="9"/>
      <c r="E211" s="8"/>
      <c r="F211" s="8"/>
      <c r="G211" s="8"/>
      <c r="H211" s="8"/>
      <c r="I211" s="8"/>
      <c r="J211" s="8"/>
      <c r="K211" s="8"/>
    </row>
    <row r="212" spans="1:11" ht="15" customHeight="1" x14ac:dyDescent="0.15">
      <c r="A212" s="8"/>
      <c r="B212" s="8"/>
      <c r="C212" s="10"/>
      <c r="D212" s="9"/>
      <c r="E212" s="8"/>
      <c r="F212" s="8"/>
      <c r="G212" s="8"/>
      <c r="H212" s="8"/>
      <c r="I212" s="8"/>
      <c r="J212" s="8"/>
      <c r="K212" s="8"/>
    </row>
    <row r="213" spans="1:11" ht="15" customHeight="1" x14ac:dyDescent="0.15">
      <c r="A213" s="8"/>
      <c r="B213" s="8"/>
      <c r="C213" s="10"/>
      <c r="D213" s="9"/>
      <c r="E213" s="8"/>
      <c r="F213" s="8"/>
      <c r="G213" s="8"/>
      <c r="H213" s="8"/>
      <c r="I213" s="8"/>
      <c r="J213" s="8"/>
      <c r="K213" s="8"/>
    </row>
    <row r="214" spans="1:11" ht="15" customHeight="1" x14ac:dyDescent="0.15">
      <c r="A214" s="8"/>
      <c r="B214" s="8"/>
      <c r="C214" s="10"/>
      <c r="D214" s="9"/>
      <c r="E214" s="8"/>
      <c r="F214" s="8"/>
      <c r="G214" s="8"/>
      <c r="H214" s="8"/>
      <c r="I214" s="8"/>
      <c r="J214" s="8"/>
      <c r="K214" s="8"/>
    </row>
    <row r="215" spans="1:11" ht="15" customHeight="1" x14ac:dyDescent="0.15">
      <c r="A215" s="8"/>
      <c r="B215" s="8"/>
      <c r="C215" s="10"/>
      <c r="D215" s="9"/>
      <c r="E215" s="8"/>
      <c r="F215" s="8"/>
      <c r="G215" s="8"/>
      <c r="H215" s="8"/>
      <c r="I215" s="8"/>
      <c r="J215" s="8"/>
      <c r="K215" s="8"/>
    </row>
    <row r="216" spans="1:11" ht="15" customHeight="1" x14ac:dyDescent="0.15">
      <c r="A216" s="8"/>
      <c r="B216" s="8"/>
      <c r="C216" s="10"/>
      <c r="D216" s="9"/>
      <c r="E216" s="8"/>
      <c r="F216" s="8"/>
      <c r="G216" s="8"/>
      <c r="H216" s="8"/>
      <c r="I216" s="8"/>
      <c r="J216" s="8"/>
      <c r="K216" s="8"/>
    </row>
    <row r="217" spans="1:11" ht="15" customHeight="1" x14ac:dyDescent="0.15">
      <c r="A217" s="8"/>
      <c r="B217" s="8"/>
      <c r="C217" s="10"/>
      <c r="D217" s="9"/>
      <c r="E217" s="8"/>
      <c r="F217" s="8"/>
      <c r="G217" s="8"/>
      <c r="H217" s="8"/>
      <c r="I217" s="8"/>
      <c r="J217" s="8"/>
      <c r="K217" s="8"/>
    </row>
    <row r="218" spans="1:11" ht="15" customHeight="1" x14ac:dyDescent="0.15">
      <c r="A218" s="8"/>
      <c r="B218" s="8"/>
      <c r="C218" s="10"/>
      <c r="D218" s="9"/>
      <c r="E218" s="8"/>
      <c r="F218" s="8"/>
      <c r="G218" s="8"/>
      <c r="H218" s="8"/>
      <c r="I218" s="8"/>
      <c r="J218" s="8"/>
      <c r="K218" s="8"/>
    </row>
    <row r="219" spans="1:11" ht="15" customHeight="1" x14ac:dyDescent="0.15">
      <c r="A219" s="8"/>
      <c r="B219" s="8"/>
      <c r="C219" s="10"/>
      <c r="D219" s="9"/>
      <c r="E219" s="8"/>
      <c r="F219" s="8"/>
      <c r="G219" s="8"/>
      <c r="H219" s="8"/>
      <c r="I219" s="8"/>
      <c r="J219" s="8"/>
      <c r="K219" s="8"/>
    </row>
    <row r="220" spans="1:11" ht="15" customHeight="1" x14ac:dyDescent="0.15">
      <c r="A220" s="8"/>
      <c r="B220" s="8"/>
      <c r="C220" s="10"/>
      <c r="D220" s="9"/>
      <c r="E220" s="8"/>
      <c r="F220" s="8"/>
      <c r="G220" s="8"/>
      <c r="H220" s="8"/>
      <c r="I220" s="8"/>
      <c r="J220" s="8"/>
      <c r="K220" s="8"/>
    </row>
    <row r="221" spans="1:11" ht="15" customHeight="1" x14ac:dyDescent="0.15">
      <c r="A221" s="8"/>
      <c r="B221" s="8"/>
      <c r="C221" s="10"/>
      <c r="D221" s="9"/>
      <c r="E221" s="8"/>
      <c r="F221" s="8"/>
      <c r="G221" s="8"/>
      <c r="H221" s="8"/>
      <c r="I221" s="8"/>
      <c r="J221" s="8"/>
      <c r="K221" s="8"/>
    </row>
    <row r="222" spans="1:11" ht="15" customHeight="1" x14ac:dyDescent="0.15">
      <c r="A222" s="8"/>
      <c r="B222" s="8"/>
      <c r="C222" s="10"/>
      <c r="D222" s="9"/>
      <c r="E222" s="8"/>
      <c r="F222" s="8"/>
      <c r="G222" s="8"/>
      <c r="H222" s="8"/>
      <c r="I222" s="8"/>
      <c r="J222" s="8"/>
      <c r="K222" s="8"/>
    </row>
    <row r="223" spans="1:11" ht="15" customHeight="1" x14ac:dyDescent="0.15">
      <c r="A223" s="8"/>
      <c r="B223" s="8"/>
      <c r="C223" s="10"/>
      <c r="D223" s="9"/>
      <c r="E223" s="8"/>
      <c r="F223" s="8"/>
      <c r="G223" s="8"/>
      <c r="H223" s="8"/>
      <c r="I223" s="8"/>
      <c r="J223" s="8"/>
      <c r="K223" s="8"/>
    </row>
    <row r="224" spans="1:11" ht="15" customHeight="1" x14ac:dyDescent="0.15">
      <c r="A224" s="8"/>
      <c r="B224" s="8"/>
      <c r="C224" s="10"/>
      <c r="D224" s="9"/>
      <c r="E224" s="8"/>
      <c r="F224" s="8"/>
      <c r="G224" s="8"/>
      <c r="H224" s="8"/>
      <c r="I224" s="8"/>
      <c r="J224" s="8"/>
      <c r="K224" s="8"/>
    </row>
    <row r="225" spans="1:11" ht="15" customHeight="1" x14ac:dyDescent="0.15">
      <c r="A225" s="8"/>
      <c r="B225" s="8"/>
      <c r="C225" s="10"/>
      <c r="D225" s="9"/>
      <c r="E225" s="8"/>
      <c r="F225" s="8"/>
      <c r="G225" s="8"/>
      <c r="H225" s="8"/>
      <c r="I225" s="8"/>
      <c r="J225" s="8"/>
      <c r="K225" s="8"/>
    </row>
    <row r="226" spans="1:11" ht="15" customHeight="1" x14ac:dyDescent="0.15">
      <c r="A226" s="8"/>
      <c r="B226" s="8"/>
      <c r="C226" s="10"/>
      <c r="D226" s="9"/>
      <c r="E226" s="8"/>
      <c r="F226" s="8"/>
      <c r="G226" s="8"/>
      <c r="H226" s="8"/>
      <c r="I226" s="8"/>
      <c r="J226" s="8"/>
      <c r="K226" s="8"/>
    </row>
    <row r="227" spans="1:11" ht="15" customHeight="1" x14ac:dyDescent="0.15">
      <c r="A227" s="8"/>
      <c r="B227" s="8"/>
      <c r="C227" s="10"/>
      <c r="D227" s="9"/>
      <c r="E227" s="8"/>
      <c r="F227" s="8"/>
      <c r="G227" s="8"/>
      <c r="H227" s="8"/>
      <c r="I227" s="8"/>
      <c r="J227" s="8"/>
      <c r="K227" s="8"/>
    </row>
    <row r="228" spans="1:11" ht="15" customHeight="1" x14ac:dyDescent="0.15">
      <c r="A228" s="8"/>
      <c r="B228" s="8"/>
      <c r="C228" s="10"/>
      <c r="D228" s="9"/>
      <c r="E228" s="8"/>
      <c r="F228" s="8"/>
      <c r="G228" s="8"/>
      <c r="H228" s="8"/>
      <c r="I228" s="8"/>
      <c r="J228" s="8"/>
      <c r="K228" s="8"/>
    </row>
    <row r="229" spans="1:11" ht="15" customHeight="1" x14ac:dyDescent="0.15">
      <c r="A229" s="8"/>
      <c r="B229" s="8"/>
      <c r="C229" s="10"/>
      <c r="D229" s="9"/>
      <c r="E229" s="8"/>
      <c r="F229" s="8"/>
      <c r="G229" s="8"/>
      <c r="H229" s="8"/>
      <c r="I229" s="8"/>
      <c r="J229" s="8"/>
      <c r="K229" s="8"/>
    </row>
    <row r="230" spans="1:11" ht="15" customHeight="1" x14ac:dyDescent="0.15">
      <c r="A230" s="8"/>
      <c r="B230" s="8"/>
      <c r="C230" s="10"/>
      <c r="D230" s="9"/>
      <c r="E230" s="8"/>
      <c r="F230" s="8"/>
      <c r="G230" s="8"/>
      <c r="H230" s="8"/>
      <c r="I230" s="8"/>
      <c r="J230" s="8"/>
      <c r="K230" s="8"/>
    </row>
    <row r="231" spans="1:11" ht="15" customHeight="1" x14ac:dyDescent="0.15">
      <c r="A231" s="8"/>
      <c r="B231" s="8"/>
      <c r="C231" s="10"/>
      <c r="D231" s="9"/>
      <c r="E231" s="8"/>
      <c r="F231" s="8"/>
      <c r="G231" s="8"/>
      <c r="H231" s="8"/>
      <c r="I231" s="8"/>
      <c r="J231" s="8"/>
      <c r="K231" s="8"/>
    </row>
    <row r="232" spans="1:11" ht="15" customHeight="1" x14ac:dyDescent="0.15">
      <c r="A232" s="8"/>
      <c r="B232" s="8"/>
      <c r="C232" s="10"/>
      <c r="D232" s="9"/>
      <c r="E232" s="8"/>
      <c r="F232" s="8"/>
      <c r="G232" s="8"/>
      <c r="H232" s="8"/>
      <c r="I232" s="8"/>
      <c r="J232" s="8"/>
      <c r="K232" s="8"/>
    </row>
    <row r="233" spans="1:11" ht="15" customHeight="1" x14ac:dyDescent="0.15">
      <c r="A233" s="8"/>
      <c r="B233" s="8"/>
      <c r="C233" s="10"/>
      <c r="D233" s="9"/>
      <c r="E233" s="8"/>
      <c r="F233" s="8"/>
      <c r="G233" s="8"/>
      <c r="H233" s="8"/>
      <c r="I233" s="8"/>
      <c r="J233" s="8"/>
      <c r="K233" s="8"/>
    </row>
    <row r="234" spans="1:11" ht="15" customHeight="1" x14ac:dyDescent="0.15">
      <c r="A234" s="8"/>
      <c r="B234" s="8"/>
      <c r="C234" s="10"/>
      <c r="D234" s="9"/>
      <c r="E234" s="8"/>
      <c r="F234" s="8"/>
      <c r="G234" s="8"/>
      <c r="H234" s="8"/>
      <c r="I234" s="8"/>
      <c r="J234" s="8"/>
      <c r="K234" s="8"/>
    </row>
    <row r="235" spans="1:11" ht="15" customHeight="1" x14ac:dyDescent="0.15">
      <c r="A235" s="8"/>
      <c r="B235" s="8"/>
      <c r="C235" s="10"/>
      <c r="D235" s="9"/>
      <c r="E235" s="8"/>
      <c r="F235" s="8"/>
      <c r="G235" s="8"/>
      <c r="H235" s="8"/>
      <c r="I235" s="8"/>
      <c r="J235" s="8"/>
      <c r="K235" s="8"/>
    </row>
    <row r="236" spans="1:11" ht="15" customHeight="1" x14ac:dyDescent="0.15">
      <c r="A236" s="8"/>
      <c r="B236" s="8"/>
      <c r="C236" s="10"/>
      <c r="D236" s="9"/>
      <c r="E236" s="8"/>
      <c r="F236" s="8"/>
      <c r="G236" s="8"/>
      <c r="H236" s="8"/>
      <c r="I236" s="8"/>
      <c r="J236" s="8"/>
      <c r="K236" s="8"/>
    </row>
    <row r="237" spans="1:11" ht="15" customHeight="1" x14ac:dyDescent="0.15">
      <c r="A237" s="8"/>
      <c r="B237" s="8"/>
      <c r="C237" s="10"/>
      <c r="D237" s="9"/>
      <c r="E237" s="8"/>
      <c r="F237" s="8"/>
      <c r="G237" s="8"/>
      <c r="H237" s="8"/>
      <c r="I237" s="8"/>
      <c r="J237" s="8"/>
      <c r="K237" s="8"/>
    </row>
    <row r="238" spans="1:11" ht="15" customHeight="1" x14ac:dyDescent="0.15">
      <c r="A238" s="8"/>
      <c r="B238" s="8"/>
      <c r="C238" s="10"/>
      <c r="D238" s="9"/>
      <c r="E238" s="8"/>
      <c r="F238" s="8"/>
      <c r="G238" s="8"/>
      <c r="H238" s="8"/>
      <c r="I238" s="8"/>
      <c r="J238" s="8"/>
      <c r="K238" s="8"/>
    </row>
    <row r="239" spans="1:11" ht="15" customHeight="1" x14ac:dyDescent="0.15">
      <c r="A239" s="8"/>
      <c r="B239" s="8"/>
      <c r="C239" s="10"/>
      <c r="D239" s="9"/>
      <c r="E239" s="8"/>
      <c r="F239" s="8"/>
      <c r="G239" s="8"/>
      <c r="H239" s="8"/>
      <c r="I239" s="8"/>
      <c r="J239" s="8"/>
      <c r="K239" s="8"/>
    </row>
    <row r="240" spans="1:11" ht="15" customHeight="1" x14ac:dyDescent="0.15">
      <c r="A240" s="8"/>
      <c r="B240" s="8"/>
      <c r="C240" s="10"/>
      <c r="D240" s="9"/>
      <c r="E240" s="8"/>
      <c r="F240" s="8"/>
      <c r="G240" s="8"/>
      <c r="H240" s="8"/>
      <c r="I240" s="8"/>
      <c r="J240" s="8"/>
      <c r="K240" s="8"/>
    </row>
    <row r="241" spans="1:11" ht="15" customHeight="1" x14ac:dyDescent="0.15">
      <c r="A241" s="8"/>
      <c r="B241" s="8"/>
      <c r="C241" s="10"/>
      <c r="D241" s="9"/>
      <c r="E241" s="8"/>
      <c r="F241" s="8"/>
      <c r="G241" s="8"/>
      <c r="H241" s="8"/>
      <c r="I241" s="8"/>
      <c r="J241" s="8"/>
      <c r="K241" s="8"/>
    </row>
    <row r="242" spans="1:11" ht="15" customHeight="1" x14ac:dyDescent="0.15">
      <c r="A242" s="8"/>
      <c r="B242" s="8"/>
      <c r="C242" s="10"/>
      <c r="D242" s="9"/>
      <c r="E242" s="8"/>
      <c r="F242" s="8"/>
      <c r="G242" s="8"/>
      <c r="H242" s="8"/>
      <c r="I242" s="8"/>
      <c r="J242" s="8"/>
      <c r="K242" s="8"/>
    </row>
    <row r="243" spans="1:11" ht="15" customHeight="1" x14ac:dyDescent="0.15">
      <c r="A243" s="8"/>
      <c r="B243" s="8"/>
      <c r="C243" s="10"/>
      <c r="D243" s="9"/>
      <c r="E243" s="8"/>
      <c r="F243" s="8"/>
      <c r="G243" s="8"/>
      <c r="H243" s="8"/>
      <c r="I243" s="8"/>
      <c r="J243" s="8"/>
      <c r="K243" s="8"/>
    </row>
    <row r="244" spans="1:11" ht="15" customHeight="1" x14ac:dyDescent="0.15">
      <c r="A244" s="8"/>
      <c r="B244" s="8"/>
      <c r="C244" s="10"/>
      <c r="D244" s="9"/>
      <c r="E244" s="8"/>
      <c r="F244" s="8"/>
      <c r="G244" s="8"/>
      <c r="H244" s="8"/>
      <c r="I244" s="8"/>
      <c r="J244" s="8"/>
      <c r="K244" s="8"/>
    </row>
    <row r="245" spans="1:11" ht="15" customHeight="1" x14ac:dyDescent="0.15">
      <c r="A245" s="8"/>
      <c r="B245" s="8"/>
      <c r="C245" s="10"/>
      <c r="D245" s="9"/>
      <c r="E245" s="8"/>
      <c r="F245" s="8"/>
      <c r="G245" s="8"/>
      <c r="H245" s="8"/>
      <c r="I245" s="8"/>
      <c r="J245" s="8"/>
      <c r="K245" s="8"/>
    </row>
    <row r="246" spans="1:11" ht="15" customHeight="1" x14ac:dyDescent="0.15">
      <c r="A246" s="8"/>
      <c r="B246" s="8"/>
      <c r="C246" s="10"/>
      <c r="D246" s="9"/>
      <c r="E246" s="8"/>
      <c r="F246" s="8"/>
      <c r="G246" s="8"/>
      <c r="H246" s="8"/>
      <c r="I246" s="8"/>
      <c r="J246" s="8"/>
      <c r="K246" s="8"/>
    </row>
    <row r="247" spans="1:11" ht="15" customHeight="1" x14ac:dyDescent="0.15">
      <c r="A247" s="8"/>
      <c r="B247" s="8"/>
      <c r="C247" s="10"/>
      <c r="D247" s="9"/>
      <c r="E247" s="8"/>
      <c r="F247" s="8"/>
      <c r="G247" s="8"/>
      <c r="H247" s="8"/>
      <c r="I247" s="8"/>
      <c r="J247" s="8"/>
      <c r="K247" s="8"/>
    </row>
    <row r="248" spans="1:11" ht="15" customHeight="1" x14ac:dyDescent="0.15">
      <c r="A248" s="8"/>
      <c r="B248" s="8"/>
      <c r="C248" s="10"/>
      <c r="D248" s="9"/>
      <c r="E248" s="8"/>
      <c r="F248" s="8"/>
      <c r="G248" s="8"/>
      <c r="H248" s="8"/>
      <c r="I248" s="8"/>
      <c r="J248" s="8"/>
      <c r="K248" s="8"/>
    </row>
    <row r="249" spans="1:11" ht="15" customHeight="1" x14ac:dyDescent="0.15">
      <c r="A249" s="8"/>
      <c r="B249" s="8"/>
      <c r="C249" s="10"/>
      <c r="D249" s="9"/>
      <c r="E249" s="8"/>
      <c r="F249" s="8"/>
      <c r="G249" s="8"/>
      <c r="H249" s="8"/>
      <c r="I249" s="8"/>
      <c r="J249" s="8"/>
      <c r="K249" s="8"/>
    </row>
    <row r="250" spans="1:11" ht="15" customHeight="1" x14ac:dyDescent="0.15">
      <c r="A250" s="8"/>
      <c r="B250" s="8"/>
      <c r="C250" s="10"/>
      <c r="D250" s="9"/>
      <c r="E250" s="8"/>
      <c r="F250" s="8"/>
      <c r="G250" s="8"/>
      <c r="H250" s="8"/>
      <c r="I250" s="8"/>
      <c r="J250" s="8"/>
      <c r="K250" s="8"/>
    </row>
    <row r="251" spans="1:11" ht="15" customHeight="1" x14ac:dyDescent="0.15">
      <c r="A251" s="8"/>
      <c r="B251" s="8"/>
      <c r="C251" s="10"/>
      <c r="D251" s="9"/>
      <c r="E251" s="8"/>
      <c r="F251" s="8"/>
      <c r="G251" s="8"/>
      <c r="H251" s="8"/>
      <c r="I251" s="8"/>
      <c r="J251" s="8"/>
      <c r="K251" s="8"/>
    </row>
    <row r="252" spans="1:11" ht="15" customHeight="1" x14ac:dyDescent="0.15">
      <c r="A252" s="8"/>
      <c r="B252" s="8"/>
      <c r="C252" s="10"/>
      <c r="D252" s="9"/>
      <c r="E252" s="8"/>
      <c r="F252" s="8"/>
      <c r="G252" s="8"/>
      <c r="H252" s="8"/>
      <c r="I252" s="8"/>
      <c r="J252" s="8"/>
      <c r="K252" s="8"/>
    </row>
    <row r="253" spans="1:11" ht="15" customHeight="1" x14ac:dyDescent="0.15">
      <c r="A253" s="8"/>
      <c r="B253" s="8"/>
      <c r="C253" s="10"/>
      <c r="D253" s="9"/>
      <c r="E253" s="8"/>
      <c r="F253" s="8"/>
      <c r="G253" s="8"/>
      <c r="H253" s="8"/>
      <c r="I253" s="8"/>
      <c r="J253" s="8"/>
      <c r="K253" s="8"/>
    </row>
    <row r="254" spans="1:11" ht="15" customHeight="1" x14ac:dyDescent="0.15">
      <c r="A254" s="8"/>
      <c r="B254" s="8"/>
      <c r="C254" s="10"/>
      <c r="D254" s="9"/>
      <c r="E254" s="8"/>
      <c r="F254" s="8"/>
      <c r="G254" s="8"/>
      <c r="H254" s="8"/>
      <c r="I254" s="8"/>
      <c r="J254" s="8"/>
      <c r="K254" s="8"/>
    </row>
    <row r="255" spans="1:11" ht="15" customHeight="1" x14ac:dyDescent="0.15">
      <c r="A255" s="8"/>
      <c r="B255" s="8"/>
      <c r="C255" s="10"/>
      <c r="D255" s="9"/>
      <c r="E255" s="8"/>
      <c r="F255" s="8"/>
      <c r="G255" s="8"/>
      <c r="H255" s="8"/>
      <c r="I255" s="8"/>
      <c r="J255" s="8"/>
      <c r="K255" s="8"/>
    </row>
    <row r="256" spans="1:11" ht="15" customHeight="1" x14ac:dyDescent="0.15">
      <c r="A256" s="8"/>
      <c r="B256" s="8"/>
      <c r="C256" s="10"/>
      <c r="D256" s="9"/>
      <c r="E256" s="8"/>
      <c r="F256" s="8"/>
      <c r="G256" s="8"/>
      <c r="H256" s="8"/>
      <c r="I256" s="8"/>
      <c r="J256" s="8"/>
      <c r="K256" s="8"/>
    </row>
    <row r="257" spans="1:11" ht="15" customHeight="1" x14ac:dyDescent="0.15">
      <c r="A257" s="8"/>
      <c r="B257" s="8"/>
      <c r="C257" s="10"/>
      <c r="D257" s="9"/>
      <c r="E257" s="8"/>
      <c r="F257" s="8"/>
      <c r="G257" s="8"/>
      <c r="H257" s="8"/>
      <c r="I257" s="8"/>
      <c r="J257" s="8"/>
      <c r="K257" s="8"/>
    </row>
    <row r="258" spans="1:11" ht="15" customHeight="1" x14ac:dyDescent="0.15">
      <c r="A258" s="8"/>
      <c r="B258" s="8"/>
      <c r="C258" s="10"/>
      <c r="D258" s="9"/>
      <c r="E258" s="8"/>
      <c r="F258" s="8"/>
      <c r="G258" s="8"/>
      <c r="H258" s="8"/>
      <c r="I258" s="8"/>
      <c r="J258" s="8"/>
      <c r="K258" s="8"/>
    </row>
    <row r="259" spans="1:11" ht="15" customHeight="1" x14ac:dyDescent="0.15">
      <c r="A259" s="8"/>
      <c r="B259" s="8"/>
      <c r="C259" s="10"/>
      <c r="D259" s="9"/>
      <c r="E259" s="8"/>
      <c r="F259" s="8"/>
      <c r="G259" s="8"/>
      <c r="H259" s="8"/>
      <c r="I259" s="8"/>
      <c r="J259" s="8"/>
      <c r="K259" s="8"/>
    </row>
    <row r="260" spans="1:11" ht="15" customHeight="1" x14ac:dyDescent="0.15">
      <c r="A260" s="8"/>
      <c r="B260" s="8"/>
      <c r="C260" s="10"/>
      <c r="D260" s="9"/>
      <c r="E260" s="8"/>
      <c r="F260" s="8"/>
      <c r="G260" s="8"/>
      <c r="H260" s="8"/>
      <c r="I260" s="8"/>
      <c r="J260" s="8"/>
      <c r="K260" s="8"/>
    </row>
    <row r="261" spans="1:11" ht="15" customHeight="1" x14ac:dyDescent="0.15">
      <c r="A261" s="8"/>
      <c r="B261" s="8"/>
      <c r="C261" s="10"/>
      <c r="D261" s="9"/>
      <c r="E261" s="8"/>
      <c r="F261" s="8"/>
      <c r="G261" s="8"/>
      <c r="H261" s="8"/>
      <c r="I261" s="8"/>
      <c r="J261" s="8"/>
      <c r="K261" s="8"/>
    </row>
    <row r="262" spans="1:11" ht="15" customHeight="1" x14ac:dyDescent="0.15">
      <c r="A262" s="8"/>
      <c r="B262" s="8"/>
      <c r="C262" s="10"/>
      <c r="D262" s="9"/>
      <c r="E262" s="8"/>
      <c r="F262" s="8"/>
      <c r="G262" s="8"/>
      <c r="H262" s="8"/>
      <c r="I262" s="8"/>
      <c r="J262" s="8"/>
      <c r="K262" s="8"/>
    </row>
    <row r="263" spans="1:11" ht="15" customHeight="1" x14ac:dyDescent="0.15">
      <c r="A263" s="8"/>
      <c r="B263" s="8"/>
      <c r="C263" s="10"/>
      <c r="D263" s="9"/>
      <c r="E263" s="8"/>
      <c r="F263" s="8"/>
      <c r="G263" s="8"/>
      <c r="H263" s="8"/>
      <c r="I263" s="8"/>
      <c r="J263" s="8"/>
      <c r="K263" s="8"/>
    </row>
    <row r="264" spans="1:11" ht="15" customHeight="1" x14ac:dyDescent="0.15">
      <c r="A264" s="8"/>
      <c r="B264" s="8"/>
      <c r="C264" s="10"/>
      <c r="D264" s="9"/>
      <c r="E264" s="8"/>
      <c r="F264" s="8"/>
      <c r="G264" s="8"/>
      <c r="H264" s="8"/>
      <c r="I264" s="8"/>
      <c r="J264" s="8"/>
      <c r="K264" s="8"/>
    </row>
    <row r="265" spans="1:11" ht="15" customHeight="1" x14ac:dyDescent="0.15">
      <c r="A265" s="8"/>
      <c r="B265" s="8"/>
      <c r="C265" s="10"/>
      <c r="D265" s="9"/>
      <c r="E265" s="8"/>
      <c r="F265" s="8"/>
      <c r="G265" s="8"/>
      <c r="H265" s="8"/>
      <c r="I265" s="8"/>
      <c r="J265" s="8"/>
      <c r="K265" s="8"/>
    </row>
    <row r="266" spans="1:11" ht="15" customHeight="1" x14ac:dyDescent="0.15">
      <c r="A266" s="8"/>
      <c r="B266" s="8"/>
      <c r="C266" s="10"/>
      <c r="D266" s="9"/>
      <c r="E266" s="8"/>
      <c r="F266" s="8"/>
      <c r="G266" s="8"/>
      <c r="H266" s="8"/>
      <c r="I266" s="8"/>
      <c r="J266" s="8"/>
      <c r="K266" s="8"/>
    </row>
    <row r="267" spans="1:11" ht="15" customHeight="1" x14ac:dyDescent="0.15">
      <c r="A267" s="8"/>
      <c r="B267" s="8"/>
      <c r="C267" s="10"/>
      <c r="D267" s="9"/>
      <c r="E267" s="8"/>
      <c r="F267" s="8"/>
      <c r="G267" s="8"/>
      <c r="H267" s="8"/>
      <c r="I267" s="8"/>
      <c r="J267" s="8"/>
      <c r="K267" s="8"/>
    </row>
    <row r="268" spans="1:11" ht="15" customHeight="1" x14ac:dyDescent="0.15">
      <c r="A268" s="8"/>
      <c r="B268" s="8"/>
      <c r="C268" s="10"/>
      <c r="D268" s="9"/>
      <c r="E268" s="8"/>
      <c r="F268" s="8"/>
      <c r="G268" s="8"/>
      <c r="H268" s="8"/>
      <c r="I268" s="8"/>
      <c r="J268" s="8"/>
      <c r="K268" s="8"/>
    </row>
    <row r="269" spans="1:11" ht="15" customHeight="1" x14ac:dyDescent="0.15">
      <c r="A269" s="8"/>
      <c r="B269" s="8"/>
      <c r="C269" s="10"/>
      <c r="D269" s="9"/>
      <c r="E269" s="8"/>
      <c r="F269" s="8"/>
      <c r="G269" s="8"/>
      <c r="H269" s="8"/>
      <c r="I269" s="8"/>
      <c r="J269" s="8"/>
      <c r="K269" s="8"/>
    </row>
    <row r="270" spans="1:11" ht="15" customHeight="1" x14ac:dyDescent="0.15">
      <c r="A270" s="8"/>
      <c r="B270" s="8"/>
      <c r="C270" s="10"/>
      <c r="D270" s="9"/>
      <c r="E270" s="8"/>
      <c r="F270" s="8"/>
      <c r="G270" s="8"/>
      <c r="H270" s="8"/>
      <c r="I270" s="8"/>
      <c r="J270" s="8"/>
      <c r="K270" s="8"/>
    </row>
    <row r="271" spans="1:11" ht="15" customHeight="1" x14ac:dyDescent="0.15">
      <c r="A271" s="8"/>
      <c r="B271" s="8"/>
      <c r="C271" s="10"/>
      <c r="D271" s="9"/>
      <c r="E271" s="8"/>
      <c r="F271" s="8"/>
      <c r="G271" s="8"/>
      <c r="H271" s="8"/>
      <c r="I271" s="8"/>
      <c r="J271" s="8"/>
      <c r="K271" s="8"/>
    </row>
    <row r="272" spans="1:11" ht="15" customHeight="1" x14ac:dyDescent="0.15">
      <c r="A272" s="8"/>
      <c r="B272" s="8"/>
      <c r="C272" s="10"/>
      <c r="D272" s="9"/>
      <c r="E272" s="8"/>
      <c r="F272" s="8"/>
      <c r="G272" s="8"/>
      <c r="H272" s="8"/>
      <c r="I272" s="8"/>
      <c r="J272" s="8"/>
      <c r="K272" s="8"/>
    </row>
    <row r="273" spans="1:11" ht="15" customHeight="1" x14ac:dyDescent="0.15">
      <c r="A273" s="8"/>
      <c r="B273" s="8"/>
      <c r="C273" s="10"/>
      <c r="D273" s="9"/>
      <c r="E273" s="8"/>
      <c r="F273" s="8"/>
      <c r="G273" s="8"/>
      <c r="H273" s="8"/>
      <c r="I273" s="8"/>
      <c r="J273" s="8"/>
      <c r="K273" s="8"/>
    </row>
    <row r="274" spans="1:11" ht="15" customHeight="1" x14ac:dyDescent="0.15">
      <c r="A274" s="8"/>
      <c r="B274" s="8"/>
      <c r="C274" s="10"/>
      <c r="D274" s="9"/>
      <c r="E274" s="8"/>
      <c r="F274" s="8"/>
      <c r="G274" s="8"/>
      <c r="H274" s="8"/>
      <c r="I274" s="8"/>
      <c r="J274" s="8"/>
      <c r="K274" s="8"/>
    </row>
    <row r="275" spans="1:11" ht="15" customHeight="1" x14ac:dyDescent="0.15">
      <c r="A275" s="8"/>
      <c r="B275" s="8"/>
      <c r="C275" s="10"/>
      <c r="D275" s="9"/>
      <c r="E275" s="8"/>
      <c r="F275" s="8"/>
      <c r="G275" s="8"/>
      <c r="H275" s="8"/>
      <c r="I275" s="8"/>
      <c r="J275" s="8"/>
      <c r="K275" s="8"/>
    </row>
    <row r="276" spans="1:11" ht="15" customHeight="1" x14ac:dyDescent="0.15">
      <c r="A276" s="8"/>
      <c r="B276" s="8"/>
      <c r="C276" s="10"/>
      <c r="D276" s="9"/>
      <c r="E276" s="8"/>
      <c r="F276" s="8"/>
      <c r="G276" s="8"/>
      <c r="H276" s="8"/>
      <c r="I276" s="8"/>
      <c r="J276" s="8"/>
      <c r="K276" s="8"/>
    </row>
    <row r="277" spans="1:11" ht="15" customHeight="1" x14ac:dyDescent="0.15">
      <c r="A277" s="8"/>
      <c r="B277" s="8"/>
      <c r="C277" s="10"/>
      <c r="D277" s="9"/>
      <c r="E277" s="8"/>
      <c r="F277" s="8"/>
      <c r="G277" s="8"/>
      <c r="H277" s="8"/>
      <c r="I277" s="8"/>
      <c r="J277" s="8"/>
      <c r="K277" s="8"/>
    </row>
    <row r="278" spans="1:11" ht="15" customHeight="1" x14ac:dyDescent="0.15">
      <c r="A278" s="8"/>
      <c r="B278" s="8"/>
      <c r="C278" s="10"/>
      <c r="D278" s="9"/>
      <c r="E278" s="8"/>
      <c r="F278" s="8"/>
      <c r="G278" s="8"/>
      <c r="H278" s="8"/>
      <c r="I278" s="8"/>
      <c r="J278" s="8"/>
      <c r="K278" s="8"/>
    </row>
    <row r="279" spans="1:11" ht="15" customHeight="1" x14ac:dyDescent="0.15">
      <c r="A279" s="8"/>
      <c r="B279" s="8"/>
      <c r="C279" s="10"/>
      <c r="D279" s="9"/>
      <c r="E279" s="8"/>
      <c r="F279" s="8"/>
      <c r="G279" s="8"/>
      <c r="H279" s="8"/>
      <c r="I279" s="8"/>
      <c r="J279" s="8"/>
      <c r="K279" s="8"/>
    </row>
    <row r="280" spans="1:11" ht="15" customHeight="1" x14ac:dyDescent="0.15">
      <c r="A280" s="8"/>
      <c r="B280" s="8"/>
      <c r="C280" s="10"/>
      <c r="D280" s="9"/>
      <c r="E280" s="8"/>
      <c r="F280" s="8"/>
      <c r="G280" s="8"/>
      <c r="H280" s="8"/>
      <c r="I280" s="8"/>
      <c r="J280" s="8"/>
      <c r="K280" s="8"/>
    </row>
    <row r="281" spans="1:11" ht="15" customHeight="1" x14ac:dyDescent="0.15">
      <c r="A281" s="8"/>
      <c r="B281" s="8"/>
      <c r="C281" s="10"/>
      <c r="D281" s="9"/>
      <c r="E281" s="8"/>
      <c r="F281" s="8"/>
      <c r="G281" s="8"/>
      <c r="H281" s="8"/>
      <c r="I281" s="8"/>
      <c r="J281" s="8"/>
      <c r="K281" s="8"/>
    </row>
    <row r="282" spans="1:11" ht="15" customHeight="1" x14ac:dyDescent="0.15">
      <c r="A282" s="8"/>
      <c r="B282" s="8"/>
      <c r="C282" s="10"/>
      <c r="D282" s="9"/>
      <c r="E282" s="8"/>
      <c r="F282" s="8"/>
      <c r="G282" s="8"/>
      <c r="H282" s="8"/>
      <c r="I282" s="8"/>
      <c r="J282" s="8"/>
      <c r="K282" s="8"/>
    </row>
    <row r="283" spans="1:11" ht="15" customHeight="1" x14ac:dyDescent="0.15">
      <c r="A283" s="8"/>
      <c r="B283" s="8"/>
      <c r="C283" s="10"/>
      <c r="D283" s="9"/>
      <c r="E283" s="8"/>
      <c r="F283" s="8"/>
      <c r="G283" s="8"/>
      <c r="H283" s="8"/>
      <c r="I283" s="8"/>
      <c r="J283" s="8"/>
      <c r="K283" s="8"/>
    </row>
    <row r="284" spans="1:11" ht="15" customHeight="1" x14ac:dyDescent="0.15">
      <c r="A284" s="8"/>
      <c r="B284" s="8"/>
      <c r="C284" s="10"/>
      <c r="D284" s="9"/>
      <c r="E284" s="8"/>
      <c r="F284" s="8"/>
      <c r="G284" s="8"/>
      <c r="H284" s="8"/>
      <c r="I284" s="8"/>
      <c r="J284" s="8"/>
      <c r="K284" s="8"/>
    </row>
    <row r="285" spans="1:11" ht="15" customHeight="1" x14ac:dyDescent="0.15">
      <c r="A285" s="8"/>
      <c r="B285" s="8"/>
      <c r="C285" s="10"/>
      <c r="D285" s="9"/>
      <c r="E285" s="8"/>
      <c r="F285" s="8"/>
      <c r="G285" s="8"/>
      <c r="H285" s="8"/>
      <c r="I285" s="8"/>
      <c r="J285" s="8"/>
      <c r="K285" s="8"/>
    </row>
    <row r="286" spans="1:11" ht="15" customHeight="1" x14ac:dyDescent="0.15">
      <c r="A286" s="8"/>
      <c r="B286" s="8"/>
      <c r="C286" s="10"/>
      <c r="D286" s="9"/>
      <c r="E286" s="8"/>
      <c r="F286" s="8"/>
      <c r="G286" s="8"/>
      <c r="H286" s="8"/>
      <c r="I286" s="8"/>
      <c r="J286" s="8"/>
      <c r="K286" s="8"/>
    </row>
    <row r="287" spans="1:11" ht="15" customHeight="1" x14ac:dyDescent="0.15">
      <c r="A287" s="8"/>
      <c r="B287" s="8"/>
      <c r="C287" s="10"/>
      <c r="D287" s="9"/>
      <c r="E287" s="8"/>
      <c r="F287" s="8"/>
      <c r="G287" s="8"/>
      <c r="H287" s="8"/>
      <c r="I287" s="8"/>
      <c r="J287" s="8"/>
      <c r="K287" s="8"/>
    </row>
    <row r="288" spans="1:11" ht="15" customHeight="1" x14ac:dyDescent="0.15">
      <c r="A288" s="8"/>
      <c r="B288" s="8"/>
      <c r="C288" s="10"/>
      <c r="D288" s="9"/>
      <c r="E288" s="8"/>
      <c r="F288" s="8"/>
      <c r="G288" s="8"/>
      <c r="H288" s="8"/>
      <c r="I288" s="8"/>
      <c r="J288" s="8"/>
      <c r="K288" s="8"/>
    </row>
    <row r="289" spans="1:11" ht="15" customHeight="1" x14ac:dyDescent="0.15">
      <c r="A289" s="8"/>
      <c r="B289" s="8"/>
      <c r="C289" s="10"/>
      <c r="D289" s="9"/>
      <c r="E289" s="8"/>
      <c r="F289" s="8"/>
      <c r="G289" s="8"/>
      <c r="H289" s="8"/>
      <c r="I289" s="8"/>
      <c r="J289" s="8"/>
      <c r="K289" s="8"/>
    </row>
    <row r="290" spans="1:11" ht="15" customHeight="1" x14ac:dyDescent="0.15">
      <c r="A290" s="8"/>
      <c r="B290" s="8"/>
      <c r="C290" s="10"/>
      <c r="D290" s="9"/>
      <c r="E290" s="8"/>
      <c r="F290" s="8"/>
      <c r="G290" s="8"/>
      <c r="H290" s="8"/>
      <c r="I290" s="8"/>
      <c r="J290" s="8"/>
      <c r="K290" s="8"/>
    </row>
    <row r="291" spans="1:11" ht="15" customHeight="1" x14ac:dyDescent="0.15">
      <c r="A291" s="8"/>
      <c r="B291" s="8"/>
      <c r="C291" s="10"/>
      <c r="D291" s="9"/>
      <c r="E291" s="8"/>
      <c r="F291" s="8"/>
      <c r="G291" s="8"/>
      <c r="H291" s="8"/>
      <c r="I291" s="8"/>
      <c r="J291" s="8"/>
      <c r="K291" s="8"/>
    </row>
    <row r="292" spans="1:11" ht="15" customHeight="1" x14ac:dyDescent="0.15">
      <c r="A292" s="8"/>
      <c r="B292" s="8"/>
      <c r="C292" s="10"/>
      <c r="D292" s="9"/>
      <c r="E292" s="8"/>
      <c r="F292" s="8"/>
      <c r="G292" s="8"/>
      <c r="H292" s="8"/>
      <c r="I292" s="8"/>
      <c r="J292" s="8"/>
      <c r="K292" s="8"/>
    </row>
    <row r="293" spans="1:11" ht="15" customHeight="1" x14ac:dyDescent="0.15">
      <c r="A293" s="8"/>
      <c r="B293" s="8"/>
      <c r="C293" s="10"/>
      <c r="D293" s="9"/>
      <c r="E293" s="8"/>
      <c r="F293" s="8"/>
      <c r="G293" s="8"/>
      <c r="H293" s="8"/>
      <c r="I293" s="8"/>
      <c r="J293" s="8"/>
      <c r="K293" s="8"/>
    </row>
    <row r="294" spans="1:11" ht="15" customHeight="1" x14ac:dyDescent="0.15">
      <c r="A294" s="8"/>
      <c r="B294" s="8"/>
      <c r="C294" s="10"/>
      <c r="D294" s="9"/>
      <c r="E294" s="8"/>
      <c r="F294" s="8"/>
      <c r="G294" s="8"/>
      <c r="H294" s="8"/>
      <c r="I294" s="8"/>
      <c r="J294" s="8"/>
      <c r="K294" s="8"/>
    </row>
    <row r="295" spans="1:11" ht="15" customHeight="1" x14ac:dyDescent="0.15">
      <c r="A295" s="8"/>
      <c r="B295" s="8"/>
      <c r="C295" s="10"/>
      <c r="D295" s="9"/>
      <c r="E295" s="8"/>
      <c r="F295" s="8"/>
      <c r="G295" s="8"/>
      <c r="H295" s="8"/>
      <c r="I295" s="8"/>
      <c r="J295" s="8"/>
      <c r="K295" s="8"/>
    </row>
    <row r="296" spans="1:11" ht="15" customHeight="1" x14ac:dyDescent="0.15">
      <c r="A296" s="8"/>
      <c r="B296" s="8"/>
      <c r="C296" s="10"/>
      <c r="D296" s="9"/>
      <c r="E296" s="8"/>
      <c r="F296" s="8"/>
      <c r="G296" s="8"/>
      <c r="H296" s="8"/>
      <c r="I296" s="8"/>
      <c r="J296" s="8"/>
      <c r="K296" s="8"/>
    </row>
    <row r="297" spans="1:11" ht="15" customHeight="1" x14ac:dyDescent="0.15">
      <c r="A297" s="8"/>
      <c r="B297" s="8"/>
      <c r="C297" s="10"/>
      <c r="D297" s="9"/>
      <c r="E297" s="8"/>
      <c r="F297" s="8"/>
      <c r="G297" s="8"/>
      <c r="H297" s="8"/>
      <c r="I297" s="8"/>
      <c r="J297" s="8"/>
      <c r="K297" s="8"/>
    </row>
    <row r="298" spans="1:11" ht="15" customHeight="1" x14ac:dyDescent="0.15">
      <c r="A298" s="8"/>
      <c r="B298" s="8"/>
      <c r="C298" s="10"/>
      <c r="D298" s="9"/>
      <c r="E298" s="8"/>
      <c r="F298" s="8"/>
      <c r="G298" s="8"/>
      <c r="H298" s="8"/>
      <c r="I298" s="8"/>
      <c r="J298" s="8"/>
      <c r="K298" s="8"/>
    </row>
    <row r="299" spans="1:11" ht="15" customHeight="1" x14ac:dyDescent="0.15">
      <c r="A299" s="8"/>
      <c r="B299" s="8"/>
      <c r="C299" s="10"/>
      <c r="D299" s="9"/>
      <c r="E299" s="8"/>
      <c r="F299" s="8"/>
      <c r="G299" s="8"/>
      <c r="H299" s="8"/>
      <c r="I299" s="8"/>
      <c r="J299" s="8"/>
      <c r="K299" s="8"/>
    </row>
    <row r="300" spans="1:11" ht="15" customHeight="1" x14ac:dyDescent="0.15">
      <c r="A300" s="8"/>
      <c r="B300" s="8"/>
      <c r="C300" s="10"/>
      <c r="D300" s="9"/>
      <c r="E300" s="8"/>
      <c r="F300" s="8"/>
      <c r="G300" s="8"/>
      <c r="H300" s="8"/>
      <c r="I300" s="8"/>
      <c r="J300" s="8"/>
      <c r="K300" s="8"/>
    </row>
    <row r="301" spans="1:11" ht="15" customHeight="1" x14ac:dyDescent="0.15">
      <c r="A301" s="8"/>
      <c r="B301" s="8"/>
      <c r="C301" s="10"/>
      <c r="D301" s="9"/>
      <c r="E301" s="8"/>
      <c r="F301" s="8"/>
      <c r="G301" s="8"/>
      <c r="H301" s="8"/>
      <c r="I301" s="8"/>
      <c r="J301" s="8"/>
      <c r="K301" s="8"/>
    </row>
    <row r="302" spans="1:11" ht="15" customHeight="1" x14ac:dyDescent="0.15">
      <c r="A302" s="8"/>
      <c r="B302" s="8"/>
      <c r="C302" s="10"/>
      <c r="D302" s="9"/>
      <c r="E302" s="8"/>
      <c r="F302" s="8"/>
      <c r="G302" s="8"/>
      <c r="H302" s="8"/>
      <c r="I302" s="8"/>
      <c r="J302" s="8"/>
      <c r="K302" s="8"/>
    </row>
    <row r="303" spans="1:11" ht="15" customHeight="1" x14ac:dyDescent="0.15">
      <c r="A303" s="8"/>
      <c r="B303" s="8"/>
      <c r="C303" s="10"/>
      <c r="D303" s="9"/>
      <c r="E303" s="8"/>
      <c r="F303" s="8"/>
      <c r="G303" s="8"/>
      <c r="H303" s="8"/>
      <c r="I303" s="8"/>
      <c r="J303" s="8"/>
      <c r="K303" s="8"/>
    </row>
    <row r="304" spans="1:11" ht="15" customHeight="1" x14ac:dyDescent="0.15">
      <c r="A304" s="8"/>
      <c r="B304" s="8"/>
      <c r="C304" s="10"/>
      <c r="D304" s="9"/>
      <c r="E304" s="8"/>
      <c r="F304" s="8"/>
      <c r="G304" s="8"/>
      <c r="H304" s="8"/>
      <c r="I304" s="8"/>
      <c r="J304" s="8"/>
      <c r="K304" s="8"/>
    </row>
    <row r="305" spans="1:11" ht="15" customHeight="1" x14ac:dyDescent="0.15">
      <c r="A305" s="8"/>
      <c r="B305" s="8"/>
      <c r="C305" s="10"/>
      <c r="D305" s="9"/>
      <c r="E305" s="8"/>
      <c r="F305" s="8"/>
      <c r="G305" s="8"/>
      <c r="H305" s="8"/>
      <c r="I305" s="8"/>
      <c r="J305" s="8"/>
      <c r="K305" s="8"/>
    </row>
    <row r="306" spans="1:11" ht="15" customHeight="1" x14ac:dyDescent="0.15">
      <c r="A306" s="8"/>
      <c r="B306" s="8"/>
      <c r="C306" s="10"/>
      <c r="D306" s="9"/>
      <c r="E306" s="8"/>
      <c r="F306" s="8"/>
      <c r="G306" s="8"/>
      <c r="H306" s="8"/>
      <c r="I306" s="8"/>
      <c r="J306" s="8"/>
      <c r="K306" s="8"/>
    </row>
    <row r="307" spans="1:11" ht="15" customHeight="1" x14ac:dyDescent="0.15">
      <c r="A307" s="8"/>
      <c r="B307" s="8"/>
      <c r="C307" s="10"/>
      <c r="D307" s="9"/>
      <c r="E307" s="8"/>
      <c r="F307" s="8"/>
      <c r="G307" s="8"/>
      <c r="H307" s="8"/>
      <c r="I307" s="8"/>
      <c r="J307" s="8"/>
      <c r="K307" s="8"/>
    </row>
    <row r="308" spans="1:11" ht="15" customHeight="1" x14ac:dyDescent="0.15">
      <c r="A308" s="8"/>
      <c r="B308" s="8"/>
      <c r="C308" s="10"/>
      <c r="D308" s="9"/>
      <c r="E308" s="8"/>
      <c r="F308" s="8"/>
      <c r="G308" s="8"/>
      <c r="H308" s="8"/>
      <c r="I308" s="8"/>
      <c r="J308" s="8"/>
      <c r="K308" s="8"/>
    </row>
    <row r="309" spans="1:11" ht="15" customHeight="1" x14ac:dyDescent="0.15">
      <c r="A309" s="8"/>
      <c r="B309" s="8"/>
      <c r="C309" s="10"/>
      <c r="D309" s="9"/>
      <c r="E309" s="8"/>
      <c r="F309" s="8"/>
      <c r="G309" s="8"/>
      <c r="H309" s="8"/>
      <c r="I309" s="8"/>
      <c r="J309" s="8"/>
      <c r="K309" s="8"/>
    </row>
    <row r="310" spans="1:11" ht="15" customHeight="1" x14ac:dyDescent="0.15">
      <c r="A310" s="8"/>
      <c r="B310" s="8"/>
      <c r="C310" s="10"/>
      <c r="D310" s="9"/>
      <c r="E310" s="8"/>
      <c r="F310" s="8"/>
      <c r="G310" s="8"/>
      <c r="H310" s="8"/>
      <c r="I310" s="8"/>
      <c r="J310" s="8"/>
      <c r="K310" s="8"/>
    </row>
    <row r="311" spans="1:11" ht="15" customHeight="1" x14ac:dyDescent="0.15">
      <c r="A311" s="8"/>
      <c r="B311" s="8"/>
      <c r="C311" s="10"/>
      <c r="D311" s="9"/>
      <c r="E311" s="8"/>
      <c r="F311" s="8"/>
      <c r="G311" s="8"/>
      <c r="H311" s="8"/>
      <c r="I311" s="8"/>
      <c r="J311" s="8"/>
      <c r="K311" s="8"/>
    </row>
    <row r="312" spans="1:11" ht="15" customHeight="1" x14ac:dyDescent="0.15">
      <c r="A312" s="8"/>
      <c r="B312" s="8"/>
      <c r="C312" s="10"/>
      <c r="D312" s="9"/>
      <c r="E312" s="8"/>
      <c r="F312" s="8"/>
      <c r="G312" s="8"/>
      <c r="H312" s="8"/>
      <c r="I312" s="8"/>
      <c r="J312" s="8"/>
      <c r="K312" s="8"/>
    </row>
    <row r="313" spans="1:11" ht="15" customHeight="1" x14ac:dyDescent="0.15">
      <c r="A313" s="8"/>
      <c r="B313" s="8"/>
      <c r="C313" s="10"/>
      <c r="D313" s="9"/>
      <c r="E313" s="8"/>
      <c r="F313" s="8"/>
      <c r="G313" s="8"/>
      <c r="H313" s="8"/>
      <c r="I313" s="8"/>
      <c r="J313" s="8"/>
      <c r="K313" s="8"/>
    </row>
    <row r="314" spans="1:11" ht="15" customHeight="1" x14ac:dyDescent="0.15">
      <c r="A314" s="8"/>
      <c r="B314" s="8"/>
      <c r="C314" s="10"/>
      <c r="D314" s="9"/>
      <c r="E314" s="8"/>
      <c r="F314" s="8"/>
      <c r="G314" s="8"/>
      <c r="H314" s="8"/>
      <c r="I314" s="8"/>
      <c r="J314" s="8"/>
      <c r="K314" s="8"/>
    </row>
    <row r="315" spans="1:11" ht="15" customHeight="1" x14ac:dyDescent="0.15">
      <c r="A315" s="8"/>
      <c r="B315" s="8"/>
      <c r="C315" s="10"/>
      <c r="D315" s="9"/>
      <c r="E315" s="8"/>
      <c r="F315" s="8"/>
      <c r="G315" s="8"/>
      <c r="H315" s="8"/>
      <c r="I315" s="8"/>
      <c r="J315" s="8"/>
      <c r="K315" s="8"/>
    </row>
    <row r="316" spans="1:11" ht="15" customHeight="1" x14ac:dyDescent="0.15">
      <c r="A316" s="8"/>
      <c r="B316" s="8"/>
      <c r="C316" s="10"/>
      <c r="D316" s="9"/>
      <c r="E316" s="8"/>
      <c r="F316" s="8"/>
      <c r="G316" s="8"/>
      <c r="H316" s="8"/>
      <c r="I316" s="8"/>
      <c r="J316" s="8"/>
      <c r="K316" s="8"/>
    </row>
    <row r="317" spans="1:11" ht="15" customHeight="1" x14ac:dyDescent="0.15">
      <c r="A317" s="8"/>
      <c r="B317" s="8"/>
      <c r="C317" s="10"/>
      <c r="D317" s="9"/>
      <c r="E317" s="8"/>
      <c r="F317" s="8"/>
      <c r="G317" s="8"/>
      <c r="H317" s="8"/>
      <c r="I317" s="8"/>
      <c r="J317" s="8"/>
      <c r="K317" s="8"/>
    </row>
    <row r="318" spans="1:11" ht="15" customHeight="1" x14ac:dyDescent="0.15">
      <c r="A318" s="8"/>
      <c r="B318" s="8"/>
      <c r="C318" s="10"/>
      <c r="D318" s="9"/>
      <c r="E318" s="8"/>
      <c r="F318" s="8"/>
      <c r="G318" s="8"/>
      <c r="H318" s="8"/>
      <c r="I318" s="8"/>
      <c r="J318" s="8"/>
      <c r="K318" s="8"/>
    </row>
    <row r="319" spans="1:11" ht="15" customHeight="1" x14ac:dyDescent="0.15">
      <c r="A319" s="8"/>
      <c r="B319" s="8"/>
      <c r="C319" s="10"/>
      <c r="D319" s="9"/>
      <c r="E319" s="8"/>
      <c r="F319" s="8"/>
      <c r="G319" s="8"/>
      <c r="H319" s="8"/>
      <c r="I319" s="8"/>
      <c r="J319" s="8"/>
      <c r="K319" s="8"/>
    </row>
    <row r="320" spans="1:11" ht="15" customHeight="1" x14ac:dyDescent="0.15">
      <c r="A320" s="8"/>
      <c r="B320" s="8"/>
      <c r="C320" s="10"/>
      <c r="D320" s="9"/>
      <c r="E320" s="8"/>
      <c r="F320" s="8"/>
      <c r="G320" s="8"/>
      <c r="H320" s="8"/>
      <c r="I320" s="8"/>
      <c r="J320" s="8"/>
      <c r="K320" s="8"/>
    </row>
    <row r="321" spans="1:11" ht="15" customHeight="1" x14ac:dyDescent="0.15">
      <c r="A321" s="8"/>
      <c r="B321" s="8"/>
      <c r="C321" s="10"/>
      <c r="D321" s="9"/>
      <c r="E321" s="8"/>
      <c r="F321" s="8"/>
      <c r="G321" s="8"/>
      <c r="H321" s="8"/>
      <c r="I321" s="8"/>
      <c r="J321" s="8"/>
      <c r="K321" s="8"/>
    </row>
    <row r="322" spans="1:11" ht="15" customHeight="1" x14ac:dyDescent="0.15">
      <c r="A322" s="8"/>
      <c r="B322" s="8"/>
      <c r="C322" s="10"/>
      <c r="D322" s="9"/>
      <c r="E322" s="8"/>
      <c r="F322" s="8"/>
      <c r="G322" s="8"/>
      <c r="H322" s="8"/>
      <c r="I322" s="8"/>
      <c r="J322" s="8"/>
      <c r="K322" s="8"/>
    </row>
    <row r="323" spans="1:11" ht="15" customHeight="1" x14ac:dyDescent="0.15">
      <c r="A323" s="8"/>
      <c r="B323" s="8"/>
      <c r="C323" s="10"/>
      <c r="D323" s="9"/>
      <c r="E323" s="8"/>
      <c r="F323" s="8"/>
      <c r="G323" s="8"/>
      <c r="H323" s="8"/>
      <c r="I323" s="8"/>
      <c r="J323" s="8"/>
      <c r="K323" s="8"/>
    </row>
    <row r="324" spans="1:11" ht="15" customHeight="1" x14ac:dyDescent="0.15">
      <c r="A324" s="8"/>
      <c r="B324" s="8"/>
      <c r="C324" s="10"/>
      <c r="D324" s="9"/>
      <c r="E324" s="8"/>
      <c r="F324" s="8"/>
      <c r="G324" s="8"/>
      <c r="H324" s="8"/>
      <c r="I324" s="8"/>
      <c r="J324" s="8"/>
      <c r="K324" s="8"/>
    </row>
    <row r="325" spans="1:11" ht="15" customHeight="1" x14ac:dyDescent="0.15">
      <c r="A325" s="8"/>
      <c r="B325" s="8"/>
      <c r="C325" s="10"/>
      <c r="D325" s="9"/>
      <c r="E325" s="8"/>
      <c r="F325" s="8"/>
      <c r="G325" s="8"/>
      <c r="H325" s="8"/>
      <c r="I325" s="8"/>
      <c r="J325" s="8"/>
      <c r="K325" s="8"/>
    </row>
    <row r="326" spans="1:11" ht="15" customHeight="1" x14ac:dyDescent="0.15">
      <c r="A326" s="8"/>
      <c r="B326" s="8"/>
      <c r="C326" s="10"/>
      <c r="D326" s="9"/>
      <c r="E326" s="8"/>
      <c r="F326" s="8"/>
      <c r="G326" s="8"/>
      <c r="H326" s="8"/>
      <c r="I326" s="8"/>
      <c r="J326" s="8"/>
      <c r="K326" s="8"/>
    </row>
    <row r="327" spans="1:11" ht="15" customHeight="1" x14ac:dyDescent="0.15">
      <c r="A327" s="8"/>
      <c r="B327" s="8"/>
      <c r="C327" s="10"/>
      <c r="D327" s="9"/>
      <c r="E327" s="8"/>
      <c r="F327" s="8"/>
      <c r="G327" s="8"/>
      <c r="H327" s="8"/>
      <c r="I327" s="8"/>
      <c r="J327" s="8"/>
      <c r="K327" s="8"/>
    </row>
    <row r="328" spans="1:11" ht="15" customHeight="1" x14ac:dyDescent="0.15">
      <c r="A328" s="8"/>
      <c r="B328" s="8"/>
      <c r="C328" s="10"/>
      <c r="D328" s="9"/>
      <c r="E328" s="8"/>
      <c r="F328" s="8"/>
      <c r="G328" s="8"/>
      <c r="H328" s="8"/>
      <c r="I328" s="8"/>
      <c r="J328" s="8"/>
      <c r="K328" s="8"/>
    </row>
    <row r="329" spans="1:11" ht="15" customHeight="1" x14ac:dyDescent="0.15">
      <c r="A329" s="8"/>
      <c r="B329" s="8"/>
      <c r="C329" s="10"/>
      <c r="D329" s="9"/>
      <c r="E329" s="8"/>
      <c r="F329" s="8"/>
      <c r="G329" s="8"/>
      <c r="H329" s="8"/>
      <c r="I329" s="8"/>
      <c r="J329" s="8"/>
      <c r="K329" s="8"/>
    </row>
    <row r="330" spans="1:11" ht="15" customHeight="1" x14ac:dyDescent="0.15">
      <c r="A330" s="8"/>
      <c r="B330" s="8"/>
      <c r="C330" s="10"/>
      <c r="D330" s="9"/>
      <c r="E330" s="8"/>
      <c r="F330" s="8"/>
      <c r="G330" s="8"/>
      <c r="H330" s="8"/>
      <c r="I330" s="8"/>
      <c r="J330" s="8"/>
      <c r="K330" s="8"/>
    </row>
    <row r="331" spans="1:11" ht="15" customHeight="1" x14ac:dyDescent="0.15">
      <c r="A331" s="8"/>
      <c r="B331" s="8"/>
      <c r="C331" s="10"/>
      <c r="D331" s="9"/>
      <c r="E331" s="8"/>
      <c r="F331" s="8"/>
      <c r="G331" s="8"/>
      <c r="H331" s="8"/>
      <c r="I331" s="8"/>
      <c r="J331" s="8"/>
      <c r="K331" s="8"/>
    </row>
    <row r="332" spans="1:11" ht="15" customHeight="1" x14ac:dyDescent="0.15">
      <c r="A332" s="8"/>
      <c r="B332" s="8"/>
      <c r="C332" s="10"/>
      <c r="D332" s="9"/>
      <c r="E332" s="8"/>
      <c r="F332" s="8"/>
      <c r="G332" s="8"/>
      <c r="H332" s="8"/>
      <c r="I332" s="8"/>
      <c r="J332" s="8"/>
      <c r="K332" s="8"/>
    </row>
    <row r="333" spans="1:11" ht="15" customHeight="1" x14ac:dyDescent="0.15">
      <c r="A333" s="8"/>
      <c r="B333" s="8"/>
      <c r="C333" s="10"/>
      <c r="D333" s="9"/>
      <c r="E333" s="8"/>
      <c r="F333" s="8"/>
      <c r="G333" s="8"/>
      <c r="H333" s="8"/>
      <c r="I333" s="8"/>
      <c r="J333" s="8"/>
      <c r="K333" s="8"/>
    </row>
    <row r="334" spans="1:11" ht="15" customHeight="1" x14ac:dyDescent="0.15">
      <c r="A334" s="8"/>
      <c r="B334" s="8"/>
      <c r="C334" s="10"/>
      <c r="D334" s="9"/>
      <c r="E334" s="8"/>
      <c r="F334" s="8"/>
      <c r="G334" s="8"/>
      <c r="H334" s="8"/>
      <c r="I334" s="8"/>
      <c r="J334" s="8"/>
      <c r="K334" s="8"/>
    </row>
    <row r="335" spans="1:11" ht="15" customHeight="1" x14ac:dyDescent="0.15">
      <c r="A335" s="8"/>
      <c r="B335" s="8"/>
      <c r="C335" s="10"/>
      <c r="D335" s="9"/>
      <c r="E335" s="8"/>
      <c r="F335" s="8"/>
      <c r="G335" s="8"/>
      <c r="H335" s="8"/>
      <c r="I335" s="8"/>
      <c r="J335" s="8"/>
      <c r="K335" s="8"/>
    </row>
    <row r="336" spans="1:11" ht="15" customHeight="1" x14ac:dyDescent="0.15">
      <c r="A336" s="8"/>
      <c r="B336" s="8"/>
      <c r="C336" s="10"/>
      <c r="D336" s="9"/>
      <c r="E336" s="8"/>
      <c r="F336" s="8"/>
      <c r="G336" s="8"/>
      <c r="H336" s="8"/>
      <c r="I336" s="8"/>
      <c r="J336" s="8"/>
      <c r="K336" s="8"/>
    </row>
    <row r="337" spans="1:11" ht="15" customHeight="1" x14ac:dyDescent="0.15">
      <c r="A337" s="8"/>
      <c r="B337" s="8"/>
      <c r="C337" s="10"/>
      <c r="D337" s="9"/>
      <c r="E337" s="8"/>
      <c r="F337" s="8"/>
      <c r="G337" s="8"/>
      <c r="H337" s="8"/>
      <c r="I337" s="8"/>
      <c r="J337" s="8"/>
      <c r="K337" s="8"/>
    </row>
    <row r="338" spans="1:11" ht="15" customHeight="1" x14ac:dyDescent="0.15">
      <c r="A338" s="8"/>
      <c r="B338" s="8"/>
      <c r="C338" s="10"/>
      <c r="D338" s="9"/>
      <c r="E338" s="8"/>
      <c r="F338" s="8"/>
      <c r="G338" s="8"/>
      <c r="H338" s="8"/>
      <c r="I338" s="8"/>
      <c r="J338" s="8"/>
      <c r="K338" s="8"/>
    </row>
    <row r="339" spans="1:11" ht="15" customHeight="1" x14ac:dyDescent="0.15">
      <c r="A339" s="8"/>
      <c r="B339" s="8"/>
      <c r="C339" s="10"/>
      <c r="D339" s="9"/>
      <c r="E339" s="8"/>
      <c r="F339" s="8"/>
      <c r="G339" s="8"/>
      <c r="H339" s="8"/>
      <c r="I339" s="8"/>
      <c r="J339" s="8"/>
      <c r="K339" s="8"/>
    </row>
    <row r="340" spans="1:11" ht="15" customHeight="1" x14ac:dyDescent="0.15">
      <c r="A340" s="8"/>
      <c r="B340" s="8"/>
      <c r="C340" s="10"/>
      <c r="D340" s="9"/>
      <c r="E340" s="8"/>
      <c r="F340" s="8"/>
      <c r="G340" s="8"/>
      <c r="H340" s="8"/>
      <c r="I340" s="8"/>
      <c r="J340" s="8"/>
      <c r="K340" s="8"/>
    </row>
    <row r="341" spans="1:11" ht="15" customHeight="1" x14ac:dyDescent="0.15">
      <c r="A341" s="8"/>
      <c r="B341" s="8"/>
      <c r="C341" s="10"/>
      <c r="D341" s="9"/>
      <c r="E341" s="8"/>
      <c r="F341" s="8"/>
      <c r="G341" s="8"/>
      <c r="H341" s="8"/>
      <c r="I341" s="8"/>
      <c r="J341" s="8"/>
      <c r="K341" s="8"/>
    </row>
    <row r="342" spans="1:11" ht="15" customHeight="1" x14ac:dyDescent="0.15">
      <c r="A342" s="8"/>
      <c r="B342" s="8"/>
      <c r="C342" s="10"/>
      <c r="D342" s="9"/>
      <c r="E342" s="8"/>
      <c r="F342" s="8"/>
      <c r="G342" s="8"/>
      <c r="H342" s="8"/>
      <c r="I342" s="8"/>
      <c r="J342" s="8"/>
      <c r="K342" s="8"/>
    </row>
    <row r="343" spans="1:11" ht="15" customHeight="1" x14ac:dyDescent="0.15">
      <c r="A343" s="8"/>
      <c r="B343" s="8"/>
      <c r="C343" s="10"/>
      <c r="D343" s="9"/>
      <c r="E343" s="8"/>
      <c r="F343" s="8"/>
      <c r="G343" s="8"/>
      <c r="H343" s="8"/>
      <c r="I343" s="8"/>
      <c r="J343" s="8"/>
      <c r="K343" s="8"/>
    </row>
    <row r="344" spans="1:11" ht="15" customHeight="1" x14ac:dyDescent="0.15">
      <c r="A344" s="8"/>
      <c r="B344" s="8"/>
      <c r="C344" s="10"/>
      <c r="D344" s="9"/>
      <c r="E344" s="8"/>
      <c r="F344" s="8"/>
      <c r="G344" s="8"/>
      <c r="H344" s="8"/>
      <c r="I344" s="8"/>
      <c r="J344" s="8"/>
      <c r="K344" s="8"/>
    </row>
    <row r="345" spans="1:11" ht="15" customHeight="1" x14ac:dyDescent="0.15">
      <c r="A345" s="8"/>
      <c r="B345" s="8"/>
      <c r="C345" s="10"/>
      <c r="D345" s="9"/>
      <c r="E345" s="8"/>
      <c r="F345" s="8"/>
      <c r="G345" s="8"/>
      <c r="H345" s="8"/>
      <c r="I345" s="8"/>
      <c r="J345" s="8"/>
      <c r="K345" s="8"/>
    </row>
    <row r="346" spans="1:11" ht="15" customHeight="1" x14ac:dyDescent="0.15">
      <c r="A346" s="8"/>
      <c r="B346" s="8"/>
      <c r="C346" s="10"/>
      <c r="D346" s="9"/>
      <c r="E346" s="8"/>
      <c r="F346" s="8"/>
      <c r="G346" s="8"/>
      <c r="H346" s="8"/>
      <c r="I346" s="8"/>
      <c r="J346" s="8"/>
      <c r="K346" s="8"/>
    </row>
    <row r="347" spans="1:11" ht="15" customHeight="1" x14ac:dyDescent="0.15">
      <c r="A347" s="8"/>
      <c r="B347" s="8"/>
      <c r="C347" s="10"/>
      <c r="D347" s="9"/>
      <c r="E347" s="8"/>
      <c r="F347" s="8"/>
      <c r="G347" s="8"/>
      <c r="H347" s="8"/>
      <c r="I347" s="8"/>
      <c r="J347" s="8"/>
      <c r="K347" s="8"/>
    </row>
    <row r="348" spans="1:11" ht="15" customHeight="1" x14ac:dyDescent="0.15">
      <c r="A348" s="8"/>
      <c r="B348" s="8"/>
      <c r="C348" s="10"/>
      <c r="D348" s="9"/>
      <c r="E348" s="8"/>
      <c r="F348" s="8"/>
      <c r="G348" s="8"/>
      <c r="H348" s="8"/>
      <c r="I348" s="8"/>
      <c r="J348" s="8"/>
      <c r="K348" s="8"/>
    </row>
    <row r="349" spans="1:11" ht="15" customHeight="1" x14ac:dyDescent="0.15">
      <c r="A349" s="8"/>
      <c r="B349" s="8"/>
      <c r="C349" s="10"/>
      <c r="D349" s="9"/>
      <c r="E349" s="8"/>
      <c r="F349" s="8"/>
      <c r="G349" s="8"/>
      <c r="H349" s="8"/>
      <c r="I349" s="8"/>
      <c r="J349" s="8"/>
      <c r="K349" s="8"/>
    </row>
    <row r="350" spans="1:11" ht="15" customHeight="1" x14ac:dyDescent="0.15">
      <c r="A350" s="8"/>
      <c r="B350" s="8"/>
      <c r="C350" s="10"/>
      <c r="D350" s="9"/>
      <c r="E350" s="8"/>
      <c r="F350" s="8"/>
      <c r="G350" s="8"/>
      <c r="H350" s="8"/>
      <c r="I350" s="8"/>
      <c r="J350" s="8"/>
      <c r="K350" s="8"/>
    </row>
    <row r="351" spans="1:11" ht="15" customHeight="1" x14ac:dyDescent="0.15">
      <c r="A351" s="8"/>
      <c r="B351" s="8"/>
      <c r="C351" s="10"/>
      <c r="D351" s="9"/>
      <c r="E351" s="8"/>
      <c r="F351" s="8"/>
      <c r="G351" s="8"/>
      <c r="H351" s="8"/>
      <c r="I351" s="8"/>
      <c r="J351" s="8"/>
      <c r="K351" s="8"/>
    </row>
    <row r="352" spans="1:11" ht="15" customHeight="1" x14ac:dyDescent="0.15">
      <c r="A352" s="8"/>
      <c r="B352" s="8"/>
      <c r="C352" s="10"/>
      <c r="D352" s="9"/>
      <c r="E352" s="8"/>
      <c r="F352" s="8"/>
      <c r="G352" s="8"/>
      <c r="H352" s="8"/>
      <c r="I352" s="8"/>
      <c r="J352" s="8"/>
      <c r="K352" s="8"/>
    </row>
    <row r="353" spans="1:11" ht="15" customHeight="1" x14ac:dyDescent="0.15">
      <c r="A353" s="8"/>
      <c r="B353" s="8"/>
      <c r="C353" s="10"/>
      <c r="D353" s="9"/>
      <c r="E353" s="8"/>
      <c r="F353" s="8"/>
      <c r="G353" s="8"/>
      <c r="H353" s="8"/>
      <c r="I353" s="8"/>
      <c r="J353" s="8"/>
      <c r="K353" s="8"/>
    </row>
    <row r="354" spans="1:11" ht="15" customHeight="1" x14ac:dyDescent="0.15">
      <c r="A354" s="8"/>
      <c r="B354" s="8"/>
      <c r="C354" s="10"/>
      <c r="D354" s="9"/>
      <c r="E354" s="8"/>
      <c r="F354" s="8"/>
      <c r="G354" s="8"/>
      <c r="H354" s="8"/>
      <c r="I354" s="8"/>
      <c r="J354" s="8"/>
      <c r="K354" s="8"/>
    </row>
    <row r="355" spans="1:11" ht="15" customHeight="1" x14ac:dyDescent="0.15">
      <c r="A355" s="8"/>
      <c r="B355" s="8"/>
      <c r="C355" s="10"/>
      <c r="D355" s="9"/>
      <c r="E355" s="8"/>
      <c r="F355" s="8"/>
      <c r="G355" s="8"/>
      <c r="H355" s="8"/>
      <c r="I355" s="8"/>
      <c r="J355" s="8"/>
      <c r="K355" s="8"/>
    </row>
    <row r="356" spans="1:11" ht="15" customHeight="1" x14ac:dyDescent="0.15">
      <c r="A356" s="8"/>
      <c r="B356" s="8"/>
      <c r="C356" s="10"/>
      <c r="D356" s="9"/>
      <c r="E356" s="8"/>
      <c r="F356" s="8"/>
      <c r="G356" s="8"/>
      <c r="H356" s="8"/>
      <c r="I356" s="8"/>
      <c r="J356" s="8"/>
      <c r="K356" s="8"/>
    </row>
    <row r="357" spans="1:11" ht="15" customHeight="1" x14ac:dyDescent="0.15">
      <c r="A357" s="8"/>
      <c r="B357" s="8"/>
      <c r="C357" s="10"/>
      <c r="D357" s="9"/>
      <c r="E357" s="8"/>
      <c r="F357" s="8"/>
      <c r="G357" s="8"/>
      <c r="H357" s="8"/>
      <c r="I357" s="8"/>
      <c r="J357" s="8"/>
      <c r="K357" s="8"/>
    </row>
    <row r="358" spans="1:11" ht="15" customHeight="1" x14ac:dyDescent="0.15">
      <c r="A358" s="8"/>
      <c r="B358" s="8"/>
      <c r="C358" s="10"/>
      <c r="D358" s="9"/>
      <c r="E358" s="8"/>
      <c r="F358" s="8"/>
      <c r="G358" s="8"/>
      <c r="H358" s="8"/>
      <c r="I358" s="8"/>
      <c r="J358" s="8"/>
      <c r="K358" s="8"/>
    </row>
    <row r="359" spans="1:11" ht="15" customHeight="1" x14ac:dyDescent="0.15">
      <c r="A359" s="8"/>
      <c r="B359" s="8"/>
      <c r="C359" s="10"/>
      <c r="D359" s="9"/>
      <c r="E359" s="8"/>
      <c r="F359" s="8"/>
      <c r="G359" s="8"/>
      <c r="H359" s="8"/>
      <c r="I359" s="8"/>
      <c r="J359" s="8"/>
      <c r="K359" s="8"/>
    </row>
    <row r="360" spans="1:11" ht="15" customHeight="1" x14ac:dyDescent="0.15">
      <c r="A360" s="8"/>
      <c r="B360" s="8"/>
      <c r="C360" s="10"/>
      <c r="D360" s="9"/>
      <c r="E360" s="8"/>
      <c r="F360" s="8"/>
      <c r="G360" s="8"/>
      <c r="H360" s="8"/>
      <c r="I360" s="8"/>
      <c r="J360" s="8"/>
      <c r="K360" s="8"/>
    </row>
    <row r="361" spans="1:11" ht="15" customHeight="1" x14ac:dyDescent="0.15">
      <c r="A361" s="8"/>
      <c r="B361" s="8"/>
      <c r="C361" s="10"/>
      <c r="D361" s="9"/>
      <c r="E361" s="8"/>
      <c r="F361" s="8"/>
      <c r="G361" s="8"/>
      <c r="H361" s="8"/>
      <c r="I361" s="8"/>
      <c r="J361" s="8"/>
      <c r="K361" s="8"/>
    </row>
    <row r="362" spans="1:11" ht="15" customHeight="1" x14ac:dyDescent="0.15">
      <c r="A362" s="8"/>
      <c r="B362" s="8"/>
      <c r="C362" s="10"/>
      <c r="D362" s="9"/>
      <c r="E362" s="8"/>
      <c r="F362" s="8"/>
      <c r="G362" s="8"/>
      <c r="H362" s="8"/>
      <c r="I362" s="8"/>
      <c r="J362" s="8"/>
      <c r="K362" s="8"/>
    </row>
    <row r="363" spans="1:11" ht="15" customHeight="1" x14ac:dyDescent="0.15">
      <c r="A363" s="8"/>
      <c r="B363" s="8"/>
      <c r="C363" s="10"/>
      <c r="D363" s="9"/>
      <c r="E363" s="8"/>
      <c r="F363" s="8"/>
      <c r="G363" s="8"/>
      <c r="H363" s="8"/>
      <c r="I363" s="8"/>
      <c r="J363" s="8"/>
      <c r="K363" s="8"/>
    </row>
    <row r="364" spans="1:11" ht="15" customHeight="1" x14ac:dyDescent="0.15">
      <c r="A364" s="8"/>
      <c r="B364" s="8"/>
      <c r="C364" s="10"/>
      <c r="D364" s="9"/>
      <c r="E364" s="8"/>
      <c r="F364" s="8"/>
      <c r="G364" s="8"/>
      <c r="H364" s="8"/>
      <c r="I364" s="8"/>
      <c r="J364" s="8"/>
      <c r="K364" s="8"/>
    </row>
    <row r="365" spans="1:11" ht="15" customHeight="1" x14ac:dyDescent="0.15">
      <c r="A365" s="8"/>
      <c r="B365" s="8"/>
      <c r="C365" s="10"/>
      <c r="D365" s="9"/>
      <c r="E365" s="8"/>
      <c r="F365" s="8"/>
      <c r="G365" s="8"/>
      <c r="H365" s="8"/>
      <c r="I365" s="8"/>
      <c r="J365" s="8"/>
      <c r="K365" s="8"/>
    </row>
    <row r="366" spans="1:11" ht="15" customHeight="1" x14ac:dyDescent="0.15">
      <c r="A366" s="8"/>
      <c r="B366" s="8"/>
      <c r="C366" s="10"/>
      <c r="D366" s="9"/>
      <c r="E366" s="8"/>
      <c r="F366" s="8"/>
      <c r="G366" s="8"/>
      <c r="H366" s="8"/>
      <c r="I366" s="8"/>
      <c r="J366" s="8"/>
      <c r="K366" s="8"/>
    </row>
    <row r="367" spans="1:11" ht="15" customHeight="1" x14ac:dyDescent="0.15">
      <c r="A367" s="8"/>
      <c r="B367" s="8"/>
      <c r="C367" s="10"/>
      <c r="D367" s="9"/>
      <c r="E367" s="8"/>
      <c r="F367" s="8"/>
      <c r="G367" s="8"/>
      <c r="H367" s="8"/>
      <c r="I367" s="8"/>
      <c r="J367" s="8"/>
      <c r="K367" s="8"/>
    </row>
    <row r="368" spans="1:11" ht="15" customHeight="1" x14ac:dyDescent="0.15">
      <c r="A368" s="8"/>
      <c r="B368" s="8"/>
      <c r="C368" s="10"/>
      <c r="D368" s="9"/>
      <c r="E368" s="8"/>
      <c r="F368" s="8"/>
      <c r="G368" s="8"/>
      <c r="H368" s="8"/>
      <c r="I368" s="8"/>
      <c r="J368" s="8"/>
      <c r="K368" s="8"/>
    </row>
    <row r="369" spans="1:11" ht="15" customHeight="1" x14ac:dyDescent="0.15">
      <c r="A369" s="8"/>
      <c r="B369" s="8"/>
      <c r="C369" s="10"/>
      <c r="D369" s="9"/>
      <c r="E369" s="8"/>
      <c r="F369" s="8"/>
      <c r="G369" s="8"/>
      <c r="H369" s="8"/>
      <c r="I369" s="8"/>
      <c r="J369" s="8"/>
      <c r="K369" s="8"/>
    </row>
    <row r="370" spans="1:11" ht="15" customHeight="1" x14ac:dyDescent="0.15">
      <c r="A370" s="8"/>
      <c r="B370" s="8"/>
      <c r="C370" s="10"/>
      <c r="D370" s="9"/>
      <c r="E370" s="8"/>
      <c r="F370" s="8"/>
      <c r="G370" s="8"/>
      <c r="H370" s="8"/>
      <c r="I370" s="8"/>
      <c r="J370" s="8"/>
      <c r="K370" s="8"/>
    </row>
    <row r="371" spans="1:11" ht="15" customHeight="1" x14ac:dyDescent="0.15">
      <c r="A371" s="8"/>
      <c r="B371" s="8"/>
      <c r="C371" s="10"/>
      <c r="D371" s="9"/>
      <c r="E371" s="8"/>
      <c r="F371" s="8"/>
      <c r="G371" s="8"/>
      <c r="H371" s="8"/>
      <c r="I371" s="8"/>
      <c r="J371" s="8"/>
      <c r="K371" s="8"/>
    </row>
    <row r="372" spans="1:11" ht="15" customHeight="1" x14ac:dyDescent="0.15">
      <c r="A372" s="8"/>
      <c r="B372" s="8"/>
      <c r="C372" s="10"/>
      <c r="D372" s="9"/>
      <c r="E372" s="8"/>
      <c r="F372" s="8"/>
      <c r="G372" s="8"/>
      <c r="H372" s="8"/>
      <c r="I372" s="8"/>
      <c r="J372" s="8"/>
      <c r="K372" s="8"/>
    </row>
    <row r="373" spans="1:11" ht="15" customHeight="1" x14ac:dyDescent="0.15">
      <c r="A373" s="8"/>
      <c r="B373" s="8"/>
      <c r="C373" s="10"/>
      <c r="D373" s="9"/>
      <c r="E373" s="8"/>
      <c r="F373" s="8"/>
      <c r="G373" s="8"/>
      <c r="H373" s="8"/>
      <c r="I373" s="8"/>
      <c r="J373" s="8"/>
      <c r="K373" s="8"/>
    </row>
    <row r="374" spans="1:11" ht="15" customHeight="1" x14ac:dyDescent="0.15">
      <c r="A374" s="8"/>
      <c r="B374" s="8"/>
      <c r="C374" s="10"/>
      <c r="D374" s="9"/>
      <c r="E374" s="8"/>
      <c r="F374" s="8"/>
      <c r="G374" s="8"/>
      <c r="H374" s="8"/>
      <c r="I374" s="8"/>
      <c r="J374" s="8"/>
      <c r="K374" s="8"/>
    </row>
    <row r="375" spans="1:11" ht="15" customHeight="1" x14ac:dyDescent="0.15">
      <c r="A375" s="8"/>
      <c r="B375" s="8"/>
      <c r="C375" s="10"/>
      <c r="D375" s="9"/>
      <c r="E375" s="8"/>
      <c r="F375" s="8"/>
      <c r="G375" s="8"/>
      <c r="H375" s="8"/>
      <c r="I375" s="8"/>
      <c r="J375" s="8"/>
      <c r="K375" s="8"/>
    </row>
    <row r="376" spans="1:11" ht="15" customHeight="1" x14ac:dyDescent="0.15">
      <c r="A376" s="8"/>
      <c r="B376" s="8"/>
      <c r="C376" s="10"/>
      <c r="D376" s="9"/>
      <c r="E376" s="8"/>
      <c r="F376" s="8"/>
      <c r="G376" s="8"/>
      <c r="H376" s="8"/>
      <c r="I376" s="8"/>
      <c r="J376" s="8"/>
      <c r="K376" s="8"/>
    </row>
    <row r="377" spans="1:11" ht="15" customHeight="1" x14ac:dyDescent="0.15">
      <c r="A377" s="8"/>
      <c r="B377" s="8"/>
      <c r="C377" s="10"/>
      <c r="D377" s="9"/>
      <c r="E377" s="8"/>
      <c r="F377" s="8"/>
      <c r="G377" s="8"/>
      <c r="H377" s="8"/>
      <c r="I377" s="8"/>
      <c r="J377" s="8"/>
      <c r="K377" s="8"/>
    </row>
    <row r="378" spans="1:11" ht="15" customHeight="1" x14ac:dyDescent="0.15">
      <c r="A378" s="8"/>
      <c r="B378" s="8"/>
      <c r="C378" s="10"/>
      <c r="D378" s="9"/>
      <c r="E378" s="8"/>
      <c r="F378" s="8"/>
      <c r="G378" s="8"/>
      <c r="H378" s="8"/>
      <c r="I378" s="8"/>
      <c r="J378" s="8"/>
      <c r="K378" s="8"/>
    </row>
    <row r="379" spans="1:11" ht="15" customHeight="1" x14ac:dyDescent="0.15">
      <c r="A379" s="8"/>
      <c r="B379" s="8"/>
      <c r="C379" s="10"/>
      <c r="D379" s="9"/>
      <c r="E379" s="8"/>
      <c r="F379" s="8"/>
      <c r="G379" s="8"/>
      <c r="H379" s="8"/>
      <c r="I379" s="8"/>
      <c r="J379" s="8"/>
      <c r="K379" s="8"/>
    </row>
    <row r="380" spans="1:11" ht="15" customHeight="1" x14ac:dyDescent="0.15">
      <c r="A380" s="8"/>
      <c r="B380" s="8"/>
      <c r="C380" s="10"/>
      <c r="D380" s="9"/>
      <c r="E380" s="8"/>
      <c r="F380" s="8"/>
      <c r="G380" s="8"/>
      <c r="H380" s="8"/>
      <c r="I380" s="8"/>
      <c r="J380" s="8"/>
      <c r="K380" s="8"/>
    </row>
    <row r="381" spans="1:11" ht="15" customHeight="1" x14ac:dyDescent="0.15">
      <c r="A381" s="8"/>
      <c r="B381" s="8"/>
      <c r="C381" s="10"/>
      <c r="D381" s="9"/>
      <c r="E381" s="8"/>
      <c r="F381" s="8"/>
      <c r="G381" s="8"/>
      <c r="H381" s="8"/>
      <c r="I381" s="8"/>
      <c r="J381" s="8"/>
      <c r="K381" s="8"/>
    </row>
    <row r="382" spans="1:11" ht="15" customHeight="1" x14ac:dyDescent="0.15">
      <c r="A382" s="8"/>
      <c r="B382" s="8"/>
      <c r="C382" s="10"/>
      <c r="D382" s="9"/>
      <c r="E382" s="8"/>
      <c r="F382" s="8"/>
      <c r="G382" s="8"/>
      <c r="H382" s="8"/>
      <c r="I382" s="8"/>
      <c r="J382" s="8"/>
      <c r="K382" s="8"/>
    </row>
    <row r="383" spans="1:11" ht="15" customHeight="1" x14ac:dyDescent="0.15">
      <c r="A383" s="8"/>
      <c r="B383" s="8"/>
      <c r="C383" s="10"/>
      <c r="D383" s="9"/>
      <c r="E383" s="8"/>
      <c r="F383" s="8"/>
      <c r="G383" s="8"/>
      <c r="H383" s="8"/>
      <c r="I383" s="8"/>
      <c r="J383" s="8"/>
      <c r="K383" s="8"/>
    </row>
    <row r="384" spans="1:11" ht="15" customHeight="1" x14ac:dyDescent="0.15">
      <c r="A384" s="8"/>
      <c r="B384" s="8"/>
      <c r="C384" s="10"/>
      <c r="D384" s="9"/>
      <c r="E384" s="8"/>
      <c r="F384" s="8"/>
      <c r="G384" s="8"/>
      <c r="H384" s="8"/>
      <c r="I384" s="8"/>
      <c r="J384" s="8"/>
      <c r="K384" s="8"/>
    </row>
    <row r="385" spans="1:11" ht="15" customHeight="1" x14ac:dyDescent="0.15">
      <c r="A385" s="8"/>
      <c r="B385" s="8"/>
      <c r="C385" s="10"/>
      <c r="D385" s="9"/>
      <c r="E385" s="8"/>
      <c r="F385" s="8"/>
      <c r="G385" s="8"/>
      <c r="H385" s="8"/>
      <c r="I385" s="8"/>
      <c r="J385" s="8"/>
      <c r="K385" s="8"/>
    </row>
    <row r="386" spans="1:11" ht="15" customHeight="1" x14ac:dyDescent="0.15">
      <c r="A386" s="8"/>
      <c r="B386" s="8"/>
      <c r="C386" s="10"/>
      <c r="D386" s="9"/>
      <c r="E386" s="8"/>
      <c r="F386" s="8"/>
      <c r="G386" s="8"/>
      <c r="H386" s="8"/>
      <c r="I386" s="8"/>
      <c r="J386" s="8"/>
      <c r="K386" s="8"/>
    </row>
    <row r="387" spans="1:11" ht="15" customHeight="1" x14ac:dyDescent="0.15">
      <c r="A387" s="8"/>
      <c r="B387" s="8"/>
      <c r="C387" s="10"/>
      <c r="D387" s="9"/>
      <c r="E387" s="8"/>
      <c r="F387" s="8"/>
      <c r="G387" s="8"/>
      <c r="H387" s="8"/>
      <c r="I387" s="8"/>
      <c r="J387" s="8"/>
      <c r="K387" s="8"/>
    </row>
    <row r="388" spans="1:11" ht="15" customHeight="1" x14ac:dyDescent="0.15">
      <c r="A388" s="8"/>
      <c r="B388" s="8"/>
      <c r="C388" s="10"/>
      <c r="D388" s="9"/>
      <c r="E388" s="8"/>
      <c r="F388" s="8"/>
      <c r="G388" s="8"/>
      <c r="H388" s="8"/>
      <c r="I388" s="8"/>
      <c r="J388" s="8"/>
      <c r="K388" s="8"/>
    </row>
    <row r="389" spans="1:11" ht="15" customHeight="1" x14ac:dyDescent="0.15">
      <c r="A389" s="8"/>
      <c r="B389" s="8"/>
      <c r="C389" s="10"/>
      <c r="D389" s="9"/>
      <c r="E389" s="8"/>
      <c r="F389" s="8"/>
      <c r="G389" s="8"/>
      <c r="H389" s="8"/>
      <c r="I389" s="8"/>
      <c r="J389" s="8"/>
      <c r="K389" s="8"/>
    </row>
    <row r="390" spans="1:11" ht="15" customHeight="1" x14ac:dyDescent="0.15">
      <c r="A390" s="8"/>
      <c r="B390" s="8"/>
      <c r="C390" s="10"/>
      <c r="D390" s="9"/>
      <c r="E390" s="8"/>
      <c r="F390" s="8"/>
      <c r="G390" s="8"/>
      <c r="H390" s="8"/>
      <c r="I390" s="8"/>
      <c r="J390" s="8"/>
      <c r="K390" s="8"/>
    </row>
    <row r="391" spans="1:11" ht="15" customHeight="1" x14ac:dyDescent="0.15">
      <c r="A391" s="8"/>
      <c r="B391" s="8"/>
      <c r="C391" s="10"/>
      <c r="D391" s="9"/>
      <c r="E391" s="8"/>
      <c r="F391" s="8"/>
      <c r="G391" s="8"/>
      <c r="H391" s="8"/>
      <c r="I391" s="8"/>
      <c r="J391" s="8"/>
      <c r="K391" s="8"/>
    </row>
    <row r="392" spans="1:11" ht="15" customHeight="1" x14ac:dyDescent="0.15">
      <c r="A392" s="8"/>
      <c r="B392" s="8"/>
      <c r="C392" s="10"/>
      <c r="D392" s="9"/>
      <c r="E392" s="8"/>
      <c r="F392" s="8"/>
      <c r="G392" s="8"/>
      <c r="H392" s="8"/>
      <c r="I392" s="8"/>
      <c r="J392" s="8"/>
      <c r="K392" s="8"/>
    </row>
    <row r="393" spans="1:11" ht="15" customHeight="1" x14ac:dyDescent="0.15">
      <c r="A393" s="8"/>
      <c r="B393" s="8"/>
      <c r="C393" s="10"/>
      <c r="D393" s="9"/>
      <c r="E393" s="8"/>
      <c r="F393" s="8"/>
      <c r="G393" s="8"/>
      <c r="H393" s="8"/>
      <c r="I393" s="8"/>
      <c r="J393" s="8"/>
      <c r="K393" s="8"/>
    </row>
    <row r="394" spans="1:11" ht="15" customHeight="1" x14ac:dyDescent="0.15">
      <c r="A394" s="8"/>
      <c r="B394" s="8"/>
      <c r="C394" s="10"/>
      <c r="D394" s="9"/>
      <c r="E394" s="8"/>
      <c r="F394" s="8"/>
      <c r="G394" s="8"/>
      <c r="H394" s="8"/>
      <c r="I394" s="8"/>
      <c r="J394" s="8"/>
      <c r="K394" s="8"/>
    </row>
    <row r="395" spans="1:11" ht="15" customHeight="1" x14ac:dyDescent="0.15">
      <c r="A395" s="8"/>
      <c r="B395" s="8"/>
      <c r="C395" s="10"/>
      <c r="D395" s="9"/>
      <c r="E395" s="8"/>
      <c r="F395" s="8"/>
      <c r="G395" s="8"/>
      <c r="H395" s="8"/>
      <c r="I395" s="8"/>
      <c r="J395" s="8"/>
      <c r="K395" s="8"/>
    </row>
    <row r="396" spans="1:11" ht="15" customHeight="1" x14ac:dyDescent="0.15">
      <c r="A396" s="8"/>
      <c r="B396" s="8"/>
      <c r="C396" s="10"/>
      <c r="D396" s="9"/>
      <c r="E396" s="8"/>
      <c r="F396" s="8"/>
      <c r="G396" s="8"/>
      <c r="H396" s="8"/>
      <c r="I396" s="8"/>
      <c r="J396" s="8"/>
      <c r="K396" s="8"/>
    </row>
    <row r="397" spans="1:11" ht="15" customHeight="1" x14ac:dyDescent="0.15">
      <c r="A397" s="8"/>
      <c r="B397" s="8"/>
      <c r="C397" s="10"/>
      <c r="D397" s="9"/>
      <c r="E397" s="8"/>
      <c r="F397" s="8"/>
      <c r="G397" s="8"/>
      <c r="H397" s="8"/>
      <c r="I397" s="8"/>
      <c r="J397" s="8"/>
      <c r="K397" s="8"/>
    </row>
    <row r="398" spans="1:11" ht="15" customHeight="1" x14ac:dyDescent="0.15">
      <c r="A398" s="8"/>
      <c r="B398" s="8"/>
      <c r="C398" s="10"/>
      <c r="D398" s="9"/>
      <c r="E398" s="8"/>
      <c r="F398" s="8"/>
      <c r="G398" s="8"/>
      <c r="H398" s="8"/>
      <c r="I398" s="8"/>
      <c r="J398" s="8"/>
      <c r="K398" s="8"/>
    </row>
    <row r="399" spans="1:11" ht="15" customHeight="1" x14ac:dyDescent="0.15">
      <c r="A399" s="8"/>
      <c r="B399" s="8"/>
      <c r="C399" s="10"/>
      <c r="D399" s="9"/>
      <c r="E399" s="8"/>
      <c r="F399" s="8"/>
      <c r="G399" s="8"/>
      <c r="H399" s="8"/>
      <c r="I399" s="8"/>
      <c r="J399" s="8"/>
      <c r="K399" s="8"/>
    </row>
    <row r="400" spans="1:11" ht="15" customHeight="1" x14ac:dyDescent="0.15">
      <c r="A400" s="8"/>
      <c r="B400" s="8"/>
      <c r="C400" s="10"/>
      <c r="D400" s="9"/>
      <c r="E400" s="8"/>
      <c r="F400" s="8"/>
      <c r="G400" s="8"/>
      <c r="H400" s="8"/>
      <c r="I400" s="8"/>
      <c r="J400" s="8"/>
      <c r="K400" s="8"/>
    </row>
    <row r="401" spans="1:11" ht="15" customHeight="1" x14ac:dyDescent="0.15">
      <c r="A401" s="8"/>
      <c r="B401" s="8"/>
      <c r="C401" s="10"/>
      <c r="D401" s="9"/>
      <c r="E401" s="8"/>
      <c r="F401" s="8"/>
      <c r="G401" s="8"/>
      <c r="H401" s="8"/>
      <c r="I401" s="8"/>
      <c r="J401" s="8"/>
      <c r="K401" s="8"/>
    </row>
    <row r="402" spans="1:11" ht="15" customHeight="1" x14ac:dyDescent="0.15">
      <c r="A402" s="8"/>
      <c r="B402" s="8"/>
      <c r="C402" s="10"/>
      <c r="D402" s="9"/>
      <c r="E402" s="8"/>
      <c r="F402" s="8"/>
      <c r="G402" s="8"/>
      <c r="H402" s="8"/>
      <c r="I402" s="8"/>
      <c r="J402" s="8"/>
      <c r="K402" s="8"/>
    </row>
    <row r="403" spans="1:11" ht="15" customHeight="1" x14ac:dyDescent="0.15">
      <c r="A403" s="8"/>
      <c r="B403" s="8"/>
      <c r="C403" s="10"/>
      <c r="D403" s="9"/>
      <c r="E403" s="8"/>
      <c r="F403" s="8"/>
      <c r="G403" s="8"/>
      <c r="H403" s="8"/>
      <c r="I403" s="8"/>
      <c r="J403" s="8"/>
      <c r="K403" s="8"/>
    </row>
    <row r="404" spans="1:11" ht="15" customHeight="1" x14ac:dyDescent="0.15">
      <c r="A404" s="8"/>
      <c r="B404" s="8"/>
      <c r="C404" s="10"/>
      <c r="D404" s="9"/>
      <c r="E404" s="8"/>
      <c r="F404" s="8"/>
      <c r="G404" s="8"/>
      <c r="H404" s="8"/>
      <c r="I404" s="8"/>
      <c r="J404" s="8"/>
      <c r="K404" s="8"/>
    </row>
    <row r="405" spans="1:11" ht="15" customHeight="1" x14ac:dyDescent="0.15">
      <c r="A405" s="8"/>
      <c r="B405" s="8"/>
      <c r="C405" s="10"/>
      <c r="D405" s="9"/>
      <c r="E405" s="8"/>
      <c r="F405" s="8"/>
      <c r="G405" s="8"/>
      <c r="H405" s="8"/>
      <c r="I405" s="8"/>
      <c r="J405" s="8"/>
      <c r="K405" s="8"/>
    </row>
    <row r="406" spans="1:11" ht="15" customHeight="1" x14ac:dyDescent="0.15">
      <c r="A406" s="8"/>
      <c r="B406" s="8"/>
      <c r="C406" s="10"/>
      <c r="D406" s="9"/>
      <c r="E406" s="8"/>
      <c r="F406" s="8"/>
      <c r="G406" s="8"/>
      <c r="H406" s="8"/>
      <c r="I406" s="8"/>
      <c r="J406" s="8"/>
      <c r="K406" s="8"/>
    </row>
    <row r="407" spans="1:11" ht="15" customHeight="1" x14ac:dyDescent="0.15">
      <c r="A407" s="8"/>
      <c r="B407" s="8"/>
      <c r="C407" s="10"/>
      <c r="D407" s="9"/>
      <c r="E407" s="8"/>
      <c r="F407" s="8"/>
      <c r="G407" s="8"/>
      <c r="H407" s="8"/>
      <c r="I407" s="8"/>
      <c r="J407" s="8"/>
      <c r="K407" s="8"/>
    </row>
    <row r="408" spans="1:11" ht="15" customHeight="1" x14ac:dyDescent="0.15">
      <c r="A408" s="8"/>
      <c r="B408" s="8"/>
      <c r="C408" s="10"/>
      <c r="D408" s="9"/>
      <c r="E408" s="8"/>
      <c r="F408" s="8"/>
      <c r="G408" s="8"/>
      <c r="H408" s="8"/>
      <c r="I408" s="8"/>
      <c r="J408" s="8"/>
      <c r="K408" s="8"/>
    </row>
    <row r="409" spans="1:11" ht="15" customHeight="1" x14ac:dyDescent="0.15">
      <c r="A409" s="8"/>
      <c r="B409" s="8"/>
      <c r="C409" s="10"/>
      <c r="D409" s="9"/>
      <c r="E409" s="8"/>
      <c r="F409" s="8"/>
      <c r="G409" s="8"/>
      <c r="H409" s="8"/>
      <c r="I409" s="8"/>
      <c r="J409" s="8"/>
      <c r="K409" s="8"/>
    </row>
    <row r="410" spans="1:11" ht="15" customHeight="1" x14ac:dyDescent="0.15">
      <c r="A410" s="8"/>
      <c r="B410" s="8"/>
      <c r="C410" s="10"/>
      <c r="D410" s="9"/>
      <c r="E410" s="8"/>
      <c r="F410" s="8"/>
      <c r="G410" s="8"/>
      <c r="H410" s="8"/>
      <c r="I410" s="8"/>
      <c r="J410" s="8"/>
      <c r="K410" s="8"/>
    </row>
    <row r="411" spans="1:11" ht="15" customHeight="1" x14ac:dyDescent="0.15">
      <c r="A411" s="8"/>
      <c r="B411" s="8"/>
      <c r="C411" s="10"/>
      <c r="D411" s="9"/>
      <c r="E411" s="8"/>
      <c r="F411" s="8"/>
      <c r="G411" s="8"/>
      <c r="H411" s="8"/>
      <c r="I411" s="8"/>
      <c r="J411" s="8"/>
      <c r="K411" s="8"/>
    </row>
    <row r="412" spans="1:11" ht="15" customHeight="1" x14ac:dyDescent="0.15">
      <c r="A412" s="8"/>
      <c r="B412" s="8"/>
      <c r="C412" s="10"/>
      <c r="D412" s="9"/>
      <c r="E412" s="8"/>
      <c r="F412" s="8"/>
      <c r="G412" s="8"/>
      <c r="H412" s="8"/>
      <c r="I412" s="8"/>
      <c r="J412" s="8"/>
      <c r="K412" s="8"/>
    </row>
    <row r="413" spans="1:11" ht="15" customHeight="1" x14ac:dyDescent="0.15">
      <c r="A413" s="8"/>
      <c r="B413" s="8"/>
      <c r="C413" s="10"/>
      <c r="D413" s="9"/>
      <c r="E413" s="8"/>
      <c r="F413" s="8"/>
      <c r="G413" s="8"/>
      <c r="H413" s="8"/>
      <c r="I413" s="8"/>
      <c r="J413" s="8"/>
      <c r="K413" s="8"/>
    </row>
    <row r="414" spans="1:11" ht="15" customHeight="1" x14ac:dyDescent="0.15">
      <c r="A414" s="8"/>
      <c r="B414" s="8"/>
      <c r="C414" s="10"/>
      <c r="D414" s="9"/>
      <c r="E414" s="8"/>
      <c r="F414" s="8"/>
      <c r="G414" s="8"/>
      <c r="H414" s="8"/>
      <c r="I414" s="8"/>
      <c r="J414" s="8"/>
      <c r="K414" s="8"/>
    </row>
    <row r="415" spans="1:11" ht="15" customHeight="1" x14ac:dyDescent="0.15">
      <c r="A415" s="8"/>
      <c r="B415" s="8"/>
      <c r="C415" s="10"/>
      <c r="D415" s="9"/>
      <c r="E415" s="8"/>
      <c r="F415" s="8"/>
      <c r="G415" s="8"/>
      <c r="H415" s="8"/>
      <c r="I415" s="8"/>
      <c r="J415" s="8"/>
      <c r="K415" s="8"/>
    </row>
    <row r="416" spans="1:11" ht="15" customHeight="1" x14ac:dyDescent="0.15">
      <c r="A416" s="8"/>
      <c r="B416" s="8"/>
      <c r="C416" s="10"/>
      <c r="D416" s="9"/>
      <c r="E416" s="8"/>
      <c r="F416" s="8"/>
      <c r="G416" s="8"/>
      <c r="H416" s="8"/>
      <c r="I416" s="8"/>
      <c r="J416" s="8"/>
      <c r="K416" s="8"/>
    </row>
    <row r="417" spans="1:11" ht="15" customHeight="1" x14ac:dyDescent="0.15">
      <c r="A417" s="8"/>
      <c r="B417" s="8"/>
      <c r="C417" s="10"/>
      <c r="D417" s="9"/>
      <c r="E417" s="8"/>
      <c r="F417" s="8"/>
      <c r="G417" s="8"/>
      <c r="H417" s="8"/>
      <c r="I417" s="8"/>
      <c r="J417" s="8"/>
      <c r="K417" s="8"/>
    </row>
    <row r="418" spans="1:11" ht="15" customHeight="1" x14ac:dyDescent="0.15">
      <c r="A418" s="8"/>
      <c r="B418" s="8"/>
      <c r="C418" s="10"/>
      <c r="D418" s="9"/>
      <c r="E418" s="8"/>
      <c r="F418" s="8"/>
      <c r="G418" s="8"/>
      <c r="H418" s="8"/>
      <c r="I418" s="8"/>
      <c r="J418" s="8"/>
      <c r="K418" s="8"/>
    </row>
    <row r="419" spans="1:11" ht="15" customHeight="1" x14ac:dyDescent="0.15">
      <c r="A419" s="8"/>
      <c r="B419" s="8"/>
      <c r="C419" s="10"/>
      <c r="D419" s="9"/>
      <c r="E419" s="8"/>
      <c r="F419" s="8"/>
      <c r="G419" s="8"/>
      <c r="H419" s="8"/>
      <c r="I419" s="8"/>
      <c r="J419" s="8"/>
      <c r="K419" s="8"/>
    </row>
    <row r="420" spans="1:11" ht="15" customHeight="1" x14ac:dyDescent="0.15">
      <c r="A420" s="8"/>
      <c r="B420" s="8"/>
      <c r="C420" s="10"/>
      <c r="D420" s="9"/>
      <c r="E420" s="8"/>
      <c r="F420" s="8"/>
      <c r="G420" s="8"/>
      <c r="H420" s="8"/>
      <c r="I420" s="8"/>
      <c r="J420" s="8"/>
      <c r="K420" s="8"/>
    </row>
    <row r="421" spans="1:11" ht="15" customHeight="1" x14ac:dyDescent="0.15">
      <c r="A421" s="8"/>
      <c r="B421" s="8"/>
      <c r="C421" s="10"/>
      <c r="D421" s="9"/>
      <c r="E421" s="8"/>
      <c r="F421" s="8"/>
      <c r="G421" s="8"/>
      <c r="H421" s="8"/>
      <c r="I421" s="8"/>
      <c r="J421" s="8"/>
      <c r="K421" s="8"/>
    </row>
    <row r="422" spans="1:11" ht="15" customHeight="1" x14ac:dyDescent="0.15">
      <c r="A422" s="8"/>
      <c r="B422" s="8"/>
      <c r="C422" s="10"/>
      <c r="D422" s="9"/>
      <c r="E422" s="8"/>
      <c r="F422" s="8"/>
      <c r="G422" s="8"/>
      <c r="H422" s="8"/>
      <c r="I422" s="8"/>
      <c r="J422" s="8"/>
      <c r="K422" s="8"/>
    </row>
    <row r="423" spans="1:11" ht="15" customHeight="1" x14ac:dyDescent="0.15">
      <c r="A423" s="8"/>
      <c r="B423" s="8"/>
      <c r="C423" s="10"/>
      <c r="D423" s="9"/>
      <c r="E423" s="8"/>
      <c r="F423" s="8"/>
      <c r="G423" s="8"/>
      <c r="H423" s="8"/>
      <c r="I423" s="8"/>
      <c r="J423" s="8"/>
      <c r="K423" s="8"/>
    </row>
    <row r="424" spans="1:11" ht="15" customHeight="1" x14ac:dyDescent="0.15">
      <c r="A424" s="8"/>
      <c r="B424" s="8"/>
      <c r="C424" s="10"/>
      <c r="D424" s="9"/>
      <c r="E424" s="8"/>
      <c r="F424" s="8"/>
      <c r="G424" s="8"/>
      <c r="H424" s="8"/>
      <c r="I424" s="8"/>
      <c r="J424" s="8"/>
      <c r="K424" s="8"/>
    </row>
    <row r="425" spans="1:11" ht="15" customHeight="1" x14ac:dyDescent="0.15">
      <c r="A425" s="8"/>
      <c r="B425" s="8"/>
      <c r="C425" s="10"/>
      <c r="D425" s="9"/>
      <c r="E425" s="8"/>
      <c r="F425" s="8"/>
      <c r="G425" s="8"/>
      <c r="H425" s="8"/>
      <c r="I425" s="8"/>
      <c r="J425" s="8"/>
      <c r="K425" s="8"/>
    </row>
    <row r="426" spans="1:11" ht="15" customHeight="1" x14ac:dyDescent="0.15">
      <c r="A426" s="8"/>
      <c r="B426" s="8"/>
      <c r="C426" s="10"/>
      <c r="D426" s="9"/>
      <c r="E426" s="8"/>
      <c r="F426" s="8"/>
      <c r="G426" s="8"/>
      <c r="H426" s="8"/>
      <c r="I426" s="8"/>
      <c r="J426" s="8"/>
      <c r="K426" s="8"/>
    </row>
    <row r="427" spans="1:11" ht="15" customHeight="1" x14ac:dyDescent="0.15">
      <c r="A427" s="8"/>
      <c r="B427" s="8"/>
      <c r="C427" s="10"/>
      <c r="D427" s="9"/>
      <c r="E427" s="8"/>
      <c r="F427" s="8"/>
      <c r="G427" s="8"/>
      <c r="H427" s="8"/>
      <c r="I427" s="8"/>
      <c r="J427" s="8"/>
      <c r="K427" s="8"/>
    </row>
    <row r="428" spans="1:11" ht="15" customHeight="1" x14ac:dyDescent="0.15">
      <c r="A428" s="8"/>
      <c r="B428" s="8"/>
      <c r="C428" s="10"/>
      <c r="D428" s="9"/>
      <c r="E428" s="8"/>
      <c r="F428" s="8"/>
      <c r="G428" s="8"/>
      <c r="H428" s="8"/>
      <c r="I428" s="8"/>
      <c r="J428" s="8"/>
      <c r="K428" s="8"/>
    </row>
    <row r="429" spans="1:11" ht="15" customHeight="1" x14ac:dyDescent="0.15">
      <c r="A429" s="8"/>
      <c r="B429" s="8"/>
      <c r="C429" s="10"/>
      <c r="D429" s="9"/>
      <c r="E429" s="8"/>
      <c r="F429" s="8"/>
      <c r="G429" s="8"/>
      <c r="H429" s="8"/>
      <c r="I429" s="8"/>
      <c r="J429" s="8"/>
      <c r="K429" s="8"/>
    </row>
    <row r="430" spans="1:11" ht="15" customHeight="1" x14ac:dyDescent="0.15">
      <c r="A430" s="8"/>
      <c r="B430" s="8"/>
      <c r="C430" s="10"/>
      <c r="D430" s="9"/>
      <c r="E430" s="8"/>
      <c r="F430" s="8"/>
      <c r="G430" s="8"/>
      <c r="H430" s="8"/>
      <c r="I430" s="8"/>
      <c r="J430" s="8"/>
      <c r="K430" s="8"/>
    </row>
    <row r="431" spans="1:11" ht="15" customHeight="1" x14ac:dyDescent="0.15">
      <c r="A431" s="8"/>
      <c r="B431" s="8"/>
      <c r="C431" s="10"/>
      <c r="D431" s="9"/>
      <c r="E431" s="8"/>
      <c r="F431" s="8"/>
      <c r="G431" s="8"/>
      <c r="H431" s="8"/>
      <c r="I431" s="8"/>
      <c r="J431" s="8"/>
      <c r="K431" s="8"/>
    </row>
    <row r="432" spans="1:11" ht="15" customHeight="1" x14ac:dyDescent="0.15">
      <c r="A432" s="8"/>
      <c r="B432" s="8"/>
      <c r="C432" s="10"/>
      <c r="D432" s="9"/>
      <c r="E432" s="8"/>
      <c r="F432" s="8"/>
      <c r="G432" s="8"/>
      <c r="H432" s="8"/>
      <c r="I432" s="8"/>
      <c r="J432" s="8"/>
      <c r="K432" s="8"/>
    </row>
    <row r="433" spans="1:11" ht="15" customHeight="1" x14ac:dyDescent="0.15">
      <c r="A433" s="8"/>
      <c r="B433" s="8"/>
      <c r="C433" s="10"/>
      <c r="D433" s="9"/>
      <c r="E433" s="8"/>
      <c r="F433" s="8"/>
      <c r="G433" s="8"/>
      <c r="H433" s="8"/>
      <c r="I433" s="8"/>
      <c r="J433" s="8"/>
      <c r="K433" s="8"/>
    </row>
    <row r="434" spans="1:11" ht="15" customHeight="1" x14ac:dyDescent="0.15">
      <c r="A434" s="8"/>
      <c r="B434" s="8"/>
      <c r="C434" s="10"/>
      <c r="D434" s="9"/>
      <c r="E434" s="8"/>
      <c r="F434" s="8"/>
      <c r="G434" s="8"/>
      <c r="H434" s="8"/>
      <c r="I434" s="8"/>
      <c r="J434" s="8"/>
      <c r="K434" s="8"/>
    </row>
    <row r="435" spans="1:11" ht="15" customHeight="1" x14ac:dyDescent="0.15">
      <c r="A435" s="8"/>
      <c r="B435" s="8"/>
      <c r="C435" s="10"/>
      <c r="D435" s="9"/>
      <c r="E435" s="8"/>
      <c r="F435" s="8"/>
      <c r="G435" s="8"/>
      <c r="H435" s="8"/>
      <c r="I435" s="8"/>
      <c r="J435" s="8"/>
      <c r="K435" s="8"/>
    </row>
    <row r="436" spans="1:11" ht="15" customHeight="1" x14ac:dyDescent="0.15">
      <c r="A436" s="8"/>
      <c r="B436" s="8"/>
      <c r="C436" s="10"/>
      <c r="D436" s="9"/>
      <c r="E436" s="8"/>
      <c r="F436" s="8"/>
      <c r="G436" s="8"/>
      <c r="H436" s="8"/>
      <c r="I436" s="8"/>
      <c r="J436" s="8"/>
      <c r="K436" s="8"/>
    </row>
    <row r="437" spans="1:11" ht="15" customHeight="1" x14ac:dyDescent="0.15">
      <c r="A437" s="8"/>
      <c r="B437" s="8"/>
      <c r="C437" s="10"/>
      <c r="D437" s="9"/>
      <c r="E437" s="8"/>
      <c r="F437" s="8"/>
      <c r="G437" s="8"/>
      <c r="H437" s="8"/>
      <c r="I437" s="8"/>
      <c r="J437" s="8"/>
      <c r="K437" s="8"/>
    </row>
    <row r="438" spans="1:11" ht="15" customHeight="1" x14ac:dyDescent="0.15">
      <c r="A438" s="8"/>
      <c r="B438" s="8"/>
      <c r="C438" s="10"/>
      <c r="D438" s="9"/>
      <c r="E438" s="8"/>
      <c r="F438" s="8"/>
      <c r="G438" s="8"/>
      <c r="H438" s="8"/>
      <c r="I438" s="8"/>
      <c r="J438" s="8"/>
      <c r="K438" s="8"/>
    </row>
    <row r="439" spans="1:11" ht="15" customHeight="1" x14ac:dyDescent="0.15">
      <c r="A439" s="8"/>
      <c r="B439" s="8"/>
      <c r="C439" s="10"/>
      <c r="D439" s="9"/>
      <c r="E439" s="8"/>
      <c r="F439" s="8"/>
      <c r="G439" s="8"/>
      <c r="H439" s="8"/>
      <c r="I439" s="8"/>
      <c r="J439" s="8"/>
      <c r="K439" s="8"/>
    </row>
    <row r="440" spans="1:11" ht="15" customHeight="1" x14ac:dyDescent="0.15">
      <c r="A440" s="8"/>
      <c r="B440" s="8"/>
      <c r="C440" s="10"/>
      <c r="D440" s="9"/>
      <c r="E440" s="8"/>
      <c r="F440" s="8"/>
      <c r="G440" s="8"/>
      <c r="H440" s="8"/>
      <c r="I440" s="8"/>
      <c r="J440" s="8"/>
      <c r="K440" s="8"/>
    </row>
    <row r="441" spans="1:11" ht="15" customHeight="1" x14ac:dyDescent="0.15">
      <c r="A441" s="8"/>
      <c r="B441" s="8"/>
      <c r="C441" s="10"/>
      <c r="D441" s="9"/>
      <c r="E441" s="8"/>
      <c r="F441" s="8"/>
      <c r="G441" s="8"/>
      <c r="H441" s="8"/>
      <c r="I441" s="8"/>
      <c r="J441" s="8"/>
      <c r="K441" s="8"/>
    </row>
    <row r="442" spans="1:11" ht="15" customHeight="1" x14ac:dyDescent="0.15">
      <c r="A442" s="8"/>
      <c r="B442" s="8"/>
      <c r="C442" s="10"/>
      <c r="D442" s="9"/>
      <c r="E442" s="8"/>
      <c r="F442" s="8"/>
      <c r="G442" s="8"/>
      <c r="H442" s="8"/>
      <c r="I442" s="8"/>
      <c r="J442" s="8"/>
      <c r="K442" s="8"/>
    </row>
    <row r="443" spans="1:11" ht="15" customHeight="1" x14ac:dyDescent="0.15">
      <c r="A443" s="8"/>
      <c r="B443" s="8"/>
      <c r="C443" s="10"/>
      <c r="D443" s="9"/>
      <c r="E443" s="8"/>
      <c r="F443" s="8"/>
      <c r="G443" s="8"/>
      <c r="H443" s="8"/>
      <c r="I443" s="8"/>
      <c r="J443" s="8"/>
      <c r="K443" s="8"/>
    </row>
    <row r="444" spans="1:11" ht="15" customHeight="1" x14ac:dyDescent="0.15">
      <c r="A444" s="8"/>
      <c r="B444" s="8"/>
      <c r="C444" s="10"/>
      <c r="D444" s="9"/>
      <c r="E444" s="8"/>
      <c r="F444" s="8"/>
      <c r="G444" s="8"/>
      <c r="H444" s="8"/>
      <c r="I444" s="8"/>
      <c r="J444" s="8"/>
      <c r="K444" s="8"/>
    </row>
    <row r="445" spans="1:11" ht="15" customHeight="1" x14ac:dyDescent="0.15">
      <c r="A445" s="8"/>
      <c r="B445" s="8"/>
      <c r="C445" s="10"/>
      <c r="D445" s="9"/>
      <c r="E445" s="8"/>
      <c r="F445" s="8"/>
      <c r="G445" s="8"/>
      <c r="H445" s="8"/>
      <c r="I445" s="8"/>
      <c r="J445" s="8"/>
      <c r="K445" s="8"/>
    </row>
    <row r="446" spans="1:11" ht="15" customHeight="1" x14ac:dyDescent="0.15">
      <c r="A446" s="8"/>
      <c r="B446" s="8"/>
      <c r="C446" s="10"/>
      <c r="D446" s="9"/>
      <c r="E446" s="8"/>
      <c r="F446" s="8"/>
      <c r="G446" s="8"/>
      <c r="H446" s="8"/>
      <c r="I446" s="8"/>
      <c r="J446" s="8"/>
      <c r="K446" s="8"/>
    </row>
    <row r="447" spans="1:11" ht="15" customHeight="1" x14ac:dyDescent="0.15">
      <c r="A447" s="8"/>
      <c r="B447" s="8"/>
      <c r="C447" s="10"/>
      <c r="D447" s="9"/>
      <c r="E447" s="8"/>
      <c r="F447" s="8"/>
      <c r="G447" s="8"/>
      <c r="H447" s="8"/>
      <c r="I447" s="8"/>
      <c r="J447" s="8"/>
      <c r="K447" s="8"/>
    </row>
    <row r="448" spans="1:11" ht="15" customHeight="1" x14ac:dyDescent="0.15">
      <c r="A448" s="8"/>
      <c r="B448" s="8"/>
      <c r="C448" s="10"/>
      <c r="D448" s="9"/>
      <c r="E448" s="8"/>
      <c r="F448" s="8"/>
      <c r="G448" s="8"/>
      <c r="H448" s="8"/>
      <c r="I448" s="8"/>
      <c r="J448" s="8"/>
      <c r="K448" s="8"/>
    </row>
    <row r="449" spans="1:11" ht="15" customHeight="1" x14ac:dyDescent="0.15">
      <c r="A449" s="8"/>
      <c r="B449" s="8"/>
      <c r="C449" s="10"/>
      <c r="D449" s="9"/>
      <c r="E449" s="8"/>
      <c r="F449" s="8"/>
      <c r="G449" s="8"/>
      <c r="H449" s="8"/>
      <c r="I449" s="8"/>
      <c r="J449" s="8"/>
      <c r="K449" s="8"/>
    </row>
    <row r="450" spans="1:11" ht="15" customHeight="1" x14ac:dyDescent="0.15">
      <c r="A450" s="8"/>
      <c r="B450" s="8"/>
      <c r="C450" s="10"/>
      <c r="D450" s="9"/>
      <c r="E450" s="8"/>
      <c r="F450" s="8"/>
      <c r="G450" s="8"/>
      <c r="H450" s="8"/>
      <c r="I450" s="8"/>
      <c r="J450" s="8"/>
      <c r="K450" s="8"/>
    </row>
    <row r="451" spans="1:11" ht="15" customHeight="1" x14ac:dyDescent="0.15">
      <c r="A451" s="8"/>
      <c r="B451" s="8"/>
      <c r="C451" s="10"/>
      <c r="D451" s="9"/>
      <c r="E451" s="8"/>
      <c r="F451" s="8"/>
      <c r="G451" s="8"/>
      <c r="H451" s="8"/>
      <c r="I451" s="8"/>
      <c r="J451" s="8"/>
      <c r="K451" s="8"/>
    </row>
    <row r="452" spans="1:11" ht="15" customHeight="1" x14ac:dyDescent="0.15">
      <c r="A452" s="8"/>
      <c r="B452" s="8"/>
      <c r="C452" s="10"/>
      <c r="D452" s="9"/>
      <c r="E452" s="8"/>
      <c r="F452" s="8"/>
      <c r="G452" s="8"/>
      <c r="H452" s="8"/>
      <c r="I452" s="8"/>
      <c r="J452" s="8"/>
      <c r="K452" s="8"/>
    </row>
    <row r="453" spans="1:11" ht="15" customHeight="1" x14ac:dyDescent="0.15">
      <c r="A453" s="8"/>
      <c r="B453" s="8"/>
      <c r="C453" s="10"/>
      <c r="D453" s="9"/>
      <c r="E453" s="8"/>
      <c r="F453" s="8"/>
      <c r="G453" s="8"/>
      <c r="H453" s="8"/>
      <c r="I453" s="8"/>
      <c r="J453" s="8"/>
      <c r="K453" s="8"/>
    </row>
    <row r="454" spans="1:11" ht="15" customHeight="1" x14ac:dyDescent="0.15">
      <c r="A454" s="8"/>
      <c r="B454" s="8"/>
      <c r="C454" s="10"/>
      <c r="D454" s="9"/>
      <c r="E454" s="8"/>
      <c r="F454" s="8"/>
      <c r="G454" s="8"/>
      <c r="H454" s="8"/>
      <c r="I454" s="8"/>
      <c r="J454" s="8"/>
      <c r="K454" s="8"/>
    </row>
    <row r="455" spans="1:11" ht="15" customHeight="1" x14ac:dyDescent="0.15">
      <c r="A455" s="8"/>
      <c r="B455" s="8"/>
      <c r="C455" s="10"/>
      <c r="D455" s="9"/>
      <c r="E455" s="8"/>
      <c r="F455" s="8"/>
      <c r="G455" s="8"/>
      <c r="H455" s="8"/>
      <c r="I455" s="8"/>
      <c r="J455" s="8"/>
      <c r="K455" s="8"/>
    </row>
    <row r="456" spans="1:11" ht="15" customHeight="1" x14ac:dyDescent="0.15">
      <c r="A456" s="8"/>
      <c r="B456" s="8"/>
      <c r="C456" s="10"/>
      <c r="D456" s="9"/>
      <c r="E456" s="8"/>
      <c r="F456" s="8"/>
      <c r="G456" s="8"/>
      <c r="H456" s="8"/>
      <c r="I456" s="8"/>
      <c r="J456" s="8"/>
      <c r="K456" s="8"/>
    </row>
    <row r="457" spans="1:11" ht="15" customHeight="1" x14ac:dyDescent="0.15">
      <c r="A457" s="8"/>
      <c r="B457" s="8"/>
      <c r="C457" s="10"/>
      <c r="D457" s="9"/>
      <c r="E457" s="8"/>
      <c r="F457" s="8"/>
      <c r="G457" s="8"/>
      <c r="H457" s="8"/>
      <c r="I457" s="8"/>
      <c r="J457" s="8"/>
      <c r="K457" s="8"/>
    </row>
    <row r="458" spans="1:11" ht="15" customHeight="1" x14ac:dyDescent="0.15">
      <c r="A458" s="8"/>
      <c r="B458" s="8"/>
      <c r="C458" s="10"/>
      <c r="D458" s="9"/>
      <c r="E458" s="8"/>
      <c r="F458" s="8"/>
      <c r="G458" s="8"/>
      <c r="H458" s="8"/>
      <c r="I458" s="8"/>
      <c r="J458" s="8"/>
      <c r="K458" s="8"/>
    </row>
    <row r="459" spans="1:11" ht="15" customHeight="1" x14ac:dyDescent="0.15">
      <c r="A459" s="8"/>
      <c r="B459" s="8"/>
      <c r="C459" s="10"/>
      <c r="D459" s="9"/>
      <c r="E459" s="8"/>
      <c r="F459" s="8"/>
      <c r="G459" s="8"/>
      <c r="H459" s="8"/>
      <c r="I459" s="8"/>
      <c r="J459" s="8"/>
      <c r="K459" s="8"/>
    </row>
    <row r="460" spans="1:11" ht="15" customHeight="1" x14ac:dyDescent="0.15">
      <c r="A460" s="8"/>
      <c r="B460" s="8"/>
      <c r="C460" s="10"/>
      <c r="D460" s="9"/>
      <c r="E460" s="8"/>
      <c r="F460" s="8"/>
      <c r="G460" s="8"/>
      <c r="H460" s="8"/>
      <c r="I460" s="8"/>
      <c r="J460" s="8"/>
      <c r="K460" s="8"/>
    </row>
    <row r="461" spans="1:11" ht="15" customHeight="1" x14ac:dyDescent="0.15">
      <c r="A461" s="8"/>
      <c r="B461" s="8"/>
      <c r="C461" s="10"/>
      <c r="D461" s="9"/>
      <c r="E461" s="8"/>
      <c r="F461" s="8"/>
      <c r="G461" s="8"/>
      <c r="H461" s="8"/>
      <c r="I461" s="8"/>
      <c r="J461" s="8"/>
      <c r="K461" s="8"/>
    </row>
    <row r="462" spans="1:11" ht="15" customHeight="1" x14ac:dyDescent="0.15">
      <c r="A462" s="8"/>
      <c r="B462" s="8"/>
      <c r="C462" s="10"/>
      <c r="D462" s="9"/>
      <c r="E462" s="8"/>
      <c r="F462" s="8"/>
      <c r="G462" s="8"/>
      <c r="H462" s="8"/>
      <c r="I462" s="8"/>
      <c r="J462" s="8"/>
      <c r="K462" s="8"/>
    </row>
    <row r="463" spans="1:11" ht="15" customHeight="1" x14ac:dyDescent="0.15">
      <c r="A463" s="8"/>
      <c r="B463" s="8"/>
      <c r="C463" s="10"/>
      <c r="D463" s="9"/>
      <c r="E463" s="8"/>
      <c r="F463" s="8"/>
      <c r="G463" s="8"/>
      <c r="H463" s="8"/>
      <c r="I463" s="8"/>
      <c r="J463" s="8"/>
      <c r="K463" s="8"/>
    </row>
    <row r="464" spans="1:11" ht="15" customHeight="1" x14ac:dyDescent="0.15">
      <c r="A464" s="8"/>
      <c r="B464" s="8"/>
      <c r="C464" s="10"/>
      <c r="D464" s="9"/>
      <c r="E464" s="8"/>
      <c r="F464" s="8"/>
      <c r="G464" s="8"/>
      <c r="H464" s="8"/>
      <c r="I464" s="8"/>
      <c r="J464" s="8"/>
      <c r="K464" s="8"/>
    </row>
    <row r="465" spans="1:11" ht="15" customHeight="1" x14ac:dyDescent="0.15">
      <c r="A465" s="8"/>
      <c r="B465" s="8"/>
      <c r="C465" s="10"/>
      <c r="D465" s="9"/>
      <c r="E465" s="8"/>
      <c r="F465" s="8"/>
      <c r="G465" s="8"/>
      <c r="H465" s="8"/>
      <c r="I465" s="8"/>
      <c r="J465" s="8"/>
      <c r="K465" s="8"/>
    </row>
    <row r="466" spans="1:11" ht="15" customHeight="1" x14ac:dyDescent="0.15">
      <c r="A466" s="8"/>
      <c r="B466" s="8"/>
      <c r="C466" s="10"/>
      <c r="D466" s="9"/>
      <c r="E466" s="8"/>
      <c r="F466" s="8"/>
      <c r="G466" s="8"/>
      <c r="H466" s="8"/>
      <c r="I466" s="8"/>
      <c r="J466" s="8"/>
      <c r="K466" s="8"/>
    </row>
    <row r="467" spans="1:11" ht="15" customHeight="1" x14ac:dyDescent="0.15">
      <c r="A467" s="8"/>
      <c r="B467" s="8"/>
      <c r="C467" s="10"/>
      <c r="D467" s="9"/>
      <c r="E467" s="8"/>
      <c r="F467" s="8"/>
      <c r="G467" s="8"/>
      <c r="H467" s="8"/>
      <c r="I467" s="8"/>
      <c r="J467" s="8"/>
      <c r="K467" s="8"/>
    </row>
    <row r="468" spans="1:11" ht="15" customHeight="1" x14ac:dyDescent="0.15">
      <c r="A468" s="8"/>
      <c r="B468" s="8"/>
      <c r="C468" s="10"/>
      <c r="D468" s="9"/>
      <c r="E468" s="8"/>
      <c r="F468" s="8"/>
      <c r="G468" s="8"/>
      <c r="H468" s="8"/>
      <c r="I468" s="8"/>
      <c r="J468" s="8"/>
      <c r="K468" s="8"/>
    </row>
    <row r="469" spans="1:11" ht="15" customHeight="1" x14ac:dyDescent="0.15">
      <c r="A469" s="8"/>
      <c r="B469" s="8"/>
      <c r="C469" s="10"/>
      <c r="D469" s="9"/>
      <c r="E469" s="8"/>
      <c r="F469" s="8"/>
      <c r="G469" s="8"/>
      <c r="H469" s="8"/>
      <c r="I469" s="8"/>
      <c r="J469" s="8"/>
      <c r="K469" s="8"/>
    </row>
    <row r="470" spans="1:11" ht="15" customHeight="1" x14ac:dyDescent="0.15">
      <c r="A470" s="8"/>
      <c r="B470" s="8"/>
      <c r="C470" s="10"/>
      <c r="D470" s="9"/>
      <c r="E470" s="8"/>
      <c r="F470" s="8"/>
      <c r="G470" s="8"/>
      <c r="H470" s="8"/>
      <c r="I470" s="8"/>
      <c r="J470" s="8"/>
      <c r="K470" s="8"/>
    </row>
    <row r="471" spans="1:11" ht="15" customHeight="1" x14ac:dyDescent="0.15">
      <c r="A471" s="8"/>
      <c r="B471" s="8"/>
      <c r="C471" s="10"/>
      <c r="D471" s="9"/>
      <c r="E471" s="8"/>
      <c r="F471" s="8"/>
      <c r="G471" s="8"/>
      <c r="H471" s="8"/>
      <c r="I471" s="8"/>
      <c r="J471" s="8"/>
      <c r="K471" s="8"/>
    </row>
    <row r="472" spans="1:11" ht="15" customHeight="1" x14ac:dyDescent="0.15">
      <c r="A472" s="8"/>
      <c r="B472" s="8"/>
      <c r="C472" s="10"/>
      <c r="D472" s="9"/>
      <c r="E472" s="8"/>
      <c r="F472" s="8"/>
      <c r="G472" s="8"/>
      <c r="H472" s="8"/>
      <c r="I472" s="8"/>
      <c r="J472" s="8"/>
      <c r="K472" s="8"/>
    </row>
    <row r="473" spans="1:11" ht="15" customHeight="1" x14ac:dyDescent="0.15">
      <c r="A473" s="8"/>
      <c r="B473" s="8"/>
      <c r="C473" s="10"/>
      <c r="D473" s="9"/>
      <c r="E473" s="8"/>
      <c r="F473" s="8"/>
      <c r="G473" s="8"/>
      <c r="H473" s="8"/>
      <c r="I473" s="8"/>
      <c r="J473" s="8"/>
      <c r="K473" s="8"/>
    </row>
    <row r="474" spans="1:11" ht="15" customHeight="1" x14ac:dyDescent="0.15">
      <c r="A474" s="8"/>
      <c r="B474" s="8"/>
      <c r="C474" s="10"/>
      <c r="D474" s="9"/>
      <c r="E474" s="8"/>
      <c r="F474" s="8"/>
      <c r="G474" s="8"/>
      <c r="H474" s="8"/>
      <c r="I474" s="8"/>
      <c r="J474" s="8"/>
      <c r="K474" s="8"/>
    </row>
    <row r="475" spans="1:11" ht="15" customHeight="1" x14ac:dyDescent="0.15">
      <c r="A475" s="8"/>
      <c r="B475" s="8"/>
      <c r="C475" s="10"/>
      <c r="D475" s="9"/>
      <c r="E475" s="8"/>
      <c r="F475" s="8"/>
      <c r="G475" s="8"/>
      <c r="H475" s="8"/>
      <c r="I475" s="8"/>
      <c r="J475" s="8"/>
      <c r="K475" s="8"/>
    </row>
    <row r="476" spans="1:11" ht="15" customHeight="1" x14ac:dyDescent="0.15">
      <c r="A476" s="8"/>
      <c r="B476" s="8"/>
      <c r="C476" s="10"/>
      <c r="D476" s="9"/>
      <c r="E476" s="8"/>
      <c r="F476" s="8"/>
      <c r="G476" s="8"/>
      <c r="H476" s="8"/>
      <c r="I476" s="8"/>
      <c r="J476" s="8"/>
      <c r="K476" s="8"/>
    </row>
    <row r="477" spans="1:11" ht="15" customHeight="1" x14ac:dyDescent="0.15">
      <c r="A477" s="8"/>
      <c r="B477" s="8"/>
      <c r="C477" s="10"/>
      <c r="D477" s="9"/>
      <c r="E477" s="8"/>
      <c r="F477" s="8"/>
      <c r="G477" s="8"/>
      <c r="H477" s="8"/>
      <c r="I477" s="8"/>
      <c r="J477" s="8"/>
      <c r="K477" s="8"/>
    </row>
    <row r="478" spans="1:11" ht="15" customHeight="1" x14ac:dyDescent="0.15">
      <c r="A478" s="8"/>
      <c r="B478" s="8"/>
      <c r="C478" s="10"/>
      <c r="D478" s="9"/>
      <c r="E478" s="8"/>
      <c r="F478" s="8"/>
      <c r="G478" s="8"/>
      <c r="H478" s="8"/>
      <c r="I478" s="8"/>
      <c r="J478" s="8"/>
      <c r="K478" s="8"/>
    </row>
    <row r="479" spans="1:11" ht="15" customHeight="1" x14ac:dyDescent="0.15">
      <c r="A479" s="8"/>
      <c r="B479" s="8"/>
      <c r="C479" s="10"/>
      <c r="D479" s="9"/>
      <c r="E479" s="8"/>
      <c r="F479" s="8"/>
      <c r="G479" s="8"/>
      <c r="H479" s="8"/>
      <c r="I479" s="8"/>
      <c r="J479" s="8"/>
      <c r="K479" s="8"/>
    </row>
    <row r="480" spans="1:11" ht="15" customHeight="1" x14ac:dyDescent="0.15">
      <c r="A480" s="8"/>
      <c r="B480" s="8"/>
      <c r="C480" s="10"/>
      <c r="D480" s="9"/>
      <c r="E480" s="8"/>
      <c r="F480" s="8"/>
      <c r="G480" s="8"/>
      <c r="H480" s="8"/>
      <c r="I480" s="8"/>
      <c r="J480" s="8"/>
      <c r="K480" s="8"/>
    </row>
    <row r="481" spans="1:11" ht="15" customHeight="1" x14ac:dyDescent="0.15">
      <c r="A481" s="8"/>
      <c r="B481" s="8"/>
      <c r="C481" s="10"/>
      <c r="D481" s="9"/>
      <c r="E481" s="8"/>
      <c r="F481" s="8"/>
      <c r="G481" s="8"/>
      <c r="H481" s="8"/>
      <c r="I481" s="8"/>
      <c r="J481" s="8"/>
      <c r="K481" s="8"/>
    </row>
    <row r="482" spans="1:11" ht="15" customHeight="1" x14ac:dyDescent="0.15">
      <c r="A482" s="8"/>
      <c r="B482" s="8"/>
      <c r="C482" s="10"/>
      <c r="D482" s="9"/>
      <c r="E482" s="8"/>
      <c r="F482" s="8"/>
      <c r="G482" s="8"/>
      <c r="H482" s="8"/>
      <c r="I482" s="8"/>
      <c r="J482" s="8"/>
      <c r="K482" s="8"/>
    </row>
    <row r="483" spans="1:11" ht="15" customHeight="1" x14ac:dyDescent="0.15">
      <c r="A483" s="8"/>
      <c r="B483" s="8"/>
      <c r="C483" s="10"/>
      <c r="D483" s="9"/>
      <c r="E483" s="8"/>
      <c r="F483" s="8"/>
      <c r="G483" s="8"/>
      <c r="H483" s="8"/>
      <c r="I483" s="8"/>
      <c r="J483" s="8"/>
      <c r="K483" s="8"/>
    </row>
    <row r="484" spans="1:11" ht="15" customHeight="1" x14ac:dyDescent="0.15">
      <c r="A484" s="8"/>
      <c r="B484" s="8"/>
      <c r="C484" s="10"/>
      <c r="D484" s="9"/>
      <c r="E484" s="8"/>
      <c r="F484" s="8"/>
      <c r="G484" s="8"/>
      <c r="H484" s="8"/>
      <c r="I484" s="8"/>
      <c r="J484" s="8"/>
      <c r="K484" s="8"/>
    </row>
    <row r="485" spans="1:11" ht="15" customHeight="1" x14ac:dyDescent="0.15">
      <c r="A485" s="8"/>
      <c r="B485" s="8"/>
      <c r="C485" s="10"/>
      <c r="D485" s="9"/>
      <c r="E485" s="8"/>
      <c r="F485" s="8"/>
      <c r="G485" s="8"/>
      <c r="H485" s="8"/>
      <c r="I485" s="8"/>
      <c r="J485" s="8"/>
      <c r="K485" s="8"/>
    </row>
    <row r="486" spans="1:11" ht="15" customHeight="1" x14ac:dyDescent="0.15">
      <c r="A486" s="8"/>
      <c r="B486" s="8"/>
      <c r="C486" s="10"/>
      <c r="D486" s="9"/>
      <c r="E486" s="8"/>
      <c r="F486" s="8"/>
      <c r="G486" s="8"/>
      <c r="H486" s="8"/>
      <c r="I486" s="8"/>
      <c r="J486" s="8"/>
      <c r="K486" s="8"/>
    </row>
    <row r="487" spans="1:11" ht="15" customHeight="1" x14ac:dyDescent="0.15">
      <c r="A487" s="8"/>
      <c r="B487" s="8"/>
      <c r="C487" s="10"/>
      <c r="D487" s="9"/>
      <c r="E487" s="8"/>
      <c r="F487" s="8"/>
      <c r="G487" s="8"/>
      <c r="H487" s="8"/>
      <c r="I487" s="8"/>
      <c r="J487" s="8"/>
      <c r="K487" s="8"/>
    </row>
    <row r="488" spans="1:11" ht="15" customHeight="1" x14ac:dyDescent="0.15">
      <c r="A488" s="8"/>
      <c r="B488" s="8"/>
      <c r="C488" s="10"/>
      <c r="D488" s="9"/>
      <c r="E488" s="8"/>
      <c r="F488" s="8"/>
      <c r="G488" s="8"/>
      <c r="H488" s="8"/>
      <c r="I488" s="8"/>
      <c r="J488" s="8"/>
      <c r="K488" s="8"/>
    </row>
    <row r="489" spans="1:11" ht="15" customHeight="1" x14ac:dyDescent="0.15">
      <c r="A489" s="8"/>
      <c r="B489" s="8"/>
      <c r="C489" s="10"/>
      <c r="D489" s="9"/>
      <c r="E489" s="8"/>
      <c r="F489" s="8"/>
      <c r="G489" s="8"/>
      <c r="H489" s="8"/>
      <c r="I489" s="8"/>
      <c r="J489" s="8"/>
      <c r="K489" s="8"/>
    </row>
    <row r="490" spans="1:11" ht="15" customHeight="1" x14ac:dyDescent="0.15">
      <c r="A490" s="8"/>
      <c r="B490" s="8"/>
      <c r="C490" s="10"/>
      <c r="D490" s="9"/>
      <c r="E490" s="8"/>
      <c r="F490" s="8"/>
      <c r="G490" s="8"/>
      <c r="H490" s="8"/>
      <c r="I490" s="8"/>
      <c r="J490" s="8"/>
      <c r="K490" s="8"/>
    </row>
    <row r="491" spans="1:11" ht="15" customHeight="1" x14ac:dyDescent="0.15">
      <c r="A491" s="8"/>
      <c r="B491" s="8"/>
      <c r="C491" s="10"/>
      <c r="D491" s="9"/>
      <c r="E491" s="8"/>
      <c r="F491" s="8"/>
      <c r="G491" s="8"/>
      <c r="H491" s="8"/>
      <c r="I491" s="8"/>
      <c r="J491" s="8"/>
      <c r="K491" s="8"/>
    </row>
    <row r="492" spans="1:11" ht="15" customHeight="1" x14ac:dyDescent="0.15">
      <c r="A492" s="8"/>
      <c r="B492" s="8"/>
      <c r="C492" s="10"/>
      <c r="D492" s="9"/>
      <c r="E492" s="8"/>
      <c r="F492" s="8"/>
      <c r="G492" s="8"/>
      <c r="H492" s="8"/>
      <c r="I492" s="8"/>
      <c r="J492" s="8"/>
      <c r="K492" s="8"/>
    </row>
    <row r="493" spans="1:11" ht="15" customHeight="1" x14ac:dyDescent="0.15">
      <c r="A493" s="8"/>
      <c r="B493" s="8"/>
      <c r="C493" s="10"/>
      <c r="D493" s="9"/>
      <c r="E493" s="8"/>
      <c r="F493" s="8"/>
      <c r="G493" s="8"/>
      <c r="H493" s="8"/>
      <c r="I493" s="8"/>
      <c r="J493" s="8"/>
      <c r="K493" s="8"/>
    </row>
    <row r="494" spans="1:11" ht="15" customHeight="1" x14ac:dyDescent="0.15">
      <c r="A494" s="8"/>
      <c r="B494" s="8"/>
      <c r="C494" s="10"/>
      <c r="D494" s="9"/>
      <c r="E494" s="8"/>
      <c r="F494" s="8"/>
      <c r="G494" s="8"/>
      <c r="H494" s="8"/>
      <c r="I494" s="8"/>
      <c r="J494" s="8"/>
      <c r="K494" s="8"/>
    </row>
    <row r="495" spans="1:11" ht="15" customHeight="1" x14ac:dyDescent="0.15">
      <c r="A495" s="8"/>
      <c r="B495" s="8"/>
      <c r="C495" s="10"/>
      <c r="D495" s="9"/>
      <c r="E495" s="8"/>
      <c r="F495" s="8"/>
      <c r="G495" s="8"/>
      <c r="H495" s="8"/>
      <c r="I495" s="8"/>
      <c r="J495" s="8"/>
      <c r="K495" s="8"/>
    </row>
    <row r="496" spans="1:11" ht="15" customHeight="1" x14ac:dyDescent="0.15">
      <c r="A496" s="8"/>
      <c r="B496" s="8"/>
      <c r="C496" s="10"/>
      <c r="D496" s="9"/>
      <c r="E496" s="8"/>
      <c r="F496" s="8"/>
      <c r="G496" s="8"/>
      <c r="H496" s="8"/>
      <c r="I496" s="8"/>
      <c r="J496" s="8"/>
      <c r="K496" s="8"/>
    </row>
    <row r="497" spans="1:11" ht="15" customHeight="1" x14ac:dyDescent="0.15">
      <c r="A497" s="8"/>
      <c r="B497" s="8"/>
      <c r="C497" s="10"/>
      <c r="D497" s="9"/>
      <c r="E497" s="8"/>
      <c r="F497" s="8"/>
      <c r="G497" s="8"/>
      <c r="H497" s="8"/>
      <c r="I497" s="8"/>
      <c r="J497" s="8"/>
      <c r="K497" s="8"/>
    </row>
    <row r="498" spans="1:11" ht="15" customHeight="1" x14ac:dyDescent="0.15">
      <c r="A498" s="8"/>
      <c r="B498" s="8"/>
      <c r="C498" s="10"/>
      <c r="D498" s="9"/>
      <c r="E498" s="8"/>
      <c r="F498" s="8"/>
      <c r="G498" s="8"/>
      <c r="H498" s="8"/>
      <c r="I498" s="8"/>
      <c r="J498" s="8"/>
      <c r="K498" s="8"/>
    </row>
    <row r="499" spans="1:11" ht="15" customHeight="1" x14ac:dyDescent="0.15">
      <c r="A499" s="8"/>
      <c r="B499" s="8"/>
      <c r="C499" s="10"/>
      <c r="D499" s="9"/>
      <c r="E499" s="8"/>
      <c r="F499" s="8"/>
      <c r="G499" s="8"/>
      <c r="H499" s="8"/>
      <c r="I499" s="8"/>
      <c r="J499" s="8"/>
      <c r="K499" s="8"/>
    </row>
    <row r="500" spans="1:11" ht="15" customHeight="1" x14ac:dyDescent="0.15">
      <c r="A500" s="8"/>
      <c r="B500" s="8"/>
      <c r="C500" s="10"/>
      <c r="D500" s="9"/>
      <c r="E500" s="8"/>
      <c r="F500" s="8"/>
      <c r="G500" s="8"/>
      <c r="H500" s="8"/>
      <c r="I500" s="8"/>
      <c r="J500" s="8"/>
      <c r="K500" s="8"/>
    </row>
    <row r="501" spans="1:11" ht="15" customHeight="1" x14ac:dyDescent="0.15">
      <c r="A501" s="8"/>
      <c r="B501" s="8"/>
      <c r="C501" s="10"/>
      <c r="D501" s="9"/>
      <c r="E501" s="8"/>
      <c r="F501" s="8"/>
      <c r="G501" s="8"/>
      <c r="H501" s="8"/>
      <c r="I501" s="8"/>
      <c r="J501" s="8"/>
      <c r="K501" s="8"/>
    </row>
    <row r="502" spans="1:11" ht="15" customHeight="1" x14ac:dyDescent="0.15">
      <c r="A502" s="8"/>
      <c r="B502" s="8"/>
      <c r="C502" s="10"/>
      <c r="D502" s="9"/>
      <c r="E502" s="8"/>
      <c r="F502" s="8"/>
      <c r="G502" s="8"/>
      <c r="H502" s="8"/>
      <c r="I502" s="8"/>
      <c r="J502" s="8"/>
      <c r="K502" s="8"/>
    </row>
    <row r="503" spans="1:11" ht="15" customHeight="1" x14ac:dyDescent="0.15">
      <c r="A503" s="8"/>
      <c r="B503" s="8"/>
      <c r="C503" s="10"/>
      <c r="D503" s="9"/>
      <c r="E503" s="8"/>
      <c r="F503" s="8"/>
      <c r="G503" s="8"/>
      <c r="H503" s="8"/>
      <c r="I503" s="8"/>
      <c r="J503" s="8"/>
      <c r="K503" s="8"/>
    </row>
    <row r="504" spans="1:11" ht="15" customHeight="1" x14ac:dyDescent="0.15">
      <c r="A504" s="8"/>
      <c r="B504" s="8"/>
      <c r="C504" s="10"/>
      <c r="D504" s="9"/>
      <c r="E504" s="8"/>
      <c r="F504" s="8"/>
      <c r="G504" s="8"/>
      <c r="H504" s="8"/>
      <c r="I504" s="8"/>
      <c r="J504" s="8"/>
      <c r="K504" s="8"/>
    </row>
    <row r="505" spans="1:11" ht="15" customHeight="1" x14ac:dyDescent="0.15">
      <c r="A505" s="8"/>
      <c r="B505" s="8"/>
      <c r="C505" s="10"/>
      <c r="D505" s="9"/>
      <c r="E505" s="8"/>
      <c r="F505" s="8"/>
      <c r="G505" s="8"/>
      <c r="H505" s="8"/>
      <c r="I505" s="8"/>
      <c r="J505" s="8"/>
      <c r="K505" s="8"/>
    </row>
    <row r="506" spans="1:11" ht="15" customHeight="1" x14ac:dyDescent="0.15">
      <c r="A506" s="8"/>
      <c r="B506" s="8"/>
      <c r="C506" s="10"/>
      <c r="D506" s="9"/>
      <c r="E506" s="8"/>
      <c r="F506" s="8"/>
      <c r="G506" s="8"/>
      <c r="H506" s="8"/>
      <c r="I506" s="8"/>
      <c r="J506" s="8"/>
      <c r="K506" s="8"/>
    </row>
    <row r="507" spans="1:11" ht="15" customHeight="1" x14ac:dyDescent="0.15">
      <c r="A507" s="8"/>
      <c r="B507" s="8"/>
      <c r="C507" s="10"/>
      <c r="D507" s="9"/>
      <c r="E507" s="8"/>
      <c r="F507" s="8"/>
      <c r="G507" s="8"/>
      <c r="H507" s="8"/>
      <c r="I507" s="8"/>
      <c r="J507" s="8"/>
      <c r="K507" s="8"/>
    </row>
    <row r="508" spans="1:11" ht="15" customHeight="1" x14ac:dyDescent="0.15">
      <c r="A508" s="8"/>
      <c r="B508" s="8"/>
      <c r="C508" s="10"/>
      <c r="D508" s="9"/>
      <c r="E508" s="8"/>
      <c r="F508" s="8"/>
      <c r="G508" s="8"/>
      <c r="H508" s="8"/>
      <c r="I508" s="8"/>
      <c r="J508" s="8"/>
      <c r="K508" s="8"/>
    </row>
    <row r="509" spans="1:11" ht="15" customHeight="1" x14ac:dyDescent="0.15">
      <c r="A509" s="8"/>
      <c r="B509" s="8"/>
      <c r="C509" s="10"/>
      <c r="D509" s="9"/>
      <c r="E509" s="8"/>
      <c r="F509" s="8"/>
      <c r="G509" s="8"/>
      <c r="H509" s="8"/>
      <c r="I509" s="8"/>
      <c r="J509" s="8"/>
      <c r="K509" s="8"/>
    </row>
    <row r="510" spans="1:11" ht="15" customHeight="1" x14ac:dyDescent="0.15">
      <c r="A510" s="8"/>
      <c r="B510" s="8"/>
      <c r="C510" s="10"/>
      <c r="D510" s="9"/>
      <c r="E510" s="8"/>
      <c r="F510" s="8"/>
      <c r="G510" s="8"/>
      <c r="H510" s="8"/>
      <c r="I510" s="8"/>
      <c r="J510" s="8"/>
      <c r="K510" s="8"/>
    </row>
    <row r="511" spans="1:11" ht="15" customHeight="1" x14ac:dyDescent="0.15">
      <c r="A511" s="8"/>
      <c r="B511" s="8"/>
      <c r="C511" s="10"/>
      <c r="D511" s="9"/>
      <c r="E511" s="8"/>
      <c r="F511" s="8"/>
      <c r="G511" s="8"/>
      <c r="H511" s="8"/>
      <c r="I511" s="8"/>
      <c r="J511" s="8"/>
      <c r="K511" s="8"/>
    </row>
    <row r="512" spans="1:11" ht="15" customHeight="1" x14ac:dyDescent="0.15">
      <c r="A512" s="8"/>
      <c r="B512" s="8"/>
      <c r="C512" s="10"/>
      <c r="D512" s="9"/>
      <c r="E512" s="8"/>
      <c r="F512" s="8"/>
      <c r="G512" s="8"/>
      <c r="H512" s="8"/>
      <c r="I512" s="8"/>
      <c r="J512" s="8"/>
      <c r="K512" s="8"/>
    </row>
    <row r="513" spans="1:11" ht="15" customHeight="1" x14ac:dyDescent="0.15">
      <c r="A513" s="8"/>
      <c r="B513" s="8"/>
      <c r="C513" s="10"/>
      <c r="D513" s="9"/>
      <c r="E513" s="8"/>
      <c r="F513" s="8"/>
      <c r="G513" s="8"/>
      <c r="H513" s="8"/>
      <c r="I513" s="8"/>
      <c r="J513" s="8"/>
      <c r="K513" s="8"/>
    </row>
    <row r="514" spans="1:11" ht="15" customHeight="1" x14ac:dyDescent="0.15">
      <c r="A514" s="8"/>
      <c r="B514" s="8"/>
      <c r="C514" s="10"/>
      <c r="D514" s="9"/>
      <c r="E514" s="8"/>
      <c r="F514" s="8"/>
      <c r="G514" s="8"/>
      <c r="H514" s="8"/>
      <c r="I514" s="8"/>
      <c r="J514" s="8"/>
      <c r="K514" s="8"/>
    </row>
    <row r="515" spans="1:11" ht="15" customHeight="1" x14ac:dyDescent="0.15">
      <c r="A515" s="8"/>
      <c r="B515" s="8"/>
      <c r="C515" s="10"/>
      <c r="D515" s="9"/>
      <c r="E515" s="8"/>
      <c r="F515" s="8"/>
      <c r="G515" s="8"/>
      <c r="H515" s="8"/>
      <c r="I515" s="8"/>
      <c r="J515" s="8"/>
      <c r="K515" s="8"/>
    </row>
    <row r="516" spans="1:11" ht="15" customHeight="1" x14ac:dyDescent="0.15">
      <c r="A516" s="8"/>
      <c r="B516" s="8"/>
      <c r="C516" s="10"/>
      <c r="D516" s="9"/>
      <c r="E516" s="8"/>
      <c r="F516" s="8"/>
      <c r="G516" s="8"/>
      <c r="H516" s="8"/>
      <c r="I516" s="8"/>
      <c r="J516" s="8"/>
      <c r="K516" s="8"/>
    </row>
    <row r="517" spans="1:11" ht="15" customHeight="1" x14ac:dyDescent="0.15">
      <c r="A517" s="8"/>
      <c r="B517" s="8"/>
      <c r="C517" s="10"/>
      <c r="D517" s="9"/>
      <c r="E517" s="8"/>
      <c r="F517" s="8"/>
      <c r="G517" s="8"/>
      <c r="H517" s="8"/>
      <c r="I517" s="8"/>
      <c r="J517" s="8"/>
      <c r="K517" s="8"/>
    </row>
    <row r="518" spans="1:11" ht="15" customHeight="1" x14ac:dyDescent="0.15">
      <c r="A518" s="8"/>
      <c r="B518" s="8"/>
      <c r="C518" s="10"/>
      <c r="D518" s="9"/>
      <c r="E518" s="8"/>
      <c r="F518" s="8"/>
      <c r="G518" s="8"/>
      <c r="H518" s="8"/>
      <c r="I518" s="8"/>
      <c r="J518" s="8"/>
      <c r="K518" s="8"/>
    </row>
    <row r="519" spans="1:11" ht="15" customHeight="1" x14ac:dyDescent="0.15">
      <c r="A519" s="8"/>
      <c r="B519" s="8"/>
      <c r="C519" s="10"/>
      <c r="D519" s="9"/>
      <c r="E519" s="8"/>
      <c r="F519" s="8"/>
      <c r="G519" s="8"/>
      <c r="H519" s="8"/>
      <c r="I519" s="8"/>
      <c r="J519" s="8"/>
      <c r="K519" s="8"/>
    </row>
    <row r="520" spans="1:11" ht="15" customHeight="1" x14ac:dyDescent="0.15">
      <c r="A520" s="8"/>
      <c r="B520" s="8"/>
      <c r="C520" s="10"/>
      <c r="D520" s="9"/>
      <c r="E520" s="8"/>
      <c r="F520" s="8"/>
      <c r="G520" s="8"/>
      <c r="H520" s="8"/>
      <c r="I520" s="8"/>
      <c r="J520" s="8"/>
      <c r="K520" s="8"/>
    </row>
    <row r="521" spans="1:11" ht="15" customHeight="1" x14ac:dyDescent="0.15">
      <c r="A521" s="8"/>
      <c r="B521" s="8"/>
      <c r="C521" s="10"/>
      <c r="D521" s="9"/>
      <c r="E521" s="8"/>
      <c r="F521" s="8"/>
      <c r="G521" s="8"/>
      <c r="H521" s="8"/>
      <c r="I521" s="8"/>
      <c r="J521" s="8"/>
      <c r="K521" s="8"/>
    </row>
    <row r="522" spans="1:11" ht="15" customHeight="1" x14ac:dyDescent="0.15">
      <c r="A522" s="8"/>
      <c r="B522" s="8"/>
      <c r="C522" s="10"/>
      <c r="D522" s="9"/>
      <c r="E522" s="8"/>
      <c r="F522" s="8"/>
      <c r="G522" s="8"/>
      <c r="H522" s="8"/>
      <c r="I522" s="8"/>
      <c r="J522" s="8"/>
      <c r="K522" s="8"/>
    </row>
    <row r="523" spans="1:11" ht="15" customHeight="1" x14ac:dyDescent="0.15">
      <c r="A523" s="8"/>
      <c r="B523" s="8"/>
      <c r="C523" s="10"/>
      <c r="D523" s="9"/>
      <c r="E523" s="8"/>
      <c r="F523" s="8"/>
      <c r="G523" s="8"/>
      <c r="H523" s="8"/>
      <c r="I523" s="8"/>
      <c r="J523" s="8"/>
      <c r="K523" s="8"/>
    </row>
    <row r="524" spans="1:11" ht="15" customHeight="1" x14ac:dyDescent="0.15">
      <c r="A524" s="8"/>
      <c r="B524" s="8"/>
      <c r="C524" s="10"/>
      <c r="D524" s="9"/>
      <c r="E524" s="8"/>
      <c r="F524" s="8"/>
      <c r="G524" s="8"/>
      <c r="H524" s="8"/>
      <c r="I524" s="8"/>
      <c r="J524" s="8"/>
      <c r="K524" s="8"/>
    </row>
    <row r="525" spans="1:11" ht="15" customHeight="1" x14ac:dyDescent="0.15">
      <c r="A525" s="8"/>
      <c r="B525" s="8"/>
      <c r="C525" s="10"/>
      <c r="D525" s="9"/>
      <c r="E525" s="8"/>
      <c r="F525" s="8"/>
      <c r="G525" s="8"/>
      <c r="H525" s="8"/>
      <c r="I525" s="8"/>
      <c r="J525" s="8"/>
      <c r="K525" s="8"/>
    </row>
    <row r="526" spans="1:11" ht="15" customHeight="1" x14ac:dyDescent="0.15">
      <c r="A526" s="8"/>
      <c r="B526" s="8"/>
      <c r="C526" s="10"/>
      <c r="D526" s="9"/>
      <c r="E526" s="8"/>
      <c r="F526" s="8"/>
      <c r="G526" s="8"/>
      <c r="H526" s="8"/>
      <c r="I526" s="8"/>
      <c r="J526" s="8"/>
      <c r="K526" s="8"/>
    </row>
    <row r="527" spans="1:11" ht="15" customHeight="1" x14ac:dyDescent="0.15">
      <c r="A527" s="8"/>
      <c r="B527" s="8"/>
      <c r="C527" s="10"/>
      <c r="D527" s="9"/>
      <c r="E527" s="8"/>
      <c r="F527" s="8"/>
      <c r="G527" s="8"/>
      <c r="H527" s="8"/>
      <c r="I527" s="8"/>
      <c r="J527" s="8"/>
      <c r="K527" s="8"/>
    </row>
    <row r="528" spans="1:11" ht="15" customHeight="1" x14ac:dyDescent="0.15">
      <c r="A528" s="8"/>
      <c r="B528" s="8"/>
      <c r="C528" s="10"/>
      <c r="D528" s="9"/>
      <c r="E528" s="8"/>
      <c r="F528" s="8"/>
      <c r="G528" s="8"/>
      <c r="H528" s="8"/>
      <c r="I528" s="8"/>
      <c r="J528" s="8"/>
      <c r="K528" s="8"/>
    </row>
    <row r="529" spans="1:11" ht="15" customHeight="1" x14ac:dyDescent="0.15">
      <c r="A529" s="8"/>
      <c r="B529" s="8"/>
      <c r="C529" s="10"/>
      <c r="D529" s="9"/>
      <c r="E529" s="8"/>
      <c r="F529" s="8"/>
      <c r="G529" s="8"/>
      <c r="H529" s="8"/>
      <c r="I529" s="8"/>
      <c r="J529" s="8"/>
      <c r="K529" s="8"/>
    </row>
    <row r="530" spans="1:11" ht="15" customHeight="1" x14ac:dyDescent="0.15">
      <c r="A530" s="8"/>
      <c r="B530" s="8"/>
      <c r="C530" s="10"/>
      <c r="D530" s="9"/>
      <c r="E530" s="8"/>
      <c r="F530" s="8"/>
      <c r="G530" s="8"/>
      <c r="H530" s="8"/>
      <c r="I530" s="8"/>
      <c r="J530" s="8"/>
      <c r="K530" s="8"/>
    </row>
    <row r="531" spans="1:11" ht="15" customHeight="1" x14ac:dyDescent="0.15">
      <c r="A531" s="8"/>
      <c r="B531" s="8"/>
      <c r="C531" s="10"/>
      <c r="D531" s="9"/>
      <c r="E531" s="8"/>
      <c r="F531" s="8"/>
      <c r="G531" s="8"/>
      <c r="H531" s="8"/>
      <c r="I531" s="8"/>
      <c r="J531" s="8"/>
      <c r="K531" s="8"/>
    </row>
    <row r="532" spans="1:11" ht="15" customHeight="1" x14ac:dyDescent="0.15">
      <c r="A532" s="8"/>
      <c r="B532" s="8"/>
      <c r="C532" s="10"/>
      <c r="D532" s="9"/>
      <c r="E532" s="8"/>
      <c r="F532" s="8"/>
      <c r="G532" s="8"/>
      <c r="H532" s="8"/>
      <c r="I532" s="8"/>
      <c r="J532" s="8"/>
      <c r="K532" s="8"/>
    </row>
    <row r="533" spans="1:11" ht="15" customHeight="1" x14ac:dyDescent="0.15">
      <c r="A533" s="8"/>
      <c r="B533" s="8"/>
      <c r="C533" s="10"/>
      <c r="D533" s="9"/>
      <c r="E533" s="8"/>
      <c r="F533" s="8"/>
      <c r="G533" s="8"/>
      <c r="H533" s="8"/>
      <c r="I533" s="8"/>
      <c r="J533" s="8"/>
      <c r="K533" s="8"/>
    </row>
    <row r="534" spans="1:11" ht="15" customHeight="1" x14ac:dyDescent="0.15">
      <c r="A534" s="8"/>
      <c r="B534" s="8"/>
      <c r="C534" s="10"/>
      <c r="D534" s="9"/>
      <c r="E534" s="8"/>
      <c r="F534" s="8"/>
      <c r="G534" s="8"/>
      <c r="H534" s="8"/>
      <c r="I534" s="8"/>
      <c r="J534" s="8"/>
      <c r="K534" s="8"/>
    </row>
    <row r="535" spans="1:11" ht="15" customHeight="1" x14ac:dyDescent="0.15">
      <c r="A535" s="8"/>
      <c r="B535" s="8"/>
      <c r="C535" s="10"/>
      <c r="D535" s="9"/>
      <c r="E535" s="8"/>
      <c r="F535" s="8"/>
      <c r="G535" s="8"/>
      <c r="H535" s="8"/>
      <c r="I535" s="8"/>
      <c r="J535" s="8"/>
      <c r="K535" s="8"/>
    </row>
    <row r="536" spans="1:11" ht="15" customHeight="1" x14ac:dyDescent="0.15">
      <c r="A536" s="8"/>
      <c r="B536" s="8"/>
      <c r="C536" s="10"/>
      <c r="D536" s="9"/>
      <c r="E536" s="8"/>
      <c r="F536" s="8"/>
      <c r="G536" s="8"/>
      <c r="H536" s="8"/>
      <c r="I536" s="8"/>
      <c r="J536" s="8"/>
      <c r="K536" s="8"/>
    </row>
    <row r="537" spans="1:11" ht="15" customHeight="1" x14ac:dyDescent="0.15">
      <c r="A537" s="8"/>
      <c r="B537" s="8"/>
      <c r="C537" s="10"/>
      <c r="D537" s="9"/>
      <c r="E537" s="8"/>
      <c r="F537" s="8"/>
      <c r="G537" s="8"/>
      <c r="H537" s="8"/>
      <c r="I537" s="8"/>
      <c r="J537" s="8"/>
      <c r="K537" s="8"/>
    </row>
    <row r="538" spans="1:11" ht="15" customHeight="1" x14ac:dyDescent="0.15">
      <c r="A538" s="8"/>
      <c r="B538" s="8"/>
      <c r="C538" s="10"/>
      <c r="D538" s="9"/>
      <c r="E538" s="8"/>
      <c r="F538" s="8"/>
      <c r="G538" s="8"/>
      <c r="H538" s="8"/>
      <c r="I538" s="8"/>
      <c r="J538" s="8"/>
      <c r="K538" s="8"/>
    </row>
    <row r="539" spans="1:11" ht="15" customHeight="1" x14ac:dyDescent="0.15">
      <c r="A539" s="8"/>
      <c r="B539" s="8"/>
      <c r="C539" s="10"/>
      <c r="D539" s="9"/>
      <c r="E539" s="8"/>
      <c r="F539" s="8"/>
      <c r="G539" s="8"/>
      <c r="H539" s="8"/>
      <c r="I539" s="8"/>
      <c r="J539" s="8"/>
      <c r="K539" s="8"/>
    </row>
    <row r="540" spans="1:11" ht="15" customHeight="1" x14ac:dyDescent="0.15">
      <c r="A540" s="8"/>
      <c r="B540" s="8"/>
      <c r="C540" s="10"/>
      <c r="D540" s="9"/>
      <c r="E540" s="8"/>
      <c r="F540" s="8"/>
      <c r="G540" s="8"/>
      <c r="H540" s="8"/>
      <c r="I540" s="8"/>
      <c r="J540" s="8"/>
      <c r="K540" s="8"/>
    </row>
    <row r="541" spans="1:11" ht="15" customHeight="1" x14ac:dyDescent="0.15">
      <c r="A541" s="8"/>
      <c r="B541" s="8"/>
      <c r="C541" s="10"/>
      <c r="D541" s="9"/>
      <c r="E541" s="8"/>
      <c r="F541" s="8"/>
      <c r="G541" s="8"/>
      <c r="H541" s="8"/>
      <c r="I541" s="8"/>
      <c r="J541" s="8"/>
      <c r="K541" s="8"/>
    </row>
    <row r="542" spans="1:11" ht="15" customHeight="1" x14ac:dyDescent="0.15">
      <c r="A542" s="8"/>
      <c r="B542" s="8"/>
      <c r="C542" s="10"/>
      <c r="D542" s="9"/>
      <c r="E542" s="8"/>
      <c r="F542" s="8"/>
      <c r="G542" s="8"/>
      <c r="H542" s="8"/>
      <c r="I542" s="8"/>
      <c r="J542" s="8"/>
      <c r="K542" s="8"/>
    </row>
    <row r="543" spans="1:11" ht="15" customHeight="1" x14ac:dyDescent="0.15">
      <c r="A543" s="8"/>
      <c r="B543" s="8"/>
      <c r="C543" s="10"/>
      <c r="D543" s="9"/>
      <c r="E543" s="8"/>
      <c r="F543" s="8"/>
      <c r="G543" s="8"/>
      <c r="H543" s="8"/>
      <c r="I543" s="8"/>
      <c r="J543" s="8"/>
      <c r="K543" s="8"/>
    </row>
    <row r="544" spans="1:11" ht="15" customHeight="1" x14ac:dyDescent="0.15">
      <c r="A544" s="8"/>
      <c r="B544" s="8"/>
      <c r="C544" s="10"/>
      <c r="D544" s="9"/>
      <c r="E544" s="8"/>
      <c r="F544" s="8"/>
      <c r="G544" s="8"/>
      <c r="H544" s="8"/>
      <c r="I544" s="8"/>
      <c r="J544" s="8"/>
      <c r="K544" s="8"/>
    </row>
    <row r="545" spans="1:11" ht="15" customHeight="1" x14ac:dyDescent="0.15">
      <c r="A545" s="8"/>
      <c r="B545" s="8"/>
      <c r="C545" s="10"/>
      <c r="D545" s="9"/>
      <c r="E545" s="8"/>
      <c r="F545" s="8"/>
      <c r="G545" s="8"/>
      <c r="H545" s="8"/>
      <c r="I545" s="8"/>
      <c r="J545" s="8"/>
      <c r="K545" s="8"/>
    </row>
    <row r="546" spans="1:11" ht="15" customHeight="1" x14ac:dyDescent="0.15">
      <c r="A546" s="8"/>
      <c r="B546" s="8"/>
      <c r="C546" s="10"/>
      <c r="D546" s="9"/>
      <c r="E546" s="8"/>
      <c r="F546" s="8"/>
      <c r="G546" s="8"/>
      <c r="H546" s="8"/>
      <c r="I546" s="8"/>
      <c r="J546" s="8"/>
      <c r="K546" s="8"/>
    </row>
    <row r="547" spans="1:11" ht="15" customHeight="1" x14ac:dyDescent="0.15">
      <c r="A547" s="8"/>
      <c r="B547" s="8"/>
      <c r="C547" s="10"/>
      <c r="D547" s="9"/>
      <c r="E547" s="8"/>
      <c r="F547" s="8"/>
      <c r="G547" s="8"/>
      <c r="H547" s="8"/>
      <c r="I547" s="8"/>
      <c r="J547" s="8"/>
      <c r="K547" s="8"/>
    </row>
    <row r="548" spans="1:11" ht="15" customHeight="1" x14ac:dyDescent="0.15">
      <c r="A548" s="8"/>
      <c r="B548" s="8"/>
      <c r="C548" s="10"/>
      <c r="D548" s="9"/>
      <c r="E548" s="8"/>
      <c r="F548" s="8"/>
      <c r="G548" s="8"/>
      <c r="H548" s="8"/>
      <c r="I548" s="8"/>
      <c r="J548" s="8"/>
      <c r="K548" s="8"/>
    </row>
    <row r="549" spans="1:11" ht="15" customHeight="1" x14ac:dyDescent="0.15">
      <c r="A549" s="8"/>
      <c r="B549" s="8"/>
      <c r="C549" s="10"/>
      <c r="D549" s="9"/>
      <c r="E549" s="8"/>
      <c r="F549" s="8"/>
      <c r="G549" s="8"/>
      <c r="H549" s="8"/>
      <c r="I549" s="8"/>
      <c r="J549" s="8"/>
      <c r="K549" s="8"/>
    </row>
    <row r="550" spans="1:11" ht="15" customHeight="1" x14ac:dyDescent="0.15">
      <c r="A550" s="8"/>
      <c r="B550" s="8"/>
      <c r="C550" s="10"/>
      <c r="D550" s="9"/>
      <c r="E550" s="8"/>
      <c r="F550" s="8"/>
      <c r="G550" s="8"/>
      <c r="H550" s="8"/>
      <c r="I550" s="8"/>
      <c r="J550" s="8"/>
      <c r="K550" s="8"/>
    </row>
    <row r="551" spans="1:11" ht="15" customHeight="1" x14ac:dyDescent="0.15">
      <c r="A551" s="8"/>
      <c r="B551" s="8"/>
      <c r="C551" s="10"/>
      <c r="D551" s="9"/>
      <c r="E551" s="8"/>
      <c r="F551" s="8"/>
      <c r="G551" s="8"/>
      <c r="H551" s="8"/>
      <c r="I551" s="8"/>
      <c r="J551" s="8"/>
      <c r="K551" s="8"/>
    </row>
    <row r="552" spans="1:11" ht="15" customHeight="1" x14ac:dyDescent="0.15">
      <c r="A552" s="8"/>
      <c r="B552" s="8"/>
      <c r="C552" s="10"/>
      <c r="D552" s="9"/>
      <c r="E552" s="8"/>
      <c r="F552" s="8"/>
      <c r="G552" s="8"/>
      <c r="H552" s="8"/>
      <c r="I552" s="8"/>
      <c r="J552" s="8"/>
      <c r="K552" s="8"/>
    </row>
    <row r="553" spans="1:11" ht="15" customHeight="1" x14ac:dyDescent="0.15">
      <c r="A553" s="8"/>
      <c r="B553" s="8"/>
      <c r="C553" s="10"/>
      <c r="D553" s="9"/>
      <c r="E553" s="8"/>
      <c r="F553" s="8"/>
      <c r="G553" s="8"/>
      <c r="H553" s="8"/>
      <c r="I553" s="8"/>
      <c r="J553" s="8"/>
      <c r="K553" s="8"/>
    </row>
    <row r="554" spans="1:11" ht="15" customHeight="1" x14ac:dyDescent="0.15">
      <c r="A554" s="8"/>
      <c r="B554" s="8"/>
      <c r="C554" s="10"/>
      <c r="D554" s="9"/>
      <c r="E554" s="8"/>
      <c r="F554" s="8"/>
      <c r="G554" s="8"/>
      <c r="H554" s="8"/>
      <c r="I554" s="8"/>
      <c r="J554" s="8"/>
      <c r="K554" s="8"/>
    </row>
    <row r="555" spans="1:11" ht="15" customHeight="1" x14ac:dyDescent="0.15">
      <c r="A555" s="8"/>
      <c r="B555" s="8"/>
      <c r="C555" s="10"/>
      <c r="D555" s="9"/>
      <c r="E555" s="8"/>
      <c r="F555" s="8"/>
      <c r="G555" s="8"/>
      <c r="H555" s="8"/>
      <c r="I555" s="8"/>
      <c r="J555" s="8"/>
      <c r="K555" s="8"/>
    </row>
    <row r="556" spans="1:11" ht="15" customHeight="1" x14ac:dyDescent="0.15">
      <c r="A556" s="8"/>
      <c r="B556" s="8"/>
      <c r="C556" s="10"/>
      <c r="D556" s="9"/>
      <c r="E556" s="8"/>
      <c r="F556" s="8"/>
      <c r="G556" s="8"/>
      <c r="H556" s="8"/>
      <c r="I556" s="8"/>
      <c r="J556" s="8"/>
      <c r="K556" s="8"/>
    </row>
    <row r="557" spans="1:11" ht="15" customHeight="1" x14ac:dyDescent="0.15">
      <c r="A557" s="8"/>
      <c r="B557" s="8"/>
      <c r="C557" s="10"/>
      <c r="D557" s="9"/>
      <c r="E557" s="8"/>
      <c r="F557" s="8"/>
      <c r="G557" s="8"/>
      <c r="H557" s="8"/>
      <c r="I557" s="8"/>
      <c r="J557" s="8"/>
      <c r="K557" s="8"/>
    </row>
    <row r="558" spans="1:11" ht="15" customHeight="1" x14ac:dyDescent="0.15">
      <c r="A558" s="8"/>
      <c r="B558" s="8"/>
      <c r="C558" s="10"/>
      <c r="D558" s="9"/>
      <c r="E558" s="8"/>
      <c r="F558" s="8"/>
      <c r="G558" s="8"/>
      <c r="H558" s="8"/>
      <c r="I558" s="8"/>
      <c r="J558" s="8"/>
      <c r="K558" s="8"/>
    </row>
    <row r="559" spans="1:11" ht="15" customHeight="1" x14ac:dyDescent="0.15">
      <c r="A559" s="8"/>
      <c r="B559" s="8"/>
      <c r="C559" s="10"/>
      <c r="D559" s="9"/>
      <c r="E559" s="8"/>
      <c r="F559" s="8"/>
      <c r="G559" s="8"/>
      <c r="H559" s="8"/>
      <c r="I559" s="8"/>
      <c r="J559" s="8"/>
      <c r="K559" s="8"/>
    </row>
    <row r="560" spans="1:11" ht="15" customHeight="1" x14ac:dyDescent="0.15">
      <c r="A560" s="8"/>
      <c r="B560" s="8"/>
      <c r="C560" s="10"/>
      <c r="D560" s="9"/>
      <c r="E560" s="8"/>
      <c r="F560" s="8"/>
      <c r="G560" s="8"/>
      <c r="H560" s="8"/>
      <c r="I560" s="8"/>
      <c r="J560" s="8"/>
      <c r="K560" s="8"/>
    </row>
    <row r="561" spans="1:11" ht="15" customHeight="1" x14ac:dyDescent="0.15">
      <c r="A561" s="8"/>
      <c r="B561" s="8"/>
      <c r="C561" s="10"/>
      <c r="D561" s="9"/>
      <c r="E561" s="8"/>
      <c r="F561" s="8"/>
      <c r="G561" s="8"/>
      <c r="H561" s="8"/>
      <c r="I561" s="8"/>
      <c r="J561" s="8"/>
      <c r="K561" s="8"/>
    </row>
    <row r="562" spans="1:11" ht="15" customHeight="1" x14ac:dyDescent="0.15">
      <c r="A562" s="8"/>
      <c r="B562" s="8"/>
      <c r="C562" s="10"/>
      <c r="D562" s="9"/>
      <c r="E562" s="8"/>
      <c r="F562" s="8"/>
      <c r="G562" s="8"/>
      <c r="H562" s="8"/>
      <c r="I562" s="8"/>
      <c r="J562" s="8"/>
      <c r="K562" s="8"/>
    </row>
    <row r="563" spans="1:11" ht="15" customHeight="1" x14ac:dyDescent="0.15">
      <c r="A563" s="8"/>
      <c r="B563" s="8"/>
      <c r="C563" s="10"/>
      <c r="D563" s="9"/>
      <c r="E563" s="8"/>
      <c r="F563" s="8"/>
      <c r="G563" s="8"/>
      <c r="H563" s="8"/>
      <c r="I563" s="8"/>
      <c r="J563" s="8"/>
      <c r="K563" s="8"/>
    </row>
    <row r="564" spans="1:11" ht="15" customHeight="1" x14ac:dyDescent="0.15">
      <c r="A564" s="8"/>
      <c r="B564" s="8"/>
      <c r="C564" s="10"/>
      <c r="D564" s="9"/>
      <c r="E564" s="8"/>
      <c r="F564" s="8"/>
      <c r="G564" s="8"/>
      <c r="H564" s="8"/>
      <c r="I564" s="8"/>
      <c r="J564" s="8"/>
      <c r="K564" s="8"/>
    </row>
    <row r="565" spans="1:11" ht="15" customHeight="1" x14ac:dyDescent="0.15">
      <c r="A565" s="8"/>
      <c r="B565" s="8"/>
      <c r="C565" s="10"/>
      <c r="D565" s="9"/>
      <c r="E565" s="8"/>
      <c r="F565" s="8"/>
      <c r="G565" s="8"/>
      <c r="H565" s="8"/>
      <c r="I565" s="8"/>
      <c r="J565" s="8"/>
      <c r="K565" s="8"/>
    </row>
    <row r="566" spans="1:11" ht="15" customHeight="1" x14ac:dyDescent="0.15">
      <c r="A566" s="8"/>
      <c r="B566" s="8"/>
      <c r="C566" s="10"/>
      <c r="D566" s="9"/>
      <c r="E566" s="8"/>
      <c r="F566" s="8"/>
      <c r="G566" s="8"/>
      <c r="H566" s="8"/>
      <c r="I566" s="8"/>
      <c r="J566" s="8"/>
      <c r="K566" s="8"/>
    </row>
    <row r="567" spans="1:11" ht="15" customHeight="1" x14ac:dyDescent="0.15">
      <c r="A567" s="8"/>
      <c r="B567" s="8"/>
      <c r="C567" s="10"/>
      <c r="D567" s="9"/>
      <c r="E567" s="8"/>
      <c r="F567" s="8"/>
      <c r="G567" s="8"/>
      <c r="H567" s="8"/>
      <c r="I567" s="8"/>
      <c r="J567" s="8"/>
      <c r="K567" s="8"/>
    </row>
    <row r="568" spans="1:11" ht="15" customHeight="1" x14ac:dyDescent="0.15">
      <c r="A568" s="8"/>
      <c r="B568" s="8"/>
      <c r="C568" s="10"/>
      <c r="D568" s="9"/>
      <c r="E568" s="8"/>
      <c r="F568" s="8"/>
      <c r="G568" s="8"/>
      <c r="H568" s="8"/>
      <c r="I568" s="8"/>
      <c r="J568" s="8"/>
      <c r="K568" s="8"/>
    </row>
    <row r="569" spans="1:11" ht="15" customHeight="1" x14ac:dyDescent="0.15">
      <c r="A569" s="8"/>
      <c r="B569" s="8"/>
      <c r="C569" s="10"/>
      <c r="D569" s="9"/>
      <c r="E569" s="8"/>
      <c r="F569" s="8"/>
      <c r="G569" s="8"/>
      <c r="H569" s="8"/>
      <c r="I569" s="8"/>
      <c r="J569" s="8"/>
      <c r="K569" s="8"/>
    </row>
    <row r="570" spans="1:11" ht="15" customHeight="1" x14ac:dyDescent="0.15">
      <c r="A570" s="8"/>
      <c r="B570" s="8"/>
      <c r="C570" s="10"/>
      <c r="D570" s="9"/>
      <c r="E570" s="8"/>
      <c r="F570" s="8"/>
      <c r="G570" s="8"/>
      <c r="H570" s="8"/>
      <c r="I570" s="8"/>
      <c r="J570" s="8"/>
      <c r="K570" s="8"/>
    </row>
    <row r="571" spans="1:11" ht="15" customHeight="1" x14ac:dyDescent="0.15">
      <c r="A571" s="8"/>
      <c r="B571" s="8"/>
      <c r="C571" s="10"/>
      <c r="D571" s="9"/>
      <c r="E571" s="8"/>
      <c r="F571" s="8"/>
      <c r="G571" s="8"/>
      <c r="H571" s="8"/>
      <c r="I571" s="8"/>
      <c r="J571" s="8"/>
      <c r="K571" s="8"/>
    </row>
    <row r="572" spans="1:11" ht="15" customHeight="1" x14ac:dyDescent="0.15">
      <c r="A572" s="8"/>
      <c r="B572" s="8"/>
      <c r="C572" s="10"/>
      <c r="D572" s="9"/>
      <c r="E572" s="8"/>
      <c r="F572" s="8"/>
      <c r="G572" s="8"/>
      <c r="H572" s="8"/>
      <c r="I572" s="8"/>
      <c r="J572" s="8"/>
      <c r="K572" s="8"/>
    </row>
    <row r="573" spans="1:11" ht="15" customHeight="1" x14ac:dyDescent="0.15">
      <c r="A573" s="8"/>
      <c r="B573" s="8"/>
      <c r="C573" s="10"/>
      <c r="D573" s="9"/>
      <c r="E573" s="8"/>
      <c r="F573" s="8"/>
      <c r="G573" s="8"/>
      <c r="H573" s="8"/>
      <c r="I573" s="8"/>
      <c r="J573" s="8"/>
      <c r="K573" s="8"/>
    </row>
    <row r="574" spans="1:11" ht="15" customHeight="1" x14ac:dyDescent="0.15">
      <c r="A574" s="8"/>
      <c r="B574" s="8"/>
      <c r="C574" s="10"/>
      <c r="D574" s="9"/>
      <c r="E574" s="8"/>
      <c r="F574" s="8"/>
      <c r="G574" s="8"/>
      <c r="H574" s="8"/>
      <c r="I574" s="8"/>
      <c r="J574" s="8"/>
      <c r="K574" s="8"/>
    </row>
    <row r="575" spans="1:11" ht="15" customHeight="1" x14ac:dyDescent="0.15">
      <c r="A575" s="8"/>
      <c r="B575" s="8"/>
      <c r="C575" s="10"/>
      <c r="D575" s="9"/>
      <c r="E575" s="8"/>
      <c r="F575" s="8"/>
      <c r="G575" s="8"/>
      <c r="H575" s="8"/>
      <c r="I575" s="8"/>
      <c r="J575" s="8"/>
      <c r="K575" s="8"/>
    </row>
    <row r="576" spans="1:11" ht="15" customHeight="1" x14ac:dyDescent="0.15">
      <c r="A576" s="8"/>
      <c r="B576" s="8"/>
      <c r="C576" s="10"/>
      <c r="D576" s="9"/>
      <c r="E576" s="8"/>
      <c r="F576" s="8"/>
      <c r="G576" s="8"/>
      <c r="H576" s="8"/>
      <c r="I576" s="8"/>
      <c r="J576" s="8"/>
      <c r="K576" s="8"/>
    </row>
    <row r="577" spans="1:11" ht="15" customHeight="1" x14ac:dyDescent="0.15">
      <c r="A577" s="8"/>
      <c r="B577" s="8"/>
      <c r="C577" s="10"/>
      <c r="D577" s="9"/>
      <c r="E577" s="8"/>
      <c r="F577" s="8"/>
      <c r="G577" s="8"/>
      <c r="H577" s="8"/>
      <c r="I577" s="8"/>
      <c r="J577" s="8"/>
      <c r="K577" s="8"/>
    </row>
    <row r="578" spans="1:11" ht="15" customHeight="1" x14ac:dyDescent="0.15">
      <c r="A578" s="8"/>
      <c r="B578" s="8"/>
      <c r="C578" s="10"/>
      <c r="D578" s="9"/>
      <c r="E578" s="8"/>
      <c r="F578" s="8"/>
      <c r="G578" s="8"/>
      <c r="H578" s="8"/>
      <c r="I578" s="8"/>
      <c r="J578" s="8"/>
      <c r="K578" s="8"/>
    </row>
    <row r="579" spans="1:11" ht="15" customHeight="1" x14ac:dyDescent="0.15">
      <c r="A579" s="8"/>
      <c r="B579" s="8"/>
      <c r="C579" s="10"/>
      <c r="D579" s="9"/>
      <c r="E579" s="8"/>
      <c r="F579" s="8"/>
      <c r="G579" s="8"/>
      <c r="H579" s="8"/>
      <c r="I579" s="8"/>
      <c r="J579" s="8"/>
      <c r="K579" s="8"/>
    </row>
    <row r="580" spans="1:11" ht="15" customHeight="1" x14ac:dyDescent="0.15">
      <c r="A580" s="8"/>
      <c r="B580" s="8"/>
      <c r="C580" s="10"/>
      <c r="D580" s="9"/>
      <c r="E580" s="8"/>
      <c r="F580" s="8"/>
      <c r="G580" s="8"/>
      <c r="H580" s="8"/>
      <c r="I580" s="8"/>
      <c r="J580" s="8"/>
      <c r="K580" s="8"/>
    </row>
    <row r="581" spans="1:11" ht="15" customHeight="1" x14ac:dyDescent="0.15">
      <c r="A581" s="8"/>
      <c r="B581" s="8"/>
      <c r="C581" s="10"/>
      <c r="D581" s="9"/>
      <c r="E581" s="8"/>
      <c r="F581" s="8"/>
      <c r="G581" s="8"/>
      <c r="H581" s="8"/>
      <c r="I581" s="8"/>
      <c r="J581" s="8"/>
      <c r="K581" s="8"/>
    </row>
    <row r="582" spans="1:11" ht="15" customHeight="1" x14ac:dyDescent="0.15">
      <c r="A582" s="8"/>
      <c r="B582" s="8"/>
      <c r="C582" s="10"/>
      <c r="D582" s="9"/>
      <c r="E582" s="8"/>
      <c r="F582" s="8"/>
      <c r="G582" s="8"/>
      <c r="H582" s="8"/>
      <c r="I582" s="8"/>
      <c r="J582" s="8"/>
      <c r="K582" s="8"/>
    </row>
    <row r="583" spans="1:11" ht="15" customHeight="1" x14ac:dyDescent="0.15">
      <c r="A583" s="8"/>
      <c r="B583" s="8"/>
      <c r="C583" s="10"/>
      <c r="D583" s="9"/>
      <c r="E583" s="8"/>
      <c r="F583" s="8"/>
      <c r="G583" s="8"/>
      <c r="H583" s="8"/>
      <c r="I583" s="8"/>
      <c r="J583" s="8"/>
      <c r="K583" s="8"/>
    </row>
    <row r="584" spans="1:11" ht="15" customHeight="1" x14ac:dyDescent="0.15">
      <c r="A584" s="8"/>
      <c r="B584" s="8"/>
      <c r="C584" s="10"/>
      <c r="D584" s="9"/>
      <c r="E584" s="8"/>
      <c r="F584" s="8"/>
      <c r="G584" s="8"/>
      <c r="H584" s="8"/>
      <c r="I584" s="8"/>
      <c r="J584" s="8"/>
      <c r="K584" s="8"/>
    </row>
    <row r="585" spans="1:11" ht="15" customHeight="1" x14ac:dyDescent="0.15">
      <c r="A585" s="8"/>
      <c r="B585" s="8"/>
      <c r="C585" s="10"/>
      <c r="D585" s="9"/>
      <c r="E585" s="8"/>
      <c r="F585" s="8"/>
      <c r="G585" s="8"/>
      <c r="H585" s="8"/>
      <c r="I585" s="8"/>
      <c r="J585" s="8"/>
      <c r="K585" s="8"/>
    </row>
    <row r="586" spans="1:11" ht="15" customHeight="1" x14ac:dyDescent="0.15">
      <c r="A586" s="8"/>
      <c r="B586" s="8"/>
      <c r="C586" s="10"/>
      <c r="D586" s="9"/>
      <c r="E586" s="8"/>
      <c r="F586" s="8"/>
      <c r="G586" s="8"/>
      <c r="H586" s="8"/>
      <c r="I586" s="8"/>
      <c r="J586" s="8"/>
      <c r="K586" s="8"/>
    </row>
    <row r="587" spans="1:11" ht="15" customHeight="1" x14ac:dyDescent="0.15">
      <c r="A587" s="8"/>
      <c r="B587" s="8"/>
      <c r="C587" s="10"/>
      <c r="D587" s="9"/>
      <c r="E587" s="8"/>
      <c r="F587" s="8"/>
      <c r="G587" s="8"/>
      <c r="H587" s="8"/>
      <c r="I587" s="8"/>
      <c r="J587" s="8"/>
      <c r="K587" s="8"/>
    </row>
    <row r="588" spans="1:11" ht="15" customHeight="1" x14ac:dyDescent="0.15">
      <c r="A588" s="8"/>
      <c r="B588" s="8"/>
      <c r="C588" s="10"/>
      <c r="D588" s="9"/>
      <c r="E588" s="8"/>
      <c r="F588" s="8"/>
      <c r="G588" s="8"/>
      <c r="H588" s="8"/>
      <c r="I588" s="8"/>
      <c r="J588" s="8"/>
      <c r="K588" s="8"/>
    </row>
    <row r="589" spans="1:11" ht="15" customHeight="1" x14ac:dyDescent="0.15">
      <c r="A589" s="8"/>
      <c r="B589" s="8"/>
      <c r="C589" s="10"/>
      <c r="D589" s="9"/>
      <c r="E589" s="8"/>
      <c r="F589" s="8"/>
      <c r="G589" s="8"/>
      <c r="H589" s="8"/>
      <c r="I589" s="8"/>
      <c r="J589" s="8"/>
      <c r="K589" s="8"/>
    </row>
    <row r="590" spans="1:11" ht="15" customHeight="1" x14ac:dyDescent="0.15">
      <c r="A590" s="8"/>
      <c r="B590" s="8"/>
      <c r="C590" s="10"/>
      <c r="D590" s="9"/>
      <c r="E590" s="8"/>
      <c r="F590" s="8"/>
      <c r="G590" s="8"/>
      <c r="H590" s="8"/>
      <c r="I590" s="8"/>
      <c r="J590" s="8"/>
      <c r="K590" s="8"/>
    </row>
    <row r="591" spans="1:11" ht="15" customHeight="1" x14ac:dyDescent="0.15">
      <c r="A591" s="8"/>
      <c r="B591" s="8"/>
      <c r="C591" s="10"/>
      <c r="D591" s="9"/>
      <c r="E591" s="8"/>
      <c r="F591" s="8"/>
      <c r="G591" s="8"/>
      <c r="H591" s="8"/>
      <c r="I591" s="8"/>
      <c r="J591" s="8"/>
      <c r="K591" s="8"/>
    </row>
    <row r="592" spans="1:11" ht="15" customHeight="1" x14ac:dyDescent="0.15">
      <c r="A592" s="8"/>
      <c r="B592" s="8"/>
      <c r="C592" s="10"/>
      <c r="D592" s="9"/>
      <c r="E592" s="8"/>
      <c r="F592" s="8"/>
      <c r="G592" s="8"/>
      <c r="H592" s="8"/>
      <c r="I592" s="8"/>
      <c r="J592" s="8"/>
      <c r="K592" s="8"/>
    </row>
    <row r="593" spans="1:11" ht="15" customHeight="1" x14ac:dyDescent="0.15">
      <c r="A593" s="8"/>
      <c r="B593" s="8"/>
      <c r="C593" s="10"/>
      <c r="D593" s="9"/>
      <c r="E593" s="8"/>
      <c r="F593" s="8"/>
      <c r="G593" s="8"/>
      <c r="H593" s="8"/>
      <c r="I593" s="8"/>
      <c r="J593" s="8"/>
      <c r="K593" s="8"/>
    </row>
    <row r="594" spans="1:11" ht="15" customHeight="1" x14ac:dyDescent="0.15">
      <c r="A594" s="8"/>
      <c r="B594" s="8"/>
      <c r="C594" s="10"/>
      <c r="D594" s="9"/>
      <c r="E594" s="8"/>
      <c r="F594" s="8"/>
      <c r="G594" s="8"/>
      <c r="H594" s="8"/>
      <c r="I594" s="8"/>
      <c r="J594" s="8"/>
      <c r="K594" s="8"/>
    </row>
    <row r="595" spans="1:11" ht="15" customHeight="1" x14ac:dyDescent="0.15">
      <c r="A595" s="8"/>
      <c r="B595" s="8"/>
      <c r="C595" s="10"/>
      <c r="D595" s="9"/>
      <c r="E595" s="8"/>
      <c r="F595" s="8"/>
      <c r="G595" s="8"/>
      <c r="H595" s="8"/>
      <c r="I595" s="8"/>
      <c r="J595" s="8"/>
      <c r="K595" s="8"/>
    </row>
    <row r="596" spans="1:11" ht="15" customHeight="1" x14ac:dyDescent="0.15">
      <c r="A596" s="8"/>
      <c r="B596" s="8"/>
      <c r="C596" s="10"/>
      <c r="D596" s="9"/>
      <c r="E596" s="8"/>
      <c r="F596" s="8"/>
      <c r="G596" s="8"/>
      <c r="H596" s="8"/>
      <c r="I596" s="8"/>
      <c r="J596" s="8"/>
      <c r="K596" s="8"/>
    </row>
    <row r="597" spans="1:11" ht="15" customHeight="1" x14ac:dyDescent="0.15">
      <c r="A597" s="8"/>
      <c r="B597" s="8"/>
      <c r="C597" s="10"/>
      <c r="D597" s="9"/>
      <c r="E597" s="8"/>
      <c r="F597" s="8"/>
      <c r="G597" s="8"/>
      <c r="H597" s="8"/>
      <c r="I597" s="8"/>
      <c r="J597" s="8"/>
      <c r="K597" s="8"/>
    </row>
    <row r="598" spans="1:11" ht="15" customHeight="1" x14ac:dyDescent="0.15">
      <c r="A598" s="8"/>
      <c r="B598" s="8"/>
      <c r="C598" s="10"/>
      <c r="D598" s="9"/>
      <c r="E598" s="8"/>
      <c r="F598" s="8"/>
      <c r="G598" s="8"/>
      <c r="H598" s="8"/>
      <c r="I598" s="8"/>
      <c r="J598" s="8"/>
      <c r="K598" s="8"/>
    </row>
    <row r="599" spans="1:11" ht="15" customHeight="1" x14ac:dyDescent="0.15">
      <c r="A599" s="8"/>
      <c r="B599" s="8"/>
      <c r="C599" s="10"/>
      <c r="D599" s="9"/>
      <c r="E599" s="8"/>
      <c r="F599" s="8"/>
      <c r="G599" s="8"/>
      <c r="H599" s="8"/>
      <c r="I599" s="8"/>
      <c r="J599" s="8"/>
      <c r="K599" s="8"/>
    </row>
    <row r="600" spans="1:11" ht="15" customHeight="1" x14ac:dyDescent="0.15">
      <c r="A600" s="8"/>
      <c r="B600" s="8"/>
      <c r="C600" s="10"/>
      <c r="D600" s="9"/>
      <c r="E600" s="8"/>
      <c r="F600" s="8"/>
      <c r="G600" s="8"/>
      <c r="H600" s="8"/>
      <c r="I600" s="8"/>
      <c r="J600" s="8"/>
      <c r="K600" s="8"/>
    </row>
    <row r="601" spans="1:11" ht="15" customHeight="1" x14ac:dyDescent="0.15">
      <c r="A601" s="8"/>
      <c r="B601" s="8"/>
      <c r="C601" s="10"/>
      <c r="D601" s="9"/>
      <c r="E601" s="8"/>
      <c r="F601" s="8"/>
      <c r="G601" s="8"/>
      <c r="H601" s="8"/>
      <c r="I601" s="8"/>
      <c r="J601" s="8"/>
      <c r="K601" s="8"/>
    </row>
    <row r="602" spans="1:11" ht="15" customHeight="1" x14ac:dyDescent="0.15">
      <c r="A602" s="8"/>
      <c r="B602" s="8"/>
      <c r="C602" s="10"/>
      <c r="D602" s="9"/>
      <c r="E602" s="8"/>
      <c r="F602" s="8"/>
      <c r="G602" s="8"/>
      <c r="H602" s="8"/>
      <c r="I602" s="8"/>
      <c r="J602" s="8"/>
      <c r="K602" s="8"/>
    </row>
    <row r="603" spans="1:11" ht="15" customHeight="1" x14ac:dyDescent="0.15">
      <c r="A603" s="8"/>
      <c r="B603" s="8"/>
      <c r="C603" s="10"/>
      <c r="D603" s="9"/>
      <c r="E603" s="8"/>
      <c r="F603" s="8"/>
      <c r="G603" s="8"/>
      <c r="H603" s="8"/>
      <c r="I603" s="8"/>
      <c r="J603" s="8"/>
      <c r="K603" s="8"/>
    </row>
    <row r="604" spans="1:11" ht="15" customHeight="1" x14ac:dyDescent="0.15">
      <c r="A604" s="8"/>
      <c r="B604" s="8"/>
      <c r="C604" s="10"/>
      <c r="D604" s="9"/>
      <c r="E604" s="8"/>
      <c r="F604" s="8"/>
      <c r="G604" s="8"/>
      <c r="H604" s="8"/>
      <c r="I604" s="8"/>
      <c r="J604" s="8"/>
      <c r="K604" s="8"/>
    </row>
    <row r="605" spans="1:11" ht="15" customHeight="1" x14ac:dyDescent="0.15">
      <c r="A605" s="8"/>
      <c r="B605" s="8"/>
      <c r="C605" s="10"/>
      <c r="D605" s="9"/>
      <c r="E605" s="8"/>
      <c r="F605" s="8"/>
      <c r="G605" s="8"/>
      <c r="H605" s="8"/>
      <c r="I605" s="8"/>
      <c r="J605" s="8"/>
      <c r="K605" s="8"/>
    </row>
    <row r="606" spans="1:11" ht="15" customHeight="1" x14ac:dyDescent="0.15">
      <c r="A606" s="8"/>
      <c r="B606" s="8"/>
      <c r="C606" s="10"/>
      <c r="D606" s="9"/>
      <c r="E606" s="8"/>
      <c r="F606" s="8"/>
      <c r="G606" s="8"/>
      <c r="H606" s="8"/>
      <c r="I606" s="8"/>
      <c r="J606" s="8"/>
      <c r="K606" s="8"/>
    </row>
    <row r="607" spans="1:11" ht="15" customHeight="1" x14ac:dyDescent="0.15">
      <c r="A607" s="8"/>
      <c r="B607" s="8"/>
      <c r="C607" s="10"/>
      <c r="D607" s="9"/>
      <c r="E607" s="8"/>
      <c r="F607" s="8"/>
      <c r="G607" s="8"/>
      <c r="H607" s="8"/>
      <c r="I607" s="8"/>
      <c r="J607" s="8"/>
      <c r="K607" s="8"/>
    </row>
    <row r="608" spans="1:11" ht="15" customHeight="1" x14ac:dyDescent="0.15">
      <c r="A608" s="8"/>
      <c r="B608" s="8"/>
      <c r="C608" s="10"/>
      <c r="D608" s="9"/>
      <c r="E608" s="8"/>
      <c r="F608" s="8"/>
      <c r="G608" s="8"/>
      <c r="H608" s="8"/>
      <c r="I608" s="8"/>
      <c r="J608" s="8"/>
      <c r="K608" s="8"/>
    </row>
    <row r="609" spans="1:11" ht="15" customHeight="1" x14ac:dyDescent="0.15">
      <c r="A609" s="8"/>
      <c r="B609" s="8"/>
      <c r="C609" s="10"/>
      <c r="D609" s="9"/>
      <c r="E609" s="8"/>
      <c r="F609" s="8"/>
      <c r="G609" s="8"/>
      <c r="H609" s="8"/>
      <c r="I609" s="8"/>
      <c r="J609" s="8"/>
      <c r="K609" s="8"/>
    </row>
    <row r="610" spans="1:11" ht="15" customHeight="1" x14ac:dyDescent="0.15">
      <c r="A610" s="8"/>
      <c r="B610" s="8"/>
      <c r="C610" s="10"/>
      <c r="D610" s="9"/>
      <c r="E610" s="8"/>
      <c r="F610" s="8"/>
      <c r="G610" s="8"/>
      <c r="H610" s="8"/>
      <c r="I610" s="8"/>
      <c r="J610" s="8"/>
      <c r="K610" s="8"/>
    </row>
    <row r="611" spans="1:11" ht="15" customHeight="1" x14ac:dyDescent="0.15">
      <c r="A611" s="8"/>
      <c r="B611" s="8"/>
      <c r="C611" s="10"/>
      <c r="D611" s="9"/>
      <c r="E611" s="8"/>
      <c r="F611" s="8"/>
      <c r="G611" s="8"/>
      <c r="H611" s="8"/>
      <c r="I611" s="8"/>
      <c r="J611" s="8"/>
      <c r="K611" s="8"/>
    </row>
    <row r="612" spans="1:11" ht="15" customHeight="1" x14ac:dyDescent="0.15">
      <c r="A612" s="8"/>
      <c r="B612" s="8"/>
      <c r="C612" s="10"/>
      <c r="D612" s="9"/>
      <c r="E612" s="8"/>
      <c r="F612" s="8"/>
      <c r="G612" s="8"/>
      <c r="H612" s="8"/>
      <c r="I612" s="8"/>
      <c r="J612" s="8"/>
      <c r="K612" s="8"/>
    </row>
    <row r="613" spans="1:11" ht="15" customHeight="1" x14ac:dyDescent="0.15">
      <c r="A613" s="8"/>
      <c r="B613" s="8"/>
      <c r="C613" s="10"/>
      <c r="D613" s="9"/>
      <c r="E613" s="8"/>
      <c r="F613" s="8"/>
      <c r="G613" s="8"/>
      <c r="H613" s="8"/>
      <c r="I613" s="8"/>
      <c r="J613" s="8"/>
      <c r="K613" s="8"/>
    </row>
    <row r="614" spans="1:11" ht="15" customHeight="1" x14ac:dyDescent="0.15">
      <c r="A614" s="8"/>
      <c r="B614" s="8"/>
      <c r="C614" s="10"/>
      <c r="D614" s="9"/>
      <c r="E614" s="8"/>
      <c r="F614" s="8"/>
      <c r="G614" s="8"/>
      <c r="H614" s="8"/>
      <c r="I614" s="8"/>
      <c r="J614" s="8"/>
      <c r="K614" s="8"/>
    </row>
    <row r="615" spans="1:11" ht="15" customHeight="1" x14ac:dyDescent="0.15">
      <c r="A615" s="8"/>
      <c r="B615" s="8"/>
      <c r="C615" s="10"/>
      <c r="D615" s="9"/>
      <c r="E615" s="8"/>
      <c r="F615" s="8"/>
      <c r="G615" s="8"/>
      <c r="H615" s="8"/>
      <c r="I615" s="8"/>
      <c r="J615" s="8"/>
      <c r="K615" s="8"/>
    </row>
    <row r="616" spans="1:11" ht="15" customHeight="1" x14ac:dyDescent="0.15">
      <c r="A616" s="8"/>
      <c r="B616" s="8"/>
      <c r="C616" s="10"/>
      <c r="D616" s="9"/>
      <c r="E616" s="8"/>
      <c r="F616" s="8"/>
      <c r="G616" s="8"/>
      <c r="H616" s="8"/>
      <c r="I616" s="8"/>
      <c r="J616" s="8"/>
      <c r="K616" s="8"/>
    </row>
    <row r="617" spans="1:11" ht="15" customHeight="1" x14ac:dyDescent="0.15">
      <c r="A617" s="8"/>
      <c r="B617" s="8"/>
      <c r="C617" s="10"/>
      <c r="D617" s="9"/>
      <c r="E617" s="8"/>
      <c r="F617" s="8"/>
      <c r="G617" s="8"/>
      <c r="H617" s="8"/>
      <c r="I617" s="8"/>
      <c r="J617" s="8"/>
      <c r="K617" s="8"/>
    </row>
    <row r="618" spans="1:11" ht="15" customHeight="1" x14ac:dyDescent="0.15">
      <c r="A618" s="8"/>
      <c r="B618" s="8"/>
      <c r="C618" s="10"/>
      <c r="D618" s="9"/>
      <c r="E618" s="8"/>
      <c r="F618" s="8"/>
      <c r="G618" s="8"/>
      <c r="H618" s="8"/>
      <c r="I618" s="8"/>
      <c r="J618" s="8"/>
      <c r="K618" s="8"/>
    </row>
    <row r="619" spans="1:11" ht="15" customHeight="1" x14ac:dyDescent="0.15">
      <c r="A619" s="8"/>
      <c r="B619" s="8"/>
      <c r="C619" s="10"/>
      <c r="D619" s="9"/>
      <c r="E619" s="8"/>
      <c r="F619" s="8"/>
      <c r="G619" s="8"/>
      <c r="H619" s="8"/>
      <c r="I619" s="8"/>
      <c r="J619" s="8"/>
      <c r="K619" s="8"/>
    </row>
    <row r="620" spans="1:11" ht="15" customHeight="1" x14ac:dyDescent="0.15">
      <c r="A620" s="8"/>
      <c r="B620" s="8"/>
      <c r="C620" s="10"/>
      <c r="D620" s="9"/>
      <c r="E620" s="8"/>
      <c r="F620" s="8"/>
      <c r="G620" s="8"/>
      <c r="H620" s="8"/>
      <c r="I620" s="8"/>
      <c r="J620" s="8"/>
      <c r="K620" s="8"/>
    </row>
    <row r="621" spans="1:11" ht="15" customHeight="1" x14ac:dyDescent="0.15">
      <c r="A621" s="8"/>
      <c r="B621" s="8"/>
      <c r="C621" s="10"/>
      <c r="D621" s="9"/>
      <c r="E621" s="8"/>
      <c r="F621" s="8"/>
      <c r="G621" s="8"/>
      <c r="H621" s="8"/>
      <c r="I621" s="8"/>
      <c r="J621" s="8"/>
      <c r="K621" s="8"/>
    </row>
    <row r="622" spans="1:11" ht="15" customHeight="1" x14ac:dyDescent="0.15">
      <c r="A622" s="8"/>
      <c r="B622" s="8"/>
      <c r="C622" s="10"/>
      <c r="D622" s="9"/>
      <c r="E622" s="8"/>
      <c r="F622" s="8"/>
      <c r="G622" s="8"/>
      <c r="H622" s="8"/>
      <c r="I622" s="8"/>
      <c r="J622" s="8"/>
      <c r="K622" s="8"/>
    </row>
    <row r="623" spans="1:11" ht="15" customHeight="1" x14ac:dyDescent="0.15">
      <c r="A623" s="8"/>
      <c r="B623" s="8"/>
      <c r="C623" s="10"/>
      <c r="D623" s="9"/>
      <c r="E623" s="8"/>
      <c r="F623" s="8"/>
      <c r="G623" s="8"/>
      <c r="H623" s="8"/>
      <c r="I623" s="8"/>
      <c r="J623" s="8"/>
      <c r="K623" s="8"/>
    </row>
    <row r="624" spans="1:11" ht="15" customHeight="1" x14ac:dyDescent="0.15">
      <c r="A624" s="8"/>
      <c r="B624" s="8"/>
      <c r="C624" s="10"/>
      <c r="D624" s="9"/>
      <c r="E624" s="8"/>
      <c r="F624" s="8"/>
      <c r="G624" s="8"/>
      <c r="H624" s="8"/>
      <c r="I624" s="8"/>
      <c r="J624" s="8"/>
      <c r="K624" s="8"/>
    </row>
    <row r="625" spans="1:11" ht="15" customHeight="1" x14ac:dyDescent="0.15">
      <c r="A625" s="8"/>
      <c r="B625" s="8"/>
      <c r="C625" s="10"/>
      <c r="D625" s="9"/>
      <c r="E625" s="8"/>
      <c r="F625" s="8"/>
      <c r="G625" s="8"/>
      <c r="H625" s="8"/>
      <c r="I625" s="8"/>
      <c r="J625" s="8"/>
      <c r="K625" s="8"/>
    </row>
    <row r="626" spans="1:11" ht="15" customHeight="1" x14ac:dyDescent="0.15">
      <c r="A626" s="8"/>
      <c r="B626" s="8"/>
      <c r="C626" s="10"/>
      <c r="D626" s="9"/>
      <c r="E626" s="8"/>
      <c r="F626" s="8"/>
      <c r="G626" s="8"/>
      <c r="H626" s="8"/>
      <c r="I626" s="8"/>
      <c r="J626" s="8"/>
      <c r="K626" s="8"/>
    </row>
    <row r="627" spans="1:11" ht="15" customHeight="1" x14ac:dyDescent="0.15">
      <c r="A627" s="8"/>
      <c r="B627" s="8"/>
      <c r="C627" s="10"/>
      <c r="D627" s="9"/>
      <c r="E627" s="8"/>
      <c r="F627" s="8"/>
      <c r="G627" s="8"/>
      <c r="H627" s="8"/>
      <c r="I627" s="8"/>
      <c r="J627" s="8"/>
      <c r="K627" s="8"/>
    </row>
    <row r="628" spans="1:11" ht="15" customHeight="1" x14ac:dyDescent="0.15">
      <c r="A628" s="8"/>
      <c r="B628" s="8"/>
      <c r="C628" s="10"/>
      <c r="D628" s="9"/>
      <c r="E628" s="8"/>
      <c r="F628" s="8"/>
      <c r="G628" s="8"/>
      <c r="H628" s="8"/>
      <c r="I628" s="8"/>
      <c r="J628" s="8"/>
      <c r="K628" s="8"/>
    </row>
    <row r="629" spans="1:11" ht="15" customHeight="1" x14ac:dyDescent="0.15">
      <c r="A629" s="8"/>
      <c r="B629" s="8"/>
      <c r="C629" s="10"/>
      <c r="D629" s="9"/>
      <c r="E629" s="8"/>
      <c r="F629" s="8"/>
      <c r="G629" s="8"/>
      <c r="H629" s="8"/>
      <c r="I629" s="8"/>
      <c r="J629" s="8"/>
      <c r="K629" s="8"/>
    </row>
    <row r="630" spans="1:11" ht="15" customHeight="1" x14ac:dyDescent="0.15">
      <c r="A630" s="8"/>
      <c r="B630" s="8"/>
      <c r="C630" s="10"/>
      <c r="D630" s="9"/>
      <c r="E630" s="8"/>
      <c r="F630" s="8"/>
      <c r="G630" s="8"/>
      <c r="H630" s="8"/>
      <c r="I630" s="8"/>
      <c r="J630" s="8"/>
      <c r="K630" s="8"/>
    </row>
    <row r="631" spans="1:11" ht="15" customHeight="1" x14ac:dyDescent="0.15">
      <c r="A631" s="8"/>
      <c r="B631" s="8"/>
      <c r="C631" s="10"/>
      <c r="D631" s="9"/>
      <c r="E631" s="8"/>
      <c r="F631" s="8"/>
      <c r="G631" s="8"/>
      <c r="H631" s="8"/>
      <c r="I631" s="8"/>
      <c r="J631" s="8"/>
      <c r="K631" s="8"/>
    </row>
    <row r="632" spans="1:11" ht="15" customHeight="1" x14ac:dyDescent="0.15">
      <c r="A632" s="8"/>
      <c r="B632" s="8"/>
      <c r="C632" s="10"/>
      <c r="D632" s="9"/>
      <c r="E632" s="8"/>
      <c r="F632" s="8"/>
      <c r="G632" s="8"/>
      <c r="H632" s="8"/>
      <c r="I632" s="8"/>
      <c r="J632" s="8"/>
      <c r="K632" s="8"/>
    </row>
    <row r="633" spans="1:11" ht="15" customHeight="1" x14ac:dyDescent="0.15">
      <c r="A633" s="8"/>
      <c r="B633" s="8"/>
      <c r="C633" s="10"/>
      <c r="D633" s="9"/>
      <c r="E633" s="8"/>
      <c r="F633" s="8"/>
      <c r="G633" s="8"/>
      <c r="H633" s="8"/>
      <c r="I633" s="8"/>
      <c r="J633" s="8"/>
      <c r="K633" s="8"/>
    </row>
    <row r="634" spans="1:11" ht="15" customHeight="1" x14ac:dyDescent="0.15">
      <c r="A634" s="8"/>
      <c r="B634" s="8"/>
      <c r="C634" s="10"/>
      <c r="D634" s="9"/>
      <c r="E634" s="8"/>
      <c r="F634" s="8"/>
      <c r="G634" s="8"/>
      <c r="H634" s="8"/>
      <c r="I634" s="8"/>
      <c r="J634" s="8"/>
      <c r="K634" s="8"/>
    </row>
    <row r="635" spans="1:11" ht="15" customHeight="1" x14ac:dyDescent="0.15">
      <c r="A635" s="8"/>
      <c r="B635" s="8"/>
      <c r="C635" s="10"/>
      <c r="D635" s="9"/>
      <c r="E635" s="8"/>
      <c r="F635" s="8"/>
      <c r="G635" s="8"/>
      <c r="H635" s="8"/>
      <c r="I635" s="8"/>
      <c r="J635" s="8"/>
      <c r="K635" s="8"/>
    </row>
    <row r="636" spans="1:11" ht="15" customHeight="1" x14ac:dyDescent="0.15">
      <c r="A636" s="8"/>
      <c r="B636" s="8"/>
      <c r="C636" s="10"/>
      <c r="D636" s="9"/>
      <c r="E636" s="8"/>
      <c r="F636" s="8"/>
      <c r="G636" s="8"/>
      <c r="H636" s="8"/>
      <c r="I636" s="8"/>
      <c r="J636" s="8"/>
      <c r="K636" s="8"/>
    </row>
    <row r="637" spans="1:11" ht="15" customHeight="1" x14ac:dyDescent="0.15">
      <c r="A637" s="8"/>
      <c r="B637" s="8"/>
      <c r="C637" s="10"/>
      <c r="D637" s="9"/>
      <c r="E637" s="8"/>
      <c r="F637" s="8"/>
      <c r="G637" s="8"/>
      <c r="H637" s="8"/>
      <c r="I637" s="8"/>
      <c r="J637" s="8"/>
      <c r="K637" s="8"/>
    </row>
    <row r="638" spans="1:11" ht="15" customHeight="1" x14ac:dyDescent="0.15">
      <c r="A638" s="8"/>
      <c r="B638" s="8"/>
      <c r="C638" s="10"/>
      <c r="D638" s="9"/>
      <c r="E638" s="8"/>
      <c r="F638" s="8"/>
      <c r="G638" s="8"/>
      <c r="H638" s="8"/>
      <c r="I638" s="8"/>
      <c r="J638" s="8"/>
      <c r="K638" s="8"/>
    </row>
    <row r="639" spans="1:11" ht="15" customHeight="1" x14ac:dyDescent="0.15">
      <c r="A639" s="8"/>
      <c r="B639" s="8"/>
      <c r="C639" s="10"/>
      <c r="D639" s="9"/>
      <c r="E639" s="8"/>
      <c r="F639" s="8"/>
      <c r="G639" s="8"/>
      <c r="H639" s="8"/>
      <c r="I639" s="8"/>
      <c r="J639" s="8"/>
      <c r="K639" s="8"/>
    </row>
    <row r="640" spans="1:11" ht="15" customHeight="1" x14ac:dyDescent="0.15">
      <c r="A640" s="8"/>
      <c r="B640" s="8"/>
      <c r="C640" s="10"/>
      <c r="D640" s="9"/>
      <c r="E640" s="8"/>
      <c r="F640" s="8"/>
      <c r="G640" s="8"/>
      <c r="H640" s="8"/>
      <c r="I640" s="8"/>
      <c r="J640" s="8"/>
      <c r="K640" s="8"/>
    </row>
    <row r="641" spans="1:11" ht="15" customHeight="1" x14ac:dyDescent="0.15">
      <c r="A641" s="8"/>
      <c r="B641" s="8"/>
      <c r="C641" s="10"/>
      <c r="D641" s="9"/>
      <c r="E641" s="8"/>
      <c r="F641" s="8"/>
      <c r="G641" s="8"/>
      <c r="H641" s="8"/>
      <c r="I641" s="8"/>
      <c r="J641" s="8"/>
      <c r="K641" s="8"/>
    </row>
    <row r="642" spans="1:11" ht="15" customHeight="1" x14ac:dyDescent="0.15">
      <c r="A642" s="8"/>
      <c r="B642" s="8"/>
      <c r="C642" s="10"/>
      <c r="D642" s="9"/>
      <c r="E642" s="8"/>
      <c r="F642" s="8"/>
      <c r="G642" s="8"/>
      <c r="H642" s="8"/>
      <c r="I642" s="8"/>
      <c r="J642" s="8"/>
      <c r="K642" s="8"/>
    </row>
    <row r="643" spans="1:11" ht="15" customHeight="1" x14ac:dyDescent="0.15">
      <c r="A643" s="8"/>
      <c r="B643" s="8"/>
      <c r="C643" s="10"/>
      <c r="D643" s="9"/>
      <c r="E643" s="8"/>
      <c r="F643" s="8"/>
      <c r="G643" s="8"/>
      <c r="H643" s="8"/>
      <c r="I643" s="8"/>
      <c r="J643" s="8"/>
      <c r="K643" s="8"/>
    </row>
    <row r="644" spans="1:11" ht="15" customHeight="1" x14ac:dyDescent="0.15">
      <c r="A644" s="8"/>
      <c r="B644" s="8"/>
      <c r="C644" s="10"/>
      <c r="D644" s="9"/>
      <c r="E644" s="8"/>
      <c r="F644" s="8"/>
      <c r="G644" s="8"/>
      <c r="H644" s="8"/>
      <c r="I644" s="8"/>
      <c r="J644" s="8"/>
      <c r="K644" s="8"/>
    </row>
    <row r="645" spans="1:11" ht="15" customHeight="1" x14ac:dyDescent="0.15">
      <c r="A645" s="8"/>
      <c r="B645" s="8"/>
      <c r="C645" s="10"/>
      <c r="D645" s="9"/>
      <c r="E645" s="8"/>
      <c r="F645" s="8"/>
      <c r="G645" s="8"/>
      <c r="H645" s="8"/>
      <c r="I645" s="8"/>
      <c r="J645" s="8"/>
      <c r="K645" s="8"/>
    </row>
    <row r="646" spans="1:11" ht="15" customHeight="1" x14ac:dyDescent="0.15">
      <c r="A646" s="8"/>
      <c r="B646" s="8"/>
      <c r="C646" s="10"/>
      <c r="D646" s="9"/>
      <c r="E646" s="8"/>
      <c r="F646" s="8"/>
      <c r="G646" s="8"/>
      <c r="H646" s="8"/>
      <c r="I646" s="8"/>
      <c r="J646" s="8"/>
      <c r="K646" s="8"/>
    </row>
    <row r="647" spans="1:11" ht="15" customHeight="1" x14ac:dyDescent="0.15">
      <c r="A647" s="8"/>
      <c r="B647" s="8"/>
      <c r="C647" s="10"/>
      <c r="D647" s="9"/>
      <c r="E647" s="8"/>
      <c r="F647" s="8"/>
      <c r="G647" s="8"/>
      <c r="H647" s="8"/>
      <c r="I647" s="8"/>
      <c r="J647" s="8"/>
      <c r="K647" s="8"/>
    </row>
    <row r="648" spans="1:11" ht="15" customHeight="1" x14ac:dyDescent="0.15">
      <c r="A648" s="8"/>
      <c r="B648" s="8"/>
      <c r="C648" s="10"/>
      <c r="D648" s="9"/>
      <c r="E648" s="8"/>
      <c r="F648" s="8"/>
      <c r="G648" s="8"/>
      <c r="H648" s="8"/>
      <c r="I648" s="8"/>
      <c r="J648" s="8"/>
      <c r="K648" s="8"/>
    </row>
    <row r="649" spans="1:11" ht="15" customHeight="1" x14ac:dyDescent="0.15">
      <c r="A649" s="8"/>
      <c r="B649" s="8"/>
      <c r="C649" s="10"/>
      <c r="D649" s="9"/>
      <c r="E649" s="8"/>
      <c r="F649" s="8"/>
      <c r="G649" s="8"/>
      <c r="H649" s="8"/>
      <c r="I649" s="8"/>
      <c r="J649" s="8"/>
      <c r="K649" s="8"/>
    </row>
    <row r="650" spans="1:11" ht="15" customHeight="1" x14ac:dyDescent="0.15">
      <c r="A650" s="8"/>
      <c r="B650" s="8"/>
      <c r="C650" s="10"/>
      <c r="D650" s="9"/>
      <c r="E650" s="8"/>
      <c r="F650" s="8"/>
      <c r="G650" s="8"/>
      <c r="H650" s="8"/>
      <c r="I650" s="8"/>
      <c r="J650" s="8"/>
      <c r="K650" s="8"/>
    </row>
    <row r="651" spans="1:11" ht="15" customHeight="1" x14ac:dyDescent="0.15">
      <c r="A651" s="8"/>
      <c r="B651" s="8"/>
      <c r="C651" s="10"/>
      <c r="D651" s="9"/>
      <c r="E651" s="8"/>
      <c r="F651" s="8"/>
      <c r="G651" s="8"/>
      <c r="H651" s="8"/>
      <c r="I651" s="8"/>
      <c r="J651" s="8"/>
      <c r="K651" s="8"/>
    </row>
    <row r="652" spans="1:11" ht="15" customHeight="1" x14ac:dyDescent="0.15">
      <c r="A652" s="8"/>
      <c r="B652" s="8"/>
      <c r="C652" s="10"/>
      <c r="D652" s="9"/>
      <c r="E652" s="8"/>
      <c r="F652" s="8"/>
      <c r="G652" s="8"/>
      <c r="H652" s="8"/>
      <c r="I652" s="8"/>
      <c r="J652" s="8"/>
      <c r="K652" s="8"/>
    </row>
    <row r="653" spans="1:11" ht="15" customHeight="1" x14ac:dyDescent="0.15">
      <c r="A653" s="8"/>
      <c r="B653" s="8"/>
      <c r="C653" s="10"/>
      <c r="D653" s="9"/>
      <c r="E653" s="8"/>
      <c r="F653" s="8"/>
      <c r="G653" s="8"/>
      <c r="H653" s="8"/>
      <c r="I653" s="8"/>
      <c r="J653" s="8"/>
      <c r="K653" s="8"/>
    </row>
    <row r="654" spans="1:11" ht="15" customHeight="1" x14ac:dyDescent="0.15">
      <c r="A654" s="8"/>
      <c r="B654" s="8"/>
      <c r="C654" s="10"/>
      <c r="D654" s="9"/>
      <c r="E654" s="8"/>
      <c r="F654" s="8"/>
      <c r="G654" s="8"/>
      <c r="H654" s="8"/>
      <c r="I654" s="8"/>
      <c r="J654" s="8"/>
      <c r="K654" s="8"/>
    </row>
    <row r="655" spans="1:11" ht="15" customHeight="1" x14ac:dyDescent="0.15">
      <c r="A655" s="8"/>
      <c r="B655" s="8"/>
      <c r="C655" s="10"/>
      <c r="D655" s="9"/>
      <c r="E655" s="8"/>
      <c r="F655" s="8"/>
      <c r="G655" s="8"/>
      <c r="H655" s="8"/>
      <c r="I655" s="8"/>
      <c r="J655" s="8"/>
      <c r="K655" s="8"/>
    </row>
    <row r="656" spans="1:11" ht="15" customHeight="1" x14ac:dyDescent="0.15">
      <c r="A656" s="8"/>
      <c r="B656" s="8"/>
      <c r="C656" s="10"/>
      <c r="D656" s="9"/>
      <c r="E656" s="8"/>
      <c r="F656" s="8"/>
      <c r="G656" s="8"/>
      <c r="H656" s="8"/>
      <c r="I656" s="8"/>
      <c r="J656" s="8"/>
      <c r="K656" s="8"/>
    </row>
    <row r="657" spans="1:11" ht="15" customHeight="1" x14ac:dyDescent="0.15">
      <c r="A657" s="8"/>
      <c r="B657" s="8"/>
      <c r="C657" s="10"/>
      <c r="D657" s="9"/>
      <c r="E657" s="8"/>
      <c r="F657" s="8"/>
      <c r="G657" s="8"/>
      <c r="H657" s="8"/>
      <c r="I657" s="8"/>
      <c r="J657" s="8"/>
      <c r="K657" s="8"/>
    </row>
    <row r="658" spans="1:11" ht="15" customHeight="1" x14ac:dyDescent="0.15">
      <c r="A658" s="8"/>
      <c r="B658" s="8"/>
      <c r="C658" s="10"/>
      <c r="D658" s="9"/>
      <c r="E658" s="8"/>
      <c r="F658" s="8"/>
      <c r="G658" s="8"/>
      <c r="H658" s="8"/>
      <c r="I658" s="8"/>
      <c r="J658" s="8"/>
      <c r="K658" s="8"/>
    </row>
    <row r="659" spans="1:11" ht="15" customHeight="1" x14ac:dyDescent="0.15">
      <c r="A659" s="8"/>
      <c r="B659" s="8"/>
      <c r="C659" s="10"/>
      <c r="D659" s="9"/>
      <c r="E659" s="8"/>
      <c r="F659" s="8"/>
      <c r="G659" s="8"/>
      <c r="H659" s="8"/>
      <c r="I659" s="8"/>
      <c r="J659" s="8"/>
      <c r="K659" s="8"/>
    </row>
    <row r="660" spans="1:11" ht="15" customHeight="1" x14ac:dyDescent="0.15">
      <c r="A660" s="8"/>
      <c r="B660" s="8"/>
      <c r="C660" s="10"/>
      <c r="D660" s="9"/>
      <c r="E660" s="8"/>
      <c r="F660" s="8"/>
      <c r="G660" s="8"/>
      <c r="H660" s="8"/>
      <c r="I660" s="8"/>
      <c r="J660" s="8"/>
      <c r="K660" s="8"/>
    </row>
    <row r="661" spans="1:11" ht="15" customHeight="1" x14ac:dyDescent="0.15">
      <c r="A661" s="8"/>
      <c r="B661" s="8"/>
      <c r="C661" s="10"/>
      <c r="D661" s="9"/>
      <c r="E661" s="8"/>
      <c r="F661" s="8"/>
      <c r="G661" s="8"/>
      <c r="H661" s="8"/>
      <c r="I661" s="8"/>
      <c r="J661" s="8"/>
      <c r="K661" s="8"/>
    </row>
    <row r="662" spans="1:11" ht="15" customHeight="1" x14ac:dyDescent="0.15">
      <c r="A662" s="8"/>
      <c r="B662" s="8"/>
      <c r="C662" s="10"/>
      <c r="D662" s="9"/>
      <c r="E662" s="8"/>
      <c r="F662" s="8"/>
      <c r="G662" s="8"/>
      <c r="H662" s="8"/>
      <c r="I662" s="8"/>
      <c r="J662" s="8"/>
      <c r="K662" s="8"/>
    </row>
    <row r="663" spans="1:11" ht="15" customHeight="1" x14ac:dyDescent="0.15">
      <c r="A663" s="8"/>
      <c r="B663" s="8"/>
      <c r="C663" s="10"/>
      <c r="D663" s="9"/>
      <c r="E663" s="8"/>
      <c r="F663" s="8"/>
      <c r="G663" s="8"/>
      <c r="H663" s="8"/>
      <c r="I663" s="8"/>
      <c r="J663" s="8"/>
      <c r="K663" s="8"/>
    </row>
    <row r="664" spans="1:11" ht="15" customHeight="1" x14ac:dyDescent="0.15">
      <c r="A664" s="8"/>
      <c r="B664" s="8"/>
      <c r="C664" s="10"/>
      <c r="D664" s="9"/>
      <c r="E664" s="8"/>
      <c r="F664" s="8"/>
      <c r="G664" s="8"/>
      <c r="H664" s="8"/>
      <c r="I664" s="8"/>
      <c r="J664" s="8"/>
      <c r="K664" s="8"/>
    </row>
    <row r="665" spans="1:11" ht="15" customHeight="1" x14ac:dyDescent="0.15">
      <c r="A665" s="8"/>
      <c r="B665" s="8"/>
      <c r="C665" s="10"/>
      <c r="D665" s="9"/>
      <c r="E665" s="8"/>
      <c r="F665" s="8"/>
      <c r="G665" s="8"/>
      <c r="H665" s="8"/>
      <c r="I665" s="8"/>
      <c r="J665" s="8"/>
      <c r="K665" s="8"/>
    </row>
    <row r="666" spans="1:11" ht="15" customHeight="1" x14ac:dyDescent="0.15">
      <c r="A666" s="8"/>
      <c r="B666" s="8"/>
      <c r="C666" s="10"/>
      <c r="D666" s="9"/>
      <c r="E666" s="8"/>
      <c r="F666" s="8"/>
      <c r="G666" s="8"/>
      <c r="H666" s="8"/>
      <c r="I666" s="8"/>
      <c r="J666" s="8"/>
      <c r="K666" s="8"/>
    </row>
    <row r="667" spans="1:11" ht="15" customHeight="1" x14ac:dyDescent="0.15">
      <c r="A667" s="8"/>
      <c r="B667" s="8"/>
      <c r="C667" s="10"/>
      <c r="D667" s="9"/>
      <c r="E667" s="8"/>
      <c r="F667" s="8"/>
      <c r="G667" s="8"/>
      <c r="H667" s="8"/>
      <c r="I667" s="8"/>
      <c r="J667" s="8"/>
      <c r="K667" s="8"/>
    </row>
    <row r="668" spans="1:11" ht="15" customHeight="1" x14ac:dyDescent="0.15">
      <c r="A668" s="8"/>
      <c r="B668" s="8"/>
      <c r="C668" s="10"/>
      <c r="D668" s="9"/>
      <c r="E668" s="8"/>
      <c r="F668" s="8"/>
      <c r="G668" s="8"/>
      <c r="H668" s="8"/>
      <c r="I668" s="8"/>
      <c r="J668" s="8"/>
      <c r="K668" s="8"/>
    </row>
    <row r="669" spans="1:11" ht="15" customHeight="1" x14ac:dyDescent="0.15">
      <c r="A669" s="8"/>
      <c r="B669" s="8"/>
      <c r="C669" s="10"/>
      <c r="D669" s="9"/>
      <c r="E669" s="8"/>
      <c r="F669" s="8"/>
      <c r="G669" s="8"/>
      <c r="H669" s="8"/>
      <c r="I669" s="8"/>
      <c r="J669" s="8"/>
      <c r="K669" s="8"/>
    </row>
    <row r="670" spans="1:11" ht="15" customHeight="1" x14ac:dyDescent="0.15">
      <c r="A670" s="8"/>
      <c r="B670" s="8"/>
      <c r="C670" s="10"/>
      <c r="D670" s="9"/>
      <c r="E670" s="8"/>
      <c r="F670" s="8"/>
      <c r="G670" s="8"/>
      <c r="H670" s="8"/>
      <c r="I670" s="8"/>
      <c r="J670" s="8"/>
      <c r="K670" s="8"/>
    </row>
    <row r="671" spans="1:11" ht="15" customHeight="1" x14ac:dyDescent="0.15">
      <c r="A671" s="8"/>
      <c r="B671" s="8"/>
      <c r="C671" s="10"/>
      <c r="D671" s="9"/>
      <c r="E671" s="8"/>
      <c r="F671" s="8"/>
      <c r="G671" s="8"/>
      <c r="H671" s="8"/>
      <c r="I671" s="8"/>
      <c r="J671" s="8"/>
      <c r="K671" s="8"/>
    </row>
    <row r="672" spans="1:11" ht="15" customHeight="1" x14ac:dyDescent="0.15">
      <c r="A672" s="8"/>
      <c r="B672" s="8"/>
      <c r="C672" s="10"/>
      <c r="D672" s="9"/>
      <c r="E672" s="8"/>
      <c r="F672" s="8"/>
      <c r="G672" s="8"/>
      <c r="H672" s="8"/>
      <c r="I672" s="8"/>
      <c r="J672" s="8"/>
      <c r="K672" s="8"/>
    </row>
    <row r="673" spans="1:11" ht="15" customHeight="1" x14ac:dyDescent="0.15">
      <c r="A673" s="8"/>
      <c r="B673" s="8"/>
      <c r="C673" s="10"/>
      <c r="D673" s="9"/>
      <c r="E673" s="8"/>
      <c r="F673" s="8"/>
      <c r="G673" s="8"/>
      <c r="H673" s="8"/>
      <c r="I673" s="8"/>
      <c r="J673" s="8"/>
      <c r="K673" s="8"/>
    </row>
    <row r="674" spans="1:11" ht="15" customHeight="1" x14ac:dyDescent="0.15">
      <c r="A674" s="8"/>
      <c r="B674" s="8"/>
      <c r="C674" s="10"/>
      <c r="D674" s="9"/>
      <c r="E674" s="8"/>
      <c r="F674" s="8"/>
      <c r="G674" s="8"/>
      <c r="H674" s="8"/>
      <c r="I674" s="8"/>
      <c r="J674" s="8"/>
      <c r="K674" s="8"/>
    </row>
    <row r="675" spans="1:11" ht="15" customHeight="1" x14ac:dyDescent="0.15">
      <c r="A675" s="8"/>
      <c r="B675" s="8"/>
      <c r="C675" s="10"/>
      <c r="D675" s="9"/>
      <c r="E675" s="8"/>
      <c r="F675" s="8"/>
      <c r="G675" s="8"/>
      <c r="H675" s="8"/>
      <c r="I675" s="8"/>
      <c r="J675" s="8"/>
      <c r="K675" s="8"/>
    </row>
    <row r="676" spans="1:11" ht="15" customHeight="1" x14ac:dyDescent="0.15">
      <c r="A676" s="8"/>
      <c r="B676" s="8"/>
      <c r="C676" s="10"/>
      <c r="D676" s="9"/>
      <c r="E676" s="8"/>
      <c r="F676" s="8"/>
      <c r="G676" s="8"/>
      <c r="H676" s="8"/>
      <c r="I676" s="8"/>
      <c r="J676" s="8"/>
      <c r="K676" s="8"/>
    </row>
    <row r="677" spans="1:11" ht="15" customHeight="1" x14ac:dyDescent="0.15">
      <c r="A677" s="8"/>
      <c r="B677" s="8"/>
      <c r="C677" s="10"/>
      <c r="D677" s="9"/>
      <c r="E677" s="8"/>
      <c r="F677" s="8"/>
      <c r="G677" s="8"/>
      <c r="H677" s="8"/>
      <c r="I677" s="8"/>
      <c r="J677" s="8"/>
      <c r="K677" s="8"/>
    </row>
    <row r="678" spans="1:11" ht="15" customHeight="1" x14ac:dyDescent="0.15">
      <c r="A678" s="8"/>
      <c r="B678" s="8"/>
      <c r="C678" s="10"/>
      <c r="D678" s="9"/>
      <c r="E678" s="8"/>
      <c r="F678" s="8"/>
      <c r="G678" s="8"/>
      <c r="H678" s="8"/>
      <c r="I678" s="8"/>
      <c r="J678" s="8"/>
      <c r="K678" s="8"/>
    </row>
    <row r="679" spans="1:11" ht="15" customHeight="1" x14ac:dyDescent="0.15">
      <c r="A679" s="8"/>
      <c r="B679" s="8"/>
      <c r="C679" s="10"/>
      <c r="D679" s="9"/>
      <c r="E679" s="8"/>
      <c r="F679" s="8"/>
      <c r="G679" s="8"/>
      <c r="H679" s="8"/>
      <c r="I679" s="8"/>
      <c r="J679" s="8"/>
      <c r="K679" s="8"/>
    </row>
    <row r="680" spans="1:11" ht="15" customHeight="1" x14ac:dyDescent="0.15">
      <c r="A680" s="8"/>
      <c r="B680" s="8"/>
      <c r="C680" s="10"/>
      <c r="D680" s="9"/>
      <c r="E680" s="8"/>
      <c r="F680" s="8"/>
      <c r="G680" s="8"/>
      <c r="H680" s="8"/>
      <c r="I680" s="8"/>
      <c r="J680" s="8"/>
      <c r="K680" s="8"/>
    </row>
    <row r="681" spans="1:11" ht="15" customHeight="1" x14ac:dyDescent="0.15">
      <c r="A681" s="8"/>
      <c r="B681" s="8"/>
      <c r="C681" s="10"/>
      <c r="D681" s="9"/>
      <c r="E681" s="8"/>
      <c r="F681" s="8"/>
      <c r="G681" s="8"/>
      <c r="H681" s="8"/>
      <c r="I681" s="8"/>
      <c r="J681" s="8"/>
      <c r="K681" s="8"/>
    </row>
    <row r="682" spans="1:11" ht="15" customHeight="1" x14ac:dyDescent="0.15">
      <c r="A682" s="8"/>
      <c r="B682" s="8"/>
      <c r="C682" s="10"/>
      <c r="D682" s="9"/>
      <c r="E682" s="8"/>
      <c r="F682" s="8"/>
      <c r="G682" s="8"/>
      <c r="H682" s="8"/>
      <c r="I682" s="8"/>
      <c r="J682" s="8"/>
      <c r="K682" s="8"/>
    </row>
    <row r="683" spans="1:11" ht="15" customHeight="1" x14ac:dyDescent="0.15">
      <c r="A683" s="8"/>
      <c r="B683" s="8"/>
      <c r="C683" s="10"/>
      <c r="D683" s="9"/>
      <c r="E683" s="8"/>
      <c r="F683" s="8"/>
      <c r="G683" s="8"/>
      <c r="H683" s="8"/>
      <c r="I683" s="8"/>
      <c r="J683" s="8"/>
      <c r="K683" s="8"/>
    </row>
    <row r="684" spans="1:11" ht="15" customHeight="1" x14ac:dyDescent="0.15">
      <c r="A684" s="8"/>
      <c r="B684" s="8"/>
      <c r="C684" s="10"/>
      <c r="D684" s="9"/>
      <c r="E684" s="8"/>
      <c r="F684" s="8"/>
      <c r="G684" s="8"/>
      <c r="H684" s="8"/>
      <c r="I684" s="8"/>
      <c r="J684" s="8"/>
      <c r="K684" s="8"/>
    </row>
    <row r="685" spans="1:11" ht="15" customHeight="1" x14ac:dyDescent="0.15">
      <c r="A685" s="8"/>
      <c r="B685" s="8"/>
      <c r="C685" s="10"/>
      <c r="D685" s="9"/>
      <c r="E685" s="8"/>
      <c r="F685" s="8"/>
      <c r="G685" s="8"/>
      <c r="H685" s="8"/>
      <c r="I685" s="8"/>
      <c r="J685" s="8"/>
      <c r="K685" s="8"/>
    </row>
    <row r="686" spans="1:11" ht="15" customHeight="1" x14ac:dyDescent="0.15">
      <c r="A686" s="8"/>
      <c r="B686" s="8"/>
      <c r="C686" s="10"/>
      <c r="D686" s="9"/>
      <c r="E686" s="8"/>
      <c r="F686" s="8"/>
      <c r="G686" s="8"/>
      <c r="H686" s="8"/>
      <c r="I686" s="8"/>
      <c r="J686" s="8"/>
      <c r="K686" s="8"/>
    </row>
    <row r="687" spans="1:11" ht="15" customHeight="1" x14ac:dyDescent="0.15">
      <c r="A687" s="8"/>
      <c r="B687" s="8"/>
      <c r="C687" s="10"/>
      <c r="D687" s="9"/>
      <c r="E687" s="8"/>
      <c r="F687" s="8"/>
      <c r="G687" s="8"/>
      <c r="H687" s="8"/>
      <c r="I687" s="8"/>
      <c r="J687" s="8"/>
      <c r="K687" s="8"/>
    </row>
    <row r="688" spans="1:11" ht="15" customHeight="1" x14ac:dyDescent="0.15">
      <c r="A688" s="8"/>
      <c r="B688" s="8"/>
      <c r="C688" s="10"/>
      <c r="D688" s="9"/>
      <c r="E688" s="8"/>
      <c r="F688" s="8"/>
      <c r="G688" s="8"/>
      <c r="H688" s="8"/>
      <c r="I688" s="8"/>
      <c r="J688" s="8"/>
      <c r="K688" s="8"/>
    </row>
    <row r="689" spans="1:11" ht="15" customHeight="1" x14ac:dyDescent="0.15">
      <c r="A689" s="8"/>
      <c r="B689" s="8"/>
      <c r="C689" s="10"/>
      <c r="D689" s="9"/>
      <c r="E689" s="8"/>
      <c r="F689" s="8"/>
      <c r="G689" s="8"/>
      <c r="H689" s="8"/>
      <c r="I689" s="8"/>
      <c r="J689" s="8"/>
      <c r="K689" s="8"/>
    </row>
    <row r="690" spans="1:11" ht="15" customHeight="1" x14ac:dyDescent="0.15">
      <c r="A690" s="8"/>
      <c r="B690" s="8"/>
      <c r="C690" s="10"/>
      <c r="D690" s="9"/>
      <c r="E690" s="8"/>
      <c r="F690" s="8"/>
      <c r="G690" s="8"/>
      <c r="H690" s="8"/>
      <c r="I690" s="8"/>
      <c r="J690" s="8"/>
      <c r="K690" s="8"/>
    </row>
    <row r="691" spans="1:11" ht="15" customHeight="1" x14ac:dyDescent="0.15">
      <c r="A691" s="8"/>
      <c r="B691" s="8"/>
      <c r="C691" s="10"/>
      <c r="D691" s="9"/>
      <c r="E691" s="8"/>
      <c r="F691" s="8"/>
      <c r="G691" s="8"/>
      <c r="H691" s="8"/>
      <c r="I691" s="8"/>
      <c r="J691" s="8"/>
      <c r="K691" s="8"/>
    </row>
    <row r="692" spans="1:11" ht="15" customHeight="1" x14ac:dyDescent="0.15">
      <c r="A692" s="8"/>
      <c r="B692" s="8"/>
      <c r="C692" s="10"/>
      <c r="D692" s="9"/>
      <c r="E692" s="8"/>
      <c r="F692" s="8"/>
      <c r="G692" s="8"/>
      <c r="H692" s="8"/>
      <c r="I692" s="8"/>
      <c r="J692" s="8"/>
      <c r="K692" s="8"/>
    </row>
    <row r="693" spans="1:11" ht="15" customHeight="1" x14ac:dyDescent="0.15">
      <c r="A693" s="8"/>
      <c r="B693" s="8"/>
      <c r="C693" s="10"/>
      <c r="D693" s="9"/>
      <c r="E693" s="8"/>
      <c r="F693" s="8"/>
      <c r="G693" s="8"/>
      <c r="H693" s="8"/>
      <c r="I693" s="8"/>
      <c r="J693" s="8"/>
      <c r="K693" s="8"/>
    </row>
    <row r="694" spans="1:11" ht="15" customHeight="1" x14ac:dyDescent="0.15">
      <c r="A694" s="8"/>
      <c r="B694" s="8"/>
      <c r="C694" s="10"/>
      <c r="D694" s="9"/>
      <c r="E694" s="8"/>
      <c r="F694" s="8"/>
      <c r="G694" s="8"/>
      <c r="H694" s="8"/>
      <c r="I694" s="8"/>
      <c r="J694" s="8"/>
      <c r="K694" s="8"/>
    </row>
    <row r="695" spans="1:11" ht="15" customHeight="1" x14ac:dyDescent="0.15">
      <c r="A695" s="8"/>
      <c r="B695" s="8"/>
      <c r="C695" s="10"/>
      <c r="D695" s="9"/>
      <c r="E695" s="8"/>
      <c r="F695" s="8"/>
      <c r="G695" s="8"/>
      <c r="H695" s="8"/>
      <c r="I695" s="8"/>
      <c r="J695" s="8"/>
      <c r="K695" s="8"/>
    </row>
    <row r="696" spans="1:11" ht="15" customHeight="1" x14ac:dyDescent="0.15">
      <c r="A696" s="8"/>
      <c r="B696" s="8"/>
      <c r="C696" s="10"/>
      <c r="D696" s="9"/>
      <c r="E696" s="8"/>
      <c r="F696" s="8"/>
      <c r="G696" s="8"/>
      <c r="H696" s="8"/>
      <c r="I696" s="8"/>
      <c r="J696" s="8"/>
      <c r="K696" s="8"/>
    </row>
    <row r="697" spans="1:11" ht="15" customHeight="1" x14ac:dyDescent="0.15">
      <c r="A697" s="8"/>
      <c r="B697" s="8"/>
      <c r="C697" s="10"/>
      <c r="D697" s="9"/>
      <c r="E697" s="8"/>
      <c r="F697" s="8"/>
      <c r="G697" s="8"/>
      <c r="H697" s="8"/>
      <c r="I697" s="8"/>
      <c r="J697" s="8"/>
      <c r="K697" s="8"/>
    </row>
    <row r="698" spans="1:11" ht="15" customHeight="1" x14ac:dyDescent="0.15">
      <c r="A698" s="8"/>
      <c r="B698" s="8"/>
      <c r="C698" s="10"/>
      <c r="D698" s="9"/>
      <c r="E698" s="8"/>
      <c r="F698" s="8"/>
      <c r="G698" s="8"/>
      <c r="H698" s="8"/>
      <c r="I698" s="8"/>
      <c r="J698" s="8"/>
      <c r="K698" s="8"/>
    </row>
    <row r="699" spans="1:11" ht="15" customHeight="1" x14ac:dyDescent="0.15">
      <c r="A699" s="8"/>
      <c r="B699" s="8"/>
      <c r="C699" s="10"/>
      <c r="D699" s="9"/>
      <c r="E699" s="8"/>
      <c r="F699" s="8"/>
      <c r="G699" s="8"/>
      <c r="H699" s="8"/>
      <c r="I699" s="8"/>
      <c r="J699" s="8"/>
      <c r="K699" s="8"/>
    </row>
    <row r="700" spans="1:11" ht="15" customHeight="1" x14ac:dyDescent="0.15">
      <c r="A700" s="8"/>
      <c r="B700" s="8"/>
      <c r="C700" s="10"/>
      <c r="D700" s="9"/>
      <c r="E700" s="8"/>
      <c r="F700" s="8"/>
      <c r="G700" s="8"/>
      <c r="H700" s="8"/>
      <c r="I700" s="8"/>
      <c r="J700" s="8"/>
      <c r="K700" s="8"/>
    </row>
    <row r="701" spans="1:11" ht="15" customHeight="1" x14ac:dyDescent="0.15">
      <c r="A701" s="8"/>
      <c r="B701" s="8"/>
      <c r="C701" s="10"/>
      <c r="D701" s="9"/>
      <c r="E701" s="8"/>
      <c r="F701" s="8"/>
      <c r="G701" s="8"/>
      <c r="H701" s="8"/>
      <c r="I701" s="8"/>
      <c r="J701" s="8"/>
      <c r="K701" s="8"/>
    </row>
    <row r="702" spans="1:11" ht="15" customHeight="1" x14ac:dyDescent="0.15">
      <c r="A702" s="8"/>
      <c r="B702" s="8"/>
      <c r="C702" s="10"/>
      <c r="D702" s="9"/>
      <c r="E702" s="8"/>
      <c r="F702" s="8"/>
      <c r="G702" s="8"/>
      <c r="H702" s="8"/>
      <c r="I702" s="8"/>
      <c r="J702" s="8"/>
      <c r="K702" s="8"/>
    </row>
    <row r="703" spans="1:11" ht="15" customHeight="1" x14ac:dyDescent="0.15">
      <c r="A703" s="8"/>
      <c r="B703" s="8"/>
      <c r="C703" s="10"/>
      <c r="D703" s="9"/>
      <c r="E703" s="8"/>
      <c r="F703" s="8"/>
      <c r="G703" s="8"/>
      <c r="H703" s="8"/>
      <c r="I703" s="8"/>
      <c r="J703" s="8"/>
      <c r="K703" s="8"/>
    </row>
    <row r="704" spans="1:11" ht="15" customHeight="1" x14ac:dyDescent="0.15">
      <c r="A704" s="8"/>
      <c r="B704" s="8"/>
      <c r="C704" s="10"/>
      <c r="D704" s="9"/>
      <c r="E704" s="8"/>
      <c r="F704" s="8"/>
      <c r="G704" s="8"/>
      <c r="H704" s="8"/>
      <c r="I704" s="8"/>
      <c r="J704" s="8"/>
      <c r="K704" s="8"/>
    </row>
    <row r="705" spans="1:11" ht="15" customHeight="1" x14ac:dyDescent="0.15">
      <c r="A705" s="8"/>
      <c r="B705" s="8"/>
      <c r="C705" s="10"/>
      <c r="D705" s="9"/>
      <c r="E705" s="8"/>
      <c r="F705" s="8"/>
      <c r="G705" s="8"/>
      <c r="H705" s="8"/>
      <c r="I705" s="8"/>
      <c r="J705" s="8"/>
      <c r="K705" s="8"/>
    </row>
    <row r="706" spans="1:11" ht="15" customHeight="1" x14ac:dyDescent="0.15">
      <c r="A706" s="8"/>
      <c r="B706" s="8"/>
      <c r="C706" s="10"/>
      <c r="D706" s="9"/>
      <c r="E706" s="8"/>
      <c r="F706" s="8"/>
      <c r="G706" s="8"/>
      <c r="H706" s="8"/>
      <c r="I706" s="8"/>
      <c r="J706" s="8"/>
      <c r="K706" s="8"/>
    </row>
    <row r="707" spans="1:11" ht="15" customHeight="1" x14ac:dyDescent="0.15">
      <c r="A707" s="8"/>
      <c r="B707" s="8"/>
      <c r="C707" s="10"/>
      <c r="D707" s="9"/>
      <c r="E707" s="8"/>
      <c r="F707" s="8"/>
      <c r="G707" s="8"/>
      <c r="H707" s="8"/>
      <c r="I707" s="8"/>
      <c r="J707" s="8"/>
      <c r="K707" s="8"/>
    </row>
    <row r="708" spans="1:11" ht="15" customHeight="1" x14ac:dyDescent="0.15">
      <c r="A708" s="8"/>
      <c r="B708" s="8"/>
      <c r="C708" s="10"/>
      <c r="D708" s="9"/>
      <c r="E708" s="8"/>
      <c r="F708" s="8"/>
      <c r="G708" s="8"/>
      <c r="H708" s="8"/>
      <c r="I708" s="8"/>
      <c r="J708" s="8"/>
      <c r="K708" s="8"/>
    </row>
    <row r="709" spans="1:11" ht="15" customHeight="1" x14ac:dyDescent="0.15">
      <c r="A709" s="8"/>
      <c r="B709" s="8"/>
      <c r="C709" s="10"/>
      <c r="D709" s="9"/>
      <c r="E709" s="8"/>
      <c r="F709" s="8"/>
      <c r="G709" s="8"/>
      <c r="H709" s="8"/>
      <c r="I709" s="8"/>
      <c r="J709" s="8"/>
      <c r="K709" s="8"/>
    </row>
    <row r="710" spans="1:11" ht="15" customHeight="1" x14ac:dyDescent="0.15">
      <c r="A710" s="8"/>
      <c r="B710" s="8"/>
      <c r="C710" s="10"/>
      <c r="D710" s="9"/>
      <c r="E710" s="8"/>
      <c r="F710" s="8"/>
      <c r="G710" s="8"/>
      <c r="H710" s="8"/>
      <c r="I710" s="8"/>
      <c r="J710" s="8"/>
      <c r="K710" s="8"/>
    </row>
    <row r="711" spans="1:11" ht="15" customHeight="1" x14ac:dyDescent="0.15">
      <c r="A711" s="8"/>
      <c r="B711" s="8"/>
      <c r="C711" s="10"/>
      <c r="D711" s="9"/>
      <c r="E711" s="8"/>
      <c r="F711" s="8"/>
      <c r="G711" s="8"/>
      <c r="H711" s="8"/>
      <c r="I711" s="8"/>
      <c r="J711" s="8"/>
      <c r="K711" s="8"/>
    </row>
    <row r="712" spans="1:11" ht="15" customHeight="1" x14ac:dyDescent="0.15">
      <c r="A712" s="8"/>
      <c r="B712" s="8"/>
      <c r="C712" s="10"/>
      <c r="D712" s="9"/>
      <c r="E712" s="8"/>
      <c r="F712" s="8"/>
      <c r="G712" s="8"/>
      <c r="H712" s="8"/>
      <c r="I712" s="8"/>
      <c r="J712" s="8"/>
      <c r="K712" s="8"/>
    </row>
    <row r="713" spans="1:11" ht="15" customHeight="1" x14ac:dyDescent="0.15">
      <c r="A713" s="8"/>
      <c r="B713" s="8"/>
      <c r="C713" s="10"/>
      <c r="D713" s="9"/>
      <c r="E713" s="8"/>
      <c r="F713" s="8"/>
      <c r="G713" s="8"/>
      <c r="H713" s="8"/>
      <c r="I713" s="8"/>
      <c r="J713" s="8"/>
      <c r="K713" s="8"/>
    </row>
    <row r="714" spans="1:11" ht="15" customHeight="1" x14ac:dyDescent="0.15">
      <c r="A714" s="8"/>
      <c r="B714" s="8"/>
      <c r="C714" s="10"/>
      <c r="D714" s="9"/>
      <c r="E714" s="8"/>
      <c r="F714" s="8"/>
      <c r="G714" s="8"/>
      <c r="H714" s="8"/>
      <c r="I714" s="8"/>
      <c r="J714" s="8"/>
      <c r="K714" s="8"/>
    </row>
    <row r="715" spans="1:11" ht="15" customHeight="1" x14ac:dyDescent="0.15">
      <c r="A715" s="8"/>
      <c r="B715" s="8"/>
      <c r="C715" s="10"/>
      <c r="D715" s="9"/>
      <c r="E715" s="8"/>
      <c r="F715" s="8"/>
      <c r="G715" s="8"/>
      <c r="H715" s="8"/>
      <c r="I715" s="8"/>
      <c r="J715" s="8"/>
      <c r="K715" s="8"/>
    </row>
    <row r="716" spans="1:11" ht="15" customHeight="1" x14ac:dyDescent="0.15">
      <c r="A716" s="8"/>
      <c r="B716" s="8"/>
      <c r="C716" s="10"/>
      <c r="D716" s="9"/>
      <c r="E716" s="8"/>
      <c r="F716" s="8"/>
      <c r="G716" s="8"/>
      <c r="H716" s="8"/>
      <c r="I716" s="8"/>
      <c r="J716" s="8"/>
      <c r="K716" s="8"/>
    </row>
    <row r="717" spans="1:11" ht="15" customHeight="1" x14ac:dyDescent="0.15">
      <c r="A717" s="8"/>
      <c r="B717" s="8"/>
      <c r="C717" s="10"/>
      <c r="D717" s="9"/>
      <c r="E717" s="8"/>
      <c r="F717" s="8"/>
      <c r="G717" s="8"/>
      <c r="H717" s="8"/>
      <c r="I717" s="8"/>
      <c r="J717" s="8"/>
      <c r="K717" s="8"/>
    </row>
    <row r="718" spans="1:11" ht="15" customHeight="1" x14ac:dyDescent="0.15">
      <c r="A718" s="8"/>
      <c r="B718" s="8"/>
      <c r="C718" s="10"/>
      <c r="D718" s="9"/>
      <c r="E718" s="8"/>
      <c r="F718" s="8"/>
      <c r="G718" s="8"/>
      <c r="H718" s="8"/>
      <c r="I718" s="8"/>
      <c r="J718" s="8"/>
      <c r="K718" s="8"/>
    </row>
    <row r="719" spans="1:11" ht="15" customHeight="1" x14ac:dyDescent="0.15">
      <c r="A719" s="8"/>
      <c r="B719" s="8"/>
      <c r="C719" s="10"/>
      <c r="D719" s="9"/>
      <c r="E719" s="8"/>
      <c r="F719" s="8"/>
      <c r="G719" s="8"/>
      <c r="H719" s="8"/>
      <c r="I719" s="8"/>
      <c r="J719" s="8"/>
      <c r="K719" s="8"/>
    </row>
    <row r="720" spans="1:11" ht="15" customHeight="1" x14ac:dyDescent="0.15">
      <c r="A720" s="8"/>
      <c r="B720" s="8"/>
      <c r="C720" s="10"/>
      <c r="D720" s="9"/>
      <c r="E720" s="8"/>
      <c r="F720" s="8"/>
      <c r="G720" s="8"/>
      <c r="H720" s="8"/>
      <c r="I720" s="8"/>
      <c r="J720" s="8"/>
      <c r="K720" s="8"/>
    </row>
    <row r="721" spans="1:11" ht="15" customHeight="1" x14ac:dyDescent="0.15">
      <c r="A721" s="8"/>
      <c r="B721" s="8"/>
      <c r="C721" s="10"/>
      <c r="D721" s="9"/>
      <c r="E721" s="8"/>
      <c r="F721" s="8"/>
      <c r="G721" s="8"/>
      <c r="H721" s="8"/>
      <c r="I721" s="8"/>
      <c r="J721" s="8"/>
      <c r="K721" s="8"/>
    </row>
    <row r="722" spans="1:11" ht="15" customHeight="1" x14ac:dyDescent="0.15">
      <c r="A722" s="8"/>
      <c r="B722" s="8"/>
      <c r="C722" s="10"/>
      <c r="D722" s="9"/>
      <c r="E722" s="8"/>
      <c r="F722" s="8"/>
      <c r="G722" s="8"/>
      <c r="H722" s="8"/>
      <c r="I722" s="8"/>
      <c r="J722" s="8"/>
      <c r="K722" s="8"/>
    </row>
    <row r="723" spans="1:11" ht="15" customHeight="1" x14ac:dyDescent="0.15">
      <c r="A723" s="8"/>
      <c r="B723" s="8"/>
      <c r="C723" s="10"/>
      <c r="D723" s="9"/>
      <c r="E723" s="8"/>
      <c r="F723" s="8"/>
      <c r="G723" s="8"/>
      <c r="H723" s="8"/>
      <c r="I723" s="8"/>
      <c r="J723" s="8"/>
      <c r="K723" s="8"/>
    </row>
    <row r="724" spans="1:11" ht="15" customHeight="1" x14ac:dyDescent="0.15">
      <c r="A724" s="8"/>
      <c r="B724" s="8"/>
      <c r="C724" s="10"/>
      <c r="D724" s="9"/>
      <c r="E724" s="8"/>
      <c r="F724" s="8"/>
      <c r="G724" s="8"/>
      <c r="H724" s="8"/>
      <c r="I724" s="8"/>
      <c r="J724" s="8"/>
      <c r="K724" s="8"/>
    </row>
    <row r="725" spans="1:11" ht="15" customHeight="1" x14ac:dyDescent="0.15">
      <c r="A725" s="8"/>
      <c r="B725" s="8"/>
      <c r="C725" s="10"/>
      <c r="D725" s="9"/>
      <c r="E725" s="8"/>
      <c r="F725" s="8"/>
      <c r="G725" s="8"/>
      <c r="H725" s="8"/>
      <c r="I725" s="8"/>
      <c r="J725" s="8"/>
      <c r="K725" s="8"/>
    </row>
    <row r="726" spans="1:11" ht="15" customHeight="1" x14ac:dyDescent="0.15">
      <c r="A726" s="8"/>
      <c r="B726" s="8"/>
      <c r="C726" s="10"/>
      <c r="D726" s="9"/>
      <c r="E726" s="8"/>
      <c r="F726" s="8"/>
      <c r="G726" s="8"/>
      <c r="H726" s="8"/>
      <c r="I726" s="8"/>
      <c r="J726" s="8"/>
      <c r="K726" s="8"/>
    </row>
    <row r="727" spans="1:11" ht="15" customHeight="1" x14ac:dyDescent="0.15">
      <c r="A727" s="8"/>
      <c r="B727" s="8"/>
      <c r="C727" s="10"/>
      <c r="D727" s="9"/>
      <c r="E727" s="8"/>
      <c r="F727" s="8"/>
      <c r="G727" s="8"/>
      <c r="H727" s="8"/>
      <c r="I727" s="8"/>
      <c r="J727" s="8"/>
      <c r="K727" s="8"/>
    </row>
    <row r="728" spans="1:11" ht="15" customHeight="1" x14ac:dyDescent="0.15">
      <c r="A728" s="8"/>
      <c r="B728" s="8"/>
      <c r="C728" s="10"/>
      <c r="D728" s="9"/>
      <c r="E728" s="8"/>
      <c r="F728" s="8"/>
      <c r="G728" s="8"/>
      <c r="H728" s="8"/>
      <c r="I728" s="8"/>
      <c r="J728" s="8"/>
      <c r="K728" s="8"/>
    </row>
    <row r="729" spans="1:11" ht="15" customHeight="1" x14ac:dyDescent="0.15">
      <c r="A729" s="8"/>
      <c r="B729" s="8"/>
      <c r="C729" s="10"/>
      <c r="D729" s="9"/>
      <c r="E729" s="8"/>
      <c r="F729" s="8"/>
      <c r="G729" s="8"/>
      <c r="H729" s="8"/>
      <c r="I729" s="8"/>
      <c r="J729" s="8"/>
      <c r="K729" s="8"/>
    </row>
    <row r="730" spans="1:11" ht="15" customHeight="1" x14ac:dyDescent="0.15">
      <c r="A730" s="8"/>
      <c r="B730" s="8"/>
      <c r="C730" s="10"/>
      <c r="D730" s="9"/>
      <c r="E730" s="8"/>
      <c r="F730" s="8"/>
      <c r="G730" s="8"/>
      <c r="H730" s="8"/>
      <c r="I730" s="8"/>
      <c r="J730" s="8"/>
      <c r="K730" s="8"/>
    </row>
    <row r="731" spans="1:11" ht="15" customHeight="1" x14ac:dyDescent="0.15">
      <c r="A731" s="8"/>
      <c r="B731" s="8"/>
      <c r="C731" s="10"/>
      <c r="D731" s="9"/>
      <c r="E731" s="8"/>
      <c r="F731" s="8"/>
      <c r="G731" s="8"/>
      <c r="H731" s="8"/>
      <c r="I731" s="8"/>
      <c r="J731" s="8"/>
      <c r="K731" s="8"/>
    </row>
    <row r="732" spans="1:11" ht="15" customHeight="1" x14ac:dyDescent="0.15">
      <c r="A732" s="8"/>
      <c r="B732" s="8"/>
      <c r="C732" s="10"/>
      <c r="D732" s="9"/>
      <c r="E732" s="8"/>
      <c r="F732" s="8"/>
      <c r="G732" s="8"/>
      <c r="H732" s="8"/>
      <c r="I732" s="8"/>
      <c r="J732" s="8"/>
      <c r="K732" s="8"/>
    </row>
    <row r="733" spans="1:11" ht="15" customHeight="1" x14ac:dyDescent="0.15">
      <c r="A733" s="8"/>
      <c r="B733" s="8"/>
      <c r="C733" s="10"/>
      <c r="D733" s="9"/>
      <c r="E733" s="8"/>
      <c r="F733" s="8"/>
      <c r="G733" s="8"/>
      <c r="H733" s="8"/>
      <c r="I733" s="8"/>
      <c r="J733" s="8"/>
      <c r="K733" s="8"/>
    </row>
    <row r="734" spans="1:11" ht="15" customHeight="1" x14ac:dyDescent="0.15">
      <c r="A734" s="8"/>
      <c r="B734" s="8"/>
      <c r="C734" s="10"/>
      <c r="D734" s="9"/>
      <c r="E734" s="8"/>
      <c r="F734" s="8"/>
      <c r="G734" s="8"/>
      <c r="H734" s="8"/>
      <c r="I734" s="8"/>
      <c r="J734" s="8"/>
      <c r="K734" s="8"/>
    </row>
    <row r="735" spans="1:11" ht="15" customHeight="1" x14ac:dyDescent="0.15">
      <c r="A735" s="8"/>
      <c r="B735" s="8"/>
      <c r="C735" s="10"/>
      <c r="D735" s="9"/>
      <c r="E735" s="8"/>
      <c r="F735" s="8"/>
      <c r="G735" s="8"/>
      <c r="H735" s="8"/>
      <c r="I735" s="8"/>
      <c r="J735" s="8"/>
      <c r="K735" s="8"/>
    </row>
    <row r="736" spans="1:11" ht="15" customHeight="1" x14ac:dyDescent="0.15">
      <c r="A736" s="8"/>
      <c r="B736" s="8"/>
      <c r="C736" s="10"/>
      <c r="D736" s="9"/>
      <c r="E736" s="8"/>
      <c r="F736" s="8"/>
      <c r="G736" s="8"/>
      <c r="H736" s="8"/>
      <c r="I736" s="8"/>
      <c r="J736" s="8"/>
      <c r="K736" s="8"/>
    </row>
    <row r="737" spans="1:11" ht="15" customHeight="1" x14ac:dyDescent="0.15">
      <c r="A737" s="8"/>
      <c r="B737" s="8"/>
      <c r="C737" s="10"/>
      <c r="D737" s="9"/>
      <c r="E737" s="8"/>
      <c r="F737" s="8"/>
      <c r="G737" s="8"/>
      <c r="H737" s="8"/>
      <c r="I737" s="8"/>
      <c r="J737" s="8"/>
      <c r="K737" s="8"/>
    </row>
    <row r="738" spans="1:11" ht="15" customHeight="1" x14ac:dyDescent="0.15">
      <c r="A738" s="8"/>
      <c r="B738" s="8"/>
      <c r="C738" s="10"/>
      <c r="D738" s="9"/>
      <c r="E738" s="8"/>
      <c r="F738" s="8"/>
      <c r="G738" s="8"/>
      <c r="H738" s="8"/>
      <c r="I738" s="8"/>
      <c r="J738" s="8"/>
      <c r="K738" s="8"/>
    </row>
    <row r="739" spans="1:11" ht="15" customHeight="1" x14ac:dyDescent="0.15">
      <c r="A739" s="8"/>
      <c r="B739" s="8"/>
      <c r="C739" s="10"/>
      <c r="D739" s="9"/>
      <c r="E739" s="8"/>
      <c r="F739" s="8"/>
      <c r="G739" s="8"/>
      <c r="H739" s="8"/>
      <c r="I739" s="8"/>
      <c r="J739" s="8"/>
      <c r="K739" s="8"/>
    </row>
    <row r="740" spans="1:11" ht="15" customHeight="1" x14ac:dyDescent="0.15">
      <c r="A740" s="8"/>
      <c r="B740" s="8"/>
      <c r="C740" s="10"/>
      <c r="D740" s="9"/>
      <c r="E740" s="8"/>
      <c r="F740" s="8"/>
      <c r="G740" s="8"/>
      <c r="H740" s="8"/>
      <c r="I740" s="8"/>
      <c r="J740" s="8"/>
      <c r="K740" s="8"/>
    </row>
    <row r="741" spans="1:11" ht="15" customHeight="1" x14ac:dyDescent="0.15">
      <c r="A741" s="8"/>
      <c r="B741" s="8"/>
      <c r="C741" s="10"/>
      <c r="D741" s="9"/>
      <c r="E741" s="8"/>
      <c r="F741" s="8"/>
      <c r="G741" s="8"/>
      <c r="H741" s="8"/>
      <c r="I741" s="8"/>
      <c r="J741" s="8"/>
      <c r="K741" s="8"/>
    </row>
    <row r="742" spans="1:11" ht="15" customHeight="1" x14ac:dyDescent="0.15">
      <c r="A742" s="8"/>
      <c r="B742" s="8"/>
      <c r="C742" s="10"/>
      <c r="D742" s="9"/>
      <c r="E742" s="8"/>
      <c r="F742" s="8"/>
      <c r="G742" s="8"/>
      <c r="H742" s="8"/>
      <c r="I742" s="8"/>
      <c r="J742" s="8"/>
      <c r="K742" s="8"/>
    </row>
    <row r="743" spans="1:11" ht="15" customHeight="1" x14ac:dyDescent="0.15">
      <c r="A743" s="8"/>
      <c r="B743" s="8"/>
      <c r="C743" s="10"/>
      <c r="D743" s="9"/>
      <c r="E743" s="8"/>
      <c r="F743" s="8"/>
      <c r="G743" s="8"/>
      <c r="H743" s="8"/>
      <c r="I743" s="8"/>
      <c r="J743" s="8"/>
      <c r="K743" s="8"/>
    </row>
    <row r="744" spans="1:11" ht="15" customHeight="1" x14ac:dyDescent="0.15">
      <c r="A744" s="8"/>
      <c r="B744" s="8"/>
      <c r="C744" s="10"/>
      <c r="D744" s="9"/>
      <c r="E744" s="8"/>
      <c r="F744" s="8"/>
      <c r="G744" s="8"/>
      <c r="H744" s="8"/>
      <c r="I744" s="8"/>
      <c r="J744" s="8"/>
      <c r="K744" s="8"/>
    </row>
    <row r="745" spans="1:11" ht="15" customHeight="1" x14ac:dyDescent="0.15">
      <c r="A745" s="8"/>
      <c r="B745" s="8"/>
      <c r="C745" s="10"/>
      <c r="D745" s="9"/>
      <c r="E745" s="8"/>
      <c r="F745" s="8"/>
      <c r="G745" s="8"/>
      <c r="H745" s="8"/>
      <c r="I745" s="8"/>
      <c r="J745" s="8"/>
      <c r="K745" s="8"/>
    </row>
    <row r="746" spans="1:11" ht="15" customHeight="1" x14ac:dyDescent="0.15">
      <c r="A746" s="8"/>
      <c r="B746" s="8"/>
      <c r="C746" s="10"/>
      <c r="D746" s="9"/>
      <c r="E746" s="8"/>
      <c r="F746" s="8"/>
      <c r="G746" s="8"/>
      <c r="H746" s="8"/>
      <c r="I746" s="8"/>
      <c r="J746" s="8"/>
      <c r="K746" s="8"/>
    </row>
    <row r="747" spans="1:11" ht="15" customHeight="1" x14ac:dyDescent="0.15">
      <c r="A747" s="8"/>
      <c r="B747" s="8"/>
      <c r="C747" s="10"/>
      <c r="D747" s="9"/>
      <c r="E747" s="8"/>
      <c r="F747" s="8"/>
      <c r="G747" s="8"/>
      <c r="H747" s="8"/>
      <c r="I747" s="8"/>
      <c r="J747" s="8"/>
      <c r="K747" s="8"/>
    </row>
    <row r="748" spans="1:11" ht="15" customHeight="1" x14ac:dyDescent="0.15">
      <c r="A748" s="8"/>
      <c r="B748" s="8"/>
      <c r="C748" s="10"/>
      <c r="D748" s="9"/>
      <c r="E748" s="8"/>
      <c r="F748" s="8"/>
      <c r="G748" s="8"/>
      <c r="H748" s="8"/>
      <c r="I748" s="8"/>
      <c r="J748" s="8"/>
      <c r="K748" s="8"/>
    </row>
    <row r="749" spans="1:11" ht="15" customHeight="1" x14ac:dyDescent="0.15">
      <c r="A749" s="8"/>
      <c r="B749" s="8"/>
      <c r="C749" s="10"/>
      <c r="D749" s="9"/>
      <c r="E749" s="8"/>
      <c r="F749" s="8"/>
      <c r="G749" s="8"/>
      <c r="H749" s="8"/>
      <c r="I749" s="8"/>
      <c r="J749" s="8"/>
      <c r="K749" s="8"/>
    </row>
    <row r="750" spans="1:11" ht="15" customHeight="1" x14ac:dyDescent="0.15">
      <c r="A750" s="8"/>
      <c r="B750" s="8"/>
      <c r="C750" s="10"/>
      <c r="D750" s="9"/>
      <c r="E750" s="8"/>
      <c r="F750" s="8"/>
      <c r="G750" s="8"/>
      <c r="H750" s="8"/>
      <c r="I750" s="8"/>
      <c r="J750" s="8"/>
      <c r="K750" s="8"/>
    </row>
    <row r="751" spans="1:11" ht="15" customHeight="1" x14ac:dyDescent="0.15">
      <c r="A751" s="8"/>
      <c r="B751" s="8"/>
      <c r="C751" s="10"/>
      <c r="D751" s="9"/>
      <c r="E751" s="8"/>
      <c r="F751" s="8"/>
      <c r="G751" s="8"/>
      <c r="H751" s="8"/>
      <c r="I751" s="8"/>
      <c r="J751" s="8"/>
      <c r="K751" s="8"/>
    </row>
    <row r="752" spans="1:11" ht="15" customHeight="1" x14ac:dyDescent="0.15">
      <c r="A752" s="8"/>
      <c r="B752" s="8"/>
      <c r="C752" s="10"/>
      <c r="D752" s="9"/>
      <c r="E752" s="8"/>
      <c r="F752" s="8"/>
      <c r="G752" s="8"/>
      <c r="H752" s="8"/>
      <c r="I752" s="8"/>
      <c r="J752" s="8"/>
      <c r="K752" s="8"/>
    </row>
    <row r="753" spans="1:11" ht="15" customHeight="1" x14ac:dyDescent="0.15">
      <c r="A753" s="8"/>
      <c r="B753" s="8"/>
      <c r="C753" s="10"/>
      <c r="D753" s="9"/>
      <c r="E753" s="8"/>
      <c r="F753" s="8"/>
      <c r="G753" s="8"/>
      <c r="H753" s="8"/>
      <c r="I753" s="8"/>
      <c r="J753" s="8"/>
      <c r="K753" s="8"/>
    </row>
    <row r="754" spans="1:11" ht="15" customHeight="1" x14ac:dyDescent="0.15">
      <c r="A754" s="8"/>
      <c r="B754" s="8"/>
      <c r="C754" s="10"/>
      <c r="D754" s="9"/>
      <c r="E754" s="8"/>
      <c r="F754" s="8"/>
      <c r="G754" s="8"/>
      <c r="H754" s="8"/>
      <c r="I754" s="8"/>
      <c r="J754" s="8"/>
      <c r="K754" s="8"/>
    </row>
    <row r="755" spans="1:11" ht="15" customHeight="1" x14ac:dyDescent="0.15">
      <c r="A755" s="8"/>
      <c r="B755" s="8"/>
      <c r="C755" s="10"/>
      <c r="D755" s="9"/>
      <c r="E755" s="8"/>
      <c r="F755" s="8"/>
      <c r="G755" s="8"/>
      <c r="H755" s="8"/>
      <c r="I755" s="8"/>
      <c r="J755" s="8"/>
      <c r="K755" s="8"/>
    </row>
    <row r="756" spans="1:11" ht="15" customHeight="1" x14ac:dyDescent="0.15">
      <c r="A756" s="8"/>
      <c r="B756" s="8"/>
      <c r="C756" s="10"/>
      <c r="D756" s="9"/>
      <c r="E756" s="8"/>
      <c r="F756" s="8"/>
      <c r="G756" s="8"/>
      <c r="H756" s="8"/>
      <c r="I756" s="8"/>
      <c r="J756" s="8"/>
      <c r="K756" s="8"/>
    </row>
    <row r="757" spans="1:11" ht="15" customHeight="1" x14ac:dyDescent="0.15">
      <c r="A757" s="8"/>
      <c r="B757" s="8"/>
      <c r="C757" s="10"/>
      <c r="D757" s="9"/>
      <c r="E757" s="8"/>
      <c r="F757" s="8"/>
      <c r="G757" s="8"/>
      <c r="H757" s="8"/>
      <c r="I757" s="8"/>
      <c r="J757" s="8"/>
      <c r="K757" s="8"/>
    </row>
    <row r="758" spans="1:11" ht="15" customHeight="1" x14ac:dyDescent="0.15">
      <c r="A758" s="8"/>
      <c r="B758" s="8"/>
      <c r="C758" s="10"/>
      <c r="D758" s="9"/>
      <c r="E758" s="8"/>
      <c r="F758" s="8"/>
      <c r="G758" s="8"/>
      <c r="H758" s="8"/>
      <c r="I758" s="8"/>
      <c r="J758" s="8"/>
      <c r="K758" s="8"/>
    </row>
    <row r="759" spans="1:11" ht="15" customHeight="1" x14ac:dyDescent="0.15">
      <c r="A759" s="8"/>
      <c r="B759" s="8"/>
      <c r="C759" s="10"/>
      <c r="D759" s="9"/>
      <c r="E759" s="8"/>
      <c r="F759" s="8"/>
      <c r="G759" s="8"/>
      <c r="H759" s="8"/>
      <c r="I759" s="8"/>
      <c r="J759" s="8"/>
      <c r="K759" s="8"/>
    </row>
    <row r="760" spans="1:11" ht="15" customHeight="1" x14ac:dyDescent="0.15">
      <c r="A760" s="8"/>
      <c r="B760" s="8"/>
      <c r="C760" s="10"/>
      <c r="D760" s="9"/>
      <c r="E760" s="8"/>
      <c r="F760" s="8"/>
      <c r="G760" s="8"/>
      <c r="H760" s="8"/>
      <c r="I760" s="8"/>
      <c r="J760" s="8"/>
      <c r="K760" s="8"/>
    </row>
    <row r="761" spans="1:11" ht="15" customHeight="1" x14ac:dyDescent="0.15">
      <c r="A761" s="8"/>
      <c r="B761" s="8"/>
      <c r="C761" s="10"/>
      <c r="D761" s="9"/>
      <c r="E761" s="8"/>
      <c r="F761" s="8"/>
      <c r="G761" s="8"/>
      <c r="H761" s="8"/>
      <c r="I761" s="8"/>
      <c r="J761" s="8"/>
      <c r="K761" s="8"/>
    </row>
    <row r="762" spans="1:11" ht="15" customHeight="1" x14ac:dyDescent="0.15">
      <c r="A762" s="8"/>
      <c r="B762" s="8"/>
      <c r="C762" s="10"/>
      <c r="D762" s="9"/>
      <c r="E762" s="8"/>
      <c r="F762" s="8"/>
      <c r="G762" s="8"/>
      <c r="H762" s="8"/>
      <c r="I762" s="8"/>
      <c r="J762" s="8"/>
      <c r="K762" s="8"/>
    </row>
    <row r="763" spans="1:11" ht="15" customHeight="1" x14ac:dyDescent="0.15">
      <c r="A763" s="8"/>
      <c r="B763" s="8"/>
      <c r="C763" s="10"/>
      <c r="D763" s="9"/>
      <c r="E763" s="8"/>
      <c r="F763" s="8"/>
      <c r="G763" s="8"/>
      <c r="H763" s="8"/>
      <c r="I763" s="8"/>
      <c r="J763" s="8"/>
      <c r="K763" s="8"/>
    </row>
    <row r="764" spans="1:11" ht="15" customHeight="1" x14ac:dyDescent="0.15">
      <c r="A764" s="8"/>
      <c r="B764" s="8"/>
      <c r="C764" s="10"/>
      <c r="D764" s="9"/>
      <c r="E764" s="8"/>
      <c r="F764" s="8"/>
      <c r="G764" s="8"/>
      <c r="H764" s="8"/>
      <c r="I764" s="8"/>
      <c r="J764" s="8"/>
      <c r="K764" s="8"/>
    </row>
    <row r="765" spans="1:11" ht="15" customHeight="1" x14ac:dyDescent="0.15">
      <c r="A765" s="8"/>
      <c r="B765" s="8"/>
      <c r="C765" s="10"/>
      <c r="D765" s="9"/>
      <c r="E765" s="8"/>
      <c r="F765" s="8"/>
      <c r="G765" s="8"/>
      <c r="H765" s="8"/>
      <c r="I765" s="8"/>
      <c r="J765" s="8"/>
      <c r="K765" s="8"/>
    </row>
    <row r="766" spans="1:11" ht="15" customHeight="1" x14ac:dyDescent="0.15">
      <c r="A766" s="8"/>
      <c r="B766" s="8"/>
      <c r="C766" s="10"/>
      <c r="D766" s="9"/>
      <c r="E766" s="8"/>
      <c r="F766" s="8"/>
      <c r="G766" s="8"/>
      <c r="H766" s="8"/>
      <c r="I766" s="8"/>
      <c r="J766" s="8"/>
      <c r="K766" s="8"/>
    </row>
    <row r="767" spans="1:11" ht="15" customHeight="1" x14ac:dyDescent="0.15">
      <c r="A767" s="8"/>
      <c r="B767" s="8"/>
      <c r="C767" s="10"/>
      <c r="D767" s="9"/>
      <c r="E767" s="8"/>
      <c r="F767" s="8"/>
      <c r="G767" s="8"/>
      <c r="H767" s="8"/>
      <c r="I767" s="8"/>
      <c r="J767" s="8"/>
      <c r="K767" s="8"/>
    </row>
    <row r="768" spans="1:11" ht="15" customHeight="1" x14ac:dyDescent="0.15">
      <c r="A768" s="8"/>
      <c r="B768" s="8"/>
      <c r="C768" s="10"/>
      <c r="D768" s="9"/>
      <c r="E768" s="8"/>
      <c r="F768" s="8"/>
      <c r="G768" s="8"/>
      <c r="H768" s="8"/>
      <c r="I768" s="8"/>
      <c r="J768" s="8"/>
      <c r="K768" s="8"/>
    </row>
    <row r="769" spans="1:11" ht="15" customHeight="1" x14ac:dyDescent="0.15">
      <c r="A769" s="8"/>
      <c r="B769" s="8"/>
      <c r="C769" s="10"/>
      <c r="D769" s="9"/>
      <c r="E769" s="8"/>
      <c r="F769" s="8"/>
      <c r="G769" s="8"/>
      <c r="H769" s="8"/>
      <c r="I769" s="8"/>
      <c r="J769" s="8"/>
      <c r="K769" s="8"/>
    </row>
    <row r="770" spans="1:11" ht="15" customHeight="1" x14ac:dyDescent="0.15">
      <c r="A770" s="8"/>
      <c r="B770" s="8"/>
      <c r="C770" s="10"/>
      <c r="D770" s="9"/>
      <c r="E770" s="8"/>
      <c r="F770" s="8"/>
      <c r="G770" s="8"/>
      <c r="H770" s="8"/>
      <c r="I770" s="8"/>
      <c r="J770" s="8"/>
      <c r="K770" s="8"/>
    </row>
    <row r="771" spans="1:11" ht="15" customHeight="1" x14ac:dyDescent="0.15">
      <c r="A771" s="8"/>
      <c r="B771" s="8"/>
      <c r="C771" s="10"/>
      <c r="D771" s="9"/>
      <c r="E771" s="8"/>
      <c r="F771" s="8"/>
      <c r="G771" s="8"/>
      <c r="H771" s="8"/>
      <c r="I771" s="8"/>
      <c r="J771" s="8"/>
      <c r="K771" s="8"/>
    </row>
    <row r="772" spans="1:11" ht="15" customHeight="1" x14ac:dyDescent="0.15">
      <c r="A772" s="8"/>
      <c r="B772" s="8"/>
      <c r="C772" s="10"/>
      <c r="D772" s="9"/>
      <c r="E772" s="8"/>
      <c r="F772" s="8"/>
      <c r="G772" s="8"/>
      <c r="H772" s="8"/>
      <c r="I772" s="8"/>
      <c r="J772" s="8"/>
      <c r="K772" s="8"/>
    </row>
    <row r="773" spans="1:11" ht="15" customHeight="1" x14ac:dyDescent="0.15">
      <c r="A773" s="8"/>
      <c r="B773" s="8"/>
      <c r="C773" s="10"/>
      <c r="D773" s="9"/>
      <c r="E773" s="8"/>
      <c r="F773" s="8"/>
      <c r="G773" s="8"/>
      <c r="H773" s="8"/>
      <c r="I773" s="8"/>
      <c r="J773" s="8"/>
      <c r="K773" s="8"/>
    </row>
    <row r="774" spans="1:11" ht="15" customHeight="1" x14ac:dyDescent="0.15">
      <c r="A774" s="8"/>
      <c r="B774" s="8"/>
      <c r="C774" s="10"/>
      <c r="D774" s="9"/>
      <c r="E774" s="8"/>
      <c r="F774" s="8"/>
      <c r="G774" s="8"/>
      <c r="H774" s="8"/>
      <c r="I774" s="8"/>
      <c r="J774" s="8"/>
      <c r="K774" s="8"/>
    </row>
    <row r="775" spans="1:11" ht="15" customHeight="1" x14ac:dyDescent="0.15">
      <c r="A775" s="8"/>
      <c r="B775" s="8"/>
      <c r="C775" s="10"/>
      <c r="D775" s="9"/>
      <c r="E775" s="8"/>
      <c r="F775" s="8"/>
      <c r="G775" s="8"/>
      <c r="H775" s="8"/>
      <c r="I775" s="8"/>
      <c r="J775" s="8"/>
      <c r="K775" s="8"/>
    </row>
    <row r="776" spans="1:11" ht="15" customHeight="1" x14ac:dyDescent="0.15">
      <c r="A776" s="8"/>
      <c r="B776" s="8"/>
      <c r="C776" s="10"/>
      <c r="D776" s="9"/>
      <c r="E776" s="8"/>
      <c r="F776" s="8"/>
      <c r="G776" s="8"/>
      <c r="H776" s="8"/>
      <c r="I776" s="8"/>
      <c r="J776" s="8"/>
      <c r="K776" s="8"/>
    </row>
    <row r="777" spans="1:11" ht="15" customHeight="1" x14ac:dyDescent="0.15">
      <c r="A777" s="8"/>
      <c r="B777" s="8"/>
      <c r="C777" s="10"/>
      <c r="D777" s="9"/>
      <c r="E777" s="8"/>
      <c r="F777" s="8"/>
      <c r="G777" s="8"/>
      <c r="H777" s="8"/>
      <c r="I777" s="8"/>
      <c r="J777" s="8"/>
      <c r="K777" s="8"/>
    </row>
    <row r="778" spans="1:11" ht="15" customHeight="1" x14ac:dyDescent="0.15">
      <c r="A778" s="8"/>
      <c r="B778" s="8"/>
      <c r="C778" s="10"/>
      <c r="D778" s="9"/>
      <c r="E778" s="8"/>
      <c r="F778" s="8"/>
      <c r="G778" s="8"/>
      <c r="H778" s="8"/>
      <c r="I778" s="8"/>
      <c r="J778" s="8"/>
      <c r="K778" s="8"/>
    </row>
    <row r="779" spans="1:11" ht="15" customHeight="1" x14ac:dyDescent="0.15">
      <c r="A779" s="8"/>
      <c r="B779" s="8"/>
      <c r="C779" s="10"/>
      <c r="D779" s="9"/>
      <c r="E779" s="8"/>
      <c r="F779" s="8"/>
      <c r="G779" s="8"/>
      <c r="H779" s="8"/>
      <c r="I779" s="8"/>
      <c r="J779" s="8"/>
      <c r="K779" s="8"/>
    </row>
    <row r="780" spans="1:11" ht="15" customHeight="1" x14ac:dyDescent="0.15">
      <c r="A780" s="8"/>
      <c r="B780" s="8"/>
      <c r="C780" s="10"/>
      <c r="D780" s="9"/>
      <c r="E780" s="8"/>
      <c r="F780" s="8"/>
      <c r="G780" s="8"/>
      <c r="H780" s="8"/>
      <c r="I780" s="8"/>
      <c r="J780" s="8"/>
      <c r="K780" s="8"/>
    </row>
    <row r="781" spans="1:11" ht="15" customHeight="1" x14ac:dyDescent="0.15">
      <c r="A781" s="8"/>
      <c r="B781" s="8"/>
      <c r="C781" s="10"/>
      <c r="D781" s="9"/>
      <c r="E781" s="8"/>
      <c r="F781" s="8"/>
      <c r="G781" s="8"/>
      <c r="H781" s="8"/>
      <c r="I781" s="8"/>
      <c r="J781" s="8"/>
      <c r="K781" s="8"/>
    </row>
    <row r="782" spans="1:11" ht="15" customHeight="1" x14ac:dyDescent="0.15">
      <c r="A782" s="8"/>
      <c r="B782" s="8"/>
      <c r="C782" s="10"/>
      <c r="D782" s="9"/>
      <c r="E782" s="8"/>
      <c r="F782" s="8"/>
      <c r="G782" s="8"/>
      <c r="H782" s="8"/>
      <c r="I782" s="8"/>
      <c r="J782" s="8"/>
      <c r="K782" s="8"/>
    </row>
    <row r="783" spans="1:11" ht="15" customHeight="1" x14ac:dyDescent="0.15">
      <c r="A783" s="8"/>
      <c r="B783" s="8"/>
      <c r="C783" s="10"/>
      <c r="D783" s="9"/>
      <c r="E783" s="8"/>
      <c r="F783" s="8"/>
      <c r="G783" s="8"/>
      <c r="H783" s="8"/>
      <c r="I783" s="8"/>
      <c r="J783" s="8"/>
      <c r="K783" s="8"/>
    </row>
    <row r="784" spans="1:11" ht="15" customHeight="1" x14ac:dyDescent="0.15">
      <c r="A784" s="8"/>
      <c r="B784" s="8"/>
      <c r="C784" s="10"/>
      <c r="D784" s="9"/>
      <c r="E784" s="8"/>
      <c r="F784" s="8"/>
      <c r="G784" s="8"/>
      <c r="H784" s="8"/>
      <c r="I784" s="8"/>
      <c r="J784" s="8"/>
      <c r="K784" s="8"/>
    </row>
    <row r="785" spans="1:11" ht="15" customHeight="1" x14ac:dyDescent="0.15">
      <c r="A785" s="8"/>
      <c r="B785" s="8"/>
      <c r="C785" s="10"/>
      <c r="D785" s="9"/>
      <c r="E785" s="8"/>
      <c r="F785" s="8"/>
      <c r="G785" s="8"/>
      <c r="H785" s="8"/>
      <c r="I785" s="8"/>
      <c r="J785" s="8"/>
      <c r="K785" s="8"/>
    </row>
    <row r="786" spans="1:11" ht="15" customHeight="1" x14ac:dyDescent="0.15">
      <c r="A786" s="8"/>
      <c r="B786" s="8"/>
      <c r="C786" s="10"/>
      <c r="D786" s="9"/>
      <c r="E786" s="8"/>
      <c r="F786" s="8"/>
      <c r="G786" s="8"/>
      <c r="H786" s="8"/>
      <c r="I786" s="8"/>
      <c r="J786" s="8"/>
      <c r="K786" s="8"/>
    </row>
    <row r="787" spans="1:11" ht="15" customHeight="1" x14ac:dyDescent="0.15">
      <c r="A787" s="8"/>
      <c r="B787" s="8"/>
      <c r="C787" s="10"/>
      <c r="D787" s="9"/>
      <c r="E787" s="8"/>
      <c r="F787" s="8"/>
      <c r="G787" s="8"/>
      <c r="H787" s="8"/>
      <c r="I787" s="8"/>
      <c r="J787" s="8"/>
      <c r="K787" s="8"/>
    </row>
    <row r="788" spans="1:11" ht="15" customHeight="1" x14ac:dyDescent="0.15">
      <c r="A788" s="8"/>
      <c r="B788" s="8"/>
      <c r="C788" s="10"/>
      <c r="D788" s="9"/>
      <c r="E788" s="8"/>
      <c r="F788" s="8"/>
      <c r="G788" s="8"/>
      <c r="H788" s="8"/>
      <c r="I788" s="8"/>
      <c r="J788" s="8"/>
      <c r="K788" s="8"/>
    </row>
    <row r="789" spans="1:11" ht="15" customHeight="1" x14ac:dyDescent="0.15">
      <c r="A789" s="8"/>
      <c r="B789" s="8"/>
      <c r="C789" s="10"/>
      <c r="D789" s="9"/>
      <c r="E789" s="8"/>
      <c r="F789" s="8"/>
      <c r="G789" s="8"/>
      <c r="H789" s="8"/>
      <c r="I789" s="8"/>
      <c r="J789" s="8"/>
      <c r="K789" s="8"/>
    </row>
    <row r="790" spans="1:11" ht="15" customHeight="1" x14ac:dyDescent="0.15">
      <c r="A790" s="8"/>
      <c r="B790" s="8"/>
      <c r="C790" s="10"/>
      <c r="D790" s="9"/>
      <c r="E790" s="8"/>
      <c r="F790" s="8"/>
      <c r="G790" s="8"/>
      <c r="H790" s="8"/>
      <c r="I790" s="8"/>
      <c r="J790" s="8"/>
      <c r="K790" s="8"/>
    </row>
    <row r="791" spans="1:11" ht="15" customHeight="1" x14ac:dyDescent="0.15">
      <c r="A791" s="8"/>
      <c r="B791" s="8"/>
      <c r="C791" s="10"/>
      <c r="D791" s="9"/>
      <c r="E791" s="8"/>
      <c r="F791" s="8"/>
      <c r="G791" s="8"/>
      <c r="H791" s="8"/>
      <c r="I791" s="8"/>
      <c r="J791" s="8"/>
      <c r="K791" s="8"/>
    </row>
    <row r="792" spans="1:11" ht="15" customHeight="1" x14ac:dyDescent="0.15">
      <c r="A792" s="8"/>
      <c r="B792" s="8"/>
      <c r="C792" s="10"/>
      <c r="D792" s="9"/>
      <c r="E792" s="8"/>
      <c r="F792" s="8"/>
      <c r="G792" s="8"/>
      <c r="H792" s="8"/>
      <c r="I792" s="8"/>
      <c r="J792" s="8"/>
      <c r="K792" s="8"/>
    </row>
    <row r="793" spans="1:11" ht="15" customHeight="1" x14ac:dyDescent="0.15">
      <c r="A793" s="8"/>
      <c r="B793" s="8"/>
      <c r="C793" s="10"/>
      <c r="D793" s="9"/>
      <c r="E793" s="8"/>
      <c r="F793" s="8"/>
      <c r="G793" s="8"/>
      <c r="H793" s="8"/>
      <c r="I793" s="8"/>
      <c r="J793" s="8"/>
      <c r="K793" s="8"/>
    </row>
    <row r="794" spans="1:11" ht="15" customHeight="1" x14ac:dyDescent="0.15">
      <c r="A794" s="8"/>
      <c r="B794" s="8"/>
      <c r="C794" s="10"/>
      <c r="D794" s="9"/>
      <c r="E794" s="8"/>
      <c r="F794" s="8"/>
      <c r="G794" s="8"/>
      <c r="H794" s="8"/>
      <c r="I794" s="8"/>
      <c r="J794" s="8"/>
      <c r="K794" s="8"/>
    </row>
    <row r="795" spans="1:11" ht="15" customHeight="1" x14ac:dyDescent="0.15">
      <c r="A795" s="8"/>
      <c r="B795" s="8"/>
      <c r="C795" s="10"/>
      <c r="D795" s="9"/>
      <c r="E795" s="8"/>
      <c r="F795" s="8"/>
      <c r="G795" s="8"/>
      <c r="H795" s="8"/>
      <c r="I795" s="8"/>
      <c r="J795" s="8"/>
      <c r="K795" s="8"/>
    </row>
    <row r="796" spans="1:11" ht="15" customHeight="1" x14ac:dyDescent="0.15">
      <c r="A796" s="8"/>
      <c r="B796" s="8"/>
      <c r="C796" s="10"/>
      <c r="D796" s="9"/>
      <c r="E796" s="8"/>
      <c r="F796" s="8"/>
      <c r="G796" s="8"/>
      <c r="H796" s="8"/>
      <c r="I796" s="8"/>
      <c r="J796" s="8"/>
      <c r="K796" s="8"/>
    </row>
    <row r="797" spans="1:11" ht="15" customHeight="1" x14ac:dyDescent="0.15">
      <c r="A797" s="8"/>
      <c r="B797" s="8"/>
      <c r="C797" s="10"/>
      <c r="D797" s="9"/>
      <c r="E797" s="8"/>
      <c r="F797" s="8"/>
      <c r="G797" s="8"/>
      <c r="H797" s="8"/>
      <c r="I797" s="8"/>
      <c r="J797" s="8"/>
      <c r="K797" s="8"/>
    </row>
    <row r="798" spans="1:11" ht="15" customHeight="1" x14ac:dyDescent="0.15">
      <c r="A798" s="8"/>
      <c r="B798" s="8"/>
      <c r="C798" s="10"/>
      <c r="D798" s="9"/>
      <c r="E798" s="8"/>
      <c r="F798" s="8"/>
      <c r="G798" s="8"/>
      <c r="H798" s="8"/>
      <c r="I798" s="8"/>
      <c r="J798" s="8"/>
      <c r="K798" s="8"/>
    </row>
    <row r="799" spans="1:11" ht="15" customHeight="1" x14ac:dyDescent="0.15">
      <c r="A799" s="8"/>
      <c r="B799" s="8"/>
      <c r="C799" s="10"/>
      <c r="D799" s="9"/>
      <c r="E799" s="8"/>
      <c r="F799" s="8"/>
      <c r="G799" s="8"/>
      <c r="H799" s="8"/>
      <c r="I799" s="8"/>
      <c r="J799" s="8"/>
      <c r="K799" s="8"/>
    </row>
    <row r="800" spans="1:11" ht="15" customHeight="1" x14ac:dyDescent="0.15">
      <c r="A800" s="8"/>
      <c r="B800" s="8"/>
      <c r="C800" s="10"/>
      <c r="D800" s="9"/>
      <c r="E800" s="8"/>
      <c r="F800" s="8"/>
      <c r="G800" s="8"/>
      <c r="H800" s="8"/>
      <c r="I800" s="8"/>
      <c r="J800" s="8"/>
      <c r="K800" s="8"/>
    </row>
    <row r="801" spans="1:11" ht="15" customHeight="1" x14ac:dyDescent="0.15">
      <c r="A801" s="8"/>
      <c r="B801" s="8"/>
      <c r="C801" s="10"/>
      <c r="D801" s="9"/>
      <c r="E801" s="8"/>
      <c r="F801" s="8"/>
      <c r="G801" s="8"/>
      <c r="H801" s="8"/>
      <c r="I801" s="8"/>
      <c r="J801" s="8"/>
      <c r="K801" s="8"/>
    </row>
    <row r="802" spans="1:11" ht="15" customHeight="1" x14ac:dyDescent="0.15">
      <c r="A802" s="8"/>
      <c r="B802" s="8"/>
      <c r="C802" s="10"/>
      <c r="D802" s="9"/>
      <c r="E802" s="8"/>
      <c r="F802" s="8"/>
      <c r="G802" s="8"/>
      <c r="H802" s="8"/>
      <c r="I802" s="8"/>
      <c r="J802" s="8"/>
      <c r="K802" s="8"/>
    </row>
    <row r="803" spans="1:11" ht="15" customHeight="1" x14ac:dyDescent="0.15">
      <c r="A803" s="8"/>
      <c r="B803" s="8"/>
      <c r="C803" s="10"/>
      <c r="D803" s="9"/>
      <c r="E803" s="8"/>
      <c r="F803" s="8"/>
      <c r="G803" s="8"/>
      <c r="H803" s="8"/>
      <c r="I803" s="8"/>
      <c r="J803" s="8"/>
      <c r="K803" s="8"/>
    </row>
    <row r="804" spans="1:11" ht="15" customHeight="1" x14ac:dyDescent="0.15">
      <c r="A804" s="8"/>
      <c r="B804" s="8"/>
      <c r="C804" s="10"/>
      <c r="D804" s="9"/>
      <c r="E804" s="8"/>
      <c r="F804" s="8"/>
      <c r="G804" s="8"/>
      <c r="H804" s="8"/>
      <c r="I804" s="8"/>
      <c r="J804" s="8"/>
      <c r="K804" s="8"/>
    </row>
    <row r="805" spans="1:11" ht="15" customHeight="1" x14ac:dyDescent="0.15">
      <c r="A805" s="8"/>
      <c r="B805" s="8"/>
      <c r="C805" s="10"/>
      <c r="D805" s="9"/>
      <c r="E805" s="8"/>
      <c r="F805" s="8"/>
      <c r="G805" s="8"/>
      <c r="H805" s="8"/>
      <c r="I805" s="8"/>
      <c r="J805" s="8"/>
      <c r="K805" s="8"/>
    </row>
    <row r="806" spans="1:11" ht="15" customHeight="1" x14ac:dyDescent="0.15">
      <c r="A806" s="8"/>
      <c r="B806" s="8"/>
      <c r="C806" s="10"/>
      <c r="D806" s="9"/>
      <c r="E806" s="8"/>
      <c r="F806" s="8"/>
      <c r="G806" s="8"/>
      <c r="H806" s="8"/>
      <c r="I806" s="8"/>
      <c r="J806" s="8"/>
      <c r="K806" s="8"/>
    </row>
    <row r="807" spans="1:11" ht="15" customHeight="1" x14ac:dyDescent="0.15">
      <c r="A807" s="8"/>
      <c r="B807" s="8"/>
      <c r="C807" s="10"/>
      <c r="D807" s="9"/>
      <c r="E807" s="8"/>
      <c r="F807" s="8"/>
      <c r="G807" s="8"/>
      <c r="H807" s="8"/>
      <c r="I807" s="8"/>
      <c r="J807" s="8"/>
      <c r="K807" s="8"/>
    </row>
    <row r="808" spans="1:11" ht="15" customHeight="1" x14ac:dyDescent="0.15">
      <c r="A808" s="8"/>
      <c r="B808" s="8"/>
      <c r="C808" s="10"/>
      <c r="D808" s="9"/>
      <c r="E808" s="8"/>
      <c r="F808" s="8"/>
      <c r="G808" s="8"/>
      <c r="H808" s="8"/>
      <c r="I808" s="8"/>
      <c r="J808" s="8"/>
      <c r="K808" s="8"/>
    </row>
    <row r="809" spans="1:11" ht="15" customHeight="1" x14ac:dyDescent="0.15">
      <c r="A809" s="8"/>
      <c r="B809" s="8"/>
      <c r="C809" s="10"/>
      <c r="D809" s="9"/>
      <c r="E809" s="8"/>
      <c r="F809" s="8"/>
      <c r="G809" s="8"/>
      <c r="H809" s="8"/>
      <c r="I809" s="8"/>
      <c r="J809" s="8"/>
      <c r="K809" s="8"/>
    </row>
    <row r="810" spans="1:11" ht="15" customHeight="1" x14ac:dyDescent="0.15">
      <c r="A810" s="8"/>
      <c r="B810" s="8"/>
      <c r="C810" s="10"/>
      <c r="D810" s="9"/>
      <c r="E810" s="8"/>
      <c r="F810" s="8"/>
      <c r="G810" s="8"/>
      <c r="H810" s="8"/>
      <c r="I810" s="8"/>
      <c r="J810" s="8"/>
      <c r="K810" s="8"/>
    </row>
    <row r="811" spans="1:11" ht="15" customHeight="1" x14ac:dyDescent="0.15">
      <c r="A811" s="8"/>
      <c r="B811" s="8"/>
      <c r="C811" s="10"/>
      <c r="D811" s="9"/>
      <c r="E811" s="8"/>
      <c r="F811" s="8"/>
      <c r="G811" s="8"/>
      <c r="H811" s="8"/>
      <c r="I811" s="8"/>
      <c r="J811" s="8"/>
      <c r="K811" s="8"/>
    </row>
    <row r="812" spans="1:11" ht="15" customHeight="1" x14ac:dyDescent="0.15">
      <c r="A812" s="8"/>
      <c r="B812" s="8"/>
      <c r="C812" s="10"/>
      <c r="D812" s="9"/>
      <c r="E812" s="8"/>
      <c r="F812" s="8"/>
      <c r="G812" s="8"/>
      <c r="H812" s="8"/>
      <c r="I812" s="8"/>
      <c r="J812" s="8"/>
      <c r="K812" s="8"/>
    </row>
    <row r="813" spans="1:11" ht="15" customHeight="1" x14ac:dyDescent="0.15">
      <c r="A813" s="8"/>
      <c r="B813" s="8"/>
      <c r="C813" s="10"/>
      <c r="D813" s="9"/>
      <c r="E813" s="8"/>
      <c r="F813" s="8"/>
      <c r="G813" s="8"/>
      <c r="H813" s="8"/>
      <c r="I813" s="8"/>
      <c r="J813" s="8"/>
      <c r="K813" s="8"/>
    </row>
    <row r="814" spans="1:11" ht="15" customHeight="1" x14ac:dyDescent="0.15">
      <c r="A814" s="8"/>
      <c r="B814" s="8"/>
      <c r="C814" s="10"/>
      <c r="D814" s="9"/>
      <c r="E814" s="8"/>
      <c r="F814" s="8"/>
      <c r="G814" s="8"/>
      <c r="H814" s="8"/>
      <c r="I814" s="8"/>
      <c r="J814" s="8"/>
      <c r="K814" s="8"/>
    </row>
    <row r="815" spans="1:11" ht="15" customHeight="1" x14ac:dyDescent="0.15">
      <c r="A815" s="8"/>
      <c r="B815" s="8"/>
      <c r="C815" s="10"/>
      <c r="D815" s="9"/>
      <c r="E815" s="8"/>
      <c r="F815" s="8"/>
      <c r="G815" s="8"/>
      <c r="H815" s="8"/>
      <c r="I815" s="8"/>
      <c r="J815" s="8"/>
      <c r="K815" s="8"/>
    </row>
    <row r="816" spans="1:11" ht="15" customHeight="1" x14ac:dyDescent="0.15">
      <c r="A816" s="8"/>
      <c r="B816" s="8"/>
      <c r="C816" s="10"/>
      <c r="D816" s="9"/>
      <c r="E816" s="8"/>
      <c r="F816" s="8"/>
      <c r="G816" s="8"/>
      <c r="H816" s="8"/>
      <c r="I816" s="8"/>
      <c r="J816" s="8"/>
      <c r="K816" s="8"/>
    </row>
    <row r="817" spans="1:11" ht="15" customHeight="1" x14ac:dyDescent="0.15">
      <c r="A817" s="8"/>
      <c r="B817" s="8"/>
      <c r="C817" s="10"/>
      <c r="D817" s="9"/>
      <c r="E817" s="8"/>
      <c r="F817" s="8"/>
      <c r="G817" s="8"/>
      <c r="H817" s="8"/>
      <c r="I817" s="8"/>
      <c r="J817" s="8"/>
      <c r="K817" s="8"/>
    </row>
    <row r="818" spans="1:11" ht="15" customHeight="1" x14ac:dyDescent="0.15">
      <c r="A818" s="8"/>
      <c r="B818" s="8"/>
      <c r="C818" s="10"/>
      <c r="D818" s="9"/>
      <c r="E818" s="8"/>
      <c r="F818" s="8"/>
      <c r="G818" s="8"/>
      <c r="H818" s="8"/>
      <c r="I818" s="8"/>
      <c r="J818" s="8"/>
      <c r="K818" s="8"/>
    </row>
    <row r="819" spans="1:11" ht="15" customHeight="1" x14ac:dyDescent="0.15">
      <c r="A819" s="8"/>
      <c r="B819" s="8"/>
      <c r="C819" s="10"/>
      <c r="D819" s="9"/>
      <c r="E819" s="8"/>
      <c r="F819" s="8"/>
      <c r="G819" s="8"/>
      <c r="H819" s="8"/>
      <c r="I819" s="8"/>
      <c r="J819" s="8"/>
      <c r="K819" s="8"/>
    </row>
    <row r="820" spans="1:11" ht="15" customHeight="1" x14ac:dyDescent="0.15">
      <c r="A820" s="8"/>
      <c r="B820" s="8"/>
      <c r="C820" s="10"/>
      <c r="D820" s="9"/>
      <c r="E820" s="8"/>
      <c r="F820" s="8"/>
      <c r="G820" s="8"/>
      <c r="H820" s="8"/>
      <c r="I820" s="8"/>
      <c r="J820" s="8"/>
      <c r="K820" s="8"/>
    </row>
    <row r="821" spans="1:11" ht="15" customHeight="1" x14ac:dyDescent="0.15">
      <c r="A821" s="8"/>
      <c r="B821" s="8"/>
      <c r="C821" s="10"/>
      <c r="D821" s="9"/>
      <c r="E821" s="8"/>
      <c r="F821" s="8"/>
      <c r="G821" s="8"/>
      <c r="H821" s="8"/>
      <c r="I821" s="8"/>
      <c r="J821" s="8"/>
      <c r="K821" s="8"/>
    </row>
    <row r="822" spans="1:11" ht="15" customHeight="1" x14ac:dyDescent="0.15">
      <c r="A822" s="8"/>
      <c r="B822" s="8"/>
      <c r="C822" s="10"/>
      <c r="D822" s="9"/>
      <c r="E822" s="8"/>
      <c r="F822" s="8"/>
      <c r="G822" s="8"/>
      <c r="H822" s="8"/>
      <c r="I822" s="8"/>
      <c r="J822" s="8"/>
      <c r="K822" s="8"/>
    </row>
    <row r="823" spans="1:11" ht="15" customHeight="1" x14ac:dyDescent="0.15">
      <c r="A823" s="8"/>
      <c r="B823" s="8"/>
      <c r="C823" s="10"/>
      <c r="D823" s="9"/>
      <c r="E823" s="8"/>
      <c r="F823" s="8"/>
      <c r="G823" s="8"/>
      <c r="H823" s="8"/>
      <c r="I823" s="8"/>
      <c r="J823" s="8"/>
      <c r="K823" s="8"/>
    </row>
    <row r="824" spans="1:11" ht="15" customHeight="1" x14ac:dyDescent="0.15">
      <c r="A824" s="8"/>
      <c r="B824" s="8"/>
      <c r="C824" s="10"/>
      <c r="D824" s="9"/>
      <c r="E824" s="8"/>
      <c r="F824" s="8"/>
      <c r="G824" s="8"/>
      <c r="H824" s="8"/>
      <c r="I824" s="8"/>
      <c r="J824" s="8"/>
      <c r="K824" s="8"/>
    </row>
    <row r="825" spans="1:11" ht="15" customHeight="1" x14ac:dyDescent="0.15">
      <c r="A825" s="8"/>
      <c r="B825" s="8"/>
      <c r="C825" s="10"/>
      <c r="D825" s="9"/>
      <c r="E825" s="8"/>
      <c r="F825" s="8"/>
      <c r="G825" s="8"/>
      <c r="H825" s="8"/>
      <c r="I825" s="8"/>
      <c r="J825" s="8"/>
      <c r="K825" s="8"/>
    </row>
    <row r="826" spans="1:11" ht="15" customHeight="1" x14ac:dyDescent="0.15">
      <c r="A826" s="8"/>
      <c r="B826" s="8"/>
      <c r="C826" s="10"/>
      <c r="D826" s="9"/>
      <c r="E826" s="8"/>
      <c r="F826" s="8"/>
      <c r="G826" s="8"/>
      <c r="H826" s="8"/>
      <c r="I826" s="8"/>
      <c r="J826" s="8"/>
      <c r="K826" s="8"/>
    </row>
    <row r="827" spans="1:11" ht="15" customHeight="1" x14ac:dyDescent="0.15">
      <c r="A827" s="8"/>
      <c r="B827" s="8"/>
      <c r="C827" s="10"/>
      <c r="D827" s="9"/>
      <c r="E827" s="8"/>
      <c r="F827" s="8"/>
      <c r="G827" s="8"/>
      <c r="H827" s="8"/>
      <c r="I827" s="8"/>
      <c r="J827" s="8"/>
      <c r="K827" s="8"/>
    </row>
    <row r="828" spans="1:11" ht="15" customHeight="1" x14ac:dyDescent="0.15">
      <c r="A828" s="8"/>
      <c r="B828" s="8"/>
      <c r="C828" s="10"/>
      <c r="D828" s="9"/>
      <c r="E828" s="8"/>
      <c r="F828" s="8"/>
      <c r="G828" s="8"/>
      <c r="H828" s="8"/>
      <c r="I828" s="8"/>
      <c r="J828" s="8"/>
      <c r="K828" s="8"/>
    </row>
    <row r="829" spans="1:11" ht="15" customHeight="1" x14ac:dyDescent="0.15">
      <c r="A829" s="8"/>
      <c r="B829" s="8"/>
      <c r="C829" s="10"/>
      <c r="D829" s="9"/>
      <c r="E829" s="8"/>
      <c r="F829" s="8"/>
      <c r="G829" s="8"/>
      <c r="H829" s="8"/>
      <c r="I829" s="8"/>
      <c r="J829" s="8"/>
      <c r="K829" s="8"/>
    </row>
    <row r="830" spans="1:11" ht="15" customHeight="1" x14ac:dyDescent="0.15">
      <c r="A830" s="8"/>
      <c r="B830" s="8"/>
      <c r="C830" s="10"/>
      <c r="D830" s="9"/>
      <c r="E830" s="8"/>
      <c r="F830" s="8"/>
      <c r="G830" s="8"/>
      <c r="H830" s="8"/>
      <c r="I830" s="8"/>
      <c r="J830" s="8"/>
      <c r="K830" s="8"/>
    </row>
    <row r="831" spans="1:11" ht="15" customHeight="1" x14ac:dyDescent="0.15">
      <c r="A831" s="8"/>
      <c r="B831" s="8"/>
      <c r="C831" s="10"/>
      <c r="D831" s="9"/>
      <c r="E831" s="8"/>
      <c r="F831" s="8"/>
      <c r="G831" s="8"/>
      <c r="H831" s="8"/>
      <c r="I831" s="8"/>
      <c r="J831" s="8"/>
      <c r="K831" s="8"/>
    </row>
    <row r="832" spans="1:11" ht="15" customHeight="1" x14ac:dyDescent="0.15">
      <c r="A832" s="8"/>
      <c r="B832" s="8"/>
      <c r="C832" s="10"/>
      <c r="D832" s="9"/>
      <c r="E832" s="8"/>
      <c r="F832" s="8"/>
      <c r="G832" s="8"/>
      <c r="H832" s="8"/>
      <c r="I832" s="8"/>
      <c r="J832" s="8"/>
      <c r="K832" s="8"/>
    </row>
    <row r="833" spans="1:11" ht="15" customHeight="1" x14ac:dyDescent="0.15">
      <c r="A833" s="8"/>
      <c r="B833" s="8"/>
      <c r="C833" s="10"/>
      <c r="D833" s="9"/>
      <c r="E833" s="8"/>
      <c r="F833" s="8"/>
      <c r="G833" s="8"/>
      <c r="H833" s="8"/>
      <c r="I833" s="8"/>
      <c r="J833" s="8"/>
      <c r="K833" s="8"/>
    </row>
    <row r="834" spans="1:11" ht="15" customHeight="1" x14ac:dyDescent="0.15">
      <c r="A834" s="8"/>
      <c r="B834" s="8"/>
      <c r="C834" s="10"/>
      <c r="D834" s="9"/>
      <c r="E834" s="8"/>
      <c r="F834" s="8"/>
      <c r="G834" s="8"/>
      <c r="H834" s="8"/>
      <c r="I834" s="8"/>
      <c r="J834" s="8"/>
      <c r="K834" s="8"/>
    </row>
    <row r="835" spans="1:11" ht="15" customHeight="1" x14ac:dyDescent="0.15">
      <c r="A835" s="8"/>
      <c r="B835" s="8"/>
      <c r="C835" s="10"/>
      <c r="D835" s="9"/>
      <c r="E835" s="8"/>
      <c r="F835" s="8"/>
      <c r="G835" s="8"/>
      <c r="H835" s="8"/>
      <c r="I835" s="8"/>
      <c r="J835" s="8"/>
      <c r="K835" s="8"/>
    </row>
    <row r="836" spans="1:11" ht="15" customHeight="1" x14ac:dyDescent="0.15">
      <c r="A836" s="8"/>
      <c r="B836" s="8"/>
      <c r="C836" s="10"/>
      <c r="D836" s="9"/>
      <c r="E836" s="8"/>
      <c r="F836" s="8"/>
      <c r="G836" s="8"/>
      <c r="H836" s="8"/>
      <c r="I836" s="8"/>
      <c r="J836" s="8"/>
      <c r="K836" s="8"/>
    </row>
    <row r="837" spans="1:11" ht="15" customHeight="1" x14ac:dyDescent="0.15">
      <c r="A837" s="8"/>
      <c r="B837" s="8"/>
      <c r="C837" s="10"/>
      <c r="D837" s="9"/>
      <c r="E837" s="8"/>
      <c r="F837" s="8"/>
      <c r="G837" s="8"/>
      <c r="H837" s="8"/>
      <c r="I837" s="8"/>
      <c r="J837" s="8"/>
      <c r="K837" s="8"/>
    </row>
    <row r="838" spans="1:11" ht="15" customHeight="1" x14ac:dyDescent="0.15">
      <c r="A838" s="8"/>
      <c r="B838" s="8"/>
      <c r="C838" s="10"/>
      <c r="D838" s="9"/>
      <c r="E838" s="8"/>
      <c r="F838" s="8"/>
      <c r="G838" s="8"/>
      <c r="H838" s="8"/>
      <c r="I838" s="8"/>
      <c r="J838" s="8"/>
      <c r="K838" s="8"/>
    </row>
    <row r="839" spans="1:11" ht="15" customHeight="1" x14ac:dyDescent="0.15">
      <c r="A839" s="8"/>
      <c r="B839" s="8"/>
      <c r="C839" s="10"/>
      <c r="D839" s="9"/>
      <c r="E839" s="8"/>
      <c r="F839" s="8"/>
      <c r="G839" s="8"/>
      <c r="H839" s="8"/>
      <c r="I839" s="8"/>
      <c r="J839" s="8"/>
      <c r="K839" s="8"/>
    </row>
    <row r="840" spans="1:11" ht="15" customHeight="1" x14ac:dyDescent="0.15">
      <c r="A840" s="8"/>
      <c r="B840" s="8"/>
      <c r="C840" s="10"/>
      <c r="D840" s="9"/>
      <c r="E840" s="8"/>
      <c r="F840" s="8"/>
      <c r="G840" s="8"/>
      <c r="H840" s="8"/>
      <c r="I840" s="8"/>
      <c r="J840" s="8"/>
      <c r="K840" s="8"/>
    </row>
    <row r="841" spans="1:11" ht="15" customHeight="1" x14ac:dyDescent="0.15">
      <c r="A841" s="8"/>
      <c r="B841" s="8"/>
      <c r="C841" s="10"/>
      <c r="D841" s="9"/>
      <c r="E841" s="8"/>
      <c r="F841" s="8"/>
      <c r="G841" s="8"/>
      <c r="H841" s="8"/>
      <c r="I841" s="8"/>
      <c r="J841" s="8"/>
      <c r="K841" s="8"/>
    </row>
    <row r="842" spans="1:11" ht="15" customHeight="1" x14ac:dyDescent="0.15">
      <c r="A842" s="8"/>
      <c r="B842" s="8"/>
      <c r="C842" s="10"/>
      <c r="D842" s="9"/>
      <c r="E842" s="8"/>
      <c r="F842" s="8"/>
      <c r="G842" s="8"/>
      <c r="H842" s="8"/>
      <c r="I842" s="8"/>
      <c r="J842" s="8"/>
      <c r="K842" s="8"/>
    </row>
    <row r="843" spans="1:11" ht="15" customHeight="1" x14ac:dyDescent="0.15">
      <c r="A843" s="8"/>
      <c r="B843" s="8"/>
      <c r="C843" s="10"/>
      <c r="D843" s="9"/>
      <c r="E843" s="8"/>
      <c r="F843" s="8"/>
      <c r="G843" s="8"/>
      <c r="H843" s="8"/>
      <c r="I843" s="8"/>
      <c r="J843" s="8"/>
      <c r="K843" s="8"/>
    </row>
    <row r="844" spans="1:11" ht="15" customHeight="1" x14ac:dyDescent="0.15">
      <c r="A844" s="8"/>
      <c r="B844" s="8"/>
      <c r="C844" s="10"/>
      <c r="D844" s="9"/>
      <c r="E844" s="8"/>
      <c r="F844" s="8"/>
      <c r="G844" s="8"/>
      <c r="H844" s="8"/>
      <c r="I844" s="8"/>
      <c r="J844" s="8"/>
      <c r="K844" s="8"/>
    </row>
    <row r="845" spans="1:11" ht="15" customHeight="1" x14ac:dyDescent="0.15">
      <c r="A845" s="8"/>
      <c r="B845" s="8"/>
      <c r="C845" s="10"/>
      <c r="D845" s="9"/>
      <c r="E845" s="8"/>
      <c r="F845" s="8"/>
      <c r="G845" s="8"/>
      <c r="H845" s="8"/>
      <c r="I845" s="8"/>
      <c r="J845" s="8"/>
      <c r="K845" s="8"/>
    </row>
    <row r="846" spans="1:11" ht="15" customHeight="1" x14ac:dyDescent="0.15">
      <c r="A846" s="8"/>
      <c r="B846" s="8"/>
      <c r="C846" s="10"/>
      <c r="D846" s="9"/>
      <c r="E846" s="8"/>
      <c r="F846" s="8"/>
      <c r="G846" s="8"/>
      <c r="H846" s="8"/>
      <c r="I846" s="8"/>
      <c r="J846" s="8"/>
      <c r="K846" s="8"/>
    </row>
    <row r="847" spans="1:11" ht="15" customHeight="1" x14ac:dyDescent="0.15">
      <c r="A847" s="8"/>
      <c r="B847" s="8"/>
      <c r="C847" s="10"/>
      <c r="D847" s="9"/>
      <c r="E847" s="8"/>
      <c r="F847" s="8"/>
      <c r="G847" s="8"/>
      <c r="H847" s="8"/>
      <c r="I847" s="8"/>
      <c r="J847" s="8"/>
      <c r="K847" s="8"/>
    </row>
    <row r="848" spans="1:11" ht="15" customHeight="1" x14ac:dyDescent="0.15">
      <c r="A848" s="8"/>
      <c r="B848" s="8"/>
      <c r="C848" s="10"/>
      <c r="D848" s="9"/>
      <c r="E848" s="8"/>
      <c r="F848" s="8"/>
      <c r="G848" s="8"/>
      <c r="H848" s="8"/>
      <c r="I848" s="8"/>
      <c r="J848" s="8"/>
      <c r="K848" s="8"/>
    </row>
    <row r="849" spans="1:11" ht="15" customHeight="1" x14ac:dyDescent="0.15">
      <c r="A849" s="8"/>
      <c r="B849" s="8"/>
      <c r="C849" s="10"/>
      <c r="D849" s="9"/>
      <c r="E849" s="8"/>
      <c r="F849" s="8"/>
      <c r="G849" s="8"/>
      <c r="H849" s="8"/>
      <c r="I849" s="8"/>
      <c r="J849" s="8"/>
      <c r="K849" s="8"/>
    </row>
    <row r="850" spans="1:11" ht="15" customHeight="1" x14ac:dyDescent="0.15">
      <c r="A850" s="8"/>
      <c r="B850" s="8"/>
      <c r="C850" s="10"/>
      <c r="D850" s="9"/>
      <c r="E850" s="8"/>
      <c r="F850" s="8"/>
      <c r="G850" s="8"/>
      <c r="H850" s="8"/>
      <c r="I850" s="8"/>
      <c r="J850" s="8"/>
      <c r="K850" s="8"/>
    </row>
    <row r="851" spans="1:11" ht="15" customHeight="1" x14ac:dyDescent="0.15">
      <c r="A851" s="8"/>
      <c r="B851" s="8"/>
      <c r="C851" s="10"/>
      <c r="D851" s="9"/>
      <c r="E851" s="8"/>
      <c r="F851" s="8"/>
      <c r="G851" s="8"/>
      <c r="H851" s="8"/>
      <c r="I851" s="8"/>
      <c r="J851" s="8"/>
      <c r="K851" s="8"/>
    </row>
    <row r="852" spans="1:11" ht="15" customHeight="1" x14ac:dyDescent="0.15">
      <c r="A852" s="8"/>
      <c r="B852" s="8"/>
      <c r="C852" s="10"/>
      <c r="D852" s="9"/>
      <c r="E852" s="8"/>
      <c r="F852" s="8"/>
      <c r="G852" s="8"/>
      <c r="H852" s="8"/>
      <c r="I852" s="8"/>
      <c r="J852" s="8"/>
      <c r="K852" s="8"/>
    </row>
    <row r="853" spans="1:11" ht="15" customHeight="1" x14ac:dyDescent="0.15">
      <c r="A853" s="8"/>
      <c r="B853" s="8"/>
      <c r="C853" s="10"/>
      <c r="D853" s="9"/>
      <c r="E853" s="8"/>
      <c r="F853" s="8"/>
      <c r="G853" s="8"/>
      <c r="H853" s="8"/>
      <c r="I853" s="8"/>
      <c r="J853" s="8"/>
      <c r="K853" s="8"/>
    </row>
    <row r="854" spans="1:11" ht="15" customHeight="1" x14ac:dyDescent="0.15">
      <c r="A854" s="8"/>
      <c r="B854" s="8"/>
      <c r="C854" s="10"/>
      <c r="D854" s="9"/>
      <c r="E854" s="8"/>
      <c r="F854" s="8"/>
      <c r="G854" s="8"/>
      <c r="H854" s="8"/>
      <c r="I854" s="8"/>
      <c r="J854" s="8"/>
      <c r="K854" s="8"/>
    </row>
    <row r="855" spans="1:11" ht="15" customHeight="1" x14ac:dyDescent="0.15">
      <c r="A855" s="8"/>
      <c r="B855" s="8"/>
      <c r="C855" s="10"/>
      <c r="D855" s="9"/>
      <c r="E855" s="8"/>
      <c r="F855" s="8"/>
      <c r="G855" s="8"/>
      <c r="H855" s="8"/>
      <c r="I855" s="8"/>
      <c r="J855" s="8"/>
      <c r="K855" s="8"/>
    </row>
    <row r="856" spans="1:11" ht="15" customHeight="1" x14ac:dyDescent="0.15">
      <c r="A856" s="8"/>
      <c r="B856" s="8"/>
      <c r="C856" s="10"/>
      <c r="D856" s="9"/>
      <c r="E856" s="8"/>
      <c r="F856" s="8"/>
      <c r="G856" s="8"/>
      <c r="H856" s="8"/>
      <c r="I856" s="8"/>
      <c r="J856" s="8"/>
      <c r="K856" s="8"/>
    </row>
    <row r="857" spans="1:11" ht="15" customHeight="1" x14ac:dyDescent="0.15">
      <c r="A857" s="8"/>
      <c r="B857" s="8"/>
      <c r="C857" s="10"/>
      <c r="D857" s="9"/>
      <c r="E857" s="8"/>
      <c r="F857" s="8"/>
      <c r="G857" s="8"/>
      <c r="H857" s="8"/>
      <c r="I857" s="8"/>
      <c r="J857" s="8"/>
      <c r="K857" s="8"/>
    </row>
    <row r="858" spans="1:11" ht="15" customHeight="1" x14ac:dyDescent="0.15">
      <c r="A858" s="8"/>
      <c r="B858" s="8"/>
      <c r="C858" s="10"/>
      <c r="D858" s="9"/>
      <c r="E858" s="8"/>
      <c r="F858" s="8"/>
      <c r="G858" s="8"/>
      <c r="H858" s="8"/>
      <c r="I858" s="8"/>
      <c r="J858" s="8"/>
      <c r="K858" s="8"/>
    </row>
    <row r="859" spans="1:11" ht="15" customHeight="1" x14ac:dyDescent="0.15">
      <c r="A859" s="8"/>
      <c r="B859" s="8"/>
      <c r="C859" s="10"/>
      <c r="D859" s="9"/>
      <c r="E859" s="8"/>
      <c r="F859" s="8"/>
      <c r="G859" s="8"/>
      <c r="H859" s="8"/>
      <c r="I859" s="8"/>
      <c r="J859" s="8"/>
      <c r="K859" s="8"/>
    </row>
    <row r="860" spans="1:11" ht="15" customHeight="1" x14ac:dyDescent="0.15">
      <c r="A860" s="8"/>
      <c r="B860" s="8"/>
      <c r="C860" s="10"/>
      <c r="D860" s="9"/>
      <c r="E860" s="8"/>
      <c r="F860" s="8"/>
      <c r="G860" s="8"/>
      <c r="H860" s="8"/>
      <c r="I860" s="8"/>
      <c r="J860" s="8"/>
      <c r="K860" s="8"/>
    </row>
    <row r="861" spans="1:11" ht="15" customHeight="1" x14ac:dyDescent="0.15">
      <c r="A861" s="8"/>
      <c r="B861" s="8"/>
      <c r="C861" s="10"/>
      <c r="D861" s="9"/>
      <c r="E861" s="8"/>
      <c r="F861" s="8"/>
      <c r="G861" s="8"/>
      <c r="H861" s="8"/>
      <c r="I861" s="8"/>
      <c r="J861" s="8"/>
      <c r="K861" s="8"/>
    </row>
    <row r="862" spans="1:11" ht="15" customHeight="1" x14ac:dyDescent="0.15">
      <c r="A862" s="8"/>
      <c r="B862" s="8"/>
      <c r="C862" s="10"/>
      <c r="D862" s="9"/>
      <c r="E862" s="8"/>
      <c r="F862" s="8"/>
      <c r="G862" s="8"/>
      <c r="H862" s="8"/>
      <c r="I862" s="8"/>
      <c r="J862" s="8"/>
      <c r="K862" s="8"/>
    </row>
    <row r="863" spans="1:11" ht="15" customHeight="1" x14ac:dyDescent="0.15">
      <c r="A863" s="8"/>
      <c r="B863" s="8"/>
      <c r="C863" s="10"/>
      <c r="D863" s="9"/>
      <c r="E863" s="8"/>
      <c r="F863" s="8"/>
      <c r="G863" s="8"/>
      <c r="H863" s="8"/>
      <c r="I863" s="8"/>
      <c r="J863" s="8"/>
      <c r="K863" s="8"/>
    </row>
    <row r="864" spans="1:11" ht="15" customHeight="1" x14ac:dyDescent="0.15">
      <c r="A864" s="8"/>
      <c r="B864" s="8"/>
      <c r="C864" s="10"/>
      <c r="D864" s="9"/>
      <c r="E864" s="8"/>
      <c r="F864" s="8"/>
      <c r="G864" s="8"/>
      <c r="H864" s="8"/>
      <c r="I864" s="8"/>
      <c r="J864" s="8"/>
      <c r="K864" s="8"/>
    </row>
    <row r="865" spans="1:11" ht="15" customHeight="1" x14ac:dyDescent="0.15">
      <c r="A865" s="8"/>
      <c r="B865" s="8"/>
      <c r="C865" s="10"/>
      <c r="D865" s="9"/>
      <c r="E865" s="8"/>
      <c r="F865" s="8"/>
      <c r="G865" s="8"/>
      <c r="H865" s="8"/>
      <c r="I865" s="8"/>
      <c r="J865" s="8"/>
      <c r="K865" s="8"/>
    </row>
    <row r="866" spans="1:11" ht="15" customHeight="1" x14ac:dyDescent="0.15">
      <c r="A866" s="8"/>
      <c r="B866" s="8"/>
      <c r="C866" s="10"/>
      <c r="D866" s="9"/>
      <c r="E866" s="8"/>
      <c r="F866" s="8"/>
      <c r="G866" s="8"/>
      <c r="H866" s="8"/>
      <c r="I866" s="8"/>
      <c r="J866" s="8"/>
      <c r="K866" s="8"/>
    </row>
    <row r="867" spans="1:11" ht="15" customHeight="1" x14ac:dyDescent="0.15">
      <c r="A867" s="8"/>
      <c r="B867" s="8"/>
      <c r="C867" s="10"/>
      <c r="D867" s="9"/>
      <c r="E867" s="8"/>
      <c r="F867" s="8"/>
      <c r="G867" s="8"/>
      <c r="H867" s="8"/>
      <c r="I867" s="8"/>
      <c r="J867" s="8"/>
      <c r="K867" s="8"/>
    </row>
    <row r="868" spans="1:11" ht="15" customHeight="1" x14ac:dyDescent="0.15">
      <c r="A868" s="8"/>
      <c r="B868" s="8"/>
      <c r="C868" s="10"/>
      <c r="D868" s="9"/>
      <c r="E868" s="8"/>
      <c r="F868" s="8"/>
      <c r="G868" s="8"/>
      <c r="H868" s="8"/>
      <c r="I868" s="8"/>
      <c r="J868" s="8"/>
      <c r="K868" s="8"/>
    </row>
    <row r="869" spans="1:11" ht="15" customHeight="1" x14ac:dyDescent="0.15">
      <c r="A869" s="8"/>
      <c r="B869" s="8"/>
      <c r="C869" s="10"/>
      <c r="D869" s="9"/>
      <c r="E869" s="8"/>
      <c r="F869" s="8"/>
      <c r="G869" s="8"/>
      <c r="H869" s="8"/>
      <c r="I869" s="8"/>
      <c r="J869" s="8"/>
      <c r="K869" s="8"/>
    </row>
    <row r="870" spans="1:11" ht="15" customHeight="1" x14ac:dyDescent="0.15">
      <c r="A870" s="8"/>
      <c r="B870" s="8"/>
      <c r="C870" s="10"/>
      <c r="D870" s="9"/>
      <c r="E870" s="8"/>
      <c r="F870" s="8"/>
      <c r="G870" s="8"/>
      <c r="H870" s="8"/>
      <c r="I870" s="8"/>
      <c r="J870" s="8"/>
      <c r="K870" s="8"/>
    </row>
    <row r="871" spans="1:11" ht="15" customHeight="1" x14ac:dyDescent="0.15">
      <c r="A871" s="8"/>
      <c r="B871" s="8"/>
      <c r="C871" s="10"/>
      <c r="D871" s="9"/>
      <c r="E871" s="8"/>
      <c r="F871" s="8"/>
      <c r="G871" s="8"/>
      <c r="H871" s="8"/>
      <c r="I871" s="8"/>
      <c r="J871" s="8"/>
      <c r="K871" s="8"/>
    </row>
    <row r="872" spans="1:11" ht="15" customHeight="1" x14ac:dyDescent="0.15">
      <c r="A872" s="8"/>
      <c r="B872" s="8"/>
      <c r="C872" s="10"/>
      <c r="D872" s="9"/>
      <c r="E872" s="8"/>
      <c r="F872" s="8"/>
      <c r="G872" s="8"/>
      <c r="H872" s="8"/>
      <c r="I872" s="8"/>
      <c r="J872" s="8"/>
      <c r="K872" s="8"/>
    </row>
    <row r="873" spans="1:11" ht="15" customHeight="1" x14ac:dyDescent="0.15">
      <c r="A873" s="8"/>
      <c r="B873" s="8"/>
      <c r="C873" s="10"/>
      <c r="D873" s="9"/>
      <c r="E873" s="8"/>
      <c r="F873" s="8"/>
      <c r="G873" s="8"/>
      <c r="H873" s="8"/>
      <c r="I873" s="8"/>
      <c r="J873" s="8"/>
      <c r="K873" s="8"/>
    </row>
    <row r="874" spans="1:11" ht="15" customHeight="1" x14ac:dyDescent="0.15">
      <c r="A874" s="8"/>
      <c r="B874" s="8"/>
      <c r="C874" s="10"/>
      <c r="D874" s="9"/>
      <c r="E874" s="8"/>
      <c r="F874" s="8"/>
      <c r="G874" s="8"/>
      <c r="H874" s="8"/>
      <c r="I874" s="8"/>
      <c r="J874" s="8"/>
      <c r="K874" s="8"/>
    </row>
    <row r="875" spans="1:11" ht="15" customHeight="1" x14ac:dyDescent="0.15">
      <c r="A875" s="8"/>
      <c r="B875" s="8"/>
      <c r="C875" s="10"/>
      <c r="D875" s="9"/>
      <c r="E875" s="8"/>
      <c r="F875" s="8"/>
      <c r="G875" s="8"/>
      <c r="H875" s="8"/>
      <c r="I875" s="8"/>
      <c r="J875" s="8"/>
      <c r="K875" s="8"/>
    </row>
    <row r="876" spans="1:11" ht="15" customHeight="1" x14ac:dyDescent="0.15">
      <c r="A876" s="8"/>
      <c r="B876" s="8"/>
      <c r="C876" s="10"/>
      <c r="D876" s="9"/>
      <c r="E876" s="8"/>
      <c r="F876" s="8"/>
      <c r="G876" s="8"/>
      <c r="H876" s="8"/>
      <c r="I876" s="8"/>
      <c r="J876" s="8"/>
      <c r="K876" s="8"/>
    </row>
    <row r="877" spans="1:11" ht="15" customHeight="1" x14ac:dyDescent="0.15">
      <c r="A877" s="8"/>
      <c r="B877" s="8"/>
      <c r="C877" s="10"/>
      <c r="D877" s="9"/>
      <c r="E877" s="8"/>
      <c r="F877" s="8"/>
      <c r="G877" s="8"/>
      <c r="H877" s="8"/>
      <c r="I877" s="8"/>
      <c r="J877" s="8"/>
      <c r="K877" s="8"/>
    </row>
    <row r="878" spans="1:11" ht="15" customHeight="1" x14ac:dyDescent="0.15">
      <c r="A878" s="8"/>
      <c r="B878" s="8"/>
      <c r="C878" s="10"/>
      <c r="D878" s="9"/>
      <c r="E878" s="8"/>
      <c r="F878" s="8"/>
      <c r="G878" s="8"/>
      <c r="H878" s="8"/>
      <c r="I878" s="8"/>
      <c r="J878" s="8"/>
      <c r="K878" s="8"/>
    </row>
    <row r="879" spans="1:11" ht="15" customHeight="1" x14ac:dyDescent="0.15">
      <c r="A879" s="8"/>
      <c r="B879" s="8"/>
      <c r="C879" s="10"/>
      <c r="D879" s="9"/>
      <c r="E879" s="8"/>
      <c r="F879" s="8"/>
      <c r="G879" s="8"/>
      <c r="H879" s="8"/>
      <c r="I879" s="8"/>
      <c r="J879" s="8"/>
      <c r="K879" s="8"/>
    </row>
    <row r="880" spans="1:11" ht="15" customHeight="1" x14ac:dyDescent="0.15">
      <c r="A880" s="8"/>
      <c r="B880" s="8"/>
      <c r="C880" s="10"/>
      <c r="D880" s="9"/>
      <c r="E880" s="8"/>
      <c r="F880" s="8"/>
      <c r="G880" s="8"/>
      <c r="H880" s="8"/>
      <c r="I880" s="8"/>
      <c r="J880" s="8"/>
      <c r="K880" s="8"/>
    </row>
    <row r="881" spans="1:11" ht="15" customHeight="1" x14ac:dyDescent="0.15">
      <c r="A881" s="8"/>
      <c r="B881" s="8"/>
      <c r="C881" s="10"/>
      <c r="D881" s="9"/>
      <c r="E881" s="8"/>
      <c r="F881" s="8"/>
      <c r="G881" s="8"/>
      <c r="H881" s="8"/>
      <c r="I881" s="8"/>
      <c r="J881" s="8"/>
      <c r="K881" s="8"/>
    </row>
    <row r="882" spans="1:11" ht="15" customHeight="1" x14ac:dyDescent="0.15">
      <c r="A882" s="8"/>
      <c r="B882" s="8"/>
      <c r="C882" s="10"/>
      <c r="D882" s="9"/>
      <c r="E882" s="8"/>
      <c r="F882" s="8"/>
      <c r="G882" s="8"/>
      <c r="H882" s="8"/>
      <c r="I882" s="8"/>
      <c r="J882" s="8"/>
      <c r="K882" s="8"/>
    </row>
    <row r="883" spans="1:11" ht="15" customHeight="1" x14ac:dyDescent="0.15">
      <c r="A883" s="8"/>
      <c r="B883" s="8"/>
      <c r="C883" s="10"/>
      <c r="D883" s="9"/>
      <c r="E883" s="8"/>
      <c r="F883" s="8"/>
      <c r="G883" s="8"/>
      <c r="H883" s="8"/>
      <c r="I883" s="8"/>
      <c r="J883" s="8"/>
      <c r="K883" s="8"/>
    </row>
    <row r="884" spans="1:11" ht="15" customHeight="1" x14ac:dyDescent="0.15">
      <c r="A884" s="8"/>
      <c r="B884" s="8"/>
      <c r="C884" s="10"/>
      <c r="D884" s="9"/>
      <c r="E884" s="8"/>
      <c r="F884" s="8"/>
      <c r="G884" s="8"/>
      <c r="H884" s="8"/>
      <c r="I884" s="8"/>
      <c r="J884" s="8"/>
      <c r="K884" s="8"/>
    </row>
    <row r="885" spans="1:11" ht="15" customHeight="1" x14ac:dyDescent="0.15">
      <c r="A885" s="8"/>
      <c r="B885" s="8"/>
      <c r="C885" s="10"/>
      <c r="D885" s="9"/>
      <c r="E885" s="8"/>
      <c r="F885" s="8"/>
      <c r="G885" s="8"/>
      <c r="H885" s="8"/>
      <c r="I885" s="8"/>
      <c r="J885" s="8"/>
      <c r="K885" s="8"/>
    </row>
    <row r="886" spans="1:11" ht="15" customHeight="1" x14ac:dyDescent="0.15">
      <c r="A886" s="8"/>
      <c r="B886" s="8"/>
      <c r="C886" s="10"/>
      <c r="D886" s="9"/>
      <c r="E886" s="8"/>
      <c r="F886" s="8"/>
      <c r="G886" s="8"/>
      <c r="H886" s="8"/>
      <c r="I886" s="8"/>
      <c r="J886" s="8"/>
      <c r="K886" s="8"/>
    </row>
    <row r="887" spans="1:11" ht="15" customHeight="1" x14ac:dyDescent="0.15">
      <c r="A887" s="8"/>
      <c r="B887" s="8"/>
      <c r="C887" s="10"/>
      <c r="D887" s="9"/>
      <c r="E887" s="8"/>
      <c r="F887" s="8"/>
      <c r="G887" s="8"/>
      <c r="H887" s="8"/>
      <c r="I887" s="8"/>
      <c r="J887" s="8"/>
      <c r="K887" s="8"/>
    </row>
    <row r="888" spans="1:11" ht="15" customHeight="1" x14ac:dyDescent="0.15">
      <c r="A888" s="8"/>
      <c r="B888" s="8"/>
      <c r="C888" s="10"/>
      <c r="D888" s="9"/>
      <c r="E888" s="8"/>
      <c r="F888" s="8"/>
      <c r="G888" s="8"/>
      <c r="H888" s="8"/>
      <c r="I888" s="8"/>
      <c r="J888" s="8"/>
      <c r="K888" s="8"/>
    </row>
    <row r="889" spans="1:11" ht="15" customHeight="1" x14ac:dyDescent="0.15">
      <c r="A889" s="8"/>
      <c r="B889" s="8"/>
      <c r="C889" s="10"/>
      <c r="D889" s="9"/>
      <c r="E889" s="8"/>
      <c r="F889" s="8"/>
      <c r="G889" s="8"/>
      <c r="H889" s="8"/>
      <c r="I889" s="8"/>
      <c r="J889" s="8"/>
      <c r="K889" s="8"/>
    </row>
    <row r="890" spans="1:11" ht="15" customHeight="1" x14ac:dyDescent="0.15">
      <c r="A890" s="8"/>
      <c r="B890" s="8"/>
      <c r="C890" s="10"/>
      <c r="D890" s="9"/>
      <c r="E890" s="8"/>
      <c r="F890" s="8"/>
      <c r="G890" s="8"/>
      <c r="H890" s="8"/>
      <c r="I890" s="8"/>
      <c r="J890" s="8"/>
      <c r="K890" s="8"/>
    </row>
    <row r="891" spans="1:11" ht="15" customHeight="1" x14ac:dyDescent="0.15">
      <c r="A891" s="8"/>
      <c r="B891" s="8"/>
      <c r="C891" s="10"/>
      <c r="D891" s="9"/>
      <c r="E891" s="8"/>
      <c r="F891" s="8"/>
      <c r="G891" s="8"/>
      <c r="H891" s="8"/>
      <c r="I891" s="8"/>
      <c r="J891" s="8"/>
      <c r="K891" s="8"/>
    </row>
    <row r="892" spans="1:11" ht="15" customHeight="1" x14ac:dyDescent="0.15">
      <c r="A892" s="8"/>
      <c r="B892" s="8"/>
      <c r="C892" s="10"/>
      <c r="D892" s="9"/>
      <c r="E892" s="8"/>
      <c r="F892" s="8"/>
      <c r="G892" s="8"/>
      <c r="H892" s="8"/>
      <c r="I892" s="8"/>
      <c r="J892" s="8"/>
      <c r="K892" s="8"/>
    </row>
    <row r="893" spans="1:11" ht="15" customHeight="1" x14ac:dyDescent="0.15">
      <c r="A893" s="8"/>
      <c r="B893" s="8"/>
      <c r="C893" s="10"/>
      <c r="D893" s="9"/>
      <c r="E893" s="8"/>
      <c r="F893" s="8"/>
      <c r="G893" s="8"/>
      <c r="H893" s="8"/>
      <c r="I893" s="8"/>
      <c r="J893" s="8"/>
      <c r="K893" s="8"/>
    </row>
    <row r="894" spans="1:11" ht="15" customHeight="1" x14ac:dyDescent="0.15">
      <c r="A894" s="8"/>
      <c r="B894" s="8"/>
      <c r="C894" s="10"/>
      <c r="D894" s="9"/>
      <c r="E894" s="8"/>
      <c r="F894" s="8"/>
      <c r="G894" s="8"/>
      <c r="H894" s="8"/>
      <c r="I894" s="8"/>
      <c r="J894" s="8"/>
      <c r="K894" s="8"/>
    </row>
    <row r="895" spans="1:11" ht="15" customHeight="1" x14ac:dyDescent="0.15">
      <c r="A895" s="8"/>
      <c r="B895" s="8"/>
      <c r="C895" s="10"/>
      <c r="D895" s="9"/>
      <c r="E895" s="8"/>
      <c r="F895" s="8"/>
      <c r="G895" s="8"/>
      <c r="H895" s="8"/>
      <c r="I895" s="8"/>
      <c r="J895" s="8"/>
      <c r="K895" s="8"/>
    </row>
    <row r="896" spans="1:11" ht="15" customHeight="1" x14ac:dyDescent="0.15">
      <c r="A896" s="8"/>
      <c r="B896" s="8"/>
      <c r="C896" s="10"/>
      <c r="D896" s="9"/>
      <c r="E896" s="8"/>
      <c r="F896" s="8"/>
      <c r="G896" s="8"/>
      <c r="H896" s="8"/>
      <c r="I896" s="8"/>
      <c r="J896" s="8"/>
      <c r="K896" s="8"/>
    </row>
    <row r="897" spans="1:11" ht="15" customHeight="1" x14ac:dyDescent="0.15">
      <c r="A897" s="8"/>
      <c r="B897" s="8"/>
      <c r="C897" s="10"/>
      <c r="D897" s="9"/>
      <c r="E897" s="8"/>
      <c r="F897" s="8"/>
      <c r="G897" s="8"/>
      <c r="H897" s="8"/>
      <c r="I897" s="8"/>
      <c r="J897" s="8"/>
      <c r="K897" s="8"/>
    </row>
    <row r="898" spans="1:11" ht="15" customHeight="1" x14ac:dyDescent="0.15">
      <c r="A898" s="8"/>
      <c r="B898" s="8"/>
      <c r="C898" s="10"/>
      <c r="D898" s="9"/>
      <c r="E898" s="8"/>
      <c r="F898" s="8"/>
      <c r="G898" s="8"/>
      <c r="H898" s="8"/>
      <c r="I898" s="8"/>
      <c r="J898" s="8"/>
      <c r="K898" s="8"/>
    </row>
    <row r="899" spans="1:11" ht="15" customHeight="1" x14ac:dyDescent="0.15">
      <c r="A899" s="8"/>
      <c r="B899" s="8"/>
      <c r="C899" s="10"/>
      <c r="D899" s="9"/>
      <c r="E899" s="8"/>
      <c r="F899" s="8"/>
      <c r="G899" s="8"/>
      <c r="H899" s="8"/>
      <c r="I899" s="8"/>
      <c r="J899" s="8"/>
      <c r="K899" s="8"/>
    </row>
    <row r="900" spans="1:11" ht="15" customHeight="1" x14ac:dyDescent="0.15">
      <c r="A900" s="8"/>
      <c r="B900" s="8"/>
      <c r="C900" s="10"/>
      <c r="D900" s="9"/>
      <c r="E900" s="8"/>
      <c r="F900" s="8"/>
      <c r="G900" s="8"/>
      <c r="H900" s="8"/>
      <c r="I900" s="8"/>
      <c r="J900" s="8"/>
      <c r="K900" s="8"/>
    </row>
    <row r="901" spans="1:11" ht="15" customHeight="1" x14ac:dyDescent="0.15">
      <c r="A901" s="8"/>
      <c r="B901" s="8"/>
      <c r="C901" s="10"/>
      <c r="D901" s="9"/>
      <c r="E901" s="8"/>
      <c r="F901" s="8"/>
      <c r="G901" s="8"/>
      <c r="H901" s="8"/>
      <c r="I901" s="8"/>
      <c r="J901" s="8"/>
      <c r="K901" s="8"/>
    </row>
    <row r="902" spans="1:11" ht="15" customHeight="1" x14ac:dyDescent="0.15">
      <c r="A902" s="8"/>
      <c r="B902" s="8"/>
      <c r="C902" s="10"/>
      <c r="D902" s="9"/>
      <c r="E902" s="8"/>
      <c r="F902" s="8"/>
      <c r="G902" s="8"/>
      <c r="H902" s="8"/>
      <c r="I902" s="8"/>
      <c r="J902" s="8"/>
      <c r="K902" s="8"/>
    </row>
    <row r="903" spans="1:11" ht="15" customHeight="1" x14ac:dyDescent="0.15">
      <c r="A903" s="8"/>
      <c r="B903" s="8"/>
      <c r="C903" s="10"/>
      <c r="D903" s="9"/>
      <c r="E903" s="8"/>
      <c r="F903" s="8"/>
      <c r="G903" s="8"/>
      <c r="H903" s="8"/>
      <c r="I903" s="8"/>
      <c r="J903" s="8"/>
      <c r="K903" s="8"/>
    </row>
    <row r="904" spans="1:11" ht="15" customHeight="1" x14ac:dyDescent="0.15">
      <c r="A904" s="8"/>
      <c r="B904" s="8"/>
      <c r="C904" s="10"/>
      <c r="D904" s="9"/>
      <c r="E904" s="8"/>
      <c r="F904" s="8"/>
      <c r="G904" s="8"/>
      <c r="H904" s="8"/>
      <c r="I904" s="8"/>
      <c r="J904" s="8"/>
      <c r="K904" s="8"/>
    </row>
    <row r="905" spans="1:11" ht="15" customHeight="1" x14ac:dyDescent="0.15">
      <c r="A905" s="8"/>
      <c r="B905" s="8"/>
      <c r="C905" s="10"/>
      <c r="D905" s="9"/>
      <c r="E905" s="8"/>
      <c r="F905" s="8"/>
      <c r="G905" s="8"/>
      <c r="H905" s="8"/>
      <c r="I905" s="8"/>
      <c r="J905" s="8"/>
      <c r="K905" s="8"/>
    </row>
    <row r="906" spans="1:11" ht="15" customHeight="1" x14ac:dyDescent="0.15">
      <c r="A906" s="8"/>
      <c r="B906" s="8"/>
      <c r="C906" s="10"/>
      <c r="D906" s="9"/>
      <c r="E906" s="8"/>
      <c r="F906" s="8"/>
      <c r="G906" s="8"/>
      <c r="H906" s="8"/>
      <c r="I906" s="8"/>
      <c r="J906" s="8"/>
      <c r="K906" s="8"/>
    </row>
    <row r="907" spans="1:11" ht="15" customHeight="1" x14ac:dyDescent="0.15">
      <c r="A907" s="8"/>
      <c r="B907" s="8"/>
      <c r="C907" s="10"/>
      <c r="D907" s="9"/>
      <c r="E907" s="8"/>
      <c r="F907" s="8"/>
      <c r="G907" s="8"/>
      <c r="H907" s="8"/>
      <c r="I907" s="8"/>
      <c r="J907" s="8"/>
      <c r="K907" s="8"/>
    </row>
    <row r="908" spans="1:11" ht="15" customHeight="1" x14ac:dyDescent="0.15">
      <c r="A908" s="8"/>
      <c r="B908" s="8"/>
      <c r="C908" s="10"/>
      <c r="D908" s="9"/>
      <c r="E908" s="8"/>
      <c r="F908" s="8"/>
      <c r="G908" s="8"/>
      <c r="H908" s="8"/>
      <c r="I908" s="8"/>
      <c r="J908" s="8"/>
      <c r="K908" s="8"/>
    </row>
    <row r="909" spans="1:11" ht="15" customHeight="1" x14ac:dyDescent="0.15">
      <c r="A909" s="8"/>
      <c r="B909" s="8"/>
      <c r="C909" s="10"/>
      <c r="D909" s="9"/>
      <c r="E909" s="8"/>
      <c r="F909" s="8"/>
      <c r="G909" s="8"/>
      <c r="H909" s="8"/>
      <c r="I909" s="8"/>
      <c r="J909" s="8"/>
      <c r="K909" s="8"/>
    </row>
    <row r="910" spans="1:11" ht="15" customHeight="1" x14ac:dyDescent="0.15">
      <c r="A910" s="8"/>
      <c r="B910" s="8"/>
      <c r="C910" s="10"/>
      <c r="D910" s="9"/>
      <c r="E910" s="8"/>
      <c r="F910" s="8"/>
      <c r="G910" s="8"/>
      <c r="H910" s="8"/>
      <c r="I910" s="8"/>
      <c r="J910" s="8"/>
      <c r="K910" s="8"/>
    </row>
    <row r="911" spans="1:11" ht="15" customHeight="1" x14ac:dyDescent="0.15">
      <c r="A911" s="8"/>
      <c r="B911" s="8"/>
      <c r="C911" s="10"/>
      <c r="D911" s="9"/>
      <c r="E911" s="8"/>
      <c r="F911" s="8"/>
      <c r="G911" s="8"/>
      <c r="H911" s="8"/>
      <c r="I911" s="8"/>
      <c r="J911" s="8"/>
      <c r="K911" s="8"/>
    </row>
    <row r="912" spans="1:11" ht="15" customHeight="1" x14ac:dyDescent="0.15">
      <c r="A912" s="8"/>
      <c r="B912" s="8"/>
      <c r="C912" s="10"/>
      <c r="D912" s="9"/>
      <c r="E912" s="8"/>
      <c r="F912" s="8"/>
      <c r="G912" s="8"/>
      <c r="H912" s="8"/>
      <c r="I912" s="8"/>
      <c r="J912" s="8"/>
      <c r="K912" s="8"/>
    </row>
    <row r="913" spans="1:11" ht="15" customHeight="1" x14ac:dyDescent="0.15">
      <c r="A913" s="8"/>
      <c r="B913" s="8"/>
      <c r="C913" s="10"/>
      <c r="D913" s="9"/>
      <c r="E913" s="8"/>
      <c r="F913" s="8"/>
      <c r="G913" s="8"/>
      <c r="H913" s="8"/>
      <c r="I913" s="8"/>
      <c r="J913" s="8"/>
      <c r="K913" s="8"/>
    </row>
    <row r="914" spans="1:11" ht="15" customHeight="1" x14ac:dyDescent="0.15">
      <c r="A914" s="8"/>
      <c r="B914" s="8"/>
      <c r="C914" s="10"/>
      <c r="D914" s="9"/>
      <c r="E914" s="8"/>
      <c r="F914" s="8"/>
      <c r="G914" s="8"/>
      <c r="H914" s="8"/>
      <c r="I914" s="8"/>
      <c r="J914" s="8"/>
      <c r="K914" s="8"/>
    </row>
    <row r="915" spans="1:11" ht="15" customHeight="1" x14ac:dyDescent="0.15">
      <c r="A915" s="8"/>
      <c r="B915" s="8"/>
      <c r="C915" s="10"/>
      <c r="D915" s="9"/>
      <c r="E915" s="8"/>
      <c r="F915" s="8"/>
      <c r="G915" s="8"/>
      <c r="H915" s="8"/>
      <c r="I915" s="8"/>
      <c r="J915" s="8"/>
      <c r="K915" s="8"/>
    </row>
    <row r="916" spans="1:11" ht="15" customHeight="1" x14ac:dyDescent="0.15">
      <c r="A916" s="8"/>
      <c r="B916" s="8"/>
      <c r="C916" s="10"/>
      <c r="D916" s="9"/>
      <c r="E916" s="8"/>
      <c r="F916" s="8"/>
      <c r="G916" s="8"/>
      <c r="H916" s="8"/>
      <c r="I916" s="8"/>
      <c r="J916" s="8"/>
      <c r="K916" s="8"/>
    </row>
    <row r="917" spans="1:11" ht="15" customHeight="1" x14ac:dyDescent="0.15">
      <c r="A917" s="8"/>
      <c r="B917" s="8"/>
      <c r="C917" s="10"/>
      <c r="D917" s="9"/>
      <c r="E917" s="8"/>
      <c r="F917" s="8"/>
      <c r="G917" s="8"/>
      <c r="H917" s="8"/>
      <c r="I917" s="8"/>
      <c r="J917" s="8"/>
      <c r="K917" s="8"/>
    </row>
    <row r="918" spans="1:11" ht="15" customHeight="1" x14ac:dyDescent="0.15">
      <c r="A918" s="8"/>
      <c r="B918" s="8"/>
      <c r="C918" s="10"/>
      <c r="D918" s="9"/>
      <c r="E918" s="8"/>
      <c r="F918" s="8"/>
      <c r="G918" s="8"/>
      <c r="H918" s="8"/>
      <c r="I918" s="8"/>
      <c r="J918" s="8"/>
      <c r="K918" s="8"/>
    </row>
    <row r="919" spans="1:11" ht="15" customHeight="1" x14ac:dyDescent="0.15">
      <c r="A919" s="8"/>
      <c r="B919" s="8"/>
      <c r="C919" s="10"/>
      <c r="D919" s="9"/>
      <c r="E919" s="8"/>
      <c r="F919" s="8"/>
      <c r="G919" s="8"/>
      <c r="H919" s="8"/>
      <c r="I919" s="8"/>
      <c r="J919" s="8"/>
      <c r="K919" s="8"/>
    </row>
    <row r="920" spans="1:11" ht="15" customHeight="1" x14ac:dyDescent="0.15">
      <c r="A920" s="8"/>
      <c r="B920" s="8"/>
      <c r="C920" s="10"/>
      <c r="D920" s="9"/>
      <c r="E920" s="8"/>
      <c r="F920" s="8"/>
      <c r="G920" s="8"/>
      <c r="H920" s="8"/>
      <c r="I920" s="8"/>
      <c r="J920" s="8"/>
      <c r="K920" s="8"/>
    </row>
    <row r="921" spans="1:11" ht="15" customHeight="1" x14ac:dyDescent="0.15">
      <c r="A921" s="8"/>
      <c r="B921" s="8"/>
      <c r="C921" s="10"/>
      <c r="D921" s="9"/>
      <c r="E921" s="8"/>
      <c r="F921" s="8"/>
      <c r="G921" s="8"/>
      <c r="H921" s="8"/>
      <c r="I921" s="8"/>
      <c r="J921" s="8"/>
      <c r="K921" s="8"/>
    </row>
    <row r="922" spans="1:11" ht="15" customHeight="1" x14ac:dyDescent="0.15">
      <c r="A922" s="8"/>
      <c r="B922" s="8"/>
      <c r="C922" s="10"/>
      <c r="D922" s="9"/>
      <c r="E922" s="8"/>
      <c r="F922" s="8"/>
      <c r="G922" s="8"/>
      <c r="H922" s="8"/>
      <c r="I922" s="8"/>
      <c r="J922" s="8"/>
      <c r="K922" s="8"/>
    </row>
    <row r="923" spans="1:11" ht="15" customHeight="1" x14ac:dyDescent="0.15">
      <c r="A923" s="8"/>
      <c r="B923" s="8"/>
      <c r="C923" s="10"/>
      <c r="D923" s="9"/>
      <c r="E923" s="8"/>
      <c r="F923" s="8"/>
      <c r="G923" s="8"/>
      <c r="H923" s="8"/>
      <c r="I923" s="8"/>
      <c r="J923" s="8"/>
      <c r="K923" s="8"/>
    </row>
    <row r="924" spans="1:11" ht="15" customHeight="1" x14ac:dyDescent="0.15">
      <c r="A924" s="8"/>
      <c r="B924" s="8"/>
      <c r="C924" s="10"/>
      <c r="D924" s="9"/>
      <c r="E924" s="8"/>
      <c r="F924" s="8"/>
      <c r="G924" s="8"/>
      <c r="H924" s="8"/>
      <c r="I924" s="8"/>
      <c r="J924" s="8"/>
      <c r="K924" s="8"/>
    </row>
    <row r="925" spans="1:11" ht="15" customHeight="1" x14ac:dyDescent="0.15">
      <c r="A925" s="8"/>
      <c r="B925" s="8"/>
      <c r="C925" s="10"/>
      <c r="D925" s="9"/>
      <c r="E925" s="8"/>
      <c r="F925" s="8"/>
      <c r="G925" s="8"/>
      <c r="H925" s="8"/>
      <c r="I925" s="8"/>
      <c r="J925" s="8"/>
      <c r="K925" s="8"/>
    </row>
    <row r="926" spans="1:11" ht="15" customHeight="1" x14ac:dyDescent="0.15">
      <c r="A926" s="8"/>
      <c r="B926" s="8"/>
      <c r="C926" s="10"/>
      <c r="D926" s="9"/>
      <c r="E926" s="8"/>
      <c r="F926" s="8"/>
      <c r="G926" s="8"/>
      <c r="H926" s="8"/>
      <c r="I926" s="8"/>
      <c r="J926" s="8"/>
      <c r="K926" s="8"/>
    </row>
    <row r="927" spans="1:11" ht="15" customHeight="1" x14ac:dyDescent="0.15">
      <c r="A927" s="8"/>
      <c r="B927" s="8"/>
      <c r="C927" s="10"/>
      <c r="D927" s="9"/>
      <c r="E927" s="8"/>
      <c r="F927" s="8"/>
      <c r="G927" s="8"/>
      <c r="H927" s="8"/>
      <c r="I927" s="8"/>
      <c r="J927" s="8"/>
      <c r="K927" s="8"/>
    </row>
    <row r="928" spans="1:11" ht="15" customHeight="1" x14ac:dyDescent="0.15">
      <c r="A928" s="8"/>
      <c r="B928" s="8"/>
      <c r="C928" s="10"/>
      <c r="D928" s="9"/>
      <c r="E928" s="8"/>
      <c r="F928" s="8"/>
      <c r="G928" s="8"/>
      <c r="H928" s="8"/>
      <c r="I928" s="8"/>
      <c r="J928" s="8"/>
      <c r="K928" s="8"/>
    </row>
    <row r="929" spans="1:11" ht="15" customHeight="1" x14ac:dyDescent="0.15">
      <c r="A929" s="8"/>
      <c r="B929" s="8"/>
      <c r="C929" s="10"/>
      <c r="D929" s="9"/>
      <c r="E929" s="8"/>
      <c r="F929" s="8"/>
      <c r="G929" s="8"/>
      <c r="H929" s="8"/>
      <c r="I929" s="8"/>
      <c r="J929" s="8"/>
      <c r="K929" s="8"/>
    </row>
    <row r="930" spans="1:11" ht="15" customHeight="1" x14ac:dyDescent="0.15">
      <c r="A930" s="8"/>
      <c r="B930" s="8"/>
      <c r="C930" s="10"/>
      <c r="D930" s="9"/>
      <c r="E930" s="8"/>
      <c r="F930" s="8"/>
      <c r="G930" s="8"/>
      <c r="H930" s="8"/>
      <c r="I930" s="8"/>
      <c r="J930" s="8"/>
      <c r="K930" s="8"/>
    </row>
    <row r="931" spans="1:11" ht="15" customHeight="1" x14ac:dyDescent="0.15">
      <c r="A931" s="8"/>
      <c r="B931" s="8"/>
      <c r="C931" s="10"/>
      <c r="D931" s="9"/>
      <c r="E931" s="8"/>
      <c r="F931" s="8"/>
      <c r="G931" s="8"/>
      <c r="H931" s="8"/>
      <c r="I931" s="8"/>
      <c r="J931" s="8"/>
      <c r="K931" s="8"/>
    </row>
    <row r="932" spans="1:11" ht="15" customHeight="1" x14ac:dyDescent="0.15">
      <c r="A932" s="8"/>
      <c r="B932" s="8"/>
      <c r="C932" s="10"/>
      <c r="D932" s="9"/>
      <c r="E932" s="8"/>
      <c r="F932" s="8"/>
      <c r="G932" s="8"/>
      <c r="H932" s="8"/>
      <c r="I932" s="8"/>
      <c r="J932" s="8"/>
      <c r="K932" s="8"/>
    </row>
    <row r="933" spans="1:11" ht="15" customHeight="1" x14ac:dyDescent="0.15">
      <c r="A933" s="8"/>
      <c r="B933" s="8"/>
      <c r="C933" s="10"/>
      <c r="D933" s="9"/>
      <c r="E933" s="8"/>
      <c r="F933" s="8"/>
      <c r="G933" s="8"/>
      <c r="H933" s="8"/>
      <c r="I933" s="8"/>
      <c r="J933" s="8"/>
      <c r="K933" s="8"/>
    </row>
    <row r="934" spans="1:11" ht="15" customHeight="1" x14ac:dyDescent="0.15">
      <c r="A934" s="8"/>
      <c r="B934" s="8"/>
      <c r="C934" s="10"/>
      <c r="D934" s="9"/>
      <c r="E934" s="8"/>
      <c r="F934" s="8"/>
      <c r="G934" s="8"/>
      <c r="H934" s="8"/>
      <c r="I934" s="8"/>
      <c r="J934" s="8"/>
      <c r="K934" s="8"/>
    </row>
    <row r="935" spans="1:11" ht="15" customHeight="1" x14ac:dyDescent="0.15">
      <c r="A935" s="8"/>
      <c r="B935" s="8"/>
      <c r="C935" s="10"/>
      <c r="D935" s="9"/>
      <c r="E935" s="8"/>
      <c r="F935" s="8"/>
      <c r="G935" s="8"/>
      <c r="H935" s="8"/>
      <c r="I935" s="8"/>
      <c r="J935" s="8"/>
      <c r="K935" s="8"/>
    </row>
    <row r="936" spans="1:11" ht="15" customHeight="1" x14ac:dyDescent="0.15">
      <c r="A936" s="8"/>
      <c r="B936" s="8"/>
      <c r="C936" s="10"/>
      <c r="D936" s="9"/>
      <c r="E936" s="8"/>
      <c r="F936" s="8"/>
      <c r="G936" s="8"/>
      <c r="H936" s="8"/>
      <c r="I936" s="8"/>
      <c r="J936" s="8"/>
      <c r="K936" s="8"/>
    </row>
    <row r="937" spans="1:11" ht="15" customHeight="1" x14ac:dyDescent="0.15">
      <c r="A937" s="8"/>
      <c r="B937" s="8"/>
      <c r="C937" s="10"/>
      <c r="D937" s="9"/>
      <c r="E937" s="8"/>
      <c r="F937" s="8"/>
      <c r="G937" s="8"/>
      <c r="H937" s="8"/>
      <c r="I937" s="8"/>
      <c r="J937" s="8"/>
      <c r="K937" s="8"/>
    </row>
    <row r="938" spans="1:11" ht="15" customHeight="1" x14ac:dyDescent="0.15">
      <c r="A938" s="8"/>
      <c r="B938" s="8"/>
      <c r="C938" s="10"/>
      <c r="D938" s="9"/>
      <c r="E938" s="8"/>
      <c r="F938" s="8"/>
      <c r="G938" s="8"/>
      <c r="H938" s="8"/>
      <c r="I938" s="8"/>
      <c r="J938" s="8"/>
      <c r="K938" s="8"/>
    </row>
    <row r="939" spans="1:11" ht="15" customHeight="1" x14ac:dyDescent="0.15">
      <c r="A939" s="8"/>
      <c r="B939" s="8"/>
      <c r="C939" s="10"/>
      <c r="D939" s="9"/>
      <c r="E939" s="8"/>
      <c r="F939" s="8"/>
      <c r="G939" s="8"/>
      <c r="H939" s="8"/>
      <c r="I939" s="8"/>
      <c r="J939" s="8"/>
      <c r="K939" s="8"/>
    </row>
    <row r="940" spans="1:11" ht="15" customHeight="1" x14ac:dyDescent="0.15">
      <c r="A940" s="8"/>
      <c r="B940" s="8"/>
      <c r="C940" s="10"/>
      <c r="D940" s="9"/>
      <c r="E940" s="8"/>
      <c r="F940" s="8"/>
      <c r="G940" s="8"/>
      <c r="H940" s="8"/>
      <c r="I940" s="8"/>
      <c r="J940" s="8"/>
      <c r="K940" s="8"/>
    </row>
    <row r="941" spans="1:11" ht="15" customHeight="1" x14ac:dyDescent="0.15">
      <c r="A941" s="8"/>
      <c r="B941" s="8"/>
      <c r="C941" s="10"/>
      <c r="D941" s="9"/>
      <c r="E941" s="8"/>
      <c r="F941" s="8"/>
      <c r="G941" s="8"/>
      <c r="H941" s="8"/>
      <c r="I941" s="8"/>
      <c r="J941" s="8"/>
      <c r="K941" s="8"/>
    </row>
    <row r="942" spans="1:11" ht="15" customHeight="1" x14ac:dyDescent="0.15">
      <c r="A942" s="8"/>
      <c r="B942" s="8"/>
      <c r="C942" s="10"/>
      <c r="D942" s="9"/>
      <c r="E942" s="8"/>
      <c r="F942" s="8"/>
      <c r="G942" s="8"/>
      <c r="H942" s="8"/>
      <c r="I942" s="8"/>
      <c r="J942" s="8"/>
      <c r="K942" s="8"/>
    </row>
    <row r="943" spans="1:11" ht="15" customHeight="1" x14ac:dyDescent="0.15">
      <c r="A943" s="8"/>
      <c r="B943" s="8"/>
      <c r="C943" s="10"/>
      <c r="D943" s="9"/>
      <c r="E943" s="8"/>
      <c r="F943" s="8"/>
      <c r="G943" s="8"/>
      <c r="H943" s="8"/>
      <c r="I943" s="8"/>
      <c r="J943" s="8"/>
      <c r="K943" s="8"/>
    </row>
    <row r="944" spans="1:11" ht="15" customHeight="1" x14ac:dyDescent="0.15">
      <c r="A944" s="8"/>
      <c r="B944" s="8"/>
      <c r="C944" s="10"/>
      <c r="D944" s="9"/>
      <c r="E944" s="8"/>
      <c r="F944" s="8"/>
      <c r="G944" s="8"/>
      <c r="H944" s="8"/>
      <c r="I944" s="8"/>
      <c r="J944" s="8"/>
      <c r="K944" s="8"/>
    </row>
    <row r="945" spans="1:11" ht="15" customHeight="1" x14ac:dyDescent="0.15">
      <c r="A945" s="8"/>
      <c r="B945" s="8"/>
      <c r="C945" s="10"/>
      <c r="D945" s="9"/>
      <c r="E945" s="8"/>
      <c r="F945" s="8"/>
      <c r="G945" s="8"/>
      <c r="H945" s="8"/>
      <c r="I945" s="8"/>
      <c r="J945" s="8"/>
      <c r="K945" s="8"/>
    </row>
    <row r="946" spans="1:11" ht="15" customHeight="1" x14ac:dyDescent="0.15">
      <c r="A946" s="8"/>
      <c r="B946" s="8"/>
      <c r="C946" s="10"/>
      <c r="D946" s="9"/>
      <c r="E946" s="8"/>
      <c r="F946" s="8"/>
      <c r="G946" s="8"/>
      <c r="H946" s="8"/>
      <c r="I946" s="8"/>
      <c r="J946" s="8"/>
      <c r="K946" s="8"/>
    </row>
    <row r="947" spans="1:11" ht="15" customHeight="1" x14ac:dyDescent="0.15">
      <c r="A947" s="8"/>
      <c r="B947" s="8"/>
      <c r="C947" s="10"/>
      <c r="D947" s="9"/>
      <c r="E947" s="8"/>
      <c r="F947" s="8"/>
      <c r="G947" s="8"/>
      <c r="H947" s="8"/>
      <c r="I947" s="8"/>
      <c r="J947" s="8"/>
      <c r="K947" s="8"/>
    </row>
    <row r="948" spans="1:11" ht="15" customHeight="1" x14ac:dyDescent="0.15">
      <c r="A948" s="8"/>
      <c r="B948" s="8"/>
      <c r="C948" s="10"/>
      <c r="D948" s="9"/>
      <c r="E948" s="8"/>
      <c r="F948" s="8"/>
      <c r="G948" s="8"/>
      <c r="H948" s="8"/>
      <c r="I948" s="8"/>
      <c r="J948" s="8"/>
      <c r="K948" s="8"/>
    </row>
    <row r="949" spans="1:11" ht="15" customHeight="1" x14ac:dyDescent="0.15">
      <c r="A949" s="8"/>
      <c r="B949" s="8"/>
      <c r="C949" s="10"/>
      <c r="D949" s="9"/>
      <c r="E949" s="8"/>
      <c r="F949" s="8"/>
      <c r="G949" s="8"/>
      <c r="H949" s="8"/>
      <c r="I949" s="8"/>
      <c r="J949" s="8"/>
      <c r="K949" s="8"/>
    </row>
    <row r="950" spans="1:11" ht="15" customHeight="1" x14ac:dyDescent="0.15">
      <c r="A950" s="8"/>
      <c r="B950" s="8"/>
      <c r="C950" s="10"/>
      <c r="D950" s="9"/>
      <c r="E950" s="8"/>
      <c r="F950" s="8"/>
      <c r="G950" s="8"/>
      <c r="H950" s="8"/>
      <c r="I950" s="8"/>
      <c r="J950" s="8"/>
      <c r="K950" s="8"/>
    </row>
    <row r="951" spans="1:11" ht="15" customHeight="1" x14ac:dyDescent="0.15">
      <c r="A951" s="8"/>
      <c r="B951" s="8"/>
      <c r="C951" s="10"/>
      <c r="D951" s="9"/>
      <c r="E951" s="8"/>
      <c r="F951" s="8"/>
      <c r="G951" s="8"/>
      <c r="H951" s="8"/>
      <c r="I951" s="8"/>
      <c r="J951" s="8"/>
      <c r="K951" s="8"/>
    </row>
    <row r="952" spans="1:11" ht="15" customHeight="1" x14ac:dyDescent="0.15">
      <c r="A952" s="8"/>
      <c r="B952" s="8"/>
      <c r="C952" s="10"/>
      <c r="D952" s="9"/>
      <c r="E952" s="8"/>
      <c r="F952" s="8"/>
      <c r="G952" s="8"/>
      <c r="H952" s="8"/>
      <c r="I952" s="8"/>
      <c r="J952" s="8"/>
      <c r="K952" s="8"/>
    </row>
    <row r="953" spans="1:11" ht="15" customHeight="1" x14ac:dyDescent="0.15">
      <c r="A953" s="8"/>
      <c r="B953" s="8"/>
      <c r="C953" s="10"/>
      <c r="D953" s="9"/>
      <c r="E953" s="8"/>
      <c r="F953" s="8"/>
      <c r="G953" s="8"/>
      <c r="H953" s="8"/>
      <c r="I953" s="8"/>
      <c r="J953" s="8"/>
      <c r="K953" s="8"/>
    </row>
    <row r="954" spans="1:11" ht="15" customHeight="1" x14ac:dyDescent="0.15">
      <c r="A954" s="8"/>
      <c r="B954" s="8"/>
      <c r="C954" s="10"/>
      <c r="D954" s="9"/>
      <c r="E954" s="8"/>
      <c r="F954" s="8"/>
      <c r="G954" s="8"/>
      <c r="H954" s="8"/>
      <c r="I954" s="8"/>
      <c r="J954" s="8"/>
      <c r="K954" s="8"/>
    </row>
    <row r="955" spans="1:11" ht="15" customHeight="1" x14ac:dyDescent="0.15">
      <c r="A955" s="8"/>
      <c r="B955" s="8"/>
      <c r="C955" s="10"/>
      <c r="D955" s="9"/>
      <c r="E955" s="8"/>
      <c r="F955" s="8"/>
      <c r="G955" s="8"/>
      <c r="H955" s="8"/>
      <c r="I955" s="8"/>
      <c r="J955" s="8"/>
      <c r="K955" s="8"/>
    </row>
    <row r="956" spans="1:11" ht="15" customHeight="1" x14ac:dyDescent="0.15">
      <c r="A956" s="8"/>
      <c r="B956" s="8"/>
      <c r="C956" s="10"/>
      <c r="D956" s="9"/>
      <c r="E956" s="8"/>
      <c r="F956" s="8"/>
      <c r="G956" s="8"/>
      <c r="H956" s="8"/>
      <c r="I956" s="8"/>
      <c r="J956" s="8"/>
      <c r="K956" s="8"/>
    </row>
    <row r="957" spans="1:11" ht="15" customHeight="1" x14ac:dyDescent="0.15">
      <c r="A957" s="8"/>
      <c r="B957" s="8"/>
      <c r="C957" s="10"/>
      <c r="D957" s="9"/>
      <c r="E957" s="8"/>
      <c r="F957" s="8"/>
      <c r="G957" s="8"/>
      <c r="H957" s="8"/>
      <c r="I957" s="8"/>
      <c r="J957" s="8"/>
      <c r="K957" s="8"/>
    </row>
    <row r="958" spans="1:11" ht="15" customHeight="1" x14ac:dyDescent="0.15">
      <c r="A958" s="8"/>
      <c r="B958" s="8"/>
      <c r="C958" s="10"/>
      <c r="D958" s="9"/>
      <c r="E958" s="8"/>
      <c r="F958" s="8"/>
      <c r="G958" s="8"/>
      <c r="H958" s="8"/>
      <c r="I958" s="8"/>
      <c r="J958" s="8"/>
      <c r="K958" s="8"/>
    </row>
    <row r="959" spans="1:11" ht="15" customHeight="1" x14ac:dyDescent="0.15">
      <c r="A959" s="8"/>
      <c r="B959" s="8"/>
      <c r="C959" s="10"/>
      <c r="D959" s="9"/>
      <c r="E959" s="8"/>
      <c r="F959" s="8"/>
      <c r="G959" s="8"/>
      <c r="H959" s="8"/>
      <c r="I959" s="8"/>
      <c r="J959" s="8"/>
      <c r="K959" s="8"/>
    </row>
    <row r="960" spans="1:11" ht="15" customHeight="1" x14ac:dyDescent="0.15">
      <c r="A960" s="8"/>
      <c r="B960" s="8"/>
      <c r="C960" s="10"/>
      <c r="D960" s="9"/>
      <c r="E960" s="8"/>
      <c r="F960" s="8"/>
      <c r="G960" s="8"/>
      <c r="H960" s="8"/>
      <c r="I960" s="8"/>
      <c r="J960" s="8"/>
      <c r="K960" s="8"/>
    </row>
    <row r="961" spans="1:11" ht="15" customHeight="1" x14ac:dyDescent="0.15">
      <c r="A961" s="8"/>
      <c r="B961" s="8"/>
      <c r="C961" s="10"/>
      <c r="D961" s="9"/>
      <c r="E961" s="8"/>
      <c r="F961" s="8"/>
      <c r="G961" s="8"/>
      <c r="H961" s="8"/>
      <c r="I961" s="8"/>
      <c r="J961" s="8"/>
      <c r="K961" s="8"/>
    </row>
    <row r="962" spans="1:11" ht="15" customHeight="1" x14ac:dyDescent="0.15">
      <c r="A962" s="8"/>
      <c r="B962" s="8"/>
      <c r="C962" s="10"/>
      <c r="D962" s="9"/>
      <c r="E962" s="8"/>
      <c r="F962" s="8"/>
      <c r="G962" s="8"/>
      <c r="H962" s="8"/>
      <c r="I962" s="8"/>
      <c r="J962" s="8"/>
      <c r="K962" s="8"/>
    </row>
    <row r="963" spans="1:11" ht="15" customHeight="1" x14ac:dyDescent="0.15">
      <c r="A963" s="8"/>
      <c r="B963" s="8"/>
      <c r="C963" s="10"/>
      <c r="D963" s="9"/>
      <c r="E963" s="8"/>
      <c r="F963" s="8"/>
      <c r="G963" s="8"/>
      <c r="H963" s="8"/>
      <c r="I963" s="8"/>
      <c r="J963" s="8"/>
      <c r="K963" s="8"/>
    </row>
    <row r="964" spans="1:11" ht="15" customHeight="1" x14ac:dyDescent="0.15">
      <c r="A964" s="8"/>
      <c r="B964" s="8"/>
      <c r="C964" s="10"/>
      <c r="D964" s="9"/>
      <c r="E964" s="8"/>
      <c r="F964" s="8"/>
      <c r="G964" s="8"/>
      <c r="H964" s="8"/>
      <c r="I964" s="8"/>
      <c r="J964" s="8"/>
      <c r="K964" s="8"/>
    </row>
    <row r="965" spans="1:11" ht="15" customHeight="1" x14ac:dyDescent="0.15">
      <c r="A965" s="8"/>
      <c r="B965" s="8"/>
      <c r="C965" s="10"/>
      <c r="D965" s="9"/>
      <c r="E965" s="8"/>
      <c r="F965" s="8"/>
      <c r="G965" s="8"/>
      <c r="H965" s="8"/>
      <c r="I965" s="8"/>
      <c r="J965" s="8"/>
      <c r="K965" s="8"/>
    </row>
    <row r="966" spans="1:11" ht="15" customHeight="1" x14ac:dyDescent="0.15">
      <c r="A966" s="8"/>
      <c r="B966" s="8"/>
      <c r="C966" s="10"/>
      <c r="D966" s="9"/>
      <c r="E966" s="8"/>
      <c r="F966" s="8"/>
      <c r="G966" s="8"/>
      <c r="H966" s="8"/>
      <c r="I966" s="8"/>
      <c r="J966" s="8"/>
      <c r="K966" s="8"/>
    </row>
    <row r="967" spans="1:11" ht="15" customHeight="1" x14ac:dyDescent="0.15">
      <c r="A967" s="8"/>
      <c r="B967" s="8"/>
      <c r="C967" s="10"/>
      <c r="D967" s="9"/>
      <c r="E967" s="8"/>
      <c r="F967" s="8"/>
      <c r="G967" s="8"/>
      <c r="H967" s="8"/>
      <c r="I967" s="8"/>
      <c r="J967" s="8"/>
      <c r="K967" s="8"/>
    </row>
    <row r="968" spans="1:11" ht="15" customHeight="1" x14ac:dyDescent="0.15">
      <c r="A968" s="8"/>
      <c r="B968" s="8"/>
      <c r="C968" s="10"/>
      <c r="D968" s="9"/>
      <c r="E968" s="8"/>
      <c r="F968" s="8"/>
      <c r="G968" s="8"/>
      <c r="H968" s="8"/>
      <c r="I968" s="8"/>
      <c r="J968" s="8"/>
      <c r="K968" s="8"/>
    </row>
    <row r="969" spans="1:11" ht="15" customHeight="1" x14ac:dyDescent="0.15">
      <c r="A969" s="8"/>
      <c r="B969" s="8"/>
      <c r="C969" s="10"/>
      <c r="D969" s="9"/>
      <c r="E969" s="8"/>
      <c r="F969" s="8"/>
      <c r="G969" s="8"/>
      <c r="H969" s="8"/>
      <c r="I969" s="8"/>
      <c r="J969" s="8"/>
      <c r="K969" s="8"/>
    </row>
    <row r="970" spans="1:11" ht="15" customHeight="1" x14ac:dyDescent="0.15">
      <c r="A970" s="8"/>
      <c r="B970" s="8"/>
      <c r="C970" s="10"/>
      <c r="D970" s="9"/>
      <c r="E970" s="8"/>
      <c r="F970" s="8"/>
      <c r="G970" s="8"/>
      <c r="H970" s="8"/>
      <c r="I970" s="8"/>
      <c r="J970" s="8"/>
      <c r="K970" s="8"/>
    </row>
    <row r="971" spans="1:11" ht="15" customHeight="1" x14ac:dyDescent="0.15">
      <c r="A971" s="8"/>
      <c r="B971" s="8"/>
      <c r="C971" s="10"/>
      <c r="D971" s="9"/>
      <c r="E971" s="8"/>
      <c r="F971" s="8"/>
      <c r="G971" s="8"/>
      <c r="H971" s="8"/>
      <c r="I971" s="8"/>
      <c r="J971" s="8"/>
      <c r="K971" s="8"/>
    </row>
    <row r="972" spans="1:11" ht="15" customHeight="1" x14ac:dyDescent="0.15">
      <c r="A972" s="8"/>
      <c r="B972" s="8"/>
      <c r="C972" s="10"/>
      <c r="D972" s="9"/>
      <c r="E972" s="8"/>
      <c r="F972" s="8"/>
      <c r="G972" s="8"/>
      <c r="H972" s="8"/>
      <c r="I972" s="8"/>
      <c r="J972" s="8"/>
      <c r="K972" s="8"/>
    </row>
    <row r="973" spans="1:11" ht="15" customHeight="1" x14ac:dyDescent="0.15">
      <c r="A973" s="8"/>
      <c r="B973" s="8"/>
      <c r="C973" s="10"/>
      <c r="D973" s="9"/>
      <c r="E973" s="8"/>
      <c r="F973" s="8"/>
      <c r="G973" s="8"/>
      <c r="H973" s="8"/>
      <c r="I973" s="8"/>
      <c r="J973" s="8"/>
      <c r="K973" s="8"/>
    </row>
    <row r="974" spans="1:11" ht="15" customHeight="1" x14ac:dyDescent="0.15">
      <c r="A974" s="8"/>
      <c r="B974" s="8"/>
      <c r="C974" s="10"/>
      <c r="D974" s="9"/>
      <c r="E974" s="8"/>
      <c r="F974" s="8"/>
      <c r="G974" s="8"/>
      <c r="H974" s="8"/>
      <c r="I974" s="8"/>
      <c r="J974" s="8"/>
      <c r="K974" s="8"/>
    </row>
    <row r="975" spans="1:11" ht="15" customHeight="1" x14ac:dyDescent="0.15">
      <c r="A975" s="8"/>
      <c r="B975" s="8"/>
      <c r="C975" s="10"/>
      <c r="D975" s="9"/>
      <c r="E975" s="8"/>
      <c r="F975" s="8"/>
      <c r="G975" s="8"/>
      <c r="H975" s="8"/>
      <c r="I975" s="8"/>
      <c r="J975" s="8"/>
      <c r="K975" s="8"/>
    </row>
    <row r="976" spans="1:11" ht="15" customHeight="1" x14ac:dyDescent="0.15">
      <c r="A976" s="8"/>
      <c r="B976" s="8"/>
      <c r="C976" s="10"/>
      <c r="D976" s="9"/>
      <c r="E976" s="8"/>
      <c r="F976" s="8"/>
      <c r="G976" s="8"/>
      <c r="H976" s="8"/>
      <c r="I976" s="8"/>
      <c r="J976" s="8"/>
      <c r="K976" s="8"/>
    </row>
    <row r="977" spans="1:11" ht="15" customHeight="1" x14ac:dyDescent="0.15">
      <c r="A977" s="8"/>
      <c r="B977" s="8"/>
      <c r="C977" s="10"/>
      <c r="D977" s="9"/>
      <c r="E977" s="8"/>
      <c r="F977" s="8"/>
      <c r="G977" s="8"/>
      <c r="H977" s="8"/>
      <c r="I977" s="8"/>
      <c r="J977" s="8"/>
      <c r="K977" s="8"/>
    </row>
    <row r="978" spans="1:11" ht="15" customHeight="1" x14ac:dyDescent="0.15">
      <c r="A978" s="8"/>
      <c r="B978" s="8"/>
      <c r="C978" s="10"/>
      <c r="D978" s="9"/>
      <c r="E978" s="8"/>
      <c r="F978" s="8"/>
      <c r="G978" s="8"/>
      <c r="H978" s="8"/>
      <c r="I978" s="8"/>
      <c r="J978" s="8"/>
      <c r="K978" s="8"/>
    </row>
    <row r="979" spans="1:11" ht="15" customHeight="1" x14ac:dyDescent="0.15">
      <c r="A979" s="8"/>
      <c r="B979" s="8"/>
      <c r="C979" s="10"/>
      <c r="D979" s="9"/>
      <c r="E979" s="8"/>
      <c r="F979" s="8"/>
      <c r="G979" s="8"/>
      <c r="H979" s="8"/>
      <c r="I979" s="8"/>
      <c r="J979" s="8"/>
      <c r="K979" s="8"/>
    </row>
    <row r="980" spans="1:11" ht="15" customHeight="1" x14ac:dyDescent="0.15">
      <c r="A980" s="8"/>
      <c r="B980" s="8"/>
      <c r="C980" s="10"/>
      <c r="D980" s="9"/>
      <c r="E980" s="8"/>
      <c r="F980" s="8"/>
      <c r="G980" s="8"/>
      <c r="H980" s="8"/>
      <c r="I980" s="8"/>
      <c r="J980" s="8"/>
      <c r="K980" s="8"/>
    </row>
    <row r="981" spans="1:11" ht="15" customHeight="1" x14ac:dyDescent="0.15">
      <c r="A981" s="8"/>
      <c r="B981" s="8"/>
      <c r="C981" s="10"/>
      <c r="D981" s="9"/>
      <c r="E981" s="8"/>
      <c r="F981" s="8"/>
      <c r="G981" s="8"/>
      <c r="H981" s="8"/>
      <c r="I981" s="8"/>
      <c r="J981" s="8"/>
      <c r="K981" s="8"/>
    </row>
    <row r="982" spans="1:11" ht="15" customHeight="1" x14ac:dyDescent="0.15">
      <c r="A982" s="8"/>
      <c r="B982" s="8"/>
      <c r="C982" s="10"/>
      <c r="D982" s="9"/>
      <c r="E982" s="8"/>
      <c r="F982" s="8"/>
      <c r="G982" s="8"/>
      <c r="H982" s="8"/>
      <c r="I982" s="8"/>
      <c r="J982" s="8"/>
      <c r="K982" s="8"/>
    </row>
    <row r="983" spans="1:11" ht="15" customHeight="1" x14ac:dyDescent="0.15">
      <c r="A983" s="8"/>
      <c r="B983" s="8"/>
      <c r="C983" s="10"/>
      <c r="D983" s="9"/>
      <c r="E983" s="8"/>
      <c r="F983" s="8"/>
      <c r="G983" s="8"/>
      <c r="H983" s="8"/>
      <c r="I983" s="8"/>
      <c r="J983" s="8"/>
      <c r="K983" s="8"/>
    </row>
    <row r="984" spans="1:11" ht="15" customHeight="1" x14ac:dyDescent="0.15">
      <c r="A984" s="8"/>
      <c r="B984" s="8"/>
      <c r="C984" s="10"/>
      <c r="D984" s="9"/>
      <c r="E984" s="8"/>
      <c r="F984" s="8"/>
      <c r="G984" s="8"/>
      <c r="H984" s="8"/>
      <c r="I984" s="8"/>
      <c r="J984" s="8"/>
      <c r="K984" s="8"/>
    </row>
    <row r="985" spans="1:11" ht="15" customHeight="1" x14ac:dyDescent="0.15">
      <c r="A985" s="8"/>
      <c r="B985" s="8"/>
      <c r="C985" s="10"/>
      <c r="D985" s="9"/>
      <c r="E985" s="8"/>
      <c r="F985" s="8"/>
      <c r="G985" s="8"/>
      <c r="H985" s="8"/>
      <c r="I985" s="8"/>
      <c r="J985" s="8"/>
      <c r="K985" s="8"/>
    </row>
    <row r="986" spans="1:11" ht="15" customHeight="1" x14ac:dyDescent="0.15">
      <c r="A986" s="8"/>
      <c r="B986" s="8"/>
      <c r="C986" s="10"/>
      <c r="D986" s="9"/>
      <c r="E986" s="8"/>
      <c r="F986" s="8"/>
      <c r="G986" s="8"/>
      <c r="H986" s="8"/>
      <c r="I986" s="8"/>
      <c r="J986" s="8"/>
      <c r="K986" s="8"/>
    </row>
    <row r="987" spans="1:11" ht="15" customHeight="1" x14ac:dyDescent="0.15">
      <c r="A987" s="8"/>
      <c r="B987" s="8"/>
      <c r="C987" s="10"/>
      <c r="D987" s="9"/>
      <c r="E987" s="8"/>
      <c r="F987" s="8"/>
      <c r="G987" s="8"/>
      <c r="H987" s="8"/>
      <c r="I987" s="8"/>
      <c r="J987" s="8"/>
      <c r="K987" s="8"/>
    </row>
    <row r="988" spans="1:11" ht="15" customHeight="1" x14ac:dyDescent="0.15">
      <c r="A988" s="8"/>
      <c r="B988" s="8"/>
      <c r="C988" s="10"/>
      <c r="D988" s="9"/>
      <c r="E988" s="8"/>
      <c r="F988" s="8"/>
      <c r="G988" s="8"/>
      <c r="H988" s="8"/>
      <c r="I988" s="8"/>
      <c r="J988" s="8"/>
      <c r="K988" s="8"/>
    </row>
    <row r="989" spans="1:11" ht="15" customHeight="1" x14ac:dyDescent="0.15">
      <c r="A989" s="8"/>
      <c r="B989" s="8"/>
      <c r="C989" s="10"/>
      <c r="D989" s="9"/>
      <c r="E989" s="8"/>
      <c r="F989" s="8"/>
      <c r="G989" s="8"/>
      <c r="H989" s="8"/>
      <c r="I989" s="8"/>
      <c r="J989" s="8"/>
      <c r="K989" s="8"/>
    </row>
    <row r="990" spans="1:11" ht="15" customHeight="1" x14ac:dyDescent="0.15">
      <c r="A990" s="8"/>
      <c r="B990" s="8"/>
      <c r="C990" s="10"/>
      <c r="D990" s="9"/>
      <c r="E990" s="8"/>
      <c r="F990" s="8"/>
      <c r="G990" s="8"/>
      <c r="H990" s="8"/>
      <c r="I990" s="8"/>
      <c r="J990" s="8"/>
      <c r="K990" s="8"/>
    </row>
    <row r="991" spans="1:11" ht="15" customHeight="1" x14ac:dyDescent="0.15">
      <c r="A991" s="8"/>
      <c r="B991" s="8"/>
      <c r="C991" s="10"/>
      <c r="D991" s="9"/>
      <c r="E991" s="8"/>
      <c r="F991" s="8"/>
      <c r="G991" s="8"/>
      <c r="H991" s="8"/>
      <c r="I991" s="8"/>
      <c r="J991" s="8"/>
      <c r="K991" s="8"/>
    </row>
    <row r="992" spans="1:11" ht="15" customHeight="1" x14ac:dyDescent="0.15">
      <c r="A992" s="8"/>
      <c r="B992" s="8"/>
      <c r="C992" s="10"/>
      <c r="D992" s="9"/>
      <c r="E992" s="8"/>
      <c r="F992" s="8"/>
      <c r="G992" s="8"/>
      <c r="H992" s="8"/>
      <c r="I992" s="8"/>
      <c r="J992" s="8"/>
      <c r="K992" s="8"/>
    </row>
    <row r="993" spans="1:11" ht="15" customHeight="1" x14ac:dyDescent="0.15">
      <c r="A993" s="8"/>
      <c r="B993" s="8"/>
      <c r="C993" s="10"/>
      <c r="D993" s="9"/>
      <c r="E993" s="8"/>
      <c r="F993" s="8"/>
      <c r="G993" s="8"/>
      <c r="H993" s="8"/>
      <c r="I993" s="8"/>
      <c r="J993" s="8"/>
      <c r="K993" s="8"/>
    </row>
    <row r="994" spans="1:11" ht="15" customHeight="1" x14ac:dyDescent="0.15">
      <c r="A994" s="8"/>
      <c r="B994" s="8"/>
      <c r="C994" s="10"/>
      <c r="D994" s="9"/>
      <c r="E994" s="8"/>
      <c r="F994" s="8"/>
      <c r="G994" s="8"/>
      <c r="H994" s="8"/>
      <c r="I994" s="8"/>
      <c r="J994" s="8"/>
      <c r="K994" s="8"/>
    </row>
    <row r="995" spans="1:11" ht="15" customHeight="1" x14ac:dyDescent="0.15">
      <c r="A995" s="8"/>
      <c r="B995" s="8"/>
      <c r="C995" s="10"/>
      <c r="D995" s="9"/>
      <c r="E995" s="8"/>
      <c r="F995" s="8"/>
      <c r="G995" s="8"/>
      <c r="H995" s="8"/>
      <c r="I995" s="8"/>
      <c r="J995" s="8"/>
      <c r="K995" s="8"/>
    </row>
    <row r="996" spans="1:11" ht="15" customHeight="1" x14ac:dyDescent="0.15">
      <c r="A996" s="8"/>
      <c r="B996" s="8"/>
      <c r="C996" s="10"/>
      <c r="D996" s="9"/>
      <c r="E996" s="8"/>
      <c r="F996" s="8"/>
      <c r="G996" s="8"/>
      <c r="H996" s="8"/>
      <c r="I996" s="8"/>
      <c r="J996" s="8"/>
      <c r="K996" s="8"/>
    </row>
    <row r="997" spans="1:11" ht="15" customHeight="1" x14ac:dyDescent="0.15">
      <c r="A997" s="8"/>
      <c r="B997" s="8"/>
      <c r="C997" s="10"/>
      <c r="D997" s="9"/>
      <c r="E997" s="8"/>
      <c r="F997" s="8"/>
      <c r="G997" s="8"/>
      <c r="H997" s="8"/>
      <c r="I997" s="8"/>
      <c r="J997" s="8"/>
      <c r="K997" s="8"/>
    </row>
    <row r="998" spans="1:11" ht="15" customHeight="1" x14ac:dyDescent="0.15">
      <c r="A998" s="8"/>
      <c r="B998" s="8"/>
      <c r="C998" s="10"/>
      <c r="D998" s="9"/>
      <c r="E998" s="8"/>
      <c r="F998" s="8"/>
      <c r="G998" s="8"/>
      <c r="H998" s="8"/>
      <c r="I998" s="8"/>
      <c r="J998" s="8"/>
      <c r="K998" s="8"/>
    </row>
    <row r="999" spans="1:11" ht="15" customHeight="1" x14ac:dyDescent="0.15">
      <c r="A999" s="8"/>
      <c r="B999" s="8"/>
      <c r="C999" s="10"/>
      <c r="D999" s="9"/>
      <c r="E999" s="8"/>
      <c r="F999" s="8"/>
      <c r="G999" s="8"/>
      <c r="H999" s="8"/>
      <c r="I999" s="8"/>
      <c r="J999" s="8"/>
      <c r="K999" s="8"/>
    </row>
  </sheetData>
  <mergeCells count="13">
    <mergeCell ref="A23:A29"/>
    <mergeCell ref="A30:A39"/>
    <mergeCell ref="A40:A44"/>
    <mergeCell ref="A45:A55"/>
    <mergeCell ref="F1:K3"/>
    <mergeCell ref="H4:K4"/>
    <mergeCell ref="A6:A12"/>
    <mergeCell ref="A13:A22"/>
    <mergeCell ref="D2:E2"/>
    <mergeCell ref="D3:E3"/>
    <mergeCell ref="D4:E4"/>
    <mergeCell ref="D1:E1"/>
    <mergeCell ref="A1:B4"/>
  </mergeCells>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CCB42"/>
    <outlinePr summaryBelow="0" summaryRight="0"/>
  </sheetPr>
  <dimension ref="A1:F221"/>
  <sheetViews>
    <sheetView workbookViewId="0">
      <pane ySplit="1" topLeftCell="A2" activePane="bottomLeft" state="frozen"/>
      <selection activeCell="D1" sqref="D1"/>
      <selection pane="bottomLeft" sqref="A1:F1"/>
    </sheetView>
  </sheetViews>
  <sheetFormatPr defaultColWidth="14.42578125" defaultRowHeight="15.75" customHeight="1" outlineLevelRow="1" x14ac:dyDescent="0.2"/>
  <cols>
    <col min="1" max="1" width="28.72265625" style="320" customWidth="1"/>
    <col min="2" max="2" width="7.28125" style="320" customWidth="1"/>
    <col min="3" max="15" width="14.42578125" style="320" customWidth="1"/>
    <col min="16" max="16384" width="14.42578125" style="320"/>
  </cols>
  <sheetData>
    <row r="1" spans="1:6" ht="22.5" customHeight="1" x14ac:dyDescent="0.2">
      <c r="A1" s="319" t="s">
        <v>92</v>
      </c>
      <c r="B1" s="319" t="s">
        <v>93</v>
      </c>
      <c r="C1" s="319" t="s">
        <v>1558</v>
      </c>
      <c r="D1" s="319" t="s">
        <v>1559</v>
      </c>
      <c r="E1" s="319" t="s">
        <v>577</v>
      </c>
      <c r="F1" s="319" t="s">
        <v>97</v>
      </c>
    </row>
    <row r="2" spans="1:6" ht="14.25" customHeight="1" collapsed="1" x14ac:dyDescent="0.2">
      <c r="A2" s="110" t="s">
        <v>1560</v>
      </c>
      <c r="B2" s="110">
        <v>1</v>
      </c>
      <c r="C2" s="111">
        <v>15385</v>
      </c>
      <c r="D2" s="112"/>
      <c r="E2" s="112"/>
      <c r="F2" s="110"/>
    </row>
    <row r="3" spans="1:6" ht="14.25" hidden="1" customHeight="1" outlineLevel="1" x14ac:dyDescent="0.2">
      <c r="A3" s="100" t="s">
        <v>1560</v>
      </c>
      <c r="B3" s="100">
        <v>2</v>
      </c>
      <c r="C3" s="101">
        <v>16769</v>
      </c>
      <c r="D3" s="109"/>
      <c r="E3" s="109"/>
      <c r="F3" s="100">
        <v>75</v>
      </c>
    </row>
    <row r="4" spans="1:6" ht="14.25" hidden="1" customHeight="1" outlineLevel="1" x14ac:dyDescent="0.2">
      <c r="A4" s="100" t="s">
        <v>1560</v>
      </c>
      <c r="B4" s="100">
        <v>3</v>
      </c>
      <c r="C4" s="101">
        <v>18154</v>
      </c>
      <c r="D4" s="109"/>
      <c r="E4" s="109"/>
      <c r="F4" s="100">
        <v>75</v>
      </c>
    </row>
    <row r="5" spans="1:6" ht="14.25" hidden="1" customHeight="1" outlineLevel="1" x14ac:dyDescent="0.2">
      <c r="A5" s="100" t="s">
        <v>1560</v>
      </c>
      <c r="B5" s="100">
        <v>4</v>
      </c>
      <c r="C5" s="101">
        <v>19538</v>
      </c>
      <c r="D5" s="109"/>
      <c r="E5" s="109"/>
      <c r="F5" s="100">
        <v>75</v>
      </c>
    </row>
    <row r="6" spans="1:6" ht="14.25" hidden="1" customHeight="1" outlineLevel="1" x14ac:dyDescent="0.2">
      <c r="A6" s="100" t="s">
        <v>1560</v>
      </c>
      <c r="B6" s="100">
        <v>5</v>
      </c>
      <c r="C6" s="101">
        <v>20923</v>
      </c>
      <c r="D6" s="109"/>
      <c r="E6" s="109"/>
      <c r="F6" s="100">
        <v>112</v>
      </c>
    </row>
    <row r="7" spans="1:6" ht="14.25" hidden="1" customHeight="1" outlineLevel="1" x14ac:dyDescent="0.2">
      <c r="A7" s="100" t="s">
        <v>1560</v>
      </c>
      <c r="B7" s="100">
        <v>6</v>
      </c>
      <c r="C7" s="101">
        <v>22308</v>
      </c>
      <c r="D7" s="109"/>
      <c r="E7" s="109"/>
      <c r="F7" s="100">
        <v>112</v>
      </c>
    </row>
    <row r="8" spans="1:6" ht="14.25" hidden="1" customHeight="1" outlineLevel="1" x14ac:dyDescent="0.2">
      <c r="A8" s="100" t="s">
        <v>1560</v>
      </c>
      <c r="B8" s="100">
        <v>7</v>
      </c>
      <c r="C8" s="101">
        <v>23692</v>
      </c>
      <c r="D8" s="109"/>
      <c r="E8" s="109"/>
      <c r="F8" s="100">
        <v>112</v>
      </c>
    </row>
    <row r="9" spans="1:6" ht="14.25" hidden="1" customHeight="1" outlineLevel="1" x14ac:dyDescent="0.2">
      <c r="A9" s="100" t="s">
        <v>1560</v>
      </c>
      <c r="B9" s="100">
        <v>8</v>
      </c>
      <c r="C9" s="101">
        <v>25077</v>
      </c>
      <c r="D9" s="109"/>
      <c r="E9" s="109"/>
      <c r="F9" s="100">
        <v>150</v>
      </c>
    </row>
    <row r="10" spans="1:6" ht="14.25" hidden="1" customHeight="1" outlineLevel="1" x14ac:dyDescent="0.2">
      <c r="A10" s="100" t="s">
        <v>1560</v>
      </c>
      <c r="B10" s="100">
        <v>9</v>
      </c>
      <c r="C10" s="101">
        <v>26462</v>
      </c>
      <c r="D10" s="109"/>
      <c r="E10" s="109"/>
      <c r="F10" s="100">
        <v>150</v>
      </c>
    </row>
    <row r="11" spans="1:6" ht="14.25" hidden="1" customHeight="1" outlineLevel="1" x14ac:dyDescent="0.2">
      <c r="A11" s="100" t="s">
        <v>1560</v>
      </c>
      <c r="B11" s="100">
        <v>10</v>
      </c>
      <c r="C11" s="101">
        <v>27846</v>
      </c>
      <c r="D11" s="109"/>
      <c r="E11" s="109"/>
      <c r="F11" s="100">
        <v>150</v>
      </c>
    </row>
    <row r="12" spans="1:6" ht="14.25" hidden="1" customHeight="1" outlineLevel="1" x14ac:dyDescent="0.2">
      <c r="A12" s="100" t="s">
        <v>1560</v>
      </c>
      <c r="B12" s="100">
        <v>11</v>
      </c>
      <c r="C12" s="101">
        <v>29231</v>
      </c>
      <c r="D12" s="109"/>
      <c r="E12" s="109"/>
      <c r="F12" s="100">
        <v>187</v>
      </c>
    </row>
    <row r="13" spans="1:6" ht="14.25" hidden="1" customHeight="1" outlineLevel="1" x14ac:dyDescent="0.2">
      <c r="A13" s="100" t="s">
        <v>1560</v>
      </c>
      <c r="B13" s="100">
        <v>12</v>
      </c>
      <c r="C13" s="101">
        <v>30615</v>
      </c>
      <c r="D13" s="109"/>
      <c r="E13" s="109"/>
      <c r="F13" s="100">
        <v>187</v>
      </c>
    </row>
    <row r="14" spans="1:6" ht="14.25" hidden="1" customHeight="1" outlineLevel="1" x14ac:dyDescent="0.2">
      <c r="A14" s="100" t="s">
        <v>1560</v>
      </c>
      <c r="B14" s="100">
        <v>13</v>
      </c>
      <c r="C14" s="101">
        <v>32000</v>
      </c>
      <c r="D14" s="109"/>
      <c r="E14" s="109"/>
      <c r="F14" s="100">
        <v>187</v>
      </c>
    </row>
    <row r="15" spans="1:6" ht="14.25" hidden="1" customHeight="1" outlineLevel="1" x14ac:dyDescent="0.2">
      <c r="A15" s="100" t="s">
        <v>1560</v>
      </c>
      <c r="B15" s="100">
        <v>14</v>
      </c>
      <c r="C15" s="101">
        <v>33385</v>
      </c>
      <c r="D15" s="109"/>
      <c r="E15" s="109"/>
      <c r="F15" s="100">
        <v>187</v>
      </c>
    </row>
    <row r="16" spans="1:6" ht="14.25" hidden="1" customHeight="1" outlineLevel="1" x14ac:dyDescent="0.2">
      <c r="A16" s="100" t="s">
        <v>1560</v>
      </c>
      <c r="B16" s="100">
        <v>15</v>
      </c>
      <c r="C16" s="101">
        <v>34769</v>
      </c>
      <c r="D16" s="109"/>
      <c r="E16" s="109"/>
      <c r="F16" s="100">
        <v>225</v>
      </c>
    </row>
    <row r="17" spans="1:6" ht="14.25" hidden="1" customHeight="1" outlineLevel="1" x14ac:dyDescent="0.2">
      <c r="A17" s="100" t="s">
        <v>1560</v>
      </c>
      <c r="B17" s="100">
        <v>16</v>
      </c>
      <c r="C17" s="101">
        <v>36154</v>
      </c>
      <c r="D17" s="109"/>
      <c r="E17" s="109"/>
      <c r="F17" s="100">
        <v>225</v>
      </c>
    </row>
    <row r="18" spans="1:6" ht="14.25" hidden="1" customHeight="1" outlineLevel="1" x14ac:dyDescent="0.2">
      <c r="A18" s="100" t="s">
        <v>1560</v>
      </c>
      <c r="B18" s="100">
        <v>17</v>
      </c>
      <c r="C18" s="101">
        <v>37538</v>
      </c>
      <c r="D18" s="109"/>
      <c r="E18" s="109"/>
      <c r="F18" s="100">
        <v>262</v>
      </c>
    </row>
    <row r="19" spans="1:6" ht="14.25" hidden="1" customHeight="1" outlineLevel="1" x14ac:dyDescent="0.2">
      <c r="A19" s="100" t="s">
        <v>1560</v>
      </c>
      <c r="B19" s="100">
        <v>18</v>
      </c>
      <c r="C19" s="101">
        <v>38923</v>
      </c>
      <c r="D19" s="109"/>
      <c r="E19" s="109"/>
      <c r="F19" s="100">
        <v>262</v>
      </c>
    </row>
    <row r="20" spans="1:6" ht="14.25" hidden="1" customHeight="1" outlineLevel="1" x14ac:dyDescent="0.2">
      <c r="A20" s="100" t="s">
        <v>1560</v>
      </c>
      <c r="B20" s="100">
        <v>19</v>
      </c>
      <c r="C20" s="101">
        <v>40308</v>
      </c>
      <c r="D20" s="109"/>
      <c r="E20" s="109"/>
      <c r="F20" s="100">
        <v>300</v>
      </c>
    </row>
    <row r="21" spans="1:6" ht="14.25" hidden="1" customHeight="1" outlineLevel="1" x14ac:dyDescent="0.2">
      <c r="A21" s="100" t="s">
        <v>1560</v>
      </c>
      <c r="B21" s="100">
        <v>20</v>
      </c>
      <c r="C21" s="101">
        <v>41692</v>
      </c>
      <c r="D21" s="109"/>
      <c r="E21" s="109"/>
      <c r="F21" s="100">
        <v>300</v>
      </c>
    </row>
    <row r="22" spans="1:6" ht="14.25" customHeight="1" collapsed="1" x14ac:dyDescent="0.2">
      <c r="A22" s="110" t="s">
        <v>1561</v>
      </c>
      <c r="B22" s="110">
        <v>1</v>
      </c>
      <c r="C22" s="112"/>
      <c r="D22" s="112"/>
      <c r="E22" s="110">
        <v>1</v>
      </c>
      <c r="F22" s="112"/>
    </row>
    <row r="23" spans="1:6" ht="14.25" hidden="1" customHeight="1" outlineLevel="1" x14ac:dyDescent="0.2">
      <c r="A23" s="100" t="s">
        <v>1561</v>
      </c>
      <c r="B23" s="100">
        <v>2</v>
      </c>
      <c r="C23" s="109"/>
      <c r="D23" s="109"/>
      <c r="E23" s="100">
        <v>1.06</v>
      </c>
      <c r="F23" s="100">
        <v>75</v>
      </c>
    </row>
    <row r="24" spans="1:6" ht="14.25" hidden="1" customHeight="1" outlineLevel="1" x14ac:dyDescent="0.2">
      <c r="A24" s="100" t="s">
        <v>1561</v>
      </c>
      <c r="B24" s="100">
        <v>3</v>
      </c>
      <c r="C24" s="109"/>
      <c r="D24" s="109"/>
      <c r="E24" s="100">
        <v>1.1100000000000001</v>
      </c>
      <c r="F24" s="100">
        <v>75</v>
      </c>
    </row>
    <row r="25" spans="1:6" ht="14.25" hidden="1" customHeight="1" outlineLevel="1" x14ac:dyDescent="0.2">
      <c r="A25" s="100" t="s">
        <v>1561</v>
      </c>
      <c r="B25" s="100">
        <v>4</v>
      </c>
      <c r="C25" s="109"/>
      <c r="D25" s="109"/>
      <c r="E25" s="100">
        <v>1.17</v>
      </c>
      <c r="F25" s="100">
        <v>75</v>
      </c>
    </row>
    <row r="26" spans="1:6" ht="14.25" hidden="1" customHeight="1" outlineLevel="1" x14ac:dyDescent="0.2">
      <c r="A26" s="100" t="s">
        <v>1561</v>
      </c>
      <c r="B26" s="100">
        <v>5</v>
      </c>
      <c r="C26" s="109"/>
      <c r="D26" s="109"/>
      <c r="E26" s="100">
        <v>1.22</v>
      </c>
      <c r="F26" s="100">
        <v>112</v>
      </c>
    </row>
    <row r="27" spans="1:6" ht="14.25" hidden="1" customHeight="1" outlineLevel="1" x14ac:dyDescent="0.2">
      <c r="A27" s="100" t="s">
        <v>1561</v>
      </c>
      <c r="B27" s="100">
        <v>6</v>
      </c>
      <c r="C27" s="109"/>
      <c r="D27" s="109"/>
      <c r="E27" s="100">
        <v>1.27</v>
      </c>
      <c r="F27" s="100">
        <v>112</v>
      </c>
    </row>
    <row r="28" spans="1:6" ht="14.25" hidden="1" customHeight="1" outlineLevel="1" x14ac:dyDescent="0.2">
      <c r="A28" s="100" t="s">
        <v>1561</v>
      </c>
      <c r="B28" s="100">
        <v>7</v>
      </c>
      <c r="C28" s="109"/>
      <c r="D28" s="109"/>
      <c r="E28" s="100">
        <v>1.32</v>
      </c>
      <c r="F28" s="100">
        <v>112</v>
      </c>
    </row>
    <row r="29" spans="1:6" ht="14.25" hidden="1" customHeight="1" outlineLevel="1" x14ac:dyDescent="0.2">
      <c r="A29" s="100" t="s">
        <v>1561</v>
      </c>
      <c r="B29" s="100">
        <v>8</v>
      </c>
      <c r="C29" s="109"/>
      <c r="D29" s="109"/>
      <c r="E29" s="100">
        <v>1.37</v>
      </c>
      <c r="F29" s="100">
        <v>150</v>
      </c>
    </row>
    <row r="30" spans="1:6" ht="14.25" hidden="1" customHeight="1" outlineLevel="1" x14ac:dyDescent="0.2">
      <c r="A30" s="100" t="s">
        <v>1561</v>
      </c>
      <c r="B30" s="100">
        <v>9</v>
      </c>
      <c r="C30" s="109"/>
      <c r="D30" s="109"/>
      <c r="E30" s="100">
        <v>1.43</v>
      </c>
      <c r="F30" s="100">
        <v>150</v>
      </c>
    </row>
    <row r="31" spans="1:6" ht="14.25" hidden="1" customHeight="1" outlineLevel="1" x14ac:dyDescent="0.2">
      <c r="A31" s="100" t="s">
        <v>1561</v>
      </c>
      <c r="B31" s="100">
        <v>10</v>
      </c>
      <c r="C31" s="109"/>
      <c r="D31" s="109"/>
      <c r="E31" s="100">
        <v>1.48</v>
      </c>
      <c r="F31" s="100">
        <v>150</v>
      </c>
    </row>
    <row r="32" spans="1:6" ht="14.25" hidden="1" customHeight="1" outlineLevel="1" x14ac:dyDescent="0.2">
      <c r="A32" s="100" t="s">
        <v>1561</v>
      </c>
      <c r="B32" s="100">
        <v>11</v>
      </c>
      <c r="C32" s="109"/>
      <c r="D32" s="109"/>
      <c r="E32" s="100">
        <v>1.53</v>
      </c>
      <c r="F32" s="100">
        <v>187</v>
      </c>
    </row>
    <row r="33" spans="1:6" ht="14.25" hidden="1" customHeight="1" outlineLevel="1" x14ac:dyDescent="0.2">
      <c r="A33" s="100" t="s">
        <v>1561</v>
      </c>
      <c r="B33" s="100">
        <v>12</v>
      </c>
      <c r="C33" s="109"/>
      <c r="D33" s="109"/>
      <c r="E33" s="100">
        <v>1.58</v>
      </c>
      <c r="F33" s="100">
        <v>187</v>
      </c>
    </row>
    <row r="34" spans="1:6" ht="14.25" hidden="1" customHeight="1" outlineLevel="1" x14ac:dyDescent="0.2">
      <c r="A34" s="100" t="s">
        <v>1561</v>
      </c>
      <c r="B34" s="100">
        <v>13</v>
      </c>
      <c r="C34" s="109"/>
      <c r="D34" s="109"/>
      <c r="E34" s="100">
        <v>1.63</v>
      </c>
      <c r="F34" s="100">
        <v>187</v>
      </c>
    </row>
    <row r="35" spans="1:6" ht="14.25" hidden="1" customHeight="1" outlineLevel="1" x14ac:dyDescent="0.2">
      <c r="A35" s="100" t="s">
        <v>1561</v>
      </c>
      <c r="B35" s="100">
        <v>14</v>
      </c>
      <c r="C35" s="109"/>
      <c r="D35" s="109"/>
      <c r="E35" s="100">
        <v>1.69</v>
      </c>
      <c r="F35" s="100">
        <v>187</v>
      </c>
    </row>
    <row r="36" spans="1:6" ht="14.25" hidden="1" customHeight="1" outlineLevel="1" x14ac:dyDescent="0.2">
      <c r="A36" s="100" t="s">
        <v>1561</v>
      </c>
      <c r="B36" s="100">
        <v>15</v>
      </c>
      <c r="C36" s="109"/>
      <c r="D36" s="109"/>
      <c r="E36" s="100">
        <v>1.74</v>
      </c>
      <c r="F36" s="100">
        <v>225</v>
      </c>
    </row>
    <row r="37" spans="1:6" ht="14.25" hidden="1" customHeight="1" outlineLevel="1" x14ac:dyDescent="0.2">
      <c r="A37" s="100" t="s">
        <v>1561</v>
      </c>
      <c r="B37" s="100">
        <v>16</v>
      </c>
      <c r="C37" s="109"/>
      <c r="D37" s="109"/>
      <c r="E37" s="100">
        <v>1.79</v>
      </c>
      <c r="F37" s="100">
        <v>225</v>
      </c>
    </row>
    <row r="38" spans="1:6" ht="14.25" hidden="1" customHeight="1" outlineLevel="1" x14ac:dyDescent="0.2">
      <c r="A38" s="100" t="s">
        <v>1561</v>
      </c>
      <c r="B38" s="100">
        <v>17</v>
      </c>
      <c r="C38" s="109"/>
      <c r="D38" s="109"/>
      <c r="E38" s="100">
        <v>1.84</v>
      </c>
      <c r="F38" s="100">
        <v>262</v>
      </c>
    </row>
    <row r="39" spans="1:6" ht="14.25" hidden="1" customHeight="1" outlineLevel="1" x14ac:dyDescent="0.2">
      <c r="A39" s="100" t="s">
        <v>1561</v>
      </c>
      <c r="B39" s="100">
        <v>18</v>
      </c>
      <c r="C39" s="109"/>
      <c r="D39" s="109"/>
      <c r="E39" s="100">
        <v>1.89</v>
      </c>
      <c r="F39" s="100">
        <v>262</v>
      </c>
    </row>
    <row r="40" spans="1:6" ht="14.25" hidden="1" customHeight="1" outlineLevel="1" x14ac:dyDescent="0.2">
      <c r="A40" s="100" t="s">
        <v>1561</v>
      </c>
      <c r="B40" s="100">
        <v>19</v>
      </c>
      <c r="C40" s="109"/>
      <c r="D40" s="109"/>
      <c r="E40" s="100">
        <v>1.95</v>
      </c>
      <c r="F40" s="100">
        <v>300</v>
      </c>
    </row>
    <row r="41" spans="1:6" ht="14.25" hidden="1" customHeight="1" outlineLevel="1" x14ac:dyDescent="0.2">
      <c r="A41" s="100" t="s">
        <v>1561</v>
      </c>
      <c r="B41" s="100">
        <v>20</v>
      </c>
      <c r="C41" s="109"/>
      <c r="D41" s="109"/>
      <c r="E41" s="100">
        <v>2</v>
      </c>
      <c r="F41" s="100">
        <v>300</v>
      </c>
    </row>
    <row r="42" spans="1:6" ht="14.25" customHeight="1" collapsed="1" x14ac:dyDescent="0.2">
      <c r="A42" s="113" t="s">
        <v>1562</v>
      </c>
      <c r="B42" s="113">
        <v>1</v>
      </c>
      <c r="C42" s="113">
        <v>0.02</v>
      </c>
      <c r="D42" s="114"/>
      <c r="E42" s="114"/>
      <c r="F42" s="114"/>
    </row>
    <row r="43" spans="1:6" ht="14.25" hidden="1" customHeight="1" outlineLevel="1" x14ac:dyDescent="0.2">
      <c r="A43" s="100" t="s">
        <v>1562</v>
      </c>
      <c r="B43" s="100">
        <v>2</v>
      </c>
      <c r="C43" s="100">
        <v>2.1000000000000001E-2</v>
      </c>
      <c r="D43" s="109"/>
      <c r="E43" s="109"/>
      <c r="F43" s="100">
        <v>90</v>
      </c>
    </row>
    <row r="44" spans="1:6" ht="14.25" hidden="1" customHeight="1" outlineLevel="1" x14ac:dyDescent="0.2">
      <c r="A44" s="100" t="s">
        <v>1562</v>
      </c>
      <c r="B44" s="100">
        <v>3</v>
      </c>
      <c r="C44" s="100">
        <v>2.1999999999999999E-2</v>
      </c>
      <c r="D44" s="109"/>
      <c r="E44" s="109"/>
      <c r="F44" s="100">
        <v>90</v>
      </c>
    </row>
    <row r="45" spans="1:6" ht="14.25" hidden="1" customHeight="1" outlineLevel="1" x14ac:dyDescent="0.2">
      <c r="A45" s="100" t="s">
        <v>1562</v>
      </c>
      <c r="B45" s="100">
        <v>4</v>
      </c>
      <c r="C45" s="100">
        <v>2.3E-2</v>
      </c>
      <c r="D45" s="109"/>
      <c r="E45" s="109"/>
      <c r="F45" s="100">
        <v>90</v>
      </c>
    </row>
    <row r="46" spans="1:6" ht="14.25" hidden="1" customHeight="1" outlineLevel="1" x14ac:dyDescent="0.2">
      <c r="A46" s="100" t="s">
        <v>1562</v>
      </c>
      <c r="B46" s="100">
        <v>5</v>
      </c>
      <c r="C46" s="100">
        <v>2.4E-2</v>
      </c>
      <c r="D46" s="109"/>
      <c r="E46" s="109"/>
      <c r="F46" s="100">
        <v>135</v>
      </c>
    </row>
    <row r="47" spans="1:6" ht="14.25" hidden="1" customHeight="1" outlineLevel="1" x14ac:dyDescent="0.2">
      <c r="A47" s="100" t="s">
        <v>1562</v>
      </c>
      <c r="B47" s="100">
        <v>6</v>
      </c>
      <c r="C47" s="100">
        <v>2.5000000000000001E-2</v>
      </c>
      <c r="D47" s="109"/>
      <c r="E47" s="109"/>
      <c r="F47" s="100">
        <v>135</v>
      </c>
    </row>
    <row r="48" spans="1:6" ht="14.25" hidden="1" customHeight="1" outlineLevel="1" x14ac:dyDescent="0.2">
      <c r="A48" s="100" t="s">
        <v>1562</v>
      </c>
      <c r="B48" s="100">
        <v>7</v>
      </c>
      <c r="C48" s="100">
        <v>2.5999999999999999E-2</v>
      </c>
      <c r="D48" s="109"/>
      <c r="E48" s="109"/>
      <c r="F48" s="100">
        <v>135</v>
      </c>
    </row>
    <row r="49" spans="1:6" ht="14.25" hidden="1" customHeight="1" outlineLevel="1" x14ac:dyDescent="0.2">
      <c r="A49" s="100" t="s">
        <v>1562</v>
      </c>
      <c r="B49" s="100">
        <v>8</v>
      </c>
      <c r="C49" s="100">
        <v>2.7E-2</v>
      </c>
      <c r="D49" s="109"/>
      <c r="E49" s="109"/>
      <c r="F49" s="100">
        <v>180</v>
      </c>
    </row>
    <row r="50" spans="1:6" ht="14.25" hidden="1" customHeight="1" outlineLevel="1" x14ac:dyDescent="0.2">
      <c r="A50" s="100" t="s">
        <v>1562</v>
      </c>
      <c r="B50" s="100">
        <v>9</v>
      </c>
      <c r="C50" s="100">
        <v>2.8000000000000001E-2</v>
      </c>
      <c r="D50" s="109"/>
      <c r="E50" s="109"/>
      <c r="F50" s="100">
        <v>180</v>
      </c>
    </row>
    <row r="51" spans="1:6" ht="14.25" hidden="1" customHeight="1" outlineLevel="1" x14ac:dyDescent="0.2">
      <c r="A51" s="100" t="s">
        <v>1562</v>
      </c>
      <c r="B51" s="100">
        <v>10</v>
      </c>
      <c r="C51" s="100">
        <v>2.9000000000000001E-2</v>
      </c>
      <c r="D51" s="109"/>
      <c r="E51" s="109"/>
      <c r="F51" s="100">
        <v>180</v>
      </c>
    </row>
    <row r="52" spans="1:6" ht="14.25" hidden="1" customHeight="1" outlineLevel="1" x14ac:dyDescent="0.2">
      <c r="A52" s="100" t="s">
        <v>1562</v>
      </c>
      <c r="B52" s="100">
        <v>11</v>
      </c>
      <c r="C52" s="100">
        <v>0.03</v>
      </c>
      <c r="D52" s="109"/>
      <c r="E52" s="109"/>
      <c r="F52" s="100">
        <v>225</v>
      </c>
    </row>
    <row r="53" spans="1:6" ht="14.25" hidden="1" customHeight="1" outlineLevel="1" x14ac:dyDescent="0.2">
      <c r="A53" s="100" t="s">
        <v>1562</v>
      </c>
      <c r="B53" s="100">
        <v>12</v>
      </c>
      <c r="C53" s="100">
        <v>3.1E-2</v>
      </c>
      <c r="D53" s="109"/>
      <c r="E53" s="109"/>
      <c r="F53" s="100">
        <v>225</v>
      </c>
    </row>
    <row r="54" spans="1:6" ht="14.25" hidden="1" customHeight="1" outlineLevel="1" x14ac:dyDescent="0.2">
      <c r="A54" s="100" t="s">
        <v>1562</v>
      </c>
      <c r="B54" s="100">
        <v>13</v>
      </c>
      <c r="C54" s="100">
        <v>3.2000000000000001E-2</v>
      </c>
      <c r="D54" s="109"/>
      <c r="E54" s="109"/>
      <c r="F54" s="100">
        <v>225</v>
      </c>
    </row>
    <row r="55" spans="1:6" ht="14.25" hidden="1" customHeight="1" outlineLevel="1" x14ac:dyDescent="0.2">
      <c r="A55" s="100" t="s">
        <v>1562</v>
      </c>
      <c r="B55" s="100">
        <v>14</v>
      </c>
      <c r="C55" s="100">
        <v>3.3000000000000002E-2</v>
      </c>
      <c r="D55" s="109"/>
      <c r="E55" s="109"/>
      <c r="F55" s="100">
        <v>225</v>
      </c>
    </row>
    <row r="56" spans="1:6" ht="14.25" hidden="1" customHeight="1" outlineLevel="1" x14ac:dyDescent="0.2">
      <c r="A56" s="100" t="s">
        <v>1562</v>
      </c>
      <c r="B56" s="100">
        <v>15</v>
      </c>
      <c r="C56" s="100">
        <v>3.4000000000000002E-2</v>
      </c>
      <c r="D56" s="109"/>
      <c r="E56" s="109"/>
      <c r="F56" s="100">
        <v>270</v>
      </c>
    </row>
    <row r="57" spans="1:6" ht="14.25" hidden="1" customHeight="1" outlineLevel="1" x14ac:dyDescent="0.2">
      <c r="A57" s="100" t="s">
        <v>1562</v>
      </c>
      <c r="B57" s="100">
        <v>16</v>
      </c>
      <c r="C57" s="100">
        <v>3.5000000000000003E-2</v>
      </c>
      <c r="D57" s="109"/>
      <c r="E57" s="109"/>
      <c r="F57" s="100">
        <v>270</v>
      </c>
    </row>
    <row r="58" spans="1:6" ht="14.25" hidden="1" customHeight="1" outlineLevel="1" x14ac:dyDescent="0.2">
      <c r="A58" s="100" t="s">
        <v>1562</v>
      </c>
      <c r="B58" s="100">
        <v>17</v>
      </c>
      <c r="C58" s="100">
        <v>3.5999999999999997E-2</v>
      </c>
      <c r="D58" s="109"/>
      <c r="E58" s="109"/>
      <c r="F58" s="100">
        <v>315</v>
      </c>
    </row>
    <row r="59" spans="1:6" ht="14.25" hidden="1" customHeight="1" outlineLevel="1" x14ac:dyDescent="0.2">
      <c r="A59" s="100" t="s">
        <v>1562</v>
      </c>
      <c r="B59" s="100">
        <v>18</v>
      </c>
      <c r="C59" s="100">
        <v>3.6999999999999998E-2</v>
      </c>
      <c r="D59" s="109"/>
      <c r="E59" s="109"/>
      <c r="F59" s="100">
        <v>315</v>
      </c>
    </row>
    <row r="60" spans="1:6" ht="14.25" hidden="1" customHeight="1" outlineLevel="1" x14ac:dyDescent="0.2">
      <c r="A60" s="100" t="s">
        <v>1562</v>
      </c>
      <c r="B60" s="100">
        <v>19</v>
      </c>
      <c r="C60" s="100">
        <v>3.7999999999999999E-2</v>
      </c>
      <c r="D60" s="109"/>
      <c r="E60" s="109"/>
      <c r="F60" s="100">
        <v>360</v>
      </c>
    </row>
    <row r="61" spans="1:6" ht="14.25" hidden="1" customHeight="1" outlineLevel="1" x14ac:dyDescent="0.2">
      <c r="A61" s="100" t="s">
        <v>1562</v>
      </c>
      <c r="B61" s="100">
        <v>20</v>
      </c>
      <c r="C61" s="100">
        <v>0.04</v>
      </c>
      <c r="D61" s="109"/>
      <c r="E61" s="109"/>
      <c r="F61" s="100">
        <v>360</v>
      </c>
    </row>
    <row r="62" spans="1:6" ht="14.25" customHeight="1" collapsed="1" x14ac:dyDescent="0.2">
      <c r="A62" s="113" t="s">
        <v>1563</v>
      </c>
      <c r="B62" s="113">
        <v>1</v>
      </c>
      <c r="C62" s="114"/>
      <c r="D62" s="115">
        <v>42000</v>
      </c>
      <c r="E62" s="114"/>
      <c r="F62" s="114"/>
    </row>
    <row r="63" spans="1:6" ht="14.25" hidden="1" customHeight="1" outlineLevel="1" x14ac:dyDescent="0.2">
      <c r="A63" s="100" t="s">
        <v>1563</v>
      </c>
      <c r="B63" s="100">
        <v>2</v>
      </c>
      <c r="C63" s="109"/>
      <c r="D63" s="101">
        <v>44000</v>
      </c>
      <c r="E63" s="109"/>
      <c r="F63" s="100">
        <v>90</v>
      </c>
    </row>
    <row r="64" spans="1:6" ht="14.25" hidden="1" customHeight="1" outlineLevel="1" x14ac:dyDescent="0.2">
      <c r="A64" s="100" t="s">
        <v>1563</v>
      </c>
      <c r="B64" s="100">
        <v>3</v>
      </c>
      <c r="C64" s="109"/>
      <c r="D64" s="101">
        <v>46000</v>
      </c>
      <c r="E64" s="109"/>
      <c r="F64" s="100">
        <v>90</v>
      </c>
    </row>
    <row r="65" spans="1:6" ht="14.25" hidden="1" customHeight="1" outlineLevel="1" x14ac:dyDescent="0.2">
      <c r="A65" s="100" t="s">
        <v>1563</v>
      </c>
      <c r="B65" s="100">
        <v>4</v>
      </c>
      <c r="C65" s="109"/>
      <c r="D65" s="101">
        <v>48000</v>
      </c>
      <c r="E65" s="109"/>
      <c r="F65" s="100">
        <v>90</v>
      </c>
    </row>
    <row r="66" spans="1:6" ht="14.25" hidden="1" customHeight="1" outlineLevel="1" x14ac:dyDescent="0.2">
      <c r="A66" s="100" t="s">
        <v>1563</v>
      </c>
      <c r="B66" s="100">
        <v>5</v>
      </c>
      <c r="C66" s="109"/>
      <c r="D66" s="101">
        <v>50000</v>
      </c>
      <c r="E66" s="109"/>
      <c r="F66" s="100">
        <v>135</v>
      </c>
    </row>
    <row r="67" spans="1:6" ht="14.25" hidden="1" customHeight="1" outlineLevel="1" x14ac:dyDescent="0.2">
      <c r="A67" s="100" t="s">
        <v>1563</v>
      </c>
      <c r="B67" s="100">
        <v>6</v>
      </c>
      <c r="C67" s="109"/>
      <c r="D67" s="101">
        <v>52000</v>
      </c>
      <c r="E67" s="109"/>
      <c r="F67" s="100">
        <v>135</v>
      </c>
    </row>
    <row r="68" spans="1:6" ht="14.25" hidden="1" customHeight="1" outlineLevel="1" x14ac:dyDescent="0.2">
      <c r="A68" s="100" t="s">
        <v>1563</v>
      </c>
      <c r="B68" s="100">
        <v>7</v>
      </c>
      <c r="C68" s="109"/>
      <c r="D68" s="101">
        <v>54000</v>
      </c>
      <c r="E68" s="109"/>
      <c r="F68" s="100">
        <v>135</v>
      </c>
    </row>
    <row r="69" spans="1:6" ht="14.25" hidden="1" customHeight="1" outlineLevel="1" x14ac:dyDescent="0.2">
      <c r="A69" s="100" t="s">
        <v>1563</v>
      </c>
      <c r="B69" s="100">
        <v>8</v>
      </c>
      <c r="C69" s="109"/>
      <c r="D69" s="101">
        <v>56000</v>
      </c>
      <c r="E69" s="109"/>
      <c r="F69" s="100">
        <v>180</v>
      </c>
    </row>
    <row r="70" spans="1:6" ht="14.25" hidden="1" customHeight="1" outlineLevel="1" x14ac:dyDescent="0.2">
      <c r="A70" s="100" t="s">
        <v>1563</v>
      </c>
      <c r="B70" s="100">
        <v>9</v>
      </c>
      <c r="C70" s="109"/>
      <c r="D70" s="101">
        <v>58000</v>
      </c>
      <c r="E70" s="109"/>
      <c r="F70" s="100">
        <v>180</v>
      </c>
    </row>
    <row r="71" spans="1:6" ht="14.25" hidden="1" customHeight="1" outlineLevel="1" x14ac:dyDescent="0.2">
      <c r="A71" s="100" t="s">
        <v>1563</v>
      </c>
      <c r="B71" s="100">
        <v>10</v>
      </c>
      <c r="C71" s="109"/>
      <c r="D71" s="101">
        <v>60000</v>
      </c>
      <c r="E71" s="109"/>
      <c r="F71" s="100">
        <v>180</v>
      </c>
    </row>
    <row r="72" spans="1:6" ht="14.25" hidden="1" customHeight="1" outlineLevel="1" x14ac:dyDescent="0.2">
      <c r="A72" s="100" t="s">
        <v>1563</v>
      </c>
      <c r="B72" s="100">
        <v>11</v>
      </c>
      <c r="C72" s="109"/>
      <c r="D72" s="101">
        <v>62000</v>
      </c>
      <c r="E72" s="109"/>
      <c r="F72" s="100">
        <v>225</v>
      </c>
    </row>
    <row r="73" spans="1:6" ht="14.25" hidden="1" customHeight="1" outlineLevel="1" x14ac:dyDescent="0.2">
      <c r="A73" s="100" t="s">
        <v>1563</v>
      </c>
      <c r="B73" s="100">
        <v>12</v>
      </c>
      <c r="C73" s="109"/>
      <c r="D73" s="101">
        <v>64000</v>
      </c>
      <c r="E73" s="109"/>
      <c r="F73" s="100">
        <v>225</v>
      </c>
    </row>
    <row r="74" spans="1:6" ht="14.25" hidden="1" customHeight="1" outlineLevel="1" x14ac:dyDescent="0.2">
      <c r="A74" s="100" t="s">
        <v>1563</v>
      </c>
      <c r="B74" s="100">
        <v>13</v>
      </c>
      <c r="C74" s="109"/>
      <c r="D74" s="101">
        <v>66000</v>
      </c>
      <c r="E74" s="109"/>
      <c r="F74" s="100">
        <v>225</v>
      </c>
    </row>
    <row r="75" spans="1:6" ht="14.25" hidden="1" customHeight="1" outlineLevel="1" x14ac:dyDescent="0.2">
      <c r="A75" s="100" t="s">
        <v>1563</v>
      </c>
      <c r="B75" s="100">
        <v>14</v>
      </c>
      <c r="C75" s="109"/>
      <c r="D75" s="101">
        <v>68000</v>
      </c>
      <c r="E75" s="109"/>
      <c r="F75" s="100">
        <v>225</v>
      </c>
    </row>
    <row r="76" spans="1:6" ht="14.25" hidden="1" customHeight="1" outlineLevel="1" x14ac:dyDescent="0.2">
      <c r="A76" s="100" t="s">
        <v>1563</v>
      </c>
      <c r="B76" s="100">
        <v>15</v>
      </c>
      <c r="C76" s="109"/>
      <c r="D76" s="101">
        <v>70000</v>
      </c>
      <c r="E76" s="109"/>
      <c r="F76" s="100">
        <v>270</v>
      </c>
    </row>
    <row r="77" spans="1:6" ht="14.25" hidden="1" customHeight="1" outlineLevel="1" x14ac:dyDescent="0.2">
      <c r="A77" s="100" t="s">
        <v>1563</v>
      </c>
      <c r="B77" s="100">
        <v>16</v>
      </c>
      <c r="C77" s="109"/>
      <c r="D77" s="101">
        <v>72000</v>
      </c>
      <c r="E77" s="109"/>
      <c r="F77" s="100">
        <v>270</v>
      </c>
    </row>
    <row r="78" spans="1:6" ht="14.25" hidden="1" customHeight="1" outlineLevel="1" x14ac:dyDescent="0.2">
      <c r="A78" s="100" t="s">
        <v>1563</v>
      </c>
      <c r="B78" s="100">
        <v>17</v>
      </c>
      <c r="C78" s="109"/>
      <c r="D78" s="101">
        <v>74000</v>
      </c>
      <c r="E78" s="109"/>
      <c r="F78" s="100">
        <v>315</v>
      </c>
    </row>
    <row r="79" spans="1:6" ht="14.25" hidden="1" customHeight="1" outlineLevel="1" x14ac:dyDescent="0.2">
      <c r="A79" s="100" t="s">
        <v>1563</v>
      </c>
      <c r="B79" s="100">
        <v>18</v>
      </c>
      <c r="C79" s="109"/>
      <c r="D79" s="101">
        <v>76000</v>
      </c>
      <c r="E79" s="109"/>
      <c r="F79" s="100">
        <v>315</v>
      </c>
    </row>
    <row r="80" spans="1:6" ht="14.25" hidden="1" customHeight="1" outlineLevel="1" x14ac:dyDescent="0.2">
      <c r="A80" s="100" t="s">
        <v>1563</v>
      </c>
      <c r="B80" s="100">
        <v>19</v>
      </c>
      <c r="C80" s="109"/>
      <c r="D80" s="101">
        <v>78000</v>
      </c>
      <c r="E80" s="109"/>
      <c r="F80" s="100">
        <v>360</v>
      </c>
    </row>
    <row r="81" spans="1:6" ht="14.25" hidden="1" customHeight="1" outlineLevel="1" x14ac:dyDescent="0.2">
      <c r="A81" s="100" t="s">
        <v>1563</v>
      </c>
      <c r="B81" s="100">
        <v>20</v>
      </c>
      <c r="C81" s="109"/>
      <c r="D81" s="101">
        <v>80000</v>
      </c>
      <c r="E81" s="109"/>
      <c r="F81" s="100">
        <v>360</v>
      </c>
    </row>
    <row r="82" spans="1:6" ht="14.25" customHeight="1" collapsed="1" x14ac:dyDescent="0.2">
      <c r="A82" s="113" t="s">
        <v>1564</v>
      </c>
      <c r="B82" s="113">
        <v>1</v>
      </c>
      <c r="C82" s="114"/>
      <c r="D82" s="114"/>
      <c r="E82" s="113">
        <v>1</v>
      </c>
      <c r="F82" s="114"/>
    </row>
    <row r="83" spans="1:6" ht="14.25" hidden="1" customHeight="1" outlineLevel="1" x14ac:dyDescent="0.2">
      <c r="A83" s="100" t="s">
        <v>1564</v>
      </c>
      <c r="B83" s="100">
        <v>2</v>
      </c>
      <c r="C83" s="109"/>
      <c r="D83" s="109"/>
      <c r="E83" s="100">
        <v>1.06</v>
      </c>
      <c r="F83" s="100">
        <v>90</v>
      </c>
    </row>
    <row r="84" spans="1:6" ht="14.25" hidden="1" customHeight="1" outlineLevel="1" x14ac:dyDescent="0.2">
      <c r="A84" s="100" t="s">
        <v>1564</v>
      </c>
      <c r="B84" s="100">
        <v>3</v>
      </c>
      <c r="C84" s="109"/>
      <c r="D84" s="109"/>
      <c r="E84" s="100">
        <v>1.1100000000000001</v>
      </c>
      <c r="F84" s="100">
        <v>90</v>
      </c>
    </row>
    <row r="85" spans="1:6" ht="14.25" hidden="1" customHeight="1" outlineLevel="1" x14ac:dyDescent="0.2">
      <c r="A85" s="100" t="s">
        <v>1564</v>
      </c>
      <c r="B85" s="100">
        <v>4</v>
      </c>
      <c r="C85" s="109"/>
      <c r="D85" s="109"/>
      <c r="E85" s="100">
        <v>1.17</v>
      </c>
      <c r="F85" s="100">
        <v>90</v>
      </c>
    </row>
    <row r="86" spans="1:6" ht="14.25" hidden="1" customHeight="1" outlineLevel="1" x14ac:dyDescent="0.2">
      <c r="A86" s="100" t="s">
        <v>1564</v>
      </c>
      <c r="B86" s="100">
        <v>5</v>
      </c>
      <c r="C86" s="109"/>
      <c r="D86" s="109"/>
      <c r="E86" s="100">
        <v>1.22</v>
      </c>
      <c r="F86" s="100">
        <v>135</v>
      </c>
    </row>
    <row r="87" spans="1:6" ht="14.25" hidden="1" customHeight="1" outlineLevel="1" x14ac:dyDescent="0.2">
      <c r="A87" s="100" t="s">
        <v>1564</v>
      </c>
      <c r="B87" s="100">
        <v>6</v>
      </c>
      <c r="C87" s="109"/>
      <c r="D87" s="109"/>
      <c r="E87" s="100">
        <v>1.27</v>
      </c>
      <c r="F87" s="100">
        <v>135</v>
      </c>
    </row>
    <row r="88" spans="1:6" ht="14.25" hidden="1" customHeight="1" outlineLevel="1" x14ac:dyDescent="0.2">
      <c r="A88" s="100" t="s">
        <v>1564</v>
      </c>
      <c r="B88" s="100">
        <v>7</v>
      </c>
      <c r="C88" s="109"/>
      <c r="D88" s="109"/>
      <c r="E88" s="100">
        <v>1.32</v>
      </c>
      <c r="F88" s="100">
        <v>135</v>
      </c>
    </row>
    <row r="89" spans="1:6" ht="14.25" hidden="1" customHeight="1" outlineLevel="1" x14ac:dyDescent="0.2">
      <c r="A89" s="100" t="s">
        <v>1564</v>
      </c>
      <c r="B89" s="100">
        <v>8</v>
      </c>
      <c r="C89" s="109"/>
      <c r="D89" s="109"/>
      <c r="E89" s="100">
        <v>1.37</v>
      </c>
      <c r="F89" s="100">
        <v>180</v>
      </c>
    </row>
    <row r="90" spans="1:6" ht="14.25" hidden="1" customHeight="1" outlineLevel="1" x14ac:dyDescent="0.2">
      <c r="A90" s="100" t="s">
        <v>1564</v>
      </c>
      <c r="B90" s="100">
        <v>9</v>
      </c>
      <c r="C90" s="109"/>
      <c r="D90" s="109"/>
      <c r="E90" s="100">
        <v>1.43</v>
      </c>
      <c r="F90" s="100">
        <v>180</v>
      </c>
    </row>
    <row r="91" spans="1:6" ht="14.25" hidden="1" customHeight="1" outlineLevel="1" x14ac:dyDescent="0.2">
      <c r="A91" s="100" t="s">
        <v>1564</v>
      </c>
      <c r="B91" s="100">
        <v>10</v>
      </c>
      <c r="C91" s="109"/>
      <c r="D91" s="109"/>
      <c r="E91" s="100">
        <v>1.48</v>
      </c>
      <c r="F91" s="100">
        <v>180</v>
      </c>
    </row>
    <row r="92" spans="1:6" ht="14.25" hidden="1" customHeight="1" outlineLevel="1" x14ac:dyDescent="0.2">
      <c r="A92" s="100" t="s">
        <v>1564</v>
      </c>
      <c r="B92" s="100">
        <v>11</v>
      </c>
      <c r="C92" s="109"/>
      <c r="D92" s="109"/>
      <c r="E92" s="100">
        <v>1.53</v>
      </c>
      <c r="F92" s="100">
        <v>225</v>
      </c>
    </row>
    <row r="93" spans="1:6" ht="14.25" hidden="1" customHeight="1" outlineLevel="1" x14ac:dyDescent="0.2">
      <c r="A93" s="100" t="s">
        <v>1564</v>
      </c>
      <c r="B93" s="100">
        <v>12</v>
      </c>
      <c r="C93" s="109"/>
      <c r="D93" s="109"/>
      <c r="E93" s="100">
        <v>1.58</v>
      </c>
      <c r="F93" s="100">
        <v>225</v>
      </c>
    </row>
    <row r="94" spans="1:6" ht="14.25" hidden="1" customHeight="1" outlineLevel="1" x14ac:dyDescent="0.2">
      <c r="A94" s="100" t="s">
        <v>1564</v>
      </c>
      <c r="B94" s="100">
        <v>13</v>
      </c>
      <c r="C94" s="109"/>
      <c r="D94" s="109"/>
      <c r="E94" s="100">
        <v>1.63</v>
      </c>
      <c r="F94" s="100">
        <v>225</v>
      </c>
    </row>
    <row r="95" spans="1:6" ht="14.25" hidden="1" customHeight="1" outlineLevel="1" x14ac:dyDescent="0.2">
      <c r="A95" s="100" t="s">
        <v>1564</v>
      </c>
      <c r="B95" s="100">
        <v>14</v>
      </c>
      <c r="C95" s="109"/>
      <c r="D95" s="109"/>
      <c r="E95" s="100">
        <v>1.69</v>
      </c>
      <c r="F95" s="100">
        <v>225</v>
      </c>
    </row>
    <row r="96" spans="1:6" ht="14.25" hidden="1" customHeight="1" outlineLevel="1" x14ac:dyDescent="0.2">
      <c r="A96" s="100" t="s">
        <v>1564</v>
      </c>
      <c r="B96" s="100">
        <v>15</v>
      </c>
      <c r="C96" s="109"/>
      <c r="D96" s="109"/>
      <c r="E96" s="100">
        <v>1.74</v>
      </c>
      <c r="F96" s="100">
        <v>270</v>
      </c>
    </row>
    <row r="97" spans="1:6" ht="14.25" hidden="1" customHeight="1" outlineLevel="1" x14ac:dyDescent="0.2">
      <c r="A97" s="100" t="s">
        <v>1564</v>
      </c>
      <c r="B97" s="100">
        <v>16</v>
      </c>
      <c r="C97" s="109"/>
      <c r="D97" s="109"/>
      <c r="E97" s="100">
        <v>1.79</v>
      </c>
      <c r="F97" s="100">
        <v>270</v>
      </c>
    </row>
    <row r="98" spans="1:6" ht="14.25" hidden="1" customHeight="1" outlineLevel="1" x14ac:dyDescent="0.2">
      <c r="A98" s="100" t="s">
        <v>1564</v>
      </c>
      <c r="B98" s="100">
        <v>17</v>
      </c>
      <c r="C98" s="109"/>
      <c r="D98" s="109"/>
      <c r="E98" s="100">
        <v>1.84</v>
      </c>
      <c r="F98" s="100">
        <v>315</v>
      </c>
    </row>
    <row r="99" spans="1:6" ht="14.25" hidden="1" customHeight="1" outlineLevel="1" x14ac:dyDescent="0.2">
      <c r="A99" s="100" t="s">
        <v>1564</v>
      </c>
      <c r="B99" s="100">
        <v>18</v>
      </c>
      <c r="C99" s="109"/>
      <c r="D99" s="109"/>
      <c r="E99" s="100">
        <v>1.89</v>
      </c>
      <c r="F99" s="100">
        <v>315</v>
      </c>
    </row>
    <row r="100" spans="1:6" ht="14.25" hidden="1" customHeight="1" outlineLevel="1" x14ac:dyDescent="0.2">
      <c r="A100" s="100" t="s">
        <v>1564</v>
      </c>
      <c r="B100" s="100">
        <v>19</v>
      </c>
      <c r="C100" s="109"/>
      <c r="D100" s="109"/>
      <c r="E100" s="100">
        <v>1.95</v>
      </c>
      <c r="F100" s="100">
        <v>360</v>
      </c>
    </row>
    <row r="101" spans="1:6" ht="14.25" hidden="1" customHeight="1" outlineLevel="1" x14ac:dyDescent="0.2">
      <c r="A101" s="100" t="s">
        <v>1564</v>
      </c>
      <c r="B101" s="100">
        <v>20</v>
      </c>
      <c r="C101" s="109"/>
      <c r="D101" s="109"/>
      <c r="E101" s="100">
        <v>2</v>
      </c>
      <c r="F101" s="100">
        <v>360</v>
      </c>
    </row>
    <row r="102" spans="1:6" ht="14.25" customHeight="1" collapsed="1" x14ac:dyDescent="0.2">
      <c r="A102" s="116" t="s">
        <v>1565</v>
      </c>
      <c r="B102" s="116">
        <v>1</v>
      </c>
      <c r="C102" s="117">
        <v>27077</v>
      </c>
      <c r="D102" s="118"/>
      <c r="E102" s="118"/>
      <c r="F102" s="118"/>
    </row>
    <row r="103" spans="1:6" ht="14.25" hidden="1" customHeight="1" outlineLevel="1" x14ac:dyDescent="0.2">
      <c r="A103" s="100" t="s">
        <v>1565</v>
      </c>
      <c r="B103" s="100">
        <v>2</v>
      </c>
      <c r="C103" s="101">
        <v>29514</v>
      </c>
      <c r="D103" s="109"/>
      <c r="E103" s="109"/>
      <c r="F103" s="100">
        <v>120</v>
      </c>
    </row>
    <row r="104" spans="1:6" ht="14.25" hidden="1" customHeight="1" outlineLevel="1" x14ac:dyDescent="0.2">
      <c r="A104" s="100" t="s">
        <v>1565</v>
      </c>
      <c r="B104" s="100">
        <v>3</v>
      </c>
      <c r="C104" s="101">
        <v>31951</v>
      </c>
      <c r="D104" s="109"/>
      <c r="E104" s="109"/>
      <c r="F104" s="100">
        <v>120</v>
      </c>
    </row>
    <row r="105" spans="1:6" ht="14.25" hidden="1" customHeight="1" outlineLevel="1" x14ac:dyDescent="0.2">
      <c r="A105" s="100" t="s">
        <v>1565</v>
      </c>
      <c r="B105" s="100">
        <v>4</v>
      </c>
      <c r="C105" s="101">
        <v>34388</v>
      </c>
      <c r="D105" s="109"/>
      <c r="E105" s="109"/>
      <c r="F105" s="100">
        <v>120</v>
      </c>
    </row>
    <row r="106" spans="1:6" ht="14.25" hidden="1" customHeight="1" outlineLevel="1" x14ac:dyDescent="0.2">
      <c r="A106" s="100" t="s">
        <v>1565</v>
      </c>
      <c r="B106" s="100">
        <v>5</v>
      </c>
      <c r="C106" s="101">
        <v>36825</v>
      </c>
      <c r="D106" s="109"/>
      <c r="E106" s="109"/>
      <c r="F106" s="100">
        <v>180</v>
      </c>
    </row>
    <row r="107" spans="1:6" ht="14.25" hidden="1" customHeight="1" outlineLevel="1" x14ac:dyDescent="0.2">
      <c r="A107" s="100" t="s">
        <v>1565</v>
      </c>
      <c r="B107" s="100">
        <v>6</v>
      </c>
      <c r="C107" s="101">
        <v>39262</v>
      </c>
      <c r="D107" s="109"/>
      <c r="E107" s="109"/>
      <c r="F107" s="100">
        <v>180</v>
      </c>
    </row>
    <row r="108" spans="1:6" ht="14.25" hidden="1" customHeight="1" outlineLevel="1" x14ac:dyDescent="0.2">
      <c r="A108" s="100" t="s">
        <v>1565</v>
      </c>
      <c r="B108" s="100">
        <v>7</v>
      </c>
      <c r="C108" s="101">
        <v>41698</v>
      </c>
      <c r="D108" s="109"/>
      <c r="E108" s="109"/>
      <c r="F108" s="100">
        <v>180</v>
      </c>
    </row>
    <row r="109" spans="1:6" ht="14.25" hidden="1" customHeight="1" outlineLevel="1" x14ac:dyDescent="0.2">
      <c r="A109" s="100" t="s">
        <v>1565</v>
      </c>
      <c r="B109" s="100">
        <v>8</v>
      </c>
      <c r="C109" s="101">
        <v>44135</v>
      </c>
      <c r="D109" s="109"/>
      <c r="E109" s="109"/>
      <c r="F109" s="100">
        <v>240</v>
      </c>
    </row>
    <row r="110" spans="1:6" ht="14.25" hidden="1" customHeight="1" outlineLevel="1" x14ac:dyDescent="0.2">
      <c r="A110" s="100" t="s">
        <v>1565</v>
      </c>
      <c r="B110" s="100">
        <v>9</v>
      </c>
      <c r="C110" s="101">
        <v>46572</v>
      </c>
      <c r="D110" s="109"/>
      <c r="E110" s="109"/>
      <c r="F110" s="100">
        <v>240</v>
      </c>
    </row>
    <row r="111" spans="1:6" ht="14.25" hidden="1" customHeight="1" outlineLevel="1" x14ac:dyDescent="0.2">
      <c r="A111" s="100" t="s">
        <v>1565</v>
      </c>
      <c r="B111" s="100">
        <v>10</v>
      </c>
      <c r="C111" s="101">
        <v>49009</v>
      </c>
      <c r="D111" s="109"/>
      <c r="E111" s="109"/>
      <c r="F111" s="100">
        <v>240</v>
      </c>
    </row>
    <row r="112" spans="1:6" ht="14.25" hidden="1" customHeight="1" outlineLevel="1" x14ac:dyDescent="0.2">
      <c r="A112" s="100" t="s">
        <v>1565</v>
      </c>
      <c r="B112" s="100">
        <v>11</v>
      </c>
      <c r="C112" s="101">
        <v>51446</v>
      </c>
      <c r="D112" s="109"/>
      <c r="E112" s="109"/>
      <c r="F112" s="100">
        <v>300</v>
      </c>
    </row>
    <row r="113" spans="1:6" ht="14.25" hidden="1" customHeight="1" outlineLevel="1" x14ac:dyDescent="0.2">
      <c r="A113" s="100" t="s">
        <v>1565</v>
      </c>
      <c r="B113" s="100">
        <v>12</v>
      </c>
      <c r="C113" s="101">
        <v>53883</v>
      </c>
      <c r="D113" s="109"/>
      <c r="E113" s="109"/>
      <c r="F113" s="100">
        <v>300</v>
      </c>
    </row>
    <row r="114" spans="1:6" ht="14.25" hidden="1" customHeight="1" outlineLevel="1" x14ac:dyDescent="0.2">
      <c r="A114" s="100" t="s">
        <v>1565</v>
      </c>
      <c r="B114" s="100">
        <v>13</v>
      </c>
      <c r="C114" s="101">
        <v>56320</v>
      </c>
      <c r="D114" s="109"/>
      <c r="E114" s="109"/>
      <c r="F114" s="100">
        <v>300</v>
      </c>
    </row>
    <row r="115" spans="1:6" ht="14.25" hidden="1" customHeight="1" outlineLevel="1" x14ac:dyDescent="0.2">
      <c r="A115" s="100" t="s">
        <v>1565</v>
      </c>
      <c r="B115" s="100">
        <v>14</v>
      </c>
      <c r="C115" s="101">
        <v>58757</v>
      </c>
      <c r="D115" s="109"/>
      <c r="E115" s="109"/>
      <c r="F115" s="100">
        <v>300</v>
      </c>
    </row>
    <row r="116" spans="1:6" ht="14.25" hidden="1" customHeight="1" outlineLevel="1" x14ac:dyDescent="0.2">
      <c r="A116" s="100" t="s">
        <v>1565</v>
      </c>
      <c r="B116" s="100">
        <v>15</v>
      </c>
      <c r="C116" s="101">
        <v>61194</v>
      </c>
      <c r="D116" s="109"/>
      <c r="E116" s="109"/>
      <c r="F116" s="100">
        <v>360</v>
      </c>
    </row>
    <row r="117" spans="1:6" ht="14.25" hidden="1" customHeight="1" outlineLevel="1" x14ac:dyDescent="0.2">
      <c r="A117" s="100" t="s">
        <v>1565</v>
      </c>
      <c r="B117" s="100">
        <v>16</v>
      </c>
      <c r="C117" s="101">
        <v>63631</v>
      </c>
      <c r="D117" s="109"/>
      <c r="E117" s="109"/>
      <c r="F117" s="100">
        <v>360</v>
      </c>
    </row>
    <row r="118" spans="1:6" ht="14.25" hidden="1" customHeight="1" outlineLevel="1" x14ac:dyDescent="0.2">
      <c r="A118" s="100" t="s">
        <v>1565</v>
      </c>
      <c r="B118" s="100">
        <v>17</v>
      </c>
      <c r="C118" s="101">
        <v>66068</v>
      </c>
      <c r="D118" s="109"/>
      <c r="E118" s="109"/>
      <c r="F118" s="100">
        <v>420</v>
      </c>
    </row>
    <row r="119" spans="1:6" ht="14.25" hidden="1" customHeight="1" outlineLevel="1" x14ac:dyDescent="0.2">
      <c r="A119" s="100" t="s">
        <v>1565</v>
      </c>
      <c r="B119" s="100">
        <v>18</v>
      </c>
      <c r="C119" s="101">
        <v>68505</v>
      </c>
      <c r="D119" s="109"/>
      <c r="E119" s="109"/>
      <c r="F119" s="100">
        <v>420</v>
      </c>
    </row>
    <row r="120" spans="1:6" ht="14.25" hidden="1" customHeight="1" outlineLevel="1" x14ac:dyDescent="0.2">
      <c r="A120" s="100" t="s">
        <v>1565</v>
      </c>
      <c r="B120" s="100">
        <v>19</v>
      </c>
      <c r="C120" s="101">
        <v>70942</v>
      </c>
      <c r="D120" s="109"/>
      <c r="E120" s="109"/>
      <c r="F120" s="100">
        <v>480</v>
      </c>
    </row>
    <row r="121" spans="1:6" ht="14.25" hidden="1" customHeight="1" outlineLevel="1" x14ac:dyDescent="0.2">
      <c r="A121" s="100" t="s">
        <v>1565</v>
      </c>
      <c r="B121" s="100">
        <v>20</v>
      </c>
      <c r="C121" s="101">
        <v>73378</v>
      </c>
      <c r="D121" s="109"/>
      <c r="E121" s="109"/>
      <c r="F121" s="100">
        <v>480</v>
      </c>
    </row>
    <row r="122" spans="1:6" ht="14.25" customHeight="1" collapsed="1" x14ac:dyDescent="0.2">
      <c r="A122" s="116" t="s">
        <v>1566</v>
      </c>
      <c r="B122" s="116">
        <v>1</v>
      </c>
      <c r="C122" s="118"/>
      <c r="D122" s="118"/>
      <c r="E122" s="116">
        <v>1</v>
      </c>
      <c r="F122" s="118"/>
    </row>
    <row r="123" spans="1:6" ht="14.25" hidden="1" customHeight="1" outlineLevel="1" x14ac:dyDescent="0.2">
      <c r="A123" s="100" t="s">
        <v>1566</v>
      </c>
      <c r="B123" s="100">
        <v>2</v>
      </c>
      <c r="C123" s="109"/>
      <c r="D123" s="109"/>
      <c r="E123" s="100">
        <v>1.06</v>
      </c>
      <c r="F123" s="100">
        <v>120</v>
      </c>
    </row>
    <row r="124" spans="1:6" ht="14.25" hidden="1" customHeight="1" outlineLevel="1" x14ac:dyDescent="0.2">
      <c r="A124" s="100" t="s">
        <v>1566</v>
      </c>
      <c r="B124" s="100">
        <v>3</v>
      </c>
      <c r="C124" s="109"/>
      <c r="D124" s="109"/>
      <c r="E124" s="100">
        <v>1.1100000000000001</v>
      </c>
      <c r="F124" s="100">
        <v>120</v>
      </c>
    </row>
    <row r="125" spans="1:6" ht="14.25" hidden="1" customHeight="1" outlineLevel="1" x14ac:dyDescent="0.2">
      <c r="A125" s="100" t="s">
        <v>1566</v>
      </c>
      <c r="B125" s="100">
        <v>4</v>
      </c>
      <c r="C125" s="109"/>
      <c r="D125" s="109"/>
      <c r="E125" s="100">
        <v>1.17</v>
      </c>
      <c r="F125" s="100">
        <v>120</v>
      </c>
    </row>
    <row r="126" spans="1:6" ht="14.25" hidden="1" customHeight="1" outlineLevel="1" x14ac:dyDescent="0.2">
      <c r="A126" s="100" t="s">
        <v>1566</v>
      </c>
      <c r="B126" s="100">
        <v>5</v>
      </c>
      <c r="C126" s="109"/>
      <c r="D126" s="109"/>
      <c r="E126" s="100">
        <v>1.22</v>
      </c>
      <c r="F126" s="100">
        <v>180</v>
      </c>
    </row>
    <row r="127" spans="1:6" ht="14.25" hidden="1" customHeight="1" outlineLevel="1" x14ac:dyDescent="0.2">
      <c r="A127" s="100" t="s">
        <v>1566</v>
      </c>
      <c r="B127" s="100">
        <v>6</v>
      </c>
      <c r="C127" s="109"/>
      <c r="D127" s="109"/>
      <c r="E127" s="100">
        <v>1.27</v>
      </c>
      <c r="F127" s="100">
        <v>180</v>
      </c>
    </row>
    <row r="128" spans="1:6" ht="14.25" hidden="1" customHeight="1" outlineLevel="1" x14ac:dyDescent="0.2">
      <c r="A128" s="100" t="s">
        <v>1566</v>
      </c>
      <c r="B128" s="100">
        <v>7</v>
      </c>
      <c r="C128" s="109"/>
      <c r="D128" s="109"/>
      <c r="E128" s="100">
        <v>1.32</v>
      </c>
      <c r="F128" s="100">
        <v>180</v>
      </c>
    </row>
    <row r="129" spans="1:6" ht="14.25" hidden="1" customHeight="1" outlineLevel="1" x14ac:dyDescent="0.2">
      <c r="A129" s="100" t="s">
        <v>1566</v>
      </c>
      <c r="B129" s="100">
        <v>8</v>
      </c>
      <c r="C129" s="109"/>
      <c r="D129" s="109"/>
      <c r="E129" s="100">
        <v>1.37</v>
      </c>
      <c r="F129" s="100">
        <v>240</v>
      </c>
    </row>
    <row r="130" spans="1:6" ht="14.25" hidden="1" customHeight="1" outlineLevel="1" x14ac:dyDescent="0.2">
      <c r="A130" s="100" t="s">
        <v>1566</v>
      </c>
      <c r="B130" s="100">
        <v>9</v>
      </c>
      <c r="C130" s="109"/>
      <c r="D130" s="109"/>
      <c r="E130" s="100">
        <v>1.43</v>
      </c>
      <c r="F130" s="100">
        <v>240</v>
      </c>
    </row>
    <row r="131" spans="1:6" ht="14.25" hidden="1" customHeight="1" outlineLevel="1" x14ac:dyDescent="0.2">
      <c r="A131" s="100" t="s">
        <v>1566</v>
      </c>
      <c r="B131" s="100">
        <v>10</v>
      </c>
      <c r="C131" s="109"/>
      <c r="D131" s="109"/>
      <c r="E131" s="100">
        <v>1.48</v>
      </c>
      <c r="F131" s="100">
        <v>240</v>
      </c>
    </row>
    <row r="132" spans="1:6" ht="14.25" hidden="1" customHeight="1" outlineLevel="1" x14ac:dyDescent="0.2">
      <c r="A132" s="100" t="s">
        <v>1566</v>
      </c>
      <c r="B132" s="100">
        <v>11</v>
      </c>
      <c r="C132" s="109"/>
      <c r="D132" s="109"/>
      <c r="E132" s="100">
        <v>1.53</v>
      </c>
      <c r="F132" s="100">
        <v>300</v>
      </c>
    </row>
    <row r="133" spans="1:6" ht="14.25" hidden="1" customHeight="1" outlineLevel="1" x14ac:dyDescent="0.2">
      <c r="A133" s="100" t="s">
        <v>1566</v>
      </c>
      <c r="B133" s="100">
        <v>12</v>
      </c>
      <c r="C133" s="109"/>
      <c r="D133" s="109"/>
      <c r="E133" s="100">
        <v>1.58</v>
      </c>
      <c r="F133" s="100">
        <v>300</v>
      </c>
    </row>
    <row r="134" spans="1:6" ht="14.25" hidden="1" customHeight="1" outlineLevel="1" x14ac:dyDescent="0.2">
      <c r="A134" s="100" t="s">
        <v>1566</v>
      </c>
      <c r="B134" s="100">
        <v>13</v>
      </c>
      <c r="C134" s="109"/>
      <c r="D134" s="109"/>
      <c r="E134" s="100">
        <v>1.63</v>
      </c>
      <c r="F134" s="100">
        <v>300</v>
      </c>
    </row>
    <row r="135" spans="1:6" ht="14.25" hidden="1" customHeight="1" outlineLevel="1" x14ac:dyDescent="0.2">
      <c r="A135" s="100" t="s">
        <v>1566</v>
      </c>
      <c r="B135" s="100">
        <v>14</v>
      </c>
      <c r="C135" s="109"/>
      <c r="D135" s="109"/>
      <c r="E135" s="100">
        <v>1.69</v>
      </c>
      <c r="F135" s="100">
        <v>300</v>
      </c>
    </row>
    <row r="136" spans="1:6" ht="14.25" hidden="1" customHeight="1" outlineLevel="1" x14ac:dyDescent="0.2">
      <c r="A136" s="100" t="s">
        <v>1566</v>
      </c>
      <c r="B136" s="100">
        <v>15</v>
      </c>
      <c r="C136" s="109"/>
      <c r="D136" s="109"/>
      <c r="E136" s="100">
        <v>1.74</v>
      </c>
      <c r="F136" s="100">
        <v>360</v>
      </c>
    </row>
    <row r="137" spans="1:6" ht="14.25" hidden="1" customHeight="1" outlineLevel="1" x14ac:dyDescent="0.2">
      <c r="A137" s="100" t="s">
        <v>1566</v>
      </c>
      <c r="B137" s="100">
        <v>16</v>
      </c>
      <c r="C137" s="109"/>
      <c r="D137" s="109"/>
      <c r="E137" s="100">
        <v>1.79</v>
      </c>
      <c r="F137" s="100">
        <v>360</v>
      </c>
    </row>
    <row r="138" spans="1:6" ht="14.25" hidden="1" customHeight="1" outlineLevel="1" x14ac:dyDescent="0.2">
      <c r="A138" s="100" t="s">
        <v>1566</v>
      </c>
      <c r="B138" s="100">
        <v>17</v>
      </c>
      <c r="C138" s="109"/>
      <c r="D138" s="109"/>
      <c r="E138" s="100">
        <v>1.84</v>
      </c>
      <c r="F138" s="100">
        <v>420</v>
      </c>
    </row>
    <row r="139" spans="1:6" ht="14.25" hidden="1" customHeight="1" outlineLevel="1" x14ac:dyDescent="0.2">
      <c r="A139" s="100" t="s">
        <v>1566</v>
      </c>
      <c r="B139" s="100">
        <v>18</v>
      </c>
      <c r="C139" s="109"/>
      <c r="D139" s="109"/>
      <c r="E139" s="100">
        <v>1.89</v>
      </c>
      <c r="F139" s="100">
        <v>420</v>
      </c>
    </row>
    <row r="140" spans="1:6" ht="14.25" hidden="1" customHeight="1" outlineLevel="1" x14ac:dyDescent="0.2">
      <c r="A140" s="100" t="s">
        <v>1566</v>
      </c>
      <c r="B140" s="100">
        <v>19</v>
      </c>
      <c r="C140" s="109"/>
      <c r="D140" s="109"/>
      <c r="E140" s="100">
        <v>1.95</v>
      </c>
      <c r="F140" s="100">
        <v>480</v>
      </c>
    </row>
    <row r="141" spans="1:6" ht="14.25" hidden="1" customHeight="1" outlineLevel="1" x14ac:dyDescent="0.2">
      <c r="A141" s="100" t="s">
        <v>1566</v>
      </c>
      <c r="B141" s="100">
        <v>20</v>
      </c>
      <c r="C141" s="109"/>
      <c r="D141" s="109"/>
      <c r="E141" s="100">
        <v>2</v>
      </c>
      <c r="F141" s="100">
        <v>480</v>
      </c>
    </row>
    <row r="142" spans="1:6" ht="14.25" customHeight="1" collapsed="1" x14ac:dyDescent="0.2">
      <c r="A142" s="116" t="s">
        <v>1567</v>
      </c>
      <c r="B142" s="116">
        <v>1</v>
      </c>
      <c r="C142" s="117">
        <v>3164</v>
      </c>
      <c r="D142" s="118"/>
      <c r="E142" s="118"/>
      <c r="F142" s="118"/>
    </row>
    <row r="143" spans="1:6" ht="14.25" hidden="1" customHeight="1" outlineLevel="1" x14ac:dyDescent="0.2">
      <c r="A143" s="100" t="s">
        <v>1567</v>
      </c>
      <c r="B143" s="100">
        <v>2</v>
      </c>
      <c r="C143" s="101">
        <v>3331</v>
      </c>
      <c r="D143" s="109"/>
      <c r="E143" s="109"/>
      <c r="F143" s="100">
        <v>120</v>
      </c>
    </row>
    <row r="144" spans="1:6" ht="14.25" hidden="1" customHeight="1" outlineLevel="1" x14ac:dyDescent="0.2">
      <c r="A144" s="100" t="s">
        <v>1567</v>
      </c>
      <c r="B144" s="100">
        <v>3</v>
      </c>
      <c r="C144" s="101">
        <v>3507</v>
      </c>
      <c r="D144" s="109"/>
      <c r="E144" s="109"/>
      <c r="F144" s="100">
        <v>120</v>
      </c>
    </row>
    <row r="145" spans="1:6" ht="14.25" hidden="1" customHeight="1" outlineLevel="1" x14ac:dyDescent="0.2">
      <c r="A145" s="100" t="s">
        <v>1567</v>
      </c>
      <c r="B145" s="100">
        <v>4</v>
      </c>
      <c r="C145" s="101">
        <v>3692</v>
      </c>
      <c r="D145" s="109"/>
      <c r="E145" s="109"/>
      <c r="F145" s="100">
        <v>120</v>
      </c>
    </row>
    <row r="146" spans="1:6" ht="14.25" hidden="1" customHeight="1" outlineLevel="1" x14ac:dyDescent="0.2">
      <c r="A146" s="100" t="s">
        <v>1567</v>
      </c>
      <c r="B146" s="100">
        <v>5</v>
      </c>
      <c r="C146" s="101">
        <v>3887</v>
      </c>
      <c r="D146" s="109"/>
      <c r="E146" s="109"/>
      <c r="F146" s="100">
        <v>180</v>
      </c>
    </row>
    <row r="147" spans="1:6" ht="14.25" hidden="1" customHeight="1" outlineLevel="1" x14ac:dyDescent="0.2">
      <c r="A147" s="100" t="s">
        <v>1567</v>
      </c>
      <c r="B147" s="100">
        <v>6</v>
      </c>
      <c r="C147" s="101">
        <v>4092</v>
      </c>
      <c r="D147" s="109"/>
      <c r="E147" s="109"/>
      <c r="F147" s="100">
        <v>180</v>
      </c>
    </row>
    <row r="148" spans="1:6" ht="14.25" hidden="1" customHeight="1" outlineLevel="1" x14ac:dyDescent="0.2">
      <c r="A148" s="100" t="s">
        <v>1567</v>
      </c>
      <c r="B148" s="100">
        <v>7</v>
      </c>
      <c r="C148" s="101">
        <v>4308</v>
      </c>
      <c r="D148" s="109"/>
      <c r="E148" s="109"/>
      <c r="F148" s="100">
        <v>180</v>
      </c>
    </row>
    <row r="149" spans="1:6" ht="14.25" hidden="1" customHeight="1" outlineLevel="1" x14ac:dyDescent="0.2">
      <c r="A149" s="100" t="s">
        <v>1567</v>
      </c>
      <c r="B149" s="100">
        <v>8</v>
      </c>
      <c r="C149" s="101">
        <v>4535</v>
      </c>
      <c r="D149" s="109"/>
      <c r="E149" s="109"/>
      <c r="F149" s="100">
        <v>240</v>
      </c>
    </row>
    <row r="150" spans="1:6" ht="14.25" hidden="1" customHeight="1" outlineLevel="1" x14ac:dyDescent="0.2">
      <c r="A150" s="100" t="s">
        <v>1567</v>
      </c>
      <c r="B150" s="100">
        <v>9</v>
      </c>
      <c r="C150" s="101">
        <v>4774</v>
      </c>
      <c r="D150" s="109"/>
      <c r="E150" s="109"/>
      <c r="F150" s="100">
        <v>240</v>
      </c>
    </row>
    <row r="151" spans="1:6" ht="14.25" hidden="1" customHeight="1" outlineLevel="1" x14ac:dyDescent="0.2">
      <c r="A151" s="100" t="s">
        <v>1567</v>
      </c>
      <c r="B151" s="100">
        <v>10</v>
      </c>
      <c r="C151" s="101">
        <v>5026</v>
      </c>
      <c r="D151" s="109"/>
      <c r="E151" s="109"/>
      <c r="F151" s="100">
        <v>240</v>
      </c>
    </row>
    <row r="152" spans="1:6" ht="14.25" hidden="1" customHeight="1" outlineLevel="1" x14ac:dyDescent="0.2">
      <c r="A152" s="100" t="s">
        <v>1567</v>
      </c>
      <c r="B152" s="100">
        <v>11</v>
      </c>
      <c r="C152" s="101">
        <v>5291</v>
      </c>
      <c r="D152" s="109"/>
      <c r="E152" s="109"/>
      <c r="F152" s="100">
        <v>300</v>
      </c>
    </row>
    <row r="153" spans="1:6" ht="14.25" hidden="1" customHeight="1" outlineLevel="1" x14ac:dyDescent="0.2">
      <c r="A153" s="100" t="s">
        <v>1567</v>
      </c>
      <c r="B153" s="100">
        <v>12</v>
      </c>
      <c r="C153" s="101">
        <v>5570</v>
      </c>
      <c r="D153" s="109"/>
      <c r="E153" s="109"/>
      <c r="F153" s="100">
        <v>300</v>
      </c>
    </row>
    <row r="154" spans="1:6" ht="14.25" hidden="1" customHeight="1" outlineLevel="1" x14ac:dyDescent="0.2">
      <c r="A154" s="100" t="s">
        <v>1567</v>
      </c>
      <c r="B154" s="100">
        <v>13</v>
      </c>
      <c r="C154" s="101">
        <v>5864</v>
      </c>
      <c r="D154" s="109"/>
      <c r="E154" s="109"/>
      <c r="F154" s="100">
        <v>300</v>
      </c>
    </row>
    <row r="155" spans="1:6" ht="14.25" hidden="1" customHeight="1" outlineLevel="1" x14ac:dyDescent="0.2">
      <c r="A155" s="100" t="s">
        <v>1567</v>
      </c>
      <c r="B155" s="100">
        <v>14</v>
      </c>
      <c r="C155" s="101">
        <v>6173</v>
      </c>
      <c r="D155" s="109"/>
      <c r="E155" s="109"/>
      <c r="F155" s="100">
        <v>300</v>
      </c>
    </row>
    <row r="156" spans="1:6" ht="14.25" hidden="1" customHeight="1" outlineLevel="1" x14ac:dyDescent="0.2">
      <c r="A156" s="100" t="s">
        <v>1567</v>
      </c>
      <c r="B156" s="100">
        <v>15</v>
      </c>
      <c r="C156" s="101">
        <v>6498</v>
      </c>
      <c r="D156" s="109"/>
      <c r="E156" s="109"/>
      <c r="F156" s="100">
        <v>360</v>
      </c>
    </row>
    <row r="157" spans="1:6" ht="14.25" hidden="1" customHeight="1" outlineLevel="1" x14ac:dyDescent="0.2">
      <c r="A157" s="100" t="s">
        <v>1567</v>
      </c>
      <c r="B157" s="100">
        <v>16</v>
      </c>
      <c r="C157" s="101">
        <v>6840</v>
      </c>
      <c r="D157" s="109"/>
      <c r="E157" s="109"/>
      <c r="F157" s="100">
        <v>360</v>
      </c>
    </row>
    <row r="158" spans="1:6" ht="14.25" hidden="1" customHeight="1" outlineLevel="1" x14ac:dyDescent="0.2">
      <c r="A158" s="100" t="s">
        <v>1567</v>
      </c>
      <c r="B158" s="100">
        <v>17</v>
      </c>
      <c r="C158" s="101">
        <v>7201</v>
      </c>
      <c r="D158" s="109"/>
      <c r="E158" s="109"/>
      <c r="F158" s="100">
        <v>420</v>
      </c>
    </row>
    <row r="159" spans="1:6" ht="14.25" hidden="1" customHeight="1" outlineLevel="1" x14ac:dyDescent="0.2">
      <c r="A159" s="100" t="s">
        <v>1567</v>
      </c>
      <c r="B159" s="100">
        <v>18</v>
      </c>
      <c r="C159" s="101">
        <v>7581</v>
      </c>
      <c r="D159" s="109"/>
      <c r="E159" s="109"/>
      <c r="F159" s="100">
        <v>420</v>
      </c>
    </row>
    <row r="160" spans="1:6" ht="14.25" hidden="1" customHeight="1" outlineLevel="1" x14ac:dyDescent="0.2">
      <c r="A160" s="100" t="s">
        <v>1567</v>
      </c>
      <c r="B160" s="100">
        <v>19</v>
      </c>
      <c r="C160" s="101">
        <v>7980</v>
      </c>
      <c r="D160" s="109"/>
      <c r="E160" s="109"/>
      <c r="F160" s="100">
        <v>480</v>
      </c>
    </row>
    <row r="161" spans="1:6" ht="14.25" hidden="1" customHeight="1" outlineLevel="1" x14ac:dyDescent="0.2">
      <c r="A161" s="100" t="s">
        <v>1567</v>
      </c>
      <c r="B161" s="100">
        <v>20</v>
      </c>
      <c r="C161" s="101">
        <v>8400</v>
      </c>
      <c r="D161" s="109"/>
      <c r="E161" s="109"/>
      <c r="F161" s="100">
        <v>480</v>
      </c>
    </row>
    <row r="162" spans="1:6" ht="15.75" customHeight="1" collapsed="1" x14ac:dyDescent="0.2">
      <c r="A162" s="143" t="s">
        <v>1568</v>
      </c>
      <c r="B162" s="143">
        <v>1</v>
      </c>
      <c r="C162" s="143">
        <v>4560</v>
      </c>
      <c r="D162" s="143"/>
      <c r="E162" s="143"/>
      <c r="F162" s="143"/>
    </row>
    <row r="163" spans="1:6" ht="15.75" hidden="1" customHeight="1" outlineLevel="1" x14ac:dyDescent="0.2">
      <c r="A163" s="104" t="s">
        <v>1568</v>
      </c>
      <c r="B163" s="104">
        <v>2</v>
      </c>
      <c r="C163" s="104">
        <v>4935</v>
      </c>
      <c r="D163" s="104"/>
      <c r="E163" s="104"/>
      <c r="F163" s="104">
        <v>150</v>
      </c>
    </row>
    <row r="164" spans="1:6" ht="15.75" hidden="1" customHeight="1" outlineLevel="1" x14ac:dyDescent="0.2">
      <c r="A164" s="104" t="s">
        <v>1568</v>
      </c>
      <c r="B164" s="104">
        <v>3</v>
      </c>
      <c r="C164" s="104">
        <v>5310</v>
      </c>
      <c r="D164" s="104"/>
      <c r="E164" s="104"/>
      <c r="F164" s="104">
        <v>150</v>
      </c>
    </row>
    <row r="165" spans="1:6" ht="15.75" hidden="1" customHeight="1" outlineLevel="1" x14ac:dyDescent="0.2">
      <c r="A165" s="104" t="s">
        <v>1568</v>
      </c>
      <c r="B165" s="104">
        <v>4</v>
      </c>
      <c r="C165" s="104">
        <v>5685</v>
      </c>
      <c r="D165" s="104"/>
      <c r="E165" s="104"/>
      <c r="F165" s="104">
        <v>150</v>
      </c>
    </row>
    <row r="166" spans="1:6" ht="15.75" hidden="1" customHeight="1" outlineLevel="1" x14ac:dyDescent="0.2">
      <c r="A166" s="104" t="s">
        <v>1568</v>
      </c>
      <c r="B166" s="104">
        <v>5</v>
      </c>
      <c r="C166" s="104">
        <v>6060</v>
      </c>
      <c r="D166" s="104"/>
      <c r="E166" s="104"/>
      <c r="F166" s="104">
        <v>225</v>
      </c>
    </row>
    <row r="167" spans="1:6" ht="15.75" hidden="1" customHeight="1" outlineLevel="1" x14ac:dyDescent="0.2">
      <c r="A167" s="104" t="s">
        <v>1568</v>
      </c>
      <c r="B167" s="104">
        <v>6</v>
      </c>
      <c r="C167" s="104">
        <v>6435</v>
      </c>
      <c r="D167" s="104"/>
      <c r="E167" s="104"/>
      <c r="F167" s="104">
        <v>225</v>
      </c>
    </row>
    <row r="168" spans="1:6" ht="15.75" hidden="1" customHeight="1" outlineLevel="1" x14ac:dyDescent="0.2">
      <c r="A168" s="104" t="s">
        <v>1568</v>
      </c>
      <c r="B168" s="104">
        <v>7</v>
      </c>
      <c r="C168" s="104">
        <v>6810</v>
      </c>
      <c r="D168" s="104"/>
      <c r="E168" s="104"/>
      <c r="F168" s="104">
        <v>225</v>
      </c>
    </row>
    <row r="169" spans="1:6" ht="15.75" hidden="1" customHeight="1" outlineLevel="1" x14ac:dyDescent="0.2">
      <c r="A169" s="104" t="s">
        <v>1568</v>
      </c>
      <c r="B169" s="104">
        <v>8</v>
      </c>
      <c r="C169" s="104">
        <v>7185</v>
      </c>
      <c r="D169" s="104"/>
      <c r="E169" s="104"/>
      <c r="F169" s="104">
        <v>300</v>
      </c>
    </row>
    <row r="170" spans="1:6" ht="15.75" hidden="1" customHeight="1" outlineLevel="1" x14ac:dyDescent="0.2">
      <c r="A170" s="104" t="s">
        <v>1568</v>
      </c>
      <c r="B170" s="104">
        <v>9</v>
      </c>
      <c r="C170" s="104">
        <v>7560</v>
      </c>
      <c r="D170" s="104"/>
      <c r="E170" s="104"/>
      <c r="F170" s="104">
        <v>300</v>
      </c>
    </row>
    <row r="171" spans="1:6" ht="15.75" hidden="1" customHeight="1" outlineLevel="1" x14ac:dyDescent="0.2">
      <c r="A171" s="104" t="s">
        <v>1568</v>
      </c>
      <c r="B171" s="104">
        <v>10</v>
      </c>
      <c r="C171" s="104">
        <v>7935</v>
      </c>
      <c r="D171" s="104"/>
      <c r="E171" s="104"/>
      <c r="F171" s="104">
        <v>300</v>
      </c>
    </row>
    <row r="172" spans="1:6" ht="15.75" hidden="1" customHeight="1" outlineLevel="1" x14ac:dyDescent="0.2">
      <c r="A172" s="104" t="s">
        <v>1568</v>
      </c>
      <c r="B172" s="104">
        <v>11</v>
      </c>
      <c r="C172" s="104">
        <v>8310</v>
      </c>
      <c r="D172" s="104"/>
      <c r="E172" s="104"/>
      <c r="F172" s="104">
        <v>375</v>
      </c>
    </row>
    <row r="173" spans="1:6" ht="15.75" hidden="1" customHeight="1" outlineLevel="1" x14ac:dyDescent="0.2">
      <c r="A173" s="104" t="s">
        <v>1568</v>
      </c>
      <c r="B173" s="104">
        <v>12</v>
      </c>
      <c r="C173" s="104">
        <v>8685</v>
      </c>
      <c r="D173" s="104"/>
      <c r="E173" s="104"/>
      <c r="F173" s="104">
        <v>375</v>
      </c>
    </row>
    <row r="174" spans="1:6" ht="15.75" hidden="1" customHeight="1" outlineLevel="1" x14ac:dyDescent="0.2">
      <c r="A174" s="104" t="s">
        <v>1568</v>
      </c>
      <c r="B174" s="104">
        <v>13</v>
      </c>
      <c r="C174" s="104">
        <v>9060</v>
      </c>
      <c r="D174" s="104"/>
      <c r="E174" s="104"/>
      <c r="F174" s="104">
        <v>375</v>
      </c>
    </row>
    <row r="175" spans="1:6" ht="15.75" hidden="1" customHeight="1" outlineLevel="1" x14ac:dyDescent="0.2">
      <c r="A175" s="104" t="s">
        <v>1568</v>
      </c>
      <c r="B175" s="104">
        <v>14</v>
      </c>
      <c r="C175" s="104">
        <v>9435</v>
      </c>
      <c r="D175" s="104"/>
      <c r="E175" s="104"/>
      <c r="F175" s="104">
        <v>375</v>
      </c>
    </row>
    <row r="176" spans="1:6" ht="15.75" hidden="1" customHeight="1" outlineLevel="1" x14ac:dyDescent="0.2">
      <c r="A176" s="104" t="s">
        <v>1568</v>
      </c>
      <c r="B176" s="104">
        <v>15</v>
      </c>
      <c r="C176" s="104">
        <v>9810</v>
      </c>
      <c r="D176" s="104"/>
      <c r="E176" s="104"/>
      <c r="F176" s="104">
        <v>450</v>
      </c>
    </row>
    <row r="177" spans="1:6" ht="15.75" hidden="1" customHeight="1" outlineLevel="1" x14ac:dyDescent="0.2">
      <c r="A177" s="104" t="s">
        <v>1568</v>
      </c>
      <c r="B177" s="104">
        <v>16</v>
      </c>
      <c r="C177" s="104">
        <v>10185</v>
      </c>
      <c r="D177" s="104"/>
      <c r="E177" s="104"/>
      <c r="F177" s="104">
        <v>450</v>
      </c>
    </row>
    <row r="178" spans="1:6" ht="15.75" hidden="1" customHeight="1" outlineLevel="1" x14ac:dyDescent="0.2">
      <c r="A178" s="104" t="s">
        <v>1568</v>
      </c>
      <c r="B178" s="104">
        <v>17</v>
      </c>
      <c r="C178" s="104">
        <v>10560</v>
      </c>
      <c r="D178" s="104"/>
      <c r="E178" s="104"/>
      <c r="F178" s="104">
        <v>525</v>
      </c>
    </row>
    <row r="179" spans="1:6" ht="15.75" hidden="1" customHeight="1" outlineLevel="1" x14ac:dyDescent="0.2">
      <c r="A179" s="104" t="s">
        <v>1568</v>
      </c>
      <c r="B179" s="104">
        <v>18</v>
      </c>
      <c r="C179" s="104">
        <v>10935</v>
      </c>
      <c r="D179" s="104"/>
      <c r="E179" s="104"/>
      <c r="F179" s="104">
        <v>525</v>
      </c>
    </row>
    <row r="180" spans="1:6" ht="15.75" hidden="1" customHeight="1" outlineLevel="1" x14ac:dyDescent="0.2">
      <c r="A180" s="104" t="s">
        <v>1568</v>
      </c>
      <c r="B180" s="104">
        <v>19</v>
      </c>
      <c r="C180" s="104">
        <v>11310</v>
      </c>
      <c r="D180" s="104"/>
      <c r="E180" s="104"/>
      <c r="F180" s="104">
        <v>600</v>
      </c>
    </row>
    <row r="181" spans="1:6" ht="15.75" hidden="1" customHeight="1" outlineLevel="1" x14ac:dyDescent="0.2">
      <c r="A181" s="104" t="s">
        <v>1568</v>
      </c>
      <c r="B181" s="104">
        <v>20</v>
      </c>
      <c r="C181" s="104">
        <v>11685</v>
      </c>
      <c r="D181" s="104"/>
      <c r="E181" s="104"/>
      <c r="F181" s="104">
        <v>600</v>
      </c>
    </row>
    <row r="182" spans="1:6" ht="15.75" customHeight="1" collapsed="1" x14ac:dyDescent="0.2">
      <c r="A182" s="143" t="s">
        <v>1569</v>
      </c>
      <c r="B182" s="143">
        <v>1</v>
      </c>
      <c r="C182" s="143"/>
      <c r="D182" s="143"/>
      <c r="E182" s="143">
        <v>1</v>
      </c>
      <c r="F182" s="143"/>
    </row>
    <row r="183" spans="1:6" ht="15.75" hidden="1" customHeight="1" outlineLevel="1" x14ac:dyDescent="0.2">
      <c r="A183" s="104" t="s">
        <v>1569</v>
      </c>
      <c r="B183" s="104">
        <v>2</v>
      </c>
      <c r="C183" s="104"/>
      <c r="D183" s="104"/>
      <c r="E183" s="104">
        <v>1.06</v>
      </c>
      <c r="F183" s="104">
        <v>150</v>
      </c>
    </row>
    <row r="184" spans="1:6" ht="15.75" hidden="1" customHeight="1" outlineLevel="1" x14ac:dyDescent="0.2">
      <c r="A184" s="104" t="s">
        <v>1569</v>
      </c>
      <c r="B184" s="104">
        <v>3</v>
      </c>
      <c r="C184" s="104"/>
      <c r="D184" s="104"/>
      <c r="E184" s="104">
        <v>1.1100000000000001</v>
      </c>
      <c r="F184" s="104">
        <v>150</v>
      </c>
    </row>
    <row r="185" spans="1:6" ht="15.75" hidden="1" customHeight="1" outlineLevel="1" x14ac:dyDescent="0.2">
      <c r="A185" s="104" t="s">
        <v>1569</v>
      </c>
      <c r="B185" s="104">
        <v>4</v>
      </c>
      <c r="C185" s="104"/>
      <c r="D185" s="104"/>
      <c r="E185" s="104">
        <v>1.17</v>
      </c>
      <c r="F185" s="104">
        <v>150</v>
      </c>
    </row>
    <row r="186" spans="1:6" ht="15.75" hidden="1" customHeight="1" outlineLevel="1" x14ac:dyDescent="0.2">
      <c r="A186" s="104" t="s">
        <v>1569</v>
      </c>
      <c r="B186" s="104">
        <v>5</v>
      </c>
      <c r="C186" s="104"/>
      <c r="D186" s="104"/>
      <c r="E186" s="104">
        <v>1.22</v>
      </c>
      <c r="F186" s="104">
        <v>225</v>
      </c>
    </row>
    <row r="187" spans="1:6" ht="15.75" hidden="1" customHeight="1" outlineLevel="1" x14ac:dyDescent="0.2">
      <c r="A187" s="104" t="s">
        <v>1569</v>
      </c>
      <c r="B187" s="104">
        <v>6</v>
      </c>
      <c r="C187" s="104"/>
      <c r="D187" s="104"/>
      <c r="E187" s="104">
        <v>1.27</v>
      </c>
      <c r="F187" s="104">
        <v>225</v>
      </c>
    </row>
    <row r="188" spans="1:6" ht="15.75" hidden="1" customHeight="1" outlineLevel="1" x14ac:dyDescent="0.2">
      <c r="A188" s="104" t="s">
        <v>1569</v>
      </c>
      <c r="B188" s="104">
        <v>7</v>
      </c>
      <c r="C188" s="104"/>
      <c r="D188" s="104"/>
      <c r="E188" s="104">
        <v>1.32</v>
      </c>
      <c r="F188" s="104">
        <v>225</v>
      </c>
    </row>
    <row r="189" spans="1:6" ht="15.75" hidden="1" customHeight="1" outlineLevel="1" x14ac:dyDescent="0.2">
      <c r="A189" s="104" t="s">
        <v>1569</v>
      </c>
      <c r="B189" s="104">
        <v>8</v>
      </c>
      <c r="C189" s="104"/>
      <c r="D189" s="104"/>
      <c r="E189" s="104">
        <v>1.37</v>
      </c>
      <c r="F189" s="104">
        <v>300</v>
      </c>
    </row>
    <row r="190" spans="1:6" ht="15.75" hidden="1" customHeight="1" outlineLevel="1" x14ac:dyDescent="0.2">
      <c r="A190" s="104" t="s">
        <v>1569</v>
      </c>
      <c r="B190" s="104">
        <v>9</v>
      </c>
      <c r="C190" s="104"/>
      <c r="D190" s="104"/>
      <c r="E190" s="104">
        <v>1.43</v>
      </c>
      <c r="F190" s="104">
        <v>300</v>
      </c>
    </row>
    <row r="191" spans="1:6" ht="15.75" hidden="1" customHeight="1" outlineLevel="1" x14ac:dyDescent="0.2">
      <c r="A191" s="104" t="s">
        <v>1569</v>
      </c>
      <c r="B191" s="104">
        <v>10</v>
      </c>
      <c r="C191" s="104"/>
      <c r="D191" s="104"/>
      <c r="E191" s="104">
        <v>1.48</v>
      </c>
      <c r="F191" s="104">
        <v>300</v>
      </c>
    </row>
    <row r="192" spans="1:6" ht="15.75" hidden="1" customHeight="1" outlineLevel="1" x14ac:dyDescent="0.2">
      <c r="A192" s="104" t="s">
        <v>1569</v>
      </c>
      <c r="B192" s="104">
        <v>11</v>
      </c>
      <c r="C192" s="104"/>
      <c r="D192" s="104"/>
      <c r="E192" s="104">
        <v>1.53</v>
      </c>
      <c r="F192" s="104">
        <v>375</v>
      </c>
    </row>
    <row r="193" spans="1:6" ht="15.75" hidden="1" customHeight="1" outlineLevel="1" x14ac:dyDescent="0.2">
      <c r="A193" s="104" t="s">
        <v>1569</v>
      </c>
      <c r="B193" s="104">
        <v>12</v>
      </c>
      <c r="C193" s="104"/>
      <c r="D193" s="104"/>
      <c r="E193" s="104">
        <v>1.58</v>
      </c>
      <c r="F193" s="104">
        <v>375</v>
      </c>
    </row>
    <row r="194" spans="1:6" ht="15.75" hidden="1" customHeight="1" outlineLevel="1" x14ac:dyDescent="0.2">
      <c r="A194" s="104" t="s">
        <v>1569</v>
      </c>
      <c r="B194" s="104">
        <v>13</v>
      </c>
      <c r="C194" s="104"/>
      <c r="D194" s="104"/>
      <c r="E194" s="104">
        <v>1.63</v>
      </c>
      <c r="F194" s="104">
        <v>375</v>
      </c>
    </row>
    <row r="195" spans="1:6" ht="15.75" hidden="1" customHeight="1" outlineLevel="1" x14ac:dyDescent="0.2">
      <c r="A195" s="104" t="s">
        <v>1569</v>
      </c>
      <c r="B195" s="104">
        <v>14</v>
      </c>
      <c r="C195" s="104"/>
      <c r="D195" s="104"/>
      <c r="E195" s="104">
        <v>1.69</v>
      </c>
      <c r="F195" s="104">
        <v>375</v>
      </c>
    </row>
    <row r="196" spans="1:6" ht="15.75" hidden="1" customHeight="1" outlineLevel="1" x14ac:dyDescent="0.2">
      <c r="A196" s="104" t="s">
        <v>1569</v>
      </c>
      <c r="B196" s="104">
        <v>15</v>
      </c>
      <c r="C196" s="104"/>
      <c r="D196" s="104"/>
      <c r="E196" s="104">
        <v>1.74</v>
      </c>
      <c r="F196" s="104">
        <v>450</v>
      </c>
    </row>
    <row r="197" spans="1:6" ht="15.75" hidden="1" customHeight="1" outlineLevel="1" x14ac:dyDescent="0.2">
      <c r="A197" s="104" t="s">
        <v>1569</v>
      </c>
      <c r="B197" s="104">
        <v>16</v>
      </c>
      <c r="C197" s="104"/>
      <c r="D197" s="104"/>
      <c r="E197" s="104">
        <v>1.79</v>
      </c>
      <c r="F197" s="104">
        <v>450</v>
      </c>
    </row>
    <row r="198" spans="1:6" ht="15.75" hidden="1" customHeight="1" outlineLevel="1" x14ac:dyDescent="0.2">
      <c r="A198" s="104" t="s">
        <v>1569</v>
      </c>
      <c r="B198" s="104">
        <v>17</v>
      </c>
      <c r="C198" s="104"/>
      <c r="D198" s="104"/>
      <c r="E198" s="104">
        <v>1.84</v>
      </c>
      <c r="F198" s="104">
        <v>525</v>
      </c>
    </row>
    <row r="199" spans="1:6" ht="15.75" hidden="1" customHeight="1" outlineLevel="1" x14ac:dyDescent="0.2">
      <c r="A199" s="104" t="s">
        <v>1569</v>
      </c>
      <c r="B199" s="104">
        <v>18</v>
      </c>
      <c r="C199" s="104"/>
      <c r="D199" s="104"/>
      <c r="E199" s="104">
        <v>1.89</v>
      </c>
      <c r="F199" s="104">
        <v>525</v>
      </c>
    </row>
    <row r="200" spans="1:6" ht="15.75" hidden="1" customHeight="1" outlineLevel="1" x14ac:dyDescent="0.2">
      <c r="A200" s="104" t="s">
        <v>1569</v>
      </c>
      <c r="B200" s="104">
        <v>19</v>
      </c>
      <c r="C200" s="104"/>
      <c r="D200" s="104"/>
      <c r="E200" s="104">
        <v>1.95</v>
      </c>
      <c r="F200" s="104">
        <v>600</v>
      </c>
    </row>
    <row r="201" spans="1:6" ht="15.75" hidden="1" customHeight="1" outlineLevel="1" x14ac:dyDescent="0.2">
      <c r="A201" s="104" t="s">
        <v>1569</v>
      </c>
      <c r="B201" s="104">
        <v>20</v>
      </c>
      <c r="C201" s="104"/>
      <c r="D201" s="104"/>
      <c r="E201" s="104">
        <v>2</v>
      </c>
      <c r="F201" s="104">
        <v>600</v>
      </c>
    </row>
    <row r="202" spans="1:6" ht="15.75" customHeight="1" collapsed="1" x14ac:dyDescent="0.2">
      <c r="A202" s="143" t="s">
        <v>1570</v>
      </c>
      <c r="B202" s="143">
        <v>1</v>
      </c>
      <c r="C202" s="143">
        <v>1.7</v>
      </c>
      <c r="D202" s="143"/>
      <c r="E202" s="143"/>
      <c r="F202" s="143"/>
    </row>
    <row r="203" spans="1:6" ht="15.75" hidden="1" customHeight="1" outlineLevel="1" x14ac:dyDescent="0.2">
      <c r="A203" s="104" t="s">
        <v>1570</v>
      </c>
      <c r="B203" s="104">
        <v>2</v>
      </c>
      <c r="C203" s="104">
        <v>1.78</v>
      </c>
      <c r="D203" s="104"/>
      <c r="E203" s="104"/>
      <c r="F203" s="104">
        <v>150</v>
      </c>
    </row>
    <row r="204" spans="1:6" ht="15.75" hidden="1" customHeight="1" outlineLevel="1" x14ac:dyDescent="0.2">
      <c r="A204" s="104" t="s">
        <v>1570</v>
      </c>
      <c r="B204" s="104">
        <v>3</v>
      </c>
      <c r="C204" s="104">
        <v>1.86</v>
      </c>
      <c r="D204" s="104"/>
      <c r="E204" s="104"/>
      <c r="F204" s="104">
        <v>150</v>
      </c>
    </row>
    <row r="205" spans="1:6" ht="15.75" hidden="1" customHeight="1" outlineLevel="1" x14ac:dyDescent="0.2">
      <c r="A205" s="104" t="s">
        <v>1570</v>
      </c>
      <c r="B205" s="104">
        <v>4</v>
      </c>
      <c r="C205" s="104">
        <v>1.94</v>
      </c>
      <c r="D205" s="104"/>
      <c r="E205" s="104"/>
      <c r="F205" s="104">
        <v>150</v>
      </c>
    </row>
    <row r="206" spans="1:6" ht="15.75" hidden="1" customHeight="1" outlineLevel="1" x14ac:dyDescent="0.2">
      <c r="A206" s="104" t="s">
        <v>1570</v>
      </c>
      <c r="B206" s="104">
        <v>5</v>
      </c>
      <c r="C206" s="104">
        <v>2.02</v>
      </c>
      <c r="D206" s="104"/>
      <c r="E206" s="104"/>
      <c r="F206" s="104">
        <v>225</v>
      </c>
    </row>
    <row r="207" spans="1:6" ht="15.75" hidden="1" customHeight="1" outlineLevel="1" x14ac:dyDescent="0.2">
      <c r="A207" s="104" t="s">
        <v>1570</v>
      </c>
      <c r="B207" s="104">
        <v>6</v>
      </c>
      <c r="C207" s="104">
        <v>2.1</v>
      </c>
      <c r="D207" s="104"/>
      <c r="E207" s="104"/>
      <c r="F207" s="104">
        <v>225</v>
      </c>
    </row>
    <row r="208" spans="1:6" ht="15.75" hidden="1" customHeight="1" outlineLevel="1" x14ac:dyDescent="0.2">
      <c r="A208" s="104" t="s">
        <v>1570</v>
      </c>
      <c r="B208" s="104">
        <v>7</v>
      </c>
      <c r="C208" s="104">
        <v>2.1800000000000002</v>
      </c>
      <c r="D208" s="104"/>
      <c r="E208" s="104"/>
      <c r="F208" s="104">
        <v>225</v>
      </c>
    </row>
    <row r="209" spans="1:6" ht="15.75" hidden="1" customHeight="1" outlineLevel="1" x14ac:dyDescent="0.2">
      <c r="A209" s="104" t="s">
        <v>1570</v>
      </c>
      <c r="B209" s="104">
        <v>8</v>
      </c>
      <c r="C209" s="104">
        <v>2.2599999999999998</v>
      </c>
      <c r="D209" s="104"/>
      <c r="E209" s="104"/>
      <c r="F209" s="104">
        <v>300</v>
      </c>
    </row>
    <row r="210" spans="1:6" ht="15.75" hidden="1" customHeight="1" outlineLevel="1" x14ac:dyDescent="0.2">
      <c r="A210" s="104" t="s">
        <v>1570</v>
      </c>
      <c r="B210" s="104">
        <v>9</v>
      </c>
      <c r="C210" s="104">
        <v>2.34</v>
      </c>
      <c r="D210" s="104"/>
      <c r="E210" s="104"/>
      <c r="F210" s="104">
        <v>300</v>
      </c>
    </row>
    <row r="211" spans="1:6" ht="15.75" hidden="1" customHeight="1" outlineLevel="1" x14ac:dyDescent="0.2">
      <c r="A211" s="104" t="s">
        <v>1570</v>
      </c>
      <c r="B211" s="104">
        <v>10</v>
      </c>
      <c r="C211" s="104">
        <v>2.42</v>
      </c>
      <c r="D211" s="104"/>
      <c r="E211" s="104"/>
      <c r="F211" s="104">
        <v>300</v>
      </c>
    </row>
    <row r="212" spans="1:6" ht="15.75" hidden="1" customHeight="1" outlineLevel="1" x14ac:dyDescent="0.2">
      <c r="A212" s="104" t="s">
        <v>1570</v>
      </c>
      <c r="B212" s="104">
        <v>11</v>
      </c>
      <c r="C212" s="104">
        <v>2.5</v>
      </c>
      <c r="D212" s="104"/>
      <c r="E212" s="104"/>
      <c r="F212" s="104">
        <v>375</v>
      </c>
    </row>
    <row r="213" spans="1:6" ht="15.75" hidden="1" customHeight="1" outlineLevel="1" x14ac:dyDescent="0.2">
      <c r="A213" s="104" t="s">
        <v>1570</v>
      </c>
      <c r="B213" s="104">
        <v>12</v>
      </c>
      <c r="C213" s="104">
        <v>2.580000000000001</v>
      </c>
      <c r="D213" s="104"/>
      <c r="E213" s="104"/>
      <c r="F213" s="104">
        <v>375</v>
      </c>
    </row>
    <row r="214" spans="1:6" ht="15.75" hidden="1" customHeight="1" outlineLevel="1" x14ac:dyDescent="0.2">
      <c r="A214" s="104" t="s">
        <v>1570</v>
      </c>
      <c r="B214" s="104">
        <v>13</v>
      </c>
      <c r="C214" s="104">
        <v>2.660000000000001</v>
      </c>
      <c r="D214" s="104"/>
      <c r="E214" s="104"/>
      <c r="F214" s="104">
        <v>375</v>
      </c>
    </row>
    <row r="215" spans="1:6" ht="15.75" hidden="1" customHeight="1" outlineLevel="1" x14ac:dyDescent="0.2">
      <c r="A215" s="104" t="s">
        <v>1570</v>
      </c>
      <c r="B215" s="104">
        <v>14</v>
      </c>
      <c r="C215" s="104">
        <v>2.7400000000000011</v>
      </c>
      <c r="D215" s="104"/>
      <c r="E215" s="104"/>
      <c r="F215" s="104">
        <v>375</v>
      </c>
    </row>
    <row r="216" spans="1:6" ht="15.75" hidden="1" customHeight="1" outlineLevel="1" x14ac:dyDescent="0.2">
      <c r="A216" s="104" t="s">
        <v>1570</v>
      </c>
      <c r="B216" s="104">
        <v>15</v>
      </c>
      <c r="C216" s="104">
        <v>2.8200000000000012</v>
      </c>
      <c r="D216" s="104"/>
      <c r="E216" s="104"/>
      <c r="F216" s="104">
        <v>450</v>
      </c>
    </row>
    <row r="217" spans="1:6" ht="15.75" hidden="1" customHeight="1" outlineLevel="1" x14ac:dyDescent="0.2">
      <c r="A217" s="104" t="s">
        <v>1570</v>
      </c>
      <c r="B217" s="104">
        <v>16</v>
      </c>
      <c r="C217" s="104">
        <v>2.9000000000000008</v>
      </c>
      <c r="D217" s="104"/>
      <c r="E217" s="104"/>
      <c r="F217" s="104">
        <v>450</v>
      </c>
    </row>
    <row r="218" spans="1:6" ht="15.75" hidden="1" customHeight="1" outlineLevel="1" x14ac:dyDescent="0.2">
      <c r="A218" s="104" t="s">
        <v>1570</v>
      </c>
      <c r="B218" s="104">
        <v>17</v>
      </c>
      <c r="C218" s="104">
        <v>2.9800000000000009</v>
      </c>
      <c r="D218" s="104"/>
      <c r="E218" s="104"/>
      <c r="F218" s="104">
        <v>525</v>
      </c>
    </row>
    <row r="219" spans="1:6" ht="15.75" hidden="1" customHeight="1" outlineLevel="1" x14ac:dyDescent="0.2">
      <c r="A219" s="104" t="s">
        <v>1570</v>
      </c>
      <c r="B219" s="104">
        <v>18</v>
      </c>
      <c r="C219" s="104">
        <v>3.0600000000000009</v>
      </c>
      <c r="D219" s="104"/>
      <c r="E219" s="104"/>
      <c r="F219" s="104">
        <v>525</v>
      </c>
    </row>
    <row r="220" spans="1:6" ht="15.75" hidden="1" customHeight="1" outlineLevel="1" x14ac:dyDescent="0.2">
      <c r="A220" s="104" t="s">
        <v>1570</v>
      </c>
      <c r="B220" s="104">
        <v>19</v>
      </c>
      <c r="C220" s="104">
        <v>3.140000000000001</v>
      </c>
      <c r="D220" s="104"/>
      <c r="E220" s="104"/>
      <c r="F220" s="104">
        <v>600</v>
      </c>
    </row>
    <row r="221" spans="1:6" ht="15.75" hidden="1" customHeight="1" outlineLevel="1" x14ac:dyDescent="0.2">
      <c r="A221" s="104" t="s">
        <v>1570</v>
      </c>
      <c r="B221" s="104">
        <v>20</v>
      </c>
      <c r="C221" s="104">
        <v>3.2000000000000011</v>
      </c>
      <c r="D221" s="104"/>
      <c r="E221" s="104"/>
      <c r="F221" s="104">
        <v>600</v>
      </c>
    </row>
  </sheetData>
  <autoFilter ref="A1:F1" xr:uid="{00000000-0009-0000-0000-000015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1"/>
  </sheetPr>
  <dimension ref="A1"/>
  <sheetViews>
    <sheetView workbookViewId="0">
      <selection activeCell="L19" sqref="L19"/>
    </sheetView>
  </sheetViews>
  <sheetFormatPr defaultRowHeight="14.25" x14ac:dyDescent="0.2"/>
  <cols>
    <col min="1" max="4" width="8.62890625" style="320" customWidth="1"/>
    <col min="5" max="16384" width="8.62890625" style="320"/>
  </cols>
  <sheetData>
    <row r="1" spans="1:1" x14ac:dyDescent="0.2">
      <c r="A1" s="2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ScaleCrop>false</ScaleCrop>
  <HeadingPairs>
    <vt:vector size="2" baseType="variant">
      <vt:variant>
        <vt:lpstr>Worksheets</vt:lpstr>
      </vt:variant>
      <vt:variant>
        <vt:i4>23</vt:i4>
      </vt:variant>
    </vt:vector>
  </HeadingPairs>
  <TitlesOfParts>
    <vt:vector size="23" baseType="lpstr">
      <vt:lpstr>About</vt:lpstr>
      <vt:lpstr>Robots</vt:lpstr>
      <vt:lpstr>Robot Attributes</vt:lpstr>
      <vt:lpstr>Robot Abilities</vt:lpstr>
      <vt:lpstr>Shields</vt:lpstr>
      <vt:lpstr>Weapons</vt:lpstr>
      <vt:lpstr>Weapon Attributes</vt:lpstr>
      <vt:lpstr>Weapon by Pixonic</vt:lpstr>
      <vt:lpstr>Weapons OLD</vt:lpstr>
      <vt:lpstr>Modules</vt:lpstr>
      <vt:lpstr>Module Attributes</vt:lpstr>
      <vt:lpstr>Pilots</vt:lpstr>
      <vt:lpstr>Pilot Skills</vt:lpstr>
      <vt:lpstr>Pilot Skills by Robot</vt:lpstr>
      <vt:lpstr>Titans</vt:lpstr>
      <vt:lpstr>Titan Abilities</vt:lpstr>
      <vt:lpstr>Titan Weapons</vt:lpstr>
      <vt:lpstr>Titan Shields</vt:lpstr>
      <vt:lpstr>Titan Modules</vt:lpstr>
      <vt:lpstr>Drones</vt:lpstr>
      <vt:lpstr>Microchips</vt:lpstr>
      <vt:lpstr>Motherships</vt:lpstr>
      <vt:lpstr>Working 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and Stef</dc:creator>
  <cp:lastModifiedBy>Todd and Stef</cp:lastModifiedBy>
  <dcterms:created xsi:type="dcterms:W3CDTF">2022-01-01T15:31:33Z</dcterms:created>
  <dcterms:modified xsi:type="dcterms:W3CDTF">2022-02-15T21:10:09Z</dcterms:modified>
</cp:coreProperties>
</file>